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queryTables/queryTable1.xml" ContentType="application/vnd.openxmlformats-officedocument.spreadsheetml.query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filterPrivacy="1" defaultThemeVersion="124226"/>
  <xr:revisionPtr revIDLastSave="16" documentId="8_{3BBB68E8-2E24-4016-BE0E-E5C90505FA66}" xr6:coauthVersionLast="46" xr6:coauthVersionMax="46" xr10:uidLastSave="{61160AF8-4CB2-4AEB-A1B5-25E981AF1581}"/>
  <bookViews>
    <workbookView xWindow="-120" yWindow="-16320" windowWidth="29040" windowHeight="15990" tabRatio="793" firstSheet="2" activeTab="2" xr2:uid="{B2206B40-23CD-400C-94CF-86ECB8CED152}"/>
  </bookViews>
  <sheets>
    <sheet name="Dollar Calculations" sheetId="21" state="hidden" r:id="rId1"/>
    <sheet name="POS Eligibility" sheetId="83" state="hidden" r:id="rId2"/>
    <sheet name="Hitter Ranks" sheetId="16" r:id="rId3"/>
    <sheet name="Pitcher Ranks" sheetId="18" r:id="rId4"/>
    <sheet name="Combined Ranks" sheetId="32" r:id="rId5"/>
    <sheet name="2020 H" sheetId="89" r:id="rId6"/>
    <sheet name="2020 P" sheetId="90" r:id="rId7"/>
    <sheet name="PLAYERIDMAP" sheetId="24" state="hidden" r:id="rId8"/>
    <sheet name="DROP DOWNS" sheetId="31" state="hidden" r:id="rId9"/>
  </sheets>
  <definedNames>
    <definedName name="ADPIDSYSTEM">#REF!</definedName>
    <definedName name="AverageReplPlayerCount" localSheetId="1">#REF!</definedName>
    <definedName name="AverageReplPlayerCount">#REF!</definedName>
    <definedName name="DH">#REF!</definedName>
    <definedName name="Dollar_Value_of_Drafted_Hitters">'Dollar Calculations'!$L$9</definedName>
    <definedName name="Dollar_Value_of_Drafted_Pitchers">'Dollar Calculations'!$L$10</definedName>
    <definedName name="Dollar_Value_Per_Hitter_SGP">'Dollar Calculations'!$L$3</definedName>
    <definedName name="Dollar_Value_Per_Pitcher_SGP">'Dollar Calculations'!$L$7</definedName>
    <definedName name="Draftable_Hitter_SGPs">'Dollar Calculations'!$L$1</definedName>
    <definedName name="Draftable_Pitcher_SGPs">'Dollar Calculations'!$L$5</definedName>
    <definedName name="DRAFTED_1B" localSheetId="1">#REF!</definedName>
    <definedName name="DRAFTED_1B">#REF!</definedName>
    <definedName name="DRAFTED_2B" localSheetId="1">#REF!</definedName>
    <definedName name="DRAFTED_2B">#REF!</definedName>
    <definedName name="DRAFTED_3B" localSheetId="1">#REF!</definedName>
    <definedName name="DRAFTED_3B">#REF!</definedName>
    <definedName name="DRAFTED_C" localSheetId="1">#REF!</definedName>
    <definedName name="DRAFTED_C">#REF!</definedName>
    <definedName name="DRAFTED_DH">#REF!</definedName>
    <definedName name="DRAFTED_OF" localSheetId="1">#REF!</definedName>
    <definedName name="DRAFTED_OF">#REF!</definedName>
    <definedName name="DRAFTED_SS" localSheetId="1">#REF!</definedName>
    <definedName name="DRAFTED_SS">#REF!</definedName>
    <definedName name="DRAFTPICK">#REF!</definedName>
    <definedName name="GAMES_TO_QUALIFY">#REF!</definedName>
    <definedName name="GS_TO_QUALIFY">'POS Eligibility'!$B$1</definedName>
    <definedName name="H_2BCOL">#REF!</definedName>
    <definedName name="H_2BCOL_LTR">#REF!</definedName>
    <definedName name="H_3BCOL">#REF!</definedName>
    <definedName name="H_3BCOL_LTR">#REF!</definedName>
    <definedName name="H_ABCOL">#REF!</definedName>
    <definedName name="H_ABCOL_LTR">#REF!</definedName>
    <definedName name="H_ADPADPCOL">#REF!</definedName>
    <definedName name="H_ADPADPCOL_LTR">#REF!</definedName>
    <definedName name="H_BBCOL">#REF!</definedName>
    <definedName name="H_BBCOL_LTR">#REF!</definedName>
    <definedName name="H_CSCOL">#REF!</definedName>
    <definedName name="H_CSCOL_LTR">#REF!</definedName>
    <definedName name="H_GCOL">#REF!</definedName>
    <definedName name="H_GCOL_LTR">#REF!</definedName>
    <definedName name="H_HBPCOL">#REF!</definedName>
    <definedName name="H_HBPCOL_LTR">#REF!</definedName>
    <definedName name="H_HCOL">#REF!</definedName>
    <definedName name="H_HCOL_LTR">#REF!</definedName>
    <definedName name="H_HRCOL">#REF!</definedName>
    <definedName name="H_HRCOL_LTR">#REF!</definedName>
    <definedName name="H_ID_NAME">#REF!</definedName>
    <definedName name="H_MAXADPCOL">#REF!</definedName>
    <definedName name="H_MAXADPCOL_LTR">#REF!</definedName>
    <definedName name="H_MINADPCOL">#REF!</definedName>
    <definedName name="H_MINADPCOL_LTR">#REF!</definedName>
    <definedName name="H_PACOL">#REF!</definedName>
    <definedName name="H_PACOL_LTR">#REF!</definedName>
    <definedName name="H_PLAYERIDADP">#REF!</definedName>
    <definedName name="H_PLAYERIDADP_LTR">#REF!</definedName>
    <definedName name="H_PLAYERIDADPCOL">#REF!</definedName>
    <definedName name="H_PLAYERIDADPCOL_LTR">#REF!</definedName>
    <definedName name="H_PLAYERIDCOL">#REF!</definedName>
    <definedName name="H_PLAYERIDCOL_LTR">#REF!</definedName>
    <definedName name="H_PLAYERIDCOL_NUM">#REF!</definedName>
    <definedName name="H_RBICOL">#REF!</definedName>
    <definedName name="H_RBICOL_LTR">#REF!</definedName>
    <definedName name="H_RCOL">#REF!</definedName>
    <definedName name="H_RCOL_LTR">#REF!</definedName>
    <definedName name="H_SBCOL">#REF!</definedName>
    <definedName name="H_SBCOL_LTR">#REF!</definedName>
    <definedName name="H_SOCOL">#REF!</definedName>
    <definedName name="H_SOCOL_LTR">#REF!</definedName>
    <definedName name="HITADPSHEET">#REF!</definedName>
    <definedName name="HITSHEET">#REF!</definedName>
    <definedName name="IDSYSTEM">#REF!</definedName>
    <definedName name="IDSYSTEMS">tblIDSYSTEMS[IDSYSTEMS]</definedName>
    <definedName name="INDIRECTHITSHEET">'DROP DOWNS'!$I$1</definedName>
    <definedName name="INDIRECTHITSHEETIDCOL">'DROP DOWNS'!$I$2</definedName>
    <definedName name="INDIRECTPITCHSHEET">'DROP DOWNS'!$I$3</definedName>
    <definedName name="INDIRECTPITCHSHEETIDCOL">'DROP DOWNS'!$I$4</definedName>
    <definedName name="LEAGUE">#REF!</definedName>
    <definedName name="League_Hitting_Budget">'Dollar Calculations'!$C$5</definedName>
    <definedName name="League_Pitching_Budget">'Dollar Calculations'!$C$6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OBP">#REF!</definedName>
    <definedName name="LGAVG_OPS">#REF!</definedName>
    <definedName name="LGAVG_PA">#REF!</definedName>
    <definedName name="LGAVG_SLG">#REF!</definedName>
    <definedName name="LGAVG_SLGAB">#REF!</definedName>
    <definedName name="LGAVG_TB">#REF!</definedName>
    <definedName name="LGAVG_TOB">#REF!</definedName>
    <definedName name="LGAVG_WHIP">#REF!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M_1B" localSheetId="1">#REF!</definedName>
    <definedName name="NUM_1B">#REF!</definedName>
    <definedName name="NUM_2B" localSheetId="1">#REF!</definedName>
    <definedName name="NUM_2B">#REF!</definedName>
    <definedName name="NUM_3B" localSheetId="1">#REF!</definedName>
    <definedName name="NUM_3B">#REF!</definedName>
    <definedName name="NUM_BENCH" localSheetId="1">#REF!</definedName>
    <definedName name="NUM_BENCH">#REF!</definedName>
    <definedName name="NUM_BENCH_P">#REF!</definedName>
    <definedName name="NUM_C" localSheetId="1">#REF!</definedName>
    <definedName name="NUM_C">#REF!</definedName>
    <definedName name="NUM_CI" localSheetId="1">#REF!</definedName>
    <definedName name="NUM_CI">#REF!</definedName>
    <definedName name="NUM_IF" localSheetId="1">#REF!</definedName>
    <definedName name="NUM_IF">#REF!</definedName>
    <definedName name="NUM_MI" localSheetId="1">#REF!</definedName>
    <definedName name="NUM_MI">#REF!</definedName>
    <definedName name="NUM_OF" localSheetId="1">#REF!</definedName>
    <definedName name="NUM_OF">#REF!</definedName>
    <definedName name="NUM_P">#REF!</definedName>
    <definedName name="NUM_SS" localSheetId="1">#REF!</definedName>
    <definedName name="NUM_SS">#REF!</definedName>
    <definedName name="NUM_UTIL" localSheetId="1">#REF!</definedName>
    <definedName name="NUM_UTIL">#REF!</definedName>
    <definedName name="NUMHITTERS" localSheetId="1">#REF!</definedName>
    <definedName name="NUMHITTERS">#REF!</definedName>
    <definedName name="NUMPITCHERS" localSheetId="1">#REF!</definedName>
    <definedName name="NUMPITCHERS">#REF!</definedName>
    <definedName name="NUMTEAMS">#REF!</definedName>
    <definedName name="P_ADPADPCOL">#REF!</definedName>
    <definedName name="P_ADPADPCOL_LTR">#REF!</definedName>
    <definedName name="P_BBCOL">#REF!</definedName>
    <definedName name="P_BBCOL_LTR">#REF!</definedName>
    <definedName name="P_ERCOL">#REF!</definedName>
    <definedName name="P_ERCOL_LTR">#REF!</definedName>
    <definedName name="P_GCOL">#REF!</definedName>
    <definedName name="P_GCOL_LTR">#REF!</definedName>
    <definedName name="P_GSCOL">#REF!</definedName>
    <definedName name="P_GSCOL_LTR">#REF!</definedName>
    <definedName name="P_HCOL">#REF!</definedName>
    <definedName name="P_HCOL_LTR">#REF!</definedName>
    <definedName name="P_HDCOL">#REF!</definedName>
    <definedName name="P_HDCOL_LTR">#REF!</definedName>
    <definedName name="P_HRCOL">#REF!</definedName>
    <definedName name="P_HRCOL_LTR">#REF!</definedName>
    <definedName name="P_ID_NAME">#REF!</definedName>
    <definedName name="P_IPCOL">#REF!</definedName>
    <definedName name="P_IPCOL_LTR">#REF!</definedName>
    <definedName name="P_LCOL">#REF!</definedName>
    <definedName name="P_LCOL_LTR">#REF!</definedName>
    <definedName name="P_MAXADPCOL">#REF!</definedName>
    <definedName name="P_MAXADPCOL_LTR">#REF!</definedName>
    <definedName name="P_MINADPCOL">#REF!</definedName>
    <definedName name="P_MINADPCOL_LTR">#REF!</definedName>
    <definedName name="P_PLAYERIDADPCOL">#REF!</definedName>
    <definedName name="P_PLAYERIDADPCOL_LTR">#REF!</definedName>
    <definedName name="P_PLAYERIDCOL">#REF!</definedName>
    <definedName name="P_PLAYERIDCOL_LTR">#REF!</definedName>
    <definedName name="P_QSCOL">#REF!</definedName>
    <definedName name="P_QSCOL_LTR">#REF!</definedName>
    <definedName name="P_SOCOL">#REF!</definedName>
    <definedName name="P_SOCOL_LTR">#REF!</definedName>
    <definedName name="P_SVCOL">#REF!</definedName>
    <definedName name="P_SVCOL_LTR">#REF!</definedName>
    <definedName name="P_WCOL">#REF!</definedName>
    <definedName name="P_WCOL_LTR">#REF!</definedName>
    <definedName name="PITCHADPSHEET">#REF!</definedName>
    <definedName name="PITCHSHEET">#REF!</definedName>
    <definedName name="PLAYERIDMAPCSV" localSheetId="7" hidden="1">PLAYERIDMAP!$A$1:$AQ$2612</definedName>
    <definedName name="POS_1">#REF!</definedName>
    <definedName name="POS_2">#REF!</definedName>
    <definedName name="POS_3">#REF!</definedName>
    <definedName name="POS_4">#REF!</definedName>
    <definedName name="POS_5">#REF!</definedName>
    <definedName name="POS_6">#REF!</definedName>
    <definedName name="POS_7">#REF!</definedName>
    <definedName name="Remaining_Dollar_Value_per_Hitter_SGP">'Dollar Calculations'!$L$20</definedName>
    <definedName name="Remaining_Dollar_Value_Per_Pitcher_SGP">'Dollar Calculations'!$L$24</definedName>
    <definedName name="Remaining_Hitters_to_be_Drafted">'Dollar Calculations'!$L$15</definedName>
    <definedName name="Remaining_League_Hitting_Budget">'Dollar Calculations'!$L$12</definedName>
    <definedName name="Remaining_League_Pitching_Budget">'Dollar Calculations'!$L$13</definedName>
    <definedName name="Remaining_Pitchers_to_be_Drafted">'Dollar Calculations'!$L$16</definedName>
    <definedName name="RP_APP_TO_QUALIFY">'POS Eligibility'!$B$2</definedName>
    <definedName name="SGP_AVG">#REF!</definedName>
    <definedName name="SGP_ERA">#REF!</definedName>
    <definedName name="SGP_HD">#REF!</definedName>
    <definedName name="SGP_HR">#REF!</definedName>
    <definedName name="SGP_IP">#REF!</definedName>
    <definedName name="SGP_K">#REF!</definedName>
    <definedName name="SGP_OBP">#REF!</definedName>
    <definedName name="SGP_OPS">#REF!</definedName>
    <definedName name="SGP_QS" localSheetId="1">#REF!</definedName>
    <definedName name="SGP_QS">#REF!</definedName>
    <definedName name="SGP_R">#REF!</definedName>
    <definedName name="SGP_RBI">#REF!</definedName>
    <definedName name="SGP_SB">#REF!</definedName>
    <definedName name="SGP_SLG">#REF!</definedName>
    <definedName name="SGP_SV">#REF!</definedName>
    <definedName name="SGP_SVHD">#REF!</definedName>
    <definedName name="SGP_W">#REF!</definedName>
    <definedName name="SGP_WHIP">#REF!</definedName>
    <definedName name="TeamListNoBlanks">#REF!:INDEX(#REF!,SUMPRODUCT(--(#REF!&lt;&gt;"")))</definedName>
    <definedName name="TEAMNAME">#REF!</definedName>
    <definedName name="Total_Hitters_Drafted">'Dollar Calculations'!$C$7</definedName>
    <definedName name="Total_Pitchers_Drafted">'Dollar Calculations'!$C$8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PLAYERIDMAPCSV-f0a1cc55-392a-44c8-83ca-b001611aac8f" name="PLAYERIDMAPCSV" connection="PLAYERIDMAPCSV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1292" i="83" l="1"/>
  <c r="AI1292" i="83"/>
  <c r="AH1292" i="83"/>
  <c r="AC1292" i="83"/>
  <c r="Z1292" i="83"/>
  <c r="Y1292" i="83"/>
  <c r="AG1292" i="83" s="1"/>
  <c r="W1292" i="83"/>
  <c r="AJ1291" i="83"/>
  <c r="AI1291" i="83"/>
  <c r="AH1291" i="83"/>
  <c r="Z1291" i="83"/>
  <c r="AM1291" i="83" s="1" a="1"/>
  <c r="AM1291" i="83" s="1"/>
  <c r="Y1291" i="83"/>
  <c r="AG1291" i="83" s="1"/>
  <c r="W1291" i="83"/>
  <c r="AJ1290" i="83"/>
  <c r="AI1290" i="83"/>
  <c r="AH1290" i="83"/>
  <c r="Z1290" i="83"/>
  <c r="AM1290" i="83" s="1" a="1"/>
  <c r="AM1290" i="83" s="1"/>
  <c r="Y1290" i="83"/>
  <c r="W1290" i="83"/>
  <c r="AJ1289" i="83"/>
  <c r="AI1289" i="83"/>
  <c r="AH1289" i="83"/>
  <c r="Z1289" i="83"/>
  <c r="AM1289" i="83" s="1" a="1"/>
  <c r="AM1289" i="83" s="1"/>
  <c r="Y1289" i="83"/>
  <c r="W1289" i="83"/>
  <c r="AJ1288" i="83"/>
  <c r="AI1288" i="83"/>
  <c r="AH1288" i="83"/>
  <c r="Z1288" i="83"/>
  <c r="AM1288" i="83" s="1" a="1"/>
  <c r="AM1288" i="83" s="1"/>
  <c r="Y1288" i="83"/>
  <c r="AG1288" i="83" s="1"/>
  <c r="W1288" i="83"/>
  <c r="AK1287" i="83"/>
  <c r="AJ1287" i="83"/>
  <c r="AI1287" i="83"/>
  <c r="AH1287" i="83"/>
  <c r="Z1287" i="83"/>
  <c r="Y1287" i="83"/>
  <c r="AG1287" i="83" s="1"/>
  <c r="W1287" i="83"/>
  <c r="AJ1286" i="83"/>
  <c r="AI1286" i="83"/>
  <c r="AH1286" i="83"/>
  <c r="Z1286" i="83"/>
  <c r="AM1286" i="83" s="1" a="1"/>
  <c r="AM1286" i="83" s="1"/>
  <c r="Y1286" i="83"/>
  <c r="W1286" i="83"/>
  <c r="AJ1285" i="83"/>
  <c r="AI1285" i="83"/>
  <c r="AH1285" i="83"/>
  <c r="Z1285" i="83"/>
  <c r="Y1285" i="83"/>
  <c r="AG1285" i="83" s="1"/>
  <c r="W1285" i="83"/>
  <c r="AJ1284" i="83"/>
  <c r="AI1284" i="83"/>
  <c r="AH1284" i="83"/>
  <c r="Z1284" i="83"/>
  <c r="AM1284" i="83" s="1" a="1"/>
  <c r="AM1284" i="83" s="1"/>
  <c r="Y1284" i="83"/>
  <c r="AG1284" i="83" s="1"/>
  <c r="W1284" i="83"/>
  <c r="AJ1283" i="83"/>
  <c r="AI1283" i="83"/>
  <c r="AH1283" i="83"/>
  <c r="Z1283" i="83"/>
  <c r="AM1283" i="83" s="1" a="1"/>
  <c r="AM1283" i="83" s="1"/>
  <c r="Y1283" i="83"/>
  <c r="AG1283" i="83" s="1"/>
  <c r="W1283" i="83"/>
  <c r="AL1282" i="83"/>
  <c r="AK1282" i="83"/>
  <c r="AJ1282" i="83"/>
  <c r="AI1282" i="83"/>
  <c r="AH1282" i="83"/>
  <c r="Z1282" i="83"/>
  <c r="Y1282" i="83"/>
  <c r="AG1282" i="83" s="1"/>
  <c r="W1282" i="83"/>
  <c r="AJ1281" i="83"/>
  <c r="AI1281" i="83"/>
  <c r="AH1281" i="83"/>
  <c r="Z1281" i="83"/>
  <c r="AM1281" i="83" s="1" a="1"/>
  <c r="AM1281" i="83" s="1"/>
  <c r="Y1281" i="83"/>
  <c r="AG1281" i="83" s="1"/>
  <c r="W1281" i="83"/>
  <c r="AK1280" i="83"/>
  <c r="AJ1280" i="83"/>
  <c r="AI1280" i="83"/>
  <c r="AH1280" i="83"/>
  <c r="Z1280" i="83"/>
  <c r="Y1280" i="83"/>
  <c r="AG1280" i="83" s="1"/>
  <c r="W1280" i="83"/>
  <c r="AJ1279" i="83"/>
  <c r="AI1279" i="83"/>
  <c r="AH1279" i="83"/>
  <c r="Z1279" i="83"/>
  <c r="AM1279" i="83" s="1" a="1"/>
  <c r="AM1279" i="83" s="1"/>
  <c r="Y1279" i="83"/>
  <c r="AG1279" i="83" s="1"/>
  <c r="W1279" i="83"/>
  <c r="AJ1278" i="83"/>
  <c r="AI1278" i="83"/>
  <c r="AH1278" i="83"/>
  <c r="Z1278" i="83"/>
  <c r="AM1278" i="83" s="1" a="1"/>
  <c r="AM1278" i="83" s="1"/>
  <c r="Y1278" i="83"/>
  <c r="W1278" i="83"/>
  <c r="AJ1277" i="83"/>
  <c r="AI1277" i="83"/>
  <c r="AH1277" i="83"/>
  <c r="Z1277" i="83"/>
  <c r="AM1277" i="83" s="1" a="1"/>
  <c r="AM1277" i="83" s="1"/>
  <c r="Y1277" i="83"/>
  <c r="AG1277" i="83" s="1"/>
  <c r="W1277" i="83"/>
  <c r="AJ1276" i="83"/>
  <c r="AI1276" i="83"/>
  <c r="AH1276" i="83"/>
  <c r="Z1276" i="83"/>
  <c r="AM1276" i="83" s="1" a="1"/>
  <c r="AM1276" i="83" s="1"/>
  <c r="Y1276" i="83"/>
  <c r="AG1276" i="83" s="1"/>
  <c r="W1276" i="83"/>
  <c r="AJ1275" i="83"/>
  <c r="AI1275" i="83"/>
  <c r="AH1275" i="83"/>
  <c r="Z1275" i="83"/>
  <c r="AM1275" i="83" s="1" a="1"/>
  <c r="AM1275" i="83" s="1"/>
  <c r="Y1275" i="83"/>
  <c r="AG1275" i="83" s="1"/>
  <c r="W1275" i="83"/>
  <c r="AJ1274" i="83"/>
  <c r="AI1274" i="83"/>
  <c r="AH1274" i="83"/>
  <c r="Z1274" i="83"/>
  <c r="AM1274" i="83" s="1" a="1"/>
  <c r="AM1274" i="83" s="1"/>
  <c r="Y1274" i="83"/>
  <c r="AG1274" i="83" s="1"/>
  <c r="W1274" i="83"/>
  <c r="AJ1273" i="83"/>
  <c r="AI1273" i="83"/>
  <c r="AH1273" i="83"/>
  <c r="Z1273" i="83"/>
  <c r="AM1273" i="83" s="1" a="1"/>
  <c r="AM1273" i="83" s="1"/>
  <c r="Y1273" i="83"/>
  <c r="W1273" i="83"/>
  <c r="AJ1272" i="83"/>
  <c r="AI1272" i="83"/>
  <c r="AH1272" i="83"/>
  <c r="Z1272" i="83"/>
  <c r="AM1272" i="83" s="1" a="1"/>
  <c r="AM1272" i="83" s="1"/>
  <c r="Y1272" i="83"/>
  <c r="AG1272" i="83" s="1"/>
  <c r="W1272" i="83"/>
  <c r="AJ1271" i="83"/>
  <c r="AI1271" i="83"/>
  <c r="AH1271" i="83"/>
  <c r="Z1271" i="83"/>
  <c r="AM1271" i="83" s="1" a="1"/>
  <c r="AM1271" i="83" s="1"/>
  <c r="Y1271" i="83"/>
  <c r="AG1271" i="83" s="1"/>
  <c r="W1271" i="83"/>
  <c r="AJ1270" i="83"/>
  <c r="AI1270" i="83"/>
  <c r="AH1270" i="83"/>
  <c r="Z1270" i="83"/>
  <c r="AM1270" i="83" s="1" a="1"/>
  <c r="AM1270" i="83" s="1"/>
  <c r="Y1270" i="83"/>
  <c r="AG1270" i="83" s="1"/>
  <c r="W1270" i="83"/>
  <c r="AJ1269" i="83"/>
  <c r="AI1269" i="83"/>
  <c r="AH1269" i="83"/>
  <c r="Z1269" i="83"/>
  <c r="AM1269" i="83" s="1" a="1"/>
  <c r="AM1269" i="83" s="1"/>
  <c r="Y1269" i="83"/>
  <c r="AG1269" i="83" s="1"/>
  <c r="W1269" i="83"/>
  <c r="AJ1268" i="83"/>
  <c r="AI1268" i="83"/>
  <c r="AH1268" i="83"/>
  <c r="AE1268" i="83"/>
  <c r="Z1268" i="83"/>
  <c r="Y1268" i="83"/>
  <c r="AG1268" i="83" s="1"/>
  <c r="W1268" i="83"/>
  <c r="AJ1267" i="83"/>
  <c r="AI1267" i="83"/>
  <c r="AH1267" i="83"/>
  <c r="AC1267" i="83"/>
  <c r="Z1267" i="83"/>
  <c r="Y1267" i="83"/>
  <c r="AG1267" i="83" s="1"/>
  <c r="W1267" i="83"/>
  <c r="AJ1266" i="83"/>
  <c r="AI1266" i="83"/>
  <c r="AH1266" i="83"/>
  <c r="Z1266" i="83"/>
  <c r="AM1266" i="83" s="1" a="1"/>
  <c r="AM1266" i="83" s="1"/>
  <c r="Y1266" i="83"/>
  <c r="W1266" i="83"/>
  <c r="AJ1265" i="83"/>
  <c r="AI1265" i="83"/>
  <c r="AH1265" i="83"/>
  <c r="Z1265" i="83"/>
  <c r="AM1265" i="83" s="1" a="1"/>
  <c r="AM1265" i="83" s="1"/>
  <c r="Y1265" i="83"/>
  <c r="W1265" i="83"/>
  <c r="AJ1264" i="83"/>
  <c r="AI1264" i="83"/>
  <c r="AH1264" i="83"/>
  <c r="Z1264" i="83"/>
  <c r="AM1264" i="83" s="1" a="1"/>
  <c r="AM1264" i="83" s="1"/>
  <c r="Y1264" i="83"/>
  <c r="AG1264" i="83" s="1"/>
  <c r="W1264" i="83"/>
  <c r="AJ1263" i="83"/>
  <c r="AI1263" i="83"/>
  <c r="AH1263" i="83"/>
  <c r="Z1263" i="83"/>
  <c r="Y1263" i="83"/>
  <c r="AK1263" i="83" s="1"/>
  <c r="W1263" i="83"/>
  <c r="AJ1262" i="83"/>
  <c r="AI1262" i="83"/>
  <c r="AH1262" i="83"/>
  <c r="Z1262" i="83"/>
  <c r="AM1262" i="83" s="1" a="1"/>
  <c r="AM1262" i="83" s="1"/>
  <c r="Y1262" i="83"/>
  <c r="AG1262" i="83" s="1"/>
  <c r="W1262" i="83"/>
  <c r="AL1261" i="83"/>
  <c r="AK1261" i="83"/>
  <c r="AJ1261" i="83"/>
  <c r="AI1261" i="83"/>
  <c r="AH1261" i="83"/>
  <c r="Z1261" i="83"/>
  <c r="Y1261" i="83"/>
  <c r="AG1261" i="83" s="1"/>
  <c r="W1261" i="83"/>
  <c r="AJ1260" i="83"/>
  <c r="AI1260" i="83"/>
  <c r="AH1260" i="83"/>
  <c r="Z1260" i="83"/>
  <c r="AM1260" i="83" s="1" a="1"/>
  <c r="AM1260" i="83" s="1"/>
  <c r="Y1260" i="83"/>
  <c r="AG1260" i="83" s="1"/>
  <c r="W1260" i="83"/>
  <c r="AJ1259" i="83"/>
  <c r="AI1259" i="83"/>
  <c r="AH1259" i="83"/>
  <c r="Z1259" i="83"/>
  <c r="AM1259" i="83" s="1" a="1"/>
  <c r="AM1259" i="83" s="1"/>
  <c r="Y1259" i="83"/>
  <c r="W1259" i="83"/>
  <c r="AJ1258" i="83"/>
  <c r="AI1258" i="83"/>
  <c r="AH1258" i="83"/>
  <c r="Z1258" i="83"/>
  <c r="AM1258" i="83" s="1" a="1"/>
  <c r="AM1258" i="83" s="1"/>
  <c r="Y1258" i="83"/>
  <c r="AF1258" i="83" s="1"/>
  <c r="W1258" i="83"/>
  <c r="AJ1257" i="83"/>
  <c r="AI1257" i="83"/>
  <c r="AH1257" i="83"/>
  <c r="Z1257" i="83"/>
  <c r="AM1257" i="83" s="1" a="1"/>
  <c r="AM1257" i="83" s="1"/>
  <c r="Y1257" i="83"/>
  <c r="AG1257" i="83" s="1"/>
  <c r="W1257" i="83"/>
  <c r="AK1256" i="83"/>
  <c r="AJ1256" i="83"/>
  <c r="AI1256" i="83"/>
  <c r="AH1256" i="83"/>
  <c r="Z1256" i="83"/>
  <c r="Y1256" i="83"/>
  <c r="AG1256" i="83" s="1"/>
  <c r="W1256" i="83"/>
  <c r="AJ1255" i="83"/>
  <c r="AI1255" i="83"/>
  <c r="AH1255" i="83"/>
  <c r="Z1255" i="83"/>
  <c r="Y1255" i="83"/>
  <c r="W1255" i="83"/>
  <c r="AJ1254" i="83"/>
  <c r="AI1254" i="83"/>
  <c r="AH1254" i="83"/>
  <c r="Z1254" i="83"/>
  <c r="AM1254" i="83" s="1" a="1"/>
  <c r="AM1254" i="83" s="1"/>
  <c r="Y1254" i="83"/>
  <c r="AG1254" i="83" s="1"/>
  <c r="W1254" i="83"/>
  <c r="AJ1253" i="83"/>
  <c r="AI1253" i="83"/>
  <c r="AH1253" i="83"/>
  <c r="AC1253" i="83"/>
  <c r="Z1253" i="83"/>
  <c r="Y1253" i="83"/>
  <c r="AG1253" i="83" s="1"/>
  <c r="W1253" i="83"/>
  <c r="AJ1252" i="83"/>
  <c r="AI1252" i="83"/>
  <c r="AH1252" i="83"/>
  <c r="Z1252" i="83"/>
  <c r="AM1252" i="83" s="1" a="1"/>
  <c r="AM1252" i="83" s="1"/>
  <c r="Y1252" i="83"/>
  <c r="AK1252" i="83" s="1"/>
  <c r="W1252" i="83"/>
  <c r="AJ1251" i="83"/>
  <c r="AI1251" i="83"/>
  <c r="AH1251" i="83"/>
  <c r="Z1251" i="83"/>
  <c r="AM1251" i="83" s="1" a="1"/>
  <c r="AM1251" i="83" s="1"/>
  <c r="Y1251" i="83"/>
  <c r="AF1251" i="83" s="1"/>
  <c r="W1251" i="83"/>
  <c r="AJ1250" i="83"/>
  <c r="AI1250" i="83"/>
  <c r="AH1250" i="83"/>
  <c r="Z1250" i="83"/>
  <c r="AM1250" i="83" s="1" a="1"/>
  <c r="AM1250" i="83" s="1"/>
  <c r="Y1250" i="83"/>
  <c r="AG1250" i="83" s="1"/>
  <c r="W1250" i="83"/>
  <c r="AJ1249" i="83"/>
  <c r="AI1249" i="83"/>
  <c r="AH1249" i="83"/>
  <c r="Z1249" i="83"/>
  <c r="AM1249" i="83" s="1" a="1"/>
  <c r="AM1249" i="83" s="1"/>
  <c r="Y1249" i="83"/>
  <c r="W1249" i="83"/>
  <c r="AJ1248" i="83"/>
  <c r="AI1248" i="83"/>
  <c r="AH1248" i="83"/>
  <c r="Z1248" i="83"/>
  <c r="Y1248" i="83"/>
  <c r="W1248" i="83"/>
  <c r="AJ1247" i="83"/>
  <c r="AI1247" i="83"/>
  <c r="AH1247" i="83"/>
  <c r="Z1247" i="83"/>
  <c r="AM1247" i="83" s="1" a="1"/>
  <c r="AM1247" i="83" s="1"/>
  <c r="Y1247" i="83"/>
  <c r="AK1247" i="83" s="1"/>
  <c r="W1247" i="83"/>
  <c r="AJ1246" i="83"/>
  <c r="AI1246" i="83"/>
  <c r="AH1246" i="83"/>
  <c r="AD1246" i="83"/>
  <c r="Z1246" i="83"/>
  <c r="Y1246" i="83"/>
  <c r="AG1246" i="83" s="1"/>
  <c r="W1246" i="83"/>
  <c r="AK1245" i="83"/>
  <c r="AJ1245" i="83"/>
  <c r="AI1245" i="83"/>
  <c r="AH1245" i="83"/>
  <c r="Z1245" i="83"/>
  <c r="Y1245" i="83"/>
  <c r="AG1245" i="83" s="1"/>
  <c r="W1245" i="83"/>
  <c r="AJ1244" i="83"/>
  <c r="AI1244" i="83"/>
  <c r="AH1244" i="83"/>
  <c r="Z1244" i="83"/>
  <c r="AM1244" i="83" s="1" a="1"/>
  <c r="AM1244" i="83" s="1"/>
  <c r="Y1244" i="83"/>
  <c r="AG1244" i="83" s="1"/>
  <c r="W1244" i="83"/>
  <c r="AJ1243" i="83"/>
  <c r="AI1243" i="83"/>
  <c r="AH1243" i="83"/>
  <c r="AG1243" i="83"/>
  <c r="AF1243" i="83"/>
  <c r="AE1243" i="83"/>
  <c r="Z1243" i="83"/>
  <c r="Y1243" i="83"/>
  <c r="W1243" i="83"/>
  <c r="AJ1242" i="83"/>
  <c r="AI1242" i="83"/>
  <c r="AH1242" i="83"/>
  <c r="Z1242" i="83"/>
  <c r="AM1242" i="83" s="1" a="1"/>
  <c r="AM1242" i="83" s="1"/>
  <c r="Y1242" i="83"/>
  <c r="AE1242" i="83" s="1"/>
  <c r="W1242" i="83"/>
  <c r="AJ1241" i="83"/>
  <c r="AI1241" i="83"/>
  <c r="AH1241" i="83"/>
  <c r="Z1241" i="83"/>
  <c r="AM1241" i="83" s="1" a="1"/>
  <c r="AM1241" i="83" s="1"/>
  <c r="Y1241" i="83"/>
  <c r="W1241" i="83"/>
  <c r="AJ1240" i="83"/>
  <c r="AI1240" i="83"/>
  <c r="AH1240" i="83"/>
  <c r="Z1240" i="83"/>
  <c r="AM1240" i="83" s="1" a="1"/>
  <c r="AM1240" i="83" s="1"/>
  <c r="Y1240" i="83"/>
  <c r="W1240" i="83"/>
  <c r="AJ1239" i="83"/>
  <c r="AI1239" i="83"/>
  <c r="AH1239" i="83"/>
  <c r="Z1239" i="83"/>
  <c r="AM1239" i="83" s="1" a="1"/>
  <c r="AM1239" i="83" s="1"/>
  <c r="Y1239" i="83"/>
  <c r="AG1239" i="83" s="1"/>
  <c r="W1239" i="83"/>
  <c r="AJ1238" i="83"/>
  <c r="AI1238" i="83"/>
  <c r="AH1238" i="83"/>
  <c r="Z1238" i="83"/>
  <c r="AM1238" i="83" s="1" a="1"/>
  <c r="AM1238" i="83" s="1"/>
  <c r="Y1238" i="83"/>
  <c r="AG1238" i="83" s="1"/>
  <c r="W1238" i="83"/>
  <c r="AJ1237" i="83"/>
  <c r="AI1237" i="83"/>
  <c r="AH1237" i="83"/>
  <c r="Z1237" i="83"/>
  <c r="AM1237" i="83" s="1" a="1"/>
  <c r="AM1237" i="83" s="1"/>
  <c r="Y1237" i="83"/>
  <c r="AG1237" i="83" s="1"/>
  <c r="W1237" i="83"/>
  <c r="AJ1236" i="83"/>
  <c r="AI1236" i="83"/>
  <c r="AH1236" i="83"/>
  <c r="Z1236" i="83"/>
  <c r="AM1236" i="83" s="1" a="1"/>
  <c r="AM1236" i="83" s="1"/>
  <c r="Y1236" i="83"/>
  <c r="W1236" i="83"/>
  <c r="AJ1235" i="83"/>
  <c r="AI1235" i="83"/>
  <c r="AH1235" i="83"/>
  <c r="Z1235" i="83"/>
  <c r="AM1235" i="83" s="1" a="1"/>
  <c r="AM1235" i="83" s="1"/>
  <c r="Y1235" i="83"/>
  <c r="AG1235" i="83" s="1"/>
  <c r="W1235" i="83"/>
  <c r="AJ1234" i="83"/>
  <c r="AI1234" i="83"/>
  <c r="AH1234" i="83"/>
  <c r="Z1234" i="83"/>
  <c r="AM1234" i="83" s="1" a="1"/>
  <c r="AM1234" i="83" s="1"/>
  <c r="Y1234" i="83"/>
  <c r="AE1234" i="83" s="1"/>
  <c r="W1234" i="83"/>
  <c r="AK1233" i="83"/>
  <c r="AJ1233" i="83"/>
  <c r="AI1233" i="83"/>
  <c r="AH1233" i="83"/>
  <c r="Z1233" i="83"/>
  <c r="Y1233" i="83"/>
  <c r="AL1233" i="83" s="1"/>
  <c r="W1233" i="83"/>
  <c r="AJ1232" i="83"/>
  <c r="AI1232" i="83"/>
  <c r="AH1232" i="83"/>
  <c r="Z1232" i="83"/>
  <c r="Y1232" i="83"/>
  <c r="AK1232" i="83" s="1"/>
  <c r="W1232" i="83"/>
  <c r="AJ1231" i="83"/>
  <c r="AI1231" i="83"/>
  <c r="AH1231" i="83"/>
  <c r="AD1231" i="83"/>
  <c r="Z1231" i="83"/>
  <c r="Y1231" i="83"/>
  <c r="W1231" i="83"/>
  <c r="AJ1230" i="83"/>
  <c r="AI1230" i="83"/>
  <c r="AH1230" i="83"/>
  <c r="AC1230" i="83"/>
  <c r="Z1230" i="83"/>
  <c r="Y1230" i="83"/>
  <c r="W1230" i="83"/>
  <c r="AJ1229" i="83"/>
  <c r="AI1229" i="83"/>
  <c r="AH1229" i="83"/>
  <c r="Z1229" i="83"/>
  <c r="AM1229" i="83" s="1" a="1"/>
  <c r="AM1229" i="83" s="1"/>
  <c r="Y1229" i="83"/>
  <c r="W1229" i="83"/>
  <c r="AJ1228" i="83"/>
  <c r="AI1228" i="83"/>
  <c r="AH1228" i="83"/>
  <c r="AE1228" i="83"/>
  <c r="Z1228" i="83"/>
  <c r="Y1228" i="83"/>
  <c r="AG1228" i="83" s="1"/>
  <c r="W1228" i="83"/>
  <c r="AL1227" i="83"/>
  <c r="AJ1227" i="83"/>
  <c r="AI1227" i="83"/>
  <c r="AH1227" i="83"/>
  <c r="AD1227" i="83"/>
  <c r="Z1227" i="83"/>
  <c r="Y1227" i="83"/>
  <c r="AF1227" i="83" s="1"/>
  <c r="W1227" i="83"/>
  <c r="AJ1226" i="83"/>
  <c r="AI1226" i="83"/>
  <c r="AH1226" i="83"/>
  <c r="Z1226" i="83"/>
  <c r="AM1226" i="83" s="1" a="1"/>
  <c r="AM1226" i="83" s="1"/>
  <c r="Y1226" i="83"/>
  <c r="AE1226" i="83" s="1"/>
  <c r="W1226" i="83"/>
  <c r="AJ1225" i="83"/>
  <c r="AI1225" i="83"/>
  <c r="AH1225" i="83"/>
  <c r="Z1225" i="83"/>
  <c r="AM1225" i="83" s="1" a="1"/>
  <c r="AM1225" i="83" s="1"/>
  <c r="Y1225" i="83"/>
  <c r="AL1225" i="83" s="1"/>
  <c r="W1225" i="83"/>
  <c r="AJ1224" i="83"/>
  <c r="AI1224" i="83"/>
  <c r="AH1224" i="83"/>
  <c r="Z1224" i="83"/>
  <c r="AM1224" i="83" s="1" a="1"/>
  <c r="AM1224" i="83" s="1"/>
  <c r="Y1224" i="83"/>
  <c r="AK1224" i="83" s="1"/>
  <c r="W1224" i="83"/>
  <c r="AJ1223" i="83"/>
  <c r="AI1223" i="83"/>
  <c r="AH1223" i="83"/>
  <c r="Z1223" i="83"/>
  <c r="AM1223" i="83" s="1" a="1"/>
  <c r="AM1223" i="83" s="1"/>
  <c r="Y1223" i="83"/>
  <c r="AC1223" i="83" s="1"/>
  <c r="W1223" i="83"/>
  <c r="AJ1222" i="83"/>
  <c r="AI1222" i="83"/>
  <c r="AH1222" i="83"/>
  <c r="AG1222" i="83"/>
  <c r="AE1222" i="83"/>
  <c r="Z1222" i="83"/>
  <c r="Y1222" i="83"/>
  <c r="W1222" i="83"/>
  <c r="AK1221" i="83"/>
  <c r="AJ1221" i="83"/>
  <c r="AI1221" i="83"/>
  <c r="AH1221" i="83"/>
  <c r="Z1221" i="83"/>
  <c r="Y1221" i="83"/>
  <c r="AE1221" i="83" s="1"/>
  <c r="W1221" i="83"/>
  <c r="AJ1220" i="83"/>
  <c r="AI1220" i="83"/>
  <c r="AH1220" i="83"/>
  <c r="Z1220" i="83"/>
  <c r="AM1220" i="83" s="1" a="1"/>
  <c r="AM1220" i="83" s="1"/>
  <c r="Y1220" i="83"/>
  <c r="AG1220" i="83" s="1"/>
  <c r="W1220" i="83"/>
  <c r="AJ1219" i="83"/>
  <c r="AI1219" i="83"/>
  <c r="AH1219" i="83"/>
  <c r="Z1219" i="83"/>
  <c r="AM1219" i="83" s="1" a="1"/>
  <c r="AM1219" i="83" s="1"/>
  <c r="Y1219" i="83"/>
  <c r="W1219" i="83"/>
  <c r="AJ1218" i="83"/>
  <c r="AI1218" i="83"/>
  <c r="AH1218" i="83"/>
  <c r="AD1218" i="83"/>
  <c r="Z1218" i="83"/>
  <c r="Y1218" i="83"/>
  <c r="AE1218" i="83" s="1"/>
  <c r="W1218" i="83"/>
  <c r="AJ1217" i="83"/>
  <c r="AI1217" i="83"/>
  <c r="AH1217" i="83"/>
  <c r="Z1217" i="83"/>
  <c r="AM1217" i="83" s="1" a="1"/>
  <c r="AM1217" i="83" s="1"/>
  <c r="Y1217" i="83"/>
  <c r="AK1217" i="83" s="1"/>
  <c r="W1217" i="83"/>
  <c r="AJ1216" i="83"/>
  <c r="AI1216" i="83"/>
  <c r="AH1216" i="83"/>
  <c r="Z1216" i="83"/>
  <c r="AM1216" i="83" s="1" a="1"/>
  <c r="AM1216" i="83" s="1"/>
  <c r="Y1216" i="83"/>
  <c r="W1216" i="83"/>
  <c r="AL1215" i="83"/>
  <c r="AJ1215" i="83"/>
  <c r="AI1215" i="83"/>
  <c r="AH1215" i="83"/>
  <c r="AD1215" i="83"/>
  <c r="Z1215" i="83"/>
  <c r="Y1215" i="83"/>
  <c r="AG1215" i="83" s="1"/>
  <c r="W1215" i="83"/>
  <c r="AJ1214" i="83"/>
  <c r="AI1214" i="83"/>
  <c r="AH1214" i="83"/>
  <c r="AC1214" i="83"/>
  <c r="Z1214" i="83"/>
  <c r="Y1214" i="83"/>
  <c r="AG1214" i="83" s="1"/>
  <c r="W1214" i="83"/>
  <c r="AL1213" i="83"/>
  <c r="AJ1213" i="83"/>
  <c r="AI1213" i="83"/>
  <c r="AH1213" i="83"/>
  <c r="Z1213" i="83"/>
  <c r="Y1213" i="83"/>
  <c r="AG1213" i="83" s="1"/>
  <c r="W1213" i="83"/>
  <c r="AJ1212" i="83"/>
  <c r="AI1212" i="83"/>
  <c r="AH1212" i="83"/>
  <c r="Z1212" i="83"/>
  <c r="AM1212" i="83" s="1" a="1"/>
  <c r="AM1212" i="83" s="1"/>
  <c r="Y1212" i="83"/>
  <c r="AG1212" i="83" s="1"/>
  <c r="W1212" i="83"/>
  <c r="AJ1211" i="83"/>
  <c r="AI1211" i="83"/>
  <c r="AH1211" i="83"/>
  <c r="AC1211" i="83"/>
  <c r="Z1211" i="83"/>
  <c r="Y1211" i="83"/>
  <c r="AG1211" i="83" s="1"/>
  <c r="W1211" i="83"/>
  <c r="AJ1210" i="83"/>
  <c r="AI1210" i="83"/>
  <c r="AH1210" i="83"/>
  <c r="AG1210" i="83"/>
  <c r="AE1210" i="83"/>
  <c r="Z1210" i="83"/>
  <c r="Y1210" i="83"/>
  <c r="AL1210" i="83" s="1"/>
  <c r="W1210" i="83"/>
  <c r="AJ1209" i="83"/>
  <c r="AI1209" i="83"/>
  <c r="AH1209" i="83"/>
  <c r="Z1209" i="83"/>
  <c r="AM1209" i="83" s="1" a="1"/>
  <c r="AM1209" i="83" s="1"/>
  <c r="Y1209" i="83"/>
  <c r="W1209" i="83"/>
  <c r="AJ1208" i="83"/>
  <c r="AI1208" i="83"/>
  <c r="AH1208" i="83"/>
  <c r="Z1208" i="83"/>
  <c r="AM1208" i="83" s="1" a="1"/>
  <c r="AM1208" i="83" s="1"/>
  <c r="Y1208" i="83"/>
  <c r="AK1208" i="83" s="1"/>
  <c r="W1208" i="83"/>
  <c r="AK1207" i="83"/>
  <c r="AJ1207" i="83"/>
  <c r="AI1207" i="83"/>
  <c r="AH1207" i="83"/>
  <c r="Z1207" i="83"/>
  <c r="Y1207" i="83"/>
  <c r="W1207" i="83"/>
  <c r="AJ1206" i="83"/>
  <c r="AI1206" i="83"/>
  <c r="AH1206" i="83"/>
  <c r="Z1206" i="83"/>
  <c r="AM1206" i="83" s="1" a="1"/>
  <c r="AM1206" i="83" s="1"/>
  <c r="Y1206" i="83"/>
  <c r="AG1206" i="83" s="1"/>
  <c r="W1206" i="83"/>
  <c r="AK1205" i="83"/>
  <c r="AJ1205" i="83"/>
  <c r="AI1205" i="83"/>
  <c r="AH1205" i="83"/>
  <c r="AG1205" i="83"/>
  <c r="Z1205" i="83"/>
  <c r="Y1205" i="83"/>
  <c r="AL1205" i="83" s="1"/>
  <c r="W1205" i="83"/>
  <c r="AJ1204" i="83"/>
  <c r="AI1204" i="83"/>
  <c r="AH1204" i="83"/>
  <c r="Z1204" i="83"/>
  <c r="AM1204" i="83" s="1" a="1"/>
  <c r="AM1204" i="83" s="1"/>
  <c r="Y1204" i="83"/>
  <c r="AG1204" i="83" s="1"/>
  <c r="W1204" i="83"/>
  <c r="AJ1203" i="83"/>
  <c r="AI1203" i="83"/>
  <c r="AH1203" i="83"/>
  <c r="AC1203" i="83"/>
  <c r="Z1203" i="83"/>
  <c r="Y1203" i="83"/>
  <c r="AG1203" i="83" s="1"/>
  <c r="W1203" i="83"/>
  <c r="AL1202" i="83"/>
  <c r="AK1202" i="83"/>
  <c r="AJ1202" i="83"/>
  <c r="AI1202" i="83"/>
  <c r="AH1202" i="83"/>
  <c r="AC1202" i="83"/>
  <c r="Z1202" i="83"/>
  <c r="Y1202" i="83"/>
  <c r="AE1202" i="83" s="1"/>
  <c r="W1202" i="83"/>
  <c r="AJ1201" i="83"/>
  <c r="AI1201" i="83"/>
  <c r="AH1201" i="83"/>
  <c r="AE1201" i="83"/>
  <c r="Z1201" i="83"/>
  <c r="Y1201" i="83"/>
  <c r="AL1201" i="83" s="1"/>
  <c r="W1201" i="83"/>
  <c r="AJ1200" i="83"/>
  <c r="AI1200" i="83"/>
  <c r="AH1200" i="83"/>
  <c r="AE1200" i="83"/>
  <c r="Z1200" i="83"/>
  <c r="Y1200" i="83"/>
  <c r="AK1200" i="83" s="1"/>
  <c r="W1200" i="83"/>
  <c r="AJ1199" i="83"/>
  <c r="AI1199" i="83"/>
  <c r="AH1199" i="83"/>
  <c r="Z1199" i="83"/>
  <c r="AM1199" i="83" s="1" a="1"/>
  <c r="AM1199" i="83" s="1"/>
  <c r="Y1199" i="83"/>
  <c r="AG1199" i="83" s="1"/>
  <c r="W1199" i="83"/>
  <c r="AJ1198" i="83"/>
  <c r="AI1198" i="83"/>
  <c r="AH1198" i="83"/>
  <c r="Z1198" i="83"/>
  <c r="AM1198" i="83" s="1" a="1"/>
  <c r="AM1198" i="83" s="1"/>
  <c r="Y1198" i="83"/>
  <c r="AG1198" i="83" s="1"/>
  <c r="W1198" i="83"/>
  <c r="AJ1197" i="83"/>
  <c r="AI1197" i="83"/>
  <c r="AH1197" i="83"/>
  <c r="Z1197" i="83"/>
  <c r="AM1197" i="83" s="1" a="1"/>
  <c r="AM1197" i="83" s="1"/>
  <c r="Y1197" i="83"/>
  <c r="AG1197" i="83" s="1"/>
  <c r="W1197" i="83"/>
  <c r="AJ1196" i="83"/>
  <c r="AI1196" i="83"/>
  <c r="AH1196" i="83"/>
  <c r="AG1196" i="83"/>
  <c r="AE1196" i="83"/>
  <c r="AD1196" i="83"/>
  <c r="Z1196" i="83"/>
  <c r="Y1196" i="83"/>
  <c r="AL1196" i="83" s="1"/>
  <c r="W1196" i="83"/>
  <c r="AJ1195" i="83"/>
  <c r="AI1195" i="83"/>
  <c r="AH1195" i="83"/>
  <c r="AF1195" i="83"/>
  <c r="Z1195" i="83"/>
  <c r="Y1195" i="83"/>
  <c r="AG1195" i="83" s="1"/>
  <c r="W1195" i="83"/>
  <c r="AJ1194" i="83"/>
  <c r="AI1194" i="83"/>
  <c r="AH1194" i="83"/>
  <c r="Z1194" i="83"/>
  <c r="AM1194" i="83" s="1" a="1"/>
  <c r="AM1194" i="83" s="1"/>
  <c r="Y1194" i="83"/>
  <c r="W1194" i="83"/>
  <c r="AJ1193" i="83"/>
  <c r="AI1193" i="83"/>
  <c r="AH1193" i="83"/>
  <c r="Z1193" i="83"/>
  <c r="Y1193" i="83"/>
  <c r="AL1193" i="83" s="1"/>
  <c r="W1193" i="83"/>
  <c r="AJ1192" i="83"/>
  <c r="AI1192" i="83"/>
  <c r="AH1192" i="83"/>
  <c r="AG1192" i="83"/>
  <c r="AF1192" i="83"/>
  <c r="AE1192" i="83"/>
  <c r="Z1192" i="83"/>
  <c r="Y1192" i="83"/>
  <c r="AK1192" i="83" s="1"/>
  <c r="W1192" i="83"/>
  <c r="AJ1191" i="83"/>
  <c r="AI1191" i="83"/>
  <c r="AH1191" i="83"/>
  <c r="Z1191" i="83"/>
  <c r="AM1191" i="83" s="1" a="1"/>
  <c r="AM1191" i="83" s="1"/>
  <c r="Y1191" i="83"/>
  <c r="AK1191" i="83" s="1"/>
  <c r="W1191" i="83"/>
  <c r="AJ1190" i="83"/>
  <c r="AI1190" i="83"/>
  <c r="AH1190" i="83"/>
  <c r="Z1190" i="83"/>
  <c r="AM1190" i="83" s="1" a="1"/>
  <c r="AM1190" i="83" s="1"/>
  <c r="Y1190" i="83"/>
  <c r="AG1190" i="83" s="1"/>
  <c r="W1190" i="83"/>
  <c r="AK1189" i="83"/>
  <c r="AJ1189" i="83"/>
  <c r="AI1189" i="83"/>
  <c r="AH1189" i="83"/>
  <c r="Z1189" i="83"/>
  <c r="Y1189" i="83"/>
  <c r="W1189" i="83"/>
  <c r="AJ1188" i="83"/>
  <c r="AI1188" i="83"/>
  <c r="AH1188" i="83"/>
  <c r="Z1188" i="83"/>
  <c r="AM1188" i="83" s="1" a="1"/>
  <c r="AM1188" i="83" s="1"/>
  <c r="Y1188" i="83"/>
  <c r="W1188" i="83"/>
  <c r="AJ1187" i="83"/>
  <c r="AI1187" i="83"/>
  <c r="AH1187" i="83"/>
  <c r="AG1187" i="83"/>
  <c r="Z1187" i="83"/>
  <c r="Y1187" i="83"/>
  <c r="W1187" i="83"/>
  <c r="AL1186" i="83"/>
  <c r="AJ1186" i="83"/>
  <c r="AI1186" i="83"/>
  <c r="AH1186" i="83"/>
  <c r="AF1186" i="83"/>
  <c r="Z1186" i="83"/>
  <c r="Y1186" i="83"/>
  <c r="AE1186" i="83" s="1"/>
  <c r="W1186" i="83"/>
  <c r="AJ1185" i="83"/>
  <c r="AI1185" i="83"/>
  <c r="AH1185" i="83"/>
  <c r="Z1185" i="83"/>
  <c r="AM1185" i="83" s="1" a="1"/>
  <c r="AM1185" i="83" s="1"/>
  <c r="Y1185" i="83"/>
  <c r="AL1185" i="83" s="1"/>
  <c r="W1185" i="83"/>
  <c r="AJ1184" i="83"/>
  <c r="AI1184" i="83"/>
  <c r="AH1184" i="83"/>
  <c r="Z1184" i="83"/>
  <c r="AM1184" i="83" s="1" a="1"/>
  <c r="AM1184" i="83" s="1"/>
  <c r="Y1184" i="83"/>
  <c r="W1184" i="83"/>
  <c r="AL1183" i="83"/>
  <c r="AK1183" i="83"/>
  <c r="AJ1183" i="83"/>
  <c r="AI1183" i="83"/>
  <c r="AH1183" i="83"/>
  <c r="Z1183" i="83"/>
  <c r="Y1183" i="83"/>
  <c r="AG1183" i="83" s="1"/>
  <c r="W1183" i="83"/>
  <c r="AK1182" i="83"/>
  <c r="AJ1182" i="83"/>
  <c r="AI1182" i="83"/>
  <c r="AH1182" i="83"/>
  <c r="Z1182" i="83"/>
  <c r="Y1182" i="83"/>
  <c r="AG1182" i="83" s="1"/>
  <c r="W1182" i="83"/>
  <c r="AL1181" i="83"/>
  <c r="AK1181" i="83"/>
  <c r="AJ1181" i="83"/>
  <c r="AI1181" i="83"/>
  <c r="AH1181" i="83"/>
  <c r="AF1181" i="83"/>
  <c r="Z1181" i="83"/>
  <c r="Y1181" i="83"/>
  <c r="AG1181" i="83" s="1"/>
  <c r="W1181" i="83"/>
  <c r="AK1180" i="83"/>
  <c r="AJ1180" i="83"/>
  <c r="AI1180" i="83"/>
  <c r="AH1180" i="83"/>
  <c r="Z1180" i="83"/>
  <c r="Y1180" i="83"/>
  <c r="AG1180" i="83" s="1"/>
  <c r="W1180" i="83"/>
  <c r="AJ1179" i="83"/>
  <c r="AI1179" i="83"/>
  <c r="AH1179" i="83"/>
  <c r="Z1179" i="83"/>
  <c r="AM1179" i="83" s="1" a="1"/>
  <c r="AM1179" i="83" s="1"/>
  <c r="Y1179" i="83"/>
  <c r="AF1179" i="83" s="1"/>
  <c r="W1179" i="83"/>
  <c r="AJ1178" i="83"/>
  <c r="AI1178" i="83"/>
  <c r="AH1178" i="83"/>
  <c r="AC1178" i="83"/>
  <c r="Z1178" i="83"/>
  <c r="Y1178" i="83"/>
  <c r="AG1178" i="83" s="1"/>
  <c r="W1178" i="83"/>
  <c r="AJ1177" i="83"/>
  <c r="AI1177" i="83"/>
  <c r="AH1177" i="83"/>
  <c r="Z1177" i="83"/>
  <c r="AM1177" i="83" s="1" a="1"/>
  <c r="AM1177" i="83" s="1"/>
  <c r="Y1177" i="83"/>
  <c r="AL1177" i="83" s="1"/>
  <c r="W1177" i="83"/>
  <c r="AJ1176" i="83"/>
  <c r="AI1176" i="83"/>
  <c r="AH1176" i="83"/>
  <c r="Z1176" i="83"/>
  <c r="AM1176" i="83" s="1" a="1"/>
  <c r="AM1176" i="83" s="1"/>
  <c r="Y1176" i="83"/>
  <c r="AK1176" i="83" s="1"/>
  <c r="W1176" i="83"/>
  <c r="AJ1175" i="83"/>
  <c r="AI1175" i="83"/>
  <c r="AH1175" i="83"/>
  <c r="AC1175" i="83"/>
  <c r="Z1175" i="83"/>
  <c r="Y1175" i="83"/>
  <c r="AG1175" i="83" s="1"/>
  <c r="W1175" i="83"/>
  <c r="AJ1174" i="83"/>
  <c r="AI1174" i="83"/>
  <c r="AH1174" i="83"/>
  <c r="Z1174" i="83"/>
  <c r="AM1174" i="83" s="1" a="1"/>
  <c r="AM1174" i="83" s="1"/>
  <c r="Y1174" i="83"/>
  <c r="AK1174" i="83" s="1"/>
  <c r="W1174" i="83"/>
  <c r="AJ1173" i="83"/>
  <c r="AI1173" i="83"/>
  <c r="AH1173" i="83"/>
  <c r="Z1173" i="83"/>
  <c r="AM1173" i="83" s="1" a="1"/>
  <c r="AM1173" i="83" s="1"/>
  <c r="Y1173" i="83"/>
  <c r="AG1173" i="83" s="1"/>
  <c r="W1173" i="83"/>
  <c r="AJ1172" i="83"/>
  <c r="AI1172" i="83"/>
  <c r="AH1172" i="83"/>
  <c r="Z1172" i="83"/>
  <c r="Y1172" i="83"/>
  <c r="AG1172" i="83" s="1"/>
  <c r="W1172" i="83"/>
  <c r="AJ1171" i="83"/>
  <c r="AI1171" i="83"/>
  <c r="AH1171" i="83"/>
  <c r="AG1171" i="83"/>
  <c r="Z1171" i="83"/>
  <c r="Y1171" i="83"/>
  <c r="AF1171" i="83" s="1"/>
  <c r="W1171" i="83"/>
  <c r="AJ1170" i="83"/>
  <c r="AI1170" i="83"/>
  <c r="AH1170" i="83"/>
  <c r="AC1170" i="83"/>
  <c r="Z1170" i="83"/>
  <c r="Y1170" i="83"/>
  <c r="AG1170" i="83" s="1"/>
  <c r="W1170" i="83"/>
  <c r="AL1169" i="83"/>
  <c r="AJ1169" i="83"/>
  <c r="AI1169" i="83"/>
  <c r="AH1169" i="83"/>
  <c r="AF1169" i="83"/>
  <c r="Z1169" i="83"/>
  <c r="Y1169" i="83"/>
  <c r="AG1169" i="83" s="1"/>
  <c r="W1169" i="83"/>
  <c r="AJ1168" i="83"/>
  <c r="AI1168" i="83"/>
  <c r="AH1168" i="83"/>
  <c r="Z1168" i="83"/>
  <c r="AM1168" i="83" s="1" a="1"/>
  <c r="AM1168" i="83" s="1"/>
  <c r="Y1168" i="83"/>
  <c r="W1168" i="83"/>
  <c r="AJ1167" i="83"/>
  <c r="AI1167" i="83"/>
  <c r="AH1167" i="83"/>
  <c r="Z1167" i="83"/>
  <c r="AM1167" i="83" s="1" a="1"/>
  <c r="AM1167" i="83" s="1"/>
  <c r="Y1167" i="83"/>
  <c r="AK1167" i="83" s="1"/>
  <c r="W1167" i="83"/>
  <c r="AJ1166" i="83"/>
  <c r="AI1166" i="83"/>
  <c r="AH1166" i="83"/>
  <c r="Z1166" i="83"/>
  <c r="AM1166" i="83" s="1" a="1"/>
  <c r="AM1166" i="83" s="1"/>
  <c r="Y1166" i="83"/>
  <c r="W1166" i="83"/>
  <c r="AJ1165" i="83"/>
  <c r="AI1165" i="83"/>
  <c r="AH1165" i="83"/>
  <c r="Z1165" i="83"/>
  <c r="AM1165" i="83" s="1" a="1"/>
  <c r="AM1165" i="83" s="1"/>
  <c r="Y1165" i="83"/>
  <c r="AG1165" i="83" s="1"/>
  <c r="W1165" i="83"/>
  <c r="AJ1164" i="83"/>
  <c r="AI1164" i="83"/>
  <c r="AH1164" i="83"/>
  <c r="Z1164" i="83"/>
  <c r="AM1164" i="83" s="1" a="1"/>
  <c r="AM1164" i="83" s="1"/>
  <c r="Y1164" i="83"/>
  <c r="AG1164" i="83" s="1"/>
  <c r="W1164" i="83"/>
  <c r="AJ1163" i="83"/>
  <c r="AI1163" i="83"/>
  <c r="AH1163" i="83"/>
  <c r="Z1163" i="83"/>
  <c r="AM1163" i="83" s="1" a="1"/>
  <c r="AM1163" i="83" s="1"/>
  <c r="Y1163" i="83"/>
  <c r="AG1163" i="83" s="1"/>
  <c r="W1163" i="83"/>
  <c r="AJ1162" i="83"/>
  <c r="AI1162" i="83"/>
  <c r="AH1162" i="83"/>
  <c r="Z1162" i="83"/>
  <c r="AM1162" i="83" s="1" a="1"/>
  <c r="AM1162" i="83" s="1"/>
  <c r="Y1162" i="83"/>
  <c r="AG1162" i="83" s="1"/>
  <c r="W1162" i="83"/>
  <c r="AK1161" i="83"/>
  <c r="AJ1161" i="83"/>
  <c r="AI1161" i="83"/>
  <c r="AH1161" i="83"/>
  <c r="Z1161" i="83"/>
  <c r="Y1161" i="83"/>
  <c r="AG1161" i="83" s="1"/>
  <c r="W1161" i="83"/>
  <c r="AJ1160" i="83"/>
  <c r="AI1160" i="83"/>
  <c r="AH1160" i="83"/>
  <c r="Z1160" i="83"/>
  <c r="AM1160" i="83" s="1" a="1"/>
  <c r="AM1160" i="83" s="1"/>
  <c r="Y1160" i="83"/>
  <c r="W1160" i="83"/>
  <c r="AL1159" i="83"/>
  <c r="AJ1159" i="83"/>
  <c r="AI1159" i="83"/>
  <c r="AH1159" i="83"/>
  <c r="AD1159" i="83"/>
  <c r="Z1159" i="83"/>
  <c r="Y1159" i="83"/>
  <c r="AK1159" i="83" s="1"/>
  <c r="W1159" i="83"/>
  <c r="AJ1158" i="83"/>
  <c r="AI1158" i="83"/>
  <c r="AH1158" i="83"/>
  <c r="Z1158" i="83"/>
  <c r="Y1158" i="83"/>
  <c r="AG1158" i="83" s="1"/>
  <c r="W1158" i="83"/>
  <c r="AJ1157" i="83"/>
  <c r="AI1157" i="83"/>
  <c r="AH1157" i="83"/>
  <c r="Z1157" i="83"/>
  <c r="AM1157" i="83" s="1" a="1"/>
  <c r="AM1157" i="83" s="1"/>
  <c r="Y1157" i="83"/>
  <c r="AG1157" i="83" s="1"/>
  <c r="W1157" i="83"/>
  <c r="AL1156" i="83"/>
  <c r="AJ1156" i="83"/>
  <c r="AI1156" i="83"/>
  <c r="AH1156" i="83"/>
  <c r="AD1156" i="83"/>
  <c r="Z1156" i="83"/>
  <c r="Y1156" i="83"/>
  <c r="W1156" i="83"/>
  <c r="AJ1155" i="83"/>
  <c r="AI1155" i="83"/>
  <c r="AH1155" i="83"/>
  <c r="AG1155" i="83"/>
  <c r="Z1155" i="83"/>
  <c r="Y1155" i="83"/>
  <c r="W1155" i="83"/>
  <c r="AJ1154" i="83"/>
  <c r="AI1154" i="83"/>
  <c r="AH1154" i="83"/>
  <c r="Z1154" i="83"/>
  <c r="AM1154" i="83" s="1" a="1"/>
  <c r="AM1154" i="83" s="1"/>
  <c r="Y1154" i="83"/>
  <c r="AG1154" i="83" s="1"/>
  <c r="W1154" i="83"/>
  <c r="AK1153" i="83"/>
  <c r="AJ1153" i="83"/>
  <c r="AI1153" i="83"/>
  <c r="AH1153" i="83"/>
  <c r="Z1153" i="83"/>
  <c r="Y1153" i="83"/>
  <c r="AG1153" i="83" s="1"/>
  <c r="W1153" i="83"/>
  <c r="AK1152" i="83"/>
  <c r="AJ1152" i="83"/>
  <c r="AI1152" i="83"/>
  <c r="AH1152" i="83"/>
  <c r="Z1152" i="83"/>
  <c r="Y1152" i="83"/>
  <c r="AC1152" i="83" s="1"/>
  <c r="W1152" i="83"/>
  <c r="AJ1151" i="83"/>
  <c r="AI1151" i="83"/>
  <c r="AH1151" i="83"/>
  <c r="Z1151" i="83"/>
  <c r="AM1151" i="83" s="1" a="1"/>
  <c r="AM1151" i="83" s="1"/>
  <c r="Y1151" i="83"/>
  <c r="W1151" i="83"/>
  <c r="AK1150" i="83"/>
  <c r="AJ1150" i="83"/>
  <c r="AI1150" i="83"/>
  <c r="AH1150" i="83"/>
  <c r="AG1150" i="83"/>
  <c r="AE1150" i="83"/>
  <c r="Z1150" i="83"/>
  <c r="Y1150" i="83"/>
  <c r="AL1150" i="83" s="1"/>
  <c r="W1150" i="83"/>
  <c r="AJ1149" i="83"/>
  <c r="AI1149" i="83"/>
  <c r="AH1149" i="83"/>
  <c r="Z1149" i="83"/>
  <c r="AM1149" i="83" s="1" a="1"/>
  <c r="AM1149" i="83" s="1"/>
  <c r="Y1149" i="83"/>
  <c r="W1149" i="83"/>
  <c r="AJ1148" i="83"/>
  <c r="AI1148" i="83"/>
  <c r="AH1148" i="83"/>
  <c r="AC1148" i="83"/>
  <c r="Z1148" i="83"/>
  <c r="Y1148" i="83"/>
  <c r="W1148" i="83"/>
  <c r="AK1147" i="83"/>
  <c r="AJ1147" i="83"/>
  <c r="AI1147" i="83"/>
  <c r="AH1147" i="83"/>
  <c r="Z1147" i="83"/>
  <c r="Y1147" i="83"/>
  <c r="AG1147" i="83" s="1"/>
  <c r="W1147" i="83"/>
  <c r="AK1146" i="83"/>
  <c r="AJ1146" i="83"/>
  <c r="AI1146" i="83"/>
  <c r="AH1146" i="83"/>
  <c r="Z1146" i="83"/>
  <c r="Y1146" i="83"/>
  <c r="AG1146" i="83" s="1"/>
  <c r="W1146" i="83"/>
  <c r="AJ1145" i="83"/>
  <c r="AI1145" i="83"/>
  <c r="AH1145" i="83"/>
  <c r="AG1145" i="83"/>
  <c r="Z1145" i="83"/>
  <c r="Y1145" i="83"/>
  <c r="AK1145" i="83" s="1"/>
  <c r="W1145" i="83"/>
  <c r="AJ1144" i="83"/>
  <c r="AI1144" i="83"/>
  <c r="AH1144" i="83"/>
  <c r="Z1144" i="83"/>
  <c r="AM1144" i="83" s="1" a="1"/>
  <c r="AM1144" i="83" s="1"/>
  <c r="Y1144" i="83"/>
  <c r="AK1144" i="83" s="1"/>
  <c r="W1144" i="83"/>
  <c r="AJ1143" i="83"/>
  <c r="AI1143" i="83"/>
  <c r="AH1143" i="83"/>
  <c r="Z1143" i="83"/>
  <c r="AM1143" i="83" s="1" a="1"/>
  <c r="AM1143" i="83" s="1"/>
  <c r="Y1143" i="83"/>
  <c r="W1143" i="83"/>
  <c r="AL1142" i="83"/>
  <c r="AK1142" i="83"/>
  <c r="AJ1142" i="83"/>
  <c r="AI1142" i="83"/>
  <c r="AH1142" i="83"/>
  <c r="Z1142" i="83"/>
  <c r="Y1142" i="83"/>
  <c r="AC1142" i="83" s="1"/>
  <c r="W1142" i="83"/>
  <c r="AJ1141" i="83"/>
  <c r="AI1141" i="83"/>
  <c r="AH1141" i="83"/>
  <c r="Z1141" i="83"/>
  <c r="AM1141" i="83" s="1" a="1"/>
  <c r="AM1141" i="83" s="1"/>
  <c r="Y1141" i="83"/>
  <c r="AG1141" i="83" s="1"/>
  <c r="W1141" i="83"/>
  <c r="AJ1140" i="83"/>
  <c r="AI1140" i="83"/>
  <c r="AH1140" i="83"/>
  <c r="Z1140" i="83"/>
  <c r="AM1140" i="83" s="1" a="1"/>
  <c r="AM1140" i="83" s="1"/>
  <c r="Y1140" i="83"/>
  <c r="W1140" i="83"/>
  <c r="AJ1139" i="83"/>
  <c r="AI1139" i="83"/>
  <c r="AH1139" i="83"/>
  <c r="Z1139" i="83"/>
  <c r="AM1139" i="83" s="1" a="1"/>
  <c r="AM1139" i="83" s="1"/>
  <c r="Y1139" i="83"/>
  <c r="AG1139" i="83" s="1"/>
  <c r="W1139" i="83"/>
  <c r="AJ1138" i="83"/>
  <c r="AI1138" i="83"/>
  <c r="AH1138" i="83"/>
  <c r="AG1138" i="83"/>
  <c r="Z1138" i="83"/>
  <c r="Y1138" i="83"/>
  <c r="AF1138" i="83" s="1"/>
  <c r="W1138" i="83"/>
  <c r="AJ1137" i="83"/>
  <c r="AI1137" i="83"/>
  <c r="AH1137" i="83"/>
  <c r="AC1137" i="83"/>
  <c r="Z1137" i="83"/>
  <c r="Y1137" i="83"/>
  <c r="AG1137" i="83" s="1"/>
  <c r="W1137" i="83"/>
  <c r="AJ1136" i="83"/>
  <c r="AI1136" i="83"/>
  <c r="AH1136" i="83"/>
  <c r="Z1136" i="83"/>
  <c r="AM1136" i="83" s="1" a="1"/>
  <c r="AM1136" i="83" s="1"/>
  <c r="Y1136" i="83"/>
  <c r="AG1136" i="83" s="1"/>
  <c r="W1136" i="83"/>
  <c r="AJ1135" i="83"/>
  <c r="AI1135" i="83"/>
  <c r="AH1135" i="83"/>
  <c r="Z1135" i="83"/>
  <c r="Y1135" i="83"/>
  <c r="AG1135" i="83" s="1"/>
  <c r="W1135" i="83"/>
  <c r="AJ1134" i="83"/>
  <c r="AI1134" i="83"/>
  <c r="AH1134" i="83"/>
  <c r="Z1134" i="83"/>
  <c r="AM1134" i="83" s="1" a="1"/>
  <c r="AM1134" i="83" s="1"/>
  <c r="Y1134" i="83"/>
  <c r="AG1134" i="83" s="1"/>
  <c r="W1134" i="83"/>
  <c r="AJ1133" i="83"/>
  <c r="AI1133" i="83"/>
  <c r="AH1133" i="83"/>
  <c r="Z1133" i="83"/>
  <c r="AM1133" i="83" s="1" a="1"/>
  <c r="AM1133" i="83" s="1"/>
  <c r="Y1133" i="83"/>
  <c r="W1133" i="83"/>
  <c r="AJ1132" i="83"/>
  <c r="AI1132" i="83"/>
  <c r="AH1132" i="83"/>
  <c r="Z1132" i="83"/>
  <c r="AM1132" i="83" s="1" a="1"/>
  <c r="AM1132" i="83" s="1"/>
  <c r="Y1132" i="83"/>
  <c r="W1132" i="83"/>
  <c r="AJ1131" i="83"/>
  <c r="AI1131" i="83"/>
  <c r="AH1131" i="83"/>
  <c r="Z1131" i="83"/>
  <c r="AM1131" i="83" s="1" a="1"/>
  <c r="AM1131" i="83" s="1"/>
  <c r="Y1131" i="83"/>
  <c r="W1131" i="83"/>
  <c r="AJ1130" i="83"/>
  <c r="AI1130" i="83"/>
  <c r="AH1130" i="83"/>
  <c r="AF1130" i="83"/>
  <c r="Z1130" i="83"/>
  <c r="Y1130" i="83"/>
  <c r="W1130" i="83"/>
  <c r="AJ1129" i="83"/>
  <c r="AI1129" i="83"/>
  <c r="AH1129" i="83"/>
  <c r="Z1129" i="83"/>
  <c r="AM1129" i="83" s="1" a="1"/>
  <c r="AM1129" i="83" s="1"/>
  <c r="Y1129" i="83"/>
  <c r="AK1129" i="83" s="1"/>
  <c r="W1129" i="83"/>
  <c r="AJ1128" i="83"/>
  <c r="AI1128" i="83"/>
  <c r="AH1128" i="83"/>
  <c r="AC1128" i="83"/>
  <c r="Z1128" i="83"/>
  <c r="Y1128" i="83"/>
  <c r="AG1128" i="83" s="1"/>
  <c r="W1128" i="83"/>
  <c r="AJ1127" i="83"/>
  <c r="AI1127" i="83"/>
  <c r="AH1127" i="83"/>
  <c r="Z1127" i="83"/>
  <c r="AM1127" i="83" s="1" a="1"/>
  <c r="AM1127" i="83" s="1"/>
  <c r="Y1127" i="83"/>
  <c r="AG1127" i="83" s="1"/>
  <c r="W1127" i="83"/>
  <c r="AJ1126" i="83"/>
  <c r="AI1126" i="83"/>
  <c r="AH1126" i="83"/>
  <c r="Z1126" i="83"/>
  <c r="AM1126" i="83" s="1" a="1"/>
  <c r="AM1126" i="83" s="1"/>
  <c r="Y1126" i="83"/>
  <c r="AG1126" i="83" s="1"/>
  <c r="W1126" i="83"/>
  <c r="AJ1125" i="83"/>
  <c r="AI1125" i="83"/>
  <c r="AH1125" i="83"/>
  <c r="Z1125" i="83"/>
  <c r="AM1125" i="83" s="1" a="1"/>
  <c r="AM1125" i="83" s="1"/>
  <c r="Y1125" i="83"/>
  <c r="AG1125" i="83" s="1"/>
  <c r="W1125" i="83"/>
  <c r="AK1124" i="83"/>
  <c r="AJ1124" i="83"/>
  <c r="AI1124" i="83"/>
  <c r="AH1124" i="83"/>
  <c r="Z1124" i="83"/>
  <c r="Y1124" i="83"/>
  <c r="AG1124" i="83" s="1"/>
  <c r="W1124" i="83"/>
  <c r="AJ1123" i="83"/>
  <c r="AI1123" i="83"/>
  <c r="AH1123" i="83"/>
  <c r="Z1123" i="83"/>
  <c r="AM1123" i="83" s="1" a="1"/>
  <c r="AM1123" i="83" s="1"/>
  <c r="Y1123" i="83"/>
  <c r="AG1123" i="83" s="1"/>
  <c r="W1123" i="83"/>
  <c r="AJ1122" i="83"/>
  <c r="AI1122" i="83"/>
  <c r="AH1122" i="83"/>
  <c r="Z1122" i="83"/>
  <c r="AM1122" i="83" s="1" a="1"/>
  <c r="AM1122" i="83" s="1"/>
  <c r="Y1122" i="83"/>
  <c r="AG1122" i="83" s="1"/>
  <c r="W1122" i="83"/>
  <c r="AK1121" i="83"/>
  <c r="AJ1121" i="83"/>
  <c r="AI1121" i="83"/>
  <c r="AH1121" i="83"/>
  <c r="AE1121" i="83"/>
  <c r="Z1121" i="83"/>
  <c r="Y1121" i="83"/>
  <c r="AC1121" i="83" s="1"/>
  <c r="W1121" i="83"/>
  <c r="AJ1120" i="83"/>
  <c r="AI1120" i="83"/>
  <c r="AH1120" i="83"/>
  <c r="Z1120" i="83"/>
  <c r="AM1120" i="83" s="1" a="1"/>
  <c r="AM1120" i="83" s="1"/>
  <c r="Y1120" i="83"/>
  <c r="AG1120" i="83" s="1"/>
  <c r="W1120" i="83"/>
  <c r="AJ1119" i="83"/>
  <c r="AI1119" i="83"/>
  <c r="AH1119" i="83"/>
  <c r="AG1119" i="83"/>
  <c r="Z1119" i="83"/>
  <c r="Y1119" i="83"/>
  <c r="AF1119" i="83" s="1"/>
  <c r="W1119" i="83"/>
  <c r="AJ1118" i="83"/>
  <c r="AI1118" i="83"/>
  <c r="AH1118" i="83"/>
  <c r="Z1118" i="83"/>
  <c r="AM1118" i="83" s="1" a="1"/>
  <c r="AM1118" i="83" s="1"/>
  <c r="Y1118" i="83"/>
  <c r="AG1118" i="83" s="1"/>
  <c r="W1118" i="83"/>
  <c r="AJ1117" i="83"/>
  <c r="AI1117" i="83"/>
  <c r="AH1117" i="83"/>
  <c r="Z1117" i="83"/>
  <c r="AM1117" i="83" s="1" a="1"/>
  <c r="AM1117" i="83" s="1"/>
  <c r="Y1117" i="83"/>
  <c r="AG1117" i="83" s="1"/>
  <c r="W1117" i="83"/>
  <c r="AK1116" i="83"/>
  <c r="AJ1116" i="83"/>
  <c r="AI1116" i="83"/>
  <c r="AH1116" i="83"/>
  <c r="Z1116" i="83"/>
  <c r="Y1116" i="83"/>
  <c r="AG1116" i="83" s="1"/>
  <c r="W1116" i="83"/>
  <c r="AK1115" i="83"/>
  <c r="AJ1115" i="83"/>
  <c r="AI1115" i="83"/>
  <c r="AH1115" i="83"/>
  <c r="Z1115" i="83"/>
  <c r="Y1115" i="83"/>
  <c r="AG1115" i="83" s="1"/>
  <c r="W1115" i="83"/>
  <c r="AK1114" i="83"/>
  <c r="AJ1114" i="83"/>
  <c r="AI1114" i="83"/>
  <c r="AH1114" i="83"/>
  <c r="Z1114" i="83"/>
  <c r="Y1114" i="83"/>
  <c r="AG1114" i="83" s="1"/>
  <c r="W1114" i="83"/>
  <c r="AJ1113" i="83"/>
  <c r="AI1113" i="83"/>
  <c r="AH1113" i="83"/>
  <c r="Z1113" i="83"/>
  <c r="Y1113" i="83"/>
  <c r="W1113" i="83"/>
  <c r="AJ1112" i="83"/>
  <c r="AI1112" i="83"/>
  <c r="AH1112" i="83"/>
  <c r="Z1112" i="83"/>
  <c r="AM1112" i="83" s="1" a="1"/>
  <c r="AM1112" i="83" s="1"/>
  <c r="Y1112" i="83"/>
  <c r="AG1112" i="83" s="1"/>
  <c r="W1112" i="83"/>
  <c r="AJ1111" i="83"/>
  <c r="AI1111" i="83"/>
  <c r="AH1111" i="83"/>
  <c r="Z1111" i="83"/>
  <c r="AM1111" i="83" s="1" a="1"/>
  <c r="AM1111" i="83" s="1"/>
  <c r="Y1111" i="83"/>
  <c r="AG1111" i="83" s="1"/>
  <c r="W1111" i="83"/>
  <c r="AJ1110" i="83"/>
  <c r="AI1110" i="83"/>
  <c r="AH1110" i="83"/>
  <c r="AC1110" i="83"/>
  <c r="Z1110" i="83"/>
  <c r="Y1110" i="83"/>
  <c r="AG1110" i="83" s="1"/>
  <c r="W1110" i="83"/>
  <c r="AJ1109" i="83"/>
  <c r="AI1109" i="83"/>
  <c r="AH1109" i="83"/>
  <c r="Z1109" i="83"/>
  <c r="AM1109" i="83" s="1" a="1"/>
  <c r="AM1109" i="83" s="1"/>
  <c r="Y1109" i="83"/>
  <c r="W1109" i="83"/>
  <c r="AK1108" i="83"/>
  <c r="AJ1108" i="83"/>
  <c r="AI1108" i="83"/>
  <c r="AH1108" i="83"/>
  <c r="Z1108" i="83"/>
  <c r="Y1108" i="83"/>
  <c r="AG1108" i="83" s="1"/>
  <c r="W1108" i="83"/>
  <c r="AL1107" i="83"/>
  <c r="AJ1107" i="83"/>
  <c r="AI1107" i="83"/>
  <c r="AH1107" i="83"/>
  <c r="Z1107" i="83"/>
  <c r="Y1107" i="83"/>
  <c r="AG1107" i="83" s="1"/>
  <c r="W1107" i="83"/>
  <c r="AJ1106" i="83"/>
  <c r="AI1106" i="83"/>
  <c r="AH1106" i="83"/>
  <c r="Z1106" i="83"/>
  <c r="AM1106" i="83" s="1" a="1"/>
  <c r="AM1106" i="83" s="1"/>
  <c r="Y1106" i="83"/>
  <c r="W1106" i="83"/>
  <c r="AJ1105" i="83"/>
  <c r="AI1105" i="83"/>
  <c r="AH1105" i="83"/>
  <c r="Z1105" i="83"/>
  <c r="AM1105" i="83" s="1" a="1"/>
  <c r="AM1105" i="83" s="1"/>
  <c r="Y1105" i="83"/>
  <c r="AK1105" i="83" s="1"/>
  <c r="W1105" i="83"/>
  <c r="AJ1104" i="83"/>
  <c r="AI1104" i="83"/>
  <c r="AH1104" i="83"/>
  <c r="AC1104" i="83"/>
  <c r="Z1104" i="83"/>
  <c r="Y1104" i="83"/>
  <c r="W1104" i="83"/>
  <c r="AJ1103" i="83"/>
  <c r="AI1103" i="83"/>
  <c r="AH1103" i="83"/>
  <c r="Z1103" i="83"/>
  <c r="AM1103" i="83" s="1" a="1"/>
  <c r="AM1103" i="83" s="1"/>
  <c r="Y1103" i="83"/>
  <c r="AG1103" i="83" s="1"/>
  <c r="W1103" i="83"/>
  <c r="AK1102" i="83"/>
  <c r="AJ1102" i="83"/>
  <c r="AI1102" i="83"/>
  <c r="AH1102" i="83"/>
  <c r="Z1102" i="83"/>
  <c r="Y1102" i="83"/>
  <c r="AG1102" i="83" s="1"/>
  <c r="W1102" i="83"/>
  <c r="AJ1101" i="83"/>
  <c r="AI1101" i="83"/>
  <c r="AH1101" i="83"/>
  <c r="Z1101" i="83"/>
  <c r="AM1101" i="83" s="1" a="1"/>
  <c r="AM1101" i="83" s="1"/>
  <c r="Y1101" i="83"/>
  <c r="AG1101" i="83" s="1"/>
  <c r="W1101" i="83"/>
  <c r="AJ1100" i="83"/>
  <c r="AI1100" i="83"/>
  <c r="AH1100" i="83"/>
  <c r="Z1100" i="83"/>
  <c r="AM1100" i="83" s="1" a="1"/>
  <c r="AM1100" i="83" s="1"/>
  <c r="Y1100" i="83"/>
  <c r="AG1100" i="83" s="1"/>
  <c r="W1100" i="83"/>
  <c r="AK1099" i="83"/>
  <c r="AJ1099" i="83"/>
  <c r="AI1099" i="83"/>
  <c r="AH1099" i="83"/>
  <c r="Z1099" i="83"/>
  <c r="Y1099" i="83"/>
  <c r="AG1099" i="83" s="1"/>
  <c r="W1099" i="83"/>
  <c r="AK1098" i="83"/>
  <c r="AJ1098" i="83"/>
  <c r="AI1098" i="83"/>
  <c r="AH1098" i="83"/>
  <c r="Z1098" i="83"/>
  <c r="Y1098" i="83"/>
  <c r="W1098" i="83"/>
  <c r="AJ1097" i="83"/>
  <c r="AI1097" i="83"/>
  <c r="AH1097" i="83"/>
  <c r="Z1097" i="83"/>
  <c r="AM1097" i="83" s="1" a="1"/>
  <c r="AM1097" i="83" s="1"/>
  <c r="Y1097" i="83"/>
  <c r="AK1097" i="83" s="1"/>
  <c r="W1097" i="83"/>
  <c r="AJ1096" i="83"/>
  <c r="AI1096" i="83"/>
  <c r="AH1096" i="83"/>
  <c r="Z1096" i="83"/>
  <c r="Y1096" i="83"/>
  <c r="AG1096" i="83" s="1"/>
  <c r="W1096" i="83"/>
  <c r="AJ1095" i="83"/>
  <c r="AI1095" i="83"/>
  <c r="AH1095" i="83"/>
  <c r="Z1095" i="83"/>
  <c r="AM1095" i="83" s="1" a="1"/>
  <c r="AM1095" i="83" s="1"/>
  <c r="Y1095" i="83"/>
  <c r="W1095" i="83"/>
  <c r="AJ1094" i="83"/>
  <c r="AI1094" i="83"/>
  <c r="AH1094" i="83"/>
  <c r="Z1094" i="83"/>
  <c r="AM1094" i="83" s="1" a="1"/>
  <c r="AM1094" i="83" s="1"/>
  <c r="Y1094" i="83"/>
  <c r="AG1094" i="83" s="1"/>
  <c r="W1094" i="83"/>
  <c r="AL1093" i="83"/>
  <c r="AK1093" i="83"/>
  <c r="AJ1093" i="83"/>
  <c r="AI1093" i="83"/>
  <c r="AH1093" i="83"/>
  <c r="Z1093" i="83"/>
  <c r="Y1093" i="83"/>
  <c r="W1093" i="83"/>
  <c r="AJ1092" i="83"/>
  <c r="AI1092" i="83"/>
  <c r="AH1092" i="83"/>
  <c r="AE1092" i="83"/>
  <c r="Z1092" i="83"/>
  <c r="Y1092" i="83"/>
  <c r="AF1092" i="83" s="1"/>
  <c r="W1092" i="83"/>
  <c r="AK1091" i="83"/>
  <c r="AJ1091" i="83"/>
  <c r="AI1091" i="83"/>
  <c r="AH1091" i="83"/>
  <c r="AE1091" i="83"/>
  <c r="Z1091" i="83"/>
  <c r="Y1091" i="83"/>
  <c r="AG1091" i="83" s="1"/>
  <c r="W1091" i="83"/>
  <c r="AJ1090" i="83"/>
  <c r="AI1090" i="83"/>
  <c r="AH1090" i="83"/>
  <c r="AG1090" i="83"/>
  <c r="AF1090" i="83"/>
  <c r="AE1090" i="83"/>
  <c r="Z1090" i="83"/>
  <c r="Y1090" i="83"/>
  <c r="AK1090" i="83" s="1"/>
  <c r="W1090" i="83"/>
  <c r="AJ1089" i="83"/>
  <c r="AI1089" i="83"/>
  <c r="AH1089" i="83"/>
  <c r="Z1089" i="83"/>
  <c r="AM1089" i="83" s="1" a="1"/>
  <c r="AM1089" i="83" s="1"/>
  <c r="Y1089" i="83"/>
  <c r="W1089" i="83"/>
  <c r="AJ1088" i="83"/>
  <c r="AI1088" i="83"/>
  <c r="AH1088" i="83"/>
  <c r="Z1088" i="83"/>
  <c r="AM1088" i="83" s="1" a="1"/>
  <c r="AM1088" i="83" s="1"/>
  <c r="Y1088" i="83"/>
  <c r="AG1088" i="83" s="1"/>
  <c r="W1088" i="83"/>
  <c r="AJ1087" i="83"/>
  <c r="AI1087" i="83"/>
  <c r="AH1087" i="83"/>
  <c r="Z1087" i="83"/>
  <c r="AM1087" i="83" s="1" a="1"/>
  <c r="AM1087" i="83" s="1"/>
  <c r="Y1087" i="83"/>
  <c r="AG1087" i="83" s="1"/>
  <c r="W1087" i="83"/>
  <c r="AJ1086" i="83"/>
  <c r="AI1086" i="83"/>
  <c r="AH1086" i="83"/>
  <c r="Z1086" i="83"/>
  <c r="AM1086" i="83" s="1" a="1"/>
  <c r="AM1086" i="83" s="1"/>
  <c r="Y1086" i="83"/>
  <c r="W1086" i="83"/>
  <c r="AJ1085" i="83"/>
  <c r="AI1085" i="83"/>
  <c r="AH1085" i="83"/>
  <c r="AD1085" i="83"/>
  <c r="Z1085" i="83"/>
  <c r="Y1085" i="83"/>
  <c r="AG1085" i="83" s="1"/>
  <c r="W1085" i="83"/>
  <c r="AJ1084" i="83"/>
  <c r="AI1084" i="83"/>
  <c r="AH1084" i="83"/>
  <c r="AC1084" i="83"/>
  <c r="Z1084" i="83"/>
  <c r="Y1084" i="83"/>
  <c r="W1084" i="83"/>
  <c r="AJ1083" i="83"/>
  <c r="AI1083" i="83"/>
  <c r="AH1083" i="83"/>
  <c r="Z1083" i="83"/>
  <c r="AM1083" i="83" s="1" a="1"/>
  <c r="AM1083" i="83" s="1"/>
  <c r="Y1083" i="83"/>
  <c r="AG1083" i="83" s="1"/>
  <c r="W1083" i="83"/>
  <c r="AJ1082" i="83"/>
  <c r="AI1082" i="83"/>
  <c r="AH1082" i="83"/>
  <c r="Z1082" i="83"/>
  <c r="AM1082" i="83" s="1" a="1"/>
  <c r="AM1082" i="83" s="1"/>
  <c r="Y1082" i="83"/>
  <c r="AG1082" i="83" s="1"/>
  <c r="W1082" i="83"/>
  <c r="AJ1081" i="83"/>
  <c r="AI1081" i="83"/>
  <c r="AH1081" i="83"/>
  <c r="Z1081" i="83"/>
  <c r="Y1081" i="83"/>
  <c r="AK1081" i="83" s="1"/>
  <c r="W1081" i="83"/>
  <c r="AK1080" i="83"/>
  <c r="AJ1080" i="83"/>
  <c r="AI1080" i="83"/>
  <c r="AH1080" i="83"/>
  <c r="Z1080" i="83"/>
  <c r="Y1080" i="83"/>
  <c r="AG1080" i="83" s="1"/>
  <c r="W1080" i="83"/>
  <c r="AJ1079" i="83"/>
  <c r="AI1079" i="83"/>
  <c r="AH1079" i="83"/>
  <c r="AC1079" i="83"/>
  <c r="Z1079" i="83"/>
  <c r="Y1079" i="83"/>
  <c r="AG1079" i="83" s="1"/>
  <c r="W1079" i="83"/>
  <c r="AJ1078" i="83"/>
  <c r="AI1078" i="83"/>
  <c r="AH1078" i="83"/>
  <c r="Z1078" i="83"/>
  <c r="AM1078" i="83" s="1" a="1"/>
  <c r="AM1078" i="83" s="1"/>
  <c r="Y1078" i="83"/>
  <c r="AG1078" i="83" s="1"/>
  <c r="W1078" i="83"/>
  <c r="AJ1077" i="83"/>
  <c r="AI1077" i="83"/>
  <c r="AH1077" i="83"/>
  <c r="Z1077" i="83"/>
  <c r="AM1077" i="83" s="1" a="1"/>
  <c r="AM1077" i="83" s="1"/>
  <c r="Y1077" i="83"/>
  <c r="AG1077" i="83" s="1"/>
  <c r="W1077" i="83"/>
  <c r="AK1076" i="83"/>
  <c r="AJ1076" i="83"/>
  <c r="AI1076" i="83"/>
  <c r="AH1076" i="83"/>
  <c r="Z1076" i="83"/>
  <c r="Y1076" i="83"/>
  <c r="W1076" i="83"/>
  <c r="AJ1075" i="83"/>
  <c r="AI1075" i="83"/>
  <c r="AH1075" i="83"/>
  <c r="Z1075" i="83"/>
  <c r="AM1075" i="83" s="1" a="1"/>
  <c r="AM1075" i="83" s="1"/>
  <c r="Y1075" i="83"/>
  <c r="AG1075" i="83" s="1"/>
  <c r="W1075" i="83"/>
  <c r="AK1074" i="83"/>
  <c r="AJ1074" i="83"/>
  <c r="AI1074" i="83"/>
  <c r="AH1074" i="83"/>
  <c r="AD1074" i="83"/>
  <c r="Z1074" i="83"/>
  <c r="Y1074" i="83"/>
  <c r="AG1074" i="83" s="1"/>
  <c r="W1074" i="83"/>
  <c r="AJ1073" i="83"/>
  <c r="AI1073" i="83"/>
  <c r="AH1073" i="83"/>
  <c r="Z1073" i="83"/>
  <c r="AM1073" i="83" s="1" a="1"/>
  <c r="AM1073" i="83" s="1"/>
  <c r="Y1073" i="83"/>
  <c r="AK1073" i="83" s="1"/>
  <c r="W1073" i="83"/>
  <c r="AJ1072" i="83"/>
  <c r="AI1072" i="83"/>
  <c r="AH1072" i="83"/>
  <c r="Z1072" i="83"/>
  <c r="AM1072" i="83" s="1" a="1"/>
  <c r="AM1072" i="83" s="1"/>
  <c r="Y1072" i="83"/>
  <c r="W1072" i="83"/>
  <c r="AJ1071" i="83"/>
  <c r="AI1071" i="83"/>
  <c r="AH1071" i="83"/>
  <c r="Z1071" i="83"/>
  <c r="AM1071" i="83" s="1" a="1"/>
  <c r="AM1071" i="83" s="1"/>
  <c r="Y1071" i="83"/>
  <c r="AG1071" i="83" s="1"/>
  <c r="W1071" i="83"/>
  <c r="AJ1070" i="83"/>
  <c r="AI1070" i="83"/>
  <c r="AH1070" i="83"/>
  <c r="Z1070" i="83"/>
  <c r="AM1070" i="83" s="1" a="1"/>
  <c r="AM1070" i="83" s="1"/>
  <c r="Y1070" i="83"/>
  <c r="AL1070" i="83" s="1"/>
  <c r="W1070" i="83"/>
  <c r="AL1069" i="83"/>
  <c r="AK1069" i="83"/>
  <c r="AJ1069" i="83"/>
  <c r="AI1069" i="83"/>
  <c r="AH1069" i="83"/>
  <c r="Z1069" i="83"/>
  <c r="Y1069" i="83"/>
  <c r="AG1069" i="83" s="1"/>
  <c r="W1069" i="83"/>
  <c r="AJ1068" i="83"/>
  <c r="AI1068" i="83"/>
  <c r="AH1068" i="83"/>
  <c r="Z1068" i="83"/>
  <c r="AM1068" i="83" s="1" a="1"/>
  <c r="AM1068" i="83" s="1"/>
  <c r="Y1068" i="83"/>
  <c r="W1068" i="83"/>
  <c r="AL1067" i="83"/>
  <c r="AJ1067" i="83"/>
  <c r="AI1067" i="83"/>
  <c r="AH1067" i="83"/>
  <c r="AC1067" i="83"/>
  <c r="Z1067" i="83"/>
  <c r="Y1067" i="83"/>
  <c r="AG1067" i="83" s="1"/>
  <c r="W1067" i="83"/>
  <c r="AJ1066" i="83"/>
  <c r="AI1066" i="83"/>
  <c r="AH1066" i="83"/>
  <c r="Z1066" i="83"/>
  <c r="AM1066" i="83" s="1" a="1"/>
  <c r="AM1066" i="83" s="1"/>
  <c r="Y1066" i="83"/>
  <c r="AG1066" i="83" s="1"/>
  <c r="W1066" i="83"/>
  <c r="AJ1065" i="83"/>
  <c r="AI1065" i="83"/>
  <c r="AH1065" i="83"/>
  <c r="Z1065" i="83"/>
  <c r="AM1065" i="83" s="1" a="1"/>
  <c r="AM1065" i="83" s="1"/>
  <c r="Y1065" i="83"/>
  <c r="AG1065" i="83" s="1"/>
  <c r="W1065" i="83"/>
  <c r="AJ1064" i="83"/>
  <c r="AI1064" i="83"/>
  <c r="AH1064" i="83"/>
  <c r="AG1064" i="83"/>
  <c r="Z1064" i="83"/>
  <c r="Y1064" i="83"/>
  <c r="W1064" i="83"/>
  <c r="AK1063" i="83"/>
  <c r="AJ1063" i="83"/>
  <c r="AI1063" i="83"/>
  <c r="AH1063" i="83"/>
  <c r="Z1063" i="83"/>
  <c r="Y1063" i="83"/>
  <c r="AG1063" i="83" s="1"/>
  <c r="W1063" i="83"/>
  <c r="AJ1062" i="83"/>
  <c r="AI1062" i="83"/>
  <c r="AH1062" i="83"/>
  <c r="Z1062" i="83"/>
  <c r="AM1062" i="83" s="1" a="1"/>
  <c r="AM1062" i="83" s="1"/>
  <c r="Y1062" i="83"/>
  <c r="AG1062" i="83" s="1"/>
  <c r="W1062" i="83"/>
  <c r="AJ1061" i="83"/>
  <c r="AI1061" i="83"/>
  <c r="AH1061" i="83"/>
  <c r="Z1061" i="83"/>
  <c r="AM1061" i="83" s="1" a="1"/>
  <c r="AM1061" i="83" s="1"/>
  <c r="Y1061" i="83"/>
  <c r="AG1061" i="83" s="1"/>
  <c r="W1061" i="83"/>
  <c r="AJ1060" i="83"/>
  <c r="AI1060" i="83"/>
  <c r="AH1060" i="83"/>
  <c r="Z1060" i="83"/>
  <c r="AM1060" i="83" s="1" a="1"/>
  <c r="AM1060" i="83" s="1"/>
  <c r="Y1060" i="83"/>
  <c r="W1060" i="83"/>
  <c r="AJ1059" i="83"/>
  <c r="AI1059" i="83"/>
  <c r="AH1059" i="83"/>
  <c r="Z1059" i="83"/>
  <c r="AM1059" i="83" s="1" a="1"/>
  <c r="AM1059" i="83" s="1"/>
  <c r="Y1059" i="83"/>
  <c r="AD1059" i="83" s="1"/>
  <c r="W1059" i="83"/>
  <c r="AJ1058" i="83"/>
  <c r="AI1058" i="83"/>
  <c r="AH1058" i="83"/>
  <c r="AF1058" i="83"/>
  <c r="AD1058" i="83"/>
  <c r="Z1058" i="83"/>
  <c r="Y1058" i="83"/>
  <c r="W1058" i="83"/>
  <c r="AJ1057" i="83"/>
  <c r="AI1057" i="83"/>
  <c r="AH1057" i="83"/>
  <c r="Z1057" i="83"/>
  <c r="AM1057" i="83" s="1" a="1"/>
  <c r="AM1057" i="83" s="1"/>
  <c r="Y1057" i="83"/>
  <c r="AC1057" i="83" s="1"/>
  <c r="W1057" i="83"/>
  <c r="AJ1056" i="83"/>
  <c r="AI1056" i="83"/>
  <c r="AH1056" i="83"/>
  <c r="Z1056" i="83"/>
  <c r="AM1056" i="83" s="1" a="1"/>
  <c r="AM1056" i="83" s="1"/>
  <c r="Y1056" i="83"/>
  <c r="AG1056" i="83" s="1"/>
  <c r="W1056" i="83"/>
  <c r="AJ1055" i="83"/>
  <c r="AI1055" i="83"/>
  <c r="AH1055" i="83"/>
  <c r="Z1055" i="83"/>
  <c r="AM1055" i="83" s="1" a="1"/>
  <c r="AM1055" i="83" s="1"/>
  <c r="Y1055" i="83"/>
  <c r="AF1055" i="83" s="1"/>
  <c r="W1055" i="83"/>
  <c r="AJ1054" i="83"/>
  <c r="AI1054" i="83"/>
  <c r="AH1054" i="83"/>
  <c r="Z1054" i="83"/>
  <c r="AM1054" i="83" s="1" a="1"/>
  <c r="AM1054" i="83" s="1"/>
  <c r="Y1054" i="83"/>
  <c r="AG1054" i="83" s="1"/>
  <c r="W1054" i="83"/>
  <c r="AL1053" i="83"/>
  <c r="AJ1053" i="83"/>
  <c r="AI1053" i="83"/>
  <c r="AH1053" i="83"/>
  <c r="AC1053" i="83"/>
  <c r="Z1053" i="83"/>
  <c r="Y1053" i="83"/>
  <c r="AG1053" i="83" s="1"/>
  <c r="W1053" i="83"/>
  <c r="AK1052" i="83"/>
  <c r="AJ1052" i="83"/>
  <c r="AI1052" i="83"/>
  <c r="AH1052" i="83"/>
  <c r="Z1052" i="83"/>
  <c r="Y1052" i="83"/>
  <c r="AG1052" i="83" s="1"/>
  <c r="W1052" i="83"/>
  <c r="AJ1051" i="83"/>
  <c r="AI1051" i="83"/>
  <c r="AH1051" i="83"/>
  <c r="Z1051" i="83"/>
  <c r="AM1051" i="83" s="1" a="1"/>
  <c r="AM1051" i="83" s="1"/>
  <c r="Y1051" i="83"/>
  <c r="AG1051" i="83" s="1"/>
  <c r="W1051" i="83"/>
  <c r="AJ1050" i="83"/>
  <c r="AI1050" i="83"/>
  <c r="AH1050" i="83"/>
  <c r="AG1050" i="83"/>
  <c r="Z1050" i="83"/>
  <c r="Y1050" i="83"/>
  <c r="AD1050" i="83" s="1"/>
  <c r="W1050" i="83"/>
  <c r="AJ1049" i="83"/>
  <c r="AI1049" i="83"/>
  <c r="AH1049" i="83"/>
  <c r="Z1049" i="83"/>
  <c r="AM1049" i="83" s="1" a="1"/>
  <c r="AM1049" i="83" s="1"/>
  <c r="Y1049" i="83"/>
  <c r="AL1049" i="83" s="1"/>
  <c r="W1049" i="83"/>
  <c r="AJ1048" i="83"/>
  <c r="AI1048" i="83"/>
  <c r="AH1048" i="83"/>
  <c r="AF1048" i="83"/>
  <c r="AE1048" i="83"/>
  <c r="Z1048" i="83"/>
  <c r="Y1048" i="83"/>
  <c r="W1048" i="83"/>
  <c r="AJ1047" i="83"/>
  <c r="AI1047" i="83"/>
  <c r="AH1047" i="83"/>
  <c r="AF1047" i="83"/>
  <c r="Z1047" i="83"/>
  <c r="Y1047" i="83"/>
  <c r="W1047" i="83"/>
  <c r="AL1046" i="83"/>
  <c r="AJ1046" i="83"/>
  <c r="AI1046" i="83"/>
  <c r="AH1046" i="83"/>
  <c r="AG1046" i="83"/>
  <c r="Z1046" i="83"/>
  <c r="Y1046" i="83"/>
  <c r="AF1046" i="83" s="1"/>
  <c r="W1046" i="83"/>
  <c r="AJ1045" i="83"/>
  <c r="AI1045" i="83"/>
  <c r="AH1045" i="83"/>
  <c r="Z1045" i="83"/>
  <c r="AM1045" i="83" s="1" a="1"/>
  <c r="AM1045" i="83" s="1"/>
  <c r="Y1045" i="83"/>
  <c r="AG1045" i="83" s="1"/>
  <c r="W1045" i="83"/>
  <c r="AJ1044" i="83"/>
  <c r="AI1044" i="83"/>
  <c r="AH1044" i="83"/>
  <c r="Z1044" i="83"/>
  <c r="AM1044" i="83" s="1" a="1"/>
  <c r="AM1044" i="83" s="1"/>
  <c r="Y1044" i="83"/>
  <c r="AF1044" i="83" s="1"/>
  <c r="W1044" i="83"/>
  <c r="AL1043" i="83"/>
  <c r="AK1043" i="83"/>
  <c r="AJ1043" i="83"/>
  <c r="AI1043" i="83"/>
  <c r="AH1043" i="83"/>
  <c r="Z1043" i="83"/>
  <c r="Y1043" i="83"/>
  <c r="W1043" i="83"/>
  <c r="AJ1042" i="83"/>
  <c r="AI1042" i="83"/>
  <c r="AH1042" i="83"/>
  <c r="Z1042" i="83"/>
  <c r="Y1042" i="83"/>
  <c r="W1042" i="83"/>
  <c r="AJ1041" i="83"/>
  <c r="AI1041" i="83"/>
  <c r="AH1041" i="83"/>
  <c r="Z1041" i="83"/>
  <c r="AM1041" i="83" s="1" a="1"/>
  <c r="AM1041" i="83" s="1"/>
  <c r="Y1041" i="83"/>
  <c r="AK1041" i="83" s="1"/>
  <c r="W1041" i="83"/>
  <c r="AJ1040" i="83"/>
  <c r="AI1040" i="83"/>
  <c r="AH1040" i="83"/>
  <c r="AE1040" i="83"/>
  <c r="Z1040" i="83"/>
  <c r="Y1040" i="83"/>
  <c r="AF1040" i="83" s="1"/>
  <c r="W1040" i="83"/>
  <c r="AJ1039" i="83"/>
  <c r="AI1039" i="83"/>
  <c r="AH1039" i="83"/>
  <c r="Z1039" i="83"/>
  <c r="AM1039" i="83" s="1" a="1"/>
  <c r="AM1039" i="83" s="1"/>
  <c r="Y1039" i="83"/>
  <c r="AG1039" i="83" s="1"/>
  <c r="W1039" i="83"/>
  <c r="AJ1038" i="83"/>
  <c r="AI1038" i="83"/>
  <c r="AH1038" i="83"/>
  <c r="Z1038" i="83"/>
  <c r="AM1038" i="83" s="1" a="1"/>
  <c r="AM1038" i="83" s="1"/>
  <c r="Y1038" i="83"/>
  <c r="W1038" i="83"/>
  <c r="AJ1037" i="83"/>
  <c r="AI1037" i="83"/>
  <c r="AH1037" i="83"/>
  <c r="Z1037" i="83"/>
  <c r="Y1037" i="83"/>
  <c r="W1037" i="83"/>
  <c r="AJ1036" i="83"/>
  <c r="AI1036" i="83"/>
  <c r="AH1036" i="83"/>
  <c r="Z1036" i="83"/>
  <c r="AM1036" i="83" s="1" a="1"/>
  <c r="AM1036" i="83" s="1"/>
  <c r="Y1036" i="83"/>
  <c r="AF1036" i="83" s="1"/>
  <c r="W1036" i="83"/>
  <c r="AJ1035" i="83"/>
  <c r="AI1035" i="83"/>
  <c r="AH1035" i="83"/>
  <c r="Z1035" i="83"/>
  <c r="AM1035" i="83" s="1" a="1"/>
  <c r="AM1035" i="83" s="1"/>
  <c r="Y1035" i="83"/>
  <c r="W1035" i="83"/>
  <c r="AK1034" i="83"/>
  <c r="AJ1034" i="83"/>
  <c r="AI1034" i="83"/>
  <c r="AH1034" i="83"/>
  <c r="Z1034" i="83"/>
  <c r="Y1034" i="83"/>
  <c r="AG1034" i="83" s="1"/>
  <c r="W1034" i="83"/>
  <c r="AK1033" i="83"/>
  <c r="AJ1033" i="83"/>
  <c r="AI1033" i="83"/>
  <c r="AH1033" i="83"/>
  <c r="Z1033" i="83"/>
  <c r="Y1033" i="83"/>
  <c r="W1033" i="83"/>
  <c r="AJ1032" i="83"/>
  <c r="AI1032" i="83"/>
  <c r="AH1032" i="83"/>
  <c r="Z1032" i="83"/>
  <c r="AM1032" i="83" s="1" a="1"/>
  <c r="AM1032" i="83" s="1"/>
  <c r="Y1032" i="83"/>
  <c r="AG1032" i="83" s="1"/>
  <c r="W1032" i="83"/>
  <c r="AJ1031" i="83"/>
  <c r="AI1031" i="83"/>
  <c r="AH1031" i="83"/>
  <c r="AD1031" i="83"/>
  <c r="Z1031" i="83"/>
  <c r="Y1031" i="83"/>
  <c r="AE1031" i="83" s="1"/>
  <c r="W1031" i="83"/>
  <c r="AJ1030" i="83"/>
  <c r="AI1030" i="83"/>
  <c r="AH1030" i="83"/>
  <c r="AD1030" i="83"/>
  <c r="Z1030" i="83"/>
  <c r="Y1030" i="83"/>
  <c r="AL1030" i="83" s="1"/>
  <c r="W1030" i="83"/>
  <c r="AJ1029" i="83"/>
  <c r="AI1029" i="83"/>
  <c r="AH1029" i="83"/>
  <c r="AD1029" i="83"/>
  <c r="Z1029" i="83"/>
  <c r="Y1029" i="83"/>
  <c r="AL1029" i="83" s="1"/>
  <c r="W1029" i="83"/>
  <c r="AJ1028" i="83"/>
  <c r="AI1028" i="83"/>
  <c r="AH1028" i="83"/>
  <c r="Z1028" i="83"/>
  <c r="AM1028" i="83" s="1" a="1"/>
  <c r="AM1028" i="83" s="1"/>
  <c r="Y1028" i="83"/>
  <c r="W1028" i="83"/>
  <c r="AL1027" i="83"/>
  <c r="AJ1027" i="83"/>
  <c r="AI1027" i="83"/>
  <c r="AH1027" i="83"/>
  <c r="AD1027" i="83"/>
  <c r="Z1027" i="83"/>
  <c r="Y1027" i="83"/>
  <c r="W1027" i="83"/>
  <c r="AJ1026" i="83"/>
  <c r="AI1026" i="83"/>
  <c r="AH1026" i="83"/>
  <c r="Z1026" i="83"/>
  <c r="Y1026" i="83"/>
  <c r="AG1026" i="83" s="1"/>
  <c r="W1026" i="83"/>
  <c r="AJ1025" i="83"/>
  <c r="AI1025" i="83"/>
  <c r="AH1025" i="83"/>
  <c r="Z1025" i="83"/>
  <c r="AM1025" i="83" s="1" a="1"/>
  <c r="AM1025" i="83" s="1"/>
  <c r="Y1025" i="83"/>
  <c r="AG1025" i="83" s="1"/>
  <c r="W1025" i="83"/>
  <c r="AJ1024" i="83"/>
  <c r="AI1024" i="83"/>
  <c r="AH1024" i="83"/>
  <c r="Z1024" i="83"/>
  <c r="AM1024" i="83" s="1" a="1"/>
  <c r="AM1024" i="83" s="1"/>
  <c r="Y1024" i="83"/>
  <c r="AC1024" i="83" s="1"/>
  <c r="W1024" i="83"/>
  <c r="AK1023" i="83"/>
  <c r="AJ1023" i="83"/>
  <c r="AI1023" i="83"/>
  <c r="AH1023" i="83"/>
  <c r="Z1023" i="83"/>
  <c r="Y1023" i="83"/>
  <c r="AG1023" i="83" s="1"/>
  <c r="W1023" i="83"/>
  <c r="AL1022" i="83"/>
  <c r="AJ1022" i="83"/>
  <c r="AI1022" i="83"/>
  <c r="AH1022" i="83"/>
  <c r="AC1022" i="83"/>
  <c r="Z1022" i="83"/>
  <c r="Y1022" i="83"/>
  <c r="W1022" i="83"/>
  <c r="AJ1021" i="83"/>
  <c r="AI1021" i="83"/>
  <c r="AH1021" i="83"/>
  <c r="Z1021" i="83"/>
  <c r="AM1021" i="83" s="1" a="1"/>
  <c r="AM1021" i="83" s="1"/>
  <c r="Y1021" i="83"/>
  <c r="AE1021" i="83" s="1"/>
  <c r="W1021" i="83"/>
  <c r="AJ1020" i="83"/>
  <c r="AI1020" i="83"/>
  <c r="AH1020" i="83"/>
  <c r="Z1020" i="83"/>
  <c r="Y1020" i="83"/>
  <c r="AG1020" i="83" s="1"/>
  <c r="W1020" i="83"/>
  <c r="AJ1019" i="83"/>
  <c r="AI1019" i="83"/>
  <c r="AH1019" i="83"/>
  <c r="Z1019" i="83"/>
  <c r="AM1019" i="83" s="1" a="1"/>
  <c r="AM1019" i="83" s="1"/>
  <c r="Y1019" i="83"/>
  <c r="AG1019" i="83" s="1"/>
  <c r="W1019" i="83"/>
  <c r="AJ1018" i="83"/>
  <c r="AI1018" i="83"/>
  <c r="AH1018" i="83"/>
  <c r="Z1018" i="83"/>
  <c r="AM1018" i="83" s="1" a="1"/>
  <c r="AM1018" i="83" s="1"/>
  <c r="Y1018" i="83"/>
  <c r="AG1018" i="83" s="1"/>
  <c r="W1018" i="83"/>
  <c r="AJ1017" i="83"/>
  <c r="AI1017" i="83"/>
  <c r="AH1017" i="83"/>
  <c r="Z1017" i="83"/>
  <c r="AM1017" i="83" s="1" a="1"/>
  <c r="AM1017" i="83" s="1"/>
  <c r="Y1017" i="83"/>
  <c r="W1017" i="83"/>
  <c r="AJ1016" i="83"/>
  <c r="AI1016" i="83"/>
  <c r="AH1016" i="83"/>
  <c r="Z1016" i="83"/>
  <c r="AM1016" i="83" s="1" a="1"/>
  <c r="AM1016" i="83" s="1"/>
  <c r="Y1016" i="83"/>
  <c r="W1016" i="83"/>
  <c r="AJ1015" i="83"/>
  <c r="AI1015" i="83"/>
  <c r="AH1015" i="83"/>
  <c r="Z1015" i="83"/>
  <c r="AM1015" i="83" s="1" a="1"/>
  <c r="AM1015" i="83" s="1"/>
  <c r="Y1015" i="83"/>
  <c r="W1015" i="83"/>
  <c r="AJ1014" i="83"/>
  <c r="AI1014" i="83"/>
  <c r="AH1014" i="83"/>
  <c r="Z1014" i="83"/>
  <c r="AM1014" i="83" s="1" a="1"/>
  <c r="AM1014" i="83" s="1"/>
  <c r="Y1014" i="83"/>
  <c r="AG1014" i="83" s="1"/>
  <c r="W1014" i="83"/>
  <c r="AJ1013" i="83"/>
  <c r="AI1013" i="83"/>
  <c r="AH1013" i="83"/>
  <c r="AF1013" i="83"/>
  <c r="Z1013" i="83"/>
  <c r="Y1013" i="83"/>
  <c r="AE1013" i="83" s="1"/>
  <c r="W1013" i="83"/>
  <c r="AJ1012" i="83"/>
  <c r="AI1012" i="83"/>
  <c r="AH1012" i="83"/>
  <c r="Z1012" i="83"/>
  <c r="Y1012" i="83"/>
  <c r="AL1012" i="83" s="1"/>
  <c r="W1012" i="83"/>
  <c r="AJ1011" i="83"/>
  <c r="AI1011" i="83"/>
  <c r="AH1011" i="83"/>
  <c r="Z1011" i="83"/>
  <c r="AM1011" i="83" s="1" a="1"/>
  <c r="AM1011" i="83" s="1"/>
  <c r="Y1011" i="83"/>
  <c r="AK1011" i="83" s="1"/>
  <c r="W1011" i="83"/>
  <c r="AL1010" i="83"/>
  <c r="AK1010" i="83"/>
  <c r="AJ1010" i="83"/>
  <c r="AI1010" i="83"/>
  <c r="AH1010" i="83"/>
  <c r="Z1010" i="83"/>
  <c r="Y1010" i="83"/>
  <c r="W1010" i="83"/>
  <c r="AJ1009" i="83"/>
  <c r="AI1009" i="83"/>
  <c r="AH1009" i="83"/>
  <c r="Z1009" i="83"/>
  <c r="AM1009" i="83" s="1" a="1"/>
  <c r="AM1009" i="83" s="1"/>
  <c r="Y1009" i="83"/>
  <c r="W1009" i="83"/>
  <c r="AJ1008" i="83"/>
  <c r="AI1008" i="83"/>
  <c r="AH1008" i="83"/>
  <c r="Z1008" i="83"/>
  <c r="AM1008" i="83" s="1" a="1"/>
  <c r="AM1008" i="83" s="1"/>
  <c r="Y1008" i="83"/>
  <c r="AG1008" i="83" s="1"/>
  <c r="W1008" i="83"/>
  <c r="AJ1007" i="83"/>
  <c r="AI1007" i="83"/>
  <c r="AH1007" i="83"/>
  <c r="Z1007" i="83"/>
  <c r="AM1007" i="83" s="1" a="1"/>
  <c r="AM1007" i="83" s="1"/>
  <c r="Y1007" i="83"/>
  <c r="W1007" i="83"/>
  <c r="AK1006" i="83"/>
  <c r="AJ1006" i="83"/>
  <c r="AI1006" i="83"/>
  <c r="AH1006" i="83"/>
  <c r="Z1006" i="83"/>
  <c r="Y1006" i="83"/>
  <c r="AG1006" i="83" s="1"/>
  <c r="W1006" i="83"/>
  <c r="AJ1005" i="83"/>
  <c r="AI1005" i="83"/>
  <c r="AH1005" i="83"/>
  <c r="AG1005" i="83"/>
  <c r="Z1005" i="83"/>
  <c r="Y1005" i="83"/>
  <c r="AK1005" i="83" s="1"/>
  <c r="W1005" i="83"/>
  <c r="AJ1004" i="83"/>
  <c r="AI1004" i="83"/>
  <c r="AH1004" i="83"/>
  <c r="Z1004" i="83"/>
  <c r="Y1004" i="83"/>
  <c r="W1004" i="83"/>
  <c r="AJ1003" i="83"/>
  <c r="AI1003" i="83"/>
  <c r="AH1003" i="83"/>
  <c r="Z1003" i="83"/>
  <c r="AM1003" i="83" s="1" a="1"/>
  <c r="AM1003" i="83" s="1"/>
  <c r="Y1003" i="83"/>
  <c r="W1003" i="83"/>
  <c r="AJ1002" i="83"/>
  <c r="AI1002" i="83"/>
  <c r="AH1002" i="83"/>
  <c r="Z1002" i="83"/>
  <c r="AM1002" i="83" s="1" a="1"/>
  <c r="AM1002" i="83" s="1"/>
  <c r="Y1002" i="83"/>
  <c r="AG1002" i="83" s="1"/>
  <c r="W1002" i="83"/>
  <c r="AJ1001" i="83"/>
  <c r="AI1001" i="83"/>
  <c r="AH1001" i="83"/>
  <c r="AC1001" i="83"/>
  <c r="Z1001" i="83"/>
  <c r="Y1001" i="83"/>
  <c r="W1001" i="83"/>
  <c r="AJ1000" i="83"/>
  <c r="AI1000" i="83"/>
  <c r="AH1000" i="83"/>
  <c r="Z1000" i="83"/>
  <c r="Y1000" i="83"/>
  <c r="AG1000" i="83" s="1"/>
  <c r="W1000" i="83"/>
  <c r="AJ999" i="83"/>
  <c r="AI999" i="83"/>
  <c r="AH999" i="83"/>
  <c r="Z999" i="83"/>
  <c r="AM999" i="83" s="1" a="1"/>
  <c r="AM999" i="83" s="1"/>
  <c r="Y999" i="83"/>
  <c r="AL999" i="83" s="1"/>
  <c r="W999" i="83"/>
  <c r="AJ998" i="83"/>
  <c r="AI998" i="83"/>
  <c r="AH998" i="83"/>
  <c r="Z998" i="83"/>
  <c r="AM998" i="83" s="1" a="1"/>
  <c r="AM998" i="83" s="1"/>
  <c r="Y998" i="83"/>
  <c r="AG998" i="83" s="1"/>
  <c r="W998" i="83"/>
  <c r="AJ997" i="83"/>
  <c r="AI997" i="83"/>
  <c r="AH997" i="83"/>
  <c r="Z997" i="83"/>
  <c r="AM997" i="83" s="1" a="1"/>
  <c r="AM997" i="83" s="1"/>
  <c r="Y997" i="83"/>
  <c r="W997" i="83"/>
  <c r="AJ996" i="83"/>
  <c r="AI996" i="83"/>
  <c r="AH996" i="83"/>
  <c r="Z996" i="83"/>
  <c r="AM996" i="83" s="1" a="1"/>
  <c r="AM996" i="83" s="1"/>
  <c r="Y996" i="83"/>
  <c r="AK996" i="83" s="1"/>
  <c r="W996" i="83"/>
  <c r="AJ995" i="83"/>
  <c r="AI995" i="83"/>
  <c r="AH995" i="83"/>
  <c r="AG995" i="83"/>
  <c r="Z995" i="83"/>
  <c r="Y995" i="83"/>
  <c r="W995" i="83"/>
  <c r="AJ994" i="83"/>
  <c r="AI994" i="83"/>
  <c r="AH994" i="83"/>
  <c r="AE994" i="83"/>
  <c r="Z994" i="83"/>
  <c r="Y994" i="83"/>
  <c r="W994" i="83"/>
  <c r="AJ993" i="83"/>
  <c r="AI993" i="83"/>
  <c r="AH993" i="83"/>
  <c r="Z993" i="83"/>
  <c r="AM993" i="83" s="1" a="1"/>
  <c r="AM993" i="83" s="1"/>
  <c r="Y993" i="83"/>
  <c r="AG993" i="83" s="1"/>
  <c r="W993" i="83"/>
  <c r="AJ992" i="83"/>
  <c r="AI992" i="83"/>
  <c r="AH992" i="83"/>
  <c r="Z992" i="83"/>
  <c r="AM992" i="83" s="1" a="1"/>
  <c r="AM992" i="83" s="1"/>
  <c r="Y992" i="83"/>
  <c r="AE992" i="83" s="1"/>
  <c r="W992" i="83"/>
  <c r="AJ991" i="83"/>
  <c r="AI991" i="83"/>
  <c r="AH991" i="83"/>
  <c r="Z991" i="83"/>
  <c r="AM991" i="83" s="1" a="1"/>
  <c r="AM991" i="83" s="1"/>
  <c r="Y991" i="83"/>
  <c r="AL991" i="83" s="1"/>
  <c r="W991" i="83"/>
  <c r="AJ990" i="83"/>
  <c r="AI990" i="83"/>
  <c r="AH990" i="83"/>
  <c r="Z990" i="83"/>
  <c r="AM990" i="83" s="1" a="1"/>
  <c r="AM990" i="83" s="1"/>
  <c r="Y990" i="83"/>
  <c r="AG990" i="83" s="1"/>
  <c r="W990" i="83"/>
  <c r="AJ989" i="83"/>
  <c r="AI989" i="83"/>
  <c r="AH989" i="83"/>
  <c r="Z989" i="83"/>
  <c r="Y989" i="83"/>
  <c r="W989" i="83"/>
  <c r="AJ988" i="83"/>
  <c r="AI988" i="83"/>
  <c r="AH988" i="83"/>
  <c r="Z988" i="83"/>
  <c r="AM988" i="83" s="1" a="1"/>
  <c r="AM988" i="83" s="1"/>
  <c r="Y988" i="83"/>
  <c r="AL988" i="83" s="1"/>
  <c r="W988" i="83"/>
  <c r="AJ987" i="83"/>
  <c r="AI987" i="83"/>
  <c r="AH987" i="83"/>
  <c r="Z987" i="83"/>
  <c r="AM987" i="83" s="1" a="1"/>
  <c r="AM987" i="83" s="1"/>
  <c r="Y987" i="83"/>
  <c r="AD987" i="83" s="1"/>
  <c r="W987" i="83"/>
  <c r="AJ986" i="83"/>
  <c r="AI986" i="83"/>
  <c r="AH986" i="83"/>
  <c r="Z986" i="83"/>
  <c r="AM986" i="83" s="1" a="1"/>
  <c r="AM986" i="83" s="1"/>
  <c r="Y986" i="83"/>
  <c r="AG986" i="83" s="1"/>
  <c r="W986" i="83"/>
  <c r="AJ985" i="83"/>
  <c r="AI985" i="83"/>
  <c r="AH985" i="83"/>
  <c r="Z985" i="83"/>
  <c r="AM985" i="83" s="1" a="1"/>
  <c r="AM985" i="83" s="1"/>
  <c r="Y985" i="83"/>
  <c r="W985" i="83"/>
  <c r="AJ984" i="83"/>
  <c r="AI984" i="83"/>
  <c r="AH984" i="83"/>
  <c r="Z984" i="83"/>
  <c r="AM984" i="83" s="1" a="1"/>
  <c r="AM984" i="83" s="1"/>
  <c r="Y984" i="83"/>
  <c r="AG984" i="83" s="1"/>
  <c r="W984" i="83"/>
  <c r="AJ983" i="83"/>
  <c r="AI983" i="83"/>
  <c r="AH983" i="83"/>
  <c r="Z983" i="83"/>
  <c r="AM983" i="83" s="1" a="1"/>
  <c r="AM983" i="83" s="1"/>
  <c r="Y983" i="83"/>
  <c r="AG983" i="83" s="1"/>
  <c r="W983" i="83"/>
  <c r="AJ982" i="83"/>
  <c r="AI982" i="83"/>
  <c r="AH982" i="83"/>
  <c r="Z982" i="83"/>
  <c r="Y982" i="83"/>
  <c r="W982" i="83"/>
  <c r="AK981" i="83"/>
  <c r="AJ981" i="83"/>
  <c r="AI981" i="83"/>
  <c r="AH981" i="83"/>
  <c r="Z981" i="83"/>
  <c r="Y981" i="83"/>
  <c r="AE981" i="83" s="1"/>
  <c r="W981" i="83"/>
  <c r="AJ980" i="83"/>
  <c r="AI980" i="83"/>
  <c r="AH980" i="83"/>
  <c r="Z980" i="83"/>
  <c r="AM980" i="83" s="1" a="1"/>
  <c r="AM980" i="83" s="1"/>
  <c r="Y980" i="83"/>
  <c r="AE980" i="83" s="1"/>
  <c r="W980" i="83"/>
  <c r="AJ979" i="83"/>
  <c r="AI979" i="83"/>
  <c r="AH979" i="83"/>
  <c r="Z979" i="83"/>
  <c r="Y979" i="83"/>
  <c r="W979" i="83"/>
  <c r="AK978" i="83"/>
  <c r="AJ978" i="83"/>
  <c r="AI978" i="83"/>
  <c r="AH978" i="83"/>
  <c r="Z978" i="83"/>
  <c r="Y978" i="83"/>
  <c r="W978" i="83"/>
  <c r="AJ977" i="83"/>
  <c r="AI977" i="83"/>
  <c r="AH977" i="83"/>
  <c r="Z977" i="83"/>
  <c r="AM977" i="83" s="1" a="1"/>
  <c r="AM977" i="83" s="1"/>
  <c r="Y977" i="83"/>
  <c r="AG977" i="83" s="1"/>
  <c r="W977" i="83"/>
  <c r="AJ976" i="83"/>
  <c r="AI976" i="83"/>
  <c r="AH976" i="83"/>
  <c r="AD976" i="83"/>
  <c r="Z976" i="83"/>
  <c r="Y976" i="83"/>
  <c r="AG976" i="83" s="1"/>
  <c r="W976" i="83"/>
  <c r="AJ975" i="83"/>
  <c r="AI975" i="83"/>
  <c r="AH975" i="83"/>
  <c r="Z975" i="83"/>
  <c r="Y975" i="83"/>
  <c r="AF975" i="83" s="1"/>
  <c r="W975" i="83"/>
  <c r="AJ974" i="83"/>
  <c r="AI974" i="83"/>
  <c r="AH974" i="83"/>
  <c r="Z974" i="83"/>
  <c r="Y974" i="83"/>
  <c r="AG974" i="83" s="1"/>
  <c r="W974" i="83"/>
  <c r="AJ973" i="83"/>
  <c r="AI973" i="83"/>
  <c r="AH973" i="83"/>
  <c r="Z973" i="83"/>
  <c r="AM973" i="83" s="1" a="1"/>
  <c r="AM973" i="83" s="1"/>
  <c r="Y973" i="83"/>
  <c r="AK973" i="83" s="1"/>
  <c r="W973" i="83"/>
  <c r="AJ972" i="83"/>
  <c r="AI972" i="83"/>
  <c r="AH972" i="83"/>
  <c r="AF972" i="83"/>
  <c r="Z972" i="83"/>
  <c r="Y972" i="83"/>
  <c r="AL972" i="83" s="1"/>
  <c r="W972" i="83"/>
  <c r="AJ971" i="83"/>
  <c r="AI971" i="83"/>
  <c r="AH971" i="83"/>
  <c r="AF971" i="83"/>
  <c r="Z971" i="83"/>
  <c r="Y971" i="83"/>
  <c r="AK971" i="83" s="1"/>
  <c r="W971" i="83"/>
  <c r="AJ970" i="83"/>
  <c r="AI970" i="83"/>
  <c r="AH970" i="83"/>
  <c r="AF970" i="83"/>
  <c r="Z970" i="83"/>
  <c r="Y970" i="83"/>
  <c r="W970" i="83"/>
  <c r="AJ969" i="83"/>
  <c r="AI969" i="83"/>
  <c r="AH969" i="83"/>
  <c r="Z969" i="83"/>
  <c r="Y969" i="83"/>
  <c r="AG969" i="83" s="1"/>
  <c r="W969" i="83"/>
  <c r="AJ968" i="83"/>
  <c r="AI968" i="83"/>
  <c r="AH968" i="83"/>
  <c r="Z968" i="83"/>
  <c r="AM968" i="83" s="1" a="1"/>
  <c r="AM968" i="83" s="1"/>
  <c r="Y968" i="83"/>
  <c r="W968" i="83"/>
  <c r="AJ967" i="83"/>
  <c r="AI967" i="83"/>
  <c r="AH967" i="83"/>
  <c r="Z967" i="83"/>
  <c r="AM967" i="83" s="1" a="1"/>
  <c r="AM967" i="83" s="1"/>
  <c r="Y967" i="83"/>
  <c r="W967" i="83"/>
  <c r="AJ966" i="83"/>
  <c r="AI966" i="83"/>
  <c r="AH966" i="83"/>
  <c r="Z966" i="83"/>
  <c r="Y966" i="83"/>
  <c r="AK966" i="83" s="1"/>
  <c r="W966" i="83"/>
  <c r="AK965" i="83"/>
  <c r="AJ965" i="83"/>
  <c r="AI965" i="83"/>
  <c r="AH965" i="83"/>
  <c r="Z965" i="83"/>
  <c r="Y965" i="83"/>
  <c r="AE965" i="83" s="1"/>
  <c r="W965" i="83"/>
  <c r="AK964" i="83"/>
  <c r="AJ964" i="83"/>
  <c r="AI964" i="83"/>
  <c r="AH964" i="83"/>
  <c r="Z964" i="83"/>
  <c r="Y964" i="83"/>
  <c r="AL964" i="83" s="1"/>
  <c r="W964" i="83"/>
  <c r="AL963" i="83"/>
  <c r="AJ963" i="83"/>
  <c r="AI963" i="83"/>
  <c r="AH963" i="83"/>
  <c r="Z963" i="83"/>
  <c r="Y963" i="83"/>
  <c r="W963" i="83"/>
  <c r="AJ962" i="83"/>
  <c r="AI962" i="83"/>
  <c r="AH962" i="83"/>
  <c r="Z962" i="83"/>
  <c r="AM962" i="83" s="1" a="1"/>
  <c r="AM962" i="83" s="1"/>
  <c r="Y962" i="83"/>
  <c r="AK962" i="83" s="1"/>
  <c r="W962" i="83"/>
  <c r="AJ961" i="83"/>
  <c r="AI961" i="83"/>
  <c r="AH961" i="83"/>
  <c r="AE961" i="83"/>
  <c r="Z961" i="83"/>
  <c r="Y961" i="83"/>
  <c r="W961" i="83"/>
  <c r="AK960" i="83"/>
  <c r="AJ960" i="83"/>
  <c r="AI960" i="83"/>
  <c r="AH960" i="83"/>
  <c r="Z960" i="83"/>
  <c r="Y960" i="83"/>
  <c r="AG960" i="83" s="1"/>
  <c r="W960" i="83"/>
  <c r="AJ959" i="83"/>
  <c r="AI959" i="83"/>
  <c r="AH959" i="83"/>
  <c r="AF959" i="83"/>
  <c r="Z959" i="83"/>
  <c r="Y959" i="83"/>
  <c r="AG959" i="83" s="1"/>
  <c r="W959" i="83"/>
  <c r="AJ958" i="83"/>
  <c r="AI958" i="83"/>
  <c r="AH958" i="83"/>
  <c r="Z958" i="83"/>
  <c r="AM958" i="83" s="1" a="1"/>
  <c r="AM958" i="83" s="1"/>
  <c r="Y958" i="83"/>
  <c r="AG958" i="83" s="1"/>
  <c r="W958" i="83"/>
  <c r="AL957" i="83"/>
  <c r="AJ957" i="83"/>
  <c r="AI957" i="83"/>
  <c r="AH957" i="83"/>
  <c r="Z957" i="83"/>
  <c r="Y957" i="83"/>
  <c r="AK957" i="83" s="1"/>
  <c r="W957" i="83"/>
  <c r="AJ956" i="83"/>
  <c r="AI956" i="83"/>
  <c r="AH956" i="83"/>
  <c r="Z956" i="83"/>
  <c r="AM956" i="83" s="1" a="1"/>
  <c r="AM956" i="83" s="1"/>
  <c r="Y956" i="83"/>
  <c r="W956" i="83"/>
  <c r="AK955" i="83"/>
  <c r="AJ955" i="83"/>
  <c r="AI955" i="83"/>
  <c r="AH955" i="83"/>
  <c r="Z955" i="83"/>
  <c r="Y955" i="83"/>
  <c r="AD955" i="83" s="1"/>
  <c r="W955" i="83"/>
  <c r="AL954" i="83"/>
  <c r="AJ954" i="83"/>
  <c r="AI954" i="83"/>
  <c r="AH954" i="83"/>
  <c r="AC954" i="83"/>
  <c r="Z954" i="83"/>
  <c r="Y954" i="83"/>
  <c r="AG954" i="83" s="1"/>
  <c r="W954" i="83"/>
  <c r="AJ953" i="83"/>
  <c r="AI953" i="83"/>
  <c r="AH953" i="83"/>
  <c r="Z953" i="83"/>
  <c r="AM953" i="83" s="1" a="1"/>
  <c r="AM953" i="83" s="1"/>
  <c r="Y953" i="83"/>
  <c r="W953" i="83"/>
  <c r="AJ952" i="83"/>
  <c r="AI952" i="83"/>
  <c r="AH952" i="83"/>
  <c r="Z952" i="83"/>
  <c r="AM952" i="83" s="1" a="1"/>
  <c r="AM952" i="83" s="1"/>
  <c r="Y952" i="83"/>
  <c r="AF952" i="83" s="1"/>
  <c r="W952" i="83"/>
  <c r="AJ951" i="83"/>
  <c r="AI951" i="83"/>
  <c r="AH951" i="83"/>
  <c r="Z951" i="83"/>
  <c r="Y951" i="83"/>
  <c r="W951" i="83"/>
  <c r="AJ950" i="83"/>
  <c r="AI950" i="83"/>
  <c r="AH950" i="83"/>
  <c r="Z950" i="83"/>
  <c r="AM950" i="83" s="1" a="1"/>
  <c r="AM950" i="83" s="1"/>
  <c r="Y950" i="83"/>
  <c r="AF950" i="83" s="1"/>
  <c r="W950" i="83"/>
  <c r="AJ949" i="83"/>
  <c r="AI949" i="83"/>
  <c r="AH949" i="83"/>
  <c r="AC949" i="83"/>
  <c r="Z949" i="83"/>
  <c r="Y949" i="83"/>
  <c r="AE949" i="83" s="1"/>
  <c r="W949" i="83"/>
  <c r="AJ948" i="83"/>
  <c r="AI948" i="83"/>
  <c r="AH948" i="83"/>
  <c r="Z948" i="83"/>
  <c r="AM948" i="83" s="1" a="1"/>
  <c r="AM948" i="83" s="1"/>
  <c r="Y948" i="83"/>
  <c r="AG948" i="83" s="1"/>
  <c r="W948" i="83"/>
  <c r="AJ947" i="83"/>
  <c r="AI947" i="83"/>
  <c r="AH947" i="83"/>
  <c r="Z947" i="83"/>
  <c r="AM947" i="83" s="1" a="1"/>
  <c r="AM947" i="83" s="1"/>
  <c r="Y947" i="83"/>
  <c r="AE947" i="83" s="1"/>
  <c r="W947" i="83"/>
  <c r="AJ946" i="83"/>
  <c r="AI946" i="83"/>
  <c r="AH946" i="83"/>
  <c r="Z946" i="83"/>
  <c r="AM946" i="83" s="1" a="1"/>
  <c r="AM946" i="83" s="1"/>
  <c r="Y946" i="83"/>
  <c r="AD946" i="83" s="1"/>
  <c r="W946" i="83"/>
  <c r="AJ945" i="83"/>
  <c r="AI945" i="83"/>
  <c r="AH945" i="83"/>
  <c r="Z945" i="83"/>
  <c r="AM945" i="83" s="1" a="1"/>
  <c r="AM945" i="83" s="1"/>
  <c r="Y945" i="83"/>
  <c r="W945" i="83"/>
  <c r="AJ944" i="83"/>
  <c r="AI944" i="83"/>
  <c r="AH944" i="83"/>
  <c r="Z944" i="83"/>
  <c r="AM944" i="83" s="1" a="1"/>
  <c r="AM944" i="83" s="1"/>
  <c r="Y944" i="83"/>
  <c r="AE944" i="83" s="1"/>
  <c r="W944" i="83"/>
  <c r="AJ943" i="83"/>
  <c r="AI943" i="83"/>
  <c r="AH943" i="83"/>
  <c r="AF943" i="83"/>
  <c r="Z943" i="83"/>
  <c r="Y943" i="83"/>
  <c r="AE943" i="83" s="1"/>
  <c r="W943" i="83"/>
  <c r="AJ942" i="83"/>
  <c r="AI942" i="83"/>
  <c r="AH942" i="83"/>
  <c r="Z942" i="83"/>
  <c r="Y942" i="83"/>
  <c r="AF942" i="83" s="1"/>
  <c r="W942" i="83"/>
  <c r="AJ941" i="83"/>
  <c r="AI941" i="83"/>
  <c r="AH941" i="83"/>
  <c r="Z941" i="83"/>
  <c r="AM941" i="83" s="1" a="1"/>
  <c r="AM941" i="83" s="1"/>
  <c r="Y941" i="83"/>
  <c r="AL941" i="83" s="1"/>
  <c r="W941" i="83"/>
  <c r="AJ940" i="83"/>
  <c r="AI940" i="83"/>
  <c r="AH940" i="83"/>
  <c r="Z940" i="83"/>
  <c r="AM940" i="83" s="1" a="1"/>
  <c r="AM940" i="83" s="1"/>
  <c r="Y940" i="83"/>
  <c r="W940" i="83"/>
  <c r="AJ939" i="83"/>
  <c r="AI939" i="83"/>
  <c r="AH939" i="83"/>
  <c r="Z939" i="83"/>
  <c r="AM939" i="83" s="1" a="1"/>
  <c r="AM939" i="83" s="1"/>
  <c r="Y939" i="83"/>
  <c r="W939" i="83"/>
  <c r="AJ938" i="83"/>
  <c r="AI938" i="83"/>
  <c r="AH938" i="83"/>
  <c r="Z938" i="83"/>
  <c r="AM938" i="83" s="1" a="1"/>
  <c r="AM938" i="83" s="1"/>
  <c r="Y938" i="83"/>
  <c r="AG938" i="83" s="1"/>
  <c r="W938" i="83"/>
  <c r="AK937" i="83"/>
  <c r="AJ937" i="83"/>
  <c r="AI937" i="83"/>
  <c r="AH937" i="83"/>
  <c r="Z937" i="83"/>
  <c r="Y937" i="83"/>
  <c r="AG937" i="83" s="1"/>
  <c r="W937" i="83"/>
  <c r="AJ936" i="83"/>
  <c r="AI936" i="83"/>
  <c r="AH936" i="83"/>
  <c r="Z936" i="83"/>
  <c r="AM936" i="83" s="1" a="1"/>
  <c r="AM936" i="83" s="1"/>
  <c r="Y936" i="83"/>
  <c r="W936" i="83"/>
  <c r="AJ935" i="83"/>
  <c r="AI935" i="83"/>
  <c r="AH935" i="83"/>
  <c r="Z935" i="83"/>
  <c r="AM935" i="83" s="1" a="1"/>
  <c r="AM935" i="83" s="1"/>
  <c r="Y935" i="83"/>
  <c r="AG935" i="83" s="1"/>
  <c r="W935" i="83"/>
  <c r="AJ934" i="83"/>
  <c r="AI934" i="83"/>
  <c r="AH934" i="83"/>
  <c r="Z934" i="83"/>
  <c r="AM934" i="83" s="1" a="1"/>
  <c r="AM934" i="83" s="1"/>
  <c r="Y934" i="83"/>
  <c r="W934" i="83"/>
  <c r="AL933" i="83"/>
  <c r="AJ933" i="83"/>
  <c r="AI933" i="83"/>
  <c r="AH933" i="83"/>
  <c r="AD933" i="83"/>
  <c r="Z933" i="83"/>
  <c r="Y933" i="83"/>
  <c r="AG933" i="83" s="1"/>
  <c r="W933" i="83"/>
  <c r="AJ932" i="83"/>
  <c r="AI932" i="83"/>
  <c r="AH932" i="83"/>
  <c r="Z932" i="83"/>
  <c r="Y932" i="83"/>
  <c r="AL932" i="83" s="1"/>
  <c r="W932" i="83"/>
  <c r="AK931" i="83"/>
  <c r="AJ931" i="83"/>
  <c r="AI931" i="83"/>
  <c r="AH931" i="83"/>
  <c r="AE931" i="83"/>
  <c r="Z931" i="83"/>
  <c r="Y931" i="83"/>
  <c r="AG931" i="83" s="1"/>
  <c r="W931" i="83"/>
  <c r="AJ930" i="83"/>
  <c r="AI930" i="83"/>
  <c r="AH930" i="83"/>
  <c r="Z930" i="83"/>
  <c r="AM930" i="83" s="1" a="1"/>
  <c r="AM930" i="83" s="1"/>
  <c r="Y930" i="83"/>
  <c r="AG930" i="83" s="1"/>
  <c r="W930" i="83"/>
  <c r="AJ929" i="83"/>
  <c r="AI929" i="83"/>
  <c r="AH929" i="83"/>
  <c r="Z929" i="83"/>
  <c r="AM929" i="83" s="1" a="1"/>
  <c r="AM929" i="83" s="1"/>
  <c r="Y929" i="83"/>
  <c r="AG929" i="83" s="1"/>
  <c r="W929" i="83"/>
  <c r="AJ928" i="83"/>
  <c r="AI928" i="83"/>
  <c r="AH928" i="83"/>
  <c r="Z928" i="83"/>
  <c r="AM928" i="83" s="1" a="1"/>
  <c r="AM928" i="83" s="1"/>
  <c r="Y928" i="83"/>
  <c r="AG928" i="83" s="1"/>
  <c r="W928" i="83"/>
  <c r="AJ927" i="83"/>
  <c r="AI927" i="83"/>
  <c r="AH927" i="83"/>
  <c r="Z927" i="83"/>
  <c r="AM927" i="83" s="1" a="1"/>
  <c r="AM927" i="83" s="1"/>
  <c r="Y927" i="83"/>
  <c r="AG927" i="83" s="1"/>
  <c r="W927" i="83"/>
  <c r="AJ926" i="83"/>
  <c r="AI926" i="83"/>
  <c r="AH926" i="83"/>
  <c r="Z926" i="83"/>
  <c r="AM926" i="83" s="1" a="1"/>
  <c r="AM926" i="83" s="1"/>
  <c r="Y926" i="83"/>
  <c r="AC926" i="83" s="1"/>
  <c r="W926" i="83"/>
  <c r="AJ925" i="83"/>
  <c r="AI925" i="83"/>
  <c r="AH925" i="83"/>
  <c r="Z925" i="83"/>
  <c r="AM925" i="83" s="1" a="1"/>
  <c r="AM925" i="83" s="1"/>
  <c r="Y925" i="83"/>
  <c r="AL925" i="83" s="1"/>
  <c r="W925" i="83"/>
  <c r="AL924" i="83"/>
  <c r="AK924" i="83"/>
  <c r="AJ924" i="83"/>
  <c r="AI924" i="83"/>
  <c r="AH924" i="83"/>
  <c r="Z924" i="83"/>
  <c r="Y924" i="83"/>
  <c r="W924" i="83"/>
  <c r="AJ923" i="83"/>
  <c r="AI923" i="83"/>
  <c r="AH923" i="83"/>
  <c r="AG923" i="83"/>
  <c r="Z923" i="83"/>
  <c r="Y923" i="83"/>
  <c r="AL923" i="83" s="1"/>
  <c r="W923" i="83"/>
  <c r="AL922" i="83"/>
  <c r="AK922" i="83"/>
  <c r="AJ922" i="83"/>
  <c r="AI922" i="83"/>
  <c r="AH922" i="83"/>
  <c r="Z922" i="83"/>
  <c r="Y922" i="83"/>
  <c r="AD922" i="83" s="1"/>
  <c r="W922" i="83"/>
  <c r="AJ921" i="83"/>
  <c r="AI921" i="83"/>
  <c r="AH921" i="83"/>
  <c r="Z921" i="83"/>
  <c r="AM921" i="83" s="1" a="1"/>
  <c r="AM921" i="83" s="1"/>
  <c r="Y921" i="83"/>
  <c r="AG921" i="83" s="1"/>
  <c r="W921" i="83"/>
  <c r="AJ920" i="83"/>
  <c r="AI920" i="83"/>
  <c r="AH920" i="83"/>
  <c r="Z920" i="83"/>
  <c r="AM920" i="83" s="1" a="1"/>
  <c r="AM920" i="83" s="1"/>
  <c r="Y920" i="83"/>
  <c r="AG920" i="83" s="1"/>
  <c r="W920" i="83"/>
  <c r="AJ919" i="83"/>
  <c r="AI919" i="83"/>
  <c r="AH919" i="83"/>
  <c r="AC919" i="83"/>
  <c r="Z919" i="83"/>
  <c r="Y919" i="83"/>
  <c r="AG919" i="83" s="1"/>
  <c r="W919" i="83"/>
  <c r="AJ918" i="83"/>
  <c r="AI918" i="83"/>
  <c r="AH918" i="83"/>
  <c r="Z918" i="83"/>
  <c r="AM918" i="83" s="1" a="1"/>
  <c r="AM918" i="83" s="1"/>
  <c r="Y918" i="83"/>
  <c r="W918" i="83"/>
  <c r="AK917" i="83"/>
  <c r="AJ917" i="83"/>
  <c r="AI917" i="83"/>
  <c r="AH917" i="83"/>
  <c r="Z917" i="83"/>
  <c r="Y917" i="83"/>
  <c r="AL917" i="83" s="1"/>
  <c r="W917" i="83"/>
  <c r="AJ916" i="83"/>
  <c r="AI916" i="83"/>
  <c r="AH916" i="83"/>
  <c r="Z916" i="83"/>
  <c r="AM916" i="83" s="1" a="1"/>
  <c r="AM916" i="83" s="1"/>
  <c r="Y916" i="83"/>
  <c r="AL916" i="83" s="1"/>
  <c r="W916" i="83"/>
  <c r="AJ915" i="83"/>
  <c r="AI915" i="83"/>
  <c r="AH915" i="83"/>
  <c r="AF915" i="83"/>
  <c r="AE915" i="83"/>
  <c r="Z915" i="83"/>
  <c r="Y915" i="83"/>
  <c r="W915" i="83"/>
  <c r="AJ914" i="83"/>
  <c r="AI914" i="83"/>
  <c r="AH914" i="83"/>
  <c r="AC914" i="83"/>
  <c r="Z914" i="83"/>
  <c r="Y914" i="83"/>
  <c r="AG914" i="83" s="1"/>
  <c r="W914" i="83"/>
  <c r="AK913" i="83"/>
  <c r="AJ913" i="83"/>
  <c r="AI913" i="83"/>
  <c r="AH913" i="83"/>
  <c r="Z913" i="83"/>
  <c r="Y913" i="83"/>
  <c r="AG913" i="83" s="1"/>
  <c r="W913" i="83"/>
  <c r="AJ912" i="83"/>
  <c r="AI912" i="83"/>
  <c r="AH912" i="83"/>
  <c r="Z912" i="83"/>
  <c r="AM912" i="83" s="1" a="1"/>
  <c r="AM912" i="83" s="1"/>
  <c r="Y912" i="83"/>
  <c r="AF912" i="83" s="1"/>
  <c r="W912" i="83"/>
  <c r="AK911" i="83"/>
  <c r="AJ911" i="83"/>
  <c r="AI911" i="83"/>
  <c r="AH911" i="83"/>
  <c r="Z911" i="83"/>
  <c r="Y911" i="83"/>
  <c r="AG911" i="83" s="1"/>
  <c r="W911" i="83"/>
  <c r="AJ910" i="83"/>
  <c r="AI910" i="83"/>
  <c r="AH910" i="83"/>
  <c r="Z910" i="83"/>
  <c r="AM910" i="83" s="1" a="1"/>
  <c r="AM910" i="83" s="1"/>
  <c r="Y910" i="83"/>
  <c r="W910" i="83"/>
  <c r="AL909" i="83"/>
  <c r="AJ909" i="83"/>
  <c r="AI909" i="83"/>
  <c r="AH909" i="83"/>
  <c r="Z909" i="83"/>
  <c r="Y909" i="83"/>
  <c r="AD909" i="83" s="1"/>
  <c r="W909" i="83"/>
  <c r="AL908" i="83"/>
  <c r="AK908" i="83"/>
  <c r="AJ908" i="83"/>
  <c r="AI908" i="83"/>
  <c r="AH908" i="83"/>
  <c r="Z908" i="83"/>
  <c r="Y908" i="83"/>
  <c r="W908" i="83"/>
  <c r="AJ907" i="83"/>
  <c r="AI907" i="83"/>
  <c r="AH907" i="83"/>
  <c r="Z907" i="83"/>
  <c r="AM907" i="83" s="1" a="1"/>
  <c r="AM907" i="83" s="1"/>
  <c r="Y907" i="83"/>
  <c r="W907" i="83"/>
  <c r="AK906" i="83"/>
  <c r="AJ906" i="83"/>
  <c r="AI906" i="83"/>
  <c r="AH906" i="83"/>
  <c r="Z906" i="83"/>
  <c r="Y906" i="83"/>
  <c r="AG906" i="83" s="1"/>
  <c r="W906" i="83"/>
  <c r="AJ905" i="83"/>
  <c r="AI905" i="83"/>
  <c r="AH905" i="83"/>
  <c r="Z905" i="83"/>
  <c r="AM905" i="83" s="1" a="1"/>
  <c r="AM905" i="83" s="1"/>
  <c r="Y905" i="83"/>
  <c r="AG905" i="83" s="1"/>
  <c r="W905" i="83"/>
  <c r="AJ904" i="83"/>
  <c r="AI904" i="83"/>
  <c r="AH904" i="83"/>
  <c r="Z904" i="83"/>
  <c r="AM904" i="83" s="1" a="1"/>
  <c r="AM904" i="83" s="1"/>
  <c r="Y904" i="83"/>
  <c r="AK904" i="83" s="1"/>
  <c r="W904" i="83"/>
  <c r="AJ903" i="83"/>
  <c r="AI903" i="83"/>
  <c r="AH903" i="83"/>
  <c r="AC903" i="83"/>
  <c r="Z903" i="83"/>
  <c r="Y903" i="83"/>
  <c r="W903" i="83"/>
  <c r="AJ902" i="83"/>
  <c r="AI902" i="83"/>
  <c r="AH902" i="83"/>
  <c r="AC902" i="83"/>
  <c r="Z902" i="83"/>
  <c r="Y902" i="83"/>
  <c r="AG902" i="83" s="1"/>
  <c r="W902" i="83"/>
  <c r="AJ901" i="83"/>
  <c r="AI901" i="83"/>
  <c r="AH901" i="83"/>
  <c r="Z901" i="83"/>
  <c r="AM901" i="83" s="1" a="1"/>
  <c r="AM901" i="83" s="1"/>
  <c r="Y901" i="83"/>
  <c r="AC901" i="83" s="1"/>
  <c r="W901" i="83"/>
  <c r="AJ900" i="83"/>
  <c r="AI900" i="83"/>
  <c r="AH900" i="83"/>
  <c r="AC900" i="83"/>
  <c r="Z900" i="83"/>
  <c r="Y900" i="83"/>
  <c r="AL900" i="83" s="1"/>
  <c r="W900" i="83"/>
  <c r="AJ899" i="83"/>
  <c r="AI899" i="83"/>
  <c r="AH899" i="83"/>
  <c r="Z899" i="83"/>
  <c r="AM899" i="83" s="1" a="1"/>
  <c r="AM899" i="83" s="1"/>
  <c r="Y899" i="83"/>
  <c r="W899" i="83"/>
  <c r="AJ898" i="83"/>
  <c r="AI898" i="83"/>
  <c r="AH898" i="83"/>
  <c r="Z898" i="83"/>
  <c r="Y898" i="83"/>
  <c r="AG898" i="83" s="1"/>
  <c r="W898" i="83"/>
  <c r="AJ897" i="83"/>
  <c r="AI897" i="83"/>
  <c r="AH897" i="83"/>
  <c r="Z897" i="83"/>
  <c r="AM897" i="83" s="1" a="1"/>
  <c r="AM897" i="83" s="1"/>
  <c r="Y897" i="83"/>
  <c r="AG897" i="83" s="1"/>
  <c r="W897" i="83"/>
  <c r="AJ896" i="83"/>
  <c r="AI896" i="83"/>
  <c r="AH896" i="83"/>
  <c r="Z896" i="83"/>
  <c r="AM896" i="83" s="1" a="1"/>
  <c r="AM896" i="83" s="1"/>
  <c r="Y896" i="83"/>
  <c r="W896" i="83"/>
  <c r="AJ895" i="83"/>
  <c r="AI895" i="83"/>
  <c r="AH895" i="83"/>
  <c r="Z895" i="83"/>
  <c r="AM895" i="83" s="1" a="1"/>
  <c r="AM895" i="83" s="1"/>
  <c r="Y895" i="83"/>
  <c r="AG895" i="83" s="1"/>
  <c r="W895" i="83"/>
  <c r="AJ894" i="83"/>
  <c r="AI894" i="83"/>
  <c r="AH894" i="83"/>
  <c r="Z894" i="83"/>
  <c r="AM894" i="83" s="1" a="1"/>
  <c r="AM894" i="83" s="1"/>
  <c r="Y894" i="83"/>
  <c r="AG894" i="83" s="1"/>
  <c r="W894" i="83"/>
  <c r="AJ893" i="83"/>
  <c r="AI893" i="83"/>
  <c r="AH893" i="83"/>
  <c r="AE893" i="83"/>
  <c r="Z893" i="83"/>
  <c r="Y893" i="83"/>
  <c r="W893" i="83"/>
  <c r="AJ892" i="83"/>
  <c r="AI892" i="83"/>
  <c r="AH892" i="83"/>
  <c r="Z892" i="83"/>
  <c r="AM892" i="83" s="1" a="1"/>
  <c r="AM892" i="83" s="1"/>
  <c r="Y892" i="83"/>
  <c r="W892" i="83"/>
  <c r="AJ891" i="83"/>
  <c r="AI891" i="83"/>
  <c r="AH891" i="83"/>
  <c r="Z891" i="83"/>
  <c r="AM891" i="83" s="1" a="1"/>
  <c r="AM891" i="83" s="1"/>
  <c r="Y891" i="83"/>
  <c r="AG891" i="83" s="1"/>
  <c r="W891" i="83"/>
  <c r="AL890" i="83"/>
  <c r="AK890" i="83"/>
  <c r="AJ890" i="83"/>
  <c r="AI890" i="83"/>
  <c r="AH890" i="83"/>
  <c r="Z890" i="83"/>
  <c r="Y890" i="83"/>
  <c r="W890" i="83"/>
  <c r="AL889" i="83"/>
  <c r="AK889" i="83"/>
  <c r="AJ889" i="83"/>
  <c r="AI889" i="83"/>
  <c r="AH889" i="83"/>
  <c r="Z889" i="83"/>
  <c r="Y889" i="83"/>
  <c r="W889" i="83"/>
  <c r="AJ888" i="83"/>
  <c r="AI888" i="83"/>
  <c r="AH888" i="83"/>
  <c r="Z888" i="83"/>
  <c r="AM888" i="83" s="1" a="1"/>
  <c r="AM888" i="83" s="1"/>
  <c r="Y888" i="83"/>
  <c r="W888" i="83"/>
  <c r="AL887" i="83"/>
  <c r="AK887" i="83"/>
  <c r="AJ887" i="83"/>
  <c r="AI887" i="83"/>
  <c r="AH887" i="83"/>
  <c r="Z887" i="83"/>
  <c r="Y887" i="83"/>
  <c r="W887" i="83"/>
  <c r="AJ886" i="83"/>
  <c r="AI886" i="83"/>
  <c r="AH886" i="83"/>
  <c r="Z886" i="83"/>
  <c r="AM886" i="83" s="1" a="1"/>
  <c r="AM886" i="83" s="1"/>
  <c r="Y886" i="83"/>
  <c r="AG886" i="83" s="1"/>
  <c r="W886" i="83"/>
  <c r="AJ885" i="83"/>
  <c r="AI885" i="83"/>
  <c r="AH885" i="83"/>
  <c r="Z885" i="83"/>
  <c r="AM885" i="83" s="1" a="1"/>
  <c r="AM885" i="83" s="1"/>
  <c r="Y885" i="83"/>
  <c r="W885" i="83"/>
  <c r="AJ884" i="83"/>
  <c r="AI884" i="83"/>
  <c r="AH884" i="83"/>
  <c r="Z884" i="83"/>
  <c r="AM884" i="83" s="1" a="1"/>
  <c r="AM884" i="83" s="1"/>
  <c r="Y884" i="83"/>
  <c r="AG884" i="83" s="1"/>
  <c r="W884" i="83"/>
  <c r="AJ883" i="83"/>
  <c r="AI883" i="83"/>
  <c r="AH883" i="83"/>
  <c r="Z883" i="83"/>
  <c r="Y883" i="83"/>
  <c r="AG883" i="83" s="1"/>
  <c r="W883" i="83"/>
  <c r="AJ882" i="83"/>
  <c r="AI882" i="83"/>
  <c r="AH882" i="83"/>
  <c r="Z882" i="83"/>
  <c r="AM882" i="83" s="1" a="1"/>
  <c r="AM882" i="83" s="1"/>
  <c r="Y882" i="83"/>
  <c r="W882" i="83"/>
  <c r="AJ881" i="83"/>
  <c r="AI881" i="83"/>
  <c r="AH881" i="83"/>
  <c r="Z881" i="83"/>
  <c r="AM881" i="83" s="1" a="1"/>
  <c r="AM881" i="83" s="1"/>
  <c r="Y881" i="83"/>
  <c r="AL881" i="83" s="1"/>
  <c r="W881" i="83"/>
  <c r="AJ880" i="83"/>
  <c r="AI880" i="83"/>
  <c r="AH880" i="83"/>
  <c r="Z880" i="83"/>
  <c r="AM880" i="83" s="1" a="1"/>
  <c r="AM880" i="83" s="1"/>
  <c r="Y880" i="83"/>
  <c r="AG880" i="83" s="1"/>
  <c r="W880" i="83"/>
  <c r="AJ879" i="83"/>
  <c r="AI879" i="83"/>
  <c r="AH879" i="83"/>
  <c r="Z879" i="83"/>
  <c r="AM879" i="83" s="1" a="1"/>
  <c r="AM879" i="83" s="1"/>
  <c r="Y879" i="83"/>
  <c r="W879" i="83"/>
  <c r="AJ878" i="83"/>
  <c r="AI878" i="83"/>
  <c r="AH878" i="83"/>
  <c r="AF878" i="83"/>
  <c r="Z878" i="83"/>
  <c r="Y878" i="83"/>
  <c r="AG878" i="83" s="1"/>
  <c r="W878" i="83"/>
  <c r="AJ877" i="83"/>
  <c r="AI877" i="83"/>
  <c r="AH877" i="83"/>
  <c r="Z877" i="83"/>
  <c r="AM877" i="83" s="1" a="1"/>
  <c r="AM877" i="83" s="1"/>
  <c r="Y877" i="83"/>
  <c r="AG877" i="83" s="1"/>
  <c r="W877" i="83"/>
  <c r="AJ876" i="83"/>
  <c r="AI876" i="83"/>
  <c r="AH876" i="83"/>
  <c r="AG876" i="83"/>
  <c r="AF876" i="83"/>
  <c r="AE876" i="83"/>
  <c r="Z876" i="83"/>
  <c r="Y876" i="83"/>
  <c r="AL876" i="83" s="1"/>
  <c r="W876" i="83"/>
  <c r="AJ875" i="83"/>
  <c r="AI875" i="83"/>
  <c r="AH875" i="83"/>
  <c r="Z875" i="83"/>
  <c r="AM875" i="83" s="1" a="1"/>
  <c r="AM875" i="83" s="1"/>
  <c r="Y875" i="83"/>
  <c r="W875" i="83"/>
  <c r="AJ874" i="83"/>
  <c r="AI874" i="83"/>
  <c r="AH874" i="83"/>
  <c r="Z874" i="83"/>
  <c r="AM874" i="83" s="1" a="1"/>
  <c r="AM874" i="83" s="1"/>
  <c r="Y874" i="83"/>
  <c r="AF874" i="83" s="1"/>
  <c r="W874" i="83"/>
  <c r="AJ873" i="83"/>
  <c r="AI873" i="83"/>
  <c r="AH873" i="83"/>
  <c r="Z873" i="83"/>
  <c r="AM873" i="83" s="1" a="1"/>
  <c r="AM873" i="83" s="1"/>
  <c r="Y873" i="83"/>
  <c r="AK873" i="83" s="1"/>
  <c r="W873" i="83"/>
  <c r="AJ872" i="83"/>
  <c r="AI872" i="83"/>
  <c r="AH872" i="83"/>
  <c r="Z872" i="83"/>
  <c r="Y872" i="83"/>
  <c r="AG872" i="83" s="1"/>
  <c r="W872" i="83"/>
  <c r="AL871" i="83"/>
  <c r="AK871" i="83"/>
  <c r="AJ871" i="83"/>
  <c r="AI871" i="83"/>
  <c r="AH871" i="83"/>
  <c r="Z871" i="83"/>
  <c r="Y871" i="83"/>
  <c r="AG871" i="83" s="1"/>
  <c r="W871" i="83"/>
  <c r="AJ870" i="83"/>
  <c r="AI870" i="83"/>
  <c r="AH870" i="83"/>
  <c r="AE870" i="83"/>
  <c r="Z870" i="83"/>
  <c r="Y870" i="83"/>
  <c r="W870" i="83"/>
  <c r="AJ869" i="83"/>
  <c r="AI869" i="83"/>
  <c r="AH869" i="83"/>
  <c r="Z869" i="83"/>
  <c r="AM869" i="83" s="1" a="1"/>
  <c r="AM869" i="83" s="1"/>
  <c r="Y869" i="83"/>
  <c r="AF869" i="83" s="1"/>
  <c r="W869" i="83"/>
  <c r="AJ868" i="83"/>
  <c r="AI868" i="83"/>
  <c r="AH868" i="83"/>
  <c r="Z868" i="83"/>
  <c r="AM868" i="83" s="1" a="1"/>
  <c r="AM868" i="83" s="1"/>
  <c r="Y868" i="83"/>
  <c r="AK868" i="83" s="1"/>
  <c r="W868" i="83"/>
  <c r="AJ867" i="83"/>
  <c r="AI867" i="83"/>
  <c r="AH867" i="83"/>
  <c r="Z867" i="83"/>
  <c r="AM867" i="83" s="1" a="1"/>
  <c r="AM867" i="83" s="1"/>
  <c r="Y867" i="83"/>
  <c r="AG867" i="83" s="1"/>
  <c r="W867" i="83"/>
  <c r="AJ866" i="83"/>
  <c r="AI866" i="83"/>
  <c r="AH866" i="83"/>
  <c r="Z866" i="83"/>
  <c r="AM866" i="83" s="1" a="1"/>
  <c r="AM866" i="83" s="1"/>
  <c r="Y866" i="83"/>
  <c r="AG866" i="83" s="1"/>
  <c r="W866" i="83"/>
  <c r="AK865" i="83"/>
  <c r="AJ865" i="83"/>
  <c r="AI865" i="83"/>
  <c r="AH865" i="83"/>
  <c r="AD865" i="83"/>
  <c r="Z865" i="83"/>
  <c r="Y865" i="83"/>
  <c r="AG865" i="83" s="1"/>
  <c r="W865" i="83"/>
  <c r="AJ864" i="83"/>
  <c r="AI864" i="83"/>
  <c r="AH864" i="83"/>
  <c r="Z864" i="83"/>
  <c r="AM864" i="83" s="1" a="1"/>
  <c r="AM864" i="83" s="1"/>
  <c r="Y864" i="83"/>
  <c r="W864" i="83"/>
  <c r="AJ863" i="83"/>
  <c r="AI863" i="83"/>
  <c r="AH863" i="83"/>
  <c r="Z863" i="83"/>
  <c r="Y863" i="83"/>
  <c r="AG863" i="83" s="1"/>
  <c r="W863" i="83"/>
  <c r="AJ862" i="83"/>
  <c r="AI862" i="83"/>
  <c r="AH862" i="83"/>
  <c r="Z862" i="83"/>
  <c r="Y862" i="83"/>
  <c r="W862" i="83"/>
  <c r="AJ861" i="83"/>
  <c r="AI861" i="83"/>
  <c r="AH861" i="83"/>
  <c r="AD861" i="83"/>
  <c r="Z861" i="83"/>
  <c r="Y861" i="83"/>
  <c r="AE861" i="83" s="1"/>
  <c r="W861" i="83"/>
  <c r="AK860" i="83"/>
  <c r="AJ860" i="83"/>
  <c r="AI860" i="83"/>
  <c r="AH860" i="83"/>
  <c r="Z860" i="83"/>
  <c r="Y860" i="83"/>
  <c r="AC860" i="83" s="1"/>
  <c r="W860" i="83"/>
  <c r="AJ859" i="83"/>
  <c r="AI859" i="83"/>
  <c r="AH859" i="83"/>
  <c r="Z859" i="83"/>
  <c r="Y859" i="83"/>
  <c r="W859" i="83"/>
  <c r="AL858" i="83"/>
  <c r="AJ858" i="83"/>
  <c r="AI858" i="83"/>
  <c r="AH858" i="83"/>
  <c r="Z858" i="83"/>
  <c r="Y858" i="83"/>
  <c r="AG858" i="83" s="1"/>
  <c r="W858" i="83"/>
  <c r="AJ857" i="83"/>
  <c r="AI857" i="83"/>
  <c r="AH857" i="83"/>
  <c r="Z857" i="83"/>
  <c r="AM857" i="83" s="1" a="1"/>
  <c r="AM857" i="83" s="1"/>
  <c r="Y857" i="83"/>
  <c r="AG857" i="83" s="1"/>
  <c r="W857" i="83"/>
  <c r="AJ856" i="83"/>
  <c r="AI856" i="83"/>
  <c r="AH856" i="83"/>
  <c r="AE856" i="83"/>
  <c r="Z856" i="83"/>
  <c r="Y856" i="83"/>
  <c r="AF856" i="83" s="1"/>
  <c r="W856" i="83"/>
  <c r="AJ855" i="83"/>
  <c r="AI855" i="83"/>
  <c r="AH855" i="83"/>
  <c r="AC855" i="83"/>
  <c r="Z855" i="83"/>
  <c r="Y855" i="83"/>
  <c r="W855" i="83"/>
  <c r="AK854" i="83"/>
  <c r="AJ854" i="83"/>
  <c r="AI854" i="83"/>
  <c r="AH854" i="83"/>
  <c r="Z854" i="83"/>
  <c r="Y854" i="83"/>
  <c r="AF854" i="83" s="1"/>
  <c r="W854" i="83"/>
  <c r="AL853" i="83"/>
  <c r="AJ853" i="83"/>
  <c r="AI853" i="83"/>
  <c r="AH853" i="83"/>
  <c r="AD853" i="83"/>
  <c r="Z853" i="83"/>
  <c r="Y853" i="83"/>
  <c r="W853" i="83"/>
  <c r="AJ852" i="83"/>
  <c r="AI852" i="83"/>
  <c r="AH852" i="83"/>
  <c r="Z852" i="83"/>
  <c r="Y852" i="83"/>
  <c r="W852" i="83"/>
  <c r="AJ851" i="83"/>
  <c r="AI851" i="83"/>
  <c r="AH851" i="83"/>
  <c r="Z851" i="83"/>
  <c r="AM851" i="83" s="1" a="1"/>
  <c r="AM851" i="83" s="1"/>
  <c r="Y851" i="83"/>
  <c r="AK851" i="83" s="1"/>
  <c r="W851" i="83"/>
  <c r="AL850" i="83"/>
  <c r="AJ850" i="83"/>
  <c r="AI850" i="83"/>
  <c r="AH850" i="83"/>
  <c r="AD850" i="83"/>
  <c r="Z850" i="83"/>
  <c r="Y850" i="83"/>
  <c r="AG850" i="83" s="1"/>
  <c r="W850" i="83"/>
  <c r="AJ849" i="83"/>
  <c r="AI849" i="83"/>
  <c r="AH849" i="83"/>
  <c r="Z849" i="83"/>
  <c r="Y849" i="83"/>
  <c r="AG849" i="83" s="1"/>
  <c r="W849" i="83"/>
  <c r="AJ848" i="83"/>
  <c r="AI848" i="83"/>
  <c r="AH848" i="83"/>
  <c r="Z848" i="83"/>
  <c r="AM848" i="83" s="1" a="1"/>
  <c r="AM848" i="83" s="1"/>
  <c r="Y848" i="83"/>
  <c r="AG848" i="83" s="1"/>
  <c r="W848" i="83"/>
  <c r="AJ847" i="83"/>
  <c r="AI847" i="83"/>
  <c r="AH847" i="83"/>
  <c r="AC847" i="83"/>
  <c r="Z847" i="83"/>
  <c r="Y847" i="83"/>
  <c r="W847" i="83"/>
  <c r="AJ846" i="83"/>
  <c r="AI846" i="83"/>
  <c r="AH846" i="83"/>
  <c r="Z846" i="83"/>
  <c r="AM846" i="83" s="1" a="1"/>
  <c r="AM846" i="83" s="1"/>
  <c r="Y846" i="83"/>
  <c r="W846" i="83"/>
  <c r="AJ845" i="83"/>
  <c r="AI845" i="83"/>
  <c r="AH845" i="83"/>
  <c r="Z845" i="83"/>
  <c r="AM845" i="83" s="1" a="1"/>
  <c r="AM845" i="83" s="1"/>
  <c r="Y845" i="83"/>
  <c r="AG845" i="83" s="1"/>
  <c r="W845" i="83"/>
  <c r="AJ844" i="83"/>
  <c r="AI844" i="83"/>
  <c r="AH844" i="83"/>
  <c r="Z844" i="83"/>
  <c r="Y844" i="83"/>
  <c r="AK844" i="83" s="1"/>
  <c r="W844" i="83"/>
  <c r="AJ843" i="83"/>
  <c r="AI843" i="83"/>
  <c r="AH843" i="83"/>
  <c r="AC843" i="83"/>
  <c r="Z843" i="83"/>
  <c r="Y843" i="83"/>
  <c r="W843" i="83"/>
  <c r="AJ842" i="83"/>
  <c r="AI842" i="83"/>
  <c r="AH842" i="83"/>
  <c r="Z842" i="83"/>
  <c r="AM842" i="83" s="1" a="1"/>
  <c r="AM842" i="83" s="1"/>
  <c r="Y842" i="83"/>
  <c r="W842" i="83"/>
  <c r="AJ841" i="83"/>
  <c r="AI841" i="83"/>
  <c r="AH841" i="83"/>
  <c r="Z841" i="83"/>
  <c r="Y841" i="83"/>
  <c r="AG841" i="83" s="1"/>
  <c r="W841" i="83"/>
  <c r="AK840" i="83"/>
  <c r="AJ840" i="83"/>
  <c r="AI840" i="83"/>
  <c r="AH840" i="83"/>
  <c r="Z840" i="83"/>
  <c r="Y840" i="83"/>
  <c r="AL840" i="83" s="1"/>
  <c r="W840" i="83"/>
  <c r="AJ839" i="83"/>
  <c r="AI839" i="83"/>
  <c r="AH839" i="83"/>
  <c r="AC839" i="83"/>
  <c r="Z839" i="83"/>
  <c r="Y839" i="83"/>
  <c r="W839" i="83"/>
  <c r="AJ838" i="83"/>
  <c r="AI838" i="83"/>
  <c r="AH838" i="83"/>
  <c r="Z838" i="83"/>
  <c r="AM838" i="83" s="1" a="1"/>
  <c r="AM838" i="83" s="1"/>
  <c r="Y838" i="83"/>
  <c r="AG838" i="83" s="1"/>
  <c r="W838" i="83"/>
  <c r="AJ837" i="83"/>
  <c r="AI837" i="83"/>
  <c r="AH837" i="83"/>
  <c r="Z837" i="83"/>
  <c r="AM837" i="83" s="1" a="1"/>
  <c r="AM837" i="83" s="1"/>
  <c r="Y837" i="83"/>
  <c r="AD837" i="83" s="1"/>
  <c r="W837" i="83"/>
  <c r="AJ836" i="83"/>
  <c r="AI836" i="83"/>
  <c r="AH836" i="83"/>
  <c r="AG836" i="83"/>
  <c r="AE836" i="83"/>
  <c r="Z836" i="83"/>
  <c r="Y836" i="83"/>
  <c r="AK836" i="83" s="1"/>
  <c r="W836" i="83"/>
  <c r="AJ835" i="83"/>
  <c r="AI835" i="83"/>
  <c r="AH835" i="83"/>
  <c r="Z835" i="83"/>
  <c r="AM835" i="83" s="1" a="1"/>
  <c r="AM835" i="83" s="1"/>
  <c r="Y835" i="83"/>
  <c r="AG835" i="83" s="1"/>
  <c r="W835" i="83"/>
  <c r="AJ834" i="83"/>
  <c r="AI834" i="83"/>
  <c r="AH834" i="83"/>
  <c r="Z834" i="83"/>
  <c r="AM834" i="83" s="1" a="1"/>
  <c r="AM834" i="83" s="1"/>
  <c r="Y834" i="83"/>
  <c r="AG834" i="83" s="1"/>
  <c r="W834" i="83"/>
  <c r="AJ833" i="83"/>
  <c r="AI833" i="83"/>
  <c r="AH833" i="83"/>
  <c r="Z833" i="83"/>
  <c r="AM833" i="83" s="1" a="1"/>
  <c r="AM833" i="83" s="1"/>
  <c r="Y833" i="83"/>
  <c r="AG833" i="83" s="1"/>
  <c r="W833" i="83"/>
  <c r="AJ832" i="83"/>
  <c r="AI832" i="83"/>
  <c r="AH832" i="83"/>
  <c r="Z832" i="83"/>
  <c r="AM832" i="83" s="1" a="1"/>
  <c r="AM832" i="83" s="1"/>
  <c r="Y832" i="83"/>
  <c r="AL832" i="83" s="1"/>
  <c r="W832" i="83"/>
  <c r="AJ831" i="83"/>
  <c r="AI831" i="83"/>
  <c r="AH831" i="83"/>
  <c r="Z831" i="83"/>
  <c r="AM831" i="83" s="1" a="1"/>
  <c r="AM831" i="83" s="1"/>
  <c r="Y831" i="83"/>
  <c r="AG831" i="83" s="1"/>
  <c r="W831" i="83"/>
  <c r="AJ830" i="83"/>
  <c r="AI830" i="83"/>
  <c r="AH830" i="83"/>
  <c r="Z830" i="83"/>
  <c r="AM830" i="83" s="1" a="1"/>
  <c r="AM830" i="83" s="1"/>
  <c r="Y830" i="83"/>
  <c r="AG830" i="83" s="1"/>
  <c r="W830" i="83"/>
  <c r="AJ829" i="83"/>
  <c r="AI829" i="83"/>
  <c r="AH829" i="83"/>
  <c r="Z829" i="83"/>
  <c r="AM829" i="83" s="1" a="1"/>
  <c r="AM829" i="83" s="1"/>
  <c r="Y829" i="83"/>
  <c r="AK829" i="83" s="1"/>
  <c r="W829" i="83"/>
  <c r="AL828" i="83"/>
  <c r="AK828" i="83"/>
  <c r="AJ828" i="83"/>
  <c r="AI828" i="83"/>
  <c r="AH828" i="83"/>
  <c r="Z828" i="83"/>
  <c r="Y828" i="83"/>
  <c r="AC828" i="83" s="1"/>
  <c r="W828" i="83"/>
  <c r="AJ827" i="83"/>
  <c r="AI827" i="83"/>
  <c r="AH827" i="83"/>
  <c r="Z827" i="83"/>
  <c r="Y827" i="83"/>
  <c r="AG827" i="83" s="1"/>
  <c r="W827" i="83"/>
  <c r="AJ826" i="83"/>
  <c r="AI826" i="83"/>
  <c r="AH826" i="83"/>
  <c r="AC826" i="83"/>
  <c r="Z826" i="83"/>
  <c r="Y826" i="83"/>
  <c r="AG826" i="83" s="1"/>
  <c r="W826" i="83"/>
  <c r="AK825" i="83"/>
  <c r="AJ825" i="83"/>
  <c r="AI825" i="83"/>
  <c r="AH825" i="83"/>
  <c r="Z825" i="83"/>
  <c r="Y825" i="83"/>
  <c r="AG825" i="83" s="1"/>
  <c r="W825" i="83"/>
  <c r="AK824" i="83"/>
  <c r="AJ824" i="83"/>
  <c r="AI824" i="83"/>
  <c r="AH824" i="83"/>
  <c r="Z824" i="83"/>
  <c r="Y824" i="83"/>
  <c r="AG824" i="83" s="1"/>
  <c r="W824" i="83"/>
  <c r="AJ823" i="83"/>
  <c r="AI823" i="83"/>
  <c r="AH823" i="83"/>
  <c r="Z823" i="83"/>
  <c r="AM823" i="83" s="1" a="1"/>
  <c r="AM823" i="83" s="1"/>
  <c r="Y823" i="83"/>
  <c r="AG823" i="83" s="1"/>
  <c r="W823" i="83"/>
  <c r="AJ822" i="83"/>
  <c r="AI822" i="83"/>
  <c r="AH822" i="83"/>
  <c r="AC822" i="83"/>
  <c r="Z822" i="83"/>
  <c r="Y822" i="83"/>
  <c r="AD822" i="83" s="1"/>
  <c r="W822" i="83"/>
  <c r="AJ821" i="83"/>
  <c r="AI821" i="83"/>
  <c r="AH821" i="83"/>
  <c r="Z821" i="83"/>
  <c r="AM821" i="83" s="1" a="1"/>
  <c r="AM821" i="83" s="1"/>
  <c r="Y821" i="83"/>
  <c r="AG821" i="83" s="1"/>
  <c r="W821" i="83"/>
  <c r="AJ820" i="83"/>
  <c r="AI820" i="83"/>
  <c r="AH820" i="83"/>
  <c r="AC820" i="83"/>
  <c r="Z820" i="83"/>
  <c r="Y820" i="83"/>
  <c r="AL820" i="83" s="1"/>
  <c r="W820" i="83"/>
  <c r="AJ819" i="83"/>
  <c r="AI819" i="83"/>
  <c r="AH819" i="83"/>
  <c r="AD819" i="83"/>
  <c r="Z819" i="83"/>
  <c r="Y819" i="83"/>
  <c r="W819" i="83"/>
  <c r="AK818" i="83"/>
  <c r="AJ818" i="83"/>
  <c r="AI818" i="83"/>
  <c r="AH818" i="83"/>
  <c r="Z818" i="83"/>
  <c r="Y818" i="83"/>
  <c r="AG818" i="83" s="1"/>
  <c r="W818" i="83"/>
  <c r="AJ817" i="83"/>
  <c r="AI817" i="83"/>
  <c r="AH817" i="83"/>
  <c r="AF817" i="83"/>
  <c r="AE817" i="83"/>
  <c r="AD817" i="83"/>
  <c r="Z817" i="83"/>
  <c r="Y817" i="83"/>
  <c r="AG817" i="83" s="1"/>
  <c r="W817" i="83"/>
  <c r="AK816" i="83"/>
  <c r="AJ816" i="83"/>
  <c r="AI816" i="83"/>
  <c r="AH816" i="83"/>
  <c r="Z816" i="83"/>
  <c r="Y816" i="83"/>
  <c r="AF816" i="83" s="1"/>
  <c r="W816" i="83"/>
  <c r="AJ815" i="83"/>
  <c r="AI815" i="83"/>
  <c r="AH815" i="83"/>
  <c r="Z815" i="83"/>
  <c r="AM815" i="83" s="1" a="1"/>
  <c r="AM815" i="83" s="1"/>
  <c r="Y815" i="83"/>
  <c r="AG815" i="83" s="1"/>
  <c r="W815" i="83"/>
  <c r="AJ814" i="83"/>
  <c r="AI814" i="83"/>
  <c r="AH814" i="83"/>
  <c r="AE814" i="83"/>
  <c r="AD814" i="83"/>
  <c r="Z814" i="83"/>
  <c r="Y814" i="83"/>
  <c r="AF814" i="83" s="1"/>
  <c r="W814" i="83"/>
  <c r="AK813" i="83"/>
  <c r="AJ813" i="83"/>
  <c r="AI813" i="83"/>
  <c r="AH813" i="83"/>
  <c r="AD813" i="83"/>
  <c r="Z813" i="83"/>
  <c r="Y813" i="83"/>
  <c r="W813" i="83"/>
  <c r="AJ812" i="83"/>
  <c r="AI812" i="83"/>
  <c r="AH812" i="83"/>
  <c r="Z812" i="83"/>
  <c r="AM812" i="83" s="1" a="1"/>
  <c r="AM812" i="83" s="1"/>
  <c r="Y812" i="83"/>
  <c r="AK812" i="83" s="1"/>
  <c r="W812" i="83"/>
  <c r="AJ811" i="83"/>
  <c r="AI811" i="83"/>
  <c r="AH811" i="83"/>
  <c r="Z811" i="83"/>
  <c r="Y811" i="83"/>
  <c r="AG811" i="83" s="1"/>
  <c r="W811" i="83"/>
  <c r="AJ810" i="83"/>
  <c r="AI810" i="83"/>
  <c r="AH810" i="83"/>
  <c r="Z810" i="83"/>
  <c r="AM810" i="83" s="1" a="1"/>
  <c r="AM810" i="83" s="1"/>
  <c r="Y810" i="83"/>
  <c r="AG810" i="83" s="1"/>
  <c r="W810" i="83"/>
  <c r="AJ809" i="83"/>
  <c r="AI809" i="83"/>
  <c r="AH809" i="83"/>
  <c r="Z809" i="83"/>
  <c r="AM809" i="83" s="1" a="1"/>
  <c r="AM809" i="83" s="1"/>
  <c r="Y809" i="83"/>
  <c r="AG809" i="83" s="1"/>
  <c r="W809" i="83"/>
  <c r="AJ808" i="83"/>
  <c r="AI808" i="83"/>
  <c r="AH808" i="83"/>
  <c r="AD808" i="83"/>
  <c r="Z808" i="83"/>
  <c r="Y808" i="83"/>
  <c r="AG808" i="83" s="1"/>
  <c r="W808" i="83"/>
  <c r="AJ807" i="83"/>
  <c r="AI807" i="83"/>
  <c r="AH807" i="83"/>
  <c r="Z807" i="83"/>
  <c r="AM807" i="83" s="1" a="1"/>
  <c r="AM807" i="83" s="1"/>
  <c r="Y807" i="83"/>
  <c r="AG807" i="83" s="1"/>
  <c r="W807" i="83"/>
  <c r="AL806" i="83"/>
  <c r="AJ806" i="83"/>
  <c r="AI806" i="83"/>
  <c r="AH806" i="83"/>
  <c r="AD806" i="83"/>
  <c r="Z806" i="83"/>
  <c r="Y806" i="83"/>
  <c r="AG806" i="83" s="1"/>
  <c r="W806" i="83"/>
  <c r="AJ805" i="83"/>
  <c r="AI805" i="83"/>
  <c r="AH805" i="83"/>
  <c r="Z805" i="83"/>
  <c r="AM805" i="83" s="1" a="1"/>
  <c r="AM805" i="83" s="1"/>
  <c r="Y805" i="83"/>
  <c r="AG805" i="83" s="1"/>
  <c r="W805" i="83"/>
  <c r="AK804" i="83"/>
  <c r="AJ804" i="83"/>
  <c r="AI804" i="83"/>
  <c r="AH804" i="83"/>
  <c r="AE804" i="83"/>
  <c r="Z804" i="83"/>
  <c r="Y804" i="83"/>
  <c r="AC804" i="83" s="1"/>
  <c r="W804" i="83"/>
  <c r="AJ803" i="83"/>
  <c r="AI803" i="83"/>
  <c r="AH803" i="83"/>
  <c r="Z803" i="83"/>
  <c r="AM803" i="83" s="1" a="1"/>
  <c r="AM803" i="83" s="1"/>
  <c r="Y803" i="83"/>
  <c r="AG803" i="83" s="1"/>
  <c r="W803" i="83"/>
  <c r="AJ802" i="83"/>
  <c r="AI802" i="83"/>
  <c r="AH802" i="83"/>
  <c r="Z802" i="83"/>
  <c r="AM802" i="83" s="1" a="1"/>
  <c r="AM802" i="83" s="1"/>
  <c r="Y802" i="83"/>
  <c r="AG802" i="83" s="1"/>
  <c r="W802" i="83"/>
  <c r="AJ801" i="83"/>
  <c r="AI801" i="83"/>
  <c r="AH801" i="83"/>
  <c r="Z801" i="83"/>
  <c r="AM801" i="83" s="1" a="1"/>
  <c r="AM801" i="83" s="1"/>
  <c r="Y801" i="83"/>
  <c r="AG801" i="83" s="1"/>
  <c r="W801" i="83"/>
  <c r="AJ800" i="83"/>
  <c r="AI800" i="83"/>
  <c r="AH800" i="83"/>
  <c r="Z800" i="83"/>
  <c r="AM800" i="83" s="1" a="1"/>
  <c r="AM800" i="83" s="1"/>
  <c r="Y800" i="83"/>
  <c r="AG800" i="83" s="1"/>
  <c r="W800" i="83"/>
  <c r="AJ799" i="83"/>
  <c r="AI799" i="83"/>
  <c r="AH799" i="83"/>
  <c r="Z799" i="83"/>
  <c r="Y799" i="83"/>
  <c r="W799" i="83"/>
  <c r="AJ798" i="83"/>
  <c r="AI798" i="83"/>
  <c r="AH798" i="83"/>
  <c r="AG798" i="83"/>
  <c r="Z798" i="83"/>
  <c r="Y798" i="83"/>
  <c r="W798" i="83"/>
  <c r="AJ797" i="83"/>
  <c r="AI797" i="83"/>
  <c r="AH797" i="83"/>
  <c r="AF797" i="83"/>
  <c r="Z797" i="83"/>
  <c r="Y797" i="83"/>
  <c r="AG797" i="83" s="1"/>
  <c r="W797" i="83"/>
  <c r="AJ796" i="83"/>
  <c r="AI796" i="83"/>
  <c r="AH796" i="83"/>
  <c r="AC796" i="83"/>
  <c r="Z796" i="83"/>
  <c r="Y796" i="83"/>
  <c r="AD796" i="83" s="1"/>
  <c r="W796" i="83"/>
  <c r="AJ795" i="83"/>
  <c r="AI795" i="83"/>
  <c r="AH795" i="83"/>
  <c r="Z795" i="83"/>
  <c r="AM795" i="83" s="1" a="1"/>
  <c r="AM795" i="83" s="1"/>
  <c r="Y795" i="83"/>
  <c r="AG795" i="83" s="1"/>
  <c r="W795" i="83"/>
  <c r="AJ794" i="83"/>
  <c r="AI794" i="83"/>
  <c r="AH794" i="83"/>
  <c r="Z794" i="83"/>
  <c r="AM794" i="83" s="1" a="1"/>
  <c r="AM794" i="83" s="1"/>
  <c r="Y794" i="83"/>
  <c r="AG794" i="83" s="1"/>
  <c r="W794" i="83"/>
  <c r="AJ793" i="83"/>
  <c r="AI793" i="83"/>
  <c r="AH793" i="83"/>
  <c r="Z793" i="83"/>
  <c r="AM793" i="83" s="1" a="1"/>
  <c r="AM793" i="83" s="1"/>
  <c r="Y793" i="83"/>
  <c r="W793" i="83"/>
  <c r="AJ792" i="83"/>
  <c r="AI792" i="83"/>
  <c r="AH792" i="83"/>
  <c r="Z792" i="83"/>
  <c r="AM792" i="83" s="1" a="1"/>
  <c r="AM792" i="83" s="1"/>
  <c r="Y792" i="83"/>
  <c r="AK792" i="83" s="1"/>
  <c r="W792" i="83"/>
  <c r="AJ791" i="83"/>
  <c r="AI791" i="83"/>
  <c r="AH791" i="83"/>
  <c r="Z791" i="83"/>
  <c r="AM791" i="83" s="1" a="1"/>
  <c r="AM791" i="83" s="1"/>
  <c r="Y791" i="83"/>
  <c r="W791" i="83"/>
  <c r="AJ790" i="83"/>
  <c r="AI790" i="83"/>
  <c r="AH790" i="83"/>
  <c r="Z790" i="83"/>
  <c r="AM790" i="83" s="1" a="1"/>
  <c r="AM790" i="83" s="1"/>
  <c r="Y790" i="83"/>
  <c r="AG790" i="83" s="1"/>
  <c r="W790" i="83"/>
  <c r="AJ789" i="83"/>
  <c r="AI789" i="83"/>
  <c r="AH789" i="83"/>
  <c r="Z789" i="83"/>
  <c r="AM789" i="83" s="1" a="1"/>
  <c r="AM789" i="83" s="1"/>
  <c r="Y789" i="83"/>
  <c r="AG789" i="83" s="1"/>
  <c r="W789" i="83"/>
  <c r="AJ788" i="83"/>
  <c r="AI788" i="83"/>
  <c r="AH788" i="83"/>
  <c r="Z788" i="83"/>
  <c r="AM788" i="83" s="1" a="1"/>
  <c r="AM788" i="83" s="1"/>
  <c r="Y788" i="83"/>
  <c r="AG788" i="83" s="1"/>
  <c r="W788" i="83"/>
  <c r="AJ787" i="83"/>
  <c r="AI787" i="83"/>
  <c r="AH787" i="83"/>
  <c r="Z787" i="83"/>
  <c r="Y787" i="83"/>
  <c r="AG787" i="83" s="1"/>
  <c r="W787" i="83"/>
  <c r="AL786" i="83"/>
  <c r="AJ786" i="83"/>
  <c r="AI786" i="83"/>
  <c r="AH786" i="83"/>
  <c r="AF786" i="83"/>
  <c r="Z786" i="83"/>
  <c r="Y786" i="83"/>
  <c r="AE786" i="83" s="1"/>
  <c r="W786" i="83"/>
  <c r="AJ785" i="83"/>
  <c r="AI785" i="83"/>
  <c r="AH785" i="83"/>
  <c r="Z785" i="83"/>
  <c r="AM785" i="83" s="1" a="1"/>
  <c r="AM785" i="83" s="1"/>
  <c r="Y785" i="83"/>
  <c r="W785" i="83"/>
  <c r="AJ784" i="83"/>
  <c r="AI784" i="83"/>
  <c r="AH784" i="83"/>
  <c r="Z784" i="83"/>
  <c r="AM784" i="83" s="1" a="1"/>
  <c r="AM784" i="83" s="1"/>
  <c r="Y784" i="83"/>
  <c r="AE784" i="83" s="1"/>
  <c r="W784" i="83"/>
  <c r="AJ783" i="83"/>
  <c r="AI783" i="83"/>
  <c r="AH783" i="83"/>
  <c r="Z783" i="83"/>
  <c r="AM783" i="83" s="1" a="1"/>
  <c r="AM783" i="83" s="1"/>
  <c r="Y783" i="83"/>
  <c r="AE783" i="83" s="1"/>
  <c r="W783" i="83"/>
  <c r="AJ782" i="83"/>
  <c r="AI782" i="83"/>
  <c r="AH782" i="83"/>
  <c r="Z782" i="83"/>
  <c r="AM782" i="83" s="1" a="1"/>
  <c r="AM782" i="83" s="1"/>
  <c r="Y782" i="83"/>
  <c r="AL782" i="83" s="1"/>
  <c r="W782" i="83"/>
  <c r="AK781" i="83"/>
  <c r="AJ781" i="83"/>
  <c r="AI781" i="83"/>
  <c r="AH781" i="83"/>
  <c r="AE781" i="83"/>
  <c r="Z781" i="83"/>
  <c r="Y781" i="83"/>
  <c r="AF781" i="83" s="1"/>
  <c r="W781" i="83"/>
  <c r="AJ780" i="83"/>
  <c r="AI780" i="83"/>
  <c r="AH780" i="83"/>
  <c r="Z780" i="83"/>
  <c r="Y780" i="83"/>
  <c r="AG780" i="83" s="1"/>
  <c r="W780" i="83"/>
  <c r="AJ779" i="83"/>
  <c r="AI779" i="83"/>
  <c r="AH779" i="83"/>
  <c r="Z779" i="83"/>
  <c r="Y779" i="83"/>
  <c r="AG779" i="83" s="1"/>
  <c r="W779" i="83"/>
  <c r="AK778" i="83"/>
  <c r="AJ778" i="83"/>
  <c r="AI778" i="83"/>
  <c r="AH778" i="83"/>
  <c r="Z778" i="83"/>
  <c r="Y778" i="83"/>
  <c r="AG778" i="83" s="1"/>
  <c r="W778" i="83"/>
  <c r="AJ777" i="83"/>
  <c r="AI777" i="83"/>
  <c r="AH777" i="83"/>
  <c r="Z777" i="83"/>
  <c r="AM777" i="83" s="1" a="1"/>
  <c r="AM777" i="83" s="1"/>
  <c r="Y777" i="83"/>
  <c r="AE777" i="83" s="1"/>
  <c r="W777" i="83"/>
  <c r="AJ776" i="83"/>
  <c r="AI776" i="83"/>
  <c r="AH776" i="83"/>
  <c r="Z776" i="83"/>
  <c r="AM776" i="83" s="1" a="1"/>
  <c r="AM776" i="83" s="1"/>
  <c r="Y776" i="83"/>
  <c r="AG776" i="83" s="1"/>
  <c r="W776" i="83"/>
  <c r="AJ775" i="83"/>
  <c r="AI775" i="83"/>
  <c r="AH775" i="83"/>
  <c r="AE775" i="83"/>
  <c r="Z775" i="83"/>
  <c r="Y775" i="83"/>
  <c r="AD775" i="83" s="1"/>
  <c r="W775" i="83"/>
  <c r="AJ774" i="83"/>
  <c r="AI774" i="83"/>
  <c r="AH774" i="83"/>
  <c r="Z774" i="83"/>
  <c r="AM774" i="83" s="1" a="1"/>
  <c r="AM774" i="83" s="1"/>
  <c r="Y774" i="83"/>
  <c r="W774" i="83"/>
  <c r="AJ773" i="83"/>
  <c r="AI773" i="83"/>
  <c r="AH773" i="83"/>
  <c r="Z773" i="83"/>
  <c r="AM773" i="83" s="1" a="1"/>
  <c r="AM773" i="83" s="1"/>
  <c r="Y773" i="83"/>
  <c r="AG773" i="83" s="1"/>
  <c r="W773" i="83"/>
  <c r="AJ772" i="83"/>
  <c r="AI772" i="83"/>
  <c r="AH772" i="83"/>
  <c r="Z772" i="83"/>
  <c r="AM772" i="83" s="1" a="1"/>
  <c r="AM772" i="83" s="1"/>
  <c r="Y772" i="83"/>
  <c r="W772" i="83"/>
  <c r="AJ771" i="83"/>
  <c r="AI771" i="83"/>
  <c r="AH771" i="83"/>
  <c r="AC771" i="83"/>
  <c r="Z771" i="83"/>
  <c r="Y771" i="83"/>
  <c r="AG771" i="83" s="1"/>
  <c r="W771" i="83"/>
  <c r="AJ770" i="83"/>
  <c r="AI770" i="83"/>
  <c r="AH770" i="83"/>
  <c r="Z770" i="83"/>
  <c r="Y770" i="83"/>
  <c r="AG770" i="83" s="1"/>
  <c r="W770" i="83"/>
  <c r="AJ769" i="83"/>
  <c r="AI769" i="83"/>
  <c r="AH769" i="83"/>
  <c r="Z769" i="83"/>
  <c r="AM769" i="83" s="1" a="1"/>
  <c r="AM769" i="83" s="1"/>
  <c r="Y769" i="83"/>
  <c r="W769" i="83"/>
  <c r="AJ768" i="83"/>
  <c r="AI768" i="83"/>
  <c r="AH768" i="83"/>
  <c r="Z768" i="83"/>
  <c r="AM768" i="83" s="1" a="1"/>
  <c r="AM768" i="83" s="1"/>
  <c r="Y768" i="83"/>
  <c r="AG768" i="83" s="1"/>
  <c r="W768" i="83"/>
  <c r="AJ767" i="83"/>
  <c r="AI767" i="83"/>
  <c r="AH767" i="83"/>
  <c r="Z767" i="83"/>
  <c r="AM767" i="83" s="1" a="1"/>
  <c r="AM767" i="83" s="1"/>
  <c r="Y767" i="83"/>
  <c r="AK767" i="83" s="1"/>
  <c r="W767" i="83"/>
  <c r="AJ766" i="83"/>
  <c r="AI766" i="83"/>
  <c r="AH766" i="83"/>
  <c r="Z766" i="83"/>
  <c r="AM766" i="83" s="1" a="1"/>
  <c r="AM766" i="83" s="1"/>
  <c r="Y766" i="83"/>
  <c r="W766" i="83"/>
  <c r="AL765" i="83"/>
  <c r="AK765" i="83"/>
  <c r="AJ765" i="83"/>
  <c r="AI765" i="83"/>
  <c r="AH765" i="83"/>
  <c r="Z765" i="83"/>
  <c r="Y765" i="83"/>
  <c r="AG765" i="83" s="1"/>
  <c r="W765" i="83"/>
  <c r="AJ764" i="83"/>
  <c r="AI764" i="83"/>
  <c r="AH764" i="83"/>
  <c r="Z764" i="83"/>
  <c r="AM764" i="83" s="1" a="1"/>
  <c r="AM764" i="83" s="1"/>
  <c r="Y764" i="83"/>
  <c r="W764" i="83"/>
  <c r="AK763" i="83"/>
  <c r="AJ763" i="83"/>
  <c r="AI763" i="83"/>
  <c r="AH763" i="83"/>
  <c r="AF763" i="83"/>
  <c r="AE763" i="83"/>
  <c r="Z763" i="83"/>
  <c r="Y763" i="83"/>
  <c r="AG763" i="83" s="1"/>
  <c r="W763" i="83"/>
  <c r="AJ762" i="83"/>
  <c r="AI762" i="83"/>
  <c r="AH762" i="83"/>
  <c r="AF762" i="83"/>
  <c r="AE762" i="83"/>
  <c r="AD762" i="83"/>
  <c r="Z762" i="83"/>
  <c r="Y762" i="83"/>
  <c r="AG762" i="83" s="1"/>
  <c r="W762" i="83"/>
  <c r="AJ761" i="83"/>
  <c r="AI761" i="83"/>
  <c r="AH761" i="83"/>
  <c r="Z761" i="83"/>
  <c r="Y761" i="83"/>
  <c r="W761" i="83"/>
  <c r="AJ760" i="83"/>
  <c r="AI760" i="83"/>
  <c r="AH760" i="83"/>
  <c r="Z760" i="83"/>
  <c r="Y760" i="83"/>
  <c r="AG760" i="83" s="1"/>
  <c r="W760" i="83"/>
  <c r="AJ759" i="83"/>
  <c r="AI759" i="83"/>
  <c r="AH759" i="83"/>
  <c r="Z759" i="83"/>
  <c r="AM759" i="83" s="1" a="1"/>
  <c r="AM759" i="83" s="1"/>
  <c r="Y759" i="83"/>
  <c r="AE759" i="83" s="1"/>
  <c r="W759" i="83"/>
  <c r="AJ758" i="83"/>
  <c r="AI758" i="83"/>
  <c r="AH758" i="83"/>
  <c r="Z758" i="83"/>
  <c r="AM758" i="83" s="1" a="1"/>
  <c r="AM758" i="83" s="1"/>
  <c r="Y758" i="83"/>
  <c r="AC758" i="83" s="1"/>
  <c r="W758" i="83"/>
  <c r="AJ757" i="83"/>
  <c r="AI757" i="83"/>
  <c r="AH757" i="83"/>
  <c r="AC757" i="83"/>
  <c r="Z757" i="83"/>
  <c r="Y757" i="83"/>
  <c r="AG757" i="83" s="1"/>
  <c r="W757" i="83"/>
  <c r="AJ756" i="83"/>
  <c r="AI756" i="83"/>
  <c r="AH756" i="83"/>
  <c r="Z756" i="83"/>
  <c r="AM756" i="83" s="1" a="1"/>
  <c r="AM756" i="83" s="1"/>
  <c r="Y756" i="83"/>
  <c r="W756" i="83"/>
  <c r="AJ755" i="83"/>
  <c r="AI755" i="83"/>
  <c r="AH755" i="83"/>
  <c r="Z755" i="83"/>
  <c r="AM755" i="83" s="1" a="1"/>
  <c r="AM755" i="83" s="1"/>
  <c r="Y755" i="83"/>
  <c r="AG755" i="83" s="1"/>
  <c r="W755" i="83"/>
  <c r="AJ754" i="83"/>
  <c r="AI754" i="83"/>
  <c r="AH754" i="83"/>
  <c r="Z754" i="83"/>
  <c r="AM754" i="83" s="1" a="1"/>
  <c r="AM754" i="83" s="1"/>
  <c r="Y754" i="83"/>
  <c r="AG754" i="83" s="1"/>
  <c r="W754" i="83"/>
  <c r="AL753" i="83"/>
  <c r="AK753" i="83"/>
  <c r="AJ753" i="83"/>
  <c r="AI753" i="83"/>
  <c r="AH753" i="83"/>
  <c r="Z753" i="83"/>
  <c r="Y753" i="83"/>
  <c r="W753" i="83"/>
  <c r="AJ752" i="83"/>
  <c r="AI752" i="83"/>
  <c r="AH752" i="83"/>
  <c r="Z752" i="83"/>
  <c r="AM752" i="83" s="1" a="1"/>
  <c r="AM752" i="83" s="1"/>
  <c r="Y752" i="83"/>
  <c r="AG752" i="83" s="1"/>
  <c r="W752" i="83"/>
  <c r="AJ751" i="83"/>
  <c r="AI751" i="83"/>
  <c r="AH751" i="83"/>
  <c r="Z751" i="83"/>
  <c r="AM751" i="83" s="1" a="1"/>
  <c r="AM751" i="83" s="1"/>
  <c r="Y751" i="83"/>
  <c r="AG751" i="83" s="1"/>
  <c r="W751" i="83"/>
  <c r="AJ750" i="83"/>
  <c r="AI750" i="83"/>
  <c r="AH750" i="83"/>
  <c r="Z750" i="83"/>
  <c r="AM750" i="83" s="1" a="1"/>
  <c r="AM750" i="83" s="1"/>
  <c r="Y750" i="83"/>
  <c r="AL750" i="83" s="1"/>
  <c r="W750" i="83"/>
  <c r="AJ749" i="83"/>
  <c r="AI749" i="83"/>
  <c r="AH749" i="83"/>
  <c r="Z749" i="83"/>
  <c r="Y749" i="83"/>
  <c r="AE749" i="83" s="1"/>
  <c r="W749" i="83"/>
  <c r="AJ748" i="83"/>
  <c r="AI748" i="83"/>
  <c r="AH748" i="83"/>
  <c r="AC748" i="83"/>
  <c r="Z748" i="83"/>
  <c r="Y748" i="83"/>
  <c r="AG748" i="83" s="1"/>
  <c r="W748" i="83"/>
  <c r="AL747" i="83"/>
  <c r="AJ747" i="83"/>
  <c r="AI747" i="83"/>
  <c r="AH747" i="83"/>
  <c r="AD747" i="83"/>
  <c r="Z747" i="83"/>
  <c r="Y747" i="83"/>
  <c r="AG747" i="83" s="1"/>
  <c r="W747" i="83"/>
  <c r="AJ746" i="83"/>
  <c r="AI746" i="83"/>
  <c r="AH746" i="83"/>
  <c r="Z746" i="83"/>
  <c r="AM746" i="83" s="1" a="1"/>
  <c r="AM746" i="83" s="1"/>
  <c r="Y746" i="83"/>
  <c r="AG746" i="83" s="1"/>
  <c r="W746" i="83"/>
  <c r="AK745" i="83"/>
  <c r="AJ745" i="83"/>
  <c r="AI745" i="83"/>
  <c r="AH745" i="83"/>
  <c r="Z745" i="83"/>
  <c r="Y745" i="83"/>
  <c r="AF745" i="83" s="1"/>
  <c r="W745" i="83"/>
  <c r="AJ744" i="83"/>
  <c r="AI744" i="83"/>
  <c r="AH744" i="83"/>
  <c r="AG744" i="83"/>
  <c r="AF744" i="83"/>
  <c r="Z744" i="83"/>
  <c r="Y744" i="83"/>
  <c r="W744" i="83"/>
  <c r="AJ743" i="83"/>
  <c r="AI743" i="83"/>
  <c r="AH743" i="83"/>
  <c r="Z743" i="83"/>
  <c r="AM743" i="83" s="1" a="1"/>
  <c r="AM743" i="83" s="1"/>
  <c r="Y743" i="83"/>
  <c r="AG743" i="83" s="1"/>
  <c r="W743" i="83"/>
  <c r="AK742" i="83"/>
  <c r="AJ742" i="83"/>
  <c r="AI742" i="83"/>
  <c r="AH742" i="83"/>
  <c r="Z742" i="83"/>
  <c r="Y742" i="83"/>
  <c r="AE742" i="83" s="1"/>
  <c r="W742" i="83"/>
  <c r="AJ741" i="83"/>
  <c r="AI741" i="83"/>
  <c r="AH741" i="83"/>
  <c r="Z741" i="83"/>
  <c r="AM741" i="83" s="1" a="1"/>
  <c r="AM741" i="83" s="1"/>
  <c r="Y741" i="83"/>
  <c r="AG741" i="83" s="1"/>
  <c r="W741" i="83"/>
  <c r="AJ740" i="83"/>
  <c r="AI740" i="83"/>
  <c r="AH740" i="83"/>
  <c r="Z740" i="83"/>
  <c r="AM740" i="83" s="1" a="1"/>
  <c r="AM740" i="83" s="1"/>
  <c r="Y740" i="83"/>
  <c r="AL740" i="83" s="1"/>
  <c r="W740" i="83"/>
  <c r="AJ739" i="83"/>
  <c r="AI739" i="83"/>
  <c r="AH739" i="83"/>
  <c r="Z739" i="83"/>
  <c r="AM739" i="83" s="1" a="1"/>
  <c r="AM739" i="83" s="1"/>
  <c r="Y739" i="83"/>
  <c r="AG739" i="83" s="1"/>
  <c r="W739" i="83"/>
  <c r="AJ738" i="83"/>
  <c r="AI738" i="83"/>
  <c r="AH738" i="83"/>
  <c r="Z738" i="83"/>
  <c r="AM738" i="83" s="1" a="1"/>
  <c r="AM738" i="83" s="1"/>
  <c r="Y738" i="83"/>
  <c r="AG738" i="83" s="1"/>
  <c r="W738" i="83"/>
  <c r="AJ737" i="83"/>
  <c r="AI737" i="83"/>
  <c r="AH737" i="83"/>
  <c r="Z737" i="83"/>
  <c r="AM737" i="83" s="1" a="1"/>
  <c r="AM737" i="83" s="1"/>
  <c r="Y737" i="83"/>
  <c r="W737" i="83"/>
  <c r="AJ736" i="83"/>
  <c r="AI736" i="83"/>
  <c r="AH736" i="83"/>
  <c r="AF736" i="83"/>
  <c r="Z736" i="83"/>
  <c r="Y736" i="83"/>
  <c r="AG736" i="83" s="1"/>
  <c r="W736" i="83"/>
  <c r="AJ735" i="83"/>
  <c r="AI735" i="83"/>
  <c r="AH735" i="83"/>
  <c r="AC735" i="83"/>
  <c r="Z735" i="83"/>
  <c r="Y735" i="83"/>
  <c r="AF735" i="83" s="1"/>
  <c r="W735" i="83"/>
  <c r="AK734" i="83"/>
  <c r="AJ734" i="83"/>
  <c r="AI734" i="83"/>
  <c r="AH734" i="83"/>
  <c r="Z734" i="83"/>
  <c r="Y734" i="83"/>
  <c r="W734" i="83"/>
  <c r="AK733" i="83"/>
  <c r="AJ733" i="83"/>
  <c r="AI733" i="83"/>
  <c r="AH733" i="83"/>
  <c r="Z733" i="83"/>
  <c r="Y733" i="83"/>
  <c r="W733" i="83"/>
  <c r="AL732" i="83"/>
  <c r="AJ732" i="83"/>
  <c r="AI732" i="83"/>
  <c r="AH732" i="83"/>
  <c r="Z732" i="83"/>
  <c r="Y732" i="83"/>
  <c r="AK732" i="83" s="1"/>
  <c r="W732" i="83"/>
  <c r="AL731" i="83"/>
  <c r="AJ731" i="83"/>
  <c r="AI731" i="83"/>
  <c r="AH731" i="83"/>
  <c r="Z731" i="83"/>
  <c r="Y731" i="83"/>
  <c r="AG731" i="83" s="1"/>
  <c r="W731" i="83"/>
  <c r="AJ730" i="83"/>
  <c r="AI730" i="83"/>
  <c r="AH730" i="83"/>
  <c r="Z730" i="83"/>
  <c r="AM730" i="83" s="1" a="1"/>
  <c r="AM730" i="83" s="1"/>
  <c r="Y730" i="83"/>
  <c r="W730" i="83"/>
  <c r="AJ729" i="83"/>
  <c r="AI729" i="83"/>
  <c r="AH729" i="83"/>
  <c r="Z729" i="83"/>
  <c r="Y729" i="83"/>
  <c r="W729" i="83"/>
  <c r="AJ728" i="83"/>
  <c r="AI728" i="83"/>
  <c r="AH728" i="83"/>
  <c r="Z728" i="83"/>
  <c r="AM728" i="83" s="1" a="1"/>
  <c r="AM728" i="83" s="1"/>
  <c r="Y728" i="83"/>
  <c r="AG728" i="83" s="1"/>
  <c r="W728" i="83"/>
  <c r="AJ727" i="83"/>
  <c r="AI727" i="83"/>
  <c r="AH727" i="83"/>
  <c r="Z727" i="83"/>
  <c r="AM727" i="83" s="1" a="1"/>
  <c r="AM727" i="83" s="1"/>
  <c r="Y727" i="83"/>
  <c r="AG727" i="83" s="1"/>
  <c r="W727" i="83"/>
  <c r="AK726" i="83"/>
  <c r="AJ726" i="83"/>
  <c r="AI726" i="83"/>
  <c r="AH726" i="83"/>
  <c r="Z726" i="83"/>
  <c r="Y726" i="83"/>
  <c r="AL726" i="83" s="1"/>
  <c r="W726" i="83"/>
  <c r="AJ725" i="83"/>
  <c r="AI725" i="83"/>
  <c r="AH725" i="83"/>
  <c r="AE725" i="83"/>
  <c r="Z725" i="83"/>
  <c r="Y725" i="83"/>
  <c r="W725" i="83"/>
  <c r="AJ724" i="83"/>
  <c r="AI724" i="83"/>
  <c r="AH724" i="83"/>
  <c r="Z724" i="83"/>
  <c r="AM724" i="83" s="1" a="1"/>
  <c r="AM724" i="83" s="1"/>
  <c r="Y724" i="83"/>
  <c r="AG724" i="83" s="1"/>
  <c r="W724" i="83"/>
  <c r="AJ723" i="83"/>
  <c r="AI723" i="83"/>
  <c r="AH723" i="83"/>
  <c r="Z723" i="83"/>
  <c r="AM723" i="83" s="1" a="1"/>
  <c r="AM723" i="83" s="1"/>
  <c r="Y723" i="83"/>
  <c r="AG723" i="83" s="1"/>
  <c r="W723" i="83"/>
  <c r="AJ722" i="83"/>
  <c r="AI722" i="83"/>
  <c r="AH722" i="83"/>
  <c r="Z722" i="83"/>
  <c r="AM722" i="83" s="1" a="1"/>
  <c r="AM722" i="83" s="1"/>
  <c r="Y722" i="83"/>
  <c r="AG722" i="83" s="1"/>
  <c r="W722" i="83"/>
  <c r="AL721" i="83"/>
  <c r="AK721" i="83"/>
  <c r="AJ721" i="83"/>
  <c r="AI721" i="83"/>
  <c r="AH721" i="83"/>
  <c r="Z721" i="83"/>
  <c r="Y721" i="83"/>
  <c r="W721" i="83"/>
  <c r="AK720" i="83"/>
  <c r="AJ720" i="83"/>
  <c r="AI720" i="83"/>
  <c r="AH720" i="83"/>
  <c r="Z720" i="83"/>
  <c r="Y720" i="83"/>
  <c r="AG720" i="83" s="1"/>
  <c r="W720" i="83"/>
  <c r="AK719" i="83"/>
  <c r="AJ719" i="83"/>
  <c r="AI719" i="83"/>
  <c r="AH719" i="83"/>
  <c r="Z719" i="83"/>
  <c r="Y719" i="83"/>
  <c r="AG719" i="83" s="1"/>
  <c r="W719" i="83"/>
  <c r="AK718" i="83"/>
  <c r="AJ718" i="83"/>
  <c r="AI718" i="83"/>
  <c r="AH718" i="83"/>
  <c r="Z718" i="83"/>
  <c r="Y718" i="83"/>
  <c r="W718" i="83"/>
  <c r="AJ717" i="83"/>
  <c r="AI717" i="83"/>
  <c r="AH717" i="83"/>
  <c r="Z717" i="83"/>
  <c r="AM717" i="83" s="1" a="1"/>
  <c r="AM717" i="83" s="1"/>
  <c r="Y717" i="83"/>
  <c r="AD717" i="83" s="1"/>
  <c r="W717" i="83"/>
  <c r="AJ716" i="83"/>
  <c r="AI716" i="83"/>
  <c r="AH716" i="83"/>
  <c r="Z716" i="83"/>
  <c r="Y716" i="83"/>
  <c r="AG716" i="83" s="1"/>
  <c r="W716" i="83"/>
  <c r="AJ715" i="83"/>
  <c r="AI715" i="83"/>
  <c r="AH715" i="83"/>
  <c r="Z715" i="83"/>
  <c r="AM715" i="83" s="1" a="1"/>
  <c r="AM715" i="83" s="1"/>
  <c r="Y715" i="83"/>
  <c r="AG715" i="83" s="1"/>
  <c r="W715" i="83"/>
  <c r="AJ714" i="83"/>
  <c r="AI714" i="83"/>
  <c r="AH714" i="83"/>
  <c r="Z714" i="83"/>
  <c r="AM714" i="83" s="1" a="1"/>
  <c r="AM714" i="83" s="1"/>
  <c r="Y714" i="83"/>
  <c r="W714" i="83"/>
  <c r="AJ713" i="83"/>
  <c r="AI713" i="83"/>
  <c r="AH713" i="83"/>
  <c r="Z713" i="83"/>
  <c r="AM713" i="83" s="1" a="1"/>
  <c r="AM713" i="83" s="1"/>
  <c r="Y713" i="83"/>
  <c r="AG713" i="83" s="1"/>
  <c r="W713" i="83"/>
  <c r="AJ712" i="83"/>
  <c r="AI712" i="83"/>
  <c r="AH712" i="83"/>
  <c r="AC712" i="83"/>
  <c r="Z712" i="83"/>
  <c r="Y712" i="83"/>
  <c r="AF712" i="83" s="1"/>
  <c r="W712" i="83"/>
  <c r="AJ711" i="83"/>
  <c r="AI711" i="83"/>
  <c r="AH711" i="83"/>
  <c r="Z711" i="83"/>
  <c r="AM711" i="83" s="1" a="1"/>
  <c r="AM711" i="83" s="1"/>
  <c r="Y711" i="83"/>
  <c r="AL711" i="83" s="1"/>
  <c r="W711" i="83"/>
  <c r="AJ710" i="83"/>
  <c r="AI710" i="83"/>
  <c r="AH710" i="83"/>
  <c r="Z710" i="83"/>
  <c r="AM710" i="83" s="1" a="1"/>
  <c r="AM710" i="83" s="1"/>
  <c r="Y710" i="83"/>
  <c r="AL710" i="83" s="1"/>
  <c r="W710" i="83"/>
  <c r="AJ709" i="83"/>
  <c r="AI709" i="83"/>
  <c r="AH709" i="83"/>
  <c r="Z709" i="83"/>
  <c r="AM709" i="83" s="1" a="1"/>
  <c r="AM709" i="83" s="1"/>
  <c r="Y709" i="83"/>
  <c r="AC709" i="83" s="1"/>
  <c r="W709" i="83"/>
  <c r="AJ708" i="83"/>
  <c r="AI708" i="83"/>
  <c r="AH708" i="83"/>
  <c r="AE708" i="83"/>
  <c r="Z708" i="83"/>
  <c r="Y708" i="83"/>
  <c r="AD708" i="83" s="1"/>
  <c r="W708" i="83"/>
  <c r="AJ707" i="83"/>
  <c r="AI707" i="83"/>
  <c r="AH707" i="83"/>
  <c r="AF707" i="83"/>
  <c r="Z707" i="83"/>
  <c r="Y707" i="83"/>
  <c r="W707" i="83"/>
  <c r="AJ706" i="83"/>
  <c r="AI706" i="83"/>
  <c r="AH706" i="83"/>
  <c r="AF706" i="83"/>
  <c r="Z706" i="83"/>
  <c r="Y706" i="83"/>
  <c r="AL706" i="83" s="1"/>
  <c r="W706" i="83"/>
  <c r="AJ705" i="83"/>
  <c r="AI705" i="83"/>
  <c r="AH705" i="83"/>
  <c r="Z705" i="83"/>
  <c r="AM705" i="83" s="1" a="1"/>
  <c r="AM705" i="83" s="1"/>
  <c r="Y705" i="83"/>
  <c r="AL705" i="83" s="1"/>
  <c r="W705" i="83"/>
  <c r="AJ704" i="83"/>
  <c r="AI704" i="83"/>
  <c r="AH704" i="83"/>
  <c r="Z704" i="83"/>
  <c r="AM704" i="83" s="1" a="1"/>
  <c r="AM704" i="83" s="1"/>
  <c r="Y704" i="83"/>
  <c r="AK704" i="83" s="1"/>
  <c r="W704" i="83"/>
  <c r="AJ703" i="83"/>
  <c r="AI703" i="83"/>
  <c r="AH703" i="83"/>
  <c r="Z703" i="83"/>
  <c r="AM703" i="83" s="1" a="1"/>
  <c r="AM703" i="83" s="1"/>
  <c r="Y703" i="83"/>
  <c r="AK703" i="83" s="1"/>
  <c r="W703" i="83"/>
  <c r="AJ702" i="83"/>
  <c r="AI702" i="83"/>
  <c r="AH702" i="83"/>
  <c r="Z702" i="83"/>
  <c r="AM702" i="83" s="1" a="1"/>
  <c r="AM702" i="83" s="1"/>
  <c r="Y702" i="83"/>
  <c r="AG702" i="83" s="1"/>
  <c r="W702" i="83"/>
  <c r="AJ701" i="83"/>
  <c r="AI701" i="83"/>
  <c r="AH701" i="83"/>
  <c r="AE701" i="83"/>
  <c r="Z701" i="83"/>
  <c r="Y701" i="83"/>
  <c r="AG701" i="83" s="1"/>
  <c r="W701" i="83"/>
  <c r="AK700" i="83"/>
  <c r="AJ700" i="83"/>
  <c r="AI700" i="83"/>
  <c r="AH700" i="83"/>
  <c r="Z700" i="83"/>
  <c r="Y700" i="83"/>
  <c r="AG700" i="83" s="1"/>
  <c r="W700" i="83"/>
  <c r="AJ699" i="83"/>
  <c r="AI699" i="83"/>
  <c r="AH699" i="83"/>
  <c r="Z699" i="83"/>
  <c r="AM699" i="83" s="1" a="1"/>
  <c r="AM699" i="83" s="1"/>
  <c r="Y699" i="83"/>
  <c r="AG699" i="83" s="1"/>
  <c r="W699" i="83"/>
  <c r="AJ698" i="83"/>
  <c r="AI698" i="83"/>
  <c r="AH698" i="83"/>
  <c r="Z698" i="83"/>
  <c r="Y698" i="83"/>
  <c r="AG698" i="83" s="1"/>
  <c r="W698" i="83"/>
  <c r="AJ697" i="83"/>
  <c r="AI697" i="83"/>
  <c r="AH697" i="83"/>
  <c r="Z697" i="83"/>
  <c r="Y697" i="83"/>
  <c r="AE697" i="83" s="1"/>
  <c r="W697" i="83"/>
  <c r="AJ696" i="83"/>
  <c r="AI696" i="83"/>
  <c r="AH696" i="83"/>
  <c r="Z696" i="83"/>
  <c r="AM696" i="83" s="1" a="1"/>
  <c r="AM696" i="83" s="1"/>
  <c r="Y696" i="83"/>
  <c r="AG696" i="83" s="1"/>
  <c r="W696" i="83"/>
  <c r="AJ695" i="83"/>
  <c r="AI695" i="83"/>
  <c r="AH695" i="83"/>
  <c r="AD695" i="83"/>
  <c r="Z695" i="83"/>
  <c r="Y695" i="83"/>
  <c r="AG695" i="83" s="1"/>
  <c r="W695" i="83"/>
  <c r="AK694" i="83"/>
  <c r="AJ694" i="83"/>
  <c r="AI694" i="83"/>
  <c r="AH694" i="83"/>
  <c r="AE694" i="83"/>
  <c r="Z694" i="83"/>
  <c r="Y694" i="83"/>
  <c r="AG694" i="83" s="1"/>
  <c r="W694" i="83"/>
  <c r="AJ693" i="83"/>
  <c r="AI693" i="83"/>
  <c r="AH693" i="83"/>
  <c r="Z693" i="83"/>
  <c r="AM693" i="83" s="1" a="1"/>
  <c r="AM693" i="83" s="1"/>
  <c r="Y693" i="83"/>
  <c r="W693" i="83"/>
  <c r="AJ692" i="83"/>
  <c r="AI692" i="83"/>
  <c r="AH692" i="83"/>
  <c r="Z692" i="83"/>
  <c r="AM692" i="83" s="1" a="1"/>
  <c r="AM692" i="83" s="1"/>
  <c r="Y692" i="83"/>
  <c r="W692" i="83"/>
  <c r="AJ691" i="83"/>
  <c r="AI691" i="83"/>
  <c r="AH691" i="83"/>
  <c r="Z691" i="83"/>
  <c r="AM691" i="83" s="1" a="1"/>
  <c r="AM691" i="83" s="1"/>
  <c r="Y691" i="83"/>
  <c r="AG691" i="83" s="1"/>
  <c r="W691" i="83"/>
  <c r="AJ690" i="83"/>
  <c r="AI690" i="83"/>
  <c r="AH690" i="83"/>
  <c r="Z690" i="83"/>
  <c r="AM690" i="83" s="1" a="1"/>
  <c r="AM690" i="83" s="1"/>
  <c r="Y690" i="83"/>
  <c r="AG690" i="83" s="1"/>
  <c r="W690" i="83"/>
  <c r="AJ689" i="83"/>
  <c r="AI689" i="83"/>
  <c r="AH689" i="83"/>
  <c r="Z689" i="83"/>
  <c r="AM689" i="83" s="1" a="1"/>
  <c r="AM689" i="83" s="1"/>
  <c r="Y689" i="83"/>
  <c r="W689" i="83"/>
  <c r="AJ688" i="83"/>
  <c r="AI688" i="83"/>
  <c r="AH688" i="83"/>
  <c r="Z688" i="83"/>
  <c r="AM688" i="83" s="1" a="1"/>
  <c r="AM688" i="83" s="1"/>
  <c r="Y688" i="83"/>
  <c r="W688" i="83"/>
  <c r="AJ687" i="83"/>
  <c r="AI687" i="83"/>
  <c r="AH687" i="83"/>
  <c r="AE687" i="83"/>
  <c r="Z687" i="83"/>
  <c r="Y687" i="83"/>
  <c r="AK687" i="83" s="1"/>
  <c r="W687" i="83"/>
  <c r="AJ686" i="83"/>
  <c r="AI686" i="83"/>
  <c r="AH686" i="83"/>
  <c r="Z686" i="83"/>
  <c r="AM686" i="83" s="1" a="1"/>
  <c r="AM686" i="83" s="1"/>
  <c r="Y686" i="83"/>
  <c r="AG686" i="83" s="1"/>
  <c r="W686" i="83"/>
  <c r="AL685" i="83"/>
  <c r="AK685" i="83"/>
  <c r="AJ685" i="83"/>
  <c r="AI685" i="83"/>
  <c r="AH685" i="83"/>
  <c r="Z685" i="83"/>
  <c r="Y685" i="83"/>
  <c r="AG685" i="83" s="1"/>
  <c r="W685" i="83"/>
  <c r="AJ684" i="83"/>
  <c r="AI684" i="83"/>
  <c r="AH684" i="83"/>
  <c r="AF684" i="83"/>
  <c r="Z684" i="83"/>
  <c r="Y684" i="83"/>
  <c r="AG684" i="83" s="1"/>
  <c r="W684" i="83"/>
  <c r="AJ683" i="83"/>
  <c r="AI683" i="83"/>
  <c r="AH683" i="83"/>
  <c r="AE683" i="83"/>
  <c r="Z683" i="83"/>
  <c r="Y683" i="83"/>
  <c r="AG683" i="83" s="1"/>
  <c r="W683" i="83"/>
  <c r="AJ682" i="83"/>
  <c r="AI682" i="83"/>
  <c r="AH682" i="83"/>
  <c r="Z682" i="83"/>
  <c r="AM682" i="83" s="1" a="1"/>
  <c r="AM682" i="83" s="1"/>
  <c r="Y682" i="83"/>
  <c r="W682" i="83"/>
  <c r="AK681" i="83"/>
  <c r="AJ681" i="83"/>
  <c r="AI681" i="83"/>
  <c r="AH681" i="83"/>
  <c r="Z681" i="83"/>
  <c r="Y681" i="83"/>
  <c r="AD681" i="83" s="1"/>
  <c r="W681" i="83"/>
  <c r="AJ680" i="83"/>
  <c r="AI680" i="83"/>
  <c r="AH680" i="83"/>
  <c r="Z680" i="83"/>
  <c r="AM680" i="83" s="1" a="1"/>
  <c r="AM680" i="83" s="1"/>
  <c r="Y680" i="83"/>
  <c r="AK680" i="83" s="1"/>
  <c r="W680" i="83"/>
  <c r="AJ679" i="83"/>
  <c r="AI679" i="83"/>
  <c r="AH679" i="83"/>
  <c r="Z679" i="83"/>
  <c r="AM679" i="83" s="1" a="1"/>
  <c r="AM679" i="83" s="1"/>
  <c r="Y679" i="83"/>
  <c r="AG679" i="83" s="1"/>
  <c r="W679" i="83"/>
  <c r="AJ678" i="83"/>
  <c r="AI678" i="83"/>
  <c r="AH678" i="83"/>
  <c r="Z678" i="83"/>
  <c r="AM678" i="83" s="1" a="1"/>
  <c r="AM678" i="83" s="1"/>
  <c r="Y678" i="83"/>
  <c r="AG678" i="83" s="1"/>
  <c r="W678" i="83"/>
  <c r="AJ677" i="83"/>
  <c r="AI677" i="83"/>
  <c r="AH677" i="83"/>
  <c r="AG677" i="83"/>
  <c r="Z677" i="83"/>
  <c r="Y677" i="83"/>
  <c r="AF677" i="83" s="1"/>
  <c r="W677" i="83"/>
  <c r="AJ676" i="83"/>
  <c r="AI676" i="83"/>
  <c r="AH676" i="83"/>
  <c r="Z676" i="83"/>
  <c r="AM676" i="83" s="1" a="1"/>
  <c r="AM676" i="83" s="1"/>
  <c r="Y676" i="83"/>
  <c r="AG676" i="83" s="1"/>
  <c r="W676" i="83"/>
  <c r="AK675" i="83"/>
  <c r="AJ675" i="83"/>
  <c r="AI675" i="83"/>
  <c r="AH675" i="83"/>
  <c r="AG675" i="83"/>
  <c r="Z675" i="83"/>
  <c r="Y675" i="83"/>
  <c r="W675" i="83"/>
  <c r="AJ674" i="83"/>
  <c r="AI674" i="83"/>
  <c r="AH674" i="83"/>
  <c r="Z674" i="83"/>
  <c r="AM674" i="83" s="1" a="1"/>
  <c r="AM674" i="83" s="1"/>
  <c r="Y674" i="83"/>
  <c r="W674" i="83"/>
  <c r="AK673" i="83"/>
  <c r="AJ673" i="83"/>
  <c r="AI673" i="83"/>
  <c r="AH673" i="83"/>
  <c r="Z673" i="83"/>
  <c r="Y673" i="83"/>
  <c r="W673" i="83"/>
  <c r="AJ672" i="83"/>
  <c r="AI672" i="83"/>
  <c r="AH672" i="83"/>
  <c r="Z672" i="83"/>
  <c r="AM672" i="83" s="1" a="1"/>
  <c r="AM672" i="83" s="1"/>
  <c r="Y672" i="83"/>
  <c r="W672" i="83"/>
  <c r="AJ671" i="83"/>
  <c r="AI671" i="83"/>
  <c r="AH671" i="83"/>
  <c r="Z671" i="83"/>
  <c r="AM671" i="83" s="1" a="1"/>
  <c r="AM671" i="83" s="1"/>
  <c r="Y671" i="83"/>
  <c r="AG671" i="83" s="1"/>
  <c r="W671" i="83"/>
  <c r="AJ670" i="83"/>
  <c r="AI670" i="83"/>
  <c r="AH670" i="83"/>
  <c r="Z670" i="83"/>
  <c r="AM670" i="83" s="1" a="1"/>
  <c r="AM670" i="83" s="1"/>
  <c r="Y670" i="83"/>
  <c r="AG670" i="83" s="1"/>
  <c r="W670" i="83"/>
  <c r="AJ669" i="83"/>
  <c r="AI669" i="83"/>
  <c r="AH669" i="83"/>
  <c r="AC669" i="83"/>
  <c r="Z669" i="83"/>
  <c r="Y669" i="83"/>
  <c r="AG669" i="83" s="1"/>
  <c r="W669" i="83"/>
  <c r="AJ668" i="83"/>
  <c r="AI668" i="83"/>
  <c r="AH668" i="83"/>
  <c r="AF668" i="83"/>
  <c r="AE668" i="83"/>
  <c r="AD668" i="83"/>
  <c r="Z668" i="83"/>
  <c r="Y668" i="83"/>
  <c r="AG668" i="83" s="1"/>
  <c r="W668" i="83"/>
  <c r="AJ667" i="83"/>
  <c r="AI667" i="83"/>
  <c r="AH667" i="83"/>
  <c r="Z667" i="83"/>
  <c r="AM667" i="83" s="1" a="1"/>
  <c r="AM667" i="83" s="1"/>
  <c r="Y667" i="83"/>
  <c r="AG667" i="83" s="1"/>
  <c r="W667" i="83"/>
  <c r="AJ666" i="83"/>
  <c r="AI666" i="83"/>
  <c r="AH666" i="83"/>
  <c r="Z666" i="83"/>
  <c r="AM666" i="83" s="1" a="1"/>
  <c r="AM666" i="83" s="1"/>
  <c r="Y666" i="83"/>
  <c r="AL666" i="83" s="1"/>
  <c r="W666" i="83"/>
  <c r="AJ665" i="83"/>
  <c r="AI665" i="83"/>
  <c r="AH665" i="83"/>
  <c r="Z665" i="83"/>
  <c r="AM665" i="83" s="1" a="1"/>
  <c r="AM665" i="83" s="1"/>
  <c r="Y665" i="83"/>
  <c r="AL665" i="83" s="1"/>
  <c r="W665" i="83"/>
  <c r="AJ664" i="83"/>
  <c r="AI664" i="83"/>
  <c r="AH664" i="83"/>
  <c r="Z664" i="83"/>
  <c r="Y664" i="83"/>
  <c r="AD664" i="83" s="1"/>
  <c r="W664" i="83"/>
  <c r="AK663" i="83"/>
  <c r="AJ663" i="83"/>
  <c r="AI663" i="83"/>
  <c r="AH663" i="83"/>
  <c r="Z663" i="83"/>
  <c r="Y663" i="83"/>
  <c r="W663" i="83"/>
  <c r="AJ662" i="83"/>
  <c r="AI662" i="83"/>
  <c r="AH662" i="83"/>
  <c r="Z662" i="83"/>
  <c r="AM662" i="83" s="1" a="1"/>
  <c r="AM662" i="83" s="1"/>
  <c r="Y662" i="83"/>
  <c r="AG662" i="83" s="1"/>
  <c r="W662" i="83"/>
  <c r="AJ661" i="83"/>
  <c r="AI661" i="83"/>
  <c r="AH661" i="83"/>
  <c r="Z661" i="83"/>
  <c r="AM661" i="83" s="1" a="1"/>
  <c r="AM661" i="83" s="1"/>
  <c r="Y661" i="83"/>
  <c r="AG661" i="83" s="1"/>
  <c r="W661" i="83"/>
  <c r="AJ660" i="83"/>
  <c r="AI660" i="83"/>
  <c r="AH660" i="83"/>
  <c r="Z660" i="83"/>
  <c r="AM660" i="83" s="1" a="1"/>
  <c r="AM660" i="83" s="1"/>
  <c r="Y660" i="83"/>
  <c r="AG660" i="83" s="1"/>
  <c r="W660" i="83"/>
  <c r="AJ659" i="83"/>
  <c r="AI659" i="83"/>
  <c r="AH659" i="83"/>
  <c r="AF659" i="83"/>
  <c r="AD659" i="83"/>
  <c r="Z659" i="83"/>
  <c r="Y659" i="83"/>
  <c r="AG659" i="83" s="1"/>
  <c r="W659" i="83"/>
  <c r="AJ658" i="83"/>
  <c r="AI658" i="83"/>
  <c r="AH658" i="83"/>
  <c r="Z658" i="83"/>
  <c r="AM658" i="83" s="1" a="1"/>
  <c r="AM658" i="83" s="1"/>
  <c r="Y658" i="83"/>
  <c r="AL658" i="83" s="1"/>
  <c r="W658" i="83"/>
  <c r="AJ657" i="83"/>
  <c r="AI657" i="83"/>
  <c r="AH657" i="83"/>
  <c r="Z657" i="83"/>
  <c r="AM657" i="83" s="1" a="1"/>
  <c r="AM657" i="83" s="1"/>
  <c r="Y657" i="83"/>
  <c r="AK657" i="83" s="1"/>
  <c r="W657" i="83"/>
  <c r="AJ656" i="83"/>
  <c r="AI656" i="83"/>
  <c r="AH656" i="83"/>
  <c r="Z656" i="83"/>
  <c r="Y656" i="83"/>
  <c r="W656" i="83"/>
  <c r="AL655" i="83"/>
  <c r="AJ655" i="83"/>
  <c r="AI655" i="83"/>
  <c r="AH655" i="83"/>
  <c r="AE655" i="83"/>
  <c r="AD655" i="83"/>
  <c r="Z655" i="83"/>
  <c r="Y655" i="83"/>
  <c r="AG655" i="83" s="1"/>
  <c r="W655" i="83"/>
  <c r="AJ654" i="83"/>
  <c r="AI654" i="83"/>
  <c r="AH654" i="83"/>
  <c r="Z654" i="83"/>
  <c r="AM654" i="83" s="1" a="1"/>
  <c r="AM654" i="83" s="1"/>
  <c r="Y654" i="83"/>
  <c r="AG654" i="83" s="1"/>
  <c r="W654" i="83"/>
  <c r="AJ653" i="83"/>
  <c r="AI653" i="83"/>
  <c r="AH653" i="83"/>
  <c r="Z653" i="83"/>
  <c r="AM653" i="83" s="1" a="1"/>
  <c r="AM653" i="83" s="1"/>
  <c r="Y653" i="83"/>
  <c r="AG653" i="83" s="1"/>
  <c r="W653" i="83"/>
  <c r="AJ652" i="83"/>
  <c r="AI652" i="83"/>
  <c r="AH652" i="83"/>
  <c r="Z652" i="83"/>
  <c r="AM652" i="83" s="1" a="1"/>
  <c r="AM652" i="83" s="1"/>
  <c r="Y652" i="83"/>
  <c r="W652" i="83"/>
  <c r="AJ651" i="83"/>
  <c r="AI651" i="83"/>
  <c r="AH651" i="83"/>
  <c r="Z651" i="83"/>
  <c r="AM651" i="83" s="1" a="1"/>
  <c r="AM651" i="83" s="1"/>
  <c r="Y651" i="83"/>
  <c r="AG651" i="83" s="1"/>
  <c r="W651" i="83"/>
  <c r="AJ650" i="83"/>
  <c r="AI650" i="83"/>
  <c r="AH650" i="83"/>
  <c r="AC650" i="83"/>
  <c r="Z650" i="83"/>
  <c r="Y650" i="83"/>
  <c r="AE650" i="83" s="1"/>
  <c r="W650" i="83"/>
  <c r="AJ649" i="83"/>
  <c r="AI649" i="83"/>
  <c r="AH649" i="83"/>
  <c r="Z649" i="83"/>
  <c r="AM649" i="83" s="1" a="1"/>
  <c r="AM649" i="83" s="1"/>
  <c r="Y649" i="83"/>
  <c r="AG649" i="83" s="1"/>
  <c r="W649" i="83"/>
  <c r="AJ648" i="83"/>
  <c r="AI648" i="83"/>
  <c r="AH648" i="83"/>
  <c r="AC648" i="83"/>
  <c r="Z648" i="83"/>
  <c r="Y648" i="83"/>
  <c r="W648" i="83"/>
  <c r="AJ647" i="83"/>
  <c r="AI647" i="83"/>
  <c r="AH647" i="83"/>
  <c r="Z647" i="83"/>
  <c r="AM647" i="83" s="1" a="1"/>
  <c r="AM647" i="83" s="1"/>
  <c r="Y647" i="83"/>
  <c r="AG647" i="83" s="1"/>
  <c r="W647" i="83"/>
  <c r="AJ646" i="83"/>
  <c r="AI646" i="83"/>
  <c r="AH646" i="83"/>
  <c r="AC646" i="83"/>
  <c r="Z646" i="83"/>
  <c r="Y646" i="83"/>
  <c r="AG646" i="83" s="1"/>
  <c r="W646" i="83"/>
  <c r="AJ645" i="83"/>
  <c r="AI645" i="83"/>
  <c r="AH645" i="83"/>
  <c r="Z645" i="83"/>
  <c r="AM645" i="83" s="1" a="1"/>
  <c r="AM645" i="83" s="1"/>
  <c r="Y645" i="83"/>
  <c r="AG645" i="83" s="1"/>
  <c r="W645" i="83"/>
  <c r="AJ644" i="83"/>
  <c r="AI644" i="83"/>
  <c r="AH644" i="83"/>
  <c r="Z644" i="83"/>
  <c r="AM644" i="83" s="1" a="1"/>
  <c r="AM644" i="83" s="1"/>
  <c r="Y644" i="83"/>
  <c r="W644" i="83"/>
  <c r="AJ643" i="83"/>
  <c r="AI643" i="83"/>
  <c r="AH643" i="83"/>
  <c r="Z643" i="83"/>
  <c r="AM643" i="83" s="1" a="1"/>
  <c r="AM643" i="83" s="1"/>
  <c r="Y643" i="83"/>
  <c r="AG643" i="83" s="1"/>
  <c r="W643" i="83"/>
  <c r="AJ642" i="83"/>
  <c r="AI642" i="83"/>
  <c r="AH642" i="83"/>
  <c r="AC642" i="83"/>
  <c r="Z642" i="83"/>
  <c r="Y642" i="83"/>
  <c r="AG642" i="83" s="1"/>
  <c r="W642" i="83"/>
  <c r="AJ641" i="83"/>
  <c r="AI641" i="83"/>
  <c r="AH641" i="83"/>
  <c r="AE641" i="83"/>
  <c r="Z641" i="83"/>
  <c r="Y641" i="83"/>
  <c r="W641" i="83"/>
  <c r="AJ640" i="83"/>
  <c r="AI640" i="83"/>
  <c r="AH640" i="83"/>
  <c r="Z640" i="83"/>
  <c r="AM640" i="83" s="1" a="1"/>
  <c r="AM640" i="83" s="1"/>
  <c r="Y640" i="83"/>
  <c r="AG640" i="83" s="1"/>
  <c r="W640" i="83"/>
  <c r="AJ639" i="83"/>
  <c r="AI639" i="83"/>
  <c r="AH639" i="83"/>
  <c r="Z639" i="83"/>
  <c r="AM639" i="83" s="1" a="1"/>
  <c r="AM639" i="83" s="1"/>
  <c r="Y639" i="83"/>
  <c r="AG639" i="83" s="1"/>
  <c r="W639" i="83"/>
  <c r="AK638" i="83"/>
  <c r="AJ638" i="83"/>
  <c r="AI638" i="83"/>
  <c r="AH638" i="83"/>
  <c r="AE638" i="83"/>
  <c r="Z638" i="83"/>
  <c r="Y638" i="83"/>
  <c r="AG638" i="83" s="1"/>
  <c r="W638" i="83"/>
  <c r="AJ637" i="83"/>
  <c r="AI637" i="83"/>
  <c r="AH637" i="83"/>
  <c r="Z637" i="83"/>
  <c r="AM637" i="83" s="1" a="1"/>
  <c r="AM637" i="83" s="1"/>
  <c r="Y637" i="83"/>
  <c r="AG637" i="83" s="1"/>
  <c r="W637" i="83"/>
  <c r="AJ636" i="83"/>
  <c r="AI636" i="83"/>
  <c r="AH636" i="83"/>
  <c r="Z636" i="83"/>
  <c r="AM636" i="83" s="1" a="1"/>
  <c r="AM636" i="83" s="1"/>
  <c r="Y636" i="83"/>
  <c r="W636" i="83"/>
  <c r="AJ635" i="83"/>
  <c r="AI635" i="83"/>
  <c r="AH635" i="83"/>
  <c r="AG635" i="83"/>
  <c r="AF635" i="83"/>
  <c r="Z635" i="83"/>
  <c r="Y635" i="83"/>
  <c r="W635" i="83"/>
  <c r="AJ634" i="83"/>
  <c r="AI634" i="83"/>
  <c r="AH634" i="83"/>
  <c r="Z634" i="83"/>
  <c r="AM634" i="83" s="1" a="1"/>
  <c r="AM634" i="83" s="1"/>
  <c r="Y634" i="83"/>
  <c r="AK634" i="83" s="1"/>
  <c r="W634" i="83"/>
  <c r="AJ633" i="83"/>
  <c r="AI633" i="83"/>
  <c r="AH633" i="83"/>
  <c r="Z633" i="83"/>
  <c r="AM633" i="83" s="1" a="1"/>
  <c r="AM633" i="83" s="1"/>
  <c r="Y633" i="83"/>
  <c r="AG633" i="83" s="1"/>
  <c r="W633" i="83"/>
  <c r="AJ632" i="83"/>
  <c r="AI632" i="83"/>
  <c r="AH632" i="83"/>
  <c r="Z632" i="83"/>
  <c r="AM632" i="83" s="1" a="1"/>
  <c r="AM632" i="83" s="1"/>
  <c r="Y632" i="83"/>
  <c r="AL632" i="83" s="1"/>
  <c r="W632" i="83"/>
  <c r="AJ631" i="83"/>
  <c r="AI631" i="83"/>
  <c r="AH631" i="83"/>
  <c r="Z631" i="83"/>
  <c r="AM631" i="83" s="1" a="1"/>
  <c r="AM631" i="83" s="1"/>
  <c r="Y631" i="83"/>
  <c r="AG631" i="83" s="1"/>
  <c r="W631" i="83"/>
  <c r="AK630" i="83"/>
  <c r="AJ630" i="83"/>
  <c r="AI630" i="83"/>
  <c r="AH630" i="83"/>
  <c r="Z630" i="83"/>
  <c r="Y630" i="83"/>
  <c r="AG630" i="83" s="1"/>
  <c r="W630" i="83"/>
  <c r="AJ629" i="83"/>
  <c r="AI629" i="83"/>
  <c r="AH629" i="83"/>
  <c r="AF629" i="83"/>
  <c r="Z629" i="83"/>
  <c r="Y629" i="83"/>
  <c r="AG629" i="83" s="1"/>
  <c r="W629" i="83"/>
  <c r="AJ628" i="83"/>
  <c r="AI628" i="83"/>
  <c r="AH628" i="83"/>
  <c r="Z628" i="83"/>
  <c r="AM628" i="83" s="1" a="1"/>
  <c r="AM628" i="83" s="1"/>
  <c r="Y628" i="83"/>
  <c r="AG628" i="83" s="1"/>
  <c r="W628" i="83"/>
  <c r="AJ627" i="83"/>
  <c r="AI627" i="83"/>
  <c r="AH627" i="83"/>
  <c r="Z627" i="83"/>
  <c r="AM627" i="83" s="1" a="1"/>
  <c r="AM627" i="83" s="1"/>
  <c r="Y627" i="83"/>
  <c r="AG627" i="83" s="1"/>
  <c r="W627" i="83"/>
  <c r="AJ626" i="83"/>
  <c r="AI626" i="83"/>
  <c r="AH626" i="83"/>
  <c r="Z626" i="83"/>
  <c r="AM626" i="83" s="1" a="1"/>
  <c r="AM626" i="83" s="1"/>
  <c r="Y626" i="83"/>
  <c r="AG626" i="83" s="1"/>
  <c r="W626" i="83"/>
  <c r="AK625" i="83"/>
  <c r="AJ625" i="83"/>
  <c r="AI625" i="83"/>
  <c r="AH625" i="83"/>
  <c r="Z625" i="83"/>
  <c r="Y625" i="83"/>
  <c r="AG625" i="83" s="1"/>
  <c r="W625" i="83"/>
  <c r="AJ624" i="83"/>
  <c r="AI624" i="83"/>
  <c r="AH624" i="83"/>
  <c r="Z624" i="83"/>
  <c r="AM624" i="83" s="1" a="1"/>
  <c r="AM624" i="83" s="1"/>
  <c r="Y624" i="83"/>
  <c r="AG624" i="83" s="1"/>
  <c r="W624" i="83"/>
  <c r="AL623" i="83"/>
  <c r="AJ623" i="83"/>
  <c r="AI623" i="83"/>
  <c r="AH623" i="83"/>
  <c r="Z623" i="83"/>
  <c r="Y623" i="83"/>
  <c r="W623" i="83"/>
  <c r="AJ622" i="83"/>
  <c r="AI622" i="83"/>
  <c r="AH622" i="83"/>
  <c r="AE622" i="83"/>
  <c r="Z622" i="83"/>
  <c r="Y622" i="83"/>
  <c r="AG622" i="83" s="1"/>
  <c r="W622" i="83"/>
  <c r="AL621" i="83"/>
  <c r="AJ621" i="83"/>
  <c r="AI621" i="83"/>
  <c r="AH621" i="83"/>
  <c r="Z621" i="83"/>
  <c r="Y621" i="83"/>
  <c r="AG621" i="83" s="1"/>
  <c r="W621" i="83"/>
  <c r="AJ620" i="83"/>
  <c r="AI620" i="83"/>
  <c r="AH620" i="83"/>
  <c r="Z620" i="83"/>
  <c r="AM620" i="83" s="1" a="1"/>
  <c r="AM620" i="83" s="1"/>
  <c r="Y620" i="83"/>
  <c r="W620" i="83"/>
  <c r="AJ619" i="83"/>
  <c r="AI619" i="83"/>
  <c r="AH619" i="83"/>
  <c r="Z619" i="83"/>
  <c r="AM619" i="83" s="1" a="1"/>
  <c r="AM619" i="83" s="1"/>
  <c r="Y619" i="83"/>
  <c r="AG619" i="83" s="1"/>
  <c r="W619" i="83"/>
  <c r="AJ618" i="83"/>
  <c r="AI618" i="83"/>
  <c r="AH618" i="83"/>
  <c r="AC618" i="83"/>
  <c r="Z618" i="83"/>
  <c r="Y618" i="83"/>
  <c r="AG618" i="83" s="1"/>
  <c r="W618" i="83"/>
  <c r="AJ617" i="83"/>
  <c r="AI617" i="83"/>
  <c r="AH617" i="83"/>
  <c r="Z617" i="83"/>
  <c r="AM617" i="83" s="1" a="1"/>
  <c r="AM617" i="83" s="1"/>
  <c r="Y617" i="83"/>
  <c r="W617" i="83"/>
  <c r="AJ616" i="83"/>
  <c r="AI616" i="83"/>
  <c r="AH616" i="83"/>
  <c r="Z616" i="83"/>
  <c r="AM616" i="83" s="1" a="1"/>
  <c r="AM616" i="83" s="1"/>
  <c r="Y616" i="83"/>
  <c r="AG616" i="83" s="1"/>
  <c r="W616" i="83"/>
  <c r="AJ615" i="83"/>
  <c r="AI615" i="83"/>
  <c r="AH615" i="83"/>
  <c r="Z615" i="83"/>
  <c r="AM615" i="83" s="1" a="1"/>
  <c r="AM615" i="83" s="1"/>
  <c r="Y615" i="83"/>
  <c r="W615" i="83"/>
  <c r="AJ614" i="83"/>
  <c r="AI614" i="83"/>
  <c r="AH614" i="83"/>
  <c r="Z614" i="83"/>
  <c r="AM614" i="83" s="1" a="1"/>
  <c r="AM614" i="83" s="1"/>
  <c r="Y614" i="83"/>
  <c r="AG614" i="83" s="1"/>
  <c r="W614" i="83"/>
  <c r="AJ613" i="83"/>
  <c r="AI613" i="83"/>
  <c r="AH613" i="83"/>
  <c r="Z613" i="83"/>
  <c r="AM613" i="83" s="1" a="1"/>
  <c r="AM613" i="83" s="1"/>
  <c r="Y613" i="83"/>
  <c r="AG613" i="83" s="1"/>
  <c r="W613" i="83"/>
  <c r="AJ612" i="83"/>
  <c r="AI612" i="83"/>
  <c r="AH612" i="83"/>
  <c r="Z612" i="83"/>
  <c r="AM612" i="83" s="1" a="1"/>
  <c r="AM612" i="83" s="1"/>
  <c r="Y612" i="83"/>
  <c r="AG612" i="83" s="1"/>
  <c r="W612" i="83"/>
  <c r="AJ611" i="83"/>
  <c r="AI611" i="83"/>
  <c r="AH611" i="83"/>
  <c r="Z611" i="83"/>
  <c r="AM611" i="83" s="1" a="1"/>
  <c r="AM611" i="83" s="1"/>
  <c r="Y611" i="83"/>
  <c r="AG611" i="83" s="1"/>
  <c r="W611" i="83"/>
  <c r="AJ610" i="83"/>
  <c r="AI610" i="83"/>
  <c r="AH610" i="83"/>
  <c r="Z610" i="83"/>
  <c r="AM610" i="83" s="1" a="1"/>
  <c r="AM610" i="83" s="1"/>
  <c r="Y610" i="83"/>
  <c r="AG610" i="83" s="1"/>
  <c r="W610" i="83"/>
  <c r="AJ609" i="83"/>
  <c r="AI609" i="83"/>
  <c r="AH609" i="83"/>
  <c r="Z609" i="83"/>
  <c r="AM609" i="83" s="1" a="1"/>
  <c r="AM609" i="83" s="1"/>
  <c r="Y609" i="83"/>
  <c r="AE609" i="83" s="1"/>
  <c r="W609" i="83"/>
  <c r="AJ608" i="83"/>
  <c r="AI608" i="83"/>
  <c r="AH608" i="83"/>
  <c r="Z608" i="83"/>
  <c r="AM608" i="83" s="1" a="1"/>
  <c r="AM608" i="83" s="1"/>
  <c r="Y608" i="83"/>
  <c r="W608" i="83"/>
  <c r="AJ607" i="83"/>
  <c r="AI607" i="83"/>
  <c r="AH607" i="83"/>
  <c r="Z607" i="83"/>
  <c r="AM607" i="83" s="1" a="1"/>
  <c r="AM607" i="83" s="1"/>
  <c r="Y607" i="83"/>
  <c r="AG607" i="83" s="1"/>
  <c r="W607" i="83"/>
  <c r="AJ606" i="83"/>
  <c r="AI606" i="83"/>
  <c r="AH606" i="83"/>
  <c r="Z606" i="83"/>
  <c r="AM606" i="83" s="1" a="1"/>
  <c r="AM606" i="83" s="1"/>
  <c r="Y606" i="83"/>
  <c r="AG606" i="83" s="1"/>
  <c r="W606" i="83"/>
  <c r="AK605" i="83"/>
  <c r="AJ605" i="83"/>
  <c r="AI605" i="83"/>
  <c r="AH605" i="83"/>
  <c r="Z605" i="83"/>
  <c r="Y605" i="83"/>
  <c r="AG605" i="83" s="1"/>
  <c r="W605" i="83"/>
  <c r="AL604" i="83"/>
  <c r="AK604" i="83"/>
  <c r="AJ604" i="83"/>
  <c r="AI604" i="83"/>
  <c r="AH604" i="83"/>
  <c r="Z604" i="83"/>
  <c r="Y604" i="83"/>
  <c r="AG604" i="83" s="1"/>
  <c r="W604" i="83"/>
  <c r="AJ603" i="83"/>
  <c r="AI603" i="83"/>
  <c r="AH603" i="83"/>
  <c r="Z603" i="83"/>
  <c r="Y603" i="83"/>
  <c r="W603" i="83"/>
  <c r="AJ602" i="83"/>
  <c r="AI602" i="83"/>
  <c r="AH602" i="83"/>
  <c r="Z602" i="83"/>
  <c r="Y602" i="83"/>
  <c r="AG602" i="83" s="1"/>
  <c r="W602" i="83"/>
  <c r="AJ601" i="83"/>
  <c r="AI601" i="83"/>
  <c r="AH601" i="83"/>
  <c r="Z601" i="83"/>
  <c r="AM601" i="83" s="1" a="1"/>
  <c r="AM601" i="83" s="1"/>
  <c r="Y601" i="83"/>
  <c r="AG601" i="83" s="1"/>
  <c r="W601" i="83"/>
  <c r="AJ600" i="83"/>
  <c r="AI600" i="83"/>
  <c r="AH600" i="83"/>
  <c r="Z600" i="83"/>
  <c r="Y600" i="83"/>
  <c r="AK600" i="83" s="1"/>
  <c r="W600" i="83"/>
  <c r="AK599" i="83"/>
  <c r="AJ599" i="83"/>
  <c r="AI599" i="83"/>
  <c r="AH599" i="83"/>
  <c r="Z599" i="83"/>
  <c r="Y599" i="83"/>
  <c r="W599" i="83"/>
  <c r="AJ598" i="83"/>
  <c r="AI598" i="83"/>
  <c r="AH598" i="83"/>
  <c r="Z598" i="83"/>
  <c r="AM598" i="83" s="1" a="1"/>
  <c r="AM598" i="83" s="1"/>
  <c r="Y598" i="83"/>
  <c r="W598" i="83"/>
  <c r="AJ597" i="83"/>
  <c r="AI597" i="83"/>
  <c r="AH597" i="83"/>
  <c r="Z597" i="83"/>
  <c r="Y597" i="83"/>
  <c r="AG597" i="83" s="1"/>
  <c r="W597" i="83"/>
  <c r="AJ596" i="83"/>
  <c r="AI596" i="83"/>
  <c r="AH596" i="83"/>
  <c r="Z596" i="83"/>
  <c r="AM596" i="83" s="1" a="1"/>
  <c r="AM596" i="83" s="1"/>
  <c r="Y596" i="83"/>
  <c r="AL596" i="83" s="1"/>
  <c r="W596" i="83"/>
  <c r="AK595" i="83"/>
  <c r="AJ595" i="83"/>
  <c r="AI595" i="83"/>
  <c r="AH595" i="83"/>
  <c r="Z595" i="83"/>
  <c r="Y595" i="83"/>
  <c r="AG595" i="83" s="1"/>
  <c r="W595" i="83"/>
  <c r="AJ594" i="83"/>
  <c r="AI594" i="83"/>
  <c r="AH594" i="83"/>
  <c r="Z594" i="83"/>
  <c r="AM594" i="83" s="1" a="1"/>
  <c r="AM594" i="83" s="1"/>
  <c r="Y594" i="83"/>
  <c r="AG594" i="83" s="1"/>
  <c r="W594" i="83"/>
  <c r="AJ593" i="83"/>
  <c r="AI593" i="83"/>
  <c r="AH593" i="83"/>
  <c r="Z593" i="83"/>
  <c r="AM593" i="83" s="1" a="1"/>
  <c r="AM593" i="83" s="1"/>
  <c r="Y593" i="83"/>
  <c r="AG593" i="83" s="1"/>
  <c r="W593" i="83"/>
  <c r="AJ592" i="83"/>
  <c r="AI592" i="83"/>
  <c r="AH592" i="83"/>
  <c r="AC592" i="83"/>
  <c r="Z592" i="83"/>
  <c r="Y592" i="83"/>
  <c r="AG592" i="83" s="1"/>
  <c r="W592" i="83"/>
  <c r="AJ591" i="83"/>
  <c r="AI591" i="83"/>
  <c r="AH591" i="83"/>
  <c r="Z591" i="83"/>
  <c r="AM591" i="83" s="1" a="1"/>
  <c r="AM591" i="83" s="1"/>
  <c r="Y591" i="83"/>
  <c r="AK591" i="83" s="1"/>
  <c r="W591" i="83"/>
  <c r="AK590" i="83"/>
  <c r="AJ590" i="83"/>
  <c r="AI590" i="83"/>
  <c r="AH590" i="83"/>
  <c r="Z590" i="83"/>
  <c r="Y590" i="83"/>
  <c r="AF590" i="83" s="1"/>
  <c r="W590" i="83"/>
  <c r="AJ589" i="83"/>
  <c r="AI589" i="83"/>
  <c r="AH589" i="83"/>
  <c r="Z589" i="83"/>
  <c r="AM589" i="83" s="1" a="1"/>
  <c r="AM589" i="83" s="1"/>
  <c r="Y589" i="83"/>
  <c r="AG589" i="83" s="1"/>
  <c r="W589" i="83"/>
  <c r="AJ588" i="83"/>
  <c r="AI588" i="83"/>
  <c r="AH588" i="83"/>
  <c r="Z588" i="83"/>
  <c r="AM588" i="83" s="1" a="1"/>
  <c r="AM588" i="83" s="1"/>
  <c r="Y588" i="83"/>
  <c r="W588" i="83"/>
  <c r="AJ587" i="83"/>
  <c r="AI587" i="83"/>
  <c r="AH587" i="83"/>
  <c r="AC587" i="83"/>
  <c r="Z587" i="83"/>
  <c r="Y587" i="83"/>
  <c r="AG587" i="83" s="1"/>
  <c r="W587" i="83"/>
  <c r="AK586" i="83"/>
  <c r="AJ586" i="83"/>
  <c r="AI586" i="83"/>
  <c r="AH586" i="83"/>
  <c r="Z586" i="83"/>
  <c r="Y586" i="83"/>
  <c r="AG586" i="83" s="1"/>
  <c r="W586" i="83"/>
  <c r="AJ585" i="83"/>
  <c r="AI585" i="83"/>
  <c r="AH585" i="83"/>
  <c r="Z585" i="83"/>
  <c r="AM585" i="83" s="1" a="1"/>
  <c r="AM585" i="83" s="1"/>
  <c r="Y585" i="83"/>
  <c r="AG585" i="83" s="1"/>
  <c r="W585" i="83"/>
  <c r="AJ584" i="83"/>
  <c r="AI584" i="83"/>
  <c r="AH584" i="83"/>
  <c r="Z584" i="83"/>
  <c r="AM584" i="83" s="1" a="1"/>
  <c r="AM584" i="83" s="1"/>
  <c r="Y584" i="83"/>
  <c r="AG584" i="83" s="1"/>
  <c r="W584" i="83"/>
  <c r="AJ583" i="83"/>
  <c r="AI583" i="83"/>
  <c r="AH583" i="83"/>
  <c r="Z583" i="83"/>
  <c r="Y583" i="83"/>
  <c r="AG583" i="83" s="1"/>
  <c r="W583" i="83"/>
  <c r="AJ582" i="83"/>
  <c r="AI582" i="83"/>
  <c r="AH582" i="83"/>
  <c r="Z582" i="83"/>
  <c r="AM582" i="83" s="1" a="1"/>
  <c r="AM582" i="83" s="1"/>
  <c r="Y582" i="83"/>
  <c r="AG582" i="83" s="1"/>
  <c r="W582" i="83"/>
  <c r="AK581" i="83"/>
  <c r="AJ581" i="83"/>
  <c r="AI581" i="83"/>
  <c r="AH581" i="83"/>
  <c r="Z581" i="83"/>
  <c r="Y581" i="83"/>
  <c r="W581" i="83"/>
  <c r="AJ580" i="83"/>
  <c r="AI580" i="83"/>
  <c r="AH580" i="83"/>
  <c r="Z580" i="83"/>
  <c r="AM580" i="83" s="1" a="1"/>
  <c r="AM580" i="83" s="1"/>
  <c r="Y580" i="83"/>
  <c r="AG580" i="83" s="1"/>
  <c r="W580" i="83"/>
  <c r="AL579" i="83"/>
  <c r="AJ579" i="83"/>
  <c r="AI579" i="83"/>
  <c r="AH579" i="83"/>
  <c r="AG579" i="83"/>
  <c r="Z579" i="83"/>
  <c r="Y579" i="83"/>
  <c r="AK579" i="83" s="1"/>
  <c r="W579" i="83"/>
  <c r="AJ578" i="83"/>
  <c r="AI578" i="83"/>
  <c r="AH578" i="83"/>
  <c r="Z578" i="83"/>
  <c r="AM578" i="83" s="1" a="1"/>
  <c r="AM578" i="83" s="1"/>
  <c r="Y578" i="83"/>
  <c r="AG578" i="83" s="1"/>
  <c r="W578" i="83"/>
  <c r="AJ577" i="83"/>
  <c r="AI577" i="83"/>
  <c r="AH577" i="83"/>
  <c r="Z577" i="83"/>
  <c r="AM577" i="83" s="1" a="1"/>
  <c r="AM577" i="83" s="1"/>
  <c r="Y577" i="83"/>
  <c r="AG577" i="83" s="1"/>
  <c r="W577" i="83"/>
  <c r="AJ576" i="83"/>
  <c r="AI576" i="83"/>
  <c r="AH576" i="83"/>
  <c r="AC576" i="83"/>
  <c r="Z576" i="83"/>
  <c r="Y576" i="83"/>
  <c r="AG576" i="83" s="1"/>
  <c r="W576" i="83"/>
  <c r="AJ575" i="83"/>
  <c r="AI575" i="83"/>
  <c r="AH575" i="83"/>
  <c r="AC575" i="83"/>
  <c r="Z575" i="83"/>
  <c r="Y575" i="83"/>
  <c r="AG575" i="83" s="1"/>
  <c r="W575" i="83"/>
  <c r="AJ574" i="83"/>
  <c r="AI574" i="83"/>
  <c r="AH574" i="83"/>
  <c r="Z574" i="83"/>
  <c r="AM574" i="83" s="1" a="1"/>
  <c r="AM574" i="83" s="1"/>
  <c r="Y574" i="83"/>
  <c r="AG574" i="83" s="1"/>
  <c r="W574" i="83"/>
  <c r="AJ573" i="83"/>
  <c r="AI573" i="83"/>
  <c r="AH573" i="83"/>
  <c r="Z573" i="83"/>
  <c r="AM573" i="83" s="1" a="1"/>
  <c r="AM573" i="83" s="1"/>
  <c r="Y573" i="83"/>
  <c r="AG573" i="83" s="1"/>
  <c r="W573" i="83"/>
  <c r="AJ572" i="83"/>
  <c r="AI572" i="83"/>
  <c r="AH572" i="83"/>
  <c r="Z572" i="83"/>
  <c r="AM572" i="83" s="1" a="1"/>
  <c r="AM572" i="83" s="1"/>
  <c r="Y572" i="83"/>
  <c r="AG572" i="83" s="1"/>
  <c r="W572" i="83"/>
  <c r="AJ571" i="83"/>
  <c r="AI571" i="83"/>
  <c r="AH571" i="83"/>
  <c r="Z571" i="83"/>
  <c r="AM571" i="83" s="1" a="1"/>
  <c r="AM571" i="83" s="1"/>
  <c r="Y571" i="83"/>
  <c r="AG571" i="83" s="1"/>
  <c r="W571" i="83"/>
  <c r="AJ570" i="83"/>
  <c r="AI570" i="83"/>
  <c r="AH570" i="83"/>
  <c r="Z570" i="83"/>
  <c r="AM570" i="83" s="1" a="1"/>
  <c r="AM570" i="83" s="1"/>
  <c r="Y570" i="83"/>
  <c r="AG570" i="83" s="1"/>
  <c r="W570" i="83"/>
  <c r="AJ569" i="83"/>
  <c r="AI569" i="83"/>
  <c r="AH569" i="83"/>
  <c r="Z569" i="83"/>
  <c r="AM569" i="83" s="1" a="1"/>
  <c r="AM569" i="83" s="1"/>
  <c r="Y569" i="83"/>
  <c r="AG569" i="83" s="1"/>
  <c r="W569" i="83"/>
  <c r="AJ568" i="83"/>
  <c r="AI568" i="83"/>
  <c r="AH568" i="83"/>
  <c r="Z568" i="83"/>
  <c r="AM568" i="83" s="1" a="1"/>
  <c r="AM568" i="83" s="1"/>
  <c r="Y568" i="83"/>
  <c r="AG568" i="83" s="1"/>
  <c r="W568" i="83"/>
  <c r="AJ567" i="83"/>
  <c r="AI567" i="83"/>
  <c r="AH567" i="83"/>
  <c r="AD567" i="83"/>
  <c r="Z567" i="83"/>
  <c r="Y567" i="83"/>
  <c r="AG567" i="83" s="1"/>
  <c r="W567" i="83"/>
  <c r="AJ566" i="83"/>
  <c r="AI566" i="83"/>
  <c r="AH566" i="83"/>
  <c r="AD566" i="83"/>
  <c r="Z566" i="83"/>
  <c r="Y566" i="83"/>
  <c r="W566" i="83"/>
  <c r="AK565" i="83"/>
  <c r="AJ565" i="83"/>
  <c r="AI565" i="83"/>
  <c r="AH565" i="83"/>
  <c r="AF565" i="83"/>
  <c r="Z565" i="83"/>
  <c r="Y565" i="83"/>
  <c r="W565" i="83"/>
  <c r="AJ564" i="83"/>
  <c r="AI564" i="83"/>
  <c r="AH564" i="83"/>
  <c r="Z564" i="83"/>
  <c r="AM564" i="83" s="1" a="1"/>
  <c r="AM564" i="83" s="1"/>
  <c r="Y564" i="83"/>
  <c r="AF564" i="83" s="1"/>
  <c r="W564" i="83"/>
  <c r="AJ563" i="83"/>
  <c r="AI563" i="83"/>
  <c r="AH563" i="83"/>
  <c r="Z563" i="83"/>
  <c r="AM563" i="83" s="1" a="1"/>
  <c r="AM563" i="83" s="1"/>
  <c r="Y563" i="83"/>
  <c r="W563" i="83"/>
  <c r="AJ562" i="83"/>
  <c r="AI562" i="83"/>
  <c r="AH562" i="83"/>
  <c r="Z562" i="83"/>
  <c r="AM562" i="83" s="1" a="1"/>
  <c r="AM562" i="83" s="1"/>
  <c r="Y562" i="83"/>
  <c r="AG562" i="83" s="1"/>
  <c r="W562" i="83"/>
  <c r="AJ561" i="83"/>
  <c r="AI561" i="83"/>
  <c r="AH561" i="83"/>
  <c r="Z561" i="83"/>
  <c r="AM561" i="83" s="1" a="1"/>
  <c r="AM561" i="83" s="1"/>
  <c r="Y561" i="83"/>
  <c r="AG561" i="83" s="1"/>
  <c r="W561" i="83"/>
  <c r="AJ560" i="83"/>
  <c r="AI560" i="83"/>
  <c r="AH560" i="83"/>
  <c r="Z560" i="83"/>
  <c r="AM560" i="83" s="1" a="1"/>
  <c r="AM560" i="83" s="1"/>
  <c r="Y560" i="83"/>
  <c r="AG560" i="83" s="1"/>
  <c r="W560" i="83"/>
  <c r="AJ559" i="83"/>
  <c r="AI559" i="83"/>
  <c r="AH559" i="83"/>
  <c r="AC559" i="83"/>
  <c r="Z559" i="83"/>
  <c r="Y559" i="83"/>
  <c r="AG559" i="83" s="1"/>
  <c r="W559" i="83"/>
  <c r="AJ558" i="83"/>
  <c r="AI558" i="83"/>
  <c r="AH558" i="83"/>
  <c r="Z558" i="83"/>
  <c r="AM558" i="83" s="1" a="1"/>
  <c r="AM558" i="83" s="1"/>
  <c r="Y558" i="83"/>
  <c r="AG558" i="83" s="1"/>
  <c r="W558" i="83"/>
  <c r="AJ557" i="83"/>
  <c r="AI557" i="83"/>
  <c r="AH557" i="83"/>
  <c r="AG557" i="83"/>
  <c r="AE557" i="83"/>
  <c r="Z557" i="83"/>
  <c r="Y557" i="83"/>
  <c r="AF557" i="83" s="1"/>
  <c r="W557" i="83"/>
  <c r="AL556" i="83"/>
  <c r="AJ556" i="83"/>
  <c r="AI556" i="83"/>
  <c r="AH556" i="83"/>
  <c r="AE556" i="83"/>
  <c r="Z556" i="83"/>
  <c r="Y556" i="83"/>
  <c r="W556" i="83"/>
  <c r="AJ555" i="83"/>
  <c r="AI555" i="83"/>
  <c r="AH555" i="83"/>
  <c r="Z555" i="83"/>
  <c r="AM555" i="83" s="1" a="1"/>
  <c r="AM555" i="83" s="1"/>
  <c r="Y555" i="83"/>
  <c r="W555" i="83"/>
  <c r="AK554" i="83"/>
  <c r="AJ554" i="83"/>
  <c r="AI554" i="83"/>
  <c r="AH554" i="83"/>
  <c r="Z554" i="83"/>
  <c r="Y554" i="83"/>
  <c r="AG554" i="83" s="1"/>
  <c r="W554" i="83"/>
  <c r="AJ553" i="83"/>
  <c r="AI553" i="83"/>
  <c r="AH553" i="83"/>
  <c r="Z553" i="83"/>
  <c r="AM553" i="83" s="1" a="1"/>
  <c r="AM553" i="83" s="1"/>
  <c r="Y553" i="83"/>
  <c r="AG553" i="83" s="1"/>
  <c r="W553" i="83"/>
  <c r="AJ552" i="83"/>
  <c r="AI552" i="83"/>
  <c r="AH552" i="83"/>
  <c r="Z552" i="83"/>
  <c r="AM552" i="83" s="1" a="1"/>
  <c r="AM552" i="83" s="1"/>
  <c r="Y552" i="83"/>
  <c r="AG552" i="83" s="1"/>
  <c r="W552" i="83"/>
  <c r="AK551" i="83"/>
  <c r="AJ551" i="83"/>
  <c r="AI551" i="83"/>
  <c r="AH551" i="83"/>
  <c r="Z551" i="83"/>
  <c r="Y551" i="83"/>
  <c r="AG551" i="83" s="1"/>
  <c r="W551" i="83"/>
  <c r="AJ550" i="83"/>
  <c r="AI550" i="83"/>
  <c r="AH550" i="83"/>
  <c r="Z550" i="83"/>
  <c r="AM550" i="83" s="1" a="1"/>
  <c r="AM550" i="83" s="1"/>
  <c r="Y550" i="83"/>
  <c r="AG550" i="83" s="1"/>
  <c r="W550" i="83"/>
  <c r="AJ549" i="83"/>
  <c r="AI549" i="83"/>
  <c r="AH549" i="83"/>
  <c r="AC549" i="83"/>
  <c r="Z549" i="83"/>
  <c r="Y549" i="83"/>
  <c r="AG549" i="83" s="1"/>
  <c r="W549" i="83"/>
  <c r="AK548" i="83"/>
  <c r="AJ548" i="83"/>
  <c r="AI548" i="83"/>
  <c r="AH548" i="83"/>
  <c r="Z548" i="83"/>
  <c r="Y548" i="83"/>
  <c r="W548" i="83"/>
  <c r="AK547" i="83"/>
  <c r="AJ547" i="83"/>
  <c r="AI547" i="83"/>
  <c r="AH547" i="83"/>
  <c r="Z547" i="83"/>
  <c r="Y547" i="83"/>
  <c r="W547" i="83"/>
  <c r="AJ546" i="83"/>
  <c r="AI546" i="83"/>
  <c r="AH546" i="83"/>
  <c r="Z546" i="83"/>
  <c r="AM546" i="83" s="1" a="1"/>
  <c r="AM546" i="83" s="1"/>
  <c r="Y546" i="83"/>
  <c r="AG546" i="83" s="1"/>
  <c r="W546" i="83"/>
  <c r="AJ545" i="83"/>
  <c r="AI545" i="83"/>
  <c r="AH545" i="83"/>
  <c r="Z545" i="83"/>
  <c r="AM545" i="83" s="1" a="1"/>
  <c r="AM545" i="83" s="1"/>
  <c r="Y545" i="83"/>
  <c r="AG545" i="83" s="1"/>
  <c r="W545" i="83"/>
  <c r="AJ544" i="83"/>
  <c r="AI544" i="83"/>
  <c r="AH544" i="83"/>
  <c r="Z544" i="83"/>
  <c r="AM544" i="83" s="1" a="1"/>
  <c r="AM544" i="83" s="1"/>
  <c r="Y544" i="83"/>
  <c r="AG544" i="83" s="1"/>
  <c r="W544" i="83"/>
  <c r="AJ543" i="83"/>
  <c r="AI543" i="83"/>
  <c r="AH543" i="83"/>
  <c r="Z543" i="83"/>
  <c r="Y543" i="83"/>
  <c r="AG543" i="83" s="1"/>
  <c r="W543" i="83"/>
  <c r="AL542" i="83"/>
  <c r="AJ542" i="83"/>
  <c r="AI542" i="83"/>
  <c r="AH542" i="83"/>
  <c r="Z542" i="83"/>
  <c r="Y542" i="83"/>
  <c r="AF542" i="83" s="1"/>
  <c r="W542" i="83"/>
  <c r="AK541" i="83"/>
  <c r="AJ541" i="83"/>
  <c r="AI541" i="83"/>
  <c r="AH541" i="83"/>
  <c r="Z541" i="83"/>
  <c r="Y541" i="83"/>
  <c r="AC541" i="83" s="1"/>
  <c r="W541" i="83"/>
  <c r="AJ540" i="83"/>
  <c r="AI540" i="83"/>
  <c r="AH540" i="83"/>
  <c r="Z540" i="83"/>
  <c r="Y540" i="83"/>
  <c r="AG540" i="83" s="1"/>
  <c r="W540" i="83"/>
  <c r="AJ539" i="83"/>
  <c r="AI539" i="83"/>
  <c r="AH539" i="83"/>
  <c r="Z539" i="83"/>
  <c r="AM539" i="83" s="1" a="1"/>
  <c r="AM539" i="83" s="1"/>
  <c r="Y539" i="83"/>
  <c r="W539" i="83"/>
  <c r="AK538" i="83"/>
  <c r="AJ538" i="83"/>
  <c r="AI538" i="83"/>
  <c r="AH538" i="83"/>
  <c r="AE538" i="83"/>
  <c r="Z538" i="83"/>
  <c r="Y538" i="83"/>
  <c r="W538" i="83"/>
  <c r="AJ537" i="83"/>
  <c r="AI537" i="83"/>
  <c r="AH537" i="83"/>
  <c r="Z537" i="83"/>
  <c r="AM537" i="83" s="1" a="1"/>
  <c r="AM537" i="83" s="1"/>
  <c r="Y537" i="83"/>
  <c r="AG537" i="83" s="1"/>
  <c r="W537" i="83"/>
  <c r="AJ536" i="83"/>
  <c r="AI536" i="83"/>
  <c r="AH536" i="83"/>
  <c r="Z536" i="83"/>
  <c r="AM536" i="83" s="1" a="1"/>
  <c r="AM536" i="83" s="1"/>
  <c r="Y536" i="83"/>
  <c r="AG536" i="83" s="1"/>
  <c r="W536" i="83"/>
  <c r="AJ535" i="83"/>
  <c r="AI535" i="83"/>
  <c r="AH535" i="83"/>
  <c r="AE535" i="83"/>
  <c r="Z535" i="83"/>
  <c r="Y535" i="83"/>
  <c r="AG535" i="83" s="1"/>
  <c r="W535" i="83"/>
  <c r="AJ534" i="83"/>
  <c r="AI534" i="83"/>
  <c r="AH534" i="83"/>
  <c r="Z534" i="83"/>
  <c r="AM534" i="83" s="1" a="1"/>
  <c r="AM534" i="83" s="1"/>
  <c r="Y534" i="83"/>
  <c r="W534" i="83"/>
  <c r="AJ533" i="83"/>
  <c r="AI533" i="83"/>
  <c r="AH533" i="83"/>
  <c r="Z533" i="83"/>
  <c r="Y533" i="83"/>
  <c r="AG533" i="83" s="1"/>
  <c r="W533" i="83"/>
  <c r="AJ532" i="83"/>
  <c r="AI532" i="83"/>
  <c r="AH532" i="83"/>
  <c r="Z532" i="83"/>
  <c r="AM532" i="83" s="1" a="1"/>
  <c r="AM532" i="83" s="1"/>
  <c r="Y532" i="83"/>
  <c r="AK532" i="83" s="1"/>
  <c r="W532" i="83"/>
  <c r="AK531" i="83"/>
  <c r="AJ531" i="83"/>
  <c r="AI531" i="83"/>
  <c r="AH531" i="83"/>
  <c r="Z531" i="83"/>
  <c r="Y531" i="83"/>
  <c r="W531" i="83"/>
  <c r="AJ530" i="83"/>
  <c r="AI530" i="83"/>
  <c r="AH530" i="83"/>
  <c r="Z530" i="83"/>
  <c r="AM530" i="83" s="1" a="1"/>
  <c r="AM530" i="83" s="1"/>
  <c r="Y530" i="83"/>
  <c r="W530" i="83"/>
  <c r="AJ529" i="83"/>
  <c r="AI529" i="83"/>
  <c r="AH529" i="83"/>
  <c r="Z529" i="83"/>
  <c r="AM529" i="83" s="1" a="1"/>
  <c r="AM529" i="83" s="1"/>
  <c r="Y529" i="83"/>
  <c r="AG529" i="83" s="1"/>
  <c r="W529" i="83"/>
  <c r="AJ528" i="83"/>
  <c r="AI528" i="83"/>
  <c r="AH528" i="83"/>
  <c r="Z528" i="83"/>
  <c r="AM528" i="83" s="1" a="1"/>
  <c r="AM528" i="83" s="1"/>
  <c r="Y528" i="83"/>
  <c r="AG528" i="83" s="1"/>
  <c r="W528" i="83"/>
  <c r="AJ527" i="83"/>
  <c r="AI527" i="83"/>
  <c r="AH527" i="83"/>
  <c r="Z527" i="83"/>
  <c r="AM527" i="83" s="1" a="1"/>
  <c r="AM527" i="83" s="1"/>
  <c r="Y527" i="83"/>
  <c r="W527" i="83"/>
  <c r="AJ526" i="83"/>
  <c r="AI526" i="83"/>
  <c r="AH526" i="83"/>
  <c r="Z526" i="83"/>
  <c r="AM526" i="83" s="1" a="1"/>
  <c r="AM526" i="83" s="1"/>
  <c r="Y526" i="83"/>
  <c r="AG526" i="83" s="1"/>
  <c r="W526" i="83"/>
  <c r="AJ525" i="83"/>
  <c r="AI525" i="83"/>
  <c r="AH525" i="83"/>
  <c r="AC525" i="83"/>
  <c r="Z525" i="83"/>
  <c r="Y525" i="83"/>
  <c r="AD525" i="83" s="1"/>
  <c r="W525" i="83"/>
  <c r="AK524" i="83"/>
  <c r="AJ524" i="83"/>
  <c r="AI524" i="83"/>
  <c r="AH524" i="83"/>
  <c r="Z524" i="83"/>
  <c r="Y524" i="83"/>
  <c r="W524" i="83"/>
  <c r="AJ523" i="83"/>
  <c r="AI523" i="83"/>
  <c r="AH523" i="83"/>
  <c r="AC523" i="83"/>
  <c r="Z523" i="83"/>
  <c r="Y523" i="83"/>
  <c r="AG523" i="83" s="1"/>
  <c r="W523" i="83"/>
  <c r="AJ522" i="83"/>
  <c r="AI522" i="83"/>
  <c r="AH522" i="83"/>
  <c r="AC522" i="83"/>
  <c r="Z522" i="83"/>
  <c r="Y522" i="83"/>
  <c r="AG522" i="83" s="1"/>
  <c r="W522" i="83"/>
  <c r="AJ521" i="83"/>
  <c r="AI521" i="83"/>
  <c r="AH521" i="83"/>
  <c r="AF521" i="83"/>
  <c r="AE521" i="83"/>
  <c r="Z521" i="83"/>
  <c r="Y521" i="83"/>
  <c r="AG521" i="83" s="1"/>
  <c r="W521" i="83"/>
  <c r="AK520" i="83"/>
  <c r="AJ520" i="83"/>
  <c r="AI520" i="83"/>
  <c r="AH520" i="83"/>
  <c r="Z520" i="83"/>
  <c r="Y520" i="83"/>
  <c r="AG520" i="83" s="1"/>
  <c r="W520" i="83"/>
  <c r="AJ519" i="83"/>
  <c r="AI519" i="83"/>
  <c r="AH519" i="83"/>
  <c r="Z519" i="83"/>
  <c r="AM519" i="83" s="1" a="1"/>
  <c r="AM519" i="83" s="1"/>
  <c r="Y519" i="83"/>
  <c r="AG519" i="83" s="1"/>
  <c r="W519" i="83"/>
  <c r="AJ518" i="83"/>
  <c r="AI518" i="83"/>
  <c r="AH518" i="83"/>
  <c r="Z518" i="83"/>
  <c r="AM518" i="83" s="1" a="1"/>
  <c r="AM518" i="83" s="1"/>
  <c r="Y518" i="83"/>
  <c r="W518" i="83"/>
  <c r="AJ517" i="83"/>
  <c r="AI517" i="83"/>
  <c r="AH517" i="83"/>
  <c r="Z517" i="83"/>
  <c r="Y517" i="83"/>
  <c r="AK517" i="83" s="1"/>
  <c r="W517" i="83"/>
  <c r="AK516" i="83"/>
  <c r="AJ516" i="83"/>
  <c r="AI516" i="83"/>
  <c r="AH516" i="83"/>
  <c r="Z516" i="83"/>
  <c r="Y516" i="83"/>
  <c r="W516" i="83"/>
  <c r="AJ515" i="83"/>
  <c r="AI515" i="83"/>
  <c r="AH515" i="83"/>
  <c r="AF515" i="83"/>
  <c r="Z515" i="83"/>
  <c r="Y515" i="83"/>
  <c r="AG515" i="83" s="1"/>
  <c r="W515" i="83"/>
  <c r="AJ514" i="83"/>
  <c r="AI514" i="83"/>
  <c r="AH514" i="83"/>
  <c r="Z514" i="83"/>
  <c r="AM514" i="83" s="1" a="1"/>
  <c r="AM514" i="83" s="1"/>
  <c r="Y514" i="83"/>
  <c r="AG514" i="83" s="1"/>
  <c r="W514" i="83"/>
  <c r="AK513" i="83"/>
  <c r="AJ513" i="83"/>
  <c r="AI513" i="83"/>
  <c r="AH513" i="83"/>
  <c r="Z513" i="83"/>
  <c r="Y513" i="83"/>
  <c r="AG513" i="83" s="1"/>
  <c r="W513" i="83"/>
  <c r="AJ512" i="83"/>
  <c r="AI512" i="83"/>
  <c r="AH512" i="83"/>
  <c r="Z512" i="83"/>
  <c r="AM512" i="83" s="1" a="1"/>
  <c r="AM512" i="83" s="1"/>
  <c r="Y512" i="83"/>
  <c r="AG512" i="83" s="1"/>
  <c r="W512" i="83"/>
  <c r="AJ511" i="83"/>
  <c r="AI511" i="83"/>
  <c r="AH511" i="83"/>
  <c r="Z511" i="83"/>
  <c r="AM511" i="83" s="1" a="1"/>
  <c r="AM511" i="83" s="1"/>
  <c r="Y511" i="83"/>
  <c r="AG511" i="83" s="1"/>
  <c r="W511" i="83"/>
  <c r="AJ510" i="83"/>
  <c r="AI510" i="83"/>
  <c r="AH510" i="83"/>
  <c r="Z510" i="83"/>
  <c r="AM510" i="83" s="1" a="1"/>
  <c r="AM510" i="83" s="1"/>
  <c r="Y510" i="83"/>
  <c r="W510" i="83"/>
  <c r="AJ509" i="83"/>
  <c r="AI509" i="83"/>
  <c r="AH509" i="83"/>
  <c r="Z509" i="83"/>
  <c r="AM509" i="83" s="1" a="1"/>
  <c r="AM509" i="83" s="1"/>
  <c r="Y509" i="83"/>
  <c r="AG509" i="83" s="1"/>
  <c r="W509" i="83"/>
  <c r="AJ508" i="83"/>
  <c r="AI508" i="83"/>
  <c r="AH508" i="83"/>
  <c r="Z508" i="83"/>
  <c r="AM508" i="83" s="1" a="1"/>
  <c r="AM508" i="83" s="1"/>
  <c r="Y508" i="83"/>
  <c r="AG508" i="83" s="1"/>
  <c r="W508" i="83"/>
  <c r="AK507" i="83"/>
  <c r="AJ507" i="83"/>
  <c r="AI507" i="83"/>
  <c r="AH507" i="83"/>
  <c r="Z507" i="83"/>
  <c r="Y507" i="83"/>
  <c r="W507" i="83"/>
  <c r="AJ506" i="83"/>
  <c r="AI506" i="83"/>
  <c r="AH506" i="83"/>
  <c r="AF506" i="83"/>
  <c r="AE506" i="83"/>
  <c r="Z506" i="83"/>
  <c r="Y506" i="83"/>
  <c r="AG506" i="83" s="1"/>
  <c r="W506" i="83"/>
  <c r="AJ505" i="83"/>
  <c r="AI505" i="83"/>
  <c r="AH505" i="83"/>
  <c r="Z505" i="83"/>
  <c r="AM505" i="83" s="1" a="1"/>
  <c r="AM505" i="83" s="1"/>
  <c r="Y505" i="83"/>
  <c r="AG505" i="83" s="1"/>
  <c r="W505" i="83"/>
  <c r="AJ504" i="83"/>
  <c r="AI504" i="83"/>
  <c r="AH504" i="83"/>
  <c r="Z504" i="83"/>
  <c r="AM504" i="83" s="1" a="1"/>
  <c r="AM504" i="83" s="1"/>
  <c r="Y504" i="83"/>
  <c r="AG504" i="83" s="1"/>
  <c r="W504" i="83"/>
  <c r="AL503" i="83"/>
  <c r="AK503" i="83"/>
  <c r="AJ503" i="83"/>
  <c r="AI503" i="83"/>
  <c r="AH503" i="83"/>
  <c r="Z503" i="83"/>
  <c r="Y503" i="83"/>
  <c r="AG503" i="83" s="1"/>
  <c r="W503" i="83"/>
  <c r="AJ502" i="83"/>
  <c r="AI502" i="83"/>
  <c r="AH502" i="83"/>
  <c r="Z502" i="83"/>
  <c r="AM502" i="83" s="1" a="1"/>
  <c r="AM502" i="83" s="1"/>
  <c r="Y502" i="83"/>
  <c r="AG502" i="83" s="1"/>
  <c r="W502" i="83"/>
  <c r="AK501" i="83"/>
  <c r="AJ501" i="83"/>
  <c r="AI501" i="83"/>
  <c r="AH501" i="83"/>
  <c r="Z501" i="83"/>
  <c r="Y501" i="83"/>
  <c r="AG501" i="83" s="1"/>
  <c r="W501" i="83"/>
  <c r="AJ500" i="83"/>
  <c r="AI500" i="83"/>
  <c r="AH500" i="83"/>
  <c r="Z500" i="83"/>
  <c r="AM500" i="83" s="1" a="1"/>
  <c r="AM500" i="83" s="1"/>
  <c r="Y500" i="83"/>
  <c r="AL500" i="83" s="1"/>
  <c r="W500" i="83"/>
  <c r="AK499" i="83"/>
  <c r="AJ499" i="83"/>
  <c r="AI499" i="83"/>
  <c r="AH499" i="83"/>
  <c r="AE499" i="83"/>
  <c r="Z499" i="83"/>
  <c r="Y499" i="83"/>
  <c r="AG499" i="83" s="1"/>
  <c r="W499" i="83"/>
  <c r="AJ498" i="83"/>
  <c r="AI498" i="83"/>
  <c r="AH498" i="83"/>
  <c r="Z498" i="83"/>
  <c r="AM498" i="83" s="1" a="1"/>
  <c r="AM498" i="83" s="1"/>
  <c r="Y498" i="83"/>
  <c r="W498" i="83"/>
  <c r="AK497" i="83"/>
  <c r="AJ497" i="83"/>
  <c r="AI497" i="83"/>
  <c r="AH497" i="83"/>
  <c r="Z497" i="83"/>
  <c r="Y497" i="83"/>
  <c r="AG497" i="83" s="1"/>
  <c r="W497" i="83"/>
  <c r="AJ496" i="83"/>
  <c r="AI496" i="83"/>
  <c r="AH496" i="83"/>
  <c r="Z496" i="83"/>
  <c r="AM496" i="83" s="1" a="1"/>
  <c r="AM496" i="83" s="1"/>
  <c r="Y496" i="83"/>
  <c r="W496" i="83"/>
  <c r="AJ495" i="83"/>
  <c r="AI495" i="83"/>
  <c r="AH495" i="83"/>
  <c r="Z495" i="83"/>
  <c r="AM495" i="83" s="1" a="1"/>
  <c r="AM495" i="83" s="1"/>
  <c r="Y495" i="83"/>
  <c r="AG495" i="83" s="1"/>
  <c r="W495" i="83"/>
  <c r="AJ494" i="83"/>
  <c r="AI494" i="83"/>
  <c r="AH494" i="83"/>
  <c r="Z494" i="83"/>
  <c r="AM494" i="83" s="1" a="1"/>
  <c r="AM494" i="83" s="1"/>
  <c r="Y494" i="83"/>
  <c r="AG494" i="83" s="1"/>
  <c r="W494" i="83"/>
  <c r="AJ493" i="83"/>
  <c r="AI493" i="83"/>
  <c r="AH493" i="83"/>
  <c r="Z493" i="83"/>
  <c r="AM493" i="83" s="1" a="1"/>
  <c r="AM493" i="83" s="1"/>
  <c r="Y493" i="83"/>
  <c r="W493" i="83"/>
  <c r="AK492" i="83"/>
  <c r="AJ492" i="83"/>
  <c r="AI492" i="83"/>
  <c r="AH492" i="83"/>
  <c r="Z492" i="83"/>
  <c r="Y492" i="83"/>
  <c r="AG492" i="83" s="1"/>
  <c r="W492" i="83"/>
  <c r="AJ491" i="83"/>
  <c r="AI491" i="83"/>
  <c r="AH491" i="83"/>
  <c r="Z491" i="83"/>
  <c r="AM491" i="83" s="1" a="1"/>
  <c r="AM491" i="83" s="1"/>
  <c r="Y491" i="83"/>
  <c r="AG491" i="83" s="1"/>
  <c r="W491" i="83"/>
  <c r="AJ490" i="83"/>
  <c r="AI490" i="83"/>
  <c r="AH490" i="83"/>
  <c r="AC490" i="83"/>
  <c r="Z490" i="83"/>
  <c r="Y490" i="83"/>
  <c r="AG490" i="83" s="1"/>
  <c r="W490" i="83"/>
  <c r="AJ489" i="83"/>
  <c r="AI489" i="83"/>
  <c r="AH489" i="83"/>
  <c r="AF489" i="83"/>
  <c r="AD489" i="83"/>
  <c r="Z489" i="83"/>
  <c r="Y489" i="83"/>
  <c r="AG489" i="83" s="1"/>
  <c r="W489" i="83"/>
  <c r="AJ488" i="83"/>
  <c r="AI488" i="83"/>
  <c r="AH488" i="83"/>
  <c r="AD488" i="83"/>
  <c r="Z488" i="83"/>
  <c r="Y488" i="83"/>
  <c r="AG488" i="83" s="1"/>
  <c r="W488" i="83"/>
  <c r="AJ487" i="83"/>
  <c r="AI487" i="83"/>
  <c r="AH487" i="83"/>
  <c r="Z487" i="83"/>
  <c r="AM487" i="83" s="1" a="1"/>
  <c r="AM487" i="83" s="1"/>
  <c r="Y487" i="83"/>
  <c r="AG487" i="83" s="1"/>
  <c r="W487" i="83"/>
  <c r="AJ486" i="83"/>
  <c r="AI486" i="83"/>
  <c r="AH486" i="83"/>
  <c r="Z486" i="83"/>
  <c r="Y486" i="83"/>
  <c r="AG486" i="83" s="1"/>
  <c r="W486" i="83"/>
  <c r="AJ485" i="83"/>
  <c r="AI485" i="83"/>
  <c r="AH485" i="83"/>
  <c r="AD485" i="83"/>
  <c r="Z485" i="83"/>
  <c r="Y485" i="83"/>
  <c r="AG485" i="83" s="1"/>
  <c r="W485" i="83"/>
  <c r="AK484" i="83"/>
  <c r="AJ484" i="83"/>
  <c r="AI484" i="83"/>
  <c r="AH484" i="83"/>
  <c r="Z484" i="83"/>
  <c r="Y484" i="83"/>
  <c r="W484" i="83"/>
  <c r="AJ483" i="83"/>
  <c r="AI483" i="83"/>
  <c r="AH483" i="83"/>
  <c r="AE483" i="83"/>
  <c r="Z483" i="83"/>
  <c r="Y483" i="83"/>
  <c r="AG483" i="83" s="1"/>
  <c r="W483" i="83"/>
  <c r="AJ482" i="83"/>
  <c r="AI482" i="83"/>
  <c r="AH482" i="83"/>
  <c r="Z482" i="83"/>
  <c r="AM482" i="83" s="1" a="1"/>
  <c r="AM482" i="83" s="1"/>
  <c r="Y482" i="83"/>
  <c r="AG482" i="83" s="1"/>
  <c r="W482" i="83"/>
  <c r="AL481" i="83"/>
  <c r="AJ481" i="83"/>
  <c r="AI481" i="83"/>
  <c r="AH481" i="83"/>
  <c r="AD481" i="83"/>
  <c r="Z481" i="83"/>
  <c r="Y481" i="83"/>
  <c r="AG481" i="83" s="1"/>
  <c r="W481" i="83"/>
  <c r="AJ480" i="83"/>
  <c r="AI480" i="83"/>
  <c r="AH480" i="83"/>
  <c r="Z480" i="83"/>
  <c r="AM480" i="83" s="1" a="1"/>
  <c r="AM480" i="83" s="1"/>
  <c r="Y480" i="83"/>
  <c r="AG480" i="83" s="1"/>
  <c r="W480" i="83"/>
  <c r="AJ479" i="83"/>
  <c r="AI479" i="83"/>
  <c r="AH479" i="83"/>
  <c r="Z479" i="83"/>
  <c r="AM479" i="83" s="1" a="1"/>
  <c r="AM479" i="83" s="1"/>
  <c r="Y479" i="83"/>
  <c r="AG479" i="83" s="1"/>
  <c r="W479" i="83"/>
  <c r="AJ478" i="83"/>
  <c r="AI478" i="83"/>
  <c r="AH478" i="83"/>
  <c r="Z478" i="83"/>
  <c r="AM478" i="83" s="1" a="1"/>
  <c r="AM478" i="83" s="1"/>
  <c r="Y478" i="83"/>
  <c r="W478" i="83"/>
  <c r="AJ477" i="83"/>
  <c r="AI477" i="83"/>
  <c r="AH477" i="83"/>
  <c r="Z477" i="83"/>
  <c r="AM477" i="83" s="1" a="1"/>
  <c r="AM477" i="83" s="1"/>
  <c r="Y477" i="83"/>
  <c r="AG477" i="83" s="1"/>
  <c r="W477" i="83"/>
  <c r="AJ476" i="83"/>
  <c r="AI476" i="83"/>
  <c r="AH476" i="83"/>
  <c r="Z476" i="83"/>
  <c r="AM476" i="83" s="1" a="1"/>
  <c r="AM476" i="83" s="1"/>
  <c r="Y476" i="83"/>
  <c r="AL476" i="83" s="1"/>
  <c r="W476" i="83"/>
  <c r="AJ475" i="83"/>
  <c r="AI475" i="83"/>
  <c r="AH475" i="83"/>
  <c r="Z475" i="83"/>
  <c r="Y475" i="83"/>
  <c r="AG475" i="83" s="1"/>
  <c r="W475" i="83"/>
  <c r="AJ474" i="83"/>
  <c r="AI474" i="83"/>
  <c r="AH474" i="83"/>
  <c r="Z474" i="83"/>
  <c r="AM474" i="83" s="1" a="1"/>
  <c r="AM474" i="83" s="1"/>
  <c r="Y474" i="83"/>
  <c r="W474" i="83"/>
  <c r="AK473" i="83"/>
  <c r="AJ473" i="83"/>
  <c r="AI473" i="83"/>
  <c r="AH473" i="83"/>
  <c r="Z473" i="83"/>
  <c r="Y473" i="83"/>
  <c r="AG473" i="83" s="1"/>
  <c r="W473" i="83"/>
  <c r="AK472" i="83"/>
  <c r="AJ472" i="83"/>
  <c r="AI472" i="83"/>
  <c r="AH472" i="83"/>
  <c r="Z472" i="83"/>
  <c r="Y472" i="83"/>
  <c r="AG472" i="83" s="1"/>
  <c r="W472" i="83"/>
  <c r="AJ471" i="83"/>
  <c r="AI471" i="83"/>
  <c r="AH471" i="83"/>
  <c r="Z471" i="83"/>
  <c r="AM471" i="83" s="1" a="1"/>
  <c r="AM471" i="83" s="1"/>
  <c r="Y471" i="83"/>
  <c r="AF471" i="83" s="1"/>
  <c r="W471" i="83"/>
  <c r="AJ470" i="83"/>
  <c r="AI470" i="83"/>
  <c r="AH470" i="83"/>
  <c r="Z470" i="83"/>
  <c r="AM470" i="83" s="1" a="1"/>
  <c r="AM470" i="83" s="1"/>
  <c r="Y470" i="83"/>
  <c r="AG470" i="83" s="1"/>
  <c r="W470" i="83"/>
  <c r="AL469" i="83"/>
  <c r="AK469" i="83"/>
  <c r="AJ469" i="83"/>
  <c r="AI469" i="83"/>
  <c r="AH469" i="83"/>
  <c r="Z469" i="83"/>
  <c r="Y469" i="83"/>
  <c r="W469" i="83"/>
  <c r="AJ468" i="83"/>
  <c r="AI468" i="83"/>
  <c r="AH468" i="83"/>
  <c r="Z468" i="83"/>
  <c r="AM468" i="83" s="1" a="1"/>
  <c r="AM468" i="83" s="1"/>
  <c r="Y468" i="83"/>
  <c r="W468" i="83"/>
  <c r="AJ467" i="83"/>
  <c r="AI467" i="83"/>
  <c r="AH467" i="83"/>
  <c r="AC467" i="83"/>
  <c r="Z467" i="83"/>
  <c r="Y467" i="83"/>
  <c r="W467" i="83"/>
  <c r="AJ466" i="83"/>
  <c r="AI466" i="83"/>
  <c r="AH466" i="83"/>
  <c r="AG466" i="83"/>
  <c r="Z466" i="83"/>
  <c r="Y466" i="83"/>
  <c r="AF466" i="83" s="1"/>
  <c r="W466" i="83"/>
  <c r="AJ465" i="83"/>
  <c r="AI465" i="83"/>
  <c r="AH465" i="83"/>
  <c r="Z465" i="83"/>
  <c r="AM465" i="83" s="1" a="1"/>
  <c r="AM465" i="83" s="1"/>
  <c r="Y465" i="83"/>
  <c r="AC465" i="83" s="1"/>
  <c r="W465" i="83"/>
  <c r="AJ464" i="83"/>
  <c r="AI464" i="83"/>
  <c r="AH464" i="83"/>
  <c r="Z464" i="83"/>
  <c r="AM464" i="83" s="1" a="1"/>
  <c r="AM464" i="83" s="1"/>
  <c r="Y464" i="83"/>
  <c r="W464" i="83"/>
  <c r="AJ463" i="83"/>
  <c r="AI463" i="83"/>
  <c r="AH463" i="83"/>
  <c r="Z463" i="83"/>
  <c r="AM463" i="83" s="1" a="1"/>
  <c r="AM463" i="83" s="1"/>
  <c r="Y463" i="83"/>
  <c r="W463" i="83"/>
  <c r="AJ462" i="83"/>
  <c r="AI462" i="83"/>
  <c r="AH462" i="83"/>
  <c r="Z462" i="83"/>
  <c r="AM462" i="83" s="1" a="1"/>
  <c r="AM462" i="83" s="1"/>
  <c r="Y462" i="83"/>
  <c r="AG462" i="83" s="1"/>
  <c r="W462" i="83"/>
  <c r="AJ461" i="83"/>
  <c r="AI461" i="83"/>
  <c r="AH461" i="83"/>
  <c r="Z461" i="83"/>
  <c r="AM461" i="83" s="1" a="1"/>
  <c r="AM461" i="83" s="1"/>
  <c r="Y461" i="83"/>
  <c r="W461" i="83"/>
  <c r="AJ460" i="83"/>
  <c r="AI460" i="83"/>
  <c r="AH460" i="83"/>
  <c r="Z460" i="83"/>
  <c r="AM460" i="83" s="1" a="1"/>
  <c r="AM460" i="83" s="1"/>
  <c r="Y460" i="83"/>
  <c r="AG460" i="83" s="1"/>
  <c r="W460" i="83"/>
  <c r="AL459" i="83"/>
  <c r="AJ459" i="83"/>
  <c r="AI459" i="83"/>
  <c r="AH459" i="83"/>
  <c r="AC459" i="83"/>
  <c r="Z459" i="83"/>
  <c r="Y459" i="83"/>
  <c r="AG459" i="83" s="1"/>
  <c r="W459" i="83"/>
  <c r="AJ458" i="83"/>
  <c r="AI458" i="83"/>
  <c r="AH458" i="83"/>
  <c r="Z458" i="83"/>
  <c r="AM458" i="83" s="1" a="1"/>
  <c r="AM458" i="83" s="1"/>
  <c r="Y458" i="83"/>
  <c r="AL458" i="83" s="1"/>
  <c r="W458" i="83"/>
  <c r="AJ457" i="83"/>
  <c r="AI457" i="83"/>
  <c r="AH457" i="83"/>
  <c r="Z457" i="83"/>
  <c r="AM457" i="83" s="1" a="1"/>
  <c r="AM457" i="83" s="1"/>
  <c r="Y457" i="83"/>
  <c r="AK457" i="83" s="1"/>
  <c r="W457" i="83"/>
  <c r="AJ456" i="83"/>
  <c r="AI456" i="83"/>
  <c r="AH456" i="83"/>
  <c r="Z456" i="83"/>
  <c r="AM456" i="83" s="1" a="1"/>
  <c r="AM456" i="83" s="1"/>
  <c r="Y456" i="83"/>
  <c r="W456" i="83"/>
  <c r="AL455" i="83"/>
  <c r="AK455" i="83"/>
  <c r="AJ455" i="83"/>
  <c r="AI455" i="83"/>
  <c r="AH455" i="83"/>
  <c r="AD455" i="83"/>
  <c r="Z455" i="83"/>
  <c r="Y455" i="83"/>
  <c r="AG455" i="83" s="1"/>
  <c r="W455" i="83"/>
  <c r="AJ454" i="83"/>
  <c r="AI454" i="83"/>
  <c r="AH454" i="83"/>
  <c r="Z454" i="83"/>
  <c r="Y454" i="83"/>
  <c r="W454" i="83"/>
  <c r="AK453" i="83"/>
  <c r="AJ453" i="83"/>
  <c r="AI453" i="83"/>
  <c r="AH453" i="83"/>
  <c r="Z453" i="83"/>
  <c r="Y453" i="83"/>
  <c r="AF453" i="83" s="1"/>
  <c r="W453" i="83"/>
  <c r="AJ452" i="83"/>
  <c r="AI452" i="83"/>
  <c r="AH452" i="83"/>
  <c r="Z452" i="83"/>
  <c r="AM452" i="83" s="1" a="1"/>
  <c r="AM452" i="83" s="1"/>
  <c r="Y452" i="83"/>
  <c r="W452" i="83"/>
  <c r="AK451" i="83"/>
  <c r="AJ451" i="83"/>
  <c r="AI451" i="83"/>
  <c r="AH451" i="83"/>
  <c r="Z451" i="83"/>
  <c r="Y451" i="83"/>
  <c r="W451" i="83"/>
  <c r="AJ450" i="83"/>
  <c r="AI450" i="83"/>
  <c r="AH450" i="83"/>
  <c r="AG450" i="83"/>
  <c r="AE450" i="83"/>
  <c r="Z450" i="83"/>
  <c r="Y450" i="83"/>
  <c r="AF450" i="83" s="1"/>
  <c r="W450" i="83"/>
  <c r="AJ449" i="83"/>
  <c r="AI449" i="83"/>
  <c r="AH449" i="83"/>
  <c r="Z449" i="83"/>
  <c r="AM449" i="83" s="1" a="1"/>
  <c r="AM449" i="83" s="1"/>
  <c r="Y449" i="83"/>
  <c r="W449" i="83"/>
  <c r="AK448" i="83"/>
  <c r="AJ448" i="83"/>
  <c r="AI448" i="83"/>
  <c r="AH448" i="83"/>
  <c r="AF448" i="83"/>
  <c r="AE448" i="83"/>
  <c r="AD448" i="83"/>
  <c r="Z448" i="83"/>
  <c r="Y448" i="83"/>
  <c r="AC448" i="83" s="1"/>
  <c r="W448" i="83"/>
  <c r="AJ447" i="83"/>
  <c r="AI447" i="83"/>
  <c r="AH447" i="83"/>
  <c r="Z447" i="83"/>
  <c r="Y447" i="83"/>
  <c r="W447" i="83"/>
  <c r="AJ446" i="83"/>
  <c r="AI446" i="83"/>
  <c r="AH446" i="83"/>
  <c r="Z446" i="83"/>
  <c r="AM446" i="83" s="1" a="1"/>
  <c r="AM446" i="83" s="1"/>
  <c r="Y446" i="83"/>
  <c r="AG446" i="83" s="1"/>
  <c r="W446" i="83"/>
  <c r="AJ445" i="83"/>
  <c r="AI445" i="83"/>
  <c r="AH445" i="83"/>
  <c r="AG445" i="83"/>
  <c r="AF445" i="83"/>
  <c r="Z445" i="83"/>
  <c r="Y445" i="83"/>
  <c r="AE445" i="83" s="1"/>
  <c r="W445" i="83"/>
  <c r="AJ444" i="83"/>
  <c r="AI444" i="83"/>
  <c r="AH444" i="83"/>
  <c r="Z444" i="83"/>
  <c r="AM444" i="83" s="1" a="1"/>
  <c r="AM444" i="83" s="1"/>
  <c r="Y444" i="83"/>
  <c r="W444" i="83"/>
  <c r="AJ443" i="83"/>
  <c r="AI443" i="83"/>
  <c r="AH443" i="83"/>
  <c r="Z443" i="83"/>
  <c r="AM443" i="83" s="1" a="1"/>
  <c r="AM443" i="83" s="1"/>
  <c r="Y443" i="83"/>
  <c r="W443" i="83"/>
  <c r="AJ442" i="83"/>
  <c r="AI442" i="83"/>
  <c r="AH442" i="83"/>
  <c r="Z442" i="83"/>
  <c r="AM442" i="83" s="1" a="1"/>
  <c r="AM442" i="83" s="1"/>
  <c r="Y442" i="83"/>
  <c r="W442" i="83"/>
  <c r="AJ441" i="83"/>
  <c r="AI441" i="83"/>
  <c r="AH441" i="83"/>
  <c r="AC441" i="83"/>
  <c r="Z441" i="83"/>
  <c r="Y441" i="83"/>
  <c r="AL441" i="83" s="1"/>
  <c r="W441" i="83"/>
  <c r="AJ440" i="83"/>
  <c r="AI440" i="83"/>
  <c r="AH440" i="83"/>
  <c r="Z440" i="83"/>
  <c r="AM440" i="83" s="1" a="1"/>
  <c r="AM440" i="83" s="1"/>
  <c r="Y440" i="83"/>
  <c r="AK440" i="83" s="1"/>
  <c r="W440" i="83"/>
  <c r="AJ439" i="83"/>
  <c r="AI439" i="83"/>
  <c r="AH439" i="83"/>
  <c r="AD439" i="83"/>
  <c r="Z439" i="83"/>
  <c r="Y439" i="83"/>
  <c r="AK439" i="83" s="1"/>
  <c r="W439" i="83"/>
  <c r="AJ438" i="83"/>
  <c r="AI438" i="83"/>
  <c r="AH438" i="83"/>
  <c r="Z438" i="83"/>
  <c r="Y438" i="83"/>
  <c r="AG438" i="83" s="1"/>
  <c r="W438" i="83"/>
  <c r="AJ437" i="83"/>
  <c r="AI437" i="83"/>
  <c r="AH437" i="83"/>
  <c r="Z437" i="83"/>
  <c r="AM437" i="83" s="1" a="1"/>
  <c r="AM437" i="83" s="1"/>
  <c r="Y437" i="83"/>
  <c r="AG437" i="83" s="1"/>
  <c r="W437" i="83"/>
  <c r="AJ436" i="83"/>
  <c r="AI436" i="83"/>
  <c r="AH436" i="83"/>
  <c r="Z436" i="83"/>
  <c r="AM436" i="83" s="1" a="1"/>
  <c r="AM436" i="83" s="1"/>
  <c r="Y436" i="83"/>
  <c r="AG436" i="83" s="1"/>
  <c r="W436" i="83"/>
  <c r="AJ435" i="83"/>
  <c r="AI435" i="83"/>
  <c r="AH435" i="83"/>
  <c r="Z435" i="83"/>
  <c r="AM435" i="83" s="1" a="1"/>
  <c r="AM435" i="83" s="1"/>
  <c r="Y435" i="83"/>
  <c r="W435" i="83"/>
  <c r="AJ434" i="83"/>
  <c r="AI434" i="83"/>
  <c r="AH434" i="83"/>
  <c r="Z434" i="83"/>
  <c r="AM434" i="83" s="1" a="1"/>
  <c r="AM434" i="83" s="1"/>
  <c r="Y434" i="83"/>
  <c r="AE434" i="83" s="1"/>
  <c r="W434" i="83"/>
  <c r="AJ433" i="83"/>
  <c r="AI433" i="83"/>
  <c r="AH433" i="83"/>
  <c r="Z433" i="83"/>
  <c r="AM433" i="83" s="1" a="1"/>
  <c r="AM433" i="83" s="1"/>
  <c r="Y433" i="83"/>
  <c r="W433" i="83"/>
  <c r="AJ432" i="83"/>
  <c r="AI432" i="83"/>
  <c r="AH432" i="83"/>
  <c r="AG432" i="83"/>
  <c r="AF432" i="83"/>
  <c r="AE432" i="83"/>
  <c r="Z432" i="83"/>
  <c r="Y432" i="83"/>
  <c r="W432" i="83"/>
  <c r="AJ431" i="83"/>
  <c r="AI431" i="83"/>
  <c r="AH431" i="83"/>
  <c r="Z431" i="83"/>
  <c r="AM431" i="83" s="1" a="1"/>
  <c r="AM431" i="83" s="1"/>
  <c r="Y431" i="83"/>
  <c r="AG431" i="83" s="1"/>
  <c r="W431" i="83"/>
  <c r="AJ430" i="83"/>
  <c r="AI430" i="83"/>
  <c r="AH430" i="83"/>
  <c r="Z430" i="83"/>
  <c r="AM430" i="83" s="1" a="1"/>
  <c r="AM430" i="83" s="1"/>
  <c r="Y430" i="83"/>
  <c r="AG430" i="83" s="1"/>
  <c r="W430" i="83"/>
  <c r="AJ429" i="83"/>
  <c r="AI429" i="83"/>
  <c r="AH429" i="83"/>
  <c r="Z429" i="83"/>
  <c r="AM429" i="83" s="1" a="1"/>
  <c r="AM429" i="83" s="1"/>
  <c r="Y429" i="83"/>
  <c r="AG429" i="83" s="1"/>
  <c r="W429" i="83"/>
  <c r="AJ428" i="83"/>
  <c r="AI428" i="83"/>
  <c r="AH428" i="83"/>
  <c r="Z428" i="83"/>
  <c r="AM428" i="83" s="1" a="1"/>
  <c r="AM428" i="83" s="1"/>
  <c r="Y428" i="83"/>
  <c r="AC428" i="83" s="1"/>
  <c r="W428" i="83"/>
  <c r="AJ427" i="83"/>
  <c r="AI427" i="83"/>
  <c r="AH427" i="83"/>
  <c r="Z427" i="83"/>
  <c r="AM427" i="83" s="1" a="1"/>
  <c r="AM427" i="83" s="1"/>
  <c r="Y427" i="83"/>
  <c r="AG427" i="83" s="1"/>
  <c r="W427" i="83"/>
  <c r="AJ426" i="83"/>
  <c r="AI426" i="83"/>
  <c r="AH426" i="83"/>
  <c r="Z426" i="83"/>
  <c r="AM426" i="83" s="1" a="1"/>
  <c r="AM426" i="83" s="1"/>
  <c r="Y426" i="83"/>
  <c r="W426" i="83"/>
  <c r="AJ425" i="83"/>
  <c r="AI425" i="83"/>
  <c r="AH425" i="83"/>
  <c r="Z425" i="83"/>
  <c r="AM425" i="83" s="1" a="1"/>
  <c r="AM425" i="83" s="1"/>
  <c r="Y425" i="83"/>
  <c r="AL425" i="83" s="1"/>
  <c r="W425" i="83"/>
  <c r="AJ424" i="83"/>
  <c r="AI424" i="83"/>
  <c r="AH424" i="83"/>
  <c r="Z424" i="83"/>
  <c r="AM424" i="83" s="1" a="1"/>
  <c r="AM424" i="83" s="1"/>
  <c r="Y424" i="83"/>
  <c r="AK424" i="83" s="1"/>
  <c r="W424" i="83"/>
  <c r="AJ423" i="83"/>
  <c r="AI423" i="83"/>
  <c r="AH423" i="83"/>
  <c r="AC423" i="83"/>
  <c r="Z423" i="83"/>
  <c r="Y423" i="83"/>
  <c r="W423" i="83"/>
  <c r="AJ422" i="83"/>
  <c r="AI422" i="83"/>
  <c r="AH422" i="83"/>
  <c r="Z422" i="83"/>
  <c r="AM422" i="83" s="1" a="1"/>
  <c r="AM422" i="83" s="1"/>
  <c r="Y422" i="83"/>
  <c r="AG422" i="83" s="1"/>
  <c r="W422" i="83"/>
  <c r="AJ421" i="83"/>
  <c r="AI421" i="83"/>
  <c r="AH421" i="83"/>
  <c r="Z421" i="83"/>
  <c r="AM421" i="83" s="1" a="1"/>
  <c r="AM421" i="83" s="1"/>
  <c r="Y421" i="83"/>
  <c r="AG421" i="83" s="1"/>
  <c r="W421" i="83"/>
  <c r="AJ420" i="83"/>
  <c r="AI420" i="83"/>
  <c r="AH420" i="83"/>
  <c r="AC420" i="83"/>
  <c r="Z420" i="83"/>
  <c r="Y420" i="83"/>
  <c r="W420" i="83"/>
  <c r="AK419" i="83"/>
  <c r="AJ419" i="83"/>
  <c r="AI419" i="83"/>
  <c r="AH419" i="83"/>
  <c r="Z419" i="83"/>
  <c r="Y419" i="83"/>
  <c r="W419" i="83"/>
  <c r="AK418" i="83"/>
  <c r="AJ418" i="83"/>
  <c r="AI418" i="83"/>
  <c r="AH418" i="83"/>
  <c r="Z418" i="83"/>
  <c r="Y418" i="83"/>
  <c r="AL418" i="83" s="1"/>
  <c r="W418" i="83"/>
  <c r="AJ417" i="83"/>
  <c r="AI417" i="83"/>
  <c r="AH417" i="83"/>
  <c r="Z417" i="83"/>
  <c r="AM417" i="83" s="1" a="1"/>
  <c r="AM417" i="83" s="1"/>
  <c r="Y417" i="83"/>
  <c r="W417" i="83"/>
  <c r="AJ416" i="83"/>
  <c r="AI416" i="83"/>
  <c r="AH416" i="83"/>
  <c r="Z416" i="83"/>
  <c r="AM416" i="83" s="1" a="1"/>
  <c r="AM416" i="83" s="1"/>
  <c r="Y416" i="83"/>
  <c r="AF416" i="83" s="1"/>
  <c r="W416" i="83"/>
  <c r="AJ415" i="83"/>
  <c r="AI415" i="83"/>
  <c r="AH415" i="83"/>
  <c r="Z415" i="83"/>
  <c r="AM415" i="83" s="1" a="1"/>
  <c r="AM415" i="83" s="1"/>
  <c r="Y415" i="83"/>
  <c r="AG415" i="83" s="1"/>
  <c r="W415" i="83"/>
  <c r="AJ414" i="83"/>
  <c r="AI414" i="83"/>
  <c r="AH414" i="83"/>
  <c r="Z414" i="83"/>
  <c r="AM414" i="83" s="1" a="1"/>
  <c r="AM414" i="83" s="1"/>
  <c r="Y414" i="83"/>
  <c r="AG414" i="83" s="1"/>
  <c r="W414" i="83"/>
  <c r="AJ413" i="83"/>
  <c r="AI413" i="83"/>
  <c r="AH413" i="83"/>
  <c r="AE413" i="83"/>
  <c r="Z413" i="83"/>
  <c r="Y413" i="83"/>
  <c r="AG413" i="83" s="1"/>
  <c r="W413" i="83"/>
  <c r="AJ412" i="83"/>
  <c r="AI412" i="83"/>
  <c r="AH412" i="83"/>
  <c r="Z412" i="83"/>
  <c r="AM412" i="83" s="1" a="1"/>
  <c r="AM412" i="83" s="1"/>
  <c r="Y412" i="83"/>
  <c r="AL412" i="83" s="1"/>
  <c r="W412" i="83"/>
  <c r="AJ411" i="83"/>
  <c r="AI411" i="83"/>
  <c r="AH411" i="83"/>
  <c r="AG411" i="83"/>
  <c r="Z411" i="83"/>
  <c r="Y411" i="83"/>
  <c r="W411" i="83"/>
  <c r="AJ410" i="83"/>
  <c r="AI410" i="83"/>
  <c r="AH410" i="83"/>
  <c r="AG410" i="83"/>
  <c r="Z410" i="83"/>
  <c r="Y410" i="83"/>
  <c r="AC410" i="83" s="1"/>
  <c r="W410" i="83"/>
  <c r="AJ409" i="83"/>
  <c r="AI409" i="83"/>
  <c r="AH409" i="83"/>
  <c r="Z409" i="83"/>
  <c r="AM409" i="83" s="1" a="1"/>
  <c r="AM409" i="83" s="1"/>
  <c r="Y409" i="83"/>
  <c r="W409" i="83"/>
  <c r="AL408" i="83"/>
  <c r="AJ408" i="83"/>
  <c r="AI408" i="83"/>
  <c r="AH408" i="83"/>
  <c r="AF408" i="83"/>
  <c r="AE408" i="83"/>
  <c r="Z408" i="83"/>
  <c r="Y408" i="83"/>
  <c r="W408" i="83"/>
  <c r="AJ407" i="83"/>
  <c r="AI407" i="83"/>
  <c r="AH407" i="83"/>
  <c r="Z407" i="83"/>
  <c r="AM407" i="83" s="1" a="1"/>
  <c r="AM407" i="83" s="1"/>
  <c r="Y407" i="83"/>
  <c r="AG407" i="83" s="1"/>
  <c r="W407" i="83"/>
  <c r="AJ406" i="83"/>
  <c r="AI406" i="83"/>
  <c r="AH406" i="83"/>
  <c r="Z406" i="83"/>
  <c r="AM406" i="83" s="1" a="1"/>
  <c r="AM406" i="83" s="1"/>
  <c r="Y406" i="83"/>
  <c r="W406" i="83"/>
  <c r="AJ405" i="83"/>
  <c r="AI405" i="83"/>
  <c r="AH405" i="83"/>
  <c r="Z405" i="83"/>
  <c r="AM405" i="83" s="1" a="1"/>
  <c r="AM405" i="83" s="1"/>
  <c r="Y405" i="83"/>
  <c r="AG405" i="83" s="1"/>
  <c r="W405" i="83"/>
  <c r="AK404" i="83"/>
  <c r="AJ404" i="83"/>
  <c r="AI404" i="83"/>
  <c r="AH404" i="83"/>
  <c r="Z404" i="83"/>
  <c r="Y404" i="83"/>
  <c r="AL404" i="83" s="1"/>
  <c r="W404" i="83"/>
  <c r="AJ403" i="83"/>
  <c r="AI403" i="83"/>
  <c r="AH403" i="83"/>
  <c r="Z403" i="83"/>
  <c r="Y403" i="83"/>
  <c r="AE403" i="83" s="1"/>
  <c r="W403" i="83"/>
  <c r="AJ402" i="83"/>
  <c r="AI402" i="83"/>
  <c r="AH402" i="83"/>
  <c r="Z402" i="83"/>
  <c r="AM402" i="83" s="1" a="1"/>
  <c r="AM402" i="83" s="1"/>
  <c r="Y402" i="83"/>
  <c r="W402" i="83"/>
  <c r="AK401" i="83"/>
  <c r="AJ401" i="83"/>
  <c r="AI401" i="83"/>
  <c r="AH401" i="83"/>
  <c r="Z401" i="83"/>
  <c r="Y401" i="83"/>
  <c r="W401" i="83"/>
  <c r="AJ400" i="83"/>
  <c r="AI400" i="83"/>
  <c r="AH400" i="83"/>
  <c r="AG400" i="83"/>
  <c r="AE400" i="83"/>
  <c r="Z400" i="83"/>
  <c r="Y400" i="83"/>
  <c r="AF400" i="83" s="1"/>
  <c r="W400" i="83"/>
  <c r="AK399" i="83"/>
  <c r="AJ399" i="83"/>
  <c r="AI399" i="83"/>
  <c r="AH399" i="83"/>
  <c r="Z399" i="83"/>
  <c r="Y399" i="83"/>
  <c r="AC399" i="83" s="1"/>
  <c r="W399" i="83"/>
  <c r="AJ398" i="83"/>
  <c r="AI398" i="83"/>
  <c r="AH398" i="83"/>
  <c r="Z398" i="83"/>
  <c r="AM398" i="83" s="1" a="1"/>
  <c r="AM398" i="83" s="1"/>
  <c r="Y398" i="83"/>
  <c r="W398" i="83"/>
  <c r="AJ397" i="83"/>
  <c r="AI397" i="83"/>
  <c r="AH397" i="83"/>
  <c r="Z397" i="83"/>
  <c r="AM397" i="83" s="1" a="1"/>
  <c r="AM397" i="83" s="1"/>
  <c r="Y397" i="83"/>
  <c r="AG397" i="83" s="1"/>
  <c r="W397" i="83"/>
  <c r="AJ396" i="83"/>
  <c r="AI396" i="83"/>
  <c r="AH396" i="83"/>
  <c r="AC396" i="83"/>
  <c r="Z396" i="83"/>
  <c r="Y396" i="83"/>
  <c r="W396" i="83"/>
  <c r="AJ395" i="83"/>
  <c r="AI395" i="83"/>
  <c r="AH395" i="83"/>
  <c r="Z395" i="83"/>
  <c r="AM395" i="83" s="1" a="1"/>
  <c r="AM395" i="83" s="1"/>
  <c r="Y395" i="83"/>
  <c r="W395" i="83"/>
  <c r="AJ394" i="83"/>
  <c r="AI394" i="83"/>
  <c r="AH394" i="83"/>
  <c r="Z394" i="83"/>
  <c r="AM394" i="83" s="1" a="1"/>
  <c r="AM394" i="83" s="1"/>
  <c r="Y394" i="83"/>
  <c r="AK394" i="83" s="1"/>
  <c r="W394" i="83"/>
  <c r="AJ393" i="83"/>
  <c r="AI393" i="83"/>
  <c r="AH393" i="83"/>
  <c r="Z393" i="83"/>
  <c r="AM393" i="83" s="1" a="1"/>
  <c r="AM393" i="83" s="1"/>
  <c r="Y393" i="83"/>
  <c r="AL393" i="83" s="1"/>
  <c r="W393" i="83"/>
  <c r="AJ392" i="83"/>
  <c r="AI392" i="83"/>
  <c r="AH392" i="83"/>
  <c r="AD392" i="83"/>
  <c r="Z392" i="83"/>
  <c r="Y392" i="83"/>
  <c r="AK392" i="83" s="1"/>
  <c r="W392" i="83"/>
  <c r="AJ391" i="83"/>
  <c r="AI391" i="83"/>
  <c r="AH391" i="83"/>
  <c r="Z391" i="83"/>
  <c r="AM391" i="83" s="1" a="1"/>
  <c r="AM391" i="83" s="1"/>
  <c r="Y391" i="83"/>
  <c r="AG391" i="83" s="1"/>
  <c r="W391" i="83"/>
  <c r="AJ390" i="83"/>
  <c r="AI390" i="83"/>
  <c r="AH390" i="83"/>
  <c r="Z390" i="83"/>
  <c r="AM390" i="83" s="1" a="1"/>
  <c r="AM390" i="83" s="1"/>
  <c r="Y390" i="83"/>
  <c r="W390" i="83"/>
  <c r="AJ389" i="83"/>
  <c r="AI389" i="83"/>
  <c r="AH389" i="83"/>
  <c r="Z389" i="83"/>
  <c r="AM389" i="83" s="1" a="1"/>
  <c r="AM389" i="83" s="1"/>
  <c r="Y389" i="83"/>
  <c r="AG389" i="83" s="1"/>
  <c r="W389" i="83"/>
  <c r="AJ388" i="83"/>
  <c r="AI388" i="83"/>
  <c r="AH388" i="83"/>
  <c r="Z388" i="83"/>
  <c r="AM388" i="83" s="1" a="1"/>
  <c r="AM388" i="83" s="1"/>
  <c r="Y388" i="83"/>
  <c r="W388" i="83"/>
  <c r="AJ387" i="83"/>
  <c r="AI387" i="83"/>
  <c r="AH387" i="83"/>
  <c r="Z387" i="83"/>
  <c r="Y387" i="83"/>
  <c r="AF387" i="83" s="1"/>
  <c r="W387" i="83"/>
  <c r="AJ386" i="83"/>
  <c r="AI386" i="83"/>
  <c r="AH386" i="83"/>
  <c r="AD386" i="83"/>
  <c r="Z386" i="83"/>
  <c r="Y386" i="83"/>
  <c r="AE386" i="83" s="1"/>
  <c r="W386" i="83"/>
  <c r="AJ385" i="83"/>
  <c r="AI385" i="83"/>
  <c r="AH385" i="83"/>
  <c r="Z385" i="83"/>
  <c r="AM385" i="83" s="1" a="1"/>
  <c r="AM385" i="83" s="1"/>
  <c r="Y385" i="83"/>
  <c r="W385" i="83"/>
  <c r="AJ384" i="83"/>
  <c r="AI384" i="83"/>
  <c r="AH384" i="83"/>
  <c r="AF384" i="83"/>
  <c r="AD384" i="83"/>
  <c r="Z384" i="83"/>
  <c r="Y384" i="83"/>
  <c r="AK384" i="83" s="1"/>
  <c r="W384" i="83"/>
  <c r="AK383" i="83"/>
  <c r="AJ383" i="83"/>
  <c r="AI383" i="83"/>
  <c r="AH383" i="83"/>
  <c r="Z383" i="83"/>
  <c r="Y383" i="83"/>
  <c r="AG383" i="83" s="1"/>
  <c r="W383" i="83"/>
  <c r="AK382" i="83"/>
  <c r="AJ382" i="83"/>
  <c r="AI382" i="83"/>
  <c r="AH382" i="83"/>
  <c r="AE382" i="83"/>
  <c r="Z382" i="83"/>
  <c r="Y382" i="83"/>
  <c r="AC382" i="83" s="1"/>
  <c r="W382" i="83"/>
  <c r="AJ381" i="83"/>
  <c r="AI381" i="83"/>
  <c r="AH381" i="83"/>
  <c r="Z381" i="83"/>
  <c r="AM381" i="83" s="1" a="1"/>
  <c r="AM381" i="83" s="1"/>
  <c r="Y381" i="83"/>
  <c r="AC381" i="83" s="1"/>
  <c r="W381" i="83"/>
  <c r="AL380" i="83"/>
  <c r="AJ380" i="83"/>
  <c r="AI380" i="83"/>
  <c r="AH380" i="83"/>
  <c r="AF380" i="83"/>
  <c r="Z380" i="83"/>
  <c r="Y380" i="83"/>
  <c r="AD380" i="83" s="1"/>
  <c r="W380" i="83"/>
  <c r="AL379" i="83"/>
  <c r="AJ379" i="83"/>
  <c r="AI379" i="83"/>
  <c r="AH379" i="83"/>
  <c r="AE379" i="83"/>
  <c r="Z379" i="83"/>
  <c r="Y379" i="83"/>
  <c r="AG379" i="83" s="1"/>
  <c r="W379" i="83"/>
  <c r="AK378" i="83"/>
  <c r="AJ378" i="83"/>
  <c r="AI378" i="83"/>
  <c r="AH378" i="83"/>
  <c r="Z378" i="83"/>
  <c r="Y378" i="83"/>
  <c r="W378" i="83"/>
  <c r="AK377" i="83"/>
  <c r="AJ377" i="83"/>
  <c r="AI377" i="83"/>
  <c r="AH377" i="83"/>
  <c r="Z377" i="83"/>
  <c r="Y377" i="83"/>
  <c r="W377" i="83"/>
  <c r="AJ376" i="83"/>
  <c r="AI376" i="83"/>
  <c r="AH376" i="83"/>
  <c r="Z376" i="83"/>
  <c r="AM376" i="83" s="1" a="1"/>
  <c r="AM376" i="83" s="1"/>
  <c r="Y376" i="83"/>
  <c r="AG376" i="83" s="1"/>
  <c r="W376" i="83"/>
  <c r="AJ375" i="83"/>
  <c r="AI375" i="83"/>
  <c r="AH375" i="83"/>
  <c r="Z375" i="83"/>
  <c r="Y375" i="83"/>
  <c r="AE375" i="83" s="1"/>
  <c r="W375" i="83"/>
  <c r="AL374" i="83"/>
  <c r="AJ374" i="83"/>
  <c r="AI374" i="83"/>
  <c r="AH374" i="83"/>
  <c r="AD374" i="83"/>
  <c r="Z374" i="83"/>
  <c r="Y374" i="83"/>
  <c r="AK374" i="83" s="1"/>
  <c r="W374" i="83"/>
  <c r="AJ373" i="83"/>
  <c r="AI373" i="83"/>
  <c r="AH373" i="83"/>
  <c r="Z373" i="83"/>
  <c r="AM373" i="83" s="1" a="1"/>
  <c r="AM373" i="83" s="1"/>
  <c r="Y373" i="83"/>
  <c r="W373" i="83"/>
  <c r="AJ372" i="83"/>
  <c r="AI372" i="83"/>
  <c r="AH372" i="83"/>
  <c r="Z372" i="83"/>
  <c r="AM372" i="83" s="1" a="1"/>
  <c r="AM372" i="83" s="1"/>
  <c r="Y372" i="83"/>
  <c r="W372" i="83"/>
  <c r="AJ371" i="83"/>
  <c r="AI371" i="83"/>
  <c r="AH371" i="83"/>
  <c r="AC371" i="83"/>
  <c r="Z371" i="83"/>
  <c r="Y371" i="83"/>
  <c r="AG371" i="83" s="1"/>
  <c r="W371" i="83"/>
  <c r="AJ370" i="83"/>
  <c r="AI370" i="83"/>
  <c r="AH370" i="83"/>
  <c r="Z370" i="83"/>
  <c r="AM370" i="83" s="1" a="1"/>
  <c r="AM370" i="83" s="1"/>
  <c r="Y370" i="83"/>
  <c r="AG370" i="83" s="1"/>
  <c r="W370" i="83"/>
  <c r="AJ369" i="83"/>
  <c r="AI369" i="83"/>
  <c r="AH369" i="83"/>
  <c r="Z369" i="83"/>
  <c r="Y369" i="83"/>
  <c r="AG369" i="83" s="1"/>
  <c r="W369" i="83"/>
  <c r="AL368" i="83"/>
  <c r="AJ368" i="83"/>
  <c r="AI368" i="83"/>
  <c r="AH368" i="83"/>
  <c r="AE368" i="83"/>
  <c r="AD368" i="83"/>
  <c r="Z368" i="83"/>
  <c r="Y368" i="83"/>
  <c r="W368" i="83"/>
  <c r="AJ367" i="83"/>
  <c r="AI367" i="83"/>
  <c r="AH367" i="83"/>
  <c r="Z367" i="83"/>
  <c r="AM367" i="83" s="1" a="1"/>
  <c r="AM367" i="83" s="1"/>
  <c r="Y367" i="83"/>
  <c r="W367" i="83"/>
  <c r="AJ366" i="83"/>
  <c r="AI366" i="83"/>
  <c r="AH366" i="83"/>
  <c r="AG366" i="83"/>
  <c r="AF366" i="83"/>
  <c r="AE366" i="83"/>
  <c r="Z366" i="83"/>
  <c r="Y366" i="83"/>
  <c r="AK366" i="83" s="1"/>
  <c r="W366" i="83"/>
  <c r="AJ365" i="83"/>
  <c r="AI365" i="83"/>
  <c r="AH365" i="83"/>
  <c r="Z365" i="83"/>
  <c r="AM365" i="83" s="1" a="1"/>
  <c r="AM365" i="83" s="1"/>
  <c r="Y365" i="83"/>
  <c r="AG365" i="83" s="1"/>
  <c r="W365" i="83"/>
  <c r="AJ364" i="83"/>
  <c r="AI364" i="83"/>
  <c r="AH364" i="83"/>
  <c r="Z364" i="83"/>
  <c r="AM364" i="83" s="1" a="1"/>
  <c r="AM364" i="83" s="1"/>
  <c r="Y364" i="83"/>
  <c r="AG364" i="83" s="1"/>
  <c r="W364" i="83"/>
  <c r="AJ363" i="83"/>
  <c r="AI363" i="83"/>
  <c r="AH363" i="83"/>
  <c r="Z363" i="83"/>
  <c r="AM363" i="83" s="1" a="1"/>
  <c r="AM363" i="83" s="1"/>
  <c r="Y363" i="83"/>
  <c r="AG363" i="83" s="1"/>
  <c r="W363" i="83"/>
  <c r="AK362" i="83"/>
  <c r="AJ362" i="83"/>
  <c r="AI362" i="83"/>
  <c r="AH362" i="83"/>
  <c r="Z362" i="83"/>
  <c r="Y362" i="83"/>
  <c r="AG362" i="83" s="1"/>
  <c r="W362" i="83"/>
  <c r="AJ361" i="83"/>
  <c r="AI361" i="83"/>
  <c r="AH361" i="83"/>
  <c r="Z361" i="83"/>
  <c r="AM361" i="83" s="1" a="1"/>
  <c r="AM361" i="83" s="1"/>
  <c r="Y361" i="83"/>
  <c r="AG361" i="83" s="1"/>
  <c r="W361" i="83"/>
  <c r="AJ360" i="83"/>
  <c r="AI360" i="83"/>
  <c r="AH360" i="83"/>
  <c r="Z360" i="83"/>
  <c r="AM360" i="83" s="1" a="1"/>
  <c r="AM360" i="83" s="1"/>
  <c r="Y360" i="83"/>
  <c r="AG360" i="83" s="1"/>
  <c r="W360" i="83"/>
  <c r="AJ359" i="83"/>
  <c r="AI359" i="83"/>
  <c r="AH359" i="83"/>
  <c r="Z359" i="83"/>
  <c r="AM359" i="83" s="1" a="1"/>
  <c r="AM359" i="83" s="1"/>
  <c r="Y359" i="83"/>
  <c r="AG359" i="83" s="1"/>
  <c r="W359" i="83"/>
  <c r="AJ358" i="83"/>
  <c r="AI358" i="83"/>
  <c r="AH358" i="83"/>
  <c r="Z358" i="83"/>
  <c r="AM358" i="83" s="1" a="1"/>
  <c r="AM358" i="83" s="1"/>
  <c r="Y358" i="83"/>
  <c r="AL358" i="83" s="1"/>
  <c r="W358" i="83"/>
  <c r="AJ357" i="83"/>
  <c r="AI357" i="83"/>
  <c r="AH357" i="83"/>
  <c r="Z357" i="83"/>
  <c r="AM357" i="83" s="1" a="1"/>
  <c r="AM357" i="83" s="1"/>
  <c r="Y357" i="83"/>
  <c r="AG357" i="83" s="1"/>
  <c r="W357" i="83"/>
  <c r="AJ356" i="83"/>
  <c r="AI356" i="83"/>
  <c r="AH356" i="83"/>
  <c r="Z356" i="83"/>
  <c r="AM356" i="83" s="1" a="1"/>
  <c r="AM356" i="83" s="1"/>
  <c r="Y356" i="83"/>
  <c r="AG356" i="83" s="1"/>
  <c r="W356" i="83"/>
  <c r="AJ355" i="83"/>
  <c r="AI355" i="83"/>
  <c r="AH355" i="83"/>
  <c r="Z355" i="83"/>
  <c r="AM355" i="83" s="1" a="1"/>
  <c r="AM355" i="83" s="1"/>
  <c r="Y355" i="83"/>
  <c r="AG355" i="83" s="1"/>
  <c r="W355" i="83"/>
  <c r="AJ354" i="83"/>
  <c r="AI354" i="83"/>
  <c r="AH354" i="83"/>
  <c r="Z354" i="83"/>
  <c r="AM354" i="83" s="1" a="1"/>
  <c r="AM354" i="83" s="1"/>
  <c r="Y354" i="83"/>
  <c r="AG354" i="83" s="1"/>
  <c r="W354" i="83"/>
  <c r="AJ353" i="83"/>
  <c r="AI353" i="83"/>
  <c r="AH353" i="83"/>
  <c r="AG353" i="83"/>
  <c r="AE353" i="83"/>
  <c r="Z353" i="83"/>
  <c r="Y353" i="83"/>
  <c r="W353" i="83"/>
  <c r="AJ352" i="83"/>
  <c r="AI352" i="83"/>
  <c r="AH352" i="83"/>
  <c r="Z352" i="83"/>
  <c r="AM352" i="83" s="1" a="1"/>
  <c r="AM352" i="83" s="1"/>
  <c r="Y352" i="83"/>
  <c r="W352" i="83"/>
  <c r="AJ351" i="83"/>
  <c r="AI351" i="83"/>
  <c r="AH351" i="83"/>
  <c r="Z351" i="83"/>
  <c r="AM351" i="83" s="1" a="1"/>
  <c r="AM351" i="83" s="1"/>
  <c r="Y351" i="83"/>
  <c r="AG351" i="83" s="1"/>
  <c r="W351" i="83"/>
  <c r="AJ350" i="83"/>
  <c r="AI350" i="83"/>
  <c r="AH350" i="83"/>
  <c r="Z350" i="83"/>
  <c r="AM350" i="83" s="1" a="1"/>
  <c r="AM350" i="83" s="1"/>
  <c r="Y350" i="83"/>
  <c r="AK350" i="83" s="1"/>
  <c r="W350" i="83"/>
  <c r="AJ349" i="83"/>
  <c r="AI349" i="83"/>
  <c r="AH349" i="83"/>
  <c r="AF349" i="83"/>
  <c r="Z349" i="83"/>
  <c r="Y349" i="83"/>
  <c r="AK349" i="83" s="1"/>
  <c r="W349" i="83"/>
  <c r="AJ348" i="83"/>
  <c r="AI348" i="83"/>
  <c r="AH348" i="83"/>
  <c r="Z348" i="83"/>
  <c r="AM348" i="83" s="1" a="1"/>
  <c r="AM348" i="83" s="1"/>
  <c r="Y348" i="83"/>
  <c r="AG348" i="83" s="1"/>
  <c r="W348" i="83"/>
  <c r="AJ347" i="83"/>
  <c r="AI347" i="83"/>
  <c r="AH347" i="83"/>
  <c r="AE347" i="83"/>
  <c r="Z347" i="83"/>
  <c r="Y347" i="83"/>
  <c r="AG347" i="83" s="1"/>
  <c r="W347" i="83"/>
  <c r="AJ346" i="83"/>
  <c r="AI346" i="83"/>
  <c r="AH346" i="83"/>
  <c r="Z346" i="83"/>
  <c r="AM346" i="83" s="1" a="1"/>
  <c r="AM346" i="83" s="1"/>
  <c r="Y346" i="83"/>
  <c r="AG346" i="83" s="1"/>
  <c r="W346" i="83"/>
  <c r="AJ345" i="83"/>
  <c r="AI345" i="83"/>
  <c r="AH345" i="83"/>
  <c r="Z345" i="83"/>
  <c r="AM345" i="83" s="1" a="1"/>
  <c r="AM345" i="83" s="1"/>
  <c r="Y345" i="83"/>
  <c r="AG345" i="83" s="1"/>
  <c r="W345" i="83"/>
  <c r="AJ344" i="83"/>
  <c r="AI344" i="83"/>
  <c r="AH344" i="83"/>
  <c r="AG344" i="83"/>
  <c r="Z344" i="83"/>
  <c r="Y344" i="83"/>
  <c r="AF344" i="83" s="1"/>
  <c r="W344" i="83"/>
  <c r="AJ343" i="83"/>
  <c r="AI343" i="83"/>
  <c r="AH343" i="83"/>
  <c r="Z343" i="83"/>
  <c r="AM343" i="83" s="1" a="1"/>
  <c r="AM343" i="83" s="1"/>
  <c r="Y343" i="83"/>
  <c r="AE343" i="83" s="1"/>
  <c r="W343" i="83"/>
  <c r="AJ342" i="83"/>
  <c r="AI342" i="83"/>
  <c r="AH342" i="83"/>
  <c r="AF342" i="83"/>
  <c r="Z342" i="83"/>
  <c r="Y342" i="83"/>
  <c r="AK342" i="83" s="1"/>
  <c r="W342" i="83"/>
  <c r="AK341" i="83"/>
  <c r="AJ341" i="83"/>
  <c r="AI341" i="83"/>
  <c r="AH341" i="83"/>
  <c r="Z341" i="83"/>
  <c r="Y341" i="83"/>
  <c r="W341" i="83"/>
  <c r="AJ340" i="83"/>
  <c r="AI340" i="83"/>
  <c r="AH340" i="83"/>
  <c r="Z340" i="83"/>
  <c r="AM340" i="83" s="1" a="1"/>
  <c r="AM340" i="83" s="1"/>
  <c r="Y340" i="83"/>
  <c r="AG340" i="83" s="1"/>
  <c r="W340" i="83"/>
  <c r="AJ339" i="83"/>
  <c r="AI339" i="83"/>
  <c r="AH339" i="83"/>
  <c r="Z339" i="83"/>
  <c r="AM339" i="83" s="1" a="1"/>
  <c r="AM339" i="83" s="1"/>
  <c r="Y339" i="83"/>
  <c r="AG339" i="83" s="1"/>
  <c r="W339" i="83"/>
  <c r="AK338" i="83"/>
  <c r="AJ338" i="83"/>
  <c r="AI338" i="83"/>
  <c r="AH338" i="83"/>
  <c r="Z338" i="83"/>
  <c r="Y338" i="83"/>
  <c r="W338" i="83"/>
  <c r="AL337" i="83"/>
  <c r="AJ337" i="83"/>
  <c r="AI337" i="83"/>
  <c r="AH337" i="83"/>
  <c r="Z337" i="83"/>
  <c r="Y337" i="83"/>
  <c r="AG337" i="83" s="1"/>
  <c r="W337" i="83"/>
  <c r="AJ336" i="83"/>
  <c r="AI336" i="83"/>
  <c r="AH336" i="83"/>
  <c r="Z336" i="83"/>
  <c r="AM336" i="83" s="1" a="1"/>
  <c r="AM336" i="83" s="1"/>
  <c r="Y336" i="83"/>
  <c r="AG336" i="83" s="1"/>
  <c r="W336" i="83"/>
  <c r="AJ335" i="83"/>
  <c r="AI335" i="83"/>
  <c r="AH335" i="83"/>
  <c r="Z335" i="83"/>
  <c r="AM335" i="83" s="1" a="1"/>
  <c r="AM335" i="83" s="1"/>
  <c r="Y335" i="83"/>
  <c r="AG335" i="83" s="1"/>
  <c r="W335" i="83"/>
  <c r="AJ334" i="83"/>
  <c r="AI334" i="83"/>
  <c r="AH334" i="83"/>
  <c r="Z334" i="83"/>
  <c r="AM334" i="83" s="1" a="1"/>
  <c r="AM334" i="83" s="1"/>
  <c r="Y334" i="83"/>
  <c r="W334" i="83"/>
  <c r="AJ333" i="83"/>
  <c r="AI333" i="83"/>
  <c r="AH333" i="83"/>
  <c r="Z333" i="83"/>
  <c r="AM333" i="83" s="1" a="1"/>
  <c r="AM333" i="83" s="1"/>
  <c r="Y333" i="83"/>
  <c r="AG333" i="83" s="1"/>
  <c r="W333" i="83"/>
  <c r="AK332" i="83"/>
  <c r="AJ332" i="83"/>
  <c r="AI332" i="83"/>
  <c r="AH332" i="83"/>
  <c r="AG332" i="83"/>
  <c r="AF332" i="83"/>
  <c r="AE332" i="83"/>
  <c r="Z332" i="83"/>
  <c r="Y332" i="83"/>
  <c r="AL332" i="83" s="1"/>
  <c r="W332" i="83"/>
  <c r="AK331" i="83"/>
  <c r="AJ331" i="83"/>
  <c r="AI331" i="83"/>
  <c r="AH331" i="83"/>
  <c r="Z331" i="83"/>
  <c r="Y331" i="83"/>
  <c r="AG331" i="83" s="1"/>
  <c r="W331" i="83"/>
  <c r="AK330" i="83"/>
  <c r="AJ330" i="83"/>
  <c r="AI330" i="83"/>
  <c r="AH330" i="83"/>
  <c r="Z330" i="83"/>
  <c r="Y330" i="83"/>
  <c r="AE330" i="83" s="1"/>
  <c r="W330" i="83"/>
  <c r="AK329" i="83"/>
  <c r="AJ329" i="83"/>
  <c r="AI329" i="83"/>
  <c r="AH329" i="83"/>
  <c r="Z329" i="83"/>
  <c r="Y329" i="83"/>
  <c r="AG329" i="83" s="1"/>
  <c r="W329" i="83"/>
  <c r="AJ328" i="83"/>
  <c r="AI328" i="83"/>
  <c r="AH328" i="83"/>
  <c r="Z328" i="83"/>
  <c r="AM328" i="83" s="1" a="1"/>
  <c r="AM328" i="83" s="1"/>
  <c r="Y328" i="83"/>
  <c r="AG328" i="83" s="1"/>
  <c r="W328" i="83"/>
  <c r="AJ327" i="83"/>
  <c r="AI327" i="83"/>
  <c r="AH327" i="83"/>
  <c r="Z327" i="83"/>
  <c r="AM327" i="83" s="1" a="1"/>
  <c r="AM327" i="83" s="1"/>
  <c r="Y327" i="83"/>
  <c r="AC327" i="83" s="1"/>
  <c r="W327" i="83"/>
  <c r="AJ326" i="83"/>
  <c r="AI326" i="83"/>
  <c r="AH326" i="83"/>
  <c r="Z326" i="83"/>
  <c r="AM326" i="83" s="1" a="1"/>
  <c r="AM326" i="83" s="1"/>
  <c r="Y326" i="83"/>
  <c r="W326" i="83"/>
  <c r="AK325" i="83"/>
  <c r="AJ325" i="83"/>
  <c r="AI325" i="83"/>
  <c r="AH325" i="83"/>
  <c r="Z325" i="83"/>
  <c r="Y325" i="83"/>
  <c r="AF325" i="83" s="1"/>
  <c r="W325" i="83"/>
  <c r="AJ324" i="83"/>
  <c r="AI324" i="83"/>
  <c r="AH324" i="83"/>
  <c r="Z324" i="83"/>
  <c r="AM324" i="83" s="1" a="1"/>
  <c r="AM324" i="83" s="1"/>
  <c r="Y324" i="83"/>
  <c r="W324" i="83"/>
  <c r="AJ323" i="83"/>
  <c r="AI323" i="83"/>
  <c r="AH323" i="83"/>
  <c r="Z323" i="83"/>
  <c r="AM323" i="83" s="1" a="1"/>
  <c r="AM323" i="83" s="1"/>
  <c r="Y323" i="83"/>
  <c r="AG323" i="83" s="1"/>
  <c r="W323" i="83"/>
  <c r="AK322" i="83"/>
  <c r="AJ322" i="83"/>
  <c r="AI322" i="83"/>
  <c r="AH322" i="83"/>
  <c r="AG322" i="83"/>
  <c r="AE322" i="83"/>
  <c r="Z322" i="83"/>
  <c r="Y322" i="83"/>
  <c r="AF322" i="83" s="1"/>
  <c r="W322" i="83"/>
  <c r="AJ321" i="83"/>
  <c r="AI321" i="83"/>
  <c r="AH321" i="83"/>
  <c r="AF321" i="83"/>
  <c r="Z321" i="83"/>
  <c r="Y321" i="83"/>
  <c r="W321" i="83"/>
  <c r="AJ320" i="83"/>
  <c r="AI320" i="83"/>
  <c r="AH320" i="83"/>
  <c r="Z320" i="83"/>
  <c r="AM320" i="83" s="1" a="1"/>
  <c r="AM320" i="83" s="1"/>
  <c r="Y320" i="83"/>
  <c r="AG320" i="83" s="1"/>
  <c r="W320" i="83"/>
  <c r="AK319" i="83"/>
  <c r="AJ319" i="83"/>
  <c r="AI319" i="83"/>
  <c r="AH319" i="83"/>
  <c r="AD319" i="83"/>
  <c r="Z319" i="83"/>
  <c r="Y319" i="83"/>
  <c r="AG319" i="83" s="1"/>
  <c r="W319" i="83"/>
  <c r="AJ318" i="83"/>
  <c r="AI318" i="83"/>
  <c r="AH318" i="83"/>
  <c r="Z318" i="83"/>
  <c r="Y318" i="83"/>
  <c r="AK318" i="83" s="1"/>
  <c r="W318" i="83"/>
  <c r="AJ317" i="83"/>
  <c r="AI317" i="83"/>
  <c r="AH317" i="83"/>
  <c r="Z317" i="83"/>
  <c r="AM317" i="83" s="1" a="1"/>
  <c r="AM317" i="83" s="1"/>
  <c r="Y317" i="83"/>
  <c r="AG317" i="83" s="1"/>
  <c r="W317" i="83"/>
  <c r="AJ316" i="83"/>
  <c r="AI316" i="83"/>
  <c r="AH316" i="83"/>
  <c r="Z316" i="83"/>
  <c r="AM316" i="83" s="1" a="1"/>
  <c r="AM316" i="83" s="1"/>
  <c r="Y316" i="83"/>
  <c r="AG316" i="83" s="1"/>
  <c r="W316" i="83"/>
  <c r="AJ315" i="83"/>
  <c r="AI315" i="83"/>
  <c r="AH315" i="83"/>
  <c r="AF315" i="83"/>
  <c r="Z315" i="83"/>
  <c r="Y315" i="83"/>
  <c r="AL315" i="83" s="1"/>
  <c r="W315" i="83"/>
  <c r="AJ314" i="83"/>
  <c r="AI314" i="83"/>
  <c r="AH314" i="83"/>
  <c r="Z314" i="83"/>
  <c r="AM314" i="83" s="1" a="1"/>
  <c r="AM314" i="83" s="1"/>
  <c r="Y314" i="83"/>
  <c r="AC314" i="83" s="1"/>
  <c r="W314" i="83"/>
  <c r="AJ313" i="83"/>
  <c r="AI313" i="83"/>
  <c r="AH313" i="83"/>
  <c r="Z313" i="83"/>
  <c r="AM313" i="83" s="1" a="1"/>
  <c r="AM313" i="83" s="1"/>
  <c r="Y313" i="83"/>
  <c r="W313" i="83"/>
  <c r="AJ312" i="83"/>
  <c r="AI312" i="83"/>
  <c r="AH312" i="83"/>
  <c r="Z312" i="83"/>
  <c r="Y312" i="83"/>
  <c r="AG312" i="83" s="1"/>
  <c r="W312" i="83"/>
  <c r="AJ311" i="83"/>
  <c r="AI311" i="83"/>
  <c r="AH311" i="83"/>
  <c r="Z311" i="83"/>
  <c r="Y311" i="83"/>
  <c r="AK311" i="83" s="1"/>
  <c r="W311" i="83"/>
  <c r="AL310" i="83"/>
  <c r="AJ310" i="83"/>
  <c r="AI310" i="83"/>
  <c r="AH310" i="83"/>
  <c r="Z310" i="83"/>
  <c r="Y310" i="83"/>
  <c r="W310" i="83"/>
  <c r="AJ309" i="83"/>
  <c r="AI309" i="83"/>
  <c r="AH309" i="83"/>
  <c r="Z309" i="83"/>
  <c r="AM309" i="83" s="1" a="1"/>
  <c r="AM309" i="83" s="1"/>
  <c r="Y309" i="83"/>
  <c r="AK309" i="83" s="1"/>
  <c r="W309" i="83"/>
  <c r="AJ308" i="83"/>
  <c r="AI308" i="83"/>
  <c r="AH308" i="83"/>
  <c r="Z308" i="83"/>
  <c r="AM308" i="83" s="1" a="1"/>
  <c r="AM308" i="83" s="1"/>
  <c r="Y308" i="83"/>
  <c r="AG308" i="83" s="1"/>
  <c r="W308" i="83"/>
  <c r="AK307" i="83"/>
  <c r="AJ307" i="83"/>
  <c r="AI307" i="83"/>
  <c r="AH307" i="83"/>
  <c r="Z307" i="83"/>
  <c r="Y307" i="83"/>
  <c r="W307" i="83"/>
  <c r="AK306" i="83"/>
  <c r="AJ306" i="83"/>
  <c r="AI306" i="83"/>
  <c r="AH306" i="83"/>
  <c r="Z306" i="83"/>
  <c r="Y306" i="83"/>
  <c r="AG306" i="83" s="1"/>
  <c r="W306" i="83"/>
  <c r="AL305" i="83"/>
  <c r="AJ305" i="83"/>
  <c r="AI305" i="83"/>
  <c r="AH305" i="83"/>
  <c r="AF305" i="83"/>
  <c r="Z305" i="83"/>
  <c r="Y305" i="83"/>
  <c r="W305" i="83"/>
  <c r="AJ304" i="83"/>
  <c r="AI304" i="83"/>
  <c r="AH304" i="83"/>
  <c r="AD304" i="83"/>
  <c r="Z304" i="83"/>
  <c r="Y304" i="83"/>
  <c r="AE304" i="83" s="1"/>
  <c r="W304" i="83"/>
  <c r="AJ303" i="83"/>
  <c r="AI303" i="83"/>
  <c r="AH303" i="83"/>
  <c r="Z303" i="83"/>
  <c r="AM303" i="83" s="1" a="1"/>
  <c r="AM303" i="83" s="1"/>
  <c r="Y303" i="83"/>
  <c r="AG303" i="83" s="1"/>
  <c r="W303" i="83"/>
  <c r="AJ302" i="83"/>
  <c r="AI302" i="83"/>
  <c r="AH302" i="83"/>
  <c r="AE302" i="83"/>
  <c r="Z302" i="83"/>
  <c r="Y302" i="83"/>
  <c r="AK302" i="83" s="1"/>
  <c r="W302" i="83"/>
  <c r="AJ301" i="83"/>
  <c r="AI301" i="83"/>
  <c r="AH301" i="83"/>
  <c r="AC301" i="83"/>
  <c r="Z301" i="83"/>
  <c r="Y301" i="83"/>
  <c r="AG301" i="83" s="1"/>
  <c r="W301" i="83"/>
  <c r="AJ300" i="83"/>
  <c r="AI300" i="83"/>
  <c r="AH300" i="83"/>
  <c r="Z300" i="83"/>
  <c r="AM300" i="83" s="1" a="1"/>
  <c r="AM300" i="83" s="1"/>
  <c r="Y300" i="83"/>
  <c r="AF300" i="83" s="1"/>
  <c r="W300" i="83"/>
  <c r="AJ299" i="83"/>
  <c r="AI299" i="83"/>
  <c r="AH299" i="83"/>
  <c r="AE299" i="83"/>
  <c r="Z299" i="83"/>
  <c r="Y299" i="83"/>
  <c r="AG299" i="83" s="1"/>
  <c r="W299" i="83"/>
  <c r="AJ298" i="83"/>
  <c r="AI298" i="83"/>
  <c r="AH298" i="83"/>
  <c r="AF298" i="83"/>
  <c r="Z298" i="83"/>
  <c r="Y298" i="83"/>
  <c r="AK298" i="83" s="1"/>
  <c r="W298" i="83"/>
  <c r="AJ297" i="83"/>
  <c r="AI297" i="83"/>
  <c r="AH297" i="83"/>
  <c r="Z297" i="83"/>
  <c r="AM297" i="83" s="1" a="1"/>
  <c r="AM297" i="83" s="1"/>
  <c r="Y297" i="83"/>
  <c r="AG297" i="83" s="1"/>
  <c r="W297" i="83"/>
  <c r="AJ296" i="83"/>
  <c r="AI296" i="83"/>
  <c r="AH296" i="83"/>
  <c r="Z296" i="83"/>
  <c r="AM296" i="83" s="1" a="1"/>
  <c r="AM296" i="83" s="1"/>
  <c r="Y296" i="83"/>
  <c r="AG296" i="83" s="1"/>
  <c r="W296" i="83"/>
  <c r="AK295" i="83"/>
  <c r="AJ295" i="83"/>
  <c r="AI295" i="83"/>
  <c r="AH295" i="83"/>
  <c r="Z295" i="83"/>
  <c r="Y295" i="83"/>
  <c r="AG295" i="83" s="1"/>
  <c r="W295" i="83"/>
  <c r="AJ294" i="83"/>
  <c r="AI294" i="83"/>
  <c r="AH294" i="83"/>
  <c r="Z294" i="83"/>
  <c r="AM294" i="83" s="1" a="1"/>
  <c r="AM294" i="83" s="1"/>
  <c r="Y294" i="83"/>
  <c r="AG294" i="83" s="1"/>
  <c r="W294" i="83"/>
  <c r="AJ293" i="83"/>
  <c r="AI293" i="83"/>
  <c r="AH293" i="83"/>
  <c r="Z293" i="83"/>
  <c r="AM293" i="83" s="1" a="1"/>
  <c r="AM293" i="83" s="1"/>
  <c r="Y293" i="83"/>
  <c r="AF293" i="83" s="1"/>
  <c r="W293" i="83"/>
  <c r="AK292" i="83"/>
  <c r="AJ292" i="83"/>
  <c r="AI292" i="83"/>
  <c r="AH292" i="83"/>
  <c r="Z292" i="83"/>
  <c r="Y292" i="83"/>
  <c r="AG292" i="83" s="1"/>
  <c r="W292" i="83"/>
  <c r="AJ291" i="83"/>
  <c r="AI291" i="83"/>
  <c r="AH291" i="83"/>
  <c r="Z291" i="83"/>
  <c r="Y291" i="83"/>
  <c r="AD291" i="83" s="1"/>
  <c r="W291" i="83"/>
  <c r="AJ290" i="83"/>
  <c r="AI290" i="83"/>
  <c r="AH290" i="83"/>
  <c r="Z290" i="83"/>
  <c r="AM290" i="83" s="1" a="1"/>
  <c r="AM290" i="83" s="1"/>
  <c r="Y290" i="83"/>
  <c r="AG290" i="83" s="1"/>
  <c r="W290" i="83"/>
  <c r="AJ289" i="83"/>
  <c r="AI289" i="83"/>
  <c r="AH289" i="83"/>
  <c r="AG289" i="83"/>
  <c r="Z289" i="83"/>
  <c r="Y289" i="83"/>
  <c r="W289" i="83"/>
  <c r="AJ288" i="83"/>
  <c r="AI288" i="83"/>
  <c r="AH288" i="83"/>
  <c r="Z288" i="83"/>
  <c r="AM288" i="83" s="1" a="1"/>
  <c r="AM288" i="83" s="1"/>
  <c r="Y288" i="83"/>
  <c r="W288" i="83"/>
  <c r="AJ287" i="83"/>
  <c r="AI287" i="83"/>
  <c r="AH287" i="83"/>
  <c r="Z287" i="83"/>
  <c r="Y287" i="83"/>
  <c r="AG287" i="83" s="1"/>
  <c r="W287" i="83"/>
  <c r="AJ286" i="83"/>
  <c r="AI286" i="83"/>
  <c r="AH286" i="83"/>
  <c r="Z286" i="83"/>
  <c r="AM286" i="83" s="1" a="1"/>
  <c r="AM286" i="83" s="1"/>
  <c r="Y286" i="83"/>
  <c r="W286" i="83"/>
  <c r="AJ285" i="83"/>
  <c r="AI285" i="83"/>
  <c r="AH285" i="83"/>
  <c r="Z285" i="83"/>
  <c r="AM285" i="83" s="1" a="1"/>
  <c r="AM285" i="83" s="1"/>
  <c r="Y285" i="83"/>
  <c r="AG285" i="83" s="1"/>
  <c r="W285" i="83"/>
  <c r="AJ284" i="83"/>
  <c r="AI284" i="83"/>
  <c r="AH284" i="83"/>
  <c r="Z284" i="83"/>
  <c r="AM284" i="83" s="1" a="1"/>
  <c r="AM284" i="83" s="1"/>
  <c r="Y284" i="83"/>
  <c r="W284" i="83"/>
  <c r="AJ283" i="83"/>
  <c r="AI283" i="83"/>
  <c r="AH283" i="83"/>
  <c r="Z283" i="83"/>
  <c r="AM283" i="83" s="1" a="1"/>
  <c r="AM283" i="83" s="1"/>
  <c r="Y283" i="83"/>
  <c r="W283" i="83"/>
  <c r="AL282" i="83"/>
  <c r="AJ282" i="83"/>
  <c r="AI282" i="83"/>
  <c r="AH282" i="83"/>
  <c r="Z282" i="83"/>
  <c r="Y282" i="83"/>
  <c r="AK282" i="83" s="1"/>
  <c r="W282" i="83"/>
  <c r="AK281" i="83"/>
  <c r="AJ281" i="83"/>
  <c r="AI281" i="83"/>
  <c r="AH281" i="83"/>
  <c r="Z281" i="83"/>
  <c r="Y281" i="83"/>
  <c r="W281" i="83"/>
  <c r="AJ280" i="83"/>
  <c r="AI280" i="83"/>
  <c r="AH280" i="83"/>
  <c r="Z280" i="83"/>
  <c r="Y280" i="83"/>
  <c r="AF280" i="83" s="1"/>
  <c r="W280" i="83"/>
  <c r="AL279" i="83"/>
  <c r="AK279" i="83"/>
  <c r="AJ279" i="83"/>
  <c r="AI279" i="83"/>
  <c r="AH279" i="83"/>
  <c r="AF279" i="83"/>
  <c r="Z279" i="83"/>
  <c r="Y279" i="83"/>
  <c r="AE279" i="83" s="1"/>
  <c r="W279" i="83"/>
  <c r="AJ278" i="83"/>
  <c r="AI278" i="83"/>
  <c r="AH278" i="83"/>
  <c r="AD278" i="83"/>
  <c r="Z278" i="83"/>
  <c r="Y278" i="83"/>
  <c r="AL278" i="83" s="1"/>
  <c r="W278" i="83"/>
  <c r="AJ277" i="83"/>
  <c r="AI277" i="83"/>
  <c r="AH277" i="83"/>
  <c r="Z277" i="83"/>
  <c r="AM277" i="83" s="1" a="1"/>
  <c r="AM277" i="83" s="1"/>
  <c r="Y277" i="83"/>
  <c r="AK277" i="83" s="1"/>
  <c r="W277" i="83"/>
  <c r="AJ276" i="83"/>
  <c r="AI276" i="83"/>
  <c r="AH276" i="83"/>
  <c r="Z276" i="83"/>
  <c r="AM276" i="83" s="1" a="1"/>
  <c r="AM276" i="83" s="1"/>
  <c r="Y276" i="83"/>
  <c r="AG276" i="83" s="1"/>
  <c r="W276" i="83"/>
  <c r="AJ275" i="83"/>
  <c r="AI275" i="83"/>
  <c r="AH275" i="83"/>
  <c r="Z275" i="83"/>
  <c r="AM275" i="83" s="1" a="1"/>
  <c r="AM275" i="83" s="1"/>
  <c r="Y275" i="83"/>
  <c r="AD275" i="83" s="1"/>
  <c r="W275" i="83"/>
  <c r="AL274" i="83"/>
  <c r="AJ274" i="83"/>
  <c r="AI274" i="83"/>
  <c r="AH274" i="83"/>
  <c r="Z274" i="83"/>
  <c r="Y274" i="83"/>
  <c r="AG274" i="83" s="1"/>
  <c r="W274" i="83"/>
  <c r="AJ273" i="83"/>
  <c r="AI273" i="83"/>
  <c r="AH273" i="83"/>
  <c r="Z273" i="83"/>
  <c r="AM273" i="83" s="1" a="1"/>
  <c r="AM273" i="83" s="1"/>
  <c r="Y273" i="83"/>
  <c r="AG273" i="83" s="1"/>
  <c r="W273" i="83"/>
  <c r="AJ272" i="83"/>
  <c r="AI272" i="83"/>
  <c r="AH272" i="83"/>
  <c r="AD272" i="83"/>
  <c r="Z272" i="83"/>
  <c r="Y272" i="83"/>
  <c r="AK272" i="83" s="1"/>
  <c r="W272" i="83"/>
  <c r="AK271" i="83"/>
  <c r="AJ271" i="83"/>
  <c r="AI271" i="83"/>
  <c r="AH271" i="83"/>
  <c r="Z271" i="83"/>
  <c r="Y271" i="83"/>
  <c r="AG271" i="83" s="1"/>
  <c r="W271" i="83"/>
  <c r="AL270" i="83"/>
  <c r="AJ270" i="83"/>
  <c r="AI270" i="83"/>
  <c r="AH270" i="83"/>
  <c r="AC270" i="83"/>
  <c r="Z270" i="83"/>
  <c r="Y270" i="83"/>
  <c r="AD270" i="83" s="1"/>
  <c r="W270" i="83"/>
  <c r="AJ269" i="83"/>
  <c r="AI269" i="83"/>
  <c r="AH269" i="83"/>
  <c r="Z269" i="83"/>
  <c r="Y269" i="83"/>
  <c r="AG269" i="83" s="1"/>
  <c r="W269" i="83"/>
  <c r="AJ268" i="83"/>
  <c r="AI268" i="83"/>
  <c r="AH268" i="83"/>
  <c r="Z268" i="83"/>
  <c r="AM268" i="83" s="1" a="1"/>
  <c r="AM268" i="83" s="1"/>
  <c r="Y268" i="83"/>
  <c r="W268" i="83"/>
  <c r="AJ267" i="83"/>
  <c r="AI267" i="83"/>
  <c r="AH267" i="83"/>
  <c r="Z267" i="83"/>
  <c r="Y267" i="83"/>
  <c r="AG267" i="83" s="1"/>
  <c r="W267" i="83"/>
  <c r="AJ266" i="83"/>
  <c r="AI266" i="83"/>
  <c r="AH266" i="83"/>
  <c r="Z266" i="83"/>
  <c r="AM266" i="83" s="1" a="1"/>
  <c r="AM266" i="83" s="1"/>
  <c r="Y266" i="83"/>
  <c r="AG266" i="83" s="1"/>
  <c r="W266" i="83"/>
  <c r="AL265" i="83"/>
  <c r="AJ265" i="83"/>
  <c r="AI265" i="83"/>
  <c r="AH265" i="83"/>
  <c r="Z265" i="83"/>
  <c r="Y265" i="83"/>
  <c r="AG265" i="83" s="1"/>
  <c r="W265" i="83"/>
  <c r="AJ264" i="83"/>
  <c r="AI264" i="83"/>
  <c r="AH264" i="83"/>
  <c r="Z264" i="83"/>
  <c r="AM264" i="83" s="1" a="1"/>
  <c r="AM264" i="83" s="1"/>
  <c r="Y264" i="83"/>
  <c r="AG264" i="83" s="1"/>
  <c r="W264" i="83"/>
  <c r="AJ263" i="83"/>
  <c r="AI263" i="83"/>
  <c r="AH263" i="83"/>
  <c r="Z263" i="83"/>
  <c r="AM263" i="83" s="1" a="1"/>
  <c r="AM263" i="83" s="1"/>
  <c r="Y263" i="83"/>
  <c r="W263" i="83"/>
  <c r="AJ262" i="83"/>
  <c r="AI262" i="83"/>
  <c r="AH262" i="83"/>
  <c r="AG262" i="83"/>
  <c r="AE262" i="83"/>
  <c r="AD262" i="83"/>
  <c r="Z262" i="83"/>
  <c r="Y262" i="83"/>
  <c r="AL262" i="83" s="1"/>
  <c r="W262" i="83"/>
  <c r="AJ261" i="83"/>
  <c r="AI261" i="83"/>
  <c r="AH261" i="83"/>
  <c r="Z261" i="83"/>
  <c r="Y261" i="83"/>
  <c r="AG261" i="83" s="1"/>
  <c r="W261" i="83"/>
  <c r="AJ260" i="83"/>
  <c r="AI260" i="83"/>
  <c r="AH260" i="83"/>
  <c r="AD260" i="83"/>
  <c r="Z260" i="83"/>
  <c r="Y260" i="83"/>
  <c r="AE260" i="83" s="1"/>
  <c r="W260" i="83"/>
  <c r="AJ259" i="83"/>
  <c r="AI259" i="83"/>
  <c r="AH259" i="83"/>
  <c r="Z259" i="83"/>
  <c r="AM259" i="83" s="1" a="1"/>
  <c r="AM259" i="83" s="1"/>
  <c r="Y259" i="83"/>
  <c r="AG259" i="83" s="1"/>
  <c r="W259" i="83"/>
  <c r="AJ258" i="83"/>
  <c r="AI258" i="83"/>
  <c r="AH258" i="83"/>
  <c r="Z258" i="83"/>
  <c r="AM258" i="83" s="1" a="1"/>
  <c r="AM258" i="83" s="1"/>
  <c r="Y258" i="83"/>
  <c r="AF258" i="83" s="1"/>
  <c r="W258" i="83"/>
  <c r="AJ257" i="83"/>
  <c r="AI257" i="83"/>
  <c r="AH257" i="83"/>
  <c r="Z257" i="83"/>
  <c r="AM257" i="83" s="1" a="1"/>
  <c r="AM257" i="83" s="1"/>
  <c r="Y257" i="83"/>
  <c r="W257" i="83"/>
  <c r="AJ256" i="83"/>
  <c r="AI256" i="83"/>
  <c r="AH256" i="83"/>
  <c r="Z256" i="83"/>
  <c r="AM256" i="83" s="1" a="1"/>
  <c r="AM256" i="83" s="1"/>
  <c r="Y256" i="83"/>
  <c r="W256" i="83"/>
  <c r="AJ255" i="83"/>
  <c r="AI255" i="83"/>
  <c r="AH255" i="83"/>
  <c r="AG255" i="83"/>
  <c r="Z255" i="83"/>
  <c r="Y255" i="83"/>
  <c r="AF255" i="83" s="1"/>
  <c r="W255" i="83"/>
  <c r="AJ254" i="83"/>
  <c r="AI254" i="83"/>
  <c r="AH254" i="83"/>
  <c r="AG254" i="83"/>
  <c r="Z254" i="83"/>
  <c r="Y254" i="83"/>
  <c r="AD254" i="83" s="1"/>
  <c r="W254" i="83"/>
  <c r="AJ253" i="83"/>
  <c r="AI253" i="83"/>
  <c r="AH253" i="83"/>
  <c r="Z253" i="83"/>
  <c r="Y253" i="83"/>
  <c r="AC253" i="83" s="1"/>
  <c r="W253" i="83"/>
  <c r="AJ252" i="83"/>
  <c r="AI252" i="83"/>
  <c r="AH252" i="83"/>
  <c r="Z252" i="83"/>
  <c r="AM252" i="83" s="1" a="1"/>
  <c r="AM252" i="83" s="1"/>
  <c r="Y252" i="83"/>
  <c r="AG252" i="83" s="1"/>
  <c r="W252" i="83"/>
  <c r="AJ251" i="83"/>
  <c r="AI251" i="83"/>
  <c r="AH251" i="83"/>
  <c r="Z251" i="83"/>
  <c r="AM251" i="83" s="1" a="1"/>
  <c r="AM251" i="83" s="1"/>
  <c r="Y251" i="83"/>
  <c r="AD251" i="83" s="1"/>
  <c r="W251" i="83"/>
  <c r="AJ250" i="83"/>
  <c r="AI250" i="83"/>
  <c r="AH250" i="83"/>
  <c r="Z250" i="83"/>
  <c r="AM250" i="83" s="1" a="1"/>
  <c r="AM250" i="83" s="1"/>
  <c r="Y250" i="83"/>
  <c r="AD250" i="83" s="1"/>
  <c r="W250" i="83"/>
  <c r="AJ249" i="83"/>
  <c r="AI249" i="83"/>
  <c r="AH249" i="83"/>
  <c r="AG249" i="83"/>
  <c r="Z249" i="83"/>
  <c r="Y249" i="83"/>
  <c r="W249" i="83"/>
  <c r="AJ248" i="83"/>
  <c r="AI248" i="83"/>
  <c r="AH248" i="83"/>
  <c r="Z248" i="83"/>
  <c r="AM248" i="83" s="1" a="1"/>
  <c r="AM248" i="83" s="1"/>
  <c r="Y248" i="83"/>
  <c r="AG248" i="83" s="1"/>
  <c r="W248" i="83"/>
  <c r="AK247" i="83"/>
  <c r="AJ247" i="83"/>
  <c r="AI247" i="83"/>
  <c r="AH247" i="83"/>
  <c r="Z247" i="83"/>
  <c r="Y247" i="83"/>
  <c r="AG247" i="83" s="1"/>
  <c r="W247" i="83"/>
  <c r="AJ246" i="83"/>
  <c r="AI246" i="83"/>
  <c r="AH246" i="83"/>
  <c r="Z246" i="83"/>
  <c r="Y246" i="83"/>
  <c r="W246" i="83"/>
  <c r="AJ245" i="83"/>
  <c r="AI245" i="83"/>
  <c r="AH245" i="83"/>
  <c r="Z245" i="83"/>
  <c r="AM245" i="83" s="1" a="1"/>
  <c r="AM245" i="83" s="1"/>
  <c r="Y245" i="83"/>
  <c r="W245" i="83"/>
  <c r="AL244" i="83"/>
  <c r="AJ244" i="83"/>
  <c r="AI244" i="83"/>
  <c r="AH244" i="83"/>
  <c r="AD244" i="83"/>
  <c r="Z244" i="83"/>
  <c r="Y244" i="83"/>
  <c r="AF244" i="83" s="1"/>
  <c r="W244" i="83"/>
  <c r="AJ243" i="83"/>
  <c r="AI243" i="83"/>
  <c r="AH243" i="83"/>
  <c r="Z243" i="83"/>
  <c r="AM243" i="83" s="1" a="1"/>
  <c r="AM243" i="83" s="1"/>
  <c r="Y243" i="83"/>
  <c r="AF243" i="83" s="1"/>
  <c r="W243" i="83"/>
  <c r="AL242" i="83"/>
  <c r="AJ242" i="83"/>
  <c r="AI242" i="83"/>
  <c r="AH242" i="83"/>
  <c r="AC242" i="83"/>
  <c r="Z242" i="83"/>
  <c r="Y242" i="83"/>
  <c r="AD242" i="83" s="1"/>
  <c r="W242" i="83"/>
  <c r="AJ241" i="83"/>
  <c r="AI241" i="83"/>
  <c r="AH241" i="83"/>
  <c r="Z241" i="83"/>
  <c r="Y241" i="83"/>
  <c r="AG241" i="83" s="1"/>
  <c r="W241" i="83"/>
  <c r="AK240" i="83"/>
  <c r="AJ240" i="83"/>
  <c r="AI240" i="83"/>
  <c r="AH240" i="83"/>
  <c r="Z240" i="83"/>
  <c r="Y240" i="83"/>
  <c r="AE240" i="83" s="1"/>
  <c r="W240" i="83"/>
  <c r="AJ239" i="83"/>
  <c r="AI239" i="83"/>
  <c r="AH239" i="83"/>
  <c r="AE239" i="83"/>
  <c r="Z239" i="83"/>
  <c r="Y239" i="83"/>
  <c r="AG239" i="83" s="1"/>
  <c r="W239" i="83"/>
  <c r="AJ238" i="83"/>
  <c r="AI238" i="83"/>
  <c r="AH238" i="83"/>
  <c r="Z238" i="83"/>
  <c r="AM238" i="83" s="1" a="1"/>
  <c r="AM238" i="83" s="1"/>
  <c r="Y238" i="83"/>
  <c r="AG238" i="83" s="1"/>
  <c r="W238" i="83"/>
  <c r="AJ237" i="83"/>
  <c r="AI237" i="83"/>
  <c r="AH237" i="83"/>
  <c r="Z237" i="83"/>
  <c r="Y237" i="83"/>
  <c r="AF237" i="83" s="1"/>
  <c r="W237" i="83"/>
  <c r="AJ236" i="83"/>
  <c r="AI236" i="83"/>
  <c r="AH236" i="83"/>
  <c r="Z236" i="83"/>
  <c r="AM236" i="83" s="1" a="1"/>
  <c r="AM236" i="83" s="1"/>
  <c r="Y236" i="83"/>
  <c r="AF236" i="83" s="1"/>
  <c r="W236" i="83"/>
  <c r="AJ235" i="83"/>
  <c r="AI235" i="83"/>
  <c r="AH235" i="83"/>
  <c r="Z235" i="83"/>
  <c r="AM235" i="83" s="1" a="1"/>
  <c r="AM235" i="83" s="1"/>
  <c r="Y235" i="83"/>
  <c r="W235" i="83"/>
  <c r="AJ234" i="83"/>
  <c r="AI234" i="83"/>
  <c r="AH234" i="83"/>
  <c r="Z234" i="83"/>
  <c r="AM234" i="83" s="1" a="1"/>
  <c r="AM234" i="83" s="1"/>
  <c r="Y234" i="83"/>
  <c r="W234" i="83"/>
  <c r="AJ233" i="83"/>
  <c r="AI233" i="83"/>
  <c r="AH233" i="83"/>
  <c r="Z233" i="83"/>
  <c r="AM233" i="83" s="1" a="1"/>
  <c r="AM233" i="83" s="1"/>
  <c r="Y233" i="83"/>
  <c r="AG233" i="83" s="1"/>
  <c r="W233" i="83"/>
  <c r="AJ232" i="83"/>
  <c r="AI232" i="83"/>
  <c r="AH232" i="83"/>
  <c r="Z232" i="83"/>
  <c r="AM232" i="83" s="1" a="1"/>
  <c r="AM232" i="83" s="1"/>
  <c r="Y232" i="83"/>
  <c r="W232" i="83"/>
  <c r="AJ231" i="83"/>
  <c r="AI231" i="83"/>
  <c r="AH231" i="83"/>
  <c r="Z231" i="83"/>
  <c r="AM231" i="83" s="1" a="1"/>
  <c r="AM231" i="83" s="1"/>
  <c r="Y231" i="83"/>
  <c r="AG231" i="83" s="1"/>
  <c r="W231" i="83"/>
  <c r="AJ230" i="83"/>
  <c r="AI230" i="83"/>
  <c r="AH230" i="83"/>
  <c r="Z230" i="83"/>
  <c r="AM230" i="83" s="1" a="1"/>
  <c r="AM230" i="83" s="1"/>
  <c r="Y230" i="83"/>
  <c r="AG230" i="83" s="1"/>
  <c r="W230" i="83"/>
  <c r="AJ229" i="83"/>
  <c r="AI229" i="83"/>
  <c r="AH229" i="83"/>
  <c r="Z229" i="83"/>
  <c r="AM229" i="83" s="1" a="1"/>
  <c r="AM229" i="83" s="1"/>
  <c r="Y229" i="83"/>
  <c r="W229" i="83"/>
  <c r="AJ228" i="83"/>
  <c r="AI228" i="83"/>
  <c r="AH228" i="83"/>
  <c r="Z228" i="83"/>
  <c r="AM228" i="83" s="1" a="1"/>
  <c r="AM228" i="83" s="1"/>
  <c r="Y228" i="83"/>
  <c r="AG228" i="83" s="1"/>
  <c r="W228" i="83"/>
  <c r="AJ227" i="83"/>
  <c r="AI227" i="83"/>
  <c r="AH227" i="83"/>
  <c r="Z227" i="83"/>
  <c r="AM227" i="83" s="1" a="1"/>
  <c r="AM227" i="83" s="1"/>
  <c r="Y227" i="83"/>
  <c r="AG227" i="83" s="1"/>
  <c r="W227" i="83"/>
  <c r="AJ226" i="83"/>
  <c r="AI226" i="83"/>
  <c r="AH226" i="83"/>
  <c r="Z226" i="83"/>
  <c r="AM226" i="83" s="1" a="1"/>
  <c r="AM226" i="83" s="1"/>
  <c r="Y226" i="83"/>
  <c r="AF226" i="83" s="1"/>
  <c r="W226" i="83"/>
  <c r="AJ225" i="83"/>
  <c r="AI225" i="83"/>
  <c r="AH225" i="83"/>
  <c r="Z225" i="83"/>
  <c r="AM225" i="83" s="1" a="1"/>
  <c r="AM225" i="83" s="1"/>
  <c r="Y225" i="83"/>
  <c r="AG225" i="83" s="1"/>
  <c r="W225" i="83"/>
  <c r="AJ224" i="83"/>
  <c r="AI224" i="83"/>
  <c r="AH224" i="83"/>
  <c r="Z224" i="83"/>
  <c r="AM224" i="83" s="1" a="1"/>
  <c r="AM224" i="83" s="1"/>
  <c r="Y224" i="83"/>
  <c r="AG224" i="83" s="1"/>
  <c r="W224" i="83"/>
  <c r="AJ223" i="83"/>
  <c r="AI223" i="83"/>
  <c r="AH223" i="83"/>
  <c r="Z223" i="83"/>
  <c r="AM223" i="83" s="1" a="1"/>
  <c r="AM223" i="83" s="1"/>
  <c r="Y223" i="83"/>
  <c r="AL223" i="83" s="1"/>
  <c r="W223" i="83"/>
  <c r="AL222" i="83"/>
  <c r="AK222" i="83"/>
  <c r="AJ222" i="83"/>
  <c r="AI222" i="83"/>
  <c r="AH222" i="83"/>
  <c r="Z222" i="83"/>
  <c r="Y222" i="83"/>
  <c r="AG222" i="83" s="1"/>
  <c r="W222" i="83"/>
  <c r="AJ221" i="83"/>
  <c r="AI221" i="83"/>
  <c r="AH221" i="83"/>
  <c r="AD221" i="83"/>
  <c r="Z221" i="83"/>
  <c r="Y221" i="83"/>
  <c r="AF221" i="83" s="1"/>
  <c r="W221" i="83"/>
  <c r="AJ220" i="83"/>
  <c r="AI220" i="83"/>
  <c r="AH220" i="83"/>
  <c r="AG220" i="83"/>
  <c r="AE220" i="83"/>
  <c r="Z220" i="83"/>
  <c r="Y220" i="83"/>
  <c r="W220" i="83"/>
  <c r="AJ219" i="83"/>
  <c r="AI219" i="83"/>
  <c r="AH219" i="83"/>
  <c r="Z219" i="83"/>
  <c r="AM219" i="83" s="1" a="1"/>
  <c r="AM219" i="83" s="1"/>
  <c r="Y219" i="83"/>
  <c r="AF219" i="83" s="1"/>
  <c r="W219" i="83"/>
  <c r="AJ218" i="83"/>
  <c r="AI218" i="83"/>
  <c r="AH218" i="83"/>
  <c r="AC218" i="83"/>
  <c r="Z218" i="83"/>
  <c r="Y218" i="83"/>
  <c r="AG218" i="83" s="1"/>
  <c r="W218" i="83"/>
  <c r="AK217" i="83"/>
  <c r="AJ217" i="83"/>
  <c r="AI217" i="83"/>
  <c r="AH217" i="83"/>
  <c r="AE217" i="83"/>
  <c r="AD217" i="83"/>
  <c r="Z217" i="83"/>
  <c r="Y217" i="83"/>
  <c r="AG217" i="83" s="1"/>
  <c r="W217" i="83"/>
  <c r="AJ216" i="83"/>
  <c r="AI216" i="83"/>
  <c r="AH216" i="83"/>
  <c r="Z216" i="83"/>
  <c r="AM216" i="83" s="1" a="1"/>
  <c r="AM216" i="83" s="1"/>
  <c r="Y216" i="83"/>
  <c r="AG216" i="83" s="1"/>
  <c r="W216" i="83"/>
  <c r="AJ215" i="83"/>
  <c r="AI215" i="83"/>
  <c r="AH215" i="83"/>
  <c r="Z215" i="83"/>
  <c r="AM215" i="83" s="1" a="1"/>
  <c r="AM215" i="83" s="1"/>
  <c r="Y215" i="83"/>
  <c r="AF215" i="83" s="1"/>
  <c r="W215" i="83"/>
  <c r="AJ214" i="83"/>
  <c r="AI214" i="83"/>
  <c r="AH214" i="83"/>
  <c r="AF214" i="83"/>
  <c r="Z214" i="83"/>
  <c r="Y214" i="83"/>
  <c r="AE214" i="83" s="1"/>
  <c r="W214" i="83"/>
  <c r="AJ213" i="83"/>
  <c r="AI213" i="83"/>
  <c r="AH213" i="83"/>
  <c r="Z213" i="83"/>
  <c r="AM213" i="83" s="1" a="1"/>
  <c r="AM213" i="83" s="1"/>
  <c r="Y213" i="83"/>
  <c r="AG213" i="83" s="1"/>
  <c r="W213" i="83"/>
  <c r="AJ212" i="83"/>
  <c r="AI212" i="83"/>
  <c r="AH212" i="83"/>
  <c r="Z212" i="83"/>
  <c r="Y212" i="83"/>
  <c r="AG212" i="83" s="1"/>
  <c r="W212" i="83"/>
  <c r="AJ211" i="83"/>
  <c r="AI211" i="83"/>
  <c r="AH211" i="83"/>
  <c r="Z211" i="83"/>
  <c r="AM211" i="83" s="1" a="1"/>
  <c r="AM211" i="83" s="1"/>
  <c r="Y211" i="83"/>
  <c r="AG211" i="83" s="1"/>
  <c r="W211" i="83"/>
  <c r="AJ210" i="83"/>
  <c r="AI210" i="83"/>
  <c r="AH210" i="83"/>
  <c r="Z210" i="83"/>
  <c r="AM210" i="83" s="1" a="1"/>
  <c r="AM210" i="83" s="1"/>
  <c r="Y210" i="83"/>
  <c r="AG210" i="83" s="1"/>
  <c r="W210" i="83"/>
  <c r="AJ209" i="83"/>
  <c r="AI209" i="83"/>
  <c r="AH209" i="83"/>
  <c r="Z209" i="83"/>
  <c r="AM209" i="83" s="1" a="1"/>
  <c r="AM209" i="83" s="1"/>
  <c r="Y209" i="83"/>
  <c r="AG209" i="83" s="1"/>
  <c r="W209" i="83"/>
  <c r="AL208" i="83"/>
  <c r="AJ208" i="83"/>
  <c r="AI208" i="83"/>
  <c r="AH208" i="83"/>
  <c r="Z208" i="83"/>
  <c r="Y208" i="83"/>
  <c r="W208" i="83"/>
  <c r="AJ207" i="83"/>
  <c r="AI207" i="83"/>
  <c r="AH207" i="83"/>
  <c r="AC207" i="83"/>
  <c r="Z207" i="83"/>
  <c r="Y207" i="83"/>
  <c r="AG207" i="83" s="1"/>
  <c r="W207" i="83"/>
  <c r="AJ206" i="83"/>
  <c r="AI206" i="83"/>
  <c r="AH206" i="83"/>
  <c r="Z206" i="83"/>
  <c r="AM206" i="83" s="1" a="1"/>
  <c r="AM206" i="83" s="1"/>
  <c r="Y206" i="83"/>
  <c r="AG206" i="83" s="1"/>
  <c r="W206" i="83"/>
  <c r="AJ205" i="83"/>
  <c r="AI205" i="83"/>
  <c r="AH205" i="83"/>
  <c r="Z205" i="83"/>
  <c r="AM205" i="83" s="1" a="1"/>
  <c r="AM205" i="83" s="1"/>
  <c r="Y205" i="83"/>
  <c r="AF205" i="83" s="1"/>
  <c r="W205" i="83"/>
  <c r="AK204" i="83"/>
  <c r="AJ204" i="83"/>
  <c r="AI204" i="83"/>
  <c r="AH204" i="83"/>
  <c r="Z204" i="83"/>
  <c r="Y204" i="83"/>
  <c r="AC204" i="83" s="1"/>
  <c r="W204" i="83"/>
  <c r="AJ203" i="83"/>
  <c r="AI203" i="83"/>
  <c r="AH203" i="83"/>
  <c r="AG203" i="83"/>
  <c r="AF203" i="83"/>
  <c r="Z203" i="83"/>
  <c r="Y203" i="83"/>
  <c r="AE203" i="83" s="1"/>
  <c r="W203" i="83"/>
  <c r="AJ202" i="83"/>
  <c r="AI202" i="83"/>
  <c r="AH202" i="83"/>
  <c r="AE202" i="83"/>
  <c r="Z202" i="83"/>
  <c r="Y202" i="83"/>
  <c r="AG202" i="83" s="1"/>
  <c r="W202" i="83"/>
  <c r="AJ201" i="83"/>
  <c r="AI201" i="83"/>
  <c r="AH201" i="83"/>
  <c r="Z201" i="83"/>
  <c r="AM201" i="83" s="1" a="1"/>
  <c r="AM201" i="83" s="1"/>
  <c r="Y201" i="83"/>
  <c r="AG201" i="83" s="1"/>
  <c r="W201" i="83"/>
  <c r="AJ200" i="83"/>
  <c r="AI200" i="83"/>
  <c r="AH200" i="83"/>
  <c r="AC200" i="83"/>
  <c r="Z200" i="83"/>
  <c r="Y200" i="83"/>
  <c r="AG200" i="83" s="1"/>
  <c r="W200" i="83"/>
  <c r="AK199" i="83"/>
  <c r="AJ199" i="83"/>
  <c r="AI199" i="83"/>
  <c r="AH199" i="83"/>
  <c r="Z199" i="83"/>
  <c r="Y199" i="83"/>
  <c r="AG199" i="83" s="1"/>
  <c r="W199" i="83"/>
  <c r="AJ198" i="83"/>
  <c r="AI198" i="83"/>
  <c r="AH198" i="83"/>
  <c r="Z198" i="83"/>
  <c r="AM198" i="83" s="1" a="1"/>
  <c r="AM198" i="83" s="1"/>
  <c r="Y198" i="83"/>
  <c r="AG198" i="83" s="1"/>
  <c r="W198" i="83"/>
  <c r="AJ197" i="83"/>
  <c r="AI197" i="83"/>
  <c r="AH197" i="83"/>
  <c r="Z197" i="83"/>
  <c r="AM197" i="83" s="1" a="1"/>
  <c r="AM197" i="83" s="1"/>
  <c r="Y197" i="83"/>
  <c r="AG197" i="83" s="1"/>
  <c r="W197" i="83"/>
  <c r="AJ196" i="83"/>
  <c r="AI196" i="83"/>
  <c r="AH196" i="83"/>
  <c r="Z196" i="83"/>
  <c r="AM196" i="83" s="1" a="1"/>
  <c r="AM196" i="83" s="1"/>
  <c r="Y196" i="83"/>
  <c r="AK196" i="83" s="1"/>
  <c r="W196" i="83"/>
  <c r="AK195" i="83"/>
  <c r="AJ195" i="83"/>
  <c r="AI195" i="83"/>
  <c r="AH195" i="83"/>
  <c r="Z195" i="83"/>
  <c r="Y195" i="83"/>
  <c r="AG195" i="83" s="1"/>
  <c r="W195" i="83"/>
  <c r="AJ194" i="83"/>
  <c r="AI194" i="83"/>
  <c r="AH194" i="83"/>
  <c r="Z194" i="83"/>
  <c r="AM194" i="83" s="1" a="1"/>
  <c r="AM194" i="83" s="1"/>
  <c r="Y194" i="83"/>
  <c r="AG194" i="83" s="1"/>
  <c r="W194" i="83"/>
  <c r="AJ193" i="83"/>
  <c r="AI193" i="83"/>
  <c r="AH193" i="83"/>
  <c r="Z193" i="83"/>
  <c r="AM193" i="83" s="1" a="1"/>
  <c r="AM193" i="83" s="1"/>
  <c r="Y193" i="83"/>
  <c r="AG193" i="83" s="1"/>
  <c r="W193" i="83"/>
  <c r="AJ192" i="83"/>
  <c r="AI192" i="83"/>
  <c r="AH192" i="83"/>
  <c r="Z192" i="83"/>
  <c r="AM192" i="83" s="1" a="1"/>
  <c r="AM192" i="83" s="1"/>
  <c r="Y192" i="83"/>
  <c r="AG192" i="83" s="1"/>
  <c r="W192" i="83"/>
  <c r="AJ191" i="83"/>
  <c r="AI191" i="83"/>
  <c r="AH191" i="83"/>
  <c r="AC191" i="83"/>
  <c r="Z191" i="83"/>
  <c r="Y191" i="83"/>
  <c r="AG191" i="83" s="1"/>
  <c r="W191" i="83"/>
  <c r="AJ190" i="83"/>
  <c r="AI190" i="83"/>
  <c r="AH190" i="83"/>
  <c r="Z190" i="83"/>
  <c r="AM190" i="83" s="1" a="1"/>
  <c r="AM190" i="83" s="1"/>
  <c r="Y190" i="83"/>
  <c r="AG190" i="83" s="1"/>
  <c r="W190" i="83"/>
  <c r="AJ189" i="83"/>
  <c r="AI189" i="83"/>
  <c r="AH189" i="83"/>
  <c r="Z189" i="83"/>
  <c r="AM189" i="83" s="1" a="1"/>
  <c r="AM189" i="83" s="1"/>
  <c r="Y189" i="83"/>
  <c r="W189" i="83"/>
  <c r="AL188" i="83"/>
  <c r="AJ188" i="83"/>
  <c r="AI188" i="83"/>
  <c r="AH188" i="83"/>
  <c r="AF188" i="83"/>
  <c r="Z188" i="83"/>
  <c r="Y188" i="83"/>
  <c r="AK188" i="83" s="1"/>
  <c r="W188" i="83"/>
  <c r="AK187" i="83"/>
  <c r="AJ187" i="83"/>
  <c r="AI187" i="83"/>
  <c r="AH187" i="83"/>
  <c r="Z187" i="83"/>
  <c r="Y187" i="83"/>
  <c r="W187" i="83"/>
  <c r="AL186" i="83"/>
  <c r="AJ186" i="83"/>
  <c r="AI186" i="83"/>
  <c r="AH186" i="83"/>
  <c r="AC186" i="83"/>
  <c r="Z186" i="83"/>
  <c r="Y186" i="83"/>
  <c r="AG186" i="83" s="1"/>
  <c r="W186" i="83"/>
  <c r="AL185" i="83"/>
  <c r="AJ185" i="83"/>
  <c r="AI185" i="83"/>
  <c r="AH185" i="83"/>
  <c r="AE185" i="83"/>
  <c r="Z185" i="83"/>
  <c r="Y185" i="83"/>
  <c r="W185" i="83"/>
  <c r="AJ184" i="83"/>
  <c r="AI184" i="83"/>
  <c r="AH184" i="83"/>
  <c r="Z184" i="83"/>
  <c r="AM184" i="83" s="1" a="1"/>
  <c r="AM184" i="83" s="1"/>
  <c r="Y184" i="83"/>
  <c r="AG184" i="83" s="1"/>
  <c r="W184" i="83"/>
  <c r="AL183" i="83"/>
  <c r="AK183" i="83"/>
  <c r="AJ183" i="83"/>
  <c r="AI183" i="83"/>
  <c r="AH183" i="83"/>
  <c r="Z183" i="83"/>
  <c r="Y183" i="83"/>
  <c r="AG183" i="83" s="1"/>
  <c r="W183" i="83"/>
  <c r="AJ182" i="83"/>
  <c r="AI182" i="83"/>
  <c r="AH182" i="83"/>
  <c r="AF182" i="83"/>
  <c r="AD182" i="83"/>
  <c r="Z182" i="83"/>
  <c r="Y182" i="83"/>
  <c r="AG182" i="83" s="1"/>
  <c r="W182" i="83"/>
  <c r="AJ181" i="83"/>
  <c r="AI181" i="83"/>
  <c r="AH181" i="83"/>
  <c r="Z181" i="83"/>
  <c r="Y181" i="83"/>
  <c r="W181" i="83"/>
  <c r="AK180" i="83"/>
  <c r="AJ180" i="83"/>
  <c r="AI180" i="83"/>
  <c r="AH180" i="83"/>
  <c r="Z180" i="83"/>
  <c r="Y180" i="83"/>
  <c r="AC180" i="83" s="1"/>
  <c r="W180" i="83"/>
  <c r="AJ179" i="83"/>
  <c r="AI179" i="83"/>
  <c r="AH179" i="83"/>
  <c r="AF179" i="83"/>
  <c r="AE179" i="83"/>
  <c r="Z179" i="83"/>
  <c r="Y179" i="83"/>
  <c r="W179" i="83"/>
  <c r="AL178" i="83"/>
  <c r="AK178" i="83"/>
  <c r="AJ178" i="83"/>
  <c r="AI178" i="83"/>
  <c r="AH178" i="83"/>
  <c r="Z178" i="83"/>
  <c r="Y178" i="83"/>
  <c r="AG178" i="83" s="1"/>
  <c r="W178" i="83"/>
  <c r="AK177" i="83"/>
  <c r="AJ177" i="83"/>
  <c r="AI177" i="83"/>
  <c r="AH177" i="83"/>
  <c r="Z177" i="83"/>
  <c r="Y177" i="83"/>
  <c r="AG177" i="83" s="1"/>
  <c r="W177" i="83"/>
  <c r="AJ176" i="83"/>
  <c r="AI176" i="83"/>
  <c r="AH176" i="83"/>
  <c r="Z176" i="83"/>
  <c r="Y176" i="83"/>
  <c r="AG176" i="83" s="1"/>
  <c r="W176" i="83"/>
  <c r="AJ175" i="83"/>
  <c r="AI175" i="83"/>
  <c r="AH175" i="83"/>
  <c r="Z175" i="83"/>
  <c r="AM175" i="83" s="1" a="1"/>
  <c r="AM175" i="83" s="1"/>
  <c r="Y175" i="83"/>
  <c r="AG175" i="83" s="1"/>
  <c r="W175" i="83"/>
  <c r="AL174" i="83"/>
  <c r="AJ174" i="83"/>
  <c r="AI174" i="83"/>
  <c r="AH174" i="83"/>
  <c r="Z174" i="83"/>
  <c r="Y174" i="83"/>
  <c r="AG174" i="83" s="1"/>
  <c r="W174" i="83"/>
  <c r="AJ173" i="83"/>
  <c r="AI173" i="83"/>
  <c r="AH173" i="83"/>
  <c r="Z173" i="83"/>
  <c r="AM173" i="83" s="1" a="1"/>
  <c r="AM173" i="83" s="1"/>
  <c r="Y173" i="83"/>
  <c r="AG173" i="83" s="1"/>
  <c r="W173" i="83"/>
  <c r="AL172" i="83"/>
  <c r="AJ172" i="83"/>
  <c r="AI172" i="83"/>
  <c r="AH172" i="83"/>
  <c r="AF172" i="83"/>
  <c r="AD172" i="83"/>
  <c r="Z172" i="83"/>
  <c r="Y172" i="83"/>
  <c r="AK172" i="83" s="1"/>
  <c r="W172" i="83"/>
  <c r="AK171" i="83"/>
  <c r="AJ171" i="83"/>
  <c r="AI171" i="83"/>
  <c r="AH171" i="83"/>
  <c r="Z171" i="83"/>
  <c r="Y171" i="83"/>
  <c r="AG171" i="83" s="1"/>
  <c r="W171" i="83"/>
  <c r="AJ170" i="83"/>
  <c r="AI170" i="83"/>
  <c r="AH170" i="83"/>
  <c r="Z170" i="83"/>
  <c r="AM170" i="83" s="1" a="1"/>
  <c r="AM170" i="83" s="1"/>
  <c r="Y170" i="83"/>
  <c r="AK170" i="83" s="1"/>
  <c r="W170" i="83"/>
  <c r="AJ169" i="83"/>
  <c r="AI169" i="83"/>
  <c r="AH169" i="83"/>
  <c r="AC169" i="83"/>
  <c r="Z169" i="83"/>
  <c r="Y169" i="83"/>
  <c r="AG169" i="83" s="1"/>
  <c r="W169" i="83"/>
  <c r="AJ168" i="83"/>
  <c r="AI168" i="83"/>
  <c r="AH168" i="83"/>
  <c r="Z168" i="83"/>
  <c r="AM168" i="83" s="1" a="1"/>
  <c r="AM168" i="83" s="1"/>
  <c r="Y168" i="83"/>
  <c r="AG168" i="83" s="1"/>
  <c r="W168" i="83"/>
  <c r="AJ167" i="83"/>
  <c r="AI167" i="83"/>
  <c r="AH167" i="83"/>
  <c r="Z167" i="83"/>
  <c r="AM167" i="83" s="1" a="1"/>
  <c r="AM167" i="83" s="1"/>
  <c r="Y167" i="83"/>
  <c r="AG167" i="83" s="1"/>
  <c r="W167" i="83"/>
  <c r="AJ166" i="83"/>
  <c r="AI166" i="83"/>
  <c r="AH166" i="83"/>
  <c r="Z166" i="83"/>
  <c r="AM166" i="83" s="1" a="1"/>
  <c r="AM166" i="83" s="1"/>
  <c r="Y166" i="83"/>
  <c r="AG166" i="83" s="1"/>
  <c r="W166" i="83"/>
  <c r="AJ165" i="83"/>
  <c r="AI165" i="83"/>
  <c r="AH165" i="83"/>
  <c r="Z165" i="83"/>
  <c r="AM165" i="83" s="1" a="1"/>
  <c r="AM165" i="83" s="1"/>
  <c r="Y165" i="83"/>
  <c r="AG165" i="83" s="1"/>
  <c r="W165" i="83"/>
  <c r="AJ164" i="83"/>
  <c r="AI164" i="83"/>
  <c r="AH164" i="83"/>
  <c r="Z164" i="83"/>
  <c r="AM164" i="83" s="1" a="1"/>
  <c r="AM164" i="83" s="1"/>
  <c r="Y164" i="83"/>
  <c r="AG164" i="83" s="1"/>
  <c r="W164" i="83"/>
  <c r="AJ163" i="83"/>
  <c r="AI163" i="83"/>
  <c r="AH163" i="83"/>
  <c r="Z163" i="83"/>
  <c r="AM163" i="83" s="1" a="1"/>
  <c r="AM163" i="83" s="1"/>
  <c r="Y163" i="83"/>
  <c r="AG163" i="83" s="1"/>
  <c r="W163" i="83"/>
  <c r="AJ162" i="83"/>
  <c r="AI162" i="83"/>
  <c r="AH162" i="83"/>
  <c r="Z162" i="83"/>
  <c r="AM162" i="83" s="1" a="1"/>
  <c r="AM162" i="83" s="1"/>
  <c r="Y162" i="83"/>
  <c r="AE162" i="83" s="1"/>
  <c r="W162" i="83"/>
  <c r="AJ161" i="83"/>
  <c r="AI161" i="83"/>
  <c r="AH161" i="83"/>
  <c r="Z161" i="83"/>
  <c r="AM161" i="83" s="1" a="1"/>
  <c r="AM161" i="83" s="1"/>
  <c r="Y161" i="83"/>
  <c r="W161" i="83"/>
  <c r="AJ160" i="83"/>
  <c r="AI160" i="83"/>
  <c r="AH160" i="83"/>
  <c r="Z160" i="83"/>
  <c r="AM160" i="83" s="1" a="1"/>
  <c r="AM160" i="83" s="1"/>
  <c r="Y160" i="83"/>
  <c r="W160" i="83"/>
  <c r="AJ159" i="83"/>
  <c r="AI159" i="83"/>
  <c r="AH159" i="83"/>
  <c r="Z159" i="83"/>
  <c r="AM159" i="83" s="1" a="1"/>
  <c r="AM159" i="83" s="1"/>
  <c r="Y159" i="83"/>
  <c r="AG159" i="83" s="1"/>
  <c r="W159" i="83"/>
  <c r="AJ158" i="83"/>
  <c r="AI158" i="83"/>
  <c r="AH158" i="83"/>
  <c r="AF158" i="83"/>
  <c r="Z158" i="83"/>
  <c r="Y158" i="83"/>
  <c r="AG158" i="83" s="1"/>
  <c r="W158" i="83"/>
  <c r="AL157" i="83"/>
  <c r="AK157" i="83"/>
  <c r="AJ157" i="83"/>
  <c r="AI157" i="83"/>
  <c r="AH157" i="83"/>
  <c r="Z157" i="83"/>
  <c r="Y157" i="83"/>
  <c r="AG157" i="83" s="1"/>
  <c r="W157" i="83"/>
  <c r="AJ156" i="83"/>
  <c r="AI156" i="83"/>
  <c r="AH156" i="83"/>
  <c r="Z156" i="83"/>
  <c r="AM156" i="83" s="1" a="1"/>
  <c r="AM156" i="83" s="1"/>
  <c r="Y156" i="83"/>
  <c r="AG156" i="83" s="1"/>
  <c r="W156" i="83"/>
  <c r="AJ155" i="83"/>
  <c r="AI155" i="83"/>
  <c r="AH155" i="83"/>
  <c r="Z155" i="83"/>
  <c r="Y155" i="83"/>
  <c r="AG155" i="83" s="1"/>
  <c r="W155" i="83"/>
  <c r="AJ154" i="83"/>
  <c r="AI154" i="83"/>
  <c r="AH154" i="83"/>
  <c r="Z154" i="83"/>
  <c r="AM154" i="83" s="1" a="1"/>
  <c r="AM154" i="83" s="1"/>
  <c r="Y154" i="83"/>
  <c r="W154" i="83"/>
  <c r="AJ153" i="83"/>
  <c r="AI153" i="83"/>
  <c r="AH153" i="83"/>
  <c r="AF153" i="83"/>
  <c r="AE153" i="83"/>
  <c r="AD153" i="83"/>
  <c r="Z153" i="83"/>
  <c r="Y153" i="83"/>
  <c r="AG153" i="83" s="1"/>
  <c r="W153" i="83"/>
  <c r="AJ152" i="83"/>
  <c r="AI152" i="83"/>
  <c r="AH152" i="83"/>
  <c r="Z152" i="83"/>
  <c r="AM152" i="83" s="1" a="1"/>
  <c r="AM152" i="83" s="1"/>
  <c r="Y152" i="83"/>
  <c r="AL152" i="83" s="1"/>
  <c r="W152" i="83"/>
  <c r="AJ151" i="83"/>
  <c r="AI151" i="83"/>
  <c r="AH151" i="83"/>
  <c r="Z151" i="83"/>
  <c r="AM151" i="83" s="1" a="1"/>
  <c r="AM151" i="83" s="1"/>
  <c r="Y151" i="83"/>
  <c r="AC151" i="83" s="1"/>
  <c r="W151" i="83"/>
  <c r="AK150" i="83"/>
  <c r="AJ150" i="83"/>
  <c r="AI150" i="83"/>
  <c r="AH150" i="83"/>
  <c r="Z150" i="83"/>
  <c r="Y150" i="83"/>
  <c r="W150" i="83"/>
  <c r="AJ149" i="83"/>
  <c r="AI149" i="83"/>
  <c r="AH149" i="83"/>
  <c r="Z149" i="83"/>
  <c r="AM149" i="83" s="1" a="1"/>
  <c r="AM149" i="83" s="1"/>
  <c r="Y149" i="83"/>
  <c r="AG149" i="83" s="1"/>
  <c r="W149" i="83"/>
  <c r="AJ148" i="83"/>
  <c r="AI148" i="83"/>
  <c r="AH148" i="83"/>
  <c r="Z148" i="83"/>
  <c r="Y148" i="83"/>
  <c r="AK148" i="83" s="1"/>
  <c r="W148" i="83"/>
  <c r="AJ147" i="83"/>
  <c r="AI147" i="83"/>
  <c r="AH147" i="83"/>
  <c r="Z147" i="83"/>
  <c r="AM147" i="83" s="1" a="1"/>
  <c r="AM147" i="83" s="1"/>
  <c r="Y147" i="83"/>
  <c r="W147" i="83"/>
  <c r="AJ146" i="83"/>
  <c r="AI146" i="83"/>
  <c r="AH146" i="83"/>
  <c r="Z146" i="83"/>
  <c r="AM146" i="83" s="1" a="1"/>
  <c r="AM146" i="83" s="1"/>
  <c r="Y146" i="83"/>
  <c r="AG146" i="83" s="1"/>
  <c r="W146" i="83"/>
  <c r="AJ145" i="83"/>
  <c r="AI145" i="83"/>
  <c r="AH145" i="83"/>
  <c r="Z145" i="83"/>
  <c r="AM145" i="83" s="1" a="1"/>
  <c r="AM145" i="83" s="1"/>
  <c r="Y145" i="83"/>
  <c r="AG145" i="83" s="1"/>
  <c r="W145" i="83"/>
  <c r="AJ144" i="83"/>
  <c r="AI144" i="83"/>
  <c r="AH144" i="83"/>
  <c r="AF144" i="83"/>
  <c r="Z144" i="83"/>
  <c r="Y144" i="83"/>
  <c r="AC144" i="83" s="1"/>
  <c r="W144" i="83"/>
  <c r="AJ143" i="83"/>
  <c r="AI143" i="83"/>
  <c r="AH143" i="83"/>
  <c r="Z143" i="83"/>
  <c r="AM143" i="83" s="1" a="1"/>
  <c r="AM143" i="83" s="1"/>
  <c r="Y143" i="83"/>
  <c r="W143" i="83"/>
  <c r="AL142" i="83"/>
  <c r="AK142" i="83"/>
  <c r="AJ142" i="83"/>
  <c r="AI142" i="83"/>
  <c r="AH142" i="83"/>
  <c r="Z142" i="83"/>
  <c r="Y142" i="83"/>
  <c r="W142" i="83"/>
  <c r="AJ141" i="83"/>
  <c r="AI141" i="83"/>
  <c r="AH141" i="83"/>
  <c r="Z141" i="83"/>
  <c r="AM141" i="83" s="1" a="1"/>
  <c r="AM141" i="83" s="1"/>
  <c r="Y141" i="83"/>
  <c r="AE141" i="83" s="1"/>
  <c r="W141" i="83"/>
  <c r="AJ140" i="83"/>
  <c r="AI140" i="83"/>
  <c r="AH140" i="83"/>
  <c r="Z140" i="83"/>
  <c r="AM140" i="83" s="1" a="1"/>
  <c r="AM140" i="83" s="1"/>
  <c r="Y140" i="83"/>
  <c r="W140" i="83"/>
  <c r="AJ139" i="83"/>
  <c r="AI139" i="83"/>
  <c r="AH139" i="83"/>
  <c r="Z139" i="83"/>
  <c r="Y139" i="83"/>
  <c r="AD139" i="83" s="1"/>
  <c r="W139" i="83"/>
  <c r="AL138" i="83"/>
  <c r="AK138" i="83"/>
  <c r="AJ138" i="83"/>
  <c r="AI138" i="83"/>
  <c r="AH138" i="83"/>
  <c r="Z138" i="83"/>
  <c r="Y138" i="83"/>
  <c r="AG138" i="83" s="1"/>
  <c r="W138" i="83"/>
  <c r="AK137" i="83"/>
  <c r="AJ137" i="83"/>
  <c r="AI137" i="83"/>
  <c r="AH137" i="83"/>
  <c r="Z137" i="83"/>
  <c r="Y137" i="83"/>
  <c r="W137" i="83"/>
  <c r="AJ136" i="83"/>
  <c r="AI136" i="83"/>
  <c r="AH136" i="83"/>
  <c r="Z136" i="83"/>
  <c r="AM136" i="83" s="1" a="1"/>
  <c r="AM136" i="83" s="1"/>
  <c r="Y136" i="83"/>
  <c r="AG136" i="83" s="1"/>
  <c r="W136" i="83"/>
  <c r="AJ135" i="83"/>
  <c r="AI135" i="83"/>
  <c r="AH135" i="83"/>
  <c r="Z135" i="83"/>
  <c r="AM135" i="83" s="1" a="1"/>
  <c r="AM135" i="83" s="1"/>
  <c r="Y135" i="83"/>
  <c r="AG135" i="83" s="1"/>
  <c r="W135" i="83"/>
  <c r="AJ134" i="83"/>
  <c r="AI134" i="83"/>
  <c r="AH134" i="83"/>
  <c r="Z134" i="83"/>
  <c r="AM134" i="83" s="1" a="1"/>
  <c r="AM134" i="83" s="1"/>
  <c r="Y134" i="83"/>
  <c r="AG134" i="83" s="1"/>
  <c r="W134" i="83"/>
  <c r="AJ133" i="83"/>
  <c r="AI133" i="83"/>
  <c r="AH133" i="83"/>
  <c r="Z133" i="83"/>
  <c r="AM133" i="83" s="1" a="1"/>
  <c r="AM133" i="83" s="1"/>
  <c r="Y133" i="83"/>
  <c r="AG133" i="83" s="1"/>
  <c r="W133" i="83"/>
  <c r="AJ132" i="83"/>
  <c r="AI132" i="83"/>
  <c r="AH132" i="83"/>
  <c r="Z132" i="83"/>
  <c r="AM132" i="83" s="1" a="1"/>
  <c r="AM132" i="83" s="1"/>
  <c r="Y132" i="83"/>
  <c r="AF132" i="83" s="1"/>
  <c r="W132" i="83"/>
  <c r="AJ131" i="83"/>
  <c r="AI131" i="83"/>
  <c r="AH131" i="83"/>
  <c r="Z131" i="83"/>
  <c r="AM131" i="83" s="1" a="1"/>
  <c r="AM131" i="83" s="1"/>
  <c r="Y131" i="83"/>
  <c r="W131" i="83"/>
  <c r="AJ130" i="83"/>
  <c r="AI130" i="83"/>
  <c r="AH130" i="83"/>
  <c r="AF130" i="83"/>
  <c r="AE130" i="83"/>
  <c r="Z130" i="83"/>
  <c r="Y130" i="83"/>
  <c r="W130" i="83"/>
  <c r="AJ129" i="83"/>
  <c r="AI129" i="83"/>
  <c r="AH129" i="83"/>
  <c r="Z129" i="83"/>
  <c r="AM129" i="83" s="1" a="1"/>
  <c r="AM129" i="83" s="1"/>
  <c r="Y129" i="83"/>
  <c r="W129" i="83"/>
  <c r="AK128" i="83"/>
  <c r="AJ128" i="83"/>
  <c r="AI128" i="83"/>
  <c r="AH128" i="83"/>
  <c r="Z128" i="83"/>
  <c r="Y128" i="83"/>
  <c r="AG128" i="83" s="1"/>
  <c r="W128" i="83"/>
  <c r="AJ127" i="83"/>
  <c r="AI127" i="83"/>
  <c r="AH127" i="83"/>
  <c r="Z127" i="83"/>
  <c r="Y127" i="83"/>
  <c r="AG127" i="83" s="1"/>
  <c r="W127" i="83"/>
  <c r="AJ126" i="83"/>
  <c r="AI126" i="83"/>
  <c r="AH126" i="83"/>
  <c r="Z126" i="83"/>
  <c r="AM126" i="83" s="1" a="1"/>
  <c r="AM126" i="83" s="1"/>
  <c r="Y126" i="83"/>
  <c r="AG126" i="83" s="1"/>
  <c r="W126" i="83"/>
  <c r="AJ125" i="83"/>
  <c r="AI125" i="83"/>
  <c r="AH125" i="83"/>
  <c r="AF125" i="83"/>
  <c r="AD125" i="83"/>
  <c r="Z125" i="83"/>
  <c r="Y125" i="83"/>
  <c r="AG125" i="83" s="1"/>
  <c r="W125" i="83"/>
  <c r="AJ124" i="83"/>
  <c r="AI124" i="83"/>
  <c r="AH124" i="83"/>
  <c r="AG124" i="83"/>
  <c r="Z124" i="83"/>
  <c r="Y124" i="83"/>
  <c r="AF124" i="83" s="1"/>
  <c r="W124" i="83"/>
  <c r="AJ123" i="83"/>
  <c r="AI123" i="83"/>
  <c r="AH123" i="83"/>
  <c r="Z123" i="83"/>
  <c r="AM123" i="83" s="1" a="1"/>
  <c r="AM123" i="83" s="1"/>
  <c r="Y123" i="83"/>
  <c r="AC123" i="83" s="1"/>
  <c r="W123" i="83"/>
  <c r="AJ122" i="83"/>
  <c r="AI122" i="83"/>
  <c r="AH122" i="83"/>
  <c r="Z122" i="83"/>
  <c r="AM122" i="83" s="1" a="1"/>
  <c r="AM122" i="83" s="1"/>
  <c r="Y122" i="83"/>
  <c r="AK122" i="83" s="1"/>
  <c r="W122" i="83"/>
  <c r="AJ121" i="83"/>
  <c r="AI121" i="83"/>
  <c r="AH121" i="83"/>
  <c r="Z121" i="83"/>
  <c r="Y121" i="83"/>
  <c r="AD121" i="83" s="1"/>
  <c r="W121" i="83"/>
  <c r="AL120" i="83"/>
  <c r="AK120" i="83"/>
  <c r="AJ120" i="83"/>
  <c r="AI120" i="83"/>
  <c r="AH120" i="83"/>
  <c r="Z120" i="83"/>
  <c r="Y120" i="83"/>
  <c r="AG120" i="83" s="1"/>
  <c r="W120" i="83"/>
  <c r="AJ119" i="83"/>
  <c r="AI119" i="83"/>
  <c r="AH119" i="83"/>
  <c r="Z119" i="83"/>
  <c r="AM119" i="83" s="1" a="1"/>
  <c r="AM119" i="83" s="1"/>
  <c r="Y119" i="83"/>
  <c r="AG119" i="83" s="1"/>
  <c r="W119" i="83"/>
  <c r="AJ118" i="83"/>
  <c r="AI118" i="83"/>
  <c r="AH118" i="83"/>
  <c r="Z118" i="83"/>
  <c r="AM118" i="83" s="1" a="1"/>
  <c r="AM118" i="83" s="1"/>
  <c r="Y118" i="83"/>
  <c r="AG118" i="83" s="1"/>
  <c r="W118" i="83"/>
  <c r="AK117" i="83"/>
  <c r="AJ117" i="83"/>
  <c r="AI117" i="83"/>
  <c r="AH117" i="83"/>
  <c r="Z117" i="83"/>
  <c r="Y117" i="83"/>
  <c r="AG117" i="83" s="1"/>
  <c r="W117" i="83"/>
  <c r="AK116" i="83"/>
  <c r="AJ116" i="83"/>
  <c r="AI116" i="83"/>
  <c r="AH116" i="83"/>
  <c r="AF116" i="83"/>
  <c r="AE116" i="83"/>
  <c r="Z116" i="83"/>
  <c r="Y116" i="83"/>
  <c r="AL116" i="83" s="1"/>
  <c r="W116" i="83"/>
  <c r="AJ115" i="83"/>
  <c r="AI115" i="83"/>
  <c r="AH115" i="83"/>
  <c r="Z115" i="83"/>
  <c r="AM115" i="83" s="1" a="1"/>
  <c r="AM115" i="83" s="1"/>
  <c r="Y115" i="83"/>
  <c r="AC115" i="83" s="1"/>
  <c r="W115" i="83"/>
  <c r="AJ114" i="83"/>
  <c r="AI114" i="83"/>
  <c r="AH114" i="83"/>
  <c r="Z114" i="83"/>
  <c r="AM114" i="83" s="1" a="1"/>
  <c r="AM114" i="83" s="1"/>
  <c r="Y114" i="83"/>
  <c r="AG114" i="83" s="1"/>
  <c r="W114" i="83"/>
  <c r="AJ113" i="83"/>
  <c r="AI113" i="83"/>
  <c r="AH113" i="83"/>
  <c r="Z113" i="83"/>
  <c r="AM113" i="83" s="1" a="1"/>
  <c r="AM113" i="83" s="1"/>
  <c r="Y113" i="83"/>
  <c r="AC113" i="83" s="1"/>
  <c r="W113" i="83"/>
  <c r="AJ112" i="83"/>
  <c r="AI112" i="83"/>
  <c r="AH112" i="83"/>
  <c r="Z112" i="83"/>
  <c r="AM112" i="83" s="1" a="1"/>
  <c r="AM112" i="83" s="1"/>
  <c r="Y112" i="83"/>
  <c r="AG112" i="83" s="1"/>
  <c r="W112" i="83"/>
  <c r="AJ111" i="83"/>
  <c r="AI111" i="83"/>
  <c r="AH111" i="83"/>
  <c r="AG111" i="83"/>
  <c r="Z111" i="83"/>
  <c r="Y111" i="83"/>
  <c r="W111" i="83"/>
  <c r="AJ110" i="83"/>
  <c r="AI110" i="83"/>
  <c r="AH110" i="83"/>
  <c r="Z110" i="83"/>
  <c r="AM110" i="83" s="1" a="1"/>
  <c r="AM110" i="83" s="1"/>
  <c r="Y110" i="83"/>
  <c r="AG110" i="83" s="1"/>
  <c r="W110" i="83"/>
  <c r="AK109" i="83"/>
  <c r="AJ109" i="83"/>
  <c r="AI109" i="83"/>
  <c r="AH109" i="83"/>
  <c r="Z109" i="83"/>
  <c r="Y109" i="83"/>
  <c r="AG109" i="83" s="1"/>
  <c r="W109" i="83"/>
  <c r="AJ108" i="83"/>
  <c r="AI108" i="83"/>
  <c r="AH108" i="83"/>
  <c r="Z108" i="83"/>
  <c r="AM108" i="83" s="1" a="1"/>
  <c r="AM108" i="83" s="1"/>
  <c r="Y108" i="83"/>
  <c r="AF108" i="83" s="1"/>
  <c r="W108" i="83"/>
  <c r="AK107" i="83"/>
  <c r="AJ107" i="83"/>
  <c r="AI107" i="83"/>
  <c r="AH107" i="83"/>
  <c r="AE107" i="83"/>
  <c r="Z107" i="83"/>
  <c r="Y107" i="83"/>
  <c r="AC107" i="83" s="1"/>
  <c r="W107" i="83"/>
  <c r="AJ106" i="83"/>
  <c r="AI106" i="83"/>
  <c r="AH106" i="83"/>
  <c r="Z106" i="83"/>
  <c r="AM106" i="83" s="1" a="1"/>
  <c r="AM106" i="83" s="1"/>
  <c r="Y106" i="83"/>
  <c r="W106" i="83"/>
  <c r="AJ105" i="83"/>
  <c r="AI105" i="83"/>
  <c r="AH105" i="83"/>
  <c r="Z105" i="83"/>
  <c r="AM105" i="83" s="1" a="1"/>
  <c r="AM105" i="83" s="1"/>
  <c r="Y105" i="83"/>
  <c r="AG105" i="83" s="1"/>
  <c r="W105" i="83"/>
  <c r="AJ104" i="83"/>
  <c r="AI104" i="83"/>
  <c r="AH104" i="83"/>
  <c r="Z104" i="83"/>
  <c r="AM104" i="83" s="1" a="1"/>
  <c r="AM104" i="83" s="1"/>
  <c r="Y104" i="83"/>
  <c r="AL104" i="83" s="1"/>
  <c r="W104" i="83"/>
  <c r="AK103" i="83"/>
  <c r="AJ103" i="83"/>
  <c r="AI103" i="83"/>
  <c r="AH103" i="83"/>
  <c r="Z103" i="83"/>
  <c r="Y103" i="83"/>
  <c r="AG103" i="83" s="1"/>
  <c r="W103" i="83"/>
  <c r="AJ102" i="83"/>
  <c r="AI102" i="83"/>
  <c r="AH102" i="83"/>
  <c r="AC102" i="83"/>
  <c r="Z102" i="83"/>
  <c r="Y102" i="83"/>
  <c r="AG102" i="83" s="1"/>
  <c r="W102" i="83"/>
  <c r="AJ101" i="83"/>
  <c r="AI101" i="83"/>
  <c r="AH101" i="83"/>
  <c r="AD101" i="83"/>
  <c r="Z101" i="83"/>
  <c r="Y101" i="83"/>
  <c r="AG101" i="83" s="1"/>
  <c r="W101" i="83"/>
  <c r="AK100" i="83"/>
  <c r="AJ100" i="83"/>
  <c r="AI100" i="83"/>
  <c r="AH100" i="83"/>
  <c r="AD100" i="83"/>
  <c r="Z100" i="83"/>
  <c r="Y100" i="83"/>
  <c r="AF100" i="83" s="1"/>
  <c r="W100" i="83"/>
  <c r="AL99" i="83"/>
  <c r="AJ99" i="83"/>
  <c r="AI99" i="83"/>
  <c r="AH99" i="83"/>
  <c r="AD99" i="83"/>
  <c r="Z99" i="83"/>
  <c r="Y99" i="83"/>
  <c r="AK99" i="83" s="1"/>
  <c r="W99" i="83"/>
  <c r="AJ98" i="83"/>
  <c r="AI98" i="83"/>
  <c r="AH98" i="83"/>
  <c r="Z98" i="83"/>
  <c r="AM98" i="83" s="1" a="1"/>
  <c r="AM98" i="83" s="1"/>
  <c r="Y98" i="83"/>
  <c r="W98" i="83"/>
  <c r="AJ97" i="83"/>
  <c r="AI97" i="83"/>
  <c r="AH97" i="83"/>
  <c r="Z97" i="83"/>
  <c r="AM97" i="83" s="1" a="1"/>
  <c r="AM97" i="83" s="1"/>
  <c r="Y97" i="83"/>
  <c r="AC97" i="83" s="1"/>
  <c r="W97" i="83"/>
  <c r="AJ96" i="83"/>
  <c r="AI96" i="83"/>
  <c r="AH96" i="83"/>
  <c r="Z96" i="83"/>
  <c r="AM96" i="83" s="1" a="1"/>
  <c r="AM96" i="83" s="1"/>
  <c r="Y96" i="83"/>
  <c r="AG96" i="83" s="1"/>
  <c r="W96" i="83"/>
  <c r="AJ95" i="83"/>
  <c r="AI95" i="83"/>
  <c r="AH95" i="83"/>
  <c r="AD95" i="83"/>
  <c r="Z95" i="83"/>
  <c r="Y95" i="83"/>
  <c r="AG95" i="83" s="1"/>
  <c r="W95" i="83"/>
  <c r="AJ94" i="83"/>
  <c r="AI94" i="83"/>
  <c r="AH94" i="83"/>
  <c r="Z94" i="83"/>
  <c r="AM94" i="83" s="1" a="1"/>
  <c r="AM94" i="83" s="1"/>
  <c r="Y94" i="83"/>
  <c r="W94" i="83"/>
  <c r="AJ93" i="83"/>
  <c r="AI93" i="83"/>
  <c r="AH93" i="83"/>
  <c r="Z93" i="83"/>
  <c r="AM93" i="83" s="1" a="1"/>
  <c r="AM93" i="83" s="1"/>
  <c r="Y93" i="83"/>
  <c r="AG93" i="83" s="1"/>
  <c r="W93" i="83"/>
  <c r="AJ92" i="83"/>
  <c r="AI92" i="83"/>
  <c r="AH92" i="83"/>
  <c r="Z92" i="83"/>
  <c r="AM92" i="83" s="1" a="1"/>
  <c r="AM92" i="83" s="1"/>
  <c r="Y92" i="83"/>
  <c r="AF92" i="83" s="1"/>
  <c r="W92" i="83"/>
  <c r="AJ91" i="83"/>
  <c r="AI91" i="83"/>
  <c r="AH91" i="83"/>
  <c r="Z91" i="83"/>
  <c r="AM91" i="83" s="1" a="1"/>
  <c r="AM91" i="83" s="1"/>
  <c r="Y91" i="83"/>
  <c r="W91" i="83"/>
  <c r="AJ90" i="83"/>
  <c r="AI90" i="83"/>
  <c r="AH90" i="83"/>
  <c r="Z90" i="83"/>
  <c r="AM90" i="83" s="1" a="1"/>
  <c r="AM90" i="83" s="1"/>
  <c r="Y90" i="83"/>
  <c r="AG90" i="83" s="1"/>
  <c r="W90" i="83"/>
  <c r="AK89" i="83"/>
  <c r="AJ89" i="83"/>
  <c r="AI89" i="83"/>
  <c r="AH89" i="83"/>
  <c r="Z89" i="83"/>
  <c r="Y89" i="83"/>
  <c r="AG89" i="83" s="1"/>
  <c r="W89" i="83"/>
  <c r="AJ88" i="83"/>
  <c r="AI88" i="83"/>
  <c r="AH88" i="83"/>
  <c r="AC88" i="83"/>
  <c r="Z88" i="83"/>
  <c r="Y88" i="83"/>
  <c r="AG88" i="83" s="1"/>
  <c r="W88" i="83"/>
  <c r="AJ87" i="83"/>
  <c r="AI87" i="83"/>
  <c r="AH87" i="83"/>
  <c r="Z87" i="83"/>
  <c r="AM87" i="83" s="1" a="1"/>
  <c r="AM87" i="83" s="1"/>
  <c r="Y87" i="83"/>
  <c r="AG87" i="83" s="1"/>
  <c r="W87" i="83"/>
  <c r="AJ86" i="83"/>
  <c r="AI86" i="83"/>
  <c r="AH86" i="83"/>
  <c r="Z86" i="83"/>
  <c r="AM86" i="83" s="1" a="1"/>
  <c r="AM86" i="83" s="1"/>
  <c r="Y86" i="83"/>
  <c r="AL86" i="83" s="1"/>
  <c r="W86" i="83"/>
  <c r="AJ85" i="83"/>
  <c r="AI85" i="83"/>
  <c r="AH85" i="83"/>
  <c r="Z85" i="83"/>
  <c r="Y85" i="83"/>
  <c r="AG85" i="83" s="1"/>
  <c r="W85" i="83"/>
  <c r="AJ84" i="83"/>
  <c r="AI84" i="83"/>
  <c r="AH84" i="83"/>
  <c r="AC84" i="83"/>
  <c r="Z84" i="83"/>
  <c r="Y84" i="83"/>
  <c r="AF84" i="83" s="1"/>
  <c r="W84" i="83"/>
  <c r="AJ83" i="83"/>
  <c r="AI83" i="83"/>
  <c r="AH83" i="83"/>
  <c r="Z83" i="83"/>
  <c r="AM83" i="83" s="1" a="1"/>
  <c r="AM83" i="83" s="1"/>
  <c r="Y83" i="83"/>
  <c r="AL83" i="83" s="1"/>
  <c r="W83" i="83"/>
  <c r="AJ82" i="83"/>
  <c r="AI82" i="83"/>
  <c r="AH82" i="83"/>
  <c r="Z82" i="83"/>
  <c r="AM82" i="83" s="1" a="1"/>
  <c r="AM82" i="83" s="1"/>
  <c r="Y82" i="83"/>
  <c r="AF82" i="83" s="1"/>
  <c r="W82" i="83"/>
  <c r="AJ81" i="83"/>
  <c r="AI81" i="83"/>
  <c r="AH81" i="83"/>
  <c r="AC81" i="83"/>
  <c r="Z81" i="83"/>
  <c r="Y81" i="83"/>
  <c r="AG81" i="83" s="1"/>
  <c r="W81" i="83"/>
  <c r="AJ80" i="83"/>
  <c r="AI80" i="83"/>
  <c r="AH80" i="83"/>
  <c r="Z80" i="83"/>
  <c r="AM80" i="83" s="1" a="1"/>
  <c r="AM80" i="83" s="1"/>
  <c r="Y80" i="83"/>
  <c r="AG80" i="83" s="1"/>
  <c r="W80" i="83"/>
  <c r="AJ79" i="83"/>
  <c r="AI79" i="83"/>
  <c r="AH79" i="83"/>
  <c r="Z79" i="83"/>
  <c r="AM79" i="83" s="1" a="1"/>
  <c r="AM79" i="83" s="1"/>
  <c r="Y79" i="83"/>
  <c r="W79" i="83"/>
  <c r="AJ78" i="83"/>
  <c r="AI78" i="83"/>
  <c r="AH78" i="83"/>
  <c r="Z78" i="83"/>
  <c r="AM78" i="83" s="1" a="1"/>
  <c r="AM78" i="83" s="1"/>
  <c r="Y78" i="83"/>
  <c r="AG78" i="83" s="1"/>
  <c r="W78" i="83"/>
  <c r="AJ77" i="83"/>
  <c r="AI77" i="83"/>
  <c r="AH77" i="83"/>
  <c r="Z77" i="83"/>
  <c r="AM77" i="83" s="1" a="1"/>
  <c r="AM77" i="83" s="1"/>
  <c r="Y77" i="83"/>
  <c r="AG77" i="83" s="1"/>
  <c r="W77" i="83"/>
  <c r="AJ76" i="83"/>
  <c r="AI76" i="83"/>
  <c r="AH76" i="83"/>
  <c r="Z76" i="83"/>
  <c r="AM76" i="83" s="1" a="1"/>
  <c r="AM76" i="83" s="1"/>
  <c r="Y76" i="83"/>
  <c r="AF76" i="83" s="1"/>
  <c r="W76" i="83"/>
  <c r="AJ75" i="83"/>
  <c r="AI75" i="83"/>
  <c r="AH75" i="83"/>
  <c r="Z75" i="83"/>
  <c r="AM75" i="83" s="1" a="1"/>
  <c r="AM75" i="83" s="1"/>
  <c r="Y75" i="83"/>
  <c r="AL75" i="83" s="1"/>
  <c r="W75" i="83"/>
  <c r="AJ74" i="83"/>
  <c r="AI74" i="83"/>
  <c r="AH74" i="83"/>
  <c r="Z74" i="83"/>
  <c r="AM74" i="83" s="1" a="1"/>
  <c r="AM74" i="83" s="1"/>
  <c r="Y74" i="83"/>
  <c r="W74" i="83"/>
  <c r="AJ73" i="83"/>
  <c r="AI73" i="83"/>
  <c r="AH73" i="83"/>
  <c r="Z73" i="83"/>
  <c r="AM73" i="83" s="1" a="1"/>
  <c r="AM73" i="83" s="1"/>
  <c r="Y73" i="83"/>
  <c r="AG73" i="83" s="1"/>
  <c r="W73" i="83"/>
  <c r="AJ72" i="83"/>
  <c r="AI72" i="83"/>
  <c r="AH72" i="83"/>
  <c r="Z72" i="83"/>
  <c r="AM72" i="83" s="1" a="1"/>
  <c r="AM72" i="83" s="1"/>
  <c r="Y72" i="83"/>
  <c r="AG72" i="83" s="1"/>
  <c r="W72" i="83"/>
  <c r="AJ71" i="83"/>
  <c r="AI71" i="83"/>
  <c r="AH71" i="83"/>
  <c r="AG71" i="83"/>
  <c r="Z71" i="83"/>
  <c r="Y71" i="83"/>
  <c r="AF71" i="83" s="1"/>
  <c r="W71" i="83"/>
  <c r="AK70" i="83"/>
  <c r="AJ70" i="83"/>
  <c r="AI70" i="83"/>
  <c r="AH70" i="83"/>
  <c r="Z70" i="83"/>
  <c r="Y70" i="83"/>
  <c r="AG70" i="83" s="1"/>
  <c r="W70" i="83"/>
  <c r="AJ69" i="83"/>
  <c r="AI69" i="83"/>
  <c r="AH69" i="83"/>
  <c r="Z69" i="83"/>
  <c r="AM69" i="83" s="1" a="1"/>
  <c r="AM69" i="83" s="1"/>
  <c r="Y69" i="83"/>
  <c r="AG69" i="83" s="1"/>
  <c r="W69" i="83"/>
  <c r="AJ68" i="83"/>
  <c r="AI68" i="83"/>
  <c r="AH68" i="83"/>
  <c r="Z68" i="83"/>
  <c r="AM68" i="83" s="1" a="1"/>
  <c r="AM68" i="83" s="1"/>
  <c r="Y68" i="83"/>
  <c r="AF68" i="83" s="1"/>
  <c r="W68" i="83"/>
  <c r="AJ67" i="83"/>
  <c r="AI67" i="83"/>
  <c r="AH67" i="83"/>
  <c r="AC67" i="83"/>
  <c r="Z67" i="83"/>
  <c r="Y67" i="83"/>
  <c r="AL67" i="83" s="1"/>
  <c r="W67" i="83"/>
  <c r="AJ66" i="83"/>
  <c r="AI66" i="83"/>
  <c r="AH66" i="83"/>
  <c r="Z66" i="83"/>
  <c r="Y66" i="83"/>
  <c r="AG66" i="83" s="1"/>
  <c r="W66" i="83"/>
  <c r="AJ65" i="83"/>
  <c r="AI65" i="83"/>
  <c r="AH65" i="83"/>
  <c r="AE65" i="83"/>
  <c r="Z65" i="83"/>
  <c r="Y65" i="83"/>
  <c r="AG65" i="83" s="1"/>
  <c r="W65" i="83"/>
  <c r="AJ64" i="83"/>
  <c r="AI64" i="83"/>
  <c r="AH64" i="83"/>
  <c r="Z64" i="83"/>
  <c r="AM64" i="83" s="1" a="1"/>
  <c r="AM64" i="83" s="1"/>
  <c r="Y64" i="83"/>
  <c r="AK64" i="83" s="1"/>
  <c r="W64" i="83"/>
  <c r="AJ63" i="83"/>
  <c r="AI63" i="83"/>
  <c r="AH63" i="83"/>
  <c r="AE63" i="83"/>
  <c r="Z63" i="83"/>
  <c r="Y63" i="83"/>
  <c r="AG63" i="83" s="1"/>
  <c r="W63" i="83"/>
  <c r="AK62" i="83"/>
  <c r="AJ62" i="83"/>
  <c r="AI62" i="83"/>
  <c r="AH62" i="83"/>
  <c r="Z62" i="83"/>
  <c r="Y62" i="83"/>
  <c r="AG62" i="83" s="1"/>
  <c r="W62" i="83"/>
  <c r="AJ61" i="83"/>
  <c r="AI61" i="83"/>
  <c r="AH61" i="83"/>
  <c r="Z61" i="83"/>
  <c r="AM61" i="83" s="1" a="1"/>
  <c r="AM61" i="83" s="1"/>
  <c r="Y61" i="83"/>
  <c r="AG61" i="83" s="1"/>
  <c r="W61" i="83"/>
  <c r="AJ60" i="83"/>
  <c r="AI60" i="83"/>
  <c r="AH60" i="83"/>
  <c r="AF60" i="83"/>
  <c r="Z60" i="83"/>
  <c r="Y60" i="83"/>
  <c r="AE60" i="83" s="1"/>
  <c r="W60" i="83"/>
  <c r="AJ59" i="83"/>
  <c r="AI59" i="83"/>
  <c r="AH59" i="83"/>
  <c r="AG59" i="83"/>
  <c r="Z59" i="83"/>
  <c r="Y59" i="83"/>
  <c r="AF59" i="83" s="1"/>
  <c r="W59" i="83"/>
  <c r="AJ58" i="83"/>
  <c r="AI58" i="83"/>
  <c r="AH58" i="83"/>
  <c r="AE58" i="83"/>
  <c r="Z58" i="83"/>
  <c r="Y58" i="83"/>
  <c r="AF58" i="83" s="1"/>
  <c r="W58" i="83"/>
  <c r="AK57" i="83"/>
  <c r="AJ57" i="83"/>
  <c r="AI57" i="83"/>
  <c r="AH57" i="83"/>
  <c r="Z57" i="83"/>
  <c r="Y57" i="83"/>
  <c r="W57" i="83"/>
  <c r="AJ56" i="83"/>
  <c r="AI56" i="83"/>
  <c r="AH56" i="83"/>
  <c r="Z56" i="83"/>
  <c r="Y56" i="83"/>
  <c r="AG56" i="83" s="1"/>
  <c r="W56" i="83"/>
  <c r="AJ55" i="83"/>
  <c r="AI55" i="83"/>
  <c r="AH55" i="83"/>
  <c r="Z55" i="83"/>
  <c r="AM55" i="83" s="1" a="1"/>
  <c r="AM55" i="83" s="1"/>
  <c r="Y55" i="83"/>
  <c r="W55" i="83"/>
  <c r="AL54" i="83"/>
  <c r="AK54" i="83"/>
  <c r="AJ54" i="83"/>
  <c r="AI54" i="83"/>
  <c r="AH54" i="83"/>
  <c r="Z54" i="83"/>
  <c r="Y54" i="83"/>
  <c r="W54" i="83"/>
  <c r="AJ53" i="83"/>
  <c r="AI53" i="83"/>
  <c r="AH53" i="83"/>
  <c r="AG53" i="83"/>
  <c r="Z53" i="83"/>
  <c r="Y53" i="83"/>
  <c r="AF53" i="83" s="1"/>
  <c r="W53" i="83"/>
  <c r="AJ52" i="83"/>
  <c r="AI52" i="83"/>
  <c r="AH52" i="83"/>
  <c r="Z52" i="83"/>
  <c r="AM52" i="83" s="1" a="1"/>
  <c r="AM52" i="83" s="1"/>
  <c r="Y52" i="83"/>
  <c r="AF52" i="83" s="1"/>
  <c r="W52" i="83"/>
  <c r="AJ51" i="83"/>
  <c r="AI51" i="83"/>
  <c r="AH51" i="83"/>
  <c r="Z51" i="83"/>
  <c r="AM51" i="83" s="1" a="1"/>
  <c r="AM51" i="83" s="1"/>
  <c r="Y51" i="83"/>
  <c r="AC51" i="83" s="1"/>
  <c r="W51" i="83"/>
  <c r="AJ50" i="83"/>
  <c r="AI50" i="83"/>
  <c r="AH50" i="83"/>
  <c r="AG50" i="83"/>
  <c r="Z50" i="83"/>
  <c r="Y50" i="83"/>
  <c r="AE50" i="83" s="1"/>
  <c r="W50" i="83"/>
  <c r="AJ49" i="83"/>
  <c r="AI49" i="83"/>
  <c r="AH49" i="83"/>
  <c r="Z49" i="83"/>
  <c r="AM49" i="83" s="1" a="1"/>
  <c r="AM49" i="83" s="1"/>
  <c r="Y49" i="83"/>
  <c r="AG49" i="83" s="1"/>
  <c r="W49" i="83"/>
  <c r="AJ48" i="83"/>
  <c r="AI48" i="83"/>
  <c r="AH48" i="83"/>
  <c r="Z48" i="83"/>
  <c r="AM48" i="83" s="1" a="1"/>
  <c r="AM48" i="83" s="1"/>
  <c r="Y48" i="83"/>
  <c r="AG48" i="83" s="1"/>
  <c r="W48" i="83"/>
  <c r="AJ47" i="83"/>
  <c r="AI47" i="83"/>
  <c r="AH47" i="83"/>
  <c r="Z47" i="83"/>
  <c r="AM47" i="83" s="1" a="1"/>
  <c r="AM47" i="83" s="1"/>
  <c r="Y47" i="83"/>
  <c r="AG47" i="83" s="1"/>
  <c r="W47" i="83"/>
  <c r="AJ46" i="83"/>
  <c r="AI46" i="83"/>
  <c r="AH46" i="83"/>
  <c r="Z46" i="83"/>
  <c r="AM46" i="83" s="1" a="1"/>
  <c r="AM46" i="83" s="1"/>
  <c r="Y46" i="83"/>
  <c r="AG46" i="83" s="1"/>
  <c r="W46" i="83"/>
  <c r="AJ45" i="83"/>
  <c r="AI45" i="83"/>
  <c r="AH45" i="83"/>
  <c r="Z45" i="83"/>
  <c r="AM45" i="83" s="1" a="1"/>
  <c r="AM45" i="83" s="1"/>
  <c r="Y45" i="83"/>
  <c r="AG45" i="83" s="1"/>
  <c r="W45" i="83"/>
  <c r="AJ44" i="83"/>
  <c r="AI44" i="83"/>
  <c r="AH44" i="83"/>
  <c r="AF44" i="83"/>
  <c r="Z44" i="83"/>
  <c r="Y44" i="83"/>
  <c r="AE44" i="83" s="1"/>
  <c r="W44" i="83"/>
  <c r="AJ43" i="83"/>
  <c r="AI43" i="83"/>
  <c r="AH43" i="83"/>
  <c r="Z43" i="83"/>
  <c r="AM43" i="83" s="1" a="1"/>
  <c r="AM43" i="83" s="1"/>
  <c r="Y43" i="83"/>
  <c r="AL43" i="83" s="1"/>
  <c r="W43" i="83"/>
  <c r="AJ42" i="83"/>
  <c r="AI42" i="83"/>
  <c r="AH42" i="83"/>
  <c r="Z42" i="83"/>
  <c r="AM42" i="83" s="1" a="1"/>
  <c r="AM42" i="83" s="1"/>
  <c r="Y42" i="83"/>
  <c r="AC42" i="83" s="1"/>
  <c r="W42" i="83"/>
  <c r="AJ41" i="83"/>
  <c r="AI41" i="83"/>
  <c r="AH41" i="83"/>
  <c r="Z41" i="83"/>
  <c r="Y41" i="83"/>
  <c r="AL41" i="83" s="1"/>
  <c r="W41" i="83"/>
  <c r="AJ40" i="83"/>
  <c r="AI40" i="83"/>
  <c r="AH40" i="83"/>
  <c r="Z40" i="83"/>
  <c r="AM40" i="83" s="1" a="1"/>
  <c r="AM40" i="83" s="1"/>
  <c r="Y40" i="83"/>
  <c r="AG40" i="83" s="1"/>
  <c r="W40" i="83"/>
  <c r="AJ39" i="83"/>
  <c r="AI39" i="83"/>
  <c r="AH39" i="83"/>
  <c r="AE39" i="83"/>
  <c r="Z39" i="83"/>
  <c r="Y39" i="83"/>
  <c r="AG39" i="83" s="1"/>
  <c r="W39" i="83"/>
  <c r="AJ38" i="83"/>
  <c r="AI38" i="83"/>
  <c r="AH38" i="83"/>
  <c r="Z38" i="83"/>
  <c r="AM38" i="83" s="1" a="1"/>
  <c r="AM38" i="83" s="1"/>
  <c r="Y38" i="83"/>
  <c r="AG38" i="83" s="1"/>
  <c r="W38" i="83"/>
  <c r="AJ37" i="83"/>
  <c r="AI37" i="83"/>
  <c r="AH37" i="83"/>
  <c r="AE37" i="83"/>
  <c r="Z37" i="83"/>
  <c r="Y37" i="83"/>
  <c r="AG37" i="83" s="1"/>
  <c r="W37" i="83"/>
  <c r="AJ36" i="83"/>
  <c r="AI36" i="83"/>
  <c r="AH36" i="83"/>
  <c r="Z36" i="83"/>
  <c r="AM36" i="83" s="1" a="1"/>
  <c r="AM36" i="83" s="1"/>
  <c r="Y36" i="83"/>
  <c r="AF36" i="83" s="1"/>
  <c r="W36" i="83"/>
  <c r="AL35" i="83"/>
  <c r="AJ35" i="83"/>
  <c r="AI35" i="83"/>
  <c r="AH35" i="83"/>
  <c r="AD35" i="83"/>
  <c r="Z35" i="83"/>
  <c r="Y35" i="83"/>
  <c r="AG35" i="83" s="1"/>
  <c r="W35" i="83"/>
  <c r="AK34" i="83"/>
  <c r="AJ34" i="83"/>
  <c r="AI34" i="83"/>
  <c r="AH34" i="83"/>
  <c r="Z34" i="83"/>
  <c r="Y34" i="83"/>
  <c r="AG34" i="83" s="1"/>
  <c r="W34" i="83"/>
  <c r="AJ33" i="83"/>
  <c r="AI33" i="83"/>
  <c r="AH33" i="83"/>
  <c r="Z33" i="83"/>
  <c r="AM33" i="83" s="1" a="1"/>
  <c r="AM33" i="83" s="1"/>
  <c r="Y33" i="83"/>
  <c r="AG33" i="83" s="1"/>
  <c r="W33" i="83"/>
  <c r="AJ32" i="83"/>
  <c r="AI32" i="83"/>
  <c r="AH32" i="83"/>
  <c r="Z32" i="83"/>
  <c r="Y32" i="83"/>
  <c r="AE32" i="83" s="1"/>
  <c r="W32" i="83"/>
  <c r="AJ31" i="83"/>
  <c r="AI31" i="83"/>
  <c r="AH31" i="83"/>
  <c r="Z31" i="83"/>
  <c r="AM31" i="83" s="1" a="1"/>
  <c r="AM31" i="83" s="1"/>
  <c r="Y31" i="83"/>
  <c r="AG31" i="83" s="1"/>
  <c r="W31" i="83"/>
  <c r="AK30" i="83"/>
  <c r="AJ30" i="83"/>
  <c r="AI30" i="83"/>
  <c r="AH30" i="83"/>
  <c r="Z30" i="83"/>
  <c r="Y30" i="83"/>
  <c r="AG30" i="83" s="1"/>
  <c r="W30" i="83"/>
  <c r="AJ29" i="83"/>
  <c r="AI29" i="83"/>
  <c r="AH29" i="83"/>
  <c r="AC29" i="83"/>
  <c r="Z29" i="83"/>
  <c r="Y29" i="83"/>
  <c r="AG29" i="83" s="1"/>
  <c r="W29" i="83"/>
  <c r="AJ28" i="83"/>
  <c r="AI28" i="83"/>
  <c r="AH28" i="83"/>
  <c r="Z28" i="83"/>
  <c r="AM28" i="83" s="1" a="1"/>
  <c r="AM28" i="83" s="1"/>
  <c r="Y28" i="83"/>
  <c r="AF28" i="83" s="1"/>
  <c r="W28" i="83"/>
  <c r="AK27" i="83"/>
  <c r="AJ27" i="83"/>
  <c r="AI27" i="83"/>
  <c r="AH27" i="83"/>
  <c r="Z27" i="83"/>
  <c r="Y27" i="83"/>
  <c r="AE27" i="83" s="1"/>
  <c r="W27" i="83"/>
  <c r="AJ26" i="83"/>
  <c r="AI26" i="83"/>
  <c r="AH26" i="83"/>
  <c r="AC26" i="83"/>
  <c r="Z26" i="83"/>
  <c r="Y26" i="83"/>
  <c r="AG26" i="83" s="1"/>
  <c r="W26" i="83"/>
  <c r="AJ25" i="83"/>
  <c r="AI25" i="83"/>
  <c r="AH25" i="83"/>
  <c r="Z25" i="83"/>
  <c r="AM25" i="83" s="1" a="1"/>
  <c r="AM25" i="83" s="1"/>
  <c r="Y25" i="83"/>
  <c r="AD25" i="83" s="1"/>
  <c r="W25" i="83"/>
  <c r="AJ24" i="83"/>
  <c r="AI24" i="83"/>
  <c r="AH24" i="83"/>
  <c r="Z24" i="83"/>
  <c r="AM24" i="83" s="1" a="1"/>
  <c r="AM24" i="83" s="1"/>
  <c r="Y24" i="83"/>
  <c r="AG24" i="83" s="1"/>
  <c r="W24" i="83"/>
  <c r="AJ23" i="83"/>
  <c r="AI23" i="83"/>
  <c r="AH23" i="83"/>
  <c r="Z23" i="83"/>
  <c r="Y23" i="83"/>
  <c r="AG23" i="83" s="1"/>
  <c r="W23" i="83"/>
  <c r="AJ22" i="83"/>
  <c r="AI22" i="83"/>
  <c r="AH22" i="83"/>
  <c r="Z22" i="83"/>
  <c r="AM22" i="83" s="1" a="1"/>
  <c r="AM22" i="83" s="1"/>
  <c r="Y22" i="83"/>
  <c r="AG22" i="83" s="1"/>
  <c r="W22" i="83"/>
  <c r="AJ21" i="83"/>
  <c r="AI21" i="83"/>
  <c r="AH21" i="83"/>
  <c r="Z21" i="83"/>
  <c r="AM21" i="83" s="1" a="1"/>
  <c r="AM21" i="83" s="1"/>
  <c r="Y21" i="83"/>
  <c r="AG21" i="83" s="1"/>
  <c r="W21" i="83"/>
  <c r="AJ20" i="83"/>
  <c r="AI20" i="83"/>
  <c r="AH20" i="83"/>
  <c r="AE20" i="83"/>
  <c r="Z20" i="83"/>
  <c r="Y20" i="83"/>
  <c r="AF20" i="83" s="1"/>
  <c r="W20" i="83"/>
  <c r="AJ19" i="83"/>
  <c r="AI19" i="83"/>
  <c r="AH19" i="83"/>
  <c r="AE19" i="83"/>
  <c r="Z19" i="83"/>
  <c r="Y19" i="83"/>
  <c r="AK19" i="83" s="1"/>
  <c r="W19" i="83"/>
  <c r="AK18" i="83"/>
  <c r="AJ18" i="83"/>
  <c r="AI18" i="83"/>
  <c r="AH18" i="83"/>
  <c r="Z18" i="83"/>
  <c r="Y18" i="83"/>
  <c r="AG18" i="83" s="1"/>
  <c r="W18" i="83"/>
  <c r="AJ17" i="83"/>
  <c r="AI17" i="83"/>
  <c r="AH17" i="83"/>
  <c r="Z17" i="83"/>
  <c r="AM17" i="83" s="1" a="1"/>
  <c r="AM17" i="83" s="1"/>
  <c r="Y17" i="83"/>
  <c r="AK17" i="83" s="1"/>
  <c r="W17" i="83"/>
  <c r="AJ16" i="83"/>
  <c r="AI16" i="83"/>
  <c r="AH16" i="83"/>
  <c r="AG16" i="83"/>
  <c r="Z16" i="83"/>
  <c r="Y16" i="83"/>
  <c r="W16" i="83"/>
  <c r="AL15" i="83"/>
  <c r="AJ15" i="83"/>
  <c r="AI15" i="83"/>
  <c r="AH15" i="83"/>
  <c r="AD15" i="83"/>
  <c r="Z15" i="83"/>
  <c r="Y15" i="83"/>
  <c r="AG15" i="83" s="1"/>
  <c r="W15" i="83"/>
  <c r="AJ14" i="83"/>
  <c r="AI14" i="83"/>
  <c r="AH14" i="83"/>
  <c r="AG14" i="83"/>
  <c r="AF14" i="83"/>
  <c r="Z14" i="83"/>
  <c r="Y14" i="83"/>
  <c r="AE14" i="83" s="1"/>
  <c r="W14" i="83"/>
  <c r="AK13" i="83"/>
  <c r="AJ13" i="83"/>
  <c r="AI13" i="83"/>
  <c r="AH13" i="83"/>
  <c r="Z13" i="83"/>
  <c r="Y13" i="83"/>
  <c r="AG13" i="83" s="1"/>
  <c r="W13" i="83"/>
  <c r="AL12" i="83"/>
  <c r="AJ12" i="83"/>
  <c r="AI12" i="83"/>
  <c r="AH12" i="83"/>
  <c r="Z12" i="83"/>
  <c r="Y12" i="83"/>
  <c r="AF12" i="83" s="1"/>
  <c r="W12" i="83"/>
  <c r="AJ11" i="83"/>
  <c r="AI11" i="83"/>
  <c r="AH11" i="83"/>
  <c r="Z11" i="83"/>
  <c r="AM11" i="83" s="1" a="1"/>
  <c r="AM11" i="83" s="1"/>
  <c r="Y11" i="83"/>
  <c r="AK11" i="83" s="1"/>
  <c r="W11" i="83"/>
  <c r="AJ10" i="83"/>
  <c r="AI10" i="83"/>
  <c r="AH10" i="83"/>
  <c r="Z10" i="83"/>
  <c r="AM10" i="83" s="1" a="1"/>
  <c r="AM10" i="83" s="1"/>
  <c r="Y10" i="83"/>
  <c r="W10" i="83"/>
  <c r="AJ9" i="83"/>
  <c r="AI9" i="83"/>
  <c r="AH9" i="83"/>
  <c r="AG9" i="83"/>
  <c r="Z9" i="83"/>
  <c r="Y9" i="83"/>
  <c r="AF9" i="83" s="1"/>
  <c r="W9" i="83"/>
  <c r="AJ8" i="83"/>
  <c r="AI8" i="83"/>
  <c r="AH8" i="83"/>
  <c r="Z8" i="83"/>
  <c r="AM8" i="83" s="1" a="1"/>
  <c r="AM8" i="83" s="1"/>
  <c r="Y8" i="83"/>
  <c r="AE8" i="83" s="1"/>
  <c r="W8" i="83"/>
  <c r="AK7" i="83"/>
  <c r="AJ7" i="83"/>
  <c r="AI7" i="83"/>
  <c r="AH7" i="83"/>
  <c r="Z7" i="83"/>
  <c r="Y7" i="83"/>
  <c r="AG7" i="83" s="1"/>
  <c r="W7" i="83"/>
  <c r="AJ6" i="83"/>
  <c r="AI6" i="83"/>
  <c r="AH6" i="83"/>
  <c r="AD6" i="83"/>
  <c r="Z6" i="83"/>
  <c r="Y6" i="83"/>
  <c r="AG6" i="83" s="1"/>
  <c r="W6" i="83"/>
  <c r="AJ5" i="83"/>
  <c r="AI5" i="83"/>
  <c r="AH5" i="83"/>
  <c r="Z5" i="83"/>
  <c r="AM5" i="83" s="1" a="1"/>
  <c r="AM5" i="83" s="1"/>
  <c r="Y5" i="83"/>
  <c r="AG5" i="83" s="1"/>
  <c r="W5" i="83"/>
  <c r="AJ4" i="83"/>
  <c r="AI4" i="83"/>
  <c r="AH4" i="83"/>
  <c r="Z4" i="83"/>
  <c r="AM4" i="83" s="1" a="1"/>
  <c r="AM4" i="83" s="1"/>
  <c r="Y4" i="83"/>
  <c r="AF4" i="83" s="1"/>
  <c r="W4" i="83"/>
  <c r="AM1121" i="83" a="1"/>
  <c r="AM207" i="83" a="1"/>
  <c r="AM1267" i="83" a="1"/>
  <c r="AM900" i="83" a="1"/>
  <c r="AM748" i="83" a="1"/>
  <c r="AM1084" i="83" a="1"/>
  <c r="AM1170" i="83" a="1"/>
  <c r="AM642" i="83" a="1"/>
  <c r="AM549" i="83" a="1"/>
  <c r="AM843" i="83" a="1"/>
  <c r="AM523" i="83" a="1"/>
  <c r="AM592" i="83" a="1"/>
  <c r="AM441" i="83" a="1"/>
  <c r="AM650" i="83" a="1"/>
  <c r="AM467" i="83" a="1"/>
  <c r="AM270" i="83" a="1"/>
  <c r="AM191" i="83" a="1"/>
  <c r="AM587" i="83" a="1"/>
  <c r="AM826" i="83" a="1"/>
  <c r="AM1104" i="83" a="1"/>
  <c r="AM1178" i="83" a="1"/>
  <c r="AM771" i="83" a="1"/>
  <c r="AM914" i="83" a="1"/>
  <c r="AM796" i="83" a="1"/>
  <c r="AM107" i="83" a="1"/>
  <c r="AM186" i="83" a="1"/>
  <c r="AM1202" i="83" a="1"/>
  <c r="AM576" i="83" a="1"/>
  <c r="AM839" i="83" a="1"/>
  <c r="AM903" i="83" a="1"/>
  <c r="AM1214" i="83" a="1"/>
  <c r="AM67" i="83" a="1"/>
  <c r="AM420" i="83" a="1"/>
  <c r="AM1053" i="83" a="1"/>
  <c r="AM423" i="83" a="1"/>
  <c r="AM820" i="83" a="1"/>
  <c r="AM1022" i="83" a="1"/>
  <c r="AM1067" i="83" a="1"/>
  <c r="AM169" i="83" a="1"/>
  <c r="AM396" i="83" a="1"/>
  <c r="AM949" i="83" a="1"/>
  <c r="AM1292" i="83" a="1"/>
  <c r="AM1203" i="83" a="1"/>
  <c r="AM81" i="83" a="1"/>
  <c r="AM242" i="83" a="1"/>
  <c r="AM1001" i="83" a="1"/>
  <c r="AM371" i="83" a="1"/>
  <c r="AM1230" i="83" a="1"/>
  <c r="AM618" i="83" a="1"/>
  <c r="AM735" i="83" a="1"/>
  <c r="AM1137" i="83" a="1"/>
  <c r="AM459" i="83" a="1"/>
  <c r="AM1128" i="83" a="1"/>
  <c r="AM648" i="83" a="1"/>
  <c r="AM757" i="83" a="1"/>
  <c r="AM29" i="83" a="1"/>
  <c r="AM804" i="83" a="1"/>
  <c r="AM669" i="83" a="1"/>
  <c r="AM919" i="83" a="1"/>
  <c r="AM200" i="83" a="1"/>
  <c r="AM954" i="83" a="1"/>
  <c r="AM1175" i="83" a="1"/>
  <c r="AM525" i="83" a="1"/>
  <c r="AM382" i="83" a="1"/>
  <c r="AM1211" i="83" a="1"/>
  <c r="AM102" i="83" a="1"/>
  <c r="AM855" i="83" a="1"/>
  <c r="AM490" i="83" a="1"/>
  <c r="AM522" i="83" a="1"/>
  <c r="AM1079" i="83" a="1"/>
  <c r="AM822" i="83" a="1"/>
  <c r="AM559" i="83" a="1"/>
  <c r="AM1148" i="83" a="1"/>
  <c r="AM301" i="83" a="1"/>
  <c r="AM26" i="83" a="1"/>
  <c r="AM218" i="83" a="1"/>
  <c r="AM847" i="83" a="1"/>
  <c r="AM575" i="83" a="1"/>
  <c r="AM448" i="83" a="1"/>
  <c r="AM84" i="83" a="1"/>
  <c r="AM646" i="83" a="1"/>
  <c r="AM1253" i="83" a="1"/>
  <c r="AM88" i="83" a="1"/>
  <c r="AM1110" i="83" a="1"/>
  <c r="AM712" i="83" a="1"/>
  <c r="AM902" i="83" a="1"/>
  <c r="AM420" i="83" l="1"/>
  <c r="AM490" i="83"/>
  <c r="AM523" i="83"/>
  <c r="AM820" i="83"/>
  <c r="AM826" i="83"/>
  <c r="AM1110" i="83"/>
  <c r="AM1203" i="83"/>
  <c r="AM186" i="83"/>
  <c r="AM549" i="83"/>
  <c r="AM900" i="83"/>
  <c r="AM1170" i="83"/>
  <c r="AM84" i="83"/>
  <c r="AM301" i="83"/>
  <c r="AM448" i="83"/>
  <c r="AM467" i="83"/>
  <c r="AM522" i="83"/>
  <c r="AM648" i="83"/>
  <c r="AM771" i="83"/>
  <c r="AM804" i="83"/>
  <c r="AM1001" i="83"/>
  <c r="AM1104" i="83"/>
  <c r="AM270" i="83"/>
  <c r="AM575" i="83"/>
  <c r="AM1175" i="83"/>
  <c r="AM1202" i="83"/>
  <c r="AM88" i="83"/>
  <c r="AM191" i="83"/>
  <c r="AM207" i="83"/>
  <c r="AM218" i="83"/>
  <c r="AM242" i="83"/>
  <c r="AM396" i="83"/>
  <c r="AM559" i="83"/>
  <c r="AM669" i="83"/>
  <c r="AM1178" i="83"/>
  <c r="AM1214" i="83"/>
  <c r="AM1292" i="83"/>
  <c r="AM29" i="83"/>
  <c r="AM200" i="83"/>
  <c r="AM423" i="83"/>
  <c r="AM642" i="83"/>
  <c r="AM748" i="83"/>
  <c r="AM839" i="83"/>
  <c r="AM903" i="83"/>
  <c r="AM1053" i="83"/>
  <c r="AM67" i="83"/>
  <c r="AM169" i="83"/>
  <c r="AM26" i="83"/>
  <c r="AM371" i="83"/>
  <c r="AM441" i="83"/>
  <c r="AM646" i="83"/>
  <c r="AM757" i="83"/>
  <c r="AM855" i="83"/>
  <c r="AM902" i="83"/>
  <c r="AM914" i="83"/>
  <c r="AM1079" i="83"/>
  <c r="AM1084" i="83"/>
  <c r="AM1128" i="83"/>
  <c r="AM1137" i="83"/>
  <c r="AM1230" i="83"/>
  <c r="AM618" i="83"/>
  <c r="AM1121" i="83"/>
  <c r="AM587" i="83"/>
  <c r="AM592" i="83"/>
  <c r="AM735" i="83"/>
  <c r="AM822" i="83"/>
  <c r="AM843" i="83"/>
  <c r="AM954" i="83"/>
  <c r="AM1022" i="83"/>
  <c r="AM1067" i="83"/>
  <c r="AM1148" i="83"/>
  <c r="AM382" i="83"/>
  <c r="AM712" i="83"/>
  <c r="AM81" i="83"/>
  <c r="AM102" i="83"/>
  <c r="AM107" i="83"/>
  <c r="AM459" i="83"/>
  <c r="AM525" i="83"/>
  <c r="AM576" i="83"/>
  <c r="AM650" i="83"/>
  <c r="AM796" i="83"/>
  <c r="AM847" i="83"/>
  <c r="AM919" i="83"/>
  <c r="AM949" i="83"/>
  <c r="AM1211" i="83"/>
  <c r="AM1253" i="83"/>
  <c r="AM1267" i="83"/>
  <c r="AB35" i="83"/>
  <c r="AA292" i="83"/>
  <c r="AA326" i="83"/>
  <c r="AB375" i="83"/>
  <c r="AB410" i="83"/>
  <c r="AB581" i="83"/>
  <c r="AA610" i="83"/>
  <c r="AA681" i="83"/>
  <c r="AB707" i="83"/>
  <c r="AA985" i="83"/>
  <c r="AA1038" i="83"/>
  <c r="AA1056" i="83"/>
  <c r="AA1121" i="83"/>
  <c r="AB1169" i="83"/>
  <c r="AA1195" i="83"/>
  <c r="AB1202" i="83"/>
  <c r="AB1227" i="83"/>
  <c r="AA1285" i="83"/>
  <c r="AA55" i="83"/>
  <c r="AA80" i="83"/>
  <c r="AB90" i="83"/>
  <c r="AA94" i="83"/>
  <c r="AA112" i="83"/>
  <c r="AB116" i="83"/>
  <c r="AA118" i="83"/>
  <c r="AA129" i="83"/>
  <c r="AA134" i="83"/>
  <c r="AA145" i="83"/>
  <c r="AB149" i="83"/>
  <c r="AB209" i="83"/>
  <c r="AB244" i="83"/>
  <c r="AA245" i="83"/>
  <c r="AP245" i="83" s="1"/>
  <c r="AB254" i="83"/>
  <c r="AA259" i="83"/>
  <c r="AB265" i="83"/>
  <c r="AA283" i="83"/>
  <c r="AA302" i="83"/>
  <c r="AB309" i="83"/>
  <c r="AB325" i="83"/>
  <c r="AB333" i="83"/>
  <c r="AB343" i="83"/>
  <c r="AA348" i="83"/>
  <c r="AB366" i="83"/>
  <c r="AB369" i="83"/>
  <c r="AB393" i="83"/>
  <c r="AA425" i="83"/>
  <c r="AA478" i="83"/>
  <c r="AA489" i="83"/>
  <c r="AA490" i="83"/>
  <c r="AA506" i="83"/>
  <c r="AB517" i="83"/>
  <c r="AB523" i="83"/>
  <c r="AB533" i="83"/>
  <c r="AA585" i="83"/>
  <c r="AB595" i="83"/>
  <c r="AA605" i="83"/>
  <c r="AB633" i="83"/>
  <c r="AB639" i="83"/>
  <c r="AB659" i="83"/>
  <c r="AB675" i="83"/>
  <c r="AB687" i="83"/>
  <c r="AA697" i="83"/>
  <c r="AA702" i="83"/>
  <c r="AB716" i="83"/>
  <c r="AB732" i="83"/>
  <c r="AB772" i="83"/>
  <c r="AA781" i="83"/>
  <c r="AB787" i="83"/>
  <c r="AB811" i="83"/>
  <c r="AA820" i="83"/>
  <c r="AA826" i="83"/>
  <c r="AA846" i="83"/>
  <c r="AB884" i="83"/>
  <c r="AA889" i="83"/>
  <c r="AA911" i="83"/>
  <c r="AB924" i="83"/>
  <c r="AB925" i="83"/>
  <c r="AA929" i="83"/>
  <c r="AB935" i="83"/>
  <c r="AA965" i="83"/>
  <c r="AB1002" i="83"/>
  <c r="AB1026" i="83"/>
  <c r="AB1042" i="83"/>
  <c r="AB1082" i="83"/>
  <c r="AA1105" i="83"/>
  <c r="AA1115" i="83"/>
  <c r="AA1140" i="83"/>
  <c r="AA1145" i="83"/>
  <c r="AB1153" i="83"/>
  <c r="AB1159" i="83"/>
  <c r="AB1201" i="83"/>
  <c r="AA1221" i="83"/>
  <c r="AB1233" i="83"/>
  <c r="AB1248" i="83"/>
  <c r="AA1252" i="83"/>
  <c r="AA1257" i="83"/>
  <c r="AA1261" i="83"/>
  <c r="AA1262" i="83"/>
  <c r="AA1275" i="83"/>
  <c r="AA1279" i="83"/>
  <c r="AB1289" i="83"/>
  <c r="AB41" i="83"/>
  <c r="AB100" i="83"/>
  <c r="AB382" i="83"/>
  <c r="AB398" i="83"/>
  <c r="AB733" i="83"/>
  <c r="AA739" i="83"/>
  <c r="AB989" i="83"/>
  <c r="AB1072" i="83"/>
  <c r="AA1146" i="83"/>
  <c r="AA1154" i="83"/>
  <c r="AA1238" i="83"/>
  <c r="AB34" i="83"/>
  <c r="AB49" i="83"/>
  <c r="AA54" i="83"/>
  <c r="AA18" i="83"/>
  <c r="AB44" i="83"/>
  <c r="AB60" i="83"/>
  <c r="AB66" i="83"/>
  <c r="AA71" i="83"/>
  <c r="AB98" i="83"/>
  <c r="AA128" i="83"/>
  <c r="AB138" i="83"/>
  <c r="AB144" i="83"/>
  <c r="AB153" i="83"/>
  <c r="AB164" i="83"/>
  <c r="AA175" i="83"/>
  <c r="AB184" i="83"/>
  <c r="AB192" i="83"/>
  <c r="AB208" i="83"/>
  <c r="AA217" i="83"/>
  <c r="AB219" i="83"/>
  <c r="AA249" i="83"/>
  <c r="AB269" i="83"/>
  <c r="AA291" i="83"/>
  <c r="AB296" i="83"/>
  <c r="AA301" i="83"/>
  <c r="AB313" i="83"/>
  <c r="AB342" i="83"/>
  <c r="AA347" i="83"/>
  <c r="AB357" i="83"/>
  <c r="AB367" i="83"/>
  <c r="AB373" i="83"/>
  <c r="AA379" i="83"/>
  <c r="AA380" i="83"/>
  <c r="AA419" i="83"/>
  <c r="AB443" i="83"/>
  <c r="AA448" i="83"/>
  <c r="AB450" i="83"/>
  <c r="AA451" i="83"/>
  <c r="AA467" i="83"/>
  <c r="AB499" i="83"/>
  <c r="AA500" i="83"/>
  <c r="AB511" i="83"/>
  <c r="AA521" i="83"/>
  <c r="AA522" i="83"/>
  <c r="AA537" i="83"/>
  <c r="AB543" i="83"/>
  <c r="AB547" i="83"/>
  <c r="AA553" i="83"/>
  <c r="AA564" i="83"/>
  <c r="AA574" i="83"/>
  <c r="AB579" i="83"/>
  <c r="AA609" i="83"/>
  <c r="AA613" i="83"/>
  <c r="AA622" i="83"/>
  <c r="AA653" i="83"/>
  <c r="AA670" i="83"/>
  <c r="AB680" i="83"/>
  <c r="AB691" i="83"/>
  <c r="AA701" i="83"/>
  <c r="AA722" i="83"/>
  <c r="AA731" i="83"/>
  <c r="AA738" i="83"/>
  <c r="AB776" i="83"/>
  <c r="AB805" i="83"/>
  <c r="AA817" i="83"/>
  <c r="AA825" i="83"/>
  <c r="AA841" i="83"/>
  <c r="AA863" i="83"/>
  <c r="AB899" i="83"/>
  <c r="AB917" i="83"/>
  <c r="AB923" i="83"/>
  <c r="AB939" i="83"/>
  <c r="AB943" i="83"/>
  <c r="AB964" i="83"/>
  <c r="AB988" i="83"/>
  <c r="AA997" i="83"/>
  <c r="AB1006" i="83"/>
  <c r="AB1020" i="83"/>
  <c r="AA1048" i="83"/>
  <c r="AB1049" i="83"/>
  <c r="AB1055" i="83"/>
  <c r="AB1060" i="83"/>
  <c r="AB1065" i="83"/>
  <c r="AB1071" i="83"/>
  <c r="AB1104" i="83"/>
  <c r="AB1120" i="83"/>
  <c r="AB1130" i="83"/>
  <c r="AA1164" i="83"/>
  <c r="AB1168" i="83"/>
  <c r="AA1174" i="83"/>
  <c r="AB1200" i="83"/>
  <c r="AB1215" i="83"/>
  <c r="AB1216" i="83"/>
  <c r="AB1256" i="83"/>
  <c r="AB1284" i="83"/>
  <c r="AB169" i="83"/>
  <c r="AB383" i="83"/>
  <c r="AA484" i="83"/>
  <c r="AA529" i="83"/>
  <c r="AB565" i="83"/>
  <c r="AB852" i="83"/>
  <c r="AB953" i="83"/>
  <c r="AA72" i="83"/>
  <c r="AB10" i="83"/>
  <c r="AB23" i="83"/>
  <c r="AB39" i="83"/>
  <c r="AA48" i="83"/>
  <c r="AB59" i="83"/>
  <c r="AB65" i="83"/>
  <c r="AA70" i="83"/>
  <c r="AB75" i="83"/>
  <c r="AB122" i="83"/>
  <c r="AB137" i="83"/>
  <c r="AB154" i="83"/>
  <c r="AB196" i="83"/>
  <c r="AB218" i="83"/>
  <c r="AA233" i="83"/>
  <c r="AB237" i="83"/>
  <c r="AB243" i="83"/>
  <c r="AA253" i="83"/>
  <c r="AA281" i="83"/>
  <c r="AA324" i="83"/>
  <c r="AP324" i="83" s="1"/>
  <c r="AB341" i="83"/>
  <c r="AA414" i="83"/>
  <c r="AB418" i="83"/>
  <c r="AB424" i="83"/>
  <c r="AB432" i="83"/>
  <c r="AA462" i="83"/>
  <c r="AB466" i="83"/>
  <c r="AA481" i="83"/>
  <c r="AA482" i="83"/>
  <c r="AA494" i="83"/>
  <c r="AA505" i="83"/>
  <c r="AA542" i="83"/>
  <c r="AB559" i="83"/>
  <c r="AA594" i="83"/>
  <c r="AB603" i="83"/>
  <c r="AA621" i="83"/>
  <c r="AB627" i="83"/>
  <c r="AB632" i="83"/>
  <c r="AA637" i="83"/>
  <c r="AB663" i="83"/>
  <c r="AA674" i="83"/>
  <c r="AA685" i="83"/>
  <c r="AB715" i="83"/>
  <c r="AB720" i="83"/>
  <c r="AB726" i="83"/>
  <c r="AA749" i="83"/>
  <c r="AB754" i="83"/>
  <c r="AB780" i="83"/>
  <c r="AB785" i="83"/>
  <c r="AA790" i="83"/>
  <c r="AA810" i="83"/>
  <c r="AB873" i="83"/>
  <c r="AB887" i="83"/>
  <c r="AB888" i="83"/>
  <c r="AB933" i="83"/>
  <c r="AA974" i="83"/>
  <c r="AB979" i="83"/>
  <c r="AB1005" i="83"/>
  <c r="AB1010" i="83"/>
  <c r="AB1011" i="83"/>
  <c r="AB1041" i="83"/>
  <c r="AA1046" i="83"/>
  <c r="AA1047" i="83"/>
  <c r="AA1064" i="83"/>
  <c r="AB1081" i="83"/>
  <c r="AA1086" i="83"/>
  <c r="AA1090" i="83"/>
  <c r="AA1098" i="83"/>
  <c r="AA1158" i="83"/>
  <c r="AB1178" i="83"/>
  <c r="AB1186" i="83"/>
  <c r="AB1187" i="83"/>
  <c r="AB1208" i="83"/>
  <c r="AB1220" i="83"/>
  <c r="AA1247" i="83"/>
  <c r="AB1265" i="83"/>
  <c r="AB1278" i="83"/>
  <c r="AB1288" i="83"/>
  <c r="AA6" i="83"/>
  <c r="AB20" i="83"/>
  <c r="AB99" i="83"/>
  <c r="AA203" i="83"/>
  <c r="AB389" i="83"/>
  <c r="AB671" i="83"/>
  <c r="AB821" i="83"/>
  <c r="AB827" i="83"/>
  <c r="AA842" i="83"/>
  <c r="AA993" i="83"/>
  <c r="AB1050" i="83"/>
  <c r="AA1111" i="83"/>
  <c r="AB1116" i="83"/>
  <c r="AB1122" i="83"/>
  <c r="AA1165" i="83"/>
  <c r="AB1182" i="83"/>
  <c r="AA1189" i="83"/>
  <c r="AA9" i="83"/>
  <c r="AB27" i="83"/>
  <c r="AB58" i="83"/>
  <c r="AB83" i="83"/>
  <c r="AA110" i="83"/>
  <c r="AB142" i="83"/>
  <c r="AA163" i="83"/>
  <c r="AB172" i="83"/>
  <c r="AB181" i="83"/>
  <c r="AA248" i="83"/>
  <c r="AA262" i="83"/>
  <c r="AA268" i="83"/>
  <c r="AA300" i="83"/>
  <c r="AA307" i="83"/>
  <c r="AB312" i="83"/>
  <c r="AB328" i="83"/>
  <c r="AA372" i="83"/>
  <c r="AA391" i="83"/>
  <c r="AB449" i="83"/>
  <c r="AA455" i="83"/>
  <c r="AA498" i="83"/>
  <c r="AA510" i="83"/>
  <c r="AB541" i="83"/>
  <c r="AA569" i="83"/>
  <c r="AA608" i="83"/>
  <c r="AB616" i="83"/>
  <c r="AB642" i="83"/>
  <c r="AB667" i="83"/>
  <c r="AA694" i="83"/>
  <c r="AB710" i="83"/>
  <c r="AA725" i="83"/>
  <c r="AA730" i="83"/>
  <c r="AA747" i="83"/>
  <c r="AB748" i="83"/>
  <c r="AB762" i="83"/>
  <c r="AA766" i="83"/>
  <c r="AP766" i="83" s="1"/>
  <c r="AB770" i="83"/>
  <c r="AA799" i="83"/>
  <c r="AA834" i="83"/>
  <c r="AA839" i="83"/>
  <c r="AA849" i="83"/>
  <c r="AB867" i="83"/>
  <c r="AB878" i="83"/>
  <c r="AB909" i="83"/>
  <c r="AA916" i="83"/>
  <c r="AA942" i="83"/>
  <c r="AB968" i="83"/>
  <c r="AB978" i="83"/>
  <c r="AB987" i="83"/>
  <c r="AB996" i="83"/>
  <c r="AB1030" i="83"/>
  <c r="AA1036" i="83"/>
  <c r="AB1040" i="83"/>
  <c r="AA1054" i="83"/>
  <c r="AB1058" i="83"/>
  <c r="AB1059" i="83"/>
  <c r="AA1070" i="83"/>
  <c r="AB1074" i="83"/>
  <c r="AA1080" i="83"/>
  <c r="AB1108" i="83"/>
  <c r="AA1129" i="83"/>
  <c r="AA1138" i="83"/>
  <c r="AA1193" i="83"/>
  <c r="AB1199" i="83"/>
  <c r="AB1207" i="83"/>
  <c r="AA1213" i="83"/>
  <c r="AB1225" i="83"/>
  <c r="AA1231" i="83"/>
  <c r="AB1240" i="83"/>
  <c r="AA1255" i="83"/>
  <c r="AA1287" i="83"/>
  <c r="AA187" i="83"/>
  <c r="AB204" i="83"/>
  <c r="AA561" i="83"/>
  <c r="AA14" i="83"/>
  <c r="AA32" i="83"/>
  <c r="AA171" i="83"/>
  <c r="AB173" i="83"/>
  <c r="AB180" i="83"/>
  <c r="AA278" i="83"/>
  <c r="AA280" i="83"/>
  <c r="AA285" i="83"/>
  <c r="AA299" i="83"/>
  <c r="AA316" i="83"/>
  <c r="AB335" i="83"/>
  <c r="AA364" i="83"/>
  <c r="AB386" i="83"/>
  <c r="AB401" i="83"/>
  <c r="AA427" i="83"/>
  <c r="AB431" i="83"/>
  <c r="AB441" i="83"/>
  <c r="AA461" i="83"/>
  <c r="AB465" i="83"/>
  <c r="AA493" i="83"/>
  <c r="AA497" i="83"/>
  <c r="AB503" i="83"/>
  <c r="AB535" i="83"/>
  <c r="AB551" i="83"/>
  <c r="AB556" i="83"/>
  <c r="AA558" i="83"/>
  <c r="AA588" i="83"/>
  <c r="AA626" i="83"/>
  <c r="AB631" i="83"/>
  <c r="AB635" i="83"/>
  <c r="AB641" i="83"/>
  <c r="AA646" i="83"/>
  <c r="AA657" i="83"/>
  <c r="AB683" i="83"/>
  <c r="AB699" i="83"/>
  <c r="AA704" i="83"/>
  <c r="AA714" i="83"/>
  <c r="AB718" i="83"/>
  <c r="AB752" i="83"/>
  <c r="AA798" i="83"/>
  <c r="AA809" i="83"/>
  <c r="AB813" i="83"/>
  <c r="AA814" i="83"/>
  <c r="AA844" i="83"/>
  <c r="AB855" i="83"/>
  <c r="AA861" i="83"/>
  <c r="AB871" i="83"/>
  <c r="AA872" i="83"/>
  <c r="AA876" i="83"/>
  <c r="AA882" i="83"/>
  <c r="AA886" i="83"/>
  <c r="AB893" i="83"/>
  <c r="AA902" i="83"/>
  <c r="AA914" i="83"/>
  <c r="AB932" i="83"/>
  <c r="AA937" i="83"/>
  <c r="AA946" i="83"/>
  <c r="AB956" i="83"/>
  <c r="AB962" i="83"/>
  <c r="AB995" i="83"/>
  <c r="AA1009" i="83"/>
  <c r="AB1024" i="83"/>
  <c r="AA1084" i="83"/>
  <c r="AB1097" i="83"/>
  <c r="AA1102" i="83"/>
  <c r="AA1107" i="83"/>
  <c r="AB1128" i="83"/>
  <c r="AA1137" i="83"/>
  <c r="AB1142" i="83"/>
  <c r="AB1143" i="83"/>
  <c r="AA1149" i="83"/>
  <c r="AA1156" i="83"/>
  <c r="AA1177" i="83"/>
  <c r="AB1185" i="83"/>
  <c r="AB1191" i="83"/>
  <c r="AB1245" i="83"/>
  <c r="AB1264" i="83"/>
  <c r="AA1277" i="83"/>
  <c r="AA30" i="83"/>
  <c r="AA297" i="83"/>
  <c r="AA331" i="83"/>
  <c r="AB353" i="83"/>
  <c r="AB435" i="83"/>
  <c r="AB491" i="83"/>
  <c r="AA501" i="83"/>
  <c r="AA508" i="83"/>
  <c r="AA524" i="83"/>
  <c r="AB768" i="83"/>
  <c r="AB869" i="83"/>
  <c r="AA16" i="83"/>
  <c r="AA22" i="83"/>
  <c r="AA38" i="83"/>
  <c r="AA57" i="83"/>
  <c r="AB74" i="83"/>
  <c r="AA78" i="83"/>
  <c r="AA104" i="83"/>
  <c r="AB114" i="83"/>
  <c r="AA120" i="83"/>
  <c r="AB158" i="83"/>
  <c r="AB179" i="83"/>
  <c r="AA224" i="83"/>
  <c r="AA232" i="83"/>
  <c r="AB236" i="83"/>
  <c r="AB241" i="83"/>
  <c r="AB247" i="83"/>
  <c r="AA252" i="83"/>
  <c r="AA8" i="83"/>
  <c r="AB42" i="83"/>
  <c r="AA63" i="83"/>
  <c r="AB82" i="83"/>
  <c r="AA96" i="83"/>
  <c r="AA126" i="83"/>
  <c r="AB141" i="83"/>
  <c r="AA215" i="83"/>
  <c r="AB240" i="83"/>
  <c r="AA261" i="83"/>
  <c r="AA267" i="83"/>
  <c r="AA273" i="83"/>
  <c r="AA304" i="83"/>
  <c r="AB311" i="83"/>
  <c r="AA315" i="83"/>
  <c r="AB327" i="83"/>
  <c r="AA345" i="83"/>
  <c r="AB350" i="83"/>
  <c r="AA355" i="83"/>
  <c r="AB359" i="83"/>
  <c r="AA399" i="83"/>
  <c r="AA422" i="83"/>
  <c r="AB445" i="83"/>
  <c r="AA446" i="83"/>
  <c r="AA454" i="83"/>
  <c r="AA486" i="83"/>
  <c r="AA492" i="83"/>
  <c r="AA513" i="83"/>
  <c r="AA526" i="83"/>
  <c r="AA530" i="83"/>
  <c r="AA540" i="83"/>
  <c r="AA545" i="83"/>
  <c r="AA562" i="83"/>
  <c r="AB572" i="83"/>
  <c r="AA577" i="83"/>
  <c r="AB587" i="83"/>
  <c r="AB592" i="83"/>
  <c r="AB615" i="83"/>
  <c r="AB625" i="83"/>
  <c r="AB655" i="83"/>
  <c r="AA666" i="83"/>
  <c r="AB672" i="83"/>
  <c r="AA678" i="83"/>
  <c r="AA689" i="83"/>
  <c r="AA693" i="83"/>
  <c r="AB740" i="83"/>
  <c r="AA746" i="83"/>
  <c r="AB764" i="83"/>
  <c r="AB778" i="83"/>
  <c r="AA797" i="83"/>
  <c r="AA828" i="83"/>
  <c r="AB829" i="83"/>
  <c r="AB853" i="83"/>
  <c r="AB854" i="83"/>
  <c r="AB860" i="83"/>
  <c r="AA865" i="83"/>
  <c r="AA866" i="83"/>
  <c r="AB870" i="83"/>
  <c r="AA897" i="83"/>
  <c r="AA913" i="83"/>
  <c r="AB941" i="83"/>
  <c r="AB972" i="83"/>
  <c r="AA982" i="83"/>
  <c r="AB986" i="83"/>
  <c r="AB994" i="83"/>
  <c r="AB1018" i="83"/>
  <c r="AB1022" i="83"/>
  <c r="AB1023" i="83"/>
  <c r="AA1035" i="83"/>
  <c r="AB1057" i="83"/>
  <c r="AA1062" i="83"/>
  <c r="AA1067" i="83"/>
  <c r="AB1073" i="83"/>
  <c r="AB1112" i="83"/>
  <c r="AB1123" i="83"/>
  <c r="AA1166" i="83"/>
  <c r="AA1172" i="83"/>
  <c r="AA1198" i="83"/>
  <c r="AA1205" i="83"/>
  <c r="AB1235" i="83"/>
  <c r="AB1239" i="83"/>
  <c r="AB1243" i="83"/>
  <c r="AA1254" i="83"/>
  <c r="AB1268" i="83"/>
  <c r="AB176" i="83"/>
  <c r="AA358" i="83"/>
  <c r="AB368" i="83"/>
  <c r="AA421" i="83"/>
  <c r="AA549" i="83"/>
  <c r="AA801" i="83"/>
  <c r="AB806" i="83"/>
  <c r="AB157" i="83"/>
  <c r="AA7" i="83"/>
  <c r="AB12" i="83"/>
  <c r="AA46" i="83"/>
  <c r="AB50" i="83"/>
  <c r="AA56" i="83"/>
  <c r="AA62" i="83"/>
  <c r="AB81" i="83"/>
  <c r="AA86" i="83"/>
  <c r="AA95" i="83"/>
  <c r="AB107" i="83"/>
  <c r="AB124" i="83"/>
  <c r="AB130" i="83"/>
  <c r="AB131" i="83"/>
  <c r="AA150" i="83"/>
  <c r="AB188" i="83"/>
  <c r="AB205" i="83"/>
  <c r="AB214" i="83"/>
  <c r="AB227" i="83"/>
  <c r="AB256" i="83"/>
  <c r="AA260" i="83"/>
  <c r="AA272" i="83"/>
  <c r="AA284" i="83"/>
  <c r="AB288" i="83"/>
  <c r="AA293" i="83"/>
  <c r="AA310" i="83"/>
  <c r="AB319" i="83"/>
  <c r="AA334" i="83"/>
  <c r="AP334" i="83" s="1"/>
  <c r="AA344" i="83"/>
  <c r="AB349" i="83"/>
  <c r="AA363" i="83"/>
  <c r="AA385" i="83"/>
  <c r="AA405" i="83"/>
  <c r="AB411" i="83"/>
  <c r="AA416" i="83"/>
  <c r="AA453" i="83"/>
  <c r="AA469" i="83"/>
  <c r="AA475" i="83"/>
  <c r="AB518" i="83"/>
  <c r="AB525" i="83"/>
  <c r="AA534" i="83"/>
  <c r="AA550" i="83"/>
  <c r="AB555" i="83"/>
  <c r="AB567" i="83"/>
  <c r="AB601" i="83"/>
  <c r="AB619" i="83"/>
  <c r="AA629" i="83"/>
  <c r="AA634" i="83"/>
  <c r="AA640" i="83"/>
  <c r="AA645" i="83"/>
  <c r="AA650" i="83"/>
  <c r="AA661" i="83"/>
  <c r="AP661" i="83" s="1"/>
  <c r="AA677" i="83"/>
  <c r="AB703" i="83"/>
  <c r="AA708" i="83"/>
  <c r="AA734" i="83"/>
  <c r="AB744" i="83"/>
  <c r="AB756" i="83"/>
  <c r="AA892" i="83"/>
  <c r="AB901" i="83"/>
  <c r="AA906" i="83"/>
  <c r="AB949" i="83"/>
  <c r="AB976" i="83"/>
  <c r="AB1003" i="83"/>
  <c r="AA1013" i="83"/>
  <c r="AB1027" i="83"/>
  <c r="AB1034" i="83"/>
  <c r="AA1043" i="83"/>
  <c r="AA1044" i="83"/>
  <c r="AA1078" i="83"/>
  <c r="AB1106" i="83"/>
  <c r="AA1127" i="83"/>
  <c r="AB1161" i="83"/>
  <c r="AA1181" i="83"/>
  <c r="AA1183" i="83"/>
  <c r="AA1190" i="83"/>
  <c r="AB1229" i="83"/>
  <c r="AA1263" i="83"/>
  <c r="AA1276" i="83"/>
  <c r="AB1280" i="83"/>
  <c r="AK564" i="83"/>
  <c r="AC1013" i="83"/>
  <c r="AK1158" i="83"/>
  <c r="AA631" i="83"/>
  <c r="AG270" i="83"/>
  <c r="AF386" i="83"/>
  <c r="AC705" i="83"/>
  <c r="AB1254" i="83"/>
  <c r="AP1254" i="83" s="1"/>
  <c r="AD114" i="83"/>
  <c r="AL394" i="83"/>
  <c r="AL1153" i="83"/>
  <c r="AB36" i="83"/>
  <c r="AC240" i="83"/>
  <c r="AL965" i="83"/>
  <c r="AB1221" i="83"/>
  <c r="AD136" i="83"/>
  <c r="AL601" i="83"/>
  <c r="AE726" i="83"/>
  <c r="AC671" i="83"/>
  <c r="AE242" i="83"/>
  <c r="AD240" i="83"/>
  <c r="AF242" i="83"/>
  <c r="AA871" i="83"/>
  <c r="AD947" i="83"/>
  <c r="AC647" i="83"/>
  <c r="AE676" i="83"/>
  <c r="AB876" i="83"/>
  <c r="AF947" i="83"/>
  <c r="AK671" i="83"/>
  <c r="AK393" i="83"/>
  <c r="AC114" i="83"/>
  <c r="AC136" i="83"/>
  <c r="AD350" i="83"/>
  <c r="AE351" i="83"/>
  <c r="AF354" i="83"/>
  <c r="AF465" i="83"/>
  <c r="AD486" i="83"/>
  <c r="AC695" i="83"/>
  <c r="AC698" i="83"/>
  <c r="AF920" i="83"/>
  <c r="AF923" i="83"/>
  <c r="AE975" i="83"/>
  <c r="AE1099" i="83"/>
  <c r="AF136" i="83"/>
  <c r="AK533" i="83"/>
  <c r="AD698" i="83"/>
  <c r="AK1253" i="83"/>
  <c r="AF695" i="83"/>
  <c r="AE698" i="83"/>
  <c r="AK705" i="83"/>
  <c r="AE938" i="83"/>
  <c r="AL290" i="83"/>
  <c r="AK470" i="83"/>
  <c r="AF1196" i="83"/>
  <c r="AK486" i="83"/>
  <c r="AE558" i="83"/>
  <c r="AA559" i="83"/>
  <c r="AC601" i="83"/>
  <c r="AC607" i="83"/>
  <c r="AE533" i="83"/>
  <c r="AD602" i="83"/>
  <c r="AE805" i="83"/>
  <c r="AA806" i="83"/>
  <c r="AK1201" i="83"/>
  <c r="AA1245" i="83"/>
  <c r="AB25" i="83"/>
  <c r="AF138" i="83"/>
  <c r="AF248" i="83"/>
  <c r="AD492" i="83"/>
  <c r="AC499" i="83"/>
  <c r="AB807" i="83"/>
  <c r="AF810" i="83"/>
  <c r="AC811" i="83"/>
  <c r="AB828" i="83"/>
  <c r="AD844" i="83"/>
  <c r="AE901" i="83"/>
  <c r="AF1062" i="83"/>
  <c r="AB1064" i="83"/>
  <c r="AA1071" i="83"/>
  <c r="AP1071" i="83" s="1"/>
  <c r="AD1091" i="83"/>
  <c r="AE1204" i="83"/>
  <c r="AC1220" i="83"/>
  <c r="AG1227" i="83"/>
  <c r="AD1262" i="83"/>
  <c r="AA144" i="83"/>
  <c r="AL586" i="83"/>
  <c r="AF46" i="83"/>
  <c r="AE47" i="83"/>
  <c r="AC48" i="83"/>
  <c r="AE186" i="83"/>
  <c r="AB360" i="83"/>
  <c r="AD434" i="83"/>
  <c r="AC462" i="83"/>
  <c r="AF492" i="83"/>
  <c r="AE494" i="83"/>
  <c r="AD501" i="83"/>
  <c r="AC586" i="83"/>
  <c r="AE741" i="83"/>
  <c r="AE743" i="83"/>
  <c r="AF808" i="83"/>
  <c r="AB823" i="83"/>
  <c r="AA1039" i="83"/>
  <c r="AB1043" i="83"/>
  <c r="AF1206" i="83"/>
  <c r="AC1212" i="83"/>
  <c r="AD1220" i="83"/>
  <c r="AE26" i="83"/>
  <c r="AE43" i="83"/>
  <c r="AF397" i="83"/>
  <c r="AC457" i="83"/>
  <c r="AG458" i="83"/>
  <c r="AF494" i="83"/>
  <c r="AE502" i="83"/>
  <c r="AF586" i="83"/>
  <c r="AC679" i="83"/>
  <c r="AC680" i="83"/>
  <c r="AC681" i="83"/>
  <c r="AF743" i="83"/>
  <c r="AG962" i="83"/>
  <c r="AD965" i="83"/>
  <c r="AE1039" i="83"/>
  <c r="AD1046" i="83"/>
  <c r="AA1116" i="83"/>
  <c r="AC1158" i="83"/>
  <c r="AD1192" i="83"/>
  <c r="AF1212" i="83"/>
  <c r="AC1271" i="83"/>
  <c r="AF526" i="83"/>
  <c r="AL640" i="83"/>
  <c r="AE1046" i="83"/>
  <c r="AA1112" i="83"/>
  <c r="AC1186" i="83"/>
  <c r="AC1196" i="83"/>
  <c r="AK1196" i="83"/>
  <c r="AL1247" i="83"/>
  <c r="AC8" i="83"/>
  <c r="AK209" i="83"/>
  <c r="AF580" i="83"/>
  <c r="AC582" i="83"/>
  <c r="AL844" i="83"/>
  <c r="AD1107" i="83"/>
  <c r="AD1174" i="83"/>
  <c r="AD1176" i="83"/>
  <c r="AL1208" i="83"/>
  <c r="AB766" i="83"/>
  <c r="AA1014" i="83"/>
  <c r="AC386" i="83"/>
  <c r="AE389" i="83"/>
  <c r="AC558" i="83"/>
  <c r="AE602" i="83"/>
  <c r="AF709" i="83"/>
  <c r="AD710" i="83"/>
  <c r="AC711" i="83"/>
  <c r="AF765" i="83"/>
  <c r="AL773" i="83"/>
  <c r="AD856" i="83"/>
  <c r="AF914" i="83"/>
  <c r="AB1013" i="83"/>
  <c r="AL1041" i="83"/>
  <c r="AB1051" i="83"/>
  <c r="AD1078" i="83"/>
  <c r="AK1163" i="83"/>
  <c r="AD783" i="83"/>
  <c r="AC788" i="83"/>
  <c r="AB790" i="83"/>
  <c r="AK806" i="83"/>
  <c r="AD821" i="83"/>
  <c r="AK830" i="83"/>
  <c r="AD854" i="83"/>
  <c r="AK925" i="83"/>
  <c r="AC941" i="83"/>
  <c r="AB992" i="83"/>
  <c r="AF993" i="83"/>
  <c r="AA1006" i="83"/>
  <c r="AA1026" i="83"/>
  <c r="AF1139" i="83"/>
  <c r="AD1145" i="83"/>
  <c r="AC1171" i="83"/>
  <c r="AF1176" i="83"/>
  <c r="AD1226" i="83"/>
  <c r="AC1227" i="83"/>
  <c r="AD1251" i="83"/>
  <c r="AC168" i="83"/>
  <c r="AC376" i="83"/>
  <c r="AE457" i="83"/>
  <c r="AD458" i="83"/>
  <c r="AB469" i="83"/>
  <c r="AC502" i="83"/>
  <c r="AF514" i="83"/>
  <c r="AC515" i="83"/>
  <c r="AC526" i="83"/>
  <c r="AD572" i="83"/>
  <c r="AD573" i="83"/>
  <c r="AC574" i="83"/>
  <c r="AD586" i="83"/>
  <c r="AE594" i="83"/>
  <c r="AD633" i="83"/>
  <c r="AD658" i="83"/>
  <c r="AC665" i="83"/>
  <c r="AB666" i="83"/>
  <c r="AF746" i="83"/>
  <c r="AF783" i="83"/>
  <c r="AF784" i="83"/>
  <c r="AE822" i="83"/>
  <c r="AC848" i="83"/>
  <c r="AE909" i="83"/>
  <c r="AD914" i="83"/>
  <c r="AC920" i="83"/>
  <c r="AF960" i="83"/>
  <c r="AC1026" i="83"/>
  <c r="AD1073" i="83"/>
  <c r="AC1120" i="83"/>
  <c r="AB1121" i="83"/>
  <c r="AF1153" i="83"/>
  <c r="AC1270" i="83"/>
  <c r="AF43" i="83"/>
  <c r="AA154" i="83"/>
  <c r="AE169" i="83"/>
  <c r="AE370" i="83"/>
  <c r="AG381" i="83"/>
  <c r="AA401" i="83"/>
  <c r="AG403" i="83"/>
  <c r="AC460" i="83"/>
  <c r="AD462" i="83"/>
  <c r="AF470" i="83"/>
  <c r="AL477" i="83"/>
  <c r="AD508" i="83"/>
  <c r="AC509" i="83"/>
  <c r="AF546" i="83"/>
  <c r="AB550" i="83"/>
  <c r="AD557" i="83"/>
  <c r="AF576" i="83"/>
  <c r="AE582" i="83"/>
  <c r="AD624" i="83"/>
  <c r="AD625" i="83"/>
  <c r="AF660" i="83"/>
  <c r="AF676" i="83"/>
  <c r="AL690" i="83"/>
  <c r="AK743" i="83"/>
  <c r="AE748" i="83"/>
  <c r="AF773" i="83"/>
  <c r="AD800" i="83"/>
  <c r="AE801" i="83"/>
  <c r="AF834" i="83"/>
  <c r="AE837" i="83"/>
  <c r="AC838" i="83"/>
  <c r="AB839" i="83"/>
  <c r="AF902" i="83"/>
  <c r="AD930" i="83"/>
  <c r="AC986" i="83"/>
  <c r="AC988" i="83"/>
  <c r="AE1019" i="83"/>
  <c r="AE1051" i="83"/>
  <c r="AA1055" i="83"/>
  <c r="AP1055" i="83" s="1"/>
  <c r="AE1074" i="83"/>
  <c r="AE1078" i="83"/>
  <c r="AF1107" i="83"/>
  <c r="AD1158" i="83"/>
  <c r="AC1163" i="83"/>
  <c r="AF1198" i="83"/>
  <c r="AC1228" i="83"/>
  <c r="AL1257" i="83"/>
  <c r="AF38" i="83"/>
  <c r="AC66" i="83"/>
  <c r="AF70" i="83"/>
  <c r="AC82" i="83"/>
  <c r="AK200" i="83"/>
  <c r="AC221" i="83"/>
  <c r="AE255" i="83"/>
  <c r="AD295" i="83"/>
  <c r="AF462" i="83"/>
  <c r="AL501" i="83"/>
  <c r="AE509" i="83"/>
  <c r="AB540" i="83"/>
  <c r="AE541" i="83"/>
  <c r="AF544" i="83"/>
  <c r="AF552" i="83"/>
  <c r="AE610" i="83"/>
  <c r="AE626" i="83"/>
  <c r="AC722" i="83"/>
  <c r="AA829" i="83"/>
  <c r="AD830" i="83"/>
  <c r="AD878" i="83"/>
  <c r="AC925" i="83"/>
  <c r="AC928" i="83"/>
  <c r="AE930" i="83"/>
  <c r="AK972" i="83"/>
  <c r="AF984" i="83"/>
  <c r="AK1135" i="83"/>
  <c r="AD1202" i="83"/>
  <c r="AL1224" i="83"/>
  <c r="AE1279" i="83"/>
  <c r="AL42" i="83"/>
  <c r="AE66" i="83"/>
  <c r="AE82" i="83"/>
  <c r="AK168" i="83"/>
  <c r="AK216" i="83"/>
  <c r="AD296" i="83"/>
  <c r="AF301" i="83"/>
  <c r="AK574" i="83"/>
  <c r="AE587" i="83"/>
  <c r="AC740" i="83"/>
  <c r="AC741" i="83"/>
  <c r="AD759" i="83"/>
  <c r="AL822" i="83"/>
  <c r="AK827" i="83"/>
  <c r="AF926" i="83"/>
  <c r="AK1026" i="83"/>
  <c r="AL1057" i="83"/>
  <c r="AL1073" i="83"/>
  <c r="AL1271" i="83"/>
  <c r="AD1277" i="83"/>
  <c r="AF66" i="83"/>
  <c r="AL502" i="83"/>
  <c r="AL526" i="83"/>
  <c r="AK880" i="83"/>
  <c r="AB892" i="83"/>
  <c r="AF1256" i="83"/>
  <c r="AA17" i="83"/>
  <c r="AA25" i="83"/>
  <c r="AA288" i="83"/>
  <c r="AP288" i="83" s="1"/>
  <c r="AB297" i="83"/>
  <c r="AA325" i="83"/>
  <c r="AB385" i="83"/>
  <c r="AA449" i="83"/>
  <c r="AB455" i="83"/>
  <c r="AB463" i="83"/>
  <c r="AB549" i="83"/>
  <c r="AA924" i="83"/>
  <c r="AB278" i="83"/>
  <c r="AB348" i="83"/>
  <c r="AA555" i="83"/>
  <c r="AA556" i="83"/>
  <c r="AB681" i="83"/>
  <c r="AA860" i="83"/>
  <c r="AA867" i="83"/>
  <c r="AA873" i="83"/>
  <c r="AA944" i="83"/>
  <c r="AA949" i="83"/>
  <c r="AA956" i="83"/>
  <c r="AA984" i="83"/>
  <c r="AB1100" i="83"/>
  <c r="AA1225" i="83"/>
  <c r="AP1225" i="83" s="1"/>
  <c r="AA341" i="83"/>
  <c r="AB344" i="83"/>
  <c r="AA523" i="83"/>
  <c r="AA572" i="83"/>
  <c r="AA598" i="83"/>
  <c r="AB689" i="83"/>
  <c r="AB697" i="83"/>
  <c r="AB739" i="83"/>
  <c r="AP739" i="83" s="1"/>
  <c r="AA857" i="83"/>
  <c r="AB863" i="83"/>
  <c r="AA926" i="83"/>
  <c r="AA935" i="83"/>
  <c r="AP935" i="83" s="1"/>
  <c r="AA939" i="83"/>
  <c r="AP939" i="83" s="1"/>
  <c r="AB944" i="83"/>
  <c r="AB982" i="83"/>
  <c r="AA1020" i="83"/>
  <c r="AA1027" i="83"/>
  <c r="AB63" i="83"/>
  <c r="AA65" i="83"/>
  <c r="AB55" i="83"/>
  <c r="AA167" i="83"/>
  <c r="AA369" i="83"/>
  <c r="AP371" i="83"/>
  <c r="AA445" i="83"/>
  <c r="AB510" i="83"/>
  <c r="AA642" i="83"/>
  <c r="AA879" i="83"/>
  <c r="AA881" i="83"/>
  <c r="AB950" i="83"/>
  <c r="AA968" i="83"/>
  <c r="AP968" i="83" s="1"/>
  <c r="AA976" i="83"/>
  <c r="AA1130" i="83"/>
  <c r="AB1276" i="83"/>
  <c r="AA99" i="83"/>
  <c r="AB7" i="83"/>
  <c r="AA214" i="83"/>
  <c r="AB262" i="83"/>
  <c r="AB461" i="83"/>
  <c r="AP461" i="83" s="1"/>
  <c r="AB498" i="83"/>
  <c r="AP498" i="83" s="1"/>
  <c r="AB725" i="83"/>
  <c r="AA744" i="83"/>
  <c r="AP796" i="83"/>
  <c r="AB799" i="83"/>
  <c r="AA823" i="83"/>
  <c r="AA854" i="83"/>
  <c r="AB916" i="83"/>
  <c r="AA921" i="83"/>
  <c r="AB1028" i="83"/>
  <c r="AB1234" i="83"/>
  <c r="AA1270" i="83"/>
  <c r="AD8" i="83"/>
  <c r="AB9" i="83"/>
  <c r="AB68" i="83"/>
  <c r="AK97" i="83"/>
  <c r="AC105" i="83"/>
  <c r="AA107" i="83"/>
  <c r="AB113" i="83"/>
  <c r="AD138" i="83"/>
  <c r="AK151" i="83"/>
  <c r="AB201" i="83"/>
  <c r="AD202" i="83"/>
  <c r="AK211" i="83"/>
  <c r="AB248" i="83"/>
  <c r="AP248" i="83" s="1"/>
  <c r="AA256" i="83"/>
  <c r="AK269" i="83"/>
  <c r="AG275" i="83"/>
  <c r="AB281" i="83"/>
  <c r="AB284" i="83"/>
  <c r="AF308" i="83"/>
  <c r="AF309" i="83"/>
  <c r="AE311" i="83"/>
  <c r="AA312" i="83"/>
  <c r="AB442" i="83"/>
  <c r="AB484" i="83"/>
  <c r="AA635" i="83"/>
  <c r="AB640" i="83"/>
  <c r="AK642" i="83"/>
  <c r="AA663" i="83"/>
  <c r="AB842" i="83"/>
  <c r="AB846" i="83"/>
  <c r="AA992" i="83"/>
  <c r="AA1028" i="83"/>
  <c r="AB1047" i="83"/>
  <c r="AB1087" i="83"/>
  <c r="AC171" i="83"/>
  <c r="AE362" i="83"/>
  <c r="AB16" i="83"/>
  <c r="AF83" i="83"/>
  <c r="AD192" i="83"/>
  <c r="AA208" i="83"/>
  <c r="AA231" i="83"/>
  <c r="AB232" i="83"/>
  <c r="AF392" i="83"/>
  <c r="AE485" i="83"/>
  <c r="AC540" i="83"/>
  <c r="AC666" i="83"/>
  <c r="AF1067" i="83"/>
  <c r="AD188" i="83"/>
  <c r="AC203" i="83"/>
  <c r="AD359" i="83"/>
  <c r="AF520" i="83"/>
  <c r="AC34" i="83"/>
  <c r="AK112" i="83"/>
  <c r="AE180" i="83"/>
  <c r="AE193" i="83"/>
  <c r="AC209" i="83"/>
  <c r="AE216" i="83"/>
  <c r="AE233" i="83"/>
  <c r="AF540" i="83"/>
  <c r="AC192" i="83"/>
  <c r="AE251" i="83"/>
  <c r="AF357" i="83"/>
  <c r="AC391" i="83"/>
  <c r="AB17" i="83"/>
  <c r="AF22" i="83"/>
  <c r="AA23" i="83"/>
  <c r="AD34" i="83"/>
  <c r="AK105" i="83"/>
  <c r="AK113" i="83"/>
  <c r="AF114" i="83"/>
  <c r="AD120" i="83"/>
  <c r="AC210" i="83"/>
  <c r="AE211" i="83"/>
  <c r="AB228" i="83"/>
  <c r="AF333" i="83"/>
  <c r="AB334" i="83"/>
  <c r="AE335" i="83"/>
  <c r="AA336" i="83"/>
  <c r="AA371" i="83"/>
  <c r="AB380" i="83"/>
  <c r="AB402" i="83"/>
  <c r="AA433" i="83"/>
  <c r="AF642" i="83"/>
  <c r="AK1096" i="83"/>
  <c r="AC83" i="83"/>
  <c r="AE356" i="83"/>
  <c r="AE364" i="83"/>
  <c r="AE23" i="83"/>
  <c r="AF24" i="83"/>
  <c r="AC35" i="83"/>
  <c r="AB52" i="83"/>
  <c r="AB57" i="83"/>
  <c r="AD118" i="83"/>
  <c r="AL359" i="83"/>
  <c r="AD424" i="83"/>
  <c r="AL192" i="83"/>
  <c r="AL392" i="83"/>
  <c r="AC425" i="83"/>
  <c r="AK485" i="83"/>
  <c r="AP903" i="83"/>
  <c r="AF461" i="83"/>
  <c r="AC461" i="83"/>
  <c r="AF1027" i="83"/>
  <c r="AC1027" i="83"/>
  <c r="AK1027" i="83"/>
  <c r="AA1206" i="83"/>
  <c r="AB1206" i="83"/>
  <c r="AE31" i="83"/>
  <c r="AB32" i="83"/>
  <c r="AB33" i="83"/>
  <c r="AE35" i="83"/>
  <c r="AE48" i="83"/>
  <c r="AC49" i="83"/>
  <c r="AL66" i="83"/>
  <c r="AD72" i="83"/>
  <c r="AB79" i="83"/>
  <c r="AG82" i="83"/>
  <c r="AD82" i="83"/>
  <c r="AK82" i="83"/>
  <c r="AA87" i="83"/>
  <c r="AB91" i="83"/>
  <c r="AA91" i="83"/>
  <c r="AC121" i="83"/>
  <c r="AB915" i="83"/>
  <c r="AA915" i="83"/>
  <c r="AB1075" i="83"/>
  <c r="AA1075" i="83"/>
  <c r="AB1113" i="83"/>
  <c r="AA1113" i="83"/>
  <c r="AL34" i="83"/>
  <c r="AD65" i="83"/>
  <c r="AF72" i="83"/>
  <c r="AA75" i="83"/>
  <c r="AP75" i="83" s="1"/>
  <c r="AB80" i="83"/>
  <c r="AP80" i="83" s="1"/>
  <c r="AL82" i="83"/>
  <c r="AB87" i="83"/>
  <c r="AA89" i="83"/>
  <c r="AB89" i="83"/>
  <c r="AA139" i="83"/>
  <c r="AB139" i="83"/>
  <c r="AB235" i="83"/>
  <c r="AA235" i="83"/>
  <c r="AP235" i="83" s="1"/>
  <c r="AA408" i="83"/>
  <c r="AB408" i="83"/>
  <c r="AA515" i="83"/>
  <c r="AB515" i="83"/>
  <c r="AB580" i="83"/>
  <c r="AA580" i="83"/>
  <c r="AK9" i="83"/>
  <c r="AK67" i="83"/>
  <c r="AF75" i="83"/>
  <c r="AG170" i="83"/>
  <c r="AF170" i="83"/>
  <c r="AD170" i="83"/>
  <c r="AC170" i="83"/>
  <c r="AL170" i="83"/>
  <c r="AB407" i="83"/>
  <c r="AA407" i="83"/>
  <c r="AE442" i="83"/>
  <c r="AF442" i="83"/>
  <c r="AC442" i="83"/>
  <c r="AE464" i="83"/>
  <c r="AF464" i="83"/>
  <c r="AD464" i="83"/>
  <c r="AG534" i="83"/>
  <c r="AL534" i="83"/>
  <c r="AD534" i="83"/>
  <c r="AC534" i="83"/>
  <c r="AG689" i="83"/>
  <c r="AF689" i="83"/>
  <c r="AK689" i="83"/>
  <c r="AB106" i="83"/>
  <c r="AC256" i="83"/>
  <c r="AE256" i="83"/>
  <c r="AL9" i="83"/>
  <c r="AL26" i="83"/>
  <c r="AA352" i="83"/>
  <c r="AA476" i="83"/>
  <c r="AB476" i="83"/>
  <c r="AG547" i="83"/>
  <c r="AC547" i="83"/>
  <c r="AA583" i="83"/>
  <c r="AB583" i="83"/>
  <c r="AG620" i="83"/>
  <c r="AF620" i="83"/>
  <c r="AL33" i="83"/>
  <c r="AK35" i="83"/>
  <c r="AK49" i="83"/>
  <c r="AG104" i="83"/>
  <c r="AF104" i="83"/>
  <c r="AC137" i="83"/>
  <c r="AL137" i="83"/>
  <c r="AG161" i="83"/>
  <c r="AL161" i="83"/>
  <c r="AG286" i="83"/>
  <c r="AD286" i="83"/>
  <c r="AG367" i="83"/>
  <c r="AD367" i="83"/>
  <c r="AB439" i="83"/>
  <c r="AA439" i="83"/>
  <c r="AB485" i="83"/>
  <c r="AA485" i="83"/>
  <c r="AA546" i="83"/>
  <c r="AB546" i="83"/>
  <c r="AK50" i="83"/>
  <c r="AL88" i="83"/>
  <c r="AG97" i="83"/>
  <c r="AD97" i="83"/>
  <c r="AL107" i="83"/>
  <c r="AF107" i="83"/>
  <c r="AG130" i="83"/>
  <c r="AK130" i="83"/>
  <c r="AG307" i="83"/>
  <c r="AD307" i="83"/>
  <c r="AA606" i="83"/>
  <c r="AB606" i="83"/>
  <c r="AB48" i="83"/>
  <c r="AF102" i="83"/>
  <c r="AD104" i="83"/>
  <c r="AG121" i="83"/>
  <c r="AL121" i="83"/>
  <c r="AL131" i="83"/>
  <c r="AF131" i="83"/>
  <c r="AG154" i="83"/>
  <c r="AD154" i="83"/>
  <c r="AB222" i="83"/>
  <c r="AA222" i="83"/>
  <c r="AG673" i="83"/>
  <c r="AC673" i="83"/>
  <c r="AG214" i="83"/>
  <c r="AG251" i="83"/>
  <c r="AD328" i="83"/>
  <c r="AC336" i="83"/>
  <c r="AE376" i="83"/>
  <c r="AF434" i="83"/>
  <c r="AD460" i="83"/>
  <c r="AC471" i="83"/>
  <c r="AD477" i="83"/>
  <c r="AL485" i="83"/>
  <c r="AE486" i="83"/>
  <c r="AF490" i="83"/>
  <c r="AK549" i="83"/>
  <c r="AC550" i="83"/>
  <c r="AL558" i="83"/>
  <c r="AE573" i="83"/>
  <c r="AL574" i="83"/>
  <c r="AL602" i="83"/>
  <c r="AC640" i="83"/>
  <c r="AB688" i="83"/>
  <c r="AA688" i="83"/>
  <c r="AG692" i="83"/>
  <c r="AF692" i="83"/>
  <c r="AG961" i="83"/>
  <c r="AF961" i="83"/>
  <c r="AD1132" i="83"/>
  <c r="AE1132" i="83"/>
  <c r="AK335" i="83"/>
  <c r="AE336" i="83"/>
  <c r="AF460" i="83"/>
  <c r="AL462" i="83"/>
  <c r="AG471" i="83"/>
  <c r="AC485" i="83"/>
  <c r="AF486" i="83"/>
  <c r="AB524" i="83"/>
  <c r="AP525" i="83"/>
  <c r="AL549" i="83"/>
  <c r="AL587" i="83"/>
  <c r="AA611" i="83"/>
  <c r="AA616" i="83"/>
  <c r="AP616" i="83" s="1"/>
  <c r="AK631" i="83"/>
  <c r="AB634" i="83"/>
  <c r="AP634" i="83" s="1"/>
  <c r="AA672" i="83"/>
  <c r="AG1007" i="83"/>
  <c r="AF1007" i="83"/>
  <c r="AD1007" i="83"/>
  <c r="AC1007" i="83"/>
  <c r="AE1131" i="83"/>
  <c r="AF1131" i="83"/>
  <c r="AB1217" i="83"/>
  <c r="AA1217" i="83"/>
  <c r="AG141" i="83"/>
  <c r="AC176" i="83"/>
  <c r="AE178" i="83"/>
  <c r="AC193" i="83"/>
  <c r="AE195" i="83"/>
  <c r="AL201" i="83"/>
  <c r="AP207" i="83"/>
  <c r="AB217" i="83"/>
  <c r="AB224" i="83"/>
  <c r="AG226" i="83"/>
  <c r="AG236" i="83"/>
  <c r="AC237" i="83"/>
  <c r="AD247" i="83"/>
  <c r="AC258" i="83"/>
  <c r="AK261" i="83"/>
  <c r="AE292" i="83"/>
  <c r="AB301" i="83"/>
  <c r="AE308" i="83"/>
  <c r="AF316" i="83"/>
  <c r="AF317" i="83"/>
  <c r="AD318" i="83"/>
  <c r="AK327" i="83"/>
  <c r="AD339" i="83"/>
  <c r="AE354" i="83"/>
  <c r="AF394" i="83"/>
  <c r="AP396" i="83"/>
  <c r="AB422" i="83"/>
  <c r="AP422" i="83" s="1"/>
  <c r="AA424" i="83"/>
  <c r="AP424" i="83" s="1"/>
  <c r="AA431" i="83"/>
  <c r="AP431" i="83" s="1"/>
  <c r="AA432" i="83"/>
  <c r="AE436" i="83"/>
  <c r="AB478" i="83"/>
  <c r="AK483" i="83"/>
  <c r="AD494" i="83"/>
  <c r="AB508" i="83"/>
  <c r="AA517" i="83"/>
  <c r="AA525" i="83"/>
  <c r="AB558" i="83"/>
  <c r="AL572" i="83"/>
  <c r="AB574" i="83"/>
  <c r="AL582" i="83"/>
  <c r="AK601" i="83"/>
  <c r="AC602" i="83"/>
  <c r="AB611" i="83"/>
  <c r="AK633" i="83"/>
  <c r="AK649" i="83"/>
  <c r="AG680" i="83"/>
  <c r="AE680" i="83"/>
  <c r="AD680" i="83"/>
  <c r="AL680" i="83"/>
  <c r="AG772" i="83"/>
  <c r="AD772" i="83"/>
  <c r="AC772" i="83"/>
  <c r="AG899" i="83"/>
  <c r="AK899" i="83"/>
  <c r="AE899" i="83"/>
  <c r="AL967" i="83"/>
  <c r="AD967" i="83"/>
  <c r="AA1126" i="83"/>
  <c r="AG151" i="83"/>
  <c r="AL171" i="83"/>
  <c r="AD196" i="83"/>
  <c r="AE224" i="83"/>
  <c r="AF227" i="83"/>
  <c r="AD230" i="83"/>
  <c r="AD239" i="83"/>
  <c r="AL306" i="83"/>
  <c r="AL351" i="83"/>
  <c r="AL633" i="83"/>
  <c r="AL649" i="83"/>
  <c r="AG721" i="83"/>
  <c r="AF721" i="83"/>
  <c r="AE721" i="83"/>
  <c r="AG819" i="83"/>
  <c r="AC819" i="83"/>
  <c r="AG885" i="83"/>
  <c r="AC885" i="83"/>
  <c r="AA966" i="83"/>
  <c r="AB966" i="83"/>
  <c r="AG978" i="83"/>
  <c r="AC978" i="83"/>
  <c r="AB998" i="83"/>
  <c r="AA998" i="83"/>
  <c r="AC1035" i="83"/>
  <c r="AL1035" i="83"/>
  <c r="AK1035" i="83"/>
  <c r="AD1035" i="83"/>
  <c r="AA1063" i="83"/>
  <c r="AB1063" i="83"/>
  <c r="AG1168" i="83"/>
  <c r="AE1168" i="83"/>
  <c r="AD1168" i="83"/>
  <c r="AC1168" i="83"/>
  <c r="AD112" i="83"/>
  <c r="AB120" i="83"/>
  <c r="AE146" i="83"/>
  <c r="AB147" i="83"/>
  <c r="AA153" i="83"/>
  <c r="AL169" i="83"/>
  <c r="AA179" i="83"/>
  <c r="AE196" i="83"/>
  <c r="AC231" i="83"/>
  <c r="AK242" i="83"/>
  <c r="AD248" i="83"/>
  <c r="AL251" i="83"/>
  <c r="AB272" i="83"/>
  <c r="AB302" i="83"/>
  <c r="AC312" i="83"/>
  <c r="AB324" i="83"/>
  <c r="AA333" i="83"/>
  <c r="AL376" i="83"/>
  <c r="AA411" i="83"/>
  <c r="AL434" i="83"/>
  <c r="AA495" i="83"/>
  <c r="AL533" i="83"/>
  <c r="AK550" i="83"/>
  <c r="AL573" i="83"/>
  <c r="AA601" i="83"/>
  <c r="AK640" i="83"/>
  <c r="AA680" i="83"/>
  <c r="AB698" i="83"/>
  <c r="AA698" i="83"/>
  <c r="AA818" i="83"/>
  <c r="AB818" i="83"/>
  <c r="AK853" i="83"/>
  <c r="AC853" i="83"/>
  <c r="AL945" i="83"/>
  <c r="AK945" i="83"/>
  <c r="AC945" i="83"/>
  <c r="AG1231" i="83"/>
  <c r="AC1231" i="83"/>
  <c r="AL550" i="83"/>
  <c r="AB728" i="83"/>
  <c r="AA728" i="83"/>
  <c r="AA794" i="83"/>
  <c r="AK852" i="83"/>
  <c r="AD852" i="83"/>
  <c r="AB907" i="83"/>
  <c r="AA907" i="83"/>
  <c r="AF1229" i="83"/>
  <c r="AG1229" i="83"/>
  <c r="AL136" i="83"/>
  <c r="AC138" i="83"/>
  <c r="AE171" i="83"/>
  <c r="AD180" i="83"/>
  <c r="AB187" i="83"/>
  <c r="AD201" i="83"/>
  <c r="AC214" i="83"/>
  <c r="AL226" i="83"/>
  <c r="AB233" i="83"/>
  <c r="AP233" i="83" s="1"/>
  <c r="AK237" i="83"/>
  <c r="AK238" i="83"/>
  <c r="AA241" i="83"/>
  <c r="AB249" i="83"/>
  <c r="AK258" i="83"/>
  <c r="AF296" i="83"/>
  <c r="AB326" i="83"/>
  <c r="AL339" i="83"/>
  <c r="AA350" i="83"/>
  <c r="AA360" i="83"/>
  <c r="AP360" i="83" s="1"/>
  <c r="AC375" i="83"/>
  <c r="AE381" i="83"/>
  <c r="AF389" i="83"/>
  <c r="AC434" i="83"/>
  <c r="AD446" i="83"/>
  <c r="AA452" i="83"/>
  <c r="AB453" i="83"/>
  <c r="AC470" i="83"/>
  <c r="AF482" i="83"/>
  <c r="AC486" i="83"/>
  <c r="AL486" i="83"/>
  <c r="AA503" i="83"/>
  <c r="AB522" i="83"/>
  <c r="AF528" i="83"/>
  <c r="AC532" i="83"/>
  <c r="AC533" i="83"/>
  <c r="AF572" i="83"/>
  <c r="AL580" i="83"/>
  <c r="AF582" i="83"/>
  <c r="AE589" i="83"/>
  <c r="AD592" i="83"/>
  <c r="AD601" i="83"/>
  <c r="AE633" i="83"/>
  <c r="AB657" i="83"/>
  <c r="AC706" i="83"/>
  <c r="AB1114" i="83"/>
  <c r="AA1114" i="83"/>
  <c r="AG1207" i="83"/>
  <c r="AC1207" i="83"/>
  <c r="AL1241" i="83"/>
  <c r="AF1241" i="83"/>
  <c r="AE1241" i="83"/>
  <c r="AE696" i="83"/>
  <c r="AD705" i="83"/>
  <c r="AL709" i="83"/>
  <c r="AD741" i="83"/>
  <c r="AD757" i="83"/>
  <c r="AC759" i="83"/>
  <c r="AK773" i="83"/>
  <c r="AC790" i="83"/>
  <c r="AE794" i="83"/>
  <c r="AC806" i="83"/>
  <c r="AC830" i="83"/>
  <c r="AL830" i="83"/>
  <c r="AK835" i="83"/>
  <c r="AC933" i="83"/>
  <c r="AK1012" i="83"/>
  <c r="AD1034" i="83"/>
  <c r="AF1051" i="83"/>
  <c r="AL1081" i="83"/>
  <c r="AE1122" i="83"/>
  <c r="AD1172" i="83"/>
  <c r="AC1176" i="83"/>
  <c r="AD1212" i="83"/>
  <c r="AK1227" i="83"/>
  <c r="AL1254" i="83"/>
  <c r="AF1277" i="83"/>
  <c r="AL719" i="83"/>
  <c r="AP1053" i="83"/>
  <c r="AF1091" i="83"/>
  <c r="AL698" i="83"/>
  <c r="AA709" i="83"/>
  <c r="AP709" i="83" s="1"/>
  <c r="AK727" i="83"/>
  <c r="AC732" i="83"/>
  <c r="AC743" i="83"/>
  <c r="AL743" i="83"/>
  <c r="AK751" i="83"/>
  <c r="AF759" i="83"/>
  <c r="AA762" i="83"/>
  <c r="AA768" i="83"/>
  <c r="AC773" i="83"/>
  <c r="AF778" i="83"/>
  <c r="AE806" i="83"/>
  <c r="AA815" i="83"/>
  <c r="AA821" i="83"/>
  <c r="AP821" i="83" s="1"/>
  <c r="AB826" i="83"/>
  <c r="AE830" i="83"/>
  <c r="AK837" i="83"/>
  <c r="AD880" i="83"/>
  <c r="AA894" i="83"/>
  <c r="AK902" i="83"/>
  <c r="AA934" i="83"/>
  <c r="AL959" i="83"/>
  <c r="AL1090" i="83"/>
  <c r="AB1133" i="83"/>
  <c r="AB1177" i="83"/>
  <c r="AA1184" i="83"/>
  <c r="AK1210" i="83"/>
  <c r="AA1233" i="83"/>
  <c r="AK1244" i="83"/>
  <c r="AB1281" i="83"/>
  <c r="AP1292" i="83"/>
  <c r="AK695" i="83"/>
  <c r="AD709" i="83"/>
  <c r="AD719" i="83"/>
  <c r="AL720" i="83"/>
  <c r="AD743" i="83"/>
  <c r="AD773" i="83"/>
  <c r="AE782" i="83"/>
  <c r="AL792" i="83"/>
  <c r="AD816" i="83"/>
  <c r="AC827" i="83"/>
  <c r="AF830" i="83"/>
  <c r="AK838" i="83"/>
  <c r="AL848" i="83"/>
  <c r="AB861" i="83"/>
  <c r="AA869" i="83"/>
  <c r="AP869" i="83" s="1"/>
  <c r="AE880" i="83"/>
  <c r="AE886" i="83"/>
  <c r="AA887" i="83"/>
  <c r="AE894" i="83"/>
  <c r="AA895" i="83"/>
  <c r="AL902" i="83"/>
  <c r="AB911" i="83"/>
  <c r="AL914" i="83"/>
  <c r="AE917" i="83"/>
  <c r="AK941" i="83"/>
  <c r="AA943" i="83"/>
  <c r="AC964" i="83"/>
  <c r="AF981" i="83"/>
  <c r="AF1008" i="83"/>
  <c r="AB1009" i="83"/>
  <c r="AE1023" i="83"/>
  <c r="AL1026" i="83"/>
  <c r="AB1080" i="83"/>
  <c r="AB1098" i="83"/>
  <c r="AK1112" i="83"/>
  <c r="AF1115" i="83"/>
  <c r="AC1153" i="83"/>
  <c r="AB1165" i="83"/>
  <c r="AC1169" i="83"/>
  <c r="AK1171" i="83"/>
  <c r="AB1184" i="83"/>
  <c r="AA1185" i="83"/>
  <c r="AP1185" i="83" s="1"/>
  <c r="AC1193" i="83"/>
  <c r="AF1202" i="83"/>
  <c r="AD1208" i="83"/>
  <c r="AC1210" i="83"/>
  <c r="AK1215" i="83"/>
  <c r="AL1244" i="83"/>
  <c r="AD1247" i="83"/>
  <c r="AE1285" i="83"/>
  <c r="AD1288" i="83"/>
  <c r="AE719" i="83"/>
  <c r="AE816" i="83"/>
  <c r="AL838" i="83"/>
  <c r="AK878" i="83"/>
  <c r="AD912" i="83"/>
  <c r="AA919" i="83"/>
  <c r="AG946" i="83"/>
  <c r="AC959" i="83"/>
  <c r="AE964" i="83"/>
  <c r="AA973" i="83"/>
  <c r="AE983" i="83"/>
  <c r="AE1012" i="83"/>
  <c r="AL1013" i="83"/>
  <c r="AF1023" i="83"/>
  <c r="AF1039" i="83"/>
  <c r="AA1040" i="83"/>
  <c r="AA1051" i="83"/>
  <c r="AP1051" i="83" s="1"/>
  <c r="AK1051" i="83"/>
  <c r="AF1056" i="83"/>
  <c r="AD1081" i="83"/>
  <c r="AF1083" i="83"/>
  <c r="AA1087" i="83"/>
  <c r="AK1122" i="83"/>
  <c r="AB1134" i="83"/>
  <c r="AC1136" i="83"/>
  <c r="AB1137" i="83"/>
  <c r="AE1185" i="83"/>
  <c r="AE1213" i="83"/>
  <c r="AC1244" i="83"/>
  <c r="AF1288" i="83"/>
  <c r="AL741" i="83"/>
  <c r="AE959" i="83"/>
  <c r="AB973" i="83"/>
  <c r="AC1025" i="83"/>
  <c r="AL1051" i="83"/>
  <c r="AD1178" i="83"/>
  <c r="AF1210" i="83"/>
  <c r="AK1212" i="83"/>
  <c r="AC1234" i="83"/>
  <c r="AD1244" i="83"/>
  <c r="AB704" i="83"/>
  <c r="AF727" i="83"/>
  <c r="AD751" i="83"/>
  <c r="AC765" i="83"/>
  <c r="AF802" i="83"/>
  <c r="AK958" i="83"/>
  <c r="AC1051" i="83"/>
  <c r="AF1087" i="83"/>
  <c r="AP1175" i="83"/>
  <c r="AP1211" i="83"/>
  <c r="AL1212" i="83"/>
  <c r="AC1215" i="83"/>
  <c r="AF1224" i="83"/>
  <c r="AF1244" i="83"/>
  <c r="AK1250" i="83"/>
  <c r="AD1264" i="83"/>
  <c r="AD1272" i="83"/>
  <c r="AC1277" i="83"/>
  <c r="AK8" i="83"/>
  <c r="AC9" i="83"/>
  <c r="AF26" i="83"/>
  <c r="AC33" i="83"/>
  <c r="AF34" i="83"/>
  <c r="AD40" i="83"/>
  <c r="AK43" i="83"/>
  <c r="AL49" i="83"/>
  <c r="AC50" i="83"/>
  <c r="AL50" i="83"/>
  <c r="AL56" i="83"/>
  <c r="AF62" i="83"/>
  <c r="AC73" i="83"/>
  <c r="AE75" i="83"/>
  <c r="AL80" i="83"/>
  <c r="AD81" i="83"/>
  <c r="AD90" i="83"/>
  <c r="AB96" i="83"/>
  <c r="AA103" i="83"/>
  <c r="AB103" i="83"/>
  <c r="AB119" i="83"/>
  <c r="AD122" i="83"/>
  <c r="AK153" i="83"/>
  <c r="AG235" i="83"/>
  <c r="AF235" i="83"/>
  <c r="AE235" i="83"/>
  <c r="AD235" i="83"/>
  <c r="AL235" i="83"/>
  <c r="AD18" i="83"/>
  <c r="AD30" i="83"/>
  <c r="AD33" i="83"/>
  <c r="AE40" i="83"/>
  <c r="AD50" i="83"/>
  <c r="AC56" i="83"/>
  <c r="AD73" i="83"/>
  <c r="AD88" i="83"/>
  <c r="AD96" i="83"/>
  <c r="AG99" i="83"/>
  <c r="AE99" i="83"/>
  <c r="AF122" i="83"/>
  <c r="AA136" i="83"/>
  <c r="AB136" i="83"/>
  <c r="AF142" i="83"/>
  <c r="AG142" i="83"/>
  <c r="AA146" i="83"/>
  <c r="AB146" i="83"/>
  <c r="AG147" i="83"/>
  <c r="AK147" i="83"/>
  <c r="AC147" i="83"/>
  <c r="AB185" i="83"/>
  <c r="AA185" i="83"/>
  <c r="AB221" i="83"/>
  <c r="AA221" i="83"/>
  <c r="AA115" i="83"/>
  <c r="AB197" i="83"/>
  <c r="AD9" i="83"/>
  <c r="AF30" i="83"/>
  <c r="AF40" i="83"/>
  <c r="AD46" i="83"/>
  <c r="AF50" i="83"/>
  <c r="AK51" i="83"/>
  <c r="AD56" i="83"/>
  <c r="AK66" i="83"/>
  <c r="AB71" i="83"/>
  <c r="AL72" i="83"/>
  <c r="AD80" i="83"/>
  <c r="AF88" i="83"/>
  <c r="AF96" i="83"/>
  <c r="AL97" i="83"/>
  <c r="AB104" i="83"/>
  <c r="AD110" i="83"/>
  <c r="AA111" i="83"/>
  <c r="AB111" i="83"/>
  <c r="AL123" i="83"/>
  <c r="AF123" i="83"/>
  <c r="AA168" i="83"/>
  <c r="AA195" i="83"/>
  <c r="AB195" i="83"/>
  <c r="AK24" i="83"/>
  <c r="AK48" i="83"/>
  <c r="AF56" i="83"/>
  <c r="AF80" i="83"/>
  <c r="AL102" i="83"/>
  <c r="AB123" i="83"/>
  <c r="AA123" i="83"/>
  <c r="AG160" i="83"/>
  <c r="AD160" i="83"/>
  <c r="AC160" i="83"/>
  <c r="AK160" i="83"/>
  <c r="AK26" i="83"/>
  <c r="AA35" i="83"/>
  <c r="AA41" i="83"/>
  <c r="AL48" i="83"/>
  <c r="AK65" i="83"/>
  <c r="AL70" i="83"/>
  <c r="AB72" i="83"/>
  <c r="AK81" i="83"/>
  <c r="AA83" i="83"/>
  <c r="AK90" i="83"/>
  <c r="AB112" i="83"/>
  <c r="AP112" i="83" s="1"/>
  <c r="AA121" i="83"/>
  <c r="AB121" i="83"/>
  <c r="AG137" i="83"/>
  <c r="AD137" i="83"/>
  <c r="AE144" i="83"/>
  <c r="AD144" i="83"/>
  <c r="AL144" i="83"/>
  <c r="AG162" i="83"/>
  <c r="AK162" i="83"/>
  <c r="AK80" i="83"/>
  <c r="AD24" i="83"/>
  <c r="AK33" i="83"/>
  <c r="AL62" i="83"/>
  <c r="AL65" i="83"/>
  <c r="AK73" i="83"/>
  <c r="AL81" i="83"/>
  <c r="AG113" i="83"/>
  <c r="AD113" i="83"/>
  <c r="AL113" i="83"/>
  <c r="AG139" i="83"/>
  <c r="AF139" i="83"/>
  <c r="AK56" i="83"/>
  <c r="AD14" i="83"/>
  <c r="AE24" i="83"/>
  <c r="AK40" i="83"/>
  <c r="AL73" i="83"/>
  <c r="AD78" i="83"/>
  <c r="AK88" i="83"/>
  <c r="AL96" i="83"/>
  <c r="AD102" i="83"/>
  <c r="AL115" i="83"/>
  <c r="AK115" i="83"/>
  <c r="AG122" i="83"/>
  <c r="AL122" i="83"/>
  <c r="AC122" i="83"/>
  <c r="AE122" i="83"/>
  <c r="AG152" i="83"/>
  <c r="AC152" i="83"/>
  <c r="AK152" i="83"/>
  <c r="AA202" i="83"/>
  <c r="AB202" i="83"/>
  <c r="AG223" i="83"/>
  <c r="AE223" i="83"/>
  <c r="AD223" i="83"/>
  <c r="AC223" i="83"/>
  <c r="AK320" i="83"/>
  <c r="AB395" i="83"/>
  <c r="AA395" i="83"/>
  <c r="AL417" i="83"/>
  <c r="AE417" i="83"/>
  <c r="AC417" i="83"/>
  <c r="AK417" i="83"/>
  <c r="AG468" i="83"/>
  <c r="AF468" i="83"/>
  <c r="AL468" i="83"/>
  <c r="AG566" i="83"/>
  <c r="AE566" i="83"/>
  <c r="AG623" i="83"/>
  <c r="AC623" i="83"/>
  <c r="AL105" i="83"/>
  <c r="AD176" i="83"/>
  <c r="AP191" i="83"/>
  <c r="AD193" i="83"/>
  <c r="AF210" i="83"/>
  <c r="AD226" i="83"/>
  <c r="AF228" i="83"/>
  <c r="AG243" i="83"/>
  <c r="AE247" i="83"/>
  <c r="AD255" i="83"/>
  <c r="AB260" i="83"/>
  <c r="AC285" i="83"/>
  <c r="AL287" i="83"/>
  <c r="AB292" i="83"/>
  <c r="AE295" i="83"/>
  <c r="AL303" i="83"/>
  <c r="AB310" i="83"/>
  <c r="AC317" i="83"/>
  <c r="AC335" i="83"/>
  <c r="AE340" i="83"/>
  <c r="AB345" i="83"/>
  <c r="AD351" i="83"/>
  <c r="AA357" i="83"/>
  <c r="AL360" i="83"/>
  <c r="AC362" i="83"/>
  <c r="AC365" i="83"/>
  <c r="AL366" i="83"/>
  <c r="AE367" i="83"/>
  <c r="AA381" i="83"/>
  <c r="AG388" i="83"/>
  <c r="AE388" i="83"/>
  <c r="AD388" i="83"/>
  <c r="AL401" i="83"/>
  <c r="AC401" i="83"/>
  <c r="AB425" i="83"/>
  <c r="AB507" i="83"/>
  <c r="AA507" i="83"/>
  <c r="AG516" i="83"/>
  <c r="AC516" i="83"/>
  <c r="AD524" i="83"/>
  <c r="AC524" i="83"/>
  <c r="AL524" i="83"/>
  <c r="AA551" i="83"/>
  <c r="AA578" i="83"/>
  <c r="AB578" i="83"/>
  <c r="AA582" i="83"/>
  <c r="AB582" i="83"/>
  <c r="AG617" i="83"/>
  <c r="AD617" i="83"/>
  <c r="AC617" i="83"/>
  <c r="AL617" i="83"/>
  <c r="AK617" i="83"/>
  <c r="AE617" i="83"/>
  <c r="AG641" i="83"/>
  <c r="AD641" i="83"/>
  <c r="AL641" i="83"/>
  <c r="AE252" i="83"/>
  <c r="AD271" i="83"/>
  <c r="AC274" i="83"/>
  <c r="AE276" i="83"/>
  <c r="AD320" i="83"/>
  <c r="AL342" i="83"/>
  <c r="AK344" i="83"/>
  <c r="AD366" i="83"/>
  <c r="AG373" i="83"/>
  <c r="AF373" i="83"/>
  <c r="AB376" i="83"/>
  <c r="AC387" i="83"/>
  <c r="AF398" i="83"/>
  <c r="AG398" i="83"/>
  <c r="AL409" i="83"/>
  <c r="AC409" i="83"/>
  <c r="AK409" i="83"/>
  <c r="AG420" i="83"/>
  <c r="AE420" i="83"/>
  <c r="AE426" i="83"/>
  <c r="AK426" i="83"/>
  <c r="AF426" i="83"/>
  <c r="AD426" i="83"/>
  <c r="AG563" i="83"/>
  <c r="AC563" i="83"/>
  <c r="AA630" i="83"/>
  <c r="AB630" i="83"/>
  <c r="AG644" i="83"/>
  <c r="AF644" i="83"/>
  <c r="AL766" i="83"/>
  <c r="AC766" i="83"/>
  <c r="AB883" i="83"/>
  <c r="AA883" i="83"/>
  <c r="AA900" i="83"/>
  <c r="AB900" i="83"/>
  <c r="AB927" i="83"/>
  <c r="AA927" i="83"/>
  <c r="AA1224" i="83"/>
  <c r="AA170" i="83"/>
  <c r="AB171" i="83"/>
  <c r="AK186" i="83"/>
  <c r="AA192" i="83"/>
  <c r="AL194" i="83"/>
  <c r="AA209" i="83"/>
  <c r="AP209" i="83" s="1"/>
  <c r="AK231" i="83"/>
  <c r="AA240" i="83"/>
  <c r="AK250" i="83"/>
  <c r="AA251" i="83"/>
  <c r="AF252" i="83"/>
  <c r="AK264" i="83"/>
  <c r="AA265" i="83"/>
  <c r="AL266" i="83"/>
  <c r="AB268" i="83"/>
  <c r="AP268" i="83" s="1"/>
  <c r="AD274" i="83"/>
  <c r="AB300" i="83"/>
  <c r="AL312" i="83"/>
  <c r="AL319" i="83"/>
  <c r="AE320" i="83"/>
  <c r="AA349" i="83"/>
  <c r="AB372" i="83"/>
  <c r="AP372" i="83" s="1"/>
  <c r="AA376" i="83"/>
  <c r="AB409" i="83"/>
  <c r="AA409" i="83"/>
  <c r="AE441" i="83"/>
  <c r="AL456" i="83"/>
  <c r="AG456" i="83"/>
  <c r="AF456" i="83"/>
  <c r="AD456" i="83"/>
  <c r="AG548" i="83"/>
  <c r="AF548" i="83"/>
  <c r="AD548" i="83"/>
  <c r="AL548" i="83"/>
  <c r="AB563" i="83"/>
  <c r="AA563" i="83"/>
  <c r="AB573" i="83"/>
  <c r="AA573" i="83"/>
  <c r="AB599" i="83"/>
  <c r="AA599" i="83"/>
  <c r="AG688" i="83"/>
  <c r="AE688" i="83"/>
  <c r="AL688" i="83"/>
  <c r="AD688" i="83"/>
  <c r="AD105" i="83"/>
  <c r="AL112" i="83"/>
  <c r="AA152" i="83"/>
  <c r="AK154" i="83"/>
  <c r="AE164" i="83"/>
  <c r="AK169" i="83"/>
  <c r="AB170" i="83"/>
  <c r="AC194" i="83"/>
  <c r="AK203" i="83"/>
  <c r="AG219" i="83"/>
  <c r="AG221" i="83"/>
  <c r="AG237" i="83"/>
  <c r="AG242" i="83"/>
  <c r="AK248" i="83"/>
  <c r="AL250" i="83"/>
  <c r="AB253" i="83"/>
  <c r="AF261" i="83"/>
  <c r="AC264" i="83"/>
  <c r="AL264" i="83"/>
  <c r="AC269" i="83"/>
  <c r="AF274" i="83"/>
  <c r="AF277" i="83"/>
  <c r="AC287" i="83"/>
  <c r="AD290" i="83"/>
  <c r="AK296" i="83"/>
  <c r="AK301" i="83"/>
  <c r="AD303" i="83"/>
  <c r="AC319" i="83"/>
  <c r="AF320" i="83"/>
  <c r="AA323" i="83"/>
  <c r="AK328" i="83"/>
  <c r="AL336" i="83"/>
  <c r="AA342" i="83"/>
  <c r="AC344" i="83"/>
  <c r="AP344" i="83" s="1"/>
  <c r="AC346" i="83"/>
  <c r="AC360" i="83"/>
  <c r="AA368" i="83"/>
  <c r="AA373" i="83"/>
  <c r="AE393" i="83"/>
  <c r="AE394" i="83"/>
  <c r="AC394" i="83"/>
  <c r="AB405" i="83"/>
  <c r="AP405" i="83" s="1"/>
  <c r="AE410" i="83"/>
  <c r="AL410" i="83"/>
  <c r="AK410" i="83"/>
  <c r="AB421" i="83"/>
  <c r="AA435" i="83"/>
  <c r="AA456" i="83"/>
  <c r="AB456" i="83"/>
  <c r="AG484" i="83"/>
  <c r="AD484" i="83"/>
  <c r="AC484" i="83"/>
  <c r="AL484" i="83"/>
  <c r="AF484" i="83"/>
  <c r="AG539" i="83"/>
  <c r="AC539" i="83"/>
  <c r="AB548" i="83"/>
  <c r="AA548" i="83"/>
  <c r="AB575" i="83"/>
  <c r="AA575" i="83"/>
  <c r="AK176" i="83"/>
  <c r="AD194" i="83"/>
  <c r="AL210" i="83"/>
  <c r="AL239" i="83"/>
  <c r="AF253" i="83"/>
  <c r="AD264" i="83"/>
  <c r="AK285" i="83"/>
  <c r="AE287" i="83"/>
  <c r="AE303" i="83"/>
  <c r="AD306" i="83"/>
  <c r="AK314" i="83"/>
  <c r="AD342" i="83"/>
  <c r="AE344" i="83"/>
  <c r="AE346" i="83"/>
  <c r="AC359" i="83"/>
  <c r="AE360" i="83"/>
  <c r="AL367" i="83"/>
  <c r="AC373" i="83"/>
  <c r="AB394" i="83"/>
  <c r="AG406" i="83"/>
  <c r="AF406" i="83"/>
  <c r="AC412" i="83"/>
  <c r="AB413" i="83"/>
  <c r="AA413" i="83"/>
  <c r="AB539" i="83"/>
  <c r="AA539" i="83"/>
  <c r="AG656" i="83"/>
  <c r="AK656" i="83"/>
  <c r="AL656" i="83"/>
  <c r="AL176" i="83"/>
  <c r="AK193" i="83"/>
  <c r="AE194" i="83"/>
  <c r="AL247" i="83"/>
  <c r="AG253" i="83"/>
  <c r="AE264" i="83"/>
  <c r="AL295" i="83"/>
  <c r="AE319" i="83"/>
  <c r="AG375" i="83"/>
  <c r="AL375" i="83"/>
  <c r="AK400" i="83"/>
  <c r="AD400" i="83"/>
  <c r="AL400" i="83"/>
  <c r="AB423" i="83"/>
  <c r="AA423" i="83"/>
  <c r="AG510" i="83"/>
  <c r="AF510" i="83"/>
  <c r="AD510" i="83"/>
  <c r="AG531" i="83"/>
  <c r="AC531" i="83"/>
  <c r="AG555" i="83"/>
  <c r="AC555" i="83"/>
  <c r="AG581" i="83"/>
  <c r="AE581" i="83"/>
  <c r="AD581" i="83"/>
  <c r="AL581" i="83"/>
  <c r="AC104" i="83"/>
  <c r="AL114" i="83"/>
  <c r="AK121" i="83"/>
  <c r="AE131" i="83"/>
  <c r="AE138" i="83"/>
  <c r="AL168" i="83"/>
  <c r="AD169" i="83"/>
  <c r="AF180" i="83"/>
  <c r="AF186" i="83"/>
  <c r="AF194" i="83"/>
  <c r="AF196" i="83"/>
  <c r="AK202" i="83"/>
  <c r="AA210" i="83"/>
  <c r="AD222" i="83"/>
  <c r="AA228" i="83"/>
  <c r="AD231" i="83"/>
  <c r="AC239" i="83"/>
  <c r="AE248" i="83"/>
  <c r="AK255" i="83"/>
  <c r="AF264" i="83"/>
  <c r="AD266" i="83"/>
  <c r="AL271" i="83"/>
  <c r="AD294" i="83"/>
  <c r="AE296" i="83"/>
  <c r="AA309" i="83"/>
  <c r="AE312" i="83"/>
  <c r="AB316" i="83"/>
  <c r="AC322" i="83"/>
  <c r="AD331" i="83"/>
  <c r="AL335" i="83"/>
  <c r="AB364" i="83"/>
  <c r="AC367" i="83"/>
  <c r="AA377" i="83"/>
  <c r="AB377" i="83"/>
  <c r="AG378" i="83"/>
  <c r="AF378" i="83"/>
  <c r="AF395" i="83"/>
  <c r="AK395" i="83"/>
  <c r="AC403" i="83"/>
  <c r="AG404" i="83"/>
  <c r="AF404" i="83"/>
  <c r="AD404" i="83"/>
  <c r="AF410" i="83"/>
  <c r="AB414" i="83"/>
  <c r="AP414" i="83" s="1"/>
  <c r="AB415" i="83"/>
  <c r="AA415" i="83"/>
  <c r="AB429" i="83"/>
  <c r="AA429" i="83"/>
  <c r="AP429" i="83" s="1"/>
  <c r="AA430" i="83"/>
  <c r="AB430" i="83"/>
  <c r="AB437" i="83"/>
  <c r="AA437" i="83"/>
  <c r="AA438" i="83"/>
  <c r="AB438" i="83"/>
  <c r="AK441" i="83"/>
  <c r="AB447" i="83"/>
  <c r="AA447" i="83"/>
  <c r="AE463" i="83"/>
  <c r="AF463" i="83"/>
  <c r="AC463" i="83"/>
  <c r="AB486" i="83"/>
  <c r="AA487" i="83"/>
  <c r="AB519" i="83"/>
  <c r="AA519" i="83"/>
  <c r="AB530" i="83"/>
  <c r="AB531" i="83"/>
  <c r="AA531" i="83"/>
  <c r="AG615" i="83"/>
  <c r="AK615" i="83"/>
  <c r="AE440" i="83"/>
  <c r="AB475" i="83"/>
  <c r="AA533" i="83"/>
  <c r="AA543" i="83"/>
  <c r="AA547" i="83"/>
  <c r="AD616" i="83"/>
  <c r="AF618" i="83"/>
  <c r="AA632" i="83"/>
  <c r="AP632" i="83" s="1"/>
  <c r="AK639" i="83"/>
  <c r="AP648" i="83"/>
  <c r="AG666" i="83"/>
  <c r="AE666" i="83"/>
  <c r="AB695" i="83"/>
  <c r="AA695" i="83"/>
  <c r="AA755" i="83"/>
  <c r="AB755" i="83"/>
  <c r="AB757" i="83"/>
  <c r="AA757" i="83"/>
  <c r="AA789" i="83"/>
  <c r="AP789" i="83" s="1"/>
  <c r="AK892" i="83"/>
  <c r="AL892" i="83"/>
  <c r="AA898" i="83"/>
  <c r="AB898" i="83"/>
  <c r="AF424" i="83"/>
  <c r="AA441" i="83"/>
  <c r="AB446" i="83"/>
  <c r="AP446" i="83" s="1"/>
  <c r="AE462" i="83"/>
  <c r="AL470" i="83"/>
  <c r="AE471" i="83"/>
  <c r="AC475" i="83"/>
  <c r="AA479" i="83"/>
  <c r="AB482" i="83"/>
  <c r="AB500" i="83"/>
  <c r="AB506" i="83"/>
  <c r="AD509" i="83"/>
  <c r="AF522" i="83"/>
  <c r="AK525" i="83"/>
  <c r="AD526" i="83"/>
  <c r="AF534" i="83"/>
  <c r="AF558" i="83"/>
  <c r="AA565" i="83"/>
  <c r="AD580" i="83"/>
  <c r="AK587" i="83"/>
  <c r="AC589" i="83"/>
  <c r="AD593" i="83"/>
  <c r="AE601" i="83"/>
  <c r="AF602" i="83"/>
  <c r="AF616" i="83"/>
  <c r="AD640" i="83"/>
  <c r="AA648" i="83"/>
  <c r="AC658" i="83"/>
  <c r="AE660" i="83"/>
  <c r="AK666" i="83"/>
  <c r="AA671" i="83"/>
  <c r="AB851" i="83"/>
  <c r="AA851" i="83"/>
  <c r="AF936" i="83"/>
  <c r="AE936" i="83"/>
  <c r="AE997" i="83"/>
  <c r="AL997" i="83"/>
  <c r="AK997" i="83"/>
  <c r="AD997" i="83"/>
  <c r="AC997" i="83"/>
  <c r="AG1278" i="83"/>
  <c r="AD1278" i="83"/>
  <c r="AK1278" i="83"/>
  <c r="AA682" i="83"/>
  <c r="AF714" i="83"/>
  <c r="AG714" i="83"/>
  <c r="AG785" i="83"/>
  <c r="AD785" i="83"/>
  <c r="AA833" i="83"/>
  <c r="AA874" i="83"/>
  <c r="AB874" i="83"/>
  <c r="AG1043" i="83"/>
  <c r="AE1043" i="83"/>
  <c r="AD1043" i="83"/>
  <c r="AC1043" i="83"/>
  <c r="AA1083" i="83"/>
  <c r="AK386" i="83"/>
  <c r="AK434" i="83"/>
  <c r="AL442" i="83"/>
  <c r="AF457" i="83"/>
  <c r="AL460" i="83"/>
  <c r="AG461" i="83"/>
  <c r="AG464" i="83"/>
  <c r="AD550" i="83"/>
  <c r="AD574" i="83"/>
  <c r="AA579" i="83"/>
  <c r="AA581" i="83"/>
  <c r="AA595" i="83"/>
  <c r="AA603" i="83"/>
  <c r="AA617" i="83"/>
  <c r="AK618" i="83"/>
  <c r="AA619" i="83"/>
  <c r="AA627" i="83"/>
  <c r="AP627" i="83" s="1"/>
  <c r="AC633" i="83"/>
  <c r="AA641" i="83"/>
  <c r="AD666" i="83"/>
  <c r="AB682" i="83"/>
  <c r="AB843" i="83"/>
  <c r="AA843" i="83"/>
  <c r="AL424" i="83"/>
  <c r="AG457" i="83"/>
  <c r="AK534" i="83"/>
  <c r="AD549" i="83"/>
  <c r="AE550" i="83"/>
  <c r="AC571" i="83"/>
  <c r="AE574" i="83"/>
  <c r="AC591" i="83"/>
  <c r="AK616" i="83"/>
  <c r="AB617" i="83"/>
  <c r="AL618" i="83"/>
  <c r="AD642" i="83"/>
  <c r="AP650" i="83"/>
  <c r="AK655" i="83"/>
  <c r="AG664" i="83"/>
  <c r="AF664" i="83"/>
  <c r="AF666" i="83"/>
  <c r="AG681" i="83"/>
  <c r="AE681" i="83"/>
  <c r="AG697" i="83"/>
  <c r="AC697" i="83"/>
  <c r="AL697" i="83"/>
  <c r="AF697" i="83"/>
  <c r="AB717" i="83"/>
  <c r="AA717" i="83"/>
  <c r="AB793" i="83"/>
  <c r="AB803" i="83"/>
  <c r="AA803" i="83"/>
  <c r="AG890" i="83"/>
  <c r="AF890" i="83"/>
  <c r="AD890" i="83"/>
  <c r="AG910" i="83"/>
  <c r="AF910" i="83"/>
  <c r="AE910" i="83"/>
  <c r="AD910" i="83"/>
  <c r="AL910" i="83"/>
  <c r="AC910" i="83"/>
  <c r="AK910" i="83"/>
  <c r="AK446" i="83"/>
  <c r="AK459" i="83"/>
  <c r="AL509" i="83"/>
  <c r="AK526" i="83"/>
  <c r="AE549" i="83"/>
  <c r="AF550" i="83"/>
  <c r="AF574" i="83"/>
  <c r="AP576" i="83"/>
  <c r="AG591" i="83"/>
  <c r="AL616" i="83"/>
  <c r="AD618" i="83"/>
  <c r="AC631" i="83"/>
  <c r="AE642" i="83"/>
  <c r="AG665" i="83"/>
  <c r="AE665" i="83"/>
  <c r="AL681" i="83"/>
  <c r="AB822" i="83"/>
  <c r="AA822" i="83"/>
  <c r="AA961" i="83"/>
  <c r="AB961" i="83"/>
  <c r="AC616" i="83"/>
  <c r="AE618" i="83"/>
  <c r="AG658" i="83"/>
  <c r="AK658" i="83"/>
  <c r="AG756" i="83"/>
  <c r="AF756" i="83"/>
  <c r="AE756" i="83"/>
  <c r="AD756" i="83"/>
  <c r="AL756" i="83"/>
  <c r="AC756" i="83"/>
  <c r="AK756" i="83"/>
  <c r="AG769" i="83"/>
  <c r="AF769" i="83"/>
  <c r="AE769" i="83"/>
  <c r="AA812" i="83"/>
  <c r="AB812" i="83"/>
  <c r="AB837" i="83"/>
  <c r="AA837" i="83"/>
  <c r="AK940" i="83"/>
  <c r="AD940" i="83"/>
  <c r="AF989" i="83"/>
  <c r="AD989" i="83"/>
  <c r="AL679" i="83"/>
  <c r="AC689" i="83"/>
  <c r="AL689" i="83"/>
  <c r="AC690" i="83"/>
  <c r="AF698" i="83"/>
  <c r="AK706" i="83"/>
  <c r="AK710" i="83"/>
  <c r="AE711" i="83"/>
  <c r="AK722" i="83"/>
  <c r="AC727" i="83"/>
  <c r="AL727" i="83"/>
  <c r="AE735" i="83"/>
  <c r="AD740" i="83"/>
  <c r="AF748" i="83"/>
  <c r="AE772" i="83"/>
  <c r="AD780" i="83"/>
  <c r="AL783" i="83"/>
  <c r="AG784" i="83"/>
  <c r="AE790" i="83"/>
  <c r="AC797" i="83"/>
  <c r="AE800" i="83"/>
  <c r="AD838" i="83"/>
  <c r="AD848" i="83"/>
  <c r="AF867" i="83"/>
  <c r="AB879" i="83"/>
  <c r="AE902" i="83"/>
  <c r="AC931" i="83"/>
  <c r="AP931" i="83" s="1"/>
  <c r="AE933" i="83"/>
  <c r="AD949" i="83"/>
  <c r="AF957" i="83"/>
  <c r="AF983" i="83"/>
  <c r="AG1015" i="83"/>
  <c r="AL1015" i="83"/>
  <c r="AK1015" i="83"/>
  <c r="AC1015" i="83"/>
  <c r="AG1016" i="83"/>
  <c r="AF1016" i="83"/>
  <c r="AE1064" i="83"/>
  <c r="AF1064" i="83"/>
  <c r="AK1113" i="83"/>
  <c r="AD1113" i="83"/>
  <c r="AG1130" i="83"/>
  <c r="AD1130" i="83"/>
  <c r="AL673" i="83"/>
  <c r="AD689" i="83"/>
  <c r="AD690" i="83"/>
  <c r="AF711" i="83"/>
  <c r="AK716" i="83"/>
  <c r="AD727" i="83"/>
  <c r="AF740" i="83"/>
  <c r="AK757" i="83"/>
  <c r="AC789" i="83"/>
  <c r="AC803" i="83"/>
  <c r="AD812" i="83"/>
  <c r="AF826" i="83"/>
  <c r="AE838" i="83"/>
  <c r="AE848" i="83"/>
  <c r="AE898" i="83"/>
  <c r="AL920" i="83"/>
  <c r="AK926" i="83"/>
  <c r="AK1003" i="83"/>
  <c r="AD1003" i="83"/>
  <c r="AL1004" i="83"/>
  <c r="AK1004" i="83"/>
  <c r="AA1017" i="83"/>
  <c r="AB1017" i="83"/>
  <c r="AA1032" i="83"/>
  <c r="AB1032" i="83"/>
  <c r="AG1140" i="83"/>
  <c r="AF1140" i="83"/>
  <c r="AD1140" i="83"/>
  <c r="AG1160" i="83"/>
  <c r="AF1160" i="83"/>
  <c r="AC1160" i="83"/>
  <c r="AK1160" i="83"/>
  <c r="AG1166" i="83"/>
  <c r="AC1166" i="83"/>
  <c r="AB1203" i="83"/>
  <c r="AA1203" i="83"/>
  <c r="AG1217" i="83"/>
  <c r="AF1217" i="83"/>
  <c r="AC1217" i="83"/>
  <c r="AB678" i="83"/>
  <c r="AE684" i="83"/>
  <c r="AE689" i="83"/>
  <c r="AE690" i="83"/>
  <c r="AC696" i="83"/>
  <c r="AK709" i="83"/>
  <c r="AA718" i="83"/>
  <c r="AD720" i="83"/>
  <c r="AK724" i="83"/>
  <c r="AE727" i="83"/>
  <c r="AA733" i="83"/>
  <c r="AK741" i="83"/>
  <c r="AA752" i="83"/>
  <c r="AP752" i="83" s="1"/>
  <c r="AL757" i="83"/>
  <c r="AL759" i="83"/>
  <c r="AC783" i="83"/>
  <c r="AK788" i="83"/>
  <c r="AD789" i="83"/>
  <c r="AD804" i="83"/>
  <c r="AA807" i="83"/>
  <c r="AK811" i="83"/>
  <c r="AA813" i="83"/>
  <c r="AA827" i="83"/>
  <c r="AF838" i="83"/>
  <c r="AB844" i="83"/>
  <c r="AK845" i="83"/>
  <c r="AA852" i="83"/>
  <c r="AK891" i="83"/>
  <c r="AF898" i="83"/>
  <c r="AA905" i="83"/>
  <c r="AE914" i="83"/>
  <c r="AL926" i="83"/>
  <c r="AF931" i="83"/>
  <c r="AG991" i="83"/>
  <c r="AD991" i="83"/>
  <c r="AC991" i="83"/>
  <c r="AB1008" i="83"/>
  <c r="AG1086" i="83"/>
  <c r="AD1086" i="83"/>
  <c r="AB1273" i="83"/>
  <c r="AL805" i="83"/>
  <c r="AL845" i="83"/>
  <c r="AK886" i="83"/>
  <c r="AK894" i="83"/>
  <c r="AL906" i="83"/>
  <c r="AL946" i="83"/>
  <c r="AB965" i="83"/>
  <c r="AB984" i="83"/>
  <c r="AK986" i="83"/>
  <c r="AA988" i="83"/>
  <c r="AA1008" i="83"/>
  <c r="AG1009" i="83"/>
  <c r="AF1009" i="83"/>
  <c r="AB1066" i="83"/>
  <c r="AG1109" i="83"/>
  <c r="AF1109" i="83"/>
  <c r="AE1109" i="83"/>
  <c r="AD1109" i="83"/>
  <c r="AB1260" i="83"/>
  <c r="AA1260" i="83"/>
  <c r="AF673" i="83"/>
  <c r="AD679" i="83"/>
  <c r="AL695" i="83"/>
  <c r="AK698" i="83"/>
  <c r="AG710" i="83"/>
  <c r="AC719" i="83"/>
  <c r="AF722" i="83"/>
  <c r="AA726" i="83"/>
  <c r="AB734" i="83"/>
  <c r="AK748" i="83"/>
  <c r="AD749" i="83"/>
  <c r="AE757" i="83"/>
  <c r="AD765" i="83"/>
  <c r="AA770" i="83"/>
  <c r="AK772" i="83"/>
  <c r="AA773" i="83"/>
  <c r="AK780" i="83"/>
  <c r="AK790" i="83"/>
  <c r="AB810" i="83"/>
  <c r="AC816" i="83"/>
  <c r="AC821" i="83"/>
  <c r="AA853" i="83"/>
  <c r="AA870" i="83"/>
  <c r="AB872" i="83"/>
  <c r="AE878" i="83"/>
  <c r="AK883" i="83"/>
  <c r="AC899" i="83"/>
  <c r="AA903" i="83"/>
  <c r="AD920" i="83"/>
  <c r="AK923" i="83"/>
  <c r="AE926" i="83"/>
  <c r="AF928" i="83"/>
  <c r="AG947" i="83"/>
  <c r="AK949" i="83"/>
  <c r="AK959" i="83"/>
  <c r="AE960" i="83"/>
  <c r="AC965" i="83"/>
  <c r="AD971" i="83"/>
  <c r="AB974" i="83"/>
  <c r="AE984" i="83"/>
  <c r="AF991" i="83"/>
  <c r="AK995" i="83"/>
  <c r="AL995" i="83"/>
  <c r="AK1024" i="83"/>
  <c r="AG1024" i="83"/>
  <c r="AE716" i="83"/>
  <c r="AE750" i="83"/>
  <c r="AF757" i="83"/>
  <c r="AE765" i="83"/>
  <c r="AL772" i="83"/>
  <c r="AB773" i="83"/>
  <c r="AL790" i="83"/>
  <c r="AL797" i="83"/>
  <c r="AC805" i="83"/>
  <c r="AD836" i="83"/>
  <c r="AC845" i="83"/>
  <c r="AK848" i="83"/>
  <c r="AC891" i="83"/>
  <c r="AB903" i="83"/>
  <c r="AD906" i="83"/>
  <c r="AC923" i="83"/>
  <c r="AL949" i="83"/>
  <c r="AG992" i="83"/>
  <c r="AF992" i="83"/>
  <c r="AG999" i="83"/>
  <c r="AK999" i="83"/>
  <c r="AC999" i="83"/>
  <c r="AG1072" i="83"/>
  <c r="AC1072" i="83"/>
  <c r="AK1072" i="83"/>
  <c r="AA1076" i="83"/>
  <c r="AB1076" i="83"/>
  <c r="AG1089" i="83"/>
  <c r="AE1089" i="83"/>
  <c r="AK1089" i="83"/>
  <c r="AA1119" i="83"/>
  <c r="AB1119" i="83"/>
  <c r="AL1148" i="83"/>
  <c r="AF1148" i="83"/>
  <c r="AB1157" i="83"/>
  <c r="AA1157" i="83"/>
  <c r="AE1194" i="83"/>
  <c r="AF1194" i="83"/>
  <c r="AC1194" i="83"/>
  <c r="AK1194" i="83"/>
  <c r="AB1197" i="83"/>
  <c r="AA1197" i="83"/>
  <c r="AL1209" i="83"/>
  <c r="AC1209" i="83"/>
  <c r="AK1209" i="83"/>
  <c r="AE1248" i="83"/>
  <c r="AD1248" i="83"/>
  <c r="AG1255" i="83"/>
  <c r="AF1255" i="83"/>
  <c r="AK1255" i="83"/>
  <c r="AG1263" i="83"/>
  <c r="AE1263" i="83"/>
  <c r="AD1263" i="83"/>
  <c r="AK690" i="83"/>
  <c r="AD805" i="83"/>
  <c r="AD828" i="83"/>
  <c r="AE845" i="83"/>
  <c r="AD873" i="83"/>
  <c r="AC881" i="83"/>
  <c r="AD886" i="83"/>
  <c r="AE891" i="83"/>
  <c r="AD894" i="83"/>
  <c r="AL898" i="83"/>
  <c r="AE906" i="83"/>
  <c r="AA918" i="83"/>
  <c r="AE923" i="83"/>
  <c r="AF946" i="83"/>
  <c r="AB952" i="83"/>
  <c r="AD959" i="83"/>
  <c r="AA964" i="83"/>
  <c r="AF965" i="83"/>
  <c r="AA972" i="83"/>
  <c r="AE988" i="83"/>
  <c r="AL1160" i="83"/>
  <c r="AB1219" i="83"/>
  <c r="AA1219" i="83"/>
  <c r="AA1271" i="83"/>
  <c r="AB1271" i="83"/>
  <c r="AL1007" i="83"/>
  <c r="AD1013" i="83"/>
  <c r="AL1019" i="83"/>
  <c r="AA1024" i="83"/>
  <c r="AP1024" i="83" s="1"/>
  <c r="AD1026" i="83"/>
  <c r="AF1032" i="83"/>
  <c r="AL1034" i="83"/>
  <c r="AB1035" i="83"/>
  <c r="AP1035" i="83" s="1"/>
  <c r="AC1040" i="83"/>
  <c r="AD1051" i="83"/>
  <c r="AA1059" i="83"/>
  <c r="AP1059" i="83" s="1"/>
  <c r="AC1065" i="83"/>
  <c r="AD1067" i="83"/>
  <c r="AC1074" i="83"/>
  <c r="AD1075" i="83"/>
  <c r="AD1082" i="83"/>
  <c r="AB1084" i="83"/>
  <c r="AD1090" i="83"/>
  <c r="AF1094" i="83"/>
  <c r="AL1097" i="83"/>
  <c r="AL1099" i="83"/>
  <c r="AB1105" i="83"/>
  <c r="AP1105" i="83" s="1"/>
  <c r="AA1108" i="83"/>
  <c r="AD1117" i="83"/>
  <c r="AC1131" i="83"/>
  <c r="AL1131" i="83"/>
  <c r="AF1136" i="83"/>
  <c r="AK1137" i="83"/>
  <c r="AB1141" i="83"/>
  <c r="AB1146" i="83"/>
  <c r="AB1149" i="83"/>
  <c r="AA1151" i="83"/>
  <c r="AD1180" i="83"/>
  <c r="AG1191" i="83"/>
  <c r="AB1195" i="83"/>
  <c r="AB1211" i="83"/>
  <c r="AA1256" i="83"/>
  <c r="AL1264" i="83"/>
  <c r="AD1270" i="83"/>
  <c r="AE1008" i="83"/>
  <c r="AC1012" i="83"/>
  <c r="AP1012" i="83" s="1"/>
  <c r="AC1019" i="83"/>
  <c r="AE1026" i="83"/>
  <c r="AA1030" i="83"/>
  <c r="AD1065" i="83"/>
  <c r="AE1088" i="83"/>
  <c r="AC1092" i="83"/>
  <c r="AC1099" i="83"/>
  <c r="AE1101" i="83"/>
  <c r="AC1122" i="83"/>
  <c r="AD1131" i="83"/>
  <c r="AA1133" i="83"/>
  <c r="AP1133" i="83" s="1"/>
  <c r="AE1139" i="83"/>
  <c r="AL1145" i="83"/>
  <c r="AB1151" i="83"/>
  <c r="AA1159" i="83"/>
  <c r="AD1161" i="83"/>
  <c r="AF1164" i="83"/>
  <c r="AK1169" i="83"/>
  <c r="AB1170" i="83"/>
  <c r="AE1173" i="83"/>
  <c r="AE1180" i="83"/>
  <c r="AF1182" i="83"/>
  <c r="AC1185" i="83"/>
  <c r="AL1192" i="83"/>
  <c r="AE1193" i="83"/>
  <c r="AC1201" i="83"/>
  <c r="AF1205" i="83"/>
  <c r="AD1210" i="83"/>
  <c r="AL1228" i="83"/>
  <c r="AA1229" i="83"/>
  <c r="AF1232" i="83"/>
  <c r="AF1242" i="83"/>
  <c r="AE1244" i="83"/>
  <c r="AB1251" i="83"/>
  <c r="AE1256" i="83"/>
  <c r="AG1258" i="83"/>
  <c r="AC1262" i="83"/>
  <c r="AC1264" i="83"/>
  <c r="AF1272" i="83"/>
  <c r="AE1277" i="83"/>
  <c r="AB1279" i="83"/>
  <c r="AP1279" i="83" s="1"/>
  <c r="AA1281" i="83"/>
  <c r="AB1285" i="83"/>
  <c r="AF1019" i="83"/>
  <c r="AE1034" i="83"/>
  <c r="AB1039" i="83"/>
  <c r="AD1054" i="83"/>
  <c r="AC1066" i="83"/>
  <c r="AF1071" i="83"/>
  <c r="AF1079" i="83"/>
  <c r="AG1092" i="83"/>
  <c r="AC1097" i="83"/>
  <c r="AF1099" i="83"/>
  <c r="AK1123" i="83"/>
  <c r="AD1125" i="83"/>
  <c r="AD1129" i="83"/>
  <c r="AG1131" i="83"/>
  <c r="AE1145" i="83"/>
  <c r="AC1150" i="83"/>
  <c r="AE1165" i="83"/>
  <c r="AL1176" i="83"/>
  <c r="AF1213" i="83"/>
  <c r="AL1220" i="83"/>
  <c r="AD1228" i="83"/>
  <c r="AF1233" i="83"/>
  <c r="AE1264" i="83"/>
  <c r="AF1285" i="83"/>
  <c r="AE1054" i="83"/>
  <c r="AD1083" i="83"/>
  <c r="AB1089" i="83"/>
  <c r="AD1097" i="83"/>
  <c r="AC1107" i="83"/>
  <c r="AK1128" i="83"/>
  <c r="AL1136" i="83"/>
  <c r="AE1137" i="83"/>
  <c r="AF1145" i="83"/>
  <c r="AB1154" i="83"/>
  <c r="AB1166" i="83"/>
  <c r="AL1168" i="83"/>
  <c r="AD1169" i="83"/>
  <c r="AF1221" i="83"/>
  <c r="AA1240" i="83"/>
  <c r="AB1255" i="83"/>
  <c r="AB1263" i="83"/>
  <c r="AF1264" i="83"/>
  <c r="AK1270" i="83"/>
  <c r="AA1278" i="83"/>
  <c r="AK1013" i="83"/>
  <c r="AB1014" i="83"/>
  <c r="AK1065" i="83"/>
  <c r="AP1067" i="83"/>
  <c r="AK1088" i="83"/>
  <c r="AF1150" i="83"/>
  <c r="AK1193" i="83"/>
  <c r="AE1212" i="83"/>
  <c r="AG1221" i="83"/>
  <c r="AE1227" i="83"/>
  <c r="AF1228" i="83"/>
  <c r="AK1242" i="83"/>
  <c r="AB1257" i="83"/>
  <c r="AD1261" i="83"/>
  <c r="AF1269" i="83"/>
  <c r="AL1270" i="83"/>
  <c r="AK1185" i="83"/>
  <c r="AE1257" i="83"/>
  <c r="AL1262" i="83"/>
  <c r="AL1277" i="83"/>
  <c r="AK1279" i="83"/>
  <c r="AD1280" i="83"/>
  <c r="AK1019" i="83"/>
  <c r="AB1048" i="83"/>
  <c r="AL1074" i="83"/>
  <c r="AL1122" i="83"/>
  <c r="AA1128" i="83"/>
  <c r="AK1131" i="83"/>
  <c r="AA1141" i="83"/>
  <c r="AP1141" i="83" s="1"/>
  <c r="AB1193" i="83"/>
  <c r="AA1210" i="83"/>
  <c r="AA1211" i="83"/>
  <c r="AB1253" i="83"/>
  <c r="AG10" i="83"/>
  <c r="AF10" i="83"/>
  <c r="AD10" i="83"/>
  <c r="AB51" i="83"/>
  <c r="AA51" i="83"/>
  <c r="AG94" i="83"/>
  <c r="AF94" i="83"/>
  <c r="AD94" i="83"/>
  <c r="AF111" i="83"/>
  <c r="AE111" i="83"/>
  <c r="AB161" i="83"/>
  <c r="AA161" i="83"/>
  <c r="AB178" i="83"/>
  <c r="AA178" i="83"/>
  <c r="AA277" i="83"/>
  <c r="AB277" i="83"/>
  <c r="AA294" i="83"/>
  <c r="AB294" i="83"/>
  <c r="AA361" i="83"/>
  <c r="AB361" i="83"/>
  <c r="AB459" i="83"/>
  <c r="AA459" i="83"/>
  <c r="AG538" i="83"/>
  <c r="AF538" i="83"/>
  <c r="AA643" i="83"/>
  <c r="AB643" i="83"/>
  <c r="AG813" i="83"/>
  <c r="AE813" i="83"/>
  <c r="AC813" i="83"/>
  <c r="AL813" i="83"/>
  <c r="AK10" i="83"/>
  <c r="AG140" i="83"/>
  <c r="AF140" i="83"/>
  <c r="AE140" i="83"/>
  <c r="AD140" i="83"/>
  <c r="AL140" i="83"/>
  <c r="AC140" i="83"/>
  <c r="AK140" i="83"/>
  <c r="AG454" i="83"/>
  <c r="AF454" i="83"/>
  <c r="AE454" i="83"/>
  <c r="AD454" i="83"/>
  <c r="AK454" i="83"/>
  <c r="AL454" i="83"/>
  <c r="AC454" i="83"/>
  <c r="AF16" i="83"/>
  <c r="AL16" i="83"/>
  <c r="AD16" i="83"/>
  <c r="AB97" i="83"/>
  <c r="AA97" i="83"/>
  <c r="AF6" i="83"/>
  <c r="AL11" i="83"/>
  <c r="AF11" i="83"/>
  <c r="AE11" i="83"/>
  <c r="AK16" i="83"/>
  <c r="AD17" i="83"/>
  <c r="AL19" i="83"/>
  <c r="AF19" i="83"/>
  <c r="AG25" i="83"/>
  <c r="AC25" i="83"/>
  <c r="AK25" i="83"/>
  <c r="AL25" i="83"/>
  <c r="AB26" i="83"/>
  <c r="AB43" i="83"/>
  <c r="AA43" i="83"/>
  <c r="AP43" i="83" s="1"/>
  <c r="AG55" i="83"/>
  <c r="AE55" i="83"/>
  <c r="AG57" i="83"/>
  <c r="AC57" i="83"/>
  <c r="AL57" i="83"/>
  <c r="AG86" i="83"/>
  <c r="AF86" i="83"/>
  <c r="AD86" i="83"/>
  <c r="AB162" i="83"/>
  <c r="AA162" i="83"/>
  <c r="AL433" i="83"/>
  <c r="AE433" i="83"/>
  <c r="AC433" i="83"/>
  <c r="AK433" i="83"/>
  <c r="AG518" i="83"/>
  <c r="AD518" i="83"/>
  <c r="AF518" i="83"/>
  <c r="AE518" i="83"/>
  <c r="AC518" i="83"/>
  <c r="AK518" i="83"/>
  <c r="AL518" i="83"/>
  <c r="AG74" i="83"/>
  <c r="AF74" i="83"/>
  <c r="AE74" i="83"/>
  <c r="AD74" i="83"/>
  <c r="AL74" i="83"/>
  <c r="AC74" i="83"/>
  <c r="AK74" i="83"/>
  <c r="AA10" i="83"/>
  <c r="AL10" i="83"/>
  <c r="AC11" i="83"/>
  <c r="AC16" i="83"/>
  <c r="AP16" i="83" s="1"/>
  <c r="AC19" i="83"/>
  <c r="AB28" i="83"/>
  <c r="AB31" i="83"/>
  <c r="AA31" i="83"/>
  <c r="AG32" i="83"/>
  <c r="AF32" i="83"/>
  <c r="AD32" i="83"/>
  <c r="AK32" i="83"/>
  <c r="AA39" i="83"/>
  <c r="AG42" i="83"/>
  <c r="AF42" i="83"/>
  <c r="AE42" i="83"/>
  <c r="AD42" i="83"/>
  <c r="AK42" i="83"/>
  <c r="AL91" i="83"/>
  <c r="AF91" i="83"/>
  <c r="AE91" i="83"/>
  <c r="AC91" i="83"/>
  <c r="AK91" i="83"/>
  <c r="AB95" i="83"/>
  <c r="AP102" i="83"/>
  <c r="AA102" i="83"/>
  <c r="AG106" i="83"/>
  <c r="AF106" i="83"/>
  <c r="AE106" i="83"/>
  <c r="AD106" i="83"/>
  <c r="AL106" i="83"/>
  <c r="AC106" i="83"/>
  <c r="AK106" i="83"/>
  <c r="AB132" i="83"/>
  <c r="AA155" i="83"/>
  <c r="AB155" i="83"/>
  <c r="AG208" i="83"/>
  <c r="AD208" i="83"/>
  <c r="AC208" i="83"/>
  <c r="AK208" i="83"/>
  <c r="AB289" i="83"/>
  <c r="AA289" i="83"/>
  <c r="AB19" i="83"/>
  <c r="AA19" i="83"/>
  <c r="AG8" i="83"/>
  <c r="AF8" i="83"/>
  <c r="AE16" i="83"/>
  <c r="AL32" i="83"/>
  <c r="AA40" i="83"/>
  <c r="AB40" i="83"/>
  <c r="AB47" i="83"/>
  <c r="AA47" i="83"/>
  <c r="AD57" i="83"/>
  <c r="AG79" i="83"/>
  <c r="AE79" i="83"/>
  <c r="AB108" i="83"/>
  <c r="AG143" i="83"/>
  <c r="AF143" i="83"/>
  <c r="AC143" i="83"/>
  <c r="AP200" i="83"/>
  <c r="AB200" i="83"/>
  <c r="AA200" i="83"/>
  <c r="AB238" i="83"/>
  <c r="AA238" i="83"/>
  <c r="AB11" i="83"/>
  <c r="AA11" i="83"/>
  <c r="AL59" i="83"/>
  <c r="AE59" i="83"/>
  <c r="AC59" i="83"/>
  <c r="AP59" i="83" s="1"/>
  <c r="AK59" i="83"/>
  <c r="AG179" i="83"/>
  <c r="AD179" i="83"/>
  <c r="AL179" i="83"/>
  <c r="AC179" i="83"/>
  <c r="AK179" i="83"/>
  <c r="AB216" i="83"/>
  <c r="AA216" i="83"/>
  <c r="AL6" i="83"/>
  <c r="AB135" i="83"/>
  <c r="AA135" i="83"/>
  <c r="AB159" i="83"/>
  <c r="AA159" i="83"/>
  <c r="AP159" i="83" s="1"/>
  <c r="AG185" i="83"/>
  <c r="AD185" i="83"/>
  <c r="AC185" i="83"/>
  <c r="AK185" i="83"/>
  <c r="AB186" i="83"/>
  <c r="AA186" i="83"/>
  <c r="AB4" i="83"/>
  <c r="AC10" i="83"/>
  <c r="AG17" i="83"/>
  <c r="AC17" i="83"/>
  <c r="AG64" i="83"/>
  <c r="AF64" i="83"/>
  <c r="AD64" i="83"/>
  <c r="AL64" i="83"/>
  <c r="AB73" i="83"/>
  <c r="AA73" i="83"/>
  <c r="AL94" i="83"/>
  <c r="AG98" i="83"/>
  <c r="AF98" i="83"/>
  <c r="AE98" i="83"/>
  <c r="AD98" i="83"/>
  <c r="AL98" i="83"/>
  <c r="AC98" i="83"/>
  <c r="AK98" i="83"/>
  <c r="AB8" i="83"/>
  <c r="AL8" i="83"/>
  <c r="AE10" i="83"/>
  <c r="AL17" i="83"/>
  <c r="AB18" i="83"/>
  <c r="AA24" i="83"/>
  <c r="AB24" i="83"/>
  <c r="AC32" i="83"/>
  <c r="AG54" i="83"/>
  <c r="AF54" i="83"/>
  <c r="AD54" i="83"/>
  <c r="AG58" i="83"/>
  <c r="AD58" i="83"/>
  <c r="AL58" i="83"/>
  <c r="AC58" i="83"/>
  <c r="AK58" i="83"/>
  <c r="AA64" i="83"/>
  <c r="AB64" i="83"/>
  <c r="AB67" i="83"/>
  <c r="AA67" i="83"/>
  <c r="AB105" i="83"/>
  <c r="AA105" i="83"/>
  <c r="AG187" i="83"/>
  <c r="AF187" i="83"/>
  <c r="AE187" i="83"/>
  <c r="AD187" i="83"/>
  <c r="AL187" i="83"/>
  <c r="AC187" i="83"/>
  <c r="AG232" i="83"/>
  <c r="AF232" i="83"/>
  <c r="AE232" i="83"/>
  <c r="AD232" i="83"/>
  <c r="AL232" i="83"/>
  <c r="AC232" i="83"/>
  <c r="AK232" i="83"/>
  <c r="AK408" i="83"/>
  <c r="AD408" i="83"/>
  <c r="AG444" i="83"/>
  <c r="AF444" i="83"/>
  <c r="AE444" i="83"/>
  <c r="AD444" i="83"/>
  <c r="AK444" i="83"/>
  <c r="AL444" i="83"/>
  <c r="AC444" i="83"/>
  <c r="AB15" i="83"/>
  <c r="AA15" i="83"/>
  <c r="AL27" i="83"/>
  <c r="AF27" i="83"/>
  <c r="AG41" i="83"/>
  <c r="AD41" i="83"/>
  <c r="AC41" i="83"/>
  <c r="AK41" i="83"/>
  <c r="AL51" i="83"/>
  <c r="AF51" i="83"/>
  <c r="AE51" i="83"/>
  <c r="AC64" i="83"/>
  <c r="AA88" i="83"/>
  <c r="AB88" i="83"/>
  <c r="AB92" i="83"/>
  <c r="AB127" i="83"/>
  <c r="AA127" i="83"/>
  <c r="AG129" i="83"/>
  <c r="AD129" i="83"/>
  <c r="AC129" i="83"/>
  <c r="AL129" i="83"/>
  <c r="AK129" i="83"/>
  <c r="AB177" i="83"/>
  <c r="AA177" i="83"/>
  <c r="AB189" i="83"/>
  <c r="AB211" i="83"/>
  <c r="AA211" i="83"/>
  <c r="AG288" i="83"/>
  <c r="AF288" i="83"/>
  <c r="AD288" i="83"/>
  <c r="AE288" i="83"/>
  <c r="AC288" i="83"/>
  <c r="AL288" i="83"/>
  <c r="AK288" i="83"/>
  <c r="AC18" i="83"/>
  <c r="AL18" i="83"/>
  <c r="AL22" i="83"/>
  <c r="AE34" i="83"/>
  <c r="AL38" i="83"/>
  <c r="AD48" i="83"/>
  <c r="AD49" i="83"/>
  <c r="AD62" i="83"/>
  <c r="AC65" i="83"/>
  <c r="AD66" i="83"/>
  <c r="AF78" i="83"/>
  <c r="AC80" i="83"/>
  <c r="AE83" i="83"/>
  <c r="AE87" i="83"/>
  <c r="AL89" i="83"/>
  <c r="AC90" i="83"/>
  <c r="AL90" i="83"/>
  <c r="AF99" i="83"/>
  <c r="AF110" i="83"/>
  <c r="AC112" i="83"/>
  <c r="AE114" i="83"/>
  <c r="AB115" i="83"/>
  <c r="AF118" i="83"/>
  <c r="AC120" i="83"/>
  <c r="AE123" i="83"/>
  <c r="AL141" i="83"/>
  <c r="AF146" i="83"/>
  <c r="AE147" i="83"/>
  <c r="AB152" i="83"/>
  <c r="AC153" i="83"/>
  <c r="AL153" i="83"/>
  <c r="AC154" i="83"/>
  <c r="AL154" i="83"/>
  <c r="AK161" i="83"/>
  <c r="AF164" i="83"/>
  <c r="AB168" i="83"/>
  <c r="AE170" i="83"/>
  <c r="AD171" i="83"/>
  <c r="AE172" i="83"/>
  <c r="AF195" i="83"/>
  <c r="AL200" i="83"/>
  <c r="AC201" i="83"/>
  <c r="AC202" i="83"/>
  <c r="AP202" i="83" s="1"/>
  <c r="AL202" i="83"/>
  <c r="AB203" i="83"/>
  <c r="AL209" i="83"/>
  <c r="AB210" i="83"/>
  <c r="AK210" i="83"/>
  <c r="AL214" i="83"/>
  <c r="AK221" i="83"/>
  <c r="AC222" i="83"/>
  <c r="AF224" i="83"/>
  <c r="AC226" i="83"/>
  <c r="AK226" i="83"/>
  <c r="AE228" i="83"/>
  <c r="AB231" i="83"/>
  <c r="AL231" i="83"/>
  <c r="AP232" i="83"/>
  <c r="AF233" i="83"/>
  <c r="AL238" i="83"/>
  <c r="AG244" i="83"/>
  <c r="AE244" i="83"/>
  <c r="AG250" i="83"/>
  <c r="AF250" i="83"/>
  <c r="AC250" i="83"/>
  <c r="AB264" i="83"/>
  <c r="AA264" i="83"/>
  <c r="AG268" i="83"/>
  <c r="AF268" i="83"/>
  <c r="AE268" i="83"/>
  <c r="AB285" i="83"/>
  <c r="AP285" i="83" s="1"/>
  <c r="AC298" i="83"/>
  <c r="AK326" i="83"/>
  <c r="AD326" i="83"/>
  <c r="AL326" i="83"/>
  <c r="AA328" i="83"/>
  <c r="AP328" i="83" s="1"/>
  <c r="AA337" i="83"/>
  <c r="AB337" i="83"/>
  <c r="AA340" i="83"/>
  <c r="AB340" i="83"/>
  <c r="AG341" i="83"/>
  <c r="AF341" i="83"/>
  <c r="AC341" i="83"/>
  <c r="AG352" i="83"/>
  <c r="AF352" i="83"/>
  <c r="AE352" i="83"/>
  <c r="AD352" i="83"/>
  <c r="AL352" i="83"/>
  <c r="AC352" i="83"/>
  <c r="AK352" i="83"/>
  <c r="AK358" i="83"/>
  <c r="AD358" i="83"/>
  <c r="AG396" i="83"/>
  <c r="AF396" i="83"/>
  <c r="AE396" i="83"/>
  <c r="AD396" i="83"/>
  <c r="AL396" i="83"/>
  <c r="AB403" i="83"/>
  <c r="AA403" i="83"/>
  <c r="AG428" i="83"/>
  <c r="AF428" i="83"/>
  <c r="AE428" i="83"/>
  <c r="AD428" i="83"/>
  <c r="AK428" i="83"/>
  <c r="AG474" i="83"/>
  <c r="AF474" i="83"/>
  <c r="AG478" i="83"/>
  <c r="AF478" i="83"/>
  <c r="AE478" i="83"/>
  <c r="AD478" i="83"/>
  <c r="AL478" i="83"/>
  <c r="AC478" i="83"/>
  <c r="AG498" i="83"/>
  <c r="AF498" i="83"/>
  <c r="AG565" i="83"/>
  <c r="AD565" i="83"/>
  <c r="AL565" i="83"/>
  <c r="AC565" i="83"/>
  <c r="AE565" i="83"/>
  <c r="AA571" i="83"/>
  <c r="AB571" i="83"/>
  <c r="AG730" i="83"/>
  <c r="AF730" i="83"/>
  <c r="AL126" i="83"/>
  <c r="AL134" i="83"/>
  <c r="AG263" i="83"/>
  <c r="AL263" i="83"/>
  <c r="AK263" i="83"/>
  <c r="AA275" i="83"/>
  <c r="AG282" i="83"/>
  <c r="AC282" i="83"/>
  <c r="AK310" i="83"/>
  <c r="AD310" i="83"/>
  <c r="AG315" i="83"/>
  <c r="AD315" i="83"/>
  <c r="AG338" i="83"/>
  <c r="AE338" i="83"/>
  <c r="AC338" i="83"/>
  <c r="AB365" i="83"/>
  <c r="AA365" i="83"/>
  <c r="AB417" i="83"/>
  <c r="AA417" i="83"/>
  <c r="AA440" i="83"/>
  <c r="AG449" i="83"/>
  <c r="AE449" i="83"/>
  <c r="AC449" i="83"/>
  <c r="AK449" i="83"/>
  <c r="AG493" i="83"/>
  <c r="AD493" i="83"/>
  <c r="AC493" i="83"/>
  <c r="AL493" i="83"/>
  <c r="AK493" i="83"/>
  <c r="AA614" i="83"/>
  <c r="AB614" i="83"/>
  <c r="AA690" i="83"/>
  <c r="AB690" i="83"/>
  <c r="AG753" i="83"/>
  <c r="AE753" i="83"/>
  <c r="AF753" i="83"/>
  <c r="AE798" i="83"/>
  <c r="AL798" i="83"/>
  <c r="AD798" i="83"/>
  <c r="AK798" i="83"/>
  <c r="AC798" i="83"/>
  <c r="AF798" i="83"/>
  <c r="AG864" i="83"/>
  <c r="AF864" i="83"/>
  <c r="AE864" i="83"/>
  <c r="AK864" i="83"/>
  <c r="AL864" i="83"/>
  <c r="AD864" i="83"/>
  <c r="AC864" i="83"/>
  <c r="AG915" i="83"/>
  <c r="AK915" i="83"/>
  <c r="AC915" i="83"/>
  <c r="AB957" i="83"/>
  <c r="AA957" i="83"/>
  <c r="AF35" i="83"/>
  <c r="AF48" i="83"/>
  <c r="AE67" i="83"/>
  <c r="AE71" i="83"/>
  <c r="AC89" i="83"/>
  <c r="AE90" i="83"/>
  <c r="AE103" i="83"/>
  <c r="AF112" i="83"/>
  <c r="AE115" i="83"/>
  <c r="AF120" i="83"/>
  <c r="AE127" i="83"/>
  <c r="AB129" i="83"/>
  <c r="AC130" i="83"/>
  <c r="AL130" i="83"/>
  <c r="AA131" i="83"/>
  <c r="AE135" i="83"/>
  <c r="AA137" i="83"/>
  <c r="AA138" i="83"/>
  <c r="AA141" i="83"/>
  <c r="AP141" i="83" s="1"/>
  <c r="AA142" i="83"/>
  <c r="AK145" i="83"/>
  <c r="AD152" i="83"/>
  <c r="AE154" i="83"/>
  <c r="AC159" i="83"/>
  <c r="AL160" i="83"/>
  <c r="AC161" i="83"/>
  <c r="AC162" i="83"/>
  <c r="AL162" i="83"/>
  <c r="AB163" i="83"/>
  <c r="AP163" i="83" s="1"/>
  <c r="AD168" i="83"/>
  <c r="AF171" i="83"/>
  <c r="AA176" i="83"/>
  <c r="AC177" i="83"/>
  <c r="AL177" i="83"/>
  <c r="AC178" i="83"/>
  <c r="AK184" i="83"/>
  <c r="AA193" i="83"/>
  <c r="AA194" i="83"/>
  <c r="AE201" i="83"/>
  <c r="AD203" i="83"/>
  <c r="AL203" i="83"/>
  <c r="AL204" i="83"/>
  <c r="AD209" i="83"/>
  <c r="AD210" i="83"/>
  <c r="AC211" i="83"/>
  <c r="AL211" i="83"/>
  <c r="AD214" i="83"/>
  <c r="AC216" i="83"/>
  <c r="AL216" i="83"/>
  <c r="AE226" i="83"/>
  <c r="AA237" i="83"/>
  <c r="AC238" i="83"/>
  <c r="AG240" i="83"/>
  <c r="AF240" i="83"/>
  <c r="AA244" i="83"/>
  <c r="AG280" i="83"/>
  <c r="AE280" i="83"/>
  <c r="AD280" i="83"/>
  <c r="AK280" i="83"/>
  <c r="AL280" i="83"/>
  <c r="AG284" i="83"/>
  <c r="AE284" i="83"/>
  <c r="AF292" i="83"/>
  <c r="AB303" i="83"/>
  <c r="AB305" i="83"/>
  <c r="AA305" i="83"/>
  <c r="AB317" i="83"/>
  <c r="AA317" i="83"/>
  <c r="AB321" i="83"/>
  <c r="AA321" i="83"/>
  <c r="AG324" i="83"/>
  <c r="AE324" i="83"/>
  <c r="AG327" i="83"/>
  <c r="AD327" i="83"/>
  <c r="AL327" i="83"/>
  <c r="AB392" i="83"/>
  <c r="AA392" i="83"/>
  <c r="AG412" i="83"/>
  <c r="AF412" i="83"/>
  <c r="AE412" i="83"/>
  <c r="AD412" i="83"/>
  <c r="AK412" i="83"/>
  <c r="AB419" i="83"/>
  <c r="AB440" i="83"/>
  <c r="AG452" i="83"/>
  <c r="AD452" i="83"/>
  <c r="AL452" i="83"/>
  <c r="AC452" i="83"/>
  <c r="AK452" i="83"/>
  <c r="AF452" i="83"/>
  <c r="AG476" i="83"/>
  <c r="AF476" i="83"/>
  <c r="AD476" i="83"/>
  <c r="AC476" i="83"/>
  <c r="AK476" i="83"/>
  <c r="AB483" i="83"/>
  <c r="AA483" i="83"/>
  <c r="AB501" i="83"/>
  <c r="AA516" i="83"/>
  <c r="AB516" i="83"/>
  <c r="AA554" i="83"/>
  <c r="AB554" i="83"/>
  <c r="AA602" i="83"/>
  <c r="AB602" i="83"/>
  <c r="AL734" i="83"/>
  <c r="AE734" i="83"/>
  <c r="AC734" i="83"/>
  <c r="AE18" i="83"/>
  <c r="AL14" i="83"/>
  <c r="AF18" i="83"/>
  <c r="AD22" i="83"/>
  <c r="AC24" i="83"/>
  <c r="AL24" i="83"/>
  <c r="AD26" i="83"/>
  <c r="AA27" i="83"/>
  <c r="AL30" i="83"/>
  <c r="AD38" i="83"/>
  <c r="AC40" i="83"/>
  <c r="AL40" i="83"/>
  <c r="AC43" i="83"/>
  <c r="AL46" i="83"/>
  <c r="AA59" i="83"/>
  <c r="AF67" i="83"/>
  <c r="AD70" i="83"/>
  <c r="AK72" i="83"/>
  <c r="AK75" i="83"/>
  <c r="AB76" i="83"/>
  <c r="AA79" i="83"/>
  <c r="AD89" i="83"/>
  <c r="AF90" i="83"/>
  <c r="AE95" i="83"/>
  <c r="AK96" i="83"/>
  <c r="AK104" i="83"/>
  <c r="AF115" i="83"/>
  <c r="AA119" i="83"/>
  <c r="AB128" i="83"/>
  <c r="AL128" i="83"/>
  <c r="AD130" i="83"/>
  <c r="AC131" i="83"/>
  <c r="AK136" i="83"/>
  <c r="AL139" i="83"/>
  <c r="AL145" i="83"/>
  <c r="AE148" i="83"/>
  <c r="AF154" i="83"/>
  <c r="AD156" i="83"/>
  <c r="AD161" i="83"/>
  <c r="AD162" i="83"/>
  <c r="AD177" i="83"/>
  <c r="AD178" i="83"/>
  <c r="AL180" i="83"/>
  <c r="AA184" i="83"/>
  <c r="AP184" i="83" s="1"/>
  <c r="AL184" i="83"/>
  <c r="AD186" i="83"/>
  <c r="AE188" i="83"/>
  <c r="AK192" i="83"/>
  <c r="AB193" i="83"/>
  <c r="AL193" i="83"/>
  <c r="AB194" i="83"/>
  <c r="AK194" i="83"/>
  <c r="AL196" i="83"/>
  <c r="AD200" i="83"/>
  <c r="AF202" i="83"/>
  <c r="AD204" i="83"/>
  <c r="AE209" i="83"/>
  <c r="AE210" i="83"/>
  <c r="AD211" i="83"/>
  <c r="AE212" i="83"/>
  <c r="AD216" i="83"/>
  <c r="AA219" i="83"/>
  <c r="AP219" i="83" s="1"/>
  <c r="AL219" i="83"/>
  <c r="AK223" i="83"/>
  <c r="AE231" i="83"/>
  <c r="AD238" i="83"/>
  <c r="AB261" i="83"/>
  <c r="AC263" i="83"/>
  <c r="AA269" i="83"/>
  <c r="AD282" i="83"/>
  <c r="AA286" i="83"/>
  <c r="AB286" i="83"/>
  <c r="AG291" i="83"/>
  <c r="AL291" i="83"/>
  <c r="AK334" i="83"/>
  <c r="AD334" i="83"/>
  <c r="AL334" i="83"/>
  <c r="AF338" i="83"/>
  <c r="AK432" i="83"/>
  <c r="AD432" i="83"/>
  <c r="AL432" i="83"/>
  <c r="AB434" i="83"/>
  <c r="AA532" i="83"/>
  <c r="AB532" i="83"/>
  <c r="AL78" i="83"/>
  <c r="AP81" i="83"/>
  <c r="AL110" i="83"/>
  <c r="AL118" i="83"/>
  <c r="AD126" i="83"/>
  <c r="AC128" i="83"/>
  <c r="AD134" i="83"/>
  <c r="AC145" i="83"/>
  <c r="AK146" i="83"/>
  <c r="AF148" i="83"/>
  <c r="AE156" i="83"/>
  <c r="AE161" i="83"/>
  <c r="AP169" i="83"/>
  <c r="AE177" i="83"/>
  <c r="AE204" i="83"/>
  <c r="AF212" i="83"/>
  <c r="AD219" i="83"/>
  <c r="AK224" i="83"/>
  <c r="AK233" i="83"/>
  <c r="AG256" i="83"/>
  <c r="AF256" i="83"/>
  <c r="AD256" i="83"/>
  <c r="AB257" i="83"/>
  <c r="AD263" i="83"/>
  <c r="AE273" i="83"/>
  <c r="AG279" i="83"/>
  <c r="AD279" i="83"/>
  <c r="AF282" i="83"/>
  <c r="AG293" i="83"/>
  <c r="AC293" i="83"/>
  <c r="AK293" i="83"/>
  <c r="AA308" i="83"/>
  <c r="AB308" i="83"/>
  <c r="AG311" i="83"/>
  <c r="AD311" i="83"/>
  <c r="AL311" i="83"/>
  <c r="AA318" i="83"/>
  <c r="AB318" i="83"/>
  <c r="AA320" i="83"/>
  <c r="AG368" i="83"/>
  <c r="AC368" i="83"/>
  <c r="AK368" i="83"/>
  <c r="AF368" i="83"/>
  <c r="AB374" i="83"/>
  <c r="AA374" i="83"/>
  <c r="AL385" i="83"/>
  <c r="AE385" i="83"/>
  <c r="AC385" i="83"/>
  <c r="AK385" i="83"/>
  <c r="AE418" i="83"/>
  <c r="AF418" i="83"/>
  <c r="AD418" i="83"/>
  <c r="AC418" i="83"/>
  <c r="AG439" i="83"/>
  <c r="AC439" i="83"/>
  <c r="AL450" i="83"/>
  <c r="AA470" i="83"/>
  <c r="AB470" i="83"/>
  <c r="AE493" i="83"/>
  <c r="AG496" i="83"/>
  <c r="AF496" i="83"/>
  <c r="AG517" i="83"/>
  <c r="AE517" i="83"/>
  <c r="AD517" i="83"/>
  <c r="AC517" i="83"/>
  <c r="AL517" i="83"/>
  <c r="AG556" i="83"/>
  <c r="AD556" i="83"/>
  <c r="AC556" i="83"/>
  <c r="AK556" i="83"/>
  <c r="AF556" i="83"/>
  <c r="AA654" i="83"/>
  <c r="AB654" i="83"/>
  <c r="AA33" i="83"/>
  <c r="AA49" i="83"/>
  <c r="AB56" i="83"/>
  <c r="AC72" i="83"/>
  <c r="AC75" i="83"/>
  <c r="AA81" i="83"/>
  <c r="AK83" i="83"/>
  <c r="AB84" i="83"/>
  <c r="AC96" i="83"/>
  <c r="AC99" i="83"/>
  <c r="AA113" i="83"/>
  <c r="AK114" i="83"/>
  <c r="AE119" i="83"/>
  <c r="AK123" i="83"/>
  <c r="AF126" i="83"/>
  <c r="AD128" i="83"/>
  <c r="AF134" i="83"/>
  <c r="AD145" i="83"/>
  <c r="AC146" i="83"/>
  <c r="AL146" i="83"/>
  <c r="AA147" i="83"/>
  <c r="AP147" i="83" s="1"/>
  <c r="AF156" i="83"/>
  <c r="AF162" i="83"/>
  <c r="AA169" i="83"/>
  <c r="AF177" i="83"/>
  <c r="AF178" i="83"/>
  <c r="AC184" i="83"/>
  <c r="AC195" i="83"/>
  <c r="AL195" i="83"/>
  <c r="AF204" i="83"/>
  <c r="AF211" i="83"/>
  <c r="AF216" i="83"/>
  <c r="AE219" i="83"/>
  <c r="AC224" i="83"/>
  <c r="AL224" i="83"/>
  <c r="AA225" i="83"/>
  <c r="AC233" i="83"/>
  <c r="AL233" i="83"/>
  <c r="AK239" i="83"/>
  <c r="AL240" i="83"/>
  <c r="AB252" i="83"/>
  <c r="AK256" i="83"/>
  <c r="AA257" i="83"/>
  <c r="AG258" i="83"/>
  <c r="AD258" i="83"/>
  <c r="AL258" i="83"/>
  <c r="AG260" i="83"/>
  <c r="AF260" i="83"/>
  <c r="AE263" i="83"/>
  <c r="AA270" i="83"/>
  <c r="AB270" i="83"/>
  <c r="AG272" i="83"/>
  <c r="AF272" i="83"/>
  <c r="AE272" i="83"/>
  <c r="AL272" i="83"/>
  <c r="AC272" i="83"/>
  <c r="AA276" i="83"/>
  <c r="AP276" i="83" s="1"/>
  <c r="AB276" i="83"/>
  <c r="AC280" i="83"/>
  <c r="AF284" i="83"/>
  <c r="AG304" i="83"/>
  <c r="AL304" i="83"/>
  <c r="AC304" i="83"/>
  <c r="AK304" i="83"/>
  <c r="AF304" i="83"/>
  <c r="AB320" i="83"/>
  <c r="AF324" i="83"/>
  <c r="AG325" i="83"/>
  <c r="AC325" i="83"/>
  <c r="AE327" i="83"/>
  <c r="AA329" i="83"/>
  <c r="AB329" i="83"/>
  <c r="AA339" i="83"/>
  <c r="AG349" i="83"/>
  <c r="AC349" i="83"/>
  <c r="AB351" i="83"/>
  <c r="AB387" i="83"/>
  <c r="AA387" i="83"/>
  <c r="AG390" i="83"/>
  <c r="AF390" i="83"/>
  <c r="AB397" i="83"/>
  <c r="AA397" i="83"/>
  <c r="AE402" i="83"/>
  <c r="AF402" i="83"/>
  <c r="AD402" i="83"/>
  <c r="AC402" i="83"/>
  <c r="AL402" i="83"/>
  <c r="AK402" i="83"/>
  <c r="AA406" i="83"/>
  <c r="AB406" i="83"/>
  <c r="AK416" i="83"/>
  <c r="AE416" i="83"/>
  <c r="AD416" i="83"/>
  <c r="AL416" i="83"/>
  <c r="AG423" i="83"/>
  <c r="AK423" i="83"/>
  <c r="AE452" i="83"/>
  <c r="AG469" i="83"/>
  <c r="AE469" i="83"/>
  <c r="AD469" i="83"/>
  <c r="AC469" i="83"/>
  <c r="AA477" i="83"/>
  <c r="AG500" i="83"/>
  <c r="AF500" i="83"/>
  <c r="AD500" i="83"/>
  <c r="AC500" i="83"/>
  <c r="AK500" i="83"/>
  <c r="AA514" i="83"/>
  <c r="AB514" i="83"/>
  <c r="AB591" i="83"/>
  <c r="AG672" i="83"/>
  <c r="AF672" i="83"/>
  <c r="AE672" i="83"/>
  <c r="AD672" i="83"/>
  <c r="AL672" i="83"/>
  <c r="AC672" i="83"/>
  <c r="AK672" i="83"/>
  <c r="AG674" i="83"/>
  <c r="AD674" i="83"/>
  <c r="AL674" i="83"/>
  <c r="AC674" i="83"/>
  <c r="AK674" i="83"/>
  <c r="AF674" i="83"/>
  <c r="AE674" i="83"/>
  <c r="AP115" i="83"/>
  <c r="AF128" i="83"/>
  <c r="AE145" i="83"/>
  <c r="AD146" i="83"/>
  <c r="AD164" i="83"/>
  <c r="AD184" i="83"/>
  <c r="AD195" i="83"/>
  <c r="AA201" i="83"/>
  <c r="AK201" i="83"/>
  <c r="AD224" i="83"/>
  <c r="AB225" i="83"/>
  <c r="AD233" i="83"/>
  <c r="AL256" i="83"/>
  <c r="AG277" i="83"/>
  <c r="AC277" i="83"/>
  <c r="AC279" i="83"/>
  <c r="AG283" i="83"/>
  <c r="AD283" i="83"/>
  <c r="AL283" i="83"/>
  <c r="AA296" i="83"/>
  <c r="AG298" i="83"/>
  <c r="AD298" i="83"/>
  <c r="AL298" i="83"/>
  <c r="AG300" i="83"/>
  <c r="AE300" i="83"/>
  <c r="AG309" i="83"/>
  <c r="AC309" i="83"/>
  <c r="AC311" i="83"/>
  <c r="AA313" i="83"/>
  <c r="AP313" i="83" s="1"/>
  <c r="AG314" i="83"/>
  <c r="AF314" i="83"/>
  <c r="AD314" i="83"/>
  <c r="AL314" i="83"/>
  <c r="AG330" i="83"/>
  <c r="AD330" i="83"/>
  <c r="AL330" i="83"/>
  <c r="AC330" i="83"/>
  <c r="AF330" i="83"/>
  <c r="AA332" i="83"/>
  <c r="AB332" i="83"/>
  <c r="AG343" i="83"/>
  <c r="AD343" i="83"/>
  <c r="AL343" i="83"/>
  <c r="AC343" i="83"/>
  <c r="AK343" i="83"/>
  <c r="AF343" i="83"/>
  <c r="AA356" i="83"/>
  <c r="AB356" i="83"/>
  <c r="AG372" i="83"/>
  <c r="AE372" i="83"/>
  <c r="AA393" i="83"/>
  <c r="AP393" i="83" s="1"/>
  <c r="AL428" i="83"/>
  <c r="AB477" i="83"/>
  <c r="AK478" i="83"/>
  <c r="AA491" i="83"/>
  <c r="AP491" i="83" s="1"/>
  <c r="AA502" i="83"/>
  <c r="AB502" i="83"/>
  <c r="AG507" i="83"/>
  <c r="AC507" i="83"/>
  <c r="AA511" i="83"/>
  <c r="AG530" i="83"/>
  <c r="AF530" i="83"/>
  <c r="AG652" i="83"/>
  <c r="AF652" i="83"/>
  <c r="AE652" i="83"/>
  <c r="AK266" i="83"/>
  <c r="AP273" i="83"/>
  <c r="AD287" i="83"/>
  <c r="AK290" i="83"/>
  <c r="AD299" i="83"/>
  <c r="AD302" i="83"/>
  <c r="AC306" i="83"/>
  <c r="AK312" i="83"/>
  <c r="AE316" i="83"/>
  <c r="AD322" i="83"/>
  <c r="AL322" i="83"/>
  <c r="AD323" i="83"/>
  <c r="AC333" i="83"/>
  <c r="AD335" i="83"/>
  <c r="AB336" i="83"/>
  <c r="AK336" i="83"/>
  <c r="AD344" i="83"/>
  <c r="AL344" i="83"/>
  <c r="AF346" i="83"/>
  <c r="AE348" i="83"/>
  <c r="AK351" i="83"/>
  <c r="AK354" i="83"/>
  <c r="AE359" i="83"/>
  <c r="AD360" i="83"/>
  <c r="AF362" i="83"/>
  <c r="AK370" i="83"/>
  <c r="AD375" i="83"/>
  <c r="AD376" i="83"/>
  <c r="AE380" i="83"/>
  <c r="AF381" i="83"/>
  <c r="AF382" i="83"/>
  <c r="AF388" i="83"/>
  <c r="AD394" i="83"/>
  <c r="AE401" i="83"/>
  <c r="AE404" i="83"/>
  <c r="AD410" i="83"/>
  <c r="AC415" i="83"/>
  <c r="AF420" i="83"/>
  <c r="AE425" i="83"/>
  <c r="AC431" i="83"/>
  <c r="AF436" i="83"/>
  <c r="AL440" i="83"/>
  <c r="AD442" i="83"/>
  <c r="AD461" i="83"/>
  <c r="AD463" i="83"/>
  <c r="AG465" i="83"/>
  <c r="AK477" i="83"/>
  <c r="AF480" i="83"/>
  <c r="AB487" i="83"/>
  <c r="AB495" i="83"/>
  <c r="AK502" i="83"/>
  <c r="AF504" i="83"/>
  <c r="AF508" i="83"/>
  <c r="AE510" i="83"/>
  <c r="AA518" i="83"/>
  <c r="AP518" i="83" s="1"/>
  <c r="AK523" i="83"/>
  <c r="AP529" i="83"/>
  <c r="AG542" i="83"/>
  <c r="AC542" i="83"/>
  <c r="AK542" i="83"/>
  <c r="AE542" i="83"/>
  <c r="AA570" i="83"/>
  <c r="AB570" i="83"/>
  <c r="AA586" i="83"/>
  <c r="AB586" i="83"/>
  <c r="AC600" i="83"/>
  <c r="AG632" i="83"/>
  <c r="AD632" i="83"/>
  <c r="AC632" i="83"/>
  <c r="AK632" i="83"/>
  <c r="AA638" i="83"/>
  <c r="AB638" i="83"/>
  <c r="AG650" i="83"/>
  <c r="AD650" i="83"/>
  <c r="AL650" i="83"/>
  <c r="AK650" i="83"/>
  <c r="AF650" i="83"/>
  <c r="AB679" i="83"/>
  <c r="AA679" i="83"/>
  <c r="AG682" i="83"/>
  <c r="AF682" i="83"/>
  <c r="AE682" i="83"/>
  <c r="AD682" i="83"/>
  <c r="AL682" i="83"/>
  <c r="AC682" i="83"/>
  <c r="AK682" i="83"/>
  <c r="AG693" i="83"/>
  <c r="AF693" i="83"/>
  <c r="AB706" i="83"/>
  <c r="AA706" i="83"/>
  <c r="AA710" i="83"/>
  <c r="AP710" i="83" s="1"/>
  <c r="AB736" i="83"/>
  <c r="AA736" i="83"/>
  <c r="AA758" i="83"/>
  <c r="AB758" i="83"/>
  <c r="AP242" i="83"/>
  <c r="AB245" i="83"/>
  <c r="AK253" i="83"/>
  <c r="AC266" i="83"/>
  <c r="AF269" i="83"/>
  <c r="AC271" i="83"/>
  <c r="AB273" i="83"/>
  <c r="AB280" i="83"/>
  <c r="AF285" i="83"/>
  <c r="AC290" i="83"/>
  <c r="AK303" i="83"/>
  <c r="AF306" i="83"/>
  <c r="AD312" i="83"/>
  <c r="AK317" i="83"/>
  <c r="AC328" i="83"/>
  <c r="AL328" i="83"/>
  <c r="AL331" i="83"/>
  <c r="AF335" i="83"/>
  <c r="AD336" i="83"/>
  <c r="AC351" i="83"/>
  <c r="AB352" i="83"/>
  <c r="AP352" i="83" s="1"/>
  <c r="AC354" i="83"/>
  <c r="AB358" i="83"/>
  <c r="AP358" i="83" s="1"/>
  <c r="AF360" i="83"/>
  <c r="AF365" i="83"/>
  <c r="AK367" i="83"/>
  <c r="AC370" i="83"/>
  <c r="AF376" i="83"/>
  <c r="AL386" i="83"/>
  <c r="AG387" i="83"/>
  <c r="AC393" i="83"/>
  <c r="AK407" i="83"/>
  <c r="AE409" i="83"/>
  <c r="AD440" i="83"/>
  <c r="AL466" i="83"/>
  <c r="AK468" i="83"/>
  <c r="AC477" i="83"/>
  <c r="AC491" i="83"/>
  <c r="AC501" i="83"/>
  <c r="AD502" i="83"/>
  <c r="AL516" i="83"/>
  <c r="AG525" i="83"/>
  <c r="AE525" i="83"/>
  <c r="AA538" i="83"/>
  <c r="AB538" i="83"/>
  <c r="AD542" i="83"/>
  <c r="AB607" i="83"/>
  <c r="AA607" i="83"/>
  <c r="AG608" i="83"/>
  <c r="AD608" i="83"/>
  <c r="AC608" i="83"/>
  <c r="AL608" i="83"/>
  <c r="AK608" i="83"/>
  <c r="AG634" i="83"/>
  <c r="AF634" i="83"/>
  <c r="AE634" i="83"/>
  <c r="AD634" i="83"/>
  <c r="AL634" i="83"/>
  <c r="AC634" i="83"/>
  <c r="AB647" i="83"/>
  <c r="AA647" i="83"/>
  <c r="AG648" i="83"/>
  <c r="AD648" i="83"/>
  <c r="AL648" i="83"/>
  <c r="AK648" i="83"/>
  <c r="AG718" i="83"/>
  <c r="AE718" i="83"/>
  <c r="AC718" i="83"/>
  <c r="AA750" i="83"/>
  <c r="AB750" i="83"/>
  <c r="AB765" i="83"/>
  <c r="AA765" i="83"/>
  <c r="AE767" i="83"/>
  <c r="AF767" i="83"/>
  <c r="AD767" i="83"/>
  <c r="AL767" i="83"/>
  <c r="AC767" i="83"/>
  <c r="AL350" i="83"/>
  <c r="AK357" i="83"/>
  <c r="AK475" i="83"/>
  <c r="AB527" i="83"/>
  <c r="AF579" i="83"/>
  <c r="AC579" i="83"/>
  <c r="AA618" i="83"/>
  <c r="AB618" i="83"/>
  <c r="AB623" i="83"/>
  <c r="AA623" i="83"/>
  <c r="AG636" i="83"/>
  <c r="AF636" i="83"/>
  <c r="AG663" i="83"/>
  <c r="AC663" i="83"/>
  <c r="AA705" i="83"/>
  <c r="AB705" i="83"/>
  <c r="AG725" i="83"/>
  <c r="AF725" i="83"/>
  <c r="AL725" i="83"/>
  <c r="AC725" i="83"/>
  <c r="AD725" i="83"/>
  <c r="AK725" i="83"/>
  <c r="AA742" i="83"/>
  <c r="AB742" i="83"/>
  <c r="AC247" i="83"/>
  <c r="AC248" i="83"/>
  <c r="AL248" i="83"/>
  <c r="AC255" i="83"/>
  <c r="AL255" i="83"/>
  <c r="AC261" i="83"/>
  <c r="AF266" i="83"/>
  <c r="AE271" i="83"/>
  <c r="AK274" i="83"/>
  <c r="AF276" i="83"/>
  <c r="AF290" i="83"/>
  <c r="AB293" i="83"/>
  <c r="AP293" i="83" s="1"/>
  <c r="AC295" i="83"/>
  <c r="AC296" i="83"/>
  <c r="AL296" i="83"/>
  <c r="AP297" i="83"/>
  <c r="AC303" i="83"/>
  <c r="AB304" i="83"/>
  <c r="AL307" i="83"/>
  <c r="AF312" i="83"/>
  <c r="AC320" i="83"/>
  <c r="AL320" i="83"/>
  <c r="AL323" i="83"/>
  <c r="AE328" i="83"/>
  <c r="AF336" i="83"/>
  <c r="AK346" i="83"/>
  <c r="AA353" i="83"/>
  <c r="AK359" i="83"/>
  <c r="AA366" i="83"/>
  <c r="AF370" i="83"/>
  <c r="AK373" i="83"/>
  <c r="AA383" i="83"/>
  <c r="AL384" i="83"/>
  <c r="AL388" i="83"/>
  <c r="AA389" i="83"/>
  <c r="AP389" i="83" s="1"/>
  <c r="AK415" i="83"/>
  <c r="AB416" i="83"/>
  <c r="AK420" i="83"/>
  <c r="AK425" i="83"/>
  <c r="AB426" i="83"/>
  <c r="AL426" i="83"/>
  <c r="AB427" i="83"/>
  <c r="AP427" i="83" s="1"/>
  <c r="AK431" i="83"/>
  <c r="AB433" i="83"/>
  <c r="AK436" i="83"/>
  <c r="AF440" i="83"/>
  <c r="AL448" i="83"/>
  <c r="AB452" i="83"/>
  <c r="AA458" i="83"/>
  <c r="AK465" i="83"/>
  <c r="AA466" i="83"/>
  <c r="AC468" i="83"/>
  <c r="AD470" i="83"/>
  <c r="AA471" i="83"/>
  <c r="AE477" i="83"/>
  <c r="AB479" i="83"/>
  <c r="AP479" i="83" s="1"/>
  <c r="AC483" i="83"/>
  <c r="AB490" i="83"/>
  <c r="AB492" i="83"/>
  <c r="AL492" i="83"/>
  <c r="AB493" i="83"/>
  <c r="AP493" i="83" s="1"/>
  <c r="AB494" i="83"/>
  <c r="AP494" i="83" s="1"/>
  <c r="AK494" i="83"/>
  <c r="AA499" i="83"/>
  <c r="AE501" i="83"/>
  <c r="AF502" i="83"/>
  <c r="AK508" i="83"/>
  <c r="AA509" i="83"/>
  <c r="AK509" i="83"/>
  <c r="AF512" i="83"/>
  <c r="AK515" i="83"/>
  <c r="AD516" i="83"/>
  <c r="AG524" i="83"/>
  <c r="AF524" i="83"/>
  <c r="AL525" i="83"/>
  <c r="AB526" i="83"/>
  <c r="AP526" i="83" s="1"/>
  <c r="AA527" i="83"/>
  <c r="AB534" i="83"/>
  <c r="AA535" i="83"/>
  <c r="AG541" i="83"/>
  <c r="AL541" i="83"/>
  <c r="AD541" i="83"/>
  <c r="AG564" i="83"/>
  <c r="AD564" i="83"/>
  <c r="AC564" i="83"/>
  <c r="AL564" i="83"/>
  <c r="AG609" i="83"/>
  <c r="AD609" i="83"/>
  <c r="AC609" i="83"/>
  <c r="AL609" i="83"/>
  <c r="AK609" i="83"/>
  <c r="AA633" i="83"/>
  <c r="AB656" i="83"/>
  <c r="AA656" i="83"/>
  <c r="AA658" i="83"/>
  <c r="AB658" i="83"/>
  <c r="AA662" i="83"/>
  <c r="AB662" i="83"/>
  <c r="AG687" i="83"/>
  <c r="AD687" i="83"/>
  <c r="AL687" i="83"/>
  <c r="AA741" i="83"/>
  <c r="AG793" i="83"/>
  <c r="AD793" i="83"/>
  <c r="AP847" i="83"/>
  <c r="AA847" i="83"/>
  <c r="AB847" i="83"/>
  <c r="AK287" i="83"/>
  <c r="AL299" i="83"/>
  <c r="AL302" i="83"/>
  <c r="AL318" i="83"/>
  <c r="AF328" i="83"/>
  <c r="AK333" i="83"/>
  <c r="AK375" i="83"/>
  <c r="AC378" i="83"/>
  <c r="AK381" i="83"/>
  <c r="AL382" i="83"/>
  <c r="AL420" i="83"/>
  <c r="AC426" i="83"/>
  <c r="AC436" i="83"/>
  <c r="AL436" i="83"/>
  <c r="AK442" i="83"/>
  <c r="AA443" i="83"/>
  <c r="AP443" i="83" s="1"/>
  <c r="AB458" i="83"/>
  <c r="AK460" i="83"/>
  <c r="AK461" i="83"/>
  <c r="AK462" i="83"/>
  <c r="AA463" i="83"/>
  <c r="AP463" i="83" s="1"/>
  <c r="AK463" i="83"/>
  <c r="AL464" i="83"/>
  <c r="AA465" i="83"/>
  <c r="AD468" i="83"/>
  <c r="AE470" i="83"/>
  <c r="AB471" i="83"/>
  <c r="AF488" i="83"/>
  <c r="AC492" i="83"/>
  <c r="AC494" i="83"/>
  <c r="AL494" i="83"/>
  <c r="AL508" i="83"/>
  <c r="AB509" i="83"/>
  <c r="AK510" i="83"/>
  <c r="AF516" i="83"/>
  <c r="AA566" i="83"/>
  <c r="AB566" i="83"/>
  <c r="AF568" i="83"/>
  <c r="AB589" i="83"/>
  <c r="AA589" i="83"/>
  <c r="AP589" i="83" s="1"/>
  <c r="AG596" i="83"/>
  <c r="AF596" i="83"/>
  <c r="AE596" i="83"/>
  <c r="AD596" i="83"/>
  <c r="AF608" i="83"/>
  <c r="AE636" i="83"/>
  <c r="AP669" i="83"/>
  <c r="AA669" i="83"/>
  <c r="AB673" i="83"/>
  <c r="AA673" i="83"/>
  <c r="AA686" i="83"/>
  <c r="AB686" i="83"/>
  <c r="AG704" i="83"/>
  <c r="AE704" i="83"/>
  <c r="AD704" i="83"/>
  <c r="AC704" i="83"/>
  <c r="AL704" i="83"/>
  <c r="AB741" i="83"/>
  <c r="AG775" i="83"/>
  <c r="AL775" i="83"/>
  <c r="AC775" i="83"/>
  <c r="AK775" i="83"/>
  <c r="AF775" i="83"/>
  <c r="AB819" i="83"/>
  <c r="AA819" i="83"/>
  <c r="AC357" i="83"/>
  <c r="AK360" i="83"/>
  <c r="AK365" i="83"/>
  <c r="AK376" i="83"/>
  <c r="AE378" i="83"/>
  <c r="AD382" i="83"/>
  <c r="AL387" i="83"/>
  <c r="AC407" i="83"/>
  <c r="AD420" i="83"/>
  <c r="AD436" i="83"/>
  <c r="AP441" i="83"/>
  <c r="AL461" i="83"/>
  <c r="AL463" i="83"/>
  <c r="AK491" i="83"/>
  <c r="AC508" i="83"/>
  <c r="AC510" i="83"/>
  <c r="AL510" i="83"/>
  <c r="AG532" i="83"/>
  <c r="AF532" i="83"/>
  <c r="AD532" i="83"/>
  <c r="AL532" i="83"/>
  <c r="AB557" i="83"/>
  <c r="AA557" i="83"/>
  <c r="AA587" i="83"/>
  <c r="AG600" i="83"/>
  <c r="AF600" i="83"/>
  <c r="AD600" i="83"/>
  <c r="AL600" i="83"/>
  <c r="AG603" i="83"/>
  <c r="AD603" i="83"/>
  <c r="AB649" i="83"/>
  <c r="AA649" i="83"/>
  <c r="AG657" i="83"/>
  <c r="AE657" i="83"/>
  <c r="AD657" i="83"/>
  <c r="AC657" i="83"/>
  <c r="AL657" i="83"/>
  <c r="AC687" i="83"/>
  <c r="AG733" i="83"/>
  <c r="AF733" i="83"/>
  <c r="AC733" i="83"/>
  <c r="AD733" i="83"/>
  <c r="AL733" i="83"/>
  <c r="AA763" i="83"/>
  <c r="AB763" i="83"/>
  <c r="AF536" i="83"/>
  <c r="AK539" i="83"/>
  <c r="AD540" i="83"/>
  <c r="AC548" i="83"/>
  <c r="AD558" i="83"/>
  <c r="AP559" i="83"/>
  <c r="AF560" i="83"/>
  <c r="AF566" i="83"/>
  <c r="AK571" i="83"/>
  <c r="AC572" i="83"/>
  <c r="AC573" i="83"/>
  <c r="AP575" i="83"/>
  <c r="AC580" i="83"/>
  <c r="AC581" i="83"/>
  <c r="AD582" i="83"/>
  <c r="AF592" i="83"/>
  <c r="AE593" i="83"/>
  <c r="AF594" i="83"/>
  <c r="AK602" i="83"/>
  <c r="AF610" i="83"/>
  <c r="AF624" i="83"/>
  <c r="AE625" i="83"/>
  <c r="AF626" i="83"/>
  <c r="AC641" i="83"/>
  <c r="AL642" i="83"/>
  <c r="AE664" i="83"/>
  <c r="AD665" i="83"/>
  <c r="AP672" i="83"/>
  <c r="AK679" i="83"/>
  <c r="AC688" i="83"/>
  <c r="AD696" i="83"/>
  <c r="AD697" i="83"/>
  <c r="AP704" i="83"/>
  <c r="AG705" i="83"/>
  <c r="AF705" i="83"/>
  <c r="AG706" i="83"/>
  <c r="AD706" i="83"/>
  <c r="AB709" i="83"/>
  <c r="AG740" i="83"/>
  <c r="AE740" i="83"/>
  <c r="AK740" i="83"/>
  <c r="AL758" i="83"/>
  <c r="AE758" i="83"/>
  <c r="AE766" i="83"/>
  <c r="AF879" i="83"/>
  <c r="AD879" i="83"/>
  <c r="AK879" i="83"/>
  <c r="AG1042" i="83"/>
  <c r="AL1042" i="83"/>
  <c r="AE1042" i="83"/>
  <c r="AK1042" i="83"/>
  <c r="AC1042" i="83"/>
  <c r="AD1042" i="83"/>
  <c r="AF665" i="83"/>
  <c r="AB760" i="83"/>
  <c r="AA760" i="83"/>
  <c r="AG761" i="83"/>
  <c r="AE761" i="83"/>
  <c r="AG703" i="83"/>
  <c r="AF703" i="83"/>
  <c r="AL703" i="83"/>
  <c r="AK712" i="83"/>
  <c r="AD712" i="83"/>
  <c r="AL712" i="83"/>
  <c r="AG735" i="83"/>
  <c r="AL735" i="83"/>
  <c r="AK735" i="83"/>
  <c r="AG764" i="83"/>
  <c r="AL764" i="83"/>
  <c r="AC764" i="83"/>
  <c r="AK764" i="83"/>
  <c r="AF764" i="83"/>
  <c r="AA779" i="83"/>
  <c r="AB779" i="83"/>
  <c r="AG814" i="83"/>
  <c r="AL814" i="83"/>
  <c r="AC814" i="83"/>
  <c r="AK814" i="83"/>
  <c r="AG907" i="83"/>
  <c r="AE907" i="83"/>
  <c r="AC907" i="83"/>
  <c r="AK907" i="83"/>
  <c r="AF907" i="83"/>
  <c r="AB948" i="83"/>
  <c r="AA948" i="83"/>
  <c r="AB564" i="83"/>
  <c r="AK566" i="83"/>
  <c r="AE584" i="83"/>
  <c r="AB588" i="83"/>
  <c r="AA592" i="83"/>
  <c r="AK592" i="83"/>
  <c r="AA593" i="83"/>
  <c r="AK593" i="83"/>
  <c r="AB594" i="83"/>
  <c r="AK594" i="83"/>
  <c r="AB598" i="83"/>
  <c r="AB608" i="83"/>
  <c r="AP608" i="83" s="1"/>
  <c r="AB609" i="83"/>
  <c r="AP609" i="83" s="1"/>
  <c r="AB610" i="83"/>
  <c r="AP610" i="83" s="1"/>
  <c r="AK610" i="83"/>
  <c r="AE612" i="83"/>
  <c r="AA615" i="83"/>
  <c r="AP615" i="83" s="1"/>
  <c r="AA624" i="83"/>
  <c r="AK624" i="83"/>
  <c r="AA625" i="83"/>
  <c r="AB626" i="83"/>
  <c r="AK626" i="83"/>
  <c r="AE628" i="83"/>
  <c r="AA639" i="83"/>
  <c r="AB648" i="83"/>
  <c r="AC649" i="83"/>
  <c r="AB650" i="83"/>
  <c r="AA655" i="83"/>
  <c r="AC656" i="83"/>
  <c r="AA664" i="83"/>
  <c r="AB674" i="83"/>
  <c r="AP674" i="83" s="1"/>
  <c r="AB694" i="83"/>
  <c r="AB702" i="83"/>
  <c r="AP702" i="83" s="1"/>
  <c r="AB712" i="83"/>
  <c r="AA712" i="83"/>
  <c r="AG717" i="83"/>
  <c r="AF717" i="83"/>
  <c r="AE717" i="83"/>
  <c r="AL717" i="83"/>
  <c r="AC717" i="83"/>
  <c r="AK717" i="83"/>
  <c r="AG729" i="83"/>
  <c r="AF729" i="83"/>
  <c r="AB731" i="83"/>
  <c r="AG737" i="83"/>
  <c r="AF737" i="83"/>
  <c r="AG749" i="83"/>
  <c r="AL749" i="83"/>
  <c r="AC749" i="83"/>
  <c r="AK749" i="83"/>
  <c r="AF749" i="83"/>
  <c r="AF761" i="83"/>
  <c r="AK766" i="83"/>
  <c r="AL774" i="83"/>
  <c r="AE774" i="83"/>
  <c r="AA782" i="83"/>
  <c r="AB782" i="83"/>
  <c r="AG791" i="83"/>
  <c r="AF791" i="83"/>
  <c r="AE791" i="83"/>
  <c r="AG832" i="83"/>
  <c r="AE832" i="83"/>
  <c r="AK832" i="83"/>
  <c r="AF832" i="83"/>
  <c r="AD832" i="83"/>
  <c r="AC832" i="83"/>
  <c r="AG934" i="83"/>
  <c r="AE934" i="83"/>
  <c r="AD934" i="83"/>
  <c r="AL934" i="83"/>
  <c r="AC934" i="83"/>
  <c r="AK934" i="83"/>
  <c r="AF934" i="83"/>
  <c r="AE526" i="83"/>
  <c r="AD533" i="83"/>
  <c r="AE534" i="83"/>
  <c r="AK540" i="83"/>
  <c r="AA541" i="83"/>
  <c r="AB542" i="83"/>
  <c r="AP549" i="83"/>
  <c r="AK555" i="83"/>
  <c r="AK557" i="83"/>
  <c r="AB562" i="83"/>
  <c r="AK563" i="83"/>
  <c r="AC566" i="83"/>
  <c r="AL566" i="83"/>
  <c r="AA567" i="83"/>
  <c r="AP569" i="83"/>
  <c r="AF584" i="83"/>
  <c r="AE586" i="83"/>
  <c r="AP586" i="83" s="1"/>
  <c r="AD587" i="83"/>
  <c r="AG590" i="83"/>
  <c r="AL592" i="83"/>
  <c r="AB593" i="83"/>
  <c r="AL593" i="83"/>
  <c r="AC594" i="83"/>
  <c r="AL594" i="83"/>
  <c r="AK607" i="83"/>
  <c r="AC610" i="83"/>
  <c r="AL610" i="83"/>
  <c r="AF612" i="83"/>
  <c r="AC615" i="83"/>
  <c r="AB622" i="83"/>
  <c r="AK623" i="83"/>
  <c r="AB624" i="83"/>
  <c r="AL624" i="83"/>
  <c r="AL625" i="83"/>
  <c r="AC626" i="83"/>
  <c r="AL626" i="83"/>
  <c r="AF628" i="83"/>
  <c r="AC639" i="83"/>
  <c r="AP642" i="83"/>
  <c r="AB646" i="83"/>
  <c r="AK647" i="83"/>
  <c r="AD649" i="83"/>
  <c r="AA651" i="83"/>
  <c r="AC655" i="83"/>
  <c r="AP655" i="83" s="1"/>
  <c r="AD656" i="83"/>
  <c r="AE658" i="83"/>
  <c r="AB664" i="83"/>
  <c r="AK664" i="83"/>
  <c r="AA665" i="83"/>
  <c r="AB670" i="83"/>
  <c r="AD673" i="83"/>
  <c r="AF681" i="83"/>
  <c r="AP688" i="83"/>
  <c r="AF690" i="83"/>
  <c r="AA696" i="83"/>
  <c r="AK696" i="83"/>
  <c r="AE700" i="83"/>
  <c r="AC703" i="83"/>
  <c r="AE705" i="83"/>
  <c r="AE706" i="83"/>
  <c r="AG708" i="83"/>
  <c r="AG709" i="83"/>
  <c r="AE709" i="83"/>
  <c r="AG711" i="83"/>
  <c r="AD711" i="83"/>
  <c r="AK711" i="83"/>
  <c r="AA720" i="83"/>
  <c r="AA723" i="83"/>
  <c r="AP723" i="83" s="1"/>
  <c r="AB723" i="83"/>
  <c r="AG732" i="83"/>
  <c r="AE732" i="83"/>
  <c r="AB747" i="83"/>
  <c r="AD764" i="83"/>
  <c r="AF770" i="83"/>
  <c r="AA771" i="83"/>
  <c r="AB771" i="83"/>
  <c r="AA774" i="83"/>
  <c r="AB774" i="83"/>
  <c r="AA791" i="83"/>
  <c r="AA836" i="83"/>
  <c r="AB836" i="83"/>
  <c r="AG846" i="83"/>
  <c r="AF846" i="83"/>
  <c r="AL846" i="83"/>
  <c r="AC846" i="83"/>
  <c r="AE846" i="83"/>
  <c r="AD846" i="83"/>
  <c r="AK846" i="83"/>
  <c r="AA858" i="83"/>
  <c r="AB858" i="83"/>
  <c r="AG859" i="83"/>
  <c r="AK859" i="83"/>
  <c r="AC859" i="83"/>
  <c r="AG870" i="83"/>
  <c r="AL870" i="83"/>
  <c r="AC870" i="83"/>
  <c r="AK870" i="83"/>
  <c r="AF870" i="83"/>
  <c r="AD870" i="83"/>
  <c r="AL540" i="83"/>
  <c r="AC557" i="83"/>
  <c r="AL557" i="83"/>
  <c r="AK558" i="83"/>
  <c r="AK572" i="83"/>
  <c r="AK573" i="83"/>
  <c r="AK580" i="83"/>
  <c r="AK582" i="83"/>
  <c r="AK589" i="83"/>
  <c r="AP592" i="83"/>
  <c r="AC593" i="83"/>
  <c r="AD594" i="83"/>
  <c r="AF604" i="83"/>
  <c r="AD610" i="83"/>
  <c r="AE620" i="83"/>
  <c r="AC624" i="83"/>
  <c r="AC625" i="83"/>
  <c r="AD626" i="83"/>
  <c r="AK641" i="83"/>
  <c r="AE644" i="83"/>
  <c r="AE649" i="83"/>
  <c r="AB651" i="83"/>
  <c r="AF658" i="83"/>
  <c r="AC664" i="83"/>
  <c r="AL664" i="83"/>
  <c r="AB665" i="83"/>
  <c r="AK665" i="83"/>
  <c r="AE673" i="83"/>
  <c r="AK688" i="83"/>
  <c r="AE692" i="83"/>
  <c r="AB696" i="83"/>
  <c r="AL696" i="83"/>
  <c r="AK697" i="83"/>
  <c r="AF700" i="83"/>
  <c r="AD703" i="83"/>
  <c r="AF710" i="83"/>
  <c r="AC710" i="83"/>
  <c r="AE712" i="83"/>
  <c r="AE729" i="83"/>
  <c r="AD735" i="83"/>
  <c r="AE737" i="83"/>
  <c r="AL742" i="83"/>
  <c r="AC742" i="83"/>
  <c r="AG745" i="83"/>
  <c r="AE745" i="83"/>
  <c r="AA754" i="83"/>
  <c r="AP754" i="83" s="1"/>
  <c r="AK758" i="83"/>
  <c r="AE764" i="83"/>
  <c r="AC774" i="83"/>
  <c r="AG777" i="83"/>
  <c r="AF777" i="83"/>
  <c r="AG781" i="83"/>
  <c r="AD781" i="83"/>
  <c r="AL781" i="83"/>
  <c r="AC781" i="83"/>
  <c r="AA788" i="83"/>
  <c r="AB791" i="83"/>
  <c r="AE789" i="83"/>
  <c r="AD790" i="83"/>
  <c r="AK795" i="83"/>
  <c r="AF800" i="83"/>
  <c r="AK820" i="83"/>
  <c r="AD820" i="83"/>
  <c r="AE821" i="83"/>
  <c r="AG829" i="83"/>
  <c r="AC829" i="83"/>
  <c r="AG840" i="83"/>
  <c r="AE840" i="83"/>
  <c r="AB859" i="83"/>
  <c r="AA859" i="83"/>
  <c r="AG862" i="83"/>
  <c r="AL862" i="83"/>
  <c r="AC862" i="83"/>
  <c r="AK862" i="83"/>
  <c r="AF862" i="83"/>
  <c r="AA930" i="83"/>
  <c r="AB930" i="83"/>
  <c r="AB940" i="83"/>
  <c r="AA940" i="83"/>
  <c r="AG951" i="83"/>
  <c r="AE951" i="83"/>
  <c r="AL951" i="83"/>
  <c r="AC951" i="83"/>
  <c r="AK951" i="83"/>
  <c r="AF951" i="83"/>
  <c r="AC966" i="83"/>
  <c r="AG966" i="83"/>
  <c r="AA977" i="83"/>
  <c r="AP977" i="83" s="1"/>
  <c r="AB977" i="83"/>
  <c r="AD1033" i="83"/>
  <c r="AC1033" i="83"/>
  <c r="AL1033" i="83"/>
  <c r="AP1079" i="83"/>
  <c r="AB1079" i="83"/>
  <c r="AA1079" i="83"/>
  <c r="AB1092" i="83"/>
  <c r="AA1092" i="83"/>
  <c r="AA1094" i="83"/>
  <c r="AB830" i="83"/>
  <c r="AG842" i="83"/>
  <c r="AF842" i="83"/>
  <c r="AA845" i="83"/>
  <c r="AG854" i="83"/>
  <c r="AE854" i="83"/>
  <c r="AB862" i="83"/>
  <c r="AA862" i="83"/>
  <c r="AE868" i="83"/>
  <c r="AD868" i="83"/>
  <c r="AC868" i="83"/>
  <c r="AL868" i="83"/>
  <c r="AK875" i="83"/>
  <c r="AF875" i="83"/>
  <c r="AE875" i="83"/>
  <c r="AC875" i="83"/>
  <c r="AL893" i="83"/>
  <c r="AC893" i="83"/>
  <c r="AK893" i="83"/>
  <c r="AK900" i="83"/>
  <c r="AD900" i="83"/>
  <c r="AG918" i="83"/>
  <c r="AL918" i="83"/>
  <c r="AC918" i="83"/>
  <c r="AE918" i="83"/>
  <c r="AD918" i="83"/>
  <c r="AK918" i="83"/>
  <c r="AA922" i="83"/>
  <c r="AB922" i="83"/>
  <c r="AA932" i="83"/>
  <c r="AB990" i="83"/>
  <c r="AA990" i="83"/>
  <c r="AG1038" i="83"/>
  <c r="AE1038" i="83"/>
  <c r="AD1038" i="83"/>
  <c r="AL1038" i="83"/>
  <c r="AF719" i="83"/>
  <c r="AE720" i="83"/>
  <c r="AK750" i="83"/>
  <c r="AC751" i="83"/>
  <c r="AL751" i="83"/>
  <c r="AF772" i="83"/>
  <c r="AE773" i="83"/>
  <c r="AC780" i="83"/>
  <c r="AP780" i="83" s="1"/>
  <c r="AL780" i="83"/>
  <c r="AB781" i="83"/>
  <c r="AF790" i="83"/>
  <c r="AB797" i="83"/>
  <c r="AK797" i="83"/>
  <c r="AB798" i="83"/>
  <c r="AF806" i="83"/>
  <c r="AK808" i="83"/>
  <c r="AA811" i="83"/>
  <c r="AL812" i="83"/>
  <c r="AB814" i="83"/>
  <c r="AB820" i="83"/>
  <c r="AC824" i="83"/>
  <c r="AL824" i="83"/>
  <c r="AL829" i="83"/>
  <c r="AA830" i="83"/>
  <c r="AB834" i="83"/>
  <c r="AP834" i="83" s="1"/>
  <c r="AG837" i="83"/>
  <c r="AC837" i="83"/>
  <c r="AC840" i="83"/>
  <c r="AG843" i="83"/>
  <c r="AK843" i="83"/>
  <c r="AB845" i="83"/>
  <c r="AG853" i="83"/>
  <c r="AE853" i="83"/>
  <c r="AP855" i="83"/>
  <c r="AA855" i="83"/>
  <c r="AD862" i="83"/>
  <c r="AB868" i="83"/>
  <c r="AA877" i="83"/>
  <c r="AG888" i="83"/>
  <c r="AD888" i="83"/>
  <c r="AL888" i="83"/>
  <c r="AC888" i="83"/>
  <c r="AK888" i="83"/>
  <c r="AF888" i="83"/>
  <c r="AC908" i="83"/>
  <c r="AD908" i="83"/>
  <c r="AB914" i="83"/>
  <c r="AC924" i="83"/>
  <c r="AD924" i="83"/>
  <c r="AA945" i="83"/>
  <c r="AB945" i="83"/>
  <c r="AD951" i="83"/>
  <c r="AL956" i="83"/>
  <c r="AK956" i="83"/>
  <c r="AE956" i="83"/>
  <c r="AC956" i="83"/>
  <c r="AB960" i="83"/>
  <c r="AA960" i="83"/>
  <c r="AK784" i="83"/>
  <c r="AF795" i="83"/>
  <c r="AC808" i="83"/>
  <c r="AL808" i="83"/>
  <c r="AG822" i="83"/>
  <c r="AF822" i="83"/>
  <c r="AD824" i="83"/>
  <c r="AB838" i="83"/>
  <c r="AD840" i="83"/>
  <c r="AA850" i="83"/>
  <c r="AB850" i="83"/>
  <c r="AE862" i="83"/>
  <c r="AF868" i="83"/>
  <c r="AG875" i="83"/>
  <c r="AG896" i="83"/>
  <c r="AE896" i="83"/>
  <c r="AD896" i="83"/>
  <c r="AL896" i="83"/>
  <c r="AC896" i="83"/>
  <c r="AK896" i="83"/>
  <c r="AA908" i="83"/>
  <c r="AB908" i="83"/>
  <c r="AC716" i="83"/>
  <c r="AC724" i="83"/>
  <c r="AF741" i="83"/>
  <c r="AL748" i="83"/>
  <c r="AB749" i="83"/>
  <c r="AE751" i="83"/>
  <c r="AF754" i="83"/>
  <c r="AK759" i="83"/>
  <c r="AA776" i="83"/>
  <c r="AP776" i="83" s="1"/>
  <c r="AA778" i="83"/>
  <c r="AE780" i="83"/>
  <c r="AK783" i="83"/>
  <c r="AK789" i="83"/>
  <c r="AD797" i="83"/>
  <c r="AK800" i="83"/>
  <c r="AA805" i="83"/>
  <c r="AK805" i="83"/>
  <c r="AB815" i="83"/>
  <c r="AF818" i="83"/>
  <c r="AK821" i="83"/>
  <c r="AP822" i="83"/>
  <c r="AE824" i="83"/>
  <c r="AD829" i="83"/>
  <c r="AA831" i="83"/>
  <c r="AB835" i="83"/>
  <c r="AA835" i="83"/>
  <c r="AL837" i="83"/>
  <c r="AA838" i="83"/>
  <c r="AF840" i="83"/>
  <c r="AL854" i="83"/>
  <c r="AG861" i="83"/>
  <c r="AC861" i="83"/>
  <c r="AL861" i="83"/>
  <c r="AK861" i="83"/>
  <c r="AG889" i="83"/>
  <c r="AD889" i="83"/>
  <c r="AC889" i="83"/>
  <c r="AB891" i="83"/>
  <c r="AA891" i="83"/>
  <c r="AG904" i="83"/>
  <c r="AF904" i="83"/>
  <c r="AE904" i="83"/>
  <c r="AD904" i="83"/>
  <c r="AL904" i="83"/>
  <c r="AC904" i="83"/>
  <c r="AF918" i="83"/>
  <c r="AA938" i="83"/>
  <c r="AB938" i="83"/>
  <c r="AE724" i="83"/>
  <c r="AF738" i="83"/>
  <c r="AD748" i="83"/>
  <c r="AC750" i="83"/>
  <c r="AF751" i="83"/>
  <c r="AP757" i="83"/>
  <c r="AF780" i="83"/>
  <c r="AC784" i="83"/>
  <c r="AL789" i="83"/>
  <c r="AD792" i="83"/>
  <c r="AE797" i="83"/>
  <c r="AP797" i="83" s="1"/>
  <c r="AC800" i="83"/>
  <c r="AL800" i="83"/>
  <c r="AL804" i="83"/>
  <c r="AE808" i="83"/>
  <c r="AG816" i="83"/>
  <c r="AL816" i="83"/>
  <c r="AL821" i="83"/>
  <c r="AK822" i="83"/>
  <c r="AF824" i="83"/>
  <c r="AE829" i="83"/>
  <c r="AB831" i="83"/>
  <c r="AC835" i="83"/>
  <c r="AL836" i="83"/>
  <c r="AG851" i="83"/>
  <c r="AC851" i="83"/>
  <c r="AC854" i="83"/>
  <c r="AG856" i="83"/>
  <c r="AL856" i="83"/>
  <c r="AC856" i="83"/>
  <c r="AK856" i="83"/>
  <c r="AG874" i="83"/>
  <c r="AE874" i="83"/>
  <c r="AD874" i="83"/>
  <c r="AL874" i="83"/>
  <c r="AE888" i="83"/>
  <c r="AF896" i="83"/>
  <c r="AL901" i="83"/>
  <c r="AK901" i="83"/>
  <c r="AP919" i="83"/>
  <c r="AB919" i="83"/>
  <c r="AG936" i="83"/>
  <c r="AC936" i="83"/>
  <c r="AK936" i="83"/>
  <c r="AK819" i="83"/>
  <c r="AP829" i="83"/>
  <c r="AD845" i="83"/>
  <c r="AF848" i="83"/>
  <c r="AD860" i="83"/>
  <c r="AC867" i="83"/>
  <c r="AG873" i="83"/>
  <c r="AC880" i="83"/>
  <c r="AL880" i="83"/>
  <c r="AE881" i="83"/>
  <c r="AE883" i="83"/>
  <c r="AC886" i="83"/>
  <c r="AL886" i="83"/>
  <c r="AD892" i="83"/>
  <c r="AC894" i="83"/>
  <c r="AL894" i="83"/>
  <c r="AB895" i="83"/>
  <c r="AP895" i="83" s="1"/>
  <c r="AD898" i="83"/>
  <c r="AF899" i="83"/>
  <c r="AD902" i="83"/>
  <c r="AF906" i="83"/>
  <c r="AC909" i="83"/>
  <c r="AG912" i="83"/>
  <c r="AL912" i="83"/>
  <c r="AC912" i="83"/>
  <c r="AK912" i="83"/>
  <c r="AC917" i="83"/>
  <c r="AE920" i="83"/>
  <c r="AK928" i="83"/>
  <c r="AK932" i="83"/>
  <c r="AD932" i="83"/>
  <c r="AD938" i="83"/>
  <c r="AL940" i="83"/>
  <c r="AE941" i="83"/>
  <c r="AG968" i="83"/>
  <c r="AF968" i="83"/>
  <c r="AE968" i="83"/>
  <c r="AG1010" i="83"/>
  <c r="AC1010" i="83"/>
  <c r="AB1036" i="83"/>
  <c r="AG1104" i="83"/>
  <c r="AK1104" i="83"/>
  <c r="AG939" i="83"/>
  <c r="AF939" i="83"/>
  <c r="AK939" i="83"/>
  <c r="AG942" i="83"/>
  <c r="AD942" i="83"/>
  <c r="AG943" i="83"/>
  <c r="AK943" i="83"/>
  <c r="AG944" i="83"/>
  <c r="AL944" i="83"/>
  <c r="AK963" i="83"/>
  <c r="AD963" i="83"/>
  <c r="AL996" i="83"/>
  <c r="AE996" i="83"/>
  <c r="AC996" i="83"/>
  <c r="AB1004" i="83"/>
  <c r="AA1004" i="83"/>
  <c r="AB1019" i="83"/>
  <c r="AB1031" i="83"/>
  <c r="AA1031" i="83"/>
  <c r="AP839" i="83"/>
  <c r="AC878" i="83"/>
  <c r="AL878" i="83"/>
  <c r="AF880" i="83"/>
  <c r="AF886" i="83"/>
  <c r="AE890" i="83"/>
  <c r="AF891" i="83"/>
  <c r="AF894" i="83"/>
  <c r="AE912" i="83"/>
  <c r="AE925" i="83"/>
  <c r="AE928" i="83"/>
  <c r="AK933" i="83"/>
  <c r="AK942" i="83"/>
  <c r="AE945" i="83"/>
  <c r="AE948" i="83"/>
  <c r="AK979" i="83"/>
  <c r="AL979" i="83"/>
  <c r="AD979" i="83"/>
  <c r="AL980" i="83"/>
  <c r="AC980" i="83"/>
  <c r="AK980" i="83"/>
  <c r="AG985" i="83"/>
  <c r="AF985" i="83"/>
  <c r="AA996" i="83"/>
  <c r="AP996" i="83" s="1"/>
  <c r="AB1000" i="83"/>
  <c r="AA1000" i="83"/>
  <c r="AE1005" i="83"/>
  <c r="AF1005" i="83"/>
  <c r="AD1005" i="83"/>
  <c r="AL1005" i="83"/>
  <c r="AC1005" i="83"/>
  <c r="AB1016" i="83"/>
  <c r="AA1016" i="83"/>
  <c r="AP1016" i="83" s="1"/>
  <c r="AA1021" i="83"/>
  <c r="AP1021" i="83" s="1"/>
  <c r="AB1021" i="83"/>
  <c r="AA1023" i="83"/>
  <c r="AC1029" i="83"/>
  <c r="AG1029" i="83"/>
  <c r="AA1034" i="83"/>
  <c r="AL873" i="83"/>
  <c r="AK877" i="83"/>
  <c r="AK881" i="83"/>
  <c r="AK916" i="83"/>
  <c r="AD916" i="83"/>
  <c r="AB931" i="83"/>
  <c r="AA931" i="83"/>
  <c r="AL942" i="83"/>
  <c r="AL943" i="83"/>
  <c r="AG952" i="83"/>
  <c r="AE952" i="83"/>
  <c r="AB958" i="83"/>
  <c r="AG967" i="83"/>
  <c r="AF967" i="83"/>
  <c r="AE967" i="83"/>
  <c r="AK967" i="83"/>
  <c r="AG1001" i="83"/>
  <c r="AF1001" i="83"/>
  <c r="AA1005" i="83"/>
  <c r="AL852" i="83"/>
  <c r="AL860" i="83"/>
  <c r="AB866" i="83"/>
  <c r="AK867" i="83"/>
  <c r="AA899" i="83"/>
  <c r="AP899" i="83" s="1"/>
  <c r="AB906" i="83"/>
  <c r="AK909" i="83"/>
  <c r="AA910" i="83"/>
  <c r="AK920" i="83"/>
  <c r="AA923" i="83"/>
  <c r="AG926" i="83"/>
  <c r="AD926" i="83"/>
  <c r="AL938" i="83"/>
  <c r="AC939" i="83"/>
  <c r="AC942" i="83"/>
  <c r="AC943" i="83"/>
  <c r="AE946" i="83"/>
  <c r="AK946" i="83"/>
  <c r="AC946" i="83"/>
  <c r="AA950" i="83"/>
  <c r="AA952" i="83"/>
  <c r="AP952" i="83" s="1"/>
  <c r="AA958" i="83"/>
  <c r="AA969" i="83"/>
  <c r="AB969" i="83"/>
  <c r="AG975" i="83"/>
  <c r="AD975" i="83"/>
  <c r="AL975" i="83"/>
  <c r="AC975" i="83"/>
  <c r="AK975" i="83"/>
  <c r="AE976" i="83"/>
  <c r="AA1001" i="83"/>
  <c r="AB1001" i="83"/>
  <c r="AB1012" i="83"/>
  <c r="AK1022" i="83"/>
  <c r="AD1022" i="83"/>
  <c r="AG922" i="83"/>
  <c r="AE922" i="83"/>
  <c r="AL930" i="83"/>
  <c r="AE939" i="83"/>
  <c r="AE942" i="83"/>
  <c r="AD943" i="83"/>
  <c r="AD944" i="83"/>
  <c r="AB946" i="83"/>
  <c r="AC955" i="83"/>
  <c r="AL955" i="83"/>
  <c r="AE957" i="83"/>
  <c r="AD957" i="83"/>
  <c r="AC957" i="83"/>
  <c r="AC967" i="83"/>
  <c r="AF969" i="83"/>
  <c r="AB970" i="83"/>
  <c r="AA970" i="83"/>
  <c r="AE973" i="83"/>
  <c r="AF973" i="83"/>
  <c r="AD973" i="83"/>
  <c r="AC973" i="83"/>
  <c r="AL973" i="83"/>
  <c r="AB981" i="83"/>
  <c r="AA981" i="83"/>
  <c r="AK987" i="83"/>
  <c r="AL987" i="83"/>
  <c r="AE989" i="83"/>
  <c r="AC989" i="83"/>
  <c r="AL989" i="83"/>
  <c r="AK989" i="83"/>
  <c r="AG994" i="83"/>
  <c r="AK994" i="83"/>
  <c r="AC994" i="83"/>
  <c r="AB997" i="83"/>
  <c r="AP997" i="83" s="1"/>
  <c r="AA1012" i="83"/>
  <c r="AG1017" i="83"/>
  <c r="AF1017" i="83"/>
  <c r="AG1048" i="83"/>
  <c r="AC1048" i="83"/>
  <c r="AK1048" i="83"/>
  <c r="AE991" i="83"/>
  <c r="AK1002" i="83"/>
  <c r="AE1007" i="83"/>
  <c r="AL1011" i="83"/>
  <c r="AK1018" i="83"/>
  <c r="AD1019" i="83"/>
  <c r="AL1025" i="83"/>
  <c r="AG1031" i="83"/>
  <c r="AF1031" i="83"/>
  <c r="AC1034" i="83"/>
  <c r="AG1036" i="83"/>
  <c r="AG1057" i="83"/>
  <c r="AK1057" i="83"/>
  <c r="AD1057" i="83"/>
  <c r="AA1103" i="83"/>
  <c r="AB1103" i="83"/>
  <c r="AG1070" i="83"/>
  <c r="AE1070" i="83"/>
  <c r="AD1070" i="83"/>
  <c r="AB1099" i="83"/>
  <c r="AA1099" i="83"/>
  <c r="AB1135" i="83"/>
  <c r="AA1135" i="83"/>
  <c r="AB1160" i="83"/>
  <c r="AF1230" i="83"/>
  <c r="AG1230" i="83"/>
  <c r="AB1242" i="83"/>
  <c r="AA1250" i="83"/>
  <c r="AB1250" i="83"/>
  <c r="AG1041" i="83"/>
  <c r="AD1041" i="83"/>
  <c r="AG1049" i="83"/>
  <c r="AK1049" i="83"/>
  <c r="AG1055" i="83"/>
  <c r="AE1055" i="83"/>
  <c r="AG1058" i="83"/>
  <c r="AE1058" i="83"/>
  <c r="AL1058" i="83"/>
  <c r="AC1058" i="83"/>
  <c r="AK1058" i="83"/>
  <c r="AG1093" i="83"/>
  <c r="AF1093" i="83"/>
  <c r="AE1093" i="83"/>
  <c r="AD1093" i="83"/>
  <c r="AB1096" i="83"/>
  <c r="AA1096" i="83"/>
  <c r="AG1106" i="83"/>
  <c r="AD1106" i="83"/>
  <c r="AC1106" i="83"/>
  <c r="AL1106" i="83"/>
  <c r="AK1106" i="83"/>
  <c r="AE1106" i="83"/>
  <c r="AA1124" i="83"/>
  <c r="AB1124" i="83"/>
  <c r="AG1156" i="83"/>
  <c r="AF1156" i="83"/>
  <c r="AL947" i="83"/>
  <c r="AF949" i="83"/>
  <c r="AL971" i="83"/>
  <c r="AF977" i="83"/>
  <c r="AA980" i="83"/>
  <c r="AL981" i="83"/>
  <c r="AK983" i="83"/>
  <c r="AB985" i="83"/>
  <c r="AK988" i="83"/>
  <c r="AA989" i="83"/>
  <c r="AF997" i="83"/>
  <c r="AD999" i="83"/>
  <c r="AL1003" i="83"/>
  <c r="AD1015" i="83"/>
  <c r="AF1021" i="83"/>
  <c r="AD1025" i="83"/>
  <c r="AB1044" i="83"/>
  <c r="AA1091" i="83"/>
  <c r="AB1091" i="83"/>
  <c r="AB1131" i="83"/>
  <c r="AA1131" i="83"/>
  <c r="AG1133" i="83"/>
  <c r="AF1133" i="83"/>
  <c r="AC972" i="83"/>
  <c r="AB980" i="83"/>
  <c r="AC981" i="83"/>
  <c r="AC983" i="83"/>
  <c r="AL983" i="83"/>
  <c r="AD995" i="83"/>
  <c r="AE999" i="83"/>
  <c r="AE1000" i="83"/>
  <c r="AC1002" i="83"/>
  <c r="AC1004" i="83"/>
  <c r="AD1011" i="83"/>
  <c r="AE1015" i="83"/>
  <c r="AE1016" i="83"/>
  <c r="AC1018" i="83"/>
  <c r="AG1021" i="83"/>
  <c r="AG1027" i="83"/>
  <c r="AE1027" i="83"/>
  <c r="AG1030" i="83"/>
  <c r="AE1030" i="83"/>
  <c r="AG1035" i="83"/>
  <c r="AF1035" i="83"/>
  <c r="AE1035" i="83"/>
  <c r="AC1041" i="83"/>
  <c r="AG1047" i="83"/>
  <c r="AE1047" i="83"/>
  <c r="AC1049" i="83"/>
  <c r="AB1052" i="83"/>
  <c r="AA1052" i="83"/>
  <c r="AA1060" i="83"/>
  <c r="AP1110" i="83"/>
  <c r="AA1110" i="83"/>
  <c r="AG1144" i="83"/>
  <c r="AE1144" i="83"/>
  <c r="AF1144" i="83"/>
  <c r="AD1144" i="83"/>
  <c r="AC1144" i="83"/>
  <c r="AL1144" i="83"/>
  <c r="AE972" i="83"/>
  <c r="AD981" i="83"/>
  <c r="AD983" i="83"/>
  <c r="AK991" i="83"/>
  <c r="AB993" i="83"/>
  <c r="AP993" i="83" s="1"/>
  <c r="AF999" i="83"/>
  <c r="AF1000" i="83"/>
  <c r="AE1004" i="83"/>
  <c r="AK1007" i="83"/>
  <c r="AF1015" i="83"/>
  <c r="AG1040" i="83"/>
  <c r="AK1040" i="83"/>
  <c r="AD1049" i="83"/>
  <c r="AF1050" i="83"/>
  <c r="AE1050" i="83"/>
  <c r="AL1050" i="83"/>
  <c r="AC1050" i="83"/>
  <c r="AK1050" i="83"/>
  <c r="AG1059" i="83"/>
  <c r="AL1059" i="83"/>
  <c r="AC1059" i="83"/>
  <c r="AF1059" i="83"/>
  <c r="AE1059" i="83"/>
  <c r="AK1059" i="83"/>
  <c r="AL1098" i="83"/>
  <c r="AD1098" i="83"/>
  <c r="AC1098" i="83"/>
  <c r="AE1098" i="83"/>
  <c r="AK1066" i="83"/>
  <c r="AA1072" i="83"/>
  <c r="AP1072" i="83" s="1"/>
  <c r="AK1075" i="83"/>
  <c r="AK1082" i="83"/>
  <c r="AB1111" i="83"/>
  <c r="AL1117" i="83"/>
  <c r="AA1118" i="83"/>
  <c r="AA1122" i="83"/>
  <c r="AE1125" i="83"/>
  <c r="AF1132" i="83"/>
  <c r="AD1136" i="83"/>
  <c r="AL1137" i="83"/>
  <c r="AG1152" i="83"/>
  <c r="AD1152" i="83"/>
  <c r="AF1155" i="83"/>
  <c r="AC1155" i="83"/>
  <c r="AB1232" i="83"/>
  <c r="AA1232" i="83"/>
  <c r="AG1259" i="83"/>
  <c r="AF1259" i="83"/>
  <c r="AK1056" i="83"/>
  <c r="AL1062" i="83"/>
  <c r="AC1064" i="83"/>
  <c r="AP1064" i="83" s="1"/>
  <c r="AL1066" i="83"/>
  <c r="AC1075" i="83"/>
  <c r="AL1075" i="83"/>
  <c r="AC1082" i="83"/>
  <c r="AL1082" i="83"/>
  <c r="AE1087" i="83"/>
  <c r="AA1089" i="83"/>
  <c r="AP1089" i="83" s="1"/>
  <c r="AD1101" i="83"/>
  <c r="AD1105" i="83"/>
  <c r="AE1107" i="83"/>
  <c r="AL1121" i="83"/>
  <c r="AA1123" i="83"/>
  <c r="AP1123" i="83" s="1"/>
  <c r="AF1125" i="83"/>
  <c r="AB1127" i="83"/>
  <c r="AP1127" i="83" s="1"/>
  <c r="AG1132" i="83"/>
  <c r="AE1136" i="83"/>
  <c r="AD1137" i="83"/>
  <c r="AB1138" i="83"/>
  <c r="AL1140" i="83"/>
  <c r="AA1143" i="83"/>
  <c r="AP1143" i="83" s="1"/>
  <c r="AA1150" i="83"/>
  <c r="AB1150" i="83"/>
  <c r="AL1152" i="83"/>
  <c r="AB1176" i="83"/>
  <c r="AG1236" i="83"/>
  <c r="AF1236" i="83"/>
  <c r="AE1236" i="83"/>
  <c r="AD1236" i="83"/>
  <c r="AC1236" i="83"/>
  <c r="AL1236" i="83"/>
  <c r="AB1272" i="83"/>
  <c r="AA1272" i="83"/>
  <c r="AF1043" i="83"/>
  <c r="AB1056" i="83"/>
  <c r="AP1056" i="83" s="1"/>
  <c r="AD1062" i="83"/>
  <c r="AE1063" i="83"/>
  <c r="AL1065" i="83"/>
  <c r="AD1066" i="83"/>
  <c r="AB1067" i="83"/>
  <c r="AK1067" i="83"/>
  <c r="AF1072" i="83"/>
  <c r="AE1075" i="83"/>
  <c r="AL1078" i="83"/>
  <c r="AC1080" i="83"/>
  <c r="AE1082" i="83"/>
  <c r="AB1083" i="83"/>
  <c r="AP1083" i="83" s="1"/>
  <c r="AK1083" i="83"/>
  <c r="AE1086" i="83"/>
  <c r="AC1088" i="83"/>
  <c r="AC1089" i="83"/>
  <c r="AL1089" i="83"/>
  <c r="AB1090" i="83"/>
  <c r="AK1092" i="83"/>
  <c r="AF1101" i="83"/>
  <c r="AL1109" i="83"/>
  <c r="AC1112" i="83"/>
  <c r="AL1113" i="83"/>
  <c r="AL1114" i="83"/>
  <c r="AB1115" i="83"/>
  <c r="AE1117" i="83"/>
  <c r="AK1120" i="83"/>
  <c r="AD1121" i="83"/>
  <c r="AD1122" i="83"/>
  <c r="AC1123" i="83"/>
  <c r="AL1123" i="83"/>
  <c r="AL1129" i="83"/>
  <c r="AK1130" i="83"/>
  <c r="AF1137" i="83"/>
  <c r="AE1141" i="83"/>
  <c r="AG1142" i="83"/>
  <c r="AF1142" i="83"/>
  <c r="AB1145" i="83"/>
  <c r="AE1152" i="83"/>
  <c r="AB1237" i="83"/>
  <c r="AA1237" i="83"/>
  <c r="AP1237" i="83" s="1"/>
  <c r="AA1246" i="83"/>
  <c r="AB1246" i="83"/>
  <c r="AG1273" i="83"/>
  <c r="AF1273" i="83"/>
  <c r="AK1032" i="83"/>
  <c r="AL1054" i="83"/>
  <c r="AC1056" i="83"/>
  <c r="AE1062" i="83"/>
  <c r="AF1063" i="83"/>
  <c r="AE1066" i="83"/>
  <c r="AE1071" i="83"/>
  <c r="AF1075" i="83"/>
  <c r="AF1080" i="83"/>
  <c r="AF1082" i="83"/>
  <c r="AC1083" i="83"/>
  <c r="AL1083" i="83"/>
  <c r="AD1088" i="83"/>
  <c r="AD1089" i="83"/>
  <c r="AC1090" i="83"/>
  <c r="AC1091" i="83"/>
  <c r="AL1091" i="83"/>
  <c r="AL1092" i="83"/>
  <c r="AE1094" i="83"/>
  <c r="AC1096" i="83"/>
  <c r="AA1100" i="83"/>
  <c r="AA1104" i="83"/>
  <c r="AA1106" i="83"/>
  <c r="AP1106" i="83" s="1"/>
  <c r="AC1114" i="83"/>
  <c r="AC1115" i="83"/>
  <c r="AL1115" i="83"/>
  <c r="AF1117" i="83"/>
  <c r="AD1123" i="83"/>
  <c r="AC1130" i="83"/>
  <c r="AL1130" i="83"/>
  <c r="AG1149" i="83"/>
  <c r="AE1149" i="83"/>
  <c r="AF1152" i="83"/>
  <c r="AB1173" i="83"/>
  <c r="AA1173" i="83"/>
  <c r="AG1188" i="83"/>
  <c r="AF1188" i="83"/>
  <c r="AE1188" i="83"/>
  <c r="AD1188" i="83"/>
  <c r="AL1188" i="83"/>
  <c r="AC1188" i="83"/>
  <c r="AK1188" i="83"/>
  <c r="AK1240" i="83"/>
  <c r="AF1240" i="83"/>
  <c r="AE1240" i="83"/>
  <c r="AD1240" i="83"/>
  <c r="AL1240" i="83"/>
  <c r="AL1105" i="83"/>
  <c r="AD1114" i="83"/>
  <c r="AD1115" i="83"/>
  <c r="AE1123" i="83"/>
  <c r="AL1125" i="83"/>
  <c r="AK1184" i="83"/>
  <c r="AF1184" i="83"/>
  <c r="AD1184" i="83"/>
  <c r="AL1184" i="83"/>
  <c r="AG1189" i="83"/>
  <c r="AE1189" i="83"/>
  <c r="AK1216" i="83"/>
  <c r="AL1216" i="83"/>
  <c r="AD1216" i="83"/>
  <c r="AA1269" i="83"/>
  <c r="AB1269" i="83"/>
  <c r="AE1067" i="83"/>
  <c r="AA1068" i="83"/>
  <c r="AE1079" i="83"/>
  <c r="AE1083" i="83"/>
  <c r="AF1089" i="83"/>
  <c r="AA1097" i="83"/>
  <c r="AP1097" i="83" s="1"/>
  <c r="AD1099" i="83"/>
  <c r="AB1107" i="83"/>
  <c r="AK1107" i="83"/>
  <c r="AE1114" i="83"/>
  <c r="AE1115" i="83"/>
  <c r="AA1120" i="83"/>
  <c r="AP1120" i="83" s="1"/>
  <c r="AF1123" i="83"/>
  <c r="AB1129" i="83"/>
  <c r="AE1130" i="83"/>
  <c r="AK1136" i="83"/>
  <c r="AL1138" i="83"/>
  <c r="AC1139" i="83"/>
  <c r="AB1194" i="83"/>
  <c r="AK1064" i="83"/>
  <c r="AB1068" i="83"/>
  <c r="AL1086" i="83"/>
  <c r="AL1101" i="83"/>
  <c r="AG1148" i="83"/>
  <c r="AD1148" i="83"/>
  <c r="AA1214" i="83"/>
  <c r="AB1214" i="83"/>
  <c r="AB1241" i="83"/>
  <c r="AA1241" i="83"/>
  <c r="AG1286" i="83"/>
  <c r="AF1286" i="83"/>
  <c r="AD1286" i="83"/>
  <c r="AC1286" i="83"/>
  <c r="AL1286" i="83"/>
  <c r="AK1286" i="83"/>
  <c r="AE1157" i="83"/>
  <c r="AE1161" i="83"/>
  <c r="AD1166" i="83"/>
  <c r="AK1168" i="83"/>
  <c r="AE1174" i="83"/>
  <c r="AC1177" i="83"/>
  <c r="AE1178" i="83"/>
  <c r="AD1186" i="83"/>
  <c r="AC1191" i="83"/>
  <c r="AL1194" i="83"/>
  <c r="AD1200" i="83"/>
  <c r="AP1203" i="83"/>
  <c r="AF1204" i="83"/>
  <c r="AE1209" i="83"/>
  <c r="AL1218" i="83"/>
  <c r="AB1224" i="83"/>
  <c r="AC1225" i="83"/>
  <c r="AF1226" i="83"/>
  <c r="AL1232" i="83"/>
  <c r="AD1234" i="83"/>
  <c r="AK1241" i="83"/>
  <c r="AL1242" i="83"/>
  <c r="AF1248" i="83"/>
  <c r="AB1252" i="83"/>
  <c r="AP1252" i="83" s="1"/>
  <c r="AL1253" i="83"/>
  <c r="AC1254" i="83"/>
  <c r="AC1255" i="83"/>
  <c r="AL1255" i="83"/>
  <c r="AC1256" i="83"/>
  <c r="AL1256" i="83"/>
  <c r="AE1261" i="83"/>
  <c r="AF1263" i="83"/>
  <c r="AK1269" i="83"/>
  <c r="AB1270" i="83"/>
  <c r="AP1270" i="83" s="1"/>
  <c r="AD1271" i="83"/>
  <c r="AK1272" i="83"/>
  <c r="AE1278" i="83"/>
  <c r="AF1279" i="83"/>
  <c r="AE1280" i="83"/>
  <c r="AF1283" i="83"/>
  <c r="AF1291" i="83"/>
  <c r="AF1161" i="83"/>
  <c r="AE1166" i="83"/>
  <c r="AP1170" i="83"/>
  <c r="AL1172" i="83"/>
  <c r="AF1174" i="83"/>
  <c r="AE1177" i="83"/>
  <c r="AF1178" i="83"/>
  <c r="AK1199" i="83"/>
  <c r="AD1224" i="83"/>
  <c r="AE1225" i="83"/>
  <c r="AK1231" i="83"/>
  <c r="AC1233" i="83"/>
  <c r="AF1234" i="83"/>
  <c r="AC1242" i="83"/>
  <c r="AG1248" i="83"/>
  <c r="AE1252" i="83"/>
  <c r="AD1253" i="83"/>
  <c r="AD1254" i="83"/>
  <c r="AD1255" i="83"/>
  <c r="AD1256" i="83"/>
  <c r="AF1261" i="83"/>
  <c r="AP1267" i="83"/>
  <c r="AC1269" i="83"/>
  <c r="AL1269" i="83"/>
  <c r="AE1271" i="83"/>
  <c r="AC1272" i="83"/>
  <c r="AL1272" i="83"/>
  <c r="AF1275" i="83"/>
  <c r="AF1280" i="83"/>
  <c r="AA1284" i="83"/>
  <c r="AP1284" i="83" s="1"/>
  <c r="AA1286" i="83"/>
  <c r="AA1292" i="83"/>
  <c r="AC1147" i="83"/>
  <c r="AP1149" i="83"/>
  <c r="AA1153" i="83"/>
  <c r="AB1158" i="83"/>
  <c r="AF1166" i="83"/>
  <c r="AL1167" i="83"/>
  <c r="AA1169" i="83"/>
  <c r="AA1170" i="83"/>
  <c r="AK1179" i="83"/>
  <c r="AL1180" i="83"/>
  <c r="AD1194" i="83"/>
  <c r="AB1198" i="83"/>
  <c r="AA1202" i="83"/>
  <c r="AF1214" i="83"/>
  <c r="AK1220" i="83"/>
  <c r="AE1224" i="83"/>
  <c r="AK1228" i="83"/>
  <c r="AD1232" i="83"/>
  <c r="AE1233" i="83"/>
  <c r="AK1239" i="83"/>
  <c r="AC1241" i="83"/>
  <c r="AD1242" i="83"/>
  <c r="AG1252" i="83"/>
  <c r="AE1253" i="83"/>
  <c r="AE1254" i="83"/>
  <c r="AE1255" i="83"/>
  <c r="AD1269" i="83"/>
  <c r="AF1271" i="83"/>
  <c r="AB1286" i="83"/>
  <c r="AB1287" i="83"/>
  <c r="AL1287" i="83"/>
  <c r="AA1288" i="83"/>
  <c r="AP1288" i="83" s="1"/>
  <c r="AK1288" i="83"/>
  <c r="AB1292" i="83"/>
  <c r="AL1164" i="83"/>
  <c r="AC1218" i="83"/>
  <c r="AE1232" i="83"/>
  <c r="AF1253" i="83"/>
  <c r="AK1262" i="83"/>
  <c r="AF1267" i="83"/>
  <c r="AE1269" i="83"/>
  <c r="AE1272" i="83"/>
  <c r="AK1285" i="83"/>
  <c r="AC1287" i="83"/>
  <c r="AC1288" i="83"/>
  <c r="AL1288" i="83"/>
  <c r="AA1167" i="83"/>
  <c r="AA1179" i="83"/>
  <c r="AA1201" i="83"/>
  <c r="AK1204" i="83"/>
  <c r="AK1226" i="83"/>
  <c r="AB1238" i="83"/>
  <c r="AD1287" i="83"/>
  <c r="AD1153" i="83"/>
  <c r="AF1158" i="83"/>
  <c r="AD1160" i="83"/>
  <c r="AA1161" i="83"/>
  <c r="AA1162" i="83"/>
  <c r="AB1167" i="83"/>
  <c r="AE1169" i="83"/>
  <c r="AF1172" i="83"/>
  <c r="AB1174" i="83"/>
  <c r="AL1174" i="83"/>
  <c r="AE1175" i="83"/>
  <c r="AK1177" i="83"/>
  <c r="AK1178" i="83"/>
  <c r="AB1179" i="83"/>
  <c r="AF1180" i="83"/>
  <c r="AC1183" i="83"/>
  <c r="AK1186" i="83"/>
  <c r="AA1187" i="83"/>
  <c r="AB1190" i="83"/>
  <c r="AE1197" i="83"/>
  <c r="AC1199" i="83"/>
  <c r="AL1200" i="83"/>
  <c r="AC1204" i="83"/>
  <c r="AL1204" i="83"/>
  <c r="AA1209" i="83"/>
  <c r="AB1210" i="83"/>
  <c r="AE1220" i="83"/>
  <c r="AK1225" i="83"/>
  <c r="AB1226" i="83"/>
  <c r="AL1226" i="83"/>
  <c r="AK1234" i="83"/>
  <c r="AA1239" i="83"/>
  <c r="AA1248" i="83"/>
  <c r="AK1248" i="83"/>
  <c r="AE1258" i="83"/>
  <c r="AB1261" i="83"/>
  <c r="AB1262" i="83"/>
  <c r="AC1263" i="83"/>
  <c r="AL1263" i="83"/>
  <c r="AA1264" i="83"/>
  <c r="AK1264" i="83"/>
  <c r="AA1268" i="83"/>
  <c r="AB1277" i="83"/>
  <c r="AP1277" i="83" s="1"/>
  <c r="AK1277" i="83"/>
  <c r="AL1278" i="83"/>
  <c r="AC1279" i="83"/>
  <c r="AL1279" i="83"/>
  <c r="AC1285" i="83"/>
  <c r="AE1287" i="83"/>
  <c r="AE1288" i="83"/>
  <c r="AC1145" i="83"/>
  <c r="AE1153" i="83"/>
  <c r="AE1160" i="83"/>
  <c r="AC1161" i="83"/>
  <c r="AL1161" i="83"/>
  <c r="AB1162" i="83"/>
  <c r="AD1164" i="83"/>
  <c r="AK1166" i="83"/>
  <c r="AD1167" i="83"/>
  <c r="AP1171" i="83"/>
  <c r="AC1174" i="83"/>
  <c r="AL1178" i="83"/>
  <c r="AE1179" i="83"/>
  <c r="AF1190" i="83"/>
  <c r="AF1197" i="83"/>
  <c r="AD1204" i="83"/>
  <c r="AE1205" i="83"/>
  <c r="AB1209" i="83"/>
  <c r="AF1220" i="83"/>
  <c r="AC1226" i="83"/>
  <c r="AL1234" i="83"/>
  <c r="AC1239" i="83"/>
  <c r="AC1248" i="83"/>
  <c r="AL1248" i="83"/>
  <c r="AK1254" i="83"/>
  <c r="AC1261" i="83"/>
  <c r="AK1271" i="83"/>
  <c r="AC1278" i="83"/>
  <c r="AD1279" i="83"/>
  <c r="AC1280" i="83"/>
  <c r="AL1280" i="83"/>
  <c r="AG116" i="83"/>
  <c r="AE181" i="83"/>
  <c r="AL181" i="83"/>
  <c r="AD181" i="83"/>
  <c r="AK181" i="83"/>
  <c r="AC181" i="83"/>
  <c r="AA5" i="83"/>
  <c r="AC7" i="83"/>
  <c r="AC15" i="83"/>
  <c r="AE17" i="83"/>
  <c r="AC23" i="83"/>
  <c r="AA29" i="83"/>
  <c r="AB30" i="83"/>
  <c r="AC31" i="83"/>
  <c r="AK31" i="83"/>
  <c r="AE33" i="83"/>
  <c r="AA37" i="83"/>
  <c r="AB38" i="83"/>
  <c r="AP38" i="83" s="1"/>
  <c r="AC39" i="83"/>
  <c r="AK39" i="83"/>
  <c r="AE41" i="83"/>
  <c r="AG43" i="83"/>
  <c r="AA45" i="83"/>
  <c r="AB46" i="83"/>
  <c r="AC47" i="83"/>
  <c r="AK47" i="83"/>
  <c r="AE49" i="83"/>
  <c r="AG51" i="83"/>
  <c r="AA53" i="83"/>
  <c r="AB54" i="83"/>
  <c r="AC55" i="83"/>
  <c r="AK55" i="83"/>
  <c r="AE57" i="83"/>
  <c r="AA61" i="83"/>
  <c r="AB62" i="83"/>
  <c r="AC63" i="83"/>
  <c r="AK63" i="83"/>
  <c r="AG67" i="83"/>
  <c r="AA69" i="83"/>
  <c r="AB70" i="83"/>
  <c r="AC71" i="83"/>
  <c r="AK71" i="83"/>
  <c r="AE73" i="83"/>
  <c r="AG75" i="83"/>
  <c r="AA77" i="83"/>
  <c r="AB78" i="83"/>
  <c r="AP78" i="83" s="1"/>
  <c r="AC79" i="83"/>
  <c r="AK79" i="83"/>
  <c r="AE81" i="83"/>
  <c r="AG83" i="83"/>
  <c r="AP84" i="83"/>
  <c r="AA85" i="83"/>
  <c r="AB86" i="83"/>
  <c r="AP86" i="83" s="1"/>
  <c r="AC87" i="83"/>
  <c r="AK87" i="83"/>
  <c r="AE89" i="83"/>
  <c r="AG91" i="83"/>
  <c r="AA93" i="83"/>
  <c r="AP93" i="83" s="1"/>
  <c r="AB94" i="83"/>
  <c r="AC95" i="83"/>
  <c r="AK95" i="83"/>
  <c r="AE97" i="83"/>
  <c r="AA101" i="83"/>
  <c r="AB102" i="83"/>
  <c r="AC103" i="83"/>
  <c r="AE105" i="83"/>
  <c r="AG107" i="83"/>
  <c r="AA109" i="83"/>
  <c r="AB110" i="83"/>
  <c r="AC111" i="83"/>
  <c r="AK111" i="83"/>
  <c r="AE113" i="83"/>
  <c r="AG115" i="83"/>
  <c r="AA117" i="83"/>
  <c r="AB118" i="83"/>
  <c r="AC119" i="83"/>
  <c r="AK119" i="83"/>
  <c r="AE121" i="83"/>
  <c r="AG123" i="83"/>
  <c r="AA125" i="83"/>
  <c r="AB126" i="83"/>
  <c r="AP126" i="83" s="1"/>
  <c r="AC127" i="83"/>
  <c r="AK127" i="83"/>
  <c r="AE129" i="83"/>
  <c r="AG131" i="83"/>
  <c r="AA133" i="83"/>
  <c r="AB134" i="83"/>
  <c r="AP134" i="83" s="1"/>
  <c r="AC135" i="83"/>
  <c r="AK135" i="83"/>
  <c r="AE137" i="83"/>
  <c r="AK141" i="83"/>
  <c r="AC141" i="83"/>
  <c r="AE142" i="83"/>
  <c r="AB145" i="83"/>
  <c r="AP145" i="83" s="1"/>
  <c r="AG148" i="83"/>
  <c r="AA149" i="83"/>
  <c r="AE150" i="83"/>
  <c r="AL150" i="83"/>
  <c r="AD150" i="83"/>
  <c r="AC150" i="83"/>
  <c r="AE165" i="83"/>
  <c r="AB166" i="83"/>
  <c r="AB167" i="83"/>
  <c r="AE173" i="83"/>
  <c r="AE205" i="83"/>
  <c r="AL205" i="83"/>
  <c r="AD205" i="83"/>
  <c r="AK205" i="83"/>
  <c r="AC205" i="83"/>
  <c r="AB206" i="83"/>
  <c r="AA206" i="83"/>
  <c r="AB213" i="83"/>
  <c r="AB223" i="83"/>
  <c r="AA223" i="83"/>
  <c r="AB239" i="83"/>
  <c r="AA239" i="83"/>
  <c r="AK278" i="83"/>
  <c r="AC278" i="83"/>
  <c r="AF278" i="83"/>
  <c r="AE278" i="83"/>
  <c r="AG278" i="83"/>
  <c r="AG44" i="83"/>
  <c r="AG100" i="83"/>
  <c r="AG132" i="83"/>
  <c r="AE189" i="83"/>
  <c r="AL189" i="83"/>
  <c r="AD189" i="83"/>
  <c r="AK189" i="83"/>
  <c r="AC189" i="83"/>
  <c r="AB6" i="83"/>
  <c r="AE9" i="83"/>
  <c r="AG11" i="83"/>
  <c r="AA13" i="83"/>
  <c r="AB14" i="83"/>
  <c r="AK15" i="83"/>
  <c r="AG19" i="83"/>
  <c r="AA21" i="83"/>
  <c r="AB22" i="83"/>
  <c r="AK23" i="83"/>
  <c r="AE25" i="83"/>
  <c r="AG27" i="83"/>
  <c r="AA4" i="83"/>
  <c r="AB5" i="83"/>
  <c r="AC6" i="83"/>
  <c r="AK6" i="83"/>
  <c r="AD7" i="83"/>
  <c r="AL7" i="83"/>
  <c r="AP11" i="83"/>
  <c r="AA12" i="83"/>
  <c r="AB13" i="83"/>
  <c r="AC14" i="83"/>
  <c r="AK14" i="83"/>
  <c r="AF17" i="83"/>
  <c r="AA20" i="83"/>
  <c r="AB21" i="83"/>
  <c r="AC22" i="83"/>
  <c r="AK22" i="83"/>
  <c r="AD23" i="83"/>
  <c r="AL23" i="83"/>
  <c r="AF25" i="83"/>
  <c r="AA28" i="83"/>
  <c r="AB29" i="83"/>
  <c r="AC30" i="83"/>
  <c r="AD31" i="83"/>
  <c r="AL31" i="83"/>
  <c r="AF33" i="83"/>
  <c r="AA36" i="83"/>
  <c r="AB37" i="83"/>
  <c r="AC38" i="83"/>
  <c r="AK38" i="83"/>
  <c r="AD39" i="83"/>
  <c r="AL39" i="83"/>
  <c r="AF41" i="83"/>
  <c r="AA44" i="83"/>
  <c r="AB45" i="83"/>
  <c r="AC46" i="83"/>
  <c r="AK46" i="83"/>
  <c r="AD47" i="83"/>
  <c r="AL47" i="83"/>
  <c r="AF49" i="83"/>
  <c r="AP51" i="83"/>
  <c r="AA52" i="83"/>
  <c r="AB53" i="83"/>
  <c r="AC54" i="83"/>
  <c r="AD55" i="83"/>
  <c r="AL55" i="83"/>
  <c r="AE56" i="83"/>
  <c r="AF57" i="83"/>
  <c r="AA60" i="83"/>
  <c r="AB61" i="83"/>
  <c r="AC62" i="83"/>
  <c r="AD63" i="83"/>
  <c r="AL63" i="83"/>
  <c r="AE64" i="83"/>
  <c r="AF65" i="83"/>
  <c r="AP67" i="83"/>
  <c r="AA68" i="83"/>
  <c r="AB69" i="83"/>
  <c r="AC70" i="83"/>
  <c r="AD71" i="83"/>
  <c r="AL71" i="83"/>
  <c r="AE72" i="83"/>
  <c r="AF73" i="83"/>
  <c r="AA76" i="83"/>
  <c r="AB77" i="83"/>
  <c r="AC78" i="83"/>
  <c r="AK78" i="83"/>
  <c r="AD79" i="83"/>
  <c r="AL79" i="83"/>
  <c r="AE80" i="83"/>
  <c r="AF81" i="83"/>
  <c r="AA84" i="83"/>
  <c r="AB85" i="83"/>
  <c r="AC86" i="83"/>
  <c r="AK86" i="83"/>
  <c r="AD87" i="83"/>
  <c r="AL87" i="83"/>
  <c r="AE88" i="83"/>
  <c r="AF89" i="83"/>
  <c r="AA92" i="83"/>
  <c r="AP92" i="83" s="1"/>
  <c r="AB93" i="83"/>
  <c r="AC94" i="83"/>
  <c r="AK94" i="83"/>
  <c r="AL95" i="83"/>
  <c r="AE96" i="83"/>
  <c r="AF97" i="83"/>
  <c r="AA100" i="83"/>
  <c r="AB101" i="83"/>
  <c r="AK102" i="83"/>
  <c r="AD103" i="83"/>
  <c r="AL103" i="83"/>
  <c r="AE104" i="83"/>
  <c r="AF105" i="83"/>
  <c r="AA108" i="83"/>
  <c r="AP108" i="83" s="1"/>
  <c r="AB109" i="83"/>
  <c r="AC110" i="83"/>
  <c r="AK110" i="83"/>
  <c r="AD111" i="83"/>
  <c r="AL111" i="83"/>
  <c r="AE112" i="83"/>
  <c r="AF113" i="83"/>
  <c r="AA116" i="83"/>
  <c r="AB117" i="83"/>
  <c r="AC118" i="83"/>
  <c r="AK118" i="83"/>
  <c r="AD119" i="83"/>
  <c r="AL119" i="83"/>
  <c r="AE120" i="83"/>
  <c r="AF121" i="83"/>
  <c r="AA124" i="83"/>
  <c r="AB125" i="83"/>
  <c r="AC126" i="83"/>
  <c r="AK126" i="83"/>
  <c r="AD127" i="83"/>
  <c r="AL127" i="83"/>
  <c r="AE128" i="83"/>
  <c r="AF129" i="83"/>
  <c r="AA132" i="83"/>
  <c r="AB133" i="83"/>
  <c r="AC134" i="83"/>
  <c r="AK134" i="83"/>
  <c r="AD135" i="83"/>
  <c r="AL135" i="83"/>
  <c r="AE136" i="83"/>
  <c r="AF137" i="83"/>
  <c r="AC139" i="83"/>
  <c r="AK139" i="83"/>
  <c r="AE143" i="83"/>
  <c r="AL143" i="83"/>
  <c r="AD143" i="83"/>
  <c r="AG144" i="83"/>
  <c r="AP144" i="83" s="1"/>
  <c r="AD147" i="83"/>
  <c r="AL147" i="83"/>
  <c r="AE149" i="83"/>
  <c r="AF151" i="83"/>
  <c r="AE151" i="83"/>
  <c r="AL151" i="83"/>
  <c r="AD151" i="83"/>
  <c r="AA157" i="83"/>
  <c r="AF165" i="83"/>
  <c r="AA166" i="83"/>
  <c r="AF173" i="83"/>
  <c r="AF181" i="83"/>
  <c r="AF189" i="83"/>
  <c r="AF197" i="83"/>
  <c r="AA213" i="83"/>
  <c r="AA218" i="83"/>
  <c r="AP218" i="83"/>
  <c r="AF443" i="83"/>
  <c r="AE443" i="83"/>
  <c r="AL443" i="83"/>
  <c r="AD443" i="83"/>
  <c r="AK443" i="83"/>
  <c r="AC443" i="83"/>
  <c r="AG443" i="83"/>
  <c r="AG4" i="83"/>
  <c r="AG36" i="83"/>
  <c r="AG76" i="83"/>
  <c r="AB258" i="83"/>
  <c r="AA258" i="83"/>
  <c r="AC5" i="83"/>
  <c r="AK21" i="83"/>
  <c r="AP26" i="83"/>
  <c r="AK29" i="83"/>
  <c r="AC37" i="83"/>
  <c r="AK37" i="83"/>
  <c r="AC45" i="83"/>
  <c r="AK45" i="83"/>
  <c r="AC53" i="83"/>
  <c r="AK53" i="83"/>
  <c r="AC61" i="83"/>
  <c r="AK61" i="83"/>
  <c r="AC69" i="83"/>
  <c r="AK69" i="83"/>
  <c r="AC77" i="83"/>
  <c r="AK77" i="83"/>
  <c r="AC85" i="83"/>
  <c r="AK85" i="83"/>
  <c r="AC93" i="83"/>
  <c r="AK93" i="83"/>
  <c r="AC101" i="83"/>
  <c r="AK101" i="83"/>
  <c r="AC109" i="83"/>
  <c r="AC117" i="83"/>
  <c r="AC125" i="83"/>
  <c r="AK125" i="83"/>
  <c r="AC133" i="83"/>
  <c r="AK133" i="83"/>
  <c r="AF149" i="83"/>
  <c r="AC155" i="83"/>
  <c r="AK155" i="83"/>
  <c r="AE157" i="83"/>
  <c r="AF159" i="83"/>
  <c r="AE159" i="83"/>
  <c r="AL159" i="83"/>
  <c r="AD159" i="83"/>
  <c r="AC163" i="83"/>
  <c r="AK163" i="83"/>
  <c r="AF166" i="83"/>
  <c r="AG181" i="83"/>
  <c r="AG189" i="83"/>
  <c r="AB191" i="83"/>
  <c r="AB199" i="83"/>
  <c r="AE229" i="83"/>
  <c r="AL229" i="83"/>
  <c r="AD229" i="83"/>
  <c r="AG229" i="83"/>
  <c r="AF229" i="83"/>
  <c r="AC229" i="83"/>
  <c r="AK229" i="83"/>
  <c r="AE245" i="83"/>
  <c r="AL245" i="83"/>
  <c r="AD245" i="83"/>
  <c r="AG245" i="83"/>
  <c r="AF245" i="83"/>
  <c r="AC245" i="83"/>
  <c r="AK245" i="83"/>
  <c r="AF257" i="83"/>
  <c r="AL257" i="83"/>
  <c r="AD257" i="83"/>
  <c r="AK257" i="83"/>
  <c r="AC257" i="83"/>
  <c r="AG257" i="83"/>
  <c r="AE257" i="83"/>
  <c r="AG12" i="83"/>
  <c r="AP29" i="83"/>
  <c r="AK5" i="83"/>
  <c r="AE7" i="83"/>
  <c r="AC13" i="83"/>
  <c r="AE15" i="83"/>
  <c r="AC21" i="83"/>
  <c r="AC4" i="83"/>
  <c r="AK4" i="83"/>
  <c r="AD5" i="83"/>
  <c r="AL5" i="83"/>
  <c r="AE6" i="83"/>
  <c r="AF7" i="83"/>
  <c r="AC12" i="83"/>
  <c r="AK12" i="83"/>
  <c r="AD13" i="83"/>
  <c r="AL13" i="83"/>
  <c r="AF15" i="83"/>
  <c r="AC20" i="83"/>
  <c r="AK20" i="83"/>
  <c r="AD21" i="83"/>
  <c r="AL21" i="83"/>
  <c r="AE22" i="83"/>
  <c r="AF23" i="83"/>
  <c r="AA26" i="83"/>
  <c r="AC28" i="83"/>
  <c r="AK28" i="83"/>
  <c r="AD29" i="83"/>
  <c r="AL29" i="83"/>
  <c r="AE30" i="83"/>
  <c r="AF31" i="83"/>
  <c r="AA34" i="83"/>
  <c r="AC36" i="83"/>
  <c r="AK36" i="83"/>
  <c r="AD37" i="83"/>
  <c r="AL37" i="83"/>
  <c r="AE38" i="83"/>
  <c r="AF39" i="83"/>
  <c r="AA42" i="83"/>
  <c r="AC44" i="83"/>
  <c r="AK44" i="83"/>
  <c r="AD45" i="83"/>
  <c r="AL45" i="83"/>
  <c r="AE46" i="83"/>
  <c r="AF47" i="83"/>
  <c r="AA50" i="83"/>
  <c r="AC52" i="83"/>
  <c r="AK52" i="83"/>
  <c r="AD53" i="83"/>
  <c r="AL53" i="83"/>
  <c r="AE54" i="83"/>
  <c r="AF55" i="83"/>
  <c r="AA58" i="83"/>
  <c r="AC60" i="83"/>
  <c r="AK60" i="83"/>
  <c r="AD61" i="83"/>
  <c r="AL61" i="83"/>
  <c r="AE62" i="83"/>
  <c r="AF63" i="83"/>
  <c r="AA66" i="83"/>
  <c r="AC68" i="83"/>
  <c r="AK68" i="83"/>
  <c r="AD69" i="83"/>
  <c r="AL69" i="83"/>
  <c r="AE70" i="83"/>
  <c r="AA74" i="83"/>
  <c r="AC76" i="83"/>
  <c r="AK76" i="83"/>
  <c r="AD77" i="83"/>
  <c r="AL77" i="83"/>
  <c r="AE78" i="83"/>
  <c r="AF79" i="83"/>
  <c r="AA82" i="83"/>
  <c r="AK84" i="83"/>
  <c r="AD85" i="83"/>
  <c r="AL85" i="83"/>
  <c r="AE86" i="83"/>
  <c r="AF87" i="83"/>
  <c r="AA90" i="83"/>
  <c r="AC92" i="83"/>
  <c r="AK92" i="83"/>
  <c r="AD93" i="83"/>
  <c r="AL93" i="83"/>
  <c r="AE94" i="83"/>
  <c r="AF95" i="83"/>
  <c r="AA98" i="83"/>
  <c r="AC100" i="83"/>
  <c r="AL101" i="83"/>
  <c r="AE102" i="83"/>
  <c r="AF103" i="83"/>
  <c r="AA106" i="83"/>
  <c r="AC108" i="83"/>
  <c r="AK108" i="83"/>
  <c r="AD109" i="83"/>
  <c r="AL109" i="83"/>
  <c r="AE110" i="83"/>
  <c r="AA114" i="83"/>
  <c r="AC116" i="83"/>
  <c r="AD117" i="83"/>
  <c r="AL117" i="83"/>
  <c r="AE118" i="83"/>
  <c r="AF119" i="83"/>
  <c r="AA122" i="83"/>
  <c r="AC124" i="83"/>
  <c r="AK124" i="83"/>
  <c r="AL125" i="83"/>
  <c r="AE126" i="83"/>
  <c r="AF127" i="83"/>
  <c r="AA130" i="83"/>
  <c r="AC132" i="83"/>
  <c r="AK132" i="83"/>
  <c r="AD133" i="83"/>
  <c r="AL133" i="83"/>
  <c r="AE134" i="83"/>
  <c r="AF135" i="83"/>
  <c r="AE139" i="83"/>
  <c r="AD141" i="83"/>
  <c r="AA143" i="83"/>
  <c r="AK143" i="83"/>
  <c r="AF147" i="83"/>
  <c r="AB148" i="83"/>
  <c r="AA148" i="83"/>
  <c r="AB150" i="83"/>
  <c r="AA151" i="83"/>
  <c r="AD155" i="83"/>
  <c r="AL155" i="83"/>
  <c r="AF157" i="83"/>
  <c r="AE158" i="83"/>
  <c r="AL158" i="83"/>
  <c r="AD158" i="83"/>
  <c r="AK158" i="83"/>
  <c r="AC158" i="83"/>
  <c r="AK159" i="83"/>
  <c r="AA160" i="83"/>
  <c r="AD163" i="83"/>
  <c r="AL163" i="83"/>
  <c r="AB175" i="83"/>
  <c r="AP175" i="83" s="1"/>
  <c r="AA191" i="83"/>
  <c r="AA199" i="83"/>
  <c r="AG205" i="83"/>
  <c r="AB215" i="83"/>
  <c r="AG234" i="83"/>
  <c r="AF234" i="83"/>
  <c r="AE234" i="83"/>
  <c r="AL234" i="83"/>
  <c r="AD234" i="83"/>
  <c r="AK234" i="83"/>
  <c r="AC234" i="83"/>
  <c r="AF313" i="83"/>
  <c r="AE313" i="83"/>
  <c r="AL313" i="83"/>
  <c r="AD313" i="83"/>
  <c r="AK313" i="83"/>
  <c r="AC313" i="83"/>
  <c r="AG313" i="83"/>
  <c r="AG20" i="83"/>
  <c r="AG28" i="83"/>
  <c r="AG84" i="83"/>
  <c r="AG92" i="83"/>
  <c r="AB165" i="83"/>
  <c r="AA165" i="83"/>
  <c r="AB174" i="83"/>
  <c r="AA174" i="83"/>
  <c r="AB190" i="83"/>
  <c r="AA190" i="83"/>
  <c r="AE197" i="83"/>
  <c r="AL197" i="83"/>
  <c r="AD197" i="83"/>
  <c r="AK197" i="83"/>
  <c r="AC197" i="83"/>
  <c r="AE707" i="83"/>
  <c r="AL707" i="83"/>
  <c r="AD707" i="83"/>
  <c r="AK707" i="83"/>
  <c r="AC707" i="83"/>
  <c r="AG707" i="83"/>
  <c r="AD4" i="83"/>
  <c r="AE5" i="83"/>
  <c r="AD20" i="83"/>
  <c r="AL20" i="83"/>
  <c r="AE21" i="83"/>
  <c r="AC27" i="83"/>
  <c r="AD28" i="83"/>
  <c r="AL28" i="83"/>
  <c r="AE29" i="83"/>
  <c r="AD36" i="83"/>
  <c r="AL36" i="83"/>
  <c r="AD44" i="83"/>
  <c r="AL44" i="83"/>
  <c r="AE45" i="83"/>
  <c r="AP48" i="83"/>
  <c r="AD52" i="83"/>
  <c r="AL52" i="83"/>
  <c r="AE53" i="83"/>
  <c r="AD60" i="83"/>
  <c r="AL60" i="83"/>
  <c r="AE61" i="83"/>
  <c r="AD68" i="83"/>
  <c r="AL68" i="83"/>
  <c r="AE69" i="83"/>
  <c r="AD76" i="83"/>
  <c r="AL76" i="83"/>
  <c r="AE77" i="83"/>
  <c r="AD84" i="83"/>
  <c r="AL84" i="83"/>
  <c r="AE85" i="83"/>
  <c r="AP88" i="83"/>
  <c r="AD92" i="83"/>
  <c r="AL92" i="83"/>
  <c r="AE93" i="83"/>
  <c r="AL100" i="83"/>
  <c r="AE101" i="83"/>
  <c r="AP104" i="83"/>
  <c r="AD108" i="83"/>
  <c r="AL108" i="83"/>
  <c r="AE109" i="83"/>
  <c r="AD116" i="83"/>
  <c r="AE117" i="83"/>
  <c r="AD124" i="83"/>
  <c r="AL124" i="83"/>
  <c r="AE125" i="83"/>
  <c r="AK131" i="83"/>
  <c r="AD132" i="83"/>
  <c r="AL132" i="83"/>
  <c r="AE133" i="83"/>
  <c r="AB140" i="83"/>
  <c r="AA140" i="83"/>
  <c r="AD142" i="83"/>
  <c r="AC142" i="83"/>
  <c r="AB143" i="83"/>
  <c r="AC148" i="83"/>
  <c r="AL148" i="83"/>
  <c r="AF150" i="83"/>
  <c r="AB151" i="83"/>
  <c r="AE155" i="83"/>
  <c r="AK156" i="83"/>
  <c r="AC156" i="83"/>
  <c r="AB160" i="83"/>
  <c r="AE163" i="83"/>
  <c r="AK164" i="83"/>
  <c r="AC164" i="83"/>
  <c r="AB183" i="83"/>
  <c r="AB207" i="83"/>
  <c r="AF217" i="83"/>
  <c r="AL220" i="83"/>
  <c r="AD220" i="83"/>
  <c r="AK220" i="83"/>
  <c r="AC220" i="83"/>
  <c r="AF220" i="83"/>
  <c r="AF246" i="83"/>
  <c r="AE246" i="83"/>
  <c r="AG246" i="83"/>
  <c r="AD246" i="83"/>
  <c r="AC246" i="83"/>
  <c r="AL246" i="83"/>
  <c r="AK246" i="83"/>
  <c r="AB266" i="83"/>
  <c r="AA266" i="83"/>
  <c r="AP266" i="83" s="1"/>
  <c r="AB322" i="83"/>
  <c r="AA322" i="83"/>
  <c r="AP322" i="83"/>
  <c r="AB384" i="83"/>
  <c r="AA384" i="83"/>
  <c r="AG60" i="83"/>
  <c r="AG68" i="83"/>
  <c r="AB198" i="83"/>
  <c r="AA198" i="83"/>
  <c r="AF206" i="83"/>
  <c r="AE206" i="83"/>
  <c r="AL206" i="83"/>
  <c r="AD206" i="83"/>
  <c r="AK206" i="83"/>
  <c r="AC206" i="83"/>
  <c r="AL4" i="83"/>
  <c r="AD12" i="83"/>
  <c r="AE13" i="83"/>
  <c r="AE4" i="83"/>
  <c r="AF5" i="83"/>
  <c r="AD11" i="83"/>
  <c r="AE12" i="83"/>
  <c r="AF13" i="83"/>
  <c r="AD19" i="83"/>
  <c r="AF21" i="83"/>
  <c r="AD27" i="83"/>
  <c r="AE28" i="83"/>
  <c r="AF29" i="83"/>
  <c r="AE36" i="83"/>
  <c r="AF37" i="83"/>
  <c r="AD43" i="83"/>
  <c r="AF45" i="83"/>
  <c r="AD51" i="83"/>
  <c r="AE52" i="83"/>
  <c r="AD59" i="83"/>
  <c r="AF61" i="83"/>
  <c r="AD67" i="83"/>
  <c r="AE68" i="83"/>
  <c r="AF69" i="83"/>
  <c r="AD75" i="83"/>
  <c r="AE76" i="83"/>
  <c r="AF77" i="83"/>
  <c r="AD83" i="83"/>
  <c r="AE84" i="83"/>
  <c r="AF85" i="83"/>
  <c r="AD91" i="83"/>
  <c r="AE92" i="83"/>
  <c r="AF93" i="83"/>
  <c r="AE100" i="83"/>
  <c r="AF101" i="83"/>
  <c r="AD107" i="83"/>
  <c r="AE108" i="83"/>
  <c r="AF109" i="83"/>
  <c r="AD115" i="83"/>
  <c r="AF117" i="83"/>
  <c r="AD123" i="83"/>
  <c r="AE124" i="83"/>
  <c r="AD131" i="83"/>
  <c r="AE132" i="83"/>
  <c r="AF133" i="83"/>
  <c r="AF141" i="83"/>
  <c r="AK144" i="83"/>
  <c r="AD148" i="83"/>
  <c r="AG150" i="83"/>
  <c r="AF155" i="83"/>
  <c r="AB156" i="83"/>
  <c r="AA156" i="83"/>
  <c r="AL156" i="83"/>
  <c r="AA158" i="83"/>
  <c r="AF163" i="83"/>
  <c r="AL164" i="83"/>
  <c r="AF167" i="83"/>
  <c r="AE167" i="83"/>
  <c r="AL167" i="83"/>
  <c r="AD167" i="83"/>
  <c r="AK167" i="83"/>
  <c r="AC167" i="83"/>
  <c r="AE182" i="83"/>
  <c r="AL182" i="83"/>
  <c r="AK182" i="83"/>
  <c r="AC182" i="83"/>
  <c r="AA183" i="83"/>
  <c r="AP186" i="83"/>
  <c r="AA207" i="83"/>
  <c r="AG52" i="83"/>
  <c r="AG108" i="83"/>
  <c r="AD157" i="83"/>
  <c r="AC157" i="83"/>
  <c r="AE166" i="83"/>
  <c r="AL166" i="83"/>
  <c r="AD166" i="83"/>
  <c r="AK166" i="83"/>
  <c r="AC166" i="83"/>
  <c r="AL149" i="83"/>
  <c r="AD149" i="83"/>
  <c r="AK149" i="83"/>
  <c r="AC149" i="83"/>
  <c r="AL165" i="83"/>
  <c r="AD165" i="83"/>
  <c r="AK165" i="83"/>
  <c r="AC165" i="83"/>
  <c r="AL173" i="83"/>
  <c r="AD173" i="83"/>
  <c r="AK173" i="83"/>
  <c r="AC173" i="83"/>
  <c r="AF174" i="83"/>
  <c r="AE174" i="83"/>
  <c r="AD174" i="83"/>
  <c r="AK174" i="83"/>
  <c r="AC174" i="83"/>
  <c r="AB182" i="83"/>
  <c r="AA182" i="83"/>
  <c r="AF190" i="83"/>
  <c r="AE190" i="83"/>
  <c r="AL190" i="83"/>
  <c r="AD190" i="83"/>
  <c r="AK190" i="83"/>
  <c r="AC190" i="83"/>
  <c r="AF198" i="83"/>
  <c r="AE198" i="83"/>
  <c r="AL198" i="83"/>
  <c r="AD198" i="83"/>
  <c r="AK198" i="83"/>
  <c r="AC198" i="83"/>
  <c r="AL217" i="83"/>
  <c r="AC217" i="83"/>
  <c r="AL249" i="83"/>
  <c r="AD249" i="83"/>
  <c r="AF249" i="83"/>
  <c r="AE249" i="83"/>
  <c r="AC249" i="83"/>
  <c r="AK249" i="83"/>
  <c r="AF281" i="83"/>
  <c r="AE281" i="83"/>
  <c r="AL281" i="83"/>
  <c r="AD281" i="83"/>
  <c r="AC281" i="83"/>
  <c r="AG281" i="83"/>
  <c r="AF289" i="83"/>
  <c r="AE289" i="83"/>
  <c r="AL289" i="83"/>
  <c r="AD289" i="83"/>
  <c r="AK289" i="83"/>
  <c r="AC289" i="83"/>
  <c r="AE305" i="83"/>
  <c r="AD305" i="83"/>
  <c r="AK305" i="83"/>
  <c r="AC305" i="83"/>
  <c r="AG305" i="83"/>
  <c r="AB330" i="83"/>
  <c r="AA330" i="83"/>
  <c r="AF419" i="83"/>
  <c r="AE419" i="83"/>
  <c r="AL419" i="83"/>
  <c r="AD419" i="83"/>
  <c r="AC419" i="83"/>
  <c r="AG419" i="83"/>
  <c r="AG172" i="83"/>
  <c r="AG180" i="83"/>
  <c r="AG188" i="83"/>
  <c r="AG196" i="83"/>
  <c r="AG204" i="83"/>
  <c r="AK212" i="83"/>
  <c r="AC212" i="83"/>
  <c r="AK213" i="83"/>
  <c r="AK215" i="83"/>
  <c r="AK218" i="83"/>
  <c r="AK227" i="83"/>
  <c r="AC227" i="83"/>
  <c r="AF230" i="83"/>
  <c r="AE230" i="83"/>
  <c r="AB234" i="83"/>
  <c r="AA234" i="83"/>
  <c r="AL236" i="83"/>
  <c r="AD236" i="83"/>
  <c r="AK236" i="83"/>
  <c r="AC236" i="83"/>
  <c r="AK243" i="83"/>
  <c r="AC243" i="83"/>
  <c r="AA246" i="83"/>
  <c r="AD259" i="83"/>
  <c r="AD267" i="83"/>
  <c r="AE321" i="83"/>
  <c r="AL321" i="83"/>
  <c r="AD321" i="83"/>
  <c r="AK321" i="83"/>
  <c r="AC321" i="83"/>
  <c r="AA173" i="83"/>
  <c r="AP173" i="83" s="1"/>
  <c r="AC175" i="83"/>
  <c r="AK175" i="83"/>
  <c r="AA181" i="83"/>
  <c r="AC183" i="83"/>
  <c r="AA189" i="83"/>
  <c r="AK191" i="83"/>
  <c r="AA197" i="83"/>
  <c r="AC199" i="83"/>
  <c r="AA205" i="83"/>
  <c r="AK207" i="83"/>
  <c r="AC213" i="83"/>
  <c r="AC215" i="83"/>
  <c r="AL215" i="83"/>
  <c r="AD218" i="83"/>
  <c r="AL218" i="83"/>
  <c r="AA220" i="83"/>
  <c r="AC225" i="83"/>
  <c r="AK225" i="83"/>
  <c r="AA229" i="83"/>
  <c r="AC241" i="83"/>
  <c r="AK241" i="83"/>
  <c r="AB246" i="83"/>
  <c r="AE265" i="83"/>
  <c r="AK270" i="83"/>
  <c r="AF270" i="83"/>
  <c r="AE270" i="83"/>
  <c r="AB271" i="83"/>
  <c r="AA271" i="83"/>
  <c r="AF275" i="83"/>
  <c r="AE275" i="83"/>
  <c r="AK275" i="83"/>
  <c r="AC275" i="83"/>
  <c r="AL275" i="83"/>
  <c r="AB338" i="83"/>
  <c r="AA338" i="83"/>
  <c r="AB370" i="83"/>
  <c r="AA370" i="83"/>
  <c r="AF377" i="83"/>
  <c r="AE377" i="83"/>
  <c r="AL377" i="83"/>
  <c r="AD377" i="83"/>
  <c r="AC377" i="83"/>
  <c r="AB378" i="83"/>
  <c r="AA378" i="83"/>
  <c r="AB412" i="83"/>
  <c r="AA412" i="83"/>
  <c r="AF435" i="83"/>
  <c r="AE435" i="83"/>
  <c r="AL435" i="83"/>
  <c r="AD435" i="83"/>
  <c r="AK435" i="83"/>
  <c r="AC435" i="83"/>
  <c r="AG435" i="83"/>
  <c r="AF145" i="83"/>
  <c r="AE152" i="83"/>
  <c r="AE160" i="83"/>
  <c r="AF161" i="83"/>
  <c r="AA164" i="83"/>
  <c r="AE168" i="83"/>
  <c r="AF169" i="83"/>
  <c r="AA172" i="83"/>
  <c r="AD175" i="83"/>
  <c r="AL175" i="83"/>
  <c r="AE176" i="83"/>
  <c r="AA180" i="83"/>
  <c r="AD183" i="83"/>
  <c r="AE184" i="83"/>
  <c r="AF185" i="83"/>
  <c r="AA188" i="83"/>
  <c r="AD191" i="83"/>
  <c r="AL191" i="83"/>
  <c r="AE192" i="83"/>
  <c r="AF193" i="83"/>
  <c r="AA196" i="83"/>
  <c r="AD199" i="83"/>
  <c r="AL199" i="83"/>
  <c r="AE200" i="83"/>
  <c r="AF201" i="83"/>
  <c r="AA204" i="83"/>
  <c r="AD207" i="83"/>
  <c r="AL207" i="83"/>
  <c r="AE208" i="83"/>
  <c r="AF209" i="83"/>
  <c r="AA212" i="83"/>
  <c r="AE213" i="83"/>
  <c r="AD215" i="83"/>
  <c r="AE218" i="83"/>
  <c r="AB220" i="83"/>
  <c r="AE221" i="83"/>
  <c r="AL221" i="83"/>
  <c r="AP224" i="83"/>
  <c r="AD225" i="83"/>
  <c r="AL225" i="83"/>
  <c r="AA227" i="83"/>
  <c r="AL227" i="83"/>
  <c r="AB229" i="83"/>
  <c r="AA230" i="83"/>
  <c r="AK230" i="83"/>
  <c r="AA236" i="83"/>
  <c r="AD241" i="83"/>
  <c r="AL241" i="83"/>
  <c r="AA243" i="83"/>
  <c r="AL243" i="83"/>
  <c r="AA247" i="83"/>
  <c r="AB250" i="83"/>
  <c r="AA250" i="83"/>
  <c r="AF251" i="83"/>
  <c r="AK251" i="83"/>
  <c r="AC251" i="83"/>
  <c r="AF273" i="83"/>
  <c r="AL273" i="83"/>
  <c r="AD273" i="83"/>
  <c r="AK273" i="83"/>
  <c r="AC273" i="83"/>
  <c r="AB274" i="83"/>
  <c r="AA274" i="83"/>
  <c r="AB295" i="83"/>
  <c r="AA295" i="83"/>
  <c r="AB298" i="83"/>
  <c r="AA298" i="83"/>
  <c r="AF329" i="83"/>
  <c r="AE329" i="83"/>
  <c r="AL329" i="83"/>
  <c r="AD329" i="83"/>
  <c r="AC329" i="83"/>
  <c r="AF361" i="83"/>
  <c r="AE361" i="83"/>
  <c r="AL361" i="83"/>
  <c r="AD361" i="83"/>
  <c r="AK361" i="83"/>
  <c r="AC361" i="83"/>
  <c r="AB362" i="83"/>
  <c r="AA362" i="83"/>
  <c r="AF369" i="83"/>
  <c r="AE369" i="83"/>
  <c r="AL369" i="83"/>
  <c r="AD369" i="83"/>
  <c r="AK369" i="83"/>
  <c r="AC369" i="83"/>
  <c r="AB460" i="83"/>
  <c r="AA460" i="83"/>
  <c r="AF152" i="83"/>
  <c r="AF160" i="83"/>
  <c r="AF168" i="83"/>
  <c r="AE175" i="83"/>
  <c r="AF176" i="83"/>
  <c r="AE183" i="83"/>
  <c r="AF184" i="83"/>
  <c r="AE191" i="83"/>
  <c r="AF192" i="83"/>
  <c r="AE199" i="83"/>
  <c r="AF200" i="83"/>
  <c r="AE207" i="83"/>
  <c r="AF208" i="83"/>
  <c r="AB212" i="83"/>
  <c r="AL212" i="83"/>
  <c r="AF213" i="83"/>
  <c r="AE215" i="83"/>
  <c r="AF218" i="83"/>
  <c r="AK219" i="83"/>
  <c r="AC219" i="83"/>
  <c r="AE225" i="83"/>
  <c r="AD227" i="83"/>
  <c r="AB230" i="83"/>
  <c r="AL230" i="83"/>
  <c r="AE237" i="83"/>
  <c r="AL237" i="83"/>
  <c r="AD237" i="83"/>
  <c r="AE241" i="83"/>
  <c r="AD243" i="83"/>
  <c r="AE253" i="83"/>
  <c r="AL253" i="83"/>
  <c r="AD253" i="83"/>
  <c r="AK254" i="83"/>
  <c r="AC254" i="83"/>
  <c r="AF254" i="83"/>
  <c r="AE254" i="83"/>
  <c r="AL254" i="83"/>
  <c r="AB255" i="83"/>
  <c r="AA255" i="83"/>
  <c r="AK262" i="83"/>
  <c r="AC262" i="83"/>
  <c r="AF262" i="83"/>
  <c r="AB263" i="83"/>
  <c r="AA263" i="83"/>
  <c r="AB290" i="83"/>
  <c r="AA290" i="83"/>
  <c r="AK294" i="83"/>
  <c r="AC294" i="83"/>
  <c r="AF294" i="83"/>
  <c r="AE294" i="83"/>
  <c r="AL294" i="83"/>
  <c r="AF353" i="83"/>
  <c r="AL353" i="83"/>
  <c r="AD353" i="83"/>
  <c r="AK353" i="83"/>
  <c r="AC353" i="83"/>
  <c r="AB354" i="83"/>
  <c r="AA354" i="83"/>
  <c r="AC172" i="83"/>
  <c r="AF175" i="83"/>
  <c r="AF183" i="83"/>
  <c r="AC188" i="83"/>
  <c r="AF191" i="83"/>
  <c r="AC196" i="83"/>
  <c r="AF199" i="83"/>
  <c r="AF207" i="83"/>
  <c r="AD212" i="83"/>
  <c r="AK214" i="83"/>
  <c r="AG215" i="83"/>
  <c r="AF222" i="83"/>
  <c r="AE222" i="83"/>
  <c r="AF225" i="83"/>
  <c r="AB226" i="83"/>
  <c r="AA226" i="83"/>
  <c r="AE227" i="83"/>
  <c r="AL228" i="83"/>
  <c r="AD228" i="83"/>
  <c r="AK228" i="83"/>
  <c r="AC228" i="83"/>
  <c r="AC230" i="83"/>
  <c r="AK235" i="83"/>
  <c r="AC235" i="83"/>
  <c r="AE236" i="83"/>
  <c r="AF238" i="83"/>
  <c r="AE238" i="83"/>
  <c r="AF241" i="83"/>
  <c r="AB242" i="83"/>
  <c r="AA242" i="83"/>
  <c r="AE243" i="83"/>
  <c r="AA254" i="83"/>
  <c r="AB287" i="83"/>
  <c r="AA287" i="83"/>
  <c r="AF297" i="83"/>
  <c r="AE297" i="83"/>
  <c r="AL297" i="83"/>
  <c r="AD297" i="83"/>
  <c r="AK297" i="83"/>
  <c r="AC297" i="83"/>
  <c r="AP301" i="83"/>
  <c r="AF337" i="83"/>
  <c r="AE337" i="83"/>
  <c r="AD337" i="83"/>
  <c r="AK337" i="83"/>
  <c r="AC337" i="83"/>
  <c r="AB346" i="83"/>
  <c r="AA346" i="83"/>
  <c r="AL213" i="83"/>
  <c r="AD213" i="83"/>
  <c r="AF259" i="83"/>
  <c r="AE259" i="83"/>
  <c r="AK259" i="83"/>
  <c r="AC259" i="83"/>
  <c r="AL259" i="83"/>
  <c r="AF265" i="83"/>
  <c r="AD265" i="83"/>
  <c r="AK265" i="83"/>
  <c r="AC265" i="83"/>
  <c r="AF267" i="83"/>
  <c r="AE267" i="83"/>
  <c r="AK267" i="83"/>
  <c r="AC267" i="83"/>
  <c r="AL267" i="83"/>
  <c r="AB279" i="83"/>
  <c r="AA279" i="83"/>
  <c r="AB282" i="83"/>
  <c r="AA282" i="83"/>
  <c r="AK286" i="83"/>
  <c r="AC286" i="83"/>
  <c r="AF286" i="83"/>
  <c r="AE286" i="83"/>
  <c r="AL286" i="83"/>
  <c r="AB306" i="83"/>
  <c r="AA306" i="83"/>
  <c r="AB314" i="83"/>
  <c r="AA314" i="83"/>
  <c r="AG321" i="83"/>
  <c r="AF345" i="83"/>
  <c r="AE345" i="83"/>
  <c r="AL345" i="83"/>
  <c r="AD345" i="83"/>
  <c r="AK345" i="83"/>
  <c r="AC345" i="83"/>
  <c r="AG377" i="83"/>
  <c r="AB420" i="83"/>
  <c r="AA420" i="83"/>
  <c r="AP420" i="83"/>
  <c r="AF223" i="83"/>
  <c r="AF231" i="83"/>
  <c r="AF239" i="83"/>
  <c r="AC244" i="83"/>
  <c r="AK244" i="83"/>
  <c r="AF247" i="83"/>
  <c r="AB251" i="83"/>
  <c r="AP251" i="83" s="1"/>
  <c r="AC252" i="83"/>
  <c r="AK252" i="83"/>
  <c r="AB259" i="83"/>
  <c r="AC260" i="83"/>
  <c r="AK260" i="83"/>
  <c r="AD261" i="83"/>
  <c r="AL261" i="83"/>
  <c r="AF263" i="83"/>
  <c r="AB267" i="83"/>
  <c r="AC268" i="83"/>
  <c r="AK268" i="83"/>
  <c r="AD269" i="83"/>
  <c r="AL269" i="83"/>
  <c r="AF271" i="83"/>
  <c r="AB275" i="83"/>
  <c r="AP275" i="83" s="1"/>
  <c r="AC276" i="83"/>
  <c r="AK276" i="83"/>
  <c r="AD277" i="83"/>
  <c r="AL277" i="83"/>
  <c r="AB283" i="83"/>
  <c r="AP283" i="83" s="1"/>
  <c r="AC284" i="83"/>
  <c r="AK284" i="83"/>
  <c r="AD285" i="83"/>
  <c r="AL285" i="83"/>
  <c r="AF287" i="83"/>
  <c r="AB291" i="83"/>
  <c r="AC292" i="83"/>
  <c r="AD293" i="83"/>
  <c r="AL293" i="83"/>
  <c r="AF295" i="83"/>
  <c r="AB299" i="83"/>
  <c r="AC300" i="83"/>
  <c r="AK300" i="83"/>
  <c r="AD301" i="83"/>
  <c r="AL301" i="83"/>
  <c r="AF303" i="83"/>
  <c r="AB307" i="83"/>
  <c r="AC308" i="83"/>
  <c r="AK308" i="83"/>
  <c r="AD309" i="83"/>
  <c r="AL309" i="83"/>
  <c r="AE310" i="83"/>
  <c r="AF311" i="83"/>
  <c r="AB315" i="83"/>
  <c r="AC316" i="83"/>
  <c r="AK316" i="83"/>
  <c r="AD317" i="83"/>
  <c r="AL317" i="83"/>
  <c r="AE318" i="83"/>
  <c r="AF319" i="83"/>
  <c r="AB323" i="83"/>
  <c r="AC324" i="83"/>
  <c r="AK324" i="83"/>
  <c r="AD325" i="83"/>
  <c r="AL325" i="83"/>
  <c r="AE326" i="83"/>
  <c r="AF327" i="83"/>
  <c r="AB331" i="83"/>
  <c r="AC332" i="83"/>
  <c r="AD333" i="83"/>
  <c r="AL333" i="83"/>
  <c r="AE334" i="83"/>
  <c r="AB339" i="83"/>
  <c r="AC340" i="83"/>
  <c r="AK340" i="83"/>
  <c r="AD341" i="83"/>
  <c r="AL341" i="83"/>
  <c r="AE342" i="83"/>
  <c r="AB347" i="83"/>
  <c r="AC348" i="83"/>
  <c r="AK348" i="83"/>
  <c r="AD349" i="83"/>
  <c r="AL349" i="83"/>
  <c r="AE350" i="83"/>
  <c r="AF351" i="83"/>
  <c r="AB355" i="83"/>
  <c r="AP355" i="83" s="1"/>
  <c r="AC356" i="83"/>
  <c r="AK356" i="83"/>
  <c r="AD357" i="83"/>
  <c r="AL357" i="83"/>
  <c r="AE358" i="83"/>
  <c r="AF359" i="83"/>
  <c r="AB363" i="83"/>
  <c r="AP363" i="83" s="1"/>
  <c r="AC364" i="83"/>
  <c r="AK364" i="83"/>
  <c r="AD365" i="83"/>
  <c r="AL365" i="83"/>
  <c r="AF367" i="83"/>
  <c r="AB371" i="83"/>
  <c r="AC372" i="83"/>
  <c r="AK372" i="83"/>
  <c r="AD373" i="83"/>
  <c r="AL373" i="83"/>
  <c r="AE374" i="83"/>
  <c r="AF375" i="83"/>
  <c r="AB379" i="83"/>
  <c r="AC380" i="83"/>
  <c r="AL381" i="83"/>
  <c r="AD381" i="83"/>
  <c r="AG382" i="83"/>
  <c r="AP382" i="83" s="1"/>
  <c r="AC383" i="83"/>
  <c r="AD387" i="83"/>
  <c r="AB388" i="83"/>
  <c r="AA388" i="83"/>
  <c r="AL389" i="83"/>
  <c r="AD389" i="83"/>
  <c r="AK389" i="83"/>
  <c r="AC389" i="83"/>
  <c r="AF391" i="83"/>
  <c r="AE391" i="83"/>
  <c r="AL391" i="83"/>
  <c r="AD391" i="83"/>
  <c r="AK391" i="83"/>
  <c r="AC395" i="83"/>
  <c r="AL395" i="83"/>
  <c r="AG447" i="83"/>
  <c r="AF447" i="83"/>
  <c r="AE447" i="83"/>
  <c r="AL447" i="83"/>
  <c r="AD447" i="83"/>
  <c r="AK447" i="83"/>
  <c r="AC447" i="83"/>
  <c r="AA464" i="83"/>
  <c r="AB464" i="83"/>
  <c r="AD252" i="83"/>
  <c r="AL252" i="83"/>
  <c r="AL260" i="83"/>
  <c r="AE261" i="83"/>
  <c r="AD268" i="83"/>
  <c r="AL268" i="83"/>
  <c r="AE269" i="83"/>
  <c r="AD276" i="83"/>
  <c r="AL276" i="83"/>
  <c r="AE277" i="83"/>
  <c r="AC283" i="83"/>
  <c r="AK283" i="83"/>
  <c r="AD284" i="83"/>
  <c r="AL284" i="83"/>
  <c r="AE285" i="83"/>
  <c r="AC291" i="83"/>
  <c r="AK291" i="83"/>
  <c r="AD292" i="83"/>
  <c r="AL292" i="83"/>
  <c r="AE293" i="83"/>
  <c r="AC299" i="83"/>
  <c r="AK299" i="83"/>
  <c r="AD300" i="83"/>
  <c r="AL300" i="83"/>
  <c r="AE301" i="83"/>
  <c r="AF302" i="83"/>
  <c r="AC307" i="83"/>
  <c r="AD308" i="83"/>
  <c r="AL308" i="83"/>
  <c r="AE309" i="83"/>
  <c r="AF310" i="83"/>
  <c r="AC315" i="83"/>
  <c r="AK315" i="83"/>
  <c r="AD316" i="83"/>
  <c r="AL316" i="83"/>
  <c r="AE317" i="83"/>
  <c r="AF318" i="83"/>
  <c r="AC323" i="83"/>
  <c r="AK323" i="83"/>
  <c r="AD324" i="83"/>
  <c r="AL324" i="83"/>
  <c r="AE325" i="83"/>
  <c r="AF326" i="83"/>
  <c r="AC331" i="83"/>
  <c r="AD332" i="83"/>
  <c r="AE333" i="83"/>
  <c r="AF334" i="83"/>
  <c r="AC339" i="83"/>
  <c r="AK339" i="83"/>
  <c r="AD340" i="83"/>
  <c r="AL340" i="83"/>
  <c r="AE341" i="83"/>
  <c r="AC347" i="83"/>
  <c r="AK347" i="83"/>
  <c r="AD348" i="83"/>
  <c r="AL348" i="83"/>
  <c r="AE349" i="83"/>
  <c r="AF350" i="83"/>
  <c r="AC355" i="83"/>
  <c r="AK355" i="83"/>
  <c r="AD356" i="83"/>
  <c r="AL356" i="83"/>
  <c r="AE357" i="83"/>
  <c r="AF358" i="83"/>
  <c r="AC363" i="83"/>
  <c r="AK363" i="83"/>
  <c r="AD364" i="83"/>
  <c r="AL364" i="83"/>
  <c r="AE365" i="83"/>
  <c r="AK371" i="83"/>
  <c r="AD372" i="83"/>
  <c r="AL372" i="83"/>
  <c r="AE373" i="83"/>
  <c r="AF374" i="83"/>
  <c r="AC379" i="83"/>
  <c r="AK379" i="83"/>
  <c r="AE383" i="83"/>
  <c r="AE387" i="83"/>
  <c r="AE390" i="83"/>
  <c r="AL390" i="83"/>
  <c r="AD390" i="83"/>
  <c r="AK390" i="83"/>
  <c r="AC390" i="83"/>
  <c r="AB391" i="83"/>
  <c r="AP391" i="83" s="1"/>
  <c r="AD395" i="83"/>
  <c r="AB396" i="83"/>
  <c r="AA396" i="83"/>
  <c r="AF403" i="83"/>
  <c r="AL403" i="83"/>
  <c r="AD403" i="83"/>
  <c r="AK403" i="83"/>
  <c r="AB404" i="83"/>
  <c r="AA404" i="83"/>
  <c r="AG302" i="83"/>
  <c r="AG310" i="83"/>
  <c r="AG318" i="83"/>
  <c r="AG326" i="83"/>
  <c r="AG334" i="83"/>
  <c r="AG342" i="83"/>
  <c r="AD347" i="83"/>
  <c r="AL347" i="83"/>
  <c r="AG350" i="83"/>
  <c r="AD355" i="83"/>
  <c r="AL355" i="83"/>
  <c r="AG358" i="83"/>
  <c r="AD363" i="83"/>
  <c r="AL363" i="83"/>
  <c r="AD371" i="83"/>
  <c r="AL371" i="83"/>
  <c r="AG374" i="83"/>
  <c r="AP375" i="83"/>
  <c r="AD379" i="83"/>
  <c r="AA390" i="83"/>
  <c r="AE395" i="83"/>
  <c r="AL397" i="83"/>
  <c r="AD397" i="83"/>
  <c r="AK397" i="83"/>
  <c r="AC397" i="83"/>
  <c r="AF399" i="83"/>
  <c r="AE399" i="83"/>
  <c r="AL399" i="83"/>
  <c r="AD399" i="83"/>
  <c r="AF411" i="83"/>
  <c r="AE411" i="83"/>
  <c r="AL411" i="83"/>
  <c r="AD411" i="83"/>
  <c r="AK411" i="83"/>
  <c r="AC411" i="83"/>
  <c r="AF467" i="83"/>
  <c r="AL467" i="83"/>
  <c r="AD467" i="83"/>
  <c r="AG467" i="83"/>
  <c r="AE467" i="83"/>
  <c r="AK467" i="83"/>
  <c r="AP270" i="83"/>
  <c r="AE283" i="83"/>
  <c r="AE291" i="83"/>
  <c r="AA303" i="83"/>
  <c r="AE307" i="83"/>
  <c r="AA311" i="83"/>
  <c r="AE315" i="83"/>
  <c r="AA319" i="83"/>
  <c r="AE323" i="83"/>
  <c r="AA327" i="83"/>
  <c r="AE331" i="83"/>
  <c r="AA335" i="83"/>
  <c r="AD338" i="83"/>
  <c r="AL338" i="83"/>
  <c r="AE339" i="83"/>
  <c r="AF340" i="83"/>
  <c r="AA343" i="83"/>
  <c r="AD346" i="83"/>
  <c r="AL346" i="83"/>
  <c r="AF348" i="83"/>
  <c r="AA351" i="83"/>
  <c r="AD354" i="83"/>
  <c r="AL354" i="83"/>
  <c r="AE355" i="83"/>
  <c r="AF356" i="83"/>
  <c r="AA359" i="83"/>
  <c r="AD362" i="83"/>
  <c r="AL362" i="83"/>
  <c r="AE363" i="83"/>
  <c r="AF364" i="83"/>
  <c r="AA367" i="83"/>
  <c r="AP367" i="83" s="1"/>
  <c r="AD370" i="83"/>
  <c r="AL370" i="83"/>
  <c r="AE371" i="83"/>
  <c r="AF372" i="83"/>
  <c r="AA375" i="83"/>
  <c r="AD378" i="83"/>
  <c r="AL378" i="83"/>
  <c r="AA382" i="83"/>
  <c r="AB390" i="83"/>
  <c r="AG395" i="83"/>
  <c r="AE398" i="83"/>
  <c r="AL398" i="83"/>
  <c r="AD398" i="83"/>
  <c r="AK398" i="83"/>
  <c r="AC398" i="83"/>
  <c r="AB399" i="83"/>
  <c r="AA400" i="83"/>
  <c r="AE250" i="83"/>
  <c r="AE258" i="83"/>
  <c r="AE266" i="83"/>
  <c r="AE274" i="83"/>
  <c r="AE282" i="83"/>
  <c r="AF283" i="83"/>
  <c r="AE290" i="83"/>
  <c r="AF291" i="83"/>
  <c r="AE298" i="83"/>
  <c r="AF299" i="83"/>
  <c r="AE306" i="83"/>
  <c r="AF307" i="83"/>
  <c r="AE314" i="83"/>
  <c r="AF323" i="83"/>
  <c r="AF331" i="83"/>
  <c r="AF339" i="83"/>
  <c r="AF347" i="83"/>
  <c r="AF355" i="83"/>
  <c r="AP357" i="83"/>
  <c r="AF363" i="83"/>
  <c r="AF371" i="83"/>
  <c r="AP373" i="83"/>
  <c r="AF379" i="83"/>
  <c r="AG380" i="83"/>
  <c r="AK380" i="83"/>
  <c r="AA398" i="83"/>
  <c r="AB400" i="83"/>
  <c r="AP284" i="83"/>
  <c r="AP364" i="83"/>
  <c r="AF383" i="83"/>
  <c r="AL383" i="83"/>
  <c r="AD383" i="83"/>
  <c r="AF451" i="83"/>
  <c r="AL451" i="83"/>
  <c r="AD451" i="83"/>
  <c r="AG451" i="83"/>
  <c r="AE451" i="83"/>
  <c r="AC451" i="83"/>
  <c r="AB457" i="83"/>
  <c r="AA457" i="83"/>
  <c r="AB474" i="83"/>
  <c r="AA474" i="83"/>
  <c r="AF527" i="83"/>
  <c r="AE527" i="83"/>
  <c r="AL527" i="83"/>
  <c r="AD527" i="83"/>
  <c r="AK527" i="83"/>
  <c r="AC527" i="83"/>
  <c r="AG527" i="83"/>
  <c r="AC302" i="83"/>
  <c r="AC310" i="83"/>
  <c r="AC318" i="83"/>
  <c r="AC326" i="83"/>
  <c r="AC334" i="83"/>
  <c r="AC342" i="83"/>
  <c r="AC350" i="83"/>
  <c r="AC358" i="83"/>
  <c r="AC366" i="83"/>
  <c r="AC374" i="83"/>
  <c r="AP385" i="83"/>
  <c r="AK387" i="83"/>
  <c r="AE397" i="83"/>
  <c r="AG399" i="83"/>
  <c r="AF427" i="83"/>
  <c r="AE427" i="83"/>
  <c r="AL427" i="83"/>
  <c r="AD427" i="83"/>
  <c r="AK427" i="83"/>
  <c r="AC427" i="83"/>
  <c r="AB428" i="83"/>
  <c r="AA428" i="83"/>
  <c r="AB436" i="83"/>
  <c r="AA436" i="83"/>
  <c r="AP436" i="83" s="1"/>
  <c r="AB444" i="83"/>
  <c r="AA444" i="83"/>
  <c r="AB381" i="83"/>
  <c r="AE384" i="83"/>
  <c r="AF385" i="83"/>
  <c r="AG386" i="83"/>
  <c r="AE392" i="83"/>
  <c r="AF393" i="83"/>
  <c r="AG394" i="83"/>
  <c r="AF401" i="83"/>
  <c r="AG402" i="83"/>
  <c r="AC406" i="83"/>
  <c r="AK406" i="83"/>
  <c r="AD407" i="83"/>
  <c r="AL407" i="83"/>
  <c r="AF409" i="83"/>
  <c r="AC414" i="83"/>
  <c r="AK414" i="83"/>
  <c r="AD415" i="83"/>
  <c r="AL415" i="83"/>
  <c r="AF417" i="83"/>
  <c r="AG418" i="83"/>
  <c r="AC422" i="83"/>
  <c r="AK422" i="83"/>
  <c r="AD423" i="83"/>
  <c r="AL423" i="83"/>
  <c r="AE424" i="83"/>
  <c r="AF425" i="83"/>
  <c r="AG426" i="83"/>
  <c r="AC430" i="83"/>
  <c r="AK430" i="83"/>
  <c r="AD431" i="83"/>
  <c r="AL431" i="83"/>
  <c r="AF433" i="83"/>
  <c r="AG434" i="83"/>
  <c r="AC438" i="83"/>
  <c r="AK438" i="83"/>
  <c r="AL439" i="83"/>
  <c r="AF441" i="83"/>
  <c r="AG442" i="83"/>
  <c r="AE446" i="83"/>
  <c r="AD450" i="83"/>
  <c r="AC453" i="83"/>
  <c r="AL453" i="83"/>
  <c r="AC455" i="83"/>
  <c r="AE459" i="83"/>
  <c r="AG463" i="83"/>
  <c r="AP467" i="83"/>
  <c r="AE472" i="83"/>
  <c r="AL472" i="83"/>
  <c r="AD472" i="83"/>
  <c r="AC472" i="83"/>
  <c r="AF473" i="83"/>
  <c r="AE473" i="83"/>
  <c r="AL473" i="83"/>
  <c r="AD473" i="83"/>
  <c r="AC473" i="83"/>
  <c r="AG385" i="83"/>
  <c r="AG393" i="83"/>
  <c r="AG401" i="83"/>
  <c r="AC405" i="83"/>
  <c r="AK405" i="83"/>
  <c r="AD406" i="83"/>
  <c r="AL406" i="83"/>
  <c r="AE407" i="83"/>
  <c r="AG409" i="83"/>
  <c r="AP410" i="83"/>
  <c r="AC413" i="83"/>
  <c r="AK413" i="83"/>
  <c r="AD414" i="83"/>
  <c r="AL414" i="83"/>
  <c r="AE415" i="83"/>
  <c r="AG417" i="83"/>
  <c r="AC421" i="83"/>
  <c r="AK421" i="83"/>
  <c r="AD422" i="83"/>
  <c r="AL422" i="83"/>
  <c r="AE423" i="83"/>
  <c r="AG425" i="83"/>
  <c r="AC429" i="83"/>
  <c r="AK429" i="83"/>
  <c r="AD430" i="83"/>
  <c r="AL430" i="83"/>
  <c r="AE431" i="83"/>
  <c r="AG433" i="83"/>
  <c r="AC437" i="83"/>
  <c r="AK437" i="83"/>
  <c r="AD438" i="83"/>
  <c r="AL438" i="83"/>
  <c r="AE439" i="83"/>
  <c r="AG441" i="83"/>
  <c r="AC445" i="83"/>
  <c r="AK445" i="83"/>
  <c r="AF446" i="83"/>
  <c r="AL449" i="83"/>
  <c r="AD449" i="83"/>
  <c r="AD453" i="83"/>
  <c r="AE458" i="83"/>
  <c r="AK458" i="83"/>
  <c r="AC458" i="83"/>
  <c r="AP459" i="83"/>
  <c r="AD466" i="83"/>
  <c r="AA468" i="83"/>
  <c r="AB472" i="83"/>
  <c r="AA472" i="83"/>
  <c r="AB473" i="83"/>
  <c r="AP523" i="83"/>
  <c r="AB544" i="83"/>
  <c r="AA544" i="83"/>
  <c r="AF551" i="83"/>
  <c r="AE551" i="83"/>
  <c r="AL551" i="83"/>
  <c r="AD551" i="83"/>
  <c r="AC551" i="83"/>
  <c r="AB552" i="83"/>
  <c r="AA552" i="83"/>
  <c r="AF599" i="83"/>
  <c r="AE599" i="83"/>
  <c r="AL599" i="83"/>
  <c r="AD599" i="83"/>
  <c r="AG599" i="83"/>
  <c r="AC599" i="83"/>
  <c r="AG384" i="83"/>
  <c r="AA386" i="83"/>
  <c r="AC388" i="83"/>
  <c r="AK388" i="83"/>
  <c r="AG392" i="83"/>
  <c r="AA394" i="83"/>
  <c r="AK396" i="83"/>
  <c r="AA402" i="83"/>
  <c r="AC404" i="83"/>
  <c r="AD405" i="83"/>
  <c r="AL405" i="83"/>
  <c r="AE406" i="83"/>
  <c r="AF407" i="83"/>
  <c r="AG408" i="83"/>
  <c r="AA410" i="83"/>
  <c r="AD413" i="83"/>
  <c r="AL413" i="83"/>
  <c r="AE414" i="83"/>
  <c r="AF415" i="83"/>
  <c r="AG416" i="83"/>
  <c r="AA418" i="83"/>
  <c r="AD421" i="83"/>
  <c r="AL421" i="83"/>
  <c r="AE422" i="83"/>
  <c r="AF423" i="83"/>
  <c r="AG424" i="83"/>
  <c r="AA426" i="83"/>
  <c r="AD429" i="83"/>
  <c r="AL429" i="83"/>
  <c r="AE430" i="83"/>
  <c r="AF431" i="83"/>
  <c r="AA434" i="83"/>
  <c r="AP434" i="83" s="1"/>
  <c r="AD437" i="83"/>
  <c r="AL437" i="83"/>
  <c r="AE438" i="83"/>
  <c r="AF439" i="83"/>
  <c r="AG440" i="83"/>
  <c r="AA442" i="83"/>
  <c r="AD445" i="83"/>
  <c r="AL445" i="83"/>
  <c r="AG448" i="83"/>
  <c r="AB451" i="83"/>
  <c r="AE453" i="83"/>
  <c r="AB454" i="83"/>
  <c r="AE455" i="83"/>
  <c r="AK456" i="83"/>
  <c r="AC456" i="83"/>
  <c r="AL465" i="83"/>
  <c r="AD465" i="83"/>
  <c r="AB467" i="83"/>
  <c r="AB468" i="83"/>
  <c r="AF472" i="83"/>
  <c r="AA473" i="83"/>
  <c r="AF479" i="83"/>
  <c r="AL479" i="83"/>
  <c r="AD479" i="83"/>
  <c r="AK479" i="83"/>
  <c r="AC479" i="83"/>
  <c r="AB480" i="83"/>
  <c r="AA480" i="83"/>
  <c r="AB488" i="83"/>
  <c r="AA488" i="83"/>
  <c r="AF575" i="83"/>
  <c r="AE575" i="83"/>
  <c r="AL575" i="83"/>
  <c r="AD575" i="83"/>
  <c r="AK575" i="83"/>
  <c r="AE405" i="83"/>
  <c r="AF414" i="83"/>
  <c r="AE421" i="83"/>
  <c r="AF422" i="83"/>
  <c r="AE429" i="83"/>
  <c r="AF430" i="83"/>
  <c r="AE437" i="83"/>
  <c r="AF438" i="83"/>
  <c r="AG453" i="83"/>
  <c r="AF455" i="83"/>
  <c r="AF459" i="83"/>
  <c r="AD459" i="83"/>
  <c r="AF487" i="83"/>
  <c r="AE487" i="83"/>
  <c r="AL487" i="83"/>
  <c r="AD487" i="83"/>
  <c r="AK487" i="83"/>
  <c r="AC487" i="83"/>
  <c r="AB536" i="83"/>
  <c r="AA536" i="83"/>
  <c r="AF543" i="83"/>
  <c r="AE543" i="83"/>
  <c r="AL543" i="83"/>
  <c r="AD543" i="83"/>
  <c r="AK543" i="83"/>
  <c r="AC543" i="83"/>
  <c r="AF559" i="83"/>
  <c r="AE559" i="83"/>
  <c r="AL559" i="83"/>
  <c r="AD559" i="83"/>
  <c r="AK559" i="83"/>
  <c r="AF567" i="83"/>
  <c r="AE567" i="83"/>
  <c r="AL567" i="83"/>
  <c r="AK567" i="83"/>
  <c r="AC567" i="83"/>
  <c r="AB568" i="83"/>
  <c r="AA568" i="83"/>
  <c r="AB576" i="83"/>
  <c r="AA576" i="83"/>
  <c r="AB584" i="83"/>
  <c r="AA584" i="83"/>
  <c r="AK588" i="83"/>
  <c r="AC588" i="83"/>
  <c r="AG588" i="83"/>
  <c r="AF588" i="83"/>
  <c r="AE588" i="83"/>
  <c r="AD588" i="83"/>
  <c r="AL588" i="83"/>
  <c r="AF405" i="83"/>
  <c r="AF413" i="83"/>
  <c r="AF421" i="83"/>
  <c r="AP423" i="83"/>
  <c r="AF429" i="83"/>
  <c r="AF437" i="83"/>
  <c r="AK450" i="83"/>
  <c r="AC450" i="83"/>
  <c r="AB496" i="83"/>
  <c r="AA496" i="83"/>
  <c r="AB512" i="83"/>
  <c r="AA512" i="83"/>
  <c r="AB520" i="83"/>
  <c r="AA520" i="83"/>
  <c r="AF535" i="83"/>
  <c r="AL535" i="83"/>
  <c r="AD535" i="83"/>
  <c r="AK535" i="83"/>
  <c r="AC535" i="83"/>
  <c r="AB560" i="83"/>
  <c r="AA560" i="83"/>
  <c r="AF583" i="83"/>
  <c r="AE583" i="83"/>
  <c r="AL583" i="83"/>
  <c r="AD583" i="83"/>
  <c r="AK583" i="83"/>
  <c r="AC583" i="83"/>
  <c r="AE466" i="83"/>
  <c r="AK466" i="83"/>
  <c r="AC466" i="83"/>
  <c r="AF495" i="83"/>
  <c r="AE495" i="83"/>
  <c r="AL495" i="83"/>
  <c r="AD495" i="83"/>
  <c r="AK495" i="83"/>
  <c r="AC495" i="83"/>
  <c r="AF503" i="83"/>
  <c r="AE503" i="83"/>
  <c r="AD503" i="83"/>
  <c r="AC503" i="83"/>
  <c r="AB504" i="83"/>
  <c r="AA504" i="83"/>
  <c r="AF511" i="83"/>
  <c r="AE511" i="83"/>
  <c r="AL511" i="83"/>
  <c r="AD511" i="83"/>
  <c r="AK511" i="83"/>
  <c r="AC511" i="83"/>
  <c r="AF519" i="83"/>
  <c r="AE519" i="83"/>
  <c r="AL519" i="83"/>
  <c r="AD519" i="83"/>
  <c r="AK519" i="83"/>
  <c r="AC519" i="83"/>
  <c r="AB528" i="83"/>
  <c r="AA528" i="83"/>
  <c r="AB597" i="83"/>
  <c r="AA597" i="83"/>
  <c r="AB600" i="83"/>
  <c r="AA600" i="83"/>
  <c r="AC384" i="83"/>
  <c r="AD385" i="83"/>
  <c r="AC392" i="83"/>
  <c r="AD393" i="83"/>
  <c r="AC400" i="83"/>
  <c r="AD401" i="83"/>
  <c r="AC408" i="83"/>
  <c r="AD409" i="83"/>
  <c r="AC416" i="83"/>
  <c r="AD417" i="83"/>
  <c r="AC424" i="83"/>
  <c r="AD425" i="83"/>
  <c r="AC432" i="83"/>
  <c r="AD433" i="83"/>
  <c r="AC440" i="83"/>
  <c r="AD441" i="83"/>
  <c r="AC446" i="83"/>
  <c r="AL446" i="83"/>
  <c r="AB448" i="83"/>
  <c r="AF449" i="83"/>
  <c r="AA450" i="83"/>
  <c r="AE456" i="83"/>
  <c r="AL457" i="83"/>
  <c r="AD457" i="83"/>
  <c r="AF458" i="83"/>
  <c r="AE461" i="83"/>
  <c r="AB462" i="83"/>
  <c r="AK464" i="83"/>
  <c r="AC464" i="83"/>
  <c r="AE465" i="83"/>
  <c r="AL471" i="83"/>
  <c r="AD471" i="83"/>
  <c r="AK471" i="83"/>
  <c r="AE479" i="83"/>
  <c r="AB590" i="83"/>
  <c r="AA590" i="83"/>
  <c r="AE598" i="83"/>
  <c r="AL598" i="83"/>
  <c r="AD598" i="83"/>
  <c r="AK598" i="83"/>
  <c r="AC598" i="83"/>
  <c r="AG598" i="83"/>
  <c r="AF598" i="83"/>
  <c r="AE460" i="83"/>
  <c r="AE468" i="83"/>
  <c r="AF469" i="83"/>
  <c r="AC474" i="83"/>
  <c r="AK474" i="83"/>
  <c r="AD475" i="83"/>
  <c r="AL475" i="83"/>
  <c r="AE476" i="83"/>
  <c r="AF477" i="83"/>
  <c r="AB481" i="83"/>
  <c r="AC482" i="83"/>
  <c r="AK482" i="83"/>
  <c r="AD483" i="83"/>
  <c r="AL483" i="83"/>
  <c r="AE484" i="83"/>
  <c r="AF485" i="83"/>
  <c r="AB489" i="83"/>
  <c r="AK490" i="83"/>
  <c r="AD491" i="83"/>
  <c r="AL491" i="83"/>
  <c r="AE492" i="83"/>
  <c r="AF493" i="83"/>
  <c r="AB497" i="83"/>
  <c r="AC498" i="83"/>
  <c r="AK498" i="83"/>
  <c r="AD499" i="83"/>
  <c r="AL499" i="83"/>
  <c r="AE500" i="83"/>
  <c r="AF501" i="83"/>
  <c r="AB505" i="83"/>
  <c r="AP505" i="83" s="1"/>
  <c r="AC506" i="83"/>
  <c r="AK506" i="83"/>
  <c r="AD507" i="83"/>
  <c r="AL507" i="83"/>
  <c r="AE508" i="83"/>
  <c r="AF509" i="83"/>
  <c r="AB513" i="83"/>
  <c r="AC514" i="83"/>
  <c r="AK514" i="83"/>
  <c r="AD515" i="83"/>
  <c r="AL515" i="83"/>
  <c r="AE516" i="83"/>
  <c r="AF517" i="83"/>
  <c r="AB521" i="83"/>
  <c r="AK522" i="83"/>
  <c r="AD523" i="83"/>
  <c r="AL523" i="83"/>
  <c r="AE524" i="83"/>
  <c r="AF525" i="83"/>
  <c r="AB529" i="83"/>
  <c r="AC530" i="83"/>
  <c r="AK530" i="83"/>
  <c r="AD531" i="83"/>
  <c r="AL531" i="83"/>
  <c r="AE532" i="83"/>
  <c r="AF533" i="83"/>
  <c r="AB537" i="83"/>
  <c r="AP537" i="83" s="1"/>
  <c r="AC538" i="83"/>
  <c r="AD539" i="83"/>
  <c r="AL539" i="83"/>
  <c r="AE540" i="83"/>
  <c r="AF541" i="83"/>
  <c r="AB545" i="83"/>
  <c r="AC546" i="83"/>
  <c r="AK546" i="83"/>
  <c r="AD547" i="83"/>
  <c r="AL547" i="83"/>
  <c r="AE548" i="83"/>
  <c r="AF549" i="83"/>
  <c r="AB553" i="83"/>
  <c r="AC554" i="83"/>
  <c r="AD555" i="83"/>
  <c r="AL555" i="83"/>
  <c r="AB561" i="83"/>
  <c r="AC562" i="83"/>
  <c r="AK562" i="83"/>
  <c r="AD563" i="83"/>
  <c r="AL563" i="83"/>
  <c r="AE564" i="83"/>
  <c r="AB569" i="83"/>
  <c r="AC570" i="83"/>
  <c r="AK570" i="83"/>
  <c r="AD571" i="83"/>
  <c r="AL571" i="83"/>
  <c r="AE572" i="83"/>
  <c r="AF573" i="83"/>
  <c r="AB577" i="83"/>
  <c r="AC578" i="83"/>
  <c r="AK578" i="83"/>
  <c r="AD579" i="83"/>
  <c r="AE580" i="83"/>
  <c r="AF581" i="83"/>
  <c r="AB585" i="83"/>
  <c r="AF587" i="83"/>
  <c r="AF589" i="83"/>
  <c r="AF591" i="83"/>
  <c r="AE591" i="83"/>
  <c r="AL591" i="83"/>
  <c r="AD591" i="83"/>
  <c r="AE603" i="83"/>
  <c r="AF611" i="83"/>
  <c r="AE611" i="83"/>
  <c r="AL611" i="83"/>
  <c r="AD611" i="83"/>
  <c r="AK611" i="83"/>
  <c r="AC611" i="83"/>
  <c r="AB612" i="83"/>
  <c r="AA612" i="83"/>
  <c r="AF627" i="83"/>
  <c r="AE627" i="83"/>
  <c r="AL627" i="83"/>
  <c r="AD627" i="83"/>
  <c r="AK627" i="83"/>
  <c r="AC627" i="83"/>
  <c r="AB628" i="83"/>
  <c r="AA628" i="83"/>
  <c r="AE635" i="83"/>
  <c r="AL635" i="83"/>
  <c r="AD635" i="83"/>
  <c r="AK635" i="83"/>
  <c r="AC635" i="83"/>
  <c r="AB636" i="83"/>
  <c r="AA636" i="83"/>
  <c r="AB668" i="83"/>
  <c r="AA668" i="83"/>
  <c r="AF699" i="83"/>
  <c r="AE699" i="83"/>
  <c r="AL699" i="83"/>
  <c r="AD699" i="83"/>
  <c r="AK699" i="83"/>
  <c r="AC699" i="83"/>
  <c r="AD474" i="83"/>
  <c r="AL474" i="83"/>
  <c r="AE475" i="83"/>
  <c r="AP478" i="83"/>
  <c r="AC481" i="83"/>
  <c r="AK481" i="83"/>
  <c r="AD482" i="83"/>
  <c r="AL482" i="83"/>
  <c r="AC489" i="83"/>
  <c r="AK489" i="83"/>
  <c r="AD490" i="83"/>
  <c r="AL490" i="83"/>
  <c r="AE491" i="83"/>
  <c r="AC497" i="83"/>
  <c r="AD498" i="83"/>
  <c r="AL498" i="83"/>
  <c r="AC505" i="83"/>
  <c r="AK505" i="83"/>
  <c r="AD506" i="83"/>
  <c r="AL506" i="83"/>
  <c r="AE507" i="83"/>
  <c r="AC513" i="83"/>
  <c r="AD514" i="83"/>
  <c r="AL514" i="83"/>
  <c r="AE515" i="83"/>
  <c r="AC521" i="83"/>
  <c r="AK521" i="83"/>
  <c r="AD522" i="83"/>
  <c r="AL522" i="83"/>
  <c r="AE523" i="83"/>
  <c r="AC529" i="83"/>
  <c r="AK529" i="83"/>
  <c r="AD530" i="83"/>
  <c r="AL530" i="83"/>
  <c r="AE531" i="83"/>
  <c r="AC537" i="83"/>
  <c r="AK537" i="83"/>
  <c r="AD538" i="83"/>
  <c r="AL538" i="83"/>
  <c r="AE539" i="83"/>
  <c r="AC545" i="83"/>
  <c r="AK545" i="83"/>
  <c r="AD546" i="83"/>
  <c r="AL546" i="83"/>
  <c r="AE547" i="83"/>
  <c r="AC553" i="83"/>
  <c r="AK553" i="83"/>
  <c r="AD554" i="83"/>
  <c r="AL554" i="83"/>
  <c r="AE555" i="83"/>
  <c r="AC561" i="83"/>
  <c r="AK561" i="83"/>
  <c r="AD562" i="83"/>
  <c r="AL562" i="83"/>
  <c r="AE563" i="83"/>
  <c r="AC569" i="83"/>
  <c r="AK569" i="83"/>
  <c r="AD570" i="83"/>
  <c r="AL570" i="83"/>
  <c r="AE571" i="83"/>
  <c r="AC577" i="83"/>
  <c r="AK577" i="83"/>
  <c r="AD578" i="83"/>
  <c r="AL578" i="83"/>
  <c r="AE579" i="83"/>
  <c r="AC585" i="83"/>
  <c r="AK585" i="83"/>
  <c r="AC595" i="83"/>
  <c r="AE597" i="83"/>
  <c r="AF603" i="83"/>
  <c r="AF643" i="83"/>
  <c r="AE643" i="83"/>
  <c r="AL643" i="83"/>
  <c r="AD643" i="83"/>
  <c r="AK643" i="83"/>
  <c r="AC643" i="83"/>
  <c r="AB644" i="83"/>
  <c r="AA644" i="83"/>
  <c r="AF651" i="83"/>
  <c r="AE651" i="83"/>
  <c r="AL651" i="83"/>
  <c r="AD651" i="83"/>
  <c r="AK651" i="83"/>
  <c r="AC651" i="83"/>
  <c r="AB652" i="83"/>
  <c r="AA652" i="83"/>
  <c r="AB676" i="83"/>
  <c r="AA676" i="83"/>
  <c r="AE474" i="83"/>
  <c r="AF475" i="83"/>
  <c r="AC480" i="83"/>
  <c r="AK480" i="83"/>
  <c r="AE482" i="83"/>
  <c r="AF483" i="83"/>
  <c r="AC488" i="83"/>
  <c r="AK488" i="83"/>
  <c r="AL489" i="83"/>
  <c r="AE490" i="83"/>
  <c r="AF491" i="83"/>
  <c r="AC496" i="83"/>
  <c r="AK496" i="83"/>
  <c r="AD497" i="83"/>
  <c r="AL497" i="83"/>
  <c r="AE498" i="83"/>
  <c r="AF499" i="83"/>
  <c r="AC504" i="83"/>
  <c r="AK504" i="83"/>
  <c r="AD505" i="83"/>
  <c r="AL505" i="83"/>
  <c r="AF507" i="83"/>
  <c r="AC512" i="83"/>
  <c r="AK512" i="83"/>
  <c r="AD513" i="83"/>
  <c r="AL513" i="83"/>
  <c r="AE514" i="83"/>
  <c r="AC520" i="83"/>
  <c r="AD521" i="83"/>
  <c r="AL521" i="83"/>
  <c r="AE522" i="83"/>
  <c r="AF523" i="83"/>
  <c r="AC528" i="83"/>
  <c r="AK528" i="83"/>
  <c r="AD529" i="83"/>
  <c r="AL529" i="83"/>
  <c r="AE530" i="83"/>
  <c r="AF531" i="83"/>
  <c r="AC536" i="83"/>
  <c r="AK536" i="83"/>
  <c r="AD537" i="83"/>
  <c r="AL537" i="83"/>
  <c r="AF539" i="83"/>
  <c r="AC544" i="83"/>
  <c r="AK544" i="83"/>
  <c r="AD545" i="83"/>
  <c r="AL545" i="83"/>
  <c r="AE546" i="83"/>
  <c r="AF547" i="83"/>
  <c r="AC552" i="83"/>
  <c r="AK552" i="83"/>
  <c r="AD553" i="83"/>
  <c r="AL553" i="83"/>
  <c r="AE554" i="83"/>
  <c r="AF555" i="83"/>
  <c r="AC560" i="83"/>
  <c r="AK560" i="83"/>
  <c r="AD561" i="83"/>
  <c r="AL561" i="83"/>
  <c r="AE562" i="83"/>
  <c r="AF563" i="83"/>
  <c r="AC568" i="83"/>
  <c r="AK568" i="83"/>
  <c r="AD569" i="83"/>
  <c r="AL569" i="83"/>
  <c r="AE570" i="83"/>
  <c r="AF571" i="83"/>
  <c r="AK576" i="83"/>
  <c r="AD577" i="83"/>
  <c r="AL577" i="83"/>
  <c r="AE578" i="83"/>
  <c r="AC584" i="83"/>
  <c r="AK584" i="83"/>
  <c r="AD585" i="83"/>
  <c r="AL585" i="83"/>
  <c r="AP587" i="83"/>
  <c r="AD590" i="83"/>
  <c r="AA591" i="83"/>
  <c r="AD595" i="83"/>
  <c r="AL595" i="83"/>
  <c r="AF597" i="83"/>
  <c r="AB660" i="83"/>
  <c r="AA660" i="83"/>
  <c r="AF667" i="83"/>
  <c r="AE667" i="83"/>
  <c r="AL667" i="83"/>
  <c r="AD667" i="83"/>
  <c r="AK667" i="83"/>
  <c r="AC667" i="83"/>
  <c r="AA721" i="83"/>
  <c r="AB721" i="83"/>
  <c r="AD480" i="83"/>
  <c r="AL480" i="83"/>
  <c r="AE481" i="83"/>
  <c r="AL488" i="83"/>
  <c r="AE489" i="83"/>
  <c r="AD496" i="83"/>
  <c r="AL496" i="83"/>
  <c r="AE497" i="83"/>
  <c r="AD504" i="83"/>
  <c r="AL504" i="83"/>
  <c r="AE505" i="83"/>
  <c r="AD512" i="83"/>
  <c r="AL512" i="83"/>
  <c r="AE513" i="83"/>
  <c r="AD520" i="83"/>
  <c r="AL520" i="83"/>
  <c r="AD528" i="83"/>
  <c r="AL528" i="83"/>
  <c r="AE529" i="83"/>
  <c r="AD536" i="83"/>
  <c r="AL536" i="83"/>
  <c r="AE537" i="83"/>
  <c r="AD544" i="83"/>
  <c r="AL544" i="83"/>
  <c r="AE545" i="83"/>
  <c r="AD552" i="83"/>
  <c r="AL552" i="83"/>
  <c r="AE553" i="83"/>
  <c r="AF554" i="83"/>
  <c r="AD560" i="83"/>
  <c r="AL560" i="83"/>
  <c r="AE561" i="83"/>
  <c r="AF562" i="83"/>
  <c r="AD568" i="83"/>
  <c r="AL568" i="83"/>
  <c r="AE569" i="83"/>
  <c r="AF570" i="83"/>
  <c r="AD576" i="83"/>
  <c r="AL576" i="83"/>
  <c r="AE577" i="83"/>
  <c r="AF578" i="83"/>
  <c r="AD584" i="83"/>
  <c r="AL584" i="83"/>
  <c r="AE585" i="83"/>
  <c r="AL589" i="83"/>
  <c r="AD589" i="83"/>
  <c r="AE595" i="83"/>
  <c r="AK596" i="83"/>
  <c r="AC596" i="83"/>
  <c r="AL603" i="83"/>
  <c r="AK603" i="83"/>
  <c r="AC603" i="83"/>
  <c r="AE659" i="83"/>
  <c r="AL659" i="83"/>
  <c r="AK659" i="83"/>
  <c r="AC659" i="83"/>
  <c r="AF675" i="83"/>
  <c r="AE675" i="83"/>
  <c r="AL675" i="83"/>
  <c r="AD675" i="83"/>
  <c r="AC675" i="83"/>
  <c r="AB684" i="83"/>
  <c r="AA684" i="83"/>
  <c r="AA784" i="83"/>
  <c r="AB784" i="83"/>
  <c r="AE480" i="83"/>
  <c r="AF481" i="83"/>
  <c r="AE488" i="83"/>
  <c r="AE496" i="83"/>
  <c r="AF497" i="83"/>
  <c r="AE504" i="83"/>
  <c r="AF505" i="83"/>
  <c r="AE512" i="83"/>
  <c r="AF513" i="83"/>
  <c r="AE520" i="83"/>
  <c r="AE528" i="83"/>
  <c r="AF529" i="83"/>
  <c r="AE536" i="83"/>
  <c r="AF537" i="83"/>
  <c r="AE544" i="83"/>
  <c r="AF545" i="83"/>
  <c r="AE552" i="83"/>
  <c r="AF553" i="83"/>
  <c r="AE560" i="83"/>
  <c r="AF561" i="83"/>
  <c r="AE568" i="83"/>
  <c r="AF569" i="83"/>
  <c r="AE576" i="83"/>
  <c r="AF577" i="83"/>
  <c r="AP579" i="83"/>
  <c r="AF585" i="83"/>
  <c r="AF595" i="83"/>
  <c r="AB596" i="83"/>
  <c r="AA596" i="83"/>
  <c r="AB692" i="83"/>
  <c r="AA692" i="83"/>
  <c r="AA713" i="83"/>
  <c r="AP713" i="83" s="1"/>
  <c r="AB713" i="83"/>
  <c r="AP482" i="83"/>
  <c r="AP490" i="83"/>
  <c r="AP522" i="83"/>
  <c r="AF683" i="83"/>
  <c r="AL683" i="83"/>
  <c r="AD683" i="83"/>
  <c r="AK683" i="83"/>
  <c r="AC683" i="83"/>
  <c r="AE590" i="83"/>
  <c r="AL590" i="83"/>
  <c r="AC590" i="83"/>
  <c r="AL597" i="83"/>
  <c r="AD597" i="83"/>
  <c r="AK597" i="83"/>
  <c r="AC597" i="83"/>
  <c r="AB604" i="83"/>
  <c r="AA604" i="83"/>
  <c r="AF619" i="83"/>
  <c r="AE619" i="83"/>
  <c r="AL619" i="83"/>
  <c r="AD619" i="83"/>
  <c r="AK619" i="83"/>
  <c r="AC619" i="83"/>
  <c r="AB620" i="83"/>
  <c r="AA620" i="83"/>
  <c r="AF691" i="83"/>
  <c r="AE691" i="83"/>
  <c r="AL691" i="83"/>
  <c r="AD691" i="83"/>
  <c r="AK691" i="83"/>
  <c r="AC691" i="83"/>
  <c r="AB700" i="83"/>
  <c r="AA700" i="83"/>
  <c r="AE592" i="83"/>
  <c r="AF593" i="83"/>
  <c r="AE600" i="83"/>
  <c r="AF601" i="83"/>
  <c r="AB605" i="83"/>
  <c r="AC606" i="83"/>
  <c r="AK606" i="83"/>
  <c r="AD607" i="83"/>
  <c r="AL607" i="83"/>
  <c r="AE608" i="83"/>
  <c r="AF609" i="83"/>
  <c r="AB613" i="83"/>
  <c r="AP613" i="83" s="1"/>
  <c r="AC614" i="83"/>
  <c r="AK614" i="83"/>
  <c r="AD615" i="83"/>
  <c r="AL615" i="83"/>
  <c r="AE616" i="83"/>
  <c r="AF617" i="83"/>
  <c r="AB621" i="83"/>
  <c r="AC622" i="83"/>
  <c r="AK622" i="83"/>
  <c r="AD623" i="83"/>
  <c r="AE624" i="83"/>
  <c r="AF625" i="83"/>
  <c r="AB629" i="83"/>
  <c r="AC630" i="83"/>
  <c r="AD631" i="83"/>
  <c r="AL631" i="83"/>
  <c r="AE632" i="83"/>
  <c r="AF633" i="83"/>
  <c r="AB637" i="83"/>
  <c r="AC638" i="83"/>
  <c r="AD639" i="83"/>
  <c r="AL639" i="83"/>
  <c r="AE640" i="83"/>
  <c r="AF641" i="83"/>
  <c r="AB645" i="83"/>
  <c r="AP645" i="83" s="1"/>
  <c r="AK646" i="83"/>
  <c r="AD647" i="83"/>
  <c r="AL647" i="83"/>
  <c r="AE648" i="83"/>
  <c r="AF649" i="83"/>
  <c r="AB653" i="83"/>
  <c r="AP653" i="83" s="1"/>
  <c r="AC654" i="83"/>
  <c r="AK654" i="83"/>
  <c r="AE656" i="83"/>
  <c r="AF657" i="83"/>
  <c r="AB661" i="83"/>
  <c r="AC662" i="83"/>
  <c r="AK662" i="83"/>
  <c r="AD663" i="83"/>
  <c r="AL663" i="83"/>
  <c r="AB669" i="83"/>
  <c r="AC670" i="83"/>
  <c r="AK670" i="83"/>
  <c r="AD671" i="83"/>
  <c r="AL671" i="83"/>
  <c r="AB677" i="83"/>
  <c r="AC678" i="83"/>
  <c r="AK678" i="83"/>
  <c r="AB685" i="83"/>
  <c r="AC686" i="83"/>
  <c r="AK686" i="83"/>
  <c r="AB693" i="83"/>
  <c r="AC694" i="83"/>
  <c r="AB701" i="83"/>
  <c r="AC702" i="83"/>
  <c r="AK702" i="83"/>
  <c r="AB708" i="83"/>
  <c r="AK708" i="83"/>
  <c r="AB711" i="83"/>
  <c r="AA711" i="83"/>
  <c r="AE714" i="83"/>
  <c r="AL714" i="83"/>
  <c r="AD714" i="83"/>
  <c r="AF715" i="83"/>
  <c r="AE715" i="83"/>
  <c r="AK715" i="83"/>
  <c r="AC715" i="83"/>
  <c r="AL715" i="83"/>
  <c r="AL718" i="83"/>
  <c r="AD718" i="83"/>
  <c r="AF718" i="83"/>
  <c r="AB737" i="83"/>
  <c r="AA737" i="83"/>
  <c r="AF839" i="83"/>
  <c r="AE839" i="83"/>
  <c r="AL839" i="83"/>
  <c r="AD839" i="83"/>
  <c r="AK839" i="83"/>
  <c r="AG839" i="83"/>
  <c r="AC605" i="83"/>
  <c r="AD606" i="83"/>
  <c r="AL606" i="83"/>
  <c r="AE607" i="83"/>
  <c r="AC613" i="83"/>
  <c r="AK613" i="83"/>
  <c r="AD614" i="83"/>
  <c r="AL614" i="83"/>
  <c r="AE615" i="83"/>
  <c r="AP618" i="83"/>
  <c r="AC621" i="83"/>
  <c r="AK621" i="83"/>
  <c r="AD622" i="83"/>
  <c r="AL622" i="83"/>
  <c r="AE623" i="83"/>
  <c r="AP626" i="83"/>
  <c r="AC629" i="83"/>
  <c r="AK629" i="83"/>
  <c r="AD630" i="83"/>
  <c r="AL630" i="83"/>
  <c r="AE631" i="83"/>
  <c r="AF632" i="83"/>
  <c r="AC637" i="83"/>
  <c r="AK637" i="83"/>
  <c r="AD638" i="83"/>
  <c r="AL638" i="83"/>
  <c r="AE639" i="83"/>
  <c r="AF640" i="83"/>
  <c r="AC645" i="83"/>
  <c r="AK645" i="83"/>
  <c r="AD646" i="83"/>
  <c r="AL646" i="83"/>
  <c r="AE647" i="83"/>
  <c r="AF648" i="83"/>
  <c r="AC653" i="83"/>
  <c r="AK653" i="83"/>
  <c r="AD654" i="83"/>
  <c r="AL654" i="83"/>
  <c r="AF656" i="83"/>
  <c r="AA659" i="83"/>
  <c r="AC661" i="83"/>
  <c r="AK661" i="83"/>
  <c r="AD662" i="83"/>
  <c r="AL662" i="83"/>
  <c r="AE663" i="83"/>
  <c r="AA667" i="83"/>
  <c r="AK669" i="83"/>
  <c r="AD670" i="83"/>
  <c r="AL670" i="83"/>
  <c r="AE671" i="83"/>
  <c r="AA675" i="83"/>
  <c r="AC677" i="83"/>
  <c r="AK677" i="83"/>
  <c r="AD678" i="83"/>
  <c r="AL678" i="83"/>
  <c r="AE679" i="83"/>
  <c r="AF680" i="83"/>
  <c r="AA683" i="83"/>
  <c r="AC685" i="83"/>
  <c r="AD686" i="83"/>
  <c r="AL686" i="83"/>
  <c r="AF688" i="83"/>
  <c r="AA691" i="83"/>
  <c r="AC693" i="83"/>
  <c r="AK693" i="83"/>
  <c r="AD694" i="83"/>
  <c r="AL694" i="83"/>
  <c r="AE695" i="83"/>
  <c r="AF696" i="83"/>
  <c r="AA699" i="83"/>
  <c r="AC701" i="83"/>
  <c r="AK701" i="83"/>
  <c r="AD702" i="83"/>
  <c r="AL702" i="83"/>
  <c r="AE703" i="83"/>
  <c r="AF704" i="83"/>
  <c r="AA707" i="83"/>
  <c r="AC708" i="83"/>
  <c r="AE710" i="83"/>
  <c r="AG712" i="83"/>
  <c r="AE713" i="83"/>
  <c r="AB714" i="83"/>
  <c r="AK714" i="83"/>
  <c r="AA715" i="83"/>
  <c r="AA716" i="83"/>
  <c r="AE736" i="83"/>
  <c r="AL736" i="83"/>
  <c r="AD736" i="83"/>
  <c r="AK736" i="83"/>
  <c r="AC736" i="83"/>
  <c r="AB777" i="83"/>
  <c r="AA777" i="83"/>
  <c r="AC604" i="83"/>
  <c r="AD605" i="83"/>
  <c r="AL605" i="83"/>
  <c r="AE606" i="83"/>
  <c r="AF607" i="83"/>
  <c r="AC612" i="83"/>
  <c r="AK612" i="83"/>
  <c r="AD613" i="83"/>
  <c r="AL613" i="83"/>
  <c r="AE614" i="83"/>
  <c r="AF615" i="83"/>
  <c r="AC620" i="83"/>
  <c r="AK620" i="83"/>
  <c r="AD621" i="83"/>
  <c r="AF623" i="83"/>
  <c r="AC628" i="83"/>
  <c r="AK628" i="83"/>
  <c r="AD629" i="83"/>
  <c r="AL629" i="83"/>
  <c r="AE630" i="83"/>
  <c r="AF631" i="83"/>
  <c r="AC636" i="83"/>
  <c r="AK636" i="83"/>
  <c r="AD637" i="83"/>
  <c r="AL637" i="83"/>
  <c r="AF639" i="83"/>
  <c r="AC644" i="83"/>
  <c r="AK644" i="83"/>
  <c r="AD645" i="83"/>
  <c r="AL645" i="83"/>
  <c r="AE646" i="83"/>
  <c r="AF647" i="83"/>
  <c r="AC652" i="83"/>
  <c r="AK652" i="83"/>
  <c r="AD653" i="83"/>
  <c r="AL653" i="83"/>
  <c r="AE654" i="83"/>
  <c r="AF655" i="83"/>
  <c r="AC660" i="83"/>
  <c r="AK660" i="83"/>
  <c r="AD661" i="83"/>
  <c r="AL661" i="83"/>
  <c r="AE662" i="83"/>
  <c r="AF663" i="83"/>
  <c r="AC668" i="83"/>
  <c r="AK668" i="83"/>
  <c r="AD669" i="83"/>
  <c r="AL669" i="83"/>
  <c r="AE670" i="83"/>
  <c r="AF671" i="83"/>
  <c r="AC676" i="83"/>
  <c r="AK676" i="83"/>
  <c r="AD677" i="83"/>
  <c r="AL677" i="83"/>
  <c r="AE678" i="83"/>
  <c r="AF679" i="83"/>
  <c r="AC684" i="83"/>
  <c r="AK684" i="83"/>
  <c r="AD685" i="83"/>
  <c r="AE686" i="83"/>
  <c r="AF687" i="83"/>
  <c r="AC692" i="83"/>
  <c r="AK692" i="83"/>
  <c r="AD693" i="83"/>
  <c r="AL693" i="83"/>
  <c r="AC700" i="83"/>
  <c r="AD701" i="83"/>
  <c r="AL701" i="83"/>
  <c r="AE702" i="83"/>
  <c r="AF713" i="83"/>
  <c r="AB719" i="83"/>
  <c r="AA719" i="83"/>
  <c r="AB724" i="83"/>
  <c r="AA724" i="83"/>
  <c r="AB761" i="83"/>
  <c r="AA761" i="83"/>
  <c r="AF776" i="83"/>
  <c r="AE776" i="83"/>
  <c r="AL776" i="83"/>
  <c r="AD776" i="83"/>
  <c r="AK776" i="83"/>
  <c r="AC776" i="83"/>
  <c r="AB848" i="83"/>
  <c r="AA848" i="83"/>
  <c r="AF903" i="83"/>
  <c r="AE903" i="83"/>
  <c r="AL903" i="83"/>
  <c r="AD903" i="83"/>
  <c r="AK903" i="83"/>
  <c r="AG903" i="83"/>
  <c r="AD604" i="83"/>
  <c r="AE605" i="83"/>
  <c r="AF606" i="83"/>
  <c r="AD612" i="83"/>
  <c r="AL612" i="83"/>
  <c r="AE613" i="83"/>
  <c r="AF614" i="83"/>
  <c r="AD620" i="83"/>
  <c r="AL620" i="83"/>
  <c r="AE621" i="83"/>
  <c r="AF622" i="83"/>
  <c r="AD628" i="83"/>
  <c r="AL628" i="83"/>
  <c r="AE629" i="83"/>
  <c r="AF630" i="83"/>
  <c r="AD636" i="83"/>
  <c r="AL636" i="83"/>
  <c r="AE637" i="83"/>
  <c r="AF638" i="83"/>
  <c r="AD644" i="83"/>
  <c r="AL644" i="83"/>
  <c r="AE645" i="83"/>
  <c r="AF646" i="83"/>
  <c r="AD652" i="83"/>
  <c r="AL652" i="83"/>
  <c r="AE653" i="83"/>
  <c r="AF654" i="83"/>
  <c r="AD660" i="83"/>
  <c r="AL660" i="83"/>
  <c r="AE661" i="83"/>
  <c r="AF662" i="83"/>
  <c r="AL668" i="83"/>
  <c r="AE669" i="83"/>
  <c r="AF670" i="83"/>
  <c r="AD676" i="83"/>
  <c r="AL676" i="83"/>
  <c r="AE677" i="83"/>
  <c r="AF678" i="83"/>
  <c r="AD684" i="83"/>
  <c r="AL684" i="83"/>
  <c r="AE685" i="83"/>
  <c r="AF686" i="83"/>
  <c r="AD692" i="83"/>
  <c r="AL692" i="83"/>
  <c r="AE693" i="83"/>
  <c r="AF694" i="83"/>
  <c r="AD700" i="83"/>
  <c r="AL700" i="83"/>
  <c r="AF702" i="83"/>
  <c r="AC714" i="83"/>
  <c r="AD715" i="83"/>
  <c r="AF720" i="83"/>
  <c r="AC720" i="83"/>
  <c r="AB769" i="83"/>
  <c r="AA769" i="83"/>
  <c r="AE604" i="83"/>
  <c r="AF605" i="83"/>
  <c r="AF613" i="83"/>
  <c r="AF621" i="83"/>
  <c r="AF637" i="83"/>
  <c r="AF645" i="83"/>
  <c r="AF653" i="83"/>
  <c r="AF661" i="83"/>
  <c r="AF669" i="83"/>
  <c r="AP671" i="83"/>
  <c r="AF685" i="83"/>
  <c r="AF701" i="83"/>
  <c r="AB729" i="83"/>
  <c r="AA729" i="83"/>
  <c r="AB753" i="83"/>
  <c r="AA753" i="83"/>
  <c r="AF760" i="83"/>
  <c r="AE760" i="83"/>
  <c r="AL760" i="83"/>
  <c r="AD760" i="83"/>
  <c r="AK760" i="83"/>
  <c r="AC760" i="83"/>
  <c r="AF768" i="83"/>
  <c r="AE768" i="83"/>
  <c r="AL768" i="83"/>
  <c r="AD768" i="83"/>
  <c r="AK768" i="83"/>
  <c r="AC768" i="83"/>
  <c r="AF847" i="83"/>
  <c r="AE847" i="83"/>
  <c r="AL847" i="83"/>
  <c r="AD847" i="83"/>
  <c r="AK847" i="83"/>
  <c r="AG847" i="83"/>
  <c r="AP646" i="83"/>
  <c r="AA687" i="83"/>
  <c r="AA703" i="83"/>
  <c r="AF708" i="83"/>
  <c r="AL708" i="83"/>
  <c r="AF723" i="83"/>
  <c r="AE723" i="83"/>
  <c r="AL723" i="83"/>
  <c r="AD723" i="83"/>
  <c r="AK723" i="83"/>
  <c r="AC723" i="83"/>
  <c r="AF728" i="83"/>
  <c r="AE728" i="83"/>
  <c r="AL728" i="83"/>
  <c r="AD728" i="83"/>
  <c r="AK728" i="83"/>
  <c r="AC728" i="83"/>
  <c r="AB745" i="83"/>
  <c r="AA745" i="83"/>
  <c r="AF752" i="83"/>
  <c r="AE752" i="83"/>
  <c r="AL752" i="83"/>
  <c r="AD752" i="83"/>
  <c r="AK752" i="83"/>
  <c r="AC752" i="83"/>
  <c r="AA880" i="83"/>
  <c r="AB880" i="83"/>
  <c r="AL713" i="83"/>
  <c r="AD713" i="83"/>
  <c r="AK713" i="83"/>
  <c r="AC713" i="83"/>
  <c r="AE744" i="83"/>
  <c r="AL744" i="83"/>
  <c r="AD744" i="83"/>
  <c r="AK744" i="83"/>
  <c r="AC744" i="83"/>
  <c r="AF799" i="83"/>
  <c r="AL799" i="83"/>
  <c r="AD799" i="83"/>
  <c r="AG799" i="83"/>
  <c r="AE799" i="83"/>
  <c r="AC799" i="83"/>
  <c r="AK799" i="83"/>
  <c r="AB840" i="83"/>
  <c r="AA840" i="83"/>
  <c r="AP712" i="83"/>
  <c r="AD716" i="83"/>
  <c r="AL716" i="83"/>
  <c r="AB722" i="83"/>
  <c r="AD724" i="83"/>
  <c r="AL724" i="83"/>
  <c r="AF726" i="83"/>
  <c r="AB730" i="83"/>
  <c r="AP730" i="83" s="1"/>
  <c r="AC731" i="83"/>
  <c r="AK731" i="83"/>
  <c r="AD732" i="83"/>
  <c r="AE733" i="83"/>
  <c r="AF734" i="83"/>
  <c r="AB738" i="83"/>
  <c r="AP738" i="83" s="1"/>
  <c r="AC739" i="83"/>
  <c r="AK739" i="83"/>
  <c r="AF742" i="83"/>
  <c r="AB746" i="83"/>
  <c r="AC747" i="83"/>
  <c r="AK747" i="83"/>
  <c r="AF750" i="83"/>
  <c r="AC755" i="83"/>
  <c r="AK755" i="83"/>
  <c r="AF758" i="83"/>
  <c r="AG759" i="83"/>
  <c r="AC763" i="83"/>
  <c r="AF766" i="83"/>
  <c r="AG767" i="83"/>
  <c r="AK771" i="83"/>
  <c r="AF774" i="83"/>
  <c r="AC779" i="83"/>
  <c r="AK779" i="83"/>
  <c r="AF782" i="83"/>
  <c r="AG783" i="83"/>
  <c r="AE785" i="83"/>
  <c r="AD786" i="83"/>
  <c r="AK786" i="83"/>
  <c r="AC786" i="83"/>
  <c r="AC787" i="83"/>
  <c r="AB788" i="83"/>
  <c r="AL788" i="83"/>
  <c r="AE792" i="83"/>
  <c r="AB794" i="83"/>
  <c r="AE795" i="83"/>
  <c r="AL795" i="83"/>
  <c r="AD795" i="83"/>
  <c r="AK796" i="83"/>
  <c r="AF796" i="83"/>
  <c r="AE796" i="83"/>
  <c r="AB824" i="83"/>
  <c r="AA824" i="83"/>
  <c r="AF887" i="83"/>
  <c r="AD887" i="83"/>
  <c r="AC887" i="83"/>
  <c r="AG887" i="83"/>
  <c r="AE887" i="83"/>
  <c r="AG726" i="83"/>
  <c r="AC730" i="83"/>
  <c r="AK730" i="83"/>
  <c r="AD731" i="83"/>
  <c r="AG734" i="83"/>
  <c r="AP735" i="83"/>
  <c r="AC738" i="83"/>
  <c r="AK738" i="83"/>
  <c r="AD739" i="83"/>
  <c r="AL739" i="83"/>
  <c r="AG742" i="83"/>
  <c r="AC746" i="83"/>
  <c r="AK746" i="83"/>
  <c r="AG750" i="83"/>
  <c r="AC754" i="83"/>
  <c r="AK754" i="83"/>
  <c r="AD755" i="83"/>
  <c r="AL755" i="83"/>
  <c r="AG758" i="83"/>
  <c r="AC762" i="83"/>
  <c r="AK762" i="83"/>
  <c r="AD763" i="83"/>
  <c r="AL763" i="83"/>
  <c r="AG766" i="83"/>
  <c r="AC770" i="83"/>
  <c r="AK770" i="83"/>
  <c r="AD771" i="83"/>
  <c r="AL771" i="83"/>
  <c r="AG774" i="83"/>
  <c r="AC778" i="83"/>
  <c r="AD779" i="83"/>
  <c r="AL779" i="83"/>
  <c r="AG782" i="83"/>
  <c r="AF785" i="83"/>
  <c r="AF787" i="83"/>
  <c r="AF792" i="83"/>
  <c r="AK793" i="83"/>
  <c r="AC793" i="83"/>
  <c r="AB795" i="83"/>
  <c r="AB800" i="83"/>
  <c r="AA800" i="83"/>
  <c r="AF823" i="83"/>
  <c r="AE823" i="83"/>
  <c r="AL823" i="83"/>
  <c r="AD823" i="83"/>
  <c r="AK823" i="83"/>
  <c r="AC823" i="83"/>
  <c r="AF855" i="83"/>
  <c r="AE855" i="83"/>
  <c r="AL855" i="83"/>
  <c r="AD855" i="83"/>
  <c r="AK855" i="83"/>
  <c r="AF871" i="83"/>
  <c r="AE871" i="83"/>
  <c r="AD871" i="83"/>
  <c r="AC871" i="83"/>
  <c r="AF716" i="83"/>
  <c r="AC721" i="83"/>
  <c r="AD722" i="83"/>
  <c r="AL722" i="83"/>
  <c r="AF724" i="83"/>
  <c r="AA727" i="83"/>
  <c r="AC729" i="83"/>
  <c r="AK729" i="83"/>
  <c r="AD730" i="83"/>
  <c r="AL730" i="83"/>
  <c r="AE731" i="83"/>
  <c r="AF732" i="83"/>
  <c r="AA735" i="83"/>
  <c r="AC737" i="83"/>
  <c r="AK737" i="83"/>
  <c r="AD738" i="83"/>
  <c r="AL738" i="83"/>
  <c r="AE739" i="83"/>
  <c r="AA743" i="83"/>
  <c r="AC745" i="83"/>
  <c r="AD746" i="83"/>
  <c r="AL746" i="83"/>
  <c r="AE747" i="83"/>
  <c r="AA751" i="83"/>
  <c r="AC753" i="83"/>
  <c r="AD754" i="83"/>
  <c r="AL754" i="83"/>
  <c r="AE755" i="83"/>
  <c r="AA759" i="83"/>
  <c r="AC761" i="83"/>
  <c r="AK761" i="83"/>
  <c r="AL762" i="83"/>
  <c r="AA767" i="83"/>
  <c r="AC769" i="83"/>
  <c r="AK769" i="83"/>
  <c r="AD770" i="83"/>
  <c r="AL770" i="83"/>
  <c r="AE771" i="83"/>
  <c r="AA775" i="83"/>
  <c r="AC777" i="83"/>
  <c r="AK777" i="83"/>
  <c r="AD778" i="83"/>
  <c r="AL778" i="83"/>
  <c r="AE779" i="83"/>
  <c r="AA783" i="83"/>
  <c r="AD784" i="83"/>
  <c r="AL784" i="83"/>
  <c r="AA786" i="83"/>
  <c r="AD788" i="83"/>
  <c r="AB789" i="83"/>
  <c r="AC791" i="83"/>
  <c r="AK791" i="83"/>
  <c r="AG792" i="83"/>
  <c r="AF794" i="83"/>
  <c r="AA795" i="83"/>
  <c r="AA796" i="83"/>
  <c r="AL796" i="83"/>
  <c r="AF801" i="83"/>
  <c r="AL801" i="83"/>
  <c r="AD801" i="83"/>
  <c r="AK801" i="83"/>
  <c r="AC801" i="83"/>
  <c r="AA802" i="83"/>
  <c r="AB856" i="83"/>
  <c r="AA856" i="83"/>
  <c r="AB875" i="83"/>
  <c r="AA875" i="83"/>
  <c r="AB971" i="83"/>
  <c r="AA971" i="83"/>
  <c r="AD721" i="83"/>
  <c r="AE722" i="83"/>
  <c r="AB727" i="83"/>
  <c r="AD729" i="83"/>
  <c r="AL729" i="83"/>
  <c r="AE730" i="83"/>
  <c r="AF731" i="83"/>
  <c r="AB735" i="83"/>
  <c r="AD737" i="83"/>
  <c r="AL737" i="83"/>
  <c r="AE738" i="83"/>
  <c r="AF739" i="83"/>
  <c r="AB743" i="83"/>
  <c r="AD745" i="83"/>
  <c r="AL745" i="83"/>
  <c r="AE746" i="83"/>
  <c r="AF747" i="83"/>
  <c r="AB751" i="83"/>
  <c r="AD753" i="83"/>
  <c r="AE754" i="83"/>
  <c r="AF755" i="83"/>
  <c r="AB759" i="83"/>
  <c r="AD761" i="83"/>
  <c r="AL761" i="83"/>
  <c r="AB767" i="83"/>
  <c r="AD769" i="83"/>
  <c r="AL769" i="83"/>
  <c r="AE770" i="83"/>
  <c r="AF771" i="83"/>
  <c r="AB775" i="83"/>
  <c r="AD777" i="83"/>
  <c r="AL777" i="83"/>
  <c r="AE778" i="83"/>
  <c r="AF779" i="83"/>
  <c r="AB783" i="83"/>
  <c r="AB786" i="83"/>
  <c r="AD791" i="83"/>
  <c r="AL791" i="83"/>
  <c r="AA793" i="83"/>
  <c r="AL793" i="83"/>
  <c r="AC795" i="83"/>
  <c r="AB796" i="83"/>
  <c r="AB802" i="83"/>
  <c r="AB832" i="83"/>
  <c r="AA832" i="83"/>
  <c r="AB864" i="83"/>
  <c r="AA864" i="83"/>
  <c r="AK882" i="83"/>
  <c r="AC882" i="83"/>
  <c r="AG882" i="83"/>
  <c r="AF882" i="83"/>
  <c r="AE882" i="83"/>
  <c r="AD882" i="83"/>
  <c r="AL882" i="83"/>
  <c r="AP748" i="83"/>
  <c r="AK785" i="83"/>
  <c r="AC785" i="83"/>
  <c r="AE787" i="83"/>
  <c r="AL787" i="83"/>
  <c r="AD787" i="83"/>
  <c r="AA804" i="83"/>
  <c r="AB808" i="83"/>
  <c r="AA808" i="83"/>
  <c r="AB816" i="83"/>
  <c r="AA816" i="83"/>
  <c r="AF831" i="83"/>
  <c r="AE831" i="83"/>
  <c r="AL831" i="83"/>
  <c r="AD831" i="83"/>
  <c r="AK831" i="83"/>
  <c r="AC831" i="83"/>
  <c r="AF863" i="83"/>
  <c r="AE863" i="83"/>
  <c r="AL863" i="83"/>
  <c r="AD863" i="83"/>
  <c r="AK863" i="83"/>
  <c r="AC863" i="83"/>
  <c r="AB955" i="83"/>
  <c r="AA955" i="83"/>
  <c r="AC726" i="83"/>
  <c r="AA732" i="83"/>
  <c r="AA740" i="83"/>
  <c r="AA748" i="83"/>
  <c r="AA756" i="83"/>
  <c r="AA764" i="83"/>
  <c r="AP771" i="83"/>
  <c r="AA772" i="83"/>
  <c r="AK774" i="83"/>
  <c r="AA780" i="83"/>
  <c r="AC782" i="83"/>
  <c r="AK782" i="83"/>
  <c r="AF788" i="83"/>
  <c r="AE788" i="83"/>
  <c r="AB792" i="83"/>
  <c r="AA792" i="83"/>
  <c r="AE793" i="83"/>
  <c r="AL794" i="83"/>
  <c r="AD794" i="83"/>
  <c r="AK794" i="83"/>
  <c r="AC794" i="83"/>
  <c r="AB804" i="83"/>
  <c r="AF807" i="83"/>
  <c r="AE807" i="83"/>
  <c r="AL807" i="83"/>
  <c r="AD807" i="83"/>
  <c r="AK807" i="83"/>
  <c r="AC807" i="83"/>
  <c r="AF815" i="83"/>
  <c r="AE815" i="83"/>
  <c r="AL815" i="83"/>
  <c r="AD815" i="83"/>
  <c r="AK815" i="83"/>
  <c r="AC815" i="83"/>
  <c r="AB904" i="83"/>
  <c r="AA904" i="83"/>
  <c r="AE953" i="83"/>
  <c r="AL953" i="83"/>
  <c r="AD953" i="83"/>
  <c r="AK953" i="83"/>
  <c r="AC953" i="83"/>
  <c r="AG953" i="83"/>
  <c r="AF953" i="83"/>
  <c r="AD726" i="83"/>
  <c r="AD734" i="83"/>
  <c r="AD742" i="83"/>
  <c r="AD750" i="83"/>
  <c r="AD758" i="83"/>
  <c r="AD766" i="83"/>
  <c r="AD774" i="83"/>
  <c r="AD782" i="83"/>
  <c r="AA785" i="83"/>
  <c r="AP785" i="83" s="1"/>
  <c r="AL785" i="83"/>
  <c r="AG786" i="83"/>
  <c r="AA787" i="83"/>
  <c r="AK787" i="83"/>
  <c r="AC792" i="83"/>
  <c r="AF793" i="83"/>
  <c r="AG796" i="83"/>
  <c r="AF803" i="83"/>
  <c r="AE803" i="83"/>
  <c r="AL803" i="83"/>
  <c r="AD803" i="83"/>
  <c r="AK803" i="83"/>
  <c r="AG855" i="83"/>
  <c r="AF789" i="83"/>
  <c r="AB801" i="83"/>
  <c r="AP801" i="83" s="1"/>
  <c r="AC802" i="83"/>
  <c r="AK802" i="83"/>
  <c r="AF805" i="83"/>
  <c r="AB809" i="83"/>
  <c r="AC810" i="83"/>
  <c r="AK810" i="83"/>
  <c r="AD811" i="83"/>
  <c r="AL811" i="83"/>
  <c r="AE812" i="83"/>
  <c r="AF813" i="83"/>
  <c r="AB817" i="83"/>
  <c r="AC818" i="83"/>
  <c r="AL819" i="83"/>
  <c r="AE820" i="83"/>
  <c r="AF821" i="83"/>
  <c r="AB825" i="83"/>
  <c r="AK826" i="83"/>
  <c r="AD827" i="83"/>
  <c r="AL827" i="83"/>
  <c r="AE828" i="83"/>
  <c r="AF829" i="83"/>
  <c r="AB833" i="83"/>
  <c r="AP833" i="83" s="1"/>
  <c r="AC834" i="83"/>
  <c r="AK834" i="83"/>
  <c r="AD835" i="83"/>
  <c r="AL835" i="83"/>
  <c r="AF837" i="83"/>
  <c r="AB841" i="83"/>
  <c r="AC842" i="83"/>
  <c r="AK842" i="83"/>
  <c r="AD843" i="83"/>
  <c r="AL843" i="83"/>
  <c r="AE844" i="83"/>
  <c r="AF845" i="83"/>
  <c r="AB849" i="83"/>
  <c r="AC850" i="83"/>
  <c r="AK850" i="83"/>
  <c r="AD851" i="83"/>
  <c r="AL851" i="83"/>
  <c r="AE852" i="83"/>
  <c r="AF853" i="83"/>
  <c r="AB857" i="83"/>
  <c r="AC858" i="83"/>
  <c r="AK858" i="83"/>
  <c r="AD859" i="83"/>
  <c r="AL859" i="83"/>
  <c r="AE860" i="83"/>
  <c r="AF861" i="83"/>
  <c r="AB865" i="83"/>
  <c r="AC866" i="83"/>
  <c r="AK866" i="83"/>
  <c r="AD867" i="83"/>
  <c r="AL867" i="83"/>
  <c r="AG868" i="83"/>
  <c r="AK869" i="83"/>
  <c r="AC872" i="83"/>
  <c r="AK872" i="83"/>
  <c r="AE873" i="83"/>
  <c r="AB877" i="83"/>
  <c r="AE879" i="83"/>
  <c r="AF881" i="83"/>
  <c r="AF883" i="83"/>
  <c r="AD884" i="83"/>
  <c r="AE885" i="83"/>
  <c r="AD802" i="83"/>
  <c r="AL802" i="83"/>
  <c r="AF804" i="83"/>
  <c r="AC809" i="83"/>
  <c r="AK809" i="83"/>
  <c r="AD810" i="83"/>
  <c r="AL810" i="83"/>
  <c r="AE811" i="83"/>
  <c r="AF812" i="83"/>
  <c r="AC817" i="83"/>
  <c r="AK817" i="83"/>
  <c r="AD818" i="83"/>
  <c r="AL818" i="83"/>
  <c r="AE819" i="83"/>
  <c r="AF820" i="83"/>
  <c r="AC825" i="83"/>
  <c r="AD826" i="83"/>
  <c r="AL826" i="83"/>
  <c r="AE827" i="83"/>
  <c r="AF828" i="83"/>
  <c r="AC833" i="83"/>
  <c r="AK833" i="83"/>
  <c r="AD834" i="83"/>
  <c r="AL834" i="83"/>
  <c r="AE835" i="83"/>
  <c r="AF836" i="83"/>
  <c r="AC841" i="83"/>
  <c r="AK841" i="83"/>
  <c r="AD842" i="83"/>
  <c r="AL842" i="83"/>
  <c r="AE843" i="83"/>
  <c r="AF844" i="83"/>
  <c r="AC849" i="83"/>
  <c r="AK849" i="83"/>
  <c r="AE851" i="83"/>
  <c r="AF852" i="83"/>
  <c r="AC857" i="83"/>
  <c r="AK857" i="83"/>
  <c r="AD858" i="83"/>
  <c r="AE859" i="83"/>
  <c r="AF860" i="83"/>
  <c r="AC865" i="83"/>
  <c r="AD866" i="83"/>
  <c r="AL866" i="83"/>
  <c r="AE867" i="83"/>
  <c r="AC869" i="83"/>
  <c r="AL869" i="83"/>
  <c r="AD872" i="83"/>
  <c r="AL872" i="83"/>
  <c r="AF873" i="83"/>
  <c r="AK874" i="83"/>
  <c r="AC874" i="83"/>
  <c r="AC877" i="83"/>
  <c r="AA878" i="83"/>
  <c r="AG879" i="83"/>
  <c r="AG881" i="83"/>
  <c r="AB882" i="83"/>
  <c r="AF884" i="83"/>
  <c r="AA888" i="83"/>
  <c r="AF889" i="83"/>
  <c r="AE889" i="83"/>
  <c r="AF897" i="83"/>
  <c r="AE897" i="83"/>
  <c r="AL897" i="83"/>
  <c r="AD897" i="83"/>
  <c r="AK897" i="83"/>
  <c r="AC897" i="83"/>
  <c r="AF1037" i="83"/>
  <c r="AE1037" i="83"/>
  <c r="AL1037" i="83"/>
  <c r="AD1037" i="83"/>
  <c r="AK1037" i="83"/>
  <c r="AG1037" i="83"/>
  <c r="AC1037" i="83"/>
  <c r="AE802" i="83"/>
  <c r="AG804" i="83"/>
  <c r="AD809" i="83"/>
  <c r="AL809" i="83"/>
  <c r="AE810" i="83"/>
  <c r="AF811" i="83"/>
  <c r="AG812" i="83"/>
  <c r="AL817" i="83"/>
  <c r="AE818" i="83"/>
  <c r="AF819" i="83"/>
  <c r="AG820" i="83"/>
  <c r="AD825" i="83"/>
  <c r="AL825" i="83"/>
  <c r="AE826" i="83"/>
  <c r="AF827" i="83"/>
  <c r="AG828" i="83"/>
  <c r="AD833" i="83"/>
  <c r="AL833" i="83"/>
  <c r="AE834" i="83"/>
  <c r="AF835" i="83"/>
  <c r="AD841" i="83"/>
  <c r="AL841" i="83"/>
  <c r="AE842" i="83"/>
  <c r="AF843" i="83"/>
  <c r="AG844" i="83"/>
  <c r="AD849" i="83"/>
  <c r="AL849" i="83"/>
  <c r="AE850" i="83"/>
  <c r="AF851" i="83"/>
  <c r="AG852" i="83"/>
  <c r="AD857" i="83"/>
  <c r="AL857" i="83"/>
  <c r="AE858" i="83"/>
  <c r="AF859" i="83"/>
  <c r="AG860" i="83"/>
  <c r="AL865" i="83"/>
  <c r="AE866" i="83"/>
  <c r="AD869" i="83"/>
  <c r="AE872" i="83"/>
  <c r="AK876" i="83"/>
  <c r="AC876" i="83"/>
  <c r="AE877" i="83"/>
  <c r="AA890" i="83"/>
  <c r="AF895" i="83"/>
  <c r="AL895" i="83"/>
  <c r="AD895" i="83"/>
  <c r="AK895" i="83"/>
  <c r="AC895" i="83"/>
  <c r="AB896" i="83"/>
  <c r="AA896" i="83"/>
  <c r="AB912" i="83"/>
  <c r="AA912" i="83"/>
  <c r="AF982" i="83"/>
  <c r="AE982" i="83"/>
  <c r="AL982" i="83"/>
  <c r="AD982" i="83"/>
  <c r="AK982" i="83"/>
  <c r="AC982" i="83"/>
  <c r="AG982" i="83"/>
  <c r="AE809" i="83"/>
  <c r="AP812" i="83"/>
  <c r="AP820" i="83"/>
  <c r="AE825" i="83"/>
  <c r="AE833" i="83"/>
  <c r="AE841" i="83"/>
  <c r="AE849" i="83"/>
  <c r="AF850" i="83"/>
  <c r="AE857" i="83"/>
  <c r="AF858" i="83"/>
  <c r="AE865" i="83"/>
  <c r="AF866" i="83"/>
  <c r="AA868" i="83"/>
  <c r="AE869" i="83"/>
  <c r="AF872" i="83"/>
  <c r="AP873" i="83"/>
  <c r="AP879" i="83"/>
  <c r="AL883" i="83"/>
  <c r="AD883" i="83"/>
  <c r="AB890" i="83"/>
  <c r="AF911" i="83"/>
  <c r="AE911" i="83"/>
  <c r="AL911" i="83"/>
  <c r="AD911" i="83"/>
  <c r="AC911" i="83"/>
  <c r="AF919" i="83"/>
  <c r="AE919" i="83"/>
  <c r="AL919" i="83"/>
  <c r="AD919" i="83"/>
  <c r="AK919" i="83"/>
  <c r="AB920" i="83"/>
  <c r="AA920" i="83"/>
  <c r="AP929" i="83"/>
  <c r="AB947" i="83"/>
  <c r="AA947" i="83"/>
  <c r="AB954" i="83"/>
  <c r="AP954" i="83"/>
  <c r="AA954" i="83"/>
  <c r="AE970" i="83"/>
  <c r="AL970" i="83"/>
  <c r="AD970" i="83"/>
  <c r="AG970" i="83"/>
  <c r="AC970" i="83"/>
  <c r="AK970" i="83"/>
  <c r="AF809" i="83"/>
  <c r="AF825" i="83"/>
  <c r="AF833" i="83"/>
  <c r="AF841" i="83"/>
  <c r="AP843" i="83"/>
  <c r="AF849" i="83"/>
  <c r="AF857" i="83"/>
  <c r="AF865" i="83"/>
  <c r="AG869" i="83"/>
  <c r="AP826" i="83"/>
  <c r="AP842" i="83"/>
  <c r="AL877" i="83"/>
  <c r="AD877" i="83"/>
  <c r="AF877" i="83"/>
  <c r="AK884" i="83"/>
  <c r="AC884" i="83"/>
  <c r="AE884" i="83"/>
  <c r="AL885" i="83"/>
  <c r="AD885" i="83"/>
  <c r="AF885" i="83"/>
  <c r="AK885" i="83"/>
  <c r="AC812" i="83"/>
  <c r="AC836" i="83"/>
  <c r="AC844" i="83"/>
  <c r="AC852" i="83"/>
  <c r="AC873" i="83"/>
  <c r="AL875" i="83"/>
  <c r="AD875" i="83"/>
  <c r="AD876" i="83"/>
  <c r="AC879" i="83"/>
  <c r="AL879" i="83"/>
  <c r="AD881" i="83"/>
  <c r="AC883" i="83"/>
  <c r="AA884" i="83"/>
  <c r="AL884" i="83"/>
  <c r="AB885" i="83"/>
  <c r="AA885" i="83"/>
  <c r="AB886" i="83"/>
  <c r="AE895" i="83"/>
  <c r="AF927" i="83"/>
  <c r="AE927" i="83"/>
  <c r="AL927" i="83"/>
  <c r="AD927" i="83"/>
  <c r="AK927" i="83"/>
  <c r="AC927" i="83"/>
  <c r="AB928" i="83"/>
  <c r="AA928" i="83"/>
  <c r="AF935" i="83"/>
  <c r="AE935" i="83"/>
  <c r="AL935" i="83"/>
  <c r="AD935" i="83"/>
  <c r="AK935" i="83"/>
  <c r="AC935" i="83"/>
  <c r="AB936" i="83"/>
  <c r="AA936" i="83"/>
  <c r="AB959" i="83"/>
  <c r="AA959" i="83"/>
  <c r="AB881" i="83"/>
  <c r="AP881" i="83" s="1"/>
  <c r="AB889" i="83"/>
  <c r="AC890" i="83"/>
  <c r="AD891" i="83"/>
  <c r="AL891" i="83"/>
  <c r="AE892" i="83"/>
  <c r="AF893" i="83"/>
  <c r="AB897" i="83"/>
  <c r="AP897" i="83" s="1"/>
  <c r="AC898" i="83"/>
  <c r="AK898" i="83"/>
  <c r="AD899" i="83"/>
  <c r="AL899" i="83"/>
  <c r="AE900" i="83"/>
  <c r="AF901" i="83"/>
  <c r="AB905" i="83"/>
  <c r="AP905" i="83" s="1"/>
  <c r="AC906" i="83"/>
  <c r="AD907" i="83"/>
  <c r="AL907" i="83"/>
  <c r="AE908" i="83"/>
  <c r="AF909" i="83"/>
  <c r="AB913" i="83"/>
  <c r="AK914" i="83"/>
  <c r="AD915" i="83"/>
  <c r="AL915" i="83"/>
  <c r="AE916" i="83"/>
  <c r="AF917" i="83"/>
  <c r="AB921" i="83"/>
  <c r="AC922" i="83"/>
  <c r="AD923" i="83"/>
  <c r="AE924" i="83"/>
  <c r="AF925" i="83"/>
  <c r="AB929" i="83"/>
  <c r="AC930" i="83"/>
  <c r="AK930" i="83"/>
  <c r="AD931" i="83"/>
  <c r="AL931" i="83"/>
  <c r="AE932" i="83"/>
  <c r="AF933" i="83"/>
  <c r="AB937" i="83"/>
  <c r="AC938" i="83"/>
  <c r="AK938" i="83"/>
  <c r="AD939" i="83"/>
  <c r="AL939" i="83"/>
  <c r="AE940" i="83"/>
  <c r="AF941" i="83"/>
  <c r="AC944" i="83"/>
  <c r="AK944" i="83"/>
  <c r="AF945" i="83"/>
  <c r="AK950" i="83"/>
  <c r="AD952" i="83"/>
  <c r="AA953" i="83"/>
  <c r="AE1028" i="83"/>
  <c r="AL1028" i="83"/>
  <c r="AD1028" i="83"/>
  <c r="AG1028" i="83"/>
  <c r="AF1028" i="83"/>
  <c r="AC1028" i="83"/>
  <c r="AK1028" i="83"/>
  <c r="AF1060" i="83"/>
  <c r="AE1060" i="83"/>
  <c r="AL1060" i="83"/>
  <c r="AD1060" i="83"/>
  <c r="AK1060" i="83"/>
  <c r="AC1060" i="83"/>
  <c r="AG1060" i="83"/>
  <c r="AF892" i="83"/>
  <c r="AG893" i="83"/>
  <c r="AF900" i="83"/>
  <c r="AG901" i="83"/>
  <c r="AP902" i="83"/>
  <c r="AC905" i="83"/>
  <c r="AK905" i="83"/>
  <c r="AF908" i="83"/>
  <c r="AG909" i="83"/>
  <c r="AC913" i="83"/>
  <c r="AF916" i="83"/>
  <c r="AG917" i="83"/>
  <c r="AC921" i="83"/>
  <c r="AK921" i="83"/>
  <c r="AF924" i="83"/>
  <c r="AG925" i="83"/>
  <c r="AC929" i="83"/>
  <c r="AK929" i="83"/>
  <c r="AF932" i="83"/>
  <c r="AC937" i="83"/>
  <c r="AF940" i="83"/>
  <c r="AG941" i="83"/>
  <c r="AG945" i="83"/>
  <c r="AC950" i="83"/>
  <c r="AL950" i="83"/>
  <c r="AC958" i="83"/>
  <c r="AB975" i="83"/>
  <c r="AA975" i="83"/>
  <c r="AB1015" i="83"/>
  <c r="AA1015" i="83"/>
  <c r="AG892" i="83"/>
  <c r="AG900" i="83"/>
  <c r="AD905" i="83"/>
  <c r="AL905" i="83"/>
  <c r="AG908" i="83"/>
  <c r="AD913" i="83"/>
  <c r="AL913" i="83"/>
  <c r="AG916" i="83"/>
  <c r="AD921" i="83"/>
  <c r="AL921" i="83"/>
  <c r="AG924" i="83"/>
  <c r="AD929" i="83"/>
  <c r="AL929" i="83"/>
  <c r="AG932" i="83"/>
  <c r="AD937" i="83"/>
  <c r="AL937" i="83"/>
  <c r="AG940" i="83"/>
  <c r="AL948" i="83"/>
  <c r="AD948" i="83"/>
  <c r="AF948" i="83"/>
  <c r="AD950" i="83"/>
  <c r="AB951" i="83"/>
  <c r="AA951" i="83"/>
  <c r="AD958" i="83"/>
  <c r="AB963" i="83"/>
  <c r="AA963" i="83"/>
  <c r="AB1007" i="83"/>
  <c r="AA1007" i="83"/>
  <c r="AF1014" i="83"/>
  <c r="AE1014" i="83"/>
  <c r="AL1014" i="83"/>
  <c r="AD1014" i="83"/>
  <c r="AK1014" i="83"/>
  <c r="AC1014" i="83"/>
  <c r="AB1085" i="83"/>
  <c r="AA1085" i="83"/>
  <c r="AA893" i="83"/>
  <c r="AB894" i="83"/>
  <c r="AP900" i="83"/>
  <c r="AA901" i="83"/>
  <c r="AB902" i="83"/>
  <c r="AE905" i="83"/>
  <c r="AA909" i="83"/>
  <c r="AB910" i="83"/>
  <c r="AE913" i="83"/>
  <c r="AA917" i="83"/>
  <c r="AB918" i="83"/>
  <c r="AE921" i="83"/>
  <c r="AF922" i="83"/>
  <c r="AA925" i="83"/>
  <c r="AP925" i="83" s="1"/>
  <c r="AB926" i="83"/>
  <c r="AD928" i="83"/>
  <c r="AL928" i="83"/>
  <c r="AE929" i="83"/>
  <c r="AF930" i="83"/>
  <c r="AA933" i="83"/>
  <c r="AB934" i="83"/>
  <c r="AD936" i="83"/>
  <c r="AL936" i="83"/>
  <c r="AE937" i="83"/>
  <c r="AF938" i="83"/>
  <c r="AA941" i="83"/>
  <c r="AP941" i="83" s="1"/>
  <c r="AB942" i="83"/>
  <c r="AF944" i="83"/>
  <c r="AE950" i="83"/>
  <c r="AF974" i="83"/>
  <c r="AE974" i="83"/>
  <c r="AL974" i="83"/>
  <c r="AD974" i="83"/>
  <c r="AK974" i="83"/>
  <c r="AC974" i="83"/>
  <c r="AB991" i="83"/>
  <c r="AA991" i="83"/>
  <c r="AB999" i="83"/>
  <c r="AA999" i="83"/>
  <c r="AF1006" i="83"/>
  <c r="AE1006" i="83"/>
  <c r="AL1006" i="83"/>
  <c r="AD1006" i="83"/>
  <c r="AC1006" i="83"/>
  <c r="AF905" i="83"/>
  <c r="AF913" i="83"/>
  <c r="AF921" i="83"/>
  <c r="AF929" i="83"/>
  <c r="AF937" i="83"/>
  <c r="AK948" i="83"/>
  <c r="AG950" i="83"/>
  <c r="AL952" i="83"/>
  <c r="AK952" i="83"/>
  <c r="AC952" i="83"/>
  <c r="AF962" i="83"/>
  <c r="AE962" i="83"/>
  <c r="AL962" i="83"/>
  <c r="AD962" i="83"/>
  <c r="AF966" i="83"/>
  <c r="AE966" i="83"/>
  <c r="AL966" i="83"/>
  <c r="AD966" i="83"/>
  <c r="AB967" i="83"/>
  <c r="AA967" i="83"/>
  <c r="AF990" i="83"/>
  <c r="AE990" i="83"/>
  <c r="AL990" i="83"/>
  <c r="AD990" i="83"/>
  <c r="AK990" i="83"/>
  <c r="AC990" i="83"/>
  <c r="AF998" i="83"/>
  <c r="AE998" i="83"/>
  <c r="AL998" i="83"/>
  <c r="AD998" i="83"/>
  <c r="AK998" i="83"/>
  <c r="AC998" i="83"/>
  <c r="AP914" i="83"/>
  <c r="AF958" i="83"/>
  <c r="AE958" i="83"/>
  <c r="AL958" i="83"/>
  <c r="AB983" i="83"/>
  <c r="AA983" i="83"/>
  <c r="AF1020" i="83"/>
  <c r="AE1020" i="83"/>
  <c r="AL1020" i="83"/>
  <c r="AD1020" i="83"/>
  <c r="AK1020" i="83"/>
  <c r="AC1020" i="83"/>
  <c r="AC892" i="83"/>
  <c r="AD893" i="83"/>
  <c r="AD901" i="83"/>
  <c r="AC916" i="83"/>
  <c r="AD917" i="83"/>
  <c r="AD925" i="83"/>
  <c r="AC932" i="83"/>
  <c r="AC940" i="83"/>
  <c r="AD941" i="83"/>
  <c r="AD945" i="83"/>
  <c r="AK947" i="83"/>
  <c r="AC947" i="83"/>
  <c r="AC948" i="83"/>
  <c r="AF954" i="83"/>
  <c r="AE954" i="83"/>
  <c r="AD954" i="83"/>
  <c r="AK954" i="83"/>
  <c r="AC962" i="83"/>
  <c r="AG949" i="83"/>
  <c r="AE955" i="83"/>
  <c r="AF956" i="83"/>
  <c r="AG957" i="83"/>
  <c r="AC961" i="83"/>
  <c r="AK961" i="83"/>
  <c r="AE963" i="83"/>
  <c r="AF964" i="83"/>
  <c r="AG965" i="83"/>
  <c r="AC969" i="83"/>
  <c r="AK969" i="83"/>
  <c r="AE971" i="83"/>
  <c r="AG973" i="83"/>
  <c r="AC977" i="83"/>
  <c r="AK977" i="83"/>
  <c r="AD978" i="83"/>
  <c r="AL978" i="83"/>
  <c r="AE979" i="83"/>
  <c r="AF980" i="83"/>
  <c r="AG981" i="83"/>
  <c r="AC985" i="83"/>
  <c r="AK985" i="83"/>
  <c r="AD986" i="83"/>
  <c r="AL986" i="83"/>
  <c r="AE987" i="83"/>
  <c r="AF988" i="83"/>
  <c r="AG989" i="83"/>
  <c r="AC993" i="83"/>
  <c r="AK993" i="83"/>
  <c r="AD994" i="83"/>
  <c r="AL994" i="83"/>
  <c r="AE995" i="83"/>
  <c r="AF996" i="83"/>
  <c r="AG997" i="83"/>
  <c r="AK1001" i="83"/>
  <c r="AD1002" i="83"/>
  <c r="AL1002" i="83"/>
  <c r="AE1003" i="83"/>
  <c r="AF1004" i="83"/>
  <c r="AC1009" i="83"/>
  <c r="AK1009" i="83"/>
  <c r="AD1010" i="83"/>
  <c r="AE1011" i="83"/>
  <c r="AF1012" i="83"/>
  <c r="AG1013" i="83"/>
  <c r="AC1017" i="83"/>
  <c r="AK1017" i="83"/>
  <c r="AD1018" i="83"/>
  <c r="AL1018" i="83"/>
  <c r="AC1021" i="83"/>
  <c r="AK1021" i="83"/>
  <c r="AE1022" i="83"/>
  <c r="AF1029" i="83"/>
  <c r="AE1029" i="83"/>
  <c r="AK1029" i="83"/>
  <c r="AE1036" i="83"/>
  <c r="AL1036" i="83"/>
  <c r="AD1036" i="83"/>
  <c r="AK1036" i="83"/>
  <c r="AC1036" i="83"/>
  <c r="AB1037" i="83"/>
  <c r="AA1037" i="83"/>
  <c r="AB1045" i="83"/>
  <c r="AA1045" i="83"/>
  <c r="AB1069" i="83"/>
  <c r="AA1069" i="83"/>
  <c r="AB1077" i="83"/>
  <c r="AA1077" i="83"/>
  <c r="AP949" i="83"/>
  <c r="AF955" i="83"/>
  <c r="AG956" i="83"/>
  <c r="AC960" i="83"/>
  <c r="AD961" i="83"/>
  <c r="AL961" i="83"/>
  <c r="AF963" i="83"/>
  <c r="AG964" i="83"/>
  <c r="AC968" i="83"/>
  <c r="AK968" i="83"/>
  <c r="AD969" i="83"/>
  <c r="AL969" i="83"/>
  <c r="AG972" i="83"/>
  <c r="AC976" i="83"/>
  <c r="AK976" i="83"/>
  <c r="AD977" i="83"/>
  <c r="AL977" i="83"/>
  <c r="AE978" i="83"/>
  <c r="AF979" i="83"/>
  <c r="AG980" i="83"/>
  <c r="AC984" i="83"/>
  <c r="AK984" i="83"/>
  <c r="AD985" i="83"/>
  <c r="AL985" i="83"/>
  <c r="AE986" i="83"/>
  <c r="AF987" i="83"/>
  <c r="AG988" i="83"/>
  <c r="AC992" i="83"/>
  <c r="AK992" i="83"/>
  <c r="AD993" i="83"/>
  <c r="AL993" i="83"/>
  <c r="AF995" i="83"/>
  <c r="AG996" i="83"/>
  <c r="AC1000" i="83"/>
  <c r="AK1000" i="83"/>
  <c r="AD1001" i="83"/>
  <c r="AL1001" i="83"/>
  <c r="AE1002" i="83"/>
  <c r="AF1003" i="83"/>
  <c r="AG1004" i="83"/>
  <c r="AC1008" i="83"/>
  <c r="AK1008" i="83"/>
  <c r="AD1009" i="83"/>
  <c r="AL1009" i="83"/>
  <c r="AE1010" i="83"/>
  <c r="AF1011" i="83"/>
  <c r="AG1012" i="83"/>
  <c r="AC1016" i="83"/>
  <c r="AK1016" i="83"/>
  <c r="AD1017" i="83"/>
  <c r="AL1017" i="83"/>
  <c r="AE1018" i="83"/>
  <c r="AD1021" i="83"/>
  <c r="AL1021" i="83"/>
  <c r="AF1022" i="83"/>
  <c r="AE1024" i="83"/>
  <c r="AL1024" i="83"/>
  <c r="AD1024" i="83"/>
  <c r="AF1025" i="83"/>
  <c r="AE1025" i="83"/>
  <c r="AK1025" i="83"/>
  <c r="AB1029" i="83"/>
  <c r="AA1029" i="83"/>
  <c r="AE1044" i="83"/>
  <c r="AL1044" i="83"/>
  <c r="AD1044" i="83"/>
  <c r="AK1044" i="83"/>
  <c r="AC1044" i="83"/>
  <c r="AG955" i="83"/>
  <c r="AD960" i="83"/>
  <c r="AL960" i="83"/>
  <c r="AG963" i="83"/>
  <c r="AD968" i="83"/>
  <c r="AL968" i="83"/>
  <c r="AE969" i="83"/>
  <c r="AG971" i="83"/>
  <c r="AL976" i="83"/>
  <c r="AE977" i="83"/>
  <c r="AF978" i="83"/>
  <c r="AG979" i="83"/>
  <c r="AD984" i="83"/>
  <c r="AL984" i="83"/>
  <c r="AE985" i="83"/>
  <c r="AF986" i="83"/>
  <c r="AG987" i="83"/>
  <c r="AD992" i="83"/>
  <c r="AL992" i="83"/>
  <c r="AE993" i="83"/>
  <c r="AF994" i="83"/>
  <c r="AD1000" i="83"/>
  <c r="AL1000" i="83"/>
  <c r="AE1001" i="83"/>
  <c r="AF1002" i="83"/>
  <c r="AG1003" i="83"/>
  <c r="AD1008" i="83"/>
  <c r="AL1008" i="83"/>
  <c r="AE1009" i="83"/>
  <c r="AF1010" i="83"/>
  <c r="AG1011" i="83"/>
  <c r="AD1016" i="83"/>
  <c r="AL1016" i="83"/>
  <c r="AE1017" i="83"/>
  <c r="AF1018" i="83"/>
  <c r="AG1022" i="83"/>
  <c r="AP1022" i="83"/>
  <c r="AB1025" i="83"/>
  <c r="AA1025" i="83"/>
  <c r="AE1032" i="83"/>
  <c r="AL1032" i="83"/>
  <c r="AD1032" i="83"/>
  <c r="AF1033" i="83"/>
  <c r="AE1033" i="83"/>
  <c r="AB1053" i="83"/>
  <c r="AA1053" i="83"/>
  <c r="AF1068" i="83"/>
  <c r="AE1068" i="83"/>
  <c r="AL1068" i="83"/>
  <c r="AD1068" i="83"/>
  <c r="AK1068" i="83"/>
  <c r="AC1068" i="83"/>
  <c r="AF1084" i="83"/>
  <c r="AE1084" i="83"/>
  <c r="AL1084" i="83"/>
  <c r="AD1084" i="83"/>
  <c r="AK1084" i="83"/>
  <c r="AA1136" i="83"/>
  <c r="AB1136" i="83"/>
  <c r="AB1033" i="83"/>
  <c r="AA1033" i="83"/>
  <c r="AF1076" i="83"/>
  <c r="AE1076" i="83"/>
  <c r="AL1076" i="83"/>
  <c r="AD1076" i="83"/>
  <c r="AC1076" i="83"/>
  <c r="AF976" i="83"/>
  <c r="AA979" i="83"/>
  <c r="AA987" i="83"/>
  <c r="AA995" i="83"/>
  <c r="AA1003" i="83"/>
  <c r="AP1003" i="83" s="1"/>
  <c r="AA1011" i="83"/>
  <c r="AA1019" i="83"/>
  <c r="AF1052" i="83"/>
  <c r="AE1052" i="83"/>
  <c r="AL1052" i="83"/>
  <c r="AD1052" i="83"/>
  <c r="AC1052" i="83"/>
  <c r="AA962" i="83"/>
  <c r="AA978" i="83"/>
  <c r="AA986" i="83"/>
  <c r="AA994" i="83"/>
  <c r="AP1001" i="83"/>
  <c r="AA1002" i="83"/>
  <c r="AA1010" i="83"/>
  <c r="AA1018" i="83"/>
  <c r="AA1022" i="83"/>
  <c r="AB1061" i="83"/>
  <c r="AA1061" i="83"/>
  <c r="AD956" i="83"/>
  <c r="AC963" i="83"/>
  <c r="AD964" i="83"/>
  <c r="AC971" i="83"/>
  <c r="AD972" i="83"/>
  <c r="AC979" i="83"/>
  <c r="AD980" i="83"/>
  <c r="AC987" i="83"/>
  <c r="AD988" i="83"/>
  <c r="AC995" i="83"/>
  <c r="AD996" i="83"/>
  <c r="AC1003" i="83"/>
  <c r="AD1004" i="83"/>
  <c r="AC1011" i="83"/>
  <c r="AD1012" i="83"/>
  <c r="AF1024" i="83"/>
  <c r="AC1032" i="83"/>
  <c r="AG1033" i="83"/>
  <c r="AB1038" i="83"/>
  <c r="AP1038" i="83"/>
  <c r="AG1044" i="83"/>
  <c r="AG1068" i="83"/>
  <c r="AG1076" i="83"/>
  <c r="AG1084" i="83"/>
  <c r="AC1023" i="83"/>
  <c r="AF1026" i="83"/>
  <c r="AC1031" i="83"/>
  <c r="AK1031" i="83"/>
  <c r="AF1034" i="83"/>
  <c r="AC1039" i="83"/>
  <c r="AK1039" i="83"/>
  <c r="AD1040" i="83"/>
  <c r="AL1040" i="83"/>
  <c r="AE1041" i="83"/>
  <c r="AF1042" i="83"/>
  <c r="AB1046" i="83"/>
  <c r="AC1047" i="83"/>
  <c r="AK1047" i="83"/>
  <c r="AD1048" i="83"/>
  <c r="AL1048" i="83"/>
  <c r="AE1049" i="83"/>
  <c r="AB1054" i="83"/>
  <c r="AC1055" i="83"/>
  <c r="AK1055" i="83"/>
  <c r="AD1056" i="83"/>
  <c r="AL1056" i="83"/>
  <c r="AE1057" i="83"/>
  <c r="AB1062" i="83"/>
  <c r="AC1063" i="83"/>
  <c r="AD1064" i="83"/>
  <c r="AL1064" i="83"/>
  <c r="AE1065" i="83"/>
  <c r="AF1066" i="83"/>
  <c r="AB1070" i="83"/>
  <c r="AP1070" i="83" s="1"/>
  <c r="AC1071" i="83"/>
  <c r="AK1071" i="83"/>
  <c r="AD1072" i="83"/>
  <c r="AL1072" i="83"/>
  <c r="AE1073" i="83"/>
  <c r="AF1074" i="83"/>
  <c r="AB1078" i="83"/>
  <c r="AK1079" i="83"/>
  <c r="AD1080" i="83"/>
  <c r="AL1080" i="83"/>
  <c r="AE1081" i="83"/>
  <c r="AP1084" i="83"/>
  <c r="AB1086" i="83"/>
  <c r="AC1087" i="83"/>
  <c r="AK1087" i="83"/>
  <c r="AD1092" i="83"/>
  <c r="AB1093" i="83"/>
  <c r="AA1093" i="83"/>
  <c r="AE1100" i="83"/>
  <c r="AD1023" i="83"/>
  <c r="AL1023" i="83"/>
  <c r="AC1030" i="83"/>
  <c r="AK1030" i="83"/>
  <c r="AL1031" i="83"/>
  <c r="AC1038" i="83"/>
  <c r="AK1038" i="83"/>
  <c r="AD1039" i="83"/>
  <c r="AL1039" i="83"/>
  <c r="AF1041" i="83"/>
  <c r="AC1046" i="83"/>
  <c r="AK1046" i="83"/>
  <c r="AD1047" i="83"/>
  <c r="AL1047" i="83"/>
  <c r="AF1049" i="83"/>
  <c r="AC1054" i="83"/>
  <c r="AK1054" i="83"/>
  <c r="AD1055" i="83"/>
  <c r="AL1055" i="83"/>
  <c r="AE1056" i="83"/>
  <c r="AF1057" i="83"/>
  <c r="AC1062" i="83"/>
  <c r="AK1062" i="83"/>
  <c r="AD1063" i="83"/>
  <c r="AL1063" i="83"/>
  <c r="AF1065" i="83"/>
  <c r="AC1070" i="83"/>
  <c r="AK1070" i="83"/>
  <c r="AD1071" i="83"/>
  <c r="AL1071" i="83"/>
  <c r="AE1072" i="83"/>
  <c r="AF1073" i="83"/>
  <c r="AC1078" i="83"/>
  <c r="AK1078" i="83"/>
  <c r="AD1079" i="83"/>
  <c r="AL1079" i="83"/>
  <c r="AE1080" i="83"/>
  <c r="AF1081" i="83"/>
  <c r="AC1086" i="83"/>
  <c r="AK1086" i="83"/>
  <c r="AD1087" i="83"/>
  <c r="AL1087" i="83"/>
  <c r="AF1088" i="83"/>
  <c r="AL1088" i="83"/>
  <c r="AL1094" i="83"/>
  <c r="AD1094" i="83"/>
  <c r="AK1094" i="83"/>
  <c r="AC1094" i="83"/>
  <c r="AC1045" i="83"/>
  <c r="AK1045" i="83"/>
  <c r="AK1053" i="83"/>
  <c r="AC1061" i="83"/>
  <c r="AK1061" i="83"/>
  <c r="AC1069" i="83"/>
  <c r="AG1073" i="83"/>
  <c r="AC1077" i="83"/>
  <c r="AK1077" i="83"/>
  <c r="AG1081" i="83"/>
  <c r="AC1085" i="83"/>
  <c r="AK1085" i="83"/>
  <c r="AE1095" i="83"/>
  <c r="AL1095" i="83"/>
  <c r="AD1095" i="83"/>
  <c r="AK1095" i="83"/>
  <c r="AC1095" i="83"/>
  <c r="AF1151" i="83"/>
  <c r="AE1151" i="83"/>
  <c r="AG1151" i="83"/>
  <c r="AD1151" i="83"/>
  <c r="AC1151" i="83"/>
  <c r="AL1151" i="83"/>
  <c r="AK1151" i="83"/>
  <c r="AA1042" i="83"/>
  <c r="AD1045" i="83"/>
  <c r="AL1045" i="83"/>
  <c r="AA1050" i="83"/>
  <c r="AD1053" i="83"/>
  <c r="AA1058" i="83"/>
  <c r="AD1061" i="83"/>
  <c r="AL1061" i="83"/>
  <c r="AA1066" i="83"/>
  <c r="AD1069" i="83"/>
  <c r="AA1074" i="83"/>
  <c r="AD1077" i="83"/>
  <c r="AL1077" i="83"/>
  <c r="AA1082" i="83"/>
  <c r="AL1085" i="83"/>
  <c r="AA1088" i="83"/>
  <c r="AA1095" i="83"/>
  <c r="AF1108" i="83"/>
  <c r="AE1108" i="83"/>
  <c r="AL1108" i="83"/>
  <c r="AD1108" i="83"/>
  <c r="AC1108" i="83"/>
  <c r="AB1109" i="83"/>
  <c r="AA1109" i="83"/>
  <c r="AF1116" i="83"/>
  <c r="AE1116" i="83"/>
  <c r="AL1116" i="83"/>
  <c r="AD1116" i="83"/>
  <c r="AC1116" i="83"/>
  <c r="AB1117" i="83"/>
  <c r="AA1117" i="83"/>
  <c r="AF1143" i="83"/>
  <c r="AE1143" i="83"/>
  <c r="AG1143" i="83"/>
  <c r="AD1143" i="83"/>
  <c r="AC1143" i="83"/>
  <c r="AL1143" i="83"/>
  <c r="AK1143" i="83"/>
  <c r="AF1030" i="83"/>
  <c r="AF1038" i="83"/>
  <c r="AA1041" i="83"/>
  <c r="AE1045" i="83"/>
  <c r="AA1049" i="83"/>
  <c r="AE1053" i="83"/>
  <c r="AF1054" i="83"/>
  <c r="AA1057" i="83"/>
  <c r="AP1057" i="83" s="1"/>
  <c r="AE1061" i="83"/>
  <c r="AA1065" i="83"/>
  <c r="AE1069" i="83"/>
  <c r="AF1070" i="83"/>
  <c r="AA1073" i="83"/>
  <c r="AE1077" i="83"/>
  <c r="AF1078" i="83"/>
  <c r="AA1081" i="83"/>
  <c r="AE1085" i="83"/>
  <c r="AF1086" i="83"/>
  <c r="AB1088" i="83"/>
  <c r="AB1095" i="83"/>
  <c r="AF1100" i="83"/>
  <c r="AL1100" i="83"/>
  <c r="AD1100" i="83"/>
  <c r="AK1100" i="83"/>
  <c r="AC1100" i="83"/>
  <c r="AB1125" i="83"/>
  <c r="AA1125" i="83"/>
  <c r="AF1045" i="83"/>
  <c r="AF1053" i="83"/>
  <c r="AF1061" i="83"/>
  <c r="AF1069" i="83"/>
  <c r="AF1077" i="83"/>
  <c r="AF1085" i="83"/>
  <c r="AF1095" i="83"/>
  <c r="AB1101" i="83"/>
  <c r="AA1101" i="83"/>
  <c r="AF1124" i="83"/>
  <c r="AE1124" i="83"/>
  <c r="AL1124" i="83"/>
  <c r="AD1124" i="83"/>
  <c r="AC1124" i="83"/>
  <c r="AC1073" i="83"/>
  <c r="AC1081" i="83"/>
  <c r="AG1095" i="83"/>
  <c r="AB1132" i="83"/>
  <c r="AA1132" i="83"/>
  <c r="AB1094" i="83"/>
  <c r="AD1096" i="83"/>
  <c r="AL1096" i="83"/>
  <c r="AE1097" i="83"/>
  <c r="AF1098" i="83"/>
  <c r="AB1102" i="83"/>
  <c r="AC1103" i="83"/>
  <c r="AK1103" i="83"/>
  <c r="AD1104" i="83"/>
  <c r="AL1104" i="83"/>
  <c r="AE1105" i="83"/>
  <c r="AF1106" i="83"/>
  <c r="AB1110" i="83"/>
  <c r="AC1111" i="83"/>
  <c r="AK1111" i="83"/>
  <c r="AD1112" i="83"/>
  <c r="AL1112" i="83"/>
  <c r="AE1113" i="83"/>
  <c r="AF1114" i="83"/>
  <c r="AB1118" i="83"/>
  <c r="AC1119" i="83"/>
  <c r="AK1119" i="83"/>
  <c r="AD1120" i="83"/>
  <c r="AL1120" i="83"/>
  <c r="AF1122" i="83"/>
  <c r="AB1126" i="83"/>
  <c r="AC1127" i="83"/>
  <c r="AK1127" i="83"/>
  <c r="AD1128" i="83"/>
  <c r="AL1128" i="83"/>
  <c r="AE1129" i="83"/>
  <c r="AL1132" i="83"/>
  <c r="AC1134" i="83"/>
  <c r="AL1135" i="83"/>
  <c r="AD1138" i="83"/>
  <c r="AL1139" i="83"/>
  <c r="AD1139" i="83"/>
  <c r="AE1096" i="83"/>
  <c r="AF1097" i="83"/>
  <c r="AG1098" i="83"/>
  <c r="AC1102" i="83"/>
  <c r="AD1103" i="83"/>
  <c r="AL1103" i="83"/>
  <c r="AE1104" i="83"/>
  <c r="AF1105" i="83"/>
  <c r="AK1110" i="83"/>
  <c r="AD1111" i="83"/>
  <c r="AL1111" i="83"/>
  <c r="AE1112" i="83"/>
  <c r="AF1113" i="83"/>
  <c r="AC1118" i="83"/>
  <c r="AK1118" i="83"/>
  <c r="AD1119" i="83"/>
  <c r="AL1119" i="83"/>
  <c r="AE1120" i="83"/>
  <c r="AF1121" i="83"/>
  <c r="AC1126" i="83"/>
  <c r="AK1126" i="83"/>
  <c r="AD1127" i="83"/>
  <c r="AL1127" i="83"/>
  <c r="AE1128" i="83"/>
  <c r="AF1129" i="83"/>
  <c r="AF1134" i="83"/>
  <c r="AC1135" i="83"/>
  <c r="AE1138" i="83"/>
  <c r="AB1139" i="83"/>
  <c r="AA1139" i="83"/>
  <c r="AK1139" i="83"/>
  <c r="AB1144" i="83"/>
  <c r="AA1144" i="83"/>
  <c r="AF1146" i="83"/>
  <c r="AC1093" i="83"/>
  <c r="AF1096" i="83"/>
  <c r="AG1097" i="83"/>
  <c r="AC1101" i="83"/>
  <c r="AK1101" i="83"/>
  <c r="AD1102" i="83"/>
  <c r="AL1102" i="83"/>
  <c r="AE1103" i="83"/>
  <c r="AF1104" i="83"/>
  <c r="AG1105" i="83"/>
  <c r="AC1109" i="83"/>
  <c r="AK1109" i="83"/>
  <c r="AD1110" i="83"/>
  <c r="AL1110" i="83"/>
  <c r="AE1111" i="83"/>
  <c r="AF1112" i="83"/>
  <c r="AG1113" i="83"/>
  <c r="AC1117" i="83"/>
  <c r="AK1117" i="83"/>
  <c r="AD1118" i="83"/>
  <c r="AL1118" i="83"/>
  <c r="AE1119" i="83"/>
  <c r="AF1120" i="83"/>
  <c r="AG1121" i="83"/>
  <c r="AC1125" i="83"/>
  <c r="AK1125" i="83"/>
  <c r="AD1126" i="83"/>
  <c r="AL1126" i="83"/>
  <c r="AE1127" i="83"/>
  <c r="AF1128" i="83"/>
  <c r="AG1129" i="83"/>
  <c r="AL1133" i="83"/>
  <c r="AD1133" i="83"/>
  <c r="AK1133" i="83"/>
  <c r="AC1133" i="83"/>
  <c r="AD1135" i="83"/>
  <c r="AP1137" i="83"/>
  <c r="AF1141" i="83"/>
  <c r="AL1141" i="83"/>
  <c r="AD1141" i="83"/>
  <c r="AK1141" i="83"/>
  <c r="AC1141" i="83"/>
  <c r="AA1142" i="83"/>
  <c r="AB1152" i="83"/>
  <c r="AA1152" i="83"/>
  <c r="AB1163" i="83"/>
  <c r="AA1163" i="83"/>
  <c r="AE1102" i="83"/>
  <c r="AF1103" i="83"/>
  <c r="AE1110" i="83"/>
  <c r="AF1111" i="83"/>
  <c r="AE1118" i="83"/>
  <c r="AE1126" i="83"/>
  <c r="AF1127" i="83"/>
  <c r="AB1140" i="83"/>
  <c r="AP1140" i="83" s="1"/>
  <c r="AB1155" i="83"/>
  <c r="AA1155" i="83"/>
  <c r="AF1162" i="83"/>
  <c r="AE1162" i="83"/>
  <c r="AL1162" i="83"/>
  <c r="AD1162" i="83"/>
  <c r="AK1162" i="83"/>
  <c r="AC1162" i="83"/>
  <c r="AF1170" i="83"/>
  <c r="AE1170" i="83"/>
  <c r="AL1170" i="83"/>
  <c r="AD1170" i="83"/>
  <c r="AK1170" i="83"/>
  <c r="AB1171" i="83"/>
  <c r="AA1171" i="83"/>
  <c r="AF1102" i="83"/>
  <c r="AP1104" i="83"/>
  <c r="AF1110" i="83"/>
  <c r="AP1112" i="83"/>
  <c r="AF1118" i="83"/>
  <c r="AF1126" i="83"/>
  <c r="AP1128" i="83"/>
  <c r="AE1134" i="83"/>
  <c r="AL1134" i="83"/>
  <c r="AD1134" i="83"/>
  <c r="AB1148" i="83"/>
  <c r="AF1135" i="83"/>
  <c r="AE1135" i="83"/>
  <c r="AK1138" i="83"/>
  <c r="AC1138" i="83"/>
  <c r="AF1147" i="83"/>
  <c r="AE1147" i="83"/>
  <c r="AL1147" i="83"/>
  <c r="AD1147" i="83"/>
  <c r="AA1148" i="83"/>
  <c r="AP1148" i="83"/>
  <c r="AF1154" i="83"/>
  <c r="AE1154" i="83"/>
  <c r="AL1154" i="83"/>
  <c r="AD1154" i="83"/>
  <c r="AK1154" i="83"/>
  <c r="AC1154" i="83"/>
  <c r="AC1105" i="83"/>
  <c r="AC1113" i="83"/>
  <c r="AC1129" i="83"/>
  <c r="AK1132" i="83"/>
  <c r="AC1132" i="83"/>
  <c r="AE1133" i="83"/>
  <c r="AA1134" i="83"/>
  <c r="AK1134" i="83"/>
  <c r="AE1146" i="83"/>
  <c r="AL1146" i="83"/>
  <c r="AD1146" i="83"/>
  <c r="AC1146" i="83"/>
  <c r="AB1147" i="83"/>
  <c r="AA1147" i="83"/>
  <c r="AD1142" i="83"/>
  <c r="AC1149" i="83"/>
  <c r="AK1149" i="83"/>
  <c r="AD1150" i="83"/>
  <c r="AP1154" i="83"/>
  <c r="AB1156" i="83"/>
  <c r="AC1157" i="83"/>
  <c r="AK1157" i="83"/>
  <c r="AL1158" i="83"/>
  <c r="AE1159" i="83"/>
  <c r="AB1164" i="83"/>
  <c r="AC1165" i="83"/>
  <c r="AK1165" i="83"/>
  <c r="AL1166" i="83"/>
  <c r="AE1167" i="83"/>
  <c r="AF1168" i="83"/>
  <c r="AB1172" i="83"/>
  <c r="AC1173" i="83"/>
  <c r="AK1173" i="83"/>
  <c r="AC1179" i="83"/>
  <c r="AL1179" i="83"/>
  <c r="AB1259" i="83"/>
  <c r="AA1259" i="83"/>
  <c r="AC1140" i="83"/>
  <c r="AK1140" i="83"/>
  <c r="AE1142" i="83"/>
  <c r="AK1148" i="83"/>
  <c r="AD1149" i="83"/>
  <c r="AL1149" i="83"/>
  <c r="AC1156" i="83"/>
  <c r="AK1156" i="83"/>
  <c r="AD1157" i="83"/>
  <c r="AL1157" i="83"/>
  <c r="AE1158" i="83"/>
  <c r="AF1159" i="83"/>
  <c r="AC1164" i="83"/>
  <c r="AK1164" i="83"/>
  <c r="AD1165" i="83"/>
  <c r="AL1165" i="83"/>
  <c r="AF1167" i="83"/>
  <c r="AC1172" i="83"/>
  <c r="AK1172" i="83"/>
  <c r="AD1173" i="83"/>
  <c r="AL1173" i="83"/>
  <c r="AF1175" i="83"/>
  <c r="AL1175" i="83"/>
  <c r="AD1175" i="83"/>
  <c r="AD1179" i="83"/>
  <c r="AB1180" i="83"/>
  <c r="AA1180" i="83"/>
  <c r="AB1192" i="83"/>
  <c r="AA1192" i="83"/>
  <c r="AC1195" i="83"/>
  <c r="AK1155" i="83"/>
  <c r="AG1159" i="83"/>
  <c r="AG1167" i="83"/>
  <c r="AD1181" i="83"/>
  <c r="AC1181" i="83"/>
  <c r="AF1187" i="83"/>
  <c r="AE1187" i="83"/>
  <c r="AL1187" i="83"/>
  <c r="AD1187" i="83"/>
  <c r="AB1188" i="83"/>
  <c r="AA1188" i="83"/>
  <c r="AF1219" i="83"/>
  <c r="AG1219" i="83"/>
  <c r="AE1219" i="83"/>
  <c r="AD1219" i="83"/>
  <c r="AL1219" i="83"/>
  <c r="AC1219" i="83"/>
  <c r="AK1219" i="83"/>
  <c r="AE1140" i="83"/>
  <c r="AE1148" i="83"/>
  <c r="AF1149" i="83"/>
  <c r="AD1155" i="83"/>
  <c r="AL1155" i="83"/>
  <c r="AE1156" i="83"/>
  <c r="AF1157" i="83"/>
  <c r="AA1160" i="83"/>
  <c r="AD1163" i="83"/>
  <c r="AL1163" i="83"/>
  <c r="AE1164" i="83"/>
  <c r="AF1165" i="83"/>
  <c r="AA1168" i="83"/>
  <c r="AD1171" i="83"/>
  <c r="AL1171" i="83"/>
  <c r="AE1172" i="83"/>
  <c r="AF1173" i="83"/>
  <c r="AG1174" i="83"/>
  <c r="AA1175" i="83"/>
  <c r="AK1175" i="83"/>
  <c r="AG1179" i="83"/>
  <c r="AK1187" i="83"/>
  <c r="AF1191" i="83"/>
  <c r="AE1191" i="83"/>
  <c r="AL1191" i="83"/>
  <c r="AD1191" i="83"/>
  <c r="AE1155" i="83"/>
  <c r="AE1163" i="83"/>
  <c r="AP1166" i="83"/>
  <c r="AE1171" i="83"/>
  <c r="AB1175" i="83"/>
  <c r="AE1182" i="83"/>
  <c r="AL1182" i="83"/>
  <c r="AD1182" i="83"/>
  <c r="AC1182" i="83"/>
  <c r="AF1183" i="83"/>
  <c r="AE1183" i="83"/>
  <c r="AD1183" i="83"/>
  <c r="AL1243" i="83"/>
  <c r="AD1243" i="83"/>
  <c r="AK1243" i="83"/>
  <c r="AC1243" i="83"/>
  <c r="AF1163" i="83"/>
  <c r="AA1176" i="83"/>
  <c r="AE1181" i="83"/>
  <c r="AA1182" i="83"/>
  <c r="AB1183" i="83"/>
  <c r="AE1195" i="83"/>
  <c r="AL1195" i="83"/>
  <c r="AD1195" i="83"/>
  <c r="AK1195" i="83"/>
  <c r="AB1196" i="83"/>
  <c r="AA1196" i="83"/>
  <c r="AB1204" i="83"/>
  <c r="AA1204" i="83"/>
  <c r="AB1212" i="83"/>
  <c r="AA1212" i="83"/>
  <c r="AC1159" i="83"/>
  <c r="AC1167" i="83"/>
  <c r="AC1187" i="83"/>
  <c r="AF1203" i="83"/>
  <c r="AE1203" i="83"/>
  <c r="AL1203" i="83"/>
  <c r="AD1203" i="83"/>
  <c r="AK1203" i="83"/>
  <c r="AF1211" i="83"/>
  <c r="AE1211" i="83"/>
  <c r="AL1211" i="83"/>
  <c r="AD1211" i="83"/>
  <c r="AK1211" i="83"/>
  <c r="AA1230" i="83"/>
  <c r="AP1230" i="83"/>
  <c r="AB1230" i="83"/>
  <c r="AE1176" i="83"/>
  <c r="AF1177" i="83"/>
  <c r="AB1181" i="83"/>
  <c r="AE1184" i="83"/>
  <c r="AF1185" i="83"/>
  <c r="AG1186" i="83"/>
  <c r="AB1189" i="83"/>
  <c r="AC1190" i="83"/>
  <c r="AK1190" i="83"/>
  <c r="AF1193" i="83"/>
  <c r="AG1194" i="83"/>
  <c r="AC1198" i="83"/>
  <c r="AK1198" i="83"/>
  <c r="AD1199" i="83"/>
  <c r="AL1199" i="83"/>
  <c r="AF1201" i="83"/>
  <c r="AG1202" i="83"/>
  <c r="AB1205" i="83"/>
  <c r="AC1206" i="83"/>
  <c r="AK1206" i="83"/>
  <c r="AD1207" i="83"/>
  <c r="AL1207" i="83"/>
  <c r="AE1208" i="83"/>
  <c r="AF1209" i="83"/>
  <c r="AB1213" i="83"/>
  <c r="AK1214" i="83"/>
  <c r="AE1216" i="83"/>
  <c r="AL1221" i="83"/>
  <c r="AD1221" i="83"/>
  <c r="AC1221" i="83"/>
  <c r="AB1236" i="83"/>
  <c r="AA1236" i="83"/>
  <c r="AK1249" i="83"/>
  <c r="AC1249" i="83"/>
  <c r="AG1249" i="83"/>
  <c r="AF1249" i="83"/>
  <c r="AE1249" i="83"/>
  <c r="AD1249" i="83"/>
  <c r="AL1249" i="83"/>
  <c r="AG1177" i="83"/>
  <c r="AP1178" i="83"/>
  <c r="AG1185" i="83"/>
  <c r="AC1189" i="83"/>
  <c r="AD1190" i="83"/>
  <c r="AL1190" i="83"/>
  <c r="AG1193" i="83"/>
  <c r="AC1197" i="83"/>
  <c r="AK1197" i="83"/>
  <c r="AD1198" i="83"/>
  <c r="AL1198" i="83"/>
  <c r="AE1199" i="83"/>
  <c r="AF1200" i="83"/>
  <c r="AG1201" i="83"/>
  <c r="AP1202" i="83"/>
  <c r="AC1205" i="83"/>
  <c r="AD1206" i="83"/>
  <c r="AL1206" i="83"/>
  <c r="AE1207" i="83"/>
  <c r="AF1208" i="83"/>
  <c r="AG1209" i="83"/>
  <c r="AC1213" i="83"/>
  <c r="AK1213" i="83"/>
  <c r="AD1214" i="83"/>
  <c r="AL1214" i="83"/>
  <c r="AE1215" i="83"/>
  <c r="AF1216" i="83"/>
  <c r="AL1217" i="83"/>
  <c r="AD1217" i="83"/>
  <c r="AF1218" i="83"/>
  <c r="AE1229" i="83"/>
  <c r="AG1176" i="83"/>
  <c r="AA1178" i="83"/>
  <c r="AC1180" i="83"/>
  <c r="AG1184" i="83"/>
  <c r="AA1186" i="83"/>
  <c r="AD1189" i="83"/>
  <c r="AL1189" i="83"/>
  <c r="AE1190" i="83"/>
  <c r="AA1194" i="83"/>
  <c r="AD1197" i="83"/>
  <c r="AL1197" i="83"/>
  <c r="AE1198" i="83"/>
  <c r="AF1199" i="83"/>
  <c r="AG1200" i="83"/>
  <c r="AD1205" i="83"/>
  <c r="AE1206" i="83"/>
  <c r="AF1207" i="83"/>
  <c r="AG1208" i="83"/>
  <c r="AD1213" i="83"/>
  <c r="AE1214" i="83"/>
  <c r="AF1215" i="83"/>
  <c r="AG1216" i="83"/>
  <c r="AP1217" i="83"/>
  <c r="AG1218" i="83"/>
  <c r="AL1222" i="83"/>
  <c r="AD1222" i="83"/>
  <c r="AK1222" i="83"/>
  <c r="AC1222" i="83"/>
  <c r="AF1223" i="83"/>
  <c r="AE1223" i="83"/>
  <c r="AL1223" i="83"/>
  <c r="AD1223" i="83"/>
  <c r="AK1223" i="83"/>
  <c r="AF1235" i="83"/>
  <c r="AE1235" i="83"/>
  <c r="AL1235" i="83"/>
  <c r="AD1235" i="83"/>
  <c r="AK1235" i="83"/>
  <c r="AC1235" i="83"/>
  <c r="AB1258" i="83"/>
  <c r="AA1258" i="83"/>
  <c r="AP1258" i="83" s="1"/>
  <c r="AA1222" i="83"/>
  <c r="AB1223" i="83"/>
  <c r="AB1228" i="83"/>
  <c r="AA1228" i="83"/>
  <c r="AF1189" i="83"/>
  <c r="AA1200" i="83"/>
  <c r="AA1208" i="83"/>
  <c r="AA1216" i="83"/>
  <c r="AP1216" i="83" s="1"/>
  <c r="AB1222" i="83"/>
  <c r="AA1223" i="83"/>
  <c r="AF1290" i="83"/>
  <c r="AE1290" i="83"/>
  <c r="AL1290" i="83"/>
  <c r="AD1290" i="83"/>
  <c r="AK1290" i="83"/>
  <c r="AC1290" i="83"/>
  <c r="AG1290" i="83"/>
  <c r="AA1191" i="83"/>
  <c r="AP1191" i="83" s="1"/>
  <c r="AP1198" i="83"/>
  <c r="AA1199" i="83"/>
  <c r="AA1207" i="83"/>
  <c r="AP1214" i="83"/>
  <c r="AA1215" i="83"/>
  <c r="AA1218" i="83"/>
  <c r="AA1220" i="83"/>
  <c r="AL1229" i="83"/>
  <c r="AD1229" i="83"/>
  <c r="AK1229" i="83"/>
  <c r="AC1229" i="83"/>
  <c r="AD1177" i="83"/>
  <c r="AC1184" i="83"/>
  <c r="AD1185" i="83"/>
  <c r="AC1192" i="83"/>
  <c r="AD1193" i="83"/>
  <c r="AC1200" i="83"/>
  <c r="AD1201" i="83"/>
  <c r="AC1208" i="83"/>
  <c r="AD1209" i="83"/>
  <c r="AC1216" i="83"/>
  <c r="AE1217" i="83"/>
  <c r="AB1218" i="83"/>
  <c r="AK1218" i="83"/>
  <c r="AF1222" i="83"/>
  <c r="AG1223" i="83"/>
  <c r="AP1229" i="83"/>
  <c r="AE1230" i="83"/>
  <c r="AL1230" i="83"/>
  <c r="AD1230" i="83"/>
  <c r="AK1230" i="83"/>
  <c r="AB1231" i="83"/>
  <c r="AB1244" i="83"/>
  <c r="AA1244" i="83"/>
  <c r="AF1266" i="83"/>
  <c r="AE1266" i="83"/>
  <c r="AL1266" i="83"/>
  <c r="AD1266" i="83"/>
  <c r="AK1266" i="83"/>
  <c r="AC1266" i="83"/>
  <c r="AG1266" i="83"/>
  <c r="AF1225" i="83"/>
  <c r="AG1226" i="83"/>
  <c r="AL1231" i="83"/>
  <c r="AG1234" i="83"/>
  <c r="AC1238" i="83"/>
  <c r="AK1238" i="83"/>
  <c r="AD1239" i="83"/>
  <c r="AL1239" i="83"/>
  <c r="AG1242" i="83"/>
  <c r="AC1246" i="83"/>
  <c r="AK1246" i="83"/>
  <c r="AE1247" i="83"/>
  <c r="AC1250" i="83"/>
  <c r="AE1251" i="83"/>
  <c r="AK1251" i="83"/>
  <c r="AC1251" i="83"/>
  <c r="AF1257" i="83"/>
  <c r="AE1265" i="83"/>
  <c r="AL1265" i="83"/>
  <c r="AD1265" i="83"/>
  <c r="AK1265" i="83"/>
  <c r="AC1265" i="83"/>
  <c r="AB1266" i="83"/>
  <c r="AA1266" i="83"/>
  <c r="AE1289" i="83"/>
  <c r="AL1289" i="83"/>
  <c r="AD1289" i="83"/>
  <c r="AK1289" i="83"/>
  <c r="AC1289" i="83"/>
  <c r="AB1290" i="83"/>
  <c r="AA1290" i="83"/>
  <c r="AG1225" i="83"/>
  <c r="AA1227" i="83"/>
  <c r="AE1231" i="83"/>
  <c r="AG1233" i="83"/>
  <c r="AA1235" i="83"/>
  <c r="AP1235" i="83" s="1"/>
  <c r="AC1237" i="83"/>
  <c r="AK1237" i="83"/>
  <c r="AD1238" i="83"/>
  <c r="AL1238" i="83"/>
  <c r="AE1239" i="83"/>
  <c r="AG1241" i="83"/>
  <c r="AA1243" i="83"/>
  <c r="AC1245" i="83"/>
  <c r="AL1246" i="83"/>
  <c r="AF1247" i="83"/>
  <c r="AA1249" i="83"/>
  <c r="AE1250" i="83"/>
  <c r="AP1253" i="83"/>
  <c r="AG1224" i="83"/>
  <c r="AA1226" i="83"/>
  <c r="AF1231" i="83"/>
  <c r="AG1232" i="83"/>
  <c r="AA1234" i="83"/>
  <c r="AK1236" i="83"/>
  <c r="AD1237" i="83"/>
  <c r="AL1237" i="83"/>
  <c r="AE1238" i="83"/>
  <c r="AF1239" i="83"/>
  <c r="AG1240" i="83"/>
  <c r="AA1242" i="83"/>
  <c r="AD1245" i="83"/>
  <c r="AL1245" i="83"/>
  <c r="AE1246" i="83"/>
  <c r="AG1247" i="83"/>
  <c r="AB1249" i="83"/>
  <c r="AF1250" i="83"/>
  <c r="AA1251" i="83"/>
  <c r="AL1251" i="83"/>
  <c r="AF1252" i="83"/>
  <c r="AL1252" i="83"/>
  <c r="AD1252" i="83"/>
  <c r="AF1265" i="83"/>
  <c r="AB1275" i="83"/>
  <c r="AP1275" i="83" s="1"/>
  <c r="AE1281" i="83"/>
  <c r="AL1281" i="83"/>
  <c r="AD1281" i="83"/>
  <c r="AK1281" i="83"/>
  <c r="AC1281" i="83"/>
  <c r="AB1283" i="83"/>
  <c r="AF1289" i="83"/>
  <c r="AE1237" i="83"/>
  <c r="AF1238" i="83"/>
  <c r="AE1245" i="83"/>
  <c r="AF1246" i="83"/>
  <c r="AK1257" i="83"/>
  <c r="AC1257" i="83"/>
  <c r="AG1265" i="83"/>
  <c r="AF1282" i="83"/>
  <c r="AE1282" i="83"/>
  <c r="AD1282" i="83"/>
  <c r="AC1282" i="83"/>
  <c r="AA1283" i="83"/>
  <c r="AG1289" i="83"/>
  <c r="AF1237" i="83"/>
  <c r="AF1245" i="83"/>
  <c r="AL1250" i="83"/>
  <c r="AD1250" i="83"/>
  <c r="AB1267" i="83"/>
  <c r="AB1282" i="83"/>
  <c r="AA1282" i="83"/>
  <c r="AB1247" i="83"/>
  <c r="AA1267" i="83"/>
  <c r="AF1274" i="83"/>
  <c r="AE1274" i="83"/>
  <c r="AL1274" i="83"/>
  <c r="AD1274" i="83"/>
  <c r="AK1274" i="83"/>
  <c r="AC1274" i="83"/>
  <c r="AB1291" i="83"/>
  <c r="AC1224" i="83"/>
  <c r="AD1225" i="83"/>
  <c r="AC1232" i="83"/>
  <c r="AD1233" i="83"/>
  <c r="AC1240" i="83"/>
  <c r="AD1241" i="83"/>
  <c r="AC1247" i="83"/>
  <c r="AG1251" i="83"/>
  <c r="AC1252" i="83"/>
  <c r="AA1253" i="83"/>
  <c r="AD1257" i="83"/>
  <c r="AL1258" i="83"/>
  <c r="AD1258" i="83"/>
  <c r="AK1258" i="83"/>
  <c r="AC1258" i="83"/>
  <c r="AE1273" i="83"/>
  <c r="AL1273" i="83"/>
  <c r="AD1273" i="83"/>
  <c r="AK1273" i="83"/>
  <c r="AC1273" i="83"/>
  <c r="AB1274" i="83"/>
  <c r="AA1274" i="83"/>
  <c r="AF1281" i="83"/>
  <c r="AA1291" i="83"/>
  <c r="AC1260" i="83"/>
  <c r="AK1260" i="83"/>
  <c r="AE1262" i="83"/>
  <c r="AC1268" i="83"/>
  <c r="AK1268" i="83"/>
  <c r="AE1270" i="83"/>
  <c r="AC1276" i="83"/>
  <c r="AK1276" i="83"/>
  <c r="AC1284" i="83"/>
  <c r="AK1284" i="83"/>
  <c r="AD1285" i="83"/>
  <c r="AL1285" i="83"/>
  <c r="AE1286" i="83"/>
  <c r="AF1287" i="83"/>
  <c r="AK1292" i="83"/>
  <c r="AF1254" i="83"/>
  <c r="AC1259" i="83"/>
  <c r="AK1259" i="83"/>
  <c r="AD1260" i="83"/>
  <c r="AL1260" i="83"/>
  <c r="AF1262" i="83"/>
  <c r="AA1265" i="83"/>
  <c r="AK1267" i="83"/>
  <c r="AD1268" i="83"/>
  <c r="AL1268" i="83"/>
  <c r="AF1270" i="83"/>
  <c r="AA1273" i="83"/>
  <c r="AC1275" i="83"/>
  <c r="AK1275" i="83"/>
  <c r="AD1276" i="83"/>
  <c r="AL1276" i="83"/>
  <c r="AF1278" i="83"/>
  <c r="AC1283" i="83"/>
  <c r="AK1283" i="83"/>
  <c r="AD1284" i="83"/>
  <c r="AL1284" i="83"/>
  <c r="AA1289" i="83"/>
  <c r="AC1291" i="83"/>
  <c r="AK1291" i="83"/>
  <c r="AD1292" i="83"/>
  <c r="AL1292" i="83"/>
  <c r="AD1259" i="83"/>
  <c r="AL1259" i="83"/>
  <c r="AE1260" i="83"/>
  <c r="AD1267" i="83"/>
  <c r="AL1267" i="83"/>
  <c r="AP1271" i="83"/>
  <c r="AD1275" i="83"/>
  <c r="AL1275" i="83"/>
  <c r="AE1276" i="83"/>
  <c r="AA1280" i="83"/>
  <c r="AD1283" i="83"/>
  <c r="AL1283" i="83"/>
  <c r="AE1284" i="83"/>
  <c r="AD1291" i="83"/>
  <c r="AL1291" i="83"/>
  <c r="AE1292" i="83"/>
  <c r="AE1259" i="83"/>
  <c r="AF1260" i="83"/>
  <c r="AE1267" i="83"/>
  <c r="AF1268" i="83"/>
  <c r="AE1275" i="83"/>
  <c r="AF1276" i="83"/>
  <c r="AE1283" i="83"/>
  <c r="AF1284" i="83"/>
  <c r="AE1291" i="83"/>
  <c r="AF1292" i="83"/>
  <c r="AM1042" i="83" a="1"/>
  <c r="AM719" i="83" a="1"/>
  <c r="AM483" i="83" a="1"/>
  <c r="AM338" i="83" a="1"/>
  <c r="AM706" i="83" a="1"/>
  <c r="AM943" i="83" a="1"/>
  <c r="AM116" i="83" a="1"/>
  <c r="AM1030" i="83" a="1"/>
  <c r="AM695" i="83" a="1"/>
  <c r="AM1195" i="83" a="1"/>
  <c r="AM581" i="83" a="1"/>
  <c r="AM565" i="83" a="1"/>
  <c r="AM1047" i="83" a="1"/>
  <c r="AM911" i="83" a="1"/>
  <c r="AM341" i="83" a="1"/>
  <c r="AM1135" i="83" a="1"/>
  <c r="AM1138" i="83" a="1"/>
  <c r="AM410" i="83" a="1"/>
  <c r="AM447" i="83" a="1"/>
  <c r="AM117" i="83" a="1"/>
  <c r="AM542" i="83" a="1"/>
  <c r="AM1150" i="83" a="1"/>
  <c r="AM304" i="83" a="1"/>
  <c r="AM1180" i="83" a="1"/>
  <c r="AM379" i="83" a="1"/>
  <c r="AM362" i="83" a="1"/>
  <c r="AM852" i="83" a="1"/>
  <c r="AM859" i="83" a="1"/>
  <c r="AM366" i="83" a="1"/>
  <c r="AM753" i="83" a="1"/>
  <c r="AM380" i="83" a="1"/>
  <c r="AM778" i="83" a="1"/>
  <c r="AM187" i="83" a="1"/>
  <c r="AM818" i="83" a="1"/>
  <c r="AM54" i="83" a="1"/>
  <c r="AM1013" i="83" a="1"/>
  <c r="AM548" i="83" a="1"/>
  <c r="AM13" i="83" a="1"/>
  <c r="AM1171" i="83" a="1"/>
  <c r="AM378" i="83" a="1"/>
  <c r="AM445" i="83" a="1"/>
  <c r="AM870" i="83" a="1"/>
  <c r="AM1255" i="83" a="1"/>
  <c r="AM214" i="83" a="1"/>
  <c r="AM554" i="83" a="1"/>
  <c r="AM923" i="83" a="1"/>
  <c r="AM1232" i="83" a="1"/>
  <c r="AM1026" i="83" a="1"/>
  <c r="AM507" i="83" a="1"/>
  <c r="AM142" i="83" a="1"/>
  <c r="AM1222" i="83" a="1"/>
  <c r="AM583" i="83" a="1"/>
  <c r="AM1172" i="83" a="1"/>
  <c r="AM349" i="83" a="1"/>
  <c r="AM383" i="83" a="1"/>
  <c r="AM144" i="83" a="1"/>
  <c r="AM322" i="83" a="1"/>
  <c r="AM1091" i="83" a="1"/>
  <c r="AM1029" i="83" a="1"/>
  <c r="AM813" i="83" a="1"/>
  <c r="AM681" i="83" a="1"/>
  <c r="AM1010" i="83" a="1"/>
  <c r="AM312" i="83" a="1"/>
  <c r="AM506" i="83" a="1"/>
  <c r="AM579" i="83" a="1"/>
  <c r="AM182" i="83" a="1"/>
  <c r="AM974" i="83" a="1"/>
  <c r="AM171" i="83" a="1"/>
  <c r="AM247" i="83" a="1"/>
  <c r="AM265" i="83" a="1"/>
  <c r="AM668" i="83" a="1"/>
  <c r="AM195" i="83" a="1"/>
  <c r="AM1145" i="83" a="1"/>
  <c r="AM595" i="83" a="1"/>
  <c r="AM325" i="83" a="1"/>
  <c r="AM12" i="83" a="1"/>
  <c r="AM1102" i="83" a="1"/>
  <c r="AM342" i="83" a="1"/>
  <c r="AM158" i="83" a="1"/>
  <c r="AM965" i="83" a="1"/>
  <c r="AM531" i="83" a="1"/>
  <c r="AM775" i="83" a="1"/>
  <c r="AM725" i="83" a="1"/>
  <c r="AM747" i="83" a="1"/>
  <c r="AM475" i="83" a="1"/>
  <c r="AM399" i="83" a="1"/>
  <c r="AM1158" i="83" a="1"/>
  <c r="AM770" i="83" a="1"/>
  <c r="AM1282" i="83" a="1"/>
  <c r="AM625" i="83" a="1"/>
  <c r="AM1152" i="83" a="1"/>
  <c r="AM937" i="83" a="1"/>
  <c r="AM1218" i="83" a="1"/>
  <c r="AM19" i="83" a="1"/>
  <c r="AM321" i="83" a="1"/>
  <c r="AM898" i="83" a="1"/>
  <c r="AM604" i="83" a="1"/>
  <c r="AM130" i="83" a="1"/>
  <c r="AM969" i="83" a="1"/>
  <c r="AM489" i="83" a="1"/>
  <c r="AM34" i="83" a="1"/>
  <c r="AM1005" i="83" a="1"/>
  <c r="AM853" i="83" a="1"/>
  <c r="AM655" i="83" a="1"/>
  <c r="AM481" i="83" a="1"/>
  <c r="AM817" i="83" a="1"/>
  <c r="AM799" i="83" a="1"/>
  <c r="AM403" i="83" a="1"/>
  <c r="AM687" i="83" a="1"/>
  <c r="AM109" i="83" a="1"/>
  <c r="AM279" i="83" a="1"/>
  <c r="AM720" i="83" a="1"/>
  <c r="AM20" i="83" a="1"/>
  <c r="AM787" i="83" a="1"/>
  <c r="AM860" i="83" a="1"/>
  <c r="AM299" i="83" a="1"/>
  <c r="AM18" i="83" a="1"/>
  <c r="AM765" i="83" a="1"/>
  <c r="AM1115" i="83" a="1"/>
  <c r="AM85" i="83" a="1"/>
  <c r="AM701" i="83" a="1"/>
  <c r="AM125" i="83" a="1"/>
  <c r="AM656" i="83" a="1"/>
  <c r="AM1081" i="83" a="1"/>
  <c r="AM1201" i="83" a="1"/>
  <c r="AM386" i="83" a="1"/>
  <c r="AM621" i="83" a="1"/>
  <c r="AM472" i="83" a="1"/>
  <c r="AM664" i="83" a="1"/>
  <c r="AM1142" i="83" a="1"/>
  <c r="AM310" i="83" a="1"/>
  <c r="AM567" i="83" a="1"/>
  <c r="AM347" i="83" a="1"/>
  <c r="AM202" i="83" a="1"/>
  <c r="AM99" i="83" a="1"/>
  <c r="AM635" i="83" a="1"/>
  <c r="AM909" i="83" a="1"/>
  <c r="AM121" i="83" a="1"/>
  <c r="AM629" i="83" a="1"/>
  <c r="AM840" i="83" a="1"/>
  <c r="AM744" i="83" a="1"/>
  <c r="AM408" i="83" a="1"/>
  <c r="AM318" i="83" a="1"/>
  <c r="AM1034" i="83" a="1"/>
  <c r="AM1033" i="83" a="1"/>
  <c r="AM39" i="83" a="1"/>
  <c r="AM931" i="83" a="1"/>
  <c r="AM311" i="83" a="1"/>
  <c r="AM844" i="83" a="1"/>
  <c r="AM1048" i="83" a="1"/>
  <c r="AM540" i="83" a="1"/>
  <c r="AM177" i="83" a="1"/>
  <c r="AM659" i="83" a="1"/>
  <c r="AM597" i="83" a="1"/>
  <c r="AM861" i="83" a="1"/>
  <c r="AM1213" i="83" a="1"/>
  <c r="AM995" i="83" a="1"/>
  <c r="AM153" i="83" a="1"/>
  <c r="AM955" i="83" a="1"/>
  <c r="AM798" i="83" a="1"/>
  <c r="AM387" i="83" a="1"/>
  <c r="AM375" i="83" a="1"/>
  <c r="AM872" i="83" a="1"/>
  <c r="AM418" i="83" a="1"/>
  <c r="AM883" i="83" a="1"/>
  <c r="AM827" i="83" a="1"/>
  <c r="AM120" i="83" a="1"/>
  <c r="AM538" i="83" a="1"/>
  <c r="AM520" i="83" a="1"/>
  <c r="AM970" i="83" a="1"/>
  <c r="AM1124" i="83" a="1"/>
  <c r="AM1043" i="83" a="1"/>
  <c r="AM1027" i="83" a="1"/>
  <c r="AM127" i="83" a="1"/>
  <c r="AM951" i="83" a="1"/>
  <c r="AM183" i="83" a="1"/>
  <c r="AM7" i="83" a="1"/>
  <c r="AM978" i="83" a="1"/>
  <c r="AM220" i="83" a="1"/>
  <c r="AM15" i="83" a="1"/>
  <c r="AM337" i="83" a="1"/>
  <c r="AM1263" i="83" a="1"/>
  <c r="AM261" i="83" a="1"/>
  <c r="AM694" i="83" a="1"/>
  <c r="AM806" i="83" a="1"/>
  <c r="AM960" i="83" a="1"/>
  <c r="AM455" i="83" a="1"/>
  <c r="AM779" i="83" a="1"/>
  <c r="AM246" i="83" a="1"/>
  <c r="AM176" i="83" a="1"/>
  <c r="AM240" i="83" a="1"/>
  <c r="AM828" i="83" a="1"/>
  <c r="AM961" i="83" a="1"/>
  <c r="AM101" i="83" a="1"/>
  <c r="AM749" i="83" a="1"/>
  <c r="AM1074" i="83" a="1"/>
  <c r="AM994" i="83" a="1"/>
  <c r="AM330" i="83" a="1"/>
  <c r="AM369" i="83" a="1"/>
  <c r="AM1130" i="83" a="1"/>
  <c r="AM1256" i="83" a="1"/>
  <c r="AM535" i="83" a="1"/>
  <c r="AM638" i="83" a="1"/>
  <c r="AM287" i="83" a="1"/>
  <c r="AM1052" i="83" a="1"/>
  <c r="AM889" i="83" a="1"/>
  <c r="AM989" i="83" a="1"/>
  <c r="AM503" i="83" a="1"/>
  <c r="AM486" i="83" a="1"/>
  <c r="AM556" i="83" a="1"/>
  <c r="AM291" i="83" a="1"/>
  <c r="AM319" i="83" a="1"/>
  <c r="AM1098" i="83" a="1"/>
  <c r="AM708" i="83" a="1"/>
  <c r="AM1155" i="83" a="1"/>
  <c r="AM497" i="83" a="1"/>
  <c r="AM302" i="83" a="1"/>
  <c r="AM811" i="83" a="1"/>
  <c r="AM1108" i="83" a="1"/>
  <c r="AM1248" i="83" a="1"/>
  <c r="AM199" i="83" a="1"/>
  <c r="AM745" i="83" a="1"/>
  <c r="AM763" i="83" a="1"/>
  <c r="AM1183" i="83" a="1"/>
  <c r="AM23" i="83" a="1"/>
  <c r="AM1012" i="83" a="1"/>
  <c r="AM1119" i="83" a="1"/>
  <c r="AM718" i="83" a="1"/>
  <c r="AM906" i="83" a="1"/>
  <c r="AM908" i="83" a="1"/>
  <c r="AM53" i="83" a="1"/>
  <c r="AM1182" i="83" a="1"/>
  <c r="AM6" i="83" a="1"/>
  <c r="AM742" i="83" a="1"/>
  <c r="AM922" i="83" a="1"/>
  <c r="AM249" i="83" a="1"/>
  <c r="AM1107" i="83" a="1"/>
  <c r="AM981" i="83" a="1"/>
  <c r="AM513" i="83" a="1"/>
  <c r="AM401" i="83" a="1"/>
  <c r="AM603" i="83" a="1"/>
  <c r="AM1231" i="83" a="1"/>
  <c r="AM404" i="83" a="1"/>
  <c r="AM1210" i="83" a="1"/>
  <c r="AM1090" i="83" a="1"/>
  <c r="AM1161" i="83" a="1"/>
  <c r="AM862" i="83" a="1"/>
  <c r="AM278" i="83" a="1"/>
  <c r="AM1261" i="83" a="1"/>
  <c r="AM836" i="83" a="1"/>
  <c r="AM808" i="83" a="1"/>
  <c r="AM185" i="83" a="1"/>
  <c r="AM344" i="83" a="1"/>
  <c r="AM1004" i="83" a="1"/>
  <c r="AM100" i="83" a="1"/>
  <c r="AM267" i="83" a="1"/>
  <c r="AM966" i="83" a="1"/>
  <c r="AM254" i="83" a="1"/>
  <c r="AM454" i="83" a="1"/>
  <c r="AM374" i="83" a="1"/>
  <c r="AM521" i="83" a="1"/>
  <c r="AM501" i="83" a="1"/>
  <c r="AM56" i="83" a="1"/>
  <c r="AM982" i="83" a="1"/>
  <c r="AM599" i="83" a="1"/>
  <c r="AM1113" i="83" a="1"/>
  <c r="AM1000" i="83" a="1"/>
  <c r="AM1147" i="83" a="1"/>
  <c r="AM533" i="83" a="1"/>
  <c r="AM212" i="83" a="1"/>
  <c r="AM566" i="83" a="1"/>
  <c r="AM871" i="83" a="1"/>
  <c r="AM16" i="83" a="1"/>
  <c r="AM239" i="83" a="1"/>
  <c r="AM281" i="83" a="1"/>
  <c r="AM630" i="83" a="1"/>
  <c r="AM237" i="83" a="1"/>
  <c r="AM623" i="83" a="1"/>
  <c r="AM413" i="83" a="1"/>
  <c r="AM762" i="83" a="1"/>
  <c r="AM27" i="83" a="1"/>
  <c r="AM70" i="83" a="1"/>
  <c r="AM58" i="83" a="1"/>
  <c r="AM432" i="83" a="1"/>
  <c r="AM203" i="83" a="1"/>
  <c r="AM732" i="83" a="1"/>
  <c r="AM271" i="83" a="1"/>
  <c r="AM1046" i="83" a="1"/>
  <c r="AM59" i="83" a="1"/>
  <c r="AM1192" i="83" a="1"/>
  <c r="AM677" i="83" a="1"/>
  <c r="AM63" i="83" a="1"/>
  <c r="AM71" i="83" a="1"/>
  <c r="AM37" i="83" a="1"/>
  <c r="AM392" i="83" a="1"/>
  <c r="AM1099" i="83" a="1"/>
  <c r="AM959" i="83" a="1"/>
  <c r="AM14" i="83" a="1"/>
  <c r="AM543" i="83" a="1"/>
  <c r="AM222" i="83" a="1"/>
  <c r="AM450" i="83" a="1"/>
  <c r="AM1285" i="83" a="1"/>
  <c r="AM155" i="83" a="1"/>
  <c r="AM150" i="83" a="1"/>
  <c r="AM551" i="83" a="1"/>
  <c r="AM1200" i="83" a="1"/>
  <c r="AM731" i="83" a="1"/>
  <c r="AM62" i="83" a="1"/>
  <c r="AM524" i="83" a="1"/>
  <c r="AM41" i="83" a="1"/>
  <c r="AM1221" i="83" a="1"/>
  <c r="AM971" i="83" a="1"/>
  <c r="AM178" i="83" a="1"/>
  <c r="AM307" i="83" a="1"/>
  <c r="AM453" i="83" a="1"/>
  <c r="AM419" i="83" a="1"/>
  <c r="AM856" i="83" a="1"/>
  <c r="AM332" i="83" a="1"/>
  <c r="AM964" i="83" a="1"/>
  <c r="AM1020" i="83" a="1"/>
  <c r="AM1181" i="83" a="1"/>
  <c r="AM963" i="83" a="1"/>
  <c r="AM188" i="83" a="1"/>
  <c r="AM148" i="83" a="1"/>
  <c r="AM1193" i="83" a="1"/>
  <c r="AM411" i="83" a="1"/>
  <c r="AM488" i="83" a="1"/>
  <c r="AM208" i="83" a="1"/>
  <c r="AM1186" i="83" a="1"/>
  <c r="AM139" i="83" a="1"/>
  <c r="AM180" i="83" a="1"/>
  <c r="AM1159" i="83" a="1"/>
  <c r="AM1187" i="83" a="1"/>
  <c r="AM716" i="83" a="1"/>
  <c r="AM469" i="83" a="1"/>
  <c r="AM675" i="83" a="1"/>
  <c r="AM600" i="83" a="1"/>
  <c r="AM979" i="83" a="1"/>
  <c r="AM9" i="83" a="1"/>
  <c r="AM975" i="83" a="1"/>
  <c r="AM917" i="83" a="1"/>
  <c r="AM30" i="83" a="1"/>
  <c r="AM673" i="83" a="1"/>
  <c r="AM849" i="83" a="1"/>
  <c r="AM602" i="83" a="1"/>
  <c r="AM1233" i="83" a="1"/>
  <c r="AM1080" i="83" a="1"/>
  <c r="AM485" i="83" a="1"/>
  <c r="AM876" i="83" a="1"/>
  <c r="AM814" i="83" a="1"/>
  <c r="AM253" i="83" a="1"/>
  <c r="AM138" i="83" a="1"/>
  <c r="AM1287" i="83" a="1"/>
  <c r="AM824" i="83" a="1"/>
  <c r="AM1207" i="83" a="1"/>
  <c r="AM1245" i="83" a="1"/>
  <c r="AM1085" i="83" a="1"/>
  <c r="AM329" i="83" a="1"/>
  <c r="AM590" i="83" a="1"/>
  <c r="AM878" i="83" a="1"/>
  <c r="AM865" i="83" a="1"/>
  <c r="AM841" i="83" a="1"/>
  <c r="AM473" i="83" a="1"/>
  <c r="AM353" i="83" a="1"/>
  <c r="AM292" i="83" a="1"/>
  <c r="AM44" i="83" a="1"/>
  <c r="AM663" i="83" a="1"/>
  <c r="AM1093" i="83" a="1"/>
  <c r="AM1037" i="83" a="1"/>
  <c r="AM942" i="83" a="1"/>
  <c r="AM721" i="83" a="1"/>
  <c r="AM377" i="83" a="1"/>
  <c r="AM272" i="83" a="1"/>
  <c r="AM282" i="83" a="1"/>
  <c r="AM179" i="83" a="1"/>
  <c r="AM972" i="83" a="1"/>
  <c r="AM260" i="83" a="1"/>
  <c r="AM932" i="83" a="1"/>
  <c r="AM174" i="83" a="1"/>
  <c r="AM781" i="83" a="1"/>
  <c r="AM95" i="83" a="1"/>
  <c r="AM641" i="83" a="1"/>
  <c r="AM1116" i="83" a="1"/>
  <c r="AM863" i="83" a="1"/>
  <c r="AM439" i="83" a="1"/>
  <c r="AM438" i="83" a="1"/>
  <c r="AM819" i="83" a="1"/>
  <c r="AM850" i="83" a="1"/>
  <c r="AM1064" i="83" a="1"/>
  <c r="AM683" i="83" a="1"/>
  <c r="AM32" i="83" a="1"/>
  <c r="AM622" i="83" a="1"/>
  <c r="AM736" i="83" a="1"/>
  <c r="AM1196" i="83" a="1"/>
  <c r="AM384" i="83" a="1"/>
  <c r="AM331" i="83" a="1"/>
  <c r="AM1096" i="83" a="1"/>
  <c r="AM924" i="83" a="1"/>
  <c r="AM685" i="83" a="1"/>
  <c r="AM111" i="83" a="1"/>
  <c r="AM217" i="83" a="1"/>
  <c r="AM557" i="83" a="1"/>
  <c r="AM1215" i="83" a="1"/>
  <c r="AM60" i="83" a="1"/>
  <c r="AM451" i="83" a="1"/>
  <c r="AM1023" i="83" a="1"/>
  <c r="AM221" i="83" a="1"/>
  <c r="AM204" i="83" a="1"/>
  <c r="AM825" i="83" a="1"/>
  <c r="AM1040" i="83" a="1"/>
  <c r="AM65" i="83" a="1"/>
  <c r="AM858" i="83" a="1"/>
  <c r="AM1050" i="83" a="1"/>
  <c r="AM726" i="83" a="1"/>
  <c r="AM1268" i="83" a="1"/>
  <c r="AM797" i="83" a="1"/>
  <c r="AM89" i="83" a="1"/>
  <c r="AM780" i="83" a="1"/>
  <c r="AM733" i="83" a="1"/>
  <c r="AM729" i="83" a="1"/>
  <c r="AM492" i="83" a="1"/>
  <c r="AM269" i="83" a="1"/>
  <c r="AM137" i="83" a="1"/>
  <c r="AM816" i="83" a="1"/>
  <c r="AM976" i="83" a="1"/>
  <c r="AM913" i="83" a="1"/>
  <c r="AM280" i="83" a="1"/>
  <c r="AM172" i="83" a="1"/>
  <c r="AM1114" i="83" a="1"/>
  <c r="AM1146" i="83" a="1"/>
  <c r="AM295" i="83" a="1"/>
  <c r="AM957" i="83" a="1"/>
  <c r="AM586" i="83" a="1"/>
  <c r="AM707" i="83" a="1"/>
  <c r="AM1092" i="83" a="1"/>
  <c r="AM1153" i="83" a="1"/>
  <c r="AM515" i="83" a="1"/>
  <c r="AM761" i="83" a="1"/>
  <c r="AM933" i="83" a="1"/>
  <c r="AM1169" i="83" a="1"/>
  <c r="AM103" i="83" a="1"/>
  <c r="AM1058" i="83" a="1"/>
  <c r="AM1227" i="83" a="1"/>
  <c r="AM541" i="83" a="1"/>
  <c r="AM1069" i="83" a="1"/>
  <c r="AM274" i="83" a="1"/>
  <c r="AM35" i="83" a="1"/>
  <c r="AM517" i="83" a="1"/>
  <c r="AM1006" i="83" a="1"/>
  <c r="AM241" i="83" a="1"/>
  <c r="AM255" i="83" a="1"/>
  <c r="AM298" i="83" a="1"/>
  <c r="AM262" i="83" a="1"/>
  <c r="AM1280" i="83" a="1"/>
  <c r="AM698" i="83" a="1"/>
  <c r="AM547" i="83" a="1"/>
  <c r="AM400" i="83" a="1"/>
  <c r="AM1063" i="83" a="1"/>
  <c r="AM315" i="83" a="1"/>
  <c r="AM244" i="83" a="1"/>
  <c r="AM157" i="83" a="1"/>
  <c r="AM181" i="83" a="1"/>
  <c r="AM734" i="83" a="1"/>
  <c r="AM700" i="83" a="1"/>
  <c r="AM1031" i="83" a="1"/>
  <c r="AM1228" i="83" a="1"/>
  <c r="AM466" i="83" a="1"/>
  <c r="AM854" i="83" a="1"/>
  <c r="AM697" i="83" a="1"/>
  <c r="AM516" i="83" a="1"/>
  <c r="AM684" i="83" a="1"/>
  <c r="AM128" i="83" a="1"/>
  <c r="AM1076" i="83" a="1"/>
  <c r="AM893" i="83" a="1"/>
  <c r="AM605" i="83" a="1"/>
  <c r="AM1246" i="83" a="1"/>
  <c r="AM57" i="83" a="1"/>
  <c r="AM786" i="83" a="1"/>
  <c r="AM368" i="83" a="1"/>
  <c r="AM124" i="83" a="1"/>
  <c r="AM306" i="83" a="1"/>
  <c r="AM499" i="83" a="1"/>
  <c r="AM760" i="83" a="1"/>
  <c r="AM305" i="83" a="1"/>
  <c r="AM890" i="83" a="1"/>
  <c r="AM915" i="83" a="1"/>
  <c r="AM1205" i="83" a="1"/>
  <c r="AM887" i="83" a="1"/>
  <c r="AM1189" i="83" a="1"/>
  <c r="AM66" i="83" a="1"/>
  <c r="AM484" i="83" a="1"/>
  <c r="AM1243" i="83" a="1"/>
  <c r="AM50" i="83" a="1"/>
  <c r="AM289" i="83" a="1"/>
  <c r="AM1156" i="83" a="1"/>
  <c r="AP1247" i="83" l="1"/>
  <c r="AP1002" i="83"/>
  <c r="AP118" i="83"/>
  <c r="AP215" i="83"/>
  <c r="AP545" i="83"/>
  <c r="AP296" i="83"/>
  <c r="AP326" i="83"/>
  <c r="AP916" i="83"/>
  <c r="AP988" i="83"/>
  <c r="AP1165" i="83"/>
  <c r="AP55" i="83"/>
  <c r="AP805" i="83"/>
  <c r="AP1278" i="83"/>
  <c r="AP350" i="83"/>
  <c r="AP510" i="83"/>
  <c r="AP689" i="83"/>
  <c r="AP508" i="83"/>
  <c r="AP640" i="83"/>
  <c r="AP550" i="83"/>
  <c r="AP378" i="83"/>
  <c r="AP365" i="83"/>
  <c r="AP40" i="83"/>
  <c r="AP1087" i="83"/>
  <c r="AP815" i="83"/>
  <c r="AP201" i="83"/>
  <c r="AP892" i="83"/>
  <c r="AP476" i="83"/>
  <c r="AP555" i="83"/>
  <c r="AP1040" i="83"/>
  <c r="AP495" i="83"/>
  <c r="AP416" i="83"/>
  <c r="AP992" i="83"/>
  <c r="AP657" i="83"/>
  <c r="AP10" i="83"/>
  <c r="AP578" i="83"/>
  <c r="AP1164" i="83"/>
  <c r="AP449" i="83"/>
  <c r="AP823" i="83"/>
  <c r="AP421" i="83"/>
  <c r="AP316" i="83"/>
  <c r="AP680" i="83"/>
  <c r="AP192" i="83"/>
  <c r="AP1044" i="83"/>
  <c r="AP64" i="83"/>
  <c r="AP294" i="83"/>
  <c r="AP1014" i="83"/>
  <c r="AP678" i="83"/>
  <c r="AP1032" i="83"/>
  <c r="AP874" i="83"/>
  <c r="AP500" i="83"/>
  <c r="AP415" i="83"/>
  <c r="AP425" i="83"/>
  <c r="AP83" i="83"/>
  <c r="AP136" i="83"/>
  <c r="AP96" i="83"/>
  <c r="AP907" i="83"/>
  <c r="AP998" i="83"/>
  <c r="AP580" i="83"/>
  <c r="AP1206" i="83"/>
  <c r="AP956" i="83"/>
  <c r="AP631" i="83"/>
  <c r="AP667" i="83"/>
  <c r="AP1009" i="83"/>
  <c r="AP252" i="83"/>
  <c r="AP810" i="83"/>
  <c r="AP633" i="83"/>
  <c r="AP1011" i="83"/>
  <c r="AP884" i="83"/>
  <c r="AP1073" i="83"/>
  <c r="AP1078" i="83"/>
  <c r="AP1036" i="83"/>
  <c r="AP564" i="83"/>
  <c r="AP309" i="83"/>
  <c r="AP601" i="83"/>
  <c r="AP558" i="83"/>
  <c r="AP178" i="83"/>
  <c r="AP728" i="83"/>
  <c r="AP1039" i="83"/>
  <c r="AP562" i="83"/>
  <c r="AP1240" i="83"/>
  <c r="AP154" i="83"/>
  <c r="AP574" i="83"/>
  <c r="AP348" i="83"/>
  <c r="AP1177" i="83"/>
  <c r="AP594" i="83"/>
  <c r="AP572" i="83"/>
  <c r="AP1276" i="83"/>
  <c r="AP168" i="83"/>
  <c r="AP286" i="83"/>
  <c r="AP670" i="83"/>
  <c r="AP72" i="83"/>
  <c r="AP867" i="83"/>
  <c r="AP530" i="83"/>
  <c r="AP768" i="83"/>
  <c r="AP345" i="83"/>
  <c r="AP901" i="83"/>
  <c r="AP809" i="83"/>
  <c r="AP1190" i="83"/>
  <c r="AP598" i="83"/>
  <c r="AP1086" i="83"/>
  <c r="AP886" i="83"/>
  <c r="AP167" i="83"/>
  <c r="AP46" i="83"/>
  <c r="AP68" i="83"/>
  <c r="AP52" i="83"/>
  <c r="AP1169" i="83"/>
  <c r="AP1238" i="83"/>
  <c r="AP1111" i="83"/>
  <c r="AP746" i="83"/>
  <c r="AN169" i="83"/>
  <c r="AO169" i="83" s="1"/>
  <c r="AP946" i="83"/>
  <c r="AP950" i="83"/>
  <c r="AP1186" i="83"/>
  <c r="AP1126" i="83"/>
  <c r="AP1062" i="83"/>
  <c r="AP1257" i="83"/>
  <c r="AP333" i="83"/>
  <c r="AP846" i="83"/>
  <c r="AP256" i="83"/>
  <c r="AM890" i="83"/>
  <c r="AM753" i="83"/>
  <c r="AM503" i="83"/>
  <c r="AM366" i="83"/>
  <c r="AM103" i="83"/>
  <c r="AM469" i="83"/>
  <c r="AM187" i="83"/>
  <c r="AM1150" i="83"/>
  <c r="AM697" i="83"/>
  <c r="AM410" i="83"/>
  <c r="AM1207" i="83"/>
  <c r="AM673" i="83"/>
  <c r="AM547" i="83"/>
  <c r="AM540" i="83"/>
  <c r="AM515" i="83"/>
  <c r="AM499" i="83"/>
  <c r="AM695" i="83"/>
  <c r="AM1113" i="83"/>
  <c r="AM1063" i="83"/>
  <c r="AM249" i="83"/>
  <c r="AM893" i="83"/>
  <c r="AM1192" i="83"/>
  <c r="AM1180" i="83"/>
  <c r="AM1159" i="83"/>
  <c r="AM1182" i="83"/>
  <c r="AM1102" i="83"/>
  <c r="AM1108" i="83"/>
  <c r="AM1069" i="83"/>
  <c r="AM982" i="83"/>
  <c r="AM726" i="83"/>
  <c r="AM871" i="83"/>
  <c r="AM668" i="83"/>
  <c r="AM629" i="83"/>
  <c r="AM605" i="83"/>
  <c r="AM597" i="83"/>
  <c r="AM603" i="83"/>
  <c r="AM554" i="83"/>
  <c r="AM506" i="83"/>
  <c r="AM392" i="83"/>
  <c r="AM450" i="83"/>
  <c r="AM411" i="83"/>
  <c r="AM399" i="83"/>
  <c r="AM315" i="83"/>
  <c r="AM291" i="83"/>
  <c r="AM244" i="83"/>
  <c r="AM188" i="83"/>
  <c r="AM253" i="83"/>
  <c r="AM369" i="83"/>
  <c r="AM220" i="83"/>
  <c r="AM124" i="83"/>
  <c r="AM44" i="83"/>
  <c r="AM125" i="83"/>
  <c r="AM85" i="83"/>
  <c r="AM53" i="83"/>
  <c r="AM70" i="83"/>
  <c r="AM62" i="83"/>
  <c r="AM54" i="83"/>
  <c r="AM6" i="83"/>
  <c r="AM7" i="83"/>
  <c r="AM1248" i="83"/>
  <c r="AM1152" i="83"/>
  <c r="AM957" i="83"/>
  <c r="AM808" i="83"/>
  <c r="AM908" i="83"/>
  <c r="AM824" i="83"/>
  <c r="AM1033" i="83"/>
  <c r="AM951" i="83"/>
  <c r="AM742" i="83"/>
  <c r="AM566" i="83"/>
  <c r="AM656" i="83"/>
  <c r="AM501" i="83"/>
  <c r="AM279" i="83"/>
  <c r="AM195" i="83"/>
  <c r="AM556" i="83"/>
  <c r="AM418" i="83"/>
  <c r="AM41" i="83"/>
  <c r="AM185" i="83"/>
  <c r="AM59" i="83"/>
  <c r="AM19" i="83"/>
  <c r="AM1201" i="83"/>
  <c r="AM719" i="83"/>
  <c r="AM797" i="83"/>
  <c r="AM403" i="83"/>
  <c r="AM344" i="83"/>
  <c r="AM387" i="83"/>
  <c r="AM214" i="83"/>
  <c r="AM312" i="83"/>
  <c r="AM237" i="83"/>
  <c r="AM34" i="83"/>
  <c r="AM1228" i="83"/>
  <c r="AM1227" i="83"/>
  <c r="AM1196" i="83"/>
  <c r="AM681" i="83"/>
  <c r="AM240" i="83"/>
  <c r="AM302" i="83"/>
  <c r="AM71" i="83"/>
  <c r="AM128" i="83"/>
  <c r="AM89" i="83"/>
  <c r="AM1243" i="83"/>
  <c r="AM1181" i="83"/>
  <c r="AM1142" i="83"/>
  <c r="AM1093" i="83"/>
  <c r="AM1135" i="83"/>
  <c r="AM1116" i="83"/>
  <c r="AM961" i="83"/>
  <c r="AM1020" i="83"/>
  <c r="AM1006" i="83"/>
  <c r="AM898" i="83"/>
  <c r="AM876" i="83"/>
  <c r="AM729" i="83"/>
  <c r="AM787" i="83"/>
  <c r="AM779" i="83"/>
  <c r="AM466" i="83"/>
  <c r="AM543" i="83"/>
  <c r="AM260" i="83"/>
  <c r="AM265" i="83"/>
  <c r="AM281" i="83"/>
  <c r="AM100" i="83"/>
  <c r="AM117" i="83"/>
  <c r="AM14" i="83"/>
  <c r="AM1280" i="83"/>
  <c r="AM1285" i="83"/>
  <c r="AM1183" i="83"/>
  <c r="AM1115" i="83"/>
  <c r="AM1155" i="83"/>
  <c r="AM981" i="83"/>
  <c r="AM989" i="83"/>
  <c r="AM943" i="83"/>
  <c r="AM878" i="83"/>
  <c r="AM1010" i="83"/>
  <c r="AM854" i="83"/>
  <c r="AM840" i="83"/>
  <c r="AM870" i="83"/>
  <c r="AM247" i="83"/>
  <c r="AM271" i="83"/>
  <c r="AM349" i="83"/>
  <c r="AM280" i="83"/>
  <c r="AM734" i="83"/>
  <c r="AM178" i="83"/>
  <c r="AM798" i="83"/>
  <c r="AM16" i="83"/>
  <c r="AM923" i="83"/>
  <c r="AM965" i="83"/>
  <c r="AM931" i="83"/>
  <c r="AM274" i="83"/>
  <c r="AM56" i="83"/>
  <c r="AM9" i="83"/>
  <c r="AM1215" i="83"/>
  <c r="AM765" i="83"/>
  <c r="AM1169" i="83"/>
  <c r="AM1231" i="83"/>
  <c r="AM819" i="83"/>
  <c r="AM602" i="83"/>
  <c r="AM121" i="83"/>
  <c r="AM171" i="83"/>
  <c r="AM221" i="83"/>
  <c r="AM1186" i="83"/>
  <c r="AM1158" i="83"/>
  <c r="AM1023" i="83"/>
  <c r="AM27" i="83"/>
  <c r="AM153" i="83"/>
  <c r="AM979" i="83"/>
  <c r="AM1076" i="83"/>
  <c r="AM932" i="83"/>
  <c r="AM974" i="83"/>
  <c r="AM906" i="83"/>
  <c r="AM883" i="83"/>
  <c r="AM852" i="83"/>
  <c r="AM841" i="83"/>
  <c r="AM850" i="83"/>
  <c r="AM828" i="83"/>
  <c r="AM818" i="83"/>
  <c r="AM761" i="83"/>
  <c r="AM778" i="83"/>
  <c r="AM887" i="83"/>
  <c r="AM786" i="83"/>
  <c r="AM744" i="83"/>
  <c r="AM700" i="83"/>
  <c r="AM701" i="83"/>
  <c r="AM622" i="83"/>
  <c r="AM521" i="83"/>
  <c r="AM384" i="83"/>
  <c r="AM342" i="83"/>
  <c r="AM447" i="83"/>
  <c r="AM332" i="83"/>
  <c r="AM292" i="83"/>
  <c r="AM241" i="83"/>
  <c r="AM183" i="83"/>
  <c r="AM289" i="83"/>
  <c r="AM157" i="83"/>
  <c r="AM246" i="83"/>
  <c r="AM148" i="83"/>
  <c r="AM60" i="83"/>
  <c r="AM12" i="83"/>
  <c r="AM109" i="83"/>
  <c r="AM278" i="83"/>
  <c r="AM111" i="83"/>
  <c r="AM181" i="83"/>
  <c r="AM1287" i="83"/>
  <c r="AM1218" i="83"/>
  <c r="AM1233" i="83"/>
  <c r="AM1256" i="83"/>
  <c r="AM1114" i="83"/>
  <c r="AM1091" i="83"/>
  <c r="AM1064" i="83"/>
  <c r="AM1098" i="83"/>
  <c r="AM1004" i="83"/>
  <c r="AM1034" i="83"/>
  <c r="AM942" i="83"/>
  <c r="AM909" i="83"/>
  <c r="AM862" i="83"/>
  <c r="AM687" i="83"/>
  <c r="AM99" i="83"/>
  <c r="AM282" i="83"/>
  <c r="AM341" i="83"/>
  <c r="AM222" i="83"/>
  <c r="AM202" i="83"/>
  <c r="AM1107" i="83"/>
  <c r="AM1012" i="83"/>
  <c r="AM1040" i="83"/>
  <c r="AM816" i="83"/>
  <c r="AM401" i="83"/>
  <c r="AM144" i="83"/>
  <c r="AM50" i="83"/>
  <c r="AM1210" i="83"/>
  <c r="AM806" i="83"/>
  <c r="AM486" i="83"/>
  <c r="AM176" i="83"/>
  <c r="AM35" i="83"/>
  <c r="AM541" i="83"/>
  <c r="AM386" i="83"/>
  <c r="AM913" i="83"/>
  <c r="AM770" i="83"/>
  <c r="AM473" i="83"/>
  <c r="AM548" i="83"/>
  <c r="AM325" i="83"/>
  <c r="AM1221" i="83"/>
  <c r="AM1085" i="83"/>
  <c r="AM1047" i="83"/>
  <c r="AM844" i="83"/>
  <c r="AM1037" i="83"/>
  <c r="AM865" i="83"/>
  <c r="AM817" i="83"/>
  <c r="AM858" i="83"/>
  <c r="AM863" i="83"/>
  <c r="AM760" i="83"/>
  <c r="AM708" i="83"/>
  <c r="AM488" i="83"/>
  <c r="AM489" i="83"/>
  <c r="AM455" i="83"/>
  <c r="AM451" i="83"/>
  <c r="AM347" i="83"/>
  <c r="AM299" i="83"/>
  <c r="AM380" i="83"/>
  <c r="AM172" i="83"/>
  <c r="AM182" i="83"/>
  <c r="AM13" i="83"/>
  <c r="AM155" i="83"/>
  <c r="AM139" i="83"/>
  <c r="AM1161" i="83"/>
  <c r="AM1263" i="83"/>
  <c r="AM1090" i="83"/>
  <c r="AM972" i="83"/>
  <c r="AM557" i="83"/>
  <c r="AM641" i="83"/>
  <c r="AM378" i="83"/>
  <c r="AM718" i="83"/>
  <c r="AM542" i="83"/>
  <c r="AM330" i="83"/>
  <c r="AM177" i="83"/>
  <c r="AM338" i="83"/>
  <c r="AM32" i="83"/>
  <c r="AM179" i="83"/>
  <c r="AM1099" i="83"/>
  <c r="AM322" i="83"/>
  <c r="AM287" i="83"/>
  <c r="AM524" i="83"/>
  <c r="AM362" i="83"/>
  <c r="AM1153" i="83"/>
  <c r="AM706" i="83"/>
  <c r="AM375" i="83"/>
  <c r="AM978" i="83"/>
  <c r="AM203" i="83"/>
  <c r="AM1026" i="83"/>
  <c r="AM1171" i="83"/>
  <c r="AM1013" i="83"/>
  <c r="AM731" i="83"/>
  <c r="AM675" i="83"/>
  <c r="AM733" i="83"/>
  <c r="AM1245" i="83"/>
  <c r="AM1205" i="83"/>
  <c r="AM1172" i="83"/>
  <c r="AM1268" i="83"/>
  <c r="AM1246" i="83"/>
  <c r="AM1213" i="83"/>
  <c r="AM1119" i="83"/>
  <c r="AM1081" i="83"/>
  <c r="AM1046" i="83"/>
  <c r="AM1030" i="83"/>
  <c r="AM971" i="83"/>
  <c r="AM976" i="83"/>
  <c r="AM969" i="83"/>
  <c r="AM836" i="83"/>
  <c r="AM970" i="83"/>
  <c r="AM849" i="83"/>
  <c r="AM745" i="83"/>
  <c r="AM762" i="83"/>
  <c r="AM799" i="83"/>
  <c r="AM684" i="83"/>
  <c r="AM604" i="83"/>
  <c r="AM630" i="83"/>
  <c r="AM590" i="83"/>
  <c r="AM659" i="83"/>
  <c r="AM408" i="83"/>
  <c r="AM445" i="83"/>
  <c r="AM413" i="83"/>
  <c r="AM472" i="83"/>
  <c r="AM438" i="83"/>
  <c r="AM331" i="83"/>
  <c r="AM254" i="83"/>
  <c r="AM377" i="83"/>
  <c r="AM217" i="83"/>
  <c r="AM174" i="83"/>
  <c r="AM142" i="83"/>
  <c r="AM158" i="83"/>
  <c r="AM101" i="83"/>
  <c r="AM37" i="83"/>
  <c r="AM150" i="83"/>
  <c r="AM95" i="83"/>
  <c r="AM63" i="83"/>
  <c r="AM1255" i="83"/>
  <c r="AM1050" i="83"/>
  <c r="AM994" i="83"/>
  <c r="AM955" i="83"/>
  <c r="AM1005" i="83"/>
  <c r="AM861" i="83"/>
  <c r="AM716" i="83"/>
  <c r="AM781" i="83"/>
  <c r="AM664" i="83"/>
  <c r="AM625" i="83"/>
  <c r="AM859" i="83"/>
  <c r="AM749" i="83"/>
  <c r="AM261" i="83"/>
  <c r="AM663" i="83"/>
  <c r="AM579" i="83"/>
  <c r="AM600" i="83"/>
  <c r="AM311" i="83"/>
  <c r="AM272" i="83"/>
  <c r="AM517" i="83"/>
  <c r="AM368" i="83"/>
  <c r="AM65" i="83"/>
  <c r="AM18" i="83"/>
  <c r="AM58" i="83"/>
  <c r="AM1092" i="83"/>
  <c r="AM1043" i="83"/>
  <c r="AM475" i="83"/>
  <c r="AM623" i="83"/>
  <c r="AM732" i="83"/>
  <c r="AM533" i="83"/>
  <c r="AM1027" i="83"/>
  <c r="AM586" i="83"/>
  <c r="AM811" i="83"/>
  <c r="AM683" i="83"/>
  <c r="AM567" i="83"/>
  <c r="AM321" i="83"/>
  <c r="AM707" i="83"/>
  <c r="AM889" i="83"/>
  <c r="AM306" i="83"/>
  <c r="AM130" i="83"/>
  <c r="AM565" i="83"/>
  <c r="AM1282" i="83"/>
  <c r="AM1232" i="83"/>
  <c r="AM1156" i="83"/>
  <c r="AM1146" i="83"/>
  <c r="AM1138" i="83"/>
  <c r="AM1031" i="83"/>
  <c r="AM937" i="83"/>
  <c r="AM825" i="83"/>
  <c r="AM747" i="83"/>
  <c r="AM720" i="83"/>
  <c r="AM677" i="83"/>
  <c r="AM694" i="83"/>
  <c r="AM538" i="83"/>
  <c r="AM583" i="83"/>
  <c r="AM535" i="83"/>
  <c r="AM404" i="83"/>
  <c r="AM453" i="83"/>
  <c r="AM318" i="83"/>
  <c r="AM379" i="83"/>
  <c r="AM307" i="83"/>
  <c r="AM267" i="83"/>
  <c r="AM262" i="83"/>
  <c r="AM20" i="83"/>
  <c r="AM30" i="83"/>
  <c r="AM39" i="83"/>
  <c r="AM23" i="83"/>
  <c r="AM1261" i="83"/>
  <c r="AM1147" i="83"/>
  <c r="AM1130" i="83"/>
  <c r="AM1080" i="83"/>
  <c r="AM1058" i="83"/>
  <c r="AM975" i="83"/>
  <c r="AM917" i="83"/>
  <c r="AM924" i="83"/>
  <c r="AM780" i="83"/>
  <c r="AM966" i="83"/>
  <c r="AM814" i="83"/>
  <c r="AM581" i="83"/>
  <c r="AM775" i="83"/>
  <c r="AM492" i="83"/>
  <c r="AM483" i="83"/>
  <c r="AM295" i="83"/>
  <c r="AM507" i="83"/>
  <c r="AM304" i="83"/>
  <c r="AM298" i="83"/>
  <c r="AM120" i="83"/>
  <c r="AM57" i="83"/>
  <c r="AM454" i="83"/>
  <c r="AM813" i="83"/>
  <c r="AM1074" i="83"/>
  <c r="AM531" i="83"/>
  <c r="AM516" i="83"/>
  <c r="AM959" i="83"/>
  <c r="AM1193" i="83"/>
  <c r="AM964" i="83"/>
  <c r="AM138" i="83"/>
  <c r="AM137" i="83"/>
  <c r="AM66" i="83"/>
  <c r="AM1222" i="83"/>
  <c r="AM1000" i="83"/>
  <c r="AM860" i="83"/>
  <c r="AM736" i="83"/>
  <c r="AM481" i="83"/>
  <c r="AM383" i="83"/>
  <c r="AM15" i="83"/>
  <c r="AM1200" i="83"/>
  <c r="AM1189" i="83"/>
  <c r="AM1187" i="83"/>
  <c r="AM1195" i="83"/>
  <c r="AM1124" i="83"/>
  <c r="AM995" i="83"/>
  <c r="AM963" i="83"/>
  <c r="AM1052" i="83"/>
  <c r="AM960" i="83"/>
  <c r="AM922" i="83"/>
  <c r="AM911" i="83"/>
  <c r="AM872" i="83"/>
  <c r="AM721" i="83"/>
  <c r="AM763" i="83"/>
  <c r="AM685" i="83"/>
  <c r="AM621" i="83"/>
  <c r="AM638" i="83"/>
  <c r="AM520" i="83"/>
  <c r="AM595" i="83"/>
  <c r="AM513" i="83"/>
  <c r="AM497" i="83"/>
  <c r="AM635" i="83"/>
  <c r="AM432" i="83"/>
  <c r="AM400" i="83"/>
  <c r="AM599" i="83"/>
  <c r="AM551" i="83"/>
  <c r="AM374" i="83"/>
  <c r="AM310" i="83"/>
  <c r="AM337" i="83"/>
  <c r="AM353" i="83"/>
  <c r="AM329" i="83"/>
  <c r="AM199" i="83"/>
  <c r="AM212" i="83"/>
  <c r="AM419" i="83"/>
  <c r="AM305" i="83"/>
  <c r="AM116" i="83"/>
  <c r="AM127" i="83"/>
  <c r="AM1145" i="83"/>
  <c r="AM1096" i="83"/>
  <c r="AM1048" i="83"/>
  <c r="AM1029" i="83"/>
  <c r="AM856" i="83"/>
  <c r="AM655" i="83"/>
  <c r="AM1042" i="83"/>
  <c r="AM255" i="83"/>
  <c r="AM725" i="83"/>
  <c r="AM439" i="83"/>
  <c r="AM204" i="83"/>
  <c r="AM915" i="83"/>
  <c r="AM208" i="83"/>
  <c r="AM239" i="83"/>
  <c r="AM484" i="83"/>
  <c r="AM319" i="83"/>
  <c r="AM269" i="83"/>
  <c r="AM827" i="83"/>
  <c r="AM933" i="83"/>
  <c r="AM853" i="83"/>
  <c r="AM485" i="83"/>
  <c r="AM180" i="83"/>
  <c r="AM698" i="83"/>
  <c r="AP499" i="83"/>
  <c r="AP1174" i="83"/>
  <c r="AP1150" i="83"/>
  <c r="AN587" i="83"/>
  <c r="AO587" i="83" s="1"/>
  <c r="AP1239" i="83"/>
  <c r="AP1122" i="83"/>
  <c r="AP259" i="83"/>
  <c r="AP699" i="83"/>
  <c r="AP110" i="83"/>
  <c r="AP1262" i="83"/>
  <c r="AP985" i="83"/>
  <c r="AP381" i="83"/>
  <c r="AP1129" i="83"/>
  <c r="AP22" i="83"/>
  <c r="AP1060" i="83"/>
  <c r="AP866" i="83"/>
  <c r="AP790" i="83"/>
  <c r="AP891" i="83"/>
  <c r="AP129" i="83"/>
  <c r="AP588" i="83"/>
  <c r="AP465" i="83"/>
  <c r="AP49" i="83"/>
  <c r="AP619" i="83"/>
  <c r="AP435" i="83"/>
  <c r="AP511" i="83"/>
  <c r="AP437" i="83"/>
  <c r="AP639" i="83"/>
  <c r="AP131" i="83"/>
  <c r="AP300" i="83"/>
  <c r="AP666" i="83"/>
  <c r="AP1131" i="83"/>
  <c r="AP240" i="83"/>
  <c r="AP162" i="83"/>
  <c r="AP519" i="83"/>
  <c r="AP376" i="83"/>
  <c r="AP774" i="83"/>
  <c r="AP539" i="83"/>
  <c r="AP1100" i="83"/>
  <c r="AP765" i="83"/>
  <c r="AP668" i="83"/>
  <c r="AP1222" i="83"/>
  <c r="AP1046" i="83"/>
  <c r="AP1192" i="83"/>
  <c r="AP1172" i="83"/>
  <c r="AP1093" i="83"/>
  <c r="AP1135" i="83"/>
  <c r="AP1221" i="83"/>
  <c r="AP366" i="83"/>
  <c r="AP1096" i="83"/>
  <c r="AP9" i="83"/>
  <c r="AP603" i="83"/>
  <c r="AP450" i="83"/>
  <c r="AP1017" i="83"/>
  <c r="AP851" i="83"/>
  <c r="AP50" i="83"/>
  <c r="AP762" i="83"/>
  <c r="AP701" i="83"/>
  <c r="AP466" i="83"/>
  <c r="AP53" i="83"/>
  <c r="AP483" i="83"/>
  <c r="AP203" i="83"/>
  <c r="AP622" i="83"/>
  <c r="AP14" i="83"/>
  <c r="AP1155" i="83"/>
  <c r="AP878" i="83"/>
  <c r="AP684" i="83"/>
  <c r="AP347" i="83"/>
  <c r="AP255" i="83"/>
  <c r="AP66" i="83"/>
  <c r="AP677" i="83"/>
  <c r="AP254" i="83"/>
  <c r="AP217" i="83"/>
  <c r="AP139" i="83"/>
  <c r="AP239" i="83"/>
  <c r="AP1028" i="83"/>
  <c r="AP694" i="83"/>
  <c r="AP538" i="83"/>
  <c r="AP583" i="83"/>
  <c r="AP535" i="83"/>
  <c r="AP379" i="83"/>
  <c r="AP1050" i="83"/>
  <c r="AP938" i="83"/>
  <c r="AP716" i="83"/>
  <c r="AP664" i="83"/>
  <c r="AP687" i="83"/>
  <c r="AP130" i="83"/>
  <c r="AP153" i="83"/>
  <c r="AP540" i="83"/>
  <c r="AP635" i="83"/>
  <c r="AP400" i="83"/>
  <c r="AP212" i="83"/>
  <c r="AP195" i="83"/>
  <c r="AP1228" i="83"/>
  <c r="AP1196" i="83"/>
  <c r="AP614" i="83"/>
  <c r="AP1285" i="83"/>
  <c r="AP17" i="83"/>
  <c r="AN698" i="83"/>
  <c r="AO698" i="83" s="1"/>
  <c r="AP915" i="83"/>
  <c r="AP546" i="83"/>
  <c r="AP705" i="83"/>
  <c r="AP456" i="83"/>
  <c r="AP698" i="83"/>
  <c r="AN681" i="83"/>
  <c r="AO681" i="83" s="1"/>
  <c r="AP927" i="83"/>
  <c r="AN319" i="83"/>
  <c r="AO319" i="83" s="1"/>
  <c r="AP930" i="83"/>
  <c r="AP1224" i="83"/>
  <c r="AP975" i="83"/>
  <c r="AP470" i="83"/>
  <c r="AP973" i="83"/>
  <c r="AP1008" i="83"/>
  <c r="AP750" i="83"/>
  <c r="AP356" i="83"/>
  <c r="AP682" i="83"/>
  <c r="AP890" i="83"/>
  <c r="AP1256" i="83"/>
  <c r="AP33" i="83"/>
  <c r="AP119" i="83"/>
  <c r="AP1151" i="83"/>
  <c r="AP1099" i="83"/>
  <c r="AP1048" i="83"/>
  <c r="AP336" i="83"/>
  <c r="AP502" i="83"/>
  <c r="AP514" i="83"/>
  <c r="AP617" i="83"/>
  <c r="AP430" i="83"/>
  <c r="AP582" i="83"/>
  <c r="AP959" i="83"/>
  <c r="AP1075" i="83"/>
  <c r="AP556" i="83"/>
  <c r="AP193" i="83"/>
  <c r="AP18" i="83"/>
  <c r="AP1197" i="83"/>
  <c r="AP409" i="83"/>
  <c r="AP123" i="83"/>
  <c r="AP407" i="83"/>
  <c r="AP807" i="83"/>
  <c r="AP647" i="83"/>
  <c r="AP113" i="83"/>
  <c r="AN902" i="83"/>
  <c r="AO902" i="83" s="1"/>
  <c r="AP458" i="83"/>
  <c r="AP611" i="83"/>
  <c r="AP984" i="83"/>
  <c r="AP1227" i="83"/>
  <c r="AP1080" i="83"/>
  <c r="AP794" i="83"/>
  <c r="AP681" i="83"/>
  <c r="AP264" i="83"/>
  <c r="AP837" i="83"/>
  <c r="AP1281" i="83"/>
  <c r="AN549" i="83"/>
  <c r="AO549" i="83" s="1"/>
  <c r="AP602" i="83"/>
  <c r="AP368" i="83"/>
  <c r="AN574" i="83"/>
  <c r="AO574" i="83" s="1"/>
  <c r="AP138" i="83"/>
  <c r="AP1134" i="83"/>
  <c r="AP753" i="83"/>
  <c r="AP340" i="83"/>
  <c r="AP91" i="83"/>
  <c r="AP469" i="83"/>
  <c r="AN145" i="83"/>
  <c r="AO145" i="83" s="1"/>
  <c r="AP607" i="83"/>
  <c r="AP238" i="83"/>
  <c r="AP171" i="83"/>
  <c r="AN949" i="83"/>
  <c r="AO949" i="83" s="1"/>
  <c r="AP951" i="83"/>
  <c r="AN914" i="83"/>
  <c r="AO914" i="83" s="1"/>
  <c r="AP221" i="83"/>
  <c r="AN1043" i="83"/>
  <c r="AO1043" i="83" s="1"/>
  <c r="AP994" i="83"/>
  <c r="AP808" i="83"/>
  <c r="AP1226" i="83"/>
  <c r="AP1092" i="83"/>
  <c r="AN1092" i="83"/>
  <c r="AO1092" i="83" s="1"/>
  <c r="AN664" i="83"/>
  <c r="AO664" i="83" s="1"/>
  <c r="AN695" i="83"/>
  <c r="AO695" i="83" s="1"/>
  <c r="AP87" i="83"/>
  <c r="AP1210" i="83"/>
  <c r="AN829" i="83"/>
  <c r="AO829" i="83" s="1"/>
  <c r="AP745" i="83"/>
  <c r="AP231" i="83"/>
  <c r="AP484" i="83"/>
  <c r="AP210" i="83"/>
  <c r="AN633" i="83"/>
  <c r="AO633" i="83" s="1"/>
  <c r="AN616" i="83"/>
  <c r="AO616" i="83" s="1"/>
  <c r="AP501" i="83"/>
  <c r="AP527" i="83"/>
  <c r="AP338" i="83"/>
  <c r="AN773" i="83"/>
  <c r="AO773" i="83" s="1"/>
  <c r="AP228" i="83"/>
  <c r="AN710" i="83"/>
  <c r="AO710" i="83" s="1"/>
  <c r="AN680" i="83"/>
  <c r="AO680" i="83" s="1"/>
  <c r="AN592" i="83"/>
  <c r="AO592" i="83" s="1"/>
  <c r="AP1130" i="83"/>
  <c r="AP1058" i="83"/>
  <c r="AP816" i="83"/>
  <c r="AN709" i="83"/>
  <c r="AO709" i="83" s="1"/>
  <c r="AP573" i="83"/>
  <c r="AP923" i="83"/>
  <c r="AN516" i="83"/>
  <c r="AO516" i="83" s="1"/>
  <c r="AN410" i="83"/>
  <c r="AO410" i="83" s="1"/>
  <c r="AP402" i="83"/>
  <c r="AN114" i="83"/>
  <c r="AO114" i="83" s="1"/>
  <c r="AP1161" i="83"/>
  <c r="AP1263" i="83"/>
  <c r="AP721" i="83"/>
  <c r="AN107" i="83"/>
  <c r="AO107" i="83" s="1"/>
  <c r="AN130" i="83"/>
  <c r="AO130" i="83" s="1"/>
  <c r="AP1027" i="83"/>
  <c r="AN781" i="83"/>
  <c r="AO781" i="83" s="1"/>
  <c r="AP755" i="83"/>
  <c r="AP386" i="83"/>
  <c r="AP782" i="83"/>
  <c r="AP658" i="83"/>
  <c r="AN1130" i="83"/>
  <c r="AO1130" i="83" s="1"/>
  <c r="AN209" i="83"/>
  <c r="AO209" i="83" s="1"/>
  <c r="AP166" i="83"/>
  <c r="AN981" i="83"/>
  <c r="AO981" i="83" s="1"/>
  <c r="AP654" i="83"/>
  <c r="AP311" i="83"/>
  <c r="AP532" i="83"/>
  <c r="AP32" i="83"/>
  <c r="AN1090" i="83"/>
  <c r="AO1090" i="83" s="1"/>
  <c r="AP1157" i="83"/>
  <c r="AP717" i="83"/>
  <c r="AN757" i="83"/>
  <c r="AO757" i="83" s="1"/>
  <c r="AP563" i="83"/>
  <c r="AP1142" i="83"/>
  <c r="AP1061" i="83"/>
  <c r="AN335" i="83"/>
  <c r="AO335" i="83" s="1"/>
  <c r="AP775" i="83"/>
  <c r="AP496" i="83"/>
  <c r="AP1173" i="83"/>
  <c r="AN35" i="83"/>
  <c r="AO35" i="83" s="1"/>
  <c r="AN878" i="83"/>
  <c r="AO878" i="83" s="1"/>
  <c r="AN128" i="83"/>
  <c r="AO128" i="83" s="1"/>
  <c r="AP686" i="83"/>
  <c r="AN704" i="83"/>
  <c r="AO704" i="83" s="1"/>
  <c r="AP330" i="83"/>
  <c r="AN1178" i="83"/>
  <c r="AO1178" i="83" s="1"/>
  <c r="AP1043" i="83"/>
  <c r="AN1278" i="83"/>
  <c r="AO1278" i="83" s="1"/>
  <c r="AN748" i="83"/>
  <c r="AO748" i="83" s="1"/>
  <c r="AN185" i="83"/>
  <c r="AO185" i="83" s="1"/>
  <c r="AP719" i="83"/>
  <c r="AN178" i="83"/>
  <c r="AO178" i="83" s="1"/>
  <c r="AN790" i="83"/>
  <c r="AO790" i="83" s="1"/>
  <c r="AP1260" i="83"/>
  <c r="AP146" i="83"/>
  <c r="AP99" i="83"/>
  <c r="AP606" i="83"/>
  <c r="AP34" i="83"/>
  <c r="AN1051" i="83"/>
  <c r="AO1051" i="83" s="1"/>
  <c r="AP25" i="83"/>
  <c r="AP542" i="83"/>
  <c r="AN48" i="83"/>
  <c r="AO48" i="83" s="1"/>
  <c r="AP179" i="83"/>
  <c r="AN1280" i="83"/>
  <c r="AO1280" i="83" s="1"/>
  <c r="AP1004" i="83"/>
  <c r="AN655" i="83"/>
  <c r="AO655" i="83" s="1"/>
  <c r="AN264" i="83"/>
  <c r="AO264" i="83" s="1"/>
  <c r="AP967" i="83"/>
  <c r="AN532" i="83"/>
  <c r="AO532" i="83" s="1"/>
  <c r="AN138" i="83"/>
  <c r="AO138" i="83" s="1"/>
  <c r="AP417" i="83"/>
  <c r="AN1174" i="83"/>
  <c r="AO1174" i="83" s="1"/>
  <c r="AN1082" i="83"/>
  <c r="AO1082" i="83" s="1"/>
  <c r="AN926" i="83"/>
  <c r="AO926" i="83" s="1"/>
  <c r="AN688" i="83"/>
  <c r="AO688" i="83" s="1"/>
  <c r="AN609" i="83"/>
  <c r="AO609" i="83" s="1"/>
  <c r="AP377" i="83"/>
  <c r="AN106" i="83"/>
  <c r="AO106" i="83" s="1"/>
  <c r="AN26" i="83"/>
  <c r="AO26" i="83" s="1"/>
  <c r="AN642" i="83"/>
  <c r="AO642" i="83" s="1"/>
  <c r="AP79" i="83"/>
  <c r="AN1227" i="83"/>
  <c r="AO1227" i="83" s="1"/>
  <c r="AN942" i="83"/>
  <c r="AO942" i="83" s="1"/>
  <c r="AP942" i="83"/>
  <c r="AN837" i="83"/>
  <c r="AO837" i="83" s="1"/>
  <c r="AN193" i="83"/>
  <c r="AO193" i="83" s="1"/>
  <c r="AN66" i="83"/>
  <c r="AO66" i="83" s="1"/>
  <c r="AP362" i="83"/>
  <c r="AP105" i="83"/>
  <c r="AP1261" i="83"/>
  <c r="AN1122" i="83"/>
  <c r="AO1122" i="83" s="1"/>
  <c r="AP190" i="83"/>
  <c r="AN1019" i="83"/>
  <c r="AO1019" i="83" s="1"/>
  <c r="AP827" i="83"/>
  <c r="AP853" i="83"/>
  <c r="AP506" i="83"/>
  <c r="AN572" i="83"/>
  <c r="AO572" i="83" s="1"/>
  <c r="AN508" i="83"/>
  <c r="AO508" i="83" s="1"/>
  <c r="AN201" i="83"/>
  <c r="AO201" i="83" s="1"/>
  <c r="AN180" i="83"/>
  <c r="AO180" i="83" s="1"/>
  <c r="AN75" i="83"/>
  <c r="AO75" i="83" s="1"/>
  <c r="AN19" i="83"/>
  <c r="AO19" i="83" s="1"/>
  <c r="AP62" i="83"/>
  <c r="AN1220" i="83"/>
  <c r="AO1220" i="83" s="1"/>
  <c r="AP1005" i="83"/>
  <c r="AN894" i="83"/>
  <c r="AO894" i="83" s="1"/>
  <c r="AP788" i="83"/>
  <c r="AP641" i="83"/>
  <c r="AN360" i="83"/>
  <c r="AO360" i="83" s="1"/>
  <c r="AP65" i="83"/>
  <c r="AP856" i="83"/>
  <c r="AN557" i="83"/>
  <c r="AO557" i="83" s="1"/>
  <c r="AP312" i="83"/>
  <c r="AP272" i="83"/>
  <c r="AN216" i="83"/>
  <c r="AO216" i="83" s="1"/>
  <c r="AP177" i="83"/>
  <c r="AP135" i="83"/>
  <c r="AP1219" i="83"/>
  <c r="AP1280" i="83"/>
  <c r="AP406" i="83"/>
  <c r="AN233" i="83"/>
  <c r="AO233" i="83" s="1"/>
  <c r="AP1259" i="83"/>
  <c r="AP279" i="83"/>
  <c r="AN18" i="83"/>
  <c r="AO18" i="83" s="1"/>
  <c r="AP317" i="83"/>
  <c r="AP397" i="83"/>
  <c r="AN153" i="83"/>
  <c r="AO153" i="83" s="1"/>
  <c r="AP24" i="83"/>
  <c r="AP302" i="83"/>
  <c r="AP229" i="83"/>
  <c r="AP552" i="83"/>
  <c r="AP544" i="83"/>
  <c r="AP354" i="83"/>
  <c r="AP593" i="83"/>
  <c r="AP454" i="83"/>
  <c r="AN1263" i="83"/>
  <c r="AO1263" i="83" s="1"/>
  <c r="AP773" i="83"/>
  <c r="AP803" i="83"/>
  <c r="AP152" i="83"/>
  <c r="AN170" i="83"/>
  <c r="AO170" i="83" s="1"/>
  <c r="AP395" i="83"/>
  <c r="AN202" i="83"/>
  <c r="AO202" i="83" s="1"/>
  <c r="AN99" i="83"/>
  <c r="AO99" i="83" s="1"/>
  <c r="AP1184" i="83"/>
  <c r="AP486" i="83"/>
  <c r="AP214" i="83"/>
  <c r="AN248" i="83"/>
  <c r="AO248" i="83" s="1"/>
  <c r="AP35" i="83"/>
  <c r="AP944" i="83"/>
  <c r="AP940" i="83"/>
  <c r="AP460" i="83"/>
  <c r="AN565" i="83"/>
  <c r="AO565" i="83" s="1"/>
  <c r="AN478" i="83"/>
  <c r="AO478" i="83" s="1"/>
  <c r="AN1279" i="83"/>
  <c r="AO1279" i="83" s="1"/>
  <c r="AN965" i="83"/>
  <c r="AO965" i="83" s="1"/>
  <c r="AN550" i="83"/>
  <c r="AO550" i="83" s="1"/>
  <c r="AP806" i="83"/>
  <c r="AN689" i="83"/>
  <c r="AO689" i="83" s="1"/>
  <c r="AN666" i="83"/>
  <c r="AO666" i="83" s="1"/>
  <c r="AN1066" i="83"/>
  <c r="AO1066" i="83" s="1"/>
  <c r="AN461" i="83"/>
  <c r="AO461" i="83" s="1"/>
  <c r="AN112" i="83"/>
  <c r="AO112" i="83" s="1"/>
  <c r="AN64" i="83"/>
  <c r="AO64" i="83" s="1"/>
  <c r="AN1277" i="83"/>
  <c r="AO1277" i="83" s="1"/>
  <c r="AN1261" i="83"/>
  <c r="AO1261" i="83" s="1"/>
  <c r="AP1255" i="83"/>
  <c r="AN946" i="83"/>
  <c r="AO946" i="83" s="1"/>
  <c r="AP798" i="83"/>
  <c r="AP1181" i="83"/>
  <c r="AP44" i="83"/>
  <c r="AP477" i="83"/>
  <c r="AN195" i="83"/>
  <c r="AO195" i="83" s="1"/>
  <c r="AP492" i="83"/>
  <c r="AN672" i="83"/>
  <c r="AO672" i="83" s="1"/>
  <c r="AP170" i="83"/>
  <c r="AP1250" i="83"/>
  <c r="AP943" i="83"/>
  <c r="AP651" i="83"/>
  <c r="AP706" i="83"/>
  <c r="AP662" i="83"/>
  <c r="AN470" i="83"/>
  <c r="AO470" i="83" s="1"/>
  <c r="AN328" i="83"/>
  <c r="AO328" i="83" s="1"/>
  <c r="AN765" i="83"/>
  <c r="AO765" i="83" s="1"/>
  <c r="AN8" i="83"/>
  <c r="AO8" i="83" s="1"/>
  <c r="AP185" i="83"/>
  <c r="AP791" i="83"/>
  <c r="AP187" i="83"/>
  <c r="AP58" i="83"/>
  <c r="AN43" i="83"/>
  <c r="AO43" i="83" s="1"/>
  <c r="AN80" i="83"/>
  <c r="AO80" i="83" s="1"/>
  <c r="AP566" i="83"/>
  <c r="AP1010" i="83"/>
  <c r="AP729" i="83"/>
  <c r="AP287" i="83"/>
  <c r="AP1272" i="83"/>
  <c r="AN1013" i="83"/>
  <c r="AO1013" i="83" s="1"/>
  <c r="AP857" i="83"/>
  <c r="AN845" i="83"/>
  <c r="AO845" i="83" s="1"/>
  <c r="AP840" i="83"/>
  <c r="AN580" i="83"/>
  <c r="AO580" i="83" s="1"/>
  <c r="AP475" i="83"/>
  <c r="AP565" i="83"/>
  <c r="AN343" i="83"/>
  <c r="AO343" i="83" s="1"/>
  <c r="AN327" i="83"/>
  <c r="AO327" i="83" s="1"/>
  <c r="AN67" i="83"/>
  <c r="AO67" i="83" s="1"/>
  <c r="AN50" i="83"/>
  <c r="AO50" i="83" s="1"/>
  <c r="AN42" i="83"/>
  <c r="AO42" i="83" s="1"/>
  <c r="AN34" i="83"/>
  <c r="AO34" i="83" s="1"/>
  <c r="AN104" i="83"/>
  <c r="AO104" i="83" s="1"/>
  <c r="AN9" i="83"/>
  <c r="AO9" i="83" s="1"/>
  <c r="AP835" i="83"/>
  <c r="AN749" i="83"/>
  <c r="AO749" i="83" s="1"/>
  <c r="AN814" i="83"/>
  <c r="AO814" i="83" s="1"/>
  <c r="AN1106" i="83"/>
  <c r="AO1106" i="83" s="1"/>
  <c r="AN910" i="83"/>
  <c r="AO910" i="83" s="1"/>
  <c r="AN805" i="83"/>
  <c r="AO805" i="83" s="1"/>
  <c r="AN780" i="83"/>
  <c r="AO780" i="83" s="1"/>
  <c r="AN740" i="83"/>
  <c r="AO740" i="83" s="1"/>
  <c r="AN214" i="83"/>
  <c r="AO214" i="83" s="1"/>
  <c r="AN262" i="83"/>
  <c r="AO262" i="83" s="1"/>
  <c r="AN253" i="83"/>
  <c r="AO253" i="83" s="1"/>
  <c r="AN237" i="83"/>
  <c r="AO237" i="83" s="1"/>
  <c r="AN122" i="83"/>
  <c r="AO122" i="83" s="1"/>
  <c r="AN1027" i="83"/>
  <c r="AO1027" i="83" s="1"/>
  <c r="AN1166" i="83"/>
  <c r="AO1166" i="83" s="1"/>
  <c r="AN1071" i="83"/>
  <c r="AO1071" i="83" s="1"/>
  <c r="AN934" i="83"/>
  <c r="AO934" i="83" s="1"/>
  <c r="AN844" i="83"/>
  <c r="AO844" i="83" s="1"/>
  <c r="AP697" i="83"/>
  <c r="AN696" i="83"/>
  <c r="AO696" i="83" s="1"/>
  <c r="AP683" i="83"/>
  <c r="AN657" i="83"/>
  <c r="AO657" i="83" s="1"/>
  <c r="AN540" i="83"/>
  <c r="AO540" i="83" s="1"/>
  <c r="AN454" i="83"/>
  <c r="AO454" i="83" s="1"/>
  <c r="AP306" i="83"/>
  <c r="AN231" i="83"/>
  <c r="AO231" i="83" s="1"/>
  <c r="AN83" i="83"/>
  <c r="AO83" i="83" s="1"/>
  <c r="AN59" i="83"/>
  <c r="AO59" i="83" s="1"/>
  <c r="AN88" i="83"/>
  <c r="AO88" i="83" s="1"/>
  <c r="AN1210" i="83"/>
  <c r="AO1210" i="83" s="1"/>
  <c r="AN288" i="83"/>
  <c r="AO288" i="83" s="1"/>
  <c r="AN1228" i="83"/>
  <c r="AO1228" i="83" s="1"/>
  <c r="AP1109" i="83"/>
  <c r="AN973" i="83"/>
  <c r="AO973" i="83" s="1"/>
  <c r="AN821" i="83"/>
  <c r="AO821" i="83" s="1"/>
  <c r="AN772" i="83"/>
  <c r="AO772" i="83" s="1"/>
  <c r="AN617" i="83"/>
  <c r="AO617" i="83" s="1"/>
  <c r="AN601" i="83"/>
  <c r="AO601" i="83" s="1"/>
  <c r="AN418" i="83"/>
  <c r="AO418" i="83" s="1"/>
  <c r="AP369" i="83"/>
  <c r="AN205" i="83"/>
  <c r="AO205" i="83" s="1"/>
  <c r="AP433" i="83"/>
  <c r="AP487" i="83"/>
  <c r="AN1150" i="83"/>
  <c r="AO1150" i="83" s="1"/>
  <c r="AN957" i="83"/>
  <c r="AO957" i="83" s="1"/>
  <c r="AN931" i="83"/>
  <c r="AO931" i="83" s="1"/>
  <c r="AN868" i="83"/>
  <c r="AO868" i="83" s="1"/>
  <c r="AP871" i="83"/>
  <c r="AN463" i="83"/>
  <c r="AO463" i="83" s="1"/>
  <c r="AP298" i="83"/>
  <c r="AN171" i="83"/>
  <c r="AO171" i="83" s="1"/>
  <c r="AN51" i="83"/>
  <c r="AO51" i="83" s="1"/>
  <c r="AN82" i="83"/>
  <c r="AO82" i="83" s="1"/>
  <c r="AN74" i="83"/>
  <c r="AO74" i="83" s="1"/>
  <c r="AN136" i="83"/>
  <c r="AO136" i="83" s="1"/>
  <c r="AN486" i="83"/>
  <c r="AO486" i="83" s="1"/>
  <c r="AN1202" i="83"/>
  <c r="AO1202" i="83" s="1"/>
  <c r="AP1091" i="83"/>
  <c r="AP1095" i="83"/>
  <c r="AN593" i="83"/>
  <c r="AO593" i="83" s="1"/>
  <c r="AN573" i="83"/>
  <c r="AO573" i="83" s="1"/>
  <c r="AN509" i="83"/>
  <c r="AO509" i="83" s="1"/>
  <c r="AN493" i="83"/>
  <c r="AO493" i="83" s="1"/>
  <c r="AN401" i="83"/>
  <c r="AO401" i="83" s="1"/>
  <c r="AN98" i="83"/>
  <c r="AO98" i="83" s="1"/>
  <c r="AN90" i="83"/>
  <c r="AO90" i="83" s="1"/>
  <c r="AN65" i="83"/>
  <c r="AO65" i="83" s="1"/>
  <c r="AN838" i="83"/>
  <c r="AO838" i="83" s="1"/>
  <c r="AN870" i="83"/>
  <c r="AO870" i="83" s="1"/>
  <c r="AN542" i="83"/>
  <c r="AO542" i="83" s="1"/>
  <c r="AN510" i="83"/>
  <c r="AO510" i="83" s="1"/>
  <c r="AN1056" i="83"/>
  <c r="AO1056" i="83" s="1"/>
  <c r="AN756" i="83"/>
  <c r="AO756" i="83" s="1"/>
  <c r="AN703" i="83"/>
  <c r="AO703" i="83" s="1"/>
  <c r="AN641" i="83"/>
  <c r="AO641" i="83" s="1"/>
  <c r="AN432" i="83"/>
  <c r="AO432" i="83" s="1"/>
  <c r="AN428" i="83"/>
  <c r="AO428" i="83" s="1"/>
  <c r="AN72" i="83"/>
  <c r="AO72" i="83" s="1"/>
  <c r="AN697" i="83"/>
  <c r="AO697" i="83" s="1"/>
  <c r="AN1225" i="83"/>
  <c r="AO1225" i="83" s="1"/>
  <c r="AP596" i="83"/>
  <c r="AN349" i="83"/>
  <c r="AO349" i="83" s="1"/>
  <c r="AN204" i="83"/>
  <c r="AO204" i="83" s="1"/>
  <c r="AN168" i="83"/>
  <c r="AO168" i="83" s="1"/>
  <c r="AP649" i="83"/>
  <c r="AN741" i="83"/>
  <c r="AO741" i="83" s="1"/>
  <c r="AP277" i="83"/>
  <c r="AP1200" i="83"/>
  <c r="AP1188" i="83"/>
  <c r="AN889" i="83"/>
  <c r="AO889" i="83" s="1"/>
  <c r="AP695" i="83"/>
  <c r="AP349" i="83"/>
  <c r="AP82" i="83"/>
  <c r="AN73" i="83"/>
  <c r="AO73" i="83" s="1"/>
  <c r="AP1241" i="83"/>
  <c r="AP958" i="83"/>
  <c r="AP696" i="83"/>
  <c r="AN705" i="83"/>
  <c r="AO705" i="83" s="1"/>
  <c r="AN1262" i="83"/>
  <c r="AO1262" i="83" s="1"/>
  <c r="AP1189" i="83"/>
  <c r="AN483" i="83"/>
  <c r="AO483" i="83" s="1"/>
  <c r="AP220" i="83"/>
  <c r="AP107" i="83"/>
  <c r="AN1089" i="83"/>
  <c r="AO1089" i="83" s="1"/>
  <c r="AP870" i="83"/>
  <c r="AP945" i="83"/>
  <c r="AN177" i="83"/>
  <c r="AO177" i="83" s="1"/>
  <c r="AN750" i="83"/>
  <c r="AO750" i="83" s="1"/>
  <c r="AP784" i="83"/>
  <c r="AN1169" i="83"/>
  <c r="AO1169" i="83" s="1"/>
  <c r="AP1269" i="83"/>
  <c r="AP862" i="83"/>
  <c r="AP758" i="83"/>
  <c r="AP679" i="83"/>
  <c r="AP570" i="83"/>
  <c r="AN320" i="83"/>
  <c r="AO320" i="83" s="1"/>
  <c r="AP308" i="83"/>
  <c r="AN211" i="83"/>
  <c r="AO211" i="83" s="1"/>
  <c r="AN194" i="83"/>
  <c r="AO194" i="83" s="1"/>
  <c r="AN602" i="83"/>
  <c r="AO602" i="83" s="1"/>
  <c r="AP280" i="83"/>
  <c r="AP947" i="83"/>
  <c r="AN826" i="83"/>
  <c r="AO826" i="83" s="1"/>
  <c r="AN393" i="83"/>
  <c r="AO393" i="83" s="1"/>
  <c r="AN534" i="83"/>
  <c r="AO534" i="83" s="1"/>
  <c r="AP725" i="83"/>
  <c r="AN634" i="83"/>
  <c r="AO634" i="83" s="1"/>
  <c r="AP1029" i="83"/>
  <c r="AP982" i="83"/>
  <c r="AN880" i="83"/>
  <c r="AO880" i="83" s="1"/>
  <c r="AP485" i="83"/>
  <c r="AN1271" i="83"/>
  <c r="AO1271" i="83" s="1"/>
  <c r="AN1264" i="83"/>
  <c r="AO1264" i="83" s="1"/>
  <c r="AP1248" i="83"/>
  <c r="AP1103" i="83"/>
  <c r="AP361" i="83"/>
  <c r="AN712" i="83"/>
  <c r="AO712" i="83" s="1"/>
  <c r="AP656" i="83"/>
  <c r="AP534" i="83"/>
  <c r="AN514" i="83"/>
  <c r="AO514" i="83" s="1"/>
  <c r="AN477" i="83"/>
  <c r="AO477" i="83" s="1"/>
  <c r="AN164" i="83"/>
  <c r="AO164" i="83" s="1"/>
  <c r="AP128" i="83"/>
  <c r="AN556" i="83"/>
  <c r="AO556" i="83" s="1"/>
  <c r="AN203" i="83"/>
  <c r="AO203" i="83" s="1"/>
  <c r="AP571" i="83"/>
  <c r="AP1121" i="83"/>
  <c r="AN1042" i="83"/>
  <c r="AO1042" i="83" s="1"/>
  <c r="AN1063" i="83"/>
  <c r="AO1063" i="83" s="1"/>
  <c r="AN1010" i="83"/>
  <c r="AO1010" i="83" s="1"/>
  <c r="AN997" i="83"/>
  <c r="AO997" i="83" s="1"/>
  <c r="AP1015" i="83"/>
  <c r="AN970" i="83"/>
  <c r="AO970" i="83" s="1"/>
  <c r="AN851" i="83"/>
  <c r="AO851" i="83" s="1"/>
  <c r="AN734" i="83"/>
  <c r="AO734" i="83" s="1"/>
  <c r="AP804" i="83"/>
  <c r="AP854" i="83"/>
  <c r="AP742" i="83"/>
  <c r="AP600" i="83"/>
  <c r="AN235" i="83"/>
  <c r="AO235" i="83" s="1"/>
  <c r="AP151" i="83"/>
  <c r="AP69" i="83"/>
  <c r="AP63" i="83"/>
  <c r="AP781" i="83"/>
  <c r="AP948" i="83"/>
  <c r="AP304" i="83"/>
  <c r="AN1285" i="83"/>
  <c r="AO1285" i="83" s="1"/>
  <c r="AN1209" i="83"/>
  <c r="AO1209" i="83" s="1"/>
  <c r="AN1160" i="83"/>
  <c r="AO1160" i="83" s="1"/>
  <c r="AP1125" i="83"/>
  <c r="AN918" i="83"/>
  <c r="AO918" i="83" s="1"/>
  <c r="AN900" i="83"/>
  <c r="AO900" i="83" s="1"/>
  <c r="AP828" i="83"/>
  <c r="AN904" i="83"/>
  <c r="AO904" i="83" s="1"/>
  <c r="AN764" i="83"/>
  <c r="AO764" i="83" s="1"/>
  <c r="AP751" i="83"/>
  <c r="AN608" i="83"/>
  <c r="AO608" i="83" s="1"/>
  <c r="AN476" i="83"/>
  <c r="AO476" i="83" s="1"/>
  <c r="AN161" i="83"/>
  <c r="AO161" i="83" s="1"/>
  <c r="AN278" i="83"/>
  <c r="AO278" i="83" s="1"/>
  <c r="AP181" i="83"/>
  <c r="AN32" i="83"/>
  <c r="AO32" i="83" s="1"/>
  <c r="AN16" i="83"/>
  <c r="AO16" i="83" s="1"/>
  <c r="AN923" i="83"/>
  <c r="AO923" i="83" s="1"/>
  <c r="AP1264" i="83"/>
  <c r="AN1254" i="83"/>
  <c r="AO1254" i="83" s="1"/>
  <c r="AN1244" i="83"/>
  <c r="AO1244" i="83" s="1"/>
  <c r="AN1098" i="83"/>
  <c r="AO1098" i="83" s="1"/>
  <c r="AN1058" i="83"/>
  <c r="AO1058" i="83" s="1"/>
  <c r="AN1062" i="83"/>
  <c r="AO1062" i="83" s="1"/>
  <c r="AN1031" i="83"/>
  <c r="AO1031" i="83" s="1"/>
  <c r="AP932" i="83"/>
  <c r="AP760" i="83"/>
  <c r="AN679" i="83"/>
  <c r="AO679" i="83" s="1"/>
  <c r="AN839" i="83"/>
  <c r="AO839" i="83" s="1"/>
  <c r="AN624" i="83"/>
  <c r="AO624" i="83" s="1"/>
  <c r="AN433" i="83"/>
  <c r="AO433" i="83" s="1"/>
  <c r="AN426" i="83"/>
  <c r="AO426" i="83" s="1"/>
  <c r="AN394" i="83"/>
  <c r="AO394" i="83" s="1"/>
  <c r="AP411" i="83"/>
  <c r="AN444" i="83"/>
  <c r="AO444" i="83" s="1"/>
  <c r="AP180" i="83"/>
  <c r="AP8" i="83"/>
  <c r="AP42" i="83"/>
  <c r="AP258" i="83"/>
  <c r="AN56" i="83"/>
  <c r="AO56" i="83" s="1"/>
  <c r="AP1179" i="83"/>
  <c r="AP990" i="83"/>
  <c r="AN682" i="83"/>
  <c r="AO682" i="83" s="1"/>
  <c r="AN232" i="83"/>
  <c r="AO232" i="83" s="1"/>
  <c r="AN1194" i="83"/>
  <c r="AO1194" i="83" s="1"/>
  <c r="AN1076" i="83"/>
  <c r="AO1076" i="83" s="1"/>
  <c r="AN945" i="83"/>
  <c r="AO945" i="83" s="1"/>
  <c r="AN649" i="83"/>
  <c r="AO649" i="83" s="1"/>
  <c r="AN564" i="83"/>
  <c r="AO564" i="83" s="1"/>
  <c r="AN495" i="83"/>
  <c r="AO495" i="83" s="1"/>
  <c r="AN382" i="83"/>
  <c r="AO382" i="83" s="1"/>
  <c r="AN303" i="83"/>
  <c r="AO303" i="83" s="1"/>
  <c r="AP464" i="83"/>
  <c r="AN387" i="83"/>
  <c r="AO387" i="83" s="1"/>
  <c r="AN357" i="83"/>
  <c r="AO357" i="83" s="1"/>
  <c r="AP125" i="83"/>
  <c r="AN96" i="83"/>
  <c r="AO96" i="83" s="1"/>
  <c r="AN272" i="83"/>
  <c r="AO272" i="83" s="1"/>
  <c r="AP1167" i="83"/>
  <c r="AN706" i="83"/>
  <c r="AO706" i="83" s="1"/>
  <c r="AP1287" i="83"/>
  <c r="AN1240" i="83"/>
  <c r="AO1240" i="83" s="1"/>
  <c r="AN1205" i="83"/>
  <c r="AO1205" i="83" s="1"/>
  <c r="AN948" i="83"/>
  <c r="AO948" i="83" s="1"/>
  <c r="AN766" i="83"/>
  <c r="AO766" i="83" s="1"/>
  <c r="AP743" i="83"/>
  <c r="AP887" i="83"/>
  <c r="AP554" i="83"/>
  <c r="AN500" i="83"/>
  <c r="AO500" i="83" s="1"/>
  <c r="AN425" i="83"/>
  <c r="AO425" i="83" s="1"/>
  <c r="AP315" i="83"/>
  <c r="AN115" i="83"/>
  <c r="AO115" i="83" s="1"/>
  <c r="AN91" i="83"/>
  <c r="AO91" i="83" s="1"/>
  <c r="AN159" i="83"/>
  <c r="AO159" i="83" s="1"/>
  <c r="AP76" i="83"/>
  <c r="AN943" i="83"/>
  <c r="AO943" i="83" s="1"/>
  <c r="AP838" i="83"/>
  <c r="AN256" i="83"/>
  <c r="AO256" i="83" s="1"/>
  <c r="AN933" i="83"/>
  <c r="AO933" i="83" s="1"/>
  <c r="AN1286" i="83"/>
  <c r="AO1286" i="83" s="1"/>
  <c r="AN1253" i="83"/>
  <c r="AO1253" i="83" s="1"/>
  <c r="AP1101" i="83"/>
  <c r="AN1050" i="83"/>
  <c r="AO1050" i="83" s="1"/>
  <c r="AN915" i="83"/>
  <c r="AO915" i="83" s="1"/>
  <c r="AP906" i="83"/>
  <c r="AN725" i="83"/>
  <c r="AO725" i="83" s="1"/>
  <c r="AP673" i="83"/>
  <c r="AN525" i="83"/>
  <c r="AO525" i="83" s="1"/>
  <c r="AP274" i="83"/>
  <c r="AP260" i="83"/>
  <c r="AN184" i="83"/>
  <c r="AO184" i="83" s="1"/>
  <c r="AP246" i="83"/>
  <c r="AN58" i="83"/>
  <c r="AO58" i="83" s="1"/>
  <c r="AN1255" i="83"/>
  <c r="AO1255" i="83" s="1"/>
  <c r="AP1286" i="83"/>
  <c r="AN1091" i="83"/>
  <c r="AO1091" i="83" s="1"/>
  <c r="AN798" i="83"/>
  <c r="AO798" i="83" s="1"/>
  <c r="AP749" i="83"/>
  <c r="AN1232" i="83"/>
  <c r="AO1232" i="83" s="1"/>
  <c r="AP1290" i="83"/>
  <c r="AN1239" i="83"/>
  <c r="AO1239" i="83" s="1"/>
  <c r="AP1218" i="83"/>
  <c r="AN1203" i="83"/>
  <c r="AO1203" i="83" s="1"/>
  <c r="AN1108" i="83"/>
  <c r="AO1108" i="83" s="1"/>
  <c r="AN1017" i="83"/>
  <c r="AO1017" i="83" s="1"/>
  <c r="AP859" i="83"/>
  <c r="AN831" i="83"/>
  <c r="AO831" i="83" s="1"/>
  <c r="AN824" i="83"/>
  <c r="AO824" i="83" s="1"/>
  <c r="AN847" i="83"/>
  <c r="AO847" i="83" s="1"/>
  <c r="AN718" i="83"/>
  <c r="AO718" i="83" s="1"/>
  <c r="AN647" i="83"/>
  <c r="AO647" i="83" s="1"/>
  <c r="AP595" i="83"/>
  <c r="AP408" i="83"/>
  <c r="AN456" i="83"/>
  <c r="AO456" i="83" s="1"/>
  <c r="AN429" i="83"/>
  <c r="AO429" i="83" s="1"/>
  <c r="AN318" i="83"/>
  <c r="AO318" i="83" s="1"/>
  <c r="AN308" i="83"/>
  <c r="AO308" i="83" s="1"/>
  <c r="AN330" i="83"/>
  <c r="AO330" i="83" s="1"/>
  <c r="AP707" i="83"/>
  <c r="AP165" i="83"/>
  <c r="AN1248" i="83"/>
  <c r="AO1248" i="83" s="1"/>
  <c r="AP1068" i="83"/>
  <c r="AN1067" i="83"/>
  <c r="AO1067" i="83" s="1"/>
  <c r="AN1035" i="83"/>
  <c r="AO1035" i="83" s="1"/>
  <c r="AN1252" i="83"/>
  <c r="AO1252" i="83" s="1"/>
  <c r="AN1164" i="83"/>
  <c r="AO1164" i="83" s="1"/>
  <c r="AN1141" i="83"/>
  <c r="AO1141" i="83" s="1"/>
  <c r="AP937" i="83"/>
  <c r="AN866" i="83"/>
  <c r="AO866" i="83" s="1"/>
  <c r="AN811" i="83"/>
  <c r="AO811" i="83" s="1"/>
  <c r="AN437" i="83"/>
  <c r="AO437" i="83" s="1"/>
  <c r="AN316" i="83"/>
  <c r="AO316" i="83" s="1"/>
  <c r="AP265" i="83"/>
  <c r="AP1266" i="83"/>
  <c r="AN1193" i="83"/>
  <c r="AO1193" i="83" s="1"/>
  <c r="AN951" i="83"/>
  <c r="AO951" i="83" s="1"/>
  <c r="AN939" i="83"/>
  <c r="AO939" i="83" s="1"/>
  <c r="AP865" i="83"/>
  <c r="AP732" i="83"/>
  <c r="AN783" i="83"/>
  <c r="AO783" i="83" s="1"/>
  <c r="AN823" i="83"/>
  <c r="AO823" i="83" s="1"/>
  <c r="AN677" i="83"/>
  <c r="AO677" i="83" s="1"/>
  <c r="AN654" i="83"/>
  <c r="AO654" i="83" s="1"/>
  <c r="AN571" i="83"/>
  <c r="AO571" i="83" s="1"/>
  <c r="AN515" i="83"/>
  <c r="AO515" i="83" s="1"/>
  <c r="AN507" i="83"/>
  <c r="AO507" i="83" s="1"/>
  <c r="AN499" i="83"/>
  <c r="AO499" i="83" s="1"/>
  <c r="AP474" i="83"/>
  <c r="AN403" i="83"/>
  <c r="AO403" i="83" s="1"/>
  <c r="AN315" i="83"/>
  <c r="AO315" i="83" s="1"/>
  <c r="AN284" i="83"/>
  <c r="AO284" i="83" s="1"/>
  <c r="AP247" i="83"/>
  <c r="AN412" i="83"/>
  <c r="AO412" i="83" s="1"/>
  <c r="AP205" i="83"/>
  <c r="AN11" i="83"/>
  <c r="AO11" i="83" s="1"/>
  <c r="AP1209" i="83"/>
  <c r="AN1288" i="83"/>
  <c r="AO1288" i="83" s="1"/>
  <c r="AN365" i="83"/>
  <c r="AO365" i="83" s="1"/>
  <c r="AP77" i="83"/>
  <c r="AP70" i="83"/>
  <c r="AN129" i="83"/>
  <c r="AO129" i="83" s="1"/>
  <c r="AN119" i="83"/>
  <c r="AO119" i="83" s="1"/>
  <c r="AP1107" i="83"/>
  <c r="AN1075" i="83"/>
  <c r="AO1075" i="83" s="1"/>
  <c r="AN717" i="83"/>
  <c r="AO717" i="83" s="1"/>
  <c r="AP624" i="83"/>
  <c r="AN558" i="83"/>
  <c r="AO558" i="83" s="1"/>
  <c r="AP509" i="83"/>
  <c r="AN280" i="83"/>
  <c r="AO280" i="83" s="1"/>
  <c r="AP225" i="83"/>
  <c r="AP440" i="83"/>
  <c r="AN240" i="83"/>
  <c r="AO240" i="83" s="1"/>
  <c r="AP194" i="83"/>
  <c r="AP690" i="83"/>
  <c r="AP1243" i="83"/>
  <c r="AP1201" i="83"/>
  <c r="AN1113" i="83"/>
  <c r="AO1113" i="83" s="1"/>
  <c r="AN1021" i="83"/>
  <c r="AO1021" i="83" s="1"/>
  <c r="AN1007" i="83"/>
  <c r="AO1007" i="83" s="1"/>
  <c r="AN907" i="83"/>
  <c r="AO907" i="83" s="1"/>
  <c r="AN820" i="83"/>
  <c r="AO820" i="83" s="1"/>
  <c r="AN827" i="83"/>
  <c r="AO827" i="83" s="1"/>
  <c r="AP734" i="83"/>
  <c r="AN736" i="83"/>
  <c r="AO736" i="83" s="1"/>
  <c r="AP531" i="83"/>
  <c r="AN471" i="83"/>
  <c r="AO471" i="83" s="1"/>
  <c r="AP543" i="83"/>
  <c r="AN469" i="83"/>
  <c r="AO469" i="83" s="1"/>
  <c r="AP261" i="83"/>
  <c r="AP447" i="83"/>
  <c r="AN389" i="83"/>
  <c r="AO389" i="83" s="1"/>
  <c r="AP353" i="83"/>
  <c r="AN242" i="83"/>
  <c r="AO242" i="83" s="1"/>
  <c r="AP164" i="83"/>
  <c r="AP182" i="83"/>
  <c r="AP156" i="83"/>
  <c r="AP158" i="83"/>
  <c r="AN1115" i="83"/>
  <c r="AO1115" i="83" s="1"/>
  <c r="AN1137" i="83"/>
  <c r="AO1137" i="83" s="1"/>
  <c r="AP831" i="83"/>
  <c r="AN822" i="83"/>
  <c r="AO822" i="83" s="1"/>
  <c r="AP824" i="83"/>
  <c r="AP845" i="83"/>
  <c r="AN594" i="83"/>
  <c r="AO594" i="83" s="1"/>
  <c r="AN344" i="83"/>
  <c r="AO344" i="83" s="1"/>
  <c r="AP320" i="83"/>
  <c r="AP257" i="83"/>
  <c r="AN368" i="83"/>
  <c r="AO368" i="83" s="1"/>
  <c r="AN154" i="83"/>
  <c r="AO154" i="83" s="1"/>
  <c r="AP31" i="83"/>
  <c r="AP97" i="83"/>
  <c r="AN1241" i="83"/>
  <c r="AO1241" i="83" s="1"/>
  <c r="AP1249" i="83"/>
  <c r="AN1184" i="83"/>
  <c r="AO1184" i="83" s="1"/>
  <c r="AN1219" i="83"/>
  <c r="AO1219" i="83" s="1"/>
  <c r="AN1135" i="83"/>
  <c r="AO1135" i="83" s="1"/>
  <c r="AN1121" i="83"/>
  <c r="AO1121" i="83" s="1"/>
  <c r="AP1108" i="83"/>
  <c r="AN1034" i="83"/>
  <c r="AO1034" i="83" s="1"/>
  <c r="AN985" i="83"/>
  <c r="AO985" i="83" s="1"/>
  <c r="AP964" i="83"/>
  <c r="AP913" i="83"/>
  <c r="AN944" i="83"/>
  <c r="AO944" i="83" s="1"/>
  <c r="AN774" i="83"/>
  <c r="AO774" i="83" s="1"/>
  <c r="AP516" i="83"/>
  <c r="AN539" i="83"/>
  <c r="AO539" i="83" s="1"/>
  <c r="AN417" i="83"/>
  <c r="AO417" i="83" s="1"/>
  <c r="AN492" i="83"/>
  <c r="AO492" i="83" s="1"/>
  <c r="AN453" i="83"/>
  <c r="AO453" i="83" s="1"/>
  <c r="AP453" i="83"/>
  <c r="AP325" i="83"/>
  <c r="AP278" i="83"/>
  <c r="AN364" i="83"/>
  <c r="AO364" i="83" s="1"/>
  <c r="AN373" i="83"/>
  <c r="AO373" i="83" s="1"/>
  <c r="AN348" i="83"/>
  <c r="AO348" i="83" s="1"/>
  <c r="AP271" i="83"/>
  <c r="AN189" i="83"/>
  <c r="AO189" i="83" s="1"/>
  <c r="AN167" i="83"/>
  <c r="AO167" i="83" s="1"/>
  <c r="AP61" i="83"/>
  <c r="AN626" i="83"/>
  <c r="AO626" i="83" s="1"/>
  <c r="AN518" i="83"/>
  <c r="AO518" i="83" s="1"/>
  <c r="AN146" i="83"/>
  <c r="AO146" i="83" s="1"/>
  <c r="AN1287" i="83"/>
  <c r="AO1287" i="83" s="1"/>
  <c r="AN1245" i="83"/>
  <c r="AO1245" i="83" s="1"/>
  <c r="AN1177" i="83"/>
  <c r="AO1177" i="83" s="1"/>
  <c r="AP1205" i="83"/>
  <c r="AN1168" i="83"/>
  <c r="AO1168" i="83" s="1"/>
  <c r="AP1147" i="83"/>
  <c r="AN1162" i="83"/>
  <c r="AO1162" i="83" s="1"/>
  <c r="AN1100" i="83"/>
  <c r="AO1100" i="83" s="1"/>
  <c r="AN1048" i="83"/>
  <c r="AO1048" i="83" s="1"/>
  <c r="AN1040" i="83"/>
  <c r="AO1040" i="83" s="1"/>
  <c r="AP976" i="83"/>
  <c r="AP1006" i="83"/>
  <c r="AN974" i="83"/>
  <c r="AO974" i="83" s="1"/>
  <c r="AP936" i="83"/>
  <c r="AP863" i="83"/>
  <c r="AN759" i="83"/>
  <c r="AO759" i="83" s="1"/>
  <c r="AN738" i="83"/>
  <c r="AO738" i="83" s="1"/>
  <c r="AN723" i="83"/>
  <c r="AO723" i="83" s="1"/>
  <c r="AN903" i="83"/>
  <c r="AO903" i="83" s="1"/>
  <c r="AN648" i="83"/>
  <c r="AO648" i="83" s="1"/>
  <c r="AN622" i="83"/>
  <c r="AO622" i="83" s="1"/>
  <c r="AP551" i="83"/>
  <c r="AN334" i="83"/>
  <c r="AO334" i="83" s="1"/>
  <c r="AN311" i="83"/>
  <c r="AO311" i="83" s="1"/>
  <c r="AN309" i="83"/>
  <c r="AO309" i="83" s="1"/>
  <c r="AN300" i="83"/>
  <c r="AO300" i="83" s="1"/>
  <c r="AN269" i="83"/>
  <c r="AO269" i="83" s="1"/>
  <c r="AN345" i="83"/>
  <c r="AO345" i="83" s="1"/>
  <c r="AP346" i="83"/>
  <c r="AN435" i="83"/>
  <c r="AO435" i="83" s="1"/>
  <c r="AP370" i="83"/>
  <c r="AP183" i="83"/>
  <c r="AP174" i="83"/>
  <c r="AN54" i="83"/>
  <c r="AO54" i="83" s="1"/>
  <c r="AP12" i="83"/>
  <c r="AP5" i="83"/>
  <c r="AN81" i="83"/>
  <c r="AO81" i="83" s="1"/>
  <c r="AP1162" i="83"/>
  <c r="AP1145" i="83"/>
  <c r="AN1123" i="83"/>
  <c r="AO1123" i="83" s="1"/>
  <c r="AN797" i="83"/>
  <c r="AO797" i="83" s="1"/>
  <c r="AN452" i="83"/>
  <c r="AO452" i="83" s="1"/>
  <c r="AP73" i="83"/>
  <c r="AP47" i="83"/>
  <c r="AP643" i="83"/>
  <c r="AP161" i="83"/>
  <c r="AP1244" i="83"/>
  <c r="AN1128" i="83"/>
  <c r="AO1128" i="83" s="1"/>
  <c r="AP1076" i="83"/>
  <c r="AP1034" i="83"/>
  <c r="AN996" i="83"/>
  <c r="AO996" i="83" s="1"/>
  <c r="AN1016" i="83"/>
  <c r="AO1016" i="83" s="1"/>
  <c r="AN992" i="83"/>
  <c r="AO992" i="83" s="1"/>
  <c r="AN984" i="83"/>
  <c r="AO984" i="83" s="1"/>
  <c r="AN966" i="83"/>
  <c r="AO966" i="83" s="1"/>
  <c r="AN952" i="83"/>
  <c r="AO952" i="83" s="1"/>
  <c r="AN919" i="83"/>
  <c r="AO919" i="83" s="1"/>
  <c r="AP836" i="83"/>
  <c r="AN874" i="83"/>
  <c r="AO874" i="83" s="1"/>
  <c r="AN860" i="83"/>
  <c r="AO860" i="83" s="1"/>
  <c r="AN808" i="83"/>
  <c r="AO808" i="83" s="1"/>
  <c r="AN801" i="83"/>
  <c r="AO801" i="83" s="1"/>
  <c r="AN639" i="83"/>
  <c r="AO639" i="83" s="1"/>
  <c r="AP547" i="83"/>
  <c r="AP497" i="83"/>
  <c r="AN475" i="83"/>
  <c r="AO475" i="83" s="1"/>
  <c r="AN441" i="83"/>
  <c r="AO441" i="83" s="1"/>
  <c r="AN409" i="83"/>
  <c r="AO409" i="83" s="1"/>
  <c r="AP503" i="83"/>
  <c r="AP438" i="83"/>
  <c r="AP262" i="83"/>
  <c r="AN317" i="83"/>
  <c r="AO317" i="83" s="1"/>
  <c r="AP329" i="83"/>
  <c r="AN181" i="83"/>
  <c r="AO181" i="83" s="1"/>
  <c r="AP419" i="83"/>
  <c r="AN123" i="83"/>
  <c r="AO123" i="83" s="1"/>
  <c r="AP198" i="83"/>
  <c r="AP160" i="83"/>
  <c r="AP56" i="83"/>
  <c r="AN79" i="83"/>
  <c r="AO79" i="83" s="1"/>
  <c r="AP30" i="83"/>
  <c r="AN113" i="83"/>
  <c r="AO113" i="83" s="1"/>
  <c r="AP7" i="83"/>
  <c r="AP980" i="83"/>
  <c r="AP830" i="83"/>
  <c r="AN806" i="83"/>
  <c r="AO806" i="83" s="1"/>
  <c r="AP665" i="83"/>
  <c r="AN526" i="83"/>
  <c r="AO526" i="83" s="1"/>
  <c r="AN610" i="83"/>
  <c r="AO610" i="83" s="1"/>
  <c r="AN582" i="83"/>
  <c r="AO582" i="83" s="1"/>
  <c r="AP741" i="83"/>
  <c r="AP471" i="83"/>
  <c r="AP211" i="83"/>
  <c r="AN524" i="83"/>
  <c r="AO524" i="83" s="1"/>
  <c r="AP524" i="83"/>
  <c r="AP1245" i="83"/>
  <c r="AN1200" i="83"/>
  <c r="AO1200" i="83" s="1"/>
  <c r="AN1222" i="83"/>
  <c r="AO1222" i="83" s="1"/>
  <c r="AN1197" i="83"/>
  <c r="AO1197" i="83" s="1"/>
  <c r="AN1183" i="83"/>
  <c r="AO1183" i="83" s="1"/>
  <c r="AN1173" i="83"/>
  <c r="AO1173" i="83" s="1"/>
  <c r="AN1165" i="83"/>
  <c r="AO1165" i="83" s="1"/>
  <c r="AN1147" i="83"/>
  <c r="AO1147" i="83" s="1"/>
  <c r="AN1154" i="83"/>
  <c r="AO1154" i="83" s="1"/>
  <c r="AN1170" i="83"/>
  <c r="AO1170" i="83" s="1"/>
  <c r="AN1065" i="83"/>
  <c r="AO1065" i="83" s="1"/>
  <c r="AN1114" i="83"/>
  <c r="AO1114" i="83" s="1"/>
  <c r="AP1082" i="83"/>
  <c r="AN1079" i="83"/>
  <c r="AO1079" i="83" s="1"/>
  <c r="AN1086" i="83"/>
  <c r="AO1086" i="83" s="1"/>
  <c r="AN1001" i="83"/>
  <c r="AO1001" i="83" s="1"/>
  <c r="AN956" i="83"/>
  <c r="AO956" i="83" s="1"/>
  <c r="AN1036" i="83"/>
  <c r="AO1036" i="83" s="1"/>
  <c r="AN1006" i="83"/>
  <c r="AO1006" i="83" s="1"/>
  <c r="AN990" i="83"/>
  <c r="AO990" i="83" s="1"/>
  <c r="AN893" i="83"/>
  <c r="AO893" i="83" s="1"/>
  <c r="AN929" i="83"/>
  <c r="AO929" i="83" s="1"/>
  <c r="AN958" i="83"/>
  <c r="AO958" i="83" s="1"/>
  <c r="AP934" i="83"/>
  <c r="AN908" i="83"/>
  <c r="AO908" i="83" s="1"/>
  <c r="AN935" i="83"/>
  <c r="AO935" i="83" s="1"/>
  <c r="AN873" i="83"/>
  <c r="AO873" i="83" s="1"/>
  <c r="AN895" i="83"/>
  <c r="AO895" i="83" s="1"/>
  <c r="AN817" i="83"/>
  <c r="AO817" i="83" s="1"/>
  <c r="AN782" i="83"/>
  <c r="AO782" i="83" s="1"/>
  <c r="AN754" i="83"/>
  <c r="AO754" i="83" s="1"/>
  <c r="AP787" i="83"/>
  <c r="AP779" i="83"/>
  <c r="AP733" i="83"/>
  <c r="AN701" i="83"/>
  <c r="AO701" i="83" s="1"/>
  <c r="AN669" i="83"/>
  <c r="AO669" i="83" s="1"/>
  <c r="AN630" i="83"/>
  <c r="AO630" i="83" s="1"/>
  <c r="AN621" i="83"/>
  <c r="AO621" i="83" s="1"/>
  <c r="AN554" i="83"/>
  <c r="AO554" i="83" s="1"/>
  <c r="AN599" i="83"/>
  <c r="AO599" i="83" s="1"/>
  <c r="AN405" i="83"/>
  <c r="AO405" i="83" s="1"/>
  <c r="AN369" i="83"/>
  <c r="AO369" i="83" s="1"/>
  <c r="AP241" i="83"/>
  <c r="AN1126" i="83"/>
  <c r="AO1126" i="83" s="1"/>
  <c r="AN825" i="83"/>
  <c r="AO825" i="83" s="1"/>
  <c r="AN1268" i="83"/>
  <c r="AO1268" i="83" s="1"/>
  <c r="AN1242" i="83"/>
  <c r="AO1242" i="83" s="1"/>
  <c r="AN1217" i="83"/>
  <c r="AO1217" i="83" s="1"/>
  <c r="AN1185" i="83"/>
  <c r="AO1185" i="83" s="1"/>
  <c r="AP1194" i="83"/>
  <c r="AN1167" i="83"/>
  <c r="AO1167" i="83" s="1"/>
  <c r="AN1179" i="83"/>
  <c r="AO1179" i="83" s="1"/>
  <c r="AP1168" i="83"/>
  <c r="AN1030" i="83"/>
  <c r="AO1030" i="83" s="1"/>
  <c r="AN1087" i="83"/>
  <c r="AO1087" i="83" s="1"/>
  <c r="AN1070" i="83"/>
  <c r="AO1070" i="83" s="1"/>
  <c r="AN1038" i="83"/>
  <c r="AO1038" i="83" s="1"/>
  <c r="AN1004" i="83"/>
  <c r="AO1004" i="83" s="1"/>
  <c r="AN972" i="83"/>
  <c r="AO972" i="83" s="1"/>
  <c r="AP1052" i="83"/>
  <c r="AN1008" i="83"/>
  <c r="AO1008" i="83" s="1"/>
  <c r="AP965" i="83"/>
  <c r="AN998" i="83"/>
  <c r="AO998" i="83" s="1"/>
  <c r="AN976" i="83"/>
  <c r="AO976" i="83" s="1"/>
  <c r="AN950" i="83"/>
  <c r="AO950" i="83" s="1"/>
  <c r="AN1014" i="83"/>
  <c r="AO1014" i="83" s="1"/>
  <c r="AN938" i="83"/>
  <c r="AO938" i="83" s="1"/>
  <c r="AN930" i="83"/>
  <c r="AO930" i="83" s="1"/>
  <c r="AN899" i="83"/>
  <c r="AO899" i="83" s="1"/>
  <c r="AN891" i="83"/>
  <c r="AO891" i="83" s="1"/>
  <c r="AN927" i="83"/>
  <c r="AO927" i="83" s="1"/>
  <c r="AN852" i="83"/>
  <c r="AO852" i="83" s="1"/>
  <c r="AN872" i="83"/>
  <c r="AO872" i="83" s="1"/>
  <c r="AP883" i="83"/>
  <c r="AN865" i="83"/>
  <c r="AO865" i="83" s="1"/>
  <c r="AN835" i="83"/>
  <c r="AO835" i="83" s="1"/>
  <c r="AP813" i="83"/>
  <c r="AN778" i="83"/>
  <c r="AO778" i="83" s="1"/>
  <c r="AP761" i="83"/>
  <c r="AP786" i="83"/>
  <c r="AN687" i="83"/>
  <c r="AO687" i="83" s="1"/>
  <c r="AN768" i="83"/>
  <c r="AO768" i="83" s="1"/>
  <c r="AN776" i="83"/>
  <c r="AO776" i="83" s="1"/>
  <c r="AP629" i="83"/>
  <c r="AN678" i="83"/>
  <c r="AO678" i="83" s="1"/>
  <c r="AN638" i="83"/>
  <c r="AO638" i="83" s="1"/>
  <c r="AP638" i="83"/>
  <c r="AN547" i="83"/>
  <c r="AO547" i="83" s="1"/>
  <c r="AN529" i="83"/>
  <c r="AO529" i="83" s="1"/>
  <c r="AN482" i="83"/>
  <c r="AO482" i="83" s="1"/>
  <c r="AN421" i="83"/>
  <c r="AO421" i="83" s="1"/>
  <c r="AN228" i="83"/>
  <c r="AO228" i="83" s="1"/>
  <c r="AN176" i="83"/>
  <c r="AO176" i="83" s="1"/>
  <c r="AP176" i="83"/>
  <c r="AN1172" i="83"/>
  <c r="AO1172" i="83" s="1"/>
  <c r="AN1112" i="83"/>
  <c r="AO1112" i="83" s="1"/>
  <c r="AP898" i="83"/>
  <c r="AN982" i="83"/>
  <c r="AO982" i="83" s="1"/>
  <c r="AP1037" i="83"/>
  <c r="AN843" i="83"/>
  <c r="AO843" i="83" s="1"/>
  <c r="AN834" i="83"/>
  <c r="AO834" i="83" s="1"/>
  <c r="AP744" i="83"/>
  <c r="AN714" i="83"/>
  <c r="AO714" i="83" s="1"/>
  <c r="AP714" i="83"/>
  <c r="AN548" i="83"/>
  <c r="AO548" i="83" s="1"/>
  <c r="AP548" i="83"/>
  <c r="AP289" i="83"/>
  <c r="AP120" i="83"/>
  <c r="AN462" i="83"/>
  <c r="AO462" i="83" s="1"/>
  <c r="AP462" i="83"/>
  <c r="AP188" i="83"/>
  <c r="AN1096" i="83"/>
  <c r="AO1096" i="83" s="1"/>
  <c r="AN964" i="83"/>
  <c r="AO964" i="83" s="1"/>
  <c r="AN977" i="83"/>
  <c r="AO977" i="83" s="1"/>
  <c r="AN1292" i="83"/>
  <c r="AO1292" i="83" s="1"/>
  <c r="AN1284" i="83"/>
  <c r="AO1284" i="83" s="1"/>
  <c r="AN1260" i="83"/>
  <c r="AO1260" i="83" s="1"/>
  <c r="AN1224" i="83"/>
  <c r="AO1224" i="83" s="1"/>
  <c r="AN1237" i="83"/>
  <c r="AO1237" i="83" s="1"/>
  <c r="AN1229" i="83"/>
  <c r="AO1229" i="83" s="1"/>
  <c r="AN1223" i="83"/>
  <c r="AO1223" i="83" s="1"/>
  <c r="AP1215" i="83"/>
  <c r="AN1206" i="83"/>
  <c r="AO1206" i="83" s="1"/>
  <c r="AN1211" i="83"/>
  <c r="AO1211" i="83" s="1"/>
  <c r="AN1129" i="83"/>
  <c r="AO1129" i="83" s="1"/>
  <c r="AN1142" i="83"/>
  <c r="AO1142" i="83" s="1"/>
  <c r="AN1133" i="83"/>
  <c r="AO1133" i="83" s="1"/>
  <c r="AN1102" i="83"/>
  <c r="AO1102" i="83" s="1"/>
  <c r="AN1120" i="83"/>
  <c r="AO1120" i="83" s="1"/>
  <c r="AN1094" i="83"/>
  <c r="AO1094" i="83" s="1"/>
  <c r="AP1113" i="83"/>
  <c r="AP1117" i="83"/>
  <c r="AP1081" i="83"/>
  <c r="AP1074" i="83"/>
  <c r="AN1055" i="83"/>
  <c r="AO1055" i="83" s="1"/>
  <c r="AN1093" i="83"/>
  <c r="AO1093" i="83" s="1"/>
  <c r="AN1064" i="83"/>
  <c r="AO1064" i="83" s="1"/>
  <c r="AN1039" i="83"/>
  <c r="AO1039" i="83" s="1"/>
  <c r="AP1033" i="83"/>
  <c r="AN987" i="83"/>
  <c r="AO987" i="83" s="1"/>
  <c r="AN1136" i="83"/>
  <c r="AO1136" i="83" s="1"/>
  <c r="AN968" i="83"/>
  <c r="AO968" i="83" s="1"/>
  <c r="AP1020" i="83"/>
  <c r="AN993" i="83"/>
  <c r="AO993" i="83" s="1"/>
  <c r="AN961" i="83"/>
  <c r="AO961" i="83" s="1"/>
  <c r="AN916" i="83"/>
  <c r="AO916" i="83" s="1"/>
  <c r="AN937" i="83"/>
  <c r="AO937" i="83" s="1"/>
  <c r="AN975" i="83"/>
  <c r="AO975" i="83" s="1"/>
  <c r="AP924" i="83"/>
  <c r="AN879" i="83"/>
  <c r="AO879" i="83" s="1"/>
  <c r="AN812" i="83"/>
  <c r="AO812" i="83" s="1"/>
  <c r="AN932" i="83"/>
  <c r="AO932" i="83" s="1"/>
  <c r="AN906" i="83"/>
  <c r="AO906" i="83" s="1"/>
  <c r="AN833" i="83"/>
  <c r="AO833" i="83" s="1"/>
  <c r="AN842" i="83"/>
  <c r="AO842" i="83" s="1"/>
  <c r="AN803" i="83"/>
  <c r="AO803" i="83" s="1"/>
  <c r="AN787" i="83"/>
  <c r="AO787" i="83" s="1"/>
  <c r="AN758" i="83"/>
  <c r="AO758" i="83" s="1"/>
  <c r="AN788" i="83"/>
  <c r="AO788" i="83" s="1"/>
  <c r="AN732" i="83"/>
  <c r="AO732" i="83" s="1"/>
  <c r="AN861" i="83"/>
  <c r="AO861" i="83" s="1"/>
  <c r="AN775" i="83"/>
  <c r="AO775" i="83" s="1"/>
  <c r="AN767" i="83"/>
  <c r="AO767" i="83" s="1"/>
  <c r="AN770" i="83"/>
  <c r="AO770" i="83" s="1"/>
  <c r="AN819" i="83"/>
  <c r="AO819" i="83" s="1"/>
  <c r="AN739" i="83"/>
  <c r="AO739" i="83" s="1"/>
  <c r="AN645" i="83"/>
  <c r="AO645" i="83" s="1"/>
  <c r="AN720" i="83"/>
  <c r="AO720" i="83" s="1"/>
  <c r="AN579" i="83"/>
  <c r="AO579" i="83" s="1"/>
  <c r="AP513" i="83"/>
  <c r="AN490" i="83"/>
  <c r="AO490" i="83" s="1"/>
  <c r="AP481" i="83"/>
  <c r="AN578" i="83"/>
  <c r="AO578" i="83" s="1"/>
  <c r="AN570" i="83"/>
  <c r="AO570" i="83" s="1"/>
  <c r="AN561" i="83"/>
  <c r="AO561" i="83" s="1"/>
  <c r="AP561" i="83"/>
  <c r="AN448" i="83"/>
  <c r="AO448" i="83" s="1"/>
  <c r="AN424" i="83"/>
  <c r="AO424" i="83" s="1"/>
  <c r="AP567" i="83"/>
  <c r="AP404" i="83"/>
  <c r="AP341" i="83"/>
  <c r="AP282" i="83"/>
  <c r="AP1159" i="83"/>
  <c r="AN1273" i="83"/>
  <c r="AO1273" i="83" s="1"/>
  <c r="AP1282" i="83"/>
  <c r="AN1238" i="83"/>
  <c r="AO1238" i="83" s="1"/>
  <c r="AN1201" i="83"/>
  <c r="AO1201" i="83" s="1"/>
  <c r="AN1213" i="83"/>
  <c r="AO1213" i="83" s="1"/>
  <c r="AN1157" i="83"/>
  <c r="AO1157" i="83" s="1"/>
  <c r="AP1102" i="83"/>
  <c r="AN1111" i="83"/>
  <c r="AO1111" i="83" s="1"/>
  <c r="AN1103" i="83"/>
  <c r="AO1103" i="83" s="1"/>
  <c r="AP1098" i="83"/>
  <c r="AN1151" i="83"/>
  <c r="AO1151" i="83" s="1"/>
  <c r="AN1072" i="83"/>
  <c r="AO1072" i="83" s="1"/>
  <c r="AN1046" i="83"/>
  <c r="AO1046" i="83" s="1"/>
  <c r="AN988" i="83"/>
  <c r="AO988" i="83" s="1"/>
  <c r="AN1018" i="83"/>
  <c r="AO1018" i="83" s="1"/>
  <c r="AN986" i="83"/>
  <c r="AO986" i="83" s="1"/>
  <c r="AP978" i="83"/>
  <c r="AP933" i="83"/>
  <c r="AN905" i="83"/>
  <c r="AO905" i="83" s="1"/>
  <c r="AN989" i="83"/>
  <c r="AO989" i="83" s="1"/>
  <c r="AP858" i="83"/>
  <c r="AP841" i="83"/>
  <c r="AN877" i="83"/>
  <c r="AO877" i="83" s="1"/>
  <c r="AN859" i="83"/>
  <c r="AO859" i="83" s="1"/>
  <c r="AP817" i="83"/>
  <c r="AN807" i="83"/>
  <c r="AO807" i="83" s="1"/>
  <c r="AN794" i="83"/>
  <c r="AO794" i="83" s="1"/>
  <c r="AN791" i="83"/>
  <c r="AO791" i="83" s="1"/>
  <c r="AN746" i="83"/>
  <c r="AO746" i="83" s="1"/>
  <c r="AN871" i="83"/>
  <c r="AO871" i="83" s="1"/>
  <c r="AN855" i="83"/>
  <c r="AO855" i="83" s="1"/>
  <c r="AP778" i="83"/>
  <c r="AN887" i="83"/>
  <c r="AO887" i="83" s="1"/>
  <c r="AN686" i="83"/>
  <c r="AO686" i="83" s="1"/>
  <c r="AN671" i="83"/>
  <c r="AO671" i="83" s="1"/>
  <c r="AN632" i="83"/>
  <c r="AO632" i="83" s="1"/>
  <c r="AN623" i="83"/>
  <c r="AO623" i="83" s="1"/>
  <c r="AN615" i="83"/>
  <c r="AO615" i="83" s="1"/>
  <c r="AN607" i="83"/>
  <c r="AO607" i="83" s="1"/>
  <c r="AP770" i="83"/>
  <c r="AN656" i="83"/>
  <c r="AO656" i="83" s="1"/>
  <c r="AN522" i="83"/>
  <c r="AO522" i="83" s="1"/>
  <c r="AN484" i="83"/>
  <c r="AO484" i="83" s="1"/>
  <c r="AN385" i="83"/>
  <c r="AO385" i="83" s="1"/>
  <c r="AN431" i="83"/>
  <c r="AO431" i="83" s="1"/>
  <c r="AN423" i="83"/>
  <c r="AO423" i="83" s="1"/>
  <c r="AN406" i="83"/>
  <c r="AO406" i="83" s="1"/>
  <c r="AN341" i="83"/>
  <c r="AO341" i="83" s="1"/>
  <c r="AP332" i="83"/>
  <c r="AP1232" i="83"/>
  <c r="AN1104" i="83"/>
  <c r="AO1104" i="83" s="1"/>
  <c r="AN1276" i="83"/>
  <c r="AO1276" i="83" s="1"/>
  <c r="AP1291" i="83"/>
  <c r="AN1247" i="83"/>
  <c r="AO1247" i="83" s="1"/>
  <c r="AN1267" i="83"/>
  <c r="AO1267" i="83" s="1"/>
  <c r="AN1250" i="83"/>
  <c r="AO1250" i="83" s="1"/>
  <c r="AN1214" i="83"/>
  <c r="AO1214" i="83" s="1"/>
  <c r="AN1198" i="83"/>
  <c r="AO1198" i="83" s="1"/>
  <c r="AN1149" i="83"/>
  <c r="AO1149" i="83" s="1"/>
  <c r="AN1156" i="83"/>
  <c r="AO1156" i="83" s="1"/>
  <c r="AN1105" i="83"/>
  <c r="AO1105" i="83" s="1"/>
  <c r="AN1119" i="83"/>
  <c r="AO1119" i="83" s="1"/>
  <c r="AP1069" i="83"/>
  <c r="AN1080" i="83"/>
  <c r="AO1080" i="83" s="1"/>
  <c r="AN1054" i="83"/>
  <c r="AO1054" i="83" s="1"/>
  <c r="AN1084" i="83"/>
  <c r="AO1084" i="83" s="1"/>
  <c r="AN1024" i="83"/>
  <c r="AO1024" i="83" s="1"/>
  <c r="AN1020" i="83"/>
  <c r="AO1020" i="83" s="1"/>
  <c r="AP974" i="83"/>
  <c r="AN940" i="83"/>
  <c r="AO940" i="83" s="1"/>
  <c r="AN922" i="83"/>
  <c r="AO922" i="83" s="1"/>
  <c r="AN913" i="83"/>
  <c r="AO913" i="83" s="1"/>
  <c r="AN928" i="83"/>
  <c r="AO928" i="83" s="1"/>
  <c r="AP911" i="83"/>
  <c r="AP861" i="83"/>
  <c r="AN850" i="83"/>
  <c r="AO850" i="83" s="1"/>
  <c r="AP889" i="83"/>
  <c r="AN869" i="83"/>
  <c r="AO869" i="83" s="1"/>
  <c r="AP849" i="83"/>
  <c r="AN809" i="83"/>
  <c r="AO809" i="83" s="1"/>
  <c r="AN867" i="83"/>
  <c r="AO867" i="83" s="1"/>
  <c r="AN828" i="83"/>
  <c r="AO828" i="83" s="1"/>
  <c r="AN881" i="83"/>
  <c r="AO881" i="83" s="1"/>
  <c r="AN742" i="83"/>
  <c r="AO742" i="83" s="1"/>
  <c r="AN815" i="83"/>
  <c r="AO815" i="83" s="1"/>
  <c r="AP763" i="83"/>
  <c r="AN971" i="83"/>
  <c r="AO971" i="83" s="1"/>
  <c r="AN789" i="83"/>
  <c r="AO789" i="83" s="1"/>
  <c r="AN727" i="83"/>
  <c r="AO727" i="83" s="1"/>
  <c r="AP736" i="83"/>
  <c r="AN685" i="83"/>
  <c r="AO685" i="83" s="1"/>
  <c r="AN538" i="83"/>
  <c r="AO538" i="83" s="1"/>
  <c r="AN521" i="83"/>
  <c r="AO521" i="83" s="1"/>
  <c r="AN446" i="83"/>
  <c r="AO446" i="83" s="1"/>
  <c r="AN1078" i="83"/>
  <c r="AO1078" i="83" s="1"/>
  <c r="AN1270" i="83"/>
  <c r="AO1270" i="83" s="1"/>
  <c r="AN1246" i="83"/>
  <c r="AO1246" i="83" s="1"/>
  <c r="AN1231" i="83"/>
  <c r="AO1231" i="83" s="1"/>
  <c r="AP1213" i="83"/>
  <c r="AP1156" i="83"/>
  <c r="AN1140" i="83"/>
  <c r="AO1140" i="83" s="1"/>
  <c r="AN1148" i="83"/>
  <c r="AO1148" i="83" s="1"/>
  <c r="AN1110" i="83"/>
  <c r="AO1110" i="83" s="1"/>
  <c r="AN1097" i="83"/>
  <c r="AO1097" i="83" s="1"/>
  <c r="AN1127" i="83"/>
  <c r="AO1127" i="83" s="1"/>
  <c r="AN1118" i="83"/>
  <c r="AO1118" i="83" s="1"/>
  <c r="AN1143" i="83"/>
  <c r="AO1143" i="83" s="1"/>
  <c r="AP1118" i="83"/>
  <c r="AP1085" i="83"/>
  <c r="AP1114" i="83"/>
  <c r="AN1012" i="83"/>
  <c r="AO1012" i="83" s="1"/>
  <c r="AN980" i="83"/>
  <c r="AO980" i="83" s="1"/>
  <c r="AP970" i="83"/>
  <c r="AN1032" i="83"/>
  <c r="AO1032" i="83" s="1"/>
  <c r="AN1009" i="83"/>
  <c r="AO1009" i="83" s="1"/>
  <c r="AN969" i="83"/>
  <c r="AO969" i="83" s="1"/>
  <c r="AN892" i="83"/>
  <c r="AO892" i="83" s="1"/>
  <c r="AN921" i="83"/>
  <c r="AO921" i="83" s="1"/>
  <c r="AN959" i="83"/>
  <c r="AO959" i="83" s="1"/>
  <c r="AN876" i="83"/>
  <c r="AO876" i="83" s="1"/>
  <c r="AN858" i="83"/>
  <c r="AO858" i="83" s="1"/>
  <c r="AN849" i="83"/>
  <c r="AO849" i="83" s="1"/>
  <c r="AN810" i="83"/>
  <c r="AO810" i="83" s="1"/>
  <c r="AN816" i="83"/>
  <c r="AO816" i="83" s="1"/>
  <c r="AN841" i="83"/>
  <c r="AO841" i="83" s="1"/>
  <c r="AN730" i="83"/>
  <c r="AO730" i="83" s="1"/>
  <c r="AN763" i="83"/>
  <c r="AO763" i="83" s="1"/>
  <c r="AP876" i="83"/>
  <c r="AP663" i="83"/>
  <c r="AP621" i="83"/>
  <c r="AN670" i="83"/>
  <c r="AO670" i="83" s="1"/>
  <c r="AN661" i="83"/>
  <c r="AO661" i="83" s="1"/>
  <c r="AN631" i="83"/>
  <c r="AO631" i="83" s="1"/>
  <c r="AN614" i="83"/>
  <c r="AO614" i="83" s="1"/>
  <c r="AN606" i="83"/>
  <c r="AO606" i="83" s="1"/>
  <c r="AP597" i="83"/>
  <c r="AN546" i="83"/>
  <c r="AO546" i="83" s="1"/>
  <c r="AN439" i="83"/>
  <c r="AO439" i="83" s="1"/>
  <c r="AP439" i="83"/>
  <c r="AN422" i="83"/>
  <c r="AO422" i="83" s="1"/>
  <c r="AN457" i="83"/>
  <c r="AO457" i="83" s="1"/>
  <c r="AN755" i="83"/>
  <c r="AO755" i="83" s="1"/>
  <c r="AP799" i="83"/>
  <c r="AN613" i="83"/>
  <c r="AO613" i="83" s="1"/>
  <c r="AN708" i="83"/>
  <c r="AO708" i="83" s="1"/>
  <c r="AN646" i="83"/>
  <c r="AO646" i="83" s="1"/>
  <c r="AN702" i="83"/>
  <c r="AO702" i="83" s="1"/>
  <c r="AN662" i="83"/>
  <c r="AO662" i="83" s="1"/>
  <c r="AN640" i="83"/>
  <c r="AO640" i="83" s="1"/>
  <c r="AN596" i="83"/>
  <c r="AO596" i="83" s="1"/>
  <c r="AP520" i="83"/>
  <c r="AP488" i="83"/>
  <c r="AN563" i="83"/>
  <c r="AO563" i="83" s="1"/>
  <c r="AN553" i="83"/>
  <c r="AO553" i="83" s="1"/>
  <c r="AP560" i="83"/>
  <c r="AN653" i="83"/>
  <c r="AO653" i="83" s="1"/>
  <c r="AN427" i="83"/>
  <c r="AO427" i="83" s="1"/>
  <c r="AN326" i="83"/>
  <c r="AO326" i="83" s="1"/>
  <c r="AN383" i="83"/>
  <c r="AO383" i="83" s="1"/>
  <c r="AP307" i="83"/>
  <c r="AP380" i="83"/>
  <c r="AN371" i="83"/>
  <c r="AO371" i="83" s="1"/>
  <c r="AN219" i="83"/>
  <c r="AO219" i="83" s="1"/>
  <c r="AN192" i="83"/>
  <c r="AO192" i="83" s="1"/>
  <c r="AN321" i="83"/>
  <c r="AO321" i="83" s="1"/>
  <c r="AP157" i="83"/>
  <c r="AN144" i="83"/>
  <c r="AO144" i="83" s="1"/>
  <c r="AP249" i="83"/>
  <c r="AN322" i="83"/>
  <c r="AO322" i="83" s="1"/>
  <c r="AN86" i="83"/>
  <c r="AO86" i="83" s="1"/>
  <c r="AP60" i="83"/>
  <c r="AN103" i="83"/>
  <c r="AO103" i="83" s="1"/>
  <c r="AN22" i="83"/>
  <c r="AO22" i="83" s="1"/>
  <c r="AN6" i="83"/>
  <c r="AO6" i="83" s="1"/>
  <c r="AP223" i="83"/>
  <c r="AN134" i="83"/>
  <c r="AO134" i="83" s="1"/>
  <c r="AN89" i="83"/>
  <c r="AO89" i="83" s="1"/>
  <c r="AP15" i="83"/>
  <c r="AN854" i="83"/>
  <c r="AO854" i="83" s="1"/>
  <c r="AN846" i="83"/>
  <c r="AO846" i="83" s="1"/>
  <c r="AN312" i="83"/>
  <c r="AO312" i="83" s="1"/>
  <c r="AN376" i="83"/>
  <c r="AO376" i="83" s="1"/>
  <c r="AN586" i="83"/>
  <c r="AO586" i="83" s="1"/>
  <c r="AP216" i="83"/>
  <c r="AN459" i="83"/>
  <c r="AO459" i="83" s="1"/>
  <c r="AN407" i="83"/>
  <c r="AO407" i="83" s="1"/>
  <c r="AN379" i="83"/>
  <c r="AO379" i="83" s="1"/>
  <c r="AN337" i="83"/>
  <c r="AO337" i="83" s="1"/>
  <c r="AP253" i="83"/>
  <c r="AP237" i="83"/>
  <c r="AN197" i="83"/>
  <c r="AO197" i="83" s="1"/>
  <c r="AP54" i="83"/>
  <c r="AN70" i="83"/>
  <c r="AO70" i="83" s="1"/>
  <c r="AN33" i="83"/>
  <c r="AO33" i="83" s="1"/>
  <c r="AN1131" i="83"/>
  <c r="AO1131" i="83" s="1"/>
  <c r="AN673" i="83"/>
  <c r="AO673" i="83" s="1"/>
  <c r="AN186" i="83"/>
  <c r="AO186" i="83" s="1"/>
  <c r="AN40" i="83"/>
  <c r="AO40" i="83" s="1"/>
  <c r="AN562" i="83"/>
  <c r="AO562" i="83" s="1"/>
  <c r="AN491" i="83"/>
  <c r="AO491" i="83" s="1"/>
  <c r="AP392" i="83"/>
  <c r="AN442" i="83"/>
  <c r="AO442" i="83" s="1"/>
  <c r="AN415" i="83"/>
  <c r="AO415" i="83" s="1"/>
  <c r="AN374" i="83"/>
  <c r="AO374" i="83" s="1"/>
  <c r="AN310" i="83"/>
  <c r="AO310" i="83" s="1"/>
  <c r="AP383" i="83"/>
  <c r="AN419" i="83"/>
  <c r="AO419" i="83" s="1"/>
  <c r="AN333" i="83"/>
  <c r="AO333" i="83" s="1"/>
  <c r="AN325" i="83"/>
  <c r="AO325" i="83" s="1"/>
  <c r="AN299" i="83"/>
  <c r="AO299" i="83" s="1"/>
  <c r="AN277" i="83"/>
  <c r="AO277" i="83" s="1"/>
  <c r="AN268" i="83"/>
  <c r="AO268" i="83" s="1"/>
  <c r="AN286" i="83"/>
  <c r="AO286" i="83" s="1"/>
  <c r="AP337" i="83"/>
  <c r="AN238" i="83"/>
  <c r="AO238" i="83" s="1"/>
  <c r="AN222" i="83"/>
  <c r="AO222" i="83" s="1"/>
  <c r="AN361" i="83"/>
  <c r="AO361" i="83" s="1"/>
  <c r="AN200" i="83"/>
  <c r="AO200" i="83" s="1"/>
  <c r="AN377" i="83"/>
  <c r="AO377" i="83" s="1"/>
  <c r="AP281" i="83"/>
  <c r="AN313" i="83"/>
  <c r="AO313" i="83" s="1"/>
  <c r="AN150" i="83"/>
  <c r="AO150" i="83" s="1"/>
  <c r="AN102" i="83"/>
  <c r="AO102" i="83" s="1"/>
  <c r="AN163" i="83"/>
  <c r="AO163" i="83" s="1"/>
  <c r="AP85" i="83"/>
  <c r="AN121" i="83"/>
  <c r="AO121" i="83" s="1"/>
  <c r="AP6" i="83"/>
  <c r="AN97" i="83"/>
  <c r="AO97" i="83" s="1"/>
  <c r="AN87" i="83"/>
  <c r="AO87" i="83" s="1"/>
  <c r="AN55" i="83"/>
  <c r="AO55" i="83" s="1"/>
  <c r="AN110" i="83"/>
  <c r="AO110" i="83" s="1"/>
  <c r="AN1161" i="83"/>
  <c r="AO1161" i="83" s="1"/>
  <c r="AN1083" i="83"/>
  <c r="AO1083" i="83" s="1"/>
  <c r="AN1107" i="83"/>
  <c r="AO1107" i="83" s="1"/>
  <c r="AN1145" i="83"/>
  <c r="AO1145" i="83" s="1"/>
  <c r="AP1090" i="83"/>
  <c r="AN1005" i="83"/>
  <c r="AO1005" i="83" s="1"/>
  <c r="AP814" i="83"/>
  <c r="AP557" i="83"/>
  <c r="AP452" i="83"/>
  <c r="AN494" i="83"/>
  <c r="AO494" i="83" s="1"/>
  <c r="AN650" i="83"/>
  <c r="AO650" i="83" s="1"/>
  <c r="AN224" i="83"/>
  <c r="AO224" i="83" s="1"/>
  <c r="AN304" i="83"/>
  <c r="AO304" i="83" s="1"/>
  <c r="AN352" i="83"/>
  <c r="AO352" i="83" s="1"/>
  <c r="AN24" i="83"/>
  <c r="AO24" i="83" s="1"/>
  <c r="AN141" i="83"/>
  <c r="AO141" i="83" s="1"/>
  <c r="AN31" i="83"/>
  <c r="AO31" i="83" s="1"/>
  <c r="AN179" i="83"/>
  <c r="AO179" i="83" s="1"/>
  <c r="AN771" i="83"/>
  <c r="AO771" i="83" s="1"/>
  <c r="AN840" i="83"/>
  <c r="AO840" i="83" s="1"/>
  <c r="AN752" i="83"/>
  <c r="AO752" i="83" s="1"/>
  <c r="AN728" i="83"/>
  <c r="AO728" i="83" s="1"/>
  <c r="AN848" i="83"/>
  <c r="AO848" i="83" s="1"/>
  <c r="AP718" i="83"/>
  <c r="AN693" i="83"/>
  <c r="AO693" i="83" s="1"/>
  <c r="AP675" i="83"/>
  <c r="AN637" i="83"/>
  <c r="AO637" i="83" s="1"/>
  <c r="AP507" i="83"/>
  <c r="AP489" i="83"/>
  <c r="AN577" i="83"/>
  <c r="AO577" i="83" s="1"/>
  <c r="AN569" i="83"/>
  <c r="AO569" i="83" s="1"/>
  <c r="AN531" i="83"/>
  <c r="AO531" i="83" s="1"/>
  <c r="AN481" i="83"/>
  <c r="AO481" i="83" s="1"/>
  <c r="AP445" i="83"/>
  <c r="AN416" i="83"/>
  <c r="AO416" i="83" s="1"/>
  <c r="AP528" i="83"/>
  <c r="AP455" i="83"/>
  <c r="AP599" i="83"/>
  <c r="AN458" i="83"/>
  <c r="AO458" i="83" s="1"/>
  <c r="AP426" i="83"/>
  <c r="AP418" i="83"/>
  <c r="AN414" i="83"/>
  <c r="AO414" i="83" s="1"/>
  <c r="AP403" i="83"/>
  <c r="AN358" i="83"/>
  <c r="AO358" i="83" s="1"/>
  <c r="AN351" i="83"/>
  <c r="AO351" i="83" s="1"/>
  <c r="AP319" i="83"/>
  <c r="AP331" i="83"/>
  <c r="AN331" i="83"/>
  <c r="AO331" i="83" s="1"/>
  <c r="AN324" i="83"/>
  <c r="AO324" i="83" s="1"/>
  <c r="AN307" i="83"/>
  <c r="AO307" i="83" s="1"/>
  <c r="AN276" i="83"/>
  <c r="AO276" i="83" s="1"/>
  <c r="AN267" i="83"/>
  <c r="AO267" i="83" s="1"/>
  <c r="AN252" i="83"/>
  <c r="AO252" i="83" s="1"/>
  <c r="AN251" i="83"/>
  <c r="AO251" i="83" s="1"/>
  <c r="AN294" i="83"/>
  <c r="AO294" i="83" s="1"/>
  <c r="AN208" i="83"/>
  <c r="AO208" i="83" s="1"/>
  <c r="AN215" i="83"/>
  <c r="AO215" i="83" s="1"/>
  <c r="AN131" i="83"/>
  <c r="AO131" i="83" s="1"/>
  <c r="AP13" i="83"/>
  <c r="AP100" i="83"/>
  <c r="AP109" i="83"/>
  <c r="AP21" i="83"/>
  <c r="AN14" i="83"/>
  <c r="AO14" i="83" s="1"/>
  <c r="AN30" i="83"/>
  <c r="AO30" i="83" s="1"/>
  <c r="AP1153" i="83"/>
  <c r="AN830" i="83"/>
  <c r="AO830" i="83" s="1"/>
  <c r="AN210" i="83"/>
  <c r="AO210" i="83" s="1"/>
  <c r="AN187" i="83"/>
  <c r="AO187" i="83" s="1"/>
  <c r="AN585" i="83"/>
  <c r="AO585" i="83" s="1"/>
  <c r="AN523" i="83"/>
  <c r="AO523" i="83" s="1"/>
  <c r="AN498" i="83"/>
  <c r="AO498" i="83" s="1"/>
  <c r="AN598" i="83"/>
  <c r="AO598" i="83" s="1"/>
  <c r="AN467" i="83"/>
  <c r="AO467" i="83" s="1"/>
  <c r="AN430" i="83"/>
  <c r="AO430" i="83" s="1"/>
  <c r="AN350" i="83"/>
  <c r="AO350" i="83" s="1"/>
  <c r="AN527" i="83"/>
  <c r="AO527" i="83" s="1"/>
  <c r="AP292" i="83"/>
  <c r="AN399" i="83"/>
  <c r="AO399" i="83" s="1"/>
  <c r="AN392" i="83"/>
  <c r="AO392" i="83" s="1"/>
  <c r="AN356" i="83"/>
  <c r="AO356" i="83" s="1"/>
  <c r="AN340" i="83"/>
  <c r="AO340" i="83" s="1"/>
  <c r="AN323" i="83"/>
  <c r="AO323" i="83" s="1"/>
  <c r="AN273" i="83"/>
  <c r="AO273" i="83" s="1"/>
  <c r="AN196" i="83"/>
  <c r="AO196" i="83" s="1"/>
  <c r="AN270" i="83"/>
  <c r="AO270" i="83" s="1"/>
  <c r="AP197" i="83"/>
  <c r="AN281" i="83"/>
  <c r="AO281" i="83" s="1"/>
  <c r="AN15" i="83"/>
  <c r="AO15" i="83" s="1"/>
  <c r="AP101" i="83"/>
  <c r="AN443" i="83"/>
  <c r="AO443" i="83" s="1"/>
  <c r="AN111" i="83"/>
  <c r="AO111" i="83" s="1"/>
  <c r="AN36" i="83"/>
  <c r="AO36" i="83" s="1"/>
  <c r="AN137" i="83"/>
  <c r="AO137" i="83" s="1"/>
  <c r="AP127" i="83"/>
  <c r="AN117" i="83"/>
  <c r="AO117" i="83" s="1"/>
  <c r="AN94" i="83"/>
  <c r="AO94" i="83" s="1"/>
  <c r="AN46" i="83"/>
  <c r="AO46" i="83" s="1"/>
  <c r="AN1153" i="83"/>
  <c r="AO1153" i="83" s="1"/>
  <c r="AN1256" i="83"/>
  <c r="AO1256" i="83" s="1"/>
  <c r="AN1099" i="83"/>
  <c r="AO1099" i="83" s="1"/>
  <c r="AP1152" i="83"/>
  <c r="AN862" i="83"/>
  <c r="AO862" i="83" s="1"/>
  <c r="AN566" i="83"/>
  <c r="AO566" i="83" s="1"/>
  <c r="AN336" i="83"/>
  <c r="AO336" i="83" s="1"/>
  <c r="AN502" i="83"/>
  <c r="AO502" i="83" s="1"/>
  <c r="AN162" i="83"/>
  <c r="AO162" i="83" s="1"/>
  <c r="AN694" i="83"/>
  <c r="AO694" i="83" s="1"/>
  <c r="AN663" i="83"/>
  <c r="AO663" i="83" s="1"/>
  <c r="AN489" i="83"/>
  <c r="AO489" i="83" s="1"/>
  <c r="AN506" i="83"/>
  <c r="AO506" i="83" s="1"/>
  <c r="AN555" i="83"/>
  <c r="AO555" i="83" s="1"/>
  <c r="AN530" i="83"/>
  <c r="AO530" i="83" s="1"/>
  <c r="AN513" i="83"/>
  <c r="AO513" i="83" s="1"/>
  <c r="AN497" i="83"/>
  <c r="AO497" i="83" s="1"/>
  <c r="AN440" i="83"/>
  <c r="AO440" i="83" s="1"/>
  <c r="AN408" i="83"/>
  <c r="AO408" i="83" s="1"/>
  <c r="AN465" i="83"/>
  <c r="AO465" i="83" s="1"/>
  <c r="AN451" i="83"/>
  <c r="AO451" i="83" s="1"/>
  <c r="AN438" i="83"/>
  <c r="AO438" i="83" s="1"/>
  <c r="AP342" i="83"/>
  <c r="AN283" i="83"/>
  <c r="AO283" i="83" s="1"/>
  <c r="AP390" i="83"/>
  <c r="AN359" i="83"/>
  <c r="AO359" i="83" s="1"/>
  <c r="AN395" i="83"/>
  <c r="AO395" i="83" s="1"/>
  <c r="AN363" i="83"/>
  <c r="AO363" i="83" s="1"/>
  <c r="AN347" i="83"/>
  <c r="AO347" i="83" s="1"/>
  <c r="AN339" i="83"/>
  <c r="AO339" i="83" s="1"/>
  <c r="AN297" i="83"/>
  <c r="AO297" i="83" s="1"/>
  <c r="AN152" i="83"/>
  <c r="AO152" i="83" s="1"/>
  <c r="AN305" i="83"/>
  <c r="AO305" i="83" s="1"/>
  <c r="AP20" i="83"/>
  <c r="AP213" i="83"/>
  <c r="AN147" i="83"/>
  <c r="AO147" i="83" s="1"/>
  <c r="AP19" i="83"/>
  <c r="AN25" i="83"/>
  <c r="AO25" i="83" s="1"/>
  <c r="AN105" i="83"/>
  <c r="AO105" i="83" s="1"/>
  <c r="AN62" i="83"/>
  <c r="AO62" i="83" s="1"/>
  <c r="AN49" i="83"/>
  <c r="AO49" i="83" s="1"/>
  <c r="AP121" i="83"/>
  <c r="AP111" i="83"/>
  <c r="AN1269" i="83"/>
  <c r="AO1269" i="83" s="1"/>
  <c r="AP1115" i="83"/>
  <c r="AN658" i="83"/>
  <c r="AO658" i="83" s="1"/>
  <c r="AN618" i="83"/>
  <c r="AO618" i="83" s="1"/>
  <c r="AN296" i="83"/>
  <c r="AO296" i="83" s="1"/>
  <c r="AN690" i="83"/>
  <c r="AO690" i="83" s="1"/>
  <c r="AN411" i="83"/>
  <c r="AO411" i="83" s="1"/>
  <c r="AN391" i="83"/>
  <c r="AO391" i="83" s="1"/>
  <c r="AN372" i="83"/>
  <c r="AO372" i="83" s="1"/>
  <c r="AN301" i="83"/>
  <c r="AO301" i="83" s="1"/>
  <c r="AN261" i="83"/>
  <c r="AO261" i="83" s="1"/>
  <c r="AN225" i="83"/>
  <c r="AO225" i="83" s="1"/>
  <c r="AN257" i="83"/>
  <c r="AO257" i="83" s="1"/>
  <c r="AN245" i="83"/>
  <c r="AO245" i="83" s="1"/>
  <c r="AN63" i="83"/>
  <c r="AO63" i="83" s="1"/>
  <c r="AN135" i="83"/>
  <c r="AO135" i="83" s="1"/>
  <c r="AN47" i="83"/>
  <c r="AO47" i="83" s="1"/>
  <c r="AN38" i="83"/>
  <c r="AO38" i="83" s="1"/>
  <c r="AN17" i="83"/>
  <c r="AO17" i="83" s="1"/>
  <c r="AN1272" i="83"/>
  <c r="AO1272" i="83" s="1"/>
  <c r="AN1059" i="83"/>
  <c r="AO1059" i="83" s="1"/>
  <c r="AN665" i="83"/>
  <c r="AO665" i="83" s="1"/>
  <c r="AN674" i="83"/>
  <c r="AO674" i="83" s="1"/>
  <c r="AN10" i="83"/>
  <c r="AO10" i="83" s="1"/>
  <c r="AN1045" i="83"/>
  <c r="AO1045" i="83" s="1"/>
  <c r="AP1045" i="83"/>
  <c r="AP764" i="83"/>
  <c r="AN652" i="83"/>
  <c r="AO652" i="83" s="1"/>
  <c r="AP652" i="83"/>
  <c r="AN190" i="83"/>
  <c r="AO190" i="83" s="1"/>
  <c r="AN28" i="83"/>
  <c r="AO28" i="83" s="1"/>
  <c r="AN1275" i="83"/>
  <c r="AO1275" i="83" s="1"/>
  <c r="AP1231" i="83"/>
  <c r="AN1218" i="83"/>
  <c r="AO1218" i="83" s="1"/>
  <c r="AN1191" i="83"/>
  <c r="AO1191" i="83" s="1"/>
  <c r="AN1236" i="83"/>
  <c r="AO1236" i="83" s="1"/>
  <c r="AP1236" i="83"/>
  <c r="AN1230" i="83"/>
  <c r="AO1230" i="83" s="1"/>
  <c r="AN1180" i="83"/>
  <c r="AO1180" i="83" s="1"/>
  <c r="AN1259" i="83"/>
  <c r="AO1259" i="83" s="1"/>
  <c r="AN1152" i="83"/>
  <c r="AO1152" i="83" s="1"/>
  <c r="AN1132" i="83"/>
  <c r="AO1132" i="83" s="1"/>
  <c r="AN1101" i="83"/>
  <c r="AO1101" i="83" s="1"/>
  <c r="AP1065" i="83"/>
  <c r="AP1094" i="83"/>
  <c r="AN1002" i="83"/>
  <c r="AO1002" i="83" s="1"/>
  <c r="AP969" i="83"/>
  <c r="AN1052" i="83"/>
  <c r="AO1052" i="83" s="1"/>
  <c r="AP1018" i="83"/>
  <c r="AP986" i="83"/>
  <c r="AN1053" i="83"/>
  <c r="AO1053" i="83" s="1"/>
  <c r="AP989" i="83"/>
  <c r="AP957" i="83"/>
  <c r="AN999" i="83"/>
  <c r="AO999" i="83" s="1"/>
  <c r="AP999" i="83"/>
  <c r="AN925" i="83"/>
  <c r="AO925" i="83" s="1"/>
  <c r="AN909" i="83"/>
  <c r="AO909" i="83" s="1"/>
  <c r="AN1015" i="83"/>
  <c r="AO1015" i="83" s="1"/>
  <c r="AN960" i="83"/>
  <c r="AO960" i="83" s="1"/>
  <c r="AN884" i="83"/>
  <c r="AO884" i="83" s="1"/>
  <c r="AP818" i="83"/>
  <c r="AN897" i="83"/>
  <c r="AO897" i="83" s="1"/>
  <c r="AP921" i="83"/>
  <c r="AP872" i="83"/>
  <c r="AP860" i="83"/>
  <c r="AP731" i="83"/>
  <c r="AN813" i="83"/>
  <c r="AO813" i="83" s="1"/>
  <c r="AP756" i="83"/>
  <c r="AN832" i="83"/>
  <c r="AO832" i="83" s="1"/>
  <c r="AP832" i="83"/>
  <c r="AN856" i="83"/>
  <c r="AO856" i="83" s="1"/>
  <c r="AN799" i="83"/>
  <c r="AO799" i="83" s="1"/>
  <c r="AP825" i="83"/>
  <c r="AP759" i="83"/>
  <c r="AN760" i="83"/>
  <c r="AO760" i="83" s="1"/>
  <c r="AN733" i="83"/>
  <c r="AO733" i="83" s="1"/>
  <c r="AN863" i="83"/>
  <c r="AO863" i="83" s="1"/>
  <c r="AN779" i="83"/>
  <c r="AO779" i="83" s="1"/>
  <c r="AN715" i="83"/>
  <c r="AO715" i="83" s="1"/>
  <c r="AP715" i="83"/>
  <c r="AN683" i="83"/>
  <c r="AO683" i="83" s="1"/>
  <c r="AN675" i="83"/>
  <c r="AO675" i="83" s="1"/>
  <c r="AP726" i="83"/>
  <c r="AP659" i="83"/>
  <c r="AN625" i="83"/>
  <c r="AO625" i="83" s="1"/>
  <c r="AP604" i="83"/>
  <c r="AN635" i="83"/>
  <c r="AO635" i="83" s="1"/>
  <c r="AN590" i="83"/>
  <c r="AO590" i="83" s="1"/>
  <c r="AN545" i="83"/>
  <c r="AO545" i="83" s="1"/>
  <c r="AN600" i="83"/>
  <c r="AO600" i="83" s="1"/>
  <c r="AN504" i="83"/>
  <c r="AO504" i="83" s="1"/>
  <c r="AN535" i="83"/>
  <c r="AO535" i="83" s="1"/>
  <c r="AN512" i="83"/>
  <c r="AO512" i="83" s="1"/>
  <c r="AN588" i="83"/>
  <c r="AO588" i="83" s="1"/>
  <c r="AN543" i="83"/>
  <c r="AO543" i="83" s="1"/>
  <c r="AN501" i="83"/>
  <c r="AO501" i="83" s="1"/>
  <c r="AN581" i="83"/>
  <c r="AO581" i="83" s="1"/>
  <c r="AN485" i="83"/>
  <c r="AO485" i="83" s="1"/>
  <c r="AN386" i="83"/>
  <c r="AO386" i="83" s="1"/>
  <c r="AP533" i="83"/>
  <c r="AP473" i="83"/>
  <c r="AP318" i="83"/>
  <c r="AP343" i="83"/>
  <c r="AP432" i="83"/>
  <c r="AN464" i="83"/>
  <c r="AO464" i="83" s="1"/>
  <c r="AN445" i="83"/>
  <c r="AO445" i="83" s="1"/>
  <c r="AN293" i="83"/>
  <c r="AO293" i="83" s="1"/>
  <c r="AN420" i="83"/>
  <c r="AO420" i="83" s="1"/>
  <c r="AN342" i="83"/>
  <c r="AO342" i="83" s="1"/>
  <c r="AN314" i="83"/>
  <c r="AO314" i="83" s="1"/>
  <c r="AP314" i="83"/>
  <c r="AN279" i="83"/>
  <c r="AO279" i="83" s="1"/>
  <c r="AN380" i="83"/>
  <c r="AO380" i="83" s="1"/>
  <c r="AN226" i="83"/>
  <c r="AO226" i="83" s="1"/>
  <c r="AN275" i="83"/>
  <c r="AO275" i="83" s="1"/>
  <c r="AN255" i="83"/>
  <c r="AO255" i="83" s="1"/>
  <c r="AN460" i="83"/>
  <c r="AO460" i="83" s="1"/>
  <c r="AP374" i="83"/>
  <c r="AN227" i="83"/>
  <c r="AO227" i="83" s="1"/>
  <c r="AP227" i="83"/>
  <c r="AN172" i="83"/>
  <c r="AO172" i="83" s="1"/>
  <c r="AP155" i="83"/>
  <c r="AN378" i="83"/>
  <c r="AO378" i="83" s="1"/>
  <c r="AN246" i="83"/>
  <c r="AO246" i="83" s="1"/>
  <c r="AP189" i="83"/>
  <c r="AP339" i="83"/>
  <c r="AP323" i="83"/>
  <c r="AN266" i="83"/>
  <c r="AO266" i="83" s="1"/>
  <c r="AP148" i="83"/>
  <c r="AN260" i="83"/>
  <c r="AO260" i="83" s="1"/>
  <c r="AN151" i="83"/>
  <c r="AO151" i="83" s="1"/>
  <c r="AP222" i="83"/>
  <c r="AN84" i="83"/>
  <c r="AO84" i="83" s="1"/>
  <c r="AP27" i="83"/>
  <c r="AN20" i="83"/>
  <c r="AO20" i="83" s="1"/>
  <c r="AN259" i="83"/>
  <c r="AO259" i="83" s="1"/>
  <c r="AN125" i="83"/>
  <c r="AO125" i="83" s="1"/>
  <c r="AP116" i="83"/>
  <c r="AN77" i="83"/>
  <c r="AO77" i="83" s="1"/>
  <c r="AP28" i="83"/>
  <c r="AP199" i="83"/>
  <c r="AN41" i="83"/>
  <c r="AO41" i="83" s="1"/>
  <c r="AN127" i="83"/>
  <c r="AO127" i="83" s="1"/>
  <c r="AP1180" i="83"/>
  <c r="AN769" i="83"/>
  <c r="AO769" i="83" s="1"/>
  <c r="AP769" i="83"/>
  <c r="AN605" i="83"/>
  <c r="AO605" i="83" s="1"/>
  <c r="AN366" i="83"/>
  <c r="AO366" i="83" s="1"/>
  <c r="AP143" i="83"/>
  <c r="AN143" i="83"/>
  <c r="AO143" i="83" s="1"/>
  <c r="AN132" i="83"/>
  <c r="AO132" i="83" s="1"/>
  <c r="AN12" i="83"/>
  <c r="AO12" i="83" s="1"/>
  <c r="AN149" i="83"/>
  <c r="AO149" i="83" s="1"/>
  <c r="AN69" i="83"/>
  <c r="AO69" i="83" s="1"/>
  <c r="AN29" i="83"/>
  <c r="AO29" i="83" s="1"/>
  <c r="AN1289" i="83"/>
  <c r="AO1289" i="83" s="1"/>
  <c r="AP1289" i="83"/>
  <c r="AP1268" i="83"/>
  <c r="AN1243" i="83"/>
  <c r="AO1243" i="83" s="1"/>
  <c r="AN1290" i="83"/>
  <c r="AO1290" i="83" s="1"/>
  <c r="AN1216" i="83"/>
  <c r="AO1216" i="83" s="1"/>
  <c r="AN1182" i="83"/>
  <c r="AO1182" i="83" s="1"/>
  <c r="AP1182" i="83"/>
  <c r="AP1193" i="83"/>
  <c r="AN1159" i="83"/>
  <c r="AO1159" i="83" s="1"/>
  <c r="AP1119" i="83"/>
  <c r="AN1158" i="83"/>
  <c r="AO1158" i="83" s="1"/>
  <c r="AP1124" i="83"/>
  <c r="AN1125" i="83"/>
  <c r="AO1125" i="83" s="1"/>
  <c r="AN1073" i="83"/>
  <c r="AO1073" i="83" s="1"/>
  <c r="AN1049" i="83"/>
  <c r="AO1049" i="83" s="1"/>
  <c r="AP1049" i="83"/>
  <c r="AN962" i="83"/>
  <c r="AO962" i="83" s="1"/>
  <c r="AN1011" i="83"/>
  <c r="AO1011" i="83" s="1"/>
  <c r="AN979" i="83"/>
  <c r="AO979" i="83" s="1"/>
  <c r="AP995" i="83"/>
  <c r="AP981" i="83"/>
  <c r="AN1000" i="83"/>
  <c r="AO1000" i="83" s="1"/>
  <c r="AP908" i="83"/>
  <c r="AN1028" i="83"/>
  <c r="AO1028" i="83" s="1"/>
  <c r="AN936" i="83"/>
  <c r="AO936" i="83" s="1"/>
  <c r="AN883" i="83"/>
  <c r="AO883" i="83" s="1"/>
  <c r="AN924" i="83"/>
  <c r="AO924" i="83" s="1"/>
  <c r="AP819" i="83"/>
  <c r="AP896" i="83"/>
  <c r="AN896" i="83"/>
  <c r="AO896" i="83" s="1"/>
  <c r="AN836" i="83"/>
  <c r="AO836" i="83" s="1"/>
  <c r="AN857" i="83"/>
  <c r="AO857" i="83" s="1"/>
  <c r="AN886" i="83"/>
  <c r="AO886" i="83" s="1"/>
  <c r="AP800" i="83"/>
  <c r="AN800" i="83"/>
  <c r="AO800" i="83" s="1"/>
  <c r="AP767" i="83"/>
  <c r="AP727" i="83"/>
  <c r="AP877" i="83"/>
  <c r="AN747" i="83"/>
  <c r="AO747" i="83" s="1"/>
  <c r="AP720" i="83"/>
  <c r="AN724" i="83"/>
  <c r="AO724" i="83" s="1"/>
  <c r="AN777" i="83"/>
  <c r="AO777" i="83" s="1"/>
  <c r="AP777" i="83"/>
  <c r="AN604" i="83"/>
  <c r="AO604" i="83" s="1"/>
  <c r="AP637" i="83"/>
  <c r="AN713" i="83"/>
  <c r="AO713" i="83" s="1"/>
  <c r="AN644" i="83"/>
  <c r="AO644" i="83" s="1"/>
  <c r="AP644" i="83"/>
  <c r="AN627" i="83"/>
  <c r="AO627" i="83" s="1"/>
  <c r="AN450" i="83"/>
  <c r="AO450" i="83" s="1"/>
  <c r="AN568" i="83"/>
  <c r="AO568" i="83" s="1"/>
  <c r="AP568" i="83"/>
  <c r="AP448" i="83"/>
  <c r="AN449" i="83"/>
  <c r="AO449" i="83" s="1"/>
  <c r="AP394" i="83"/>
  <c r="AP585" i="83"/>
  <c r="AN537" i="83"/>
  <c r="AO537" i="83" s="1"/>
  <c r="AN455" i="83"/>
  <c r="AO455" i="83" s="1"/>
  <c r="AP457" i="83"/>
  <c r="AP512" i="83"/>
  <c r="AN447" i="83"/>
  <c r="AO447" i="83" s="1"/>
  <c r="AN354" i="83"/>
  <c r="AO354" i="83" s="1"/>
  <c r="AN362" i="83"/>
  <c r="AO362" i="83" s="1"/>
  <c r="AP236" i="83"/>
  <c r="AN236" i="83"/>
  <c r="AO236" i="83" s="1"/>
  <c r="AN370" i="83"/>
  <c r="AO370" i="83" s="1"/>
  <c r="AN338" i="83"/>
  <c r="AO338" i="83" s="1"/>
  <c r="AN302" i="83"/>
  <c r="AO302" i="83" s="1"/>
  <c r="AN220" i="83"/>
  <c r="AO220" i="83" s="1"/>
  <c r="AP204" i="83"/>
  <c r="AN217" i="83"/>
  <c r="AO217" i="83" s="1"/>
  <c r="AN207" i="83"/>
  <c r="AO207" i="83" s="1"/>
  <c r="AN183" i="83"/>
  <c r="AO183" i="83" s="1"/>
  <c r="AP208" i="83"/>
  <c r="AN244" i="83"/>
  <c r="AO244" i="83" s="1"/>
  <c r="AP98" i="83"/>
  <c r="AN124" i="83"/>
  <c r="AO124" i="83" s="1"/>
  <c r="AN13" i="83"/>
  <c r="AO13" i="83" s="1"/>
  <c r="AN239" i="83"/>
  <c r="AO239" i="83" s="1"/>
  <c r="AN133" i="83"/>
  <c r="AO133" i="83" s="1"/>
  <c r="AP124" i="83"/>
  <c r="AN85" i="83"/>
  <c r="AO85" i="83" s="1"/>
  <c r="AN37" i="83"/>
  <c r="AO37" i="83" s="1"/>
  <c r="AN142" i="83"/>
  <c r="AO142" i="83" s="1"/>
  <c r="AP57" i="83"/>
  <c r="AN155" i="83"/>
  <c r="AO155" i="83" s="1"/>
  <c r="AP142" i="83"/>
  <c r="AN4" i="83"/>
  <c r="AO4" i="83" s="1"/>
  <c r="AP1273" i="83"/>
  <c r="AN1274" i="83"/>
  <c r="AO1274" i="83" s="1"/>
  <c r="AP1274" i="83"/>
  <c r="AP1242" i="83"/>
  <c r="AN1235" i="83"/>
  <c r="AO1235" i="83" s="1"/>
  <c r="AN1215" i="83"/>
  <c r="AO1215" i="83" s="1"/>
  <c r="AN1258" i="83"/>
  <c r="AO1258" i="83" s="1"/>
  <c r="AN1181" i="83"/>
  <c r="AO1181" i="83" s="1"/>
  <c r="AP1138" i="83"/>
  <c r="AP1132" i="83"/>
  <c r="AN1095" i="83"/>
  <c r="AO1095" i="83" s="1"/>
  <c r="AP1066" i="83"/>
  <c r="AP1042" i="83"/>
  <c r="AN1061" i="83"/>
  <c r="AO1061" i="83" s="1"/>
  <c r="AN994" i="83"/>
  <c r="AO994" i="83" s="1"/>
  <c r="AP961" i="83"/>
  <c r="AN1033" i="83"/>
  <c r="AO1033" i="83" s="1"/>
  <c r="AP987" i="83"/>
  <c r="AN1068" i="83"/>
  <c r="AO1068" i="83" s="1"/>
  <c r="AP1031" i="83"/>
  <c r="AN1029" i="83"/>
  <c r="AO1029" i="83" s="1"/>
  <c r="AN1069" i="83"/>
  <c r="AO1069" i="83" s="1"/>
  <c r="AP966" i="83"/>
  <c r="AN941" i="83"/>
  <c r="AO941" i="83" s="1"/>
  <c r="AN1085" i="83"/>
  <c r="AO1085" i="83" s="1"/>
  <c r="AP918" i="83"/>
  <c r="AN1060" i="83"/>
  <c r="AO1060" i="83" s="1"/>
  <c r="AP960" i="83"/>
  <c r="AP811" i="83"/>
  <c r="AN947" i="83"/>
  <c r="AO947" i="83" s="1"/>
  <c r="AN890" i="83"/>
  <c r="AO890" i="83" s="1"/>
  <c r="AP882" i="83"/>
  <c r="AN882" i="83"/>
  <c r="AO882" i="83" s="1"/>
  <c r="AN785" i="83"/>
  <c r="AO785" i="83" s="1"/>
  <c r="AP740" i="83"/>
  <c r="AP802" i="83"/>
  <c r="AN802" i="83"/>
  <c r="AO802" i="83" s="1"/>
  <c r="AN796" i="83"/>
  <c r="AO796" i="83" s="1"/>
  <c r="AN722" i="83"/>
  <c r="AO722" i="83" s="1"/>
  <c r="AP703" i="83"/>
  <c r="AN761" i="83"/>
  <c r="AO761" i="83" s="1"/>
  <c r="AN707" i="83"/>
  <c r="AO707" i="83" s="1"/>
  <c r="AN699" i="83"/>
  <c r="AO699" i="83" s="1"/>
  <c r="AN691" i="83"/>
  <c r="AO691" i="83" s="1"/>
  <c r="AP722" i="83"/>
  <c r="AP691" i="83"/>
  <c r="AP708" i="83"/>
  <c r="AN651" i="83"/>
  <c r="AO651" i="83" s="1"/>
  <c r="AN762" i="83"/>
  <c r="AO762" i="83" s="1"/>
  <c r="AP693" i="83"/>
  <c r="AN611" i="83"/>
  <c r="AO611" i="83" s="1"/>
  <c r="AP590" i="83"/>
  <c r="AN511" i="83"/>
  <c r="AO511" i="83" s="1"/>
  <c r="AN559" i="83"/>
  <c r="AO559" i="83" s="1"/>
  <c r="AN517" i="83"/>
  <c r="AO517" i="83" s="1"/>
  <c r="AP517" i="83"/>
  <c r="AN402" i="83"/>
  <c r="AO402" i="83" s="1"/>
  <c r="AN552" i="83"/>
  <c r="AO552" i="83" s="1"/>
  <c r="AN544" i="83"/>
  <c r="AO544" i="83" s="1"/>
  <c r="AP521" i="83"/>
  <c r="AP577" i="83"/>
  <c r="AN474" i="83"/>
  <c r="AO474" i="83" s="1"/>
  <c r="AN397" i="83"/>
  <c r="AO397" i="83" s="1"/>
  <c r="AN390" i="83"/>
  <c r="AO390" i="83" s="1"/>
  <c r="AP335" i="83"/>
  <c r="AP303" i="83"/>
  <c r="AN287" i="83"/>
  <c r="AO287" i="83" s="1"/>
  <c r="AN254" i="83"/>
  <c r="AO254" i="83" s="1"/>
  <c r="AN381" i="83"/>
  <c r="AO381" i="83" s="1"/>
  <c r="AN329" i="83"/>
  <c r="AO329" i="83" s="1"/>
  <c r="AN355" i="83"/>
  <c r="AO355" i="83" s="1"/>
  <c r="AN295" i="83"/>
  <c r="AO295" i="83" s="1"/>
  <c r="AN274" i="83"/>
  <c r="AO274" i="83" s="1"/>
  <c r="AN247" i="83"/>
  <c r="AO247" i="83" s="1"/>
  <c r="AP299" i="83"/>
  <c r="AN271" i="83"/>
  <c r="AO271" i="83" s="1"/>
  <c r="AN466" i="83"/>
  <c r="AO466" i="83" s="1"/>
  <c r="AN174" i="83"/>
  <c r="AO174" i="83" s="1"/>
  <c r="AN241" i="83"/>
  <c r="AO241" i="83" s="1"/>
  <c r="AN148" i="83"/>
  <c r="AO148" i="83" s="1"/>
  <c r="AP149" i="83"/>
  <c r="AP122" i="83"/>
  <c r="AP74" i="83"/>
  <c r="AN258" i="83"/>
  <c r="AO258" i="83" s="1"/>
  <c r="AN76" i="83"/>
  <c r="AO76" i="83" s="1"/>
  <c r="AP132" i="83"/>
  <c r="AN93" i="83"/>
  <c r="AO93" i="83" s="1"/>
  <c r="AN45" i="83"/>
  <c r="AO45" i="83" s="1"/>
  <c r="AP36" i="83"/>
  <c r="AN78" i="83"/>
  <c r="AO78" i="83" s="1"/>
  <c r="AP45" i="83"/>
  <c r="AP137" i="83"/>
  <c r="AP95" i="83"/>
  <c r="AN95" i="83"/>
  <c r="AO95" i="83" s="1"/>
  <c r="AP41" i="83"/>
  <c r="AP398" i="83"/>
  <c r="AN398" i="83"/>
  <c r="AO398" i="83" s="1"/>
  <c r="AP250" i="83"/>
  <c r="AN250" i="83"/>
  <c r="AO250" i="83" s="1"/>
  <c r="AN234" i="83"/>
  <c r="AO234" i="83" s="1"/>
  <c r="AP234" i="83"/>
  <c r="AN1291" i="83"/>
  <c r="AO1291" i="83" s="1"/>
  <c r="AP1246" i="83"/>
  <c r="AN1283" i="83"/>
  <c r="AO1283" i="83" s="1"/>
  <c r="AP1283" i="83"/>
  <c r="AN1257" i="83"/>
  <c r="AO1257" i="83" s="1"/>
  <c r="AP1251" i="83"/>
  <c r="AN1251" i="83"/>
  <c r="AO1251" i="83" s="1"/>
  <c r="AN1234" i="83"/>
  <c r="AO1234" i="83" s="1"/>
  <c r="AP1234" i="83"/>
  <c r="AN1233" i="83"/>
  <c r="AO1233" i="83" s="1"/>
  <c r="AN1208" i="83"/>
  <c r="AO1208" i="83" s="1"/>
  <c r="AN1221" i="83"/>
  <c r="AO1221" i="83" s="1"/>
  <c r="AN1204" i="83"/>
  <c r="AO1204" i="83" s="1"/>
  <c r="AP1204" i="83"/>
  <c r="AN1189" i="83"/>
  <c r="AO1189" i="83" s="1"/>
  <c r="AP1158" i="83"/>
  <c r="AN1175" i="83"/>
  <c r="AO1175" i="83" s="1"/>
  <c r="AN1188" i="83"/>
  <c r="AO1188" i="83" s="1"/>
  <c r="AN1195" i="83"/>
  <c r="AO1195" i="83" s="1"/>
  <c r="AP1139" i="83"/>
  <c r="AN1139" i="83"/>
  <c r="AO1139" i="83" s="1"/>
  <c r="AN1041" i="83"/>
  <c r="AO1041" i="83" s="1"/>
  <c r="AN1088" i="83"/>
  <c r="AO1088" i="83" s="1"/>
  <c r="AP1088" i="83"/>
  <c r="AN1074" i="83"/>
  <c r="AO1074" i="83" s="1"/>
  <c r="AN1138" i="83"/>
  <c r="AO1138" i="83" s="1"/>
  <c r="AP1026" i="83"/>
  <c r="AN1022" i="83"/>
  <c r="AO1022" i="83" s="1"/>
  <c r="AN1003" i="83"/>
  <c r="AO1003" i="83" s="1"/>
  <c r="AP979" i="83"/>
  <c r="AN1047" i="83"/>
  <c r="AO1047" i="83" s="1"/>
  <c r="AP1047" i="83"/>
  <c r="AP1023" i="83"/>
  <c r="AN1037" i="83"/>
  <c r="AO1037" i="83" s="1"/>
  <c r="AP922" i="83"/>
  <c r="AP1007" i="83"/>
  <c r="AP909" i="83"/>
  <c r="AP893" i="83"/>
  <c r="AP928" i="83"/>
  <c r="AN885" i="83"/>
  <c r="AO885" i="83" s="1"/>
  <c r="AP963" i="83"/>
  <c r="AN920" i="83"/>
  <c r="AO920" i="83" s="1"/>
  <c r="AP920" i="83"/>
  <c r="AP844" i="83"/>
  <c r="AN912" i="83"/>
  <c r="AO912" i="83" s="1"/>
  <c r="AP912" i="83"/>
  <c r="AN898" i="83"/>
  <c r="AO898" i="83" s="1"/>
  <c r="AP868" i="83"/>
  <c r="AP885" i="83"/>
  <c r="AP904" i="83"/>
  <c r="AN792" i="83"/>
  <c r="AO792" i="83" s="1"/>
  <c r="AN955" i="83"/>
  <c r="AO955" i="83" s="1"/>
  <c r="AN875" i="83"/>
  <c r="AO875" i="83" s="1"/>
  <c r="AP852" i="83"/>
  <c r="AP795" i="83"/>
  <c r="AN795" i="83"/>
  <c r="AO795" i="83" s="1"/>
  <c r="AN786" i="83"/>
  <c r="AO786" i="83" s="1"/>
  <c r="AN743" i="83"/>
  <c r="AO743" i="83" s="1"/>
  <c r="AN735" i="83"/>
  <c r="AO735" i="83" s="1"/>
  <c r="AP623" i="83"/>
  <c r="AN719" i="83"/>
  <c r="AO719" i="83" s="1"/>
  <c r="AN726" i="83"/>
  <c r="AO726" i="83" s="1"/>
  <c r="AN744" i="83"/>
  <c r="AO744" i="83" s="1"/>
  <c r="AN620" i="83"/>
  <c r="AO620" i="83" s="1"/>
  <c r="AP620" i="83"/>
  <c r="AP625" i="83"/>
  <c r="AN589" i="83"/>
  <c r="AO589" i="83" s="1"/>
  <c r="AP685" i="83"/>
  <c r="AP515" i="83"/>
  <c r="AP553" i="83"/>
  <c r="AN503" i="83"/>
  <c r="AO503" i="83" s="1"/>
  <c r="AN496" i="83"/>
  <c r="AO496" i="83" s="1"/>
  <c r="AN584" i="83"/>
  <c r="AO584" i="83" s="1"/>
  <c r="AP584" i="83"/>
  <c r="AP724" i="83"/>
  <c r="AN541" i="83"/>
  <c r="AO541" i="83" s="1"/>
  <c r="AN505" i="83"/>
  <c r="AO505" i="83" s="1"/>
  <c r="AN480" i="83"/>
  <c r="AO480" i="83" s="1"/>
  <c r="AP480" i="83"/>
  <c r="AN473" i="83"/>
  <c r="AO473" i="83" s="1"/>
  <c r="AP581" i="83"/>
  <c r="AN472" i="83"/>
  <c r="AO472" i="83" s="1"/>
  <c r="AP387" i="83"/>
  <c r="AN436" i="83"/>
  <c r="AO436" i="83" s="1"/>
  <c r="AP451" i="83"/>
  <c r="AP504" i="83"/>
  <c r="AP401" i="83"/>
  <c r="AN367" i="83"/>
  <c r="AO367" i="83" s="1"/>
  <c r="AP310" i="83"/>
  <c r="AP351" i="83"/>
  <c r="AN332" i="83"/>
  <c r="AO332" i="83" s="1"/>
  <c r="AN263" i="83"/>
  <c r="AO263" i="83" s="1"/>
  <c r="AP263" i="83"/>
  <c r="AN212" i="83"/>
  <c r="AO212" i="83" s="1"/>
  <c r="AP412" i="83"/>
  <c r="AN289" i="83"/>
  <c r="AO289" i="83" s="1"/>
  <c r="AN182" i="83"/>
  <c r="AO182" i="83" s="1"/>
  <c r="AN158" i="83"/>
  <c r="AO158" i="83" s="1"/>
  <c r="AN384" i="83"/>
  <c r="AO384" i="83" s="1"/>
  <c r="AN199" i="83"/>
  <c r="AO199" i="83" s="1"/>
  <c r="AP295" i="83"/>
  <c r="AN218" i="83"/>
  <c r="AO218" i="83" s="1"/>
  <c r="AN166" i="83"/>
  <c r="AO166" i="83" s="1"/>
  <c r="AN116" i="83"/>
  <c r="AO116" i="83" s="1"/>
  <c r="AN68" i="83"/>
  <c r="AO68" i="83" s="1"/>
  <c r="AP37" i="83"/>
  <c r="AP150" i="83"/>
  <c r="AN53" i="83"/>
  <c r="AO53" i="83" s="1"/>
  <c r="AN120" i="83"/>
  <c r="AO120" i="83" s="1"/>
  <c r="AN57" i="83"/>
  <c r="AO57" i="83" s="1"/>
  <c r="AP71" i="83"/>
  <c r="AP94" i="83"/>
  <c r="AP103" i="83"/>
  <c r="AP133" i="83"/>
  <c r="AP89" i="83"/>
  <c r="AN629" i="83"/>
  <c r="AO629" i="83" s="1"/>
  <c r="AP605" i="83"/>
  <c r="AN612" i="83"/>
  <c r="AO612" i="83" s="1"/>
  <c r="AP612" i="83"/>
  <c r="AP442" i="83"/>
  <c r="AN1249" i="83"/>
  <c r="AO1249" i="83" s="1"/>
  <c r="AN1207" i="83"/>
  <c r="AO1207" i="83" s="1"/>
  <c r="AP1207" i="83"/>
  <c r="AP1233" i="83"/>
  <c r="AN1176" i="83"/>
  <c r="AO1176" i="83" s="1"/>
  <c r="AP1176" i="83"/>
  <c r="AN1124" i="83"/>
  <c r="AO1124" i="83" s="1"/>
  <c r="AP1183" i="83"/>
  <c r="AN1117" i="83"/>
  <c r="AO1117" i="83" s="1"/>
  <c r="AN1044" i="83"/>
  <c r="AO1044" i="83" s="1"/>
  <c r="AN991" i="83"/>
  <c r="AO991" i="83" s="1"/>
  <c r="AP991" i="83"/>
  <c r="AN917" i="83"/>
  <c r="AO917" i="83" s="1"/>
  <c r="AN901" i="83"/>
  <c r="AO901" i="83" s="1"/>
  <c r="AP953" i="83"/>
  <c r="AN953" i="83"/>
  <c r="AO953" i="83" s="1"/>
  <c r="AP850" i="83"/>
  <c r="AP747" i="83"/>
  <c r="AP955" i="83"/>
  <c r="AN818" i="83"/>
  <c r="AO818" i="83" s="1"/>
  <c r="AN793" i="83"/>
  <c r="AO793" i="83" s="1"/>
  <c r="AP793" i="83"/>
  <c r="AN751" i="83"/>
  <c r="AO751" i="83" s="1"/>
  <c r="AP783" i="83"/>
  <c r="AN745" i="83"/>
  <c r="AO745" i="83" s="1"/>
  <c r="AP630" i="83"/>
  <c r="AP792" i="83"/>
  <c r="AN700" i="83"/>
  <c r="AO700" i="83" s="1"/>
  <c r="AN692" i="83"/>
  <c r="AO692" i="83" s="1"/>
  <c r="AN684" i="83"/>
  <c r="AO684" i="83" s="1"/>
  <c r="AN721" i="83"/>
  <c r="AO721" i="83" s="1"/>
  <c r="AN660" i="83"/>
  <c r="AO660" i="83" s="1"/>
  <c r="AN643" i="83"/>
  <c r="AO643" i="83" s="1"/>
  <c r="AN597" i="83"/>
  <c r="AO597" i="83" s="1"/>
  <c r="AN519" i="83"/>
  <c r="AO519" i="83" s="1"/>
  <c r="AN583" i="83"/>
  <c r="AO583" i="83" s="1"/>
  <c r="AN560" i="83"/>
  <c r="AO560" i="83" s="1"/>
  <c r="AN567" i="83"/>
  <c r="AO567" i="83" s="1"/>
  <c r="AN575" i="83"/>
  <c r="AO575" i="83" s="1"/>
  <c r="AP472" i="83"/>
  <c r="AN400" i="83"/>
  <c r="AO400" i="83" s="1"/>
  <c r="AP327" i="83"/>
  <c r="AN413" i="83"/>
  <c r="AO413" i="83" s="1"/>
  <c r="AN396" i="83"/>
  <c r="AO396" i="83" s="1"/>
  <c r="AP399" i="83"/>
  <c r="AN306" i="83"/>
  <c r="AO306" i="83" s="1"/>
  <c r="AN291" i="83"/>
  <c r="AO291" i="83" s="1"/>
  <c r="AP428" i="83"/>
  <c r="AP291" i="83"/>
  <c r="AN243" i="83"/>
  <c r="AO243" i="83" s="1"/>
  <c r="AP243" i="83"/>
  <c r="AP196" i="83"/>
  <c r="AN292" i="83"/>
  <c r="AO292" i="83" s="1"/>
  <c r="AN198" i="83"/>
  <c r="AO198" i="83" s="1"/>
  <c r="AP384" i="83"/>
  <c r="AN221" i="83"/>
  <c r="AO221" i="83" s="1"/>
  <c r="AN191" i="83"/>
  <c r="AO191" i="83" s="1"/>
  <c r="AP244" i="83"/>
  <c r="AP114" i="83"/>
  <c r="AP90" i="83"/>
  <c r="AN213" i="83"/>
  <c r="AO213" i="83" s="1"/>
  <c r="AN108" i="83"/>
  <c r="AO108" i="83" s="1"/>
  <c r="AN60" i="83"/>
  <c r="AO60" i="83" s="1"/>
  <c r="AN21" i="83"/>
  <c r="AO21" i="83" s="1"/>
  <c r="AN101" i="83"/>
  <c r="AO101" i="83" s="1"/>
  <c r="AN118" i="83"/>
  <c r="AO118" i="83" s="1"/>
  <c r="AN126" i="83"/>
  <c r="AO126" i="83" s="1"/>
  <c r="AN7" i="83"/>
  <c r="AO7" i="83" s="1"/>
  <c r="AN23" i="83"/>
  <c r="AO23" i="83" s="1"/>
  <c r="AN27" i="83"/>
  <c r="AO27" i="83" s="1"/>
  <c r="AN39" i="83"/>
  <c r="AO39" i="83" s="1"/>
  <c r="AN1212" i="83"/>
  <c r="AO1212" i="83" s="1"/>
  <c r="AP1212" i="83"/>
  <c r="AP1146" i="83"/>
  <c r="AN1144" i="83"/>
  <c r="AO1144" i="83" s="1"/>
  <c r="AP1144" i="83"/>
  <c r="AP1019" i="83"/>
  <c r="AP711" i="83"/>
  <c r="AN711" i="83"/>
  <c r="AO711" i="83" s="1"/>
  <c r="AP468" i="83"/>
  <c r="AN468" i="83"/>
  <c r="AO468" i="83" s="1"/>
  <c r="AN1266" i="83"/>
  <c r="AO1266" i="83" s="1"/>
  <c r="AP1220" i="83"/>
  <c r="AN1186" i="83"/>
  <c r="AO1186" i="83" s="1"/>
  <c r="AN1190" i="83"/>
  <c r="AO1190" i="83" s="1"/>
  <c r="AN1187" i="83"/>
  <c r="AO1187" i="83" s="1"/>
  <c r="AN1134" i="83"/>
  <c r="AO1134" i="83" s="1"/>
  <c r="AN1155" i="83"/>
  <c r="AO1155" i="83" s="1"/>
  <c r="AN1163" i="83"/>
  <c r="AO1163" i="83" s="1"/>
  <c r="AP1116" i="83"/>
  <c r="AN1146" i="83"/>
  <c r="AO1146" i="83" s="1"/>
  <c r="AP1063" i="83"/>
  <c r="AN995" i="83"/>
  <c r="AO995" i="83" s="1"/>
  <c r="AP962" i="83"/>
  <c r="AN1025" i="83"/>
  <c r="AO1025" i="83" s="1"/>
  <c r="AP1025" i="83"/>
  <c r="AP1163" i="83"/>
  <c r="AN983" i="83"/>
  <c r="AO983" i="83" s="1"/>
  <c r="AP983" i="83"/>
  <c r="AP972" i="83"/>
  <c r="AP926" i="83"/>
  <c r="AN864" i="83"/>
  <c r="AO864" i="83" s="1"/>
  <c r="AP864" i="83"/>
  <c r="AP971" i="83"/>
  <c r="AN731" i="83"/>
  <c r="AO731" i="83" s="1"/>
  <c r="AN737" i="83"/>
  <c r="AO737" i="83" s="1"/>
  <c r="AP737" i="83"/>
  <c r="AN603" i="83"/>
  <c r="AO603" i="83" s="1"/>
  <c r="AN636" i="83"/>
  <c r="AO636" i="83" s="1"/>
  <c r="AP636" i="83"/>
  <c r="AN520" i="83"/>
  <c r="AO520" i="83" s="1"/>
  <c r="AP660" i="83"/>
  <c r="AN533" i="83"/>
  <c r="AO533" i="83" s="1"/>
  <c r="AN488" i="83"/>
  <c r="AO488" i="83" s="1"/>
  <c r="AN551" i="83"/>
  <c r="AO551" i="83" s="1"/>
  <c r="AP700" i="83"/>
  <c r="AN375" i="83"/>
  <c r="AO375" i="83" s="1"/>
  <c r="AN404" i="83"/>
  <c r="AO404" i="83" s="1"/>
  <c r="AP388" i="83"/>
  <c r="AN388" i="83"/>
  <c r="AO388" i="83" s="1"/>
  <c r="AN282" i="83"/>
  <c r="AO282" i="83" s="1"/>
  <c r="AP269" i="83"/>
  <c r="AN290" i="83"/>
  <c r="AO290" i="83" s="1"/>
  <c r="AP290" i="83"/>
  <c r="AN230" i="83"/>
  <c r="AO230" i="83" s="1"/>
  <c r="AP230" i="83"/>
  <c r="AN188" i="83"/>
  <c r="AO188" i="83" s="1"/>
  <c r="AN229" i="83"/>
  <c r="AO229" i="83" s="1"/>
  <c r="AN173" i="83"/>
  <c r="AO173" i="83" s="1"/>
  <c r="AN265" i="83"/>
  <c r="AO265" i="83" s="1"/>
  <c r="AP226" i="83"/>
  <c r="AN175" i="83"/>
  <c r="AO175" i="83" s="1"/>
  <c r="AP140" i="83"/>
  <c r="AN140" i="83"/>
  <c r="AO140" i="83" s="1"/>
  <c r="AN165" i="83"/>
  <c r="AO165" i="83" s="1"/>
  <c r="AN353" i="83"/>
  <c r="AO353" i="83" s="1"/>
  <c r="AN160" i="83"/>
  <c r="AO160" i="83" s="1"/>
  <c r="AN157" i="83"/>
  <c r="AO157" i="83" s="1"/>
  <c r="AN100" i="83"/>
  <c r="AO100" i="83" s="1"/>
  <c r="AN52" i="83"/>
  <c r="AO52" i="83" s="1"/>
  <c r="AN223" i="83"/>
  <c r="AO223" i="83" s="1"/>
  <c r="AN206" i="83"/>
  <c r="AO206" i="83" s="1"/>
  <c r="AP206" i="83"/>
  <c r="AN61" i="83"/>
  <c r="AO61" i="83" s="1"/>
  <c r="AN5" i="83"/>
  <c r="AO5" i="83" s="1"/>
  <c r="AP117" i="83"/>
  <c r="AP39" i="83"/>
  <c r="AN1077" i="83"/>
  <c r="AO1077" i="83" s="1"/>
  <c r="AP1077" i="83"/>
  <c r="AN676" i="83"/>
  <c r="AO676" i="83" s="1"/>
  <c r="AP676" i="83"/>
  <c r="AN1265" i="83"/>
  <c r="AO1265" i="83" s="1"/>
  <c r="AP1265" i="83"/>
  <c r="AN1282" i="83"/>
  <c r="AO1282" i="83" s="1"/>
  <c r="AN1281" i="83"/>
  <c r="AO1281" i="83" s="1"/>
  <c r="AN1226" i="83"/>
  <c r="AO1226" i="83" s="1"/>
  <c r="AN1199" i="83"/>
  <c r="AO1199" i="83" s="1"/>
  <c r="AP1223" i="83"/>
  <c r="AP1199" i="83"/>
  <c r="AP1208" i="83"/>
  <c r="AP1195" i="83"/>
  <c r="AN1196" i="83"/>
  <c r="AO1196" i="83" s="1"/>
  <c r="AP1187" i="83"/>
  <c r="AP1160" i="83"/>
  <c r="AN1192" i="83"/>
  <c r="AO1192" i="83" s="1"/>
  <c r="AN1171" i="83"/>
  <c r="AO1171" i="83" s="1"/>
  <c r="AN1116" i="83"/>
  <c r="AO1116" i="83" s="1"/>
  <c r="AN1081" i="83"/>
  <c r="AO1081" i="83" s="1"/>
  <c r="AN1057" i="83"/>
  <c r="AO1057" i="83" s="1"/>
  <c r="AN1109" i="83"/>
  <c r="AO1109" i="83" s="1"/>
  <c r="AP1041" i="83"/>
  <c r="AP1030" i="83"/>
  <c r="AP1054" i="83"/>
  <c r="AN978" i="83"/>
  <c r="AO978" i="83" s="1"/>
  <c r="AN1026" i="83"/>
  <c r="AO1026" i="83" s="1"/>
  <c r="AP1136" i="83"/>
  <c r="AP1013" i="83"/>
  <c r="AP1000" i="83"/>
  <c r="AN967" i="83"/>
  <c r="AO967" i="83" s="1"/>
  <c r="AN1023" i="83"/>
  <c r="AO1023" i="83" s="1"/>
  <c r="AN963" i="83"/>
  <c r="AO963" i="83" s="1"/>
  <c r="AP917" i="83"/>
  <c r="AP910" i="83"/>
  <c r="AP894" i="83"/>
  <c r="AN911" i="83"/>
  <c r="AO911" i="83" s="1"/>
  <c r="AN954" i="83"/>
  <c r="AO954" i="83" s="1"/>
  <c r="AP888" i="83"/>
  <c r="AN888" i="83"/>
  <c r="AO888" i="83" s="1"/>
  <c r="AN804" i="83"/>
  <c r="AO804" i="83" s="1"/>
  <c r="AP772" i="83"/>
  <c r="AP875" i="83"/>
  <c r="AN853" i="83"/>
  <c r="AO853" i="83" s="1"/>
  <c r="AP880" i="83"/>
  <c r="AN753" i="83"/>
  <c r="AO753" i="83" s="1"/>
  <c r="AN729" i="83"/>
  <c r="AO729" i="83" s="1"/>
  <c r="AP848" i="83"/>
  <c r="AN716" i="83"/>
  <c r="AO716" i="83" s="1"/>
  <c r="AN667" i="83"/>
  <c r="AO667" i="83" s="1"/>
  <c r="AN659" i="83"/>
  <c r="AO659" i="83" s="1"/>
  <c r="AN619" i="83"/>
  <c r="AO619" i="83" s="1"/>
  <c r="AN784" i="83"/>
  <c r="AO784" i="83" s="1"/>
  <c r="AN591" i="83"/>
  <c r="AO591" i="83" s="1"/>
  <c r="AP591" i="83"/>
  <c r="AN595" i="83"/>
  <c r="AO595" i="83" s="1"/>
  <c r="AN668" i="83"/>
  <c r="AO668" i="83" s="1"/>
  <c r="AN628" i="83"/>
  <c r="AO628" i="83" s="1"/>
  <c r="AP628" i="83"/>
  <c r="AN528" i="83"/>
  <c r="AO528" i="83" s="1"/>
  <c r="AN576" i="83"/>
  <c r="AO576" i="83" s="1"/>
  <c r="AN536" i="83"/>
  <c r="AO536" i="83" s="1"/>
  <c r="AP536" i="83"/>
  <c r="AN487" i="83"/>
  <c r="AO487" i="83" s="1"/>
  <c r="AN479" i="83"/>
  <c r="AO479" i="83" s="1"/>
  <c r="AN434" i="83"/>
  <c r="AO434" i="83" s="1"/>
  <c r="AP541" i="83"/>
  <c r="AP692" i="83"/>
  <c r="AP359" i="83"/>
  <c r="AP413" i="83"/>
  <c r="AN285" i="83"/>
  <c r="AO285" i="83" s="1"/>
  <c r="AP444" i="83"/>
  <c r="AN346" i="83"/>
  <c r="AO346" i="83" s="1"/>
  <c r="AN298" i="83"/>
  <c r="AO298" i="83" s="1"/>
  <c r="AP321" i="83"/>
  <c r="AP172" i="83"/>
  <c r="AN156" i="83"/>
  <c r="AO156" i="83" s="1"/>
  <c r="AP267" i="83"/>
  <c r="AP106" i="83"/>
  <c r="AP305" i="83"/>
  <c r="AN249" i="83"/>
  <c r="AO249" i="83" s="1"/>
  <c r="AN139" i="83"/>
  <c r="AO139" i="83" s="1"/>
  <c r="AN92" i="83"/>
  <c r="AO92" i="83" s="1"/>
  <c r="AN44" i="83"/>
  <c r="AO44" i="83" s="1"/>
  <c r="AP4" i="83"/>
  <c r="AN109" i="83"/>
  <c r="AO109" i="83" s="1"/>
  <c r="AP23" i="83"/>
  <c r="AN71" i="83"/>
  <c r="AO71" i="83" s="1"/>
  <c r="C8" i="21" l="1"/>
  <c r="C7" i="21"/>
  <c r="C4" i="31" l="1"/>
  <c r="I1" i="31" l="1"/>
  <c r="I3" i="31"/>
  <c r="C23" i="31" l="1"/>
  <c r="C3" i="31" l="1"/>
  <c r="C2" i="31" l="1"/>
  <c r="L15" i="21" l="1"/>
  <c r="L16" i="21"/>
  <c r="C4" i="21"/>
  <c r="C6" i="21" s="1"/>
  <c r="L9" i="21"/>
  <c r="G2" i="31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C16" i="31"/>
  <c r="C5" i="31"/>
  <c r="C6" i="31"/>
  <c r="C7" i="31"/>
  <c r="C8" i="31"/>
  <c r="C9" i="31"/>
  <c r="C10" i="31"/>
  <c r="C11" i="31"/>
  <c r="C12" i="31"/>
  <c r="C13" i="31"/>
  <c r="C14" i="31"/>
  <c r="C15" i="31"/>
  <c r="C17" i="31"/>
  <c r="C18" i="31"/>
  <c r="C19" i="31"/>
  <c r="C20" i="31"/>
  <c r="C21" i="31"/>
  <c r="C22" i="31"/>
  <c r="C24" i="31"/>
  <c r="C25" i="31"/>
  <c r="C26" i="31"/>
  <c r="C27" i="31"/>
  <c r="C28" i="31"/>
  <c r="C29" i="31"/>
  <c r="L10" i="21"/>
  <c r="C5" i="21" l="1"/>
  <c r="L2" i="21" s="1"/>
  <c r="L13" i="21"/>
  <c r="L23" i="21" s="1"/>
  <c r="L6" i="21"/>
  <c r="L12" i="21" l="1"/>
  <c r="L19" i="21" s="1"/>
  <c r="I2" i="31" l="1"/>
  <c r="I4" i="31"/>
  <c r="L5" i="21" l="1"/>
  <c r="L7" i="21" l="1"/>
  <c r="L22" i="21" l="1"/>
  <c r="L24" i="21" s="1"/>
  <c r="L1" i="21" l="1"/>
  <c r="L3" i="21" s="1"/>
  <c r="L18" i="21" l="1"/>
  <c r="L20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4000000}" keepAlive="1" name="ModelConnection_PLAYERIDMAPCSV" description="Data Model" type="5" refreshedVersion="6" minRefreshableVersion="5" saveData="1">
    <dbPr connection="Data Model Connection" command="PLAYERIDMAPCSV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5000000}" name="PLAYERIDMAPCSV" type="103" refreshedVersion="6" minRefreshableVersion="5" saveData="1">
    <extLst>
      <ext xmlns:x15="http://schemas.microsoft.com/office/spreadsheetml/2010/11/main" uri="{DE250136-89BD-433C-8126-D09CA5730AF9}">
        <x15:connection id="PLAYERIDMAPCSV-f0a1cc55-392a-44c8-83ca-b001611aac8f" autoDelete="1">
          <x15:textPr prompt="0" codePage="437" sourceFile="HTTP://WWW.SMARTFANTASYBASEBALL.COM/PLAYERIDMAPCSV" tab="0" comma="1">
            <textFields count="34">
              <textField/>
              <textField/>
              <textField type="MDY"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3" xr16:uid="{00000000-0015-0000-FFFF-FFFF06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<sst xmlns="http://schemas.openxmlformats.org/spreadsheetml/2006/main" count="132342" uniqueCount="22636">
  <si>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</si>
  <si>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</si>
  <si>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</si>
  <si>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</si>
  <si>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</si>
  <si>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</si>
  <si>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</si>
  <si>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</si>
  <si>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</si>
  <si>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</si>
  <si>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</si>
  <si>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</si>
  <si>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</si>
  <si>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</si>
  <si>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</si>
  <si>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</si>
  <si>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</si>
  <si>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</si>
  <si>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</si>
  <si>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</si>
  <si>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</si>
  <si>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</si>
  <si>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</si>
  <si>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</si>
  <si>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Micah Owings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</si>
  <si>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</si>
  <si>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</si>
  <si>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</si>
  <si>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</si>
  <si>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</si>
  <si>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</si>
  <si>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</si>
  <si>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</si>
  <si>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</si>
  <si>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</si>
  <si>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</si>
  <si>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</si>
  <si>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</si>
  <si>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</si>
  <si>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</si>
  <si>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</si>
  <si>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</si>
  <si>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</si>
  <si>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</si>
  <si>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</si>
  <si>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</si>
  <si>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</si>
  <si>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</si>
  <si>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</si>
  <si>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</si>
  <si>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</si>
  <si>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</si>
  <si>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</si>
  <si>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</si>
  <si>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</si>
  <si>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</si>
  <si>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</si>
  <si>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</si>
  <si>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</si>
  <si>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</si>
  <si>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</si>
  <si>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</si>
  <si>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</si>
  <si>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</si>
  <si>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</si>
  <si>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</si>
  <si>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</si>
  <si>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</si>
  <si>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</si>
  <si>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</si>
  <si>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</si>
  <si>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</si>
  <si>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</si>
  <si>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</si>
  <si>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</si>
  <si>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</si>
  <si>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</si>
  <si>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</si>
  <si>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</si>
  <si>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</si>
  <si>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</si>
  <si>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</si>
  <si>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</si>
  <si>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</si>
  <si>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</si>
  <si>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</si>
  <si>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</si>
  <si>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</si>
  <si>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</si>
  <si>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</si>
  <si>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</si>
  <si>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</si>
  <si>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</si>
  <si>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</si>
  <si>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</si>
  <si>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</si>
  <si>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</si>
  <si>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</si>
  <si>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</si>
  <si>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</si>
  <si>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</si>
  <si>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</si>
  <si>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</si>
  <si>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</si>
  <si>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</si>
  <si>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</si>
  <si>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</si>
  <si>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</si>
  <si>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</si>
  <si>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</si>
  <si>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</si>
  <si>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</si>
  <si>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</si>
  <si>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</si>
  <si>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</si>
  <si>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</si>
  <si>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</si>
  <si>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</si>
  <si>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</si>
  <si>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</si>
  <si>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</si>
  <si>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</si>
  <si>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</si>
  <si>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</si>
  <si>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</si>
  <si>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</si>
  <si>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</si>
  <si>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</si>
  <si>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</si>
  <si>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</si>
  <si>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</si>
  <si>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</si>
  <si>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</si>
  <si>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</si>
  <si>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</si>
  <si>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</si>
  <si>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</si>
  <si>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</si>
  <si>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</si>
  <si>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</si>
  <si>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</si>
  <si>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</si>
  <si>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</si>
  <si>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</si>
  <si>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</si>
  <si>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</si>
  <si>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</si>
  <si>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</si>
  <si>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</si>
  <si>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</si>
  <si>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</si>
  <si>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</si>
  <si>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</si>
  <si>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</si>
  <si>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</si>
  <si>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</si>
  <si>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</si>
  <si>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</si>
  <si>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</si>
  <si>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Blake DeWitt</t>
  </si>
  <si>
    <t>Ryan Flaherty</t>
  </si>
  <si>
    <t>Denis Phipps</t>
  </si>
  <si>
    <t>Franklin Gutierrez</t>
  </si>
  <si>
    <t>Placido Polanco</t>
  </si>
  <si>
    <t>Josh Bell</t>
  </si>
  <si>
    <t>Travis Ishikawa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</si>
  <si>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</si>
  <si>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</si>
  <si>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</si>
  <si>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</si>
  <si>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</si>
  <si>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</si>
  <si>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</si>
  <si>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</si>
  <si>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</si>
  <si>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</si>
  <si>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</si>
  <si>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</si>
  <si>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</si>
  <si>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</si>
  <si>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</si>
  <si>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</si>
  <si>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</si>
  <si>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</si>
  <si>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</si>
  <si>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</si>
  <si>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</si>
  <si>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</si>
  <si>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</si>
  <si>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</si>
  <si>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</si>
  <si>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</si>
  <si>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</si>
  <si>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</si>
  <si>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</si>
  <si>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</si>
  <si>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</si>
  <si>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</si>
  <si>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</si>
  <si>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</si>
  <si>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</si>
  <si>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</si>
  <si>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</si>
  <si>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</si>
  <si>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</si>
  <si>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</si>
  <si>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</si>
  <si>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</si>
  <si>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</si>
  <si>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</si>
  <si>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</si>
  <si>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</si>
  <si>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</si>
  <si>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</si>
  <si>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</si>
  <si>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</si>
  <si>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</si>
  <si>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</si>
  <si>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</si>
  <si>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</si>
  <si>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</si>
  <si>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</si>
  <si>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</si>
  <si>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</si>
  <si>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</si>
  <si>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</si>
  <si>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</si>
  <si>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</si>
  <si>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</si>
  <si>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</si>
  <si>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</si>
  <si>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</si>
  <si>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</si>
  <si>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</si>
  <si>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</si>
  <si>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</si>
  <si>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</si>
  <si>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</si>
  <si>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</si>
  <si>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</si>
  <si>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</si>
  <si>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</si>
  <si>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</si>
  <si>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</si>
  <si>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</si>
  <si>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</si>
  <si>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</si>
  <si>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</si>
  <si>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</si>
  <si>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</si>
  <si>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</si>
  <si>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</si>
  <si>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</si>
  <si>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</si>
  <si>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</si>
  <si>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</si>
  <si>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</si>
  <si>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</si>
  <si>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</si>
  <si>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</si>
  <si>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</si>
  <si>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</si>
  <si>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</si>
  <si>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</si>
  <si>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</si>
  <si>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</si>
  <si>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</si>
  <si>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</si>
  <si>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</si>
  <si>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</si>
  <si>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</si>
  <si>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</si>
  <si>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</si>
  <si>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</si>
  <si>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</si>
  <si>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</si>
  <si>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</si>
  <si>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</si>
  <si>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</si>
  <si>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</si>
  <si>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</si>
  <si>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</si>
  <si>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</si>
  <si>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</si>
  <si>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</si>
  <si>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</si>
  <si>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</si>
  <si>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</si>
  <si>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</si>
  <si>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</si>
  <si>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</si>
  <si>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</si>
  <si>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</si>
  <si>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</si>
  <si>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</si>
  <si>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</si>
  <si>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</si>
  <si>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</si>
  <si>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</si>
  <si>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</si>
  <si>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</si>
  <si>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</si>
  <si>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</si>
  <si>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</si>
  <si>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</si>
  <si>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</si>
  <si>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</si>
  <si>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</si>
  <si>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</si>
  <si>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</si>
  <si>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</si>
  <si>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</si>
  <si>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</si>
  <si>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</si>
  <si>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</si>
  <si>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</si>
  <si>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</si>
  <si>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</si>
  <si>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</si>
  <si>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</si>
  <si>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</si>
  <si>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</si>
  <si>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</si>
  <si>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</si>
  <si>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</si>
  <si>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</si>
  <si>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</si>
  <si>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</si>
  <si>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</si>
  <si>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</si>
  <si>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</si>
  <si>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</si>
  <si>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</si>
  <si>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</si>
  <si>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</si>
  <si>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</si>
  <si>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</si>
  <si>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</si>
  <si>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</si>
  <si>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</si>
  <si>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</si>
  <si>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</si>
  <si>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</si>
  <si>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</si>
  <si>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</si>
  <si>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</si>
  <si>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</si>
  <si>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</si>
  <si>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</si>
  <si>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</si>
  <si>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Alex Hassan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</si>
  <si>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</si>
  <si>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</si>
  <si>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</si>
  <si>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</si>
  <si>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</si>
  <si>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</si>
  <si>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</si>
  <si>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</si>
  <si>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</si>
  <si>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</si>
  <si>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</si>
  <si>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</si>
  <si>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</si>
  <si>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</si>
  <si>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</si>
  <si>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</si>
  <si>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</si>
  <si>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</si>
  <si>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</si>
  <si>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</si>
  <si>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</si>
  <si>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</si>
  <si>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</si>
  <si>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</si>
  <si>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</si>
  <si>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</si>
  <si>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</si>
  <si>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</si>
  <si>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</si>
  <si>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</si>
  <si>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</si>
  <si>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</si>
  <si>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</si>
  <si>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</si>
  <si>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</si>
  <si>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</si>
  <si>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</si>
  <si>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</si>
  <si>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</si>
  <si>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</si>
  <si>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</si>
  <si>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</si>
  <si>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</si>
  <si>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</si>
  <si>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</si>
  <si>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</si>
  <si>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</si>
  <si>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</si>
  <si>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</si>
  <si>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</si>
  <si>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</si>
  <si>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</si>
  <si>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</si>
  <si>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</si>
  <si>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</si>
  <si>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</si>
  <si>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</si>
  <si>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</si>
  <si>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</si>
  <si>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</si>
  <si>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</si>
  <si>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</si>
  <si>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</si>
  <si>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</si>
  <si>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</si>
  <si>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</si>
  <si>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</si>
  <si>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</si>
  <si>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</si>
  <si>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</si>
  <si>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</si>
  <si>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</si>
  <si>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</si>
  <si>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</si>
  <si>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</si>
  <si>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</si>
  <si>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</si>
  <si>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</si>
  <si>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</si>
  <si>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</si>
  <si>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</si>
  <si>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</si>
  <si>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</si>
  <si>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</si>
  <si>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</si>
  <si>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</si>
  <si>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</si>
  <si>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</si>
  <si>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</si>
  <si>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</si>
  <si>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</si>
  <si>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</si>
  <si>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</si>
  <si>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</si>
  <si>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</si>
  <si>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</si>
  <si>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</si>
  <si>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</si>
  <si>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</si>
  <si>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</si>
  <si>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</si>
  <si>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</si>
  <si>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</si>
  <si>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</si>
  <si>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</si>
  <si>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</si>
  <si>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</si>
  <si>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</si>
  <si>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</si>
  <si>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</si>
  <si>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</si>
  <si>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</si>
  <si>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</si>
  <si>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Hunter Pence</t>
  </si>
  <si>
    <t>Eric Young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</si>
  <si>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</si>
  <si>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</si>
  <si>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</si>
  <si>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</si>
  <si>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</si>
  <si>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</si>
  <si>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</si>
  <si>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</si>
  <si>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</si>
  <si>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</si>
  <si>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</si>
  <si>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</si>
  <si>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</si>
  <si>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</si>
  <si>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</si>
  <si>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</si>
  <si>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</si>
  <si>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</si>
  <si>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</si>
  <si>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</si>
  <si>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</si>
  <si>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</si>
  <si>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</si>
  <si>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</si>
  <si>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</si>
  <si>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</si>
  <si>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</si>
  <si>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</si>
  <si>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</si>
  <si>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</si>
  <si>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</si>
  <si>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</si>
  <si>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</si>
  <si>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</si>
  <si>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</si>
  <si>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</si>
  <si>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</si>
  <si>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</si>
  <si>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</si>
  <si>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</si>
  <si>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</si>
  <si>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</si>
  <si>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</si>
  <si>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</si>
  <si>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</si>
  <si>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</si>
  <si>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</si>
  <si>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</si>
  <si>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</si>
  <si>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</si>
  <si>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</si>
  <si>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</si>
  <si>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</si>
  <si>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</si>
  <si>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</si>
  <si>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</si>
  <si>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</si>
  <si>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</si>
  <si>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</si>
  <si>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</si>
  <si>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</si>
  <si>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</si>
  <si>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</si>
  <si>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</si>
  <si>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</si>
  <si>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</si>
  <si>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</si>
  <si>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</si>
  <si>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</si>
  <si>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</si>
  <si>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</si>
  <si>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</si>
  <si>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</si>
  <si>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</si>
  <si>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</si>
  <si>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</si>
  <si>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</si>
  <si>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</si>
  <si>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</si>
  <si>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</si>
  <si>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</si>
  <si>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</si>
  <si>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</si>
  <si>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</si>
  <si>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</si>
  <si>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</si>
  <si>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</si>
  <si>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</si>
  <si>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</si>
  <si>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</si>
  <si>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</si>
  <si>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</si>
  <si>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</si>
  <si>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</si>
  <si>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</si>
  <si>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</si>
  <si>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</si>
  <si>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</si>
  <si>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</si>
  <si>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</si>
  <si>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</si>
  <si>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</si>
  <si>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</si>
  <si>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</si>
  <si>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</si>
  <si>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</si>
  <si>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</si>
  <si>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</si>
  <si>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</si>
  <si>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</si>
  <si>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</si>
  <si>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</si>
  <si>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</si>
  <si>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</si>
  <si>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</si>
  <si>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</si>
  <si>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</si>
  <si>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</si>
  <si>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</si>
  <si>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</si>
  <si>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</si>
  <si>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</si>
  <si>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</si>
  <si>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</si>
  <si>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</si>
  <si>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</si>
  <si>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</si>
  <si>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</si>
  <si>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</si>
  <si>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</si>
  <si>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</si>
  <si>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</si>
  <si>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</si>
  <si>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</si>
  <si>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</si>
  <si>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</si>
  <si>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</si>
  <si>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</si>
  <si>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</si>
  <si>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</si>
  <si>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</si>
  <si>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</si>
  <si>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</si>
  <si>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</si>
  <si>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</si>
  <si>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</si>
  <si>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</si>
  <si>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</si>
  <si>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</si>
  <si>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</si>
  <si>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</si>
  <si>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</si>
  <si>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</si>
  <si>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</si>
  <si>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</si>
  <si>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</si>
  <si>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</si>
  <si>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</si>
  <si>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</si>
  <si>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</si>
  <si>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</si>
  <si>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</si>
  <si>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</si>
  <si>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</si>
  <si>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</si>
  <si>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</si>
  <si>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</si>
  <si>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</si>
  <si>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</si>
  <si>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</si>
  <si>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</si>
  <si>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</si>
  <si>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</si>
  <si>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</si>
  <si>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</si>
  <si>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</si>
  <si>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</si>
  <si>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</si>
  <si>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</si>
  <si>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</si>
  <si>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</si>
  <si>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</si>
  <si>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</si>
  <si>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</si>
  <si>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</si>
  <si>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</si>
  <si>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</si>
  <si>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</si>
  <si>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</si>
  <si>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</si>
  <si>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</si>
  <si>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</si>
  <si>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</si>
  <si>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</si>
  <si>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</si>
  <si>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</si>
  <si>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</si>
  <si>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</si>
  <si>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</si>
  <si>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</si>
  <si>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</si>
  <si>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</si>
  <si>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</si>
  <si>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</si>
  <si>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</si>
  <si>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</si>
  <si>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</si>
  <si>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</si>
  <si>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</si>
  <si>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</si>
  <si>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</si>
  <si>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</si>
  <si>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</si>
  <si>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</si>
  <si>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</si>
  <si>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</si>
  <si>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</si>
  <si>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</si>
  <si>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</si>
  <si>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</si>
  <si>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</si>
  <si>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</si>
  <si>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</si>
  <si>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</si>
  <si>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</si>
  <si>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</si>
  <si>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</si>
  <si>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</si>
  <si>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</si>
  <si>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</si>
  <si>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</si>
  <si>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</si>
  <si>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</si>
  <si>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</si>
  <si>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</si>
  <si>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</si>
  <si>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</si>
  <si>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</si>
  <si>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</si>
  <si>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</si>
  <si>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</si>
  <si>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</si>
  <si>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</si>
  <si>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</si>
  <si>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</si>
  <si>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</si>
  <si>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</si>
  <si>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</si>
  <si>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</si>
  <si>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</si>
  <si>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</si>
  <si>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</si>
  <si>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</si>
  <si>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</si>
  <si>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</si>
  <si>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</si>
  <si>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</si>
  <si>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</si>
  <si>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</si>
  <si>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</si>
  <si>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</si>
  <si>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</si>
  <si>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</si>
  <si>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</si>
  <si>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</si>
  <si>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</si>
  <si>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</si>
  <si>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</si>
  <si>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</si>
  <si>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</si>
  <si>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</si>
  <si>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</si>
  <si>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</si>
  <si>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</si>
  <si>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</si>
  <si>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</si>
  <si>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</si>
  <si>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</si>
  <si>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</si>
  <si>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</si>
  <si>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</si>
  <si>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</si>
  <si>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</si>
  <si>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</si>
  <si>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</si>
  <si>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</si>
  <si>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</si>
  <si>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</si>
  <si>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</si>
  <si>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</si>
  <si>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</si>
  <si>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</si>
  <si>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</si>
  <si>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</si>
  <si>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</si>
  <si>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</si>
  <si>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</si>
  <si>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</si>
  <si>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</si>
  <si>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</si>
  <si>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</si>
  <si>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</si>
  <si>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</si>
  <si>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</si>
  <si>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</si>
  <si>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</si>
  <si>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</si>
  <si>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</si>
  <si>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</si>
  <si>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</si>
  <si>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</si>
  <si>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</si>
  <si>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</si>
  <si>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</si>
  <si>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</si>
  <si>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</si>
  <si>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</si>
  <si>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</si>
  <si>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</si>
  <si>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</si>
  <si>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</si>
  <si>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</si>
  <si>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</si>
  <si>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</si>
  <si>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</si>
  <si>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</si>
  <si>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</si>
  <si>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</si>
  <si>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</si>
  <si>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</si>
  <si>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</si>
  <si>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</si>
  <si>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</si>
  <si>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</si>
  <si>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</si>
  <si>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</si>
  <si>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</si>
  <si>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</si>
  <si>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</si>
  <si>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</si>
  <si>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</si>
  <si>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</si>
  <si>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</si>
  <si>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</si>
  <si>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</si>
  <si>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</si>
  <si>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</si>
  <si>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</si>
  <si>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</si>
  <si>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</si>
  <si>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</si>
  <si>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</si>
  <si>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</si>
  <si>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</si>
  <si>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</si>
  <si>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</si>
  <si>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</si>
  <si>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</si>
  <si>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</si>
  <si>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</si>
  <si>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</si>
  <si>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</si>
  <si>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</si>
  <si>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</si>
  <si>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</si>
  <si>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</si>
  <si>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</si>
  <si>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</si>
  <si>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</si>
  <si>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</si>
  <si>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</si>
  <si>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</si>
  <si>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</si>
  <si>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</si>
  <si>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</si>
  <si>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</si>
  <si>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</si>
  <si>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</si>
  <si>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</si>
  <si>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</si>
  <si>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</si>
  <si>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</si>
  <si>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</si>
  <si>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</si>
  <si>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</si>
  <si>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</si>
  <si>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</si>
  <si>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</si>
  <si>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</si>
  <si>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</si>
  <si>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</si>
  <si>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</si>
  <si>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</si>
  <si>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</si>
  <si>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</si>
  <si>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</si>
  <si>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</si>
  <si>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</si>
  <si>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</si>
  <si>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</si>
  <si>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</si>
  <si>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</si>
  <si>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</si>
  <si>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</si>
  <si>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</si>
  <si>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</si>
  <si>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</si>
  <si>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</si>
  <si>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</si>
  <si>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</si>
  <si>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</si>
  <si>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</si>
  <si>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</si>
  <si>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</si>
  <si>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</si>
  <si>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</si>
  <si>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</si>
  <si>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</si>
  <si>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</si>
  <si>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</si>
  <si>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</si>
  <si>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Dellin Betances</t>
  </si>
  <si>
    <t>Jose Ramirez</t>
  </si>
  <si>
    <t>Scott Richmond</t>
  </si>
  <si>
    <t>Armando Galarraga</t>
  </si>
  <si>
    <t>Andrew Taylor</t>
  </si>
  <si>
    <t>Casey Crosby</t>
  </si>
  <si>
    <t>Chase Whitley</t>
  </si>
  <si>
    <t>Todd Redmond</t>
  </si>
  <si>
    <t>Steven Wright</t>
  </si>
  <si>
    <t>Tyler Matzek</t>
  </si>
  <si>
    <t>Yoervis Medina</t>
  </si>
  <si>
    <t>Collin Balester</t>
  </si>
  <si>
    <t>Brad Hand</t>
  </si>
  <si>
    <t>Wilmer Font</t>
  </si>
  <si>
    <t>Scott Kazmir</t>
  </si>
  <si>
    <t>Chad Jenkins</t>
  </si>
  <si>
    <t>Yordano Ventura</t>
  </si>
  <si>
    <t>David Hale</t>
  </si>
  <si>
    <t>Jarred Cosart</t>
  </si>
  <si>
    <t>David Huff</t>
  </si>
  <si>
    <t>John Maine</t>
  </si>
  <si>
    <t>Jair Jurrjens</t>
  </si>
  <si>
    <t>Ryan Rowland-Smith</t>
  </si>
  <si>
    <t>Josh Stinson</t>
  </si>
  <si>
    <t>Barry Enright</t>
  </si>
  <si>
    <t>Miguel Batista</t>
  </si>
  <si>
    <t>Neal Cotts</t>
  </si>
  <si>
    <t>Esmerling Vasquez</t>
  </si>
  <si>
    <t>Adam Warren</t>
  </si>
  <si>
    <t>Alex Colome</t>
  </si>
  <si>
    <t>Randy Wells</t>
  </si>
  <si>
    <t>Paul Clemens</t>
  </si>
  <si>
    <t>Kevin Siegrist</t>
  </si>
  <si>
    <t>Nick Blackburn</t>
  </si>
  <si>
    <t>Aneury Rodriguez</t>
  </si>
  <si>
    <t>Alex Torres</t>
  </si>
  <si>
    <t>Jose Alvarez</t>
  </si>
  <si>
    <t>D.J. Mitchell</t>
  </si>
  <si>
    <t>Justin Grimm</t>
  </si>
  <si>
    <t>Rhiner Cruz</t>
  </si>
  <si>
    <t>Bruce Rondon</t>
  </si>
  <si>
    <t>Bobby Korecky</t>
  </si>
  <si>
    <t>Enerio Del Rosario</t>
  </si>
  <si>
    <t>Jeff Beliveau</t>
  </si>
  <si>
    <t>Evan Meek</t>
  </si>
  <si>
    <t>Samuel Deduno</t>
  </si>
  <si>
    <t>Brad Peacock</t>
  </si>
  <si>
    <t>Steve Johnson</t>
  </si>
  <si>
    <t>Shawn Hill</t>
  </si>
  <si>
    <t>Kyle McClellan</t>
  </si>
  <si>
    <t>Cesar Ramos</t>
  </si>
  <si>
    <t>Guillermo Moscoso</t>
  </si>
  <si>
    <t>Elvin Ramirez</t>
  </si>
  <si>
    <t>Justin Wilson</t>
  </si>
  <si>
    <t>Tyler Chatwood</t>
  </si>
  <si>
    <t>Chris Volstad</t>
  </si>
  <si>
    <t>Duane Below</t>
  </si>
  <si>
    <t>sa501520</t>
  </si>
  <si>
    <t>Darin Gorski</t>
  </si>
  <si>
    <t>Alex Sanabia</t>
  </si>
  <si>
    <t>Bobby Cassevah</t>
  </si>
  <si>
    <t>P.J. Walters</t>
  </si>
  <si>
    <t>Doug Davis</t>
  </si>
  <si>
    <t>Luis Avilan</t>
  </si>
  <si>
    <t>Daisuke Matsuzaka</t>
  </si>
  <si>
    <t>Brad Mills</t>
  </si>
  <si>
    <t>Tyler Thornburg</t>
  </si>
  <si>
    <t>Pedro Figueroa</t>
  </si>
  <si>
    <t>Tom Koehler</t>
  </si>
  <si>
    <t>Chien-Ming Wang</t>
  </si>
  <si>
    <t>Josh Outman</t>
  </si>
  <si>
    <t>Brett Oberholtzer</t>
  </si>
  <si>
    <t>Evan Crawford</t>
  </si>
  <si>
    <t>Dane de la Rosa</t>
  </si>
  <si>
    <t>Randy Wolf</t>
  </si>
  <si>
    <t>Luis Perdomo</t>
  </si>
  <si>
    <t>Aaron Laffey</t>
  </si>
  <si>
    <t>Michael Kirkman</t>
  </si>
  <si>
    <t>Tim Wood</t>
  </si>
  <si>
    <t>Hector Ambriz</t>
  </si>
  <si>
    <t>Carlos Carrasco</t>
  </si>
  <si>
    <t>Jake Odorizzi</t>
  </si>
  <si>
    <t>Tanner Roark</t>
  </si>
  <si>
    <t>Zach Duke</t>
  </si>
  <si>
    <t>Eduardo Sanchez</t>
  </si>
  <si>
    <t>Jeurys Familia</t>
  </si>
  <si>
    <t>Casey Fien</t>
  </si>
  <si>
    <t>Hector Santiago</t>
  </si>
  <si>
    <t>Justin Thomas</t>
  </si>
  <si>
    <t>Aaron Cook</t>
  </si>
  <si>
    <t>Alex White</t>
  </si>
  <si>
    <t>Robert Coello</t>
  </si>
  <si>
    <t>Stephen Pryor</t>
  </si>
  <si>
    <t>Brandon Workman</t>
  </si>
  <si>
    <t>Trevor May</t>
  </si>
  <si>
    <t>Stephen Fife</t>
  </si>
  <si>
    <t>Tyler Robertson</t>
  </si>
  <si>
    <t>Luis Mendoza</t>
  </si>
  <si>
    <t>Hector Noesi</t>
  </si>
  <si>
    <t>Christian Friedrich</t>
  </si>
  <si>
    <t>Josh Edgin</t>
  </si>
  <si>
    <t>Chase Anderson</t>
  </si>
  <si>
    <t>Logan Ondrusek</t>
  </si>
  <si>
    <t>Chris Rusin</t>
  </si>
  <si>
    <t>Jim Miller</t>
  </si>
  <si>
    <t>Jesse Chavez</t>
  </si>
  <si>
    <t>Cole DeVries</t>
  </si>
  <si>
    <t>Josh Lindblom</t>
  </si>
  <si>
    <t>Jenrry Mejia</t>
  </si>
  <si>
    <t>Jonathan Sanchez</t>
  </si>
  <si>
    <t>Anthony Swarzak</t>
  </si>
  <si>
    <t>Taijuan Walker</t>
  </si>
  <si>
    <t>Brad Lincoln</t>
  </si>
  <si>
    <t>Kyle Gibson</t>
  </si>
  <si>
    <t>Phillippe Aumont</t>
  </si>
  <si>
    <t>Philip Humber</t>
  </si>
  <si>
    <t>Roberto Hernandez</t>
  </si>
  <si>
    <t>David Pauley</t>
  </si>
  <si>
    <t>Dylan Axelrod</t>
  </si>
  <si>
    <t>Dallas Keuchel</t>
  </si>
  <si>
    <t>Barret Browning</t>
  </si>
  <si>
    <t>Scott Barnes</t>
  </si>
  <si>
    <t>John Lackey</t>
  </si>
  <si>
    <t>Dustin McGowan</t>
  </si>
  <si>
    <t>Corey Kluber</t>
  </si>
  <si>
    <t>Liam Hendriks</t>
  </si>
  <si>
    <t>Andrew Carpenter</t>
  </si>
  <si>
    <t>Luis Marte</t>
  </si>
  <si>
    <t>Jim Henderson</t>
  </si>
  <si>
    <t>Jon Garland</t>
  </si>
  <si>
    <t>Will Smith</t>
  </si>
  <si>
    <t>Oliver Perez</t>
  </si>
  <si>
    <t>Josh Wall</t>
  </si>
  <si>
    <t>Josh Tomlin</t>
  </si>
  <si>
    <t>Tyler Cloyd</t>
  </si>
  <si>
    <t>Jason Marquis</t>
  </si>
  <si>
    <t>Hector Rondon</t>
  </si>
  <si>
    <t>Ryan Mattheus</t>
  </si>
  <si>
    <t>Drew Hutchison</t>
  </si>
  <si>
    <t>Jorge de la Rosa</t>
  </si>
  <si>
    <t>Chris Schwinden</t>
  </si>
  <si>
    <t>Lester Oliveros</t>
  </si>
  <si>
    <t>Tyler Lyons</t>
  </si>
  <si>
    <t>Jeff Francis</t>
  </si>
  <si>
    <t>Danny Duffy</t>
  </si>
  <si>
    <t>Sam Freeman</t>
  </si>
  <si>
    <t>Rich Harden</t>
  </si>
  <si>
    <t>Gonzalez Germen</t>
  </si>
  <si>
    <t>Francisco Cordero</t>
  </si>
  <si>
    <t>Jeremy Bonderman</t>
  </si>
  <si>
    <t>Clay Hensley</t>
  </si>
  <si>
    <t>Daniel Bard</t>
  </si>
  <si>
    <t>Chad Beck</t>
  </si>
  <si>
    <t>Carlos Zambrano</t>
  </si>
  <si>
    <t>sa502078</t>
  </si>
  <si>
    <t>Daniel Rosenbaum</t>
  </si>
  <si>
    <t>Derek Lowe</t>
  </si>
  <si>
    <t>Brett Cecil</t>
  </si>
  <si>
    <t>Joel Pineiro</t>
  </si>
  <si>
    <t>Ryota Igarashi</t>
  </si>
  <si>
    <t>Jason Isringhausen</t>
  </si>
  <si>
    <t>James Paxton</t>
  </si>
  <si>
    <t>Vinnie Chulk</t>
  </si>
  <si>
    <t>John Ely</t>
  </si>
  <si>
    <t>Michael Stutes</t>
  </si>
  <si>
    <t>Drew Pomeranz</t>
  </si>
  <si>
    <t>Tim Dillard</t>
  </si>
  <si>
    <t>Greg Burke</t>
  </si>
  <si>
    <t>Collin McHugh</t>
  </si>
  <si>
    <t>Brandon Kintzler</t>
  </si>
  <si>
    <t>Dan Jennings</t>
  </si>
  <si>
    <t>sa455118</t>
  </si>
  <si>
    <t>Danny Hultzen</t>
  </si>
  <si>
    <t>Brandon Dickson</t>
  </si>
  <si>
    <t>Chad Durbin</t>
  </si>
  <si>
    <t>Tsuyoshi Wada</t>
  </si>
  <si>
    <t>Carlos Torres</t>
  </si>
  <si>
    <t>Erik Bedard</t>
  </si>
  <si>
    <t>Allen Webster</t>
  </si>
  <si>
    <t>Eric Stults</t>
  </si>
  <si>
    <t>Danny Salazar</t>
  </si>
  <si>
    <t>Zach McAllister</t>
  </si>
  <si>
    <t>Mike Pelfrey</t>
  </si>
  <si>
    <t>Anthony Varvaro</t>
  </si>
  <si>
    <t>John Lannan</t>
  </si>
  <si>
    <t>Jonathan Pettibone</t>
  </si>
  <si>
    <t>Brandon Maurer</t>
  </si>
  <si>
    <t>Victor Marte</t>
  </si>
  <si>
    <t>T.J. House</t>
  </si>
  <si>
    <t>Franklin Morales</t>
  </si>
  <si>
    <t>Takashi Saito</t>
  </si>
  <si>
    <t>Kevin Millwood</t>
  </si>
  <si>
    <t>Jeff Locke</t>
  </si>
  <si>
    <t>Rafael Montero</t>
  </si>
  <si>
    <t>Bryan Morris</t>
  </si>
  <si>
    <t>Ted Lilly</t>
  </si>
  <si>
    <t>Chris Hatcher</t>
  </si>
  <si>
    <t>Jhoulys Chacin</t>
  </si>
  <si>
    <t>Michael Bowden</t>
  </si>
  <si>
    <t>Kyle Waldrop</t>
  </si>
  <si>
    <t>Alex Burnett</t>
  </si>
  <si>
    <t>Hyun-Jin Ryu</t>
  </si>
  <si>
    <t>Brad Penny</t>
  </si>
  <si>
    <t>Tony Cingrani</t>
  </si>
  <si>
    <t>Jose Valdez</t>
  </si>
  <si>
    <t>Jose Quintana</t>
  </si>
  <si>
    <t>Louis Coleman</t>
  </si>
  <si>
    <t>Stuart Pomeranz</t>
  </si>
  <si>
    <t>Tyson Ross</t>
  </si>
  <si>
    <t>Peter Moylan</t>
  </si>
  <si>
    <t>Andrew Miller</t>
  </si>
  <si>
    <t>David Aardsma</t>
  </si>
  <si>
    <t>Sam Dyson</t>
  </si>
  <si>
    <t>Jeremy Accardo</t>
  </si>
  <si>
    <t>Jeremy Hefner</t>
  </si>
  <si>
    <t>Mike McClendon</t>
  </si>
  <si>
    <t>Jameson Taillon</t>
  </si>
  <si>
    <t>Aaron Harang</t>
  </si>
  <si>
    <t>Charlie Morton</t>
  </si>
  <si>
    <t>Danny Farquhar</t>
  </si>
  <si>
    <t>Kevin Slowey</t>
  </si>
  <si>
    <t>Ben Sheets</t>
  </si>
  <si>
    <t>Scott Maine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</si>
  <si>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</si>
  <si>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</si>
  <si>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</si>
  <si>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</si>
  <si>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</si>
  <si>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</si>
  <si>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</si>
  <si>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</si>
  <si>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</si>
  <si>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Kyle McPherson</t>
  </si>
  <si>
    <t>Kerry Wood</t>
  </si>
  <si>
    <t>Carl Pavano</t>
  </si>
  <si>
    <t>Nick Maronde</t>
  </si>
  <si>
    <t>Jared Burton</t>
  </si>
  <si>
    <t>David Carpenter</t>
  </si>
  <si>
    <t>Javier Vazquez</t>
  </si>
  <si>
    <t>Matt Albers</t>
  </si>
  <si>
    <t>Brian Duensing</t>
  </si>
  <si>
    <t>Tony Sipp</t>
  </si>
  <si>
    <t>Bryan Shaw</t>
  </si>
  <si>
    <t>Carter Capps</t>
  </si>
  <si>
    <t>Pedro Feliciano</t>
  </si>
  <si>
    <t>Christian Garcia</t>
  </si>
  <si>
    <t>Wade LeBlanc</t>
  </si>
  <si>
    <t>Yoshinori Tateyama</t>
  </si>
  <si>
    <t>Lucas Luetge</t>
  </si>
  <si>
    <t>Zach Putnam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</si>
  <si>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</si>
  <si>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</si>
  <si>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</si>
  <si>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</si>
  <si>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</si>
  <si>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</si>
  <si>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</si>
  <si>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Jose Contreras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</si>
  <si>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</si>
  <si>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</si>
  <si>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</si>
  <si>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</si>
  <si>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</si>
  <si>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</si>
  <si>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</si>
  <si>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Adam Ottavino</t>
  </si>
  <si>
    <t>Burke Badenhop</t>
  </si>
  <si>
    <t>Jeremy Horst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</si>
  <si>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</si>
  <si>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</si>
  <si>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</si>
  <si>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</si>
  <si>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</si>
  <si>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</si>
  <si>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</si>
  <si>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</si>
  <si>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</si>
  <si>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</si>
  <si>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</si>
  <si>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</si>
  <si>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</si>
  <si>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</si>
  <si>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</si>
  <si>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Chad Gaudin</t>
  </si>
  <si>
    <t>Felipe Paulino</t>
  </si>
  <si>
    <t>Joe Kelly</t>
  </si>
  <si>
    <t>Chad Qualls</t>
  </si>
  <si>
    <t>Xavier Cedeno</t>
  </si>
  <si>
    <t>Vicente Padilla</t>
  </si>
  <si>
    <t>Nick Vincent</t>
  </si>
  <si>
    <t>Josh Collmenter</t>
  </si>
  <si>
    <t>Mark Lowe</t>
  </si>
  <si>
    <t>Patrick Corbin</t>
  </si>
  <si>
    <t>Brian Fuentes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</si>
  <si>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</si>
  <si>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</si>
  <si>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</si>
  <si>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</si>
  <si>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</si>
  <si>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</si>
  <si>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</si>
  <si>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</si>
  <si>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</si>
  <si>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</si>
  <si>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</si>
  <si>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</si>
  <si>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</si>
  <si>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</si>
  <si>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</si>
  <si>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</si>
  <si>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</si>
  <si>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</si>
  <si>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</si>
  <si>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</si>
  <si>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</si>
  <si>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</si>
  <si>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</si>
  <si>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</si>
  <si>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</si>
  <si>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</si>
  <si>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</si>
  <si>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</si>
  <si>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</si>
  <si>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</si>
  <si>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</si>
  <si>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</si>
  <si>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</si>
  <si>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</si>
  <si>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</si>
  <si>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Cody Eppley</t>
  </si>
  <si>
    <t>Luis Perez</t>
  </si>
  <si>
    <t>Kevin Jepsen</t>
  </si>
  <si>
    <t>Santiago Casilla</t>
  </si>
  <si>
    <t>Juan Oviedo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</si>
  <si>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</si>
  <si>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</si>
  <si>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</si>
  <si>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</si>
  <si>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</si>
  <si>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</si>
  <si>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</si>
  <si>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</si>
  <si>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</si>
  <si>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</si>
  <si>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</si>
  <si>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</si>
  <si>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</si>
  <si>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</si>
  <si>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</si>
  <si>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</si>
  <si>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</si>
  <si>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</si>
  <si>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</si>
  <si>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</si>
  <si>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</si>
  <si>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</si>
  <si>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</si>
  <si>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</si>
  <si>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</si>
  <si>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</si>
  <si>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</si>
  <si>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</si>
  <si>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</si>
  <si>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</si>
  <si>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</si>
  <si>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</si>
  <si>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Kevin Quackenbush</t>
  </si>
  <si>
    <t>Sean Burnett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</si>
  <si>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</si>
  <si>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</si>
  <si>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</si>
  <si>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</si>
  <si>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</si>
  <si>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</si>
  <si>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</si>
  <si>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</si>
  <si>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</si>
  <si>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</si>
  <si>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</si>
  <si>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</si>
  <si>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</si>
  <si>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</si>
  <si>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</si>
  <si>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</si>
  <si>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</si>
  <si>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</si>
  <si>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</si>
  <si>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</si>
  <si>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</si>
  <si>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</si>
  <si>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Carlos Martinez</t>
  </si>
  <si>
    <t>Steven Rodriguez</t>
  </si>
  <si>
    <t>Jose Fernandez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</si>
  <si>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</si>
  <si>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</si>
  <si>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</si>
  <si>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</si>
  <si>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</si>
  <si>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</si>
  <si>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</si>
  <si>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</si>
  <si>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</si>
  <si>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</si>
  <si>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</si>
  <si>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</si>
  <si>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</si>
  <si>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</si>
  <si>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</si>
  <si>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</si>
  <si>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</si>
  <si>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</si>
  <si>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</si>
  <si>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</si>
  <si>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</si>
  <si>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</si>
  <si>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</si>
  <si>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</si>
  <si>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</si>
  <si>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</si>
  <si>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</si>
  <si>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</si>
  <si>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</si>
  <si>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</si>
  <si>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</si>
  <si>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</si>
  <si>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</si>
  <si>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</si>
  <si>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Daniel Webb</t>
  </si>
  <si>
    <t>Marcus Stroman</t>
  </si>
  <si>
    <t>Aaron Sanchez</t>
  </si>
  <si>
    <t>Shane Greene</t>
  </si>
  <si>
    <t>Ken Giles</t>
  </si>
  <si>
    <t>Archie Bradley</t>
  </si>
  <si>
    <t>Noah Syndergaard</t>
  </si>
  <si>
    <t>Brandon Cumpton</t>
  </si>
  <si>
    <t>Daniel Norris</t>
  </si>
  <si>
    <t>Chuckie Fick</t>
  </si>
  <si>
    <t>Andre Rienzo</t>
  </si>
  <si>
    <t>Sonny Gray</t>
  </si>
  <si>
    <t>Erik Johnson</t>
  </si>
  <si>
    <t>Kevin Gausman</t>
  </si>
  <si>
    <t>Nick Tepesch</t>
  </si>
  <si>
    <t>David Buchanan</t>
  </si>
  <si>
    <t>Eddie Butler</t>
  </si>
  <si>
    <t>Jesse Hahn</t>
  </si>
  <si>
    <t>Robbie Ray</t>
  </si>
  <si>
    <t>Vidal Nuno</t>
  </si>
  <si>
    <t>Graham Godfrey</t>
  </si>
  <si>
    <t>Mitch Talbot</t>
  </si>
  <si>
    <t>Roenis Elias</t>
  </si>
  <si>
    <t>Kyle Weiland</t>
  </si>
  <si>
    <t>Matt Shoemaker</t>
  </si>
  <si>
    <t>Kevin Gregg</t>
  </si>
  <si>
    <t>Taylor Jordan</t>
  </si>
  <si>
    <t>Dontrelle Willis</t>
  </si>
  <si>
    <t>Joel Carreno</t>
  </si>
  <si>
    <t>Kyle Davies</t>
  </si>
  <si>
    <t>Andrew Albers</t>
  </si>
  <si>
    <t>Dustin Moseley</t>
  </si>
  <si>
    <t>Alex Wood</t>
  </si>
  <si>
    <t>Andrew Heaney</t>
  </si>
  <si>
    <t>Alex Meyer</t>
  </si>
  <si>
    <t>D.J. Carrasco</t>
  </si>
  <si>
    <t>R.J. Swindle</t>
  </si>
  <si>
    <t>Mickey Storey</t>
  </si>
  <si>
    <t>Kyle Hendricks</t>
  </si>
  <si>
    <t>Livan Hernandez</t>
  </si>
  <si>
    <t>Michael Wacha</t>
  </si>
  <si>
    <t>Rick VandenHurk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</si>
  <si>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</si>
  <si>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</si>
  <si>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</si>
  <si>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</si>
  <si>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</si>
  <si>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</si>
  <si>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</si>
  <si>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</si>
  <si>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</si>
  <si>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</si>
  <si>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</si>
  <si>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RETROID</t>
  </si>
  <si>
    <t>BREFID</t>
  </si>
  <si>
    <t>NFBCID</t>
  </si>
  <si>
    <t>NFBCNAME</t>
  </si>
  <si>
    <t>aardsda01</t>
  </si>
  <si>
    <t>NYY</t>
  </si>
  <si>
    <t>P</t>
  </si>
  <si>
    <t>aardd001</t>
  </si>
  <si>
    <t>abadfe01</t>
  </si>
  <si>
    <t>HOU</t>
  </si>
  <si>
    <t>abadf001</t>
  </si>
  <si>
    <t>abreubo01</t>
  </si>
  <si>
    <t>LAD</t>
  </si>
  <si>
    <t>OF</t>
  </si>
  <si>
    <t>abreb001</t>
  </si>
  <si>
    <t>abreuto01</t>
  </si>
  <si>
    <t>SF</t>
  </si>
  <si>
    <t>abret001</t>
  </si>
  <si>
    <t>accarje01</t>
  </si>
  <si>
    <t>OAK</t>
  </si>
  <si>
    <t>accaj001</t>
  </si>
  <si>
    <t>aceveal01</t>
  </si>
  <si>
    <t>BOS</t>
  </si>
  <si>
    <t>aceva001</t>
  </si>
  <si>
    <t>ackledu01</t>
  </si>
  <si>
    <t>SEA</t>
  </si>
  <si>
    <t>ackld001</t>
  </si>
  <si>
    <t>adamsma01</t>
  </si>
  <si>
    <t>STL</t>
  </si>
  <si>
    <t>1B</t>
  </si>
  <si>
    <t>adamsmi03</t>
  </si>
  <si>
    <t>PHI</t>
  </si>
  <si>
    <t>affelje01</t>
  </si>
  <si>
    <t>affej001</t>
  </si>
  <si>
    <t>alberma01</t>
  </si>
  <si>
    <t>CLE</t>
  </si>
  <si>
    <t>albem001</t>
  </si>
  <si>
    <t>albural01</t>
  </si>
  <si>
    <t>DET</t>
  </si>
  <si>
    <t>albua001</t>
  </si>
  <si>
    <t>almonzo01</t>
  </si>
  <si>
    <t>alonsyo01</t>
  </si>
  <si>
    <t>SD</t>
  </si>
  <si>
    <t>alony001</t>
  </si>
  <si>
    <t>altuvjo01</t>
  </si>
  <si>
    <t>alvarhe01</t>
  </si>
  <si>
    <t>MIA</t>
  </si>
  <si>
    <t>alvah001</t>
  </si>
  <si>
    <t>alvarpe01</t>
  </si>
  <si>
    <t>PIT</t>
  </si>
  <si>
    <t>alvap001</t>
  </si>
  <si>
    <t>amarial01</t>
  </si>
  <si>
    <t>amara001</t>
  </si>
  <si>
    <t>ambrihe01</t>
  </si>
  <si>
    <t>anderbr04</t>
  </si>
  <si>
    <t>andeb004</t>
  </si>
  <si>
    <t>anderbr05</t>
  </si>
  <si>
    <t>C</t>
  </si>
  <si>
    <t>Bryan D. Anderson</t>
  </si>
  <si>
    <t>TOR</t>
  </si>
  <si>
    <t>andinro01</t>
  </si>
  <si>
    <t>andir001</t>
  </si>
  <si>
    <t>andruel01</t>
  </si>
  <si>
    <t>TEX</t>
  </si>
  <si>
    <t>SS</t>
  </si>
  <si>
    <t>andre001</t>
  </si>
  <si>
    <t>ankieri01</t>
  </si>
  <si>
    <t>WAS</t>
  </si>
  <si>
    <t>ankir001</t>
  </si>
  <si>
    <t>aokino01</t>
  </si>
  <si>
    <t>MIL</t>
  </si>
  <si>
    <t>archech01</t>
  </si>
  <si>
    <t>TB</t>
  </si>
  <si>
    <t>arenano01</t>
  </si>
  <si>
    <t>arencjp01</t>
  </si>
  <si>
    <t>arenj001</t>
  </si>
  <si>
    <t>ariasjo01</t>
  </si>
  <si>
    <t>ariaj001</t>
  </si>
  <si>
    <t>arredjo01</t>
  </si>
  <si>
    <t>CIN</t>
  </si>
  <si>
    <t>arrej001</t>
  </si>
  <si>
    <t>arrieja01</t>
  </si>
  <si>
    <t>BAL</t>
  </si>
  <si>
    <t>arrij001</t>
  </si>
  <si>
    <t>arroybr01</t>
  </si>
  <si>
    <t>arrob001</t>
  </si>
  <si>
    <t>atchisc01</t>
  </si>
  <si>
    <t>atchs001</t>
  </si>
  <si>
    <t>aumonph01</t>
  </si>
  <si>
    <t>averyxa01</t>
  </si>
  <si>
    <t>avilaal01</t>
  </si>
  <si>
    <t>avila001</t>
  </si>
  <si>
    <t>avilalu01</t>
  </si>
  <si>
    <t>ATL</t>
  </si>
  <si>
    <t>avilemi01</t>
  </si>
  <si>
    <t>avilm001</t>
  </si>
  <si>
    <t>axelrdy01</t>
  </si>
  <si>
    <t>CHW</t>
  </si>
  <si>
    <t>axforjo01</t>
  </si>
  <si>
    <t>axfoj001</t>
  </si>
  <si>
    <t>ayalalu01</t>
  </si>
  <si>
    <t>ayall001</t>
  </si>
  <si>
    <t>aybarer01</t>
  </si>
  <si>
    <t>LAA</t>
  </si>
  <si>
    <t>aybae001</t>
  </si>
  <si>
    <t>badenbu01</t>
  </si>
  <si>
    <t>badeb001</t>
  </si>
  <si>
    <t>bailean01</t>
  </si>
  <si>
    <t>baila001</t>
  </si>
  <si>
    <t>baileho02</t>
  </si>
  <si>
    <t>bailh001</t>
  </si>
  <si>
    <t>bakerjo01</t>
  </si>
  <si>
    <t>bakej002</t>
  </si>
  <si>
    <t>bakersc02</t>
  </si>
  <si>
    <t>CHC</t>
  </si>
  <si>
    <t>balesco01</t>
  </si>
  <si>
    <t>balec001</t>
  </si>
  <si>
    <t>balfogr01</t>
  </si>
  <si>
    <t>balfg001</t>
  </si>
  <si>
    <t>barajro01</t>
  </si>
  <si>
    <t>barar001</t>
  </si>
  <si>
    <t>bardda01</t>
  </si>
  <si>
    <t>bardd001</t>
  </si>
  <si>
    <t>barmecl01</t>
  </si>
  <si>
    <t>barmc001</t>
  </si>
  <si>
    <t>barnebr02</t>
  </si>
  <si>
    <t>barneda01</t>
  </si>
  <si>
    <t>barnd001</t>
  </si>
  <si>
    <t>barnesc01</t>
  </si>
  <si>
    <t>bartlja01</t>
  </si>
  <si>
    <t>bartj001</t>
  </si>
  <si>
    <t>bartoda02</t>
  </si>
  <si>
    <t>bartd001</t>
  </si>
  <si>
    <t>bassan01</t>
  </si>
  <si>
    <t>bassa001</t>
  </si>
  <si>
    <t>bastaan01</t>
  </si>
  <si>
    <t>basta001</t>
  </si>
  <si>
    <t>batismi01</t>
  </si>
  <si>
    <t>batim001</t>
  </si>
  <si>
    <t>bauertr01</t>
  </si>
  <si>
    <t>bautijo02</t>
  </si>
  <si>
    <t>baxtemi01</t>
  </si>
  <si>
    <t>NYM</t>
  </si>
  <si>
    <t>baxtm001</t>
  </si>
  <si>
    <t>bayja01</t>
  </si>
  <si>
    <t>bay-j001</t>
  </si>
  <si>
    <t>beachbr01</t>
  </si>
  <si>
    <t>beacb001</t>
  </si>
  <si>
    <t>beavabl01</t>
  </si>
  <si>
    <t>beavb001</t>
  </si>
  <si>
    <t>beckch01</t>
  </si>
  <si>
    <t>beckc001</t>
  </si>
  <si>
    <t>beckejo02</t>
  </si>
  <si>
    <t>beckj002</t>
  </si>
  <si>
    <t>beckhgo01</t>
  </si>
  <si>
    <t>beckg001</t>
  </si>
  <si>
    <t>bedarer01</t>
  </si>
  <si>
    <t>bedae001</t>
  </si>
  <si>
    <t>belisma01</t>
  </si>
  <si>
    <t>COL</t>
  </si>
  <si>
    <t>belim001</t>
  </si>
  <si>
    <t>belisro01</t>
  </si>
  <si>
    <t>belivje01</t>
  </si>
  <si>
    <t>bellhe01</t>
  </si>
  <si>
    <t>ARI</t>
  </si>
  <si>
    <t>bellh001</t>
  </si>
  <si>
    <t>belowdu01</t>
  </si>
  <si>
    <t>belod001</t>
  </si>
  <si>
    <t>beltbr01</t>
  </si>
  <si>
    <t>beltb001</t>
  </si>
  <si>
    <t>beltrad01</t>
  </si>
  <si>
    <t>belta001</t>
  </si>
  <si>
    <t>beltrca01</t>
  </si>
  <si>
    <t>beltc001</t>
  </si>
  <si>
    <t>benoijo01</t>
  </si>
  <si>
    <t>benoj001</t>
  </si>
  <si>
    <t>berkmla01</t>
  </si>
  <si>
    <t>berkl001</t>
  </si>
  <si>
    <t>bernaro01</t>
  </si>
  <si>
    <t>bernr001</t>
  </si>
  <si>
    <t>berryqu01</t>
  </si>
  <si>
    <t>betande01</t>
  </si>
  <si>
    <t>betad001</t>
  </si>
  <si>
    <t>betanra01</t>
  </si>
  <si>
    <t>betar001</t>
  </si>
  <si>
    <t>betanyu01</t>
  </si>
  <si>
    <t>KC</t>
  </si>
  <si>
    <t>betay001</t>
  </si>
  <si>
    <t>betemwi01</t>
  </si>
  <si>
    <t>betew001</t>
  </si>
  <si>
    <t>biancje01</t>
  </si>
  <si>
    <t>billich01</t>
  </si>
  <si>
    <t>billc001</t>
  </si>
  <si>
    <t>bixlebr01</t>
  </si>
  <si>
    <t>bixlb001</t>
  </si>
  <si>
    <t>blackch02</t>
  </si>
  <si>
    <t>blacc001</t>
  </si>
  <si>
    <t>blackni01</t>
  </si>
  <si>
    <t>MIN</t>
  </si>
  <si>
    <t>blacn001</t>
  </si>
  <si>
    <t>blacktr01</t>
  </si>
  <si>
    <t>blancgr01</t>
  </si>
  <si>
    <t>blang001</t>
  </si>
  <si>
    <t>blanche01</t>
  </si>
  <si>
    <t>blanh001</t>
  </si>
  <si>
    <t>blankky01</t>
  </si>
  <si>
    <t>blank002</t>
  </si>
  <si>
    <t>blantjo01</t>
  </si>
  <si>
    <t>blanj001</t>
  </si>
  <si>
    <t>blevije01</t>
  </si>
  <si>
    <t>blevj001</t>
  </si>
  <si>
    <t>bloomwi01</t>
  </si>
  <si>
    <t>bloow001</t>
  </si>
  <si>
    <t>boescbr01</t>
  </si>
  <si>
    <t>boesb001</t>
  </si>
  <si>
    <t>boggsmi01</t>
  </si>
  <si>
    <t>boggm001</t>
  </si>
  <si>
    <t>bogusbr01</t>
  </si>
  <si>
    <t>bogub001</t>
  </si>
  <si>
    <t>bonifem01</t>
  </si>
  <si>
    <t>bonie001</t>
  </si>
  <si>
    <t>boscajc01</t>
  </si>
  <si>
    <t>boscj001</t>
  </si>
  <si>
    <t>bourgja01</t>
  </si>
  <si>
    <t>bourj001</t>
  </si>
  <si>
    <t>bourjpe01</t>
  </si>
  <si>
    <t>bourp001</t>
  </si>
  <si>
    <t>bournmi01</t>
  </si>
  <si>
    <t>bourm001</t>
  </si>
  <si>
    <t>bowdemi01</t>
  </si>
  <si>
    <t>bowdm001</t>
  </si>
  <si>
    <t>boxbebr01</t>
  </si>
  <si>
    <t>brachbr01</t>
  </si>
  <si>
    <t>bracb001</t>
  </si>
  <si>
    <t>bradeda01</t>
  </si>
  <si>
    <t>bradd002</t>
  </si>
  <si>
    <t>brantmi02</t>
  </si>
  <si>
    <t>branm003</t>
  </si>
  <si>
    <t>brantro01</t>
  </si>
  <si>
    <t>braunry02</t>
  </si>
  <si>
    <t>braur002</t>
  </si>
  <si>
    <t>breslcr01</t>
  </si>
  <si>
    <t>bresc001</t>
  </si>
  <si>
    <t>brignre01</t>
  </si>
  <si>
    <t>brittza01</t>
  </si>
  <si>
    <t>britz001</t>
  </si>
  <si>
    <t>brothre01</t>
  </si>
  <si>
    <t>brotr001</t>
  </si>
  <si>
    <t>brownan02</t>
  </si>
  <si>
    <t>brownba01</t>
  </si>
  <si>
    <t>browndo01</t>
  </si>
  <si>
    <t>browd004</t>
  </si>
  <si>
    <t>broxtjo01</t>
  </si>
  <si>
    <t>broxj001</t>
  </si>
  <si>
    <t>bruceja01</t>
  </si>
  <si>
    <t>brucj001</t>
  </si>
  <si>
    <t>buchhcl01</t>
  </si>
  <si>
    <t>buchc001</t>
  </si>
  <si>
    <t>buckjo01</t>
  </si>
  <si>
    <t>buckj001</t>
  </si>
  <si>
    <t>buehrma01</t>
  </si>
  <si>
    <t>buehm001</t>
  </si>
  <si>
    <t>bumgama01</t>
  </si>
  <si>
    <t>bumgm001</t>
  </si>
  <si>
    <t>bundydy01</t>
  </si>
  <si>
    <t>burkegr01</t>
  </si>
  <si>
    <t>burnea.01</t>
  </si>
  <si>
    <t>burna001</t>
  </si>
  <si>
    <t>burneal01</t>
  </si>
  <si>
    <t>burna002</t>
  </si>
  <si>
    <t>burnese01</t>
  </si>
  <si>
    <t>burns001</t>
  </si>
  <si>
    <t>burtoja01</t>
  </si>
  <si>
    <t>burtj001</t>
  </si>
  <si>
    <t>buterdr01</t>
  </si>
  <si>
    <t>buted001</t>
  </si>
  <si>
    <t>butlebi03</t>
  </si>
  <si>
    <t>butlb003</t>
  </si>
  <si>
    <t>byrdati01</t>
  </si>
  <si>
    <t>byrdt001</t>
  </si>
  <si>
    <t>byrdma01</t>
  </si>
  <si>
    <t>byrdm001</t>
  </si>
  <si>
    <t>cabreas01</t>
  </si>
  <si>
    <t>cabra002</t>
  </si>
  <si>
    <t>cabreev01</t>
  </si>
  <si>
    <t>cabre001</t>
  </si>
  <si>
    <t>cabreme01</t>
  </si>
  <si>
    <t>cabrm002</t>
  </si>
  <si>
    <t>cabremi01</t>
  </si>
  <si>
    <t>cabrm001</t>
  </si>
  <si>
    <t>cahiltr01</t>
  </si>
  <si>
    <t>cahit001</t>
  </si>
  <si>
    <t>cainlo01</t>
  </si>
  <si>
    <t>cainl001</t>
  </si>
  <si>
    <t>cainma01</t>
  </si>
  <si>
    <t>cainm001</t>
  </si>
  <si>
    <t>calhoko01</t>
  </si>
  <si>
    <t>callaal01</t>
  </si>
  <si>
    <t>calla001</t>
  </si>
  <si>
    <t>campato01</t>
  </si>
  <si>
    <t>campt001</t>
  </si>
  <si>
    <t>campsh01</t>
  </si>
  <si>
    <t>camps002</t>
  </si>
  <si>
    <t>canoro01</t>
  </si>
  <si>
    <t>canor001</t>
  </si>
  <si>
    <t>canzlru01</t>
  </si>
  <si>
    <t>canzr001</t>
  </si>
  <si>
    <t>cappsca01</t>
  </si>
  <si>
    <t>capuach01</t>
  </si>
  <si>
    <t>capuc001</t>
  </si>
  <si>
    <t>cardead01</t>
  </si>
  <si>
    <t>carigan01</t>
  </si>
  <si>
    <t>caria001</t>
  </si>
  <si>
    <t>carmofa01</t>
  </si>
  <si>
    <t>Fausto Carmona</t>
  </si>
  <si>
    <t>carpean01</t>
  </si>
  <si>
    <t>Andrew J. Carpenter</t>
  </si>
  <si>
    <t>carpa001</t>
  </si>
  <si>
    <t>Drew Carpenter</t>
  </si>
  <si>
    <t>carpech01</t>
  </si>
  <si>
    <t>carpc002</t>
  </si>
  <si>
    <t>carpech02</t>
  </si>
  <si>
    <t>carpeda01</t>
  </si>
  <si>
    <t>carpd001</t>
  </si>
  <si>
    <t>carpeda02</t>
  </si>
  <si>
    <t>Dave Carpenter</t>
  </si>
  <si>
    <t>carpema01</t>
  </si>
  <si>
    <t>carpmi01</t>
  </si>
  <si>
    <t>carpm001</t>
  </si>
  <si>
    <t>carraca01</t>
  </si>
  <si>
    <t>carrc003</t>
  </si>
  <si>
    <t>carreez01</t>
  </si>
  <si>
    <t>carre001</t>
  </si>
  <si>
    <t>carrejo01</t>
  </si>
  <si>
    <t>carrj002</t>
  </si>
  <si>
    <t>carroja01</t>
  </si>
  <si>
    <t>carrj001</t>
  </si>
  <si>
    <t>carsoro01</t>
  </si>
  <si>
    <t>cashnan01</t>
  </si>
  <si>
    <t>casha001</t>
  </si>
  <si>
    <t>casilal01</t>
  </si>
  <si>
    <t>casia001</t>
  </si>
  <si>
    <t>cassebo01</t>
  </si>
  <si>
    <t>cassb001</t>
  </si>
  <si>
    <t>casteal01</t>
  </si>
  <si>
    <t>casteni01</t>
  </si>
  <si>
    <t>castiwe01</t>
  </si>
  <si>
    <t>castw002</t>
  </si>
  <si>
    <t>castrja01</t>
  </si>
  <si>
    <t>castj006</t>
  </si>
  <si>
    <t>castrst01</t>
  </si>
  <si>
    <t>casts001</t>
  </si>
  <si>
    <t>cecilbr01</t>
  </si>
  <si>
    <t>cecib001</t>
  </si>
  <si>
    <t>cedenro02</t>
  </si>
  <si>
    <t>ceder002</t>
  </si>
  <si>
    <t>cedenxa01</t>
  </si>
  <si>
    <t>cedex001</t>
  </si>
  <si>
    <t>cervefr01</t>
  </si>
  <si>
    <t>cervf001</t>
  </si>
  <si>
    <t>cespeyo01</t>
  </si>
  <si>
    <t>chacijh01</t>
  </si>
  <si>
    <t>chacj001</t>
  </si>
  <si>
    <t>chambad01</t>
  </si>
  <si>
    <t>chama002</t>
  </si>
  <si>
    <t>chambjo03</t>
  </si>
  <si>
    <t>chamj002</t>
  </si>
  <si>
    <t>chapmar01</t>
  </si>
  <si>
    <t>chapa001</t>
  </si>
  <si>
    <t>chatwty01</t>
  </si>
  <si>
    <t>chatt001</t>
  </si>
  <si>
    <t>chaveer01</t>
  </si>
  <si>
    <t>chave001</t>
  </si>
  <si>
    <t>chenbr01</t>
  </si>
  <si>
    <t>chenb001</t>
  </si>
  <si>
    <t>chenwe02</t>
  </si>
  <si>
    <t>chiselo01</t>
  </si>
  <si>
    <t>chisl001</t>
  </si>
  <si>
    <t>choatra01</t>
  </si>
  <si>
    <t>choar001</t>
  </si>
  <si>
    <t>choosh01</t>
  </si>
  <si>
    <t>choos001</t>
  </si>
  <si>
    <t>chulkvi01</t>
  </si>
  <si>
    <t>chulv001</t>
  </si>
  <si>
    <t>cingrto01</t>
  </si>
  <si>
    <t>ciriape01</t>
  </si>
  <si>
    <t>cirip001</t>
  </si>
  <si>
    <t>cishest01</t>
  </si>
  <si>
    <t>cishs001</t>
  </si>
  <si>
    <t>clemeje01</t>
  </si>
  <si>
    <t>clemj001</t>
  </si>
  <si>
    <t>cletoma01</t>
  </si>
  <si>
    <t>cletm001</t>
  </si>
  <si>
    <t>clevest01</t>
  </si>
  <si>
    <t>clevs001</t>
  </si>
  <si>
    <t>clippty01</t>
  </si>
  <si>
    <t>clipt001</t>
  </si>
  <si>
    <t>cloydty01</t>
  </si>
  <si>
    <t>cobbal01</t>
  </si>
  <si>
    <t>cobba001</t>
  </si>
  <si>
    <t>coellro01</t>
  </si>
  <si>
    <t>coelr001</t>
  </si>
  <si>
    <t>coghlch01</t>
  </si>
  <si>
    <t>coghc001</t>
  </si>
  <si>
    <t>cokeph01</t>
  </si>
  <si>
    <t>cokep001</t>
  </si>
  <si>
    <t>colege01</t>
  </si>
  <si>
    <t>colemlo01</t>
  </si>
  <si>
    <t>colel001</t>
  </si>
  <si>
    <t>colliti01</t>
  </si>
  <si>
    <t>collt001</t>
  </si>
  <si>
    <t>collmjo01</t>
  </si>
  <si>
    <t>collj001</t>
  </si>
  <si>
    <t>colonba01</t>
  </si>
  <si>
    <t>colob001</t>
  </si>
  <si>
    <t>colvity01</t>
  </si>
  <si>
    <t>colvt001</t>
  </si>
  <si>
    <t>congeha01</t>
  </si>
  <si>
    <t>congh001</t>
  </si>
  <si>
    <t>constjo01</t>
  </si>
  <si>
    <t>consj001</t>
  </si>
  <si>
    <t>cookaa01</t>
  </si>
  <si>
    <t>cooka002</t>
  </si>
  <si>
    <t>cookry01</t>
  </si>
  <si>
    <t>cookr001</t>
  </si>
  <si>
    <t>coopeda01</t>
  </si>
  <si>
    <t>corbipa01</t>
  </si>
  <si>
    <t>corpoca01</t>
  </si>
  <si>
    <t>corpc001</t>
  </si>
  <si>
    <t>correke01</t>
  </si>
  <si>
    <t>corrk001</t>
  </si>
  <si>
    <t>cosarja01</t>
  </si>
  <si>
    <t>costami01</t>
  </si>
  <si>
    <t>cowgico01</t>
  </si>
  <si>
    <t>cowgc001</t>
  </si>
  <si>
    <t>coxza01</t>
  </si>
  <si>
    <t>cozarza01</t>
  </si>
  <si>
    <t>cozaz001</t>
  </si>
  <si>
    <t>craigal01</t>
  </si>
  <si>
    <t>craia001</t>
  </si>
  <si>
    <t>crainje01</t>
  </si>
  <si>
    <t>craij001</t>
  </si>
  <si>
    <t>crawfbr01</t>
  </si>
  <si>
    <t>crawb001</t>
  </si>
  <si>
    <t>crawfca02</t>
  </si>
  <si>
    <t>crawc002</t>
  </si>
  <si>
    <t>crawfev01</t>
  </si>
  <si>
    <t>crispco01</t>
  </si>
  <si>
    <t>crisc001</t>
  </si>
  <si>
    <t>crosbca01</t>
  </si>
  <si>
    <t>crowaa01</t>
  </si>
  <si>
    <t>crowa001</t>
  </si>
  <si>
    <t>cruzlu01</t>
  </si>
  <si>
    <t>cruzne02</t>
  </si>
  <si>
    <t>cruzrh01</t>
  </si>
  <si>
    <t>cruzto03</t>
  </si>
  <si>
    <t>cruzt002</t>
  </si>
  <si>
    <t>cuddymi01</t>
  </si>
  <si>
    <t>cuddm001</t>
  </si>
  <si>
    <t>cuetojo01</t>
  </si>
  <si>
    <t>cuetj001</t>
  </si>
  <si>
    <t>danksjo01</t>
  </si>
  <si>
    <t>dankj001</t>
  </si>
  <si>
    <t>danksjo02</t>
  </si>
  <si>
    <t>darnach01</t>
  </si>
  <si>
    <t>darnatr01</t>
  </si>
  <si>
    <t>Travis d'Arnaud</t>
  </si>
  <si>
    <t>darneja01</t>
  </si>
  <si>
    <t>darnj001</t>
  </si>
  <si>
    <t>darviyu01</t>
  </si>
  <si>
    <t>davisch02</t>
  </si>
  <si>
    <t>davic003</t>
  </si>
  <si>
    <t>davisik02</t>
  </si>
  <si>
    <t>davisra01</t>
  </si>
  <si>
    <t>davir003</t>
  </si>
  <si>
    <t>daviswa01</t>
  </si>
  <si>
    <t>daviw001</t>
  </si>
  <si>
    <t>deazaal01</t>
  </si>
  <si>
    <t>deaza001</t>
  </si>
  <si>
    <t>deckeja01</t>
  </si>
  <si>
    <t>dedunsa01</t>
  </si>
  <si>
    <t>dedus001</t>
  </si>
  <si>
    <t>defraju01</t>
  </si>
  <si>
    <t>defrj001</t>
  </si>
  <si>
    <t>dejesda01</t>
  </si>
  <si>
    <t>dejed001</t>
  </si>
  <si>
    <t>dejesiv02</t>
  </si>
  <si>
    <t>dejei002</t>
  </si>
  <si>
    <t>delabst01</t>
  </si>
  <si>
    <t>delas001</t>
  </si>
  <si>
    <t>delarru01</t>
  </si>
  <si>
    <t>Rubby De La Rosa</t>
  </si>
  <si>
    <t>delar003</t>
  </si>
  <si>
    <t>delgara01</t>
  </si>
  <si>
    <t>delgr001</t>
  </si>
  <si>
    <t>delosfa01</t>
  </si>
  <si>
    <t>delof001</t>
  </si>
  <si>
    <t>delroen01</t>
  </si>
  <si>
    <t>delre001</t>
  </si>
  <si>
    <t>dempsry01</t>
  </si>
  <si>
    <t>dempr002</t>
  </si>
  <si>
    <t>denorch01</t>
  </si>
  <si>
    <t>denoc001</t>
  </si>
  <si>
    <t>derosma01</t>
  </si>
  <si>
    <t>derom001</t>
  </si>
  <si>
    <t>descada01</t>
  </si>
  <si>
    <t>descd001</t>
  </si>
  <si>
    <t>desmoia01</t>
  </si>
  <si>
    <t>desmi001</t>
  </si>
  <si>
    <t>detwiro01</t>
  </si>
  <si>
    <t>detwr001</t>
  </si>
  <si>
    <t>devrico01</t>
  </si>
  <si>
    <t>diamosc01</t>
  </si>
  <si>
    <t>diams001</t>
  </si>
  <si>
    <t>diazju01</t>
  </si>
  <si>
    <t>diazma02</t>
  </si>
  <si>
    <t>diazm003</t>
  </si>
  <si>
    <t>dickech01</t>
  </si>
  <si>
    <t>dicker.01</t>
  </si>
  <si>
    <t>dickr001</t>
  </si>
  <si>
    <t>dicksbr01</t>
  </si>
  <si>
    <t>dickb001</t>
  </si>
  <si>
    <t>dillati01</t>
  </si>
  <si>
    <t>dillt001</t>
  </si>
  <si>
    <t>dirksan01</t>
  </si>
  <si>
    <t>dirka001</t>
  </si>
  <si>
    <t>dobbsgr01</t>
  </si>
  <si>
    <t>dobbg001</t>
  </si>
  <si>
    <t>dominma01</t>
  </si>
  <si>
    <t>domim001</t>
  </si>
  <si>
    <t>donalja01</t>
  </si>
  <si>
    <t>donaj002</t>
  </si>
  <si>
    <t>donaljo02</t>
  </si>
  <si>
    <t>donaj001</t>
  </si>
  <si>
    <t>doolise01</t>
  </si>
  <si>
    <t>doteloc01</t>
  </si>
  <si>
    <t>doteo001</t>
  </si>
  <si>
    <t>doubrfe01</t>
  </si>
  <si>
    <t>doubf001</t>
  </si>
  <si>
    <t>doumiry01</t>
  </si>
  <si>
    <t>doumr001</t>
  </si>
  <si>
    <t>downsda02</t>
  </si>
  <si>
    <t>downsma01</t>
  </si>
  <si>
    <t>downm001</t>
  </si>
  <si>
    <t>downssc01</t>
  </si>
  <si>
    <t>downs001</t>
  </si>
  <si>
    <t>doziebr01</t>
  </si>
  <si>
    <t>drabeky01</t>
  </si>
  <si>
    <t>drabk001</t>
  </si>
  <si>
    <t>drewst01</t>
  </si>
  <si>
    <t>drews001</t>
  </si>
  <si>
    <t>dudalu01</t>
  </si>
  <si>
    <t>dudal001</t>
  </si>
  <si>
    <t>duensbr01</t>
  </si>
  <si>
    <t>duenb001</t>
  </si>
  <si>
    <t>dukeza01</t>
  </si>
  <si>
    <t>dukez001</t>
  </si>
  <si>
    <t>duncash01</t>
  </si>
  <si>
    <t>duncs001</t>
  </si>
  <si>
    <t>dunnad01</t>
  </si>
  <si>
    <t>dunna001</t>
  </si>
  <si>
    <t>dunnmi01</t>
  </si>
  <si>
    <t>dunnm002</t>
  </si>
  <si>
    <t>durbich01</t>
  </si>
  <si>
    <t>durbc001</t>
  </si>
  <si>
    <t>dysonja01</t>
  </si>
  <si>
    <t>dysoj001</t>
  </si>
  <si>
    <t>dysonsa01</t>
  </si>
  <si>
    <t>eatonad02</t>
  </si>
  <si>
    <t>edginjo01</t>
  </si>
  <si>
    <t>elbersc01</t>
  </si>
  <si>
    <t>elbes001</t>
  </si>
  <si>
    <t>ellisaj01</t>
  </si>
  <si>
    <t>ellia001</t>
  </si>
  <si>
    <t>ellisma01</t>
  </si>
  <si>
    <t>ellim001</t>
  </si>
  <si>
    <t>ellsbja01</t>
  </si>
  <si>
    <t>ellsj001</t>
  </si>
  <si>
    <t>elyjo01</t>
  </si>
  <si>
    <t>ely-j001</t>
  </si>
  <si>
    <t>encared01</t>
  </si>
  <si>
    <t>encae001</t>
  </si>
  <si>
    <t>enrigba01</t>
  </si>
  <si>
    <t>enrib001</t>
  </si>
  <si>
    <t>eovalna01</t>
  </si>
  <si>
    <t>Nate Eovaldi</t>
  </si>
  <si>
    <t>eovan001</t>
  </si>
  <si>
    <t>eppleco01</t>
  </si>
  <si>
    <t>epplc001</t>
  </si>
  <si>
    <t>escobal02</t>
  </si>
  <si>
    <t>escoa003</t>
  </si>
  <si>
    <t>escobed01</t>
  </si>
  <si>
    <t>escoe001</t>
  </si>
  <si>
    <t>escobyu01</t>
  </si>
  <si>
    <t>escoy001</t>
  </si>
  <si>
    <t>espinda01</t>
  </si>
  <si>
    <t>espid001</t>
  </si>
  <si>
    <t>estrama01</t>
  </si>
  <si>
    <t>ethiean01</t>
  </si>
  <si>
    <t>ethia001</t>
  </si>
  <si>
    <t>exposlu01</t>
  </si>
  <si>
    <t>faluir01</t>
  </si>
  <si>
    <t>familje01</t>
  </si>
  <si>
    <t>farnsky01</t>
  </si>
  <si>
    <t>farnk001</t>
  </si>
  <si>
    <t>farrier01</t>
  </si>
  <si>
    <t>farre001</t>
  </si>
  <si>
    <t>federti01</t>
  </si>
  <si>
    <t>fedet001</t>
  </si>
  <si>
    <t>feldmsc01</t>
  </si>
  <si>
    <t>felds001</t>
  </si>
  <si>
    <t>felicpe01</t>
  </si>
  <si>
    <t>felip002</t>
  </si>
  <si>
    <t>felizne01</t>
  </si>
  <si>
    <t>felin001</t>
  </si>
  <si>
    <t>fickch01</t>
  </si>
  <si>
    <t>fieldpr01</t>
  </si>
  <si>
    <t>fielp001</t>
  </si>
  <si>
    <t>fienca01</t>
  </si>
  <si>
    <t>fienc001</t>
  </si>
  <si>
    <t>fiersmi01</t>
  </si>
  <si>
    <t>fierm001</t>
  </si>
  <si>
    <t>fifest01</t>
  </si>
  <si>
    <t>figgich01</t>
  </si>
  <si>
    <t>figgc001</t>
  </si>
  <si>
    <t>figuepe01</t>
  </si>
  <si>
    <t>fistedo01</t>
  </si>
  <si>
    <t>fistd001</t>
  </si>
  <si>
    <t>flahery01</t>
  </si>
  <si>
    <t>floreje02</t>
  </si>
  <si>
    <t>florj002</t>
  </si>
  <si>
    <t>florewi01</t>
  </si>
  <si>
    <t>floripe01</t>
  </si>
  <si>
    <t>florp001</t>
  </si>
  <si>
    <t>flowety01</t>
  </si>
  <si>
    <t>flowt001</t>
  </si>
  <si>
    <t>floydga01</t>
  </si>
  <si>
    <t>floyg001</t>
  </si>
  <si>
    <t>fontwi01</t>
  </si>
  <si>
    <t>fordle01</t>
  </si>
  <si>
    <t>forsylo01</t>
  </si>
  <si>
    <t>forsl001</t>
  </si>
  <si>
    <t>fowlede01</t>
  </si>
  <si>
    <t>fowld001</t>
  </si>
  <si>
    <t>francbe01</t>
  </si>
  <si>
    <t>franb001</t>
  </si>
  <si>
    <t>francfr01</t>
  </si>
  <si>
    <t>franf001</t>
  </si>
  <si>
    <t>francje01</t>
  </si>
  <si>
    <t>franj003</t>
  </si>
  <si>
    <t>francje02</t>
  </si>
  <si>
    <t>franj004</t>
  </si>
  <si>
    <t>francju02</t>
  </si>
  <si>
    <t>franj005</t>
  </si>
  <si>
    <t>frandke01</t>
  </si>
  <si>
    <t>frank001</t>
  </si>
  <si>
    <t>frankni01</t>
  </si>
  <si>
    <t>frasoja01</t>
  </si>
  <si>
    <t>frasj002</t>
  </si>
  <si>
    <t>frazito01</t>
  </si>
  <si>
    <t>frazt001</t>
  </si>
  <si>
    <t>freemfr01</t>
  </si>
  <si>
    <t>freef001</t>
  </si>
  <si>
    <t>freemsa01</t>
  </si>
  <si>
    <t>freesda01</t>
  </si>
  <si>
    <t>freed001</t>
  </si>
  <si>
    <t>friedch01</t>
  </si>
  <si>
    <t>frierer01</t>
  </si>
  <si>
    <t>friee001</t>
  </si>
  <si>
    <t>fuldsa01</t>
  </si>
  <si>
    <t>fulds001</t>
  </si>
  <si>
    <t>furbuch01</t>
  </si>
  <si>
    <t>furbc001</t>
  </si>
  <si>
    <t>furcara02</t>
  </si>
  <si>
    <t>furcr001</t>
  </si>
  <si>
    <t>galarar01</t>
  </si>
  <si>
    <t>galaa002</t>
  </si>
  <si>
    <t>gallayo01</t>
  </si>
  <si>
    <t>gally001</t>
  </si>
  <si>
    <t>galvifr01</t>
  </si>
  <si>
    <t>gamelma01</t>
  </si>
  <si>
    <t>gamem001</t>
  </si>
  <si>
    <t>garciav01</t>
  </si>
  <si>
    <t>garcich02</t>
  </si>
  <si>
    <t>garcifr03</t>
  </si>
  <si>
    <t>garcija01</t>
  </si>
  <si>
    <t>garcj002</t>
  </si>
  <si>
    <t>garcija02</t>
  </si>
  <si>
    <t>gardnbr01</t>
  </si>
  <si>
    <t>gardb001</t>
  </si>
  <si>
    <t>garzama01</t>
  </si>
  <si>
    <t>garzm001</t>
  </si>
  <si>
    <t>gattiev01</t>
  </si>
  <si>
    <t>gaudich01</t>
  </si>
  <si>
    <t>gaudc001</t>
  </si>
  <si>
    <t>gearrco01</t>
  </si>
  <si>
    <t>gearc001</t>
  </si>
  <si>
    <t>geedi01</t>
  </si>
  <si>
    <t>gee-d001</t>
  </si>
  <si>
    <t>gentrcr01</t>
  </si>
  <si>
    <t>gentc001</t>
  </si>
  <si>
    <t>germego01</t>
  </si>
  <si>
    <t>getzch01</t>
  </si>
  <si>
    <t>getzc001</t>
  </si>
  <si>
    <t>giambja01</t>
  </si>
  <si>
    <t>giavojo01</t>
  </si>
  <si>
    <t>giavj001</t>
  </si>
  <si>
    <t>gibsoky01</t>
  </si>
  <si>
    <t>gillaco01</t>
  </si>
  <si>
    <t>Conor M. Gillaspie</t>
  </si>
  <si>
    <t>gillc001</t>
  </si>
  <si>
    <t>gimenhe01</t>
  </si>
  <si>
    <t>gimeh001</t>
  </si>
  <si>
    <t>godfrgr01</t>
  </si>
  <si>
    <t>godfg001</t>
  </si>
  <si>
    <t>goldspa01</t>
  </si>
  <si>
    <t>goldp001</t>
  </si>
  <si>
    <t>gomesjo01</t>
  </si>
  <si>
    <t>gomej001</t>
  </si>
  <si>
    <t>gomesya01</t>
  </si>
  <si>
    <t>gomezca01</t>
  </si>
  <si>
    <t>gomec002</t>
  </si>
  <si>
    <t>gomezma01</t>
  </si>
  <si>
    <t>gonzaad01</t>
  </si>
  <si>
    <t>gonza003</t>
  </si>
  <si>
    <t>gonzaal02</t>
  </si>
  <si>
    <t>gonzaal03</t>
  </si>
  <si>
    <t>gonza005</t>
  </si>
  <si>
    <t>gonzaca01</t>
  </si>
  <si>
    <t>gonzagi01</t>
  </si>
  <si>
    <t>gonzg003</t>
  </si>
  <si>
    <t>gonzama01</t>
  </si>
  <si>
    <t>gonzami02</t>
  </si>
  <si>
    <t>Mike Gonzalez</t>
  </si>
  <si>
    <t>gonzm001</t>
  </si>
  <si>
    <t>gonzami03</t>
  </si>
  <si>
    <t>gordoal01</t>
  </si>
  <si>
    <t>gordode01</t>
  </si>
  <si>
    <t>gordd002</t>
  </si>
  <si>
    <t>gorskda01</t>
  </si>
  <si>
    <t>gorzeto01</t>
  </si>
  <si>
    <t>gorzt001</t>
  </si>
  <si>
    <t>gosean01</t>
  </si>
  <si>
    <t>grandcu01</t>
  </si>
  <si>
    <t>granc001</t>
  </si>
  <si>
    <t>grandya01</t>
  </si>
  <si>
    <t>grayso01</t>
  </si>
  <si>
    <t>greengr01</t>
  </si>
  <si>
    <t>greenta01</t>
  </si>
  <si>
    <t>greet005</t>
  </si>
  <si>
    <t>greenty02</t>
  </si>
  <si>
    <t>greet004</t>
  </si>
  <si>
    <t>gregelu01</t>
  </si>
  <si>
    <t>gregl001</t>
  </si>
  <si>
    <t>greggke01</t>
  </si>
  <si>
    <t>gregk001</t>
  </si>
  <si>
    <t>gregodi01</t>
  </si>
  <si>
    <t>greinza01</t>
  </si>
  <si>
    <t>greiz001</t>
  </si>
  <si>
    <t>griffaj01</t>
  </si>
  <si>
    <t>grillja01</t>
  </si>
  <si>
    <t>grilj001</t>
  </si>
  <si>
    <t>grimmju01</t>
  </si>
  <si>
    <t>grossro01</t>
  </si>
  <si>
    <t>guerrja01</t>
  </si>
  <si>
    <t>guerj002</t>
  </si>
  <si>
    <t>guerrma02</t>
  </si>
  <si>
    <t>guerm001</t>
  </si>
  <si>
    <t>guthrje01</t>
  </si>
  <si>
    <t>guthj001</t>
  </si>
  <si>
    <t>gutiefr01</t>
  </si>
  <si>
    <t>gutif001</t>
  </si>
  <si>
    <t>guyerbr01</t>
  </si>
  <si>
    <t>guyeb001</t>
  </si>
  <si>
    <t>guzmaje01</t>
  </si>
  <si>
    <t>guzmj005</t>
  </si>
  <si>
    <t>gwynnto02</t>
  </si>
  <si>
    <t>Tony Gwynn Jr.</t>
  </si>
  <si>
    <t>gyorkje01</t>
  </si>
  <si>
    <t>hafnetr01</t>
  </si>
  <si>
    <t>DH</t>
  </si>
  <si>
    <t>hafnt001</t>
  </si>
  <si>
    <t>hagadni01</t>
  </si>
  <si>
    <t>hagan001</t>
  </si>
  <si>
    <t>hairsje02</t>
  </si>
  <si>
    <t>hairj002</t>
  </si>
  <si>
    <t>Jerry Hairston Jr.</t>
  </si>
  <si>
    <t>hairssc01</t>
  </si>
  <si>
    <t>hairs001</t>
  </si>
  <si>
    <t>hallaro01</t>
  </si>
  <si>
    <t>hallr001</t>
  </si>
  <si>
    <t>hamelco01</t>
  </si>
  <si>
    <t>hamec001</t>
  </si>
  <si>
    <t>hamilbi02</t>
  </si>
  <si>
    <t>hamiljo03</t>
  </si>
  <si>
    <t>hamij003</t>
  </si>
  <si>
    <t>hammeja01</t>
  </si>
  <si>
    <t>hammj002</t>
  </si>
  <si>
    <t>handbr01</t>
  </si>
  <si>
    <t>handb001</t>
  </si>
  <si>
    <t>hanigry01</t>
  </si>
  <si>
    <t>hanir001</t>
  </si>
  <si>
    <t>hannaja01</t>
  </si>
  <si>
    <t>hannj001</t>
  </si>
  <si>
    <t>hanrajo01</t>
  </si>
  <si>
    <t>hanrj001</t>
  </si>
  <si>
    <t>hansoto01</t>
  </si>
  <si>
    <t>hanst001</t>
  </si>
  <si>
    <t>happja01</t>
  </si>
  <si>
    <t>happj001</t>
  </si>
  <si>
    <t>haranaa01</t>
  </si>
  <si>
    <t>haraa001</t>
  </si>
  <si>
    <t>hardyjj01</t>
  </si>
  <si>
    <t>hardj003</t>
  </si>
  <si>
    <t>harenda01</t>
  </si>
  <si>
    <t>hared001</t>
  </si>
  <si>
    <t>harpebr03</t>
  </si>
  <si>
    <t>harrelu01</t>
  </si>
  <si>
    <t>harrl002</t>
  </si>
  <si>
    <t>harrijo05</t>
  </si>
  <si>
    <t>harrj002</t>
  </si>
  <si>
    <t>harrima01</t>
  </si>
  <si>
    <t>harrm001</t>
  </si>
  <si>
    <t>hartco01</t>
  </si>
  <si>
    <t>hartc001</t>
  </si>
  <si>
    <t>harvema01</t>
  </si>
  <si>
    <t>hatchch02</t>
  </si>
  <si>
    <t>hatcc001</t>
  </si>
  <si>
    <t>havenre01</t>
  </si>
  <si>
    <t>hawkila01</t>
  </si>
  <si>
    <t>hawkl001</t>
  </si>
  <si>
    <t>headlch01</t>
  </si>
  <si>
    <t>headc001</t>
  </si>
  <si>
    <t>hechaad01</t>
  </si>
  <si>
    <t>hefneje01</t>
  </si>
  <si>
    <t>heisech01</t>
  </si>
  <si>
    <t>heisc001</t>
  </si>
  <si>
    <t>hellije01</t>
  </si>
  <si>
    <t>hellj001</t>
  </si>
  <si>
    <t>heltoto01</t>
  </si>
  <si>
    <t>heltt001</t>
  </si>
  <si>
    <t>hendeji01</t>
  </si>
  <si>
    <t>hendrli01</t>
  </si>
  <si>
    <t>hendl001</t>
  </si>
  <si>
    <t>hernada01</t>
  </si>
  <si>
    <t>hernafe02</t>
  </si>
  <si>
    <t>hernf002</t>
  </si>
  <si>
    <t>hernago01</t>
  </si>
  <si>
    <t>hernalu01</t>
  </si>
  <si>
    <t>Luis A. Hernandez</t>
  </si>
  <si>
    <t>hernara02</t>
  </si>
  <si>
    <t>hernr002</t>
  </si>
  <si>
    <t>herrejo03</t>
  </si>
  <si>
    <t>herrj002</t>
  </si>
  <si>
    <t>herreke01</t>
  </si>
  <si>
    <t>herrk001</t>
  </si>
  <si>
    <t>herrmch01</t>
  </si>
  <si>
    <t>hestejo01</t>
  </si>
  <si>
    <t>hestj001</t>
  </si>
  <si>
    <t>heywaja01</t>
  </si>
  <si>
    <t>heywj001</t>
  </si>
  <si>
    <t>hicksaa01</t>
  </si>
  <si>
    <t>hicksbr01</t>
  </si>
  <si>
    <t>hickb002</t>
  </si>
  <si>
    <t>hillaa01</t>
  </si>
  <si>
    <t>hilla001</t>
  </si>
  <si>
    <t>hillsh01</t>
  </si>
  <si>
    <t>hillst01</t>
  </si>
  <si>
    <t>Steve Hill</t>
  </si>
  <si>
    <t>hinsker01</t>
  </si>
  <si>
    <t>hinse001</t>
  </si>
  <si>
    <t>hochelu01</t>
  </si>
  <si>
    <t>hochl001</t>
  </si>
  <si>
    <t>hoeslj01</t>
  </si>
  <si>
    <t>holadbr01</t>
  </si>
  <si>
    <t>hollade01</t>
  </si>
  <si>
    <t>holld003</t>
  </si>
  <si>
    <t>hollagr01</t>
  </si>
  <si>
    <t>hollg001</t>
  </si>
  <si>
    <t>hollima01</t>
  </si>
  <si>
    <t>hollm001</t>
  </si>
  <si>
    <t>holtbr01</t>
  </si>
  <si>
    <t>hoovejj01</t>
  </si>
  <si>
    <t>horstje01</t>
  </si>
  <si>
    <t>horsj001</t>
  </si>
  <si>
    <t>hosmeer01</t>
  </si>
  <si>
    <t>hosme001</t>
  </si>
  <si>
    <t>howarry01</t>
  </si>
  <si>
    <t>howar001</t>
  </si>
  <si>
    <t>howeljp01</t>
  </si>
  <si>
    <t>howej003</t>
  </si>
  <si>
    <t>hudsoda01</t>
  </si>
  <si>
    <t>hudsd001</t>
  </si>
  <si>
    <t>hudsoti01</t>
  </si>
  <si>
    <t>hudst001</t>
  </si>
  <si>
    <t>huffda01</t>
  </si>
  <si>
    <t>huffd001</t>
  </si>
  <si>
    <t>hugheja02</t>
  </si>
  <si>
    <t>hughj001</t>
  </si>
  <si>
    <t>hughelu01</t>
  </si>
  <si>
    <t>hughl001</t>
  </si>
  <si>
    <t>hugheph01</t>
  </si>
  <si>
    <t>hughp001</t>
  </si>
  <si>
    <t>hultzda01</t>
  </si>
  <si>
    <t>humbeph01</t>
  </si>
  <si>
    <t>humbp001</t>
  </si>
  <si>
    <t>hundlni01</t>
  </si>
  <si>
    <t>hundn001</t>
  </si>
  <si>
    <t>hunteto01</t>
  </si>
  <si>
    <t>huntt001</t>
  </si>
  <si>
    <t>hunteto02</t>
  </si>
  <si>
    <t>huntt002</t>
  </si>
  <si>
    <t>hutchdr01</t>
  </si>
  <si>
    <t>iannech01</t>
  </si>
  <si>
    <t>iannc001</t>
  </si>
  <si>
    <t>ibanera01</t>
  </si>
  <si>
    <t>ibanr001</t>
  </si>
  <si>
    <t>igarary01</t>
  </si>
  <si>
    <t>igarr001</t>
  </si>
  <si>
    <t>iglesjo01</t>
  </si>
  <si>
    <t>iglej001</t>
  </si>
  <si>
    <t>inciaen01</t>
  </si>
  <si>
    <t>infanom01</t>
  </si>
  <si>
    <t>infao001</t>
  </si>
  <si>
    <t>ingebr01</t>
  </si>
  <si>
    <t>ingeb001</t>
  </si>
  <si>
    <t>ishiktr01</t>
  </si>
  <si>
    <t>ishit001</t>
  </si>
  <si>
    <t>isrinja01</t>
  </si>
  <si>
    <t>isrij001</t>
  </si>
  <si>
    <t>iwakuhi01</t>
  </si>
  <si>
    <t>izturma01</t>
  </si>
  <si>
    <t>iztum001</t>
  </si>
  <si>
    <t>jacksau01</t>
  </si>
  <si>
    <t>jacka001</t>
  </si>
  <si>
    <t>jacksbr01</t>
  </si>
  <si>
    <t>jacksed01</t>
  </si>
  <si>
    <t>jacke001</t>
  </si>
  <si>
    <t>jacksry02</t>
  </si>
  <si>
    <t>jacobmi02</t>
  </si>
  <si>
    <t>janispa01</t>
  </si>
  <si>
    <t>janip001</t>
  </si>
  <si>
    <t>janseke01</t>
  </si>
  <si>
    <t>jansk001</t>
  </si>
  <si>
    <t>janssca01</t>
  </si>
  <si>
    <t>jansc001</t>
  </si>
  <si>
    <t>jasojo01</t>
  </si>
  <si>
    <t>jasoj001</t>
  </si>
  <si>
    <t>jayjo02</t>
  </si>
  <si>
    <t>jay-j001</t>
  </si>
  <si>
    <t>jenkich01</t>
  </si>
  <si>
    <t>jennida01</t>
  </si>
  <si>
    <t>jennide01</t>
  </si>
  <si>
    <t>jennd002</t>
  </si>
  <si>
    <t>jepseke01</t>
  </si>
  <si>
    <t>jepsk001</t>
  </si>
  <si>
    <t>jeterde01</t>
  </si>
  <si>
    <t>jeted001</t>
  </si>
  <si>
    <t>jimena.01</t>
  </si>
  <si>
    <t>jimenub01</t>
  </si>
  <si>
    <t>jimeu001</t>
  </si>
  <si>
    <t>johnsch05</t>
  </si>
  <si>
    <t>johnsda06</t>
  </si>
  <si>
    <t>johnd004</t>
  </si>
  <si>
    <t>johnsel02</t>
  </si>
  <si>
    <t>johne002</t>
  </si>
  <si>
    <t>johnsji04</t>
  </si>
  <si>
    <t>johnsjo09</t>
  </si>
  <si>
    <t>johnj009</t>
  </si>
  <si>
    <t>johnske05</t>
  </si>
  <si>
    <t>johnk003</t>
  </si>
  <si>
    <t>johnsre02</t>
  </si>
  <si>
    <t>johnr008</t>
  </si>
  <si>
    <t>johnsro07</t>
  </si>
  <si>
    <t>johnr009</t>
  </si>
  <si>
    <t>johnsst02</t>
  </si>
  <si>
    <t>jonesad01</t>
  </si>
  <si>
    <t>jonea003</t>
  </si>
  <si>
    <t>jonesga02</t>
  </si>
  <si>
    <t>joneg002</t>
  </si>
  <si>
    <t>jonesna01</t>
  </si>
  <si>
    <t>josepco01</t>
  </si>
  <si>
    <t>joycema01</t>
  </si>
  <si>
    <t>joycm001</t>
  </si>
  <si>
    <t>jurrjja01</t>
  </si>
  <si>
    <t>jurrj001</t>
  </si>
  <si>
    <t>kaaihki01</t>
  </si>
  <si>
    <t>kaaik001</t>
  </si>
  <si>
    <t>kalisry01</t>
  </si>
  <si>
    <t>kalir001</t>
  </si>
  <si>
    <t>karstje01</t>
  </si>
  <si>
    <t>karsj001</t>
  </si>
  <si>
    <t>kawasmu01</t>
  </si>
  <si>
    <t>kearnau01</t>
  </si>
  <si>
    <t>keara001</t>
  </si>
  <si>
    <t>kellesh01</t>
  </si>
  <si>
    <t>kells001</t>
  </si>
  <si>
    <t>kellyca01</t>
  </si>
  <si>
    <t>kellyjo05</t>
  </si>
  <si>
    <t>kempma01</t>
  </si>
  <si>
    <t>kempm001</t>
  </si>
  <si>
    <t>kendrho01</t>
  </si>
  <si>
    <t>Howard Kendrick</t>
  </si>
  <si>
    <t>kendh001</t>
  </si>
  <si>
    <t>kendrky01</t>
  </si>
  <si>
    <t>kendk001</t>
  </si>
  <si>
    <t>kenneia01</t>
  </si>
  <si>
    <t>kenni001</t>
  </si>
  <si>
    <t>keppije01</t>
  </si>
  <si>
    <t>keppj001</t>
  </si>
  <si>
    <t>kershcl01</t>
  </si>
  <si>
    <t>kersc001</t>
  </si>
  <si>
    <t>keuchda01</t>
  </si>
  <si>
    <t>kimbrcr01</t>
  </si>
  <si>
    <t>kimbc001</t>
  </si>
  <si>
    <t>kinnejo01</t>
  </si>
  <si>
    <t>kinnj001</t>
  </si>
  <si>
    <t>kinslia01</t>
  </si>
  <si>
    <t>kinsi001</t>
  </si>
  <si>
    <t>kintzbr01</t>
  </si>
  <si>
    <t>kintb001</t>
  </si>
  <si>
    <t>kipnija01</t>
  </si>
  <si>
    <t>kipnj001</t>
  </si>
  <si>
    <t>kirkmmi01</t>
  </si>
  <si>
    <t>kirkm001</t>
  </si>
  <si>
    <t>klubeco01</t>
  </si>
  <si>
    <t>klubc001</t>
  </si>
  <si>
    <t>koehlto01</t>
  </si>
  <si>
    <t>konerpa01</t>
  </si>
  <si>
    <t>konep001</t>
  </si>
  <si>
    <t>kontoge01</t>
  </si>
  <si>
    <t>kontg001</t>
  </si>
  <si>
    <t>korecbo01</t>
  </si>
  <si>
    <t>koreb001</t>
  </si>
  <si>
    <t>kotchca01</t>
  </si>
  <si>
    <t>kotcc001</t>
  </si>
  <si>
    <t>kotsama01</t>
  </si>
  <si>
    <t>kotsm001</t>
  </si>
  <si>
    <t>kottage01</t>
  </si>
  <si>
    <t>kottg001</t>
  </si>
  <si>
    <t>kozmape01</t>
  </si>
  <si>
    <t>kozmp001</t>
  </si>
  <si>
    <t>kratzer01</t>
  </si>
  <si>
    <t>krate001</t>
  </si>
  <si>
    <t>kubelja01</t>
  </si>
  <si>
    <t>kubej002</t>
  </si>
  <si>
    <t>kurodhi01</t>
  </si>
  <si>
    <t>kuroh001</t>
  </si>
  <si>
    <t>lackejo01</t>
  </si>
  <si>
    <t>lackj001</t>
  </si>
  <si>
    <t>laffeaa01</t>
  </si>
  <si>
    <t>laffa001</t>
  </si>
  <si>
    <t>lagarju01</t>
  </si>
  <si>
    <t>lahaibr01</t>
  </si>
  <si>
    <t>lahab001</t>
  </si>
  <si>
    <t>lairdbr01</t>
  </si>
  <si>
    <t>lairb001</t>
  </si>
  <si>
    <t>lairdge01</t>
  </si>
  <si>
    <t>lairg001</t>
  </si>
  <si>
    <t>lallibl01</t>
  </si>
  <si>
    <t>langery01</t>
  </si>
  <si>
    <t>langr002</t>
  </si>
  <si>
    <t>lannajo01</t>
  </si>
  <si>
    <t>lannj001</t>
  </si>
  <si>
    <t>larocad01</t>
  </si>
  <si>
    <t>laroa001</t>
  </si>
  <si>
    <t>latosma01</t>
  </si>
  <si>
    <t>latom001</t>
  </si>
  <si>
    <t>lavarry01</t>
  </si>
  <si>
    <t>lavar001</t>
  </si>
  <si>
    <t>lawribr01</t>
  </si>
  <si>
    <t>lawrb002</t>
  </si>
  <si>
    <t>leagubr01</t>
  </si>
  <si>
    <t>leagb001</t>
  </si>
  <si>
    <t>leakemi01</t>
  </si>
  <si>
    <t>leakm001</t>
  </si>
  <si>
    <t>leblawa01</t>
  </si>
  <si>
    <t>leblw001</t>
  </si>
  <si>
    <t>lecursa01</t>
  </si>
  <si>
    <t>lecus001</t>
  </si>
  <si>
    <t>leeca01</t>
  </si>
  <si>
    <t>lee-c001</t>
  </si>
  <si>
    <t>leecl02</t>
  </si>
  <si>
    <t>lee-c003</t>
  </si>
  <si>
    <t>lemahdj01</t>
  </si>
  <si>
    <t>leonsa01</t>
  </si>
  <si>
    <t>lerouch01</t>
  </si>
  <si>
    <t>leroc001</t>
  </si>
  <si>
    <t>lestejo01</t>
  </si>
  <si>
    <t>lestj001</t>
  </si>
  <si>
    <t>lewisco01</t>
  </si>
  <si>
    <t>lewic001</t>
  </si>
  <si>
    <t>lewisfr02</t>
  </si>
  <si>
    <t>liddial01</t>
  </si>
  <si>
    <t>lidda001</t>
  </si>
  <si>
    <t>lillyte01</t>
  </si>
  <si>
    <t>lillt001</t>
  </si>
  <si>
    <t>linceti01</t>
  </si>
  <si>
    <t>linct001</t>
  </si>
  <si>
    <t>lincobr01</t>
  </si>
  <si>
    <t>lincb001</t>
  </si>
  <si>
    <t>lindad01</t>
  </si>
  <si>
    <t>linda001</t>
  </si>
  <si>
    <t>lindbjo01</t>
  </si>
  <si>
    <t>lindj004</t>
  </si>
  <si>
    <t>lindsma01</t>
  </si>
  <si>
    <t>lindm001</t>
  </si>
  <si>
    <t>liriafr01</t>
  </si>
  <si>
    <t>lirif001</t>
  </si>
  <si>
    <t>lobatjo01</t>
  </si>
  <si>
    <t>lockeje01</t>
  </si>
  <si>
    <t>lockj001</t>
  </si>
  <si>
    <t>loeka01</t>
  </si>
  <si>
    <t>loe-k001</t>
  </si>
  <si>
    <t>loganbo02</t>
  </si>
  <si>
    <t>logab001</t>
  </si>
  <si>
    <t>lohseky01</t>
  </si>
  <si>
    <t>lohsk001</t>
  </si>
  <si>
    <t>lombast02</t>
  </si>
  <si>
    <t>Stephen Lombardozzi</t>
  </si>
  <si>
    <t>loneyja01</t>
  </si>
  <si>
    <t>lonej001</t>
  </si>
  <si>
    <t>longoev01</t>
  </si>
  <si>
    <t>longe001</t>
  </si>
  <si>
    <t>lopezja02</t>
  </si>
  <si>
    <t>lopej002</t>
  </si>
  <si>
    <t>lopezjo01</t>
  </si>
  <si>
    <t>lopej003</t>
  </si>
  <si>
    <t>lopezwi01</t>
  </si>
  <si>
    <t>lopew001</t>
  </si>
  <si>
    <t>loughda01</t>
  </si>
  <si>
    <t>loupaa01</t>
  </si>
  <si>
    <t>lowede01</t>
  </si>
  <si>
    <t>lowed001</t>
  </si>
  <si>
    <t>lowema01</t>
  </si>
  <si>
    <t>lowem002</t>
  </si>
  <si>
    <t>lowrije01</t>
  </si>
  <si>
    <t>lowrj001</t>
  </si>
  <si>
    <t>lucrojo01</t>
  </si>
  <si>
    <t>lucrj001</t>
  </si>
  <si>
    <t>ludwiry01</t>
  </si>
  <si>
    <t>ludwr001</t>
  </si>
  <si>
    <t>luebkco01</t>
  </si>
  <si>
    <t>luebc001</t>
  </si>
  <si>
    <t>luetglu01</t>
  </si>
  <si>
    <t>lutzdo01</t>
  </si>
  <si>
    <t>lutzza01</t>
  </si>
  <si>
    <t>lylesjo01</t>
  </si>
  <si>
    <t>lylej001</t>
  </si>
  <si>
    <t>lynnla01</t>
  </si>
  <si>
    <t>lynnl001</t>
  </si>
  <si>
    <t>lyonbr01</t>
  </si>
  <si>
    <t>lyonb003</t>
  </si>
  <si>
    <t>machama01</t>
  </si>
  <si>
    <t>madsory01</t>
  </si>
  <si>
    <t>madsr001</t>
  </si>
  <si>
    <t>maholpa01</t>
  </si>
  <si>
    <t>mahop002</t>
  </si>
  <si>
    <t>maiermi01</t>
  </si>
  <si>
    <t>maiem001</t>
  </si>
  <si>
    <t>mainejo01</t>
  </si>
  <si>
    <t>mainesc01</t>
  </si>
  <si>
    <t>mains001</t>
  </si>
  <si>
    <t>maldoma01</t>
  </si>
  <si>
    <t>maldm001</t>
  </si>
  <si>
    <t>marcush01</t>
  </si>
  <si>
    <t>marcs001</t>
  </si>
  <si>
    <t>marisja01</t>
  </si>
  <si>
    <t>markani01</t>
  </si>
  <si>
    <t>markn001</t>
  </si>
  <si>
    <t>marmoca01</t>
  </si>
  <si>
    <t>marmc001</t>
  </si>
  <si>
    <t>maronni01</t>
  </si>
  <si>
    <t>marquja01</t>
  </si>
  <si>
    <t>marqj001</t>
  </si>
  <si>
    <t>marshse01</t>
  </si>
  <si>
    <t>marss002</t>
  </si>
  <si>
    <t>marsolo01</t>
  </si>
  <si>
    <t>marsl001</t>
  </si>
  <si>
    <t>martelu01</t>
  </si>
  <si>
    <t>martl003</t>
  </si>
  <si>
    <t>martest01</t>
  </si>
  <si>
    <t>martevi01</t>
  </si>
  <si>
    <t>martv002</t>
  </si>
  <si>
    <t>marticr01</t>
  </si>
  <si>
    <t>martc005</t>
  </si>
  <si>
    <t>martife02</t>
  </si>
  <si>
    <t>martf002</t>
  </si>
  <si>
    <t>martijd02</t>
  </si>
  <si>
    <t>martj006</t>
  </si>
  <si>
    <t>martile01</t>
  </si>
  <si>
    <t>martl004</t>
  </si>
  <si>
    <t>martilu02</t>
  </si>
  <si>
    <t>martimi02</t>
  </si>
  <si>
    <t>martm003</t>
  </si>
  <si>
    <t>martivi01</t>
  </si>
  <si>
    <t>martiru01</t>
  </si>
  <si>
    <t>martr004</t>
  </si>
  <si>
    <t>masseni01</t>
  </si>
  <si>
    <t>massn001</t>
  </si>
  <si>
    <t>masteju01</t>
  </si>
  <si>
    <t>mastj001</t>
  </si>
  <si>
    <t>mastrda01</t>
  </si>
  <si>
    <t>mathejo02</t>
  </si>
  <si>
    <t>mathj002</t>
  </si>
  <si>
    <t>mathije01</t>
  </si>
  <si>
    <t>mathj001</t>
  </si>
  <si>
    <t>matsuda01</t>
  </si>
  <si>
    <t>matsd001</t>
  </si>
  <si>
    <t>matthry01</t>
  </si>
  <si>
    <t>mattr001</t>
  </si>
  <si>
    <t>matusbr01</t>
  </si>
  <si>
    <t>matub001</t>
  </si>
  <si>
    <t>mauerjo01</t>
  </si>
  <si>
    <t>mauej001</t>
  </si>
  <si>
    <t>maxweju01</t>
  </si>
  <si>
    <t>maxwj002</t>
  </si>
  <si>
    <t>maybejo02</t>
  </si>
  <si>
    <t>maybica01</t>
  </si>
  <si>
    <t>maybc001</t>
  </si>
  <si>
    <t>maysoed01</t>
  </si>
  <si>
    <t>mayse001</t>
  </si>
  <si>
    <t>mcallza01</t>
  </si>
  <si>
    <t>mcalz001</t>
  </si>
  <si>
    <t>mcbrima01</t>
  </si>
  <si>
    <t>mccanbr01</t>
  </si>
  <si>
    <t>mccab002</t>
  </si>
  <si>
    <t>mccarbr01</t>
  </si>
  <si>
    <t>mccab001</t>
  </si>
  <si>
    <t>mccleky01</t>
  </si>
  <si>
    <t>mcclk001</t>
  </si>
  <si>
    <t>mcclemi01</t>
  </si>
  <si>
    <t>mcclm001</t>
  </si>
  <si>
    <t>mccoymi01</t>
  </si>
  <si>
    <t>mccom001</t>
  </si>
  <si>
    <t>mccutan01</t>
  </si>
  <si>
    <t>mccua001</t>
  </si>
  <si>
    <t>mcdonda02</t>
  </si>
  <si>
    <t>mcdod002</t>
  </si>
  <si>
    <t>mcdonja03</t>
  </si>
  <si>
    <t>mcdoj004</t>
  </si>
  <si>
    <t>mcdonjo03</t>
  </si>
  <si>
    <t>mcdoj003</t>
  </si>
  <si>
    <t>mcgeeja01</t>
  </si>
  <si>
    <t>mcgej001</t>
  </si>
  <si>
    <t>mcgehca01</t>
  </si>
  <si>
    <t>mcgec001</t>
  </si>
  <si>
    <t>mcguich01</t>
  </si>
  <si>
    <t>Chris McGuiness</t>
  </si>
  <si>
    <t>mchugco01</t>
  </si>
  <si>
    <t>mckenmi01</t>
  </si>
  <si>
    <t>mckem001</t>
  </si>
  <si>
    <t>mclouna01</t>
  </si>
  <si>
    <t>mclon001</t>
  </si>
  <si>
    <t>mcpheky01</t>
  </si>
  <si>
    <t>medlekr01</t>
  </si>
  <si>
    <t>medlk001</t>
  </si>
  <si>
    <t>mejiaer01</t>
  </si>
  <si>
    <t>mejiaje01</t>
  </si>
  <si>
    <t>mejij001</t>
  </si>
  <si>
    <t>melanma01</t>
  </si>
  <si>
    <t>melam001</t>
  </si>
  <si>
    <t>mendolu01</t>
  </si>
  <si>
    <t>mendl001</t>
  </si>
  <si>
    <t>mercejo03</t>
  </si>
  <si>
    <t>merchje01</t>
  </si>
  <si>
    <t>mesame01</t>
  </si>
  <si>
    <t>mesorde01</t>
  </si>
  <si>
    <t>mesod001</t>
  </si>
  <si>
    <t>middlwi01</t>
  </si>
  <si>
    <t>mijarjo01</t>
  </si>
  <si>
    <t>mijaj001</t>
  </si>
  <si>
    <t>mileywa01</t>
  </si>
  <si>
    <t>milew001</t>
  </si>
  <si>
    <t>millean01</t>
  </si>
  <si>
    <t>milla002</t>
  </si>
  <si>
    <t>milleji02</t>
  </si>
  <si>
    <t>millesh01</t>
  </si>
  <si>
    <t>millsbr02</t>
  </si>
  <si>
    <t>millwke01</t>
  </si>
  <si>
    <t>millk004</t>
  </si>
  <si>
    <t>milonto01</t>
  </si>
  <si>
    <t>milot001</t>
  </si>
  <si>
    <t>minormi01</t>
  </si>
  <si>
    <t>minom001</t>
  </si>
  <si>
    <t>mitchdj01</t>
  </si>
  <si>
    <t>molinjo01</t>
  </si>
  <si>
    <t>molij001</t>
  </si>
  <si>
    <t>molinya01</t>
  </si>
  <si>
    <t>moliy001</t>
  </si>
  <si>
    <t>monteje01</t>
  </si>
  <si>
    <t>montj003</t>
  </si>
  <si>
    <t>montemi01</t>
  </si>
  <si>
    <t>montm001</t>
  </si>
  <si>
    <t>mooread01</t>
  </si>
  <si>
    <t>moora001</t>
  </si>
  <si>
    <t>moorema02</t>
  </si>
  <si>
    <t>moorm003</t>
  </si>
  <si>
    <t>mooresc02</t>
  </si>
  <si>
    <t>moors001</t>
  </si>
  <si>
    <t>moorety01</t>
  </si>
  <si>
    <t>moralfr01</t>
  </si>
  <si>
    <t>moraf001</t>
  </si>
  <si>
    <t>moralke01</t>
  </si>
  <si>
    <t>morak001</t>
  </si>
  <si>
    <t>morelmi01</t>
  </si>
  <si>
    <t>morem001</t>
  </si>
  <si>
    <t>morgany01</t>
  </si>
  <si>
    <t>morgn001</t>
  </si>
  <si>
    <t>morneju01</t>
  </si>
  <si>
    <t>mornj001</t>
  </si>
  <si>
    <t>morribr01</t>
  </si>
  <si>
    <t>morrilo01</t>
  </si>
  <si>
    <t>morrl001</t>
  </si>
  <si>
    <t>morrobr01</t>
  </si>
  <si>
    <t>morrb001</t>
  </si>
  <si>
    <t>morsemi01</t>
  </si>
  <si>
    <t>morsm001</t>
  </si>
  <si>
    <t>mortoch02</t>
  </si>
  <si>
    <t>moseldu01</t>
  </si>
  <si>
    <t>mosed001</t>
  </si>
  <si>
    <t>mossbr01</t>
  </si>
  <si>
    <t>mossb001</t>
  </si>
  <si>
    <t>motteja01</t>
  </si>
  <si>
    <t>mottj001</t>
  </si>
  <si>
    <t>moustmi01</t>
  </si>
  <si>
    <t>mousm001</t>
  </si>
  <si>
    <t>moylape01</t>
  </si>
  <si>
    <t>moylp001</t>
  </si>
  <si>
    <t>mujiced01</t>
  </si>
  <si>
    <t>mujie001</t>
  </si>
  <si>
    <t>murphda07</t>
  </si>
  <si>
    <t>murpd005</t>
  </si>
  <si>
    <t>murphda08</t>
  </si>
  <si>
    <t>murpd006</t>
  </si>
  <si>
    <t>mustero01</t>
  </si>
  <si>
    <t>myersbr01</t>
  </si>
  <si>
    <t>myerb001</t>
  </si>
  <si>
    <t>myerswi01</t>
  </si>
  <si>
    <t>nadyxa01</t>
  </si>
  <si>
    <t>nadyx001</t>
  </si>
  <si>
    <t>Hiroyuki Nakajima</t>
  </si>
  <si>
    <t>napolmi01</t>
  </si>
  <si>
    <t>napom001</t>
  </si>
  <si>
    <t>narvech01</t>
  </si>
  <si>
    <t>narvc001</t>
  </si>
  <si>
    <t>nathajo01</t>
  </si>
  <si>
    <t>nathj001</t>
  </si>
  <si>
    <t>navada01</t>
  </si>
  <si>
    <t>navad002</t>
  </si>
  <si>
    <t>navardi01</t>
  </si>
  <si>
    <t>nealth01</t>
  </si>
  <si>
    <t>nelsoch01</t>
  </si>
  <si>
    <t>neshepa01</t>
  </si>
  <si>
    <t>neshp001</t>
  </si>
  <si>
    <t>nicasju01</t>
  </si>
  <si>
    <t>nicaj001</t>
  </si>
  <si>
    <t>nickemi01</t>
  </si>
  <si>
    <t>nickm001</t>
  </si>
  <si>
    <t>niemaje01</t>
  </si>
  <si>
    <t>niemj001</t>
  </si>
  <si>
    <t>niesejo01</t>
  </si>
  <si>
    <t>Jonathon Niese</t>
  </si>
  <si>
    <t>niesj001</t>
  </si>
  <si>
    <t>nieuwki01</t>
  </si>
  <si>
    <t>nievewi01</t>
  </si>
  <si>
    <t>nievw001</t>
  </si>
  <si>
    <t>nishits01</t>
  </si>
  <si>
    <t>nixja01</t>
  </si>
  <si>
    <t>nix-j001</t>
  </si>
  <si>
    <t>nixla01</t>
  </si>
  <si>
    <t>nix-l001</t>
  </si>
  <si>
    <t>noesihe01</t>
  </si>
  <si>
    <t>noesh001</t>
  </si>
  <si>
    <t>nolasri01</t>
  </si>
  <si>
    <t>nolar001</t>
  </si>
  <si>
    <t>norbejo01</t>
  </si>
  <si>
    <t>norbj001</t>
  </si>
  <si>
    <t>norribu01</t>
  </si>
  <si>
    <t>norrb001</t>
  </si>
  <si>
    <t>norride01</t>
  </si>
  <si>
    <t>novaiv01</t>
  </si>
  <si>
    <t>novai001</t>
  </si>
  <si>
    <t>nunezed02</t>
  </si>
  <si>
    <t>odayda01</t>
  </si>
  <si>
    <t>odayd001</t>
  </si>
  <si>
    <t>odorija01</t>
  </si>
  <si>
    <t>oflaher01</t>
  </si>
  <si>
    <t>oflae001</t>
  </si>
  <si>
    <t>ogandal01</t>
  </si>
  <si>
    <t>ogana001</t>
  </si>
  <si>
    <t>oliveda02</t>
  </si>
  <si>
    <t>olivd001</t>
  </si>
  <si>
    <t>olivele01</t>
  </si>
  <si>
    <t>olivl001</t>
  </si>
  <si>
    <t>olivomi01</t>
  </si>
  <si>
    <t>olivm001</t>
  </si>
  <si>
    <t>oltmi01</t>
  </si>
  <si>
    <t>ondrulo01</t>
  </si>
  <si>
    <t>ondrl001</t>
  </si>
  <si>
    <t>orrpe01</t>
  </si>
  <si>
    <t>orr-p001</t>
  </si>
  <si>
    <t>ortegra01</t>
  </si>
  <si>
    <t>ortizda01</t>
  </si>
  <si>
    <t>ortid001</t>
  </si>
  <si>
    <t>oswalro01</t>
  </si>
  <si>
    <t>oswar001</t>
  </si>
  <si>
    <t>ottavad01</t>
  </si>
  <si>
    <t>ottaa001</t>
  </si>
  <si>
    <t>outmajo01</t>
  </si>
  <si>
    <t>outmj001</t>
  </si>
  <si>
    <t>overbly01</t>
  </si>
  <si>
    <t>overl001</t>
  </si>
  <si>
    <t>owingmi01</t>
  </si>
  <si>
    <t>owinm001</t>
  </si>
  <si>
    <t>pachejo01</t>
  </si>
  <si>
    <t>pachj001</t>
  </si>
  <si>
    <t>paganan01</t>
  </si>
  <si>
    <t>pagaa001</t>
  </si>
  <si>
    <t>papeljo01</t>
  </si>
  <si>
    <t>papej001</t>
  </si>
  <si>
    <t>paredji01</t>
  </si>
  <si>
    <t>parej002</t>
  </si>
  <si>
    <t>parkeja02</t>
  </si>
  <si>
    <t>parkj001</t>
  </si>
  <si>
    <t>parmech01</t>
  </si>
  <si>
    <t>parmc001</t>
  </si>
  <si>
    <t>parnebo01</t>
  </si>
  <si>
    <t>parnb001</t>
  </si>
  <si>
    <t>parrage01</t>
  </si>
  <si>
    <t>parrg001</t>
  </si>
  <si>
    <t>parrama01</t>
  </si>
  <si>
    <t>parrm001</t>
  </si>
  <si>
    <t>pastoty01</t>
  </si>
  <si>
    <t>pattotr01</t>
  </si>
  <si>
    <t>pattt001</t>
  </si>
  <si>
    <t>pauleda01</t>
  </si>
  <si>
    <t>pauld001</t>
  </si>
  <si>
    <t>paulife01</t>
  </si>
  <si>
    <t>paulf001</t>
  </si>
  <si>
    <t>pauliro01</t>
  </si>
  <si>
    <t>paulr001</t>
  </si>
  <si>
    <t>paulxa01</t>
  </si>
  <si>
    <t>paulx001</t>
  </si>
  <si>
    <t>paxtoja01</t>
  </si>
  <si>
    <t>peacobr01</t>
  </si>
  <si>
    <t>pearcst01</t>
  </si>
  <si>
    <t>pears001</t>
  </si>
  <si>
    <t>peavyja01</t>
  </si>
  <si>
    <t>peavj001</t>
  </si>
  <si>
    <t>pedrodu01</t>
  </si>
  <si>
    <t>pedrd001</t>
  </si>
  <si>
    <t>pegueca01</t>
  </si>
  <si>
    <t>peguc001</t>
  </si>
  <si>
    <t>peguefr01</t>
  </si>
  <si>
    <t>pelfrmi01</t>
  </si>
  <si>
    <t>pelfm001</t>
  </si>
  <si>
    <t>penabr01</t>
  </si>
  <si>
    <t>penab002</t>
  </si>
  <si>
    <t>penaca01</t>
  </si>
  <si>
    <t>penac001</t>
  </si>
  <si>
    <t>penara02</t>
  </si>
  <si>
    <t>penar002</t>
  </si>
  <si>
    <t>pencehu01</t>
  </si>
  <si>
    <t>pench001</t>
  </si>
  <si>
    <t>pennicl01</t>
  </si>
  <si>
    <t>pennc001</t>
  </si>
  <si>
    <t>peraljh01</t>
  </si>
  <si>
    <t>peraj001</t>
  </si>
  <si>
    <t>peraljo01</t>
  </si>
  <si>
    <t>peraj002</t>
  </si>
  <si>
    <t>peralwi01</t>
  </si>
  <si>
    <t>perdolu01</t>
  </si>
  <si>
    <t>Luis M. Perdomo</t>
  </si>
  <si>
    <t>perdl001</t>
  </si>
  <si>
    <t>perezch01</t>
  </si>
  <si>
    <t>perec002</t>
  </si>
  <si>
    <t>perezeu01</t>
  </si>
  <si>
    <t>perezhe01</t>
  </si>
  <si>
    <t>perezju01</t>
  </si>
  <si>
    <t>perezlu01</t>
  </si>
  <si>
    <t>perezma02</t>
  </si>
  <si>
    <t>perezol01</t>
  </si>
  <si>
    <t>pereo002</t>
  </si>
  <si>
    <t>perezsa02</t>
  </si>
  <si>
    <t>peres002</t>
  </si>
  <si>
    <t>perkigl01</t>
  </si>
  <si>
    <t>perkg001</t>
  </si>
  <si>
    <t>pestavi01</t>
  </si>
  <si>
    <t>pestv001</t>
  </si>
  <si>
    <t>peterbr01</t>
  </si>
  <si>
    <t>peteb001</t>
  </si>
  <si>
    <t>pettian01</t>
  </si>
  <si>
    <t>pettijo01</t>
  </si>
  <si>
    <t>phelpco01</t>
  </si>
  <si>
    <t>phelpda01</t>
  </si>
  <si>
    <t>phillbr01</t>
  </si>
  <si>
    <t>philb001</t>
  </si>
  <si>
    <t>phippde01</t>
  </si>
  <si>
    <t>pierrju01</t>
  </si>
  <si>
    <t>pierj002</t>
  </si>
  <si>
    <t>pierza.01</t>
  </si>
  <si>
    <t>piera001</t>
  </si>
  <si>
    <t>pillbr01</t>
  </si>
  <si>
    <t>pillb001</t>
  </si>
  <si>
    <t>pinama01</t>
  </si>
  <si>
    <t>pinam001</t>
  </si>
  <si>
    <t>Manuel Pina</t>
  </si>
  <si>
    <t>pinedmi01</t>
  </si>
  <si>
    <t>pinem001</t>
  </si>
  <si>
    <t>plouftr01</t>
  </si>
  <si>
    <t>plout001</t>
  </si>
  <si>
    <t>polanpl01</t>
  </si>
  <si>
    <t>polap001</t>
  </si>
  <si>
    <t>polloaj01</t>
  </si>
  <si>
    <t>pomerdr01</t>
  </si>
  <si>
    <t>pomed001</t>
  </si>
  <si>
    <t>pomerst01</t>
  </si>
  <si>
    <t>Stu Pomeranz</t>
  </si>
  <si>
    <t>porceri01</t>
  </si>
  <si>
    <t>porcr001</t>
  </si>
  <si>
    <t>poseybu01</t>
  </si>
  <si>
    <t>poseb001</t>
  </si>
  <si>
    <t>pradoma01</t>
  </si>
  <si>
    <t>pradm001</t>
  </si>
  <si>
    <t>preslal01</t>
  </si>
  <si>
    <t>presa001</t>
  </si>
  <si>
    <t>priceda01</t>
  </si>
  <si>
    <t>pricd001</t>
  </si>
  <si>
    <t>pridija01</t>
  </si>
  <si>
    <t>pridj001</t>
  </si>
  <si>
    <t>princjo01</t>
  </si>
  <si>
    <t>profaju01</t>
  </si>
  <si>
    <t>pryorst01</t>
  </si>
  <si>
    <t>pujolal01</t>
  </si>
  <si>
    <t>pujoa001</t>
  </si>
  <si>
    <t>puntoni01</t>
  </si>
  <si>
    <t>puntn001</t>
  </si>
  <si>
    <t>putzjj01</t>
  </si>
  <si>
    <t>putzj001</t>
  </si>
  <si>
    <t>quentca01</t>
  </si>
  <si>
    <t>quenc001</t>
  </si>
  <si>
    <t>quinthu01</t>
  </si>
  <si>
    <t>quinh001</t>
  </si>
  <si>
    <t>quintjo01</t>
  </si>
  <si>
    <t>quintom01</t>
  </si>
  <si>
    <t>quino001</t>
  </si>
  <si>
    <t>raburry01</t>
  </si>
  <si>
    <t>rabur001</t>
  </si>
  <si>
    <t>ramiral03</t>
  </si>
  <si>
    <t>ramia003</t>
  </si>
  <si>
    <t>ramirar01</t>
  </si>
  <si>
    <t>ramia001</t>
  </si>
  <si>
    <t>ramirel02</t>
  </si>
  <si>
    <t>ramirer02</t>
  </si>
  <si>
    <t>ramirha01</t>
  </si>
  <si>
    <t>ramih003</t>
  </si>
  <si>
    <t>ramirra02</t>
  </si>
  <si>
    <t>ramir003</t>
  </si>
  <si>
    <t>ramosaj01</t>
  </si>
  <si>
    <t>ramosce01</t>
  </si>
  <si>
    <t>ramoc001</t>
  </si>
  <si>
    <t>ramoswi01</t>
  </si>
  <si>
    <t>ramow001</t>
  </si>
  <si>
    <t>rapadcl01</t>
  </si>
  <si>
    <t>rapac001</t>
  </si>
  <si>
    <t>rasmuco01</t>
  </si>
  <si>
    <t>rasmc001</t>
  </si>
  <si>
    <t>rauchjo01</t>
  </si>
  <si>
    <t>raucj001</t>
  </si>
  <si>
    <t>reckean01</t>
  </si>
  <si>
    <t>recka001</t>
  </si>
  <si>
    <t>reddijo01</t>
  </si>
  <si>
    <t>reddj001</t>
  </si>
  <si>
    <t>reedad01</t>
  </si>
  <si>
    <t>reeda001</t>
  </si>
  <si>
    <t>reimono01</t>
  </si>
  <si>
    <t>reimn001</t>
  </si>
  <si>
    <t>rendoan01</t>
  </si>
  <si>
    <t>resopch01</t>
  </si>
  <si>
    <t>resoc001</t>
  </si>
  <si>
    <t>reverbe01</t>
  </si>
  <si>
    <t>reveb001</t>
  </si>
  <si>
    <t>reyesjo01</t>
  </si>
  <si>
    <t>reyej001</t>
  </si>
  <si>
    <t>reynoma01</t>
  </si>
  <si>
    <t>reynm001</t>
  </si>
  <si>
    <t>reynoma02</t>
  </si>
  <si>
    <t>reynm002</t>
  </si>
  <si>
    <t>rhymewi01</t>
  </si>
  <si>
    <t>richacl01</t>
  </si>
  <si>
    <t>richc002</t>
  </si>
  <si>
    <t>richaga01</t>
  </si>
  <si>
    <t>richg002</t>
  </si>
  <si>
    <t>richmsc01</t>
  </si>
  <si>
    <t>richs001</t>
  </si>
  <si>
    <t>riosal01</t>
  </si>
  <si>
    <t>riosa002</t>
  </si>
  <si>
    <t>riverju01</t>
  </si>
  <si>
    <t>rivej001</t>
  </si>
  <si>
    <t>riverma01</t>
  </si>
  <si>
    <t>rivem002</t>
  </si>
  <si>
    <t>rizzoan01</t>
  </si>
  <si>
    <t>rizza001</t>
  </si>
  <si>
    <t>roberbr01</t>
  </si>
  <si>
    <t>robeb003</t>
  </si>
  <si>
    <t>roberda08</t>
  </si>
  <si>
    <t>robed002</t>
  </si>
  <si>
    <t>roberry01</t>
  </si>
  <si>
    <t>roberty01</t>
  </si>
  <si>
    <t>robinsh01</t>
  </si>
  <si>
    <t>robis001</t>
  </si>
  <si>
    <t>robintr01</t>
  </si>
  <si>
    <t>robit001</t>
  </si>
  <si>
    <t>rodnefe01</t>
  </si>
  <si>
    <t>rodnf001</t>
  </si>
  <si>
    <t>rodrial01</t>
  </si>
  <si>
    <t>rodra001</t>
  </si>
  <si>
    <t>rodrian01</t>
  </si>
  <si>
    <t>rodra002</t>
  </si>
  <si>
    <t>rodrife02</t>
  </si>
  <si>
    <t>rodrifr03</t>
  </si>
  <si>
    <t>rodrf003</t>
  </si>
  <si>
    <t>rodrihe03</t>
  </si>
  <si>
    <t>rodrihe04</t>
  </si>
  <si>
    <t>rodrise01</t>
  </si>
  <si>
    <t>rodrs002</t>
  </si>
  <si>
    <t>rodrist02</t>
  </si>
  <si>
    <t>rodriwa01</t>
  </si>
  <si>
    <t>rodrw002</t>
  </si>
  <si>
    <t>rogeres01</t>
  </si>
  <si>
    <t>rogee002</t>
  </si>
  <si>
    <t>rogerma01</t>
  </si>
  <si>
    <t>rogem001</t>
  </si>
  <si>
    <t>rolliji01</t>
  </si>
  <si>
    <t>rollj001</t>
  </si>
  <si>
    <t>romerri01</t>
  </si>
  <si>
    <t>romer002</t>
  </si>
  <si>
    <t>rominan01</t>
  </si>
  <si>
    <t>romia001</t>
  </si>
  <si>
    <t>romose01</t>
  </si>
  <si>
    <t>romos001</t>
  </si>
  <si>
    <t>rondobr01</t>
  </si>
  <si>
    <t>rondohe01</t>
  </si>
  <si>
    <t>rosajo01</t>
  </si>
  <si>
    <t>Jorge De La Rosa</t>
  </si>
  <si>
    <t>delaj001</t>
  </si>
  <si>
    <t>rosalad01</t>
  </si>
  <si>
    <t>rosaa001</t>
  </si>
  <si>
    <t>rosarwi01</t>
  </si>
  <si>
    <t>rosaw001</t>
  </si>
  <si>
    <t>rosenda01</t>
  </si>
  <si>
    <t>rosentr01</t>
  </si>
  <si>
    <t>rossco01</t>
  </si>
  <si>
    <t>rossc001</t>
  </si>
  <si>
    <t>rossda01</t>
  </si>
  <si>
    <t>rossd001</t>
  </si>
  <si>
    <t>rossro01</t>
  </si>
  <si>
    <t>rossty01</t>
  </si>
  <si>
    <t>rosst001</t>
  </si>
  <si>
    <t>rufda01</t>
  </si>
  <si>
    <t>ruggiju01</t>
  </si>
  <si>
    <t>ruggj001</t>
  </si>
  <si>
    <t>ruizca01</t>
  </si>
  <si>
    <t>ruizc001</t>
  </si>
  <si>
    <t>runzlda01</t>
  </si>
  <si>
    <t>runzd001</t>
  </si>
  <si>
    <t>russeja02</t>
  </si>
  <si>
    <t>rutlejo01</t>
  </si>
  <si>
    <t>ryanbr01</t>
  </si>
  <si>
    <t>ryanb002</t>
  </si>
  <si>
    <t>rzepcma01</t>
  </si>
  <si>
    <t>rzepm001</t>
  </si>
  <si>
    <t>sabatc.01</t>
  </si>
  <si>
    <t>sabac001</t>
  </si>
  <si>
    <t>salasfe01</t>
  </si>
  <si>
    <t>salaf001</t>
  </si>
  <si>
    <t>salech01</t>
  </si>
  <si>
    <t>salec001</t>
  </si>
  <si>
    <t>saltaja01</t>
  </si>
  <si>
    <t>Saltalamacchia</t>
  </si>
  <si>
    <t>saltj001</t>
  </si>
  <si>
    <t>samarje01</t>
  </si>
  <si>
    <t>samaj001</t>
  </si>
  <si>
    <t>sanabal01</t>
  </si>
  <si>
    <t>sanchan01</t>
  </si>
  <si>
    <t>sanca004</t>
  </si>
  <si>
    <t>sanched01</t>
  </si>
  <si>
    <t>sance001</t>
  </si>
  <si>
    <t>sanchga01</t>
  </si>
  <si>
    <t>sancg001</t>
  </si>
  <si>
    <t>sanchhe01</t>
  </si>
  <si>
    <t>sanch002</t>
  </si>
  <si>
    <t>sandopa01</t>
  </si>
  <si>
    <t>sandp001</t>
  </si>
  <si>
    <t>sandsje01</t>
  </si>
  <si>
    <t>sandj002</t>
  </si>
  <si>
    <t>santaca01</t>
  </si>
  <si>
    <t>santc002</t>
  </si>
  <si>
    <t>santaer01</t>
  </si>
  <si>
    <t>sante001</t>
  </si>
  <si>
    <t>santajo02</t>
  </si>
  <si>
    <t>santj003</t>
  </si>
  <si>
    <t>santihe01</t>
  </si>
  <si>
    <t>santh001</t>
  </si>
  <si>
    <t>santira01</t>
  </si>
  <si>
    <t>santr002</t>
  </si>
  <si>
    <t>santose01</t>
  </si>
  <si>
    <t>sants001</t>
  </si>
  <si>
    <t>sappeda01</t>
  </si>
  <si>
    <t>sappd001</t>
  </si>
  <si>
    <t>saundjo01</t>
  </si>
  <si>
    <t>saunj001</t>
  </si>
  <si>
    <t>saundmi01</t>
  </si>
  <si>
    <t>saunm001</t>
  </si>
  <si>
    <t>schafjo02</t>
  </si>
  <si>
    <t>schaj002</t>
  </si>
  <si>
    <t>schaflo01</t>
  </si>
  <si>
    <t>schal001</t>
  </si>
  <si>
    <t>schepta01</t>
  </si>
  <si>
    <t>scherma01</t>
  </si>
  <si>
    <t>schem001</t>
  </si>
  <si>
    <t>schiena01</t>
  </si>
  <si>
    <t>schin001</t>
  </si>
  <si>
    <t>schumsk01</t>
  </si>
  <si>
    <t>schus001</t>
  </si>
  <si>
    <t>schwich01</t>
  </si>
  <si>
    <t>schwc001</t>
  </si>
  <si>
    <t>scottlu01</t>
  </si>
  <si>
    <t>scotl001</t>
  </si>
  <si>
    <t>scribev01</t>
  </si>
  <si>
    <t>scrie001</t>
  </si>
  <si>
    <t>scutama01</t>
  </si>
  <si>
    <t>scutm001</t>
  </si>
  <si>
    <t>seageky01</t>
  </si>
  <si>
    <t>seagk001</t>
  </si>
  <si>
    <t>segurje01</t>
  </si>
  <si>
    <t>shawbr01</t>
  </si>
  <si>
    <t>shawb001</t>
  </si>
  <si>
    <t>shielja02</t>
  </si>
  <si>
    <t>shiej002</t>
  </si>
  <si>
    <t>shoppke01</t>
  </si>
  <si>
    <t>shopk001</t>
  </si>
  <si>
    <t>sierrmo01</t>
  </si>
  <si>
    <t>simmoan01</t>
  </si>
  <si>
    <t>simonal01</t>
  </si>
  <si>
    <t>simoa001</t>
  </si>
  <si>
    <t>singljo02</t>
  </si>
  <si>
    <t>sippto01</t>
  </si>
  <si>
    <t>sippt001</t>
  </si>
  <si>
    <t>skaggty01</t>
  </si>
  <si>
    <t>skipwky01</t>
  </si>
  <si>
    <t>sloweke01</t>
  </si>
  <si>
    <t>smithse01</t>
  </si>
  <si>
    <t>smits002</t>
  </si>
  <si>
    <t>smithwi04</t>
  </si>
  <si>
    <t>smoakju01</t>
  </si>
  <si>
    <t>smoaj001</t>
  </si>
  <si>
    <t>smylydr01</t>
  </si>
  <si>
    <t>snidetr01</t>
  </si>
  <si>
    <t>snidt001</t>
  </si>
  <si>
    <t>snydebr03</t>
  </si>
  <si>
    <t>snydb003</t>
  </si>
  <si>
    <t>snydech02</t>
  </si>
  <si>
    <t>snydc002</t>
  </si>
  <si>
    <t>sogarer01</t>
  </si>
  <si>
    <t>sogae001</t>
  </si>
  <si>
    <t>solando01</t>
  </si>
  <si>
    <t>solisal01</t>
  </si>
  <si>
    <t>soriaal01</t>
  </si>
  <si>
    <t>soria001</t>
  </si>
  <si>
    <t>soriajo01</t>
  </si>
  <si>
    <t>sorij001</t>
  </si>
  <si>
    <t>soriara01</t>
  </si>
  <si>
    <t>sorir001</t>
  </si>
  <si>
    <t>sotoge01</t>
  </si>
  <si>
    <t>sotog001</t>
  </si>
  <si>
    <t>spande01</t>
  </si>
  <si>
    <t>spand001</t>
  </si>
  <si>
    <t>springe01</t>
  </si>
  <si>
    <t>stammcr01</t>
  </si>
  <si>
    <t>stamc001</t>
  </si>
  <si>
    <t>stantmi03</t>
  </si>
  <si>
    <t>staufti01</t>
  </si>
  <si>
    <t>staut001</t>
  </si>
  <si>
    <t>stewach01</t>
  </si>
  <si>
    <t>stewc001</t>
  </si>
  <si>
    <t>stewaia01</t>
  </si>
  <si>
    <t>stewi001</t>
  </si>
  <si>
    <t>stinsjo01</t>
  </si>
  <si>
    <t>stinj001</t>
  </si>
  <si>
    <t>storedr01</t>
  </si>
  <si>
    <t>stord001</t>
  </si>
  <si>
    <t>storemi01</t>
  </si>
  <si>
    <t>straida01</t>
  </si>
  <si>
    <t>strasst01</t>
  </si>
  <si>
    <t>stras001</t>
  </si>
  <si>
    <t>streehu01</t>
  </si>
  <si>
    <t>streh001</t>
  </si>
  <si>
    <t>stromma01</t>
  </si>
  <si>
    <t>stroppe01</t>
  </si>
  <si>
    <t>strop001</t>
  </si>
  <si>
    <t>sttuemi01</t>
  </si>
  <si>
    <t>stutm001</t>
  </si>
  <si>
    <t>stubbdr01</t>
  </si>
  <si>
    <t>stubd001</t>
  </si>
  <si>
    <t>stulter01</t>
  </si>
  <si>
    <t>stule002</t>
  </si>
  <si>
    <t>suzukic01</t>
  </si>
  <si>
    <t>suzui001</t>
  </si>
  <si>
    <t>suzukku01</t>
  </si>
  <si>
    <t>suzuk001</t>
  </si>
  <si>
    <t>swarzan01</t>
  </si>
  <si>
    <t>swara001</t>
  </si>
  <si>
    <t>sweenry01</t>
  </si>
  <si>
    <t>sweer001</t>
  </si>
  <si>
    <t>swindr.01</t>
  </si>
  <si>
    <t>swishni01</t>
  </si>
  <si>
    <t>swisn001</t>
  </si>
  <si>
    <t>tabatjo01</t>
  </si>
  <si>
    <t>tabaj002</t>
  </si>
  <si>
    <t>takahhi01</t>
  </si>
  <si>
    <t>takah001</t>
  </si>
  <si>
    <t>tateyyo01</t>
  </si>
  <si>
    <t>tatey001</t>
  </si>
  <si>
    <t>taveros01</t>
  </si>
  <si>
    <t>tayloan01</t>
  </si>
  <si>
    <t>tazawju01</t>
  </si>
  <si>
    <t>tazaj001</t>
  </si>
  <si>
    <t>teagata01</t>
  </si>
  <si>
    <t>teagt001</t>
  </si>
  <si>
    <t>teherju01</t>
  </si>
  <si>
    <t>tehej001</t>
  </si>
  <si>
    <t>teixema01</t>
  </si>
  <si>
    <t>teixm001</t>
  </si>
  <si>
    <t>tejadru01</t>
  </si>
  <si>
    <t>tejar001</t>
  </si>
  <si>
    <t>tekotbl01</t>
  </si>
  <si>
    <t>thameer01</t>
  </si>
  <si>
    <t>thame001</t>
  </si>
  <si>
    <t>thatcjo01</t>
  </si>
  <si>
    <t>thatj001</t>
  </si>
  <si>
    <t>thayeda01</t>
  </si>
  <si>
    <t>thayd001</t>
  </si>
  <si>
    <t>theriry01</t>
  </si>
  <si>
    <t>therr001</t>
  </si>
  <si>
    <t>tholejo01</t>
  </si>
  <si>
    <t>tholj001</t>
  </si>
  <si>
    <t>thomaju01</t>
  </si>
  <si>
    <t>thomj006</t>
  </si>
  <si>
    <t>thomeji01</t>
  </si>
  <si>
    <t>thomj002</t>
  </si>
  <si>
    <t>thornma01</t>
  </si>
  <si>
    <t>thorm001</t>
  </si>
  <si>
    <t>thornty01</t>
  </si>
  <si>
    <t>tillmch01</t>
  </si>
  <si>
    <t>tillc001</t>
  </si>
  <si>
    <t>tollesh01</t>
  </si>
  <si>
    <t>torrean02</t>
  </si>
  <si>
    <t>torra001</t>
  </si>
  <si>
    <t>torreyo01</t>
  </si>
  <si>
    <t>torry001</t>
  </si>
  <si>
    <t>tovarwi01</t>
  </si>
  <si>
    <t>tracych01</t>
  </si>
  <si>
    <t>triunca01</t>
  </si>
  <si>
    <t>troutmi01</t>
  </si>
  <si>
    <t>troum001</t>
  </si>
  <si>
    <t>trumbma01</t>
  </si>
  <si>
    <t>trumm001</t>
  </si>
  <si>
    <t>tulowtr01</t>
  </si>
  <si>
    <t>tulot001</t>
  </si>
  <si>
    <t>turneja01</t>
  </si>
  <si>
    <t>turnj002</t>
  </si>
  <si>
    <t>turneju01</t>
  </si>
  <si>
    <t>ueharko01</t>
  </si>
  <si>
    <t>uehak001</t>
  </si>
  <si>
    <t>ugglada01</t>
  </si>
  <si>
    <t>uggld001</t>
  </si>
  <si>
    <t>uptonbj01</t>
  </si>
  <si>
    <t>uptob001</t>
  </si>
  <si>
    <t>uptonju01</t>
  </si>
  <si>
    <t>uptoj001</t>
  </si>
  <si>
    <t>uribeju01</t>
  </si>
  <si>
    <t>uribj002</t>
  </si>
  <si>
    <t>utleych01</t>
  </si>
  <si>
    <t>utlec001</t>
  </si>
  <si>
    <t>valbulu01</t>
  </si>
  <si>
    <t>valbl001</t>
  </si>
  <si>
    <t>valdejo01</t>
  </si>
  <si>
    <t>Jose G. Valdez</t>
  </si>
  <si>
    <t>valdejo02</t>
  </si>
  <si>
    <t>valdera02</t>
  </si>
  <si>
    <t>valdr002</t>
  </si>
  <si>
    <t>valdewi01</t>
  </si>
  <si>
    <t>valdw001</t>
  </si>
  <si>
    <t>valenda01</t>
  </si>
  <si>
    <t>valed001</t>
  </si>
  <si>
    <t>valvejo01</t>
  </si>
  <si>
    <t>valvj001</t>
  </si>
  <si>
    <t>vanderi01</t>
  </si>
  <si>
    <t>vandr001</t>
  </si>
  <si>
    <t>vargaja01</t>
  </si>
  <si>
    <t>vargj001</t>
  </si>
  <si>
    <t>varvaan01</t>
  </si>
  <si>
    <t>varva001</t>
  </si>
  <si>
    <t>vasques01</t>
  </si>
  <si>
    <t>vasqe001</t>
  </si>
  <si>
    <t>vazquja01</t>
  </si>
  <si>
    <t>vazqj001</t>
  </si>
  <si>
    <t>venabwi01</t>
  </si>
  <si>
    <t>venaw001</t>
  </si>
  <si>
    <t>ventejo01</t>
  </si>
  <si>
    <t>ventj001</t>
  </si>
  <si>
    <t>verasjo01</t>
  </si>
  <si>
    <t>veraj001</t>
  </si>
  <si>
    <t>verlaju01</t>
  </si>
  <si>
    <t>verlj001</t>
  </si>
  <si>
    <t>vicieda01</t>
  </si>
  <si>
    <t>vicid001</t>
  </si>
  <si>
    <t>victosh01</t>
  </si>
  <si>
    <t>victs001</t>
  </si>
  <si>
    <t>villabr02</t>
  </si>
  <si>
    <t>villb002</t>
  </si>
  <si>
    <t>villaca01</t>
  </si>
  <si>
    <t>villc001</t>
  </si>
  <si>
    <t>vinceni01</t>
  </si>
  <si>
    <t>vittejo01</t>
  </si>
  <si>
    <t>vizquom01</t>
  </si>
  <si>
    <t>vizqo001</t>
  </si>
  <si>
    <t>vogelry01</t>
  </si>
  <si>
    <t>voger001</t>
  </si>
  <si>
    <t>volqued01</t>
  </si>
  <si>
    <t>volqe001</t>
  </si>
  <si>
    <t>volstch01</t>
  </si>
  <si>
    <t>volsc001</t>
  </si>
  <si>
    <t>vottojo01</t>
  </si>
  <si>
    <t>vottj001</t>
  </si>
  <si>
    <t>wadeco01</t>
  </si>
  <si>
    <t>wadec001</t>
  </si>
  <si>
    <t>wainwad01</t>
  </si>
  <si>
    <t>waina001</t>
  </si>
  <si>
    <t>waldejo01</t>
  </si>
  <si>
    <t>waldj001</t>
  </si>
  <si>
    <t>waldrky01</t>
  </si>
  <si>
    <t>waldk001</t>
  </si>
  <si>
    <t>walkene01</t>
  </si>
  <si>
    <t>walkn001</t>
  </si>
  <si>
    <t>wallabr01</t>
  </si>
  <si>
    <t>wallb001</t>
  </si>
  <si>
    <t>walljo02</t>
  </si>
  <si>
    <t>waltepj01</t>
  </si>
  <si>
    <t>waltp001</t>
  </si>
  <si>
    <t>warread01</t>
  </si>
  <si>
    <t>watsoto01</t>
  </si>
  <si>
    <t>watst001</t>
  </si>
  <si>
    <t>weaveje02</t>
  </si>
  <si>
    <t>weavj003</t>
  </si>
  <si>
    <t>webbry01</t>
  </si>
  <si>
    <t>weeksje01</t>
  </si>
  <si>
    <t>weekj001</t>
  </si>
  <si>
    <t>weeksri01</t>
  </si>
  <si>
    <t>weekr001</t>
  </si>
  <si>
    <t>weilaky01</t>
  </si>
  <si>
    <t>weilk001</t>
  </si>
  <si>
    <t>wellsca01</t>
  </si>
  <si>
    <t>wellc001</t>
  </si>
  <si>
    <t>wellsve01</t>
  </si>
  <si>
    <t>wellv001</t>
  </si>
  <si>
    <t>werthja01</t>
  </si>
  <si>
    <t>wertj001</t>
  </si>
  <si>
    <t>westbja01</t>
  </si>
  <si>
    <t>westj001</t>
  </si>
  <si>
    <t>wheelry01</t>
  </si>
  <si>
    <t>wheelza01</t>
  </si>
  <si>
    <t>whiteal01</t>
  </si>
  <si>
    <t>whita001</t>
  </si>
  <si>
    <t>whitlch01</t>
  </si>
  <si>
    <t>wielajo01</t>
  </si>
  <si>
    <t>wietema01</t>
  </si>
  <si>
    <t>wietm001</t>
  </si>
  <si>
    <t>wiggity01</t>
  </si>
  <si>
    <t>wiggt001</t>
  </si>
  <si>
    <t>wilheto01</t>
  </si>
  <si>
    <t>wilht001</t>
  </si>
  <si>
    <t>willije01</t>
  </si>
  <si>
    <t>willj003</t>
  </si>
  <si>
    <t>willijo03</t>
  </si>
  <si>
    <t>willj004</t>
  </si>
  <si>
    <t>wilsobo02</t>
  </si>
  <si>
    <t>wilsb002</t>
  </si>
  <si>
    <t>wilsobr01</t>
  </si>
  <si>
    <t>wilsocj01</t>
  </si>
  <si>
    <t>wilsc004</t>
  </si>
  <si>
    <t>wilsoju10</t>
  </si>
  <si>
    <t>wisede01</t>
  </si>
  <si>
    <t>Dewayne Wise</t>
  </si>
  <si>
    <t>wised001</t>
  </si>
  <si>
    <t>wongko01</t>
  </si>
  <si>
    <t>woodti01</t>
  </si>
  <si>
    <t>woodtr01</t>
  </si>
  <si>
    <t>woodt004</t>
  </si>
  <si>
    <t>worleva01</t>
  </si>
  <si>
    <t>worlv001</t>
  </si>
  <si>
    <t>worthda01</t>
  </si>
  <si>
    <t>wortd001</t>
  </si>
  <si>
    <t>wrighda03</t>
  </si>
  <si>
    <t>wrigd002</t>
  </si>
  <si>
    <t>wrighst01</t>
  </si>
  <si>
    <t>wrighwe01</t>
  </si>
  <si>
    <t>wrigw001</t>
  </si>
  <si>
    <t>youklke01</t>
  </si>
  <si>
    <t>youkk001</t>
  </si>
  <si>
    <t>youngch03</t>
  </si>
  <si>
    <t>Chris R. Young</t>
  </si>
  <si>
    <t>younc003</t>
  </si>
  <si>
    <t>youngch04</t>
  </si>
  <si>
    <t>Chris B. Young</t>
  </si>
  <si>
    <t>younc004</t>
  </si>
  <si>
    <t>youngde03</t>
  </si>
  <si>
    <t>yound003</t>
  </si>
  <si>
    <t>younger03</t>
  </si>
  <si>
    <t>youne003</t>
  </si>
  <si>
    <t>youngma02</t>
  </si>
  <si>
    <t>youngmi02</t>
  </si>
  <si>
    <t>younm003</t>
  </si>
  <si>
    <t>zieglbr01</t>
  </si>
  <si>
    <t>ziegb001</t>
  </si>
  <si>
    <t>zimmejo02</t>
  </si>
  <si>
    <t>zimmj003</t>
  </si>
  <si>
    <t>zimmery01</t>
  </si>
  <si>
    <t>zimmr001</t>
  </si>
  <si>
    <t>zitoba01</t>
  </si>
  <si>
    <t>zitob001</t>
  </si>
  <si>
    <t>zobribe01</t>
  </si>
  <si>
    <t>zobrb001</t>
  </si>
  <si>
    <t>zuninmi01</t>
  </si>
  <si>
    <t>Mike Zunino</t>
  </si>
  <si>
    <t>ryuhy01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</si>
  <si>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</si>
  <si>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</si>
  <si>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</si>
  <si>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</si>
  <si>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</si>
  <si>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</si>
  <si>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</si>
  <si>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</si>
  <si>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</si>
  <si>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</si>
  <si>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</si>
  <si>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</si>
  <si>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</si>
  <si>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</si>
  <si>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</si>
  <si>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 League Budget:</t>
  </si>
  <si>
    <t>League Hitting Budget:</t>
  </si>
  <si>
    <t>League Pitching Budget:</t>
  </si>
  <si>
    <t>Total Hitters Drafted:</t>
  </si>
  <si>
    <t>Total Pitchers Drafted:</t>
  </si>
  <si>
    <t>RANK</t>
  </si>
  <si>
    <t>USEFULSGP</t>
  </si>
  <si>
    <t>Draftable Hitter SGPs:</t>
  </si>
  <si>
    <t>Hitting Budget Allocated to Players:</t>
  </si>
  <si>
    <t>Dollar Value Per Hitter SGP:</t>
  </si>
  <si>
    <t>$VALUE</t>
  </si>
  <si>
    <t>Draftable Pitcher SGPs:</t>
  </si>
  <si>
    <t>Pitching Budget Allocated to Players:</t>
  </si>
  <si>
    <t>Dollar Value Per Pitcher SGP:</t>
  </si>
  <si>
    <t>REMAIN_SGP</t>
  </si>
  <si>
    <t>Remaining Hitters to be Drafted:</t>
  </si>
  <si>
    <t>Remaining Pitchers to be Drafted:</t>
  </si>
  <si>
    <t>Remaining Hitter SGPs:</t>
  </si>
  <si>
    <t>Remaining Hitter Budget Allocated to Players:</t>
  </si>
  <si>
    <t>Remaining Dollar Value per Hitter SGP:</t>
  </si>
  <si>
    <t>Remaining Pitcher SGPs:</t>
  </si>
  <si>
    <t>Remaining Pitching Budget Allocated to Players:</t>
  </si>
  <si>
    <t>Remaining Dollar Value Per Pitcher SGP:</t>
  </si>
  <si>
    <t>$ACTUAL</t>
  </si>
  <si>
    <t>$INFLATE</t>
  </si>
  <si>
    <t>Dollar Value of Drafted Hitters:</t>
  </si>
  <si>
    <t>Dollar Value of Drafted Pitchers:</t>
  </si>
  <si>
    <t>Remaining League Hitting Budget:</t>
  </si>
  <si>
    <t>Remaining League Pitching Budget:</t>
  </si>
  <si>
    <t>Kyuji Fujikawa</t>
  </si>
  <si>
    <t>Masahiro Tanaka</t>
  </si>
  <si>
    <t>Vic Black</t>
  </si>
  <si>
    <t>Jimmy Nelson</t>
  </si>
  <si>
    <t>Jake Petricka</t>
  </si>
  <si>
    <t>Danny Rosenbaum</t>
  </si>
  <si>
    <t>Josh Satin</t>
  </si>
  <si>
    <t>Alexander Guerrero</t>
  </si>
  <si>
    <t>Jon Singleton</t>
  </si>
  <si>
    <t>Steven Souza</t>
  </si>
  <si>
    <t>Andrew Lambo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</si>
  <si>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</si>
  <si>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</si>
  <si>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</si>
  <si>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</si>
  <si>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</si>
  <si>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</si>
  <si>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</si>
  <si>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</si>
  <si>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</si>
  <si>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</si>
  <si>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</si>
  <si>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</si>
  <si>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</si>
  <si>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</si>
  <si>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</si>
  <si>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</si>
  <si>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</si>
  <si>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</si>
  <si>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</si>
  <si>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Cole De Vries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</si>
  <si>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</si>
  <si>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</si>
  <si>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</si>
  <si>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</si>
  <si>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</si>
  <si>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</si>
  <si>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</si>
  <si>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</si>
  <si>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</si>
  <si>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</si>
  <si>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</si>
  <si>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Chris D. Johnson</t>
  </si>
  <si>
    <t>johnser04</t>
  </si>
  <si>
    <t>kazmisc01</t>
  </si>
  <si>
    <t>lakeju01</t>
  </si>
  <si>
    <t>lamboan01</t>
  </si>
  <si>
    <t>martica04</t>
  </si>
  <si>
    <t>maurebr01</t>
  </si>
  <si>
    <t>John Mayberry Jr.</t>
  </si>
  <si>
    <t>Jenry Mejia</t>
  </si>
  <si>
    <t>millebr02</t>
  </si>
  <si>
    <t>montera01</t>
  </si>
  <si>
    <t>nelsoji02</t>
  </si>
  <si>
    <t>Jonathan Niese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</si>
  <si>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</si>
  <si>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</si>
  <si>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</si>
  <si>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</si>
  <si>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</si>
  <si>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</si>
  <si>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</si>
  <si>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</si>
  <si>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</si>
  <si>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</si>
  <si>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</si>
  <si>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Hyun-Jin-Ryu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</si>
  <si>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</si>
  <si>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</si>
  <si>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</si>
  <si>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</si>
  <si>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</si>
  <si>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</si>
  <si>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</si>
  <si>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</si>
  <si>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</si>
  <si>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</si>
  <si>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</si>
  <si>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</si>
  <si>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</si>
  <si>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</si>
  <si>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</si>
  <si>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</si>
  <si>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</si>
  <si>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</si>
  <si>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</si>
  <si>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</si>
  <si>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KFFLNAME</t>
  </si>
  <si>
    <t>ESPNNAME</t>
  </si>
  <si>
    <t>ESPNID</t>
  </si>
  <si>
    <t>LG</t>
  </si>
  <si>
    <t>BIRTHDATE</t>
  </si>
  <si>
    <t>AARDSMA19811227A</t>
  </si>
  <si>
    <t>ABAD19851217A</t>
  </si>
  <si>
    <t>ABREU19841113A</t>
  </si>
  <si>
    <t>ACEVES19821208A</t>
  </si>
  <si>
    <t>ACKLEY19880226A</t>
  </si>
  <si>
    <t>adamsda02</t>
  </si>
  <si>
    <t>adamm002</t>
  </si>
  <si>
    <t>ADAMS19880831A</t>
  </si>
  <si>
    <t>AFFELDT19790606A</t>
  </si>
  <si>
    <t>albea001</t>
  </si>
  <si>
    <t>ALBERS19851006A</t>
  </si>
  <si>
    <t>ALBERS19830120A</t>
  </si>
  <si>
    <t>ALBURQUER19860610A</t>
  </si>
  <si>
    <t>alcanar01</t>
  </si>
  <si>
    <t>almoa001</t>
  </si>
  <si>
    <t>ALMONTE19890627A</t>
  </si>
  <si>
    <t>almoz001</t>
  </si>
  <si>
    <t>ALMONTE19890610A</t>
  </si>
  <si>
    <t>ALONSO19870408A</t>
  </si>
  <si>
    <t>ALVAREZ19900418A</t>
  </si>
  <si>
    <t>alvarjo01</t>
  </si>
  <si>
    <t>ALVAREZ19870718A</t>
  </si>
  <si>
    <t>AMARISTA19890406A</t>
  </si>
  <si>
    <t>ambrh001</t>
  </si>
  <si>
    <t>AMBRIZ19840524A</t>
  </si>
  <si>
    <t>ANDERSON19880201A</t>
  </si>
  <si>
    <t>anderch01</t>
  </si>
  <si>
    <t>anderla03</t>
  </si>
  <si>
    <t>andel002</t>
  </si>
  <si>
    <t>ANDINO19840425A</t>
  </si>
  <si>
    <t>ANDRUS19880826A</t>
  </si>
  <si>
    <t>ANKIEL19790719A</t>
  </si>
  <si>
    <t>annade01</t>
  </si>
  <si>
    <t>aokin001</t>
  </si>
  <si>
    <t>AOKI19820105A</t>
  </si>
  <si>
    <t>archc001</t>
  </si>
  <si>
    <t>ARCHER19880926A</t>
  </si>
  <si>
    <t>arcio001</t>
  </si>
  <si>
    <t>ARCIA19910509A</t>
  </si>
  <si>
    <t>arenn001</t>
  </si>
  <si>
    <t>ARENADO19910416A</t>
  </si>
  <si>
    <t>ARENCIBIA19860105A</t>
  </si>
  <si>
    <t>ARIAS19840921A</t>
  </si>
  <si>
    <t>ARRIETA19860306A</t>
  </si>
  <si>
    <t>ARROYO19770224A</t>
  </si>
  <si>
    <t>aschc001</t>
  </si>
  <si>
    <t>ASCHE19900630A</t>
  </si>
  <si>
    <t>ATCHISON19760329A</t>
  </si>
  <si>
    <t>atkinga01</t>
  </si>
  <si>
    <t>Garrett Atkins</t>
  </si>
  <si>
    <t>N/A</t>
  </si>
  <si>
    <t>aumop001</t>
  </si>
  <si>
    <t>AUMONT19890107A</t>
  </si>
  <si>
    <t>averx001</t>
  </si>
  <si>
    <t>AVERY19900101A</t>
  </si>
  <si>
    <t>AVILA19870129A</t>
  </si>
  <si>
    <t>avill001</t>
  </si>
  <si>
    <t>AVILAN19890719A</t>
  </si>
  <si>
    <t>AVILES19810313A</t>
  </si>
  <si>
    <t>axeld001</t>
  </si>
  <si>
    <t>AXELROD19850730A</t>
  </si>
  <si>
    <t>AXFORD19830401A</t>
  </si>
  <si>
    <t>AYALA19780112A</t>
  </si>
  <si>
    <t>AYBAR19840114A</t>
  </si>
  <si>
    <t>BADENHOP19830208A</t>
  </si>
  <si>
    <t>BAILEY19840531A</t>
  </si>
  <si>
    <t>BAILEY19860503A</t>
  </si>
  <si>
    <t>BAKER19810120A</t>
  </si>
  <si>
    <t>BALESTER19860606A</t>
  </si>
  <si>
    <t>BALFOUR19771230A</t>
  </si>
  <si>
    <t>BARAJAS19750905A</t>
  </si>
  <si>
    <t>BARD19850625A</t>
  </si>
  <si>
    <t>BARMES19790306A</t>
  </si>
  <si>
    <t>barnb002</t>
  </si>
  <si>
    <t>BARNES19860515A</t>
  </si>
  <si>
    <t>BARNEY19851108A</t>
  </si>
  <si>
    <t>barns002</t>
  </si>
  <si>
    <t>BARNES19870905A</t>
  </si>
  <si>
    <t>BARTLETT19791030A</t>
  </si>
  <si>
    <t>BARTON19850816A</t>
  </si>
  <si>
    <t>BASS19871101A</t>
  </si>
  <si>
    <t>BASTARDO19850921A</t>
  </si>
  <si>
    <t>bauet001</t>
  </si>
  <si>
    <t>BAUER19910117A</t>
  </si>
  <si>
    <t>BAXTER19841207A</t>
  </si>
  <si>
    <t>BAY19780920A</t>
  </si>
  <si>
    <t>BEACHEY19860903A</t>
  </si>
  <si>
    <t>BEAVAN19890117A</t>
  </si>
  <si>
    <t>BECKETT19800515A</t>
  </si>
  <si>
    <t>BECKHAM19860916A</t>
  </si>
  <si>
    <t>BEDARD19790306A</t>
  </si>
  <si>
    <t>BELISLE19800606A</t>
  </si>
  <si>
    <t>belir001</t>
  </si>
  <si>
    <t>BELIZARIO19821231A</t>
  </si>
  <si>
    <t>belij001</t>
  </si>
  <si>
    <t>BELIVEAU19870117A</t>
  </si>
  <si>
    <t>BELL19770929A</t>
  </si>
  <si>
    <t>BELOW19851115A</t>
  </si>
  <si>
    <t>BELT19880420A</t>
  </si>
  <si>
    <t>BELTRE19790407A</t>
  </si>
  <si>
    <t>BELTRAN19770424A</t>
  </si>
  <si>
    <t>BENOIT19770726A</t>
  </si>
  <si>
    <t>BERKMAN19760210A</t>
  </si>
  <si>
    <t>BERNADINA19840612A</t>
  </si>
  <si>
    <t>berrq001</t>
  </si>
  <si>
    <t>BERRY19841121A</t>
  </si>
  <si>
    <t>BETANCES19880323A</t>
  </si>
  <si>
    <t>BETANCOUR19750429A</t>
  </si>
  <si>
    <t>BETANCOUR19820000A</t>
  </si>
  <si>
    <t>BETEMIT19811102A</t>
  </si>
  <si>
    <t>bettsmo01</t>
  </si>
  <si>
    <t>bianj001</t>
  </si>
  <si>
    <t>BIANCHI19861005A</t>
  </si>
  <si>
    <t>BILLINGSL19840729A</t>
  </si>
  <si>
    <t>BLACKMON19860701A</t>
  </si>
  <si>
    <t>blact001</t>
  </si>
  <si>
    <t>BLACKLEY19821104A</t>
  </si>
  <si>
    <t>blackvi01</t>
  </si>
  <si>
    <t>blakeca01</t>
  </si>
  <si>
    <t>Casey Blake</t>
  </si>
  <si>
    <t>BLANCO19831212A</t>
  </si>
  <si>
    <t>BLANCO19710829A</t>
  </si>
  <si>
    <t>BLANKS19860911A</t>
  </si>
  <si>
    <t>BLANTON19801211A</t>
  </si>
  <si>
    <t>BLEVINS19830906A</t>
  </si>
  <si>
    <t>BLOOMQUIS19771127A</t>
  </si>
  <si>
    <t>BOESCH19850412A</t>
  </si>
  <si>
    <t>bogax001</t>
  </si>
  <si>
    <t>BOGAERTS19921001A</t>
  </si>
  <si>
    <t>BOGGS19840215A</t>
  </si>
  <si>
    <t>BOGUSEVIC19840218A</t>
  </si>
  <si>
    <t>bolsimi01</t>
  </si>
  <si>
    <t>Mike Bolsinger</t>
  </si>
  <si>
    <t>bondeje01</t>
  </si>
  <si>
    <t>BONIFACIO19850423A</t>
  </si>
  <si>
    <t>borboju01</t>
  </si>
  <si>
    <t>BOSCAN19791226A</t>
  </si>
  <si>
    <t>BOURGEOIS19820104A</t>
  </si>
  <si>
    <t>BOURJOS19870331A</t>
  </si>
  <si>
    <t>BOURN19821227A</t>
  </si>
  <si>
    <t>BOWDEN19860909A</t>
  </si>
  <si>
    <t>boxbb001</t>
  </si>
  <si>
    <t>BOXBERGER19880527A</t>
  </si>
  <si>
    <t>BRACH19860412A</t>
  </si>
  <si>
    <t>bradj001</t>
  </si>
  <si>
    <t>bradlja02</t>
  </si>
  <si>
    <t>BRADLEY19900419A</t>
  </si>
  <si>
    <t>bradlmi01</t>
  </si>
  <si>
    <t>Milton Bradley</t>
  </si>
  <si>
    <t>BRANTLEY19870515A</t>
  </si>
  <si>
    <t>branr002</t>
  </si>
  <si>
    <t>BRANTLY19890714A</t>
  </si>
  <si>
    <t>branyru01</t>
  </si>
  <si>
    <t>Russell Branyan</t>
  </si>
  <si>
    <t>BRAUN19831117A</t>
  </si>
  <si>
    <t>BRESLOW19800808A</t>
  </si>
  <si>
    <t>brigr001</t>
  </si>
  <si>
    <t>BRIGNAC19860116A</t>
  </si>
  <si>
    <t>BRITTON19871222A</t>
  </si>
  <si>
    <t>BROTHERS19871218A</t>
  </si>
  <si>
    <t>browa002</t>
  </si>
  <si>
    <t>browb004</t>
  </si>
  <si>
    <t>BROWN19870903A</t>
  </si>
  <si>
    <t>BROWN19880928A</t>
  </si>
  <si>
    <t>BROXTON19840616A</t>
  </si>
  <si>
    <t>BRUCE19870403A</t>
  </si>
  <si>
    <t>bryankr01</t>
  </si>
  <si>
    <t>BUCHHOLZ19840814A</t>
  </si>
  <si>
    <t>BUCK19800707A</t>
  </si>
  <si>
    <t>BUEHRLE19790323A</t>
  </si>
  <si>
    <t>BUMGARNER19890801A</t>
  </si>
  <si>
    <t>bundd001</t>
  </si>
  <si>
    <t>BUNDY19921115A</t>
  </si>
  <si>
    <t>burkg001</t>
  </si>
  <si>
    <t>BURKE19820921A</t>
  </si>
  <si>
    <t>BURNETT19770103A</t>
  </si>
  <si>
    <t>BURNETT19870726A</t>
  </si>
  <si>
    <t>BURNETT19820917A</t>
  </si>
  <si>
    <t>burrepa01</t>
  </si>
  <si>
    <t>Pat Burrell</t>
  </si>
  <si>
    <t>BURTON19810602A</t>
  </si>
  <si>
    <t>BUTERA19830809A</t>
  </si>
  <si>
    <t>BUTLER19860418A</t>
  </si>
  <si>
    <t>buxtoby01</t>
  </si>
  <si>
    <t>BYRDAK19731031A</t>
  </si>
  <si>
    <t>BYRD19770830A</t>
  </si>
  <si>
    <t>CABRERA19851113A</t>
  </si>
  <si>
    <t>CABRERA19861117A</t>
  </si>
  <si>
    <t>CABRERA19840811A</t>
  </si>
  <si>
    <t>CABRERA19830418A</t>
  </si>
  <si>
    <t>cabreor01</t>
  </si>
  <si>
    <t>CAHILL19880301A</t>
  </si>
  <si>
    <t>CAIN19860413A</t>
  </si>
  <si>
    <t>CAIN19841001A</t>
  </si>
  <si>
    <t>calhk001</t>
  </si>
  <si>
    <t>CALHOUN19871014A</t>
  </si>
  <si>
    <t>CALLASPO19830419A</t>
  </si>
  <si>
    <t>camermi01</t>
  </si>
  <si>
    <t>Mike Cameron</t>
  </si>
  <si>
    <t>CAMPANA19860530A</t>
  </si>
  <si>
    <t>campber01</t>
  </si>
  <si>
    <t>CAMP19751118A</t>
  </si>
  <si>
    <t>CANO19821022A</t>
  </si>
  <si>
    <t>cantujo01</t>
  </si>
  <si>
    <t>Jorge Cantu</t>
  </si>
  <si>
    <t>CANZLER19860411A</t>
  </si>
  <si>
    <t>cappc001</t>
  </si>
  <si>
    <t>CAPPS19900807A</t>
  </si>
  <si>
    <t>cappsma01</t>
  </si>
  <si>
    <t>CAPUANO19780819A</t>
  </si>
  <si>
    <t>carda001</t>
  </si>
  <si>
    <t>CARDENAS19871010A</t>
  </si>
  <si>
    <t>CARIGNAN19860723A</t>
  </si>
  <si>
    <t>CARPENTER19850715A</t>
  </si>
  <si>
    <t>CARP19860630A</t>
  </si>
  <si>
    <t>CARRASCO19870321A</t>
  </si>
  <si>
    <t>carradj01</t>
  </si>
  <si>
    <t>CARRERA19870611A</t>
  </si>
  <si>
    <t>CARRENO19870307A</t>
  </si>
  <si>
    <t>CARROLL19740218A</t>
  </si>
  <si>
    <t>carsr001</t>
  </si>
  <si>
    <t>CARSON19890123A</t>
  </si>
  <si>
    <t>CASHNER19860911A</t>
  </si>
  <si>
    <t>CASILLA19840720A</t>
  </si>
  <si>
    <t>CASSEVAH19850911A</t>
  </si>
  <si>
    <t>casta003</t>
  </si>
  <si>
    <t>CASTELLAN19860804A</t>
  </si>
  <si>
    <t>castn001</t>
  </si>
  <si>
    <t>CASTELLAN19920304A</t>
  </si>
  <si>
    <t>CASTILLO19870424A</t>
  </si>
  <si>
    <t>CASTRO19870618A</t>
  </si>
  <si>
    <t>CASTRO19900324A</t>
  </si>
  <si>
    <t>cecchga01</t>
  </si>
  <si>
    <t>CECIL19860702A</t>
  </si>
  <si>
    <t>CEDENO19830202A</t>
  </si>
  <si>
    <t>CEDENO19860826A</t>
  </si>
  <si>
    <t>CERVELLI19860306A</t>
  </si>
  <si>
    <t>cespy001</t>
  </si>
  <si>
    <t>CESPEDEScubaY01</t>
  </si>
  <si>
    <t>CHACIN19880107A</t>
  </si>
  <si>
    <t>CHAMBERS19861008A</t>
  </si>
  <si>
    <t>CHAMBERLA19850923A</t>
  </si>
  <si>
    <t>CHAPMANcubaA01</t>
  </si>
  <si>
    <t>CHATWOOD19891216A</t>
  </si>
  <si>
    <t>chaveen01</t>
  </si>
  <si>
    <t>CHAVEZ19771207A</t>
  </si>
  <si>
    <t>chaveje01</t>
  </si>
  <si>
    <t>chavj001</t>
  </si>
  <si>
    <t>CHEN19770619A</t>
  </si>
  <si>
    <t>chenw001</t>
  </si>
  <si>
    <t>CHEN19850721A</t>
  </si>
  <si>
    <t>chiriro01</t>
  </si>
  <si>
    <t>CHISENHAL19881004A</t>
  </si>
  <si>
    <t>CHOATE19750905A</t>
  </si>
  <si>
    <t>choim001</t>
  </si>
  <si>
    <t>CHOICE19891110A</t>
  </si>
  <si>
    <t>CHOO19820713A</t>
  </si>
  <si>
    <t>cingt001</t>
  </si>
  <si>
    <t>CINGRANI19890705A</t>
  </si>
  <si>
    <t>CIRIACO19850927A</t>
  </si>
  <si>
    <t>CISHEK19860618A</t>
  </si>
  <si>
    <t>clemp002</t>
  </si>
  <si>
    <t>CLEMENS19880214A</t>
  </si>
  <si>
    <t>CLETO19890501A</t>
  </si>
  <si>
    <t>CLEVENGER19860405A</t>
  </si>
  <si>
    <t>CLIPPARD19850214A</t>
  </si>
  <si>
    <t>cloyt001</t>
  </si>
  <si>
    <t>CLOYD19870516A</t>
  </si>
  <si>
    <t>COBB19871007A</t>
  </si>
  <si>
    <t>dickc002</t>
  </si>
  <si>
    <t>dickeco01</t>
  </si>
  <si>
    <t>DICKERSON19890522A</t>
  </si>
  <si>
    <t>COELLO19841123A</t>
  </si>
  <si>
    <t>COGHLAN19850618A</t>
  </si>
  <si>
    <t>COKE19820719A</t>
  </si>
  <si>
    <t>colabch01</t>
  </si>
  <si>
    <t>colac001</t>
  </si>
  <si>
    <t>coleg001</t>
  </si>
  <si>
    <t>COLE19900908A</t>
  </si>
  <si>
    <t>COLEMAN19860404A</t>
  </si>
  <si>
    <t>COLLINS19890829A</t>
  </si>
  <si>
    <t>COLLMENTE19860207A</t>
  </si>
  <si>
    <t>COLON19730524A</t>
  </si>
  <si>
    <t>COLVIN19850905A</t>
  </si>
  <si>
    <t>CONGER19880129A</t>
  </si>
  <si>
    <t>CONSTANZA19830901A</t>
  </si>
  <si>
    <t>contrjo01</t>
  </si>
  <si>
    <t>COOK19870630A</t>
  </si>
  <si>
    <t>corbp001</t>
  </si>
  <si>
    <t>CORBIN19890719A</t>
  </si>
  <si>
    <t>cordefr01</t>
  </si>
  <si>
    <t>CORPORAN19840107A</t>
  </si>
  <si>
    <t>correca01</t>
  </si>
  <si>
    <t>CORREIA19800824A</t>
  </si>
  <si>
    <t>cosaj001</t>
  </si>
  <si>
    <t>COSART19900525A</t>
  </si>
  <si>
    <t>costm001</t>
  </si>
  <si>
    <t>COSTANZO19830909A</t>
  </si>
  <si>
    <t>cottsne01</t>
  </si>
  <si>
    <t>COWGILL19860522A</t>
  </si>
  <si>
    <t>COZART19850812A</t>
  </si>
  <si>
    <t>CRAIG19840718A</t>
  </si>
  <si>
    <t>CRAIN19810705A</t>
  </si>
  <si>
    <t>CRAWFORD19870121A</t>
  </si>
  <si>
    <t>CRAWFORD19810805A</t>
  </si>
  <si>
    <t>crawe001</t>
  </si>
  <si>
    <t>CRAWFORD19860902A</t>
  </si>
  <si>
    <t>CRISP19791101A</t>
  </si>
  <si>
    <t>croncj01</t>
  </si>
  <si>
    <t>crosc001</t>
  </si>
  <si>
    <t>CROSBY19880917A</t>
  </si>
  <si>
    <t>CROW19861111A</t>
  </si>
  <si>
    <t>crowetr01</t>
  </si>
  <si>
    <t>cruzr001</t>
  </si>
  <si>
    <t>CRUZ19861101A</t>
  </si>
  <si>
    <t>CRUZ19860818A</t>
  </si>
  <si>
    <t>CUDDYER19790327A</t>
  </si>
  <si>
    <t>CUETO19860215A</t>
  </si>
  <si>
    <t>cumpbr01</t>
  </si>
  <si>
    <t>cumpb001</t>
  </si>
  <si>
    <t>cumptbr01</t>
  </si>
  <si>
    <t>custja01</t>
  </si>
  <si>
    <t>Jack Cust</t>
  </si>
  <si>
    <t>damonjo01</t>
  </si>
  <si>
    <t>DANKS19850415A</t>
  </si>
  <si>
    <t>dankj002</t>
  </si>
  <si>
    <t>DANKS19860807A</t>
  </si>
  <si>
    <t>darnc001</t>
  </si>
  <si>
    <t>DARNAUD19870121A</t>
  </si>
  <si>
    <t>darnt001</t>
  </si>
  <si>
    <t>DARNAUD19890210A</t>
  </si>
  <si>
    <t>darvy001</t>
  </si>
  <si>
    <t>DARVISH19860816A</t>
  </si>
  <si>
    <t>davim005</t>
  </si>
  <si>
    <t>DAVIDSON19910326A</t>
  </si>
  <si>
    <t>davieky01</t>
  </si>
  <si>
    <t>DAVIS19860317A</t>
  </si>
  <si>
    <t>davik003</t>
  </si>
  <si>
    <t>DAVIS19871221A</t>
  </si>
  <si>
    <t>DAVIS19801019A</t>
  </si>
  <si>
    <t>DAVIS19850907A</t>
  </si>
  <si>
    <t>DEAZA19840411A</t>
  </si>
  <si>
    <t>DEDUNO19830702A</t>
  </si>
  <si>
    <t>DEFRATUS19871021A</t>
  </si>
  <si>
    <t>Jacob deGrom</t>
  </si>
  <si>
    <t>DEJESUS19791220A</t>
  </si>
  <si>
    <t>DELABAR19820528A</t>
  </si>
  <si>
    <t>delarda01</t>
  </si>
  <si>
    <t>DELAROSA19890301A</t>
  </si>
  <si>
    <t>DELGADO19900209A</t>
  </si>
  <si>
    <t>DEMPSTER19770503A</t>
  </si>
  <si>
    <t>DENORFIA19800715A</t>
  </si>
  <si>
    <t>DESCALSO19861019A</t>
  </si>
  <si>
    <t>DESMOND19850920A</t>
  </si>
  <si>
    <t>DETWILER19860306A</t>
  </si>
  <si>
    <t>devrc001</t>
  </si>
  <si>
    <t>DEVRIES19850212A</t>
  </si>
  <si>
    <t>dewitbl01</t>
  </si>
  <si>
    <t>Blake Dewitt</t>
  </si>
  <si>
    <t>DIAMOND19860730A</t>
  </si>
  <si>
    <t>diazj001</t>
  </si>
  <si>
    <t>diazju02</t>
  </si>
  <si>
    <t>DIAZ19780303A</t>
  </si>
  <si>
    <t>DICKEY19741029A</t>
  </si>
  <si>
    <t>dietd001</t>
  </si>
  <si>
    <t>DIETRICH19890718A</t>
  </si>
  <si>
    <t>DIRKS19860124A</t>
  </si>
  <si>
    <t>DOBBS19780702A</t>
  </si>
  <si>
    <t>DOMINGUEZ19890828A</t>
  </si>
  <si>
    <t>DONALDSON19851208A</t>
  </si>
  <si>
    <t>dools001</t>
  </si>
  <si>
    <t>DOOLITTLE19860926A</t>
  </si>
  <si>
    <t>DOTEL19731125A</t>
  </si>
  <si>
    <t>DOUBRONT19871023A</t>
  </si>
  <si>
    <t>DOUMIT19810403A</t>
  </si>
  <si>
    <t>downd001</t>
  </si>
  <si>
    <t>DOWNS19841226A</t>
  </si>
  <si>
    <t>DOWNS19760317A</t>
  </si>
  <si>
    <t>dozib001</t>
  </si>
  <si>
    <t>DOZIER19870515A</t>
  </si>
  <si>
    <t>DRABEK19871208A</t>
  </si>
  <si>
    <t>J.D. Drew</t>
  </si>
  <si>
    <t>DREW19830316A</t>
  </si>
  <si>
    <t>duchsju01</t>
  </si>
  <si>
    <t>Justin Duchscherer</t>
  </si>
  <si>
    <t>DUDA19860203A</t>
  </si>
  <si>
    <t>DUENSING19830222A</t>
  </si>
  <si>
    <t>duffd001</t>
  </si>
  <si>
    <t>DUFFY19881221A</t>
  </si>
  <si>
    <t>DUKE19830419A</t>
  </si>
  <si>
    <t>DUNCAN19790929A</t>
  </si>
  <si>
    <t>DUNN19791109A</t>
  </si>
  <si>
    <t>DUNN19850523A</t>
  </si>
  <si>
    <t>DURBIN19771203A</t>
  </si>
  <si>
    <t>DYSON19840815A</t>
  </si>
  <si>
    <t>dysos001</t>
  </si>
  <si>
    <t>DYSON19880507A</t>
  </si>
  <si>
    <t>eckstda01</t>
  </si>
  <si>
    <t>David Eckstein</t>
  </si>
  <si>
    <t>edgij001</t>
  </si>
  <si>
    <t>EDGIN19861217A</t>
  </si>
  <si>
    <t>edmonji01</t>
  </si>
  <si>
    <t>Jim Edmonds</t>
  </si>
  <si>
    <t>ELBERT19850513A</t>
  </si>
  <si>
    <t>eliasro01</t>
  </si>
  <si>
    <t>ELLIS19810409A</t>
  </si>
  <si>
    <t>ELLIS19770606A</t>
  </si>
  <si>
    <t>ELLSBURY19830911A</t>
  </si>
  <si>
    <t>ENCARNACI19830107A</t>
  </si>
  <si>
    <t>ENRIGHT19860330A</t>
  </si>
  <si>
    <t>EOVALDI19900213A</t>
  </si>
  <si>
    <t>EPPLEY19851008A</t>
  </si>
  <si>
    <t>erlir001</t>
  </si>
  <si>
    <t>ERLIN19901008A</t>
  </si>
  <si>
    <t>ESCOBAR19861216A</t>
  </si>
  <si>
    <t>ESCOBAR19890105A</t>
  </si>
  <si>
    <t>ESCOBAR19821102A</t>
  </si>
  <si>
    <t>ESPINOSA19870425A</t>
  </si>
  <si>
    <t>ETHIER19820410A</t>
  </si>
  <si>
    <t>expol001</t>
  </si>
  <si>
    <t>falui001</t>
  </si>
  <si>
    <t>FALU19830606A</t>
  </si>
  <si>
    <t>famij001</t>
  </si>
  <si>
    <t>FAMILIA19891010A</t>
  </si>
  <si>
    <t>FARNSWORT19760414A</t>
  </si>
  <si>
    <t>farqd001</t>
  </si>
  <si>
    <t>FARQUHAR19870217A</t>
  </si>
  <si>
    <t>FEDEROWIC19870805A</t>
  </si>
  <si>
    <t>FELDMAN19830207A</t>
  </si>
  <si>
    <t>FELICIANO19760825A</t>
  </si>
  <si>
    <t>FELIZ19880502A</t>
  </si>
  <si>
    <t>fernajo02</t>
  </si>
  <si>
    <t>fieldjo03</t>
  </si>
  <si>
    <t>FIELDER19840509A</t>
  </si>
  <si>
    <t>FIEN19831021A</t>
  </si>
  <si>
    <t>FIERS19850615A</t>
  </si>
  <si>
    <t>fifes001</t>
  </si>
  <si>
    <t>FIFE19861004A</t>
  </si>
  <si>
    <t>FIGGINS19780122A</t>
  </si>
  <si>
    <t>figup001</t>
  </si>
  <si>
    <t>FIGUEROA19851123A</t>
  </si>
  <si>
    <t>FISTER19840204A</t>
  </si>
  <si>
    <t>flahr001</t>
  </si>
  <si>
    <t>FLAHERTY19860727A</t>
  </si>
  <si>
    <t>florw001</t>
  </si>
  <si>
    <t>FLORES19910806A</t>
  </si>
  <si>
    <t>FLORIMON19861210A</t>
  </si>
  <si>
    <t>FLOWERS19860124A</t>
  </si>
  <si>
    <t>FLOYD19830127A</t>
  </si>
  <si>
    <t>fontw001</t>
  </si>
  <si>
    <t>FONT19900524A</t>
  </si>
  <si>
    <t>fordl001</t>
  </si>
  <si>
    <t>FORSYTHE19870114A</t>
  </si>
  <si>
    <t>FOWLER19860322A</t>
  </si>
  <si>
    <t>FRANCISCO19811023A</t>
  </si>
  <si>
    <t>FRANCISCO19790911A</t>
  </si>
  <si>
    <t>FRANCIS19810108A</t>
  </si>
  <si>
    <t>FRANCOEUR19840108A</t>
  </si>
  <si>
    <t>FRANCISCO19870624A</t>
  </si>
  <si>
    <t>FRANDSEN19820524A</t>
  </si>
  <si>
    <t>frann001</t>
  </si>
  <si>
    <t>FRANKLIN19910302A</t>
  </si>
  <si>
    <t>frankry01</t>
  </si>
  <si>
    <t>Ryan Franklin</t>
  </si>
  <si>
    <t>FRASOR19770809A</t>
  </si>
  <si>
    <t>FRAZIER19860212A</t>
  </si>
  <si>
    <t>FREEMAN19890912A</t>
  </si>
  <si>
    <t>frees001</t>
  </si>
  <si>
    <t>FREEMAN19870624A</t>
  </si>
  <si>
    <t>FREESE19830428A</t>
  </si>
  <si>
    <t>friec001</t>
  </si>
  <si>
    <t>FRIEDRICH19870708A</t>
  </si>
  <si>
    <t>FRIERI19850719A</t>
  </si>
  <si>
    <t>fuentbr01</t>
  </si>
  <si>
    <t>fujik001</t>
  </si>
  <si>
    <t>FUJIKAWA00000000A</t>
  </si>
  <si>
    <t>fukudko01</t>
  </si>
  <si>
    <t>FULD19811120A</t>
  </si>
  <si>
    <t>FURBUSH19860411A</t>
  </si>
  <si>
    <t>FURCAL19771024A</t>
  </si>
  <si>
    <t>GALLARDO19860227A</t>
  </si>
  <si>
    <t>galvf001</t>
  </si>
  <si>
    <t>GALVIS19891114A</t>
  </si>
  <si>
    <t>GAMEL19850726A</t>
  </si>
  <si>
    <t>garca003</t>
  </si>
  <si>
    <t>GARCIA19910612A</t>
  </si>
  <si>
    <t>garcc002</t>
  </si>
  <si>
    <t>GARCIA19850824A</t>
  </si>
  <si>
    <t>GARCIA19760610A</t>
  </si>
  <si>
    <t>GARCIA19830307A</t>
  </si>
  <si>
    <t>GARDNER19830824A</t>
  </si>
  <si>
    <t>garlajo01</t>
  </si>
  <si>
    <t>GARZA19831111A</t>
  </si>
  <si>
    <t>gatte001</t>
  </si>
  <si>
    <t>GATTIS19860818A</t>
  </si>
  <si>
    <t>GAUDIN19830324A</t>
  </si>
  <si>
    <t>gausk001</t>
  </si>
  <si>
    <t>GAUSMAN19910106A</t>
  </si>
  <si>
    <t>GEARRIN19860414A</t>
  </si>
  <si>
    <t>GEE19860428A</t>
  </si>
  <si>
    <t>genns001</t>
  </si>
  <si>
    <t>GENNETT19900501A</t>
  </si>
  <si>
    <t>GENTRY19831129A</t>
  </si>
  <si>
    <t>GETZ19830830A</t>
  </si>
  <si>
    <t>giamj001</t>
  </si>
  <si>
    <t>GIAMBI19710108A</t>
  </si>
  <si>
    <t>GIAVOTELL19870710A</t>
  </si>
  <si>
    <t>gibsk002</t>
  </si>
  <si>
    <t>GIBSON19871023A</t>
  </si>
  <si>
    <t>gileske01</t>
  </si>
  <si>
    <t>GILLASPIE19870718A</t>
  </si>
  <si>
    <t>GIMENEZ19820928A</t>
  </si>
  <si>
    <t>gindc001</t>
  </si>
  <si>
    <t>GINDL19880831A</t>
  </si>
  <si>
    <t>glaustr01</t>
  </si>
  <si>
    <t>Troy Glaus</t>
  </si>
  <si>
    <t>goinsry01</t>
  </si>
  <si>
    <t>goinr001</t>
  </si>
  <si>
    <t>GOLDSCHMI19870910A</t>
  </si>
  <si>
    <t>GOMES19801122A</t>
  </si>
  <si>
    <t>gomey001</t>
  </si>
  <si>
    <t>GOMES19870719A</t>
  </si>
  <si>
    <t>GOMEZ19811204A</t>
  </si>
  <si>
    <t>gomem001</t>
  </si>
  <si>
    <t>GONZALEZ19820508A</t>
  </si>
  <si>
    <t>GONZALEZ19830418A</t>
  </si>
  <si>
    <t>GONZALEZ19850919A</t>
  </si>
  <si>
    <t>gonzm002</t>
  </si>
  <si>
    <t>GONZALEZ19890314A</t>
  </si>
  <si>
    <t>gonzama02</t>
  </si>
  <si>
    <t>Marco Gonzales</t>
  </si>
  <si>
    <t>GONZALEZ19780523A</t>
  </si>
  <si>
    <t>STRANGEGO19880422A</t>
  </si>
  <si>
    <t>GORZELANN19820712A</t>
  </si>
  <si>
    <t>gosea001</t>
  </si>
  <si>
    <t>GOSE19900810A</t>
  </si>
  <si>
    <t>GRANDERSO19810316A</t>
  </si>
  <si>
    <t>grany001</t>
  </si>
  <si>
    <t>GRANDAL19881108A</t>
  </si>
  <si>
    <t>grays001</t>
  </si>
  <si>
    <t>GRAY19891107A</t>
  </si>
  <si>
    <t>greeg002</t>
  </si>
  <si>
    <t>GREEN19870927A</t>
  </si>
  <si>
    <t>GREEN19861102A</t>
  </si>
  <si>
    <t>GREENE19830817A</t>
  </si>
  <si>
    <t>GREGERSON19840514A</t>
  </si>
  <si>
    <t>GREGG19780620A</t>
  </si>
  <si>
    <t>gregd001</t>
  </si>
  <si>
    <t>GREGORIUS19900218A</t>
  </si>
  <si>
    <t>GREINKE19831021A</t>
  </si>
  <si>
    <t>grifa002</t>
  </si>
  <si>
    <t>GRIFFIN19880128A</t>
  </si>
  <si>
    <t>GRILLI19761111A</t>
  </si>
  <si>
    <t>grimj002</t>
  </si>
  <si>
    <t>GRIMM19880816A</t>
  </si>
  <si>
    <t>grosr001</t>
  </si>
  <si>
    <t>GROSSMAN19890916A</t>
  </si>
  <si>
    <t>Alex Guerrero</t>
  </si>
  <si>
    <t>GUERREROcubaA01</t>
  </si>
  <si>
    <t>GUERRA19851031A</t>
  </si>
  <si>
    <t>GUERRIER19780802A</t>
  </si>
  <si>
    <t>guerrvl01</t>
  </si>
  <si>
    <t>Vladimir Guerrero</t>
  </si>
  <si>
    <t>guillca01</t>
  </si>
  <si>
    <t>Carlos Guillen</t>
  </si>
  <si>
    <t>guilljo01</t>
  </si>
  <si>
    <t>Jose Guillen</t>
  </si>
  <si>
    <t>GUTHRIE19790408A</t>
  </si>
  <si>
    <t>GUTIERREZ19830221A</t>
  </si>
  <si>
    <t>GUYER19860128A</t>
  </si>
  <si>
    <t>GUZMAN19840614A</t>
  </si>
  <si>
    <t>gyorj001</t>
  </si>
  <si>
    <t>GYORKO19880923A</t>
  </si>
  <si>
    <t>HAFNER19770603A</t>
  </si>
  <si>
    <t>HAGADONE19860101A</t>
  </si>
  <si>
    <t>hahnje01</t>
  </si>
  <si>
    <t>HAIRSTON19760529A</t>
  </si>
  <si>
    <t>HAIRSTON19800525A</t>
  </si>
  <si>
    <t>haleda01</t>
  </si>
  <si>
    <t>haled001</t>
  </si>
  <si>
    <t>haleda02</t>
  </si>
  <si>
    <t>HALLADAY19770514A</t>
  </si>
  <si>
    <t>hallbi01</t>
  </si>
  <si>
    <t>HAMELS19831227A</t>
  </si>
  <si>
    <t>HAMILTON19810521A</t>
  </si>
  <si>
    <t>HAMMEL19820902A</t>
  </si>
  <si>
    <t>HAND19900320A</t>
  </si>
  <si>
    <t>HANIGAN19800816A</t>
  </si>
  <si>
    <t>HANNAHAN19800304A</t>
  </si>
  <si>
    <t>HANRAHAN19811006A</t>
  </si>
  <si>
    <t>HANSON19860828A</t>
  </si>
  <si>
    <t>HAPP19821019A</t>
  </si>
  <si>
    <t>HARANG19780509A</t>
  </si>
  <si>
    <t>harderi01</t>
  </si>
  <si>
    <t>HARDY19820819A</t>
  </si>
  <si>
    <t>HAREN19800917A</t>
  </si>
  <si>
    <t>harpb003</t>
  </si>
  <si>
    <t>HARPER19921016A</t>
  </si>
  <si>
    <t>HARRELL19850603A</t>
  </si>
  <si>
    <t>HARRISON19870708A</t>
  </si>
  <si>
    <t>HARRISON19850816A</t>
  </si>
  <si>
    <t>HART19820324A</t>
  </si>
  <si>
    <t>harvm001</t>
  </si>
  <si>
    <t>HARVEY19890327A</t>
  </si>
  <si>
    <t>hassaal01</t>
  </si>
  <si>
    <t>Alexander Hassan</t>
  </si>
  <si>
    <t>HAWKINS19721221A</t>
  </si>
  <si>
    <t>hawpebr01</t>
  </si>
  <si>
    <t>HEADLEY19840509A</t>
  </si>
  <si>
    <t>hecha001</t>
  </si>
  <si>
    <t>hefnj001</t>
  </si>
  <si>
    <t>HEFNER19860311A</t>
  </si>
  <si>
    <t>HEISEY19841214A</t>
  </si>
  <si>
    <t>HELLICKSO19870408A</t>
  </si>
  <si>
    <t>HELTON19730820A</t>
  </si>
  <si>
    <t>hendj001</t>
  </si>
  <si>
    <t>HENDERSON19821021A</t>
  </si>
  <si>
    <t>hendrky01</t>
  </si>
  <si>
    <t>HENDRIKS19890210A</t>
  </si>
  <si>
    <t>henslcl01</t>
  </si>
  <si>
    <t>HERNANDEZ19860408A</t>
  </si>
  <si>
    <t>herng001</t>
  </si>
  <si>
    <t>hernali01</t>
  </si>
  <si>
    <t>HERNANDEZ19760520A</t>
  </si>
  <si>
    <t>HERRERA19841103A</t>
  </si>
  <si>
    <t>HERRERA19891231A</t>
  </si>
  <si>
    <t>herrc001</t>
  </si>
  <si>
    <t>HERRMANN19871124A</t>
  </si>
  <si>
    <t>HESTER19830914A</t>
  </si>
  <si>
    <t>HEYWARD19890809A</t>
  </si>
  <si>
    <t>hicka001</t>
  </si>
  <si>
    <t>HICKS19891002A</t>
  </si>
  <si>
    <t>HILL19820321A</t>
  </si>
  <si>
    <t>hills003</t>
  </si>
  <si>
    <t>HINSKE19770805A</t>
  </si>
  <si>
    <t>HOCHEVAR19830915A</t>
  </si>
  <si>
    <t>hoesl001</t>
  </si>
  <si>
    <t>HOES19900305A</t>
  </si>
  <si>
    <t>hoffmtr01</t>
  </si>
  <si>
    <t>Trevor Hoffman</t>
  </si>
  <si>
    <t>holab001</t>
  </si>
  <si>
    <t>HOLADAY19871119A</t>
  </si>
  <si>
    <t>HOLLAND19861009A</t>
  </si>
  <si>
    <t>HOLLAND19851120A</t>
  </si>
  <si>
    <t>HOLLIDAY19800110A</t>
  </si>
  <si>
    <t>holtb002</t>
  </si>
  <si>
    <t>HOLT19880611A</t>
  </si>
  <si>
    <t>hoovj002</t>
  </si>
  <si>
    <t>HOOVER19870813A</t>
  </si>
  <si>
    <t>HORST19851001A</t>
  </si>
  <si>
    <t>HOSMER19891024A</t>
  </si>
  <si>
    <t>housetj01</t>
  </si>
  <si>
    <t>HOWARD19791119A</t>
  </si>
  <si>
    <t>HOWELL19830425A</t>
  </si>
  <si>
    <t>hudsoor01</t>
  </si>
  <si>
    <t>HUDSON19750714A</t>
  </si>
  <si>
    <t>huffau01</t>
  </si>
  <si>
    <t>HUFF19840822A</t>
  </si>
  <si>
    <t>HUGHES19850704A</t>
  </si>
  <si>
    <t>HUGHES19860624A</t>
  </si>
  <si>
    <t>HULTZEN19891128A</t>
  </si>
  <si>
    <t>HUMBER19821221A</t>
  </si>
  <si>
    <t>HUNDLEY19830908A</t>
  </si>
  <si>
    <t>HUNTER19750718A</t>
  </si>
  <si>
    <t>HUNTER19860703A</t>
  </si>
  <si>
    <t>hutcd001</t>
  </si>
  <si>
    <t>HUTCHISON19900822A</t>
  </si>
  <si>
    <t>IANNETTA19830408A</t>
  </si>
  <si>
    <t>IBANEZ19720602A</t>
  </si>
  <si>
    <t>IGLESIAScubaJ01</t>
  </si>
  <si>
    <t>INCIARTE19901029A</t>
  </si>
  <si>
    <t>INFANTE19811226A</t>
  </si>
  <si>
    <t>INGE19770519A</t>
  </si>
  <si>
    <t>ISHIKAWA19830924A</t>
  </si>
  <si>
    <t>iwakh001</t>
  </si>
  <si>
    <t>IWAKUMA00000000A</t>
  </si>
  <si>
    <t>iwamuak01</t>
  </si>
  <si>
    <t>Akinori Iwamura</t>
  </si>
  <si>
    <t>IZTURIS19800912A</t>
  </si>
  <si>
    <t>JACKSON19870201A</t>
  </si>
  <si>
    <t>jacksco01</t>
  </si>
  <si>
    <t>Conor Jackson</t>
  </si>
  <si>
    <t>JACKSON19830909A</t>
  </si>
  <si>
    <t>jackr004</t>
  </si>
  <si>
    <t>JANISH19821012A</t>
  </si>
  <si>
    <t>JANSEN19870930A</t>
  </si>
  <si>
    <t>JANSSEN19810917A</t>
  </si>
  <si>
    <t>JASO19830919A</t>
  </si>
  <si>
    <t>JAY19850315A</t>
  </si>
  <si>
    <t>jenksbo01</t>
  </si>
  <si>
    <t>Bobby Jenks</t>
  </si>
  <si>
    <t>jennd003</t>
  </si>
  <si>
    <t>JENNINGS19870417A</t>
  </si>
  <si>
    <t>JENNINGS19861030A</t>
  </si>
  <si>
    <t>JEPSEN19840726A</t>
  </si>
  <si>
    <t>JETER19740626A</t>
  </si>
  <si>
    <t>JIMENEZ19900501A</t>
  </si>
  <si>
    <t>JIMENEZ19840122A</t>
  </si>
  <si>
    <t>JOHNSON19790810A</t>
  </si>
  <si>
    <t>JOHNSON19840309A</t>
  </si>
  <si>
    <t>johne001</t>
  </si>
  <si>
    <t>JOHNSON19840131A</t>
  </si>
  <si>
    <t>JOHNSON19820222A</t>
  </si>
  <si>
    <t>johnsni01</t>
  </si>
  <si>
    <t>JOHNSON19761208A</t>
  </si>
  <si>
    <t>JOHNSON19830722A</t>
  </si>
  <si>
    <t>johns001</t>
  </si>
  <si>
    <t>JOHNSON19870831A</t>
  </si>
  <si>
    <t>JONES19850801A</t>
  </si>
  <si>
    <t>jonesan01</t>
  </si>
  <si>
    <t>JONES19810621A</t>
  </si>
  <si>
    <t>jonen001</t>
  </si>
  <si>
    <t>JONES19860128A</t>
  </si>
  <si>
    <t>jordata01</t>
  </si>
  <si>
    <t>jordt001</t>
  </si>
  <si>
    <t>JOYCE19840803A</t>
  </si>
  <si>
    <t>JURRJENS19860129A</t>
  </si>
  <si>
    <t>KALISH19880328A</t>
  </si>
  <si>
    <t>kawam001</t>
  </si>
  <si>
    <t>KAWASAKI00000000B</t>
  </si>
  <si>
    <t>kazms001</t>
  </si>
  <si>
    <t>KAZMIR19840124A</t>
  </si>
  <si>
    <t>KEARNS19800520A</t>
  </si>
  <si>
    <t>KELLEY19840426A</t>
  </si>
  <si>
    <t>kellc001</t>
  </si>
  <si>
    <t>KELLY19891004A</t>
  </si>
  <si>
    <t>kellydo01</t>
  </si>
  <si>
    <t>kelld001</t>
  </si>
  <si>
    <t>KEMP19840923A</t>
  </si>
  <si>
    <t>kendaja01</t>
  </si>
  <si>
    <t>Jason Kendall</t>
  </si>
  <si>
    <t>KENDRICK19830712A</t>
  </si>
  <si>
    <t>KENDRICK19840826A</t>
  </si>
  <si>
    <t>kennead01</t>
  </si>
  <si>
    <t>KENNEDY19841219A</t>
  </si>
  <si>
    <t>KEPPINGER19800421A</t>
  </si>
  <si>
    <t>KERSHAW19880319A</t>
  </si>
  <si>
    <t>keucd001</t>
  </si>
  <si>
    <t>KEUCHEL19880101A</t>
  </si>
  <si>
    <t>kiermke01</t>
  </si>
  <si>
    <t>KIMBREL19880528A</t>
  </si>
  <si>
    <t>KINNEY19790331A</t>
  </si>
  <si>
    <t>KINSLER19820622A</t>
  </si>
  <si>
    <t>KINTZLER19840801A</t>
  </si>
  <si>
    <t>KIPNIS19870403A</t>
  </si>
  <si>
    <t>KIRKMAN19860918A</t>
  </si>
  <si>
    <t>KLUBER19860410A</t>
  </si>
  <si>
    <t>koeht001</t>
  </si>
  <si>
    <t>KOEHLER19860629A</t>
  </si>
  <si>
    <t>KONERKO19760305A</t>
  </si>
  <si>
    <t>KONTOS19850612A</t>
  </si>
  <si>
    <t>KORECKY19790916A</t>
  </si>
  <si>
    <t>KOTCHMAN19830222A</t>
  </si>
  <si>
    <t>KOTSAY19751202A</t>
  </si>
  <si>
    <t>KOTTARAS19830516A</t>
  </si>
  <si>
    <t>kouzmke01</t>
  </si>
  <si>
    <t>Kevin Kouzmanoff</t>
  </si>
  <si>
    <t>KOZMA19880411A</t>
  </si>
  <si>
    <t>KRATZ19800615A</t>
  </si>
  <si>
    <t>KUBEL19820525A</t>
  </si>
  <si>
    <t>kuoho01</t>
  </si>
  <si>
    <t>Hong-Chih Kuo</t>
  </si>
  <si>
    <t>KURODA00000000A</t>
  </si>
  <si>
    <t>LACKEY19781023A</t>
  </si>
  <si>
    <t>LAFFEY19850415A</t>
  </si>
  <si>
    <t>lagaj001</t>
  </si>
  <si>
    <t>LAGARES19890317A</t>
  </si>
  <si>
    <t>LAIRD19870911A</t>
  </si>
  <si>
    <t>LAIRD19791113A</t>
  </si>
  <si>
    <t>lakej001</t>
  </si>
  <si>
    <t>LAKE19900327A</t>
  </si>
  <si>
    <t>lallb001</t>
  </si>
  <si>
    <t>LALLI19830512A</t>
  </si>
  <si>
    <t>lamba001</t>
  </si>
  <si>
    <t>LAMBO19880811A</t>
  </si>
  <si>
    <t>LANGERHAN19800220A</t>
  </si>
  <si>
    <t>LANNAN19840927A</t>
  </si>
  <si>
    <t>LAROCHE19791106A</t>
  </si>
  <si>
    <t>lasteto01</t>
  </si>
  <si>
    <t>Tommy La Stella</t>
  </si>
  <si>
    <t>LATOS19871209A</t>
  </si>
  <si>
    <t>LAVARNWAY19870807A</t>
  </si>
  <si>
    <t>LAWRIE19900118A</t>
  </si>
  <si>
    <t>LEAGUE19830316A</t>
  </si>
  <si>
    <t>LEAKE19871112A</t>
  </si>
  <si>
    <t>LEBLANC19840807A</t>
  </si>
  <si>
    <t>LECURE19840504A</t>
  </si>
  <si>
    <t>LEE19760620A</t>
  </si>
  <si>
    <t>LEE19780830A</t>
  </si>
  <si>
    <t>Derrek Lee</t>
  </si>
  <si>
    <t>lemad001</t>
  </si>
  <si>
    <t>LEMAHIEU19880713A</t>
  </si>
  <si>
    <t>leons001</t>
  </si>
  <si>
    <t>LEON19890313A</t>
  </si>
  <si>
    <t>LEROUX19840414A</t>
  </si>
  <si>
    <t>LESTER19840107A</t>
  </si>
  <si>
    <t>LEWIS19790802A</t>
  </si>
  <si>
    <t>LIDDI19880814A</t>
  </si>
  <si>
    <t>lidgebr01</t>
  </si>
  <si>
    <t>Brad Lidge</t>
  </si>
  <si>
    <t>lillibr01</t>
  </si>
  <si>
    <t>LILLY19760104A</t>
  </si>
  <si>
    <t>LINCECUM19840615A</t>
  </si>
  <si>
    <t>LINCOLN19850525A</t>
  </si>
  <si>
    <t>LIND19830717A</t>
  </si>
  <si>
    <t>LINDBLOM19870615A</t>
  </si>
  <si>
    <t>LINDSTROM19800211A</t>
  </si>
  <si>
    <t>LIRIANO19831026A</t>
  </si>
  <si>
    <t>LOCKE19871120A</t>
  </si>
  <si>
    <t>LOE19810910A</t>
  </si>
  <si>
    <t>LOGAN19840813A</t>
  </si>
  <si>
    <t>LOHSE19781004A</t>
  </si>
  <si>
    <t>LONEY19840507A</t>
  </si>
  <si>
    <t>LONGORIA19851007A</t>
  </si>
  <si>
    <t>lopezfe01</t>
  </si>
  <si>
    <t>Felipe Lopez</t>
  </si>
  <si>
    <t>LOPEZ19770711A</t>
  </si>
  <si>
    <t>LOPEZ19830719A</t>
  </si>
  <si>
    <t>lougd001</t>
  </si>
  <si>
    <t>LOUGH19860120A</t>
  </si>
  <si>
    <t>loupa001</t>
  </si>
  <si>
    <t>LOUP19871219A</t>
  </si>
  <si>
    <t>LOWE19730601A</t>
  </si>
  <si>
    <t>LOWE19830607A</t>
  </si>
  <si>
    <t>LOWRIE19840417A</t>
  </si>
  <si>
    <t>LUCROY19860613A</t>
  </si>
  <si>
    <t>LUDWICK19780713A</t>
  </si>
  <si>
    <t>LUEBKE19850304A</t>
  </si>
  <si>
    <t>luetl001</t>
  </si>
  <si>
    <t>LUETGE19870324A</t>
  </si>
  <si>
    <t>lutzz001</t>
  </si>
  <si>
    <t>LUTZ19860603A</t>
  </si>
  <si>
    <t>LYLES19901019A</t>
  </si>
  <si>
    <t>LYNN19870512A</t>
  </si>
  <si>
    <t>LYON19790810A</t>
  </si>
  <si>
    <t>lyonsty01</t>
  </si>
  <si>
    <t>machm001</t>
  </si>
  <si>
    <t>MACHADO19920706A</t>
  </si>
  <si>
    <t>MAHOLM19820625A</t>
  </si>
  <si>
    <t>mainj001</t>
  </si>
  <si>
    <t>MAINE19810508A</t>
  </si>
  <si>
    <t>MALDONADO19860816A</t>
  </si>
  <si>
    <t>MARCUM19811214A</t>
  </si>
  <si>
    <t>marij002</t>
  </si>
  <si>
    <t>MARISNICK19910330A</t>
  </si>
  <si>
    <t>MARKAKIS19831117A</t>
  </si>
  <si>
    <t>MARMOL19821014A</t>
  </si>
  <si>
    <t>maron001</t>
  </si>
  <si>
    <t>MARONDE19890905A</t>
  </si>
  <si>
    <t>MARQUIS19780821A</t>
  </si>
  <si>
    <t>MARSHALL19820830A</t>
  </si>
  <si>
    <t>MARSON19860626A</t>
  </si>
  <si>
    <t>marts002</t>
  </si>
  <si>
    <t>MARTE19881009A</t>
  </si>
  <si>
    <t>MARTE19801108A</t>
  </si>
  <si>
    <t>MARTINEZ19820306A</t>
  </si>
  <si>
    <t>MARTINEZ19880101A</t>
  </si>
  <si>
    <t>MARTINEZ19870821A</t>
  </si>
  <si>
    <t>MARTINcubaL01</t>
  </si>
  <si>
    <t>MARTINEZ19820916A</t>
  </si>
  <si>
    <t>martini01</t>
  </si>
  <si>
    <t>Nick Martinez</t>
  </si>
  <si>
    <t>MARTIN19830215A</t>
  </si>
  <si>
    <t>martv001</t>
  </si>
  <si>
    <t>MARTINEZ19781223A</t>
  </si>
  <si>
    <t>MASTERSON19850322A</t>
  </si>
  <si>
    <t>mastd002</t>
  </si>
  <si>
    <t>MASTROIAN19850826A</t>
  </si>
  <si>
    <t>MATHIS19830331A</t>
  </si>
  <si>
    <t>MATSUZAKA00000000A</t>
  </si>
  <si>
    <t>matsuhi01</t>
  </si>
  <si>
    <t>matsuka01</t>
  </si>
  <si>
    <t>Kazuo Matsui</t>
  </si>
  <si>
    <t>MATTHEUS19831110A</t>
  </si>
  <si>
    <t>MATUSZ19870211A</t>
  </si>
  <si>
    <t>MAUER19830419A</t>
  </si>
  <si>
    <t>maurb001</t>
  </si>
  <si>
    <t>MAURER19900703A</t>
  </si>
  <si>
    <t>MAXWELL19831106A</t>
  </si>
  <si>
    <t>MAYBIN19870404A</t>
  </si>
  <si>
    <t>maytr01</t>
  </si>
  <si>
    <t>MCALLISTE19871208A</t>
  </si>
  <si>
    <t>mcbrm002</t>
  </si>
  <si>
    <t>mcbrima02</t>
  </si>
  <si>
    <t>MCBRIDE19850523A</t>
  </si>
  <si>
    <t>MCCANN19840220A</t>
  </si>
  <si>
    <t>MCCARTHY19830707A</t>
  </si>
  <si>
    <t>MCCLELLAN19840612A</t>
  </si>
  <si>
    <t>MCCOY19810402A</t>
  </si>
  <si>
    <t>MCCUTCHEN19861010A</t>
  </si>
  <si>
    <t>MCDONALD19781117A</t>
  </si>
  <si>
    <t>MCDONALD19841019A</t>
  </si>
  <si>
    <t>MCDONALD19740924A</t>
  </si>
  <si>
    <t>MCGEE19860806A</t>
  </si>
  <si>
    <t>mcgowdu01</t>
  </si>
  <si>
    <t>mcgod001</t>
  </si>
  <si>
    <t>mcguc001</t>
  </si>
  <si>
    <t>MCGUINESS19880411A</t>
  </si>
  <si>
    <t>mchuc001</t>
  </si>
  <si>
    <t>MCHUGH19870619A</t>
  </si>
  <si>
    <t>MCKENRY19850304A</t>
  </si>
  <si>
    <t>MCLOUTH19811028A</t>
  </si>
  <si>
    <t>mcphk001</t>
  </si>
  <si>
    <t>mechegi01</t>
  </si>
  <si>
    <t>Gil Meche</t>
  </si>
  <si>
    <t>medicto01</t>
  </si>
  <si>
    <t>medinyo01</t>
  </si>
  <si>
    <t>MEDLEN19851007A</t>
  </si>
  <si>
    <t>meekev01</t>
  </si>
  <si>
    <t>MEJIA19851202A</t>
  </si>
  <si>
    <t>MEJIA19891011A</t>
  </si>
  <si>
    <t>MELANCON19850328A</t>
  </si>
  <si>
    <t>MENDOZA19831031A</t>
  </si>
  <si>
    <t>mercj002</t>
  </si>
  <si>
    <t>MERCER19860827A</t>
  </si>
  <si>
    <t>mesam001</t>
  </si>
  <si>
    <t>MESA19870131A</t>
  </si>
  <si>
    <t>MESORACO19880619A</t>
  </si>
  <si>
    <t>middw001</t>
  </si>
  <si>
    <t>MIDDLEBRO19880909A</t>
  </si>
  <si>
    <t>MIJARES19841029A</t>
  </si>
  <si>
    <t>milesaa01</t>
  </si>
  <si>
    <t>Aaron Miles</t>
  </si>
  <si>
    <t>MILEY19861113A</t>
  </si>
  <si>
    <t>MILLER19850521A</t>
  </si>
  <si>
    <t>Lastings Milledge</t>
  </si>
  <si>
    <t>mills001</t>
  </si>
  <si>
    <t>MILLER19901010A</t>
  </si>
  <si>
    <t>MILLWOOD19741224A</t>
  </si>
  <si>
    <t>MILONE19870216A</t>
  </si>
  <si>
    <t>MINOR19871226A</t>
  </si>
  <si>
    <t>mitcd001</t>
  </si>
  <si>
    <t>MOLINA19750603A</t>
  </si>
  <si>
    <t>MOLINA19820713A</t>
  </si>
  <si>
    <t>MONTERO19891128A</t>
  </si>
  <si>
    <t>MONTERO19830709A</t>
  </si>
  <si>
    <t>MOORE19840508A</t>
  </si>
  <si>
    <t>MOORE19890618A</t>
  </si>
  <si>
    <t>MOORE19831117A</t>
  </si>
  <si>
    <t>moort002</t>
  </si>
  <si>
    <t>MOORE19870130A</t>
  </si>
  <si>
    <t>MORALES19860124A</t>
  </si>
  <si>
    <t>MORALES19830620A</t>
  </si>
  <si>
    <t>morame01</t>
  </si>
  <si>
    <t>Melvin Mora</t>
  </si>
  <si>
    <t>morelbr01</t>
  </si>
  <si>
    <t>MORELAND19850906A</t>
  </si>
  <si>
    <t>MORNEAU19810515A</t>
  </si>
  <si>
    <t>morrb002</t>
  </si>
  <si>
    <t>MORRIS19870328A</t>
  </si>
  <si>
    <t>MORRISON19870825A</t>
  </si>
  <si>
    <t>MORROW19840726A</t>
  </si>
  <si>
    <t>MORSE19820322A</t>
  </si>
  <si>
    <t>moscogu01</t>
  </si>
  <si>
    <t>MOSELEY19811226A</t>
  </si>
  <si>
    <t>MOSS19830916A</t>
  </si>
  <si>
    <t>motagu01</t>
  </si>
  <si>
    <t>MOTTE19820622A</t>
  </si>
  <si>
    <t>MOUSTAKAS19880911A</t>
  </si>
  <si>
    <t>MOYLAN19760212A</t>
  </si>
  <si>
    <t>MUJICA19840510A</t>
  </si>
  <si>
    <t>MURPHY19811018A</t>
  </si>
  <si>
    <t>MURPHY19850104A</t>
  </si>
  <si>
    <t>MYERS19800817A</t>
  </si>
  <si>
    <t>myerw001</t>
  </si>
  <si>
    <t>MYERS19901210A</t>
  </si>
  <si>
    <t>NAPOLI19811031A</t>
  </si>
  <si>
    <t>NARVESON19811220A</t>
  </si>
  <si>
    <t>NATHAN19741122A</t>
  </si>
  <si>
    <t>NAVA19830222A</t>
  </si>
  <si>
    <t>navad001</t>
  </si>
  <si>
    <t>NAVARRO19840209A</t>
  </si>
  <si>
    <t>nealt001</t>
  </si>
  <si>
    <t>NEAL19870817A</t>
  </si>
  <si>
    <t>nelsj004</t>
  </si>
  <si>
    <t>NELSON19890605A</t>
  </si>
  <si>
    <t>NESHEK19800904A</t>
  </si>
  <si>
    <t>NICASIO19860831A</t>
  </si>
  <si>
    <t>NICKEAS19830213A</t>
  </si>
  <si>
    <t>NIEMANN19830228A</t>
  </si>
  <si>
    <t>NIESE19861027A</t>
  </si>
  <si>
    <t>nieuk001</t>
  </si>
  <si>
    <t>NIEUWENHU19870807A</t>
  </si>
  <si>
    <t>NIEVES19770925A</t>
  </si>
  <si>
    <t>nisht001</t>
  </si>
  <si>
    <t>NIX19820826A</t>
  </si>
  <si>
    <t>NIX19801030A</t>
  </si>
  <si>
    <t>NOESI19870126A</t>
  </si>
  <si>
    <t>NOLASCO19821213A</t>
  </si>
  <si>
    <t>NORRIS19850302A</t>
  </si>
  <si>
    <t>norrd001</t>
  </si>
  <si>
    <t>NORRIS19890214A</t>
  </si>
  <si>
    <t>NOVA19870112A</t>
  </si>
  <si>
    <t>nunovi01</t>
  </si>
  <si>
    <t>nunov001</t>
  </si>
  <si>
    <t>oberb001</t>
  </si>
  <si>
    <t>OBERHOLTZ19890701A</t>
  </si>
  <si>
    <t>ODAY19821022A</t>
  </si>
  <si>
    <t>odorj001</t>
  </si>
  <si>
    <t>ODORIZZI19900327A</t>
  </si>
  <si>
    <t>odorro01</t>
  </si>
  <si>
    <t>OFLAHERT19850205A</t>
  </si>
  <si>
    <t>OGANDO19831005A</t>
  </si>
  <si>
    <t>OLIVER19701006A</t>
  </si>
  <si>
    <t>OLIVEROS19880528A</t>
  </si>
  <si>
    <t>OLIVO19780715A</t>
  </si>
  <si>
    <t>olt-m001</t>
  </si>
  <si>
    <t>OLT19880827A</t>
  </si>
  <si>
    <t>ONDRUSEK19850213A</t>
  </si>
  <si>
    <t>ordonmi01</t>
  </si>
  <si>
    <t>Magglio Ordonez</t>
  </si>
  <si>
    <t>ORR19790608A</t>
  </si>
  <si>
    <t>orter001</t>
  </si>
  <si>
    <t>ORTEGA19910515A</t>
  </si>
  <si>
    <t>ORTIZ19751118A</t>
  </si>
  <si>
    <t>OSWALT19770829A</t>
  </si>
  <si>
    <t>OTTAVINO19851122A</t>
  </si>
  <si>
    <t>OUTMAN19840914A</t>
  </si>
  <si>
    <t>OVERBAY19770128A</t>
  </si>
  <si>
    <t>oviedju01</t>
  </si>
  <si>
    <t>owinc001</t>
  </si>
  <si>
    <t>OWINGS19910812A</t>
  </si>
  <si>
    <t>ozunm001</t>
  </si>
  <si>
    <t>OZUNA19901112A</t>
  </si>
  <si>
    <t>PACHECO19860130A</t>
  </si>
  <si>
    <t>padilvi01</t>
  </si>
  <si>
    <t>PAGAN19810702A</t>
  </si>
  <si>
    <t>panikjo01</t>
  </si>
  <si>
    <t>PAPELBON19801123A</t>
  </si>
  <si>
    <t>PAREDES19881125A</t>
  </si>
  <si>
    <t>PARKER19881124A</t>
  </si>
  <si>
    <t>parkeky01</t>
  </si>
  <si>
    <t>PARMELEE19880224A</t>
  </si>
  <si>
    <t>PARNELL19840908A</t>
  </si>
  <si>
    <t>PARRA19870506A</t>
  </si>
  <si>
    <t>PARRA19821030A</t>
  </si>
  <si>
    <t>pastt001</t>
  </si>
  <si>
    <t>PASTORNIC19891213A</t>
  </si>
  <si>
    <t>patteco01</t>
  </si>
  <si>
    <t>Corey Patterson</t>
  </si>
  <si>
    <t>PATTON19850903A</t>
  </si>
  <si>
    <t>PAULINO19831005A</t>
  </si>
  <si>
    <t>PAULINO19810421A</t>
  </si>
  <si>
    <t>PAUL19850225A</t>
  </si>
  <si>
    <t>pavanca01</t>
  </si>
  <si>
    <t>paxtj001</t>
  </si>
  <si>
    <t>PAXTON19881106A</t>
  </si>
  <si>
    <t>peacb001</t>
  </si>
  <si>
    <t>PEACOCK19880202A</t>
  </si>
  <si>
    <t>PEARCE19830413A</t>
  </si>
  <si>
    <t>PEAVY19810531A</t>
  </si>
  <si>
    <t>PEDROIA19830817A</t>
  </si>
  <si>
    <t>PEGUERO19870222A</t>
  </si>
  <si>
    <t>peguf001</t>
  </si>
  <si>
    <t>PEGUERO19880601A</t>
  </si>
  <si>
    <t>PELFREY19840114A</t>
  </si>
  <si>
    <t>PENA19820107A</t>
  </si>
  <si>
    <t>PENA19780517A</t>
  </si>
  <si>
    <t>PENA19850718A</t>
  </si>
  <si>
    <t>PENCE19830413A</t>
  </si>
  <si>
    <t>PENNINGTO19840615A</t>
  </si>
  <si>
    <t>pennybr01</t>
  </si>
  <si>
    <t>peralda01</t>
  </si>
  <si>
    <t>PERALTA19820528A</t>
  </si>
  <si>
    <t>PERALTA19760323A</t>
  </si>
  <si>
    <t>peraw001</t>
  </si>
  <si>
    <t>PERALTA19890508A</t>
  </si>
  <si>
    <t>PEREZ19850701A</t>
  </si>
  <si>
    <t>peree003</t>
  </si>
  <si>
    <t>PEREZ19900530A</t>
  </si>
  <si>
    <t>pereh001</t>
  </si>
  <si>
    <t>PEREZ19910326A</t>
  </si>
  <si>
    <t>perem004</t>
  </si>
  <si>
    <t>PEREZ19910404A</t>
  </si>
  <si>
    <t>PEREZ19810815A</t>
  </si>
  <si>
    <t>PEREZ19900510A</t>
  </si>
  <si>
    <t>PERKINS19830302A</t>
  </si>
  <si>
    <t>PESTANO19850220A</t>
  </si>
  <si>
    <t>PETERSEN19860409A</t>
  </si>
  <si>
    <t>petityu01</t>
  </si>
  <si>
    <t>petta001</t>
  </si>
  <si>
    <t>PETTITTE19720615A</t>
  </si>
  <si>
    <t>pettj001</t>
  </si>
  <si>
    <t>pettijo02</t>
  </si>
  <si>
    <t>phegj001</t>
  </si>
  <si>
    <t>phelc001</t>
  </si>
  <si>
    <t>PHELPS19870123A</t>
  </si>
  <si>
    <t>pheld001</t>
  </si>
  <si>
    <t>PHELPS19861009A</t>
  </si>
  <si>
    <t>PHILLIPS19810628A</t>
  </si>
  <si>
    <t>phipd001</t>
  </si>
  <si>
    <t>PHIPPS19850722A</t>
  </si>
  <si>
    <t>piefe01</t>
  </si>
  <si>
    <t>PIERRE19770814A</t>
  </si>
  <si>
    <t>PIERZYNSK19761230A</t>
  </si>
  <si>
    <t>PILL19840909A</t>
  </si>
  <si>
    <t>PINEDA19890118A</t>
  </si>
  <si>
    <t>pineijo01</t>
  </si>
  <si>
    <t>pintj001</t>
  </si>
  <si>
    <t>PINTO19890331A</t>
  </si>
  <si>
    <t>PLOUFFE19860615A</t>
  </si>
  <si>
    <t>podsesc01</t>
  </si>
  <si>
    <t>POLANCO19910914A</t>
  </si>
  <si>
    <t>POLANCO19751010A</t>
  </si>
  <si>
    <t>polla001</t>
  </si>
  <si>
    <t>POLLOCK19871205A</t>
  </si>
  <si>
    <t>POMERANZ19881122A</t>
  </si>
  <si>
    <t>pomes001</t>
  </si>
  <si>
    <t>PORCELLO19881227A</t>
  </si>
  <si>
    <t>posadjo01</t>
  </si>
  <si>
    <t>Jorge Posada</t>
  </si>
  <si>
    <t>POSEY19870327A</t>
  </si>
  <si>
    <t>PRADO19831027A</t>
  </si>
  <si>
    <t>PRESLEY19850725A</t>
  </si>
  <si>
    <t>PRICE19850826A</t>
  </si>
  <si>
    <t>PRIDIE19831009A</t>
  </si>
  <si>
    <t>prinj001</t>
  </si>
  <si>
    <t>PRINCE19880126A</t>
  </si>
  <si>
    <t>profj001</t>
  </si>
  <si>
    <t>PROFAR19930220A</t>
  </si>
  <si>
    <t>pryos001</t>
  </si>
  <si>
    <t>PRYOR19890723A</t>
  </si>
  <si>
    <t>puigy001</t>
  </si>
  <si>
    <t>PUJOLS19800116A</t>
  </si>
  <si>
    <t>PUNTO19771108A</t>
  </si>
  <si>
    <t>PUTZ19770222A</t>
  </si>
  <si>
    <t>quackke01</t>
  </si>
  <si>
    <t>qualc001</t>
  </si>
  <si>
    <t>QUALLS19780817A</t>
  </si>
  <si>
    <t>QUENTIN19820828A</t>
  </si>
  <si>
    <t>QUINTERO19790802A</t>
  </si>
  <si>
    <t>quinj001</t>
  </si>
  <si>
    <t>QUINTANA19890124A</t>
  </si>
  <si>
    <t>QUINTANIL19811024A</t>
  </si>
  <si>
    <t>RABURN19810417A</t>
  </si>
  <si>
    <t>RAMIREZcubaA01</t>
  </si>
  <si>
    <t>RAMIREZ19780625A</t>
  </si>
  <si>
    <t>ramie005</t>
  </si>
  <si>
    <t>ramie001</t>
  </si>
  <si>
    <t>RAMIREZ19831223A</t>
  </si>
  <si>
    <t>ramirjo01</t>
  </si>
  <si>
    <t>Manny Ramirez</t>
  </si>
  <si>
    <t>RAMIREZ19810831A</t>
  </si>
  <si>
    <t>RAMOS19840622A</t>
  </si>
  <si>
    <t>RAMOS19870810A</t>
  </si>
  <si>
    <t>RAPADA19810309A</t>
  </si>
  <si>
    <t>RASMUS19860811A</t>
  </si>
  <si>
    <t>RAUCH19780927A</t>
  </si>
  <si>
    <t>RECKER19830829A</t>
  </si>
  <si>
    <t>REDDICK19870219A</t>
  </si>
  <si>
    <t>redmoto01</t>
  </si>
  <si>
    <t>redmt002</t>
  </si>
  <si>
    <t>REED19881227A</t>
  </si>
  <si>
    <t>REIMOLD19831012A</t>
  </si>
  <si>
    <t>renda001</t>
  </si>
  <si>
    <t>RENDON19900606A</t>
  </si>
  <si>
    <t>RESOP19821104A</t>
  </si>
  <si>
    <t>REVERE19880503A</t>
  </si>
  <si>
    <t>REYES19830611A</t>
  </si>
  <si>
    <t>REYNOLDS19830803A</t>
  </si>
  <si>
    <t>REYNOLDS19841002A</t>
  </si>
  <si>
    <t>rhodear01</t>
  </si>
  <si>
    <t>Arthur Rhodes</t>
  </si>
  <si>
    <t>rhymw001</t>
  </si>
  <si>
    <t>RICHARD19830912A</t>
  </si>
  <si>
    <t>RICHARDS19880527A</t>
  </si>
  <si>
    <t>rienzan01</t>
  </si>
  <si>
    <t>riena001</t>
  </si>
  <si>
    <t>RIOS19810218A</t>
  </si>
  <si>
    <t>RIVERA19691129A</t>
  </si>
  <si>
    <t>riverre01</t>
  </si>
  <si>
    <t>RIZZO19890808A</t>
  </si>
  <si>
    <t>roart001</t>
  </si>
  <si>
    <t>ROARK19861005A</t>
  </si>
  <si>
    <t>ROBERTS19771009A</t>
  </si>
  <si>
    <t>ROBERTSON19850409A</t>
  </si>
  <si>
    <t>robet001</t>
  </si>
  <si>
    <t>ROBERTSON19871223A</t>
  </si>
  <si>
    <t>ROBINSON19841030A</t>
  </si>
  <si>
    <t>RODNEY19770318A</t>
  </si>
  <si>
    <t>RODRIGUEZ19750727A</t>
  </si>
  <si>
    <t>RODRIGUEZ19820107A</t>
  </si>
  <si>
    <t>rodriiv01</t>
  </si>
  <si>
    <t>Ivan Rodriguez</t>
  </si>
  <si>
    <t>RODRIGUEZ19850426A</t>
  </si>
  <si>
    <t>rodrp001</t>
  </si>
  <si>
    <t>RODRIGUEZ19910416A</t>
  </si>
  <si>
    <t>RODRIGUEZ19790118A</t>
  </si>
  <si>
    <t>ROGERS19850814A</t>
  </si>
  <si>
    <t>rolensc01</t>
  </si>
  <si>
    <t>ROLLINS19781127A</t>
  </si>
  <si>
    <t>ROMERO19841106A</t>
  </si>
  <si>
    <t>ROMERO19850130A</t>
  </si>
  <si>
    <t>ROMINE19851224A</t>
  </si>
  <si>
    <t>ROMO19830304A</t>
  </si>
  <si>
    <t>rondb001</t>
  </si>
  <si>
    <t>RONDON19901209A</t>
  </si>
  <si>
    <t>rondh001</t>
  </si>
  <si>
    <t>RONDON19880226A</t>
  </si>
  <si>
    <t>DELAROSA19810405A</t>
  </si>
  <si>
    <t>ROSALES19830520A</t>
  </si>
  <si>
    <t>ROSARIO19890223A</t>
  </si>
  <si>
    <t>roset001</t>
  </si>
  <si>
    <t>ROSENTHAL19900529A</t>
  </si>
  <si>
    <t>ROSS19801223A</t>
  </si>
  <si>
    <t>ROSS19770319A</t>
  </si>
  <si>
    <t>rossr002</t>
  </si>
  <si>
    <t>ROSS19890624A</t>
  </si>
  <si>
    <t>ROSS19870422A</t>
  </si>
  <si>
    <t>rowanaa01</t>
  </si>
  <si>
    <t>Aaron Rowand</t>
  </si>
  <si>
    <t>rowlary01</t>
  </si>
  <si>
    <t>ruf-d001</t>
  </si>
  <si>
    <t>RUF19860728A</t>
  </si>
  <si>
    <t>RUGGIANO19820412A</t>
  </si>
  <si>
    <t>RUIZ19790122A</t>
  </si>
  <si>
    <t>RUNZLER19850330A</t>
  </si>
  <si>
    <t>rusic001</t>
  </si>
  <si>
    <t>RUSIN19861022A</t>
  </si>
  <si>
    <t>rutlj001</t>
  </si>
  <si>
    <t>RUTLEDGE19890421A</t>
  </si>
  <si>
    <t>RYAN19820326A</t>
  </si>
  <si>
    <t>ryu-h001</t>
  </si>
  <si>
    <t>Hyun-jin Ryu</t>
  </si>
  <si>
    <t>RYU19870325A</t>
  </si>
  <si>
    <t>RZEPCZYNS19850829A</t>
  </si>
  <si>
    <t>SABATHIA19800721A</t>
  </si>
  <si>
    <t>saitota01</t>
  </si>
  <si>
    <t>SALAS19850530A</t>
  </si>
  <si>
    <t>salad001</t>
  </si>
  <si>
    <t>SALAZAR19900111A</t>
  </si>
  <si>
    <t>SALE19890330A</t>
  </si>
  <si>
    <t>SALTALAMA19850502A</t>
  </si>
  <si>
    <t>SAMARDZIJ19850123A</t>
  </si>
  <si>
    <t>sanaa001</t>
  </si>
  <si>
    <t>SANABIA19880908A</t>
  </si>
  <si>
    <t>sanchaa01</t>
  </si>
  <si>
    <t>SANCHEZ19840227A</t>
  </si>
  <si>
    <t>SANCHEZ19890216A</t>
  </si>
  <si>
    <t>sanchfr01</t>
  </si>
  <si>
    <t>Freddy Sanchez</t>
  </si>
  <si>
    <t>SANCHEZ19830902A</t>
  </si>
  <si>
    <t>SANCHEZ19891117A</t>
  </si>
  <si>
    <t>sanchjo01</t>
  </si>
  <si>
    <t>sanct001</t>
  </si>
  <si>
    <t>SANCHEZ19880520A</t>
  </si>
  <si>
    <t>SANDOVAL19860811A</t>
  </si>
  <si>
    <t>SANDS19870928A</t>
  </si>
  <si>
    <t>SANTANA19860408A</t>
  </si>
  <si>
    <t>SANTANA19831128A</t>
  </si>
  <si>
    <t>SANTANA19790313A</t>
  </si>
  <si>
    <t>SANTIAGO19871216A</t>
  </si>
  <si>
    <t>SANTIAGO19790831A</t>
  </si>
  <si>
    <t>SANTOS19830704A</t>
  </si>
  <si>
    <t>SAPPELT19870102A</t>
  </si>
  <si>
    <t>satij001</t>
  </si>
  <si>
    <t>SATIN19841223A</t>
  </si>
  <si>
    <t>SAUNDERS19810616A</t>
  </si>
  <si>
    <t>SAUNDERS19861119A</t>
  </si>
  <si>
    <t>SCHAFER19860904A</t>
  </si>
  <si>
    <t>SCHAFER19860908A</t>
  </si>
  <si>
    <t>schet001</t>
  </si>
  <si>
    <t>SCHEPPERS19870117A</t>
  </si>
  <si>
    <t>SCHERZER19840727A</t>
  </si>
  <si>
    <t>SCHIERHOL19840215A</t>
  </si>
  <si>
    <t>schoj001</t>
  </si>
  <si>
    <t>SCHOOP19911006A</t>
  </si>
  <si>
    <t>SCHUMAKER19800203A</t>
  </si>
  <si>
    <t>SCHWINDEN19860922A</t>
  </si>
  <si>
    <t>SCOTT19780625A</t>
  </si>
  <si>
    <t>SCRIBNER19850719A</t>
  </si>
  <si>
    <t>SCUTARO19751030A</t>
  </si>
  <si>
    <t>SEAGER19871103A</t>
  </si>
  <si>
    <t>seguj002</t>
  </si>
  <si>
    <t>SEGURA19900317A</t>
  </si>
  <si>
    <t>semim001</t>
  </si>
  <si>
    <t>SEMIEN19900917A</t>
  </si>
  <si>
    <t>SHAW19871108A</t>
  </si>
  <si>
    <t>sheetbe01</t>
  </si>
  <si>
    <t>sherrge01</t>
  </si>
  <si>
    <t>SHIELDS19811220A</t>
  </si>
  <si>
    <t>shoemma01</t>
  </si>
  <si>
    <t>SHOPPACH19800429A</t>
  </si>
  <si>
    <t>shucj001</t>
  </si>
  <si>
    <t>SHUCK19870618A</t>
  </si>
  <si>
    <t>siegk001</t>
  </si>
  <si>
    <t>SIEGRIST19890720A</t>
  </si>
  <si>
    <t>sierm001</t>
  </si>
  <si>
    <t>SIERRA19880924A</t>
  </si>
  <si>
    <t>silvaca01</t>
  </si>
  <si>
    <t>Carlos Silva</t>
  </si>
  <si>
    <t>simma001</t>
  </si>
  <si>
    <t>SIMMONS19890904A</t>
  </si>
  <si>
    <t>SIMON19810508A</t>
  </si>
  <si>
    <t>SIPP19830712A</t>
  </si>
  <si>
    <t>sizemgr01</t>
  </si>
  <si>
    <t>sizeg001</t>
  </si>
  <si>
    <t>sizemsc01</t>
  </si>
  <si>
    <t>skagt001</t>
  </si>
  <si>
    <t>SKAGGS19910713A</t>
  </si>
  <si>
    <t>skipk001</t>
  </si>
  <si>
    <t>SKIPWORTH19900301A</t>
  </si>
  <si>
    <t>slowk001</t>
  </si>
  <si>
    <t>SLOWEY19840504A</t>
  </si>
  <si>
    <t>SMITH19820930A</t>
  </si>
  <si>
    <t>SMOAK19861205A</t>
  </si>
  <si>
    <t>smyld001</t>
  </si>
  <si>
    <t>SMYLY19890613A</t>
  </si>
  <si>
    <t>snellia01</t>
  </si>
  <si>
    <t>Ian Snell</t>
  </si>
  <si>
    <t>SNIDER19880202A</t>
  </si>
  <si>
    <t>SNYDER19861123A</t>
  </si>
  <si>
    <t>SNYDER19810212A</t>
  </si>
  <si>
    <t>SOGARD19860522A</t>
  </si>
  <si>
    <t>solad001</t>
  </si>
  <si>
    <t>SOLANO19871217A</t>
  </si>
  <si>
    <t>solarya01</t>
  </si>
  <si>
    <t>solerjo01</t>
  </si>
  <si>
    <t>solia001</t>
  </si>
  <si>
    <t>SORIANO19780107A</t>
  </si>
  <si>
    <t>SORIA19840518A</t>
  </si>
  <si>
    <t>SORIANO19791219A</t>
  </si>
  <si>
    <t>SOTO19830120A</t>
  </si>
  <si>
    <t>SPAN19840227A</t>
  </si>
  <si>
    <t>spilbry01</t>
  </si>
  <si>
    <t>Ryan Spilborghs</t>
  </si>
  <si>
    <t>STAMMEN19840309A</t>
  </si>
  <si>
    <t>STANTON19891108A</t>
  </si>
  <si>
    <t>STAUFFER19820602A</t>
  </si>
  <si>
    <t>STEWART19820219A</t>
  </si>
  <si>
    <t>STINSON19880314A</t>
  </si>
  <si>
    <t>STOREN19870801A</t>
  </si>
  <si>
    <t>storm001</t>
  </si>
  <si>
    <t>STOREY19860316A</t>
  </si>
  <si>
    <t>strad003</t>
  </si>
  <si>
    <t>STRAILY19881201A</t>
  </si>
  <si>
    <t>STRASBURG19880720A</t>
  </si>
  <si>
    <t>STREET19830802A</t>
  </si>
  <si>
    <t>STROP19850613A</t>
  </si>
  <si>
    <t>STUTES19860904A</t>
  </si>
  <si>
    <t>STUBBS19841004A</t>
  </si>
  <si>
    <t>STULTS19791209A</t>
  </si>
  <si>
    <t>suareeu01</t>
  </si>
  <si>
    <t>SUZUKI19731022A</t>
  </si>
  <si>
    <t>SUZUKI19831004A</t>
  </si>
  <si>
    <t>SWARZAK19850910A</t>
  </si>
  <si>
    <t>SWEENEY19850220A</t>
  </si>
  <si>
    <t>swinr001</t>
  </si>
  <si>
    <t>swindrj01</t>
  </si>
  <si>
    <t>SWISHER19801125A</t>
  </si>
  <si>
    <t>TABATA19880812A</t>
  </si>
  <si>
    <t>TAKAHASHI00000000B</t>
  </si>
  <si>
    <t>talbomi01</t>
  </si>
  <si>
    <t>TAVERAS19920619A</t>
  </si>
  <si>
    <t>tayla002</t>
  </si>
  <si>
    <t>TAYLOR19860818A</t>
  </si>
  <si>
    <t>TAZAWA19860606A</t>
  </si>
  <si>
    <t>TEAGARDEN19831221A</t>
  </si>
  <si>
    <t>teahema01</t>
  </si>
  <si>
    <t>Mark Teahen</t>
  </si>
  <si>
    <t>TEHERAN19910127A</t>
  </si>
  <si>
    <t>TEIXEIRA19810411A</t>
  </si>
  <si>
    <t>tejadmi01</t>
  </si>
  <si>
    <t>TEJADA19890901A</t>
  </si>
  <si>
    <t>tekob001</t>
  </si>
  <si>
    <t>TEKOTTE19870524A</t>
  </si>
  <si>
    <t>tepesni01</t>
  </si>
  <si>
    <t>THAMES19861110A</t>
  </si>
  <si>
    <t>THATCHER19810410A</t>
  </si>
  <si>
    <t>THAYER19801217A</t>
  </si>
  <si>
    <t>THERIOT19791207A</t>
  </si>
  <si>
    <t>THOLE19861028A</t>
  </si>
  <si>
    <t>THORNTON19760915A</t>
  </si>
  <si>
    <t>thort001</t>
  </si>
  <si>
    <t>THORNBURG19880929A</t>
  </si>
  <si>
    <t>TILLMAN19880415A</t>
  </si>
  <si>
    <t>tolls002</t>
  </si>
  <si>
    <t>TOLLESON19880119A</t>
  </si>
  <si>
    <t>tomlijo01</t>
  </si>
  <si>
    <t>TORRES19780126A</t>
  </si>
  <si>
    <t>torreca01</t>
  </si>
  <si>
    <t>TORREALBA19780719A</t>
  </si>
  <si>
    <t>tovaw001</t>
  </si>
  <si>
    <t>TOVAR19910811A</t>
  </si>
  <si>
    <t>tracc001</t>
  </si>
  <si>
    <t>TRACY19800522A</t>
  </si>
  <si>
    <t>triuc001</t>
  </si>
  <si>
    <t>TRIUNFEL19900207A</t>
  </si>
  <si>
    <t>tropeni01</t>
  </si>
  <si>
    <t>Nicholas Tropeano</t>
  </si>
  <si>
    <t>TROUT19910807A</t>
  </si>
  <si>
    <t>TRUMBO19860116A</t>
  </si>
  <si>
    <t>TULOWITZK19841010A</t>
  </si>
  <si>
    <t>TURNER19910521A</t>
  </si>
  <si>
    <t>UEHARA00000000A</t>
  </si>
  <si>
    <t>UGGLA19800311A</t>
  </si>
  <si>
    <t>UPTON19840821A</t>
  </si>
  <si>
    <t>UPTON19870825A</t>
  </si>
  <si>
    <t>URIBE19790722A</t>
  </si>
  <si>
    <t>UTLEY19781217A</t>
  </si>
  <si>
    <t>VALBUENA19851130A</t>
  </si>
  <si>
    <t>valdj002</t>
  </si>
  <si>
    <t>VALDESPIN19871223A</t>
  </si>
  <si>
    <t>VALDEScubaR01</t>
  </si>
  <si>
    <t>VALENCIA19840919A</t>
  </si>
  <si>
    <t>VALVERDE19790724A</t>
  </si>
  <si>
    <t>VENDENHUR19850522A</t>
  </si>
  <si>
    <t>Rick van den Hurk</t>
  </si>
  <si>
    <t>vanslsc01</t>
  </si>
  <si>
    <t>vanss001</t>
  </si>
  <si>
    <t>VARGAS19830202A</t>
  </si>
  <si>
    <t>vargake01</t>
  </si>
  <si>
    <t>VARVARO19841031A</t>
  </si>
  <si>
    <t>VENABLE19821029A</t>
  </si>
  <si>
    <t>VENTERS19850320A</t>
  </si>
  <si>
    <t>ventuyo01</t>
  </si>
  <si>
    <t>venty001</t>
  </si>
  <si>
    <t>VERAS19801020A</t>
  </si>
  <si>
    <t>VERLANDER19830220A</t>
  </si>
  <si>
    <t>VICIEDOcubaD01</t>
  </si>
  <si>
    <t>VICTORINO19801130A</t>
  </si>
  <si>
    <t>VILLAREAL19870510A</t>
  </si>
  <si>
    <t>VILLANUEV19831128A</t>
  </si>
  <si>
    <t>villj001</t>
  </si>
  <si>
    <t>VILLAN19910502A</t>
  </si>
  <si>
    <t>vincn001</t>
  </si>
  <si>
    <t>VINCENT19860712A</t>
  </si>
  <si>
    <t>vittj001</t>
  </si>
  <si>
    <t>VITTERS19890827A</t>
  </si>
  <si>
    <t>VOGELSONG19770722A</t>
  </si>
  <si>
    <t>vogts001</t>
  </si>
  <si>
    <t>VOLQUEZ19830703A</t>
  </si>
  <si>
    <t>VOLSTAD19860923A</t>
  </si>
  <si>
    <t>VOTTO19830910A</t>
  </si>
  <si>
    <t>wachm001</t>
  </si>
  <si>
    <t>WACHA19910701A</t>
  </si>
  <si>
    <t>wadats01</t>
  </si>
  <si>
    <t>Billy Wagner</t>
  </si>
  <si>
    <t>WAINWRIGH19810830A</t>
  </si>
  <si>
    <t>WALDEN19871116A</t>
  </si>
  <si>
    <t>WALKER19850910A</t>
  </si>
  <si>
    <t>walkt004</t>
  </si>
  <si>
    <t>WALKER19920813A</t>
  </si>
  <si>
    <t>WALLACE19860826A</t>
  </si>
  <si>
    <t>wallj002</t>
  </si>
  <si>
    <t>WALL19870121A</t>
  </si>
  <si>
    <t>WALTERS19850312A</t>
  </si>
  <si>
    <t>walteza01</t>
  </si>
  <si>
    <t>wangch01</t>
  </si>
  <si>
    <t>warra001</t>
  </si>
  <si>
    <t>WARREN19870825A</t>
  </si>
  <si>
    <t>WATSON19850530A</t>
  </si>
  <si>
    <t>WEAVER19821004A</t>
  </si>
  <si>
    <t>webbbr01</t>
  </si>
  <si>
    <t>Brandon Webb</t>
  </si>
  <si>
    <t>webbda01</t>
  </si>
  <si>
    <t>webstal01</t>
  </si>
  <si>
    <t>WEEKS19870126A</t>
  </si>
  <si>
    <t>WEEKS19820913A</t>
  </si>
  <si>
    <t>WEILAND19860912A</t>
  </si>
  <si>
    <t>WELLS19841123A</t>
  </si>
  <si>
    <t>wellsra01</t>
  </si>
  <si>
    <t>WELLS19781208A</t>
  </si>
  <si>
    <t>WERTH19790520A</t>
  </si>
  <si>
    <t>WESTBROOK19770929A</t>
  </si>
  <si>
    <t>wheez001</t>
  </si>
  <si>
    <t>WHEELER19900530A</t>
  </si>
  <si>
    <t>WHITE19880829A</t>
  </si>
  <si>
    <t>wielj001</t>
  </si>
  <si>
    <t>WIELAND19900121A</t>
  </si>
  <si>
    <t>WIETERS19860521A</t>
  </si>
  <si>
    <t>WIGGINTON19771011A</t>
  </si>
  <si>
    <t>WILHELMSE19831216B</t>
  </si>
  <si>
    <t>willido01</t>
  </si>
  <si>
    <t>WILLIAMS19811204A</t>
  </si>
  <si>
    <t>WILLINGHA19790217A</t>
  </si>
  <si>
    <t>WILSON19830408A</t>
  </si>
  <si>
    <t>WILSON19801118A</t>
  </si>
  <si>
    <t>WISE19780224A</t>
  </si>
  <si>
    <t>wolfra01</t>
  </si>
  <si>
    <t>wongk001</t>
  </si>
  <si>
    <t>WONG19901010A</t>
  </si>
  <si>
    <t>wooda002</t>
  </si>
  <si>
    <t>WOOD19910112A</t>
  </si>
  <si>
    <t>woodbr01</t>
  </si>
  <si>
    <t>Brandon Wood</t>
  </si>
  <si>
    <t>woodt003</t>
  </si>
  <si>
    <t>WOOD19870206A</t>
  </si>
  <si>
    <t>workmbr01</t>
  </si>
  <si>
    <t>WORLEY19870925A</t>
  </si>
  <si>
    <t>WORTH19850930A</t>
  </si>
  <si>
    <t>WRIGHT19821220A</t>
  </si>
  <si>
    <t>wrighja01</t>
  </si>
  <si>
    <t>WRIGHT19850128A</t>
  </si>
  <si>
    <t>yelic001</t>
  </si>
  <si>
    <t>YELICH19911205A</t>
  </si>
  <si>
    <t>YOUKILIS19790315A</t>
  </si>
  <si>
    <t>YOUNG19790525A</t>
  </si>
  <si>
    <t>YOUNG19830905A</t>
  </si>
  <si>
    <t>YOUNG19850914A</t>
  </si>
  <si>
    <t>YOUNG19850525A</t>
  </si>
  <si>
    <t>YOUNG19761019A</t>
  </si>
  <si>
    <t>zambrca01</t>
  </si>
  <si>
    <t>ZIEGLER19791010A</t>
  </si>
  <si>
    <t>ZIMMERMAN19860523A</t>
  </si>
  <si>
    <t>ZIMMERMAN19840928A</t>
  </si>
  <si>
    <t>ZITO19780513A</t>
  </si>
  <si>
    <t>ZOBRIST19810526A</t>
  </si>
  <si>
    <t>zunim001</t>
  </si>
  <si>
    <t>ZUNINO19910325A</t>
  </si>
  <si>
    <t>DAVENPORTID</t>
  </si>
  <si>
    <t>BPID</t>
  </si>
  <si>
    <t>YAHOOID</t>
  </si>
  <si>
    <t>YAHOONAME</t>
  </si>
  <si>
    <t>Christian Bethancourt</t>
  </si>
  <si>
    <t>Brandon Finnegan</t>
  </si>
  <si>
    <t>Anthony DeSclafani</t>
  </si>
  <si>
    <t>REPL LVL</t>
  </si>
  <si>
    <t>SGP OVER REPL</t>
  </si>
  <si>
    <t>finnebr01</t>
  </si>
  <si>
    <t>heanean01</t>
  </si>
  <si>
    <t>matzety01</t>
  </si>
  <si>
    <t>POS RNK</t>
  </si>
  <si>
    <t>Abad, Fernando</t>
  </si>
  <si>
    <t>ABREU19740311A</t>
  </si>
  <si>
    <t>Abreu, Jose</t>
  </si>
  <si>
    <t>Abreu, Tony</t>
  </si>
  <si>
    <t>B</t>
  </si>
  <si>
    <t>ACCARDO19811208A</t>
  </si>
  <si>
    <t>Aceves, Alfredo</t>
  </si>
  <si>
    <t>Ackley, Dustin</t>
  </si>
  <si>
    <t>adamd001</t>
  </si>
  <si>
    <t>ADAMS19870515A</t>
  </si>
  <si>
    <t>Adams, Matt</t>
  </si>
  <si>
    <t>Adams, Mike</t>
  </si>
  <si>
    <t>Affeldt, Jeremy</t>
  </si>
  <si>
    <t>Albers, Matt</t>
  </si>
  <si>
    <t>Alburquerque, Al</t>
  </si>
  <si>
    <t>ALCANTARA19911029A</t>
  </si>
  <si>
    <t>Alcantara, Arismendy</t>
  </si>
  <si>
    <t>Allen, Cody</t>
  </si>
  <si>
    <t>Almonte, Abraham</t>
  </si>
  <si>
    <t>Almonte, Zoilo</t>
  </si>
  <si>
    <t>Alonso, Yonder</t>
  </si>
  <si>
    <t>Altuve, Jose</t>
  </si>
  <si>
    <t>Alvarez, Henderson</t>
  </si>
  <si>
    <t>Alvarez, Jose</t>
  </si>
  <si>
    <t>Alvarez, Pedro</t>
  </si>
  <si>
    <t>Amarista, Alexi</t>
  </si>
  <si>
    <t>Ambriz, Hector</t>
  </si>
  <si>
    <t>Anderson, Brett</t>
  </si>
  <si>
    <t>ANDERSON19871130A</t>
  </si>
  <si>
    <t>Anderson, Chase</t>
  </si>
  <si>
    <t>ANDERSON19870925A</t>
  </si>
  <si>
    <t>Andrus, Elvis</t>
  </si>
  <si>
    <t>ANNA19861124A</t>
  </si>
  <si>
    <t>Anna, Dean</t>
  </si>
  <si>
    <t>Archer, Chris</t>
  </si>
  <si>
    <t>Arcia, Oswaldo</t>
  </si>
  <si>
    <t>Arenado, Nolan</t>
  </si>
  <si>
    <t>Arencibia, J.P.</t>
  </si>
  <si>
    <t>Arias, Joaquin</t>
  </si>
  <si>
    <t>ARREDONDO19840330A</t>
  </si>
  <si>
    <t>Arrieta, Jake</t>
  </si>
  <si>
    <t>Arroyo, Bronson</t>
  </si>
  <si>
    <t>Asche, Cody</t>
  </si>
  <si>
    <t>Atchison, Scott</t>
  </si>
  <si>
    <t>atkig001</t>
  </si>
  <si>
    <t>ATKINS19791212A</t>
  </si>
  <si>
    <t>Aumont, Phillippe</t>
  </si>
  <si>
    <t>Avila, Alex</t>
  </si>
  <si>
    <t>Avilan, Luis</t>
  </si>
  <si>
    <t>Aviles, Mike</t>
  </si>
  <si>
    <t>Axelrod, Dylan</t>
  </si>
  <si>
    <t>Axford, John</t>
  </si>
  <si>
    <t>Aybar, Erick</t>
  </si>
  <si>
    <t>Badenhop, Burke</t>
  </si>
  <si>
    <t>BAEZ19921201A</t>
  </si>
  <si>
    <t>Baez, Javier</t>
  </si>
  <si>
    <t>Bailey, Homer</t>
  </si>
  <si>
    <t>Baker, Jeff</t>
  </si>
  <si>
    <t>Baker, John</t>
  </si>
  <si>
    <t>Baker, Scott</t>
  </si>
  <si>
    <t>Balester, Collin</t>
  </si>
  <si>
    <t>Balfour, Grant</t>
  </si>
  <si>
    <t>Barmes, Clint</t>
  </si>
  <si>
    <t>Barnes, Brandon</t>
  </si>
  <si>
    <t>Barney, Darwin</t>
  </si>
  <si>
    <t>Barnes, Scott</t>
  </si>
  <si>
    <t>Barton, Daric</t>
  </si>
  <si>
    <t>Bass, Anthony</t>
  </si>
  <si>
    <t>Bastardo, Antonio</t>
  </si>
  <si>
    <t>BATISTA19710219A</t>
  </si>
  <si>
    <t>Bauer, Trevor</t>
  </si>
  <si>
    <t>Bautista, Jose</t>
  </si>
  <si>
    <t>Baxter, Mike</t>
  </si>
  <si>
    <t>Beachy, Brandon</t>
  </si>
  <si>
    <t>Beavan, Blake</t>
  </si>
  <si>
    <t>BECK19850117A</t>
  </si>
  <si>
    <t>Beckham, Gordon</t>
  </si>
  <si>
    <t>Bedard, Erik</t>
  </si>
  <si>
    <t>Belisle, Matt</t>
  </si>
  <si>
    <t>Belisario, Ronald</t>
  </si>
  <si>
    <t>Beliveau, Jeff</t>
  </si>
  <si>
    <t>Bell, Heath</t>
  </si>
  <si>
    <t>Belt, Brandon</t>
  </si>
  <si>
    <t>Beltre, Adrian</t>
  </si>
  <si>
    <t>Beltran, Carlos</t>
  </si>
  <si>
    <t>Benoit, Joaquin</t>
  </si>
  <si>
    <t>Bernadina, Roger</t>
  </si>
  <si>
    <t>Berry, Quintin</t>
  </si>
  <si>
    <t>Betances, Dellin</t>
  </si>
  <si>
    <t>bethach01</t>
  </si>
  <si>
    <t>bethc001</t>
  </si>
  <si>
    <t>BETANCOUR19910902A</t>
  </si>
  <si>
    <t>Bethancourt, Christian</t>
  </si>
  <si>
    <t>BETTS19921007A</t>
  </si>
  <si>
    <t>Betts, Mookie</t>
  </si>
  <si>
    <t>Bianchi, Jeff</t>
  </si>
  <si>
    <t>BIXLER19821022A</t>
  </si>
  <si>
    <t>Blackmon, Charlie</t>
  </si>
  <si>
    <t>BLACKBURN19820224A</t>
  </si>
  <si>
    <t>blacv001</t>
  </si>
  <si>
    <t>BLACK19880523A</t>
  </si>
  <si>
    <t>Black, Vic</t>
  </si>
  <si>
    <t>blakc001</t>
  </si>
  <si>
    <t>BLAKE19730823A</t>
  </si>
  <si>
    <t>Blanco, Gregor</t>
  </si>
  <si>
    <t>Blanks, Kyle</t>
  </si>
  <si>
    <t>Blevins, Jerry</t>
  </si>
  <si>
    <t>Bloomquist, Willie</t>
  </si>
  <si>
    <t>Boesch, Brennan</t>
  </si>
  <si>
    <t>Bogaerts, Xander</t>
  </si>
  <si>
    <t>Bogusevic, Brian</t>
  </si>
  <si>
    <t>BOLSINGER19880129A</t>
  </si>
  <si>
    <t>bondj001</t>
  </si>
  <si>
    <t>BONDERMAN19821028A</t>
  </si>
  <si>
    <t>Bonifacio, Emilio</t>
  </si>
  <si>
    <t>borbj001</t>
  </si>
  <si>
    <t>BORBON19860220A</t>
  </si>
  <si>
    <t>Bourgeois, Jason</t>
  </si>
  <si>
    <t>Bourjos, Peter</t>
  </si>
  <si>
    <t>Bourn, Michael</t>
  </si>
  <si>
    <t>Boxberger, Brad</t>
  </si>
  <si>
    <t>Brach, Brad</t>
  </si>
  <si>
    <t>BRADEN19830813A</t>
  </si>
  <si>
    <t>Bradley, Archie</t>
  </si>
  <si>
    <t>bradm001</t>
  </si>
  <si>
    <t>BRADLEY19780415A</t>
  </si>
  <si>
    <t>Brantley, Michael</t>
  </si>
  <si>
    <t>Brantly, Rob</t>
  </si>
  <si>
    <t>branr001</t>
  </si>
  <si>
    <t>BRANYAN19751219A</t>
  </si>
  <si>
    <t>Braun, Ryan</t>
  </si>
  <si>
    <t>Breslow, Craig</t>
  </si>
  <si>
    <t>Brignac, Reid</t>
  </si>
  <si>
    <t>Britton, Zach</t>
  </si>
  <si>
    <t>Brothers, Rex</t>
  </si>
  <si>
    <t>Brown, Andrew</t>
  </si>
  <si>
    <t>BROWNING19841228A</t>
  </si>
  <si>
    <t>Brown, Domonic</t>
  </si>
  <si>
    <t>Brown, Gary</t>
  </si>
  <si>
    <t>Broxton, Jonathan</t>
  </si>
  <si>
    <t>Bruce, Jay</t>
  </si>
  <si>
    <t>Bryant, Kris</t>
  </si>
  <si>
    <t>buchada01</t>
  </si>
  <si>
    <t>BUCHANAN19890511A</t>
  </si>
  <si>
    <t>Buchanan, David</t>
  </si>
  <si>
    <t>Buchholz, Clay</t>
  </si>
  <si>
    <t>Buck, John</t>
  </si>
  <si>
    <t>Buehrle, Mark</t>
  </si>
  <si>
    <t>Bumgarner, Madison</t>
  </si>
  <si>
    <t>Burnett, A.J.</t>
  </si>
  <si>
    <t>Burnett, Sean</t>
  </si>
  <si>
    <t>burnsbi02</t>
  </si>
  <si>
    <t>BURNS19890830A</t>
  </si>
  <si>
    <t>Burns, Billy</t>
  </si>
  <si>
    <t>burrp001</t>
  </si>
  <si>
    <t>BURRELL19761010A</t>
  </si>
  <si>
    <t>Burton, Jared</t>
  </si>
  <si>
    <t>Butera, Drew</t>
  </si>
  <si>
    <t>Butler, Billy</t>
  </si>
  <si>
    <t>butleed01</t>
  </si>
  <si>
    <t>Butler, Eddie</t>
  </si>
  <si>
    <t>Byrd, Marlon</t>
  </si>
  <si>
    <t>Cabrera, Asdrubal</t>
  </si>
  <si>
    <t>Cabrera, Everth</t>
  </si>
  <si>
    <t>Cabrera, Melky</t>
  </si>
  <si>
    <t>Cabrera, Miguel</t>
  </si>
  <si>
    <t>cabro001</t>
  </si>
  <si>
    <t>CABRERA19741102A</t>
  </si>
  <si>
    <t>Cahill, Trevor</t>
  </si>
  <si>
    <t>Cain, Lorenzo</t>
  </si>
  <si>
    <t>Cain, Matt</t>
  </si>
  <si>
    <t>Calhoun, Kole</t>
  </si>
  <si>
    <t>Callaspo, Alberto</t>
  </si>
  <si>
    <t>camem001</t>
  </si>
  <si>
    <t>CAMERON19730108A</t>
  </si>
  <si>
    <t>Campana, Tony</t>
  </si>
  <si>
    <t>Campbell, Eric</t>
  </si>
  <si>
    <t>Camp, Shawn</t>
  </si>
  <si>
    <t>Cano, Robinson</t>
  </si>
  <si>
    <t>cantj001</t>
  </si>
  <si>
    <t>CANTU19820130A</t>
  </si>
  <si>
    <t>Capps, Carter</t>
  </si>
  <si>
    <t>cappm001</t>
  </si>
  <si>
    <t>CAPPS19830903A</t>
  </si>
  <si>
    <t>Capuano, Chris</t>
  </si>
  <si>
    <t>Hernandez, Roberto</t>
  </si>
  <si>
    <t>CARPENTER19850518A</t>
  </si>
  <si>
    <t>CARPENTER19750427A</t>
  </si>
  <si>
    <t>Carpenter, David</t>
  </si>
  <si>
    <t>Carpenter, Matt</t>
  </si>
  <si>
    <t>Carp, Mike</t>
  </si>
  <si>
    <t>Carrasco, Carlos</t>
  </si>
  <si>
    <t>carrd001</t>
  </si>
  <si>
    <t>CARRASCO19770412A</t>
  </si>
  <si>
    <t>Carrera, Ezequiel</t>
  </si>
  <si>
    <t>cartech02</t>
  </si>
  <si>
    <t>Carter, Chris</t>
  </si>
  <si>
    <t>Cashner, Andrew</t>
  </si>
  <si>
    <t>Casilla, Alexi</t>
  </si>
  <si>
    <t>Castellanos, Alex</t>
  </si>
  <si>
    <t>castiru02</t>
  </si>
  <si>
    <t>Rusney Castillo</t>
  </si>
  <si>
    <t>Castillo, Rusney</t>
  </si>
  <si>
    <t>Castillo, Welington</t>
  </si>
  <si>
    <t>Castro, Jason</t>
  </si>
  <si>
    <t>Castro, Starlin</t>
  </si>
  <si>
    <t>CECCHINI19910420A</t>
  </si>
  <si>
    <t>Cecchini, Garin</t>
  </si>
  <si>
    <t>Cecil, Brett</t>
  </si>
  <si>
    <t>Cedeno, Ronny</t>
  </si>
  <si>
    <t>Cedeno, Xavier</t>
  </si>
  <si>
    <t>Cervelli, Francisco</t>
  </si>
  <si>
    <t>Cespedes, Yoenis</t>
  </si>
  <si>
    <t>Chacin, Jhoulys</t>
  </si>
  <si>
    <t>Chamberlain, Joba</t>
  </si>
  <si>
    <t>Chapman, Aroldis</t>
  </si>
  <si>
    <t>chave002</t>
  </si>
  <si>
    <t>CHAVEZ19780207A</t>
  </si>
  <si>
    <t>Chavez, Endy</t>
  </si>
  <si>
    <t>CHAVEZ19830821A</t>
  </si>
  <si>
    <t>Chavez, Jesse</t>
  </si>
  <si>
    <t>Chen, Bruce</t>
  </si>
  <si>
    <t>Chen, Wei-Yin</t>
  </si>
  <si>
    <t>chirr001</t>
  </si>
  <si>
    <t>CHIRINOS19840605A</t>
  </si>
  <si>
    <t>Chirinos, Robinson</t>
  </si>
  <si>
    <t>Chisenhall, Lonnie</t>
  </si>
  <si>
    <t>Choate, Randy</t>
  </si>
  <si>
    <t>Choice, Michael</t>
  </si>
  <si>
    <t>Choo, Shin-Soo</t>
  </si>
  <si>
    <t>CHULK19781219A</t>
  </si>
  <si>
    <t>Cingrani, Tony</t>
  </si>
  <si>
    <t>Ciriaco, Pedro</t>
  </si>
  <si>
    <t>Cishek, Steve</t>
  </si>
  <si>
    <t>CLEMENT19830821A</t>
  </si>
  <si>
    <t>Clemens, Paul</t>
  </si>
  <si>
    <t>Cleto, Maikel</t>
  </si>
  <si>
    <t>Clevenger, Steve</t>
  </si>
  <si>
    <t>Clippard, Tyler</t>
  </si>
  <si>
    <t>Cobb, Alex</t>
  </si>
  <si>
    <t>Dickerson, Corey</t>
  </si>
  <si>
    <t>Coghlan, Chris</t>
  </si>
  <si>
    <t>Coke, Phil</t>
  </si>
  <si>
    <t>COLABELLO19831024A</t>
  </si>
  <si>
    <t>Colabello, Chris</t>
  </si>
  <si>
    <t>Cole, Gerrit</t>
  </si>
  <si>
    <t>Coleman, Louis</t>
  </si>
  <si>
    <t>Collins, Tim</t>
  </si>
  <si>
    <t>Collmenter, Josh</t>
  </si>
  <si>
    <t>colomal01</t>
  </si>
  <si>
    <t>coloa001</t>
  </si>
  <si>
    <t>COLOME19881231A</t>
  </si>
  <si>
    <t>Colome, Alex</t>
  </si>
  <si>
    <t>Colon, Bartolo</t>
  </si>
  <si>
    <t>Colvin, Tyler</t>
  </si>
  <si>
    <t>Conger, Hank</t>
  </si>
  <si>
    <t>Constanza, Jose</t>
  </si>
  <si>
    <t>contj002</t>
  </si>
  <si>
    <t>CONTRERAS19711212A</t>
  </si>
  <si>
    <t>COOK19790208A</t>
  </si>
  <si>
    <t>Cook, Ryan</t>
  </si>
  <si>
    <t>Corbin, Patrick</t>
  </si>
  <si>
    <t>cordf002</t>
  </si>
  <si>
    <t>CORDERO19750511A</t>
  </si>
  <si>
    <t>Corporan, Carlos</t>
  </si>
  <si>
    <t>Correia, Kevin</t>
  </si>
  <si>
    <t>Cosart, Jarred</t>
  </si>
  <si>
    <t>cottn001</t>
  </si>
  <si>
    <t>COTTS19800325A</t>
  </si>
  <si>
    <t>Cotts, Neal</t>
  </si>
  <si>
    <t>Cowgill, Collin</t>
  </si>
  <si>
    <t>Cozart, Zack</t>
  </si>
  <si>
    <t>Craig, Allen</t>
  </si>
  <si>
    <t>Crawford, Brandon</t>
  </si>
  <si>
    <t>Crawford, Carl</t>
  </si>
  <si>
    <t>Crisp, Coco</t>
  </si>
  <si>
    <t>Crow, Aaron</t>
  </si>
  <si>
    <t>crowt001</t>
  </si>
  <si>
    <t>CROWE19831117A</t>
  </si>
  <si>
    <t>Cruz, Nelson</t>
  </si>
  <si>
    <t>Cruz, Tony</t>
  </si>
  <si>
    <t>Cuddyer, Michael</t>
  </si>
  <si>
    <t>Cueto, Johnny</t>
  </si>
  <si>
    <t>CUMPTON19881116A</t>
  </si>
  <si>
    <t>Cumpton, Brandon</t>
  </si>
  <si>
    <t>custj001</t>
  </si>
  <si>
    <t>CUST19790116A</t>
  </si>
  <si>
    <t>damoj001</t>
  </si>
  <si>
    <t>DAMON19731105A</t>
  </si>
  <si>
    <t>Danks, John</t>
  </si>
  <si>
    <t>Danks, Jordan</t>
  </si>
  <si>
    <t>d'Arnaud, Travis</t>
  </si>
  <si>
    <t>DARNELL19870119A</t>
  </si>
  <si>
    <t>Darvish, Yu</t>
  </si>
  <si>
    <t>Davidson, Matt</t>
  </si>
  <si>
    <t>davik002</t>
  </si>
  <si>
    <t>DAVIES19830909A</t>
  </si>
  <si>
    <t>Davis, Chris</t>
  </si>
  <si>
    <t>davisdo02</t>
  </si>
  <si>
    <t>david002</t>
  </si>
  <si>
    <t>DAVIS19750921A</t>
  </si>
  <si>
    <t>Davis, Ike</t>
  </si>
  <si>
    <t>Davis, Khris</t>
  </si>
  <si>
    <t>Davis, Rajai</t>
  </si>
  <si>
    <t>Davis, Wade</t>
  </si>
  <si>
    <t>De Aza, Alejandro</t>
  </si>
  <si>
    <t>deckj001</t>
  </si>
  <si>
    <t>DECKER19900223A</t>
  </si>
  <si>
    <t>Decker, Jaff</t>
  </si>
  <si>
    <t>Deduno, Samuel</t>
  </si>
  <si>
    <t>De Fratus, Justin</t>
  </si>
  <si>
    <t>degroja01</t>
  </si>
  <si>
    <t>DEGROM19880619A</t>
  </si>
  <si>
    <t>deGrom, Jacob</t>
  </si>
  <si>
    <t>DeJesus, David</t>
  </si>
  <si>
    <t>DEJESUS19870501A</t>
  </si>
  <si>
    <t>Ivan DeJesus</t>
  </si>
  <si>
    <t>Delabar, Steve</t>
  </si>
  <si>
    <t>Dane De La Rosa</t>
  </si>
  <si>
    <t>delad001</t>
  </si>
  <si>
    <t>DELAROSA19830201A</t>
  </si>
  <si>
    <t>De La Rosa, Dane</t>
  </si>
  <si>
    <t>De La Rosa, Rubby</t>
  </si>
  <si>
    <t>Delgado, Randall</t>
  </si>
  <si>
    <t>DELOSSANT19860215A</t>
  </si>
  <si>
    <t>DELROSARI19851016A</t>
  </si>
  <si>
    <t>Denorfia, Chris</t>
  </si>
  <si>
    <t>DEROSA19750202A</t>
  </si>
  <si>
    <t>Descalso, Daniel</t>
  </si>
  <si>
    <t>desclan01</t>
  </si>
  <si>
    <t>DESCLAFAN19900418A</t>
  </si>
  <si>
    <t>DeSclafani, Anthony</t>
  </si>
  <si>
    <t>Desmond, Ian</t>
  </si>
  <si>
    <t>Detwiler, Ross</t>
  </si>
  <si>
    <t>dewib001</t>
  </si>
  <si>
    <t>DEWITT19850820A</t>
  </si>
  <si>
    <t>Dickerson, Chris</t>
  </si>
  <si>
    <t>Dickey, R.A.</t>
  </si>
  <si>
    <t>DICKSON19841103A</t>
  </si>
  <si>
    <t>Dietrich, Derek</t>
  </si>
  <si>
    <t>DILLARD19830719A</t>
  </si>
  <si>
    <t>Dirks, Andy</t>
  </si>
  <si>
    <t>Dobbs, Greg</t>
  </si>
  <si>
    <t>Dominguez, Matt</t>
  </si>
  <si>
    <t>DONALD19840904A</t>
  </si>
  <si>
    <t>Donaldson, Josh</t>
  </si>
  <si>
    <t>Doolittle, Sean</t>
  </si>
  <si>
    <t>Doubront, Felix</t>
  </si>
  <si>
    <t>Doumit, Ryan</t>
  </si>
  <si>
    <t>Downs, Darin</t>
  </si>
  <si>
    <t>DOWNS19840319A</t>
  </si>
  <si>
    <t>Downs, Scott</t>
  </si>
  <si>
    <t>Dozier, Brian</t>
  </si>
  <si>
    <t>Drabek, Kyle</t>
  </si>
  <si>
    <t>drewj.01</t>
  </si>
  <si>
    <t>drewj001</t>
  </si>
  <si>
    <t>DREW19751120A</t>
  </si>
  <si>
    <t>Drew, Stephen</t>
  </si>
  <si>
    <t>duchj001</t>
  </si>
  <si>
    <t>DUCHSCHER19771119A</t>
  </si>
  <si>
    <t>Duda, Lucas</t>
  </si>
  <si>
    <t>Duensing, Brian</t>
  </si>
  <si>
    <t>Duffy, Danny</t>
  </si>
  <si>
    <t>Duke, Zach</t>
  </si>
  <si>
    <t>Dunn, Mike</t>
  </si>
  <si>
    <t>Dyson, Jarrod</t>
  </si>
  <si>
    <t>Dyson, Sam</t>
  </si>
  <si>
    <t>Eaton, Adam</t>
  </si>
  <si>
    <t>ecksd001</t>
  </si>
  <si>
    <t>ECKSTEIN19750120A</t>
  </si>
  <si>
    <t>Edgin, Josh</t>
  </si>
  <si>
    <t>edmoj001</t>
  </si>
  <si>
    <t>EDMONDS19700627A</t>
  </si>
  <si>
    <t>Elbert, Scott</t>
  </si>
  <si>
    <t>Elias, Roenis</t>
  </si>
  <si>
    <t>Ellis, A.J.</t>
  </si>
  <si>
    <t>Ellis, Mark</t>
  </si>
  <si>
    <t>Ellsbury, Jacoby</t>
  </si>
  <si>
    <t>ELY19860517A</t>
  </si>
  <si>
    <t>Ely, John</t>
  </si>
  <si>
    <t>Encarnacion, Edwin</t>
  </si>
  <si>
    <t>Eovaldi, Nathan</t>
  </si>
  <si>
    <t>Erlin, Robbie</t>
  </si>
  <si>
    <t>Escobar, Alcides</t>
  </si>
  <si>
    <t>Escobar, Eduardo</t>
  </si>
  <si>
    <t>Escobar, Yunel</t>
  </si>
  <si>
    <t>Espinosa, Danny</t>
  </si>
  <si>
    <t>Estrada, Marco</t>
  </si>
  <si>
    <t>Ethier, Andre</t>
  </si>
  <si>
    <t>EXPOSITO19870120A</t>
  </si>
  <si>
    <t>Falu, Irving</t>
  </si>
  <si>
    <t>Familia, Jeurys</t>
  </si>
  <si>
    <t>Farnsworth, Kyle</t>
  </si>
  <si>
    <t>Farquhar, Danny</t>
  </si>
  <si>
    <t>FARRIS19860303A</t>
  </si>
  <si>
    <t>Federowicz, Tim</t>
  </si>
  <si>
    <t>Feldman, Scott</t>
  </si>
  <si>
    <t>Feliz, Neftali</t>
  </si>
  <si>
    <t>Fernandez, Jose</t>
  </si>
  <si>
    <t>FICK19851111A</t>
  </si>
  <si>
    <t>Fields, Josh</t>
  </si>
  <si>
    <t>Fielder, Prince</t>
  </si>
  <si>
    <t>Fien, Casey</t>
  </si>
  <si>
    <t>Fiers, Mike</t>
  </si>
  <si>
    <t>Fife, Stephen</t>
  </si>
  <si>
    <t>Figgins, Chone</t>
  </si>
  <si>
    <t>Figueroa, Pedro</t>
  </si>
  <si>
    <t>FINNEGAN19930414A</t>
  </si>
  <si>
    <t>Finnegan, Brandon</t>
  </si>
  <si>
    <t>Fister, Doug</t>
  </si>
  <si>
    <t>Flaherty, Ryan</t>
  </si>
  <si>
    <t>FLORES19841026A</t>
  </si>
  <si>
    <t>Flores, Wilmer</t>
  </si>
  <si>
    <t>Florimon, Pedro</t>
  </si>
  <si>
    <t>Flowers, Tyler</t>
  </si>
  <si>
    <t>Floyd, Gavin</t>
  </si>
  <si>
    <t>FORD19760812A</t>
  </si>
  <si>
    <t>Forsythe, Logan</t>
  </si>
  <si>
    <t>Fowler, Dexter</t>
  </si>
  <si>
    <t>Francisco, Frank</t>
  </si>
  <si>
    <t>Francis, Jeff</t>
  </si>
  <si>
    <t>Francoeur, Jeff</t>
  </si>
  <si>
    <t>Francisco, Juan</t>
  </si>
  <si>
    <t>francma02</t>
  </si>
  <si>
    <t>FRANCO19920826A</t>
  </si>
  <si>
    <t>Franco, Maikel</t>
  </si>
  <si>
    <t>Frandsen, Kevin</t>
  </si>
  <si>
    <t>Franklin, Nick</t>
  </si>
  <si>
    <t>franr001</t>
  </si>
  <si>
    <t>FRANKLIN19730305A</t>
  </si>
  <si>
    <t>Frasor, Jason</t>
  </si>
  <si>
    <t>Frazier, Todd</t>
  </si>
  <si>
    <t>Freeman, Freddie</t>
  </si>
  <si>
    <t>Freeman, Sam</t>
  </si>
  <si>
    <t>Freese, David</t>
  </si>
  <si>
    <t>Friedrich, Christian</t>
  </si>
  <si>
    <t>Frieri, Ernesto</t>
  </si>
  <si>
    <t>fuenb001</t>
  </si>
  <si>
    <t>FUENTES19750809A</t>
  </si>
  <si>
    <t>fukuk001</t>
  </si>
  <si>
    <t>FUKUDOME00000000A</t>
  </si>
  <si>
    <t>Fuld, Sam</t>
  </si>
  <si>
    <t>Furbush, Charlie</t>
  </si>
  <si>
    <t>Furcal, Rafael</t>
  </si>
  <si>
    <t>GALARRAGA19820115A</t>
  </si>
  <si>
    <t>Gallardo, Yovani</t>
  </si>
  <si>
    <t>Galvis, Freddy</t>
  </si>
  <si>
    <t>Garcia, Avisail</t>
  </si>
  <si>
    <t>Casilla, Santiago</t>
  </si>
  <si>
    <t>Garcia, Jaime</t>
  </si>
  <si>
    <t>Gardner, Brett</t>
  </si>
  <si>
    <t>garlj001</t>
  </si>
  <si>
    <t>GARLAND19790927A</t>
  </si>
  <si>
    <t>Garza, Matt</t>
  </si>
  <si>
    <t>Gattis, Evan</t>
  </si>
  <si>
    <t>Gausman, Kevin</t>
  </si>
  <si>
    <t>Gee, Dillon</t>
  </si>
  <si>
    <t>Gennett, Scooter</t>
  </si>
  <si>
    <t>Gentry, Craig</t>
  </si>
  <si>
    <t>germg001</t>
  </si>
  <si>
    <t>GERMEN19870923A</t>
  </si>
  <si>
    <t>Germen, Gonzalez</t>
  </si>
  <si>
    <t>Getz, Chris</t>
  </si>
  <si>
    <t>Giambi, Jason</t>
  </si>
  <si>
    <t>Giavotella, Johnny</t>
  </si>
  <si>
    <t>Gibson, Kyle</t>
  </si>
  <si>
    <t>GILES19900920A</t>
  </si>
  <si>
    <t>Giles, Ken</t>
  </si>
  <si>
    <t>Gillaspie, Conor</t>
  </si>
  <si>
    <t>Gindl, Caleb</t>
  </si>
  <si>
    <t>glaut001</t>
  </si>
  <si>
    <t>GLAUS19760803A</t>
  </si>
  <si>
    <t>GODFREY19840809A</t>
  </si>
  <si>
    <t>GOINS19880213A</t>
  </si>
  <si>
    <t>Goins, Ryan</t>
  </si>
  <si>
    <t>Goldschmidt, Paul</t>
  </si>
  <si>
    <t>Gomes, Jonny</t>
  </si>
  <si>
    <t>Gomes, Yan</t>
  </si>
  <si>
    <t>Gomez, Carlos</t>
  </si>
  <si>
    <t>GOMEZ19840907A</t>
  </si>
  <si>
    <t>Gonzalez, Adrian</t>
  </si>
  <si>
    <t>Gonzalez, Alex</t>
  </si>
  <si>
    <t>Gonzalez, Carlos</t>
  </si>
  <si>
    <t>Gonzalez, Gio</t>
  </si>
  <si>
    <t>Gonzalez, Marwin</t>
  </si>
  <si>
    <t>GONZALES19920216A</t>
  </si>
  <si>
    <t>Gonzales, Marco</t>
  </si>
  <si>
    <t>Gonzalez, Miguel</t>
  </si>
  <si>
    <t>gonzami05</t>
  </si>
  <si>
    <t>Miguel A. Gonzalez</t>
  </si>
  <si>
    <t>Gonzalez</t>
  </si>
  <si>
    <t>Miguel Alfredo Gonzalez</t>
  </si>
  <si>
    <t>Gordon, Alex</t>
  </si>
  <si>
    <t>Gorzelanny, Tom</t>
  </si>
  <si>
    <t>Gose, Anthony</t>
  </si>
  <si>
    <t>gosewtu01</t>
  </si>
  <si>
    <t>goset001</t>
  </si>
  <si>
    <t>GOSEWISCH19830817A</t>
  </si>
  <si>
    <t>Gosewisch, Tuffy</t>
  </si>
  <si>
    <t>gosseph01</t>
  </si>
  <si>
    <t>gossp001</t>
  </si>
  <si>
    <t>GOSSELIN19881003A</t>
  </si>
  <si>
    <t>Gosselin, Phil</t>
  </si>
  <si>
    <t>Granderson, Curtis</t>
  </si>
  <si>
    <t>Grandal, Yasmani</t>
  </si>
  <si>
    <t>Gray, Sonny</t>
  </si>
  <si>
    <t>Green, Grant</t>
  </si>
  <si>
    <t>greensh02</t>
  </si>
  <si>
    <t>GREENE19881117A</t>
  </si>
  <si>
    <t>Greene, Shane</t>
  </si>
  <si>
    <t>Gregerson, Luke</t>
  </si>
  <si>
    <t>Gregg, Kevin</t>
  </si>
  <si>
    <t>Gregorius, Didi</t>
  </si>
  <si>
    <t>Greinke, Zack</t>
  </si>
  <si>
    <t>Griffin, A.J.</t>
  </si>
  <si>
    <t>Grilli, Jason</t>
  </si>
  <si>
    <t>Grimm, Justin</t>
  </si>
  <si>
    <t>Grossman, Robbie</t>
  </si>
  <si>
    <t>Guerra, Javy</t>
  </si>
  <si>
    <t>Guerrier, Matt</t>
  </si>
  <si>
    <t>guerv001</t>
  </si>
  <si>
    <t>GUERRERO19760209A</t>
  </si>
  <si>
    <t>guilc001</t>
  </si>
  <si>
    <t>GUILLEN19750930A</t>
  </si>
  <si>
    <t>guilj001</t>
  </si>
  <si>
    <t>GUILLEN19760517A</t>
  </si>
  <si>
    <t>Guthrie, Jeremy</t>
  </si>
  <si>
    <t>Gutierrez, Franklin</t>
  </si>
  <si>
    <t>Guyer, Brandon</t>
  </si>
  <si>
    <t>Guzman, Jesus</t>
  </si>
  <si>
    <t>Gwynn, Tony</t>
  </si>
  <si>
    <t>Gyorko, Jedd</t>
  </si>
  <si>
    <t>Hagadone, Nick</t>
  </si>
  <si>
    <t>HAHN19890730A</t>
  </si>
  <si>
    <t>Hahn, Jesse</t>
  </si>
  <si>
    <t>Hairston, Scott</t>
  </si>
  <si>
    <t>HALE19870927A</t>
  </si>
  <si>
    <t>Hale, David</t>
  </si>
  <si>
    <t>hallb001</t>
  </si>
  <si>
    <t>hallbi03</t>
  </si>
  <si>
    <t>HALL19791228A</t>
  </si>
  <si>
    <t>Hamels, Cole</t>
  </si>
  <si>
    <t>Hamilton, Billy</t>
  </si>
  <si>
    <t>Hamilton, Josh</t>
  </si>
  <si>
    <t>Hammel, Jason</t>
  </si>
  <si>
    <t>Hand, Brad</t>
  </si>
  <si>
    <t>Hanigan, Ryan</t>
  </si>
  <si>
    <t>Hannahan, Jack</t>
  </si>
  <si>
    <t>Hanrahan, Joel</t>
  </si>
  <si>
    <t>Happ, J.A.</t>
  </si>
  <si>
    <t>Harang, Aaron</t>
  </si>
  <si>
    <t>hardr001</t>
  </si>
  <si>
    <t>HARDEN19811130A</t>
  </si>
  <si>
    <t>Hardy, J.J.</t>
  </si>
  <si>
    <t>Haren, Dan</t>
  </si>
  <si>
    <t>Harper, Bryce</t>
  </si>
  <si>
    <t>Harrell, Lucas</t>
  </si>
  <si>
    <t>Harrison, Josh</t>
  </si>
  <si>
    <t>Harrison, Matt</t>
  </si>
  <si>
    <t>Hart, Corey</t>
  </si>
  <si>
    <t>Harvey, Matt</t>
  </si>
  <si>
    <t>HASSAN19880401A</t>
  </si>
  <si>
    <t>Hatcher, Chris</t>
  </si>
  <si>
    <t>Hawkins, LaTroy</t>
  </si>
  <si>
    <t>hawpb001</t>
  </si>
  <si>
    <t>HAWPE19790622A</t>
  </si>
  <si>
    <t>Headley, Chase</t>
  </si>
  <si>
    <t>HEANEY19910605A</t>
  </si>
  <si>
    <t>Heaney, Andrew</t>
  </si>
  <si>
    <t>Hechavarria, Adeiny</t>
  </si>
  <si>
    <t>Heisey, Chris</t>
  </si>
  <si>
    <t>Hellickson, Jeremy</t>
  </si>
  <si>
    <t>Henderson, Jim</t>
  </si>
  <si>
    <t>HENDRICKS19891207A</t>
  </si>
  <si>
    <t>Hendricks, Kyle</t>
  </si>
  <si>
    <t>Hendriks, Liam</t>
  </si>
  <si>
    <t>hensc002</t>
  </si>
  <si>
    <t>HENSLEY19790831A</t>
  </si>
  <si>
    <t>Hernandez, Cesar</t>
  </si>
  <si>
    <t>Hernandez, David</t>
  </si>
  <si>
    <t>Hernandez, Felix</t>
  </si>
  <si>
    <t>HERNANDEZ19870907A</t>
  </si>
  <si>
    <t>hernl003</t>
  </si>
  <si>
    <t>HERNANDEZ19750220A</t>
  </si>
  <si>
    <t>Herrera, Jonathan</t>
  </si>
  <si>
    <t>Herrera, Kelvin</t>
  </si>
  <si>
    <t>Herrmann, Chris</t>
  </si>
  <si>
    <t>Heyward, Jason</t>
  </si>
  <si>
    <t>Hicks, Aaron</t>
  </si>
  <si>
    <t>HICKS19850914A</t>
  </si>
  <si>
    <t>Hicks, Brandon</t>
  </si>
  <si>
    <t>Hill, Aaron</t>
  </si>
  <si>
    <t>HILL19810428A</t>
  </si>
  <si>
    <t>Hochevar, Luke</t>
  </si>
  <si>
    <t>Hoes, L.J.</t>
  </si>
  <si>
    <t>hofft001</t>
  </si>
  <si>
    <t>HOFFMAN19671013A</t>
  </si>
  <si>
    <t>Holaday, Bryan</t>
  </si>
  <si>
    <t>Holland, Derek</t>
  </si>
  <si>
    <t>Holland, Greg</t>
  </si>
  <si>
    <t>Holliday, Matt</t>
  </si>
  <si>
    <t>Holt, Brock</t>
  </si>
  <si>
    <t>Hoover, J.J.</t>
  </si>
  <si>
    <t>Hosmer, Eric</t>
  </si>
  <si>
    <t>HOUSE19890929A</t>
  </si>
  <si>
    <t>House, T.J.</t>
  </si>
  <si>
    <t>Howard, Ryan</t>
  </si>
  <si>
    <t>Howell, J.P.</t>
  </si>
  <si>
    <t>HUDSON19870309A</t>
  </si>
  <si>
    <t>Hudson, Daniel</t>
  </si>
  <si>
    <t>hudso001</t>
  </si>
  <si>
    <t>HUDSON19771212A</t>
  </si>
  <si>
    <t>Hudson, Tim</t>
  </si>
  <si>
    <t>huffa001</t>
  </si>
  <si>
    <t>HUFF19761220A</t>
  </si>
  <si>
    <t>Huff, David</t>
  </si>
  <si>
    <t>Hughes, Jared</t>
  </si>
  <si>
    <t>HUGHES19840802A</t>
  </si>
  <si>
    <t>Hughes, Phil</t>
  </si>
  <si>
    <t>Hultzen, Danny</t>
  </si>
  <si>
    <t>Hundley, Nick</t>
  </si>
  <si>
    <t>Hunter, Torii</t>
  </si>
  <si>
    <t>Hunter, Tommy</t>
  </si>
  <si>
    <t>Hutchison, Drew</t>
  </si>
  <si>
    <t>Iannetta, Chris</t>
  </si>
  <si>
    <t>Ibanez, Raul</t>
  </si>
  <si>
    <t>IGARISHI00000000C</t>
  </si>
  <si>
    <t>Iglesias, Jose</t>
  </si>
  <si>
    <t>Inciarte, Ender</t>
  </si>
  <si>
    <t>Infante, Omar</t>
  </si>
  <si>
    <t>Ishikawa, Travis</t>
  </si>
  <si>
    <t>ISRINGHAU19720907A</t>
  </si>
  <si>
    <t>iwama001</t>
  </si>
  <si>
    <t>IWAMURA00000000A</t>
  </si>
  <si>
    <t>Izturis, Maicer</t>
  </si>
  <si>
    <t>Jackson, Austin</t>
  </si>
  <si>
    <t>Jackson, Brett</t>
  </si>
  <si>
    <t>jackc002</t>
  </si>
  <si>
    <t>JACKSON19820507A</t>
  </si>
  <si>
    <t>Jackson, Edwin</t>
  </si>
  <si>
    <t>Jackson, Ryan</t>
  </si>
  <si>
    <t>Jansen, Kenley</t>
  </si>
  <si>
    <t>Janssen, Casey</t>
  </si>
  <si>
    <t>Jaso, John</t>
  </si>
  <si>
    <t>Jay, Jon</t>
  </si>
  <si>
    <t>Jenkins, Chad</t>
  </si>
  <si>
    <t>jenkb001</t>
  </si>
  <si>
    <t>JENKS19810314A</t>
  </si>
  <si>
    <t>Jennings, Dan</t>
  </si>
  <si>
    <t>Jennings, Desmond</t>
  </si>
  <si>
    <t>Jepsen, Kevin</t>
  </si>
  <si>
    <t>Jimenez, Ubaldo</t>
  </si>
  <si>
    <t>Johnson, Chris</t>
  </si>
  <si>
    <t>Johnson, Dan</t>
  </si>
  <si>
    <t>Johnson, Elliot</t>
  </si>
  <si>
    <t>Johnson, Erik</t>
  </si>
  <si>
    <t>Johnson, Jim</t>
  </si>
  <si>
    <t>Johnson, Josh</t>
  </si>
  <si>
    <t>Johnson, Kelly</t>
  </si>
  <si>
    <t>johnn001</t>
  </si>
  <si>
    <t>JOHNSON19780919A</t>
  </si>
  <si>
    <t>Johnson, Reed</t>
  </si>
  <si>
    <t>Jones, Adam</t>
  </si>
  <si>
    <t>jonea002</t>
  </si>
  <si>
    <t>JONES19770423A</t>
  </si>
  <si>
    <t>jonesch06</t>
  </si>
  <si>
    <t>jonec004</t>
  </si>
  <si>
    <t>JONES19720424A</t>
  </si>
  <si>
    <t>Jones, Garrett</t>
  </si>
  <si>
    <t>jonesja06</t>
  </si>
  <si>
    <t>JONES19880924A</t>
  </si>
  <si>
    <t>Jones, James</t>
  </si>
  <si>
    <t>JORDAN19890117A</t>
  </si>
  <si>
    <t>Jordan, Taylor</t>
  </si>
  <si>
    <t>josepca01</t>
  </si>
  <si>
    <t>JOSEPH19860618A</t>
  </si>
  <si>
    <t>Joseph, Caleb</t>
  </si>
  <si>
    <t>josec001</t>
  </si>
  <si>
    <t>josephco01</t>
  </si>
  <si>
    <t>JOSEPH19881028A</t>
  </si>
  <si>
    <t>Joyce, Matt</t>
  </si>
  <si>
    <t>Jurrjens, Jair</t>
  </si>
  <si>
    <t>KAAIHUE19840329A</t>
  </si>
  <si>
    <t>Kalish, Ryan</t>
  </si>
  <si>
    <t>kangju01</t>
  </si>
  <si>
    <t>Jung-Ho Kang</t>
  </si>
  <si>
    <t>KARSTENS19820924A</t>
  </si>
  <si>
    <t>Kawasaki, Munenori</t>
  </si>
  <si>
    <t>Kazmir, Scott</t>
  </si>
  <si>
    <t>Kelley, Shawn</t>
  </si>
  <si>
    <t>Kelly, Casey</t>
  </si>
  <si>
    <t>KELLY19800215A</t>
  </si>
  <si>
    <t>Kelly, Don</t>
  </si>
  <si>
    <t>Kelly, Joe</t>
  </si>
  <si>
    <t>Kemp, Matt</t>
  </si>
  <si>
    <t>kendj001</t>
  </si>
  <si>
    <t>KENDALL19740626A</t>
  </si>
  <si>
    <t>Kendrick, Howie</t>
  </si>
  <si>
    <t>Kendrick, Kyle</t>
  </si>
  <si>
    <t>kenna001</t>
  </si>
  <si>
    <t>KENNEDY19760110A</t>
  </si>
  <si>
    <t>Kennedy, Ian</t>
  </si>
  <si>
    <t>Kershaw, Clayton</t>
  </si>
  <si>
    <t>Keuchel, Dallas</t>
  </si>
  <si>
    <t>kierk001</t>
  </si>
  <si>
    <t>KIERMAIER19900422A</t>
  </si>
  <si>
    <t>Kiermaier, Kevin</t>
  </si>
  <si>
    <t>Kimbrel, Craig</t>
  </si>
  <si>
    <t>Kinsler, Ian</t>
  </si>
  <si>
    <t>Kintzler, Brandon</t>
  </si>
  <si>
    <t>Kipnis, Jason</t>
  </si>
  <si>
    <t>Kirkman, Michael</t>
  </si>
  <si>
    <t>Kluber, Corey</t>
  </si>
  <si>
    <t>Koehler, Tom</t>
  </si>
  <si>
    <t>Kontos, George</t>
  </si>
  <si>
    <t>Korecky, Bobby</t>
  </si>
  <si>
    <t>Kottaras, George</t>
  </si>
  <si>
    <t>kouzk001</t>
  </si>
  <si>
    <t>KOUZMANOF19810725A</t>
  </si>
  <si>
    <t>Kouzmanoff, Kevin</t>
  </si>
  <si>
    <t>Kozma, Pete</t>
  </si>
  <si>
    <t>Kratz, Erik</t>
  </si>
  <si>
    <t>Kubel, Jason</t>
  </si>
  <si>
    <t>kuo-h001</t>
  </si>
  <si>
    <t>KUO19810723A</t>
  </si>
  <si>
    <t>Kuroda, Hiroki</t>
  </si>
  <si>
    <t>Lackey, John</t>
  </si>
  <si>
    <t>Lagares, Juan</t>
  </si>
  <si>
    <t>LAHAIR19821105A</t>
  </si>
  <si>
    <t>Laird, Gerald</t>
  </si>
  <si>
    <t>Lake, Junior</t>
  </si>
  <si>
    <t>Lambo, Andrew</t>
  </si>
  <si>
    <t>Lannan, John</t>
  </si>
  <si>
    <t>lapom001</t>
  </si>
  <si>
    <t>laporma01</t>
  </si>
  <si>
    <t>LAPORTA19850108A</t>
  </si>
  <si>
    <t>LaRoche, Adam</t>
  </si>
  <si>
    <t>LA STELLA19890131A</t>
  </si>
  <si>
    <t>Latos, Mat</t>
  </si>
  <si>
    <t>Lavarnway, Ryan</t>
  </si>
  <si>
    <t>Lawrie, Brett</t>
  </si>
  <si>
    <t>League, Brandon</t>
  </si>
  <si>
    <t>Leake, Mike</t>
  </si>
  <si>
    <t>LeBlanc, Wade</t>
  </si>
  <si>
    <t>LeCure, Sam</t>
  </si>
  <si>
    <t>Lee, Cliff</t>
  </si>
  <si>
    <t>leede02</t>
  </si>
  <si>
    <t>lee-d002</t>
  </si>
  <si>
    <t>LEE19750906A</t>
  </si>
  <si>
    <t>LeMahieu, DJ</t>
  </si>
  <si>
    <t>Leon, Sandy</t>
  </si>
  <si>
    <t>Leroux, Chris</t>
  </si>
  <si>
    <t>Lester, Jon</t>
  </si>
  <si>
    <t>Lewis, Colby</t>
  </si>
  <si>
    <t>lidgb001</t>
  </si>
  <si>
    <t>LIDGE19761223A</t>
  </si>
  <si>
    <t>lillb001</t>
  </si>
  <si>
    <t>LILLIBRID19830918A</t>
  </si>
  <si>
    <t>Lincecum, Tim</t>
  </si>
  <si>
    <t>Lincoln, Brad</t>
  </si>
  <si>
    <t>Lind, Adam</t>
  </si>
  <si>
    <t>Lindstrom, Matt</t>
  </si>
  <si>
    <t>Liriano, Francisco</t>
  </si>
  <si>
    <t>Lobaton, Jose</t>
  </si>
  <si>
    <t>Locke, Jeff</t>
  </si>
  <si>
    <t>Logan, Boone</t>
  </si>
  <si>
    <t>Lohse, Kyle</t>
  </si>
  <si>
    <t>Lombardozzi, Steve</t>
  </si>
  <si>
    <t>Loney, James</t>
  </si>
  <si>
    <t>Longoria, Evan</t>
  </si>
  <si>
    <t>lopef001</t>
  </si>
  <si>
    <t>LOPEZ19800512A</t>
  </si>
  <si>
    <t>Lopez, Javier</t>
  </si>
  <si>
    <t>LOPEZ19831124A</t>
  </si>
  <si>
    <t>Lopez, Wilton</t>
  </si>
  <si>
    <t>Lough, David</t>
  </si>
  <si>
    <t>Loup, Aaron</t>
  </si>
  <si>
    <t>Lowe, Mark</t>
  </si>
  <si>
    <t>Lowrie, Jed</t>
  </si>
  <si>
    <t>Lucroy, Jonathan</t>
  </si>
  <si>
    <t>Ludwick, Ryan</t>
  </si>
  <si>
    <t>Luebke, Cory</t>
  </si>
  <si>
    <t>Luetge, Lucas</t>
  </si>
  <si>
    <t>lutzd001</t>
  </si>
  <si>
    <t>LUTZ19890206A</t>
  </si>
  <si>
    <t>Lutz, Donald</t>
  </si>
  <si>
    <t>Lyles, Jordan</t>
  </si>
  <si>
    <t>Lynn, Lance</t>
  </si>
  <si>
    <t>lyont001</t>
  </si>
  <si>
    <t>LYONS19880221A</t>
  </si>
  <si>
    <t>Lyons, Tyler</t>
  </si>
  <si>
    <t>Machado, Manny</t>
  </si>
  <si>
    <t>MADSON19800828A</t>
  </si>
  <si>
    <t>Maholm, Paul</t>
  </si>
  <si>
    <t>MAIER19820630A</t>
  </si>
  <si>
    <t>MAINE19850202A</t>
  </si>
  <si>
    <t>Maldonado, Martin</t>
  </si>
  <si>
    <t>Marcum, Shaun</t>
  </si>
  <si>
    <t>Marisnick, Jake</t>
  </si>
  <si>
    <t>Markakis, Nick</t>
  </si>
  <si>
    <t>Marmol, Carlos</t>
  </si>
  <si>
    <t>Maronde, Nick</t>
  </si>
  <si>
    <t>Marshall, Sean</t>
  </si>
  <si>
    <t>MARTE19860828A</t>
  </si>
  <si>
    <t>Marte, Starling</t>
  </si>
  <si>
    <t>Martinez, Carlos</t>
  </si>
  <si>
    <t>Martinez, J.D.</t>
  </si>
  <si>
    <t>Martin, Leonys</t>
  </si>
  <si>
    <t>Martinez, Michael</t>
  </si>
  <si>
    <t>MARTINEZ19900805A</t>
  </si>
  <si>
    <t>Martinez, Nick</t>
  </si>
  <si>
    <t>Martin, Russell</t>
  </si>
  <si>
    <t>Martinez, Victor</t>
  </si>
  <si>
    <t>MASSET19820517A</t>
  </si>
  <si>
    <t>Masset, Nick</t>
  </si>
  <si>
    <t>Masterson, Justin</t>
  </si>
  <si>
    <t>Mastroianni, Darin</t>
  </si>
  <si>
    <t>MATHER19820723A</t>
  </si>
  <si>
    <t>Mathis, Jeff</t>
  </si>
  <si>
    <t>Matsuzaka, Daisuke</t>
  </si>
  <si>
    <t>matsh001</t>
  </si>
  <si>
    <t>MATSUI00000000A</t>
  </si>
  <si>
    <t>matsk001</t>
  </si>
  <si>
    <t>MATSUI00000000B</t>
  </si>
  <si>
    <t>Mattheus, Ryan</t>
  </si>
  <si>
    <t>Matusz, Brian</t>
  </si>
  <si>
    <t>MATZEK19901019A</t>
  </si>
  <si>
    <t>Matzek, Tyler</t>
  </si>
  <si>
    <t>Mauer, Joe</t>
  </si>
  <si>
    <t>Maurer, Brandon</t>
  </si>
  <si>
    <t>Maxwell, Justin</t>
  </si>
  <si>
    <t>Mayberry, John</t>
  </si>
  <si>
    <t>Maybin, Cameron</t>
  </si>
  <si>
    <t>MAYSONET19811017A</t>
  </si>
  <si>
    <t>MAY19890923A</t>
  </si>
  <si>
    <t>May, Trevor</t>
  </si>
  <si>
    <t>McAllister, Zach</t>
  </si>
  <si>
    <t>McBride, Matt</t>
  </si>
  <si>
    <t>McCann, Brian</t>
  </si>
  <si>
    <t>McCarthy, Brandon</t>
  </si>
  <si>
    <t>MCCLENDON19850403A</t>
  </si>
  <si>
    <t>McCutchen, Andrew</t>
  </si>
  <si>
    <t>McDonald, John</t>
  </si>
  <si>
    <t>McGee, Jake</t>
  </si>
  <si>
    <t>MCGEHEE19821012A</t>
  </si>
  <si>
    <t>McGehee, Casey</t>
  </si>
  <si>
    <t>MCGOWAN19820324A</t>
  </si>
  <si>
    <t>McGowan, Dustin</t>
  </si>
  <si>
    <t>McHugh, Collin</t>
  </si>
  <si>
    <t>McKenry, Michael</t>
  </si>
  <si>
    <t>McLouth, Nate</t>
  </si>
  <si>
    <t>MCPHERSON19871111A</t>
  </si>
  <si>
    <t>mechg001</t>
  </si>
  <si>
    <t>MECHE19780908A</t>
  </si>
  <si>
    <t>medit001</t>
  </si>
  <si>
    <t>MEDICA19880409A</t>
  </si>
  <si>
    <t>Medica, Tommy</t>
  </si>
  <si>
    <t>mediy001</t>
  </si>
  <si>
    <t>MEDINA19880727A</t>
  </si>
  <si>
    <t>Medina, Yoervis</t>
  </si>
  <si>
    <t>Medlen, Kris</t>
  </si>
  <si>
    <t>meeke001</t>
  </si>
  <si>
    <t>MEEK19830512A</t>
  </si>
  <si>
    <t>Meek, Evan</t>
  </si>
  <si>
    <t>Mejia, Jenrry</t>
  </si>
  <si>
    <t>Melancon, Mark</t>
  </si>
  <si>
    <t>Mercer, Jordy</t>
  </si>
  <si>
    <t>Mesoraco, Devin</t>
  </si>
  <si>
    <t>meyeral01</t>
  </si>
  <si>
    <t>Middlebrooks, Will</t>
  </si>
  <si>
    <t>milea001</t>
  </si>
  <si>
    <t>MILES19761215A</t>
  </si>
  <si>
    <t>Miley, Wade</t>
  </si>
  <si>
    <t>Miller, Andrew</t>
  </si>
  <si>
    <t>Miller, Brad</t>
  </si>
  <si>
    <t>Miller, Jim</t>
  </si>
  <si>
    <t>millela02</t>
  </si>
  <si>
    <t>milll002</t>
  </si>
  <si>
    <t>MILLEDGE19850405A</t>
  </si>
  <si>
    <t>Miller, Shelby</t>
  </si>
  <si>
    <t>Mills, Brad</t>
  </si>
  <si>
    <t>Milone, Tommy</t>
  </si>
  <si>
    <t>Minor, Mike</t>
  </si>
  <si>
    <t>MITCHELL19870513A</t>
  </si>
  <si>
    <t>Molina, Jose</t>
  </si>
  <si>
    <t>Molina, Yadier</t>
  </si>
  <si>
    <t>Montero, Jesus</t>
  </si>
  <si>
    <t>Montero, Miguel</t>
  </si>
  <si>
    <t>MONTERO19901017A</t>
  </si>
  <si>
    <t>Montero, Rafael</t>
  </si>
  <si>
    <t>Moore, Adam</t>
  </si>
  <si>
    <t>Moore, Matt</t>
  </si>
  <si>
    <t>Moore, Scott</t>
  </si>
  <si>
    <t>Moore, Tyler</t>
  </si>
  <si>
    <t>Morales, Franklin</t>
  </si>
  <si>
    <t>Morales, Kendrys</t>
  </si>
  <si>
    <t>moram002</t>
  </si>
  <si>
    <t>MORA19720202A</t>
  </si>
  <si>
    <t>moreb001</t>
  </si>
  <si>
    <t>MOREL19870421A</t>
  </si>
  <si>
    <t>Morel, Brent</t>
  </si>
  <si>
    <t>Moreland, Mitch</t>
  </si>
  <si>
    <t>MORGAN19800702A</t>
  </si>
  <si>
    <t>Morgan, Nyjer</t>
  </si>
  <si>
    <t>Morneau, Justin</t>
  </si>
  <si>
    <t>Morris, Bryan</t>
  </si>
  <si>
    <t>Morrison, Logan</t>
  </si>
  <si>
    <t>Morrow, Brandon</t>
  </si>
  <si>
    <t>Morse, Michael</t>
  </si>
  <si>
    <t>Morton, Charlie</t>
  </si>
  <si>
    <t>moscg001</t>
  </si>
  <si>
    <t>MOSCOSO19831114A</t>
  </si>
  <si>
    <t>Moss, Brandon</t>
  </si>
  <si>
    <t>motag001</t>
  </si>
  <si>
    <t>MOTA19730725A</t>
  </si>
  <si>
    <t>Motte, Jason</t>
  </si>
  <si>
    <t>Moustakas, Mike</t>
  </si>
  <si>
    <t>Mujica, Edward</t>
  </si>
  <si>
    <t>Murphy, David</t>
  </si>
  <si>
    <t>Murphy, Daniel</t>
  </si>
  <si>
    <t>Myers, Wil</t>
  </si>
  <si>
    <t>NADY19781114A</t>
  </si>
  <si>
    <t>Nady, Xavier</t>
  </si>
  <si>
    <t>Napoli, Mike</t>
  </si>
  <si>
    <t>Nathan, Joe</t>
  </si>
  <si>
    <t>Nava, Daniel</t>
  </si>
  <si>
    <t>Navarro, Dioner</t>
  </si>
  <si>
    <t>Nelson, Chris</t>
  </si>
  <si>
    <t>Nelson, Jimmy</t>
  </si>
  <si>
    <t>Neshek, Pat</t>
  </si>
  <si>
    <t>Nicasio, Juan</t>
  </si>
  <si>
    <t>Niese, Jon</t>
  </si>
  <si>
    <t>Nieuwenhuis, Kirk</t>
  </si>
  <si>
    <t>Nieves, Wil</t>
  </si>
  <si>
    <t>NISHIOKA19840727A</t>
  </si>
  <si>
    <t>Nix, Jayson</t>
  </si>
  <si>
    <t>Noesi, Hector</t>
  </si>
  <si>
    <t>Nolasco, Ricky</t>
  </si>
  <si>
    <t>NORBERTO19861208A</t>
  </si>
  <si>
    <t>Norris, Bud</t>
  </si>
  <si>
    <t>norrida01</t>
  </si>
  <si>
    <t>NORRIS19930425A</t>
  </si>
  <si>
    <t>Norris, Daniel</t>
  </si>
  <si>
    <t>Norris, Derek</t>
  </si>
  <si>
    <t>Nova, Ivan</t>
  </si>
  <si>
    <t>Nunez, Eduardo</t>
  </si>
  <si>
    <t>NUNO19870726A</t>
  </si>
  <si>
    <t>Nuno, Vidal</t>
  </si>
  <si>
    <t>Oberholtzer, Brett</t>
  </si>
  <si>
    <t>O'Day, Darren</t>
  </si>
  <si>
    <t>Odorizzi, Jake</t>
  </si>
  <si>
    <t>ODOR19940203A</t>
  </si>
  <si>
    <t>Odor, Rougned</t>
  </si>
  <si>
    <t>O'Flaherty, Eric</t>
  </si>
  <si>
    <t>Ogando, Alexi</t>
  </si>
  <si>
    <t>Oliveros, Lester</t>
  </si>
  <si>
    <t>Olivo, Miguel</t>
  </si>
  <si>
    <t>Olt, Mike</t>
  </si>
  <si>
    <t>Ondrusek, Logan</t>
  </si>
  <si>
    <t>ordom001</t>
  </si>
  <si>
    <t>ordonma01</t>
  </si>
  <si>
    <t>ORDONEZ19740128A</t>
  </si>
  <si>
    <t>Ortiz, David</t>
  </si>
  <si>
    <t>Ottavino, Adam</t>
  </si>
  <si>
    <t>Outman, Josh</t>
  </si>
  <si>
    <t>Overbay, Lyle</t>
  </si>
  <si>
    <t>Juan Carlos Oviedo</t>
  </si>
  <si>
    <t>nunel001</t>
  </si>
  <si>
    <t>nunezle01</t>
  </si>
  <si>
    <t>NUNEZ19830814A</t>
  </si>
  <si>
    <t>Owings, Chris</t>
  </si>
  <si>
    <t>OWINGS19820928A</t>
  </si>
  <si>
    <t>Ozuna, Marcell</t>
  </si>
  <si>
    <t>Pacheco, Jordan</t>
  </si>
  <si>
    <t>padiv001</t>
  </si>
  <si>
    <t>PADILLA19770927A</t>
  </si>
  <si>
    <t>Pagan, Angel</t>
  </si>
  <si>
    <t>PANIK19901030A</t>
  </si>
  <si>
    <t>Panik, Joe</t>
  </si>
  <si>
    <t>Papelbon, Jonathan</t>
  </si>
  <si>
    <t>Paredes, Jimmy</t>
  </si>
  <si>
    <t>Parker, Jarrod</t>
  </si>
  <si>
    <t>Parker, Kyle</t>
  </si>
  <si>
    <t>Parmelee, Chris</t>
  </si>
  <si>
    <t>Parnell, Bobby</t>
  </si>
  <si>
    <t>Parra, Gerardo</t>
  </si>
  <si>
    <t>Parra, Manny</t>
  </si>
  <si>
    <t>Pastornicky, Tyler</t>
  </si>
  <si>
    <t>pattc001</t>
  </si>
  <si>
    <t>PATTERSON19790813A</t>
  </si>
  <si>
    <t>Patton, Troy</t>
  </si>
  <si>
    <t>PAULEY19830617A</t>
  </si>
  <si>
    <t>Paulino, Felipe</t>
  </si>
  <si>
    <t>Paul, Xavier</t>
  </si>
  <si>
    <t>pavac001</t>
  </si>
  <si>
    <t>PAVANO19760108A</t>
  </si>
  <si>
    <t>Paxton, James</t>
  </si>
  <si>
    <t>Peacock, Brad</t>
  </si>
  <si>
    <t>Pearce, Steve</t>
  </si>
  <si>
    <t>Peavy, Jake</t>
  </si>
  <si>
    <t>pederjo01</t>
  </si>
  <si>
    <t>PEDERSON19920421A</t>
  </si>
  <si>
    <t>Pederson, Joc</t>
  </si>
  <si>
    <t>Pedroia, Dustin</t>
  </si>
  <si>
    <t>Peguero, Carlos</t>
  </si>
  <si>
    <t>Pelfrey, Mike</t>
  </si>
  <si>
    <t>Pena, Brayan</t>
  </si>
  <si>
    <t>Pena, Carlos</t>
  </si>
  <si>
    <t>Pena, Ramiro</t>
  </si>
  <si>
    <t>Pence, Hunter</t>
  </si>
  <si>
    <t>Pennington, Cliff</t>
  </si>
  <si>
    <t>pennb002</t>
  </si>
  <si>
    <t>PENNY19780524A</t>
  </si>
  <si>
    <t>Penny, Brad</t>
  </si>
  <si>
    <t>PERALTA19870814A</t>
  </si>
  <si>
    <t>Peralta, David</t>
  </si>
  <si>
    <t>Peralta, Jhonny</t>
  </si>
  <si>
    <t>Peralta, Joel</t>
  </si>
  <si>
    <t>Peralta, Wily</t>
  </si>
  <si>
    <t>Perez, Chris</t>
  </si>
  <si>
    <t>Perez, Eury</t>
  </si>
  <si>
    <t>Perez, Hernan</t>
  </si>
  <si>
    <t>Perez, Juan</t>
  </si>
  <si>
    <t>Perez, Martin</t>
  </si>
  <si>
    <t>Perez, Oliver</t>
  </si>
  <si>
    <t>Perez, Salvador</t>
  </si>
  <si>
    <t>Perkins, Glen</t>
  </si>
  <si>
    <t>Pestano, Vinnie</t>
  </si>
  <si>
    <t>Petit, Yusmeiro</t>
  </si>
  <si>
    <t>petrija01</t>
  </si>
  <si>
    <t>petrj001</t>
  </si>
  <si>
    <t>PETRICKA19880605A</t>
  </si>
  <si>
    <t>Petricka, Jake</t>
  </si>
  <si>
    <t>PETTIBONE19900719A</t>
  </si>
  <si>
    <t>Pettibone, Jonathan</t>
  </si>
  <si>
    <t>PHEGLEY19880212A</t>
  </si>
  <si>
    <t>Phegley, Josh</t>
  </si>
  <si>
    <t>Phelps, Cord</t>
  </si>
  <si>
    <t>Phelps, David</t>
  </si>
  <si>
    <t>Phillips, Brandon</t>
  </si>
  <si>
    <t>pie-f001</t>
  </si>
  <si>
    <t>PIE19850208A</t>
  </si>
  <si>
    <t>Pierzynski, A.J.</t>
  </si>
  <si>
    <t>PINA19870605A</t>
  </si>
  <si>
    <t>Pineda, Michael</t>
  </si>
  <si>
    <t>pinej001</t>
  </si>
  <si>
    <t>PINEIRO19780925A</t>
  </si>
  <si>
    <t>Pinto, Josmil</t>
  </si>
  <si>
    <t>Plouffe, Trevor</t>
  </si>
  <si>
    <t>podss001</t>
  </si>
  <si>
    <t>PODSEDNIK19760318A</t>
  </si>
  <si>
    <t>Polanco, Gregory</t>
  </si>
  <si>
    <t>Pollock, A.J.</t>
  </si>
  <si>
    <t>Pomeranz, Drew</t>
  </si>
  <si>
    <t>POMERANZ19841217A</t>
  </si>
  <si>
    <t>pompeda01</t>
  </si>
  <si>
    <t>AL</t>
  </si>
  <si>
    <t>POMPEY19921211A</t>
  </si>
  <si>
    <t>Pompey, Dalton</t>
  </si>
  <si>
    <t>Porcello, Rick</t>
  </si>
  <si>
    <t>posaj001</t>
  </si>
  <si>
    <t>POSADA19710817A</t>
  </si>
  <si>
    <t>Posey, Buster</t>
  </si>
  <si>
    <t>Prado, Martin</t>
  </si>
  <si>
    <t>Presley, Alex</t>
  </si>
  <si>
    <t>Price, David</t>
  </si>
  <si>
    <t>Pridie, Jason</t>
  </si>
  <si>
    <t>Profar, Jurickson</t>
  </si>
  <si>
    <t>Pryor, Stephen</t>
  </si>
  <si>
    <t>Puig, Yasiel</t>
  </si>
  <si>
    <t>Pujols, Albert</t>
  </si>
  <si>
    <t>Punto, Nick</t>
  </si>
  <si>
    <t>putnaza01</t>
  </si>
  <si>
    <t>putnz001</t>
  </si>
  <si>
    <t>PUTNAM19870703A</t>
  </si>
  <si>
    <t>Putnam, Zach</t>
  </si>
  <si>
    <t>QUACKENBU19881128A</t>
  </si>
  <si>
    <t>Quackenbush, Kevin</t>
  </si>
  <si>
    <t>Qualls, Chad</t>
  </si>
  <si>
    <t>Quentin, Carlos</t>
  </si>
  <si>
    <t>Quintero, Humberto</t>
  </si>
  <si>
    <t>Quintana, Jose</t>
  </si>
  <si>
    <t>Quintanilla, Omar</t>
  </si>
  <si>
    <t>Raburn, Ryan</t>
  </si>
  <si>
    <t>Ramirez, Alexei</t>
  </si>
  <si>
    <t>Ramirez, Aramis</t>
  </si>
  <si>
    <t>RAMIREZ19871010A</t>
  </si>
  <si>
    <t>Ramirez, Erasmo</t>
  </si>
  <si>
    <t>Ramirez, Hanley</t>
  </si>
  <si>
    <t>Ramirez, Jose</t>
  </si>
  <si>
    <t>ramirma02</t>
  </si>
  <si>
    <t>ramim002</t>
  </si>
  <si>
    <t>RAMIREZ19720530A</t>
  </si>
  <si>
    <t>Ramirez, Ramon</t>
  </si>
  <si>
    <t>Ramos, A.J.</t>
  </si>
  <si>
    <t>Ramos, Cesar</t>
  </si>
  <si>
    <t>Ramos, Wilson</t>
  </si>
  <si>
    <t>Rasmus, Colby</t>
  </si>
  <si>
    <t>rayro02</t>
  </si>
  <si>
    <t>RAY19911001A</t>
  </si>
  <si>
    <t>Ray, Robbie</t>
  </si>
  <si>
    <t>Recker, Anthony</t>
  </si>
  <si>
    <t>Reddick, Josh</t>
  </si>
  <si>
    <t>REDMOND19850517A</t>
  </si>
  <si>
    <t>Redmond, Todd</t>
  </si>
  <si>
    <t>Reed, Addison</t>
  </si>
  <si>
    <t>refsnro01</t>
  </si>
  <si>
    <t>Refsnyder, Robert</t>
  </si>
  <si>
    <t>Reimold, Nolan</t>
  </si>
  <si>
    <t>Rendon, Anthony</t>
  </si>
  <si>
    <t>Revere, Ben</t>
  </si>
  <si>
    <t>Reyes, Jose</t>
  </si>
  <si>
    <t>Reynolds, Mark</t>
  </si>
  <si>
    <t>Reynolds, Matt</t>
  </si>
  <si>
    <t>rhoda001</t>
  </si>
  <si>
    <t>RHODES19691024A</t>
  </si>
  <si>
    <t>RHYMES19830401A</t>
  </si>
  <si>
    <t>Richard, Clayton</t>
  </si>
  <si>
    <t>Richards, Garrett</t>
  </si>
  <si>
    <t>RICHMOND19790830A</t>
  </si>
  <si>
    <t>RIENZO19880605A</t>
  </si>
  <si>
    <t>Rienzo, Andre</t>
  </si>
  <si>
    <t>Rios, Alex</t>
  </si>
  <si>
    <t>RIVERA19780703A</t>
  </si>
  <si>
    <t>river003</t>
  </si>
  <si>
    <t>RIVERA19830731A</t>
  </si>
  <si>
    <t>Rivera, Rene</t>
  </si>
  <si>
    <t>Rizzo, Anthony</t>
  </si>
  <si>
    <t>Roark, Tanner</t>
  </si>
  <si>
    <t>Robertson, David</t>
  </si>
  <si>
    <t>Roberts, Ryan</t>
  </si>
  <si>
    <t>Robinson, Shane</t>
  </si>
  <si>
    <t>ROBINSON19870901A</t>
  </si>
  <si>
    <t>Rodney, Fernando</t>
  </si>
  <si>
    <t>Rodriguez, Alex</t>
  </si>
  <si>
    <t>RODRIGUEZ19871213A</t>
  </si>
  <si>
    <t>Rodriguez, Fernando</t>
  </si>
  <si>
    <t>Rodriguez, Francisco</t>
  </si>
  <si>
    <t>Rodriguez, Henry</t>
  </si>
  <si>
    <t>rodri001</t>
  </si>
  <si>
    <t>RODRIGUEZ19711130A</t>
  </si>
  <si>
    <t>Rodriguez, Sean</t>
  </si>
  <si>
    <t>Rodriguez, Paco</t>
  </si>
  <si>
    <t>Rodriguez, Wandy</t>
  </si>
  <si>
    <t>Rogers, Esmil</t>
  </si>
  <si>
    <t>ROGERS19860130A</t>
  </si>
  <si>
    <t>roles001</t>
  </si>
  <si>
    <t>ROLEN19750404A</t>
  </si>
  <si>
    <t>Rollins, Jimmy</t>
  </si>
  <si>
    <t>Romero, Stefen</t>
  </si>
  <si>
    <t>Romine, Andrew</t>
  </si>
  <si>
    <t>Romo, Sergio</t>
  </si>
  <si>
    <t>Rondon, Hector</t>
  </si>
  <si>
    <t>De La Rosa, Jorge</t>
  </si>
  <si>
    <t>Rosales, Adam</t>
  </si>
  <si>
    <t>Rosario, Wilin</t>
  </si>
  <si>
    <t>Rosenthal, Trevor</t>
  </si>
  <si>
    <t>Ross, Cody</t>
  </si>
  <si>
    <t>Ross, David</t>
  </si>
  <si>
    <t>Ross, Robbie</t>
  </si>
  <si>
    <t>Ross, Tyson</t>
  </si>
  <si>
    <t>rowaa001</t>
  </si>
  <si>
    <t>ROWAND19770829A</t>
  </si>
  <si>
    <t>rowlr002</t>
  </si>
  <si>
    <t>ROWLANDSM19830126A</t>
  </si>
  <si>
    <t>Rowland-Smith, Ryan</t>
  </si>
  <si>
    <t>Ruf, Darin</t>
  </si>
  <si>
    <t>Ruggiano, Justin</t>
  </si>
  <si>
    <t>Ruiz, Carlos</t>
  </si>
  <si>
    <t>Rusin, Chris</t>
  </si>
  <si>
    <t>Russell, James</t>
  </si>
  <si>
    <t>Rutledge, Josh</t>
  </si>
  <si>
    <t>Ryan, Brendan</t>
  </si>
  <si>
    <t>Ryu, Hyun-Jin</t>
  </si>
  <si>
    <t>Rzepczynski, Marc</t>
  </si>
  <si>
    <t>Sabathia, CC</t>
  </si>
  <si>
    <t>saitt001</t>
  </si>
  <si>
    <t>SAITO00000000G</t>
  </si>
  <si>
    <t>Salas, Fernando</t>
  </si>
  <si>
    <t>Salazar, Danny</t>
  </si>
  <si>
    <t>Sale, Chris</t>
  </si>
  <si>
    <t>Saltalamacchia, Jarrod</t>
  </si>
  <si>
    <t>Samardzija, Jeff</t>
  </si>
  <si>
    <t>SANCHEZ19920701A</t>
  </si>
  <si>
    <t>Sanchez, Aaron</t>
  </si>
  <si>
    <t>Sanchez, Anibal</t>
  </si>
  <si>
    <t>sanchca01</t>
  </si>
  <si>
    <t>sancf001</t>
  </si>
  <si>
    <t>SANCHEZ19771221A</t>
  </si>
  <si>
    <t>Sanchez, Gaby</t>
  </si>
  <si>
    <t>Sanchez, Hector</t>
  </si>
  <si>
    <t>sancj002</t>
  </si>
  <si>
    <t>SANCHEZ19821119A</t>
  </si>
  <si>
    <t>Sanchez, Tony</t>
  </si>
  <si>
    <t>Sandoval, Pablo</t>
  </si>
  <si>
    <t>Sands, Jerry</t>
  </si>
  <si>
    <t>Santana, Carlos</t>
  </si>
  <si>
    <t>santada01</t>
  </si>
  <si>
    <t>SANTANA19901107A</t>
  </si>
  <si>
    <t>Santana, Danny</t>
  </si>
  <si>
    <t>Santana, Ervin</t>
  </si>
  <si>
    <t>Santiago, Hector</t>
  </si>
  <si>
    <t>Santiago, Ramon</t>
  </si>
  <si>
    <t>Santos, Sergio</t>
  </si>
  <si>
    <t>Satin, Josh</t>
  </si>
  <si>
    <t>Saunders, Joe</t>
  </si>
  <si>
    <t>Saunders, Michael</t>
  </si>
  <si>
    <t>Schafer, Jordan</t>
  </si>
  <si>
    <t>Schafer, Logan</t>
  </si>
  <si>
    <t>Scheppers, Tanner</t>
  </si>
  <si>
    <t>Scherzer, Max</t>
  </si>
  <si>
    <t>Schierholtz, Nate</t>
  </si>
  <si>
    <t>Schoop, Jonathan</t>
  </si>
  <si>
    <t>Schumaker, Skip</t>
  </si>
  <si>
    <t>Scribner, Evan</t>
  </si>
  <si>
    <t>Scutaro, Marco</t>
  </si>
  <si>
    <t>Seager, Kyle</t>
  </si>
  <si>
    <t>Segura, Jean</t>
  </si>
  <si>
    <t>Semien, Marcus</t>
  </si>
  <si>
    <t>Shaw, Bryan</t>
  </si>
  <si>
    <t>sheeb001</t>
  </si>
  <si>
    <t>SHEETS19780718A</t>
  </si>
  <si>
    <t>sherg001</t>
  </si>
  <si>
    <t>SHERRILL19770419A</t>
  </si>
  <si>
    <t>Shields, James</t>
  </si>
  <si>
    <t>shoem001</t>
  </si>
  <si>
    <t>SHOEMAKER19860927A</t>
  </si>
  <si>
    <t>Shoemaker, Matt</t>
  </si>
  <si>
    <t>Shuck, J.B.</t>
  </si>
  <si>
    <t>Siegrist, Kevin</t>
  </si>
  <si>
    <t>Sierra, Moises</t>
  </si>
  <si>
    <t>silvc001</t>
  </si>
  <si>
    <t>SILVA19790423A</t>
  </si>
  <si>
    <t>Simmons, Andrelton</t>
  </si>
  <si>
    <t>Simon, Alfredo</t>
  </si>
  <si>
    <t>SINGLETON19910918A</t>
  </si>
  <si>
    <t>Singleton, Jonathan</t>
  </si>
  <si>
    <t>Sipp, Tony</t>
  </si>
  <si>
    <t>SIZEMORE19820802A</t>
  </si>
  <si>
    <t>Sizemore, Grady</t>
  </si>
  <si>
    <t>sizes001</t>
  </si>
  <si>
    <t>SIZEMORE19850104A</t>
  </si>
  <si>
    <t>Sizemore, Scott</t>
  </si>
  <si>
    <t>Slowey, Kevin</t>
  </si>
  <si>
    <t>Smith, Joe</t>
  </si>
  <si>
    <t>Smith, Seth</t>
  </si>
  <si>
    <t>Smith, Will</t>
  </si>
  <si>
    <t>Smoak, Justin</t>
  </si>
  <si>
    <t>smolija01</t>
  </si>
  <si>
    <t>SMOLINSKI19890209A</t>
  </si>
  <si>
    <t>Smolinski, Jake</t>
  </si>
  <si>
    <t>Smyly, Drew</t>
  </si>
  <si>
    <t>sneli001</t>
  </si>
  <si>
    <t>OQUENDO19811030A</t>
  </si>
  <si>
    <t>Snider, Travis</t>
  </si>
  <si>
    <t>Sogard, Eric</t>
  </si>
  <si>
    <t>Solano, Donovan</t>
  </si>
  <si>
    <t>SOLARTE19870707A</t>
  </si>
  <si>
    <t>Solarte, Yangervis</t>
  </si>
  <si>
    <t>Soler, Jorge</t>
  </si>
  <si>
    <t>SOLIS19870929A</t>
  </si>
  <si>
    <t>Solis, Ali</t>
  </si>
  <si>
    <t>Soria, Joakim</t>
  </si>
  <si>
    <t>Soriano, Rafael</t>
  </si>
  <si>
    <t>Soto, Geovany</t>
  </si>
  <si>
    <t>souzast01</t>
  </si>
  <si>
    <t>Steven Souza Jr.</t>
  </si>
  <si>
    <t>SOUZA19890424A</t>
  </si>
  <si>
    <t>Souza, Steven</t>
  </si>
  <si>
    <t>Span, Denard</t>
  </si>
  <si>
    <t>spilr001</t>
  </si>
  <si>
    <t>SPILBORGH19790905A</t>
  </si>
  <si>
    <t>SPRINGER19890919A</t>
  </si>
  <si>
    <t>Springer, George</t>
  </si>
  <si>
    <t>Stammen, Craig</t>
  </si>
  <si>
    <t>Stanton, Giancarlo</t>
  </si>
  <si>
    <t>Stauffer, Tim</t>
  </si>
  <si>
    <t>Stewart, Chris</t>
  </si>
  <si>
    <t>STEWART19850405A</t>
  </si>
  <si>
    <t>Stewart, Ian</t>
  </si>
  <si>
    <t>Stinson, Josh</t>
  </si>
  <si>
    <t>Storen, Drew</t>
  </si>
  <si>
    <t>Straily, Dan</t>
  </si>
  <si>
    <t>Strasburg, Stephen</t>
  </si>
  <si>
    <t>Street, Huston</t>
  </si>
  <si>
    <t>STROMAN19910501A</t>
  </si>
  <si>
    <t>Stroman, Marcus</t>
  </si>
  <si>
    <t>Strop, Pedro</t>
  </si>
  <si>
    <t>Stubbs, Drew</t>
  </si>
  <si>
    <t>Stults, Eric</t>
  </si>
  <si>
    <t>SUAREZ19910718A</t>
  </si>
  <si>
    <t>Suarez, Eugenio</t>
  </si>
  <si>
    <t>Suzuki, Ichiro</t>
  </si>
  <si>
    <t>Suzuki, Kurt</t>
  </si>
  <si>
    <t>Swarzak, Anthony</t>
  </si>
  <si>
    <t>Sweeney, Ryan</t>
  </si>
  <si>
    <t>SWINDLE19830707A</t>
  </si>
  <si>
    <t>Swisher, Nick</t>
  </si>
  <si>
    <t>Syndergaard, Noah</t>
  </si>
  <si>
    <t>Tabata, Jose</t>
  </si>
  <si>
    <t>talbm001</t>
  </si>
  <si>
    <t>TALBOT19831017A</t>
  </si>
  <si>
    <t>Tanaka, Masahiro</t>
  </si>
  <si>
    <t>TATEYAMA00000000A</t>
  </si>
  <si>
    <t>tayloch03</t>
  </si>
  <si>
    <t>Taylor, Chris</t>
  </si>
  <si>
    <t>Taylor, Michael</t>
  </si>
  <si>
    <t>Tazawa, Junichi</t>
  </si>
  <si>
    <t>Teagarden, Taylor</t>
  </si>
  <si>
    <t>teahm001</t>
  </si>
  <si>
    <t>TEAHEN19810906A</t>
  </si>
  <si>
    <t>Teheran, Julio</t>
  </si>
  <si>
    <t>Teixeira, Mark</t>
  </si>
  <si>
    <t>tejam001</t>
  </si>
  <si>
    <t>TEJADA19760525A</t>
  </si>
  <si>
    <t>Tejada, Ruben</t>
  </si>
  <si>
    <t>tepen001</t>
  </si>
  <si>
    <t>TEPESCH19881012A</t>
  </si>
  <si>
    <t>Tepesch, Nick</t>
  </si>
  <si>
    <t>Thatcher, Joe</t>
  </si>
  <si>
    <t>Thayer, Dale</t>
  </si>
  <si>
    <t>Thole, Josh</t>
  </si>
  <si>
    <t>THOMAS19840118A</t>
  </si>
  <si>
    <t>THOME19700827A</t>
  </si>
  <si>
    <t>Thornton, Matt</t>
  </si>
  <si>
    <t>Thornburg, Tyler</t>
  </si>
  <si>
    <t>Tillman, Chris</t>
  </si>
  <si>
    <t>Tolleson, Shawn</t>
  </si>
  <si>
    <t>tollest01</t>
  </si>
  <si>
    <t>tolls001</t>
  </si>
  <si>
    <t>TOLLESON19831101A</t>
  </si>
  <si>
    <t>Tolleson, Steve</t>
  </si>
  <si>
    <t>tomasya01</t>
  </si>
  <si>
    <t>Yasmany Tomas</t>
  </si>
  <si>
    <t>tomlj001</t>
  </si>
  <si>
    <t>TOMLIN19841019A</t>
  </si>
  <si>
    <t>Tomlin, Josh</t>
  </si>
  <si>
    <t>Torres, Alex</t>
  </si>
  <si>
    <t>torrc001</t>
  </si>
  <si>
    <t>TORRES19821022A</t>
  </si>
  <si>
    <t>Torres, Carlos</t>
  </si>
  <si>
    <t>Tovar, Wilfredo</t>
  </si>
  <si>
    <t>Triunfel, Carlos</t>
  </si>
  <si>
    <t>Nick Tropeano</t>
  </si>
  <si>
    <t>TROPEANO19900827A</t>
  </si>
  <si>
    <t>Trout, Mike</t>
  </si>
  <si>
    <t>Trumbo, Mark</t>
  </si>
  <si>
    <t>Tulowitzki, Troy</t>
  </si>
  <si>
    <t>Turner, Jacob</t>
  </si>
  <si>
    <t>Turner, Justin</t>
  </si>
  <si>
    <t>Uehara, Koji</t>
  </si>
  <si>
    <t>Uggla, Dan</t>
  </si>
  <si>
    <t>Upton, Justin</t>
  </si>
  <si>
    <t>Uribe, Juan</t>
  </si>
  <si>
    <t>Utley, Chase</t>
  </si>
  <si>
    <t>Valbuena, Luis</t>
  </si>
  <si>
    <t>Valdespin, Jordany</t>
  </si>
  <si>
    <t>Valdes, Raul</t>
  </si>
  <si>
    <t>VALDEZ19780520A</t>
  </si>
  <si>
    <t>Wilson Valdez Suarez</t>
  </si>
  <si>
    <t>Valencia, Danny</t>
  </si>
  <si>
    <t>Valverde, Jose</t>
  </si>
  <si>
    <t>VANSLYKE19860724A</t>
  </si>
  <si>
    <t>Van Slyke, Scott</t>
  </si>
  <si>
    <t>Vargas, Jason</t>
  </si>
  <si>
    <t>VARGAS19900801A</t>
  </si>
  <si>
    <t>Vargas, Kennys</t>
  </si>
  <si>
    <t>Varvaro, Anthony</t>
  </si>
  <si>
    <t>VASQUEZ19831107A</t>
  </si>
  <si>
    <t>VAZQUEZ19760725A</t>
  </si>
  <si>
    <t>Venable, Will</t>
  </si>
  <si>
    <t>VENTURA19910603A</t>
  </si>
  <si>
    <t>Ventura, Yordano</t>
  </si>
  <si>
    <t>Veras, Jose</t>
  </si>
  <si>
    <t>Verlander, Justin</t>
  </si>
  <si>
    <t>Viciedo, Dayan</t>
  </si>
  <si>
    <t>Victorino, Shane</t>
  </si>
  <si>
    <t>Villanueva, Carlos</t>
  </si>
  <si>
    <t>Villar, Jonathan</t>
  </si>
  <si>
    <t>Vincent, Nick</t>
  </si>
  <si>
    <t>VIZQUEL19670424A</t>
  </si>
  <si>
    <t>Vogelsong, Ryan</t>
  </si>
  <si>
    <t>VOGT19841101A</t>
  </si>
  <si>
    <t>Vogt, Stephen</t>
  </si>
  <si>
    <t>Volquez, Edinson</t>
  </si>
  <si>
    <t>Votto, Joey</t>
  </si>
  <si>
    <t>Wacha, Michael</t>
  </si>
  <si>
    <t>WADA19810221A</t>
  </si>
  <si>
    <t>Wada, Tsuyoshi</t>
  </si>
  <si>
    <t>WADE19830528A</t>
  </si>
  <si>
    <t>wagnebi02</t>
  </si>
  <si>
    <t>wagnb001</t>
  </si>
  <si>
    <t>WAGNER19710725A</t>
  </si>
  <si>
    <t>Wainwright, Adam</t>
  </si>
  <si>
    <t>Walden, Jordan</t>
  </si>
  <si>
    <t>WALDROP19851027A</t>
  </si>
  <si>
    <t>walkech02</t>
  </si>
  <si>
    <t>WALKER19910328A</t>
  </si>
  <si>
    <t>Walker, Christian</t>
  </si>
  <si>
    <t>Walker, Neil</t>
  </si>
  <si>
    <t>Walker, Taijuan</t>
  </si>
  <si>
    <t>Wall, Josh</t>
  </si>
  <si>
    <t>waltz001</t>
  </si>
  <si>
    <t>WALTERS19890905A</t>
  </si>
  <si>
    <t>Walters, Zach</t>
  </si>
  <si>
    <t>wangc001</t>
  </si>
  <si>
    <t>WANG19800331A</t>
  </si>
  <si>
    <t>Wang, Chien-Ming</t>
  </si>
  <si>
    <t>Warren, Adam</t>
  </si>
  <si>
    <t>Watson, Tony</t>
  </si>
  <si>
    <t>Weaver, Jered</t>
  </si>
  <si>
    <t>webbb001</t>
  </si>
  <si>
    <t>WEBB19790509A</t>
  </si>
  <si>
    <t>webbd001</t>
  </si>
  <si>
    <t>WEBB19890818A</t>
  </si>
  <si>
    <t>Webb, Daniel</t>
  </si>
  <si>
    <t>Webb, Ryan</t>
  </si>
  <si>
    <t>websa001</t>
  </si>
  <si>
    <t>WEBSTER19900210A</t>
  </si>
  <si>
    <t>Webster, Allen</t>
  </si>
  <si>
    <t>Weeks, Jemile</t>
  </si>
  <si>
    <t>Weeks, Rickie</t>
  </si>
  <si>
    <t>wellr001</t>
  </si>
  <si>
    <t>WELLS19820828A</t>
  </si>
  <si>
    <t>Werth, Jayson</t>
  </si>
  <si>
    <t>Wheeler, Zack</t>
  </si>
  <si>
    <t>WHITLEY19890614A</t>
  </si>
  <si>
    <t>Whitley, Chase</t>
  </si>
  <si>
    <t>Wieland, Joe</t>
  </si>
  <si>
    <t>Wieters, Matt</t>
  </si>
  <si>
    <t>Wilhelmsen, Tom</t>
  </si>
  <si>
    <t>willd003</t>
  </si>
  <si>
    <t>willido03</t>
  </si>
  <si>
    <t>WILLIS19820112A</t>
  </si>
  <si>
    <t>Williams, Jerome</t>
  </si>
  <si>
    <t>Wilson, Bobby</t>
  </si>
  <si>
    <t>Wilson, Brian</t>
  </si>
  <si>
    <t>Wilson, C.J.</t>
  </si>
  <si>
    <t>Wilson, Justin</t>
  </si>
  <si>
    <t>wolfr001</t>
  </si>
  <si>
    <t>wolfra02</t>
  </si>
  <si>
    <t>WOLF19760822A</t>
  </si>
  <si>
    <t>Wolf, Randy</t>
  </si>
  <si>
    <t>Wong, Kolten</t>
  </si>
  <si>
    <t>Wood, Alex</t>
  </si>
  <si>
    <t>woodke02</t>
  </si>
  <si>
    <t>woodk002</t>
  </si>
  <si>
    <t>WOOD19770616A</t>
  </si>
  <si>
    <t>WOOD19821116A</t>
  </si>
  <si>
    <t>Wood, Travis</t>
  </si>
  <si>
    <t>workb001</t>
  </si>
  <si>
    <t>WORKMAN19880813A</t>
  </si>
  <si>
    <t>Workman, Brandon</t>
  </si>
  <si>
    <t>Worley, Vance</t>
  </si>
  <si>
    <t>Worth, Danny</t>
  </si>
  <si>
    <t>Wright, David</t>
  </si>
  <si>
    <t>wrigj001</t>
  </si>
  <si>
    <t>WRIGHT19741224A</t>
  </si>
  <si>
    <t>Wright, Jamey</t>
  </si>
  <si>
    <t>Wright, Steven</t>
  </si>
  <si>
    <t>Wright, Wesley</t>
  </si>
  <si>
    <t>Yelich, Christian</t>
  </si>
  <si>
    <t>Chris Young (P)</t>
  </si>
  <si>
    <t>Young, Chris</t>
  </si>
  <si>
    <t>Young, Delmon</t>
  </si>
  <si>
    <t>zambc001</t>
  </si>
  <si>
    <t>ZAMBRANO19810601A</t>
  </si>
  <si>
    <t>Ziegler, Brad</t>
  </si>
  <si>
    <t>Zimmermann, Jordan</t>
  </si>
  <si>
    <t>Zimmerman, Ryan</t>
  </si>
  <si>
    <t>Zobrist, Ben</t>
  </si>
  <si>
    <t>Zunino, Mike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</si>
  <si>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</si>
  <si>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</si>
  <si>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</si>
  <si>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</si>
  <si>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</si>
  <si>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</si>
  <si>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</si>
  <si>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</si>
  <si>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</si>
  <si>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</si>
  <si>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</si>
  <si>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</si>
  <si>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</si>
  <si>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</si>
  <si>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</si>
  <si>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</si>
  <si>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</si>
  <si>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</si>
  <si>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</si>
  <si>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</si>
  <si>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</si>
  <si>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</si>
  <si>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</si>
  <si>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</si>
  <si>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</si>
  <si>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</si>
  <si>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</si>
  <si>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</si>
  <si>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</si>
  <si>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</si>
  <si>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</si>
  <si>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</si>
  <si>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</si>
  <si>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</si>
  <si>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</si>
  <si>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</si>
  <si>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</si>
  <si>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</si>
  <si>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</si>
  <si>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</si>
  <si>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</si>
  <si>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</si>
  <si>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</si>
  <si>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</si>
  <si>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</si>
  <si>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</si>
  <si>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</si>
  <si>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</si>
  <si>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</si>
  <si>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</si>
  <si>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</si>
  <si>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</si>
  <si>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</si>
  <si>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</si>
  <si>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</si>
  <si>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</si>
  <si>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</si>
  <si>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</si>
  <si>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</si>
  <si>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</si>
  <si>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</si>
  <si>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</si>
  <si>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</si>
  <si>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</si>
  <si>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</si>
  <si>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</si>
  <si>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</si>
  <si>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</si>
  <si>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</si>
  <si>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</si>
  <si>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</si>
  <si>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</si>
  <si>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</si>
  <si>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</si>
  <si>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</si>
  <si>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</si>
  <si>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</si>
  <si>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</si>
  <si>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</si>
  <si>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</si>
  <si>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</si>
  <si>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</si>
  <si>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</si>
  <si>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</si>
  <si>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</si>
  <si>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</si>
  <si>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</si>
  <si>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</si>
  <si>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</si>
  <si>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</si>
  <si>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</si>
  <si>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</si>
  <si>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</si>
  <si>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</si>
  <si>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</si>
  <si>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</si>
  <si>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</si>
  <si>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</si>
  <si>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</si>
  <si>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</si>
  <si>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</si>
  <si>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</si>
  <si>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</si>
  <si>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</si>
  <si>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</si>
  <si>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</si>
  <si>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</si>
  <si>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</si>
  <si>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</si>
  <si>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</si>
  <si>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</si>
  <si>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</si>
  <si>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</si>
  <si>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</si>
  <si>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</si>
  <si>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</si>
  <si>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</si>
  <si>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</si>
  <si>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</si>
  <si>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</si>
  <si>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</si>
  <si>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</si>
  <si>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</si>
  <si>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</si>
  <si>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</si>
  <si>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</si>
  <si>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</si>
  <si>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</si>
  <si>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</si>
  <si>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</si>
  <si>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</si>
  <si>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</si>
  <si>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</si>
  <si>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</si>
  <si>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</si>
  <si>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</si>
  <si>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</si>
  <si>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</si>
  <si>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</si>
  <si>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</si>
  <si>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</si>
  <si>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</si>
  <si>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</si>
  <si>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</si>
  <si>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</si>
  <si>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</si>
  <si>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</si>
  <si>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</si>
  <si>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</si>
  <si>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</si>
  <si>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</si>
  <si>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</si>
  <si>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</si>
  <si>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</si>
  <si>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</si>
  <si>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</si>
  <si>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</si>
  <si>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</si>
  <si>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</si>
  <si>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</si>
  <si>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</si>
  <si>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</si>
  <si>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</si>
  <si>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</si>
  <si>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</si>
  <si>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</si>
  <si>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</si>
  <si>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</si>
  <si>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</si>
  <si>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</si>
  <si>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</si>
  <si>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</si>
  <si>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</si>
  <si>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</si>
  <si>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</si>
  <si>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</si>
  <si>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</si>
  <si>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</si>
  <si>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</si>
  <si>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</si>
  <si>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</si>
  <si>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</si>
  <si>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</si>
  <si>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</si>
  <si>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</si>
  <si>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</si>
  <si>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</si>
  <si>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</si>
  <si>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</si>
  <si>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</si>
  <si>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</si>
  <si>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</si>
  <si>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</si>
  <si>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</si>
  <si>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</si>
  <si>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</si>
  <si>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</si>
  <si>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</si>
  <si>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</si>
  <si>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</si>
  <si>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</si>
  <si>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</si>
  <si>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</si>
  <si>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</si>
  <si>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</si>
  <si>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</si>
  <si>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</si>
  <si>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</si>
  <si>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</si>
  <si>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</si>
  <si>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</si>
  <si>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</si>
  <si>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</si>
  <si>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</si>
  <si>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</si>
  <si>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</si>
  <si>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</si>
  <si>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</si>
  <si>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</si>
  <si>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</si>
  <si>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</si>
  <si>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</si>
  <si>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</si>
  <si>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</si>
  <si>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</si>
  <si>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</si>
  <si>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</si>
  <si>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</si>
  <si>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</si>
  <si>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</si>
  <si>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</si>
  <si>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</si>
  <si>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</si>
  <si>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</si>
  <si>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</si>
  <si>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</si>
  <si>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</si>
  <si>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</si>
  <si>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</si>
  <si>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</si>
  <si>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</si>
  <si>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</si>
  <si>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</si>
  <si>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</si>
  <si>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</si>
  <si>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</si>
  <si>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</si>
  <si>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</si>
  <si>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</si>
  <si>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</si>
  <si>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</si>
  <si>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</si>
  <si>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</si>
  <si>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</si>
  <si>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</si>
  <si>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</si>
  <si>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</si>
  <si>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</si>
  <si>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</si>
  <si>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</si>
  <si>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</si>
  <si>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</si>
  <si>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</si>
  <si>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</si>
  <si>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</si>
  <si>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</si>
  <si>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</si>
  <si>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</si>
  <si>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</si>
  <si>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</si>
  <si>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</si>
  <si>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</si>
  <si>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</si>
  <si>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</si>
  <si>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</si>
  <si>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</si>
  <si>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</si>
  <si>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</si>
  <si>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</si>
  <si>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</si>
  <si>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</si>
  <si>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</si>
  <si>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</si>
  <si>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</si>
  <si>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</si>
  <si>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</si>
  <si>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</si>
  <si>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</si>
  <si>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</si>
  <si>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</si>
  <si>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</si>
  <si>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</si>
  <si>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</si>
  <si>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</si>
  <si>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</si>
  <si>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</si>
  <si>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</si>
  <si>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</si>
  <si>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</si>
  <si>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</si>
  <si>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</si>
  <si>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</si>
  <si>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</si>
  <si>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</si>
  <si>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</si>
  <si>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</si>
  <si>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</si>
  <si>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</si>
  <si>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</si>
  <si>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</si>
  <si>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</si>
  <si>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</si>
  <si>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</si>
  <si>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</si>
  <si>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</si>
  <si>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</si>
  <si>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</si>
  <si>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</si>
  <si>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</si>
  <si>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</si>
  <si>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</si>
  <si>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</si>
  <si>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</si>
  <si>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</si>
  <si>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</si>
  <si>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</si>
  <si>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</si>
  <si>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</si>
  <si>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</si>
  <si>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</si>
  <si>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</si>
  <si>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</si>
  <si>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</si>
  <si>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</si>
  <si>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</si>
  <si>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</si>
  <si>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</si>
  <si>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</si>
  <si>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</si>
  <si>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</si>
  <si>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</si>
  <si>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</si>
  <si>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</si>
  <si>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</si>
  <si>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</si>
  <si>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</si>
  <si>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</si>
  <si>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</si>
  <si>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</si>
  <si>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</si>
  <si>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</si>
  <si>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</si>
  <si>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</si>
  <si>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</si>
  <si>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</si>
  <si>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</si>
  <si>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</si>
  <si>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</si>
  <si>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</si>
  <si>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</si>
  <si>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</si>
  <si>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</si>
  <si>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</si>
  <si>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</si>
  <si>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</si>
  <si>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</si>
  <si>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</si>
  <si>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</si>
  <si>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</si>
  <si>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</si>
  <si>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</si>
  <si>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</si>
  <si>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</si>
  <si>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</si>
  <si>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</si>
  <si>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</si>
  <si>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</si>
  <si>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</si>
  <si>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</si>
  <si>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</si>
  <si>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</si>
  <si>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</si>
  <si>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</si>
  <si>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</si>
  <si>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</si>
  <si>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</si>
  <si>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</si>
  <si>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</si>
  <si>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</si>
  <si>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</si>
  <si>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</si>
  <si>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</si>
  <si>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</si>
  <si>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</si>
  <si>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</si>
  <si>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</si>
  <si>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</si>
  <si>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</si>
  <si>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</si>
  <si>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</si>
  <si>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</si>
  <si>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</si>
  <si>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</si>
  <si>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</si>
  <si>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</si>
  <si>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</si>
  <si>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</si>
  <si>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</si>
  <si>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</si>
  <si>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</si>
  <si>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</si>
  <si>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</si>
  <si>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</si>
  <si>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</si>
  <si>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</si>
  <si>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</si>
  <si>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</si>
  <si>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</si>
  <si>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</si>
  <si>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</si>
  <si>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</si>
  <si>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</si>
  <si>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</si>
  <si>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</si>
  <si>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</si>
  <si>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</si>
  <si>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</si>
  <si>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</si>
  <si>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</si>
  <si>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</si>
  <si>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</si>
  <si>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</si>
  <si>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</si>
  <si>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</si>
  <si>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</si>
  <si>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</si>
  <si>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</si>
  <si>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</si>
  <si>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</si>
  <si>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</si>
  <si>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</si>
  <si>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</si>
  <si>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</si>
  <si>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</si>
  <si>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</si>
  <si>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</si>
  <si>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</si>
  <si>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</si>
  <si>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</si>
  <si>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</si>
  <si>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</si>
  <si>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</si>
  <si>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</si>
  <si>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</si>
  <si>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</si>
  <si>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</si>
  <si>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</si>
  <si>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</si>
  <si>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</si>
  <si>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</si>
  <si>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</si>
  <si>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</si>
  <si>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</si>
  <si>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</si>
  <si>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</si>
  <si>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</si>
  <si>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</si>
  <si>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</si>
  <si>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</si>
  <si>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</si>
  <si>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</si>
  <si>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</si>
  <si>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</si>
  <si>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</si>
  <si>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</si>
  <si>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</si>
  <si>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</si>
  <si>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</si>
  <si>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</si>
  <si>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</si>
  <si>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</si>
  <si>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</si>
  <si>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</si>
  <si>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</si>
  <si>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</si>
  <si>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</si>
  <si>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</si>
  <si>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</si>
  <si>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</si>
  <si>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</si>
  <si>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</si>
  <si>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</si>
  <si>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</si>
  <si>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</si>
  <si>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</si>
  <si>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</si>
  <si>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</si>
  <si>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</si>
  <si>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</si>
  <si>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</si>
  <si>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</si>
  <si>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</si>
  <si>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</si>
  <si>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</si>
  <si>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</si>
  <si>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</si>
  <si>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</si>
  <si>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</si>
  <si>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</si>
  <si>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</si>
  <si>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</si>
  <si>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</si>
  <si>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</si>
  <si>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</si>
  <si>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</si>
  <si>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</si>
  <si>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</si>
  <si>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</si>
  <si>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</si>
  <si>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</si>
  <si>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</si>
  <si>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</si>
  <si>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</si>
  <si>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</si>
  <si>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</si>
  <si>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</si>
  <si>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</si>
  <si>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</si>
  <si>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</si>
  <si>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</si>
  <si>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</si>
  <si>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</si>
  <si>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</si>
  <si>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</si>
  <si>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</si>
  <si>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</si>
  <si>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</si>
  <si>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</si>
  <si>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</si>
  <si>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</si>
  <si>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</si>
  <si>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</si>
  <si>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</si>
  <si>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</si>
  <si>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</si>
  <si>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</si>
  <si>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</si>
  <si>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</si>
  <si>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</si>
  <si>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</si>
  <si>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</si>
  <si>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</si>
  <si>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</si>
  <si>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</si>
  <si>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</si>
  <si>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Lambo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</si>
  <si>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</si>
  <si>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</si>
  <si>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</si>
  <si>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</si>
  <si>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</si>
  <si>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</si>
  <si>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</si>
  <si>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</si>
  <si>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</si>
  <si>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</si>
  <si>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</si>
  <si>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</si>
  <si>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</si>
  <si>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</si>
  <si>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</si>
  <si>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</si>
  <si>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</si>
  <si>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</si>
  <si>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</si>
  <si>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</si>
  <si>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</si>
  <si>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</si>
  <si>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</si>
  <si>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</si>
  <si>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</si>
  <si>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</si>
  <si>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</si>
  <si>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</si>
  <si>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</si>
  <si>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</si>
  <si>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</si>
  <si>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</si>
  <si>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</si>
  <si>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</si>
  <si>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</si>
  <si>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</si>
  <si>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</si>
  <si>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</si>
  <si>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</si>
  <si>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</si>
  <si>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</si>
  <si>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</si>
  <si>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</si>
  <si>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</si>
  <si>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</si>
  <si>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</si>
  <si>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</si>
  <si>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</si>
  <si>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</si>
  <si>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</si>
  <si>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</si>
  <si>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</si>
  <si>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</si>
  <si>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</si>
  <si>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</si>
  <si>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</si>
  <si>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</si>
  <si>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</si>
  <si>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</si>
  <si>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</si>
  <si>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</si>
  <si>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</si>
  <si>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</si>
  <si>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</si>
  <si>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</si>
  <si>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</si>
  <si>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</si>
  <si>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</si>
  <si>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</si>
  <si>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</si>
  <si>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</si>
  <si>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</si>
  <si>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</si>
  <si>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</si>
  <si>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</si>
  <si>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</si>
  <si>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</si>
  <si>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</si>
  <si>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</si>
  <si>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</si>
  <si>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</si>
  <si>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</si>
  <si>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</si>
  <si>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</si>
  <si>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</si>
  <si>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</si>
  <si>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</si>
  <si>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</si>
  <si>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</si>
  <si>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</si>
  <si>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</si>
  <si>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</si>
  <si>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</si>
  <si>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</si>
  <si>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</si>
  <si>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</si>
  <si>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</si>
  <si>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</si>
  <si>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</si>
  <si>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</si>
  <si>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</si>
  <si>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</si>
  <si>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</si>
  <si>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</si>
  <si>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</si>
  <si>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</si>
  <si>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</si>
  <si>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</si>
  <si>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</si>
  <si>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</si>
  <si>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</si>
  <si>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</si>
  <si>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</si>
  <si>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</si>
  <si>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</si>
  <si>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</si>
  <si>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</si>
  <si>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</si>
  <si>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</si>
  <si>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</si>
  <si>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</si>
  <si>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</si>
  <si>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</si>
  <si>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</si>
  <si>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</si>
  <si>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</si>
  <si>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</si>
  <si>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</si>
  <si>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</si>
  <si>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</si>
  <si>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</si>
  <si>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</si>
  <si>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</si>
  <si>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</si>
  <si>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</si>
  <si>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</si>
  <si>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</si>
  <si>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</si>
  <si>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</si>
  <si>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</si>
  <si>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</si>
  <si>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</si>
  <si>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</si>
  <si>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</si>
  <si>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</si>
  <si>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</si>
  <si>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</si>
  <si>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</si>
  <si>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</si>
  <si>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</si>
  <si>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</si>
  <si>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</si>
  <si>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</si>
  <si>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</si>
  <si>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</si>
  <si>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</si>
  <si>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</si>
  <si>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</si>
  <si>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</si>
  <si>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</si>
  <si>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</si>
  <si>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</si>
  <si>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</si>
  <si>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</si>
  <si>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</si>
  <si>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</si>
  <si>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</si>
  <si>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</si>
  <si>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</si>
  <si>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</si>
  <si>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</si>
  <si>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</si>
  <si>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</si>
  <si>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</si>
  <si>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</si>
  <si>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</si>
  <si>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</si>
  <si>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</si>
  <si>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</si>
  <si>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</si>
  <si>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</si>
  <si>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</si>
  <si>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</si>
  <si>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</si>
  <si>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</si>
  <si>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</si>
  <si>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</si>
  <si>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</si>
  <si>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</si>
  <si>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</si>
  <si>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</si>
  <si>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</si>
  <si>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</si>
  <si>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</si>
  <si>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</si>
  <si>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</si>
  <si>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</si>
  <si>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</si>
  <si>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</si>
  <si>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</si>
  <si>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</si>
  <si>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</si>
  <si>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</si>
  <si>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</si>
  <si>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</si>
  <si>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</si>
  <si>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</si>
  <si>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</si>
  <si>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</si>
  <si>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</si>
  <si>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</si>
  <si>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</si>
  <si>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</si>
  <si>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</si>
  <si>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</si>
  <si>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</si>
  <si>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</si>
  <si>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</si>
  <si>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</si>
  <si>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</si>
  <si>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</si>
  <si>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</si>
  <si>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</si>
  <si>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</si>
  <si>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</si>
  <si>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</si>
  <si>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</si>
  <si>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</si>
  <si>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</si>
  <si>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</si>
  <si>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</si>
  <si>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</si>
  <si>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</si>
  <si>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</si>
  <si>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</si>
  <si>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</si>
  <si>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</si>
  <si>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</si>
  <si>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</si>
  <si>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</si>
  <si>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</si>
  <si>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</si>
  <si>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</si>
  <si>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</si>
  <si>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</si>
  <si>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</si>
  <si>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</si>
  <si>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</si>
  <si>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</si>
  <si>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</si>
  <si>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</si>
  <si>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</si>
  <si>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</si>
  <si>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</si>
  <si>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</si>
  <si>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</si>
  <si>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</si>
  <si>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</si>
  <si>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</si>
  <si>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</si>
  <si>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</si>
  <si>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</si>
  <si>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</si>
  <si>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</si>
  <si>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</si>
  <si>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</si>
  <si>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</si>
  <si>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</si>
  <si>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</si>
  <si>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</si>
  <si>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</si>
  <si>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</si>
  <si>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</si>
  <si>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</si>
  <si>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</si>
  <si>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</si>
  <si>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</si>
  <si>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</si>
  <si>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</si>
  <si>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</si>
  <si>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</si>
  <si>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</si>
  <si>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</si>
  <si>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</si>
  <si>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</si>
  <si>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</si>
  <si>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</si>
  <si>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</si>
  <si>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</si>
  <si>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</si>
  <si>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</si>
  <si>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</si>
  <si>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</si>
  <si>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</si>
  <si>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</si>
  <si>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</si>
  <si>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</si>
  <si>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</si>
  <si>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</si>
  <si>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</si>
  <si>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</si>
  <si>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</si>
  <si>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</si>
  <si>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</si>
  <si>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</si>
  <si>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</si>
  <si>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</si>
  <si>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</si>
  <si>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</si>
  <si>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</si>
  <si>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</si>
  <si>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</si>
  <si>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</si>
  <si>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</si>
  <si>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</si>
  <si>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</si>
  <si>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</si>
  <si>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</si>
  <si>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</si>
  <si>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</si>
  <si>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</si>
  <si>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</si>
  <si>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</si>
  <si>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</si>
  <si>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</si>
  <si>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</si>
  <si>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</si>
  <si>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</si>
  <si>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</si>
  <si>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</si>
  <si>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</si>
  <si>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</si>
  <si>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</si>
  <si>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</si>
  <si>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</si>
  <si>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</si>
  <si>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</si>
  <si>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</si>
  <si>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</si>
  <si>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</si>
  <si>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</si>
  <si>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</si>
  <si>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</si>
  <si>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</si>
  <si>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</si>
  <si>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</si>
  <si>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</si>
  <si>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</si>
  <si>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</si>
  <si>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</si>
  <si>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</si>
  <si>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</si>
  <si>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</si>
  <si>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</si>
  <si>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</si>
  <si>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</si>
  <si>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</si>
  <si>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</si>
  <si>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</si>
  <si>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</si>
  <si>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</si>
  <si>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</si>
  <si>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</si>
  <si>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</si>
  <si>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</si>
  <si>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</si>
  <si>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</si>
  <si>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</si>
  <si>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</si>
  <si>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</si>
  <si>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</si>
  <si>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</si>
  <si>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</si>
  <si>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</si>
  <si>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</si>
  <si>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</si>
  <si>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</si>
  <si>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</si>
  <si>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</si>
  <si>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</si>
  <si>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</si>
  <si>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</si>
  <si>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</si>
  <si>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</si>
  <si>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</si>
  <si>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</si>
  <si>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</si>
  <si>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</si>
  <si>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</si>
  <si>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</si>
  <si>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</si>
  <si>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</si>
  <si>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</si>
  <si>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</si>
  <si>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</si>
  <si>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</si>
  <si>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</si>
  <si>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</si>
  <si>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</si>
  <si>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</si>
  <si>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</si>
  <si>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</si>
  <si>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</si>
  <si>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Kershaw</t>
  </si>
  <si>
    <t>Clayton</t>
  </si>
  <si>
    <t>Price</t>
  </si>
  <si>
    <t>Shields</t>
  </si>
  <si>
    <t>Dickey</t>
  </si>
  <si>
    <t>R.A.</t>
  </si>
  <si>
    <t>Kluber</t>
  </si>
  <si>
    <t>Bumgarner</t>
  </si>
  <si>
    <t>Madison</t>
  </si>
  <si>
    <t>Gray</t>
  </si>
  <si>
    <t>Sonny</t>
  </si>
  <si>
    <t>Greinke</t>
  </si>
  <si>
    <t>Lester</t>
  </si>
  <si>
    <t>Samardzija</t>
  </si>
  <si>
    <t>Scherzer</t>
  </si>
  <si>
    <t>Max</t>
  </si>
  <si>
    <t>Teheran</t>
  </si>
  <si>
    <t>Tillman</t>
  </si>
  <si>
    <t>Buehrle</t>
  </si>
  <si>
    <t>Burnett</t>
  </si>
  <si>
    <t>Hamels</t>
  </si>
  <si>
    <t>Cole</t>
  </si>
  <si>
    <t>Miley</t>
  </si>
  <si>
    <t>Wade</t>
  </si>
  <si>
    <t>Porcello</t>
  </si>
  <si>
    <t>Strasburg</t>
  </si>
  <si>
    <t>Verlander</t>
  </si>
  <si>
    <t>Zimmermann</t>
  </si>
  <si>
    <t>Henderson</t>
  </si>
  <si>
    <t>Archer</t>
  </si>
  <si>
    <t>deGrom</t>
  </si>
  <si>
    <t>Jacob</t>
  </si>
  <si>
    <t>Eovaldi</t>
  </si>
  <si>
    <t>Nathan</t>
  </si>
  <si>
    <t>Iwakuma</t>
  </si>
  <si>
    <t>Hisashi</t>
  </si>
  <si>
    <t>Lackey</t>
  </si>
  <si>
    <t>Leake</t>
  </si>
  <si>
    <t>Lynn</t>
  </si>
  <si>
    <t>Wily</t>
  </si>
  <si>
    <t>Quintana</t>
  </si>
  <si>
    <t>Ervin</t>
  </si>
  <si>
    <t>Shoemaker</t>
  </si>
  <si>
    <t>Ventura</t>
  </si>
  <si>
    <t>Yordano</t>
  </si>
  <si>
    <t>Weaver</t>
  </si>
  <si>
    <t>Jered</t>
  </si>
  <si>
    <t>Chen</t>
  </si>
  <si>
    <t>Wei-Yin</t>
  </si>
  <si>
    <t>Cobb</t>
  </si>
  <si>
    <t>Collmenter</t>
  </si>
  <si>
    <t>Cosart</t>
  </si>
  <si>
    <t>Jarred</t>
  </si>
  <si>
    <t>Gallardo</t>
  </si>
  <si>
    <t>Yovani</t>
  </si>
  <si>
    <t>Gibson</t>
  </si>
  <si>
    <t>Guthrie</t>
  </si>
  <si>
    <t>Jeremy</t>
  </si>
  <si>
    <t>Hutchison</t>
  </si>
  <si>
    <t>Keuchel</t>
  </si>
  <si>
    <t>Dallas</t>
  </si>
  <si>
    <t>Koehler</t>
  </si>
  <si>
    <t>Tom</t>
  </si>
  <si>
    <t>McHugh</t>
  </si>
  <si>
    <t>Shelby</t>
  </si>
  <si>
    <t>Peavy</t>
  </si>
  <si>
    <t>Sale</t>
  </si>
  <si>
    <t>Arrieta</t>
  </si>
  <si>
    <t>Bailey</t>
  </si>
  <si>
    <t>Homer</t>
  </si>
  <si>
    <t>Bauer</t>
  </si>
  <si>
    <t>Cueto</t>
  </si>
  <si>
    <t>Niese</t>
  </si>
  <si>
    <t>Tyson</t>
  </si>
  <si>
    <t>Ryu</t>
  </si>
  <si>
    <t>Hyun-Jin</t>
  </si>
  <si>
    <t>Stroman</t>
  </si>
  <si>
    <t>Wainwright</t>
  </si>
  <si>
    <t>Gerrit</t>
  </si>
  <si>
    <t>Darvish</t>
  </si>
  <si>
    <t>Yu</t>
  </si>
  <si>
    <t>Feldman</t>
  </si>
  <si>
    <t>Fiers</t>
  </si>
  <si>
    <t>Holland</t>
  </si>
  <si>
    <t>Lincecum</t>
  </si>
  <si>
    <t>Locke</t>
  </si>
  <si>
    <t>Matzek</t>
  </si>
  <si>
    <t>Smyly</t>
  </si>
  <si>
    <t>de la Rosa</t>
  </si>
  <si>
    <t>Rubby</t>
  </si>
  <si>
    <t>Fister</t>
  </si>
  <si>
    <t>Doug</t>
  </si>
  <si>
    <t>Gausman</t>
  </si>
  <si>
    <t>Gio</t>
  </si>
  <si>
    <t>Harvey</t>
  </si>
  <si>
    <t>Kazmir</t>
  </si>
  <si>
    <t>Latos</t>
  </si>
  <si>
    <t>Lyles</t>
  </si>
  <si>
    <t>Masterson</t>
  </si>
  <si>
    <t>McCarthy</t>
  </si>
  <si>
    <t>Noesi</t>
  </si>
  <si>
    <t>Oberholtzer</t>
  </si>
  <si>
    <t>Odorizzi</t>
  </si>
  <si>
    <t>Anibal</t>
  </si>
  <si>
    <t>Wacha</t>
  </si>
  <si>
    <t>Taijuan</t>
  </si>
  <si>
    <t>Cahill</t>
  </si>
  <si>
    <t>Carrasco</t>
  </si>
  <si>
    <t>Hammel</t>
  </si>
  <si>
    <t>Hellickson</t>
  </si>
  <si>
    <t>Bud</t>
  </si>
  <si>
    <t>Salazar</t>
  </si>
  <si>
    <t>Volquez</t>
  </si>
  <si>
    <t>Edinson</t>
  </si>
  <si>
    <t>Buchanan</t>
  </si>
  <si>
    <t>DeSclafani</t>
  </si>
  <si>
    <t>Detwiler</t>
  </si>
  <si>
    <t>Duffy</t>
  </si>
  <si>
    <t>Hendricks</t>
  </si>
  <si>
    <t>Lohse</t>
  </si>
  <si>
    <t>Milone</t>
  </si>
  <si>
    <t>Nolasco</t>
  </si>
  <si>
    <t>Ricky</t>
  </si>
  <si>
    <t>Paxton</t>
  </si>
  <si>
    <t>Buchholz</t>
  </si>
  <si>
    <t>Clay</t>
  </si>
  <si>
    <t>Eddie</t>
  </si>
  <si>
    <t>Colon</t>
  </si>
  <si>
    <t>Bartolo</t>
  </si>
  <si>
    <t>Garza</t>
  </si>
  <si>
    <t>Liriano</t>
  </si>
  <si>
    <t>Pomeranz</t>
  </si>
  <si>
    <t>Sabathia</t>
  </si>
  <si>
    <t>CC</t>
  </si>
  <si>
    <t>Simon</t>
  </si>
  <si>
    <t>Alfredo</t>
  </si>
  <si>
    <t>Cashner</t>
  </si>
  <si>
    <t>Jesse</t>
  </si>
  <si>
    <t>Capuano</t>
  </si>
  <si>
    <t>Hahn</t>
  </si>
  <si>
    <t>Minor</t>
  </si>
  <si>
    <t>Peacock</t>
  </si>
  <si>
    <t>Elias</t>
  </si>
  <si>
    <t>Roenis</t>
  </si>
  <si>
    <t>House</t>
  </si>
  <si>
    <t>T.J.</t>
  </si>
  <si>
    <t>Pineda</t>
  </si>
  <si>
    <t>Cingrani</t>
  </si>
  <si>
    <t>Colome</t>
  </si>
  <si>
    <t>Webster</t>
  </si>
  <si>
    <t>Happ</t>
  </si>
  <si>
    <t>J.A.</t>
  </si>
  <si>
    <t>Morrow</t>
  </si>
  <si>
    <t>Tanaka</t>
  </si>
  <si>
    <t>Masahiro</t>
  </si>
  <si>
    <t>Williams</t>
  </si>
  <si>
    <t>Jerome</t>
  </si>
  <si>
    <t>Hale</t>
  </si>
  <si>
    <t>Petit</t>
  </si>
  <si>
    <t>Yusmeiro</t>
  </si>
  <si>
    <t>Worley</t>
  </si>
  <si>
    <t>Vance</t>
  </si>
  <si>
    <t>Chacin</t>
  </si>
  <si>
    <t>Jhoulys</t>
  </si>
  <si>
    <t>Erlin</t>
  </si>
  <si>
    <t>Estrada</t>
  </si>
  <si>
    <t>Heaney</t>
  </si>
  <si>
    <t>Roark</t>
  </si>
  <si>
    <t>Tanner</t>
  </si>
  <si>
    <t>Tepesch</t>
  </si>
  <si>
    <t>Floyd</t>
  </si>
  <si>
    <t>Gavin</t>
  </si>
  <si>
    <t>Meyer</t>
  </si>
  <si>
    <t>Richards</t>
  </si>
  <si>
    <t>Wieland</t>
  </si>
  <si>
    <t>Fernandez</t>
  </si>
  <si>
    <t>Corbin</t>
  </si>
  <si>
    <t>Patrick</t>
  </si>
  <si>
    <t>Watson</t>
  </si>
  <si>
    <t>Betances</t>
  </si>
  <si>
    <t>Dellin</t>
  </si>
  <si>
    <t>Boxberger</t>
  </si>
  <si>
    <t>Clippard</t>
  </si>
  <si>
    <t>Familia</t>
  </si>
  <si>
    <t>Jeurys</t>
  </si>
  <si>
    <t>Giles</t>
  </si>
  <si>
    <t>Ken</t>
  </si>
  <si>
    <t>Gregerson</t>
  </si>
  <si>
    <t>Melancon</t>
  </si>
  <si>
    <t>Rosenthal</t>
  </si>
  <si>
    <t>Black</t>
  </si>
  <si>
    <t>Vic</t>
  </si>
  <si>
    <t>Britton</t>
  </si>
  <si>
    <t>Cishek</t>
  </si>
  <si>
    <t>Cook</t>
  </si>
  <si>
    <t>Doolittle</t>
  </si>
  <si>
    <t>Kelvin</t>
  </si>
  <si>
    <t>Kimbrel</t>
  </si>
  <si>
    <t>Jenrry</t>
  </si>
  <si>
    <t>O'Day</t>
  </si>
  <si>
    <t>Darren</t>
  </si>
  <si>
    <t>Ottavino</t>
  </si>
  <si>
    <t>Papelbon</t>
  </si>
  <si>
    <t>Perkins</t>
  </si>
  <si>
    <t>Glen</t>
  </si>
  <si>
    <t>Robertson</t>
  </si>
  <si>
    <t>Rodney</t>
  </si>
  <si>
    <t>Scheppers</t>
  </si>
  <si>
    <t>Thayer</t>
  </si>
  <si>
    <t>Dale</t>
  </si>
  <si>
    <t>Uehara</t>
  </si>
  <si>
    <t>Koji</t>
  </si>
  <si>
    <t>Ziegler</t>
  </si>
  <si>
    <t>Benoit</t>
  </si>
  <si>
    <t>Brothers</t>
  </si>
  <si>
    <t>Rex</t>
  </si>
  <si>
    <t>Chapman</t>
  </si>
  <si>
    <t>Aroldis</t>
  </si>
  <si>
    <t>Feliz</t>
  </si>
  <si>
    <t>Neftali</t>
  </si>
  <si>
    <t>Jepsen</t>
  </si>
  <si>
    <t>Quackenbush</t>
  </si>
  <si>
    <t>Addison</t>
  </si>
  <si>
    <t>Rondon</t>
  </si>
  <si>
    <t>Storen</t>
  </si>
  <si>
    <t>Street</t>
  </si>
  <si>
    <t>Huston</t>
  </si>
  <si>
    <t>Strop</t>
  </si>
  <si>
    <t>Broxton</t>
  </si>
  <si>
    <t>Cecil</t>
  </si>
  <si>
    <t>Motte</t>
  </si>
  <si>
    <t>Qualls</t>
  </si>
  <si>
    <t>Romo</t>
  </si>
  <si>
    <t>Sergio</t>
  </si>
  <si>
    <t>Soria</t>
  </si>
  <si>
    <t>Joakim</t>
  </si>
  <si>
    <t>Affeldt</t>
  </si>
  <si>
    <t>Delabar</t>
  </si>
  <si>
    <t>Hawkins</t>
  </si>
  <si>
    <t>LaTroy</t>
  </si>
  <si>
    <t>Walden</t>
  </si>
  <si>
    <t>Archie</t>
  </si>
  <si>
    <t>Jansen</t>
  </si>
  <si>
    <t>Kenley</t>
  </si>
  <si>
    <t>Aardsma</t>
  </si>
  <si>
    <t>Abad</t>
  </si>
  <si>
    <t>Accardo</t>
  </si>
  <si>
    <t>Aceves</t>
  </si>
  <si>
    <t>Albers</t>
  </si>
  <si>
    <t>Alburquerque</t>
  </si>
  <si>
    <t>Al</t>
  </si>
  <si>
    <t>Ambriz</t>
  </si>
  <si>
    <t>Arredondo</t>
  </si>
  <si>
    <t>Arroyo</t>
  </si>
  <si>
    <t>Bronson</t>
  </si>
  <si>
    <t>Atchison</t>
  </si>
  <si>
    <t>Aumont</t>
  </si>
  <si>
    <t>Phillippe</t>
  </si>
  <si>
    <t>Avilan</t>
  </si>
  <si>
    <t>Axelrod</t>
  </si>
  <si>
    <t>Dylan</t>
  </si>
  <si>
    <t>Axford</t>
  </si>
  <si>
    <t>Ayala</t>
  </si>
  <si>
    <t>Badenhop</t>
  </si>
  <si>
    <t>Burke</t>
  </si>
  <si>
    <t>Balester</t>
  </si>
  <si>
    <t>Balfour</t>
  </si>
  <si>
    <t>Bard</t>
  </si>
  <si>
    <t>Bass</t>
  </si>
  <si>
    <t>Bastardo</t>
  </si>
  <si>
    <t>Antonio</t>
  </si>
  <si>
    <t>Batista</t>
  </si>
  <si>
    <t>Beachy</t>
  </si>
  <si>
    <t>Beavan</t>
  </si>
  <si>
    <t>Beck</t>
  </si>
  <si>
    <t>Beckett</t>
  </si>
  <si>
    <t>Bedard</t>
  </si>
  <si>
    <t>Belisle</t>
  </si>
  <si>
    <t>Belisario</t>
  </si>
  <si>
    <t>Ronald</t>
  </si>
  <si>
    <t>Beliveau</t>
  </si>
  <si>
    <t>Heath</t>
  </si>
  <si>
    <t>Below</t>
  </si>
  <si>
    <t>Duane</t>
  </si>
  <si>
    <t>Billingsley</t>
  </si>
  <si>
    <t>Blackburn</t>
  </si>
  <si>
    <t>Blackley</t>
  </si>
  <si>
    <t>Blanton</t>
  </si>
  <si>
    <t>Blevins</t>
  </si>
  <si>
    <t>Boggs</t>
  </si>
  <si>
    <t>Mitchell</t>
  </si>
  <si>
    <t>Bolsinger</t>
  </si>
  <si>
    <t>Bonderman</t>
  </si>
  <si>
    <t>Bowden</t>
  </si>
  <si>
    <t>Brach</t>
  </si>
  <si>
    <t>Braden</t>
  </si>
  <si>
    <t>Breslow</t>
  </si>
  <si>
    <t>Browning</t>
  </si>
  <si>
    <t>Barret</t>
  </si>
  <si>
    <t>Bundy</t>
  </si>
  <si>
    <t>Burton</t>
  </si>
  <si>
    <t>Jared</t>
  </si>
  <si>
    <t>Byrdak</t>
  </si>
  <si>
    <t>Camp</t>
  </si>
  <si>
    <t>Shawn</t>
  </si>
  <si>
    <t>Capps</t>
  </si>
  <si>
    <t>Carignan</t>
  </si>
  <si>
    <t>Roberto</t>
  </si>
  <si>
    <t>D.J.</t>
  </si>
  <si>
    <t>Carreno</t>
  </si>
  <si>
    <t>Joel</t>
  </si>
  <si>
    <t>Carson</t>
  </si>
  <si>
    <t>Cassevah</t>
  </si>
  <si>
    <t>Chamberlain</t>
  </si>
  <si>
    <t>Joba</t>
  </si>
  <si>
    <t>Chatwood</t>
  </si>
  <si>
    <t>Choate</t>
  </si>
  <si>
    <t>Randy</t>
  </si>
  <si>
    <t>Chulk</t>
  </si>
  <si>
    <t>Vinnie</t>
  </si>
  <si>
    <t>Clemens</t>
  </si>
  <si>
    <t>Cleto</t>
  </si>
  <si>
    <t>Cloyd</t>
  </si>
  <si>
    <t>Coello</t>
  </si>
  <si>
    <t>Coke</t>
  </si>
  <si>
    <t>Coleman</t>
  </si>
  <si>
    <t>Louis</t>
  </si>
  <si>
    <t>Collins</t>
  </si>
  <si>
    <t>Contreras</t>
  </si>
  <si>
    <t>Cordero</t>
  </si>
  <si>
    <t>Correia</t>
  </si>
  <si>
    <t>Cotts</t>
  </si>
  <si>
    <t>Crain</t>
  </si>
  <si>
    <t>Crosby</t>
  </si>
  <si>
    <t>Crow</t>
  </si>
  <si>
    <t>Rhiner</t>
  </si>
  <si>
    <t>Cumpton</t>
  </si>
  <si>
    <t>Davies</t>
  </si>
  <si>
    <t>Deduno</t>
  </si>
  <si>
    <t>Samuel</t>
  </si>
  <si>
    <t>De Fratus</t>
  </si>
  <si>
    <t>Dane</t>
  </si>
  <si>
    <t>Delgado</t>
  </si>
  <si>
    <t>Randall</t>
  </si>
  <si>
    <t>De Los Santos</t>
  </si>
  <si>
    <t>Fautino</t>
  </si>
  <si>
    <t>Del Rosario</t>
  </si>
  <si>
    <t>Enerio</t>
  </si>
  <si>
    <t>Dempster</t>
  </si>
  <si>
    <t>DeVries</t>
  </si>
  <si>
    <t>Diamond</t>
  </si>
  <si>
    <t>Dickson</t>
  </si>
  <si>
    <t>Dillard</t>
  </si>
  <si>
    <t>Dotel</t>
  </si>
  <si>
    <t>Octavio</t>
  </si>
  <si>
    <t>Doubront</t>
  </si>
  <si>
    <t>Drabek</t>
  </si>
  <si>
    <t>Duchscherer</t>
  </si>
  <si>
    <t>Duensing</t>
  </si>
  <si>
    <t>Duke</t>
  </si>
  <si>
    <t>Durbin</t>
  </si>
  <si>
    <t>Edgin</t>
  </si>
  <si>
    <t>Elbert</t>
  </si>
  <si>
    <t>Ely</t>
  </si>
  <si>
    <t>Enright</t>
  </si>
  <si>
    <t>Barry</t>
  </si>
  <si>
    <t>Eppley</t>
  </si>
  <si>
    <t>Farnsworth</t>
  </si>
  <si>
    <t>Farquhar</t>
  </si>
  <si>
    <t>Feliciano</t>
  </si>
  <si>
    <t>Fick</t>
  </si>
  <si>
    <t>Chuckie</t>
  </si>
  <si>
    <t>Fields</t>
  </si>
  <si>
    <t>Fien</t>
  </si>
  <si>
    <t>Fife</t>
  </si>
  <si>
    <t>Figueroa</t>
  </si>
  <si>
    <t>Finnegan</t>
  </si>
  <si>
    <t>Font</t>
  </si>
  <si>
    <t>Frank</t>
  </si>
  <si>
    <t>Francis</t>
  </si>
  <si>
    <t>Frasor</t>
  </si>
  <si>
    <t>Friedrich</t>
  </si>
  <si>
    <t>Frieri</t>
  </si>
  <si>
    <t>Fuentes</t>
  </si>
  <si>
    <t>Fujikawa</t>
  </si>
  <si>
    <t>Kyuji</t>
  </si>
  <si>
    <t>Furbush</t>
  </si>
  <si>
    <t>Galarraga</t>
  </si>
  <si>
    <t>Armando</t>
  </si>
  <si>
    <t>Jaime</t>
  </si>
  <si>
    <t>Garland</t>
  </si>
  <si>
    <t>Gaudin</t>
  </si>
  <si>
    <t>Gearrin</t>
  </si>
  <si>
    <t>Cory</t>
  </si>
  <si>
    <t>Gee</t>
  </si>
  <si>
    <t>Dillon</t>
  </si>
  <si>
    <t>Germen</t>
  </si>
  <si>
    <t>Godfrey</t>
  </si>
  <si>
    <t>Graham</t>
  </si>
  <si>
    <t>Gonzales</t>
  </si>
  <si>
    <t>Gorski</t>
  </si>
  <si>
    <t>Gorzelanny</t>
  </si>
  <si>
    <t>Gregg</t>
  </si>
  <si>
    <t>Griffin</t>
  </si>
  <si>
    <t>Grilli</t>
  </si>
  <si>
    <t>Grimm</t>
  </si>
  <si>
    <t>Guerra</t>
  </si>
  <si>
    <t>Javy</t>
  </si>
  <si>
    <t>Guerrier</t>
  </si>
  <si>
    <t>Hagadone</t>
  </si>
  <si>
    <t>Halladay</t>
  </si>
  <si>
    <t>Roy</t>
  </si>
  <si>
    <t>Hand</t>
  </si>
  <si>
    <t>Hanrahan</t>
  </si>
  <si>
    <t>Hanson</t>
  </si>
  <si>
    <t>Harang</t>
  </si>
  <si>
    <t>Harden</t>
  </si>
  <si>
    <t>Rich</t>
  </si>
  <si>
    <t>Haren</t>
  </si>
  <si>
    <t>Harrell</t>
  </si>
  <si>
    <t>Hatcher</t>
  </si>
  <si>
    <t>Hefner</t>
  </si>
  <si>
    <t>Hendriks</t>
  </si>
  <si>
    <t>Liam</t>
  </si>
  <si>
    <t>Hensley</t>
  </si>
  <si>
    <t>Livan</t>
  </si>
  <si>
    <t>Hochevar</t>
  </si>
  <si>
    <t>Hoffman</t>
  </si>
  <si>
    <t>Hoover</t>
  </si>
  <si>
    <t>Horst</t>
  </si>
  <si>
    <t>Howell</t>
  </si>
  <si>
    <t>Hultzen</t>
  </si>
  <si>
    <t>Humber</t>
  </si>
  <si>
    <t>Philip</t>
  </si>
  <si>
    <t>Igarashi</t>
  </si>
  <si>
    <t>Ryota</t>
  </si>
  <si>
    <t>Isringhausen</t>
  </si>
  <si>
    <t>Janssen</t>
  </si>
  <si>
    <t>Jenkins</t>
  </si>
  <si>
    <t>Jenks</t>
  </si>
  <si>
    <t>Ubaldo</t>
  </si>
  <si>
    <t>Jurrjens</t>
  </si>
  <si>
    <t>Jair</t>
  </si>
  <si>
    <t>Karstens</t>
  </si>
  <si>
    <t>Kelley</t>
  </si>
  <si>
    <t>Kinney</t>
  </si>
  <si>
    <t>Kintzler</t>
  </si>
  <si>
    <t>Kirkman</t>
  </si>
  <si>
    <t>Kontos</t>
  </si>
  <si>
    <t>Korecky</t>
  </si>
  <si>
    <t>Kuo</t>
  </si>
  <si>
    <t>Hong-Chih</t>
  </si>
  <si>
    <t>Kuroda</t>
  </si>
  <si>
    <t>Hiroki</t>
  </si>
  <si>
    <t>Laffey</t>
  </si>
  <si>
    <t>Lannan</t>
  </si>
  <si>
    <t>League</t>
  </si>
  <si>
    <t>LeBlanc</t>
  </si>
  <si>
    <t>LeCure</t>
  </si>
  <si>
    <t>Leroux</t>
  </si>
  <si>
    <t>Lidge</t>
  </si>
  <si>
    <t>Lilly</t>
  </si>
  <si>
    <t>Ted</t>
  </si>
  <si>
    <t>Lincoln</t>
  </si>
  <si>
    <t>Lindblom</t>
  </si>
  <si>
    <t>Lindstrom</t>
  </si>
  <si>
    <t>Loe</t>
  </si>
  <si>
    <t>Kameron</t>
  </si>
  <si>
    <t>Boone</t>
  </si>
  <si>
    <t>Wilton</t>
  </si>
  <si>
    <t>Loup</t>
  </si>
  <si>
    <t>Lowe</t>
  </si>
  <si>
    <t>Luebke</t>
  </si>
  <si>
    <t>Luetge</t>
  </si>
  <si>
    <t>Lyon</t>
  </si>
  <si>
    <t>Lyons</t>
  </si>
  <si>
    <t>Madson</t>
  </si>
  <si>
    <t>Maholm</t>
  </si>
  <si>
    <t>Maine</t>
  </si>
  <si>
    <t>Marcum</t>
  </si>
  <si>
    <t>Shaun</t>
  </si>
  <si>
    <t>Marmol</t>
  </si>
  <si>
    <t>Maronde</t>
  </si>
  <si>
    <t>Marquis</t>
  </si>
  <si>
    <t>Marshall</t>
  </si>
  <si>
    <t>Cristhian</t>
  </si>
  <si>
    <t>Masset</t>
  </si>
  <si>
    <t>Matsuzaka</t>
  </si>
  <si>
    <t>Daisuke</t>
  </si>
  <si>
    <t>Mattheus</t>
  </si>
  <si>
    <t>Matusz</t>
  </si>
  <si>
    <t>Maurer</t>
  </si>
  <si>
    <t>May</t>
  </si>
  <si>
    <t>McAllister</t>
  </si>
  <si>
    <t>McClellan</t>
  </si>
  <si>
    <t>McClendon</t>
  </si>
  <si>
    <t>McGee</t>
  </si>
  <si>
    <t>McGowan</t>
  </si>
  <si>
    <t>McPherson</t>
  </si>
  <si>
    <t>Meche</t>
  </si>
  <si>
    <t>Gil</t>
  </si>
  <si>
    <t>Medina</t>
  </si>
  <si>
    <t>Yoervis</t>
  </si>
  <si>
    <t>Medlen</t>
  </si>
  <si>
    <t>Meek</t>
  </si>
  <si>
    <t>Mendoza</t>
  </si>
  <si>
    <t>Mijares</t>
  </si>
  <si>
    <t>Mills</t>
  </si>
  <si>
    <t>Millwood</t>
  </si>
  <si>
    <t>Morris</t>
  </si>
  <si>
    <t>Morton</t>
  </si>
  <si>
    <t>Moscoso</t>
  </si>
  <si>
    <t>Guillermo</t>
  </si>
  <si>
    <t>Moseley</t>
  </si>
  <si>
    <t>Mota</t>
  </si>
  <si>
    <t>Moylan</t>
  </si>
  <si>
    <t>Mujica</t>
  </si>
  <si>
    <t>Edward</t>
  </si>
  <si>
    <t>Narveson</t>
  </si>
  <si>
    <t>Neshek</t>
  </si>
  <si>
    <t>Nicasio</t>
  </si>
  <si>
    <t>Niemann</t>
  </si>
  <si>
    <t>Norberto</t>
  </si>
  <si>
    <t>Nova</t>
  </si>
  <si>
    <t>Nuno</t>
  </si>
  <si>
    <t>Vidal</t>
  </si>
  <si>
    <t>O'Flaherty</t>
  </si>
  <si>
    <t>Ogando</t>
  </si>
  <si>
    <t>Oliver</t>
  </si>
  <si>
    <t>Oliveros</t>
  </si>
  <si>
    <t>Ondrusek</t>
  </si>
  <si>
    <t>Oswalt</t>
  </si>
  <si>
    <t>Outman</t>
  </si>
  <si>
    <t>Oviedo</t>
  </si>
  <si>
    <t>Micah</t>
  </si>
  <si>
    <t>Padilla</t>
  </si>
  <si>
    <t>Vicente</t>
  </si>
  <si>
    <t>Parnell</t>
  </si>
  <si>
    <t>Patton</t>
  </si>
  <si>
    <t>Pauley</t>
  </si>
  <si>
    <t>Pavano</t>
  </si>
  <si>
    <t>Pelfrey</t>
  </si>
  <si>
    <t>Penny</t>
  </si>
  <si>
    <t>Perdomo</t>
  </si>
  <si>
    <t>Pestano</t>
  </si>
  <si>
    <t>Petricka</t>
  </si>
  <si>
    <t>Pettitte</t>
  </si>
  <si>
    <t>Pettibone</t>
  </si>
  <si>
    <t>Pineiro</t>
  </si>
  <si>
    <t>Stuart</t>
  </si>
  <si>
    <t>Pryor</t>
  </si>
  <si>
    <t>Putnam</t>
  </si>
  <si>
    <t>Putz</t>
  </si>
  <si>
    <t>Elvin</t>
  </si>
  <si>
    <t>Erasmo</t>
  </si>
  <si>
    <t>Rapada</t>
  </si>
  <si>
    <t>Rauch</t>
  </si>
  <si>
    <t>Ray</t>
  </si>
  <si>
    <t>Redmond</t>
  </si>
  <si>
    <t>Resop</t>
  </si>
  <si>
    <t>Rhodes</t>
  </si>
  <si>
    <t>Arthur</t>
  </si>
  <si>
    <t>Richard</t>
  </si>
  <si>
    <t>Richmond</t>
  </si>
  <si>
    <t>Rienzo</t>
  </si>
  <si>
    <t>Mariano</t>
  </si>
  <si>
    <t>Aneury</t>
  </si>
  <si>
    <t>Paco</t>
  </si>
  <si>
    <t>Wandy</t>
  </si>
  <si>
    <t>Rogers</t>
  </si>
  <si>
    <t>Esmil</t>
  </si>
  <si>
    <t>Rosenbaum</t>
  </si>
  <si>
    <t>Rowland-Smith</t>
  </si>
  <si>
    <t>Runzler</t>
  </si>
  <si>
    <t>Rusin</t>
  </si>
  <si>
    <t>Rzepczynski</t>
  </si>
  <si>
    <t>Marc</t>
  </si>
  <si>
    <t>Saito</t>
  </si>
  <si>
    <t>Takashi</t>
  </si>
  <si>
    <t>Salas</t>
  </si>
  <si>
    <t>Sanabia</t>
  </si>
  <si>
    <t>Johan</t>
  </si>
  <si>
    <t>Santos</t>
  </si>
  <si>
    <t>Schwinden</t>
  </si>
  <si>
    <t>Scribner</t>
  </si>
  <si>
    <t>Shaw</t>
  </si>
  <si>
    <t>Sheets</t>
  </si>
  <si>
    <t>Sherrill</t>
  </si>
  <si>
    <t>Siegrist</t>
  </si>
  <si>
    <t>Silva</t>
  </si>
  <si>
    <t>Sipp</t>
  </si>
  <si>
    <t>Skaggs</t>
  </si>
  <si>
    <t>Slowey</t>
  </si>
  <si>
    <t>Snell</t>
  </si>
  <si>
    <t>Stammen</t>
  </si>
  <si>
    <t>Stauffer</t>
  </si>
  <si>
    <t>Stinson</t>
  </si>
  <si>
    <t>Storey</t>
  </si>
  <si>
    <t>Mickey</t>
  </si>
  <si>
    <t>Straily</t>
  </si>
  <si>
    <t>Stutes</t>
  </si>
  <si>
    <t>Stults</t>
  </si>
  <si>
    <t>Swarzak</t>
  </si>
  <si>
    <t>Swindle</t>
  </si>
  <si>
    <t>R.J.</t>
  </si>
  <si>
    <t>Syndergaard</t>
  </si>
  <si>
    <t>Noah</t>
  </si>
  <si>
    <t>Taillon</t>
  </si>
  <si>
    <t>Jameson</t>
  </si>
  <si>
    <t>Takahashi</t>
  </si>
  <si>
    <t>Hisanori</t>
  </si>
  <si>
    <t>Talbot</t>
  </si>
  <si>
    <t>Tateyama</t>
  </si>
  <si>
    <t>Yoshinori</t>
  </si>
  <si>
    <t>Tazawa</t>
  </si>
  <si>
    <t>Junichi</t>
  </si>
  <si>
    <t>Thatcher</t>
  </si>
  <si>
    <t>Thornton</t>
  </si>
  <si>
    <t>Thornburg</t>
  </si>
  <si>
    <t>Tomlin</t>
  </si>
  <si>
    <t>Tropeano</t>
  </si>
  <si>
    <t>Nicholas</t>
  </si>
  <si>
    <t>Valdes</t>
  </si>
  <si>
    <t>Valverde</t>
  </si>
  <si>
    <t>VandenHurk</t>
  </si>
  <si>
    <t>Varvaro</t>
  </si>
  <si>
    <t>Vasquez</t>
  </si>
  <si>
    <t>Esmerling</t>
  </si>
  <si>
    <t>Vazquez</t>
  </si>
  <si>
    <t>Venters</t>
  </si>
  <si>
    <t>Veras</t>
  </si>
  <si>
    <t>Villarreal</t>
  </si>
  <si>
    <t>Villanueva</t>
  </si>
  <si>
    <t>Vincent</t>
  </si>
  <si>
    <t>Vogelsong</t>
  </si>
  <si>
    <t>Volstad</t>
  </si>
  <si>
    <t>Wada</t>
  </si>
  <si>
    <t>Wagner</t>
  </si>
  <si>
    <t>Waldrop</t>
  </si>
  <si>
    <t>Wall</t>
  </si>
  <si>
    <t>P.J.</t>
  </si>
  <si>
    <t>Wang</t>
  </si>
  <si>
    <t>Chien-Ming</t>
  </si>
  <si>
    <t>Warren</t>
  </si>
  <si>
    <t>Webb</t>
  </si>
  <si>
    <t>Weiland</t>
  </si>
  <si>
    <t>Westbrook</t>
  </si>
  <si>
    <t>White</t>
  </si>
  <si>
    <t>Whitley</t>
  </si>
  <si>
    <t>Wilhelmsen</t>
  </si>
  <si>
    <t>Willis</t>
  </si>
  <si>
    <t>Dontrelle</t>
  </si>
  <si>
    <t>Wolf</t>
  </si>
  <si>
    <t>Kerry</t>
  </si>
  <si>
    <t>Workman</t>
  </si>
  <si>
    <t>Wesley</t>
  </si>
  <si>
    <t>Zambrano</t>
  </si>
  <si>
    <t>Zito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</si>
  <si>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</si>
  <si>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</si>
  <si>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</si>
  <si>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</si>
  <si>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</si>
  <si>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</si>
  <si>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</si>
  <si>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</si>
  <si>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</si>
  <si>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</si>
  <si>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</si>
  <si>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</si>
  <si>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</si>
  <si>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</si>
  <si>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</si>
  <si>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</si>
  <si>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</si>
  <si>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</si>
  <si>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</si>
  <si>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</si>
  <si>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</si>
  <si>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</si>
  <si>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</si>
  <si>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</si>
  <si>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</si>
  <si>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</si>
  <si>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</si>
  <si>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</si>
  <si>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</si>
  <si>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</si>
  <si>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</si>
  <si>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</si>
  <si>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</si>
  <si>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</si>
  <si>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</si>
  <si>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</si>
  <si>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</si>
  <si>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</si>
  <si>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</si>
  <si>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</si>
  <si>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</si>
  <si>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</si>
  <si>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</si>
  <si>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</si>
  <si>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</si>
  <si>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</si>
  <si>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</si>
  <si>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</si>
  <si>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</si>
  <si>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</si>
  <si>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</si>
  <si>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</si>
  <si>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</si>
  <si>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</si>
  <si>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</si>
  <si>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</si>
  <si>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</si>
  <si>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</si>
  <si>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</si>
  <si>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</si>
  <si>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</si>
  <si>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</si>
  <si>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</si>
  <si>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</si>
  <si>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</si>
  <si>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</si>
  <si>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</si>
  <si>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</si>
  <si>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</si>
  <si>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</si>
  <si>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</si>
  <si>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</si>
  <si>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</si>
  <si>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</si>
  <si>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</si>
  <si>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</si>
  <si>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</si>
  <si>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</si>
  <si>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</si>
  <si>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</si>
  <si>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</si>
  <si>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</si>
  <si>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</si>
  <si>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</si>
  <si>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</si>
  <si>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</si>
  <si>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GS</t>
  </si>
  <si>
    <t>rodonca01</t>
  </si>
  <si>
    <t>Rodon</t>
  </si>
  <si>
    <t>karnsna01</t>
  </si>
  <si>
    <t>Karns</t>
  </si>
  <si>
    <t>mcculla02</t>
  </si>
  <si>
    <t>McCullers</t>
  </si>
  <si>
    <t>bettich01</t>
  </si>
  <si>
    <t>Bettis</t>
  </si>
  <si>
    <t>hestoch01</t>
  </si>
  <si>
    <t>Heston</t>
  </si>
  <si>
    <t>despaod01</t>
  </si>
  <si>
    <t>Despaigne</t>
  </si>
  <si>
    <t>Odrisamer</t>
  </si>
  <si>
    <t>foltymi01</t>
  </si>
  <si>
    <t>Foltynewicz</t>
  </si>
  <si>
    <t>coleaj01</t>
  </si>
  <si>
    <t>lorenmi01</t>
  </si>
  <si>
    <t>Lorenzen</t>
  </si>
  <si>
    <t>geltzst01</t>
  </si>
  <si>
    <t>Geltz</t>
  </si>
  <si>
    <t>martico01</t>
  </si>
  <si>
    <t>velasvi01</t>
  </si>
  <si>
    <t>Velasquez</t>
  </si>
  <si>
    <t>friasca01</t>
  </si>
  <si>
    <t>Frias</t>
  </si>
  <si>
    <t>diekmja01</t>
  </si>
  <si>
    <t>Diekman</t>
  </si>
  <si>
    <t>andrima01</t>
  </si>
  <si>
    <t>Andriese</t>
  </si>
  <si>
    <t>graveke01</t>
  </si>
  <si>
    <t>Graveman</t>
  </si>
  <si>
    <t>iglesra01</t>
  </si>
  <si>
    <t>Raisel</t>
  </si>
  <si>
    <t>garciyi01</t>
  </si>
  <si>
    <t>Yimi</t>
  </si>
  <si>
    <t>lobstky01</t>
  </si>
  <si>
    <t>Lobstein</t>
  </si>
  <si>
    <t>barreaa01</t>
  </si>
  <si>
    <t>Barrett</t>
  </si>
  <si>
    <t>castrmi01</t>
  </si>
  <si>
    <t>smithca02</t>
  </si>
  <si>
    <t>montgmi01</t>
  </si>
  <si>
    <t>Montgomery</t>
  </si>
  <si>
    <t>baezpe01</t>
  </si>
  <si>
    <t>farmebu01</t>
  </si>
  <si>
    <t>Farmer</t>
  </si>
  <si>
    <t>harriwi10</t>
  </si>
  <si>
    <t>Harris</t>
  </si>
  <si>
    <t>caminar01</t>
  </si>
  <si>
    <t>Caminero</t>
  </si>
  <si>
    <t>Arquimedes</t>
  </si>
  <si>
    <t>kelake01</t>
  </si>
  <si>
    <t>Kela</t>
  </si>
  <si>
    <t>Keone</t>
  </si>
  <si>
    <t>jeffrje01</t>
  </si>
  <si>
    <t>Jeffress</t>
  </si>
  <si>
    <t>gonzase01</t>
  </si>
  <si>
    <t>Severino</t>
  </si>
  <si>
    <t>wrighmi01</t>
  </si>
  <si>
    <t>gonzach01</t>
  </si>
  <si>
    <t>ramirne01</t>
  </si>
  <si>
    <t>bedroca01</t>
  </si>
  <si>
    <t>Bedrosian</t>
  </si>
  <si>
    <t>Cam</t>
  </si>
  <si>
    <t>wilsoal01</t>
  </si>
  <si>
    <t>machije01</t>
  </si>
  <si>
    <t>Machi</t>
  </si>
  <si>
    <t>osunaro01</t>
  </si>
  <si>
    <t>Osuna</t>
  </si>
  <si>
    <t>knebeco01</t>
  </si>
  <si>
    <t>Knebel</t>
  </si>
  <si>
    <t>marshev01</t>
  </si>
  <si>
    <t>strichu01</t>
  </si>
  <si>
    <t>Strickland</t>
  </si>
  <si>
    <t>leonedo01</t>
  </si>
  <si>
    <t>Leone</t>
  </si>
  <si>
    <t>Dominic</t>
  </si>
  <si>
    <t>oteroda01</t>
  </si>
  <si>
    <t>Otero</t>
  </si>
  <si>
    <t>rasmuco02</t>
  </si>
  <si>
    <t>wislema01</t>
  </si>
  <si>
    <t>Wisler</t>
  </si>
  <si>
    <t>MSTRBLLNAME</t>
  </si>
  <si>
    <t>BATS</t>
  </si>
  <si>
    <t>THROWS</t>
  </si>
  <si>
    <t>FANTPROSNAME</t>
  </si>
  <si>
    <t>LASTCOMMAFIRST</t>
  </si>
  <si>
    <t>ROTOWIREID</t>
  </si>
  <si>
    <t>FANDUELNAME</t>
  </si>
  <si>
    <t>Aardsma, David</t>
  </si>
  <si>
    <t>Abreu, Bobby</t>
  </si>
  <si>
    <t>abrej003</t>
  </si>
  <si>
    <t>Accardo, Jeremy</t>
  </si>
  <si>
    <t>Adams, David</t>
  </si>
  <si>
    <t>Nick Ahmed</t>
  </si>
  <si>
    <t>ahmen001</t>
  </si>
  <si>
    <t>AHMED19900315A</t>
  </si>
  <si>
    <t>Ahmed, Nick</t>
  </si>
  <si>
    <t>Albers, Andrew</t>
  </si>
  <si>
    <t>Alberto Alburquerque</t>
  </si>
  <si>
    <t>alcaa001</t>
  </si>
  <si>
    <t>Anderson, Bryan</t>
  </si>
  <si>
    <t>andec001</t>
  </si>
  <si>
    <t>Anderson, Lars</t>
  </si>
  <si>
    <t>Andino, Robert</t>
  </si>
  <si>
    <t>Matt Andriese</t>
  </si>
  <si>
    <t>Andriese, Matt</t>
  </si>
  <si>
    <t>Ankiel, Rick</t>
  </si>
  <si>
    <t>annad001</t>
  </si>
  <si>
    <t>Aoki, Norichika</t>
  </si>
  <si>
    <t>Arredondo, Jose</t>
  </si>
  <si>
    <t>Atkins, Garrett</t>
  </si>
  <si>
    <t>Avery, Xavier</t>
  </si>
  <si>
    <t>Ayala, Luis</t>
  </si>
  <si>
    <t>baezj001</t>
  </si>
  <si>
    <t>Pedro Baez</t>
  </si>
  <si>
    <t>baezp001</t>
  </si>
  <si>
    <t>BAEZ19880311A</t>
  </si>
  <si>
    <t>Baez, Pedro</t>
  </si>
  <si>
    <t>Bailey, Andrew</t>
  </si>
  <si>
    <t>Barajas, Rod</t>
  </si>
  <si>
    <t>Bard, Daniel</t>
  </si>
  <si>
    <t>Aaron Barrett</t>
  </si>
  <si>
    <t>barra001</t>
  </si>
  <si>
    <t>BARRETT19880102A</t>
  </si>
  <si>
    <t>Barrett, Aaron</t>
  </si>
  <si>
    <t>Bartlett, Jason</t>
  </si>
  <si>
    <t>Batista, Miguel</t>
  </si>
  <si>
    <t>Bay, Jason</t>
  </si>
  <si>
    <t>Beck, Chad</t>
  </si>
  <si>
    <t>Beckett, Josh</t>
  </si>
  <si>
    <t>Tim Beckham</t>
  </si>
  <si>
    <t>beckt001</t>
  </si>
  <si>
    <t>BECKHAM19900127A</t>
  </si>
  <si>
    <t>Beckham, Tim</t>
  </si>
  <si>
    <t>Cam Bedrosian</t>
  </si>
  <si>
    <t>bedrc001</t>
  </si>
  <si>
    <t>Bedrosian, Cam</t>
  </si>
  <si>
    <t>Bell, Josh</t>
  </si>
  <si>
    <t>Below, Duane</t>
  </si>
  <si>
    <t>Berkman, Lance</t>
  </si>
  <si>
    <t>Betancourt, Rafael</t>
  </si>
  <si>
    <t>Betancourt, Yuniesky</t>
  </si>
  <si>
    <t>Betemit, Wilson</t>
  </si>
  <si>
    <t>Chad Bettis</t>
  </si>
  <si>
    <t>bettc001</t>
  </si>
  <si>
    <t>BETTIS19890426A</t>
  </si>
  <si>
    <t>Bettis, Chad</t>
  </si>
  <si>
    <t>bettm001</t>
  </si>
  <si>
    <t>Billingsley, Chad</t>
  </si>
  <si>
    <t>Bixler, Brian</t>
  </si>
  <si>
    <t>Blackburn, Nick</t>
  </si>
  <si>
    <t>Blackley, Travis</t>
  </si>
  <si>
    <t>Blake, Casey</t>
  </si>
  <si>
    <t>Blanco, Henry</t>
  </si>
  <si>
    <t>Blanton, Joe</t>
  </si>
  <si>
    <t>Boggs, Mitchell</t>
  </si>
  <si>
    <t>Bonderman, Jeremy</t>
  </si>
  <si>
    <t>Borbon, Julio</t>
  </si>
  <si>
    <t>Boscan, J.C.</t>
  </si>
  <si>
    <t>Justin Bour</t>
  </si>
  <si>
    <t>bourj002</t>
  </si>
  <si>
    <t>Bour, Justin</t>
  </si>
  <si>
    <t>Bowden, Michael</t>
  </si>
  <si>
    <t>Bradley Boxberger</t>
  </si>
  <si>
    <t>Braden, Dallas</t>
  </si>
  <si>
    <t>Bradley, Milton</t>
  </si>
  <si>
    <t>Branyan, Russell</t>
  </si>
  <si>
    <t>Browning, Barret</t>
  </si>
  <si>
    <t>browg001</t>
  </si>
  <si>
    <t>buchd001</t>
  </si>
  <si>
    <t>Bundy, Dylan</t>
  </si>
  <si>
    <t>Burke, Greg</t>
  </si>
  <si>
    <t>Burnett, Alex</t>
  </si>
  <si>
    <t>burnb002</t>
  </si>
  <si>
    <t>Burrell, Pat</t>
  </si>
  <si>
    <t>butle001</t>
  </si>
  <si>
    <t>Joey Butler</t>
  </si>
  <si>
    <t>butlj002</t>
  </si>
  <si>
    <t>BUTLER19860312A</t>
  </si>
  <si>
    <t>Butler, Joey</t>
  </si>
  <si>
    <t>Buxton, Byron</t>
  </si>
  <si>
    <t>Byrdak, Tim</t>
  </si>
  <si>
    <t>Cabrera, Orlando</t>
  </si>
  <si>
    <t>Cameron, Mike</t>
  </si>
  <si>
    <t>Arquimedes Caminero</t>
  </si>
  <si>
    <t>camia001</t>
  </si>
  <si>
    <t>CAMINERO19870616A</t>
  </si>
  <si>
    <t>Caminero, Arquimedes</t>
  </si>
  <si>
    <t>Mark Canha</t>
  </si>
  <si>
    <t>CANHA19890215A</t>
  </si>
  <si>
    <t>Canha, Mark</t>
  </si>
  <si>
    <t>Cantu, Jorge</t>
  </si>
  <si>
    <t>Canzler, Russ</t>
  </si>
  <si>
    <t>Capps, Matt</t>
  </si>
  <si>
    <t>Cardenas, Adrian</t>
  </si>
  <si>
    <t>Carignan, Andrew</t>
  </si>
  <si>
    <t>Carpenter, Andrew</t>
  </si>
  <si>
    <t>Carpenter, Chris</t>
  </si>
  <si>
    <t>Carrasco, D.J.</t>
  </si>
  <si>
    <t>Carreno, Joel</t>
  </si>
  <si>
    <t>Carroll, Jamey</t>
  </si>
  <si>
    <t>Carson, Robert</t>
  </si>
  <si>
    <t>Cassevah, Bobby</t>
  </si>
  <si>
    <t>castr004</t>
  </si>
  <si>
    <t>Miguel Castro</t>
  </si>
  <si>
    <t>Castro, Miguel</t>
  </si>
  <si>
    <t>ceccg001</t>
  </si>
  <si>
    <t>Chambers, Adron</t>
  </si>
  <si>
    <t>Chatwood, Tyler</t>
  </si>
  <si>
    <t>Chavez, Eric</t>
  </si>
  <si>
    <t>Chulk, Vinnie</t>
  </si>
  <si>
    <t>Anthony Cingrani</t>
  </si>
  <si>
    <t>Clement, Jeff</t>
  </si>
  <si>
    <t>Cloyd, Tyler</t>
  </si>
  <si>
    <t>Coello, Robert</t>
  </si>
  <si>
    <t>A.J. Cole</t>
  </si>
  <si>
    <t>Cole, A.J.</t>
  </si>
  <si>
    <t>Christian Colon</t>
  </si>
  <si>
    <t>coloc002</t>
  </si>
  <si>
    <t>COLON19890514A</t>
  </si>
  <si>
    <t>Colon, Christian</t>
  </si>
  <si>
    <t>Contreras, Jose</t>
  </si>
  <si>
    <t>Cook, Aaron</t>
  </si>
  <si>
    <t>Cooper, David</t>
  </si>
  <si>
    <t>Cordero, Francisco</t>
  </si>
  <si>
    <t>Correa, Carlos</t>
  </si>
  <si>
    <t>Costanzo, Mike</t>
  </si>
  <si>
    <t>Cox, Zack</t>
  </si>
  <si>
    <t>Crain, Jesse</t>
  </si>
  <si>
    <t>Crawford, Evan</t>
  </si>
  <si>
    <t>cronc002</t>
  </si>
  <si>
    <t>Cron, C.J.</t>
  </si>
  <si>
    <t>Crosby, Casey</t>
  </si>
  <si>
    <t>Crowe, Trevor</t>
  </si>
  <si>
    <t>Cruz, Luis</t>
  </si>
  <si>
    <t>Cruz, Rhiner</t>
  </si>
  <si>
    <t>Charlie Culberson</t>
  </si>
  <si>
    <t>culbc001</t>
  </si>
  <si>
    <t>CULBERSON19890410A</t>
  </si>
  <si>
    <t>Culberson, Charlie</t>
  </si>
  <si>
    <t>Cust, Jack</t>
  </si>
  <si>
    <t>Damon, Johnny</t>
  </si>
  <si>
    <t>d'Arnaud, Chase</t>
  </si>
  <si>
    <t>D'Arnaud, Travis</t>
  </si>
  <si>
    <t>Darnell, James</t>
  </si>
  <si>
    <t>Davies, Kyle</t>
  </si>
  <si>
    <t>Davis, Doug</t>
  </si>
  <si>
    <t>degrj001</t>
  </si>
  <si>
    <t>Jacob DeGrom</t>
  </si>
  <si>
    <t>De Jesus, Ivan</t>
  </si>
  <si>
    <t>de la Rosa, Dane</t>
  </si>
  <si>
    <t>de la Rosa, Rubby</t>
  </si>
  <si>
    <t>De Los Santos, Fautino</t>
  </si>
  <si>
    <t>Del Rosario, Enerio</t>
  </si>
  <si>
    <t>Dempster, Ryan</t>
  </si>
  <si>
    <t>Matt den Dekker</t>
  </si>
  <si>
    <t>dendm001</t>
  </si>
  <si>
    <t>DENDEKKE19870810A</t>
  </si>
  <si>
    <t>den Dekker, Matt</t>
  </si>
  <si>
    <t>DeRosa, Mark</t>
  </si>
  <si>
    <t>desca001</t>
  </si>
  <si>
    <t>Delino Deshields Jr.</t>
  </si>
  <si>
    <t>Delino DeShields</t>
  </si>
  <si>
    <t>deshide02</t>
  </si>
  <si>
    <t>DESHIELDS19920816A</t>
  </si>
  <si>
    <t>Odrisamer Despaigne</t>
  </si>
  <si>
    <t>despo001</t>
  </si>
  <si>
    <t>Despaigne, Odrisamer</t>
  </si>
  <si>
    <t>DeVries, Cole</t>
  </si>
  <si>
    <t>Dewitt, Blake</t>
  </si>
  <si>
    <t>Diamond, Scott</t>
  </si>
  <si>
    <t>Diaz, Juan</t>
  </si>
  <si>
    <t>Diaz, Matt</t>
  </si>
  <si>
    <t>Dickson, Brandon</t>
  </si>
  <si>
    <t>Jake Diekman</t>
  </si>
  <si>
    <t>diekj001</t>
  </si>
  <si>
    <t>DIEKMAN19870121A</t>
  </si>
  <si>
    <t>Diekman, Jake</t>
  </si>
  <si>
    <t>Dillard, Tim</t>
  </si>
  <si>
    <t>Donald, Jason</t>
  </si>
  <si>
    <t>Dotel, Octavio</t>
  </si>
  <si>
    <t>Downs, Matt</t>
  </si>
  <si>
    <t>Drew, J.D.</t>
  </si>
  <si>
    <t>Duchscherer, Justin</t>
  </si>
  <si>
    <t>Matt Duffy</t>
  </si>
  <si>
    <t>duffm002</t>
  </si>
  <si>
    <t>DUFFY19910115A</t>
  </si>
  <si>
    <t>Duffy, Matt</t>
  </si>
  <si>
    <t>Duncan, Shelley</t>
  </si>
  <si>
    <t>Dunn, Adam</t>
  </si>
  <si>
    <t>Durbin, Chad</t>
  </si>
  <si>
    <t>Eckstein, David</t>
  </si>
  <si>
    <t>Edmonds, Jim</t>
  </si>
  <si>
    <t>eliar001</t>
  </si>
  <si>
    <t>Enright, Barry</t>
  </si>
  <si>
    <t>Eppley, Cody</t>
  </si>
  <si>
    <t>Exposito, Luis</t>
  </si>
  <si>
    <t>Buck Farmer</t>
  </si>
  <si>
    <t>farmb001</t>
  </si>
  <si>
    <t>Farmer, Buck</t>
  </si>
  <si>
    <t>Farris, Eric</t>
  </si>
  <si>
    <t>Feliciano, Pedro</t>
  </si>
  <si>
    <t>fickc001</t>
  </si>
  <si>
    <t>Fick, Chuckie</t>
  </si>
  <si>
    <t>finnb001</t>
  </si>
  <si>
    <t>Flores, Jesus</t>
  </si>
  <si>
    <t>Ramon Flores</t>
  </si>
  <si>
    <t>florera02</t>
  </si>
  <si>
    <t>FLORES19920326A</t>
  </si>
  <si>
    <t>Flores, Ramon</t>
  </si>
  <si>
    <t>Mike Foltynewicz</t>
  </si>
  <si>
    <t>foltm001</t>
  </si>
  <si>
    <t>Foltynewicz, Mike</t>
  </si>
  <si>
    <t>Font, Wilmer</t>
  </si>
  <si>
    <t>Ford, Lew</t>
  </si>
  <si>
    <t>Francisco, Ben</t>
  </si>
  <si>
    <t>franm004</t>
  </si>
  <si>
    <t>Franklin, Ryan</t>
  </si>
  <si>
    <t>Carlos Frias</t>
  </si>
  <si>
    <t>friac001</t>
  </si>
  <si>
    <t>Frias, Carlos</t>
  </si>
  <si>
    <t>Fuentes, Brian</t>
  </si>
  <si>
    <t>Reymond Fuentes</t>
  </si>
  <si>
    <t>fuenr001</t>
  </si>
  <si>
    <t>fuentre01</t>
  </si>
  <si>
    <t>FUENTES19910212A</t>
  </si>
  <si>
    <t>Fuentes, Reymond</t>
  </si>
  <si>
    <t>Fujikawa, Kyuji</t>
  </si>
  <si>
    <t>Fukudome, Kosuke</t>
  </si>
  <si>
    <t>Galarraga, Armando</t>
  </si>
  <si>
    <t>Joey Gallo</t>
  </si>
  <si>
    <t>Gallo, Joey</t>
  </si>
  <si>
    <t>Gamel, Mat</t>
  </si>
  <si>
    <t>Garcia, Christian</t>
  </si>
  <si>
    <t>Garcia, Freddy</t>
  </si>
  <si>
    <t>Yimi Garcia</t>
  </si>
  <si>
    <t>garcy001</t>
  </si>
  <si>
    <t>GARCIA19900818A</t>
  </si>
  <si>
    <t>Garcia, Yimi</t>
  </si>
  <si>
    <t>Garland, Jon</t>
  </si>
  <si>
    <t>Gaudin, Chad</t>
  </si>
  <si>
    <t>Gearrin, Cory</t>
  </si>
  <si>
    <t>Steve Geltz</t>
  </si>
  <si>
    <t>Steven Geltz</t>
  </si>
  <si>
    <t>gelts001</t>
  </si>
  <si>
    <t>GELTZ19871101A</t>
  </si>
  <si>
    <t>Geltz, Steve</t>
  </si>
  <si>
    <t>gilek001</t>
  </si>
  <si>
    <t>Gimenez, Hector</t>
  </si>
  <si>
    <t>Glaus, Troy</t>
  </si>
  <si>
    <t>Godfrey, Graham</t>
  </si>
  <si>
    <t>Gomez, Mauro</t>
  </si>
  <si>
    <t>Gonzalez, Alberto</t>
  </si>
  <si>
    <t>Chi Chi Gonzalez</t>
  </si>
  <si>
    <t>Chi-Chi Gonzalez</t>
  </si>
  <si>
    <t>gonzm005</t>
  </si>
  <si>
    <t>Gonzalez, Michael</t>
  </si>
  <si>
    <t>Severino Gonzalez</t>
  </si>
  <si>
    <t>Gonzalez, Severino</t>
  </si>
  <si>
    <t>Terrance Gore</t>
  </si>
  <si>
    <t>goret001</t>
  </si>
  <si>
    <t>Gore, Terrance</t>
  </si>
  <si>
    <t>Gorski, Darin</t>
  </si>
  <si>
    <t>Kendall Graveman</t>
  </si>
  <si>
    <t>gravk001</t>
  </si>
  <si>
    <t>Graveman, Kendall</t>
  </si>
  <si>
    <t>grees005</t>
  </si>
  <si>
    <t>Green, Taylor</t>
  </si>
  <si>
    <t>Greene, Tyler</t>
  </si>
  <si>
    <t>Randal Grichuk</t>
  </si>
  <si>
    <t>gricr001</t>
  </si>
  <si>
    <t>GRICHUK19910813A</t>
  </si>
  <si>
    <t>Grichuk, Randal</t>
  </si>
  <si>
    <t>Guerrero, Alexander</t>
  </si>
  <si>
    <t>Guerrero, Vladimir</t>
  </si>
  <si>
    <t>Guillen, Carlos</t>
  </si>
  <si>
    <t>Guillen, Jose</t>
  </si>
  <si>
    <t>Hafner, Travis</t>
  </si>
  <si>
    <t>hahnj001</t>
  </si>
  <si>
    <t>Hairston, Jerry</t>
  </si>
  <si>
    <t>Halladay, Roy</t>
  </si>
  <si>
    <t>Hall, Bill</t>
  </si>
  <si>
    <t>Hanson, Tommy</t>
  </si>
  <si>
    <t>Harden, Rich</t>
  </si>
  <si>
    <t>Will Harris</t>
  </si>
  <si>
    <t>harrw002</t>
  </si>
  <si>
    <t>HARRIS19840828A</t>
  </si>
  <si>
    <t>Harris, Will</t>
  </si>
  <si>
    <t>Hassan, Alexander</t>
  </si>
  <si>
    <t>Havens, Reese</t>
  </si>
  <si>
    <t>Hawpe, Brad</t>
  </si>
  <si>
    <t>heana001</t>
  </si>
  <si>
    <t>Austin Hedges</t>
  </si>
  <si>
    <t>Hedges, Austin</t>
  </si>
  <si>
    <t>Hefner, Jeremy</t>
  </si>
  <si>
    <t>Helton, Todd</t>
  </si>
  <si>
    <t>hendk001</t>
  </si>
  <si>
    <t>Hensley, Clay</t>
  </si>
  <si>
    <t>Hernandez, Gorkys</t>
  </si>
  <si>
    <t>Hernandez, Livan</t>
  </si>
  <si>
    <t>Hernandez, Luis</t>
  </si>
  <si>
    <t>Hernandez, Ramon</t>
  </si>
  <si>
    <t>Odubel Herrera</t>
  </si>
  <si>
    <t>HERRERA19911229A</t>
  </si>
  <si>
    <t>Herrera, Odubel</t>
  </si>
  <si>
    <t>Hester, John</t>
  </si>
  <si>
    <t>Chris Heston</t>
  </si>
  <si>
    <t>hestc001</t>
  </si>
  <si>
    <t>Heston, Chris</t>
  </si>
  <si>
    <t>Hill, Shawn</t>
  </si>
  <si>
    <t>Hill, Steven</t>
  </si>
  <si>
    <t>Hinske, Eric</t>
  </si>
  <si>
    <t>Hoffman, Trevor</t>
  </si>
  <si>
    <t>Horst, Jeremy</t>
  </si>
  <si>
    <t>houst002</t>
  </si>
  <si>
    <t>Hudson, Orlando</t>
  </si>
  <si>
    <t>Huff, Aubrey</t>
  </si>
  <si>
    <t>Hughes, Luke</t>
  </si>
  <si>
    <t>Humber, Philip</t>
  </si>
  <si>
    <t>Igarashi, Ryota</t>
  </si>
  <si>
    <t>Raisel Iglesias</t>
  </si>
  <si>
    <t>Iglesias, Raisel</t>
  </si>
  <si>
    <t>incie001</t>
  </si>
  <si>
    <t>Inge, Brandon</t>
  </si>
  <si>
    <t>Isringhausen, Jason</t>
  </si>
  <si>
    <t>Iwakuma, Hisashi</t>
  </si>
  <si>
    <t>Iwamura, Akinori</t>
  </si>
  <si>
    <t>Jackson, Conor</t>
  </si>
  <si>
    <t>Jacobs, Mike</t>
  </si>
  <si>
    <t>Janish, Paul</t>
  </si>
  <si>
    <t>Jeremy Jeffress</t>
  </si>
  <si>
    <t>jeffj001</t>
  </si>
  <si>
    <t>JEFFRESS19870921A</t>
  </si>
  <si>
    <t>Jeffress, Jeremy</t>
  </si>
  <si>
    <t>Jenks, Bobby</t>
  </si>
  <si>
    <t>Jeter, Derek</t>
  </si>
  <si>
    <t>Jimenez, A.J.</t>
  </si>
  <si>
    <t>Luis Jimenez</t>
  </si>
  <si>
    <t>Jimenez, Luis</t>
  </si>
  <si>
    <t>Micah Johnson</t>
  </si>
  <si>
    <t>Johnson, Micah</t>
  </si>
  <si>
    <t>Johnson, Nick</t>
  </si>
  <si>
    <t>Johnson, Rob</t>
  </si>
  <si>
    <t>Johnson, Steve</t>
  </si>
  <si>
    <t>Jones, Andruw</t>
  </si>
  <si>
    <t>Jones, Chipper</t>
  </si>
  <si>
    <t>jonej005</t>
  </si>
  <si>
    <t>Jones, Nate</t>
  </si>
  <si>
    <t>josec002</t>
  </si>
  <si>
    <t>Joseph, Corban</t>
  </si>
  <si>
    <t>Ka'aihue, Kila</t>
  </si>
  <si>
    <t>Jung Ho Kang</t>
  </si>
  <si>
    <t>Kang, Jung-Ho</t>
  </si>
  <si>
    <t>Nate Karns</t>
  </si>
  <si>
    <t>Nathan Karns</t>
  </si>
  <si>
    <t>karnn001</t>
  </si>
  <si>
    <t>KARNS19871125A</t>
  </si>
  <si>
    <t>Karns, Nate</t>
  </si>
  <si>
    <t>Karstens, Jeff</t>
  </si>
  <si>
    <t>Kearns, Austin</t>
  </si>
  <si>
    <t>Keone Kela</t>
  </si>
  <si>
    <t>Kela, Keone</t>
  </si>
  <si>
    <t>Kendall, Jason</t>
  </si>
  <si>
    <t>Kennedy, Adam</t>
  </si>
  <si>
    <t>Keppinger, Jeff</t>
  </si>
  <si>
    <t>Kinney, Josh</t>
  </si>
  <si>
    <t>Corey Knebel</t>
  </si>
  <si>
    <t>knebc001</t>
  </si>
  <si>
    <t>Konerko, Paul</t>
  </si>
  <si>
    <t>Kotchman, Casey</t>
  </si>
  <si>
    <t>Kotsay, Mark</t>
  </si>
  <si>
    <t>Kuo, Hong-Chih</t>
  </si>
  <si>
    <t>Laffey, Aaron</t>
  </si>
  <si>
    <t>LaHair, Bryan</t>
  </si>
  <si>
    <t>Laird, Brandon</t>
  </si>
  <si>
    <t>Lalli, Blake</t>
  </si>
  <si>
    <t>Jacob Lamb</t>
  </si>
  <si>
    <t>Lamb, Jacob</t>
  </si>
  <si>
    <t>Langerhans, Ryan</t>
  </si>
  <si>
    <t>LaPorta, Matt</t>
  </si>
  <si>
    <t>lastt001</t>
  </si>
  <si>
    <t>La Stella, Tommy</t>
  </si>
  <si>
    <t>Lee, Carlos</t>
  </si>
  <si>
    <t>Lee, Derrek</t>
  </si>
  <si>
    <t>Dominic Leone</t>
  </si>
  <si>
    <t>leond003</t>
  </si>
  <si>
    <t>Leone, Dominic</t>
  </si>
  <si>
    <t>Lewis, Fred</t>
  </si>
  <si>
    <t>Liddi, Alex</t>
  </si>
  <si>
    <t>Lidge, Brad</t>
  </si>
  <si>
    <t>Lillibridge, Brent</t>
  </si>
  <si>
    <t>Lilly, Ted</t>
  </si>
  <si>
    <t>Lindblom, Josh</t>
  </si>
  <si>
    <t>Francisco Lindor</t>
  </si>
  <si>
    <t>Lindor, Francisco</t>
  </si>
  <si>
    <t>Rymer Liriano</t>
  </si>
  <si>
    <t>lirir001</t>
  </si>
  <si>
    <t>LIRIANO19910620A</t>
  </si>
  <si>
    <t>Liriano, Rymer</t>
  </si>
  <si>
    <t>Kyle Lobstein</t>
  </si>
  <si>
    <t>lobsk001</t>
  </si>
  <si>
    <t>LOBSTEIN19890812A</t>
  </si>
  <si>
    <t>Lobstein, Kyle</t>
  </si>
  <si>
    <t>Loe, Kameron</t>
  </si>
  <si>
    <t>Lopez, Felipe</t>
  </si>
  <si>
    <t>Lopez, Jose</t>
  </si>
  <si>
    <t>Michael Lorenzen</t>
  </si>
  <si>
    <t>Lorenzen, Michael</t>
  </si>
  <si>
    <t>Lowe, Derek</t>
  </si>
  <si>
    <t>Lutz, Zach</t>
  </si>
  <si>
    <t>Lyon, Brandon</t>
  </si>
  <si>
    <t>Jean Machi</t>
  </si>
  <si>
    <t>machj002</t>
  </si>
  <si>
    <t>MACHI19830201A</t>
  </si>
  <si>
    <t>Machi, Jean</t>
  </si>
  <si>
    <t>Madson, Ryan</t>
  </si>
  <si>
    <t>Mikie Mahtook</t>
  </si>
  <si>
    <t>Mahtook, Mikie</t>
  </si>
  <si>
    <t>Maier, Mitch</t>
  </si>
  <si>
    <t>Maine, John</t>
  </si>
  <si>
    <t>Maine, Scott</t>
  </si>
  <si>
    <t>Marquis, Jason</t>
  </si>
  <si>
    <t>Evan Marshall</t>
  </si>
  <si>
    <t>marse001</t>
  </si>
  <si>
    <t>Marshall, Evan</t>
  </si>
  <si>
    <t>Marson, Lou</t>
  </si>
  <si>
    <t>Marte, Luis</t>
  </si>
  <si>
    <t>Marte, Victor</t>
  </si>
  <si>
    <t>Cody Martin</t>
  </si>
  <si>
    <t>Martin, Cody</t>
  </si>
  <si>
    <t>Martinez, Cristhian</t>
  </si>
  <si>
    <t>Martinez, Fernando</t>
  </si>
  <si>
    <t>Martinez, Luis</t>
  </si>
  <si>
    <t>martn002</t>
  </si>
  <si>
    <t>Mather, Joe</t>
  </si>
  <si>
    <t>Matsui, Hideki</t>
  </si>
  <si>
    <t>Matsui, Kazuo</t>
  </si>
  <si>
    <t>matzt001</t>
  </si>
  <si>
    <t>Maysonet, Edwin</t>
  </si>
  <si>
    <t>may-t001</t>
  </si>
  <si>
    <t>James McCann</t>
  </si>
  <si>
    <t>mccaj001</t>
  </si>
  <si>
    <t>mccanja02</t>
  </si>
  <si>
    <t>MCCANN19900613A</t>
  </si>
  <si>
    <t>McCann, James</t>
  </si>
  <si>
    <t>McClellan, Kyle</t>
  </si>
  <si>
    <t>McClendon, Mike</t>
  </si>
  <si>
    <t>McCoy, Mike</t>
  </si>
  <si>
    <t>Lance McCullers</t>
  </si>
  <si>
    <t>McCullers, Lance</t>
  </si>
  <si>
    <t>McDonald, Darnell</t>
  </si>
  <si>
    <t>McDonald, James</t>
  </si>
  <si>
    <t>Mcguiness, Chris</t>
  </si>
  <si>
    <t>McPherson, Kyle</t>
  </si>
  <si>
    <t>Meche, Gil</t>
  </si>
  <si>
    <t>Mejia, Ernesto</t>
  </si>
  <si>
    <t>Mendoza, Luis</t>
  </si>
  <si>
    <t>Merchan, Jesus</t>
  </si>
  <si>
    <t>Mesa, Melky</t>
  </si>
  <si>
    <t>Meyer, Alex</t>
  </si>
  <si>
    <t>Mijares, Jose</t>
  </si>
  <si>
    <t>Miles, Aaron</t>
  </si>
  <si>
    <t>Milledge, Lastings</t>
  </si>
  <si>
    <t>Millwood, Kevin</t>
  </si>
  <si>
    <t>Mitchell, D.J.</t>
  </si>
  <si>
    <t>montr004</t>
  </si>
  <si>
    <t>Michael Montgomery</t>
  </si>
  <si>
    <t>Mike Montgomery</t>
  </si>
  <si>
    <t>MONTGOMER19890701A</t>
  </si>
  <si>
    <t>Montgomery, Michael</t>
  </si>
  <si>
    <t>Mora, Melvin</t>
  </si>
  <si>
    <t>Moscoso, Guillermo</t>
  </si>
  <si>
    <t>Moseley, Dustin</t>
  </si>
  <si>
    <t>Mota, Guillermo</t>
  </si>
  <si>
    <t>Steven Moya</t>
  </si>
  <si>
    <t>moyas001</t>
  </si>
  <si>
    <t>MOYA19910908A</t>
  </si>
  <si>
    <t>Moya, Steven</t>
  </si>
  <si>
    <t>Moylan, Peter</t>
  </si>
  <si>
    <t>Mustelier, Ronnier</t>
  </si>
  <si>
    <t>Myers, Brett</t>
  </si>
  <si>
    <t>Nakajima, Hiroyuki</t>
  </si>
  <si>
    <t>Narveson, Chris</t>
  </si>
  <si>
    <t>Neal, Thomas</t>
  </si>
  <si>
    <t>Kristopher Negron</t>
  </si>
  <si>
    <t>Kris Negron</t>
  </si>
  <si>
    <t>negrk001</t>
  </si>
  <si>
    <t>NEGRON19860201A</t>
  </si>
  <si>
    <t>Negron, Kristopher</t>
  </si>
  <si>
    <t>Nickeas, Mike</t>
  </si>
  <si>
    <t>Niemann, Jeff</t>
  </si>
  <si>
    <t>Nishioka, Tsuyoshi</t>
  </si>
  <si>
    <t>Nix, Laynce</t>
  </si>
  <si>
    <t>Norberto, Jordan</t>
  </si>
  <si>
    <t>norrd002</t>
  </si>
  <si>
    <t>odorr001</t>
  </si>
  <si>
    <t>Oliver, Darren</t>
  </si>
  <si>
    <t>Ordonez, Magglio</t>
  </si>
  <si>
    <t>Paulo Orlando</t>
  </si>
  <si>
    <t>Orlando, Paulo</t>
  </si>
  <si>
    <t>Orr, Pete</t>
  </si>
  <si>
    <t>Ortega, Rafael</t>
  </si>
  <si>
    <t>Roberto Osuna</t>
  </si>
  <si>
    <t>Osuna, Roberto</t>
  </si>
  <si>
    <t>Oswalt, Roy</t>
  </si>
  <si>
    <t>Dan Otero</t>
  </si>
  <si>
    <t>oterd001</t>
  </si>
  <si>
    <t>OTERO19850219A</t>
  </si>
  <si>
    <t>Otero, Dan</t>
  </si>
  <si>
    <t>Oviedo, Juan</t>
  </si>
  <si>
    <t>Owings, Micah</t>
  </si>
  <si>
    <t>Padilla, Vicente</t>
  </si>
  <si>
    <t>panij002</t>
  </si>
  <si>
    <t>Patterson, Corey</t>
  </si>
  <si>
    <t>Pauley, David</t>
  </si>
  <si>
    <t>Paulino, Ronny</t>
  </si>
  <si>
    <t>Ben Paulsen</t>
  </si>
  <si>
    <t>paulb001</t>
  </si>
  <si>
    <t>Paulsen, Ben</t>
  </si>
  <si>
    <t>Pavano, Carl</t>
  </si>
  <si>
    <t>pedej001</t>
  </si>
  <si>
    <t>Peguero, Francisco</t>
  </si>
  <si>
    <t>perad001</t>
  </si>
  <si>
    <t>Jose Peraza</t>
  </si>
  <si>
    <t>Peraza, Jose</t>
  </si>
  <si>
    <t>Perdomo, Luis</t>
  </si>
  <si>
    <t>Perez, Luis</t>
  </si>
  <si>
    <t>Roberto Perez</t>
  </si>
  <si>
    <t>Perez, Roberto</t>
  </si>
  <si>
    <t>Petersen, Bryan</t>
  </si>
  <si>
    <t>Jace Peterson</t>
  </si>
  <si>
    <t>petej002</t>
  </si>
  <si>
    <t>Peterson, Jace</t>
  </si>
  <si>
    <t>Jacob Petricka</t>
  </si>
  <si>
    <t>Pettitte, Andy</t>
  </si>
  <si>
    <t>Phipps, Denis</t>
  </si>
  <si>
    <t>Pie, Felix</t>
  </si>
  <si>
    <t>Pierre, Juan</t>
  </si>
  <si>
    <t>Kevin Pillar</t>
  </si>
  <si>
    <t>pillk001</t>
  </si>
  <si>
    <t>PILLAR19890104A</t>
  </si>
  <si>
    <t>Pillar, Kevin</t>
  </si>
  <si>
    <t>Pill, Brett</t>
  </si>
  <si>
    <t>Pina, Manny</t>
  </si>
  <si>
    <t>Pineiro, Joel</t>
  </si>
  <si>
    <t>Jose Pirela</t>
  </si>
  <si>
    <t>pirej001</t>
  </si>
  <si>
    <t>PIRELA19891121A</t>
  </si>
  <si>
    <t>Pirela, Jose</t>
  </si>
  <si>
    <t>Kevin Plawecki</t>
  </si>
  <si>
    <t>PLAWECKI19910226A</t>
  </si>
  <si>
    <t>Plawecki, Kevin</t>
  </si>
  <si>
    <t>Podsednik, Scott</t>
  </si>
  <si>
    <t>polag001</t>
  </si>
  <si>
    <t>Polanco, Placido</t>
  </si>
  <si>
    <t>Pomeranz, Stuart</t>
  </si>
  <si>
    <t>pompd001</t>
  </si>
  <si>
    <t>Posada, Jorge</t>
  </si>
  <si>
    <t>Prince, Josh</t>
  </si>
  <si>
    <t>Putz, J.J.</t>
  </si>
  <si>
    <t>quack001</t>
  </si>
  <si>
    <t>Ramirez, Elvin</t>
  </si>
  <si>
    <t>Ramirez, Manny</t>
  </si>
  <si>
    <t>Neil Ramirez</t>
  </si>
  <si>
    <t>ramin001</t>
  </si>
  <si>
    <t>RAMIREZ19890525A</t>
  </si>
  <si>
    <t>Ramirez, Neil</t>
  </si>
  <si>
    <t>Rapada, Clay</t>
  </si>
  <si>
    <t>Cory Rasmus</t>
  </si>
  <si>
    <t>rasmc002</t>
  </si>
  <si>
    <t>RASMUS19871106A</t>
  </si>
  <si>
    <t>Rasmus, Cory</t>
  </si>
  <si>
    <t>Rauch, Jon</t>
  </si>
  <si>
    <t>ray-r002</t>
  </si>
  <si>
    <t>J.T. Realmuto</t>
  </si>
  <si>
    <t>realj001</t>
  </si>
  <si>
    <t>REALMUTO19910318A</t>
  </si>
  <si>
    <t>Realmuto, J.T.</t>
  </si>
  <si>
    <t>Resop, Chris</t>
  </si>
  <si>
    <t>Rhodes, Arthur</t>
  </si>
  <si>
    <t>Rhymes, Will</t>
  </si>
  <si>
    <t>Richmond, Scott</t>
  </si>
  <si>
    <t>Rivera, Juan</t>
  </si>
  <si>
    <t>Rivera, Mariano</t>
  </si>
  <si>
    <t>Roberts, Brian</t>
  </si>
  <si>
    <t>Robertson, Tyler</t>
  </si>
  <si>
    <t>Robinson, Trayvon</t>
  </si>
  <si>
    <t>Carlos Rodon</t>
  </si>
  <si>
    <t>Rodon, Carlos</t>
  </si>
  <si>
    <t>Rodriguez, Aneury</t>
  </si>
  <si>
    <t>Eduardo Rodriguez</t>
  </si>
  <si>
    <t>rodried05</t>
  </si>
  <si>
    <t>Rodriguez, Eduardo</t>
  </si>
  <si>
    <t>Rodriguez, Ivan</t>
  </si>
  <si>
    <t>Rogers, Mark</t>
  </si>
  <si>
    <t>Rolen, Scott</t>
  </si>
  <si>
    <t>Romero, Ricky</t>
  </si>
  <si>
    <t>romes001</t>
  </si>
  <si>
    <t>Rondon, Bruce</t>
  </si>
  <si>
    <t>de la Rosa, Jorge</t>
  </si>
  <si>
    <t>Eddie Rosario</t>
  </si>
  <si>
    <t>Rosario, Eddie</t>
  </si>
  <si>
    <t>Rosenbaum, Daniel</t>
  </si>
  <si>
    <t>Rowand, Aaron</t>
  </si>
  <si>
    <t>Ryan Rua</t>
  </si>
  <si>
    <t>rua-r001</t>
  </si>
  <si>
    <t>Rua, Ryan</t>
  </si>
  <si>
    <t>Runzler, Dan</t>
  </si>
  <si>
    <t>Addison Russell</t>
  </si>
  <si>
    <t>russead02</t>
  </si>
  <si>
    <t>Russell, Addison</t>
  </si>
  <si>
    <t>Saito, Takashi</t>
  </si>
  <si>
    <t>Sanabia, Alex</t>
  </si>
  <si>
    <t>sanca006</t>
  </si>
  <si>
    <t>Sanchez, Eduardo</t>
  </si>
  <si>
    <t>Sanchez, Freddy</t>
  </si>
  <si>
    <t>Sanchez, Jonathan</t>
  </si>
  <si>
    <t>Sano, Miguel</t>
  </si>
  <si>
    <t>santd001</t>
  </si>
  <si>
    <t>Santana, Johan</t>
  </si>
  <si>
    <t>Sappelt, Dave</t>
  </si>
  <si>
    <t>Luis Sardinas</t>
  </si>
  <si>
    <t>sardl001</t>
  </si>
  <si>
    <t>SARDINAS19930516A</t>
  </si>
  <si>
    <t>Sardinas, Luis</t>
  </si>
  <si>
    <t>Schwinden, Chris</t>
  </si>
  <si>
    <t>Scott, Luke</t>
  </si>
  <si>
    <t>Corey Seager</t>
  </si>
  <si>
    <t>Seager, Corey</t>
  </si>
  <si>
    <t>Sheets, Ben</t>
  </si>
  <si>
    <t>Sherrill, George</t>
  </si>
  <si>
    <t>Shoppach, Kelly</t>
  </si>
  <si>
    <t>Silva, Carlos</t>
  </si>
  <si>
    <t>Skaggs, Tyler</t>
  </si>
  <si>
    <t>Skipworth, Kyle</t>
  </si>
  <si>
    <t>Carson Smith</t>
  </si>
  <si>
    <t>smitc004</t>
  </si>
  <si>
    <t>Smith, Carson</t>
  </si>
  <si>
    <t>William Smith</t>
  </si>
  <si>
    <t>smolj002</t>
  </si>
  <si>
    <t>Snell, Ian</t>
  </si>
  <si>
    <t>Snyder, Brandon</t>
  </si>
  <si>
    <t>Snyder, Chris</t>
  </si>
  <si>
    <t>solay001</t>
  </si>
  <si>
    <t>Soriano, Alfonso</t>
  </si>
  <si>
    <t>souzs001</t>
  </si>
  <si>
    <t>Cory Spangenberg</t>
  </si>
  <si>
    <t>spanc001</t>
  </si>
  <si>
    <t>Spangenberg, Cory</t>
  </si>
  <si>
    <t>Spilborghs, Ryan</t>
  </si>
  <si>
    <t>sprig001</t>
  </si>
  <si>
    <t>Storey, Mickey</t>
  </si>
  <si>
    <t>Hunter Strickland</t>
  </si>
  <si>
    <t>strih001</t>
  </si>
  <si>
    <t>STRICKLAN19880924A</t>
  </si>
  <si>
    <t>Strickland, Hunter</t>
  </si>
  <si>
    <t>strom001</t>
  </si>
  <si>
    <t>Stutes, Michael</t>
  </si>
  <si>
    <t>suare001</t>
  </si>
  <si>
    <t>Andrew Susac</t>
  </si>
  <si>
    <t>susaa001</t>
  </si>
  <si>
    <t>SUSAC19900322A</t>
  </si>
  <si>
    <t>Susac, Andrew</t>
  </si>
  <si>
    <t>Blake Swihart</t>
  </si>
  <si>
    <t>Swihart, Blake</t>
  </si>
  <si>
    <t>Swindle, R.J.</t>
  </si>
  <si>
    <t>Taillon, Jameson</t>
  </si>
  <si>
    <t>Takahashi, Hisanori</t>
  </si>
  <si>
    <t>Talbot, Mitch</t>
  </si>
  <si>
    <t>Tateyama, Yoshinori</t>
  </si>
  <si>
    <t>taveo001</t>
  </si>
  <si>
    <t>Taveras, Oscar</t>
  </si>
  <si>
    <t>Taylor, Andrew</t>
  </si>
  <si>
    <t>taylc001</t>
  </si>
  <si>
    <t>Michael A. Taylor</t>
  </si>
  <si>
    <t>Teahen, Mark</t>
  </si>
  <si>
    <t>Tejada, Miguel</t>
  </si>
  <si>
    <t>Tekotte, Blake</t>
  </si>
  <si>
    <t>Thames, Eric</t>
  </si>
  <si>
    <t>Theriot, Ryan</t>
  </si>
  <si>
    <t>Thomas, Justin</t>
  </si>
  <si>
    <t>Thome, Jim</t>
  </si>
  <si>
    <t>Tomas, Yasmany</t>
  </si>
  <si>
    <t>Torres, Andres</t>
  </si>
  <si>
    <t>Torrealba, Yorvit</t>
  </si>
  <si>
    <t>Tracy, Chad</t>
  </si>
  <si>
    <t>Devon Travis</t>
  </si>
  <si>
    <t>Travis, Devon</t>
  </si>
  <si>
    <t>tropn001</t>
  </si>
  <si>
    <t>Tropeano, Nicholas</t>
  </si>
  <si>
    <t>Preston Tucker</t>
  </si>
  <si>
    <t>TUCKER19900706A</t>
  </si>
  <si>
    <t>Tucker, Preston</t>
  </si>
  <si>
    <t>Melvin Upton</t>
  </si>
  <si>
    <t>Upton, Melvin</t>
  </si>
  <si>
    <t>Valdez, Jose</t>
  </si>
  <si>
    <t>Valdez, Wilson</t>
  </si>
  <si>
    <t>VandenHurk, Rick</t>
  </si>
  <si>
    <t>vargk001</t>
  </si>
  <si>
    <t>Vasquez, Esmerling</t>
  </si>
  <si>
    <t>Christian Vazquez</t>
  </si>
  <si>
    <t>vazqc001</t>
  </si>
  <si>
    <t>VAZQUEZ19900821A</t>
  </si>
  <si>
    <t>Vazquez, Christian</t>
  </si>
  <si>
    <t>Vazquez, Javier</t>
  </si>
  <si>
    <t>Vincent Velasquez</t>
  </si>
  <si>
    <t>Velasquez, Vincent</t>
  </si>
  <si>
    <t>Venters, Jonny</t>
  </si>
  <si>
    <t>Villarreal, Brayan</t>
  </si>
  <si>
    <t>Vitters, Josh</t>
  </si>
  <si>
    <t>Vizquel, Omar</t>
  </si>
  <si>
    <t>Volstad, Chris</t>
  </si>
  <si>
    <t>wadat001</t>
  </si>
  <si>
    <t>Wade, Cory</t>
  </si>
  <si>
    <t>Wagner, Billy</t>
  </si>
  <si>
    <t>Waldrop, Kyle</t>
  </si>
  <si>
    <t>walkc002</t>
  </si>
  <si>
    <t>Wallace, Brett</t>
  </si>
  <si>
    <t>Walters, P.J.</t>
  </si>
  <si>
    <t>Zachary Walters</t>
  </si>
  <si>
    <t>Webb, Brandon</t>
  </si>
  <si>
    <t>Weiland, Kyle</t>
  </si>
  <si>
    <t>Wells, Casper</t>
  </si>
  <si>
    <t>Wells, Randy</t>
  </si>
  <si>
    <t>Wells, Vernon</t>
  </si>
  <si>
    <t>Westbrook, Jake</t>
  </si>
  <si>
    <t>Wheeler, Ryan</t>
  </si>
  <si>
    <t>White, Alex</t>
  </si>
  <si>
    <t>whitc001</t>
  </si>
  <si>
    <t>Wigginton, Ty</t>
  </si>
  <si>
    <t>Willis, Dontrelle</t>
  </si>
  <si>
    <t>Willingham, Josh</t>
  </si>
  <si>
    <t>Alex Wilson</t>
  </si>
  <si>
    <t>wilsa001</t>
  </si>
  <si>
    <t>WILSON19861103A</t>
  </si>
  <si>
    <t>Wilson, Alex</t>
  </si>
  <si>
    <t>Wise, DeWayne</t>
  </si>
  <si>
    <t>Matt Wisler</t>
  </si>
  <si>
    <t>Wisler, Matt</t>
  </si>
  <si>
    <t>Wood, Brandon</t>
  </si>
  <si>
    <t>Wood, Kerry</t>
  </si>
  <si>
    <t>Wood, Tim</t>
  </si>
  <si>
    <t>Mike Wright</t>
  </si>
  <si>
    <t>Wright, Mike</t>
  </si>
  <si>
    <t>Youkilis, Kevin</t>
  </si>
  <si>
    <t>Young Jr., Eric</t>
  </si>
  <si>
    <t>Young, Matt</t>
  </si>
  <si>
    <t>Young, Michael</t>
  </si>
  <si>
    <t>Zambrano, Carlos</t>
  </si>
  <si>
    <t>Zito, Barry</t>
  </si>
  <si>
    <t>FANGRAPHSNAME</t>
  </si>
  <si>
    <t>FANDUELID</t>
  </si>
  <si>
    <t>DRAFTKINGSNAME</t>
  </si>
  <si>
    <t>NL</t>
  </si>
  <si>
    <t>7739</t>
  </si>
  <si>
    <t>4359</t>
  </si>
  <si>
    <t>1830</t>
  </si>
  <si>
    <t>3357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</si>
  <si>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</si>
  <si>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</si>
  <si>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</si>
  <si>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</si>
  <si>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</si>
  <si>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</si>
  <si>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</si>
  <si>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</si>
  <si>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</si>
  <si>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</si>
  <si>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</si>
  <si>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</si>
  <si>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</si>
  <si>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</si>
  <si>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4831</t>
  </si>
  <si>
    <t>3299</t>
  </si>
  <si>
    <t>herreel01</t>
  </si>
  <si>
    <t>Elian Herrera</t>
  </si>
  <si>
    <t>Elian</t>
  </si>
  <si>
    <t>5432</t>
  </si>
  <si>
    <t>Herrera, Elian</t>
  </si>
  <si>
    <t>7619</t>
  </si>
  <si>
    <t>15429</t>
  </si>
  <si>
    <t>2072</t>
  </si>
  <si>
    <t>9368</t>
  </si>
  <si>
    <t>8137</t>
  </si>
  <si>
    <t>10149</t>
  </si>
  <si>
    <t>1303</t>
  </si>
  <si>
    <t>Jon Gray</t>
  </si>
  <si>
    <t>14916</t>
  </si>
  <si>
    <t>Gray, Jon</t>
  </si>
  <si>
    <t>2557</t>
  </si>
  <si>
    <t>248</t>
  </si>
  <si>
    <t>1213</t>
  </si>
  <si>
    <t>4270</t>
  </si>
  <si>
    <t>7385</t>
  </si>
  <si>
    <t>1042</t>
  </si>
  <si>
    <t>olivehe01</t>
  </si>
  <si>
    <t>Hector Olivera</t>
  </si>
  <si>
    <t>Olivera</t>
  </si>
  <si>
    <t>17528</t>
  </si>
  <si>
    <t>Olivera, Hector</t>
  </si>
  <si>
    <t>11490</t>
  </si>
  <si>
    <t>4900</t>
  </si>
  <si>
    <t>6788</t>
  </si>
  <si>
    <t>8609</t>
  </si>
  <si>
    <t>3516</t>
  </si>
  <si>
    <t>5551</t>
  </si>
  <si>
    <t>11710</t>
  </si>
  <si>
    <t>2502</t>
  </si>
  <si>
    <t>2608</t>
  </si>
  <si>
    <t>3533</t>
  </si>
  <si>
    <t>5133</t>
  </si>
  <si>
    <t>1943</t>
  </si>
  <si>
    <t>193</t>
  </si>
  <si>
    <t>8718</t>
  </si>
  <si>
    <t>nimmobr01</t>
  </si>
  <si>
    <t>Brandon Nimmo</t>
  </si>
  <si>
    <t>Nimmo</t>
  </si>
  <si>
    <t>Nimmo, Brandon</t>
  </si>
  <si>
    <t>7531</t>
  </si>
  <si>
    <t>11827</t>
  </si>
  <si>
    <t>3035</t>
  </si>
  <si>
    <t>2385</t>
  </si>
  <si>
    <t>4583</t>
  </si>
  <si>
    <t>4906</t>
  </si>
  <si>
    <t>9129</t>
  </si>
  <si>
    <t>11739</t>
  </si>
  <si>
    <t>collity01</t>
  </si>
  <si>
    <t>Tyler Collins</t>
  </si>
  <si>
    <t>12723</t>
  </si>
  <si>
    <t>Collins, Tyler</t>
  </si>
  <si>
    <t>4793</t>
  </si>
  <si>
    <t>2859</t>
  </si>
  <si>
    <t>judgeaa01</t>
  </si>
  <si>
    <t>Aaron Judge</t>
  </si>
  <si>
    <t>Judge</t>
  </si>
  <si>
    <t>Judge, Aaron</t>
  </si>
  <si>
    <t>3625</t>
  </si>
  <si>
    <t>1079</t>
  </si>
  <si>
    <t>4418</t>
  </si>
  <si>
    <t>17171</t>
  </si>
  <si>
    <t>Yasmany Tom├ís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</si>
  <si>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</si>
  <si>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</si>
  <si>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</si>
  <si>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</si>
  <si>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</si>
  <si>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</si>
  <si>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</si>
  <si>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</si>
  <si>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</si>
  <si>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</si>
  <si>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Wall, Forrest</t>
  </si>
  <si>
    <t>7773</t>
  </si>
  <si>
    <t>729</t>
  </si>
  <si>
    <t>10603</t>
  </si>
  <si>
    <t>1149</t>
  </si>
  <si>
    <t>4191</t>
  </si>
  <si>
    <t>8002</t>
  </si>
  <si>
    <t>9134</t>
  </si>
  <si>
    <t>meadoau01</t>
  </si>
  <si>
    <t>Austin Meadows</t>
  </si>
  <si>
    <t>Meadows</t>
  </si>
  <si>
    <t>Meadows, Austin</t>
  </si>
  <si>
    <t>3292</t>
  </si>
  <si>
    <t>1591</t>
  </si>
  <si>
    <t>3395</t>
  </si>
  <si>
    <t>3312</t>
  </si>
  <si>
    <t>957</t>
  </si>
  <si>
    <t>4316</t>
  </si>
  <si>
    <t>10339</t>
  </si>
  <si>
    <t>12297</t>
  </si>
  <si>
    <t>964</t>
  </si>
  <si>
    <t>5525</t>
  </si>
  <si>
    <t>11854</t>
  </si>
  <si>
    <t>Steven Moy├á</t>
  </si>
  <si>
    <t>turnetr01</t>
  </si>
  <si>
    <t>Trea Turner</t>
  </si>
  <si>
    <t>Trea</t>
  </si>
  <si>
    <t>16252</t>
  </si>
  <si>
    <t>Turner, Trea</t>
  </si>
  <si>
    <t>8651</t>
  </si>
  <si>
    <t>13764</t>
  </si>
  <si>
    <t>7410</t>
  </si>
  <si>
    <t>1077</t>
  </si>
  <si>
    <t>7474</t>
  </si>
  <si>
    <t>10954</t>
  </si>
  <si>
    <t>8347</t>
  </si>
  <si>
    <t>9975</t>
  </si>
  <si>
    <t>1488</t>
  </si>
  <si>
    <t>4885</t>
  </si>
  <si>
    <t>206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</si>
  <si>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</si>
  <si>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</si>
  <si>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</si>
  <si>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</si>
  <si>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</si>
  <si>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</si>
  <si>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</si>
  <si>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</si>
  <si>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</si>
  <si>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</si>
  <si>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</si>
  <si>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</si>
  <si>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</si>
  <si>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</si>
  <si>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Garcia, Adonis</t>
  </si>
  <si>
    <t>1581</t>
  </si>
  <si>
    <t>9632</t>
  </si>
  <si>
    <t>144</t>
  </si>
  <si>
    <t>6389</t>
  </si>
  <si>
    <t>7539</t>
  </si>
  <si>
    <t>978</t>
  </si>
  <si>
    <t>12703</t>
  </si>
  <si>
    <t>548</t>
  </si>
  <si>
    <t>5746</t>
  </si>
  <si>
    <t>7983</t>
  </si>
  <si>
    <t>10343</t>
  </si>
  <si>
    <t>1854</t>
  </si>
  <si>
    <t>4869</t>
  </si>
  <si>
    <t>Montgomery, Mike</t>
  </si>
  <si>
    <t>12155</t>
  </si>
  <si>
    <t>10310</t>
  </si>
  <si>
    <t>166</t>
  </si>
  <si>
    <t>1100</t>
  </si>
  <si>
    <t>1890</t>
  </si>
  <si>
    <t>10185</t>
  </si>
  <si>
    <t>9258</t>
  </si>
  <si>
    <t>7476</t>
  </si>
  <si>
    <t>1660</t>
  </si>
  <si>
    <t>7570</t>
  </si>
  <si>
    <t>A. Gonzalez</t>
  </si>
  <si>
    <t>15675</t>
  </si>
  <si>
    <t>Miguel Alfredo G├│nzalez</t>
  </si>
  <si>
    <t>Alfredo Gonzalez, Miguel</t>
  </si>
  <si>
    <t>A. Gonzalez, Miguel</t>
  </si>
  <si>
    <t>970</t>
  </si>
  <si>
    <t>2642</t>
  </si>
  <si>
    <t>2233</t>
  </si>
  <si>
    <t>2578</t>
  </si>
  <si>
    <t>4727</t>
  </si>
  <si>
    <t>2431</t>
  </si>
  <si>
    <t>3283</t>
  </si>
  <si>
    <t>11746</t>
  </si>
  <si>
    <t>4424</t>
  </si>
  <si>
    <t>8678</t>
  </si>
  <si>
    <t>5248</t>
  </si>
  <si>
    <t>10466</t>
  </si>
  <si>
    <t>berrijo01</t>
  </si>
  <si>
    <t>Jose Berrios</t>
  </si>
  <si>
    <t>Berrios</t>
  </si>
  <si>
    <t>Berrios, Jose</t>
  </si>
  <si>
    <t>2430</t>
  </si>
  <si>
    <t>6352</t>
  </si>
  <si>
    <t>1011</t>
  </si>
  <si>
    <t>3390</t>
  </si>
  <si>
    <t>3364</t>
  </si>
  <si>
    <t>412</t>
  </si>
  <si>
    <t>5496</t>
  </si>
  <si>
    <t>7982</t>
  </si>
  <si>
    <t>12182</t>
  </si>
  <si>
    <t>12360</t>
  </si>
  <si>
    <t>3775</t>
  </si>
  <si>
    <t>12768</t>
  </si>
  <si>
    <t>6893</t>
  </si>
  <si>
    <t>8337</t>
  </si>
  <si>
    <t>393</t>
  </si>
  <si>
    <t>12385</t>
  </si>
  <si>
    <t>Tropeano, Nick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</si>
  <si>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</si>
  <si>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</si>
  <si>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</si>
  <si>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</si>
  <si>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</si>
  <si>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</si>
  <si>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</si>
  <si>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</si>
  <si>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</si>
  <si>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</si>
  <si>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1767</t>
  </si>
  <si>
    <t>7419</t>
  </si>
  <si>
    <t>10166</t>
  </si>
  <si>
    <t>3735</t>
  </si>
  <si>
    <t>555</t>
  </si>
  <si>
    <t>198</t>
  </si>
  <si>
    <t>9874</t>
  </si>
  <si>
    <t>1933</t>
  </si>
  <si>
    <t>1882</t>
  </si>
  <si>
    <t>4881</t>
  </si>
  <si>
    <t>12101</t>
  </si>
  <si>
    <t>2197</t>
  </si>
  <si>
    <t>8254</t>
  </si>
  <si>
    <t>9810</t>
  </si>
  <si>
    <t>9910</t>
  </si>
  <si>
    <t>9388</t>
  </si>
  <si>
    <t>7185</t>
  </si>
  <si>
    <t>8027</t>
  </si>
  <si>
    <t>8402</t>
  </si>
  <si>
    <t>9210</t>
  </si>
  <si>
    <t>4063</t>
  </si>
  <si>
    <t>6441</t>
  </si>
  <si>
    <t>9817</t>
  </si>
  <si>
    <t>5985</t>
  </si>
  <si>
    <t>11243</t>
  </si>
  <si>
    <t>17130</t>
  </si>
  <si>
    <t>13360</t>
  </si>
  <si>
    <t>5841</t>
  </si>
  <si>
    <t>7106</t>
  </si>
  <si>
    <t>2225</t>
  </si>
  <si>
    <t>5519</t>
  </si>
  <si>
    <t>1243</t>
  </si>
  <si>
    <t>5343</t>
  </si>
  <si>
    <t>8586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</si>
  <si>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</si>
  <si>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</si>
  <si>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</si>
  <si>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</si>
  <si>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</si>
  <si>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</si>
  <si>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</si>
  <si>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</si>
  <si>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</si>
  <si>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3638</t>
  </si>
  <si>
    <t>8851</t>
  </si>
  <si>
    <t>944</t>
  </si>
  <si>
    <t>10053</t>
  </si>
  <si>
    <t>7942</t>
  </si>
  <si>
    <t>14161</t>
  </si>
  <si>
    <t>719</t>
  </si>
  <si>
    <t>1467</t>
  </si>
  <si>
    <t>921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</si>
  <si>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</si>
  <si>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</si>
  <si>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</si>
  <si>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</si>
  <si>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</si>
  <si>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</si>
  <si>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</si>
  <si>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</si>
  <si>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</si>
  <si>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</si>
  <si>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</si>
  <si>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</si>
  <si>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</si>
  <si>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fishede01</t>
  </si>
  <si>
    <t>Derek Fisher</t>
  </si>
  <si>
    <t>Fisher</t>
  </si>
  <si>
    <t>Fisher, Derek</t>
  </si>
  <si>
    <t>12530</t>
  </si>
  <si>
    <t>1327</t>
  </si>
  <si>
    <t>1658</t>
  </si>
  <si>
    <t>1867</t>
  </si>
  <si>
    <t>3219</t>
  </si>
  <si>
    <t>winkeje01</t>
  </si>
  <si>
    <t>Jesse Winker</t>
  </si>
  <si>
    <t>Winker</t>
  </si>
  <si>
    <t>Winker, Jesse</t>
  </si>
  <si>
    <t>10416</t>
  </si>
  <si>
    <t>3231</t>
  </si>
  <si>
    <t>9957</t>
  </si>
  <si>
    <t>4535</t>
  </si>
  <si>
    <t>12775</t>
  </si>
  <si>
    <t>4440</t>
  </si>
  <si>
    <t>3321</t>
  </si>
  <si>
    <t>11445</t>
  </si>
  <si>
    <t>2167</t>
  </si>
  <si>
    <t>7250</t>
  </si>
  <si>
    <t>3473</t>
  </si>
  <si>
    <t>4720</t>
  </si>
  <si>
    <t>8600</t>
  </si>
  <si>
    <t>5257</t>
  </si>
  <si>
    <t>1937</t>
  </si>
  <si>
    <t>1703</t>
  </si>
  <si>
    <t>2886</t>
  </si>
  <si>
    <t>Carlos Oviedo, Juan</t>
  </si>
  <si>
    <t>6274</t>
  </si>
  <si>
    <t>13176</t>
  </si>
  <si>
    <t>11682</t>
  </si>
  <si>
    <t>10232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</si>
  <si>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</si>
  <si>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</si>
  <si>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</si>
  <si>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</si>
  <si>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</si>
  <si>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</si>
  <si>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</si>
  <si>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</si>
  <si>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</si>
  <si>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</si>
  <si>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</si>
  <si>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</si>
  <si>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</si>
  <si>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</si>
  <si>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guera001</t>
  </si>
  <si>
    <t>Guerrero, Alex</t>
  </si>
  <si>
    <t>3442</t>
  </si>
  <si>
    <t>1514</t>
  </si>
  <si>
    <t>crawfjp01</t>
  </si>
  <si>
    <t>J.P. Crawford</t>
  </si>
  <si>
    <t>Crawford, J.P.</t>
  </si>
  <si>
    <t>11936</t>
  </si>
  <si>
    <t>5273</t>
  </si>
  <si>
    <t>9111</t>
  </si>
  <si>
    <t>8029</t>
  </si>
  <si>
    <t>2172</t>
  </si>
  <si>
    <t>8203</t>
  </si>
  <si>
    <t>4140</t>
  </si>
  <si>
    <t>2413</t>
  </si>
  <si>
    <t>1137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</si>
  <si>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</si>
  <si>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</si>
  <si>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</si>
  <si>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</si>
  <si>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</si>
  <si>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</si>
  <si>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</si>
  <si>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</si>
  <si>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</si>
  <si>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9918</t>
  </si>
  <si>
    <t>1555</t>
  </si>
  <si>
    <t>2966</t>
  </si>
  <si>
    <t>9490</t>
  </si>
  <si>
    <t>7874</t>
  </si>
  <si>
    <t>1642</t>
  </si>
  <si>
    <t>14120</t>
  </si>
  <si>
    <t>7080</t>
  </si>
  <si>
    <t>4684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</si>
  <si>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</si>
  <si>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</si>
  <si>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</si>
  <si>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</si>
  <si>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</si>
  <si>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</si>
  <si>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</si>
  <si>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</si>
  <si>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</si>
  <si>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</si>
  <si>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</si>
  <si>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Chasen</t>
  </si>
  <si>
    <t>Shreve</t>
  </si>
  <si>
    <t>10855</t>
  </si>
  <si>
    <t>Shreve, Chasen</t>
  </si>
  <si>
    <t>altheaa01</t>
  </si>
  <si>
    <t>Aaron Altherr</t>
  </si>
  <si>
    <t>Altherr</t>
  </si>
  <si>
    <t>11270</t>
  </si>
  <si>
    <t>Altherr, Aaron</t>
  </si>
  <si>
    <t>4259</t>
  </si>
  <si>
    <t>9847</t>
  </si>
  <si>
    <t>3507</t>
  </si>
  <si>
    <t>4712</t>
  </si>
  <si>
    <t>5669</t>
  </si>
  <si>
    <t>1638</t>
  </si>
  <si>
    <t>10243</t>
  </si>
  <si>
    <t>5879</t>
  </si>
  <si>
    <t>6589</t>
  </si>
  <si>
    <t>2746</t>
  </si>
  <si>
    <t>3993</t>
  </si>
  <si>
    <t>13153</t>
  </si>
  <si>
    <t>Luis Sardi├▒as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</si>
  <si>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</si>
  <si>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</si>
  <si>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</si>
  <si>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</si>
  <si>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</si>
  <si>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</si>
  <si>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</si>
  <si>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</si>
  <si>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</si>
  <si>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</si>
  <si>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</si>
  <si>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</si>
  <si>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</si>
  <si>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</si>
  <si>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4089</t>
  </si>
  <si>
    <t>9767</t>
  </si>
  <si>
    <t>3126</t>
  </si>
  <si>
    <t>2495</t>
  </si>
  <si>
    <t>411</t>
  </si>
  <si>
    <t>4026</t>
  </si>
  <si>
    <t>715</t>
  </si>
  <si>
    <t>3255</t>
  </si>
  <si>
    <t>ruppca01</t>
  </si>
  <si>
    <t>Cameron Rupp</t>
  </si>
  <si>
    <t>Rupp</t>
  </si>
  <si>
    <t>11146</t>
  </si>
  <si>
    <t>Rupp, Cameron</t>
  </si>
  <si>
    <t>3448</t>
  </si>
  <si>
    <t>49</t>
  </si>
  <si>
    <t>9756</t>
  </si>
  <si>
    <t>2882</t>
  </si>
  <si>
    <t>1659</t>
  </si>
  <si>
    <t>8241</t>
  </si>
  <si>
    <t>5518</t>
  </si>
  <si>
    <t>4204</t>
  </si>
  <si>
    <t>7016</t>
  </si>
  <si>
    <t>10304</t>
  </si>
  <si>
    <t>6902</t>
  </si>
  <si>
    <t>10233</t>
  </si>
  <si>
    <t>13172</t>
  </si>
  <si>
    <t>4227</t>
  </si>
  <si>
    <t>3856</t>
  </si>
  <si>
    <t>3978</t>
  </si>
  <si>
    <t>9948</t>
  </si>
  <si>
    <t>1772</t>
  </si>
  <si>
    <t>1417</t>
  </si>
  <si>
    <t>5203</t>
  </si>
  <si>
    <t>6368</t>
  </si>
  <si>
    <t>hernaen02</t>
  </si>
  <si>
    <t>Enrique Hernandez</t>
  </si>
  <si>
    <t>Enrique</t>
  </si>
  <si>
    <t>10472</t>
  </si>
  <si>
    <t>Kike Hernandez</t>
  </si>
  <si>
    <t>Hernandez, Enrique</t>
  </si>
  <si>
    <t>9785</t>
  </si>
  <si>
    <t>10071</t>
  </si>
  <si>
    <t>5842</t>
  </si>
  <si>
    <t>1275</t>
  </si>
  <si>
    <t>1794</t>
  </si>
  <si>
    <t>5053</t>
  </si>
  <si>
    <t>10534</t>
  </si>
  <si>
    <t>9328</t>
  </si>
  <si>
    <t>6978</t>
  </si>
  <si>
    <t>1702</t>
  </si>
  <si>
    <t>12673</t>
  </si>
  <si>
    <t>7024</t>
  </si>
  <si>
    <t>6244</t>
  </si>
  <si>
    <t>9557</t>
  </si>
  <si>
    <t>3731</t>
  </si>
  <si>
    <t>2498</t>
  </si>
  <si>
    <t>7731</t>
  </si>
  <si>
    <t>4719</t>
  </si>
  <si>
    <t>10354</t>
  </si>
  <si>
    <t>12833</t>
  </si>
  <si>
    <t>murphjr01</t>
  </si>
  <si>
    <t>John Ryan Murphy</t>
  </si>
  <si>
    <t>John Ryan</t>
  </si>
  <si>
    <t>10346</t>
  </si>
  <si>
    <t>J.R. Murphy</t>
  </si>
  <si>
    <t>Murphy, John Ryan</t>
  </si>
  <si>
    <t>210</t>
  </si>
  <si>
    <t>11651</t>
  </si>
  <si>
    <t>278</t>
  </si>
  <si>
    <t>6655</t>
  </si>
  <si>
    <t>225</t>
  </si>
  <si>
    <t>9018</t>
  </si>
  <si>
    <t>833</t>
  </si>
  <si>
    <t>2900</t>
  </si>
  <si>
    <t>Roberto P├⌐rez</t>
  </si>
  <si>
    <t>4611</t>
  </si>
  <si>
    <t>6316</t>
  </si>
  <si>
    <t>4878</t>
  </si>
  <si>
    <t>1918</t>
  </si>
  <si>
    <t>4366</t>
  </si>
  <si>
    <t>4567</t>
  </si>
  <si>
    <t>2692</t>
  </si>
  <si>
    <t>7007</t>
  </si>
  <si>
    <t>6324</t>
  </si>
  <si>
    <t>1795</t>
  </si>
  <si>
    <t>11145</t>
  </si>
  <si>
    <t>Christian Col├│n</t>
  </si>
  <si>
    <t>1930</t>
  </si>
  <si>
    <t>11147</t>
  </si>
  <si>
    <t>13074</t>
  </si>
  <si>
    <t>639</t>
  </si>
  <si>
    <t>12409</t>
  </si>
  <si>
    <t>9246</t>
  </si>
  <si>
    <t>4866</t>
  </si>
  <si>
    <t>46</t>
  </si>
  <si>
    <t>9720</t>
  </si>
  <si>
    <t>5995</t>
  </si>
  <si>
    <t>3917</t>
  </si>
  <si>
    <t>5279</t>
  </si>
  <si>
    <t>1679</t>
  </si>
  <si>
    <t>304</t>
  </si>
  <si>
    <t>5677</t>
  </si>
  <si>
    <t>3209</t>
  </si>
  <si>
    <t>4307</t>
  </si>
  <si>
    <t>12730</t>
  </si>
  <si>
    <t>6885</t>
  </si>
  <si>
    <t>3711</t>
  </si>
  <si>
    <t>9700</t>
  </si>
  <si>
    <t>5950</t>
  </si>
  <si>
    <t>5401</t>
  </si>
  <si>
    <t>369</t>
  </si>
  <si>
    <t>5009</t>
  </si>
  <si>
    <t>13265</t>
  </si>
  <si>
    <t>6176</t>
  </si>
  <si>
    <t>9059</t>
  </si>
  <si>
    <t>4696</t>
  </si>
  <si>
    <t>9195</t>
  </si>
  <si>
    <t>7571</t>
  </si>
  <si>
    <t>5975</t>
  </si>
  <si>
    <t>801</t>
  </si>
  <si>
    <t>9009</t>
  </si>
  <si>
    <t>6317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</si>
  <si>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</si>
  <si>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</si>
  <si>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</si>
  <si>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</si>
  <si>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</si>
  <si>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</si>
  <si>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</si>
  <si>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</si>
  <si>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Henry Owens</t>
  </si>
  <si>
    <t>Owens</t>
  </si>
  <si>
    <t>13143</t>
  </si>
  <si>
    <t>Owens, Henry</t>
  </si>
  <si>
    <t>790</t>
  </si>
  <si>
    <t>9895</t>
  </si>
  <si>
    <t>9167</t>
  </si>
  <si>
    <t>1442</t>
  </si>
  <si>
    <t>3677</t>
  </si>
  <si>
    <t>7274</t>
  </si>
  <si>
    <t>4776</t>
  </si>
  <si>
    <t>5180</t>
  </si>
  <si>
    <t>370</t>
  </si>
  <si>
    <t>1551</t>
  </si>
  <si>
    <t>9063</t>
  </si>
  <si>
    <t>9926</t>
  </si>
  <si>
    <t>9741</t>
  </si>
  <si>
    <t>5088</t>
  </si>
  <si>
    <t>3234</t>
  </si>
  <si>
    <t>6432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</si>
  <si>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</si>
  <si>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</si>
  <si>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</si>
  <si>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</si>
  <si>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</si>
  <si>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</si>
  <si>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</si>
  <si>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</si>
  <si>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</si>
  <si>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Shin-soo Choo</t>
  </si>
  <si>
    <t>2616</t>
  </si>
  <si>
    <t>7507</t>
  </si>
  <si>
    <t>1609</t>
  </si>
  <si>
    <t>5298</t>
  </si>
  <si>
    <t>12917</t>
  </si>
  <si>
    <t>10197</t>
  </si>
  <si>
    <t>9674</t>
  </si>
  <si>
    <t>4298</t>
  </si>
  <si>
    <t>126</t>
  </si>
  <si>
    <t>4682</t>
  </si>
  <si>
    <t>brookaa01</t>
  </si>
  <si>
    <t>Aaron Brooks</t>
  </si>
  <si>
    <t>Brooks</t>
  </si>
  <si>
    <t>12272</t>
  </si>
  <si>
    <t>brooa001</t>
  </si>
  <si>
    <t>Aar├│n Brooks</t>
  </si>
  <si>
    <t>Brooks, Aaron</t>
  </si>
  <si>
    <t>512</t>
  </si>
  <si>
    <t>10324</t>
  </si>
  <si>
    <t>10047</t>
  </si>
  <si>
    <t>8173</t>
  </si>
  <si>
    <t>910</t>
  </si>
  <si>
    <t>2660</t>
  </si>
  <si>
    <t>9542</t>
  </si>
  <si>
    <t>13046</t>
  </si>
  <si>
    <t>13763</t>
  </si>
  <si>
    <t>banuema01</t>
  </si>
  <si>
    <t>Manny Banuelos</t>
  </si>
  <si>
    <t>Banuelos</t>
  </si>
  <si>
    <t>5365</t>
  </si>
  <si>
    <t>Manny Ba├▒uelos</t>
  </si>
  <si>
    <t>Banuelos, Manny</t>
  </si>
  <si>
    <t>5002</t>
  </si>
  <si>
    <t>5887</t>
  </si>
  <si>
    <t>bensojo01</t>
  </si>
  <si>
    <t>Joe Benson</t>
  </si>
  <si>
    <t>Benson</t>
  </si>
  <si>
    <t>2845</t>
  </si>
  <si>
    <t>Benson, Joe</t>
  </si>
  <si>
    <t>6204</t>
  </si>
  <si>
    <t>563</t>
  </si>
  <si>
    <t>12859</t>
  </si>
  <si>
    <t>4675</t>
  </si>
  <si>
    <t>9761</t>
  </si>
  <si>
    <t>6943</t>
  </si>
  <si>
    <t>5285</t>
  </si>
  <si>
    <t>14843</t>
  </si>
  <si>
    <t>14225</t>
  </si>
  <si>
    <t>2429</t>
  </si>
  <si>
    <t>15467</t>
  </si>
  <si>
    <t>2140</t>
  </si>
  <si>
    <t>5667</t>
  </si>
  <si>
    <t>14078</t>
  </si>
  <si>
    <t>4913</t>
  </si>
  <si>
    <t>375</t>
  </si>
  <si>
    <t>1491</t>
  </si>
  <si>
    <t>10133</t>
  </si>
  <si>
    <t>7412</t>
  </si>
  <si>
    <t>13110</t>
  </si>
  <si>
    <t>1312</t>
  </si>
  <si>
    <t>2155</t>
  </si>
  <si>
    <t>4772</t>
  </si>
  <si>
    <t>3128</t>
  </si>
  <si>
    <t>2748</t>
  </si>
  <si>
    <t>539</t>
  </si>
  <si>
    <t>1766</t>
  </si>
  <si>
    <t>7355</t>
  </si>
  <si>
    <t>1692</t>
  </si>
  <si>
    <t>106</t>
  </si>
  <si>
    <t>4403</t>
  </si>
  <si>
    <t>5666</t>
  </si>
  <si>
    <t>5209</t>
  </si>
  <si>
    <t>5476</t>
  </si>
  <si>
    <t>stephro01</t>
  </si>
  <si>
    <t>Robert Stephenson</t>
  </si>
  <si>
    <t>Stephenson</t>
  </si>
  <si>
    <t>Stephenson, Robert</t>
  </si>
  <si>
    <t>11486</t>
  </si>
  <si>
    <t>1580</t>
  </si>
  <si>
    <t>4464</t>
  </si>
  <si>
    <t>8280</t>
  </si>
  <si>
    <t>7799</t>
  </si>
  <si>
    <t>9219</t>
  </si>
  <si>
    <t>454</t>
  </si>
  <si>
    <t>5337</t>
  </si>
  <si>
    <t>745</t>
  </si>
  <si>
    <t>404</t>
  </si>
  <si>
    <t>11165</t>
  </si>
  <si>
    <t>7331</t>
  </si>
  <si>
    <t>4940</t>
  </si>
  <si>
    <t>1135</t>
  </si>
  <si>
    <t>3692</t>
  </si>
  <si>
    <t>1797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</si>
  <si>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</si>
  <si>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</si>
  <si>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</si>
  <si>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</si>
  <si>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</si>
  <si>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</si>
  <si>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</si>
  <si>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</si>
  <si>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</si>
  <si>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</si>
  <si>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</si>
  <si>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</si>
  <si>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</si>
  <si>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</si>
  <si>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Paulino, Dorssys</t>
  </si>
  <si>
    <t>4608</t>
  </si>
  <si>
    <t>8077</t>
  </si>
  <si>
    <t>17016</t>
  </si>
  <si>
    <t>8501</t>
  </si>
  <si>
    <t>8245</t>
  </si>
  <si>
    <t>841</t>
  </si>
  <si>
    <t>1793</t>
  </si>
  <si>
    <t>7836</t>
  </si>
  <si>
    <t>7462</t>
  </si>
  <si>
    <t>3096</t>
  </si>
  <si>
    <t>949</t>
  </si>
  <si>
    <t>7060</t>
  </si>
  <si>
    <t>9346</t>
  </si>
  <si>
    <t>4849</t>
  </si>
  <si>
    <t>3777</t>
  </si>
  <si>
    <t>1035</t>
  </si>
  <si>
    <t>1572</t>
  </si>
  <si>
    <t>5535</t>
  </si>
  <si>
    <t>4241</t>
  </si>
  <si>
    <t>10711</t>
  </si>
  <si>
    <t>6398</t>
  </si>
  <si>
    <t>1116</t>
  </si>
  <si>
    <t>2136</t>
  </si>
  <si>
    <t>12979</t>
  </si>
  <si>
    <t>2179</t>
  </si>
  <si>
    <t>13050</t>
  </si>
  <si>
    <t>glasnty01</t>
  </si>
  <si>
    <t>Tyler Glasnow</t>
  </si>
  <si>
    <t>Glasnow</t>
  </si>
  <si>
    <t>Glasnow, Tyler</t>
  </si>
  <si>
    <t>matzst01</t>
  </si>
  <si>
    <t>Steven Matz</t>
  </si>
  <si>
    <t>Matz</t>
  </si>
  <si>
    <t>13361</t>
  </si>
  <si>
    <t>Matz, Steven</t>
  </si>
  <si>
    <t>9121</t>
  </si>
  <si>
    <t>TJ House</t>
  </si>
  <si>
    <t>3137</t>
  </si>
  <si>
    <t>3344</t>
  </si>
  <si>
    <t>4022</t>
  </si>
  <si>
    <t>525</t>
  </si>
  <si>
    <t>7489</t>
  </si>
  <si>
    <t>16017</t>
  </si>
  <si>
    <t>8037</t>
  </si>
  <si>
    <t>1726</t>
  </si>
  <si>
    <t>7223</t>
  </si>
  <si>
    <t>1906</t>
  </si>
  <si>
    <t>3142</t>
  </si>
  <si>
    <t>3708</t>
  </si>
  <si>
    <t>2677</t>
  </si>
  <si>
    <t>1475</t>
  </si>
  <si>
    <t>6564</t>
  </si>
  <si>
    <t>3190</t>
  </si>
  <si>
    <t>5158</t>
  </si>
  <si>
    <t>962</t>
  </si>
  <si>
    <t>8471</t>
  </si>
  <si>
    <t>6867</t>
  </si>
  <si>
    <t>7450</t>
  </si>
  <si>
    <t>4664</t>
  </si>
  <si>
    <t>7541</t>
  </si>
  <si>
    <t>7949</t>
  </si>
  <si>
    <t>11189</t>
  </si>
  <si>
    <t>Vince Vel├ísquez</t>
  </si>
  <si>
    <t>14106</t>
  </si>
  <si>
    <t>9239</t>
  </si>
  <si>
    <t>severlu01</t>
  </si>
  <si>
    <t>Luis Severino</t>
  </si>
  <si>
    <t>15890</t>
  </si>
  <si>
    <t>Severino, Luis</t>
  </si>
  <si>
    <t>1902</t>
  </si>
  <si>
    <t>1177</t>
  </si>
  <si>
    <t>9393</t>
  </si>
  <si>
    <t>jacksal01</t>
  </si>
  <si>
    <t>Alex Jackson</t>
  </si>
  <si>
    <t>Jackson, Alex</t>
  </si>
  <si>
    <t>4891</t>
  </si>
  <si>
    <t>7752</t>
  </si>
  <si>
    <t>1094</t>
  </si>
  <si>
    <t>beeleda01</t>
  </si>
  <si>
    <t>Dallas Beeler</t>
  </si>
  <si>
    <t>Beeler</t>
  </si>
  <si>
    <t>11471</t>
  </si>
  <si>
    <t>beeld001</t>
  </si>
  <si>
    <t>Beeler, Dallas</t>
  </si>
  <si>
    <t>10655</t>
  </si>
  <si>
    <t>5003</t>
  </si>
  <si>
    <t>9132</t>
  </si>
  <si>
    <t>9373</t>
  </si>
  <si>
    <t>4971</t>
  </si>
  <si>
    <t>9856</t>
  </si>
  <si>
    <t>9883</t>
  </si>
  <si>
    <t>768</t>
  </si>
  <si>
    <t>3123</t>
  </si>
  <si>
    <t>10547</t>
  </si>
  <si>
    <t>1863</t>
  </si>
  <si>
    <t>1122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</si>
  <si>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</si>
  <si>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</si>
  <si>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</si>
  <si>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</si>
  <si>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</si>
  <si>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</si>
  <si>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</si>
  <si>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</si>
  <si>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</si>
  <si>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Schwarber, Kyle</t>
  </si>
  <si>
    <t>gordoni01</t>
  </si>
  <si>
    <t>Nick Gordon</t>
  </si>
  <si>
    <t>sa828662</t>
  </si>
  <si>
    <t>Gordon, Nick</t>
  </si>
  <si>
    <t>5354</t>
  </si>
  <si>
    <t>1677</t>
  </si>
  <si>
    <t>11467</t>
  </si>
  <si>
    <t>746</t>
  </si>
  <si>
    <t>5867</t>
  </si>
  <si>
    <t>11339</t>
  </si>
  <si>
    <t>25</t>
  </si>
  <si>
    <t>8265</t>
  </si>
  <si>
    <t>9312</t>
  </si>
  <si>
    <t>571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</si>
  <si>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</si>
  <si>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</si>
  <si>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</si>
  <si>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</si>
  <si>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</si>
  <si>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</si>
  <si>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</si>
  <si>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</si>
  <si>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</si>
  <si>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Williams, Mason</t>
  </si>
  <si>
    <t>3411</t>
  </si>
  <si>
    <t>5361</t>
  </si>
  <si>
    <t>4521</t>
  </si>
  <si>
    <t>11428</t>
  </si>
  <si>
    <t>11828</t>
  </si>
  <si>
    <t>2396</t>
  </si>
  <si>
    <t>6282</t>
  </si>
  <si>
    <t>8201</t>
  </si>
  <si>
    <t>14663</t>
  </si>
  <si>
    <t>Chi Chi Gonz├ílez</t>
  </si>
  <si>
    <t>Chi Gonzalez, Chi</t>
  </si>
  <si>
    <t>12532</t>
  </si>
  <si>
    <t>2570</t>
  </si>
  <si>
    <t>9877</t>
  </si>
  <si>
    <t>6364</t>
  </si>
  <si>
    <t>1885</t>
  </si>
  <si>
    <t>5342</t>
  </si>
  <si>
    <t>3751</t>
  </si>
  <si>
    <t>1157</t>
  </si>
  <si>
    <t>6483</t>
  </si>
  <si>
    <t>9959</t>
  </si>
  <si>
    <t>hassa002</t>
  </si>
  <si>
    <t>Hassan, Alex</t>
  </si>
  <si>
    <t>918</t>
  </si>
  <si>
    <t>2521</t>
  </si>
  <si>
    <t>4390</t>
  </si>
  <si>
    <t>1845</t>
  </si>
  <si>
    <t>crickky01</t>
  </si>
  <si>
    <t>Kyle Crick</t>
  </si>
  <si>
    <t>Crick</t>
  </si>
  <si>
    <t>Crick, Kyle</t>
  </si>
  <si>
    <t>10586</t>
  </si>
  <si>
    <t>11376</t>
  </si>
  <si>
    <t>8011</t>
  </si>
  <si>
    <t>4994</t>
  </si>
  <si>
    <t>5928</t>
  </si>
  <si>
    <t>1292</t>
  </si>
  <si>
    <t>1244</t>
  </si>
  <si>
    <t>12282</t>
  </si>
  <si>
    <t>9414</t>
  </si>
  <si>
    <t>5448</t>
  </si>
  <si>
    <t>9147</t>
  </si>
  <si>
    <t>11602</t>
  </si>
  <si>
    <t>1617</t>
  </si>
  <si>
    <t>8810</t>
  </si>
  <si>
    <t>9166</t>
  </si>
  <si>
    <t>6950</t>
  </si>
  <si>
    <t>9434</t>
  </si>
  <si>
    <t>10688</t>
  </si>
  <si>
    <t>3196</t>
  </si>
  <si>
    <t>8175</t>
  </si>
  <si>
    <t>8591</t>
  </si>
  <si>
    <t>13781</t>
  </si>
  <si>
    <t>12325</t>
  </si>
  <si>
    <t>9514</t>
  </si>
  <si>
    <t>9533</t>
  </si>
  <si>
    <t>13398</t>
  </si>
  <si>
    <t>1926</t>
  </si>
  <si>
    <t>2216</t>
  </si>
  <si>
    <t>5297</t>
  </si>
  <si>
    <t>6547</t>
  </si>
  <si>
    <t>2231</t>
  </si>
  <si>
    <t>5876</t>
  </si>
  <si>
    <t>Gonz├ílez Germen</t>
  </si>
  <si>
    <t>1571</t>
  </si>
  <si>
    <t>2170</t>
  </si>
  <si>
    <t>2790</t>
  </si>
  <si>
    <t>429</t>
  </si>
  <si>
    <t>3840</t>
  </si>
  <si>
    <t>4067</t>
  </si>
  <si>
    <t>9981</t>
  </si>
  <si>
    <t>5223</t>
  </si>
  <si>
    <t>5827</t>
  </si>
  <si>
    <t>9080</t>
  </si>
  <si>
    <t>4053</t>
  </si>
  <si>
    <t>11737</t>
  </si>
  <si>
    <t>4922</t>
  </si>
  <si>
    <t>7115</t>
  </si>
  <si>
    <t>2158</t>
  </si>
  <si>
    <t>10796</t>
  </si>
  <si>
    <t>4903</t>
  </si>
  <si>
    <t>2154</t>
  </si>
  <si>
    <t>3648</t>
  </si>
  <si>
    <t>3284</t>
  </si>
  <si>
    <t>9362</t>
  </si>
  <si>
    <t>9174</t>
  </si>
  <si>
    <t>11579</t>
  </si>
  <si>
    <t>5411</t>
  </si>
  <si>
    <t>11423</t>
  </si>
  <si>
    <t>4106</t>
  </si>
  <si>
    <t>4166</t>
  </si>
  <si>
    <t>6968</t>
  </si>
  <si>
    <t>3837</t>
  </si>
  <si>
    <t>10054</t>
  </si>
  <si>
    <t>6878</t>
  </si>
  <si>
    <t>844</t>
  </si>
  <si>
    <t>4538</t>
  </si>
  <si>
    <t>338</t>
  </si>
  <si>
    <t>3531</t>
  </si>
  <si>
    <t>3410</t>
  </si>
  <si>
    <t>9911</t>
  </si>
  <si>
    <t>10811</t>
  </si>
  <si>
    <t>300</t>
  </si>
  <si>
    <t>6827</t>
  </si>
  <si>
    <t>mondera02</t>
  </si>
  <si>
    <t>Mondesi</t>
  </si>
  <si>
    <t>6050</t>
  </si>
  <si>
    <t>7593</t>
  </si>
  <si>
    <t>2324</t>
  </si>
  <si>
    <t>4734</t>
  </si>
  <si>
    <t>4721</t>
  </si>
  <si>
    <t>5420</t>
  </si>
  <si>
    <t>Pedro B├íez</t>
  </si>
  <si>
    <t>4365</t>
  </si>
  <si>
    <t>6216</t>
  </si>
  <si>
    <t>1351</t>
  </si>
  <si>
    <t>4220</t>
  </si>
  <si>
    <t>1066</t>
  </si>
  <si>
    <t>8536</t>
  </si>
  <si>
    <t>9848</t>
  </si>
  <si>
    <t>5523</t>
  </si>
  <si>
    <t>443</t>
  </si>
  <si>
    <t>1259</t>
  </si>
  <si>
    <t>9682</t>
  </si>
  <si>
    <t>1841</t>
  </si>
  <si>
    <t>4243</t>
  </si>
  <si>
    <t>8610</t>
  </si>
  <si>
    <t>1326</t>
  </si>
  <si>
    <t>9627</t>
  </si>
  <si>
    <t>4146</t>
  </si>
  <si>
    <t>2203</t>
  </si>
  <si>
    <t>3206</t>
  </si>
  <si>
    <t>5178</t>
  </si>
  <si>
    <t>6661</t>
  </si>
  <si>
    <t>├ülex Colom├⌐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</si>
  <si>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</si>
  <si>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</si>
  <si>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</si>
  <si>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</si>
  <si>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</si>
  <si>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</si>
  <si>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</si>
  <si>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</si>
  <si>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</si>
  <si>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</si>
  <si>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7775</t>
  </si>
  <si>
    <t>12183</t>
  </si>
  <si>
    <t>6746</t>
  </si>
  <si>
    <t>432</t>
  </si>
  <si>
    <t>4792</t>
  </si>
  <si>
    <t>945</t>
  </si>
  <si>
    <t>3340</t>
  </si>
  <si>
    <t>13770</t>
  </si>
  <si>
    <t>Rob Refsnyder</t>
  </si>
  <si>
    <t>5485</t>
  </si>
  <si>
    <t>Jos├⌐ Pirela</t>
  </si>
  <si>
    <t>1698</t>
  </si>
  <si>
    <t>8219</t>
  </si>
  <si>
    <t>4897</t>
  </si>
  <si>
    <t>8782</t>
  </si>
  <si>
    <t>4623</t>
  </si>
  <si>
    <t>4845</t>
  </si>
  <si>
    <t>2280</t>
  </si>
  <si>
    <t>8353</t>
  </si>
  <si>
    <t>4606</t>
  </si>
  <si>
    <t>9187</t>
  </si>
  <si>
    <t>7978</t>
  </si>
  <si>
    <t>4556</t>
  </si>
  <si>
    <t>319</t>
  </si>
  <si>
    <t>5386</t>
  </si>
  <si>
    <t>3799</t>
  </si>
  <si>
    <t>4083</t>
  </si>
  <si>
    <t>3164</t>
  </si>
  <si>
    <t>3184</t>
  </si>
  <si>
    <t>4153</t>
  </si>
  <si>
    <t>8948</t>
  </si>
  <si>
    <t>7485</t>
  </si>
  <si>
    <t>DeWitt, Blake</t>
  </si>
  <si>
    <t>1989</t>
  </si>
  <si>
    <t>1667</t>
  </si>
  <si>
    <t>3245</t>
  </si>
  <si>
    <t>8722</t>
  </si>
  <si>
    <t>10</t>
  </si>
  <si>
    <t>9549</t>
  </si>
  <si>
    <t>6195</t>
  </si>
  <si>
    <t>13475</t>
  </si>
  <si>
    <t>1089</t>
  </si>
  <si>
    <t>3543</t>
  </si>
  <si>
    <t>12022</t>
  </si>
  <si>
    <t>nolaaa01</t>
  </si>
  <si>
    <t>Aaron Nola</t>
  </si>
  <si>
    <t>Nola</t>
  </si>
  <si>
    <t>16149</t>
  </si>
  <si>
    <t>Nola, Aaron</t>
  </si>
  <si>
    <t>11760</t>
  </si>
  <si>
    <t>5099</t>
  </si>
  <si>
    <t>12760</t>
  </si>
  <si>
    <t>6616</t>
  </si>
  <si>
    <t>sanchga02</t>
  </si>
  <si>
    <t>Gary Sanchez</t>
  </si>
  <si>
    <t>11442</t>
  </si>
  <si>
    <t>Sanchez, Gary</t>
  </si>
  <si>
    <t>1650</t>
  </si>
  <si>
    <t>10663</t>
  </si>
  <si>
    <t>6632</t>
  </si>
  <si>
    <t>7407</t>
  </si>
  <si>
    <t>3361</t>
  </si>
  <si>
    <t>6310</t>
  </si>
  <si>
    <t>5000</t>
  </si>
  <si>
    <t>9884</t>
  </si>
  <si>
    <t>97</t>
  </si>
  <si>
    <t>10261</t>
  </si>
  <si>
    <t>13611</t>
  </si>
  <si>
    <t>11265</t>
  </si>
  <si>
    <t>1152</t>
  </si>
  <si>
    <t>232</t>
  </si>
  <si>
    <t>993</t>
  </si>
  <si>
    <t>shaffri01</t>
  </si>
  <si>
    <t>Richie Shaffer</t>
  </si>
  <si>
    <t>Richie</t>
  </si>
  <si>
    <t>Shaffer</t>
  </si>
  <si>
    <t>13271</t>
  </si>
  <si>
    <t>Shaffer, Richie</t>
  </si>
  <si>
    <t>1370</t>
  </si>
  <si>
    <t>9205</t>
  </si>
  <si>
    <t>607</t>
  </si>
  <si>
    <t>2829</t>
  </si>
  <si>
    <t>1554</t>
  </si>
  <si>
    <t>Wise, Dewayne</t>
  </si>
  <si>
    <t>8855</t>
  </si>
  <si>
    <t>6819</t>
  </si>
  <si>
    <t>7480</t>
  </si>
  <si>
    <t>521</t>
  </si>
  <si>
    <t>2090</t>
  </si>
  <si>
    <t>8844</t>
  </si>
  <si>
    <t>4138</t>
  </si>
  <si>
    <t>6104</t>
  </si>
  <si>
    <t>4788</t>
  </si>
  <si>
    <t>3403</t>
  </si>
  <si>
    <t>10030</t>
  </si>
  <si>
    <t>11137</t>
  </si>
  <si>
    <t>bolsm001</t>
  </si>
  <si>
    <t>Bolsinger, Mike</t>
  </si>
  <si>
    <t>5903</t>
  </si>
  <si>
    <t>8211</t>
  </si>
  <si>
    <t>3376</t>
  </si>
  <si>
    <t>10587</t>
  </si>
  <si>
    <t>7316</t>
  </si>
  <si>
    <t>4422</t>
  </si>
  <si>
    <t>12371</t>
  </si>
  <si>
    <t>10698</t>
  </si>
  <si>
    <t>1757</t>
  </si>
  <si>
    <t>8585</t>
  </si>
  <si>
    <t>2714</t>
  </si>
  <si>
    <t>3855</t>
  </si>
  <si>
    <t>2047</t>
  </si>
  <si>
    <t>13510</t>
  </si>
  <si>
    <t>11846</t>
  </si>
  <si>
    <t>5097</t>
  </si>
  <si>
    <t>8434</t>
  </si>
  <si>
    <t>6109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</si>
  <si>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</si>
  <si>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</si>
  <si>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</si>
  <si>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</si>
  <si>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</si>
  <si>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</si>
  <si>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</si>
  <si>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</si>
  <si>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</si>
  <si>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</si>
  <si>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</si>
  <si>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2247</t>
  </si>
  <si>
    <t>7087</t>
  </si>
  <si>
    <t>9777</t>
  </si>
  <si>
    <t>1663</t>
  </si>
  <si>
    <t>7677</t>
  </si>
  <si>
    <t>Neil Ram├¡rez</t>
  </si>
  <si>
    <t>10306</t>
  </si>
  <si>
    <t>711</t>
  </si>
  <si>
    <t>stewako01</t>
  </si>
  <si>
    <t>Kohl Stewart</t>
  </si>
  <si>
    <t>Kohl</t>
  </si>
  <si>
    <t>Stewart, Kohl</t>
  </si>
  <si>
    <t>332</t>
  </si>
  <si>
    <t>piscost01</t>
  </si>
  <si>
    <t>Stephen Piscotty</t>
  </si>
  <si>
    <t>Piscotty</t>
  </si>
  <si>
    <t>13367</t>
  </si>
  <si>
    <t>Piscotty, Stephen</t>
  </si>
  <si>
    <t>718</t>
  </si>
  <si>
    <t>Bradley Jr.</t>
  </si>
  <si>
    <t>12984</t>
  </si>
  <si>
    <t>Bradley Jr., Jackie</t>
  </si>
  <si>
    <t>4079</t>
  </si>
  <si>
    <t>7624</t>
  </si>
  <si>
    <t>1738</t>
  </si>
  <si>
    <t>7513</t>
  </si>
  <si>
    <t>3271</t>
  </si>
  <si>
    <t>1158</t>
  </si>
  <si>
    <t>2481</t>
  </si>
  <si>
    <t>1159</t>
  </si>
  <si>
    <t>1534</t>
  </si>
  <si>
    <t>11379</t>
  </si>
  <si>
    <t>DeShields, Delino</t>
  </si>
  <si>
    <t>Deshields Jr., Delino</t>
  </si>
  <si>
    <t>10234</t>
  </si>
  <si>
    <t>3926</t>
  </si>
  <si>
    <t>4020</t>
  </si>
  <si>
    <t>15423</t>
  </si>
  <si>
    <t>6341</t>
  </si>
  <si>
    <t>Luis Jim├⌐nez</t>
  </si>
  <si>
    <t>6248</t>
  </si>
  <si>
    <t>941</t>
  </si>
  <si>
    <t>2802</t>
  </si>
  <si>
    <t>12910</t>
  </si>
  <si>
    <t>10095</t>
  </si>
  <si>
    <t>giolilu01</t>
  </si>
  <si>
    <t>Lucas Giolito</t>
  </si>
  <si>
    <t>Giolito</t>
  </si>
  <si>
    <t>Giolito, Lucas</t>
  </si>
  <si>
    <t>10847</t>
  </si>
  <si>
    <t>10745</t>
  </si>
  <si>
    <t>2151</t>
  </si>
  <si>
    <t>4782</t>
  </si>
  <si>
    <t>18</t>
  </si>
  <si>
    <t>10264</t>
  </si>
  <si>
    <t>4756</t>
  </si>
  <si>
    <t>2873</t>
  </si>
  <si>
    <t>6550</t>
  </si>
  <si>
    <t>177</t>
  </si>
  <si>
    <t>81</t>
  </si>
  <si>
    <t>3441</t>
  </si>
  <si>
    <t>1873</t>
  </si>
  <si>
    <t>4065</t>
  </si>
  <si>
    <t>1636</t>
  </si>
  <si>
    <t>11836</t>
  </si>
  <si>
    <t>9943</t>
  </si>
  <si>
    <t>2080</t>
  </si>
  <si>
    <t>7558</t>
  </si>
  <si>
    <t>7945</t>
  </si>
  <si>
    <t>9272</t>
  </si>
  <si>
    <t>11334</t>
  </si>
  <si>
    <t>4892</t>
  </si>
  <si>
    <t>7249</t>
  </si>
  <si>
    <t>6785</t>
  </si>
  <si>
    <t>3469</t>
  </si>
  <si>
    <t>2234</t>
  </si>
  <si>
    <t>973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</si>
  <si>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</si>
  <si>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</si>
  <si>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</si>
  <si>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</si>
  <si>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</si>
  <si>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</si>
  <si>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</si>
  <si>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</si>
  <si>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</si>
  <si>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</si>
  <si>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</si>
  <si>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Saladino, Tyler</t>
  </si>
  <si>
    <t>710</t>
  </si>
  <si>
    <t>1307</t>
  </si>
  <si>
    <t>13125</t>
  </si>
  <si>
    <t>14443</t>
  </si>
  <si>
    <t>9802</t>
  </si>
  <si>
    <t>10190</t>
  </si>
  <si>
    <t>8645</t>
  </si>
  <si>
    <t>5997</t>
  </si>
  <si>
    <t>1666</t>
  </si>
  <si>
    <t>19</t>
  </si>
  <si>
    <t>12049</t>
  </si>
  <si>
    <t>305</t>
  </si>
  <si>
    <t>739</t>
  </si>
  <si>
    <t>934</t>
  </si>
  <si>
    <t>950</t>
  </si>
  <si>
    <t>6132</t>
  </si>
  <si>
    <t>9356</t>
  </si>
  <si>
    <t>4747</t>
  </si>
  <si>
    <t>447</t>
  </si>
  <si>
    <t>9901</t>
  </si>
  <si>
    <t>9774</t>
  </si>
  <si>
    <t>Christian V├ízquez</t>
  </si>
  <si>
    <t>2063</t>
  </si>
  <si>
    <t>8362</t>
  </si>
  <si>
    <t>13130</t>
  </si>
  <si>
    <t>731</t>
  </si>
  <si>
    <t>3547</t>
  </si>
  <si>
    <t>Carlos Fr├¡as</t>
  </si>
  <si>
    <t>10155</t>
  </si>
  <si>
    <t>1838</t>
  </si>
  <si>
    <t>13048</t>
  </si>
  <si>
    <t>10021</t>
  </si>
  <si>
    <t>7267</t>
  </si>
  <si>
    <t>starlbu01</t>
  </si>
  <si>
    <t>Bubba Starling</t>
  </si>
  <si>
    <t>Bubba</t>
  </si>
  <si>
    <t>Starling, Bubba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</si>
  <si>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</si>
  <si>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</si>
  <si>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</si>
  <si>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</si>
  <si>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</si>
  <si>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</si>
  <si>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</si>
  <si>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</si>
  <si>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</si>
  <si>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Cody Anderson</t>
  </si>
  <si>
    <t>12799</t>
  </si>
  <si>
    <t>Anderson, Cody</t>
  </si>
  <si>
    <t>moncayo01</t>
  </si>
  <si>
    <t>Yoan Moncada</t>
  </si>
  <si>
    <t>Yoan</t>
  </si>
  <si>
    <t>Moncada</t>
  </si>
  <si>
    <t>Moncada, Yoan</t>
  </si>
  <si>
    <t>4759</t>
  </si>
  <si>
    <t>6400</t>
  </si>
  <si>
    <t>3862</t>
  </si>
  <si>
    <t>1429</t>
  </si>
  <si>
    <t>10299</t>
  </si>
  <si>
    <t>1994</t>
  </si>
  <si>
    <t>7059</t>
  </si>
  <si>
    <t>11530</t>
  </si>
  <si>
    <t>11477</t>
  </si>
  <si>
    <t>105</t>
  </si>
  <si>
    <t>9244</t>
  </si>
  <si>
    <t>7169</t>
  </si>
  <si>
    <t>11489</t>
  </si>
  <si>
    <t>13071</t>
  </si>
  <si>
    <t>12586</t>
  </si>
  <si>
    <t>9736</t>
  </si>
  <si>
    <t>7458</t>
  </si>
  <si>
    <t>uriasju01</t>
  </si>
  <si>
    <t>Julio Urias</t>
  </si>
  <si>
    <t>Urias</t>
  </si>
  <si>
    <t>Urias, Julio</t>
  </si>
  <si>
    <t>559</t>
  </si>
  <si>
    <t>3620</t>
  </si>
  <si>
    <t>9241</t>
  </si>
  <si>
    <t>11366</t>
  </si>
  <si>
    <t>510</t>
  </si>
  <si>
    <t>8631</t>
  </si>
  <si>
    <t>8044</t>
  </si>
  <si>
    <t>4004</t>
  </si>
  <si>
    <t>2579</t>
  </si>
  <si>
    <t>4613</t>
  </si>
  <si>
    <t>2539</t>
  </si>
  <si>
    <t>12533</t>
  </si>
  <si>
    <t>5705</t>
  </si>
  <si>
    <t>4338</t>
  </si>
  <si>
    <t>1624</t>
  </si>
  <si>
    <t>769</t>
  </si>
  <si>
    <t>3353</t>
  </si>
  <si>
    <t>8180</t>
  </si>
  <si>
    <t>1573</t>
  </si>
  <si>
    <t>7175</t>
  </si>
  <si>
    <t>4620</t>
  </si>
  <si>
    <t>5109</t>
  </si>
  <si>
    <t>8048</t>
  </si>
  <si>
    <t>4420</t>
  </si>
  <si>
    <t>6021</t>
  </si>
  <si>
    <t>5070</t>
  </si>
  <si>
    <t>6387</t>
  </si>
  <si>
    <t>1875</t>
  </si>
  <si>
    <t>1953</t>
  </si>
  <si>
    <t>8055</t>
  </si>
  <si>
    <t>lambjo02</t>
  </si>
  <si>
    <t>John Lamb</t>
  </si>
  <si>
    <t>8493</t>
  </si>
  <si>
    <t>Lamb, John</t>
  </si>
  <si>
    <t>10326</t>
  </si>
  <si>
    <t>7358</t>
  </si>
  <si>
    <t>7448</t>
  </si>
  <si>
    <t>5960</t>
  </si>
  <si>
    <t>4251</t>
  </si>
  <si>
    <t>3179</t>
  </si>
  <si>
    <t>1478</t>
  </si>
  <si>
    <t>7287</t>
  </si>
  <si>
    <t>1861</t>
  </si>
  <si>
    <t>6652</t>
  </si>
  <si>
    <t>3223</t>
  </si>
  <si>
    <t>3551</t>
  </si>
  <si>
    <t>2061</t>
  </si>
  <si>
    <t>3298</t>
  </si>
  <si>
    <t>840</t>
  </si>
  <si>
    <t>11038</t>
  </si>
  <si>
    <t>7293</t>
  </si>
  <si>
    <t>5735</t>
  </si>
  <si>
    <t>6612</t>
  </si>
  <si>
    <t>9303</t>
  </si>
  <si>
    <t>1935</t>
  </si>
  <si>
    <t>14444</t>
  </si>
  <si>
    <t>535</t>
  </si>
  <si>
    <t>7754</t>
  </si>
  <si>
    <t>6073</t>
  </si>
  <si>
    <t>10154</t>
  </si>
  <si>
    <t>Donal Lutz</t>
  </si>
  <si>
    <t>3580</t>
  </si>
  <si>
    <t>3548</t>
  </si>
  <si>
    <t>7986</t>
  </si>
  <si>
    <t>16208</t>
  </si>
  <si>
    <t>1995</t>
  </si>
  <si>
    <t>3815</t>
  </si>
  <si>
    <t>12856</t>
  </si>
  <si>
    <t>7645</t>
  </si>
  <si>
    <t>7872</t>
  </si>
  <si>
    <t>3704</t>
  </si>
  <si>
    <t>6283</t>
  </si>
  <si>
    <t>14446</t>
  </si>
  <si>
    <t>13757</t>
  </si>
  <si>
    <t>4222</t>
  </si>
  <si>
    <t>9345</t>
  </si>
  <si>
    <t>8779</t>
  </si>
  <si>
    <t>7927</t>
  </si>
  <si>
    <t>11531</t>
  </si>
  <si>
    <t>3542</t>
  </si>
  <si>
    <t>11899</t>
  </si>
  <si>
    <t>5254</t>
  </si>
  <si>
    <t>6382</t>
  </si>
  <si>
    <t>8155</t>
  </si>
  <si>
    <t>5089</t>
  </si>
  <si>
    <t>9794</t>
  </si>
  <si>
    <t>Clint Frazier</t>
  </si>
  <si>
    <t>Frazier, Clint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</si>
  <si>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</si>
  <si>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</si>
  <si>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</si>
  <si>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</si>
  <si>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</si>
  <si>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</si>
  <si>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</si>
  <si>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</si>
  <si>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lambj001</t>
  </si>
  <si>
    <t>Lamb, Jake</t>
  </si>
  <si>
    <t>8760</t>
  </si>
  <si>
    <t>3817</t>
  </si>
  <si>
    <t>1886</t>
  </si>
  <si>
    <t>7416</t>
  </si>
  <si>
    <t>778</t>
  </si>
  <si>
    <t>8368</t>
  </si>
  <si>
    <t>5277</t>
  </si>
  <si>
    <t>2567</t>
  </si>
  <si>
    <t>10028</t>
  </si>
  <si>
    <t>8259</t>
  </si>
  <si>
    <t>4363</t>
  </si>
  <si>
    <t>10732</t>
  </si>
  <si>
    <t>gimench01</t>
  </si>
  <si>
    <t>Chris Gimenez</t>
  </si>
  <si>
    <t>7324</t>
  </si>
  <si>
    <t>Gimenez, Chris</t>
  </si>
  <si>
    <t>10558</t>
  </si>
  <si>
    <t>3433</t>
  </si>
  <si>
    <t>818</t>
  </si>
  <si>
    <t>3642</t>
  </si>
  <si>
    <t>3374</t>
  </si>
  <si>
    <t>578</t>
  </si>
  <si>
    <t>6345</t>
  </si>
  <si>
    <t>1908</t>
  </si>
  <si>
    <t>6883</t>
  </si>
  <si>
    <t>9892</t>
  </si>
  <si>
    <t>10231</t>
  </si>
  <si>
    <t>3886</t>
  </si>
  <si>
    <t>bassich01</t>
  </si>
  <si>
    <t>Chris Bassitt</t>
  </si>
  <si>
    <t>Bassitt</t>
  </si>
  <si>
    <t>12304</t>
  </si>
  <si>
    <t>bassc001</t>
  </si>
  <si>
    <t>Bassitt, Chris</t>
  </si>
  <si>
    <t>12797</t>
  </si>
  <si>
    <t>8267</t>
  </si>
  <si>
    <t>7095</t>
  </si>
  <si>
    <t>4257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</si>
  <si>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</si>
  <si>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</si>
  <si>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</si>
  <si>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</si>
  <si>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</si>
  <si>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</si>
  <si>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</si>
  <si>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</si>
  <si>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</si>
  <si>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</si>
  <si>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</si>
  <si>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</si>
  <si>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</si>
  <si>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</si>
  <si>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</si>
  <si>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Duvall, Adam</t>
  </si>
  <si>
    <t>11167</t>
  </si>
  <si>
    <t>4080</t>
  </si>
  <si>
    <t>1945</t>
  </si>
  <si>
    <t>13624</t>
  </si>
  <si>
    <t>3787</t>
  </si>
  <si>
    <t>6848</t>
  </si>
  <si>
    <t>1824</t>
  </si>
  <si>
    <t>2586</t>
  </si>
  <si>
    <t>5986</t>
  </si>
  <si>
    <t>montafr02</t>
  </si>
  <si>
    <t>Frankie Montas</t>
  </si>
  <si>
    <t>Frankie</t>
  </si>
  <si>
    <t>Montas</t>
  </si>
  <si>
    <t>14309</t>
  </si>
  <si>
    <t>Montas, Frankie</t>
  </si>
  <si>
    <t>7937</t>
  </si>
  <si>
    <t>7244</t>
  </si>
  <si>
    <t>583</t>
  </si>
  <si>
    <t>4961</t>
  </si>
  <si>
    <t>4898</t>
  </si>
  <si>
    <t>7781</t>
  </si>
  <si>
    <t>57</t>
  </si>
  <si>
    <t>9776</t>
  </si>
  <si>
    <t>12907</t>
  </si>
  <si>
    <t>3797</t>
  </si>
  <si>
    <t>5280</t>
  </si>
  <si>
    <t>9886</t>
  </si>
  <si>
    <t>12803</t>
  </si>
  <si>
    <t>Jeff Hoffman</t>
  </si>
  <si>
    <t>Hoffman, Jeff</t>
  </si>
  <si>
    <t>7550</t>
  </si>
  <si>
    <t>4652</t>
  </si>
  <si>
    <t>9048</t>
  </si>
  <si>
    <t>8185</t>
  </si>
  <si>
    <t>2073</t>
  </si>
  <si>
    <t>7888</t>
  </si>
  <si>
    <t>7851</t>
  </si>
  <si>
    <t>6003</t>
  </si>
  <si>
    <t>2041</t>
  </si>
  <si>
    <t>6329</t>
  </si>
  <si>
    <t>5408</t>
  </si>
  <si>
    <t>1443</t>
  </si>
  <si>
    <t>4732</t>
  </si>
  <si>
    <t>3201</t>
  </si>
  <si>
    <t>9460</t>
  </si>
  <si>
    <t>596</t>
  </si>
  <si>
    <t>6475</t>
  </si>
  <si>
    <t>2129</t>
  </si>
  <si>
    <t>8350</t>
  </si>
  <si>
    <t>9037</t>
  </si>
  <si>
    <t>8476</t>
  </si>
  <si>
    <t>4511</t>
  </si>
  <si>
    <t>6609</t>
  </si>
  <si>
    <t>14107</t>
  </si>
  <si>
    <t>7995</t>
  </si>
  <si>
    <t>5514</t>
  </si>
  <si>
    <t>2530</t>
  </si>
  <si>
    <t>14697</t>
  </si>
  <si>
    <t>242</t>
  </si>
  <si>
    <t>1051</t>
  </si>
  <si>
    <t>6677</t>
  </si>
  <si>
    <t>12164</t>
  </si>
  <si>
    <t>6653</t>
  </si>
  <si>
    <t>11173</t>
  </si>
  <si>
    <t>9323</t>
  </si>
  <si>
    <t>5588</t>
  </si>
  <si>
    <t>9417</t>
  </si>
  <si>
    <t>9423</t>
  </si>
  <si>
    <t>McGuiness, Chris</t>
  </si>
  <si>
    <t>3256</t>
  </si>
  <si>
    <t>6986</t>
  </si>
  <si>
    <t>1737</t>
  </si>
  <si>
    <t>2074</t>
  </si>
  <si>
    <t>7146</t>
  </si>
  <si>
    <t>7525</t>
  </si>
  <si>
    <t>4779</t>
  </si>
  <si>
    <t>1717</t>
  </si>
  <si>
    <t>9587</t>
  </si>
  <si>
    <t>5213</t>
  </si>
  <si>
    <t>1097</t>
  </si>
  <si>
    <t>shawtr01</t>
  </si>
  <si>
    <t>Travis Shaw</t>
  </si>
  <si>
    <t>11982</t>
  </si>
  <si>
    <t>Shaw, Travis</t>
  </si>
  <si>
    <t>12147</t>
  </si>
  <si>
    <t>5362</t>
  </si>
  <si>
    <t>3388</t>
  </si>
  <si>
    <t>395</t>
  </si>
  <si>
    <t>6012</t>
  </si>
  <si>
    <t>6962</t>
  </si>
  <si>
    <t>8887</t>
  </si>
  <si>
    <t>14814</t>
  </si>
  <si>
    <t>5834</t>
  </si>
  <si>
    <t>10323</t>
  </si>
  <si>
    <t>4593</t>
  </si>
  <si>
    <t>10762</t>
  </si>
  <si>
    <t>877</t>
  </si>
  <si>
    <t>1825</t>
  </si>
  <si>
    <t>1247</t>
  </si>
  <si>
    <t>2554</t>
  </si>
  <si>
    <t>Chris Parmalee</t>
  </si>
  <si>
    <t>6153</t>
  </si>
  <si>
    <t>1984</t>
  </si>
  <si>
    <t>13807</t>
  </si>
  <si>
    <t>3217</t>
  </si>
  <si>
    <t>1849</t>
  </si>
  <si>
    <t>11855</t>
  </si>
  <si>
    <t>5199</t>
  </si>
  <si>
    <t>1451</t>
  </si>
  <si>
    <t>holmegr01</t>
  </si>
  <si>
    <t>Grant Holmes</t>
  </si>
  <si>
    <t>Holmes</t>
  </si>
  <si>
    <t>sa828669</t>
  </si>
  <si>
    <t>Holmes, Grant</t>
  </si>
  <si>
    <t>5529</t>
  </si>
  <si>
    <t>10302</t>
  </si>
  <si>
    <t>4034</t>
  </si>
  <si>
    <t>13419</t>
  </si>
  <si>
    <t>773</t>
  </si>
  <si>
    <t>3263</t>
  </si>
  <si>
    <t>12294</t>
  </si>
  <si>
    <t>13836</t>
  </si>
  <si>
    <t>7841</t>
  </si>
  <si>
    <t>12701</t>
  </si>
  <si>
    <t>jungmta01</t>
  </si>
  <si>
    <t>Taylor Jungmann</t>
  </si>
  <si>
    <t>Jungmann</t>
  </si>
  <si>
    <t>13119</t>
  </si>
  <si>
    <t>Jungmann, Taylor</t>
  </si>
  <si>
    <t>4436</t>
  </si>
  <si>
    <t>7002</t>
  </si>
  <si>
    <t>5278</t>
  </si>
  <si>
    <t>5653</t>
  </si>
  <si>
    <t>12520</t>
  </si>
  <si>
    <t>1433</t>
  </si>
  <si>
    <t>9939</t>
  </si>
  <si>
    <t>7853</t>
  </si>
  <si>
    <t>4751</t>
  </si>
  <si>
    <t>11720</t>
  </si>
  <si>
    <t>8992</t>
  </si>
  <si>
    <t>Arqu├¡medes Caminero</t>
  </si>
  <si>
    <t>813</t>
  </si>
  <si>
    <t>10498</t>
  </si>
  <si>
    <t>6485</t>
  </si>
  <si>
    <t>1601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</si>
  <si>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</si>
  <si>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</si>
  <si>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</si>
  <si>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</si>
  <si>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</si>
  <si>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</si>
  <si>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</si>
  <si>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</si>
  <si>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</si>
  <si>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</si>
  <si>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</si>
  <si>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</si>
  <si>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</si>
  <si>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</si>
  <si>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</si>
  <si>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</si>
  <si>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Marte, Ketel</t>
  </si>
  <si>
    <t>5015</t>
  </si>
  <si>
    <t>Melvin Upton Jr.</t>
  </si>
  <si>
    <t>5422</t>
  </si>
  <si>
    <t>9235</t>
  </si>
  <si>
    <t>2038</t>
  </si>
  <si>
    <t>1564</t>
  </si>
  <si>
    <t>96</t>
  </si>
  <si>
    <t>15010</t>
  </si>
  <si>
    <t>Knebel, Corey</t>
  </si>
  <si>
    <t>1556</t>
  </si>
  <si>
    <t>2103</t>
  </si>
  <si>
    <t>5164</t>
  </si>
  <si>
    <t>6453</t>
  </si>
  <si>
    <t>9875</t>
  </si>
  <si>
    <t>4955</t>
  </si>
  <si>
    <t>1736</t>
  </si>
  <si>
    <t>9784</t>
  </si>
  <si>
    <t>santado01</t>
  </si>
  <si>
    <t>Domingo Santana</t>
  </si>
  <si>
    <t>Domingo</t>
  </si>
  <si>
    <t>10348</t>
  </si>
  <si>
    <t>santd002</t>
  </si>
  <si>
    <t>SANTANA19920805A</t>
  </si>
  <si>
    <t>Santana, Domingo</t>
  </si>
  <si>
    <t>6895</t>
  </si>
  <si>
    <t>5227</t>
  </si>
  <si>
    <t>4253</t>
  </si>
  <si>
    <t>4604</t>
  </si>
  <si>
    <t>4505</t>
  </si>
  <si>
    <t>8392</t>
  </si>
  <si>
    <t>8848</t>
  </si>
  <si>
    <t>10091</t>
  </si>
  <si>
    <t>6428</t>
  </si>
  <si>
    <t>1904</t>
  </si>
  <si>
    <t>2332</t>
  </si>
  <si>
    <t>5032</t>
  </si>
  <si>
    <t>3707</t>
  </si>
  <si>
    <t>8623</t>
  </si>
  <si>
    <t>2717</t>
  </si>
  <si>
    <t>2881</t>
  </si>
  <si>
    <t>7896</t>
  </si>
  <si>
    <t>15514</t>
  </si>
  <si>
    <t>zzzzzzz01</t>
  </si>
  <si>
    <t>Last Player</t>
  </si>
  <si>
    <t>Last</t>
  </si>
  <si>
    <t>Player</t>
  </si>
  <si>
    <t>Player, Last</t>
  </si>
  <si>
    <t>8252</t>
  </si>
  <si>
    <t>10329</t>
  </si>
  <si>
    <t>1855</t>
  </si>
  <si>
    <t>7528</t>
  </si>
  <si>
    <t>4090</t>
  </si>
  <si>
    <t>3959</t>
  </si>
  <si>
    <t>3811</t>
  </si>
  <si>
    <t>10459</t>
  </si>
  <si>
    <t>13658</t>
  </si>
  <si>
    <t>8432</t>
  </si>
  <si>
    <t>2186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</si>
  <si>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</si>
  <si>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</si>
  <si>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</si>
  <si>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</si>
  <si>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</si>
  <si>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</si>
  <si>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</si>
  <si>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</si>
  <si>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</si>
  <si>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</si>
  <si>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10058</t>
  </si>
  <si>
    <t>766</t>
  </si>
  <si>
    <t>3714</t>
  </si>
  <si>
    <t>8370</t>
  </si>
  <si>
    <t>5450</t>
  </si>
  <si>
    <t>8556</t>
  </si>
  <si>
    <t>4400</t>
  </si>
  <si>
    <t>9628</t>
  </si>
  <si>
    <t>shiplbr01</t>
  </si>
  <si>
    <t>Braden Shipley</t>
  </si>
  <si>
    <t>Shipley</t>
  </si>
  <si>
    <t>Shipley, Braden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</si>
  <si>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</si>
  <si>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</si>
  <si>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</si>
  <si>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</si>
  <si>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</si>
  <si>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</si>
  <si>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</si>
  <si>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</si>
  <si>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Bird, Greg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</si>
  <si>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</si>
  <si>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</si>
  <si>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</si>
  <si>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</si>
  <si>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</si>
  <si>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</si>
  <si>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</si>
  <si>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</si>
  <si>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</si>
  <si>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</si>
  <si>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</si>
  <si>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10481</t>
  </si>
  <si>
    <t>5933</t>
  </si>
  <si>
    <t>zimmeky01</t>
  </si>
  <si>
    <t>Kyle Zimmer</t>
  </si>
  <si>
    <t>Zimmer</t>
  </si>
  <si>
    <t>Zimmer, Kyle</t>
  </si>
  <si>
    <t>2412</t>
  </si>
  <si>
    <t>3656</t>
  </si>
  <si>
    <t>harvehu01</t>
  </si>
  <si>
    <t>Hunter Harvey</t>
  </si>
  <si>
    <t>Harvey, Hunter</t>
  </si>
  <si>
    <t>2218</t>
  </si>
  <si>
    <t>199</t>
  </si>
  <si>
    <t>4930</t>
  </si>
  <si>
    <t>1281</t>
  </si>
  <si>
    <t>9029</t>
  </si>
  <si>
    <t>11287</t>
  </si>
  <si>
    <t>13593</t>
  </si>
  <si>
    <t>Jos├⌐ Peraza</t>
  </si>
  <si>
    <t>4707</t>
  </si>
  <si>
    <t>4229</t>
  </si>
  <si>
    <t>13431</t>
  </si>
  <si>
    <t>1760</t>
  </si>
  <si>
    <t>5098</t>
  </si>
  <si>
    <t>5380</t>
  </si>
  <si>
    <t>11205</t>
  </si>
  <si>
    <t>11464</t>
  </si>
  <si>
    <t>7859</t>
  </si>
  <si>
    <t>9929</t>
  </si>
  <si>
    <t>14162</t>
  </si>
  <si>
    <t>4003</t>
  </si>
  <si>
    <t>5261</t>
  </si>
  <si>
    <t>4279</t>
  </si>
  <si>
    <t>8346</t>
  </si>
  <si>
    <t>edwarca01</t>
  </si>
  <si>
    <t>Carl Edwards</t>
  </si>
  <si>
    <t>Edwards</t>
  </si>
  <si>
    <t>13607</t>
  </si>
  <si>
    <t>Carl Edwards Jr.</t>
  </si>
  <si>
    <t>Edwards Jr., Carl</t>
  </si>
  <si>
    <t>1305</t>
  </si>
  <si>
    <t>7215</t>
  </si>
  <si>
    <t>3114</t>
  </si>
  <si>
    <t>2227</t>
  </si>
  <si>
    <t>alfarjo01</t>
  </si>
  <si>
    <t>Jorge Alfaro</t>
  </si>
  <si>
    <t>Alfaro</t>
  </si>
  <si>
    <t>Alfaro, Jorge</t>
  </si>
  <si>
    <t>10556</t>
  </si>
  <si>
    <t>9218</t>
  </si>
  <si>
    <t>3124</t>
  </si>
  <si>
    <t>8001</t>
  </si>
  <si>
    <t>1101</t>
  </si>
  <si>
    <t>409</t>
  </si>
  <si>
    <t>9095</t>
  </si>
  <si>
    <t>9461</t>
  </si>
  <si>
    <t>13047</t>
  </si>
  <si>
    <t>3882</t>
  </si>
  <si>
    <t>2437</t>
  </si>
  <si>
    <t>755</t>
  </si>
  <si>
    <t>13633</t>
  </si>
  <si>
    <t>1153</t>
  </si>
  <si>
    <t>casalcu01</t>
  </si>
  <si>
    <t>Curt Casali</t>
  </si>
  <si>
    <t>Curt</t>
  </si>
  <si>
    <t>Casali</t>
  </si>
  <si>
    <t>12510</t>
  </si>
  <si>
    <t>Casali, Curt</t>
  </si>
  <si>
    <t>1701</t>
  </si>
  <si>
    <t>2141</t>
  </si>
  <si>
    <t>10622</t>
  </si>
  <si>
    <t>6938</t>
  </si>
  <si>
    <t>517</t>
  </si>
  <si>
    <t>6979</t>
  </si>
  <si>
    <t>4962</t>
  </si>
  <si>
    <t>10267</t>
  </si>
  <si>
    <t>847</t>
  </si>
  <si>
    <t>14221</t>
  </si>
  <si>
    <t>4949</t>
  </si>
  <si>
    <t>8223</t>
  </si>
  <si>
    <t>4773</t>
  </si>
  <si>
    <t>4817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</si>
  <si>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</si>
  <si>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</si>
  <si>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</si>
  <si>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</si>
  <si>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</si>
  <si>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</si>
  <si>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</si>
  <si>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</si>
  <si>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</si>
  <si>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</si>
  <si>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</si>
  <si>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</si>
  <si>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</si>
  <si>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</si>
  <si>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</si>
  <si>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</si>
  <si>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Nori Aoki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</si>
  <si>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</si>
  <si>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</si>
  <si>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</si>
  <si>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</si>
  <si>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</si>
  <si>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</si>
  <si>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</si>
  <si>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</si>
  <si>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</si>
  <si>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Urshela, Giovanny</t>
  </si>
  <si>
    <t>3132</t>
  </si>
  <si>
    <t>3240</t>
  </si>
  <si>
    <t>4579</t>
  </si>
  <si>
    <t>appelma01</t>
  </si>
  <si>
    <t>Mark Appel</t>
  </si>
  <si>
    <t>Appel</t>
  </si>
  <si>
    <t>sa501726</t>
  </si>
  <si>
    <t>Appel, Mark</t>
  </si>
  <si>
    <t>dahlda01</t>
  </si>
  <si>
    <t>David Dahl</t>
  </si>
  <si>
    <t>Dahl</t>
  </si>
  <si>
    <t>Dahl, David</t>
  </si>
  <si>
    <t>almoral01</t>
  </si>
  <si>
    <t>Albert Almora</t>
  </si>
  <si>
    <t>Almora</t>
  </si>
  <si>
    <t>perezca02</t>
  </si>
  <si>
    <t>Carlos Perez</t>
  </si>
  <si>
    <t>10642</t>
  </si>
  <si>
    <t>Perez, Carlos</t>
  </si>
  <si>
    <t>11176</t>
  </si>
  <si>
    <t>8090</t>
  </si>
  <si>
    <t>5409</t>
  </si>
  <si>
    <t>6335</t>
  </si>
  <si>
    <t>3990</t>
  </si>
  <si>
    <t>8433</t>
  </si>
  <si>
    <t>5905</t>
  </si>
  <si>
    <t>5235</t>
  </si>
  <si>
    <t>1095</t>
  </si>
  <si>
    <t>12095</t>
  </si>
  <si>
    <t>Yimi Garc├¡a</t>
  </si>
  <si>
    <t>4722</t>
  </si>
  <si>
    <t>9425</t>
  </si>
  <si>
    <t>791</t>
  </si>
  <si>
    <t>157</t>
  </si>
  <si>
    <t>4972</t>
  </si>
  <si>
    <t>1852</t>
  </si>
  <si>
    <t>10441</t>
  </si>
  <si>
    <t>singj001</t>
  </si>
  <si>
    <t>885</t>
  </si>
  <si>
    <t>976</t>
  </si>
  <si>
    <t>thomptr01</t>
  </si>
  <si>
    <t>Trayce Thompson</t>
  </si>
  <si>
    <t>Trayce</t>
  </si>
  <si>
    <t>Thompson</t>
  </si>
  <si>
    <t>9952</t>
  </si>
  <si>
    <t>Thompson, Trayce</t>
  </si>
  <si>
    <t>8700</t>
  </si>
  <si>
    <t>10542</t>
  </si>
  <si>
    <t>9807</t>
  </si>
  <si>
    <t>5930</t>
  </si>
  <si>
    <t>11762</t>
  </si>
  <si>
    <t>1783</t>
  </si>
  <si>
    <t>12976</t>
  </si>
  <si>
    <t>5556</t>
  </si>
  <si>
    <t>8099</t>
  </si>
  <si>
    <t>12918</t>
  </si>
  <si>
    <t>renfrhu01</t>
  </si>
  <si>
    <t>Hunter Renfroe</t>
  </si>
  <si>
    <t>Renfroe</t>
  </si>
  <si>
    <t>Renfroe, Hunter</t>
  </si>
  <si>
    <t>7399</t>
  </si>
  <si>
    <t>6291</t>
  </si>
  <si>
    <t>5557</t>
  </si>
  <si>
    <t>10816</t>
  </si>
  <si>
    <t>11200</t>
  </si>
  <si>
    <t>9486</t>
  </si>
  <si>
    <t>4141</t>
  </si>
  <si>
    <t>5766</t>
  </si>
  <si>
    <t>2036</t>
  </si>
  <si>
    <t>5106</t>
  </si>
  <si>
    <t>1076</t>
  </si>
  <si>
    <t>13164</t>
  </si>
  <si>
    <t>6596</t>
  </si>
  <si>
    <t>2113</t>
  </si>
  <si>
    <t>2646</t>
  </si>
  <si>
    <t>7441</t>
  </si>
  <si>
    <t>5114</t>
  </si>
  <si>
    <t>confomi01</t>
  </si>
  <si>
    <t>Michael Conforto</t>
  </si>
  <si>
    <t>Conforto</t>
  </si>
  <si>
    <t>16376</t>
  </si>
  <si>
    <t>Conforto, Michael</t>
  </si>
  <si>
    <t>1245</t>
  </si>
  <si>
    <t>9178</t>
  </si>
  <si>
    <t>5350</t>
  </si>
  <si>
    <t>3188</t>
  </si>
  <si>
    <t>3269</t>
  </si>
  <si>
    <t>5247</t>
  </si>
  <si>
    <t>2505</t>
  </si>
  <si>
    <t>5417</t>
  </si>
  <si>
    <t>1142</t>
  </si>
  <si>
    <t>3273</t>
  </si>
  <si>
    <t>Carmona, Fausto</t>
  </si>
  <si>
    <t>520</t>
  </si>
  <si>
    <t>914</t>
  </si>
  <si>
    <t>697</t>
  </si>
  <si>
    <t>8753</t>
  </si>
  <si>
    <t>9227</t>
  </si>
  <si>
    <t>3086</t>
  </si>
  <si>
    <t>3867</t>
  </si>
  <si>
    <t>3790</t>
  </si>
  <si>
    <t>7038</t>
  </si>
  <si>
    <t>petersh01</t>
  </si>
  <si>
    <t>Shane Peterson</t>
  </si>
  <si>
    <t>7423</t>
  </si>
  <si>
    <t>Peterson, Shane</t>
  </si>
  <si>
    <t>cowarka01</t>
  </si>
  <si>
    <t>Kaleb Cowart</t>
  </si>
  <si>
    <t>Kaleb</t>
  </si>
  <si>
    <t>Cowart</t>
  </si>
  <si>
    <t>11494</t>
  </si>
  <si>
    <t>Cowart, Kaleb</t>
  </si>
  <si>
    <t>vizcaar01</t>
  </si>
  <si>
    <t>Arodys Vizcaino</t>
  </si>
  <si>
    <t>Arodys</t>
  </si>
  <si>
    <t>Vizcaino</t>
  </si>
  <si>
    <t>5498</t>
  </si>
  <si>
    <t>Vizcaino, Arodys</t>
  </si>
  <si>
    <t>hansoal01</t>
  </si>
  <si>
    <t>Alen Hanson</t>
  </si>
  <si>
    <t>Alen</t>
  </si>
  <si>
    <t>Hanson, Alen</t>
  </si>
  <si>
    <t>blackcl01</t>
  </si>
  <si>
    <t>Clayton Blackburn</t>
  </si>
  <si>
    <t>sa598302</t>
  </si>
  <si>
    <t>Blackburn, Clayton</t>
  </si>
  <si>
    <t>navaref01</t>
  </si>
  <si>
    <t>Efren Navarro</t>
  </si>
  <si>
    <t>Efren</t>
  </si>
  <si>
    <t>9854</t>
  </si>
  <si>
    <t>Navarro, Efren</t>
  </si>
  <si>
    <t>eickhje01</t>
  </si>
  <si>
    <t>Jerad Eickhoff</t>
  </si>
  <si>
    <t>Jerad</t>
  </si>
  <si>
    <t>Eickhoff</t>
  </si>
  <si>
    <t>12664</t>
  </si>
  <si>
    <t>Eickhoff, Jerad</t>
  </si>
  <si>
    <t>chafian01</t>
  </si>
  <si>
    <t>Andrew Chafin</t>
  </si>
  <si>
    <t>Chafin</t>
  </si>
  <si>
    <t>12988</t>
  </si>
  <si>
    <t>Chafin, Andrew</t>
  </si>
  <si>
    <t>szczuma01</t>
  </si>
  <si>
    <t>Matt Szczur</t>
  </si>
  <si>
    <t>Szczur</t>
  </si>
  <si>
    <t>11255</t>
  </si>
  <si>
    <t>Szczur, Matt</t>
  </si>
  <si>
    <t>feathta01</t>
  </si>
  <si>
    <t>Taylor Featherston</t>
  </si>
  <si>
    <t>Featherston</t>
  </si>
  <si>
    <t>12590</t>
  </si>
  <si>
    <t>Featherston, Taylor</t>
  </si>
  <si>
    <t>nicolju01</t>
  </si>
  <si>
    <t>Justin Nicolino</t>
  </si>
  <si>
    <t>Nicolino</t>
  </si>
  <si>
    <t>11754</t>
  </si>
  <si>
    <t>Nicolino, Justin</t>
  </si>
  <si>
    <t>adamecr01</t>
  </si>
  <si>
    <t>Cristhian Adames</t>
  </si>
  <si>
    <t>Adames</t>
  </si>
  <si>
    <t>6013</t>
  </si>
  <si>
    <t>Adames, Cristhian</t>
  </si>
  <si>
    <t>duffety01</t>
  </si>
  <si>
    <t>Tyler Duffey</t>
  </si>
  <si>
    <t>Duffey</t>
  </si>
  <si>
    <t>13758</t>
  </si>
  <si>
    <t>Duffey, Tyler</t>
  </si>
  <si>
    <t>rogerja02</t>
  </si>
  <si>
    <t>Jason Rogers</t>
  </si>
  <si>
    <t>11773</t>
  </si>
  <si>
    <t>Rogers, Jason</t>
  </si>
  <si>
    <t>robincl01</t>
  </si>
  <si>
    <t>Clint Robinson</t>
  </si>
  <si>
    <t>6908</t>
  </si>
  <si>
    <t>Robinson, Clint</t>
  </si>
  <si>
    <t>diazja01</t>
  </si>
  <si>
    <t>Jairo Diaz</t>
  </si>
  <si>
    <t>Jairo</t>
  </si>
  <si>
    <t>12774</t>
  </si>
  <si>
    <t>Diaz, Jairo</t>
  </si>
  <si>
    <t>cunnito01</t>
  </si>
  <si>
    <t>Todd Cunningham</t>
  </si>
  <si>
    <t>Cunningham</t>
  </si>
  <si>
    <t>10822</t>
  </si>
  <si>
    <t>Cunningham, Todd</t>
  </si>
  <si>
    <t>barnhtu01</t>
  </si>
  <si>
    <t>Tucker Barnhart</t>
  </si>
  <si>
    <t>Barnhart</t>
  </si>
  <si>
    <t>10200</t>
  </si>
  <si>
    <t>Barnhart, Tucker</t>
  </si>
  <si>
    <t>parkby01</t>
  </si>
  <si>
    <t>Byung-ho Park</t>
  </si>
  <si>
    <t>Byung-ho</t>
  </si>
  <si>
    <t>Park</t>
  </si>
  <si>
    <t>Tommy Pham</t>
  </si>
  <si>
    <t>Pham</t>
  </si>
  <si>
    <t>2967</t>
  </si>
  <si>
    <t>Pham, Tommy</t>
  </si>
  <si>
    <t>gomezje01</t>
  </si>
  <si>
    <t>Jeanmar Gomez</t>
  </si>
  <si>
    <t>Jeanmar</t>
  </si>
  <si>
    <t>9033</t>
  </si>
  <si>
    <t>Gomez, Jeanmar</t>
  </si>
  <si>
    <t>sweenda02</t>
  </si>
  <si>
    <t>Darnell Sweeney</t>
  </si>
  <si>
    <t>13284</t>
  </si>
  <si>
    <t>Sweeney, Darnell</t>
  </si>
  <si>
    <t>boydma01</t>
  </si>
  <si>
    <t>Matt Boyd</t>
  </si>
  <si>
    <t>Boyd</t>
  </si>
  <si>
    <t>15440</t>
  </si>
  <si>
    <t>Boyd, Matt</t>
  </si>
  <si>
    <t>garnedu01</t>
  </si>
  <si>
    <t>Dustin Garneau</t>
  </si>
  <si>
    <t>Garneau</t>
  </si>
  <si>
    <t>9433</t>
  </si>
  <si>
    <t>Garneau, Dustin</t>
  </si>
  <si>
    <t>parkeja03</t>
  </si>
  <si>
    <t>Jarrett Parker</t>
  </si>
  <si>
    <t>Jarrett</t>
  </si>
  <si>
    <t>11624</t>
  </si>
  <si>
    <t>Parker, Jarrett</t>
  </si>
  <si>
    <t>morgaad01</t>
  </si>
  <si>
    <t>Adam Morgan</t>
  </si>
  <si>
    <t>12580</t>
  </si>
  <si>
    <t>Morgan, Adam</t>
  </si>
  <si>
    <t>hillri01</t>
  </si>
  <si>
    <t>Rich Hill</t>
  </si>
  <si>
    <t>4806</t>
  </si>
  <si>
    <t>Hill, Rich</t>
  </si>
  <si>
    <t>blancan01</t>
  </si>
  <si>
    <t>Andres Blanco</t>
  </si>
  <si>
    <t>1907</t>
  </si>
  <si>
    <t>Blanco, Andres</t>
  </si>
  <si>
    <t>reaco01</t>
  </si>
  <si>
    <t>Colin Rea</t>
  </si>
  <si>
    <t>Colin</t>
  </si>
  <si>
    <t>Rea</t>
  </si>
  <si>
    <t>12317</t>
  </si>
  <si>
    <t>Rea, Colin</t>
  </si>
  <si>
    <t>boyerbl01</t>
  </si>
  <si>
    <t>Blaine Boyer</t>
  </si>
  <si>
    <t>Blaine</t>
  </si>
  <si>
    <t>Boyer</t>
  </si>
  <si>
    <t>2237</t>
  </si>
  <si>
    <t>Boyer, Blaine</t>
  </si>
  <si>
    <t>flynnbr01</t>
  </si>
  <si>
    <t>Brian Flynn</t>
  </si>
  <si>
    <t>Flynn</t>
  </si>
  <si>
    <t>12027</t>
  </si>
  <si>
    <t>Flynn, Brian</t>
  </si>
  <si>
    <t>tomlike01</t>
  </si>
  <si>
    <t>Kelby Tomlinson</t>
  </si>
  <si>
    <t>Kelby</t>
  </si>
  <si>
    <t>Tomlinson</t>
  </si>
  <si>
    <t>13005</t>
  </si>
  <si>
    <t>Tomlinson, Kelby</t>
  </si>
  <si>
    <t>kubitky01</t>
  </si>
  <si>
    <t>Kyle Kubitza</t>
  </si>
  <si>
    <t>Kubitza</t>
  </si>
  <si>
    <t>12148</t>
  </si>
  <si>
    <t>Kubitza, Kyle</t>
  </si>
  <si>
    <t>urruthe01</t>
  </si>
  <si>
    <t>Henry Urrutia</t>
  </si>
  <si>
    <t>Urrutia</t>
  </si>
  <si>
    <t>14441</t>
  </si>
  <si>
    <t>Urrutia, Henry</t>
  </si>
  <si>
    <t>nolinse01</t>
  </si>
  <si>
    <t>Sean Nolin</t>
  </si>
  <si>
    <t>Nolin</t>
  </si>
  <si>
    <t>11341</t>
  </si>
  <si>
    <t>Nolin, Sean</t>
  </si>
  <si>
    <t>elmorja01</t>
  </si>
  <si>
    <t>Jake Elmore</t>
  </si>
  <si>
    <t>Elmore</t>
  </si>
  <si>
    <t>7290</t>
  </si>
  <si>
    <t>Elmore, Jake</t>
  </si>
  <si>
    <t>perezwi01</t>
  </si>
  <si>
    <t>Williams Perez</t>
  </si>
  <si>
    <t>11592</t>
  </si>
  <si>
    <t>Perez, Williams</t>
  </si>
  <si>
    <t>manesse01</t>
  </si>
  <si>
    <t>Seth Maness</t>
  </si>
  <si>
    <t>Maness</t>
  </si>
  <si>
    <t>12235</t>
  </si>
  <si>
    <t>Maness, Seth</t>
  </si>
  <si>
    <t>caveja01</t>
  </si>
  <si>
    <t>Jake Cave</t>
  </si>
  <si>
    <t>Cave</t>
  </si>
  <si>
    <t>Cave, Jake</t>
  </si>
  <si>
    <t>maedake01</t>
  </si>
  <si>
    <t>Kenta Maeda</t>
  </si>
  <si>
    <t>Kenta</t>
  </si>
  <si>
    <t>Maeda</t>
  </si>
  <si>
    <t>Maeda, Kenta</t>
  </si>
  <si>
    <t>aguilje01</t>
  </si>
  <si>
    <t>Jesus Aguilar</t>
  </si>
  <si>
    <t>Aguilar</t>
  </si>
  <si>
    <t>11342</t>
  </si>
  <si>
    <t>Aguilar, Jesus</t>
  </si>
  <si>
    <t>milleju02</t>
  </si>
  <si>
    <t>Justin Miller</t>
  </si>
  <si>
    <t>8580</t>
  </si>
  <si>
    <t>Miller, Justin</t>
  </si>
  <si>
    <t>rossjo01</t>
  </si>
  <si>
    <t>Joe Ross</t>
  </si>
  <si>
    <t>12972</t>
  </si>
  <si>
    <t>Ross, Joe</t>
  </si>
  <si>
    <t>marteje01</t>
  </si>
  <si>
    <t>Jefry Marte</t>
  </si>
  <si>
    <t>Jefry</t>
  </si>
  <si>
    <t>5107</t>
  </si>
  <si>
    <t>Marte, Jefry</t>
  </si>
  <si>
    <t>Team</t>
  </si>
  <si>
    <t>Edwin Diaz</t>
  </si>
  <si>
    <t>Jose Torres</t>
  </si>
  <si>
    <t>A.J. Reed</t>
  </si>
  <si>
    <t>Jose Martinez</t>
  </si>
  <si>
    <t>10059</t>
  </si>
  <si>
    <t>Luis Garcia</t>
  </si>
  <si>
    <t>12944</t>
  </si>
  <si>
    <t>Max Kepler</t>
  </si>
  <si>
    <t>12144</t>
  </si>
  <si>
    <t>Scott Schebler</t>
  </si>
  <si>
    <t>12225</t>
  </si>
  <si>
    <t>Jose Urena</t>
  </si>
  <si>
    <t>Tim Anderson</t>
  </si>
  <si>
    <t>G</t>
  </si>
  <si>
    <t>Mychal Givens</t>
  </si>
  <si>
    <t>10430</t>
  </si>
  <si>
    <t>Brooks Pounders</t>
  </si>
  <si>
    <t>Jose Leclerc</t>
  </si>
  <si>
    <t>Mauricio Cabrera</t>
  </si>
  <si>
    <t>Grant Dayton</t>
  </si>
  <si>
    <t>Brent Honeywell</t>
  </si>
  <si>
    <t>sa828706</t>
  </si>
  <si>
    <t>Anthony Banda</t>
  </si>
  <si>
    <t>Francis Martes</t>
  </si>
  <si>
    <t>Juan Minaya</t>
  </si>
  <si>
    <t>Tyler Cravy</t>
  </si>
  <si>
    <t>10770</t>
  </si>
  <si>
    <t>Adam Conley</t>
  </si>
  <si>
    <t>14457</t>
  </si>
  <si>
    <t>Chad Kuhl</t>
  </si>
  <si>
    <t>Amir Garrett</t>
  </si>
  <si>
    <t>James Pazos</t>
  </si>
  <si>
    <t>13323</t>
  </si>
  <si>
    <t>Antonio Senzatela</t>
  </si>
  <si>
    <t>Wandy Peralta</t>
  </si>
  <si>
    <t>Steven Brault</t>
  </si>
  <si>
    <t>German Marquez</t>
  </si>
  <si>
    <t>Michael Kopech</t>
  </si>
  <si>
    <t>Alex Reyes</t>
  </si>
  <si>
    <t>Jharel Cotton</t>
  </si>
  <si>
    <t>Paul Blackburn</t>
  </si>
  <si>
    <t>Corey Ray</t>
  </si>
  <si>
    <t>Jake Junis</t>
  </si>
  <si>
    <t>Justus Sheffield</t>
  </si>
  <si>
    <t>Dalier Hinojosa</t>
  </si>
  <si>
    <t>15671</t>
  </si>
  <si>
    <t>Jake Thompson</t>
  </si>
  <si>
    <t>Brock Stewart</t>
  </si>
  <si>
    <t>Daniel Mengden</t>
  </si>
  <si>
    <t>Alec Asher</t>
  </si>
  <si>
    <t>13560</t>
  </si>
  <si>
    <t>Yohander Mendez</t>
  </si>
  <si>
    <t>Shae Simmons</t>
  </si>
  <si>
    <t>14200</t>
  </si>
  <si>
    <t>Dillon Peters</t>
  </si>
  <si>
    <t>Sandy Alcantara</t>
  </si>
  <si>
    <t>Steven Okert</t>
  </si>
  <si>
    <t>Aaron Wilkerson</t>
  </si>
  <si>
    <t>Adam Ravenelle</t>
  </si>
  <si>
    <t>Ariel Miranda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</si>
  <si>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</si>
  <si>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</si>
  <si>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</si>
  <si>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</si>
  <si>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</si>
  <si>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</si>
  <si>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</si>
  <si>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</si>
  <si>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</si>
  <si>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</si>
  <si>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Kyle Freeland</t>
  </si>
  <si>
    <t>Taylor Rogers</t>
  </si>
  <si>
    <t>Stephen Gonsalves</t>
  </si>
  <si>
    <t>Jacob Barnes</t>
  </si>
  <si>
    <t>Christian Bergman</t>
  </si>
  <si>
    <t>10925</t>
  </si>
  <si>
    <t>14862</t>
  </si>
  <si>
    <t>Nick Pivetta</t>
  </si>
  <si>
    <t>Ty Blach</t>
  </si>
  <si>
    <t>13183</t>
  </si>
  <si>
    <t>Chris Stratton</t>
  </si>
  <si>
    <t>Taylor Guerrieri</t>
  </si>
  <si>
    <t>Brandon Woodruff</t>
  </si>
  <si>
    <t>12076</t>
  </si>
  <si>
    <t>James Hoyt</t>
  </si>
  <si>
    <t>Joe Jimenez</t>
  </si>
  <si>
    <t>Luis Cessa</t>
  </si>
  <si>
    <t>Blake Treinen</t>
  </si>
  <si>
    <t>12572</t>
  </si>
  <si>
    <t>Michael Feliz</t>
  </si>
  <si>
    <t>11903</t>
  </si>
  <si>
    <t>Ross Stripling</t>
  </si>
  <si>
    <t>Caleb Smith</t>
  </si>
  <si>
    <t>Tony Zych</t>
  </si>
  <si>
    <t>12876</t>
  </si>
  <si>
    <t>Josh Hader</t>
  </si>
  <si>
    <t>Reynaldo Lopez</t>
  </si>
  <si>
    <t>Cody Reed</t>
  </si>
  <si>
    <t>Dinelson Lamet</t>
  </si>
  <si>
    <t>Albert Abreu</t>
  </si>
  <si>
    <t>Kirby Yates</t>
  </si>
  <si>
    <t>9073</t>
  </si>
  <si>
    <t>David Paulino</t>
  </si>
  <si>
    <t>Luke Weaver</t>
  </si>
  <si>
    <t>Jacob Faria</t>
  </si>
  <si>
    <t>Brent Suter</t>
  </si>
  <si>
    <t>Sean Reid-Foley</t>
  </si>
  <si>
    <t>Jose De Leon</t>
  </si>
  <si>
    <t>Ryan Buchter</t>
  </si>
  <si>
    <t>9456</t>
  </si>
  <si>
    <t>J.T. Chargois</t>
  </si>
  <si>
    <t>Austin Brice</t>
  </si>
  <si>
    <t>11589</t>
  </si>
  <si>
    <t>Bryan Mitchell</t>
  </si>
  <si>
    <t>11479</t>
  </si>
  <si>
    <t>Mike Clevinger</t>
  </si>
  <si>
    <t>Blake Parker</t>
  </si>
  <si>
    <t>5224</t>
  </si>
  <si>
    <t>Ben Lively</t>
  </si>
  <si>
    <t>Alec Mills</t>
  </si>
  <si>
    <t>Tyler Beede</t>
  </si>
  <si>
    <t>Tim Cooney</t>
  </si>
  <si>
    <t>13762</t>
  </si>
  <si>
    <t>Blake Snell</t>
  </si>
  <si>
    <t>Sal Romano</t>
  </si>
  <si>
    <t>Cesar Vargas</t>
  </si>
  <si>
    <t>Ryan Dull</t>
  </si>
  <si>
    <t>13974</t>
  </si>
  <si>
    <t>Tommy Kahnle</t>
  </si>
  <si>
    <t>11384</t>
  </si>
  <si>
    <t>Enrique Burgos</t>
  </si>
  <si>
    <t>3895</t>
  </si>
  <si>
    <t>Dillon Overton</t>
  </si>
  <si>
    <t>Alex Claudio</t>
  </si>
  <si>
    <t>12890</t>
  </si>
  <si>
    <t>Kyle Barraclough</t>
  </si>
  <si>
    <t>13713</t>
  </si>
  <si>
    <t>Oliver Drake</t>
  </si>
  <si>
    <t>8823</t>
  </si>
  <si>
    <t>Erick Fedde</t>
  </si>
  <si>
    <t>Shawn Morimando</t>
  </si>
  <si>
    <t>Max Fried</t>
  </si>
  <si>
    <t>13685</t>
  </si>
  <si>
    <t>Sammy Solis</t>
  </si>
  <si>
    <t>11457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</si>
  <si>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</si>
  <si>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</si>
  <si>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</si>
  <si>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</si>
  <si>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</si>
  <si>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</si>
  <si>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</si>
  <si>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</si>
  <si>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</si>
  <si>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</si>
  <si>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</si>
  <si>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</si>
  <si>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Josh Smoker</t>
  </si>
  <si>
    <t>Keynan Middleton</t>
  </si>
  <si>
    <t>Dylan Covey</t>
  </si>
  <si>
    <t>Hansel Robles</t>
  </si>
  <si>
    <t>11801</t>
  </si>
  <si>
    <t>Adalberto Mejia</t>
  </si>
  <si>
    <t>Jumbo Diaz</t>
  </si>
  <si>
    <t>3397</t>
  </si>
  <si>
    <t>Matt Barnes</t>
  </si>
  <si>
    <t>12863</t>
  </si>
  <si>
    <t>Jared Miller</t>
  </si>
  <si>
    <t>Hector Neris</t>
  </si>
  <si>
    <t>11804</t>
  </si>
  <si>
    <t>Joe Musgrove</t>
  </si>
  <si>
    <t>Richard Bleier</t>
  </si>
  <si>
    <t>Heath Hembree</t>
  </si>
  <si>
    <t>11632</t>
  </si>
  <si>
    <t>Caleb Cotham</t>
  </si>
  <si>
    <t>10075</t>
  </si>
  <si>
    <t>Jake Barrett</t>
  </si>
  <si>
    <t>Andrew Triggs</t>
  </si>
  <si>
    <t>Michael Fulmer</t>
  </si>
  <si>
    <t>Luis Ortiz</t>
  </si>
  <si>
    <t>Aaron Blair</t>
  </si>
  <si>
    <t>Scott Alexander</t>
  </si>
  <si>
    <t>10591</t>
  </si>
  <si>
    <t>Logan Verrett</t>
  </si>
  <si>
    <t>12905</t>
  </si>
  <si>
    <t>Ariel Jurado</t>
  </si>
  <si>
    <t>Sean Manaea</t>
  </si>
  <si>
    <t>Blake Wood</t>
  </si>
  <si>
    <t>1345</t>
  </si>
  <si>
    <t>Josh Ravin</t>
  </si>
  <si>
    <t>2951</t>
  </si>
  <si>
    <t>Derek Law</t>
  </si>
  <si>
    <t>Junior Guerra</t>
  </si>
  <si>
    <t>5702</t>
  </si>
  <si>
    <t>Sean Newcomb</t>
  </si>
  <si>
    <t>Gabriel Ynoa</t>
  </si>
  <si>
    <t>Seth Lugo</t>
  </si>
  <si>
    <t>Ryan Pressly</t>
  </si>
  <si>
    <t>7005</t>
  </si>
  <si>
    <t>Warwick Saupold</t>
  </si>
  <si>
    <t>Chad Green</t>
  </si>
  <si>
    <t>8302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</si>
  <si>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</si>
  <si>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</si>
  <si>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</si>
  <si>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</si>
  <si>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</si>
  <si>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</si>
  <si>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</si>
  <si>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</si>
  <si>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DRAFTED BY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</si>
  <si>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</si>
  <si>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</si>
  <si>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</si>
  <si>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</si>
  <si>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</si>
  <si>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</si>
  <si>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</si>
  <si>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</si>
  <si>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</si>
  <si>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</si>
  <si>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</si>
  <si>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</si>
  <si>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</si>
  <si>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</si>
  <si>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</si>
  <si>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</si>
  <si>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</si>
  <si>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</si>
  <si>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Rodgers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</si>
  <si>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</si>
  <si>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</si>
  <si>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</si>
  <si>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</si>
  <si>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</si>
  <si>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</si>
  <si>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</si>
  <si>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</si>
  <si>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</si>
  <si>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</si>
  <si>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</si>
  <si>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</si>
  <si>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</si>
  <si>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</si>
  <si>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</si>
  <si>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</si>
  <si>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</si>
  <si>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</si>
  <si>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</si>
  <si>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</si>
  <si>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</si>
  <si>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</si>
  <si>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</si>
  <si>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</si>
  <si>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</si>
  <si>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</si>
  <si>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</si>
  <si>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</si>
  <si>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</si>
  <si>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</si>
  <si>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</si>
  <si>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</si>
  <si>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</si>
  <si>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</si>
  <si>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</si>
  <si>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</si>
  <si>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</si>
  <si>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</si>
  <si>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</si>
  <si>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</si>
  <si>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</si>
  <si>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</si>
  <si>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</si>
  <si>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</si>
  <si>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</si>
  <si>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</si>
  <si>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</si>
  <si>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</si>
  <si>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</si>
  <si>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</si>
  <si>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</si>
  <si>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</si>
  <si>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</si>
  <si>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</si>
  <si>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</si>
  <si>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</si>
  <si>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</si>
  <si>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</si>
  <si>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</si>
  <si>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</si>
  <si>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</si>
  <si>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</si>
  <si>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Hyun Soo Kim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</si>
  <si>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</si>
  <si>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</si>
  <si>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</si>
  <si>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</si>
  <si>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</si>
  <si>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</si>
  <si>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</si>
  <si>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</si>
  <si>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Ozzie Albies</t>
  </si>
  <si>
    <t>Tyler Goeddel</t>
  </si>
  <si>
    <t>13180</t>
  </si>
  <si>
    <t>Chance Sisco</t>
  </si>
  <si>
    <t>Juan Soto</t>
  </si>
  <si>
    <t>Miguel Andujar</t>
  </si>
  <si>
    <t>Jeimer Candelario</t>
  </si>
  <si>
    <t>13621</t>
  </si>
  <si>
    <t>Tyler Austin</t>
  </si>
  <si>
    <t>11850</t>
  </si>
  <si>
    <t>Tyler White</t>
  </si>
  <si>
    <t>15564</t>
  </si>
  <si>
    <t>Tommy Joseph</t>
  </si>
  <si>
    <t>10349</t>
  </si>
  <si>
    <t>Dominic Smith</t>
  </si>
  <si>
    <t>Erik Gonzalez</t>
  </si>
  <si>
    <t>13369</t>
  </si>
  <si>
    <t>Mac Williamson</t>
  </si>
  <si>
    <t>14158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</si>
  <si>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</si>
  <si>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</si>
  <si>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</si>
  <si>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</si>
  <si>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</si>
  <si>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</si>
  <si>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</si>
  <si>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</si>
  <si>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</si>
  <si>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</si>
  <si>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</si>
  <si>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</si>
  <si>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</si>
  <si>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</si>
  <si>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Ronald Torreyes</t>
  </si>
  <si>
    <t>11400</t>
  </si>
  <si>
    <t>14109</t>
  </si>
  <si>
    <t>Yulieski Gurriel</t>
  </si>
  <si>
    <t>19198</t>
  </si>
  <si>
    <t>Ji-Man Choi</t>
  </si>
  <si>
    <t>D.J. Peterson</t>
  </si>
  <si>
    <t>sa549926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</si>
  <si>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</si>
  <si>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</si>
  <si>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</si>
  <si>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</si>
  <si>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</si>
  <si>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</si>
  <si>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</si>
  <si>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</si>
  <si>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Bruce Maxwell III</t>
  </si>
  <si>
    <t>13866</t>
  </si>
  <si>
    <t>Lewis Brinson</t>
  </si>
  <si>
    <t>13769</t>
  </si>
  <si>
    <t>Joey Wendle</t>
  </si>
  <si>
    <t>13853</t>
  </si>
  <si>
    <t>Rickie Weeks Jr.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</si>
  <si>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</si>
  <si>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</si>
  <si>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</si>
  <si>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</si>
  <si>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</si>
  <si>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</si>
  <si>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</si>
  <si>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</si>
  <si>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</si>
  <si>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</si>
  <si>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</si>
  <si>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</si>
  <si>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</si>
  <si>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</si>
  <si>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Tyler O'Neill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</si>
  <si>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</si>
  <si>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</si>
  <si>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</si>
  <si>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</si>
  <si>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</si>
  <si>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</si>
  <si>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</si>
  <si>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</si>
  <si>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</si>
  <si>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</si>
  <si>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</si>
  <si>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</si>
  <si>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</si>
  <si>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</si>
  <si>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</si>
  <si>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</si>
  <si>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</si>
  <si>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</si>
  <si>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</si>
  <si>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</si>
  <si>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</si>
  <si>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</si>
  <si>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</si>
  <si>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</si>
  <si>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</si>
  <si>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</si>
  <si>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</si>
  <si>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Whit Merrifield</t>
  </si>
  <si>
    <t>11281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</si>
  <si>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</si>
  <si>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</si>
  <si>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</si>
  <si>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</si>
  <si>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</si>
  <si>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</si>
  <si>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</si>
  <si>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</si>
  <si>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</si>
  <si>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</si>
  <si>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</si>
  <si>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</si>
  <si>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</si>
  <si>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</si>
  <si>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</si>
  <si>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</si>
  <si>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</si>
  <si>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</si>
  <si>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</si>
  <si>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</si>
  <si>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</si>
  <si>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</si>
  <si>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</si>
  <si>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</si>
  <si>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</si>
  <si>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</si>
  <si>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</si>
  <si>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</si>
  <si>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</si>
  <si>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13744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</si>
  <si>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</si>
  <si>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</si>
  <si>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</si>
  <si>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</si>
  <si>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</si>
  <si>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</si>
  <si>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</si>
  <si>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</si>
  <si>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</si>
  <si>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Joey Rickard</t>
  </si>
  <si>
    <t>13277</t>
  </si>
  <si>
    <t>Brian Goodwin</t>
  </si>
  <si>
    <t>12858</t>
  </si>
  <si>
    <t>Trevor Brown</t>
  </si>
  <si>
    <t>13895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</si>
  <si>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</si>
  <si>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</si>
  <si>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</si>
  <si>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</si>
  <si>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</si>
  <si>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</si>
  <si>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</si>
  <si>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</si>
  <si>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</si>
  <si>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Jason Coats</t>
  </si>
  <si>
    <t>14282</t>
  </si>
  <si>
    <t>Sam Travis</t>
  </si>
  <si>
    <t>Nick Williams</t>
  </si>
  <si>
    <t>Jake Bauers</t>
  </si>
  <si>
    <t>Matt Chapman</t>
  </si>
  <si>
    <t>Pedro Severino</t>
  </si>
  <si>
    <t>14523</t>
  </si>
  <si>
    <t>Victor Robles</t>
  </si>
  <si>
    <t>Jabari Blash</t>
  </si>
  <si>
    <t>11247</t>
  </si>
  <si>
    <t>Jacob Nottingham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</si>
  <si>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</si>
  <si>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</si>
  <si>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</si>
  <si>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</si>
  <si>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</si>
  <si>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</si>
  <si>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</si>
  <si>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</si>
  <si>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</si>
  <si>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</si>
  <si>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</si>
  <si>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</si>
  <si>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</si>
  <si>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</si>
  <si>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</si>
  <si>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</si>
  <si>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</si>
  <si>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</si>
  <si>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</si>
  <si>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Ryan Schimpf</t>
  </si>
  <si>
    <t>9953</t>
  </si>
  <si>
    <t>Ian Happ</t>
  </si>
  <si>
    <t>16246</t>
  </si>
  <si>
    <t>Yusniel Diaz</t>
  </si>
  <si>
    <t>Leury Garcia</t>
  </si>
  <si>
    <t>5913</t>
  </si>
  <si>
    <t>Rio Ruiz</t>
  </si>
  <si>
    <t>14103</t>
  </si>
  <si>
    <t>12927</t>
  </si>
  <si>
    <t>Brett Phillips</t>
  </si>
  <si>
    <t>Alex Verdugo</t>
  </si>
  <si>
    <t>Nick Senzel</t>
  </si>
  <si>
    <t>Leody Taveras</t>
  </si>
  <si>
    <t>Brendan Rodgers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</si>
  <si>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</si>
  <si>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</si>
  <si>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</si>
  <si>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</si>
  <si>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</si>
  <si>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</si>
  <si>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</si>
  <si>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</si>
  <si>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</si>
  <si>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</si>
  <si>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</si>
  <si>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</si>
  <si>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Kevin Newman</t>
  </si>
  <si>
    <t>Pat Valaika</t>
  </si>
  <si>
    <t>14885</t>
  </si>
  <si>
    <t>Alex Bregman</t>
  </si>
  <si>
    <t>17678</t>
  </si>
  <si>
    <t>Andrew Knapp</t>
  </si>
  <si>
    <t>Billy Mckinney</t>
  </si>
  <si>
    <t>Orlando Arcia</t>
  </si>
  <si>
    <t>13185</t>
  </si>
  <si>
    <t>Trey Mancini</t>
  </si>
  <si>
    <t>15149</t>
  </si>
  <si>
    <t>Gavin Cecchini</t>
  </si>
  <si>
    <t>17005</t>
  </si>
  <si>
    <t>Wilmer Difo</t>
  </si>
  <si>
    <t>14320</t>
  </si>
  <si>
    <t>Adam Engel</t>
  </si>
  <si>
    <t>Boog Powell</t>
  </si>
  <si>
    <t>Colin Walsh</t>
  </si>
  <si>
    <t>10961</t>
  </si>
  <si>
    <t>Hunter Dozier</t>
  </si>
  <si>
    <t>15117</t>
  </si>
  <si>
    <t>Ryan Mcmahon</t>
  </si>
  <si>
    <t>Bobby Bradley</t>
  </si>
  <si>
    <t>Anthony Alford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</si>
  <si>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</si>
  <si>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</si>
  <si>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</si>
  <si>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</si>
  <si>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</si>
  <si>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</si>
  <si>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</si>
  <si>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</si>
  <si>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</si>
  <si>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11674</t>
  </si>
  <si>
    <t>14710</t>
  </si>
  <si>
    <t>14934</t>
  </si>
  <si>
    <t>10387</t>
  </si>
  <si>
    <t>Kolby Allard</t>
  </si>
  <si>
    <t>13767</t>
  </si>
  <si>
    <t>13654</t>
  </si>
  <si>
    <t>Mike Soroka</t>
  </si>
  <si>
    <t>Brady Aiken</t>
  </si>
  <si>
    <t>14099</t>
  </si>
  <si>
    <t>Alec Hansen</t>
  </si>
  <si>
    <t>14957</t>
  </si>
  <si>
    <t>16980</t>
  </si>
  <si>
    <t>12323</t>
  </si>
  <si>
    <t>13322</t>
  </si>
  <si>
    <t>15552</t>
  </si>
  <si>
    <t>14542</t>
  </si>
  <si>
    <t>15474</t>
  </si>
  <si>
    <t>Carson Fulmer</t>
  </si>
  <si>
    <t>18311</t>
  </si>
  <si>
    <t>13834</t>
  </si>
  <si>
    <t>Chase De Jong</t>
  </si>
  <si>
    <t>13528</t>
  </si>
  <si>
    <t>Danny Barnes</t>
  </si>
  <si>
    <t>11388</t>
  </si>
  <si>
    <t>10285</t>
  </si>
  <si>
    <t>Dan Altavilla</t>
  </si>
  <si>
    <t>16507</t>
  </si>
  <si>
    <t>Tim Adleman</t>
  </si>
  <si>
    <t>10968</t>
  </si>
  <si>
    <t>13211</t>
  </si>
  <si>
    <t>14682</t>
  </si>
  <si>
    <t>15463</t>
  </si>
  <si>
    <t>13942</t>
  </si>
  <si>
    <t>13696</t>
  </si>
  <si>
    <t>17237</t>
  </si>
  <si>
    <t>Seung Hwan Oh</t>
  </si>
  <si>
    <t>18719</t>
  </si>
  <si>
    <t>Dillon Tate</t>
  </si>
  <si>
    <t>15873</t>
  </si>
  <si>
    <t>18498</t>
  </si>
  <si>
    <t>13194</t>
  </si>
  <si>
    <t>14605</t>
  </si>
  <si>
    <t>14524</t>
  </si>
  <si>
    <t>17432</t>
  </si>
  <si>
    <t>Mitch Keller</t>
  </si>
  <si>
    <t>7803</t>
  </si>
  <si>
    <t>14765</t>
  </si>
  <si>
    <t>Nick Goody</t>
  </si>
  <si>
    <t>Anderson Espinoza</t>
  </si>
  <si>
    <t>sa872856</t>
  </si>
  <si>
    <t>12447</t>
  </si>
  <si>
    <t>12880</t>
  </si>
  <si>
    <t>13273</t>
  </si>
  <si>
    <t>Vince Velasquez</t>
  </si>
  <si>
    <t>14295</t>
  </si>
  <si>
    <t>16918</t>
  </si>
  <si>
    <t>Matt Bush</t>
  </si>
  <si>
    <t>1246</t>
  </si>
  <si>
    <t>15627</t>
  </si>
  <si>
    <t>13345</t>
  </si>
  <si>
    <t>15158</t>
  </si>
  <si>
    <t>13218</t>
  </si>
  <si>
    <t>Franklin Perez</t>
  </si>
  <si>
    <t>12763</t>
  </si>
  <si>
    <t>16727</t>
  </si>
  <si>
    <t>14361</t>
  </si>
  <si>
    <t>15232</t>
  </si>
  <si>
    <t>14374</t>
  </si>
  <si>
    <t>10341</t>
  </si>
  <si>
    <t>12975</t>
  </si>
  <si>
    <t>14975</t>
  </si>
  <si>
    <t>Koda Glover</t>
  </si>
  <si>
    <t>17695</t>
  </si>
  <si>
    <t>15038</t>
  </si>
  <si>
    <t>Thomas Szapucki</t>
  </si>
  <si>
    <t>JC Ramirez</t>
  </si>
  <si>
    <t>13133</t>
  </si>
  <si>
    <t>Adonis Medina</t>
  </si>
  <si>
    <t>James Kaprielian</t>
  </si>
  <si>
    <t>14371</t>
  </si>
  <si>
    <t>13188</t>
  </si>
  <si>
    <t>Yadier Alvarez</t>
  </si>
  <si>
    <t>13580</t>
  </si>
  <si>
    <t>14168</t>
  </si>
  <si>
    <t>16086</t>
  </si>
  <si>
    <t>12970</t>
  </si>
  <si>
    <t>13594</t>
  </si>
  <si>
    <t>13606</t>
  </si>
  <si>
    <t>15291</t>
  </si>
  <si>
    <t>16400</t>
  </si>
  <si>
    <t>15015</t>
  </si>
  <si>
    <t>16977</t>
  </si>
  <si>
    <t>12808</t>
  </si>
  <si>
    <t>13449</t>
  </si>
  <si>
    <t>17526</t>
  </si>
  <si>
    <t>11203</t>
  </si>
  <si>
    <t>13543</t>
  </si>
  <si>
    <t>17418</t>
  </si>
  <si>
    <t>13761</t>
  </si>
  <si>
    <t>13533</t>
  </si>
  <si>
    <t>12938</t>
  </si>
  <si>
    <t>14391</t>
  </si>
  <si>
    <t>13774</t>
  </si>
  <si>
    <t>OTTONEUID</t>
  </si>
  <si>
    <t>HQID</t>
  </si>
  <si>
    <t>stewabr01</t>
  </si>
  <si>
    <t>STEWART19911003A</t>
  </si>
  <si>
    <t>Stewart, Brock</t>
  </si>
  <si>
    <t>barreja01</t>
  </si>
  <si>
    <t>BARRETT19910722A</t>
  </si>
  <si>
    <t>Barrett, Jake</t>
  </si>
  <si>
    <t>GIOLITO19940714A</t>
  </si>
  <si>
    <t>cunnt001</t>
  </si>
  <si>
    <t>CUNNINGHA19890320A</t>
  </si>
  <si>
    <t>robic001</t>
  </si>
  <si>
    <t>ROBINSON19850216A</t>
  </si>
  <si>
    <t>MARGOT19940928A</t>
  </si>
  <si>
    <t>Margot, Manuel</t>
  </si>
  <si>
    <t>SWIHART19920403A</t>
  </si>
  <si>
    <t>millb101</t>
  </si>
  <si>
    <t>MILLS19570119A</t>
  </si>
  <si>
    <t>KANG19870405A</t>
  </si>
  <si>
    <t>casilja01</t>
  </si>
  <si>
    <t>SHAW19900416A</t>
  </si>
  <si>
    <t>polanjo01</t>
  </si>
  <si>
    <t>polaj001</t>
  </si>
  <si>
    <t>POLANCO19930705A</t>
  </si>
  <si>
    <t>Polanco, Jorge</t>
  </si>
  <si>
    <t>RODRIGUEZ00000000D</t>
  </si>
  <si>
    <t>herre001</t>
  </si>
  <si>
    <t>HERRERA19850201A</t>
  </si>
  <si>
    <t>mortc101</t>
  </si>
  <si>
    <t>motteta01</t>
  </si>
  <si>
    <t>Motter</t>
  </si>
  <si>
    <t>MOTTER19890918A</t>
  </si>
  <si>
    <t>Motter, Taylor</t>
  </si>
  <si>
    <t>RUSSELL19940123A</t>
  </si>
  <si>
    <t>Olson, Matt</t>
  </si>
  <si>
    <t>davii102</t>
  </si>
  <si>
    <t>DAVIS18950614A</t>
  </si>
  <si>
    <t>MAHTOOK19891130A</t>
  </si>
  <si>
    <t>miranar01</t>
  </si>
  <si>
    <t>Ariel</t>
  </si>
  <si>
    <t>Miranda</t>
  </si>
  <si>
    <t>Miranda, Ariel</t>
  </si>
  <si>
    <t>CORREA19940922A</t>
  </si>
  <si>
    <t>urruh001</t>
  </si>
  <si>
    <t>URRUTIAcubaH01</t>
  </si>
  <si>
    <t>EICKHOFF19900702A</t>
  </si>
  <si>
    <t>maybj101</t>
  </si>
  <si>
    <t>MAYBERRY19490218A</t>
  </si>
  <si>
    <t>EDWARDS19910903A</t>
  </si>
  <si>
    <t>CAMPBELL19850806A</t>
  </si>
  <si>
    <t>VALDEZ19790611A</t>
  </si>
  <si>
    <t>BEELER19890612A</t>
  </si>
  <si>
    <t>GRAVEMAN19901221A</t>
  </si>
  <si>
    <t>MORGAN19900227A</t>
  </si>
  <si>
    <t>okertst01</t>
  </si>
  <si>
    <t>Okert</t>
  </si>
  <si>
    <t>OKERT19910709A</t>
  </si>
  <si>
    <t>Okert, Steven</t>
  </si>
  <si>
    <t>thompja03</t>
  </si>
  <si>
    <t>THOMPSON19940131A</t>
  </si>
  <si>
    <t>Thompson, Jake</t>
  </si>
  <si>
    <t>hillr001</t>
  </si>
  <si>
    <t>HILL19800311A</t>
  </si>
  <si>
    <t>hernr001</t>
  </si>
  <si>
    <t>HERNANDEZ19641111A</t>
  </si>
  <si>
    <t>barneja01</t>
  </si>
  <si>
    <t>BARNES19900414A</t>
  </si>
  <si>
    <t>Barnes, Jacob</t>
  </si>
  <si>
    <t>lewif101</t>
  </si>
  <si>
    <t>LEWIS18581013A</t>
  </si>
  <si>
    <t>GOEDDEL19921020A</t>
  </si>
  <si>
    <t>Goeddel, Tyler</t>
  </si>
  <si>
    <t>adamm102</t>
  </si>
  <si>
    <t>ADAMS19480724A</t>
  </si>
  <si>
    <t>herne001</t>
  </si>
  <si>
    <t>HERNANDEZ19910824A</t>
  </si>
  <si>
    <t>cooneti01</t>
  </si>
  <si>
    <t>Cooney</t>
  </si>
  <si>
    <t>COONEY19901219A</t>
  </si>
  <si>
    <t>Cooney, Tim</t>
  </si>
  <si>
    <t>STORY19921115A</t>
  </si>
  <si>
    <t>Story, Trevor</t>
  </si>
  <si>
    <t>ROBLES19970519A</t>
  </si>
  <si>
    <t>Robles, Victor</t>
  </si>
  <si>
    <t>gomej002</t>
  </si>
  <si>
    <t>GOMEZ19881002A</t>
  </si>
  <si>
    <t>millsal02</t>
  </si>
  <si>
    <t>Alec</t>
  </si>
  <si>
    <t>MILLS19911130A</t>
  </si>
  <si>
    <t>Mills, Alec</t>
  </si>
  <si>
    <t>verrelo01</t>
  </si>
  <si>
    <t>Verrett</t>
  </si>
  <si>
    <t>VERRETT19900619A</t>
  </si>
  <si>
    <t>Verrett, Logan</t>
  </si>
  <si>
    <t>cothaca01</t>
  </si>
  <si>
    <t>Cotham</t>
  </si>
  <si>
    <t>COTHAM19871106A</t>
  </si>
  <si>
    <t>Cotham, Caleb</t>
  </si>
  <si>
    <t>BOUR19880528A</t>
  </si>
  <si>
    <t>PEREZ19830817A</t>
  </si>
  <si>
    <t>WOOD19790220A</t>
  </si>
  <si>
    <t>JIMENEZ19880918A</t>
  </si>
  <si>
    <t>gonza001</t>
  </si>
  <si>
    <t>GONZALEZ19730408A</t>
  </si>
  <si>
    <t>MARSHALL19900418A</t>
  </si>
  <si>
    <t>OLIVERAcubaH01</t>
  </si>
  <si>
    <t>peterdj01</t>
  </si>
  <si>
    <t>PETERSON19911231A</t>
  </si>
  <si>
    <t>Peterson, D.J.</t>
  </si>
  <si>
    <t>PAULSEN19871027A</t>
  </si>
  <si>
    <t>ROSARIO19910928A</t>
  </si>
  <si>
    <t>ROSS19930521A</t>
  </si>
  <si>
    <t>barnema01</t>
  </si>
  <si>
    <t>barnm001</t>
  </si>
  <si>
    <t>BARNES19900617A</t>
  </si>
  <si>
    <t>Barnes, Matt</t>
  </si>
  <si>
    <t>blairaa01</t>
  </si>
  <si>
    <t>Blair</t>
  </si>
  <si>
    <t>BLAIR19920526A</t>
  </si>
  <si>
    <t>Blair, Aaron</t>
  </si>
  <si>
    <t>BRINSON19940508A</t>
  </si>
  <si>
    <t>Brinson, Lewis</t>
  </si>
  <si>
    <t>Guerrieri</t>
  </si>
  <si>
    <t>GUERRIERI19921201A</t>
  </si>
  <si>
    <t>Guerrieri, Taylor</t>
  </si>
  <si>
    <t>SEAGER19940427A</t>
  </si>
  <si>
    <t>schimry01</t>
  </si>
  <si>
    <t>Schimpf</t>
  </si>
  <si>
    <t>SCHIMPF19880311A</t>
  </si>
  <si>
    <t>Schimpf, Ryan</t>
  </si>
  <si>
    <t>ARCIA19940804A</t>
  </si>
  <si>
    <t>Arcia, Orlando</t>
  </si>
  <si>
    <t>GORDON19951024A</t>
  </si>
  <si>
    <t>TRAVIS19910221A</t>
  </si>
  <si>
    <t>martl001</t>
  </si>
  <si>
    <t>MARTINEZ19800120A</t>
  </si>
  <si>
    <t>KNEBEL19911126A</t>
  </si>
  <si>
    <t>CRAWFORD19950111A</t>
  </si>
  <si>
    <t>SMITH19891019A</t>
  </si>
  <si>
    <t>NELSON19730126A</t>
  </si>
  <si>
    <t>MAEDA19880411A</t>
  </si>
  <si>
    <t>TURNER19930630A</t>
  </si>
  <si>
    <t>anderty01</t>
  </si>
  <si>
    <t>ANDERSON19891230A</t>
  </si>
  <si>
    <t>Anderson, Tyler</t>
  </si>
  <si>
    <t>ALMORA19940416A</t>
  </si>
  <si>
    <t>altha001</t>
  </si>
  <si>
    <t>ALTHERR19910114A</t>
  </si>
  <si>
    <t>eflinza01</t>
  </si>
  <si>
    <t>Eflin</t>
  </si>
  <si>
    <t>EFLIN19940408A</t>
  </si>
  <si>
    <t>Eflin, Zach</t>
  </si>
  <si>
    <t>cuthbch01</t>
  </si>
  <si>
    <t>Cheslor</t>
  </si>
  <si>
    <t>Cuthbert</t>
  </si>
  <si>
    <t>CUTHBERT19921116A</t>
  </si>
  <si>
    <t>Cuthbert, Cheslor</t>
  </si>
  <si>
    <t>SMITH19950615A</t>
  </si>
  <si>
    <t>Smith, Dominic</t>
  </si>
  <si>
    <t>GORSKI19871006A</t>
  </si>
  <si>
    <t>bautj001</t>
  </si>
  <si>
    <t>HESTON19880410A</t>
  </si>
  <si>
    <t>martijo08</t>
  </si>
  <si>
    <t>martj002</t>
  </si>
  <si>
    <t>Martinez, Jose</t>
  </si>
  <si>
    <t>jacom101</t>
  </si>
  <si>
    <t>JACOBS18780000A</t>
  </si>
  <si>
    <t>fernj001</t>
  </si>
  <si>
    <t>FERNANDEZ19741102A</t>
  </si>
  <si>
    <t>lombs001</t>
  </si>
  <si>
    <t>LOMBARDOZ19600426A</t>
  </si>
  <si>
    <t>BROOKS19900427A</t>
  </si>
  <si>
    <t>smitj111</t>
  </si>
  <si>
    <t>SMITH18931229A</t>
  </si>
  <si>
    <t>hanigmi01</t>
  </si>
  <si>
    <t>Haniger</t>
  </si>
  <si>
    <t>Haniger, Mitch</t>
  </si>
  <si>
    <t>PEREZ19730328A</t>
  </si>
  <si>
    <t>blana001</t>
  </si>
  <si>
    <t>BLANCO19840411A</t>
  </si>
  <si>
    <t>buchtry01</t>
  </si>
  <si>
    <t>Buchter</t>
  </si>
  <si>
    <t>buchr001</t>
  </si>
  <si>
    <t>BUCHTER19870213A</t>
  </si>
  <si>
    <t>Buchter, Ryan</t>
  </si>
  <si>
    <t>gourrlo01</t>
  </si>
  <si>
    <t>Lourdes Gourriel</t>
  </si>
  <si>
    <t>Lourdes</t>
  </si>
  <si>
    <t>Gourriel, Lourdes</t>
  </si>
  <si>
    <t>bushma01</t>
  </si>
  <si>
    <t>Bush</t>
  </si>
  <si>
    <t>BUSH19860208A</t>
  </si>
  <si>
    <t>Bush, Matt</t>
  </si>
  <si>
    <t>eibnebr01</t>
  </si>
  <si>
    <t>Eibner</t>
  </si>
  <si>
    <t>EIBNER19881202A</t>
  </si>
  <si>
    <t>Eibner, Brett</t>
  </si>
  <si>
    <t>BARRETO19960227A</t>
  </si>
  <si>
    <t>Barreto, Franklin</t>
  </si>
  <si>
    <t>owenh001</t>
  </si>
  <si>
    <t>snellbl01</t>
  </si>
  <si>
    <t>SNELL19921204A</t>
  </si>
  <si>
    <t>Snell, Blake</t>
  </si>
  <si>
    <t>SWEENEY19910201A</t>
  </si>
  <si>
    <t>greench03</t>
  </si>
  <si>
    <t>Green, Chad</t>
  </si>
  <si>
    <t>mejiaad01</t>
  </si>
  <si>
    <t>Adalberto</t>
  </si>
  <si>
    <t>MEJIA19930620A</t>
  </si>
  <si>
    <t>Mejia, Adalberto</t>
  </si>
  <si>
    <t>NICOLINO19911122A</t>
  </si>
  <si>
    <t>TAILLON19911118A</t>
  </si>
  <si>
    <t>broxtke01</t>
  </si>
  <si>
    <t>Keon</t>
  </si>
  <si>
    <t>BROXTON19900507A</t>
  </si>
  <si>
    <t>Broxton, Keon</t>
  </si>
  <si>
    <t>GARCIAcubaA04</t>
  </si>
  <si>
    <t>ravinjo01</t>
  </si>
  <si>
    <t>Ravin</t>
  </si>
  <si>
    <t>Ravin, Josh</t>
  </si>
  <si>
    <t>murphto04</t>
  </si>
  <si>
    <t>Murphy, Tom</t>
  </si>
  <si>
    <t>CASTRO19941224A</t>
  </si>
  <si>
    <t>ruppc001</t>
  </si>
  <si>
    <t>RUPP19880928A</t>
  </si>
  <si>
    <t>duvaa001</t>
  </si>
  <si>
    <t>DUVALL19880904A</t>
  </si>
  <si>
    <t>reedco01</t>
  </si>
  <si>
    <t>REED19930415A</t>
  </si>
  <si>
    <t>Reed, Cody</t>
  </si>
  <si>
    <t>garcf002</t>
  </si>
  <si>
    <t>BLACKBURN19930106A</t>
  </si>
  <si>
    <t>WHEELER19740000A</t>
  </si>
  <si>
    <t>chafa001</t>
  </si>
  <si>
    <t>CHAFIN19900617A</t>
  </si>
  <si>
    <t>PARKER19890101A</t>
  </si>
  <si>
    <t>nolis001</t>
  </si>
  <si>
    <t>NOLIN19891226A</t>
  </si>
  <si>
    <t>DAVIES19930207A</t>
  </si>
  <si>
    <t>Davies, Zach</t>
  </si>
  <si>
    <t>BREGMAN19940330A</t>
  </si>
  <si>
    <t>Bregman, Alex</t>
  </si>
  <si>
    <t>MARTE19910621A</t>
  </si>
  <si>
    <t>SANCHEZ19921202A</t>
  </si>
  <si>
    <t>GLASNOW19930823A</t>
  </si>
  <si>
    <t>guerrju02</t>
  </si>
  <si>
    <t>GUERRA19850116A</t>
  </si>
  <si>
    <t>Guerra, Junior</t>
  </si>
  <si>
    <t>wolteto01</t>
  </si>
  <si>
    <t>Wolters</t>
  </si>
  <si>
    <t>WOLTERS19920609A</t>
  </si>
  <si>
    <t>Wolters, Tony</t>
  </si>
  <si>
    <t>gimec001</t>
  </si>
  <si>
    <t>GIMENEZ19821227A</t>
  </si>
  <si>
    <t>JOHNSON19901218A</t>
  </si>
  <si>
    <t>BROWN19810217A</t>
  </si>
  <si>
    <t>shrec001</t>
  </si>
  <si>
    <t>SHREVE19900712A</t>
  </si>
  <si>
    <t>GALLO19940101A</t>
  </si>
  <si>
    <t>brachsi01</t>
  </si>
  <si>
    <t>Silvino</t>
  </si>
  <si>
    <t>Bracho</t>
  </si>
  <si>
    <t>BRACHO19920717A</t>
  </si>
  <si>
    <t>Bracho, Silvino</t>
  </si>
  <si>
    <t>gonzm006</t>
  </si>
  <si>
    <t>GONZALEZ19860923A</t>
  </si>
  <si>
    <t>BEDROSIAN19911002A</t>
  </si>
  <si>
    <t>DIAZ19740219A</t>
  </si>
  <si>
    <t>felizmi01</t>
  </si>
  <si>
    <t>FELIZ19930928A</t>
  </si>
  <si>
    <t>Feliz, Michael</t>
  </si>
  <si>
    <t>OSUNA19950702A</t>
  </si>
  <si>
    <t>treinbl01</t>
  </si>
  <si>
    <t>Treinen</t>
  </si>
  <si>
    <t>treib001</t>
  </si>
  <si>
    <t>Treinen, Blake</t>
  </si>
  <si>
    <t>CAVE19921207A</t>
  </si>
  <si>
    <t>josepto01</t>
  </si>
  <si>
    <t>JOSEPH19910716A</t>
  </si>
  <si>
    <t>Joseph, Tommy</t>
  </si>
  <si>
    <t>vargace01</t>
  </si>
  <si>
    <t>VARGAS19911230A</t>
  </si>
  <si>
    <t>Vargas, Cesar</t>
  </si>
  <si>
    <t>WALSH19890926A</t>
  </si>
  <si>
    <t>Walsh, Colin</t>
  </si>
  <si>
    <t>petes002</t>
  </si>
  <si>
    <t>PETERSON19880211A</t>
  </si>
  <si>
    <t>honeybr01</t>
  </si>
  <si>
    <t>Honeywell</t>
  </si>
  <si>
    <t>HONEYWELL19950331A</t>
  </si>
  <si>
    <t>Honeywell, Brent</t>
  </si>
  <si>
    <t>JACKSON19711115A</t>
  </si>
  <si>
    <t>drurybr01</t>
  </si>
  <si>
    <t>Drury</t>
  </si>
  <si>
    <t>DRURY19920821A</t>
  </si>
  <si>
    <t>Drury, Brandon</t>
  </si>
  <si>
    <t>STEWART19941007A</t>
  </si>
  <si>
    <t>rogerta01</t>
  </si>
  <si>
    <t>Rogers, Taylor</t>
  </si>
  <si>
    <t>CONFORTO19930301A</t>
  </si>
  <si>
    <t>HANSON19921022A</t>
  </si>
  <si>
    <t>MONTAS19930321A</t>
  </si>
  <si>
    <t>fraziad01</t>
  </si>
  <si>
    <t>FRAZIER19911214A</t>
  </si>
  <si>
    <t>Frazier, Adam</t>
  </si>
  <si>
    <t>weavelu01</t>
  </si>
  <si>
    <t>WEAVER19930821A</t>
  </si>
  <si>
    <t>Weaver, Luke</t>
  </si>
  <si>
    <t>gwynt001</t>
  </si>
  <si>
    <t>GWYNN19600509A</t>
  </si>
  <si>
    <t>WILLIAMS19930908A</t>
  </si>
  <si>
    <t>Williams, Nick</t>
  </si>
  <si>
    <t>HOLMES19960322A</t>
  </si>
  <si>
    <t>smokejo01</t>
  </si>
  <si>
    <t>Smoker</t>
  </si>
  <si>
    <t>Smoker, Josh</t>
  </si>
  <si>
    <t>JENKINS19880312A</t>
  </si>
  <si>
    <t>diazal02</t>
  </si>
  <si>
    <t>Aledmys</t>
  </si>
  <si>
    <t>Diaz, Aledmys</t>
  </si>
  <si>
    <t>IGLESIAS19900401A</t>
  </si>
  <si>
    <t>CRUZ19770121A</t>
  </si>
  <si>
    <t>younm001</t>
  </si>
  <si>
    <t>YOUNG19580809A</t>
  </si>
  <si>
    <t>THOMPSON19910315A</t>
  </si>
  <si>
    <t>MEYER19900103A</t>
  </si>
  <si>
    <t>garcigr01</t>
  </si>
  <si>
    <t>garcg002</t>
  </si>
  <si>
    <t>GARCIA19890808A</t>
  </si>
  <si>
    <t>Garcia, Greg</t>
  </si>
  <si>
    <t>GONZALEZ19920928A</t>
  </si>
  <si>
    <t>SCHWARBER19930305A</t>
  </si>
  <si>
    <t>hinojda01</t>
  </si>
  <si>
    <t>Dalier</t>
  </si>
  <si>
    <t>Hinojosa</t>
  </si>
  <si>
    <t>HINOJOSAcubaD01</t>
  </si>
  <si>
    <t>Hinojosa, Dalier</t>
  </si>
  <si>
    <t>BANUELOS19910313A</t>
  </si>
  <si>
    <t>MATZ19910529A</t>
  </si>
  <si>
    <t>riverfe01</t>
  </si>
  <si>
    <t>RIVERO19910705A</t>
  </si>
  <si>
    <t>RODGERS19960809A</t>
  </si>
  <si>
    <t>Rodgers, Brendan</t>
  </si>
  <si>
    <t>fulmeca01</t>
  </si>
  <si>
    <t>Fulmer</t>
  </si>
  <si>
    <t>Carson Fullmer</t>
  </si>
  <si>
    <t>FULMER19931213A</t>
  </si>
  <si>
    <t>Fulmer, Carson</t>
  </si>
  <si>
    <t>ALFARO00000000A</t>
  </si>
  <si>
    <t>johnj105</t>
  </si>
  <si>
    <t>willima10</t>
  </si>
  <si>
    <t>WILLIAMS19910821A</t>
  </si>
  <si>
    <t>COX19890509A</t>
  </si>
  <si>
    <t>ORLANDO19851101A</t>
  </si>
  <si>
    <t>nottija01</t>
  </si>
  <si>
    <t>Nottingham</t>
  </si>
  <si>
    <t>NOTTINGHA19950403A</t>
  </si>
  <si>
    <t>Nottingham, Jacob</t>
  </si>
  <si>
    <t>gsellro01</t>
  </si>
  <si>
    <t>Gsellman</t>
  </si>
  <si>
    <t>GSELLMAN19930718A</t>
  </si>
  <si>
    <t>Gsellman, Robert</t>
  </si>
  <si>
    <t>ALFORD19940720A</t>
  </si>
  <si>
    <t>Alford, Anthony</t>
  </si>
  <si>
    <t>BENINTEND19940706A</t>
  </si>
  <si>
    <t>Benintendi, Andrew</t>
  </si>
  <si>
    <t>grayjo02</t>
  </si>
  <si>
    <t>GRAY19911105A</t>
  </si>
  <si>
    <t>perec001</t>
  </si>
  <si>
    <t>Byung Ho Park</t>
  </si>
  <si>
    <t>PARK19860710A</t>
  </si>
  <si>
    <t>Park, Byung-ho</t>
  </si>
  <si>
    <t>ZIMMER19910913A</t>
  </si>
  <si>
    <t>alvaj001</t>
  </si>
  <si>
    <t>conlead01</t>
  </si>
  <si>
    <t>Conley</t>
  </si>
  <si>
    <t>CONLEY19900524A</t>
  </si>
  <si>
    <t>Conley, Adam</t>
  </si>
  <si>
    <t>hamib101</t>
  </si>
  <si>
    <t>PARKER19850408A</t>
  </si>
  <si>
    <t>REED19930510A</t>
  </si>
  <si>
    <t>Reed, A.J.</t>
  </si>
  <si>
    <t>BIRD19921109A</t>
  </si>
  <si>
    <t>PEREZ19910521A</t>
  </si>
  <si>
    <t>HAVENS19861020A</t>
  </si>
  <si>
    <t>kellj102</t>
  </si>
  <si>
    <t>mengdda01</t>
  </si>
  <si>
    <t>Mengden</t>
  </si>
  <si>
    <t>MENGDEN19930219A</t>
  </si>
  <si>
    <t>Mengden, Daniel</t>
  </si>
  <si>
    <t>johnsbr02</t>
  </si>
  <si>
    <t>johnb002</t>
  </si>
  <si>
    <t>Johnson, Brian</t>
  </si>
  <si>
    <t>LEONE19911026A</t>
  </si>
  <si>
    <t>aguij001</t>
  </si>
  <si>
    <t>AGUILAR19900630A</t>
  </si>
  <si>
    <t>millj105</t>
  </si>
  <si>
    <t>MILLER18801002A</t>
  </si>
  <si>
    <t>CRON19900105A</t>
  </si>
  <si>
    <t>PETIT00000000A</t>
  </si>
  <si>
    <t>HILL19751210A</t>
  </si>
  <si>
    <t>PETERSON19900509A</t>
  </si>
  <si>
    <t>WILSON19730000A</t>
  </si>
  <si>
    <t>MUSTELIER19840808A</t>
  </si>
  <si>
    <t>daytogr01</t>
  </si>
  <si>
    <t>Dayton</t>
  </si>
  <si>
    <t>DAYTON19871125A</t>
  </si>
  <si>
    <t>Dayton, Grant</t>
  </si>
  <si>
    <t>devench02</t>
  </si>
  <si>
    <t>Devenski</t>
  </si>
  <si>
    <t>DEVENSKI19901113A</t>
  </si>
  <si>
    <t>Devenski, Chris</t>
  </si>
  <si>
    <t>vogelda01</t>
  </si>
  <si>
    <t>Vogelbach</t>
  </si>
  <si>
    <t>Daniel Vogelbach</t>
  </si>
  <si>
    <t>VOGELBACH19921217A</t>
  </si>
  <si>
    <t>Vogelbach, Dan</t>
  </si>
  <si>
    <t>stanm004</t>
  </si>
  <si>
    <t>WEBB19780530A</t>
  </si>
  <si>
    <t>MARTIN19890904A</t>
  </si>
  <si>
    <t>rickajo01</t>
  </si>
  <si>
    <t>Rickard</t>
  </si>
  <si>
    <t>RICKARD19910521A</t>
  </si>
  <si>
    <t>Rickard, Joey</t>
  </si>
  <si>
    <t>asheral01</t>
  </si>
  <si>
    <t>Asher</t>
  </si>
  <si>
    <t>ASHER19911004A</t>
  </si>
  <si>
    <t>Asher, Alec</t>
  </si>
  <si>
    <t>JACKSON19840928A</t>
  </si>
  <si>
    <t>burgoen02</t>
  </si>
  <si>
    <t>Burgos</t>
  </si>
  <si>
    <t>burge001</t>
  </si>
  <si>
    <t>Burgos, Enrique</t>
  </si>
  <si>
    <t>PAULINO19941121A</t>
  </si>
  <si>
    <t>millj002</t>
  </si>
  <si>
    <t>MILLER19770827A</t>
  </si>
  <si>
    <t>MATEO19950623A</t>
  </si>
  <si>
    <t>Mateo, Jorge</t>
  </si>
  <si>
    <t>musgrjo01</t>
  </si>
  <si>
    <t>Musgrove</t>
  </si>
  <si>
    <t>MUSGROVE19921204A</t>
  </si>
  <si>
    <t>Musgrove, Joe</t>
  </si>
  <si>
    <t>lambj101</t>
  </si>
  <si>
    <t>LAMB19460720A</t>
  </si>
  <si>
    <t>SPANGENBE19910316A</t>
  </si>
  <si>
    <t>rojasmi02</t>
  </si>
  <si>
    <t>Rojas</t>
  </si>
  <si>
    <t>rojam002</t>
  </si>
  <si>
    <t>ROJAS19890224A</t>
  </si>
  <si>
    <t>Rojas, Miguel</t>
  </si>
  <si>
    <t>MARTE19931012A</t>
  </si>
  <si>
    <t>quinnro01</t>
  </si>
  <si>
    <t>Roman</t>
  </si>
  <si>
    <t>Quinn</t>
  </si>
  <si>
    <t>QUINN19930514A</t>
  </si>
  <si>
    <t>Quinn, Roman</t>
  </si>
  <si>
    <t>phamt001</t>
  </si>
  <si>
    <t>PHAM19880308A</t>
  </si>
  <si>
    <t>hembrhe01</t>
  </si>
  <si>
    <t>Hembree</t>
  </si>
  <si>
    <t>hembh001</t>
  </si>
  <si>
    <t>HEMBREE19890113A</t>
  </si>
  <si>
    <t>Hembree, Heath</t>
  </si>
  <si>
    <t>COLE19920105A</t>
  </si>
  <si>
    <t>mccul001</t>
  </si>
  <si>
    <t>HERNANDEZ19720000A</t>
  </si>
  <si>
    <t>ALBIES19970107A</t>
  </si>
  <si>
    <t>Albies, Ozzie</t>
  </si>
  <si>
    <t>obriepe01</t>
  </si>
  <si>
    <t>O'Brien</t>
  </si>
  <si>
    <t>O'Brien, Peter</t>
  </si>
  <si>
    <t>cabrema01</t>
  </si>
  <si>
    <t>Mauricio</t>
  </si>
  <si>
    <t>CABRERA19930922A</t>
  </si>
  <si>
    <t>Cabrera, Mauricio</t>
  </si>
  <si>
    <t>elmoj001</t>
  </si>
  <si>
    <t>ELMORE19870615A</t>
  </si>
  <si>
    <t>REYES19940829A</t>
  </si>
  <si>
    <t>Reyes, Alex</t>
  </si>
  <si>
    <t>naquity01</t>
  </si>
  <si>
    <t>Naquin</t>
  </si>
  <si>
    <t>NAQUIN19910424A</t>
  </si>
  <si>
    <t>Naquin, Tyler</t>
  </si>
  <si>
    <t>ROBERTS19740000C</t>
  </si>
  <si>
    <t>estevca01</t>
  </si>
  <si>
    <t>Estevez</t>
  </si>
  <si>
    <t>Estevez, Carlos</t>
  </si>
  <si>
    <t>adriaeh01</t>
  </si>
  <si>
    <t>Ehire</t>
  </si>
  <si>
    <t>Adrianza</t>
  </si>
  <si>
    <t>adrie001</t>
  </si>
  <si>
    <t>ADRIANZA19890821A</t>
  </si>
  <si>
    <t>Adrianza, Ehire</t>
  </si>
  <si>
    <t>TOMLINSON19900616A</t>
  </si>
  <si>
    <t>PERAZA19940430A</t>
  </si>
  <si>
    <t>kuhlch01</t>
  </si>
  <si>
    <t>Kuhl</t>
  </si>
  <si>
    <t>KUHL19920910A</t>
  </si>
  <si>
    <t>Kuhl, Chad</t>
  </si>
  <si>
    <t>BERRIOS19940527A</t>
  </si>
  <si>
    <t>BASSITT19890222A</t>
  </si>
  <si>
    <t>healyry01</t>
  </si>
  <si>
    <t>Ryon</t>
  </si>
  <si>
    <t>Healy</t>
  </si>
  <si>
    <t>HEALY19920110A</t>
  </si>
  <si>
    <t>Healy, Ryon</t>
  </si>
  <si>
    <t>WISLER19920912A</t>
  </si>
  <si>
    <t>DUFFEY19901227A</t>
  </si>
  <si>
    <t>Billy McKinney</t>
  </si>
  <si>
    <t>MCKINNEY19940823A</t>
  </si>
  <si>
    <t>McKinney, Billy</t>
  </si>
  <si>
    <t>zychto01</t>
  </si>
  <si>
    <t>Zych</t>
  </si>
  <si>
    <t>ZYCH19900807A</t>
  </si>
  <si>
    <t>Zych, Tony</t>
  </si>
  <si>
    <t>STARLING19920803A</t>
  </si>
  <si>
    <t>BUXTON19931218A</t>
  </si>
  <si>
    <t>diazju03</t>
  </si>
  <si>
    <t>Jumbo</t>
  </si>
  <si>
    <t>diazj005</t>
  </si>
  <si>
    <t>DIAZ19840227A</t>
  </si>
  <si>
    <t>Diaz, Jumbo</t>
  </si>
  <si>
    <t>stasm001</t>
  </si>
  <si>
    <t>STASSI19910315A</t>
  </si>
  <si>
    <t>Stassi, Max</t>
  </si>
  <si>
    <t>bensj001</t>
  </si>
  <si>
    <t>BENSON19880305A</t>
  </si>
  <si>
    <t>vizca001</t>
  </si>
  <si>
    <t>VIZCAINO19901113A</t>
  </si>
  <si>
    <t>WALL19951120A</t>
  </si>
  <si>
    <t>poundbr01</t>
  </si>
  <si>
    <t>Pounders</t>
  </si>
  <si>
    <t>POUNDERS19900926A</t>
  </si>
  <si>
    <t>Pounders, Brooks</t>
  </si>
  <si>
    <t>LINDOR19931114A</t>
  </si>
  <si>
    <t>FISHER19930821A</t>
  </si>
  <si>
    <t>cravyty01</t>
  </si>
  <si>
    <t>Cravy</t>
  </si>
  <si>
    <t>CRAVY19890713A</t>
  </si>
  <si>
    <t>Cravy, Tyler</t>
  </si>
  <si>
    <t>difowi01</t>
  </si>
  <si>
    <t>Difo</t>
  </si>
  <si>
    <t>DIFO19920402A</t>
  </si>
  <si>
    <t>Difo, Wilmer</t>
  </si>
  <si>
    <t>strahma01</t>
  </si>
  <si>
    <t>Strahm</t>
  </si>
  <si>
    <t>STRAHM19911112A</t>
  </si>
  <si>
    <t>Strahm, Matt</t>
  </si>
  <si>
    <t>martefr01</t>
  </si>
  <si>
    <t>Martes</t>
  </si>
  <si>
    <t>MARTES19951124A</t>
  </si>
  <si>
    <t>Martes, Francis</t>
  </si>
  <si>
    <t>SWANSON19940211A</t>
  </si>
  <si>
    <t>Swanson, Dansby</t>
  </si>
  <si>
    <t>murpj001</t>
  </si>
  <si>
    <t>MURPHY19910513A</t>
  </si>
  <si>
    <t>NOLA19930604A</t>
  </si>
  <si>
    <t>BRADLEY19920810A</t>
  </si>
  <si>
    <t>manaese01</t>
  </si>
  <si>
    <t>Manaea</t>
  </si>
  <si>
    <t>MANAEA19920201A</t>
  </si>
  <si>
    <t>Manaea, Sean</t>
  </si>
  <si>
    <t>MERCHAN19810326A</t>
  </si>
  <si>
    <t>HARVEY19941209A</t>
  </si>
  <si>
    <t>rodre102</t>
  </si>
  <si>
    <t>HAPP19940812A</t>
  </si>
  <si>
    <t>Happ, Ian</t>
  </si>
  <si>
    <t>RODON19921210A</t>
  </si>
  <si>
    <t>stripro01</t>
  </si>
  <si>
    <t>Stripling</t>
  </si>
  <si>
    <t>STRIPLING19891123A</t>
  </si>
  <si>
    <t>Stripling, Ross</t>
  </si>
  <si>
    <t>mondr002</t>
  </si>
  <si>
    <t>casac001</t>
  </si>
  <si>
    <t>CASALI19881109A</t>
  </si>
  <si>
    <t>deleojo01</t>
  </si>
  <si>
    <t>De Leon</t>
  </si>
  <si>
    <t>DE LEON19900814A</t>
  </si>
  <si>
    <t>De Leon, Jose</t>
  </si>
  <si>
    <t>VELASQUEZ19920607A</t>
  </si>
  <si>
    <t>COWART19920602A</t>
  </si>
  <si>
    <t>DAHL19940401A</t>
  </si>
  <si>
    <t>FRAZIER19940906A</t>
  </si>
  <si>
    <t>NAKAJIMA19820731A</t>
  </si>
  <si>
    <t>TORRES19781125A</t>
  </si>
  <si>
    <t>jonesja07</t>
  </si>
  <si>
    <t>JONES19920510A</t>
  </si>
  <si>
    <t>Jones, JaCoby</t>
  </si>
  <si>
    <t>solissa01</t>
  </si>
  <si>
    <t>Sammy</t>
  </si>
  <si>
    <t>SOLIS19880810A</t>
  </si>
  <si>
    <t>Solis, Sammy</t>
  </si>
  <si>
    <t>urenajo01</t>
  </si>
  <si>
    <t>Urena</t>
  </si>
  <si>
    <t>Urena, Jose</t>
  </si>
  <si>
    <t>JOHNSON19660000A</t>
  </si>
  <si>
    <t>newcose01</t>
  </si>
  <si>
    <t>Newcomb</t>
  </si>
  <si>
    <t>NEWCOMB19930612A</t>
  </si>
  <si>
    <t>Newcomb, Sean</t>
  </si>
  <si>
    <t>jankotr01</t>
  </si>
  <si>
    <t>Jankowski</t>
  </si>
  <si>
    <t>JANKOWSKI19910615A</t>
  </si>
  <si>
    <t>Jankowski, Travis</t>
  </si>
  <si>
    <t>REA19900701A</t>
  </si>
  <si>
    <t>BELLINGER19950713A</t>
  </si>
  <si>
    <t>Bellinger, Cody</t>
  </si>
  <si>
    <t>BAKER00000000C</t>
  </si>
  <si>
    <t>WINKER19930817A</t>
  </si>
  <si>
    <t>NIMMO19930327A</t>
  </si>
  <si>
    <t>SYNDERGAA19920829A</t>
  </si>
  <si>
    <t>HERNANDEZ19870324A</t>
  </si>
  <si>
    <t>ROSENBAUM19871010A</t>
  </si>
  <si>
    <t>MAZARA19950426A</t>
  </si>
  <si>
    <t>Mazara, Nomar</t>
  </si>
  <si>
    <t>ANDERSON19780710A</t>
  </si>
  <si>
    <t>pressry01</t>
  </si>
  <si>
    <t>Pressly</t>
  </si>
  <si>
    <t>presr001</t>
  </si>
  <si>
    <t>PRESSLY19881215A</t>
  </si>
  <si>
    <t>Pressly, Ryan</t>
  </si>
  <si>
    <t>FARMER19910220A</t>
  </si>
  <si>
    <t>severpe01</t>
  </si>
  <si>
    <t>SEVERINO19930720A</t>
  </si>
  <si>
    <t>Severino, Pedro</t>
  </si>
  <si>
    <t>CHOI19910519A</t>
  </si>
  <si>
    <t>Choi, Ji-Man</t>
  </si>
  <si>
    <t>FRIAS19891113A</t>
  </si>
  <si>
    <t>GONZALEZ19920115A</t>
  </si>
  <si>
    <t>BUTLER19910313A</t>
  </si>
  <si>
    <t>clevimi01</t>
  </si>
  <si>
    <t>Clevinger</t>
  </si>
  <si>
    <t>CLEVINGER19901221A</t>
  </si>
  <si>
    <t>Clevinger, Mike</t>
  </si>
  <si>
    <t>RUSSELL19801221A</t>
  </si>
  <si>
    <t>rodrh001</t>
  </si>
  <si>
    <t>RODRIGUEZ19671108A</t>
  </si>
  <si>
    <t>KUBITZA19900715A</t>
  </si>
  <si>
    <t>manes001</t>
  </si>
  <si>
    <t>MANESS19881014A</t>
  </si>
  <si>
    <t>braulst01</t>
  </si>
  <si>
    <t>Brault</t>
  </si>
  <si>
    <t>braultst01</t>
  </si>
  <si>
    <t>BRAULT19920429A</t>
  </si>
  <si>
    <t>Brault, Steven</t>
  </si>
  <si>
    <t>PHILLIPS19940530A</t>
  </si>
  <si>
    <t>Phillips, Brett</t>
  </si>
  <si>
    <t>saupowa01</t>
  </si>
  <si>
    <t>Warwick</t>
  </si>
  <si>
    <t>Saupold</t>
  </si>
  <si>
    <t>SAUPOLD19900116A</t>
  </si>
  <si>
    <t>Saupold, Warwick</t>
  </si>
  <si>
    <t>mitchbr01</t>
  </si>
  <si>
    <t>mitcb001</t>
  </si>
  <si>
    <t>MITCHELL19910419A</t>
  </si>
  <si>
    <t>Mitchell, Bryan</t>
  </si>
  <si>
    <t>bakes001</t>
  </si>
  <si>
    <t>BAKER19700000A</t>
  </si>
  <si>
    <t>adamc001</t>
  </si>
  <si>
    <t>ADAMES19910726A</t>
  </si>
  <si>
    <t>nerishe01</t>
  </si>
  <si>
    <t>Neris</t>
  </si>
  <si>
    <t>nerih001</t>
  </si>
  <si>
    <t>NERIS19890614A</t>
  </si>
  <si>
    <t>Neris, Hector</t>
  </si>
  <si>
    <t>fulmemi01</t>
  </si>
  <si>
    <t>FULMER19930315A</t>
  </si>
  <si>
    <t>Fulmer, Michael</t>
  </si>
  <si>
    <t>CASTILLO19870907A</t>
  </si>
  <si>
    <t>SEVERINO19940220A</t>
  </si>
  <si>
    <t>fielj001</t>
  </si>
  <si>
    <t>robleha01</t>
  </si>
  <si>
    <t>Hansel</t>
  </si>
  <si>
    <t>ROBLES19900813A</t>
  </si>
  <si>
    <t>Robles, Hansel</t>
  </si>
  <si>
    <t>omallsh01</t>
  </si>
  <si>
    <t>O'Malley</t>
  </si>
  <si>
    <t>omals001</t>
  </si>
  <si>
    <t>OMALLEY19871228A</t>
  </si>
  <si>
    <t>O'Malley, Shawn</t>
  </si>
  <si>
    <t>ANDRIESE19890828A</t>
  </si>
  <si>
    <t>petitgr01</t>
  </si>
  <si>
    <t>Gregorio</t>
  </si>
  <si>
    <t>petig001</t>
  </si>
  <si>
    <t>PETIT19841210A</t>
  </si>
  <si>
    <t>Petit, Gregorio</t>
  </si>
  <si>
    <t>cessalu01</t>
  </si>
  <si>
    <t>Cessa</t>
  </si>
  <si>
    <t>CESSA19920425A</t>
  </si>
  <si>
    <t>Cessa, Luis</t>
  </si>
  <si>
    <t>BRITO19920906A</t>
  </si>
  <si>
    <t>Brito, Socrates</t>
  </si>
  <si>
    <t>STEPHENSO19930224A</t>
  </si>
  <si>
    <t>URIAS19960812A</t>
  </si>
  <si>
    <t>willima11</t>
  </si>
  <si>
    <t>Mac</t>
  </si>
  <si>
    <t>Williamson</t>
  </si>
  <si>
    <t>WILLIAMSO19900715A</t>
  </si>
  <si>
    <t>Williamson, Mac</t>
  </si>
  <si>
    <t>REFSNYDER19910326A</t>
  </si>
  <si>
    <t>bandyje01</t>
  </si>
  <si>
    <t>Jett</t>
  </si>
  <si>
    <t>Bandy</t>
  </si>
  <si>
    <t>BANDY19900326A</t>
  </si>
  <si>
    <t>Bandy, Jett</t>
  </si>
  <si>
    <t>tatedi01</t>
  </si>
  <si>
    <t>Tate</t>
  </si>
  <si>
    <t>TATE19940501A</t>
  </si>
  <si>
    <t>Tate, Dillon</t>
  </si>
  <si>
    <t>bowmama01</t>
  </si>
  <si>
    <t>Bowman</t>
  </si>
  <si>
    <t>BOWMAN19851107A</t>
  </si>
  <si>
    <t>Bowman, Matt</t>
  </si>
  <si>
    <t>COOPER19850618A</t>
  </si>
  <si>
    <t>LAMB19901009A</t>
  </si>
  <si>
    <t>martc002</t>
  </si>
  <si>
    <t>gourryu01</t>
  </si>
  <si>
    <t>Yulieski</t>
  </si>
  <si>
    <t>Gurriel</t>
  </si>
  <si>
    <t>GOURRIELcubaY02</t>
  </si>
  <si>
    <t>Gurriel, Yulieski</t>
  </si>
  <si>
    <t>SCHEBLER19901006A</t>
  </si>
  <si>
    <t>Schebler, Scott</t>
  </si>
  <si>
    <t>morimsh01</t>
  </si>
  <si>
    <t>Morimando</t>
  </si>
  <si>
    <t>MORIMANDO19921120A</t>
  </si>
  <si>
    <t>Morimando, Shawn</t>
  </si>
  <si>
    <t>ANDERSON19900914A</t>
  </si>
  <si>
    <t>hoytja01</t>
  </si>
  <si>
    <t>Hoyt</t>
  </si>
  <si>
    <t>Hoyt, James</t>
  </si>
  <si>
    <t>lawde01</t>
  </si>
  <si>
    <t>Law</t>
  </si>
  <si>
    <t>LAW19900914A</t>
  </si>
  <si>
    <t>Law, Derek</t>
  </si>
  <si>
    <t>Hyun-soo Kim</t>
  </si>
  <si>
    <t>KIM19880102A</t>
  </si>
  <si>
    <t>Kim, Hyun-soo</t>
  </si>
  <si>
    <t>leeda02</t>
  </si>
  <si>
    <t>Dae-Ho</t>
  </si>
  <si>
    <t>LEE19820621A</t>
  </si>
  <si>
    <t>Lee, Dae-Ho</t>
  </si>
  <si>
    <t>CONTRERAS19920513A</t>
  </si>
  <si>
    <t>Contreras, Willson</t>
  </si>
  <si>
    <t>LORENZEN19920104A</t>
  </si>
  <si>
    <t>navae001</t>
  </si>
  <si>
    <t>NAVARRO19860514A</t>
  </si>
  <si>
    <t>taylm001</t>
  </si>
  <si>
    <t>ZIMMER19921127A</t>
  </si>
  <si>
    <t>Zimmer, Bradley</t>
  </si>
  <si>
    <t>merriwh01</t>
  </si>
  <si>
    <t>Whit</t>
  </si>
  <si>
    <t>Merrifield</t>
  </si>
  <si>
    <t>MERRIFIEL19890124A</t>
  </si>
  <si>
    <t>Merrifield, Whit</t>
  </si>
  <si>
    <t>PISCOTTY19910114A</t>
  </si>
  <si>
    <t>diazed04</t>
  </si>
  <si>
    <t>diaze004</t>
  </si>
  <si>
    <t>Diaz, Edwin</t>
  </si>
  <si>
    <t>hoyinja01</t>
  </si>
  <si>
    <t>Hoying</t>
  </si>
  <si>
    <t>HOYING19890518A</t>
  </si>
  <si>
    <t>Hoying, Jared</t>
  </si>
  <si>
    <t>szczm001</t>
  </si>
  <si>
    <t>SZCZUR19890720A</t>
  </si>
  <si>
    <t>ohse01</t>
  </si>
  <si>
    <t>Seung-hwan Oh</t>
  </si>
  <si>
    <t>Seung-hwan</t>
  </si>
  <si>
    <t>Oh</t>
  </si>
  <si>
    <t>OHkoreaSH01</t>
  </si>
  <si>
    <t>Oh, Seung-hwan</t>
  </si>
  <si>
    <t>gamelbe01</t>
  </si>
  <si>
    <t>GAMEL19920517A</t>
  </si>
  <si>
    <t>Gamel, Ben</t>
  </si>
  <si>
    <t>SALADINO19890720A</t>
  </si>
  <si>
    <t>perdolu02</t>
  </si>
  <si>
    <t>triggan01</t>
  </si>
  <si>
    <t>Triggs</t>
  </si>
  <si>
    <t>TRIGGS19890316A</t>
  </si>
  <si>
    <t>Triggs, Andrew</t>
  </si>
  <si>
    <t>APPEL19910715A</t>
  </si>
  <si>
    <t>lopezre01</t>
  </si>
  <si>
    <t>Reynaldo</t>
  </si>
  <si>
    <t>LOPEZ19940104A</t>
  </si>
  <si>
    <t>Lopez, Reynaldo</t>
  </si>
  <si>
    <t>FOLTYNEWI19911007A</t>
  </si>
  <si>
    <t>narvaom01</t>
  </si>
  <si>
    <t>Narvaez</t>
  </si>
  <si>
    <t>NARVAEZ19920210A</t>
  </si>
  <si>
    <t>Narvaez, Omar</t>
  </si>
  <si>
    <t>GORE19910608A</t>
  </si>
  <si>
    <t>dickeal01</t>
  </si>
  <si>
    <t>DICKERSON19900526A</t>
  </si>
  <si>
    <t>Dickerson, Alex</t>
  </si>
  <si>
    <t>hoffmje02</t>
  </si>
  <si>
    <t>HOFFMAN19930108A</t>
  </si>
  <si>
    <t>smithma05</t>
  </si>
  <si>
    <t>Mallex</t>
  </si>
  <si>
    <t>SMITH19930506A</t>
  </si>
  <si>
    <t>Smith, Mallex</t>
  </si>
  <si>
    <t>SHAFFER19910315A</t>
  </si>
  <si>
    <t>BOYD19910202A</t>
  </si>
  <si>
    <t>cottojh01</t>
  </si>
  <si>
    <t>Jharel</t>
  </si>
  <si>
    <t>Cotton</t>
  </si>
  <si>
    <t>COTTON19920119A</t>
  </si>
  <si>
    <t>Cotton, Jharel</t>
  </si>
  <si>
    <t>DEVERS19961024A</t>
  </si>
  <si>
    <t>Devers, Rafael</t>
  </si>
  <si>
    <t>Delino Deshields</t>
  </si>
  <si>
    <t>givenmy01</t>
  </si>
  <si>
    <t>Mychal</t>
  </si>
  <si>
    <t>Givens</t>
  </si>
  <si>
    <t>Givens, Mychal</t>
  </si>
  <si>
    <t>boyeb001</t>
  </si>
  <si>
    <t>BOYER19810711A</t>
  </si>
  <si>
    <t>CRICK19921130A</t>
  </si>
  <si>
    <t>RENFROE19920128A</t>
  </si>
  <si>
    <t>URSHELA19911011A</t>
  </si>
  <si>
    <t>JOHNSON19690000A</t>
  </si>
  <si>
    <t>SHIPLEY19920222A</t>
  </si>
  <si>
    <t>collt002</t>
  </si>
  <si>
    <t>COLLINS19900606A</t>
  </si>
  <si>
    <t>BRYANT19920104A</t>
  </si>
  <si>
    <t>dullry01</t>
  </si>
  <si>
    <t>Dull</t>
  </si>
  <si>
    <t>DULL19891002A</t>
  </si>
  <si>
    <t>Dull, Ryan</t>
  </si>
  <si>
    <t>HEDGES19920818A</t>
  </si>
  <si>
    <t>Ryan McMahon</t>
  </si>
  <si>
    <t>MCMAHON19941214A</t>
  </si>
  <si>
    <t>McMahon, Ryan</t>
  </si>
  <si>
    <t>blashja01</t>
  </si>
  <si>
    <t>Jabari</t>
  </si>
  <si>
    <t>Blash</t>
  </si>
  <si>
    <t>BLASH19890704A</t>
  </si>
  <si>
    <t>Blash, Jabari</t>
  </si>
  <si>
    <t>KELA19930416A</t>
  </si>
  <si>
    <t>barraky01</t>
  </si>
  <si>
    <t>Barraclough</t>
  </si>
  <si>
    <t>BARRACLOU19900523A</t>
  </si>
  <si>
    <t>Barraclough, Kyle</t>
  </si>
  <si>
    <t>MEADOWS19950503A</t>
  </si>
  <si>
    <t>tolesan01</t>
  </si>
  <si>
    <t>Toles</t>
  </si>
  <si>
    <t>TOLES19920524A</t>
  </si>
  <si>
    <t>Toles, Andrew</t>
  </si>
  <si>
    <t>JUNGMANN19891218A</t>
  </si>
  <si>
    <t>adlemti01</t>
  </si>
  <si>
    <t>Adleman</t>
  </si>
  <si>
    <t>ADLEMAN19871113A</t>
  </si>
  <si>
    <t>Adleman, Tim</t>
  </si>
  <si>
    <t>reedmi01</t>
  </si>
  <si>
    <t>reedmi02</t>
  </si>
  <si>
    <t>REED19921118A</t>
  </si>
  <si>
    <t>Reed, Michael</t>
  </si>
  <si>
    <t>barnt001</t>
  </si>
  <si>
    <t>BARNHART19910107A</t>
  </si>
  <si>
    <t>FEATHERST19891008A</t>
  </si>
  <si>
    <t>JUDGE19920426A</t>
  </si>
  <si>
    <t>RUA19900311A</t>
  </si>
  <si>
    <t>JACKSON19951225A</t>
  </si>
  <si>
    <t>whitety01</t>
  </si>
  <si>
    <t>White, Tyler</t>
  </si>
  <si>
    <t>hazelje01</t>
  </si>
  <si>
    <t>Hazelbaker</t>
  </si>
  <si>
    <t>HAZELBAKE19870814A</t>
  </si>
  <si>
    <t>Hazelbaker, Jeremy</t>
  </si>
  <si>
    <t>GARNEAU19870813A</t>
  </si>
  <si>
    <t>espinan01</t>
  </si>
  <si>
    <t>Espinoza</t>
  </si>
  <si>
    <t>ESPINOZA19980309A</t>
  </si>
  <si>
    <t>Espinoza, Anderson</t>
  </si>
  <si>
    <t>SOLERcubaJ02</t>
  </si>
  <si>
    <t>KELLY19880609A</t>
  </si>
  <si>
    <t>coatsja01</t>
  </si>
  <si>
    <t>Coats</t>
  </si>
  <si>
    <t>Coats, Jason</t>
  </si>
  <si>
    <t>GARCIA19860708A</t>
  </si>
  <si>
    <t>ABREUcubaJ01</t>
  </si>
  <si>
    <t>Upton Jr., Melvin</t>
  </si>
  <si>
    <t>WRIGHT19840930A</t>
  </si>
  <si>
    <t>overtdi01</t>
  </si>
  <si>
    <t>Overton</t>
  </si>
  <si>
    <t>Overton, Dillon</t>
  </si>
  <si>
    <t>adamewi01</t>
  </si>
  <si>
    <t>Willy</t>
  </si>
  <si>
    <t>Adames, Willy</t>
  </si>
  <si>
    <t>DIAZ19940322A</t>
  </si>
  <si>
    <t>oneilty01</t>
  </si>
  <si>
    <t>O'Neill</t>
  </si>
  <si>
    <t>O'Neill, Tyler</t>
  </si>
  <si>
    <t>GORDON19840210A</t>
  </si>
  <si>
    <t>fernajo03</t>
  </si>
  <si>
    <t>Jose Miguel Fernandez</t>
  </si>
  <si>
    <t>Jose Miguel</t>
  </si>
  <si>
    <t>Fernandez, Jose Miguel</t>
  </si>
  <si>
    <t>maxwebr01</t>
  </si>
  <si>
    <t>Bruce Maxwell</t>
  </si>
  <si>
    <t>Maxwell, Bruce</t>
  </si>
  <si>
    <t>BAUTISTA19801019A</t>
  </si>
  <si>
    <t>Velasquez, Vince</t>
  </si>
  <si>
    <t>Kim, Hyun Soo</t>
  </si>
  <si>
    <t>TANAKA19881101A</t>
  </si>
  <si>
    <t>haderjo01</t>
  </si>
  <si>
    <t>Hader</t>
  </si>
  <si>
    <t>Hader, Josh</t>
  </si>
  <si>
    <t>HERNANDEZ19900523A</t>
  </si>
  <si>
    <t>BELL19920814A</t>
  </si>
  <si>
    <t>asuajca01</t>
  </si>
  <si>
    <t>Asuaje</t>
  </si>
  <si>
    <t>Asuaje, Carlos</t>
  </si>
  <si>
    <t>DIAZ19910527A</t>
  </si>
  <si>
    <t>moranco01</t>
  </si>
  <si>
    <t>Moran</t>
  </si>
  <si>
    <t>Moran, Colin</t>
  </si>
  <si>
    <t>machadi01</t>
  </si>
  <si>
    <t>Dixon</t>
  </si>
  <si>
    <t>Machado, Dixon</t>
  </si>
  <si>
    <t>torregl01</t>
  </si>
  <si>
    <t>Gleyber</t>
  </si>
  <si>
    <t>Torres, Gleyber</t>
  </si>
  <si>
    <t>bandaan01</t>
  </si>
  <si>
    <t>Banda</t>
  </si>
  <si>
    <t>Banda, Anthony</t>
  </si>
  <si>
    <t>DICKERSON19820410A</t>
  </si>
  <si>
    <t>rominau01</t>
  </si>
  <si>
    <t>Romine, Austin</t>
  </si>
  <si>
    <t>Kyle Lewis</t>
  </si>
  <si>
    <t>hwangja01</t>
  </si>
  <si>
    <t>Jae-gyun Hwang</t>
  </si>
  <si>
    <t>Jae-gyun</t>
  </si>
  <si>
    <t>Hwang</t>
  </si>
  <si>
    <t>Hwang, Jae-gyun</t>
  </si>
  <si>
    <t>tilsoch01</t>
  </si>
  <si>
    <t>Tilson</t>
  </si>
  <si>
    <t>Charles Tilson</t>
  </si>
  <si>
    <t>Tilson, Charlie</t>
  </si>
  <si>
    <t>RODRIGUEZ19930407A</t>
  </si>
  <si>
    <t>muncyma01</t>
  </si>
  <si>
    <t>Muncy</t>
  </si>
  <si>
    <t>Muncy, Max</t>
  </si>
  <si>
    <t>briceau01</t>
  </si>
  <si>
    <t>Brice</t>
  </si>
  <si>
    <t>Brice, Austin</t>
  </si>
  <si>
    <t>TAYLOR19900829A</t>
  </si>
  <si>
    <t>ROGERS19901217A</t>
  </si>
  <si>
    <t>Timothy Adleman</t>
  </si>
  <si>
    <t>GREEN19910524A</t>
  </si>
  <si>
    <t>TAYLOR19910326A</t>
  </si>
  <si>
    <t>ALVAREZ19890506A</t>
  </si>
  <si>
    <t>doziehu01</t>
  </si>
  <si>
    <t>Dozier, Hunter</t>
  </si>
  <si>
    <t>ANDERSON19930623A</t>
  </si>
  <si>
    <t>Anderson, Tim</t>
  </si>
  <si>
    <t>RAVIN19880121A</t>
  </si>
  <si>
    <t>Yuli Gurriel</t>
  </si>
  <si>
    <t>ROGERS19880313A</t>
  </si>
  <si>
    <t>telisto01</t>
  </si>
  <si>
    <t>Telis</t>
  </si>
  <si>
    <t>Telis, Tomas</t>
  </si>
  <si>
    <t>LOBATON19841021A</t>
  </si>
  <si>
    <t>Edwards, Carl</t>
  </si>
  <si>
    <t>JOHNSON19901207A</t>
  </si>
  <si>
    <t>kellyca02</t>
  </si>
  <si>
    <t>Kelly, Carson</t>
  </si>
  <si>
    <t>MARTINEZ19880725A</t>
  </si>
  <si>
    <t>garream01</t>
  </si>
  <si>
    <t>Amir</t>
  </si>
  <si>
    <t>Garrett, Amir</t>
  </si>
  <si>
    <t>MORTON19831012A</t>
  </si>
  <si>
    <t>WILSON19870818A</t>
  </si>
  <si>
    <t>herredi01</t>
  </si>
  <si>
    <t>Dilson</t>
  </si>
  <si>
    <t>Herrera, Dilson</t>
  </si>
  <si>
    <t>TOMAScubaY01</t>
  </si>
  <si>
    <t>NUNEZ19870615A</t>
  </si>
  <si>
    <t>MURPHY19910403A</t>
  </si>
  <si>
    <t>EATON19881206A</t>
  </si>
  <si>
    <t>beedety01</t>
  </si>
  <si>
    <t>Beede</t>
  </si>
  <si>
    <t>Beede, Tyler</t>
  </si>
  <si>
    <t>Jason Groome</t>
  </si>
  <si>
    <t>MCCULLERS19931002A</t>
  </si>
  <si>
    <t>pindech01</t>
  </si>
  <si>
    <t>Pinder</t>
  </si>
  <si>
    <t>Pinder, Chad</t>
  </si>
  <si>
    <t>Riley Pint</t>
  </si>
  <si>
    <t>RAMIREZ19900502A</t>
  </si>
  <si>
    <t>DIAZcubaA04</t>
  </si>
  <si>
    <t>torrero01</t>
  </si>
  <si>
    <t>Torreyes</t>
  </si>
  <si>
    <t>Ronal Torreyes</t>
  </si>
  <si>
    <t>Torreyes, Ronald</t>
  </si>
  <si>
    <t>HAMILTON19900909A</t>
  </si>
  <si>
    <t>OLSON19940329A</t>
  </si>
  <si>
    <t>GIVENS19900513A</t>
  </si>
  <si>
    <t>gloveko01</t>
  </si>
  <si>
    <t>Koda</t>
  </si>
  <si>
    <t>Glover</t>
  </si>
  <si>
    <t>Glover, Koda</t>
  </si>
  <si>
    <t>wendljo01</t>
  </si>
  <si>
    <t>Wendle</t>
  </si>
  <si>
    <t>Wendle, Joey</t>
  </si>
  <si>
    <t>CARPENTER19851126A</t>
  </si>
  <si>
    <t>browntr01</t>
  </si>
  <si>
    <t>Brown, Trevor</t>
  </si>
  <si>
    <t>fariaja01</t>
  </si>
  <si>
    <t>Faria</t>
  </si>
  <si>
    <t>Faria, Jacob</t>
  </si>
  <si>
    <t>ELIAScubaR01</t>
  </si>
  <si>
    <t>PERDOMO19930509A</t>
  </si>
  <si>
    <t>BURGOS19901123A</t>
  </si>
  <si>
    <t>SANCHEZ19920629A</t>
  </si>
  <si>
    <t>paulida01</t>
  </si>
  <si>
    <t>Paulino, David</t>
  </si>
  <si>
    <t>ramirjc01</t>
  </si>
  <si>
    <t>J.C. Ramirez</t>
  </si>
  <si>
    <t>Ramirez, J.C.</t>
  </si>
  <si>
    <t>RAMIREZ19920917A</t>
  </si>
  <si>
    <t>Michael Bolsinger</t>
  </si>
  <si>
    <t>austity01</t>
  </si>
  <si>
    <t>Austin, Tyler</t>
  </si>
  <si>
    <t>ESTEVEZ19921228A</t>
  </si>
  <si>
    <t>SANO19930511A</t>
  </si>
  <si>
    <t>GONZALEZ19840527A</t>
  </si>
  <si>
    <t>mancitr01</t>
  </si>
  <si>
    <t>Trey</t>
  </si>
  <si>
    <t>Mancini</t>
  </si>
  <si>
    <t>Mancini, Trey</t>
  </si>
  <si>
    <t>Ian Anderson</t>
  </si>
  <si>
    <t>JOHNSON19830627A</t>
  </si>
  <si>
    <t>HECHEVARRIAcubaA01</t>
  </si>
  <si>
    <t>PEREZ19901027A</t>
  </si>
  <si>
    <t>MONDESI19950727A</t>
  </si>
  <si>
    <t>DESPAIGNEcubaO01</t>
  </si>
  <si>
    <t>jimenjo01</t>
  </si>
  <si>
    <t>Jimenez, Joe</t>
  </si>
  <si>
    <t>mailelu01</t>
  </si>
  <si>
    <t>Maile</t>
  </si>
  <si>
    <t>Maile, Luke</t>
  </si>
  <si>
    <t>MARTINEZ19910921A</t>
  </si>
  <si>
    <t>barneau01</t>
  </si>
  <si>
    <t>Barnes, Austin</t>
  </si>
  <si>
    <t>PEREZ19881223B</t>
  </si>
  <si>
    <t>siscoch01</t>
  </si>
  <si>
    <t>Chance</t>
  </si>
  <si>
    <t>Sisco</t>
  </si>
  <si>
    <t>Sisco, Chance</t>
  </si>
  <si>
    <t>Park, Byung Ho</t>
  </si>
  <si>
    <t>PUIGcubaY01</t>
  </si>
  <si>
    <t>woodrbr01</t>
  </si>
  <si>
    <t>Woodruff</t>
  </si>
  <si>
    <t>Woodruff, Brandon</t>
  </si>
  <si>
    <t>SMITH19890710A</t>
  </si>
  <si>
    <t>HATCHER19850112A</t>
  </si>
  <si>
    <t>HANIGER19901223A</t>
  </si>
  <si>
    <t>Souza Jr., Steven</t>
  </si>
  <si>
    <t>KEPLERROZ19930210A</t>
  </si>
  <si>
    <t>Kepler, Max</t>
  </si>
  <si>
    <t>ALTUVE19900506A</t>
  </si>
  <si>
    <t>Matt Manning</t>
  </si>
  <si>
    <t>Lourdes Gurriel</t>
  </si>
  <si>
    <t>RAMOS19860920A</t>
  </si>
  <si>
    <t>Triston McKenzie</t>
  </si>
  <si>
    <t>URENA19910912A</t>
  </si>
  <si>
    <t>MILLER19891018A</t>
  </si>
  <si>
    <t>TURNER19841123A</t>
  </si>
  <si>
    <t>allengr01</t>
  </si>
  <si>
    <t>Allen, Greg</t>
  </si>
  <si>
    <t>HOYT19860930A</t>
  </si>
  <si>
    <t>tellero01</t>
  </si>
  <si>
    <t>Rowdy</t>
  </si>
  <si>
    <t>Tellez</t>
  </si>
  <si>
    <t>Tellez, Rowdy</t>
  </si>
  <si>
    <t>OWENS19920721A</t>
  </si>
  <si>
    <t>CRUZ19800701A</t>
  </si>
  <si>
    <t>Vladimir Gutierrez</t>
  </si>
  <si>
    <t>ruizri01</t>
  </si>
  <si>
    <t>Rio</t>
  </si>
  <si>
    <t>Ruiz, Rio</t>
  </si>
  <si>
    <t>Cal Quantrill</t>
  </si>
  <si>
    <t>Mickey Moniak</t>
  </si>
  <si>
    <t>GONZALEZ19851017A</t>
  </si>
  <si>
    <t>lugose01</t>
  </si>
  <si>
    <t>Lugo</t>
  </si>
  <si>
    <t>Lugo, Seth</t>
  </si>
  <si>
    <t>Blake Rutherford</t>
  </si>
  <si>
    <t>feddeer01</t>
  </si>
  <si>
    <t>Fedde</t>
  </si>
  <si>
    <t>Fedde, Erick</t>
  </si>
  <si>
    <t>hoskirh01</t>
  </si>
  <si>
    <t>Rhys</t>
  </si>
  <si>
    <t>Hoskins</t>
  </si>
  <si>
    <t>Hoskins, Rhys</t>
  </si>
  <si>
    <t>blachty01</t>
  </si>
  <si>
    <t>Blach</t>
  </si>
  <si>
    <t>Blach, Ty</t>
  </si>
  <si>
    <t>WRIGHT19900103A</t>
  </si>
  <si>
    <t>MONCADAcubaJ01</t>
  </si>
  <si>
    <t>ESTRADA19830705A</t>
  </si>
  <si>
    <t>ALLEN19881120A</t>
  </si>
  <si>
    <t>biagijo01</t>
  </si>
  <si>
    <t>Biagini</t>
  </si>
  <si>
    <t>Joe Biagini</t>
  </si>
  <si>
    <t>WHITE19901029A</t>
  </si>
  <si>
    <t>A.J. Puk</t>
  </si>
  <si>
    <t>Albert Almora Jr.</t>
  </si>
  <si>
    <t>OBRIEN19900715A</t>
  </si>
  <si>
    <t>CARTER19861218A</t>
  </si>
  <si>
    <t>TREINEN19880630A</t>
  </si>
  <si>
    <t>MIRANDAcubaA02</t>
  </si>
  <si>
    <t>SMOKER19881126A</t>
  </si>
  <si>
    <t>tapiara01</t>
  </si>
  <si>
    <t>Raimel</t>
  </si>
  <si>
    <t>Tapia</t>
  </si>
  <si>
    <t>Tapia, Raimel</t>
  </si>
  <si>
    <t>Delvin Perez</t>
  </si>
  <si>
    <t>Jackie Bradley</t>
  </si>
  <si>
    <t>FIELDS19850819A</t>
  </si>
  <si>
    <t>FLYNN19900419A</t>
  </si>
  <si>
    <t>cecchga02</t>
  </si>
  <si>
    <t>Cecchini, Gavin</t>
  </si>
  <si>
    <t>Patrick Kivlehan</t>
  </si>
  <si>
    <t>13910</t>
  </si>
  <si>
    <t>Chris O'Grady</t>
  </si>
  <si>
    <t>Parker Bridwell</t>
  </si>
  <si>
    <t>11502</t>
  </si>
  <si>
    <t>C_TTLSGP</t>
  </si>
  <si>
    <t>1B_TTLSGP</t>
  </si>
  <si>
    <t>2B_TTLSGP</t>
  </si>
  <si>
    <t>3B_TTLSGP</t>
  </si>
  <si>
    <t>SS_TTLSGP</t>
  </si>
  <si>
    <t>OF_TTLSGP</t>
  </si>
  <si>
    <t>CI_TTLSGP</t>
  </si>
  <si>
    <t>MI_TTLSGP</t>
  </si>
  <si>
    <t>IF_TTLSGP</t>
  </si>
  <si>
    <t>UTIL_TTLSGP</t>
  </si>
  <si>
    <t>BENCH_TTLSGP</t>
  </si>
  <si>
    <t>C-RANK</t>
  </si>
  <si>
    <t>1B-RANK</t>
  </si>
  <si>
    <t>2B-RANK</t>
  </si>
  <si>
    <t>3B-RANK</t>
  </si>
  <si>
    <t>SS-RANK</t>
  </si>
  <si>
    <t>OF-RANK</t>
  </si>
  <si>
    <t>MI-RANK</t>
  </si>
  <si>
    <t>CI-RANK</t>
  </si>
  <si>
    <t>IF-RANK</t>
  </si>
  <si>
    <t>UTIL-RANK</t>
  </si>
  <si>
    <t>BENCH-RANK</t>
  </si>
  <si>
    <t>NAME</t>
  </si>
  <si>
    <t>REPLACEMENT?</t>
  </si>
  <si>
    <t>USEFULSGPFINAL</t>
  </si>
  <si>
    <t>SGPOVERFINAL</t>
  </si>
  <si>
    <t>15082</t>
  </si>
  <si>
    <t>12956</t>
  </si>
  <si>
    <t>Garrett Cooper</t>
  </si>
  <si>
    <t>14567</t>
  </si>
  <si>
    <t>16192</t>
  </si>
  <si>
    <t>Brian Anderson</t>
  </si>
  <si>
    <t>Willie Calhoun</t>
  </si>
  <si>
    <t>17919</t>
  </si>
  <si>
    <t>Austin Slater</t>
  </si>
  <si>
    <t>16153</t>
  </si>
  <si>
    <t>Max Moroff</t>
  </si>
  <si>
    <t>14556</t>
  </si>
  <si>
    <t>Nicky Delmonico</t>
  </si>
  <si>
    <t>Austin Hays</t>
  </si>
  <si>
    <t>Paul DeJong</t>
  </si>
  <si>
    <t>18015</t>
  </si>
  <si>
    <t>Lane Adams</t>
  </si>
  <si>
    <t>10767</t>
  </si>
  <si>
    <t>14950</t>
  </si>
  <si>
    <t>15722</t>
  </si>
  <si>
    <t>14329</t>
  </si>
  <si>
    <t>Dustin Fowler</t>
  </si>
  <si>
    <t>Yolmer Sanchez</t>
  </si>
  <si>
    <t>sa872474</t>
  </si>
  <si>
    <t>15519</t>
  </si>
  <si>
    <t>14735</t>
  </si>
  <si>
    <t>Luke Voit</t>
  </si>
  <si>
    <t>14811</t>
  </si>
  <si>
    <t>14942</t>
  </si>
  <si>
    <t>sa738510</t>
  </si>
  <si>
    <t>12937</t>
  </si>
  <si>
    <t>Brock Stassi</t>
  </si>
  <si>
    <t>12244</t>
  </si>
  <si>
    <t>11761</t>
  </si>
  <si>
    <t>Ryder Jones</t>
  </si>
  <si>
    <t>15982</t>
  </si>
  <si>
    <t>15998</t>
  </si>
  <si>
    <t>13590</t>
  </si>
  <si>
    <t>12174</t>
  </si>
  <si>
    <t>Magneuris Sierra</t>
  </si>
  <si>
    <t>17023</t>
  </si>
  <si>
    <t>sa912848</t>
  </si>
  <si>
    <t>16434</t>
  </si>
  <si>
    <t>14352</t>
  </si>
  <si>
    <t>16263</t>
  </si>
  <si>
    <t>13788</t>
  </si>
  <si>
    <t>sa917932</t>
  </si>
  <si>
    <t>Cam Perkins</t>
  </si>
  <si>
    <t>13444</t>
  </si>
  <si>
    <t>J.T. Riddle</t>
  </si>
  <si>
    <t>17642</t>
  </si>
  <si>
    <t>16505</t>
  </si>
  <si>
    <t>15905</t>
  </si>
  <si>
    <t>sa917920</t>
  </si>
  <si>
    <t>14936</t>
  </si>
  <si>
    <t>14145</t>
  </si>
  <si>
    <t>15103</t>
  </si>
  <si>
    <t>16221</t>
  </si>
  <si>
    <t>sa724025</t>
  </si>
  <si>
    <t>Yandy Diaz</t>
  </si>
  <si>
    <t>16578</t>
  </si>
  <si>
    <t>RAZZBALLNAME</t>
  </si>
  <si>
    <t>cartc002</t>
  </si>
  <si>
    <t>simmosh01</t>
  </si>
  <si>
    <t>Shae</t>
  </si>
  <si>
    <t>simms001</t>
  </si>
  <si>
    <t>Simmons, Shae</t>
  </si>
  <si>
    <t>confm001</t>
  </si>
  <si>
    <t>arcio002</t>
  </si>
  <si>
    <t>stort001</t>
  </si>
  <si>
    <t>cravt001</t>
  </si>
  <si>
    <t>senzeni01</t>
  </si>
  <si>
    <t>Senzel</t>
  </si>
  <si>
    <t>Senzel, Nick</t>
  </si>
  <si>
    <t>piscs001</t>
  </si>
  <si>
    <t>alfaj002</t>
  </si>
  <si>
    <t>brica001</t>
  </si>
  <si>
    <t>cardust01</t>
  </si>
  <si>
    <t>Cardullo</t>
  </si>
  <si>
    <t>cards001</t>
  </si>
  <si>
    <t>Cardullo, Stephen</t>
  </si>
  <si>
    <t>marquge01</t>
  </si>
  <si>
    <t>German</t>
  </si>
  <si>
    <t>Marquez</t>
  </si>
  <si>
    <t>marqg001</t>
  </si>
  <si>
    <t>Marquez, German</t>
  </si>
  <si>
    <t>perezfr01</t>
  </si>
  <si>
    <t>sa873722</t>
  </si>
  <si>
    <t>Perez, Franklin</t>
  </si>
  <si>
    <t>pindc001</t>
  </si>
  <si>
    <t>colea002</t>
  </si>
  <si>
    <t>andrm001</t>
  </si>
  <si>
    <t>dahld001</t>
  </si>
  <si>
    <t>szaputh01</t>
  </si>
  <si>
    <t>Szapucki</t>
  </si>
  <si>
    <t>sa875054</t>
  </si>
  <si>
    <t>Szapucki, Thomas</t>
  </si>
  <si>
    <t>sorokmi01</t>
  </si>
  <si>
    <t>Soroka</t>
  </si>
  <si>
    <t>Soroka, Mike</t>
  </si>
  <si>
    <t>anderia01</t>
  </si>
  <si>
    <t>Anderson, Ian</t>
  </si>
  <si>
    <t>solej001</t>
  </si>
  <si>
    <t>felim001</t>
  </si>
  <si>
    <t>kopecmi01</t>
  </si>
  <si>
    <t>Kopech</t>
  </si>
  <si>
    <t>Kopech, Michael</t>
  </si>
  <si>
    <t>sweed001</t>
  </si>
  <si>
    <t>smitw002</t>
  </si>
  <si>
    <t>vargc002</t>
  </si>
  <si>
    <t>barnj002</t>
  </si>
  <si>
    <t>kaprija01</t>
  </si>
  <si>
    <t>Kaprielian</t>
  </si>
  <si>
    <t>Jame Kaprielian</t>
  </si>
  <si>
    <t>Kaprielian, James</t>
  </si>
  <si>
    <t>martj007</t>
  </si>
  <si>
    <t>milleja05</t>
  </si>
  <si>
    <t>sa827467</t>
  </si>
  <si>
    <t>Miller, Jared</t>
  </si>
  <si>
    <t>mahtm001</t>
  </si>
  <si>
    <t>Trent</t>
  </si>
  <si>
    <t>ashea001</t>
  </si>
  <si>
    <t>allarko01</t>
  </si>
  <si>
    <t>Kolby</t>
  </si>
  <si>
    <t>Allard</t>
  </si>
  <si>
    <t>Allard, Kolby</t>
  </si>
  <si>
    <t>mejia001</t>
  </si>
  <si>
    <t>ramosed02</t>
  </si>
  <si>
    <t>Edubray</t>
  </si>
  <si>
    <t>ramoe002</t>
  </si>
  <si>
    <t>Ramos, Edubray</t>
  </si>
  <si>
    <t>rodrf004</t>
  </si>
  <si>
    <t>renfh001</t>
  </si>
  <si>
    <t>ramij003</t>
  </si>
  <si>
    <t>salat001</t>
  </si>
  <si>
    <t>montgjo01</t>
  </si>
  <si>
    <t>Jordan Montgomery</t>
  </si>
  <si>
    <t>16511</t>
  </si>
  <si>
    <t>Montgomery, Jordan</t>
  </si>
  <si>
    <t>benia002</t>
  </si>
  <si>
    <t>judga001</t>
  </si>
  <si>
    <t>wrigs001</t>
  </si>
  <si>
    <t>Sam Gaviglio</t>
  </si>
  <si>
    <t>montm002</t>
  </si>
  <si>
    <t>adlet001</t>
  </si>
  <si>
    <t>taverle01</t>
  </si>
  <si>
    <t>Leody</t>
  </si>
  <si>
    <t>Taveras, Leody</t>
  </si>
  <si>
    <t>coopd002</t>
  </si>
  <si>
    <t>Yolmer</t>
  </si>
  <si>
    <t>Yolmer S├ínchez</t>
  </si>
  <si>
    <t>Sanchez, Yolmer</t>
  </si>
  <si>
    <t>osunr001</t>
  </si>
  <si>
    <t>joset001</t>
  </si>
  <si>
    <t>wadety01</t>
  </si>
  <si>
    <t>Wade, Tyler</t>
  </si>
  <si>
    <t>murpt002</t>
  </si>
  <si>
    <t>turnt001</t>
  </si>
  <si>
    <t>musgj001</t>
  </si>
  <si>
    <t>schir001</t>
  </si>
  <si>
    <t>stepr002</t>
  </si>
  <si>
    <t>refsr001</t>
  </si>
  <si>
    <t>carpm002</t>
  </si>
  <si>
    <t>flynb001</t>
  </si>
  <si>
    <t>juradar01</t>
  </si>
  <si>
    <t>Jurado</t>
  </si>
  <si>
    <t>Jurado, Ariel</t>
  </si>
  <si>
    <t>daviz001</t>
  </si>
  <si>
    <t>cothc001</t>
  </si>
  <si>
    <t>diazyu01</t>
  </si>
  <si>
    <t>Yusniel</t>
  </si>
  <si>
    <t>Diaz, Yusniel</t>
  </si>
  <si>
    <t>dicka001</t>
  </si>
  <si>
    <t>arroych01</t>
  </si>
  <si>
    <t>Arroyo, Christian</t>
  </si>
  <si>
    <t>alvarya01</t>
  </si>
  <si>
    <t>sa868984</t>
  </si>
  <si>
    <t>Alvarez, Yadier</t>
  </si>
  <si>
    <t>healr001</t>
  </si>
  <si>
    <t>muncm001</t>
  </si>
  <si>
    <t>manct001</t>
  </si>
  <si>
    <t>eibnb001</t>
  </si>
  <si>
    <t>lindf001</t>
  </si>
  <si>
    <t>tailj001</t>
  </si>
  <si>
    <t>jonej006</t>
  </si>
  <si>
    <t>bushm001</t>
  </si>
  <si>
    <t>barrk002</t>
  </si>
  <si>
    <t>tomlk001</t>
  </si>
  <si>
    <t>reyea004</t>
  </si>
  <si>
    <t>gonzm003</t>
  </si>
  <si>
    <t>wrigm001</t>
  </si>
  <si>
    <t>lugos001</t>
  </si>
  <si>
    <t>bracs001</t>
  </si>
  <si>
    <t>deshd002</t>
  </si>
  <si>
    <t>garcile02</t>
  </si>
  <si>
    <t>Leury</t>
  </si>
  <si>
    <t>garcl004</t>
  </si>
  <si>
    <t>Garcia, Leury</t>
  </si>
  <si>
    <t>corrc001</t>
  </si>
  <si>
    <t>romia002</t>
  </si>
  <si>
    <t>moris001</t>
  </si>
  <si>
    <t>hanseal01</t>
  </si>
  <si>
    <t>Hansen</t>
  </si>
  <si>
    <t>sa738344</t>
  </si>
  <si>
    <t>Hansen, Alec</t>
  </si>
  <si>
    <t>cowak001</t>
  </si>
  <si>
    <t>syndn001</t>
  </si>
  <si>
    <t>biagj001</t>
  </si>
  <si>
    <t>diaza003</t>
  </si>
  <si>
    <t>gutievl01</t>
  </si>
  <si>
    <t>sa952977</t>
  </si>
  <si>
    <t>Gutierrez, Vladimir</t>
  </si>
  <si>
    <t>mckentr01</t>
  </si>
  <si>
    <t>Triston</t>
  </si>
  <si>
    <t>McKenzie</t>
  </si>
  <si>
    <t>McKenzie, Triston</t>
  </si>
  <si>
    <t>conla001</t>
  </si>
  <si>
    <t>cuthc001</t>
  </si>
  <si>
    <t>peterdi01</t>
  </si>
  <si>
    <t>Peters</t>
  </si>
  <si>
    <t>Peters, Dillon</t>
  </si>
  <si>
    <t>ravij001</t>
  </si>
  <si>
    <t>dozih001</t>
  </si>
  <si>
    <t>pintri01</t>
  </si>
  <si>
    <t>Riley</t>
  </si>
  <si>
    <t>Pint</t>
  </si>
  <si>
    <t>sa917922</t>
  </si>
  <si>
    <t>Pint, Riley</t>
  </si>
  <si>
    <t>fulmm001</t>
  </si>
  <si>
    <t>parkj002</t>
  </si>
  <si>
    <t>blasj001</t>
  </si>
  <si>
    <t>kelak001</t>
  </si>
  <si>
    <t>orlap001</t>
  </si>
  <si>
    <t>swand001</t>
  </si>
  <si>
    <t>russa002</t>
  </si>
  <si>
    <t>telit001</t>
  </si>
  <si>
    <t>andet002</t>
  </si>
  <si>
    <t>wheer001</t>
  </si>
  <si>
    <t>stewb001</t>
  </si>
  <si>
    <t>dejonch01</t>
  </si>
  <si>
    <t>De Jong</t>
  </si>
  <si>
    <t>15036</t>
  </si>
  <si>
    <t>De Jong, Chase</t>
  </si>
  <si>
    <t>reidfse01</t>
  </si>
  <si>
    <t>Reid-Foley</t>
  </si>
  <si>
    <t>Reid-Foley, Sean</t>
  </si>
  <si>
    <t>guerj003</t>
  </si>
  <si>
    <t>bowmm001</t>
  </si>
  <si>
    <t>featt001</t>
  </si>
  <si>
    <t>roget001</t>
  </si>
  <si>
    <t>efliz001</t>
  </si>
  <si>
    <t>florr003</t>
  </si>
  <si>
    <t>tejedan01</t>
  </si>
  <si>
    <t>Tejeda</t>
  </si>
  <si>
    <t>Tejeda, Anderson</t>
  </si>
  <si>
    <t>jackb002</t>
  </si>
  <si>
    <t>edwac001</t>
  </si>
  <si>
    <t>heredgu01</t>
  </si>
  <si>
    <t>Heredia</t>
  </si>
  <si>
    <t>hereg002</t>
  </si>
  <si>
    <t>Heredia, Guillermo</t>
  </si>
  <si>
    <t>altuj001</t>
  </si>
  <si>
    <t>morga001</t>
  </si>
  <si>
    <t>milla003</t>
  </si>
  <si>
    <t>kellemi01</t>
  </si>
  <si>
    <t>Keller</t>
  </si>
  <si>
    <t>Keller, Mitch</t>
  </si>
  <si>
    <t>olsom001</t>
  </si>
  <si>
    <t>aikenbr01</t>
  </si>
  <si>
    <t>Brady</t>
  </si>
  <si>
    <t>Aiken</t>
  </si>
  <si>
    <t>sa828659</t>
  </si>
  <si>
    <t>Aiken, Brady</t>
  </si>
  <si>
    <t>ceccg002</t>
  </si>
  <si>
    <t>givem001</t>
  </si>
  <si>
    <t>verdual01</t>
  </si>
  <si>
    <t>Verdugo</t>
  </si>
  <si>
    <t>Verdugo, Alex</t>
  </si>
  <si>
    <t>maill001</t>
  </si>
  <si>
    <t>rickj001</t>
  </si>
  <si>
    <t>nunee002</t>
  </si>
  <si>
    <t>browt002</t>
  </si>
  <si>
    <t>garca004</t>
  </si>
  <si>
    <t>barrj002</t>
  </si>
  <si>
    <t>nolaa001</t>
  </si>
  <si>
    <t>eickj001</t>
  </si>
  <si>
    <t>rodgebr02</t>
  </si>
  <si>
    <t>perer003</t>
  </si>
  <si>
    <t>nicoj001</t>
  </si>
  <si>
    <t>allec002</t>
  </si>
  <si>
    <t>diazis01</t>
  </si>
  <si>
    <t>Isan</t>
  </si>
  <si>
    <t>Diaz, Isan</t>
  </si>
  <si>
    <t>cessl001</t>
  </si>
  <si>
    <t>coont001</t>
  </si>
  <si>
    <t>bergmch01</t>
  </si>
  <si>
    <t>Bergman</t>
  </si>
  <si>
    <t>bergc001</t>
  </si>
  <si>
    <t>Bergman, Christian</t>
  </si>
  <si>
    <t>bakej001</t>
  </si>
  <si>
    <t>hanim001</t>
  </si>
  <si>
    <t>gselr001</t>
  </si>
  <si>
    <t>Jae-Gyun Hwang</t>
  </si>
  <si>
    <t>hazej001</t>
  </si>
  <si>
    <t>reeda002</t>
  </si>
  <si>
    <t>devec001</t>
  </si>
  <si>
    <t>gallj002</t>
  </si>
  <si>
    <t>mengd001</t>
  </si>
  <si>
    <t>sancg002</t>
  </si>
  <si>
    <t>jankt001</t>
  </si>
  <si>
    <t>groomja01</t>
  </si>
  <si>
    <t>Groome</t>
  </si>
  <si>
    <t>sa917925</t>
  </si>
  <si>
    <t>Jay Groome</t>
  </si>
  <si>
    <t>Groome, Jason</t>
  </si>
  <si>
    <t>tomay001</t>
  </si>
  <si>
    <t>uriaslu01</t>
  </si>
  <si>
    <t>Urias, Luis</t>
  </si>
  <si>
    <t>broxk001</t>
  </si>
  <si>
    <t>nimmb001</t>
  </si>
  <si>
    <t>drurb001</t>
  </si>
  <si>
    <t>campe001</t>
  </si>
  <si>
    <t>nelsc001</t>
  </si>
  <si>
    <t>seagc001</t>
  </si>
  <si>
    <t>alcansa01</t>
  </si>
  <si>
    <t>Alcantara, Sandy</t>
  </si>
  <si>
    <t>mendeyo01</t>
  </si>
  <si>
    <t>Yohander</t>
  </si>
  <si>
    <t>Mendez</t>
  </si>
  <si>
    <t>mendy001</t>
  </si>
  <si>
    <t>Mendez, Yohander</t>
  </si>
  <si>
    <t>coatj001</t>
  </si>
  <si>
    <t>jonesja01</t>
  </si>
  <si>
    <t>Jahmai</t>
  </si>
  <si>
    <t>Jones, Jahmai</t>
  </si>
  <si>
    <t>miraa002</t>
  </si>
  <si>
    <t>kuhlc001</t>
  </si>
  <si>
    <t>mejiafr01</t>
  </si>
  <si>
    <t>Mejia, Francisco</t>
  </si>
  <si>
    <t>rosae001</t>
  </si>
  <si>
    <t>senzaan01</t>
  </si>
  <si>
    <t>Senzatela</t>
  </si>
  <si>
    <t>15488</t>
  </si>
  <si>
    <t>Senzatela, Antonio</t>
  </si>
  <si>
    <t>kangj001</t>
  </si>
  <si>
    <t>swihb001</t>
  </si>
  <si>
    <t>reedc002</t>
  </si>
  <si>
    <t>machd001</t>
  </si>
  <si>
    <t>sevep001</t>
  </si>
  <si>
    <t>gonsast01</t>
  </si>
  <si>
    <t>Gonsalves</t>
  </si>
  <si>
    <t>Gonsalves, Stephen</t>
  </si>
  <si>
    <t>rayco01</t>
  </si>
  <si>
    <t>Ray, Corey</t>
  </si>
  <si>
    <t>sches001</t>
  </si>
  <si>
    <t>dullr001</t>
  </si>
  <si>
    <t>quantca01</t>
  </si>
  <si>
    <t>Cal</t>
  </si>
  <si>
    <t>Quantrill</t>
  </si>
  <si>
    <t>Quantrill, Cal</t>
  </si>
  <si>
    <t>contw001</t>
  </si>
  <si>
    <t>loper003</t>
  </si>
  <si>
    <t>andet001</t>
  </si>
  <si>
    <t>urshg001</t>
  </si>
  <si>
    <t>ortizlu02</t>
  </si>
  <si>
    <t>sa828677</t>
  </si>
  <si>
    <t>Ortiz, Luis</t>
  </si>
  <si>
    <t>valdj001</t>
  </si>
  <si>
    <t>kellc002</t>
  </si>
  <si>
    <t>Nicholas Castellanos</t>
  </si>
  <si>
    <t>fraza001</t>
  </si>
  <si>
    <t>bandj001</t>
  </si>
  <si>
    <t>lobaj001</t>
  </si>
  <si>
    <t>abreual01</t>
  </si>
  <si>
    <t>Abreu, Albert</t>
  </si>
  <si>
    <t>solis001</t>
  </si>
  <si>
    <t>velav001</t>
  </si>
  <si>
    <t>kubik001</t>
  </si>
  <si>
    <t>herrd002</t>
  </si>
  <si>
    <t>webbr001</t>
  </si>
  <si>
    <t>difow001</t>
  </si>
  <si>
    <t>martc008</t>
  </si>
  <si>
    <t>russj003</t>
  </si>
  <si>
    <t>roblh001</t>
  </si>
  <si>
    <t>margm001</t>
  </si>
  <si>
    <t>perezde01</t>
  </si>
  <si>
    <t>Delvin</t>
  </si>
  <si>
    <t>sa917935</t>
  </si>
  <si>
    <t>Perez, Delvin</t>
  </si>
  <si>
    <t>hoytj001</t>
  </si>
  <si>
    <t>kim-h001</t>
  </si>
  <si>
    <t>walsc001</t>
  </si>
  <si>
    <t>rea-c001</t>
  </si>
  <si>
    <t>wilsb001</t>
  </si>
  <si>
    <t>narvo001</t>
  </si>
  <si>
    <t>andec002</t>
  </si>
  <si>
    <t>shipb001</t>
  </si>
  <si>
    <t>woltt001</t>
  </si>
  <si>
    <t>ravenad01</t>
  </si>
  <si>
    <t>Ravenelle</t>
  </si>
  <si>
    <t>sa602703</t>
  </si>
  <si>
    <t>Ravenelle, Adam</t>
  </si>
  <si>
    <t>saupw001</t>
  </si>
  <si>
    <t>gonzc002</t>
  </si>
  <si>
    <t>perew001</t>
  </si>
  <si>
    <t>travd001</t>
  </si>
  <si>
    <t>castm002</t>
  </si>
  <si>
    <t>tapir001</t>
  </si>
  <si>
    <t>austt001</t>
  </si>
  <si>
    <t>barna001</t>
  </si>
  <si>
    <t>mannima01</t>
  </si>
  <si>
    <t>Manning</t>
  </si>
  <si>
    <t>sa917924</t>
  </si>
  <si>
    <t>Manning, Matt</t>
  </si>
  <si>
    <t>estec001</t>
  </si>
  <si>
    <t>blact002</t>
  </si>
  <si>
    <t>okers001</t>
  </si>
  <si>
    <t>keplm001</t>
  </si>
  <si>
    <t>schwk001</t>
  </si>
  <si>
    <t>guerrta02</t>
  </si>
  <si>
    <t>boydm001</t>
  </si>
  <si>
    <t>Matthew Boyd</t>
  </si>
  <si>
    <t>urenj001</t>
  </si>
  <si>
    <t>thomj007</t>
  </si>
  <si>
    <t>glovk001</t>
  </si>
  <si>
    <t>shawt001</t>
  </si>
  <si>
    <t>mazan001</t>
  </si>
  <si>
    <t>lee-d004</t>
  </si>
  <si>
    <t>wilsj004</t>
  </si>
  <si>
    <t>wendj002</t>
  </si>
  <si>
    <t>berrj001</t>
  </si>
  <si>
    <t>garcj004</t>
  </si>
  <si>
    <t>rober002</t>
  </si>
  <si>
    <t>hoffj003</t>
  </si>
  <si>
    <t>estrm001</t>
  </si>
  <si>
    <t>pounb001</t>
  </si>
  <si>
    <t>smokj001</t>
  </si>
  <si>
    <t>cottj001</t>
  </si>
  <si>
    <t>johnc003</t>
  </si>
  <si>
    <t>meyea001</t>
  </si>
  <si>
    <t>sevel001</t>
  </si>
  <si>
    <t>morac001</t>
  </si>
  <si>
    <t>tuckeky01</t>
  </si>
  <si>
    <t>Tucker, Kyle</t>
  </si>
  <si>
    <t>freelky01</t>
  </si>
  <si>
    <t>Freeland</t>
  </si>
  <si>
    <t>Freeland, Kyle</t>
  </si>
  <si>
    <t>brada001</t>
  </si>
  <si>
    <t>plawk001</t>
  </si>
  <si>
    <t>ruthebl01</t>
  </si>
  <si>
    <t>Rutherford</t>
  </si>
  <si>
    <t>Rutherford, Blake</t>
  </si>
  <si>
    <t>jenkc001</t>
  </si>
  <si>
    <t>law-d001</t>
  </si>
  <si>
    <t>daytg001</t>
  </si>
  <si>
    <t>gorda001</t>
  </si>
  <si>
    <t>engelad01</t>
  </si>
  <si>
    <t>Engel</t>
  </si>
  <si>
    <t>Engel, Adam</t>
  </si>
  <si>
    <t>pauld002</t>
  </si>
  <si>
    <t>bryak001</t>
  </si>
  <si>
    <t>rivef001</t>
  </si>
  <si>
    <t>merrw001</t>
  </si>
  <si>
    <t>buxtb001</t>
  </si>
  <si>
    <t>petiy001</t>
  </si>
  <si>
    <t>banum001</t>
  </si>
  <si>
    <t>godleza01</t>
  </si>
  <si>
    <t>Godley</t>
  </si>
  <si>
    <t>godlz001</t>
  </si>
  <si>
    <t>weavl001</t>
  </si>
  <si>
    <t>lewisky01</t>
  </si>
  <si>
    <t>Lewis, Kyle</t>
  </si>
  <si>
    <t>sheffju01</t>
  </si>
  <si>
    <t>Justus</t>
  </si>
  <si>
    <t>Sheffield</t>
  </si>
  <si>
    <t>Sheffield, Justus</t>
  </si>
  <si>
    <t>newmake01</t>
  </si>
  <si>
    <t>Newman</t>
  </si>
  <si>
    <t>Newman, Kevin</t>
  </si>
  <si>
    <t>birdg001</t>
  </si>
  <si>
    <t>wilkeaa01</t>
  </si>
  <si>
    <t>Wilkerson</t>
  </si>
  <si>
    <t>Wilkerson, Aaron</t>
  </si>
  <si>
    <t>ramij002</t>
  </si>
  <si>
    <t>lorem002</t>
  </si>
  <si>
    <t>smitm007</t>
  </si>
  <si>
    <t>mottt001</t>
  </si>
  <si>
    <t>millb002</t>
  </si>
  <si>
    <t>zycht001</t>
  </si>
  <si>
    <t>altavda01</t>
  </si>
  <si>
    <t>Altavilla</t>
  </si>
  <si>
    <t>altad001</t>
  </si>
  <si>
    <t>Altavilla, Dan</t>
  </si>
  <si>
    <t>tolea001</t>
  </si>
  <si>
    <t>hernd002</t>
  </si>
  <si>
    <t>hansa001</t>
  </si>
  <si>
    <t>rogej002</t>
  </si>
  <si>
    <t>bradlbo01</t>
  </si>
  <si>
    <t>Bradley, Bobby</t>
  </si>
  <si>
    <t>sanom001</t>
  </si>
  <si>
    <t>choij001</t>
  </si>
  <si>
    <t>montf001</t>
  </si>
  <si>
    <t>bonifjo01</t>
  </si>
  <si>
    <t>Bonifacio, Jorge</t>
  </si>
  <si>
    <t>tanam001</t>
  </si>
  <si>
    <t>moncy001</t>
  </si>
  <si>
    <t>thomt002</t>
  </si>
  <si>
    <t>dufft001</t>
  </si>
  <si>
    <t>perel001</t>
  </si>
  <si>
    <t>gioll001</t>
  </si>
  <si>
    <t>matzs001</t>
  </si>
  <si>
    <t>bauerja01</t>
  </si>
  <si>
    <t>Bauers</t>
  </si>
  <si>
    <t>Bauers, Jake</t>
  </si>
  <si>
    <t>naqut001</t>
  </si>
  <si>
    <t>glast001</t>
  </si>
  <si>
    <t>stassbr01</t>
  </si>
  <si>
    <t>Stassi, Brock</t>
  </si>
  <si>
    <t>sotoju01</t>
  </si>
  <si>
    <t>Soto, Juan</t>
  </si>
  <si>
    <t>asuac001</t>
  </si>
  <si>
    <t>maedk001</t>
  </si>
  <si>
    <t>Lance McCullers Jr.</t>
  </si>
  <si>
    <t>andeb005</t>
  </si>
  <si>
    <t>jimel001</t>
  </si>
  <si>
    <t>pukaj01</t>
  </si>
  <si>
    <t>Puk</t>
  </si>
  <si>
    <t>Puk, A.J.</t>
  </si>
  <si>
    <t>ramoa001</t>
  </si>
  <si>
    <t>AJ Ramos</t>
  </si>
  <si>
    <t>dickc001</t>
  </si>
  <si>
    <t>moniami01</t>
  </si>
  <si>
    <t>Moniak</t>
  </si>
  <si>
    <t>Moniak, Mickey</t>
  </si>
  <si>
    <t>martk001</t>
  </si>
  <si>
    <t>triga001</t>
  </si>
  <si>
    <t>herro001</t>
  </si>
  <si>
    <t>canhm001</t>
  </si>
  <si>
    <t>torra002</t>
  </si>
  <si>
    <t>rodoc001</t>
  </si>
  <si>
    <t>ynoaga01</t>
  </si>
  <si>
    <t>Gabriel</t>
  </si>
  <si>
    <t>Ynoa</t>
  </si>
  <si>
    <t>ynoag001</t>
  </si>
  <si>
    <t>Ynoa, Gabriel</t>
  </si>
  <si>
    <t>gavigsa01</t>
  </si>
  <si>
    <t>Gaviglio</t>
  </si>
  <si>
    <t>12778</t>
  </si>
  <si>
    <t>Gaviglio, Sam</t>
  </si>
  <si>
    <t>whitt002</t>
  </si>
  <si>
    <t>medinad01</t>
  </si>
  <si>
    <t>sa832877</t>
  </si>
  <si>
    <t>Medina, Adonis</t>
  </si>
  <si>
    <t>chargjt01</t>
  </si>
  <si>
    <t>Chargois</t>
  </si>
  <si>
    <t>charj001</t>
  </si>
  <si>
    <t>Chargois, J.T.</t>
  </si>
  <si>
    <t>greec003</t>
  </si>
  <si>
    <t>travisa01</t>
  </si>
  <si>
    <t>Travis, Sam</t>
  </si>
  <si>
    <t>wislm001</t>
  </si>
  <si>
    <t>igler001</t>
  </si>
  <si>
    <t>uriaj001</t>
  </si>
  <si>
    <t>rosaram01</t>
  </si>
  <si>
    <t>Amed</t>
  </si>
  <si>
    <t>Rosario, Amed</t>
  </si>
  <si>
    <t>perej002</t>
  </si>
  <si>
    <t>diazya01</t>
  </si>
  <si>
    <t>Yandy</t>
  </si>
  <si>
    <t>Diaz, Yandy</t>
  </si>
  <si>
    <t>snelb001</t>
  </si>
  <si>
    <t>obrip002</t>
  </si>
  <si>
    <t>gameb001</t>
  </si>
  <si>
    <t>overd001</t>
  </si>
  <si>
    <t>hoyij001</t>
  </si>
  <si>
    <t>willm008</t>
  </si>
  <si>
    <t>shafr001</t>
  </si>
  <si>
    <t>peraj003</t>
  </si>
  <si>
    <t>turnj001</t>
  </si>
  <si>
    <t>brits001</t>
  </si>
  <si>
    <t>gurry001</t>
  </si>
  <si>
    <t>hinod001</t>
  </si>
  <si>
    <t>chapmma01</t>
  </si>
  <si>
    <t>Chapman, Matt</t>
  </si>
  <si>
    <t>rivertj01</t>
  </si>
  <si>
    <t>rivet001</t>
  </si>
  <si>
    <t>Rivera, T.J.</t>
  </si>
  <si>
    <t>diazj006</t>
  </si>
  <si>
    <t>rossj002</t>
  </si>
  <si>
    <t>johnm006</t>
  </si>
  <si>
    <t>blaia001</t>
  </si>
  <si>
    <t>garnd001</t>
  </si>
  <si>
    <t>strir001</t>
  </si>
  <si>
    <t>grayj003</t>
  </si>
  <si>
    <t>manas001</t>
  </si>
  <si>
    <t>ruizr002</t>
  </si>
  <si>
    <t>cabrm003</t>
  </si>
  <si>
    <t>goedt001</t>
  </si>
  <si>
    <t>tuckp001</t>
  </si>
  <si>
    <t>verrl001</t>
  </si>
  <si>
    <t>olivh001</t>
  </si>
  <si>
    <t>brega001</t>
  </si>
  <si>
    <t>bellj005</t>
  </si>
  <si>
    <t>jimenel02</t>
  </si>
  <si>
    <t>Eloy</t>
  </si>
  <si>
    <t>Jimenez, Eloy</t>
  </si>
  <si>
    <t>braus002</t>
  </si>
  <si>
    <t>jungt001</t>
  </si>
  <si>
    <t>clevm001</t>
  </si>
  <si>
    <t>reedm001</t>
  </si>
  <si>
    <t>hedga001</t>
  </si>
  <si>
    <t>colliza01</t>
  </si>
  <si>
    <t>Collins, Zack</t>
  </si>
  <si>
    <t>willm007</t>
  </si>
  <si>
    <t>gonzs001</t>
  </si>
  <si>
    <t>delej003</t>
  </si>
  <si>
    <t>acunaro01</t>
  </si>
  <si>
    <t>Acuna</t>
  </si>
  <si>
    <t>Acuna, Ronald</t>
  </si>
  <si>
    <t>maxwb001</t>
  </si>
  <si>
    <t>gonzc001</t>
  </si>
  <si>
    <t>parkk001</t>
  </si>
  <si>
    <t>quinr003</t>
  </si>
  <si>
    <t>IDSYSTEMS</t>
  </si>
  <si>
    <t>FANGRAPHS ID</t>
  </si>
  <si>
    <t>FANGRAPHS NAME</t>
  </si>
  <si>
    <t>MLB ID</t>
  </si>
  <si>
    <t>MLB NAME</t>
  </si>
  <si>
    <t>CBS ID</t>
  </si>
  <si>
    <t>CBS NAME</t>
  </si>
  <si>
    <t>RETRO ID</t>
  </si>
  <si>
    <t>BASEBALL REF ID</t>
  </si>
  <si>
    <t>NFBC ID</t>
  </si>
  <si>
    <t>NFBC NAME</t>
  </si>
  <si>
    <t>ESPN ID</t>
  </si>
  <si>
    <t>ESPN NAME</t>
  </si>
  <si>
    <t>DAVENPORT ID</t>
  </si>
  <si>
    <t>BASEBALL PROSPECTUS ID</t>
  </si>
  <si>
    <t>YAHOO ID</t>
  </si>
  <si>
    <t>YAHOO NAME</t>
  </si>
  <si>
    <t>MASTERSBALL NAME</t>
  </si>
  <si>
    <t>FANTASY PROS NAME</t>
  </si>
  <si>
    <t>ROTOWIRE ID</t>
  </si>
  <si>
    <t>FANDUEL NAME</t>
  </si>
  <si>
    <t>FANDUEL ID</t>
  </si>
  <si>
    <t>DRAFTKINGS NAME</t>
  </si>
  <si>
    <t>BASEBALL HQ ID</t>
  </si>
  <si>
    <t>RAZZBALL NAME</t>
  </si>
  <si>
    <t>PLAYERIDMAP COLUMN</t>
  </si>
  <si>
    <t>PLAYERIDMAP NAME</t>
  </si>
  <si>
    <t>adamsla01</t>
  </si>
  <si>
    <t>Lane</t>
  </si>
  <si>
    <t>adaml001</t>
  </si>
  <si>
    <t>Adams, Lane</t>
  </si>
  <si>
    <t>16556</t>
  </si>
  <si>
    <t>alexasc02</t>
  </si>
  <si>
    <t>alexs001</t>
  </si>
  <si>
    <t>Alexander, Scott</t>
  </si>
  <si>
    <t>almoa002</t>
  </si>
  <si>
    <t>anderbr06</t>
  </si>
  <si>
    <t>18289</t>
  </si>
  <si>
    <t>barneda02</t>
  </si>
  <si>
    <t>barnd002</t>
  </si>
  <si>
    <t>Barnes, Danny</t>
  </si>
  <si>
    <t>beckch02</t>
  </si>
  <si>
    <t>beckc002</t>
  </si>
  <si>
    <t>Beck, Chris</t>
  </si>
  <si>
    <t>bellch02</t>
  </si>
  <si>
    <t>10297</t>
  </si>
  <si>
    <t>Bell, Chad</t>
  </si>
  <si>
    <t>bibenau01</t>
  </si>
  <si>
    <t>Austin Bibens-Dirkx</t>
  </si>
  <si>
    <t>Bibens-Dirkx</t>
  </si>
  <si>
    <t>9559</t>
  </si>
  <si>
    <t>Bibens-Dirkx, Austin</t>
  </si>
  <si>
    <t>blackpa01</t>
  </si>
  <si>
    <t>14739</t>
  </si>
  <si>
    <t>Blackburn, Paul</t>
  </si>
  <si>
    <t>bleieri01</t>
  </si>
  <si>
    <t>Bleier</t>
  </si>
  <si>
    <t>bleir001</t>
  </si>
  <si>
    <t>Bleier, Richard</t>
  </si>
  <si>
    <t>bridwpa01</t>
  </si>
  <si>
    <t>Bridwell</t>
  </si>
  <si>
    <t>bridp001</t>
  </si>
  <si>
    <t>Bridwell, Parker</t>
  </si>
  <si>
    <t>brugmja01</t>
  </si>
  <si>
    <t>Jaycob</t>
  </si>
  <si>
    <t>Brugman</t>
  </si>
  <si>
    <t>Brugman, Jaycob</t>
  </si>
  <si>
    <t>camarjo01</t>
  </si>
  <si>
    <t>Camargo</t>
  </si>
  <si>
    <t>Camargo, Johan</t>
  </si>
  <si>
    <t>candeje01</t>
  </si>
  <si>
    <t>Jeimer</t>
  </si>
  <si>
    <t>Candelario</t>
  </si>
  <si>
    <t>candj002</t>
  </si>
  <si>
    <t>Candelario, Jeimer</t>
  </si>
  <si>
    <t>castilu02</t>
  </si>
  <si>
    <t>Luis Castillo</t>
  </si>
  <si>
    <t>15689</t>
  </si>
  <si>
    <t>Castillo, Luis</t>
  </si>
  <si>
    <t>claudal01</t>
  </si>
  <si>
    <t>Claudio</t>
  </si>
  <si>
    <t>claua001</t>
  </si>
  <si>
    <t>├ülex Cl├íudio</t>
  </si>
  <si>
    <t>Claudio, Alex</t>
  </si>
  <si>
    <t>cordefr02</t>
  </si>
  <si>
    <t>Franchy</t>
  </si>
  <si>
    <t>Cordero, Franchy</t>
  </si>
  <si>
    <t>cordoal01</t>
  </si>
  <si>
    <t>Cordoba</t>
  </si>
  <si>
    <t>Cordoba, Allen</t>
  </si>
  <si>
    <t>coveydy01</t>
  </si>
  <si>
    <t>Covey</t>
  </si>
  <si>
    <t>14825</t>
  </si>
  <si>
    <t>Covey, Dylan</t>
  </si>
  <si>
    <t>15491</t>
  </si>
  <si>
    <t>dejonpa01</t>
  </si>
  <si>
    <t>DeJong</t>
  </si>
  <si>
    <t>DeJong, Paul</t>
  </si>
  <si>
    <t>delmoni01</t>
  </si>
  <si>
    <t>Nick Delmonico</t>
  </si>
  <si>
    <t>Delmonico</t>
  </si>
  <si>
    <t>13157</t>
  </si>
  <si>
    <t>Delmonico, Nick</t>
  </si>
  <si>
    <t>17350</t>
  </si>
  <si>
    <t>diazel01</t>
  </si>
  <si>
    <t>diaze005</t>
  </si>
  <si>
    <t>Elias D├¡az</t>
  </si>
  <si>
    <t>Diaz, Elias</t>
  </si>
  <si>
    <t>13699</t>
  </si>
  <si>
    <t>15983</t>
  </si>
  <si>
    <t>16256</t>
  </si>
  <si>
    <t>fulmc001</t>
  </si>
  <si>
    <t>garcilu03</t>
  </si>
  <si>
    <t>6984</t>
  </si>
  <si>
    <t>garcl005</t>
  </si>
  <si>
    <t>Luis Garc├¡a</t>
  </si>
  <si>
    <t>Garcia, Luis</t>
  </si>
  <si>
    <t>garciwi01</t>
  </si>
  <si>
    <t>Willy Garc├¡a</t>
  </si>
  <si>
    <t>Garcia, Willy</t>
  </si>
  <si>
    <t>14375</t>
  </si>
  <si>
    <t>gonzaer01</t>
  </si>
  <si>
    <t>gonze004</t>
  </si>
  <si>
    <t>Erik Gonz├ílez</t>
  </si>
  <si>
    <t>Gonzalez, Erik</t>
  </si>
  <si>
    <t>goodwbr01</t>
  </si>
  <si>
    <t>Goodwin</t>
  </si>
  <si>
    <t>goodb001</t>
  </si>
  <si>
    <t>Goodwin, Brian</t>
  </si>
  <si>
    <t>gosseda01</t>
  </si>
  <si>
    <t>Daniel Gossett</t>
  </si>
  <si>
    <t>Gossett</t>
  </si>
  <si>
    <t>16164</t>
  </si>
  <si>
    <t>Gossett, Daniel</t>
  </si>
  <si>
    <t>graniza01</t>
  </si>
  <si>
    <t>Granite</t>
  </si>
  <si>
    <t>15343</t>
  </si>
  <si>
    <t>Zach Granite</t>
  </si>
  <si>
    <t>Granite, Zack</t>
  </si>
  <si>
    <t>14212</t>
  </si>
  <si>
    <t>hernate01</t>
  </si>
  <si>
    <t>Teoscar</t>
  </si>
  <si>
    <t>hernt002</t>
  </si>
  <si>
    <t>Teoscar Hern├índez</t>
  </si>
  <si>
    <t>Hernandez, Teoscar</t>
  </si>
  <si>
    <t>hicksjo02</t>
  </si>
  <si>
    <t>hickj001</t>
  </si>
  <si>
    <t>Hicks, John</t>
  </si>
  <si>
    <t>16472</t>
  </si>
  <si>
    <t>19369</t>
  </si>
  <si>
    <t>jonesry01</t>
  </si>
  <si>
    <t>Ryder</t>
  </si>
  <si>
    <t>Jones, Ryder</t>
  </si>
  <si>
    <t>junisja01</t>
  </si>
  <si>
    <t>Jakob Junis</t>
  </si>
  <si>
    <t>Jakob</t>
  </si>
  <si>
    <t>Junis</t>
  </si>
  <si>
    <t>13619</t>
  </si>
  <si>
    <t>Junis, Jakob</t>
  </si>
  <si>
    <t>kahnlto01</t>
  </si>
  <si>
    <t>Kahnle</t>
  </si>
  <si>
    <t>kahnt001</t>
  </si>
  <si>
    <t>Kahnle, Tommy</t>
  </si>
  <si>
    <t>kellyty01</t>
  </si>
  <si>
    <t>kellt001</t>
  </si>
  <si>
    <t>Kelly, Ty</t>
  </si>
  <si>
    <t>kivlepa01</t>
  </si>
  <si>
    <t>Kivlehan</t>
  </si>
  <si>
    <t>kivlp001</t>
  </si>
  <si>
    <t>Kivlehan, Patrick</t>
  </si>
  <si>
    <t>knappan01</t>
  </si>
  <si>
    <t>Knapp</t>
  </si>
  <si>
    <t>Knapp, Andrew</t>
  </si>
  <si>
    <t>lametdi01</t>
  </si>
  <si>
    <t>Dinelson</t>
  </si>
  <si>
    <t>Lamet</t>
  </si>
  <si>
    <t>17186</t>
  </si>
  <si>
    <t>Lamet, Dinelson</t>
  </si>
  <si>
    <t>leclejo01</t>
  </si>
  <si>
    <t>Leclerc</t>
  </si>
  <si>
    <t>leclj001</t>
  </si>
  <si>
    <t>Jos├⌐ Leclerc</t>
  </si>
  <si>
    <t>Leclerc, Jose</t>
  </si>
  <si>
    <t>leitema02</t>
  </si>
  <si>
    <t>Mark Leiter</t>
  </si>
  <si>
    <t>Leiter</t>
  </si>
  <si>
    <t>15551</t>
  </si>
  <si>
    <t>Mark Leiter Jr.</t>
  </si>
  <si>
    <t>Leiter, Mark</t>
  </si>
  <si>
    <t>livelbe01</t>
  </si>
  <si>
    <t>Lively</t>
  </si>
  <si>
    <t>14932</t>
  </si>
  <si>
    <t>Lively, Ben</t>
  </si>
  <si>
    <t>marrede01</t>
  </si>
  <si>
    <t>Deven</t>
  </si>
  <si>
    <t>Marrero</t>
  </si>
  <si>
    <t>marrd001</t>
  </si>
  <si>
    <t>Marrero, Deven</t>
  </si>
  <si>
    <t>17303</t>
  </si>
  <si>
    <t>middlke01</t>
  </si>
  <si>
    <t>Middleton</t>
  </si>
  <si>
    <t>15264</t>
  </si>
  <si>
    <t>minayju01</t>
  </si>
  <si>
    <t>Minaya</t>
  </si>
  <si>
    <t>minaj001</t>
  </si>
  <si>
    <t>Minaya, Juan</t>
  </si>
  <si>
    <t>moorean02</t>
  </si>
  <si>
    <t>Andrew Moore</t>
  </si>
  <si>
    <t>17553</t>
  </si>
  <si>
    <t>Moore, Andrew</t>
  </si>
  <si>
    <t>morofma01</t>
  </si>
  <si>
    <t>Moroff</t>
  </si>
  <si>
    <t>morom001</t>
  </si>
  <si>
    <t>Moroff, Max</t>
  </si>
  <si>
    <t>16943</t>
  </si>
  <si>
    <t>oh--s001</t>
  </si>
  <si>
    <t>osunajo01</t>
  </si>
  <si>
    <t>Jos├⌐ Osuna</t>
  </si>
  <si>
    <t>Osuna, Jose</t>
  </si>
  <si>
    <t>parkb002</t>
  </si>
  <si>
    <t>parkebl01</t>
  </si>
  <si>
    <t>parkb001</t>
  </si>
  <si>
    <t>Parker, Blake</t>
  </si>
  <si>
    <t>peralwa01</t>
  </si>
  <si>
    <t>peraw002</t>
  </si>
  <si>
    <t>Peralta, Wandy</t>
  </si>
  <si>
    <t>perkica01</t>
  </si>
  <si>
    <t>Cameron Perkins</t>
  </si>
  <si>
    <t>Perkins, Cam</t>
  </si>
  <si>
    <t>pivetni01</t>
  </si>
  <si>
    <t>Pivetta</t>
  </si>
  <si>
    <t>15454</t>
  </si>
  <si>
    <t>Pivetta, Nick</t>
  </si>
  <si>
    <t>powelbo02</t>
  </si>
  <si>
    <t>Boog</t>
  </si>
  <si>
    <t>Powell</t>
  </si>
  <si>
    <t>Powell, Boog</t>
  </si>
  <si>
    <t>pruitau01</t>
  </si>
  <si>
    <t>Pruitt</t>
  </si>
  <si>
    <t>15290</t>
  </si>
  <si>
    <t>Pruitt, Austin</t>
  </si>
  <si>
    <t>ramirjo02</t>
  </si>
  <si>
    <t>ramij004</t>
  </si>
  <si>
    <t>Jos├⌐ Ram├¡rez</t>
  </si>
  <si>
    <t>reynoma03</t>
  </si>
  <si>
    <t>reynm003</t>
  </si>
  <si>
    <t>riddljt01</t>
  </si>
  <si>
    <t>Riddle</t>
  </si>
  <si>
    <t>JT Riddle</t>
  </si>
  <si>
    <t>Riddle, J.T.</t>
  </si>
  <si>
    <t>roberda10</t>
  </si>
  <si>
    <t>Robertson, Daniel</t>
  </si>
  <si>
    <t>robindr01</t>
  </si>
  <si>
    <t>Robinson, Drew</t>
  </si>
  <si>
    <t>romansa01</t>
  </si>
  <si>
    <t>Sal</t>
  </si>
  <si>
    <t>Romano</t>
  </si>
  <si>
    <t>13690</t>
  </si>
  <si>
    <t>Romano, Sal</t>
  </si>
  <si>
    <t>15518</t>
  </si>
  <si>
    <t>sancc001</t>
  </si>
  <si>
    <t>sewalpa01</t>
  </si>
  <si>
    <t>Paul Sewald</t>
  </si>
  <si>
    <t>Sewald</t>
  </si>
  <si>
    <t>13892</t>
  </si>
  <si>
    <t>Sewald, Paul</t>
  </si>
  <si>
    <t>slateau01</t>
  </si>
  <si>
    <t>Slater</t>
  </si>
  <si>
    <t>Slater, Austin</t>
  </si>
  <si>
    <t>15653</t>
  </si>
  <si>
    <t>smithke04</t>
  </si>
  <si>
    <t>Kevan</t>
  </si>
  <si>
    <t>smitk002</t>
  </si>
  <si>
    <t>Smith, Kevan</t>
  </si>
  <si>
    <t>stram001</t>
  </si>
  <si>
    <t>stratch01</t>
  </si>
  <si>
    <t>Stratton</t>
  </si>
  <si>
    <t>strac001</t>
  </si>
  <si>
    <t>Stratton, Chris</t>
  </si>
  <si>
    <t>sucreje01</t>
  </si>
  <si>
    <t>Sucre</t>
  </si>
  <si>
    <t>sucrj001</t>
  </si>
  <si>
    <t>Jes├║s Sucre</t>
  </si>
  <si>
    <t>Sucre, Jesus</t>
  </si>
  <si>
    <t>suterbr01</t>
  </si>
  <si>
    <t>Suter</t>
  </si>
  <si>
    <t>suteb001</t>
  </si>
  <si>
    <t>Suter, Brent</t>
  </si>
  <si>
    <t>teperry01</t>
  </si>
  <si>
    <t>Tepera</t>
  </si>
  <si>
    <t>teper001</t>
  </si>
  <si>
    <t>Tepera, Ryan</t>
  </si>
  <si>
    <t>tilsc001</t>
  </si>
  <si>
    <t>torrejo02</t>
  </si>
  <si>
    <t>torrj001</t>
  </si>
  <si>
    <t>Jose M. Torres</t>
  </si>
  <si>
    <t>Jos├⌐ M. Torres</t>
  </si>
  <si>
    <t>Torres, Jose</t>
  </si>
  <si>
    <t>torrelu01</t>
  </si>
  <si>
    <t>Torrens</t>
  </si>
  <si>
    <t>Torrens, Luis</t>
  </si>
  <si>
    <t>torrr001</t>
  </si>
  <si>
    <t>valaipa01</t>
  </si>
  <si>
    <t>Valaika</t>
  </si>
  <si>
    <t>valap001</t>
  </si>
  <si>
    <t>Valaika, Pat</t>
  </si>
  <si>
    <t>voged001</t>
  </si>
  <si>
    <t>voitlu01</t>
  </si>
  <si>
    <t>Voit</t>
  </si>
  <si>
    <t>Voit, Luke</t>
  </si>
  <si>
    <t>15730</t>
  </si>
  <si>
    <t>14330</t>
  </si>
  <si>
    <t>willitr01</t>
  </si>
  <si>
    <t>willt002</t>
  </si>
  <si>
    <t>Williams, Trevor</t>
  </si>
  <si>
    <t>wojcias01</t>
  </si>
  <si>
    <t>Wojciechowski</t>
  </si>
  <si>
    <t>wojca001</t>
  </si>
  <si>
    <t>Wojciechowski, Asher</t>
  </si>
  <si>
    <t>woodbl01</t>
  </si>
  <si>
    <t>woodb004</t>
  </si>
  <si>
    <t>Wood, Blake</t>
  </si>
  <si>
    <t>16162</t>
  </si>
  <si>
    <t>yateski01</t>
  </si>
  <si>
    <t>Kirby</t>
  </si>
  <si>
    <t>Yates</t>
  </si>
  <si>
    <t>yatek001</t>
  </si>
  <si>
    <t>Yates, Kirby</t>
  </si>
  <si>
    <t>Kevin Shackelford</t>
  </si>
  <si>
    <t>Tyler Mahle</t>
  </si>
  <si>
    <t>John Brebbia</t>
  </si>
  <si>
    <t>Emilio Pagan</t>
  </si>
  <si>
    <t>Luiz Gohara</t>
  </si>
  <si>
    <t>Jack Flaherty</t>
  </si>
  <si>
    <t>Jimmie Sherfy</t>
  </si>
  <si>
    <t>Drew Steckenrider</t>
  </si>
  <si>
    <t>A.J. Minter</t>
  </si>
  <si>
    <t>Trevor Hildenberger</t>
  </si>
  <si>
    <t>Phil Maton</t>
  </si>
  <si>
    <t>Aaron Slegers</t>
  </si>
  <si>
    <t>Walker Buehler</t>
  </si>
  <si>
    <t>Eric Skoglund</t>
  </si>
  <si>
    <t>19363</t>
  </si>
  <si>
    <t>15161</t>
  </si>
  <si>
    <t>15279</t>
  </si>
  <si>
    <t>17838</t>
  </si>
  <si>
    <t>15112</t>
  </si>
  <si>
    <t>15694</t>
  </si>
  <si>
    <t>16403</t>
  </si>
  <si>
    <t>7077</t>
  </si>
  <si>
    <t>18790</t>
  </si>
  <si>
    <t>15166</t>
  </si>
  <si>
    <t>13743</t>
  </si>
  <si>
    <t>13818</t>
  </si>
  <si>
    <t>15878</t>
  </si>
  <si>
    <t>16358</t>
  </si>
  <si>
    <t>14706</t>
  </si>
  <si>
    <t>17479</t>
  </si>
  <si>
    <t>17425</t>
  </si>
  <si>
    <t>11012</t>
  </si>
  <si>
    <t>14771</t>
  </si>
  <si>
    <t>12777</t>
  </si>
  <si>
    <t>17098</t>
  </si>
  <si>
    <t>18064</t>
  </si>
  <si>
    <t>17002</t>
  </si>
  <si>
    <t>18806</t>
  </si>
  <si>
    <t>14875</t>
  </si>
  <si>
    <t>18655</t>
  </si>
  <si>
    <t>15118</t>
  </si>
  <si>
    <t>19374</t>
  </si>
  <si>
    <t>REPLACEMENT</t>
  </si>
  <si>
    <t>RAW_RANK</t>
  </si>
  <si>
    <t>BENCH_RANK</t>
  </si>
  <si>
    <t>buehlwa01</t>
  </si>
  <si>
    <t>Buehler</t>
  </si>
  <si>
    <t>Buehler, Walker</t>
  </si>
  <si>
    <t>calhowi01</t>
  </si>
  <si>
    <t>Calhoun, Willie</t>
  </si>
  <si>
    <t>fowledu01</t>
  </si>
  <si>
    <t>friedma01</t>
  </si>
  <si>
    <t>goharlu01</t>
  </si>
  <si>
    <t>Gohara, Luiz</t>
  </si>
  <si>
    <t>haysau01</t>
  </si>
  <si>
    <t>Hays</t>
  </si>
  <si>
    <t>Hays, Austin</t>
  </si>
  <si>
    <t>mahlety01</t>
  </si>
  <si>
    <t>Mahle</t>
  </si>
  <si>
    <t>Mahle, Tyler</t>
  </si>
  <si>
    <t>paganem01</t>
  </si>
  <si>
    <t>ByungHo Park</t>
  </si>
  <si>
    <t>AJ Reed</t>
  </si>
  <si>
    <t>Fernando Rodriguez Jr.</t>
  </si>
  <si>
    <t>mikolmi01</t>
  </si>
  <si>
    <t>Miles Mikolas</t>
  </si>
  <si>
    <t>Mikolas</t>
  </si>
  <si>
    <t>9803</t>
  </si>
  <si>
    <t>Mikolas, Miles</t>
  </si>
  <si>
    <t>ohtansh01</t>
  </si>
  <si>
    <t>Shohei Ohtani</t>
  </si>
  <si>
    <t>Shohei</t>
  </si>
  <si>
    <t>Ohtani</t>
  </si>
  <si>
    <t>maitake01</t>
  </si>
  <si>
    <t>Kevin Maitan</t>
  </si>
  <si>
    <t>Maitan</t>
  </si>
  <si>
    <t>sa969045</t>
  </si>
  <si>
    <t>Maitan, Kevin</t>
  </si>
  <si>
    <t>ADP</t>
  </si>
  <si>
    <t>OBP</t>
  </si>
  <si>
    <t>SLG</t>
  </si>
  <si>
    <t>19755</t>
  </si>
  <si>
    <t>Mike Ford</t>
  </si>
  <si>
    <t>Alex Blandino</t>
  </si>
  <si>
    <t>Scott Kingery</t>
  </si>
  <si>
    <t>Anthony Garcia</t>
  </si>
  <si>
    <t>sa502038</t>
  </si>
  <si>
    <t>Austin Riley</t>
  </si>
  <si>
    <t>Steven Duggar</t>
  </si>
  <si>
    <t>Mauricio Dubon</t>
  </si>
  <si>
    <t>Nick Martini</t>
  </si>
  <si>
    <t>Yairo Munoz</t>
  </si>
  <si>
    <t>Tyler Ladendorf</t>
  </si>
  <si>
    <t>3211</t>
  </si>
  <si>
    <t>Diego Castillo</t>
  </si>
  <si>
    <t>Yonny Chirinos</t>
  </si>
  <si>
    <t>Luke Bard</t>
  </si>
  <si>
    <t>Ryan Yarbrough</t>
  </si>
  <si>
    <t>Chris Martin</t>
  </si>
  <si>
    <t>11847</t>
  </si>
  <si>
    <t>Ryan Carpenter</t>
  </si>
  <si>
    <t>Zac Gallen</t>
  </si>
  <si>
    <t>Spencer Turnbull</t>
  </si>
  <si>
    <t>Domingo Acevedo</t>
  </si>
  <si>
    <t>sa739716</t>
  </si>
  <si>
    <t>Michael Kelly</t>
  </si>
  <si>
    <t>sa597767</t>
  </si>
  <si>
    <t>PLAYER NAME</t>
  </si>
  <si>
    <t>$ VALUE</t>
  </si>
  <si>
    <t>acevedo01</t>
  </si>
  <si>
    <t>Acevedo</t>
  </si>
  <si>
    <t>Acevedo, Domingo</t>
  </si>
  <si>
    <t>Almora Jr., Albert</t>
  </si>
  <si>
    <t>bardlu01</t>
  </si>
  <si>
    <t>Bard, Luke</t>
  </si>
  <si>
    <t>Biagini, Joe</t>
  </si>
  <si>
    <t>blandal01</t>
  </si>
  <si>
    <t>Blandino</t>
  </si>
  <si>
    <t>Blandino, Alex</t>
  </si>
  <si>
    <t>Boyd, Matthew</t>
  </si>
  <si>
    <t>brebbjo01</t>
  </si>
  <si>
    <t>Brebbia</t>
  </si>
  <si>
    <t>Brebbia, John</t>
  </si>
  <si>
    <t>carpery01</t>
  </si>
  <si>
    <t>Carpenter, Ryan</t>
  </si>
  <si>
    <t>Castellanos, Nicholas</t>
  </si>
  <si>
    <t>castidi01</t>
  </si>
  <si>
    <t>Diego</t>
  </si>
  <si>
    <t>Castillo, Diego</t>
  </si>
  <si>
    <t>chiriyo01</t>
  </si>
  <si>
    <t>Yonny</t>
  </si>
  <si>
    <t>Chirinos, Yonny</t>
  </si>
  <si>
    <t>couloda01</t>
  </si>
  <si>
    <t>Coulombe</t>
  </si>
  <si>
    <t>Coulombe, Daniel</t>
  </si>
  <si>
    <t>Delmonico, Nicky</t>
  </si>
  <si>
    <t>drakeol01</t>
  </si>
  <si>
    <t>Drake</t>
  </si>
  <si>
    <t>Drake, Oliver</t>
  </si>
  <si>
    <t>dubonma01</t>
  </si>
  <si>
    <t>Dubon</t>
  </si>
  <si>
    <t>Dubon, Mauricio</t>
  </si>
  <si>
    <t>duggast01</t>
  </si>
  <si>
    <t>Duggar</t>
  </si>
  <si>
    <t>Duggar, Steven</t>
  </si>
  <si>
    <t>flaheja01</t>
  </si>
  <si>
    <t>Flaherty, Jack</t>
  </si>
  <si>
    <t>fordmi01</t>
  </si>
  <si>
    <t>Ford, Mike</t>
  </si>
  <si>
    <t>galleza01</t>
  </si>
  <si>
    <t>Zac</t>
  </si>
  <si>
    <t>Gallen</t>
  </si>
  <si>
    <t>Gallen, Zac</t>
  </si>
  <si>
    <t>garcian02</t>
  </si>
  <si>
    <t>Garcia, Anthony</t>
  </si>
  <si>
    <t>garvemi01</t>
  </si>
  <si>
    <t>Garver</t>
  </si>
  <si>
    <t>Garver, Mitch</t>
  </si>
  <si>
    <t>gerbemi01</t>
  </si>
  <si>
    <t>Michael Gerber</t>
  </si>
  <si>
    <t>Gerber</t>
  </si>
  <si>
    <t>Gerber, Michael</t>
  </si>
  <si>
    <t>Godley, Zack</t>
  </si>
  <si>
    <t>goodyni01</t>
  </si>
  <si>
    <t>Goody</t>
  </si>
  <si>
    <t>Goody, Nick</t>
  </si>
  <si>
    <t>Gurriel, Yuli</t>
  </si>
  <si>
    <t>hildetr01</t>
  </si>
  <si>
    <t>Hildenberger</t>
  </si>
  <si>
    <t>HIldenberger, Trevor</t>
  </si>
  <si>
    <t>Hildenberger, Trevor</t>
  </si>
  <si>
    <t>hiranyo01</t>
  </si>
  <si>
    <t>Yoshihisa Hirano</t>
  </si>
  <si>
    <t>Yoshihisa</t>
  </si>
  <si>
    <t>Hirano</t>
  </si>
  <si>
    <t>Hirano, Yoshihisa</t>
  </si>
  <si>
    <t>kellymi03</t>
  </si>
  <si>
    <t>Kelly, Michael</t>
  </si>
  <si>
    <t>martich02</t>
  </si>
  <si>
    <t>Martin, Chris</t>
  </si>
  <si>
    <t>martini02</t>
  </si>
  <si>
    <t>Martini</t>
  </si>
  <si>
    <t>Martini, Nick</t>
  </si>
  <si>
    <t>matonph01</t>
  </si>
  <si>
    <t>Maton</t>
  </si>
  <si>
    <t>Maton, Phil</t>
  </si>
  <si>
    <t>McCullers Jr., Lance</t>
  </si>
  <si>
    <t>minteaj01</t>
  </si>
  <si>
    <t>Minter</t>
  </si>
  <si>
    <t>Minter, A.J.</t>
  </si>
  <si>
    <t>munozya01</t>
  </si>
  <si>
    <t>Yairo</t>
  </si>
  <si>
    <t>Munoz</t>
  </si>
  <si>
    <t>Munoz, Yairo</t>
  </si>
  <si>
    <t>ogradch01</t>
  </si>
  <si>
    <t>O'Grady</t>
  </si>
  <si>
    <t>O'Grady, Chris</t>
  </si>
  <si>
    <t>Ohtani, Shohei</t>
  </si>
  <si>
    <t>Pagan, Emilio</t>
  </si>
  <si>
    <t>pazosja01</t>
  </si>
  <si>
    <t>Pazos</t>
  </si>
  <si>
    <t>Pazos, James</t>
  </si>
  <si>
    <t>Ramirez, JC</t>
  </si>
  <si>
    <t>rileyau01</t>
  </si>
  <si>
    <t>Riley, Austin</t>
  </si>
  <si>
    <t>shackke01</t>
  </si>
  <si>
    <t>Shackelford</t>
  </si>
  <si>
    <t>Shackelford, Kevin</t>
  </si>
  <si>
    <t>sherfji01</t>
  </si>
  <si>
    <t>Jimmie</t>
  </si>
  <si>
    <t>Sherfy</t>
  </si>
  <si>
    <t>Sherfy, Jimmie</t>
  </si>
  <si>
    <t>smithca03</t>
  </si>
  <si>
    <t>Smith, Caleb</t>
  </si>
  <si>
    <t>steckdr01</t>
  </si>
  <si>
    <t>Steckenrider</t>
  </si>
  <si>
    <t>Steckenrider, Drew</t>
  </si>
  <si>
    <t>Taylor, Michael A.</t>
  </si>
  <si>
    <t>turnbsp01</t>
  </si>
  <si>
    <t>Spencer</t>
  </si>
  <si>
    <t>Turnbull</t>
  </si>
  <si>
    <t>Turnbull, Spencer</t>
  </si>
  <si>
    <t>yarbrry01</t>
  </si>
  <si>
    <t>Yarbrough</t>
  </si>
  <si>
    <t>Yarbrough, Ryan</t>
  </si>
  <si>
    <t>skogler01</t>
  </si>
  <si>
    <t>ladenty01</t>
  </si>
  <si>
    <t>andujmi01</t>
  </si>
  <si>
    <t>sierrma01</t>
  </si>
  <si>
    <t>slegeaa01</t>
  </si>
  <si>
    <t>16155</t>
  </si>
  <si>
    <t>Forrest Whitley</t>
  </si>
  <si>
    <t>sa917930</t>
  </si>
  <si>
    <t>15231</t>
  </si>
  <si>
    <t>Fried</t>
  </si>
  <si>
    <t>Skoglund</t>
  </si>
  <si>
    <t>Slegers</t>
  </si>
  <si>
    <t>Keynan</t>
  </si>
  <si>
    <t>Magneuris</t>
  </si>
  <si>
    <t>Kingery</t>
  </si>
  <si>
    <t>Andujar</t>
  </si>
  <si>
    <t>adamsch01</t>
  </si>
  <si>
    <t>Chance Adams</t>
  </si>
  <si>
    <t>Adams, Chance</t>
  </si>
  <si>
    <t>Andujar, Miguel</t>
  </si>
  <si>
    <t>coopega03</t>
  </si>
  <si>
    <t>Cooper, Garrett</t>
  </si>
  <si>
    <t>kingesc01</t>
  </si>
  <si>
    <t>Kingery, Scott</t>
  </si>
  <si>
    <t>Ladendorf</t>
  </si>
  <si>
    <t>Ladendorf, Tyler</t>
  </si>
  <si>
    <t>Magnueris Sierra</t>
  </si>
  <si>
    <t>Sierra, Magneuris</t>
  </si>
  <si>
    <t>Skoglund, Eric</t>
  </si>
  <si>
    <t>Slegers, Aaron</t>
  </si>
  <si>
    <t>whitlfo01</t>
  </si>
  <si>
    <t>Whitley, Forrest</t>
  </si>
  <si>
    <t>David Hess</t>
  </si>
  <si>
    <t>Yency Almonte</t>
  </si>
  <si>
    <t>Yefry Ramirez</t>
  </si>
  <si>
    <t>Jose Ruiz</t>
  </si>
  <si>
    <t>Adam Plutko</t>
  </si>
  <si>
    <t>Victor Alcantara</t>
  </si>
  <si>
    <t>Jaime Barria</t>
  </si>
  <si>
    <t>Heath Fillmyer</t>
  </si>
  <si>
    <t>Hunter Wood</t>
  </si>
  <si>
    <t>Enyel De Los Santos</t>
  </si>
  <si>
    <t>Jimmy Yacabonis</t>
  </si>
  <si>
    <t>Ty Buttrey</t>
  </si>
  <si>
    <t>Tayron Guerrero</t>
  </si>
  <si>
    <t>Elieser Hernandez</t>
  </si>
  <si>
    <t>Burch Smith</t>
  </si>
  <si>
    <t>Keury Mella</t>
  </si>
  <si>
    <t>Jalen Beeks</t>
  </si>
  <si>
    <t>Tyler Kinley</t>
  </si>
  <si>
    <t>Thomas Pannone</t>
  </si>
  <si>
    <t>Ryan Borucki</t>
  </si>
  <si>
    <t>Albert Suarez</t>
  </si>
  <si>
    <t>Jorge Lopez</t>
  </si>
  <si>
    <t>Cionel Perez</t>
  </si>
  <si>
    <t>Jackson Stephens</t>
  </si>
  <si>
    <t>Victor Arano</t>
  </si>
  <si>
    <t>Hector Velazquez</t>
  </si>
  <si>
    <t>Kevin McCarthy</t>
  </si>
  <si>
    <t>Austin Voth</t>
  </si>
  <si>
    <t>Drew VerHagen</t>
  </si>
  <si>
    <t>Matt Koch</t>
  </si>
  <si>
    <t>Aaron Bummer</t>
  </si>
  <si>
    <t>Jose Castillo</t>
  </si>
  <si>
    <t>Ryan Merritt</t>
  </si>
  <si>
    <t>Scott Barlow</t>
  </si>
  <si>
    <t>Jesse Biddle</t>
  </si>
  <si>
    <t>Dennis Santana</t>
  </si>
  <si>
    <t>Tanner Scott</t>
  </si>
  <si>
    <t>Fernando Romero</t>
  </si>
  <si>
    <t>Brad Keller</t>
  </si>
  <si>
    <t>Luke Sims</t>
  </si>
  <si>
    <t>Domingo German</t>
  </si>
  <si>
    <t>Freddy Peralta</t>
  </si>
  <si>
    <t>Jarlin Garcia</t>
  </si>
  <si>
    <t>Austin Gomber</t>
  </si>
  <si>
    <t>Shane Carle</t>
  </si>
  <si>
    <t>Pablo Lopez</t>
  </si>
  <si>
    <t>Tim Mayza</t>
  </si>
  <si>
    <t>Mike Mayers</t>
  </si>
  <si>
    <t>Adrian Houser</t>
  </si>
  <si>
    <t>Zack Littell</t>
  </si>
  <si>
    <t>Taylor Williams</t>
  </si>
  <si>
    <t>Mike Morin</t>
  </si>
  <si>
    <t>Jace Fry</t>
  </si>
  <si>
    <t>Felix Pena</t>
  </si>
  <si>
    <t>Clay Holmes</t>
  </si>
  <si>
    <t>Lou Trivino</t>
  </si>
  <si>
    <t>Thyago Vieira</t>
  </si>
  <si>
    <t>Tim Hill</t>
  </si>
  <si>
    <t>John Gant</t>
  </si>
  <si>
    <t>T.J. McFarland</t>
  </si>
  <si>
    <t>Austin Adams</t>
  </si>
  <si>
    <t>Gregory Infante</t>
  </si>
  <si>
    <t>Pierce Johnson</t>
  </si>
  <si>
    <t>Walker Lockett</t>
  </si>
  <si>
    <t>Nick Kingham</t>
  </si>
  <si>
    <t>Noe Ramirez</t>
  </si>
  <si>
    <t>Wander Suero</t>
  </si>
  <si>
    <t>Corey Oswalt</t>
  </si>
  <si>
    <t>Tyler Olson</t>
  </si>
  <si>
    <t>Jake Faria</t>
  </si>
  <si>
    <t>Rowan Wick</t>
  </si>
  <si>
    <t>Ryne Stanek</t>
  </si>
  <si>
    <t>Dovydas Neverauskas</t>
  </si>
  <si>
    <t>Tyler Webb</t>
  </si>
  <si>
    <t>Reyes Moronta</t>
  </si>
  <si>
    <t>Colten Brewer</t>
  </si>
  <si>
    <t>Gabriel Moya</t>
  </si>
  <si>
    <t>Tony Barnette</t>
  </si>
  <si>
    <t>Jose Alvarado</t>
  </si>
  <si>
    <t>Scott Oberg</t>
  </si>
  <si>
    <t>Brad Wieck</t>
  </si>
  <si>
    <t>Matt Grace</t>
  </si>
  <si>
    <t>Shawn Armstrong</t>
  </si>
  <si>
    <t>Trevor Gott</t>
  </si>
  <si>
    <t>Blaine Hardy</t>
  </si>
  <si>
    <t>Nick Wittgren</t>
  </si>
  <si>
    <t>Andrew Kittredge</t>
  </si>
  <si>
    <t>Jonathan Holder</t>
  </si>
  <si>
    <t>Enny Romero</t>
  </si>
  <si>
    <t>Nick Burdi</t>
  </si>
  <si>
    <t>Giovanny Gallegos</t>
  </si>
  <si>
    <t>Chaz Roe</t>
  </si>
  <si>
    <t>Name</t>
  </si>
  <si>
    <t>Javier Guerra</t>
  </si>
  <si>
    <t>Gift Ngoepe</t>
  </si>
  <si>
    <t>Jose Trevino</t>
  </si>
  <si>
    <t>Richard Urena</t>
  </si>
  <si>
    <t>Meibrys Viloria</t>
  </si>
  <si>
    <t>Luis Guillorme</t>
  </si>
  <si>
    <t>Adrian Sanchez</t>
  </si>
  <si>
    <t>Tomas Nido</t>
  </si>
  <si>
    <t>Andrew Stevenson</t>
  </si>
  <si>
    <t>Jacob Stallings</t>
  </si>
  <si>
    <t>Grayson Greiner</t>
  </si>
  <si>
    <t>Jose Rondon</t>
  </si>
  <si>
    <t>Hanser Alberto</t>
  </si>
  <si>
    <t>David Freitas</t>
  </si>
  <si>
    <t>Niko Goodrum</t>
  </si>
  <si>
    <t>Ryan Cordell</t>
  </si>
  <si>
    <t>Victor Reyes</t>
  </si>
  <si>
    <t>Chad Wallach</t>
  </si>
  <si>
    <t>Brandon Dixon</t>
  </si>
  <si>
    <t>Kyle Farmer</t>
  </si>
  <si>
    <t>Austin Wynns</t>
  </si>
  <si>
    <t>Reese McGuire</t>
  </si>
  <si>
    <t>Isiah Kiner-Falefa</t>
  </si>
  <si>
    <t>Michael Hermosillo</t>
  </si>
  <si>
    <t>Juan Centeno</t>
  </si>
  <si>
    <t>Tzu-Wei Lin</t>
  </si>
  <si>
    <t>Carlos Tocci</t>
  </si>
  <si>
    <t>David Bote</t>
  </si>
  <si>
    <t>Marco Hernandez</t>
  </si>
  <si>
    <t>Ramon Laureano</t>
  </si>
  <si>
    <t>Daniel Palka</t>
  </si>
  <si>
    <t>Dylan Cozens</t>
  </si>
  <si>
    <t>Breyvic Valera</t>
  </si>
  <si>
    <t>Christian Villanueva</t>
  </si>
  <si>
    <t>Ildemaro Vargas</t>
  </si>
  <si>
    <t>Dawel Lugo</t>
  </si>
  <si>
    <t>Kyle Higashioka</t>
  </si>
  <si>
    <t>Phillip Ervin</t>
  </si>
  <si>
    <t>Danny Jansen</t>
  </si>
  <si>
    <t>Harrison Bader</t>
  </si>
  <si>
    <t>Mike Gerber</t>
  </si>
  <si>
    <t>Tony Kemp</t>
  </si>
  <si>
    <t>Noel Cuevas</t>
  </si>
  <si>
    <t>Renato Nunez</t>
  </si>
  <si>
    <t>J.D. Davis</t>
  </si>
  <si>
    <t>Ronald Guzman</t>
  </si>
  <si>
    <t>Jordan Luplow</t>
  </si>
  <si>
    <t>Victor Caratini</t>
  </si>
  <si>
    <t>Anthony Santander</t>
  </si>
  <si>
    <t>Mike Tauchman</t>
  </si>
  <si>
    <t>Vladimir Guerrero Jr.</t>
  </si>
  <si>
    <t>Mark Zagunis</t>
  </si>
  <si>
    <t>TEXTID</t>
  </si>
  <si>
    <t>NUMID</t>
  </si>
  <si>
    <t>FANTRAXID</t>
  </si>
  <si>
    <t>FANTRAXNAME</t>
  </si>
  <si>
    <t>ROTOWIRENAME</t>
  </si>
  <si>
    <t>Jes├║s Aguilar</t>
  </si>
  <si>
    <t>albio001</t>
  </si>
  <si>
    <t>Almora, Albert</t>
  </si>
  <si>
    <t>andeb006</t>
  </si>
  <si>
    <t>Anderson, Brian</t>
  </si>
  <si>
    <t>andum001</t>
  </si>
  <si>
    <t>Miguel And├║jar</t>
  </si>
  <si>
    <t>arroc001</t>
  </si>
  <si>
    <t>bellc003</t>
  </si>
  <si>
    <t>bellc002</t>
  </si>
  <si>
    <t>Jos├⌐ Berr├¡os</t>
  </si>
  <si>
    <t>bibea001</t>
  </si>
  <si>
    <t>blacp001</t>
  </si>
  <si>
    <t>Andr├⌐s Blanco</t>
  </si>
  <si>
    <t>bonij002</t>
  </si>
  <si>
    <t>brebj001</t>
  </si>
  <si>
    <t>brinl001</t>
  </si>
  <si>
    <t>S├│crates Brito</t>
  </si>
  <si>
    <t>brugj001</t>
  </si>
  <si>
    <t>buehw001</t>
  </si>
  <si>
    <t>calhw001</t>
  </si>
  <si>
    <t>camaj001</t>
  </si>
  <si>
    <t>castl003</t>
  </si>
  <si>
    <t>chapm001</t>
  </si>
  <si>
    <t>coopg002</t>
  </si>
  <si>
    <t>cordf003</t>
  </si>
  <si>
    <t>corda001</t>
  </si>
  <si>
    <t>could001</t>
  </si>
  <si>
    <t>coved001</t>
  </si>
  <si>
    <t>crawj002</t>
  </si>
  <si>
    <t>dejoc001</t>
  </si>
  <si>
    <t>dejop001</t>
  </si>
  <si>
    <t>delmn001</t>
  </si>
  <si>
    <t>dever001</t>
  </si>
  <si>
    <t>Aledmys D├¡az</t>
  </si>
  <si>
    <t>Edwin D├¡az</t>
  </si>
  <si>
    <t>Jairo D├¡az</t>
  </si>
  <si>
    <t>diazy001</t>
  </si>
  <si>
    <t>Yandy D├¡az</t>
  </si>
  <si>
    <t>drako001</t>
  </si>
  <si>
    <t>engea001</t>
  </si>
  <si>
    <t>ervinph01</t>
  </si>
  <si>
    <t>Phil Ervin</t>
  </si>
  <si>
    <t>ervip001</t>
  </si>
  <si>
    <t>Ervin, Phillip</t>
  </si>
  <si>
    <t>Carlos Est├⌐vez</t>
  </si>
  <si>
    <t>farij001</t>
  </si>
  <si>
    <t>C.J. Fick</t>
  </si>
  <si>
    <t>fishd001</t>
  </si>
  <si>
    <t>flahj002</t>
  </si>
  <si>
    <t>Ram├│n Flores</t>
  </si>
  <si>
    <t>fowld002</t>
  </si>
  <si>
    <t>Fowler, Dustin</t>
  </si>
  <si>
    <t>freek001</t>
  </si>
  <si>
    <t>friem001</t>
  </si>
  <si>
    <t>Fried, Max</t>
  </si>
  <si>
    <t>Leury Garc├¡a</t>
  </si>
  <si>
    <t>garcw001</t>
  </si>
  <si>
    <t>garra001</t>
  </si>
  <si>
    <t>garvm001</t>
  </si>
  <si>
    <t>gavis001</t>
  </si>
  <si>
    <t>gohal001</t>
  </si>
  <si>
    <t>Jeanmar G├│mez</t>
  </si>
  <si>
    <t>goodn001</t>
  </si>
  <si>
    <t>gossd001</t>
  </si>
  <si>
    <t>granz001</t>
  </si>
  <si>
    <t>J├║nior Guerra</t>
  </si>
  <si>
    <t>hadej001</t>
  </si>
  <si>
    <t>happi001</t>
  </si>
  <si>
    <t>haysa001</t>
  </si>
  <si>
    <t>hildt001</t>
  </si>
  <si>
    <t>hoskr001</t>
  </si>
  <si>
    <t>hwanj001</t>
  </si>
  <si>
    <t>joner005</t>
  </si>
  <si>
    <t>junij001</t>
  </si>
  <si>
    <t>knapa001</t>
  </si>
  <si>
    <t>ladet001</t>
  </si>
  <si>
    <t>lamed001</t>
  </si>
  <si>
    <t>leitm002</t>
  </si>
  <si>
    <t>liveb001</t>
  </si>
  <si>
    <t>Reynaldo L├│pez</t>
  </si>
  <si>
    <t>mahlt001</t>
  </si>
  <si>
    <t>German M├írquez</t>
  </si>
  <si>
    <t>martf003</t>
  </si>
  <si>
    <t>martc007</t>
  </si>
  <si>
    <t>Jos├⌐ Mart├¡nez</t>
  </si>
  <si>
    <t>matop002</t>
  </si>
  <si>
    <t>Adalberto Mej├¡a</t>
  </si>
  <si>
    <t>Yohander M├⌐ndez</t>
  </si>
  <si>
    <t>middk001</t>
  </si>
  <si>
    <t>Middleton, Keynan</t>
  </si>
  <si>
    <t>mikom001</t>
  </si>
  <si>
    <t>minta001</t>
  </si>
  <si>
    <t>montj004</t>
  </si>
  <si>
    <t>moora002</t>
  </si>
  <si>
    <t>Omar Narv├íez</t>
  </si>
  <si>
    <t>H├⌐ctor Neris</t>
  </si>
  <si>
    <t>newcs001</t>
  </si>
  <si>
    <t>ograc001</t>
  </si>
  <si>
    <t>H├⌐ctor Olivera</t>
  </si>
  <si>
    <t>osunj001</t>
  </si>
  <si>
    <t>pagae001</t>
  </si>
  <si>
    <t>Emilio Pag├ín</t>
  </si>
  <si>
    <t>pazoj001</t>
  </si>
  <si>
    <t>Carlos P├⌐rez</t>
  </si>
  <si>
    <t>Williams P├⌐rez</t>
  </si>
  <si>
    <t>perkc001</t>
  </si>
  <si>
    <t>piven001</t>
  </si>
  <si>
    <t>poweb002</t>
  </si>
  <si>
    <t>pruia001</t>
  </si>
  <si>
    <t>J.C. Ram├¡rez</t>
  </si>
  <si>
    <t>Ramos, AJ</t>
  </si>
  <si>
    <t>riddj001</t>
  </si>
  <si>
    <t>robed004</t>
  </si>
  <si>
    <t>robid003</t>
  </si>
  <si>
    <t>Eduardo Rodr├¡guez</t>
  </si>
  <si>
    <t>romas001</t>
  </si>
  <si>
    <t>rosaa003</t>
  </si>
  <si>
    <t>Gary S├ínchez</t>
  </si>
  <si>
    <t>senza001</t>
  </si>
  <si>
    <t>sewap001</t>
  </si>
  <si>
    <t>shack001</t>
  </si>
  <si>
    <t>sherj001</t>
  </si>
  <si>
    <t>sierm002</t>
  </si>
  <si>
    <t>skoge001</t>
  </si>
  <si>
    <t>slata001</t>
  </si>
  <si>
    <t>slega001</t>
  </si>
  <si>
    <t>smitc006</t>
  </si>
  <si>
    <t>Sammy Sol├¡s</t>
  </si>
  <si>
    <t>stasb001</t>
  </si>
  <si>
    <t>stecd001</t>
  </si>
  <si>
    <t>Tom├ís Telis</t>
  </si>
  <si>
    <t>torrl001</t>
  </si>
  <si>
    <t>travs001</t>
  </si>
  <si>
    <t>Jos├⌐ Ure├▒a</t>
  </si>
  <si>
    <t>Julio Ur├¡as</t>
  </si>
  <si>
    <t>C├⌐sar Vargas</t>
  </si>
  <si>
    <t>17027</t>
  </si>
  <si>
    <t>Arodys Vizca├¡no</t>
  </si>
  <si>
    <t>voitl001</t>
  </si>
  <si>
    <t>wadet002</t>
  </si>
  <si>
    <t>willn001</t>
  </si>
  <si>
    <t>winkj002</t>
  </si>
  <si>
    <t>woodb005</t>
  </si>
  <si>
    <t>zimmb001</t>
  </si>
  <si>
    <t>14551</t>
  </si>
  <si>
    <t>18363</t>
  </si>
  <si>
    <t>14968</t>
  </si>
  <si>
    <t>16424</t>
  </si>
  <si>
    <t>16219</t>
  </si>
  <si>
    <t>14503</t>
  </si>
  <si>
    <t>14894</t>
  </si>
  <si>
    <t>18030</t>
  </si>
  <si>
    <t>14738</t>
  </si>
  <si>
    <t>11738</t>
  </si>
  <si>
    <t>13154</t>
  </si>
  <si>
    <t>14678</t>
  </si>
  <si>
    <t>16623</t>
  </si>
  <si>
    <t>7168</t>
  </si>
  <si>
    <t>12092</t>
  </si>
  <si>
    <t>10340</t>
  </si>
  <si>
    <t>9866</t>
  </si>
  <si>
    <t>13485</t>
  </si>
  <si>
    <t>4001</t>
  </si>
  <si>
    <t>12828</t>
  </si>
  <si>
    <t>11449</t>
  </si>
  <si>
    <t>13911</t>
  </si>
  <si>
    <t>3555</t>
  </si>
  <si>
    <t>15947</t>
  </si>
  <si>
    <t>12800</t>
  </si>
  <si>
    <t>9119</t>
  </si>
  <si>
    <t>13684</t>
  </si>
  <si>
    <t>13403</t>
  </si>
  <si>
    <t>13470</t>
  </si>
  <si>
    <t>13420</t>
  </si>
  <si>
    <t>19341</t>
  </si>
  <si>
    <t>14420</t>
  </si>
  <si>
    <t>13688</t>
  </si>
  <si>
    <t>14527</t>
  </si>
  <si>
    <t>12784</t>
  </si>
  <si>
    <t>DRAFT PICK</t>
  </si>
  <si>
    <t>ID</t>
  </si>
  <si>
    <t>Ryan O'Hearn</t>
  </si>
  <si>
    <t>Casey Lawrence</t>
  </si>
  <si>
    <t>11121</t>
  </si>
  <si>
    <t>16588</t>
  </si>
  <si>
    <t>17780</t>
  </si>
  <si>
    <t>15761</t>
  </si>
  <si>
    <t>Joey Lucchesi</t>
  </si>
  <si>
    <t>16159</t>
  </si>
  <si>
    <t>17149</t>
  </si>
  <si>
    <t>Eric Lauer</t>
  </si>
  <si>
    <t>15915</t>
  </si>
  <si>
    <t>18282</t>
  </si>
  <si>
    <t>11691</t>
  </si>
  <si>
    <t>18401</t>
  </si>
  <si>
    <t>adducji02</t>
  </si>
  <si>
    <t>Jim Adduci</t>
  </si>
  <si>
    <t>Adduci</t>
  </si>
  <si>
    <t>6448</t>
  </si>
  <si>
    <t>alvarjo03</t>
  </si>
  <si>
    <t>Alvarado</t>
  </si>
  <si>
    <t>baderha01</t>
  </si>
  <si>
    <t>Bader</t>
  </si>
  <si>
    <t>barneto01</t>
  </si>
  <si>
    <t>Barnette</t>
  </si>
  <si>
    <t>barrija01</t>
  </si>
  <si>
    <t>Barria</t>
  </si>
  <si>
    <t>18356</t>
  </si>
  <si>
    <t>16271</t>
  </si>
  <si>
    <t>caratvi01</t>
  </si>
  <si>
    <t>Caratini</t>
  </si>
  <si>
    <t>centeju01</t>
  </si>
  <si>
    <t>Centeno</t>
  </si>
  <si>
    <t>16401</t>
  </si>
  <si>
    <t>5452</t>
  </si>
  <si>
    <t>colemdu01</t>
  </si>
  <si>
    <t>Dusty Coleman</t>
  </si>
  <si>
    <t>Dusty</t>
  </si>
  <si>
    <t>8979</t>
  </si>
  <si>
    <t>davisjd01</t>
  </si>
  <si>
    <t>garcija04</t>
  </si>
  <si>
    <t>Jarlin</t>
  </si>
  <si>
    <t>germado01</t>
  </si>
  <si>
    <t>gierrta01</t>
  </si>
  <si>
    <t>Tayron</t>
  </si>
  <si>
    <t>goodrni01</t>
  </si>
  <si>
    <t>Niko</t>
  </si>
  <si>
    <t>Goodrum</t>
  </si>
  <si>
    <t>19238</t>
  </si>
  <si>
    <t>gracema02</t>
  </si>
  <si>
    <t>Grace</t>
  </si>
  <si>
    <t>guerrvl02</t>
  </si>
  <si>
    <t>Guerrero Jr.</t>
  </si>
  <si>
    <t>guzmaro01</t>
  </si>
  <si>
    <t>14388</t>
  </si>
  <si>
    <t>hernama02</t>
  </si>
  <si>
    <t>holdejo02</t>
  </si>
  <si>
    <t>Holder</t>
  </si>
  <si>
    <t>infangr01</t>
  </si>
  <si>
    <t>kineris01</t>
  </si>
  <si>
    <t>Isiah</t>
  </si>
  <si>
    <t>Kiner-Falefa</t>
  </si>
  <si>
    <t>16512</t>
  </si>
  <si>
    <t>17975</t>
  </si>
  <si>
    <t>kinghni01</t>
  </si>
  <si>
    <t>Kingham</t>
  </si>
  <si>
    <t>11694</t>
  </si>
  <si>
    <t>kochma01</t>
  </si>
  <si>
    <t>Koch</t>
  </si>
  <si>
    <t>lamarry01</t>
  </si>
  <si>
    <t>Ryan LaMarre</t>
  </si>
  <si>
    <t>LaMarre</t>
  </si>
  <si>
    <t>10700</t>
  </si>
  <si>
    <t>lauerer01</t>
  </si>
  <si>
    <t>Lauer</t>
  </si>
  <si>
    <t>19316</t>
  </si>
  <si>
    <t>lawreca01</t>
  </si>
  <si>
    <t>Lawrence</t>
  </si>
  <si>
    <t>lintz02</t>
  </si>
  <si>
    <t>Tzu-Wei</t>
  </si>
  <si>
    <t>Lin</t>
  </si>
  <si>
    <t>lucchjo01</t>
  </si>
  <si>
    <t>Lucchesi</t>
  </si>
  <si>
    <t>19320</t>
  </si>
  <si>
    <t>luplojo01</t>
  </si>
  <si>
    <t>Luplow</t>
  </si>
  <si>
    <t>marrech01</t>
  </si>
  <si>
    <t>Chris Marrero</t>
  </si>
  <si>
    <t>2852</t>
  </si>
  <si>
    <t>mayja02</t>
  </si>
  <si>
    <t>Jacob May</t>
  </si>
  <si>
    <t>14876</t>
  </si>
  <si>
    <t>15654</t>
  </si>
  <si>
    <t>merriry01</t>
  </si>
  <si>
    <t>Merritt</t>
  </si>
  <si>
    <t>meriry01</t>
  </si>
  <si>
    <t>morinmi01</t>
  </si>
  <si>
    <t>Morin</t>
  </si>
  <si>
    <t>13442</t>
  </si>
  <si>
    <t>ngoepgi01</t>
  </si>
  <si>
    <t>Gift</t>
  </si>
  <si>
    <t>Ngoepe</t>
  </si>
  <si>
    <t>16448</t>
  </si>
  <si>
    <t>olsonma02</t>
  </si>
  <si>
    <t>15711</t>
  </si>
  <si>
    <t>phamth01</t>
  </si>
  <si>
    <t>ramirno01</t>
  </si>
  <si>
    <t>Noe</t>
  </si>
  <si>
    <t>reyesvi01</t>
  </si>
  <si>
    <t>15487</t>
  </si>
  <si>
    <t>roberda09</t>
  </si>
  <si>
    <t>6266</t>
  </si>
  <si>
    <t>roech01</t>
  </si>
  <si>
    <t>Chaz</t>
  </si>
  <si>
    <t>Roe</t>
  </si>
  <si>
    <t>romeren01</t>
  </si>
  <si>
    <t>Enny</t>
  </si>
  <si>
    <t>romerfe01</t>
  </si>
  <si>
    <t>15885</t>
  </si>
  <si>
    <t>Santander</t>
  </si>
  <si>
    <t>santaan02</t>
  </si>
  <si>
    <t>simslu01</t>
  </si>
  <si>
    <t>Sims</t>
  </si>
  <si>
    <t>18383</t>
  </si>
  <si>
    <t>stephja01</t>
  </si>
  <si>
    <t>Stephens</t>
  </si>
  <si>
    <t>suareal01</t>
  </si>
  <si>
    <t>6175</t>
  </si>
  <si>
    <t>16997</t>
  </si>
  <si>
    <t>tuivasa01</t>
  </si>
  <si>
    <t>Sam Tuivailala</t>
  </si>
  <si>
    <t>Tuivailala</t>
  </si>
  <si>
    <t>velazhe01</t>
  </si>
  <si>
    <t>Velazquez</t>
  </si>
  <si>
    <t>villach01</t>
  </si>
  <si>
    <t>16502</t>
  </si>
  <si>
    <t>Christin Stewart</t>
  </si>
  <si>
    <t>Willians Astudillo</t>
  </si>
  <si>
    <t>Myles Straw</t>
  </si>
  <si>
    <t>Chris Shaw</t>
  </si>
  <si>
    <t>Garrett Hampson</t>
  </si>
  <si>
    <t>Brandon Lowe</t>
  </si>
  <si>
    <t>Cedric Mullins</t>
  </si>
  <si>
    <t>Pablo Reyes</t>
  </si>
  <si>
    <t>Spencer Kieboom</t>
  </si>
  <si>
    <t>Kevin Kramer</t>
  </si>
  <si>
    <t>Austin Dean</t>
  </si>
  <si>
    <t>Franmil Reyes</t>
  </si>
  <si>
    <t>Jonathan Davis</t>
  </si>
  <si>
    <t>Taylor Ward</t>
  </si>
  <si>
    <t>Ronny Rodriguez</t>
  </si>
  <si>
    <t>Michael Perez</t>
  </si>
  <si>
    <t>Fernando Tatis Jr.</t>
  </si>
  <si>
    <t>Beau Taylor</t>
  </si>
  <si>
    <t>Rosell Herrera</t>
  </si>
  <si>
    <t>Steve Wilkerson</t>
  </si>
  <si>
    <t>Jeff McNeil</t>
  </si>
  <si>
    <t>John Andreoli</t>
  </si>
  <si>
    <t>Patrick Wisdom</t>
  </si>
  <si>
    <t>Aramis Garcia</t>
  </si>
  <si>
    <t>David Fletcher</t>
  </si>
  <si>
    <t>Andrew Velazquez</t>
  </si>
  <si>
    <t>Nick Ciuffo</t>
  </si>
  <si>
    <t>Francisco Arcia</t>
  </si>
  <si>
    <t>Jose Briceno</t>
  </si>
  <si>
    <t>Richard Rodriguez</t>
  </si>
  <si>
    <t>Jeff Brigham</t>
  </si>
  <si>
    <t>Lourdes Gurriel Jr.</t>
  </si>
  <si>
    <t>Adalberto Mondesi</t>
  </si>
  <si>
    <t>D.J. Stewart</t>
  </si>
  <si>
    <t>Shane Bieber</t>
  </si>
  <si>
    <t>Cedric Mullins II</t>
  </si>
  <si>
    <t>Caleb Ferguson</t>
  </si>
  <si>
    <t>Jefry Rodriguez</t>
  </si>
  <si>
    <t>Ranger Suarez</t>
  </si>
  <si>
    <t>Daniel Poncedeleon</t>
  </si>
  <si>
    <t>Touki Toussaint</t>
  </si>
  <si>
    <t>Dereck Rodriguez</t>
  </si>
  <si>
    <t>Trevor Richards</t>
  </si>
  <si>
    <t>Andrew Suarez</t>
  </si>
  <si>
    <t>Matt Magill</t>
  </si>
  <si>
    <t>Ryan Brasier</t>
  </si>
  <si>
    <t>Robert Stock</t>
  </si>
  <si>
    <t>Marcus Walden</t>
  </si>
  <si>
    <t>Ian Krol</t>
  </si>
  <si>
    <t>Adam Kolarek</t>
  </si>
  <si>
    <t>Luke Jackson</t>
  </si>
  <si>
    <t>Taylor Cole</t>
  </si>
  <si>
    <t>Felipe Vazquez</t>
  </si>
  <si>
    <t>Dan Winkler</t>
  </si>
  <si>
    <t>Chasen Bradford</t>
  </si>
  <si>
    <t>Adrian Sampson</t>
  </si>
  <si>
    <t>Dylan Floro</t>
  </si>
  <si>
    <t>Lucas Sims</t>
  </si>
  <si>
    <t>Ray Black</t>
  </si>
  <si>
    <t>J.B. Wendelken</t>
  </si>
  <si>
    <t>Wes Parsons</t>
  </si>
  <si>
    <t>Bobby Wahl</t>
  </si>
  <si>
    <t>Kyle McGowin</t>
  </si>
  <si>
    <t>Jake Newberry</t>
  </si>
  <si>
    <t>Glenn Sparkman</t>
  </si>
  <si>
    <t>Adam Cimber</t>
  </si>
  <si>
    <t>Jimmy Cordero</t>
  </si>
  <si>
    <t>Paul Fry</t>
  </si>
  <si>
    <t>Stephen Tarpley</t>
  </si>
  <si>
    <t>Justin Anderson</t>
  </si>
  <si>
    <t>John Means</t>
  </si>
  <si>
    <t>Joshua James</t>
  </si>
  <si>
    <t>Yoan Lopez</t>
  </si>
  <si>
    <t>Framber Valdez</t>
  </si>
  <si>
    <t>Tanner Rainey</t>
  </si>
  <si>
    <t>Jeffrey Springs</t>
  </si>
  <si>
    <t>Evan Phillips</t>
  </si>
  <si>
    <t>Jacob Nix</t>
  </si>
  <si>
    <t>Trey Wingenter</t>
  </si>
  <si>
    <t>Brett Kennedy</t>
  </si>
  <si>
    <t>Matt Hall</t>
  </si>
  <si>
    <t>Dakota Hudson</t>
  </si>
  <si>
    <t>Seranthony Dominguez</t>
  </si>
  <si>
    <t>Corbin Burnes</t>
  </si>
  <si>
    <t>Jordan Hicks</t>
  </si>
  <si>
    <t>Kyle Wright</t>
  </si>
  <si>
    <t>Jonathan Loaisiga</t>
  </si>
  <si>
    <t>Bryse Wilson</t>
  </si>
  <si>
    <t>andrejo03</t>
  </si>
  <si>
    <t>Andreoli</t>
  </si>
  <si>
    <t>13012</t>
  </si>
  <si>
    <t>aranovi01</t>
  </si>
  <si>
    <t>Arano</t>
  </si>
  <si>
    <t>arciafr01</t>
  </si>
  <si>
    <t>10286</t>
  </si>
  <si>
    <t>astudwi01</t>
  </si>
  <si>
    <t>Willians</t>
  </si>
  <si>
    <t>Astudillo</t>
  </si>
  <si>
    <t>15608</t>
  </si>
  <si>
    <t>beeksja02</t>
  </si>
  <si>
    <t>Jalen</t>
  </si>
  <si>
    <t>Beeks</t>
  </si>
  <si>
    <t>17192</t>
  </si>
  <si>
    <t>biebesh01</t>
  </si>
  <si>
    <t>Bieber</t>
  </si>
  <si>
    <t>19427</t>
  </si>
  <si>
    <t>borucry01</t>
  </si>
  <si>
    <t>Borucki</t>
  </si>
  <si>
    <t>16350</t>
  </si>
  <si>
    <t>bricejo01</t>
  </si>
  <si>
    <t>Briceno</t>
  </si>
  <si>
    <t>13151</t>
  </si>
  <si>
    <t>brighje01</t>
  </si>
  <si>
    <t>Brigham</t>
  </si>
  <si>
    <t>16631</t>
  </si>
  <si>
    <t>burneco01</t>
  </si>
  <si>
    <t>Burnes</t>
  </si>
  <si>
    <t>19361</t>
  </si>
  <si>
    <t>deanau01</t>
  </si>
  <si>
    <t>18288</t>
  </si>
  <si>
    <t>dominse01</t>
  </si>
  <si>
    <t>Seranthony</t>
  </si>
  <si>
    <t>19249</t>
  </si>
  <si>
    <t>fillmhe01</t>
  </si>
  <si>
    <t>Fillmyer</t>
  </si>
  <si>
    <t>17466</t>
  </si>
  <si>
    <t>fletcda02</t>
  </si>
  <si>
    <t>Fletcher</t>
  </si>
  <si>
    <t>17992</t>
  </si>
  <si>
    <t>fryja01</t>
  </si>
  <si>
    <t>Fry</t>
  </si>
  <si>
    <t>gantjo01</t>
  </si>
  <si>
    <t>Gant</t>
  </si>
  <si>
    <t>gombeau01</t>
  </si>
  <si>
    <t>Gomber</t>
  </si>
  <si>
    <t>16561</t>
  </si>
  <si>
    <t>hallma02</t>
  </si>
  <si>
    <t>18076</t>
  </si>
  <si>
    <t>hessda01</t>
  </si>
  <si>
    <t>Hess</t>
  </si>
  <si>
    <t>16130</t>
  </si>
  <si>
    <t>hicksjo03</t>
  </si>
  <si>
    <t>19618</t>
  </si>
  <si>
    <t>jamesjo02</t>
  </si>
  <si>
    <t>Joshua</t>
  </si>
  <si>
    <t>16794</t>
  </si>
  <si>
    <t>janseda01</t>
  </si>
  <si>
    <t>16535</t>
  </si>
  <si>
    <t>kellebr01</t>
  </si>
  <si>
    <t>15734</t>
  </si>
  <si>
    <t>kempto01</t>
  </si>
  <si>
    <t>kennebr02</t>
  </si>
  <si>
    <t>17877</t>
  </si>
  <si>
    <t>kittran01</t>
  </si>
  <si>
    <t>Kittredge</t>
  </si>
  <si>
    <t>krolia01</t>
  </si>
  <si>
    <t>Krol</t>
  </si>
  <si>
    <t>10066</t>
  </si>
  <si>
    <t>Laureano</t>
  </si>
  <si>
    <t>17128</t>
  </si>
  <si>
    <t>lopezjo02</t>
  </si>
  <si>
    <t>lugoda01</t>
  </si>
  <si>
    <t>Dawel</t>
  </si>
  <si>
    <t>14713</t>
  </si>
  <si>
    <t>mcneije01</t>
  </si>
  <si>
    <t>McNeil</t>
  </si>
  <si>
    <t>15362</t>
  </si>
  <si>
    <t>mullice01</t>
  </si>
  <si>
    <t>Cedric</t>
  </si>
  <si>
    <t>Mullins</t>
  </si>
  <si>
    <t>17929</t>
  </si>
  <si>
    <t>nixja02</t>
  </si>
  <si>
    <t>17775</t>
  </si>
  <si>
    <t>nunezre01</t>
  </si>
  <si>
    <t>Renato</t>
  </si>
  <si>
    <t>obergsc01</t>
  </si>
  <si>
    <t>Oberg</t>
  </si>
  <si>
    <t>ohearry01</t>
  </si>
  <si>
    <t>O'Hearn</t>
  </si>
  <si>
    <t>16442</t>
  </si>
  <si>
    <t>oswalco01</t>
  </si>
  <si>
    <t>13677</t>
  </si>
  <si>
    <t>palkada01</t>
  </si>
  <si>
    <t>Palka</t>
  </si>
  <si>
    <t>14897</t>
  </si>
  <si>
    <t>penafe01</t>
  </si>
  <si>
    <t>peralfr01</t>
  </si>
  <si>
    <t>18679</t>
  </si>
  <si>
    <t>ponceda01</t>
  </si>
  <si>
    <t>Poncedeleon</t>
  </si>
  <si>
    <t>16110</t>
  </si>
  <si>
    <t>ramirye01</t>
  </si>
  <si>
    <t>Yefry</t>
  </si>
  <si>
    <t>15655</t>
  </si>
  <si>
    <t>reyesfr01</t>
  </si>
  <si>
    <t>Franmil</t>
  </si>
  <si>
    <t>14566</t>
  </si>
  <si>
    <t>reyespa01</t>
  </si>
  <si>
    <t>16357</t>
  </si>
  <si>
    <t>richatr01</t>
  </si>
  <si>
    <t>19309</t>
  </si>
  <si>
    <t>rodride01</t>
  </si>
  <si>
    <t>Dereck</t>
  </si>
  <si>
    <t>14509</t>
  </si>
  <si>
    <t>rodriro03</t>
  </si>
  <si>
    <t>Ronny Rodrigues</t>
  </si>
  <si>
    <t>Rodrigues</t>
  </si>
  <si>
    <t>11875</t>
  </si>
  <si>
    <t>sampsad01</t>
  </si>
  <si>
    <t>Sampson</t>
  </si>
  <si>
    <t>13339</t>
  </si>
  <si>
    <t>shawch01</t>
  </si>
  <si>
    <t>17738</t>
  </si>
  <si>
    <t>smithbu03</t>
  </si>
  <si>
    <t>Burch</t>
  </si>
  <si>
    <t>sprinje01</t>
  </si>
  <si>
    <t>Jeffrey</t>
  </si>
  <si>
    <t>Springs</t>
  </si>
  <si>
    <t>17677</t>
  </si>
  <si>
    <t>stanery01</t>
  </si>
  <si>
    <t>Ryne</t>
  </si>
  <si>
    <t>Stanek</t>
  </si>
  <si>
    <t>stewach02</t>
  </si>
  <si>
    <t>Christin</t>
  </si>
  <si>
    <t>17714</t>
  </si>
  <si>
    <t>suarean01</t>
  </si>
  <si>
    <t>18300</t>
  </si>
  <si>
    <t>tatisfe02</t>
  </si>
  <si>
    <t>Tatis Jr.</t>
  </si>
  <si>
    <t>Fernando Tatis Jr</t>
  </si>
  <si>
    <t>Fernando Tatis</t>
  </si>
  <si>
    <t>toussto01</t>
  </si>
  <si>
    <t>Touki</t>
  </si>
  <si>
    <t>Toussaint</t>
  </si>
  <si>
    <t>16929</t>
  </si>
  <si>
    <t>trivilo01</t>
  </si>
  <si>
    <t>Trivino</t>
  </si>
  <si>
    <t>15043</t>
  </si>
  <si>
    <t>wardta01</t>
  </si>
  <si>
    <t>Ward</t>
  </si>
  <si>
    <t>17548</t>
  </si>
  <si>
    <t>15986</t>
  </si>
  <si>
    <t>18684</t>
  </si>
  <si>
    <t>15194</t>
  </si>
  <si>
    <t>14477</t>
  </si>
  <si>
    <t>13182</t>
  </si>
  <si>
    <t>17719</t>
  </si>
  <si>
    <t>15492</t>
  </si>
  <si>
    <t>hardybl01</t>
  </si>
  <si>
    <t>6499</t>
  </si>
  <si>
    <t>herrero02</t>
  </si>
  <si>
    <t>Rosell</t>
  </si>
  <si>
    <t>11611</t>
  </si>
  <si>
    <t>19756</t>
  </si>
  <si>
    <t>17030</t>
  </si>
  <si>
    <t>17282</t>
  </si>
  <si>
    <t>12005</t>
  </si>
  <si>
    <t>15672</t>
  </si>
  <si>
    <t>16313</t>
  </si>
  <si>
    <t>17696</t>
  </si>
  <si>
    <t>20123</t>
  </si>
  <si>
    <t>15502</t>
  </si>
  <si>
    <t>15679</t>
  </si>
  <si>
    <t>18345</t>
  </si>
  <si>
    <t>valdefr01</t>
  </si>
  <si>
    <t>Framber</t>
  </si>
  <si>
    <t>17295</t>
  </si>
  <si>
    <t>ALLPOS</t>
  </si>
  <si>
    <t>3B/SS</t>
  </si>
  <si>
    <t>RP</t>
  </si>
  <si>
    <t>alonspe01</t>
  </si>
  <si>
    <t>SP</t>
  </si>
  <si>
    <t>3B/OF</t>
  </si>
  <si>
    <t>1B/DH</t>
  </si>
  <si>
    <t>1B/OF</t>
  </si>
  <si>
    <t>3B/DH</t>
  </si>
  <si>
    <t>1B/3B</t>
  </si>
  <si>
    <t>17496</t>
  </si>
  <si>
    <t>OF/DH</t>
  </si>
  <si>
    <t>cordery01</t>
  </si>
  <si>
    <t>Cordell</t>
  </si>
  <si>
    <t>15181</t>
  </si>
  <si>
    <t>Cordell, Ryan</t>
  </si>
  <si>
    <t>2B/3B</t>
  </si>
  <si>
    <t>2B/OF</t>
  </si>
  <si>
    <t>1B/2B</t>
  </si>
  <si>
    <t>greingr01</t>
  </si>
  <si>
    <t>Grayson</t>
  </si>
  <si>
    <t>Greiner</t>
  </si>
  <si>
    <t>17062</t>
  </si>
  <si>
    <t>hampsga01</t>
  </si>
  <si>
    <t>Hampson</t>
  </si>
  <si>
    <t>19262</t>
  </si>
  <si>
    <t>2B/SS/OF</t>
  </si>
  <si>
    <t>2B/SS</t>
  </si>
  <si>
    <t>Dakota</t>
  </si>
  <si>
    <t>19206</t>
  </si>
  <si>
    <t>lowebr01</t>
  </si>
  <si>
    <t>18882</t>
  </si>
  <si>
    <t>lowena01</t>
  </si>
  <si>
    <t>luzarje01</t>
  </si>
  <si>
    <t>Jesus Luzardo</t>
  </si>
  <si>
    <t>Luzardo</t>
  </si>
  <si>
    <t>2B/3B/SS/OF</t>
  </si>
  <si>
    <t>paddach01</t>
  </si>
  <si>
    <t>Chris Paddack</t>
  </si>
  <si>
    <t>Paddack</t>
  </si>
  <si>
    <t>palumjo01</t>
  </si>
  <si>
    <t>Joe Palumbo</t>
  </si>
  <si>
    <t>Palumbo</t>
  </si>
  <si>
    <t>sa738453</t>
  </si>
  <si>
    <t>C/DH</t>
  </si>
  <si>
    <t>17034</t>
  </si>
  <si>
    <t>17285</t>
  </si>
  <si>
    <t>stewadj01</t>
  </si>
  <si>
    <t>17766</t>
  </si>
  <si>
    <t>DJ Stewart</t>
  </si>
  <si>
    <t>swanser01</t>
  </si>
  <si>
    <t>Erik Swanson</t>
  </si>
  <si>
    <t>SS/OF</t>
  </si>
  <si>
    <t>thorntr01</t>
  </si>
  <si>
    <t>Trent Thornton</t>
  </si>
  <si>
    <t>16622</t>
  </si>
  <si>
    <t>1B/2B/3B</t>
  </si>
  <si>
    <t>Eric Stamets</t>
  </si>
  <si>
    <t>Sergio Alcantara</t>
  </si>
  <si>
    <t>Monte Harrison</t>
  </si>
  <si>
    <t>Edward Olivares</t>
  </si>
  <si>
    <t>Thairo Estrada</t>
  </si>
  <si>
    <t>Willi Castro</t>
  </si>
  <si>
    <t>Dylan Moore</t>
  </si>
  <si>
    <t>Oscar Mercado</t>
  </si>
  <si>
    <t>Cole Tucker</t>
  </si>
  <si>
    <t>Richie Martin</t>
  </si>
  <si>
    <t>Garrett Stubbs</t>
  </si>
  <si>
    <t>Tyrone Taylor</t>
  </si>
  <si>
    <t>Braden Bishop</t>
  </si>
  <si>
    <t>Jesus Sanchez</t>
  </si>
  <si>
    <t>Lane Thomas</t>
  </si>
  <si>
    <t>Edwin Rios</t>
  </si>
  <si>
    <t>Kelvin Gutierrez</t>
  </si>
  <si>
    <t>Austin Allen</t>
  </si>
  <si>
    <t>Keibert Ruiz</t>
  </si>
  <si>
    <t>Luis Rengifo</t>
  </si>
  <si>
    <t>Matt Thaiss</t>
  </si>
  <si>
    <t>Ty France</t>
  </si>
  <si>
    <t>Jason Martin</t>
  </si>
  <si>
    <t>Matt Beaty</t>
  </si>
  <si>
    <t>Domingo Leyba</t>
  </si>
  <si>
    <t>Sam Hilliard</t>
  </si>
  <si>
    <t>Shed Long</t>
  </si>
  <si>
    <t>Andrew Knizner</t>
  </si>
  <si>
    <t>Keston Hiura</t>
  </si>
  <si>
    <t>Bryan Reynolds</t>
  </si>
  <si>
    <t>Kevin Cron</t>
  </si>
  <si>
    <t>Ramon Urias</t>
  </si>
  <si>
    <t>Luis Arraez</t>
  </si>
  <si>
    <t>Nick Solak</t>
  </si>
  <si>
    <t>Carter Kieboom</t>
  </si>
  <si>
    <t>Scott Heineman</t>
  </si>
  <si>
    <t>Andy Young</t>
  </si>
  <si>
    <t>LaMonte Wade</t>
  </si>
  <si>
    <t>Michael Chavis</t>
  </si>
  <si>
    <t>Yonathan Daza</t>
  </si>
  <si>
    <t>Josh Fuentes</t>
  </si>
  <si>
    <t>Elvis Luciano</t>
  </si>
  <si>
    <t>Gregory Soto</t>
  </si>
  <si>
    <t>Jordan Romano</t>
  </si>
  <si>
    <t>Ryan Castellani</t>
  </si>
  <si>
    <t>Beau Burrows</t>
  </si>
  <si>
    <t>Bryan Abreu</t>
  </si>
  <si>
    <t>Darwinzon Hernandez</t>
  </si>
  <si>
    <t>Jesus Tinoco</t>
  </si>
  <si>
    <t>Edgar Garcia</t>
  </si>
  <si>
    <t>Jonathan Hernandez</t>
  </si>
  <si>
    <t>Conner Greene</t>
  </si>
  <si>
    <t>Franklyn Kilome</t>
  </si>
  <si>
    <t>Adbert Alzolay</t>
  </si>
  <si>
    <t>Taylor Hearn</t>
  </si>
  <si>
    <t>Huascar Ynoa</t>
  </si>
  <si>
    <t>Brett Martin</t>
  </si>
  <si>
    <t>Branden Kline</t>
  </si>
  <si>
    <t>Dylan Cease</t>
  </si>
  <si>
    <t>Julian Merryweather</t>
  </si>
  <si>
    <t>Taylor Clarke</t>
  </si>
  <si>
    <t>Jacob Waguespack</t>
  </si>
  <si>
    <t>Logan Webb</t>
  </si>
  <si>
    <t>Travis Lakins</t>
  </si>
  <si>
    <t>Josh Staumont</t>
  </si>
  <si>
    <t>Genesis Cabrera</t>
  </si>
  <si>
    <t>Rogelio Armenteros</t>
  </si>
  <si>
    <t>Logan Allen</t>
  </si>
  <si>
    <t>Dane Dunning</t>
  </si>
  <si>
    <t>Brandon Brennan</t>
  </si>
  <si>
    <t>Josh Taylor</t>
  </si>
  <si>
    <t>Jose Suarez</t>
  </si>
  <si>
    <t>Jimmy Herget</t>
  </si>
  <si>
    <t>Lewis Thorpe</t>
  </si>
  <si>
    <t>Ben Heller</t>
  </si>
  <si>
    <t>Jon Duplantier</t>
  </si>
  <si>
    <t>Jacob Webb</t>
  </si>
  <si>
    <t>Jordan Yamamoto</t>
  </si>
  <si>
    <t>Sam Coonrod</t>
  </si>
  <si>
    <t>Nick Neidert</t>
  </si>
  <si>
    <t>Ian Gibaut</t>
  </si>
  <si>
    <t>Kyle Ryan</t>
  </si>
  <si>
    <t>Cole Sulser</t>
  </si>
  <si>
    <t>Ryan Helsley</t>
  </si>
  <si>
    <t>Nick Anderson</t>
  </si>
  <si>
    <t>Adduci, Jim</t>
  </si>
  <si>
    <t>alcas001</t>
  </si>
  <si>
    <t>alfoa002</t>
  </si>
  <si>
    <t>alleg002</t>
  </si>
  <si>
    <t>Jos├⌐ Alvarado</t>
  </si>
  <si>
    <t>Alvarado, Jose</t>
  </si>
  <si>
    <t>Andreoli, John</t>
  </si>
  <si>
    <t>Arano, Victor</t>
  </si>
  <si>
    <t>Arcia, Francisco</t>
  </si>
  <si>
    <t>Astudillo, Willians</t>
  </si>
  <si>
    <t>Bader, Harrison</t>
  </si>
  <si>
    <t>banda001</t>
  </si>
  <si>
    <t>Barnette, Tony</t>
  </si>
  <si>
    <t>barrf001</t>
  </si>
  <si>
    <t>Barria, Jaime</t>
  </si>
  <si>
    <t>Beeks, Jalen</t>
  </si>
  <si>
    <t>Bieber, Shane</t>
  </si>
  <si>
    <t>Borucki, Ryan</t>
  </si>
  <si>
    <t>Briceno, Jose</t>
  </si>
  <si>
    <t>Brigham, Jeff</t>
  </si>
  <si>
    <t>Burnes, Corbin</t>
  </si>
  <si>
    <t>Caratini, Victor</t>
  </si>
  <si>
    <t>Centeno, Juan</t>
  </si>
  <si>
    <t>Coleman, Dusty</t>
  </si>
  <si>
    <t>crick001</t>
  </si>
  <si>
    <t>Davis, J.D.</t>
  </si>
  <si>
    <t>Dean, Austin</t>
  </si>
  <si>
    <t>Jos├⌐ De Le├│n</t>
  </si>
  <si>
    <t>Dominguez, Seranthony</t>
  </si>
  <si>
    <t>Ervin, Phil</t>
  </si>
  <si>
    <t>fedde001</t>
  </si>
  <si>
    <t>Fillmyer, Heath</t>
  </si>
  <si>
    <t>Fletcher, David</t>
  </si>
  <si>
    <t>frazc001</t>
  </si>
  <si>
    <t>Fry, Jace</t>
  </si>
  <si>
    <t>Gant, John</t>
  </si>
  <si>
    <t>Jarlin Garc├¡a</t>
  </si>
  <si>
    <t>Garcia, Jarlin</t>
  </si>
  <si>
    <t>Domingo Germ├ín</t>
  </si>
  <si>
    <t>German, Domingo</t>
  </si>
  <si>
    <t>Guerrero, Tayron</t>
  </si>
  <si>
    <t>Gomber, Austin</t>
  </si>
  <si>
    <t>Goodrum, Niko</t>
  </si>
  <si>
    <t>Grace, Matt</t>
  </si>
  <si>
    <t>Greiner, Grayson</t>
  </si>
  <si>
    <t>Guerrero Jr., Vladimir</t>
  </si>
  <si>
    <t>Guzman, Ronald</t>
  </si>
  <si>
    <t>Hall, Matt</t>
  </si>
  <si>
    <t>Hampson, Garrett</t>
  </si>
  <si>
    <t>Hardy, Blaine</t>
  </si>
  <si>
    <t>Marco Hern├índez</t>
  </si>
  <si>
    <t>Hernandez, Marco</t>
  </si>
  <si>
    <t>Herrera, Rosell</t>
  </si>
  <si>
    <t>Hess, David</t>
  </si>
  <si>
    <t>Hicks, Jordan</t>
  </si>
  <si>
    <t>Holder, Jonathan</t>
  </si>
  <si>
    <t>hudsoda02</t>
  </si>
  <si>
    <t>Hudson, Dakota</t>
  </si>
  <si>
    <t>Infante, Gregory</t>
  </si>
  <si>
    <t>Josh James</t>
  </si>
  <si>
    <t>James, Joshua</t>
  </si>
  <si>
    <t>Jansen, Danny</t>
  </si>
  <si>
    <t>jimea001</t>
  </si>
  <si>
    <t>jimej003</t>
  </si>
  <si>
    <t>Joe Jim├⌐nez</t>
  </si>
  <si>
    <t>Keller, Brad</t>
  </si>
  <si>
    <t>Kemp, Tony</t>
  </si>
  <si>
    <t>Kennedy, Brett</t>
  </si>
  <si>
    <t>Kiner-Falefa, Isiah</t>
  </si>
  <si>
    <t>Kingham, Nick</t>
  </si>
  <si>
    <t>Kittredge, Andrew</t>
  </si>
  <si>
    <t>Koch, Matt</t>
  </si>
  <si>
    <t>Krol, Ian</t>
  </si>
  <si>
    <t>LaMarre, Ryan</t>
  </si>
  <si>
    <t>Lauer, Eric</t>
  </si>
  <si>
    <t>Laureano, Ramon</t>
  </si>
  <si>
    <t>Lawrence, Casey</t>
  </si>
  <si>
    <t>Lin, Tzu-Wei</t>
  </si>
  <si>
    <t>Jorge L├│pez</t>
  </si>
  <si>
    <t>Lopez, Jorge</t>
  </si>
  <si>
    <t>Lowe, Brandon</t>
  </si>
  <si>
    <t>Lucchesi, Joey</t>
  </si>
  <si>
    <t>Lugo, Dawel</t>
  </si>
  <si>
    <t>Luplow, Jordan</t>
  </si>
  <si>
    <t>Luzardo, Jesus</t>
  </si>
  <si>
    <t>Marrero, Chris</t>
  </si>
  <si>
    <t>May, Jacob</t>
  </si>
  <si>
    <t>mcmar001</t>
  </si>
  <si>
    <t>McNeil, Jeff</t>
  </si>
  <si>
    <t>mejif001</t>
  </si>
  <si>
    <t>Merritt, Ryan</t>
  </si>
  <si>
    <t>Morin, Mike</t>
  </si>
  <si>
    <t>Mullins, Cedric</t>
  </si>
  <si>
    <t>Ngoepe, Gift</t>
  </si>
  <si>
    <t>Nix, Jacob</t>
  </si>
  <si>
    <t>Renato N├║├▒ez</t>
  </si>
  <si>
    <t>Nunez, Renato</t>
  </si>
  <si>
    <t>Oberg, Scott</t>
  </si>
  <si>
    <t>O'Hearn, Ryan</t>
  </si>
  <si>
    <t>Oswalt, Corey</t>
  </si>
  <si>
    <t>Paddack, Chris</t>
  </si>
  <si>
    <t>Palka, Daniel</t>
  </si>
  <si>
    <t>Palumbo, Joe</t>
  </si>
  <si>
    <t>Felix Pe├▒a</t>
  </si>
  <si>
    <t>Pena, Felix</t>
  </si>
  <si>
    <t>Peralta, Freddy</t>
  </si>
  <si>
    <t>peted001</t>
  </si>
  <si>
    <t>philb002</t>
  </si>
  <si>
    <t>Poncedeleon, Daniel</t>
  </si>
  <si>
    <t>No├⌐ Ram├¡rez</t>
  </si>
  <si>
    <t>Ramirez, Noe</t>
  </si>
  <si>
    <t>Ramirez, Yefry</t>
  </si>
  <si>
    <t>├ülex Reyes</t>
  </si>
  <si>
    <t>Reyes, Franmil</t>
  </si>
  <si>
    <t>Reyes, Pablo</t>
  </si>
  <si>
    <t>Reyes, Victor</t>
  </si>
  <si>
    <t>Richards, Trevor</t>
  </si>
  <si>
    <t>roblv001</t>
  </si>
  <si>
    <t>Rodriguez, Dereck</t>
  </si>
  <si>
    <t>Rodrigues, Ronny</t>
  </si>
  <si>
    <t>Roe, Chaz</t>
  </si>
  <si>
    <t>Romero, Enny</t>
  </si>
  <si>
    <t>Romero, Fernando</t>
  </si>
  <si>
    <t>Sampson, Adrian</t>
  </si>
  <si>
    <t>Santander, Anthony</t>
  </si>
  <si>
    <t>Shaw, Chris</t>
  </si>
  <si>
    <t>Sims, Luke</t>
  </si>
  <si>
    <t>siscc001</t>
  </si>
  <si>
    <t>Smith, Burch</t>
  </si>
  <si>
    <t>smitd008</t>
  </si>
  <si>
    <t>Springs, Jeffrey</t>
  </si>
  <si>
    <t>Stanek, Ryne</t>
  </si>
  <si>
    <t>Stephens, Jackson</t>
  </si>
  <si>
    <t>Stewart, Christin</t>
  </si>
  <si>
    <t>Stewart, D.J.</t>
  </si>
  <si>
    <t>Alberto Suarez</t>
  </si>
  <si>
    <t>Albert Su├írez</t>
  </si>
  <si>
    <t>Suarez, Albert</t>
  </si>
  <si>
    <t>Suarez, Andrew</t>
  </si>
  <si>
    <t>Swanson, Erik</t>
  </si>
  <si>
    <t>Tatis Jr., Fernando</t>
  </si>
  <si>
    <t>Thornton, Trent</t>
  </si>
  <si>
    <t>Toussaint, Touki</t>
  </si>
  <si>
    <t>Trivino, Lou</t>
  </si>
  <si>
    <t>Tuivailala, Sam</t>
  </si>
  <si>
    <t>Gio Urshela</t>
  </si>
  <si>
    <t>Valdez, Framber</t>
  </si>
  <si>
    <t>Hector Vel├ízquez</t>
  </si>
  <si>
    <t>Velazquez, Hector</t>
  </si>
  <si>
    <t>verda001</t>
  </si>
  <si>
    <t>Villanueva, Christian</t>
  </si>
  <si>
    <t>Ward, Taylor</t>
  </si>
  <si>
    <t>wilka003</t>
  </si>
  <si>
    <t>Vazquez, Felipe</t>
  </si>
  <si>
    <t>buttrty01</t>
  </si>
  <si>
    <t>Buttrey</t>
  </si>
  <si>
    <t>14719</t>
  </si>
  <si>
    <t>Buttrey, Ty</t>
  </si>
  <si>
    <t>ceasedy01</t>
  </si>
  <si>
    <t>Cease</t>
  </si>
  <si>
    <t>Cease, Dylan</t>
  </si>
  <si>
    <t>duplajo01</t>
  </si>
  <si>
    <t>Duplantier</t>
  </si>
  <si>
    <t>Duplantier, Jon</t>
  </si>
  <si>
    <t>Chi Chi</t>
  </si>
  <si>
    <t>hiurake01</t>
  </si>
  <si>
    <t>Keston</t>
  </si>
  <si>
    <t>Hiura</t>
  </si>
  <si>
    <t>Hiura, Keston</t>
  </si>
  <si>
    <t>kellyme01</t>
  </si>
  <si>
    <t>Merrill Kelly</t>
  </si>
  <si>
    <t>Merrill</t>
  </si>
  <si>
    <t>Kelly, Merrill</t>
  </si>
  <si>
    <t>kikucyu01</t>
  </si>
  <si>
    <t>Yusei Kikuchi</t>
  </si>
  <si>
    <t>Yusei</t>
  </si>
  <si>
    <t>Kikuchi</t>
  </si>
  <si>
    <t>Kikuchi, Yusei</t>
  </si>
  <si>
    <t>loaisjo01</t>
  </si>
  <si>
    <t>Loaisiga</t>
  </si>
  <si>
    <t>19753</t>
  </si>
  <si>
    <t>Loaisiga, Jonathan</t>
  </si>
  <si>
    <t>lopezpa01</t>
  </si>
  <si>
    <t>17085</t>
  </si>
  <si>
    <t>Lopez, Pablo</t>
  </si>
  <si>
    <t>plutkad01</t>
  </si>
  <si>
    <t>Plutko</t>
  </si>
  <si>
    <t>15846</t>
  </si>
  <si>
    <t>anderju01</t>
  </si>
  <si>
    <t>16201</t>
  </si>
  <si>
    <t>QS</t>
  </si>
  <si>
    <t>OBPSGP</t>
  </si>
  <si>
    <t>QSSGP</t>
  </si>
  <si>
    <t>HD</t>
  </si>
  <si>
    <t>OPSSGP</t>
  </si>
  <si>
    <t>SLGSGP</t>
  </si>
  <si>
    <t>ADPNUMID</t>
  </si>
  <si>
    <t>ADPTEXT</t>
  </si>
  <si>
    <t>Acuna Jr., Ronald</t>
  </si>
  <si>
    <t>Anderson, Justin</t>
  </si>
  <si>
    <t>bichebo01</t>
  </si>
  <si>
    <t>Bo Bichette</t>
  </si>
  <si>
    <t>Bo</t>
  </si>
  <si>
    <t>Bichette</t>
  </si>
  <si>
    <t>Bichette, Bo</t>
  </si>
  <si>
    <t>brasiry01</t>
  </si>
  <si>
    <t>Brasier</t>
  </si>
  <si>
    <t>5615</t>
  </si>
  <si>
    <t>Brasier, Ryan</t>
  </si>
  <si>
    <t>castijo03</t>
  </si>
  <si>
    <t>17169</t>
  </si>
  <si>
    <t>Castillo, Jose</t>
  </si>
  <si>
    <t>Chargois, JT</t>
  </si>
  <si>
    <t>Coulombe, Danny</t>
  </si>
  <si>
    <t>ferguca01</t>
  </si>
  <si>
    <t>Ferguson</t>
  </si>
  <si>
    <t>19349</t>
  </si>
  <si>
    <t>Caleb Feguson</t>
  </si>
  <si>
    <t>Ferguson, Caleb</t>
  </si>
  <si>
    <t>Joshua Fields</t>
  </si>
  <si>
    <t>Gerber, Mike</t>
  </si>
  <si>
    <t>Gurriel Jr., Lourdes</t>
  </si>
  <si>
    <t>James, Josh</t>
  </si>
  <si>
    <t>kiebosp01</t>
  </si>
  <si>
    <t>Kieboom</t>
  </si>
  <si>
    <t>13300</t>
  </si>
  <si>
    <t>Kieboom, Spencer</t>
  </si>
  <si>
    <t>Nicholas Kingham</t>
  </si>
  <si>
    <t>Mondesi, Adalberto</t>
  </si>
  <si>
    <t>Oh, Seunghwan</t>
  </si>
  <si>
    <t>Plutko, Adam</t>
  </si>
  <si>
    <t>Riddle, JT</t>
  </si>
  <si>
    <t>Rodriguez, Ronny</t>
  </si>
  <si>
    <t>Sims, Lucas</t>
  </si>
  <si>
    <t>Matthew Szczur</t>
  </si>
  <si>
    <t>Wright Jr., Mike</t>
  </si>
  <si>
    <t>wynnsau01</t>
  </si>
  <si>
    <t>Wynns</t>
  </si>
  <si>
    <t>15271</t>
  </si>
  <si>
    <t>Wynns, Austin</t>
  </si>
  <si>
    <t>martiri01</t>
  </si>
  <si>
    <t>Martin, Richie</t>
  </si>
  <si>
    <t>MIN PICK</t>
  </si>
  <si>
    <t>MAX PICK</t>
  </si>
  <si>
    <t>Martin, Corbin</t>
  </si>
  <si>
    <t>Helsley, Ryan</t>
  </si>
  <si>
    <t>De Los Santos, Enyel</t>
  </si>
  <si>
    <t>Fry, Paul</t>
  </si>
  <si>
    <t>May, Dustin</t>
  </si>
  <si>
    <t>Solak, Nick</t>
  </si>
  <si>
    <t>Trammell, Taylor</t>
  </si>
  <si>
    <t>Chang, Yu</t>
  </si>
  <si>
    <t>Neidert, Nick</t>
  </si>
  <si>
    <t>Pena, Francisco</t>
  </si>
  <si>
    <t>Gimenez, Andres</t>
  </si>
  <si>
    <t>Harrison, Monte</t>
  </si>
  <si>
    <t>Stock, Robert</t>
  </si>
  <si>
    <t>Franco, Wander</t>
  </si>
  <si>
    <t>Kramer, Kevin</t>
  </si>
  <si>
    <t>Dixon, Brandon</t>
  </si>
  <si>
    <t>Gallagher, Cam</t>
  </si>
  <si>
    <t>Pannone, Thomas</t>
  </si>
  <si>
    <t>Tauchman, Mike</t>
  </si>
  <si>
    <t>Robert, Luis</t>
  </si>
  <si>
    <t>Lopez, Nicky</t>
  </si>
  <si>
    <t>Thaiss, Matt</t>
  </si>
  <si>
    <t>Wallach, Chad</t>
  </si>
  <si>
    <t>Santana, Dennis</t>
  </si>
  <si>
    <t>Gore, Mackenzie</t>
  </si>
  <si>
    <t>McCarthy, Kevin</t>
  </si>
  <si>
    <t>Winkler, Dan</t>
  </si>
  <si>
    <t>McGuire, Reese</t>
  </si>
  <si>
    <t>Tucker, Cole</t>
  </si>
  <si>
    <t>Cimber, Adam</t>
  </si>
  <si>
    <t>Garcia, Aramis</t>
  </si>
  <si>
    <t>France, Ty</t>
  </si>
  <si>
    <t>Straw, Myles</t>
  </si>
  <si>
    <t>Chavis, Michael</t>
  </si>
  <si>
    <t>Murphy, J.R.</t>
  </si>
  <si>
    <t>Poche, Colin</t>
  </si>
  <si>
    <t>Perez, Michael</t>
  </si>
  <si>
    <t>Biggio, Cavan</t>
  </si>
  <si>
    <t>Rengifo, Luis</t>
  </si>
  <si>
    <t>Knizner, Andrew</t>
  </si>
  <si>
    <t>Kirilloff, Alex</t>
  </si>
  <si>
    <t>Sanchez, Sixto</t>
  </si>
  <si>
    <t>Kieboom, Carter</t>
  </si>
  <si>
    <t>Widener, Taylor</t>
  </si>
  <si>
    <t>Mercado, Oscar</t>
  </si>
  <si>
    <t>Alvarez, Yordan</t>
  </si>
  <si>
    <t>Mountcastle, Ryan</t>
  </si>
  <si>
    <t>Hayes, Ke'Bryan</t>
  </si>
  <si>
    <t>Scott, Tanner</t>
  </si>
  <si>
    <t>Rodriguez, Richard</t>
  </si>
  <si>
    <t>Black, Ray</t>
  </si>
  <si>
    <t>Wilson, Bryse</t>
  </si>
  <si>
    <t>Lopez, Yoan</t>
  </si>
  <si>
    <t>Canning, Griffin</t>
  </si>
  <si>
    <t>Moronta, Reyes</t>
  </si>
  <si>
    <t>Bote, David</t>
  </si>
  <si>
    <t>Murphy, Sean</t>
  </si>
  <si>
    <t>Cron, Kevin</t>
  </si>
  <si>
    <t>Cameron, Daz</t>
  </si>
  <si>
    <t>Armstrong, Shawn</t>
  </si>
  <si>
    <t>Adell, Jo</t>
  </si>
  <si>
    <t>Mesa, Victor Victor</t>
  </si>
  <si>
    <t>Wright, Kyle</t>
  </si>
  <si>
    <t>Wisdom, Patrick</t>
  </si>
  <si>
    <t>Allen, Logan</t>
  </si>
  <si>
    <t>Hernandez, Kike</t>
  </si>
  <si>
    <t>LASTNAME, FIRSTNAME</t>
  </si>
  <si>
    <t>HDSGP</t>
  </si>
  <si>
    <t>NFBCLASTFIRST</t>
  </si>
  <si>
    <t>NFBC LASTNAME, FIRSTNAME</t>
  </si>
  <si>
    <t>Carpenter, Drew</t>
  </si>
  <si>
    <t>Carpenter, Dave</t>
  </si>
  <si>
    <t>Miguel Fernandez, Jose</t>
  </si>
  <si>
    <t>Gonzalez, Mike</t>
  </si>
  <si>
    <t>Gwynn Jr., Tony</t>
  </si>
  <si>
    <t>Hairston Jr., Jerry</t>
  </si>
  <si>
    <t>House, TJ</t>
  </si>
  <si>
    <t>Soo Kim, Hyun</t>
  </si>
  <si>
    <t>Leiter Jr., Mark</t>
  </si>
  <si>
    <t>Niese, Jonathon</t>
  </si>
  <si>
    <t>Park, ByungHo</t>
  </si>
  <si>
    <t>Perkins, Cameron</t>
  </si>
  <si>
    <t>Refsnyder, Rob</t>
  </si>
  <si>
    <t>Rodriguez Jr., Fernando</t>
  </si>
  <si>
    <t>Singleton, Jon</t>
  </si>
  <si>
    <t>M. Torres, Jose</t>
  </si>
  <si>
    <t>Weeks Jr., Rickie</t>
  </si>
  <si>
    <t>Groome, Jay</t>
  </si>
  <si>
    <t>Seunghwan Oh</t>
  </si>
  <si>
    <t>TM</t>
  </si>
  <si>
    <t>Tim Locastro</t>
  </si>
  <si>
    <t>John Curtiss</t>
  </si>
  <si>
    <t>Anderson, Shaun</t>
  </si>
  <si>
    <t>Freitas, David</t>
  </si>
  <si>
    <t>Lux, Gavin</t>
  </si>
  <si>
    <t>Biddle, Jesse</t>
  </si>
  <si>
    <t>Long, Shed</t>
  </si>
  <si>
    <t>Lewis, Royce</t>
  </si>
  <si>
    <t>Stewart, DJ</t>
  </si>
  <si>
    <t>DIFF</t>
  </si>
  <si>
    <t>COMBRANK</t>
  </si>
  <si>
    <t>gurrilo01</t>
  </si>
  <si>
    <t>SV+HDSGP</t>
  </si>
  <si>
    <t>SV+HD</t>
  </si>
  <si>
    <t>Ke'Bryan Hayes</t>
  </si>
  <si>
    <t>Cam Gallagher</t>
  </si>
  <si>
    <t>Raffy Lopez</t>
  </si>
  <si>
    <t>Yu Chang</t>
  </si>
  <si>
    <t>Dwight Smith Jr.</t>
  </si>
  <si>
    <t>sa872787</t>
  </si>
  <si>
    <t>Ronald Acuna Jr.</t>
  </si>
  <si>
    <t>playerid</t>
  </si>
  <si>
    <t>Duane Underwood Jr.</t>
  </si>
  <si>
    <t>sa830592</t>
  </si>
  <si>
    <t>sa874682</t>
  </si>
  <si>
    <t>sa737829</t>
  </si>
  <si>
    <t>JT Chargois</t>
  </si>
  <si>
    <t>Colin Poche</t>
  </si>
  <si>
    <t>HLD</t>
  </si>
  <si>
    <t>SFBB ID</t>
  </si>
  <si>
    <t>Isaac Galloway</t>
  </si>
  <si>
    <t>Yordan Alvarez</t>
  </si>
  <si>
    <t>Andres Gimenez</t>
  </si>
  <si>
    <t>Josh Naylor</t>
  </si>
  <si>
    <t>Ryan Mountcastle</t>
  </si>
  <si>
    <t>Daz Cameron</t>
  </si>
  <si>
    <t>Dustin Peterson</t>
  </si>
  <si>
    <t>Dwight Smith</t>
  </si>
  <si>
    <t>Yu-Cheng Chang</t>
  </si>
  <si>
    <t>Wander Franco</t>
  </si>
  <si>
    <t>Rafael Lopez</t>
  </si>
  <si>
    <t>Cameron Gallagher</t>
  </si>
  <si>
    <t>Peter Lambert</t>
  </si>
  <si>
    <t>Dario Agrazal</t>
  </si>
  <si>
    <t>Josh Osich</t>
  </si>
  <si>
    <t>Corbin Martin</t>
  </si>
  <si>
    <t>Taylor Widener</t>
  </si>
  <si>
    <t>Edgar Santana</t>
  </si>
  <si>
    <t>Zack Britton</t>
  </si>
  <si>
    <t>Rodriguez, Jefry</t>
  </si>
  <si>
    <t>Wendelken, J.B.</t>
  </si>
  <si>
    <t>Suarez, Jose</t>
  </si>
  <si>
    <t>Stevenson, Andrew</t>
  </si>
  <si>
    <t>Welker, Colton</t>
  </si>
  <si>
    <t>Greene, Hunter</t>
  </si>
  <si>
    <t>Suarez, Ranger</t>
  </si>
  <si>
    <t>Britton, Zack</t>
  </si>
  <si>
    <t>Hernandez, Darwinzon</t>
  </si>
  <si>
    <t>Naylor, Josh</t>
  </si>
  <si>
    <t>Hill, Tim</t>
  </si>
  <si>
    <t>VerHagen, Drew</t>
  </si>
  <si>
    <t>Clarke, Taylor</t>
  </si>
  <si>
    <t>McKay, Brendan</t>
  </si>
  <si>
    <t>Hermosillo, Michael</t>
  </si>
  <si>
    <t>Cuevas, Noel</t>
  </si>
  <si>
    <t>Rios, Edwin</t>
  </si>
  <si>
    <t>Viloria, Meibrys</t>
  </si>
  <si>
    <t>Wingenter, Trey</t>
  </si>
  <si>
    <t>Thomas, Lane</t>
  </si>
  <si>
    <t>Rondon, Jose</t>
  </si>
  <si>
    <t>Skole, Matt</t>
  </si>
  <si>
    <t>20633</t>
  </si>
  <si>
    <t>04ml0</t>
  </si>
  <si>
    <t>ABREU19950926A</t>
  </si>
  <si>
    <t>ACEVEDO19940603A</t>
  </si>
  <si>
    <t>ACUNA19971218A</t>
  </si>
  <si>
    <t>ADAMES19950902A</t>
  </si>
  <si>
    <t>adamsau02</t>
  </si>
  <si>
    <t>13801</t>
  </si>
  <si>
    <t>Adams, Austin</t>
  </si>
  <si>
    <t>18135</t>
  </si>
  <si>
    <t>ADAMS19940810A</t>
  </si>
  <si>
    <t>ADAMS19891113A</t>
  </si>
  <si>
    <t>adamssp03</t>
  </si>
  <si>
    <t>Spencer Adams</t>
  </si>
  <si>
    <t>sa828687</t>
  </si>
  <si>
    <t>ADAMS19960413A</t>
  </si>
  <si>
    <t>Adams, Spencer</t>
  </si>
  <si>
    <t>ADDUCI19850515A</t>
  </si>
  <si>
    <t>adelljo01</t>
  </si>
  <si>
    <t>Jo Adell</t>
  </si>
  <si>
    <t>Jo</t>
  </si>
  <si>
    <t>Adell</t>
  </si>
  <si>
    <t>ADELL19990408A</t>
  </si>
  <si>
    <t>agrazda01</t>
  </si>
  <si>
    <t>Dario</t>
  </si>
  <si>
    <t>Agrazal</t>
  </si>
  <si>
    <t>15821</t>
  </si>
  <si>
    <t>Agrazal, Dario</t>
  </si>
  <si>
    <t>AIKEN19960816A</t>
  </si>
  <si>
    <t>alberha01</t>
  </si>
  <si>
    <t>Hanser</t>
  </si>
  <si>
    <t>11902</t>
  </si>
  <si>
    <t>Alberto, Hanser</t>
  </si>
  <si>
    <t>ALCANTARA19950907A</t>
  </si>
  <si>
    <t>alcanvi01</t>
  </si>
  <si>
    <t>15028</t>
  </si>
  <si>
    <t>Alcantara, Victor</t>
  </si>
  <si>
    <t>ALEXANDER19890710A</t>
  </si>
  <si>
    <t>alexaty01</t>
  </si>
  <si>
    <t>Tyler Alexander</t>
  </si>
  <si>
    <t>17735</t>
  </si>
  <si>
    <t>Alexander, Tyler</t>
  </si>
  <si>
    <t>18694</t>
  </si>
  <si>
    <t>ALLARD19970813A</t>
  </si>
  <si>
    <t>allenau01</t>
  </si>
  <si>
    <t>18083</t>
  </si>
  <si>
    <t>Allen, Austin</t>
  </si>
  <si>
    <t>ALLEN19930315A</t>
  </si>
  <si>
    <t>allenlo01</t>
  </si>
  <si>
    <t>18555</t>
  </si>
  <si>
    <t>ALLEN19970523A</t>
  </si>
  <si>
    <t>almonye01</t>
  </si>
  <si>
    <t>Yency</t>
  </si>
  <si>
    <t>15068</t>
  </si>
  <si>
    <t>almoy001</t>
  </si>
  <si>
    <t>Almonte, Yency</t>
  </si>
  <si>
    <t>Pete Alonso</t>
  </si>
  <si>
    <t>19251</t>
  </si>
  <si>
    <t>ALONSO19941207A</t>
  </si>
  <si>
    <t>Alonso, Pete</t>
  </si>
  <si>
    <t>ALTAVILLA19920908A</t>
  </si>
  <si>
    <t>ALVARADO19950521A</t>
  </si>
  <si>
    <t>ALVAREZ19960307A</t>
  </si>
  <si>
    <t>alvaryo01</t>
  </si>
  <si>
    <t>Yordan</t>
  </si>
  <si>
    <t>19556</t>
  </si>
  <si>
    <t>ALVAREZ19970627A</t>
  </si>
  <si>
    <t>alzolad01</t>
  </si>
  <si>
    <t>Adbert</t>
  </si>
  <si>
    <t>Alzolay</t>
  </si>
  <si>
    <t>ALZOLAY19950301A</t>
  </si>
  <si>
    <t>Alzolay, Adbert</t>
  </si>
  <si>
    <t>ANDERSON19930519A</t>
  </si>
  <si>
    <t>ANDERSON19980502A</t>
  </si>
  <si>
    <t>ANDERSON19920928A</t>
  </si>
  <si>
    <t>anderni01</t>
  </si>
  <si>
    <t>18337</t>
  </si>
  <si>
    <t>Anderson, Nick</t>
  </si>
  <si>
    <t>andersh01</t>
  </si>
  <si>
    <t>Shaun Anderson</t>
  </si>
  <si>
    <t>19453</t>
  </si>
  <si>
    <t>ANDREOLI19900609A</t>
  </si>
  <si>
    <t>ANDUJAR19950302A</t>
  </si>
  <si>
    <t>aquinar01</t>
  </si>
  <si>
    <t>Aristides Aquino</t>
  </si>
  <si>
    <t>Aristides</t>
  </si>
  <si>
    <t>Aquino</t>
  </si>
  <si>
    <t>15482</t>
  </si>
  <si>
    <t>aquia001</t>
  </si>
  <si>
    <t>Aquino, Aristides</t>
  </si>
  <si>
    <t>ARANO19950207A</t>
  </si>
  <si>
    <t>ARCIA00000000A</t>
  </si>
  <si>
    <t>armstsh01</t>
  </si>
  <si>
    <t>Armstrong</t>
  </si>
  <si>
    <t>12857</t>
  </si>
  <si>
    <t>ARMSTRONG19900911A</t>
  </si>
  <si>
    <t>arraelu01</t>
  </si>
  <si>
    <t>Arraez</t>
  </si>
  <si>
    <t>18568</t>
  </si>
  <si>
    <t>Arraez, Luis</t>
  </si>
  <si>
    <t>ARROYO19950530A</t>
  </si>
  <si>
    <t>arteahu01</t>
  </si>
  <si>
    <t>Humberto Arteaga</t>
  </si>
  <si>
    <t>Arteaga</t>
  </si>
  <si>
    <t>13595</t>
  </si>
  <si>
    <t>Arteaga, Humberto</t>
  </si>
  <si>
    <t>ASTUDILLO19911014A</t>
  </si>
  <si>
    <t>ASUAJE19911102A</t>
  </si>
  <si>
    <t>AUSTIN19910906A</t>
  </si>
  <si>
    <t>BADER19940603A</t>
  </si>
  <si>
    <t>baezmi01</t>
  </si>
  <si>
    <t>Michel Baez</t>
  </si>
  <si>
    <t>Michel</t>
  </si>
  <si>
    <t>20100</t>
  </si>
  <si>
    <t>BAEZ19960121A</t>
  </si>
  <si>
    <t>Baez, Michael</t>
  </si>
  <si>
    <t>BANDA19930810A</t>
  </si>
  <si>
    <t>14288</t>
  </si>
  <si>
    <t>BARD19901113A</t>
  </si>
  <si>
    <t>barlosc01</t>
  </si>
  <si>
    <t>Barlow</t>
  </si>
  <si>
    <t>14993</t>
  </si>
  <si>
    <t>Barlow, Scott</t>
  </si>
  <si>
    <t>BARNES19891228A</t>
  </si>
  <si>
    <t>BARNES19891021A</t>
  </si>
  <si>
    <t>BARNETTE19831109A</t>
  </si>
  <si>
    <t>BARRIA19960718A</t>
  </si>
  <si>
    <t>BAUERS19951006A</t>
  </si>
  <si>
    <t>bautira01</t>
  </si>
  <si>
    <t>Rafael Bautista</t>
  </si>
  <si>
    <t>15769</t>
  </si>
  <si>
    <t>Bautista, Rafael</t>
  </si>
  <si>
    <t>beatyma01</t>
  </si>
  <si>
    <t>Beaty</t>
  </si>
  <si>
    <t>17710</t>
  </si>
  <si>
    <t>Beaty, Matt</t>
  </si>
  <si>
    <t>BECK19900904A</t>
  </si>
  <si>
    <t>16981</t>
  </si>
  <si>
    <t>BEEDE19930523A</t>
  </si>
  <si>
    <t>BEEKS19930710A</t>
  </si>
  <si>
    <t>BELL19890228A</t>
  </si>
  <si>
    <t>bemboan01</t>
  </si>
  <si>
    <t>Anthony Bemboom</t>
  </si>
  <si>
    <t>Bemboom</t>
  </si>
  <si>
    <t>13854</t>
  </si>
  <si>
    <t>Bemboom, Anthony</t>
  </si>
  <si>
    <t>BERGMAN19880504A</t>
  </si>
  <si>
    <t>bertijo01</t>
  </si>
  <si>
    <t>Jon Berti</t>
  </si>
  <si>
    <t>Berti</t>
  </si>
  <si>
    <t>12037</t>
  </si>
  <si>
    <t>bertj001</t>
  </si>
  <si>
    <t>Berti, Jon</t>
  </si>
  <si>
    <t>BIAGINI19900529A</t>
  </si>
  <si>
    <t>BIBENS19850429A</t>
  </si>
  <si>
    <t>19612</t>
  </si>
  <si>
    <t>BICHETTE19980305A</t>
  </si>
  <si>
    <t>biddlje01</t>
  </si>
  <si>
    <t>Biddle</t>
  </si>
  <si>
    <t>11437</t>
  </si>
  <si>
    <t>BIEBER19950531A</t>
  </si>
  <si>
    <t>biggica01</t>
  </si>
  <si>
    <t>Cavan Biggio</t>
  </si>
  <si>
    <t>Cavan</t>
  </si>
  <si>
    <t>Biggio</t>
  </si>
  <si>
    <t>19252</t>
  </si>
  <si>
    <t>BIGGIO19950411A</t>
  </si>
  <si>
    <t>bishobr01</t>
  </si>
  <si>
    <t>Bishop</t>
  </si>
  <si>
    <t>17806</t>
  </si>
  <si>
    <t>Bishop, Braden</t>
  </si>
  <si>
    <t>BLACH19901020A</t>
  </si>
  <si>
    <t>BLACKBURN19931204A</t>
  </si>
  <si>
    <t>blackra01</t>
  </si>
  <si>
    <t>14244</t>
  </si>
  <si>
    <t>BLACK19900626A</t>
  </si>
  <si>
    <t>BLANDINO19921106A</t>
  </si>
  <si>
    <t>BLEIER19870416A</t>
  </si>
  <si>
    <t>BONIFACIO19930604A</t>
  </si>
  <si>
    <t>BORUCKI19940331A</t>
  </si>
  <si>
    <t>boteda01</t>
  </si>
  <si>
    <t>Bote</t>
  </si>
  <si>
    <t>14593</t>
  </si>
  <si>
    <t>BOTE19930407A</t>
  </si>
  <si>
    <t>bradfch02</t>
  </si>
  <si>
    <t>Bradford</t>
  </si>
  <si>
    <t>12452</t>
  </si>
  <si>
    <t>Bradford, Chasen</t>
  </si>
  <si>
    <t>17278</t>
  </si>
  <si>
    <t>BRADLEY19960529A</t>
  </si>
  <si>
    <t>BRASIER19870826A</t>
  </si>
  <si>
    <t>BREBBIA19900530A</t>
  </si>
  <si>
    <t>brennbr01</t>
  </si>
  <si>
    <t>13527</t>
  </si>
  <si>
    <t>Brennan, Brandon</t>
  </si>
  <si>
    <t>breweco01</t>
  </si>
  <si>
    <t>Colten</t>
  </si>
  <si>
    <t>Brewer</t>
  </si>
  <si>
    <t>12997</t>
  </si>
  <si>
    <t>brewc002</t>
  </si>
  <si>
    <t>Brewer, Colten</t>
  </si>
  <si>
    <t>BRICE19920619A</t>
  </si>
  <si>
    <t>BRICENO19920919A</t>
  </si>
  <si>
    <t>BRIDWELL19910802A</t>
  </si>
  <si>
    <t>BRIGHAM19920216A</t>
  </si>
  <si>
    <t>brossmi01</t>
  </si>
  <si>
    <t>Michael Brosseau</t>
  </si>
  <si>
    <t>Brosseau</t>
  </si>
  <si>
    <t>19683</t>
  </si>
  <si>
    <t>Mike Brosseau</t>
  </si>
  <si>
    <t>Brosseau, Michael</t>
  </si>
  <si>
    <t>Brosseau, Mike</t>
  </si>
  <si>
    <t>brownse01</t>
  </si>
  <si>
    <t>Seth Brown</t>
  </si>
  <si>
    <t>18171</t>
  </si>
  <si>
    <t>Brown, Seth</t>
  </si>
  <si>
    <t>BROWN19911115A</t>
  </si>
  <si>
    <t>BRUGMAN19920118A</t>
  </si>
  <si>
    <t>BUEHLER19940728A</t>
  </si>
  <si>
    <t>bummeaa01</t>
  </si>
  <si>
    <t>Bummer</t>
  </si>
  <si>
    <t>16258</t>
  </si>
  <si>
    <t>Bummer, Aaron</t>
  </si>
  <si>
    <t>burgeja01</t>
  </si>
  <si>
    <t>Jake Burger</t>
  </si>
  <si>
    <t>Burger</t>
  </si>
  <si>
    <t>sa915698</t>
  </si>
  <si>
    <t>BURGER19960410A</t>
  </si>
  <si>
    <t>Burger, Jake</t>
  </si>
  <si>
    <t>BURNES19941022A</t>
  </si>
  <si>
    <t>burrobe01</t>
  </si>
  <si>
    <t>Beau</t>
  </si>
  <si>
    <t>Burrows</t>
  </si>
  <si>
    <t>BURROWS19960918A</t>
  </si>
  <si>
    <t>Burrows, Beau</t>
  </si>
  <si>
    <t>BUTTREY19930331A</t>
  </si>
  <si>
    <t>CALHOUN19941104A</t>
  </si>
  <si>
    <t>CAMARGO19931213A</t>
  </si>
  <si>
    <t>camerda01</t>
  </si>
  <si>
    <t>Daz</t>
  </si>
  <si>
    <t>CAMERON19970115A</t>
  </si>
  <si>
    <t>CANDELARI19931124A</t>
  </si>
  <si>
    <t>cannigr01</t>
  </si>
  <si>
    <t>Griffin Canning</t>
  </si>
  <si>
    <t>Canning</t>
  </si>
  <si>
    <t>19867</t>
  </si>
  <si>
    <t>CANNING19960511A</t>
  </si>
  <si>
    <t>CARATINI19930817A</t>
  </si>
  <si>
    <t>CARDULLO19870831A</t>
  </si>
  <si>
    <t>carlesh01</t>
  </si>
  <si>
    <t>Carle</t>
  </si>
  <si>
    <t>15258</t>
  </si>
  <si>
    <t>Carle, Shane</t>
  </si>
  <si>
    <t>12699</t>
  </si>
  <si>
    <t>CARPENTER19900822A</t>
  </si>
  <si>
    <t>CASTILLO19971028A</t>
  </si>
  <si>
    <t>CASTILLO19960110A</t>
  </si>
  <si>
    <t>CASTILLO19921212A</t>
  </si>
  <si>
    <t>castrha01</t>
  </si>
  <si>
    <t>Harold Castro</t>
  </si>
  <si>
    <t>Harold</t>
  </si>
  <si>
    <t>14691</t>
  </si>
  <si>
    <t>casth001</t>
  </si>
  <si>
    <t>Castro, Harold</t>
  </si>
  <si>
    <t>castrwi01</t>
  </si>
  <si>
    <t>Willi</t>
  </si>
  <si>
    <t>17338</t>
  </si>
  <si>
    <t>Castro, Willi</t>
  </si>
  <si>
    <t>18525</t>
  </si>
  <si>
    <t>CEASE19951228A</t>
  </si>
  <si>
    <t>CECCHINI19931222A</t>
  </si>
  <si>
    <t>CENTENO19891116A</t>
  </si>
  <si>
    <t>changyu01</t>
  </si>
  <si>
    <t>Yu-Cheng</t>
  </si>
  <si>
    <t>Chang</t>
  </si>
  <si>
    <t>14773</t>
  </si>
  <si>
    <t>Chang, Yu-Cheng</t>
  </si>
  <si>
    <t>CHAPMAN19930428A</t>
  </si>
  <si>
    <t>CHARGOIS19901203A</t>
  </si>
  <si>
    <t>chavimi01</t>
  </si>
  <si>
    <t>Chavis</t>
  </si>
  <si>
    <t>17321</t>
  </si>
  <si>
    <t>CHAVIS19950811A</t>
  </si>
  <si>
    <t>CHIRINOS19931226A</t>
  </si>
  <si>
    <t>chishja01</t>
  </si>
  <si>
    <t>Jazz Chisholm</t>
  </si>
  <si>
    <t>Jazz</t>
  </si>
  <si>
    <t>Chisholm</t>
  </si>
  <si>
    <t>sa919327</t>
  </si>
  <si>
    <t>CHISHOLM19980201A</t>
  </si>
  <si>
    <t>Chisholm, Jazz</t>
  </si>
  <si>
    <t>cimbead01</t>
  </si>
  <si>
    <t>Cimber</t>
  </si>
  <si>
    <t>15288</t>
  </si>
  <si>
    <t>CIMBER19900815A</t>
  </si>
  <si>
    <t>cisnejo01</t>
  </si>
  <si>
    <t>Jose Cisnero</t>
  </si>
  <si>
    <t>Cisnero</t>
  </si>
  <si>
    <t>6399</t>
  </si>
  <si>
    <t>cisnj001</t>
  </si>
  <si>
    <t>Cisnero, Jose</t>
  </si>
  <si>
    <t>ciuffni01</t>
  </si>
  <si>
    <t>Ciuffo</t>
  </si>
  <si>
    <t>16291</t>
  </si>
  <si>
    <t>Ciuffo, Nick</t>
  </si>
  <si>
    <t>civalaa01</t>
  </si>
  <si>
    <t>Aaron Civale</t>
  </si>
  <si>
    <t>Civale</t>
  </si>
  <si>
    <t>19479</t>
  </si>
  <si>
    <t>Civale, Aaron</t>
  </si>
  <si>
    <t>clarkta01</t>
  </si>
  <si>
    <t>Clarke</t>
  </si>
  <si>
    <t>17611</t>
  </si>
  <si>
    <t>CLAUDIO19920131A</t>
  </si>
  <si>
    <t>COATS19900224A</t>
  </si>
  <si>
    <t>COLEMAN19870420A</t>
  </si>
  <si>
    <t>coleta01</t>
  </si>
  <si>
    <t>11964</t>
  </si>
  <si>
    <t>Cole, Taylor</t>
  </si>
  <si>
    <t>19181</t>
  </si>
  <si>
    <t>COLLINS19950206A</t>
  </si>
  <si>
    <t>COOPER19901225A</t>
  </si>
  <si>
    <t>CORDERO19940902A</t>
  </si>
  <si>
    <t>cordeji01</t>
  </si>
  <si>
    <t>15690</t>
  </si>
  <si>
    <t>cordj001</t>
  </si>
  <si>
    <t>Cordero, Jimmy</t>
  </si>
  <si>
    <t>CORDELL19920331A</t>
  </si>
  <si>
    <t>CORDOBA19951206A</t>
  </si>
  <si>
    <t>cortene01</t>
  </si>
  <si>
    <t>Nestor Cortes</t>
  </si>
  <si>
    <t>Nestor</t>
  </si>
  <si>
    <t>Cortes</t>
  </si>
  <si>
    <t>17874</t>
  </si>
  <si>
    <t>Nestor Cortes Jr.</t>
  </si>
  <si>
    <t>cortn001</t>
  </si>
  <si>
    <t>Cortes, Nestor</t>
  </si>
  <si>
    <t>Cortes Jr., Nestor</t>
  </si>
  <si>
    <t>COULOMBE19891026A</t>
  </si>
  <si>
    <t>COVEY19910814A</t>
  </si>
  <si>
    <t>cozendy01</t>
  </si>
  <si>
    <t>Cozens</t>
  </si>
  <si>
    <t>15115</t>
  </si>
  <si>
    <t>Cozens, Dylan</t>
  </si>
  <si>
    <t>crichst01</t>
  </si>
  <si>
    <t>Stefan Crichton</t>
  </si>
  <si>
    <t>Stefan</t>
  </si>
  <si>
    <t>Crichton</t>
  </si>
  <si>
    <t>16058</t>
  </si>
  <si>
    <t>crics001</t>
  </si>
  <si>
    <t>Crichton, Stefan</t>
  </si>
  <si>
    <t>cronke01</t>
  </si>
  <si>
    <t>16211</t>
  </si>
  <si>
    <t>CRON19930217A</t>
  </si>
  <si>
    <t>cruzl001</t>
  </si>
  <si>
    <t>cuevano01</t>
  </si>
  <si>
    <t>Noel</t>
  </si>
  <si>
    <t>Cuevas</t>
  </si>
  <si>
    <t>11894</t>
  </si>
  <si>
    <t>davisja03</t>
  </si>
  <si>
    <t>Jaylin Davis</t>
  </si>
  <si>
    <t>Jaylin</t>
  </si>
  <si>
    <t>19552</t>
  </si>
  <si>
    <t>Davis, Jaylin</t>
  </si>
  <si>
    <t>DAVIS19930427A</t>
  </si>
  <si>
    <t>davisjo05</t>
  </si>
  <si>
    <t>15104</t>
  </si>
  <si>
    <t>davij007</t>
  </si>
  <si>
    <t>Davis, Jonathan</t>
  </si>
  <si>
    <t>dazayo01</t>
  </si>
  <si>
    <t>Yonathan</t>
  </si>
  <si>
    <t>Daza</t>
  </si>
  <si>
    <t>15794</t>
  </si>
  <si>
    <t>Daza, Yonathan</t>
  </si>
  <si>
    <t>DEAN19931014A</t>
  </si>
  <si>
    <t>DEJONG19931229A</t>
  </si>
  <si>
    <t>DEJONG19930802A</t>
  </si>
  <si>
    <t>DELMONICO19920712A</t>
  </si>
  <si>
    <t>delosen01</t>
  </si>
  <si>
    <t>Enyel</t>
  </si>
  <si>
    <t>18403</t>
  </si>
  <si>
    <t>DE LOS SA19951225A</t>
  </si>
  <si>
    <t>demertr01</t>
  </si>
  <si>
    <t>Travis Demeritte</t>
  </si>
  <si>
    <t>Demeritte</t>
  </si>
  <si>
    <t>15958</t>
  </si>
  <si>
    <t>DEMERITTE19940930A</t>
  </si>
  <si>
    <t>Demeritte, Travis</t>
  </si>
  <si>
    <t>DIAZ19901117A</t>
  </si>
  <si>
    <t>17922</t>
  </si>
  <si>
    <t>DIAZ19960527A</t>
  </si>
  <si>
    <t>DIAZcubaY04</t>
  </si>
  <si>
    <t>DIAZcubaY05</t>
  </si>
  <si>
    <t>dinini01</t>
  </si>
  <si>
    <t>Nick Dini</t>
  </si>
  <si>
    <t>Dini</t>
  </si>
  <si>
    <t>18206</t>
  </si>
  <si>
    <t>Dini, Nick</t>
  </si>
  <si>
    <t>dixonbr01</t>
  </si>
  <si>
    <t>15214</t>
  </si>
  <si>
    <t>DOMINGUEZ19941125A</t>
  </si>
  <si>
    <t>DOZIER19910822A</t>
  </si>
  <si>
    <t>DRAKE19870113A</t>
  </si>
  <si>
    <t>16530</t>
  </si>
  <si>
    <t>DUBON19940719A</t>
  </si>
  <si>
    <t>DUGGAR19931104A</t>
  </si>
  <si>
    <t>duggero01</t>
  </si>
  <si>
    <t>Robert Dugger</t>
  </si>
  <si>
    <t>Dugger</t>
  </si>
  <si>
    <t>19191</t>
  </si>
  <si>
    <t>Dugger, Robert</t>
  </si>
  <si>
    <t>19546</t>
  </si>
  <si>
    <t>DUPLANTIE19940711A</t>
  </si>
  <si>
    <t>edmanto01</t>
  </si>
  <si>
    <t>Tommy Edman</t>
  </si>
  <si>
    <t>Edman</t>
  </si>
  <si>
    <t>19470</t>
  </si>
  <si>
    <t>Edman, Tommy</t>
  </si>
  <si>
    <t>ENGEL19911209A</t>
  </si>
  <si>
    <t>ERVIN19920717A</t>
  </si>
  <si>
    <t>eshelto01</t>
  </si>
  <si>
    <t>Tom Eshelman</t>
  </si>
  <si>
    <t>Eshelman</t>
  </si>
  <si>
    <t>18361</t>
  </si>
  <si>
    <t>Eshelman, Tom</t>
  </si>
  <si>
    <t>estrath01</t>
  </si>
  <si>
    <t>Thairo</t>
  </si>
  <si>
    <t>16426</t>
  </si>
  <si>
    <t>Estrada, Thairo</t>
  </si>
  <si>
    <t>FARIA19930730A</t>
  </si>
  <si>
    <t>farmeky01</t>
  </si>
  <si>
    <t>14813</t>
  </si>
  <si>
    <t>Farmer, Klye</t>
  </si>
  <si>
    <t>Farmer, Kyle</t>
  </si>
  <si>
    <t>FEDDE19930225A</t>
  </si>
  <si>
    <t>FERGUSON19960702A</t>
  </si>
  <si>
    <t>FERNANDEZ19880427A</t>
  </si>
  <si>
    <t>fieldjo04</t>
  </si>
  <si>
    <t>Johnny Field</t>
  </si>
  <si>
    <t>Field</t>
  </si>
  <si>
    <t>15048</t>
  </si>
  <si>
    <t>Field, Johnny</t>
  </si>
  <si>
    <t>FILLMYER19940516A</t>
  </si>
  <si>
    <t>FLAHERTY19951015A</t>
  </si>
  <si>
    <t>FLETCHER19940531A</t>
  </si>
  <si>
    <t>florody01</t>
  </si>
  <si>
    <t>Floro</t>
  </si>
  <si>
    <t>13394</t>
  </si>
  <si>
    <t>Floro, Dylan</t>
  </si>
  <si>
    <t>15585</t>
  </si>
  <si>
    <t>FORD19920704A</t>
  </si>
  <si>
    <t>FOWLER19941229A</t>
  </si>
  <si>
    <t>foxlu01</t>
  </si>
  <si>
    <t>Lucius Fox</t>
  </si>
  <si>
    <t>Lucius</t>
  </si>
  <si>
    <t>Fox</t>
  </si>
  <si>
    <t>sa914200</t>
  </si>
  <si>
    <t>FOX19970702A</t>
  </si>
  <si>
    <t>Fox, Lucius</t>
  </si>
  <si>
    <t>fraleja01</t>
  </si>
  <si>
    <t>Jake Fraley</t>
  </si>
  <si>
    <t>Fraley</t>
  </si>
  <si>
    <t>19260</t>
  </si>
  <si>
    <t>Fraley, Jake</t>
  </si>
  <si>
    <t>francty01</t>
  </si>
  <si>
    <t>France</t>
  </si>
  <si>
    <t>17982</t>
  </si>
  <si>
    <t>francwa01</t>
  </si>
  <si>
    <t>Wander</t>
  </si>
  <si>
    <t>sa3007033</t>
  </si>
  <si>
    <t>FRANCO19941212A</t>
  </si>
  <si>
    <t>frazicl01</t>
  </si>
  <si>
    <t>FREELAND19930514A</t>
  </si>
  <si>
    <t>freemmi01</t>
  </si>
  <si>
    <t>Mike Freeman</t>
  </si>
  <si>
    <t>11241</t>
  </si>
  <si>
    <t>freem002</t>
  </si>
  <si>
    <t>Freeman, Mike</t>
  </si>
  <si>
    <t>freitda01</t>
  </si>
  <si>
    <t>Freitas</t>
  </si>
  <si>
    <t>10619</t>
  </si>
  <si>
    <t>FRIED19931231A</t>
  </si>
  <si>
    <t>FRY19930709A</t>
  </si>
  <si>
    <t>frypa01</t>
  </si>
  <si>
    <t>15832</t>
  </si>
  <si>
    <t>fuentjo01</t>
  </si>
  <si>
    <t>16885</t>
  </si>
  <si>
    <t>Fuentes, Josh</t>
  </si>
  <si>
    <t>gallaca01</t>
  </si>
  <si>
    <t>Gallagher</t>
  </si>
  <si>
    <t>12981</t>
  </si>
  <si>
    <t>gallegi01</t>
  </si>
  <si>
    <t>Gallegos</t>
  </si>
  <si>
    <t>14986</t>
  </si>
  <si>
    <t>Gallegos, Giovanny</t>
  </si>
  <si>
    <t>19291</t>
  </si>
  <si>
    <t>GALLEN19950803A</t>
  </si>
  <si>
    <t>gallois01</t>
  </si>
  <si>
    <t>Isaac</t>
  </si>
  <si>
    <t>Galloway</t>
  </si>
  <si>
    <t>5238</t>
  </si>
  <si>
    <t>Galloway, Isaac</t>
  </si>
  <si>
    <t>GANT19920806A</t>
  </si>
  <si>
    <t>GARCIA19920104A</t>
  </si>
  <si>
    <t>garciar01</t>
  </si>
  <si>
    <t>16925</t>
  </si>
  <si>
    <t>garcied01</t>
  </si>
  <si>
    <t>Edgar</t>
  </si>
  <si>
    <t>19276</t>
  </si>
  <si>
    <t>Garcia, Edgar</t>
  </si>
  <si>
    <t>GARCIA19930118A</t>
  </si>
  <si>
    <t>GARCIA19910318A</t>
  </si>
  <si>
    <t>GARCIA20000516A</t>
  </si>
  <si>
    <t>garciro02</t>
  </si>
  <si>
    <t>Robel Garcia</t>
  </si>
  <si>
    <t>Robel</t>
  </si>
  <si>
    <t>13167</t>
  </si>
  <si>
    <t>Garcia, Robel</t>
  </si>
  <si>
    <t>GARCIA19920904A</t>
  </si>
  <si>
    <t>garliky01</t>
  </si>
  <si>
    <t>Kyle Garlick</t>
  </si>
  <si>
    <t>Garlick</t>
  </si>
  <si>
    <t>18063</t>
  </si>
  <si>
    <t>Garlick, Kyle</t>
  </si>
  <si>
    <t>GARRETT19920503A</t>
  </si>
  <si>
    <t>garrebr01</t>
  </si>
  <si>
    <t>Braxton Garrett</t>
  </si>
  <si>
    <t>Braxton</t>
  </si>
  <si>
    <t>sa917923</t>
  </si>
  <si>
    <t>GARRETT19970805A</t>
  </si>
  <si>
    <t>Garrett, Braxton</t>
  </si>
  <si>
    <t>GARVER19910115A</t>
  </si>
  <si>
    <t>GAVIGLIO19900522A</t>
  </si>
  <si>
    <t>16115</t>
  </si>
  <si>
    <t>GERBER19920728A</t>
  </si>
  <si>
    <t>GERMAN19920804A</t>
  </si>
  <si>
    <t>GUERRERO19910109A</t>
  </si>
  <si>
    <t>gimenan01</t>
  </si>
  <si>
    <t>GIMENEZ19980904A</t>
  </si>
  <si>
    <t>GLOVER19930413A</t>
  </si>
  <si>
    <t>GODLEY19900421A</t>
  </si>
  <si>
    <t>GOHARA19960731A</t>
  </si>
  <si>
    <t>GOMBER19931123A</t>
  </si>
  <si>
    <t>GONSALVES19940708A</t>
  </si>
  <si>
    <t>gonsoto01</t>
  </si>
  <si>
    <t>Tony Gonsolin</t>
  </si>
  <si>
    <t>Gonsolin</t>
  </si>
  <si>
    <t>19388</t>
  </si>
  <si>
    <t>Gonsolin, Tony</t>
  </si>
  <si>
    <t>GONZALEZ19910831A</t>
  </si>
  <si>
    <t>GOODRUM19920228A</t>
  </si>
  <si>
    <t>GOODWIN19901102A</t>
  </si>
  <si>
    <t>GOODY19910706A</t>
  </si>
  <si>
    <t>gorema01</t>
  </si>
  <si>
    <t>MacKenzie Gore</t>
  </si>
  <si>
    <t>MacKenzie</t>
  </si>
  <si>
    <t>sa3005068</t>
  </si>
  <si>
    <t>Mackenzie Gore</t>
  </si>
  <si>
    <t>GORE19990224A</t>
  </si>
  <si>
    <t>Gore, MacKenzie</t>
  </si>
  <si>
    <t>GOSSETT19921113A</t>
  </si>
  <si>
    <t>gotttr01</t>
  </si>
  <si>
    <t>Gott</t>
  </si>
  <si>
    <t>15046</t>
  </si>
  <si>
    <t>gottt001</t>
  </si>
  <si>
    <t>Gott, Trevor</t>
  </si>
  <si>
    <t>GURRIEL19931019A</t>
  </si>
  <si>
    <t>GRACE19881214A</t>
  </si>
  <si>
    <t>GRANITE19920917A</t>
  </si>
  <si>
    <t>greenco01</t>
  </si>
  <si>
    <t>Conner</t>
  </si>
  <si>
    <t>GREENE19950404A</t>
  </si>
  <si>
    <t>Greene, Conner</t>
  </si>
  <si>
    <t>greenhu01</t>
  </si>
  <si>
    <t>Hunter Greene</t>
  </si>
  <si>
    <t>sa3005315</t>
  </si>
  <si>
    <t>GREENE19990806A</t>
  </si>
  <si>
    <t>GREINER19921011A</t>
  </si>
  <si>
    <t>grishtr01</t>
  </si>
  <si>
    <t>Trent Grisham</t>
  </si>
  <si>
    <t>Grisham</t>
  </si>
  <si>
    <t>18564</t>
  </si>
  <si>
    <t>Grisham, Trent</t>
  </si>
  <si>
    <t>GROOME19980823A</t>
  </si>
  <si>
    <t>13616</t>
  </si>
  <si>
    <t>19611</t>
  </si>
  <si>
    <t>GUERRERO19990316A</t>
  </si>
  <si>
    <t>guilllu01</t>
  </si>
  <si>
    <t>Guillorme</t>
  </si>
  <si>
    <t>16451</t>
  </si>
  <si>
    <t>guill001</t>
  </si>
  <si>
    <t>Guillorme, Luis</t>
  </si>
  <si>
    <t>gutieke01</t>
  </si>
  <si>
    <t>17468</t>
  </si>
  <si>
    <t>Gutierrez, Kelvin</t>
  </si>
  <si>
    <t>GUTIERREZcubaV01</t>
  </si>
  <si>
    <t>GUZMAN19941020A</t>
  </si>
  <si>
    <t>HADER19940407A</t>
  </si>
  <si>
    <t>HALL19930723A</t>
  </si>
  <si>
    <t>HAMPSON19941010A</t>
  </si>
  <si>
    <t>HANSEN19941010A</t>
  </si>
  <si>
    <t>HARDY19870314A</t>
  </si>
  <si>
    <t>harpery01</t>
  </si>
  <si>
    <t>Ryne Harper</t>
  </si>
  <si>
    <t>12680</t>
  </si>
  <si>
    <t>Harper, Ryne</t>
  </si>
  <si>
    <t>harrimo01</t>
  </si>
  <si>
    <t>Monte</t>
  </si>
  <si>
    <t>HARRISON19950810A</t>
  </si>
  <si>
    <t>hartlge01</t>
  </si>
  <si>
    <t>Geoff Hartlieb</t>
  </si>
  <si>
    <t>Geoff</t>
  </si>
  <si>
    <t>Hartlieb</t>
  </si>
  <si>
    <t>19558</t>
  </si>
  <si>
    <t>Hartlieb, Geoff</t>
  </si>
  <si>
    <t>haselad01</t>
  </si>
  <si>
    <t>Adam Haseley</t>
  </si>
  <si>
    <t>Haseley</t>
  </si>
  <si>
    <t>19878</t>
  </si>
  <si>
    <t>Haseley, Adam</t>
  </si>
  <si>
    <t>hayeske01</t>
  </si>
  <si>
    <t>Ke'Bryan</t>
  </si>
  <si>
    <t>Hayes</t>
  </si>
  <si>
    <t>HAYES19970128A</t>
  </si>
  <si>
    <t>HAYS19950705A</t>
  </si>
  <si>
    <t>heinesc01</t>
  </si>
  <si>
    <t>Heineman</t>
  </si>
  <si>
    <t>14453</t>
  </si>
  <si>
    <t>Heineman, Scott</t>
  </si>
  <si>
    <t>helslry01</t>
  </si>
  <si>
    <t>Helsley</t>
  </si>
  <si>
    <t>18138</t>
  </si>
  <si>
    <t>HEREDIAcubaG01</t>
  </si>
  <si>
    <t>hermomi01</t>
  </si>
  <si>
    <t>Hermosillo</t>
  </si>
  <si>
    <t>16285</t>
  </si>
  <si>
    <t>hernada02</t>
  </si>
  <si>
    <t>Darwinzon</t>
  </si>
  <si>
    <t>19848</t>
  </si>
  <si>
    <t>hernael01</t>
  </si>
  <si>
    <t>Elieser</t>
  </si>
  <si>
    <t>16933</t>
  </si>
  <si>
    <t>Hernandez, Elieser</t>
  </si>
  <si>
    <t>hernl004</t>
  </si>
  <si>
    <t>HERNANDEZ19980622A</t>
  </si>
  <si>
    <t>HERNANDEZ19921015A</t>
  </si>
  <si>
    <t>HERRERA19940303A</t>
  </si>
  <si>
    <t>HERRERA19921016A</t>
  </si>
  <si>
    <t>HESS19930710A</t>
  </si>
  <si>
    <t>HICKS19890831A</t>
  </si>
  <si>
    <t>HICKS19960906A</t>
  </si>
  <si>
    <t>higasky01</t>
  </si>
  <si>
    <t>Higashioka</t>
  </si>
  <si>
    <t>5517</t>
  </si>
  <si>
    <t>Higashioka, Kyle</t>
  </si>
  <si>
    <t>HILDENBER19901215A</t>
  </si>
  <si>
    <t>hillisa01</t>
  </si>
  <si>
    <t>Hilliard</t>
  </si>
  <si>
    <t>17954</t>
  </si>
  <si>
    <t>Hilliard, Sam</t>
  </si>
  <si>
    <t>hills004</t>
  </si>
  <si>
    <t>hillti01</t>
  </si>
  <si>
    <t>16814</t>
  </si>
  <si>
    <t>HIRANO19840308A</t>
  </si>
  <si>
    <t>20003</t>
  </si>
  <si>
    <t>HIURA19960802A</t>
  </si>
  <si>
    <t>hoernni01</t>
  </si>
  <si>
    <t>Nico Hoerner</t>
  </si>
  <si>
    <t>Nico</t>
  </si>
  <si>
    <t>Hoerner</t>
  </si>
  <si>
    <t>21479</t>
  </si>
  <si>
    <t>Hoerner, Nico</t>
  </si>
  <si>
    <t>HOLDER19930609A</t>
  </si>
  <si>
    <t>holmecl01</t>
  </si>
  <si>
    <t>13649</t>
  </si>
  <si>
    <t>holmc001</t>
  </si>
  <si>
    <t>Holmes, Clay</t>
  </si>
  <si>
    <t>HOSKINS19930317A</t>
  </si>
  <si>
    <t>housead01</t>
  </si>
  <si>
    <t>Houser</t>
  </si>
  <si>
    <t>12718</t>
  </si>
  <si>
    <t>housa001</t>
  </si>
  <si>
    <t>Houser, Adrian</t>
  </si>
  <si>
    <t>HUDSON19940915A</t>
  </si>
  <si>
    <t>HWANG19870728A</t>
  </si>
  <si>
    <t>INFANTE19870710A</t>
  </si>
  <si>
    <t>irvinco01</t>
  </si>
  <si>
    <t>Cole Irvin</t>
  </si>
  <si>
    <t>Irvin</t>
  </si>
  <si>
    <t>19244</t>
  </si>
  <si>
    <t>Irvin, Cole</t>
  </si>
  <si>
    <t>jacksja01</t>
  </si>
  <si>
    <t>Jay Jackson</t>
  </si>
  <si>
    <t>7432</t>
  </si>
  <si>
    <t>jackj001</t>
  </si>
  <si>
    <t>Jackson, Jay</t>
  </si>
  <si>
    <t>jackslu01</t>
  </si>
  <si>
    <t>11752</t>
  </si>
  <si>
    <t>Jackson, Luke</t>
  </si>
  <si>
    <t>JAMES19930308A</t>
  </si>
  <si>
    <t>JANSEN19950415A</t>
  </si>
  <si>
    <t>17484</t>
  </si>
  <si>
    <t>JIMENEZ19961127A</t>
  </si>
  <si>
    <t>JIMENEZ19950117A</t>
  </si>
  <si>
    <t>JONES19970804A</t>
  </si>
  <si>
    <t>jonesno01</t>
  </si>
  <si>
    <t>Nolan Jones</t>
  </si>
  <si>
    <t>sa917941</t>
  </si>
  <si>
    <t>JONES19980507A</t>
  </si>
  <si>
    <t>Jones, Nolan</t>
  </si>
  <si>
    <t>JONES19940607A</t>
  </si>
  <si>
    <t>JUNIS19920916A</t>
  </si>
  <si>
    <t>JURADO19960130A</t>
  </si>
  <si>
    <t>KAHNLE19890807A</t>
  </si>
  <si>
    <t>KAPRIELIA19940302A</t>
  </si>
  <si>
    <t>KELLER19950727A</t>
  </si>
  <si>
    <t>17594</t>
  </si>
  <si>
    <t>KELLER19960404A</t>
  </si>
  <si>
    <t>KELLY19940714A</t>
  </si>
  <si>
    <t>11156</t>
  </si>
  <si>
    <t>KELLY19881014A</t>
  </si>
  <si>
    <t>KELLY19920906A</t>
  </si>
  <si>
    <t>KELLY19880720A</t>
  </si>
  <si>
    <t>KEMP19911031A</t>
  </si>
  <si>
    <t>KENNEDY19940804A</t>
  </si>
  <si>
    <t>kieboca01</t>
  </si>
  <si>
    <t>19958</t>
  </si>
  <si>
    <t>KIEBOOM19970903A</t>
  </si>
  <si>
    <t>KIEBOOM19910316A</t>
  </si>
  <si>
    <t>KIKUCHI19910617A</t>
  </si>
  <si>
    <t>kilomfr01</t>
  </si>
  <si>
    <t>Franklyn</t>
  </si>
  <si>
    <t>Kilome</t>
  </si>
  <si>
    <t>KILOME19950625A</t>
  </si>
  <si>
    <t>Kilome, Franklyn</t>
  </si>
  <si>
    <t>KINER-FAL19950323A</t>
  </si>
  <si>
    <t>KINGERY19940429A</t>
  </si>
  <si>
    <t>KINGHAM19911108A</t>
  </si>
  <si>
    <t>kinlety01</t>
  </si>
  <si>
    <t>Kinley</t>
  </si>
  <si>
    <t>18297</t>
  </si>
  <si>
    <t>kinlt001</t>
  </si>
  <si>
    <t>Kinley, Tyler</t>
  </si>
  <si>
    <t>kirilal01</t>
  </si>
  <si>
    <t>Alex Kirilloff</t>
  </si>
  <si>
    <t>Kirilloff</t>
  </si>
  <si>
    <t>sa917929</t>
  </si>
  <si>
    <t>KIRILLOFF19971109A</t>
  </si>
  <si>
    <t>KITTREDGE19850130A</t>
  </si>
  <si>
    <t>KIVLEHAN19891222A</t>
  </si>
  <si>
    <t>klinebr01</t>
  </si>
  <si>
    <t>Branden</t>
  </si>
  <si>
    <t>Kline</t>
  </si>
  <si>
    <t>14101</t>
  </si>
  <si>
    <t>Kline, Branden</t>
  </si>
  <si>
    <t>KNAPP19911109A</t>
  </si>
  <si>
    <t>knizean01</t>
  </si>
  <si>
    <t>Knizner</t>
  </si>
  <si>
    <t>19514</t>
  </si>
  <si>
    <t>KNIZNER19950203A</t>
  </si>
  <si>
    <t>KOCH19901102A</t>
  </si>
  <si>
    <t>kolarad01</t>
  </si>
  <si>
    <t>Kolarek</t>
  </si>
  <si>
    <t>10843</t>
  </si>
  <si>
    <t>kolaa001</t>
  </si>
  <si>
    <t>Kolarek, Adam</t>
  </si>
  <si>
    <t>KOPECH19960430A</t>
  </si>
  <si>
    <t>krameke01</t>
  </si>
  <si>
    <t>Kramer</t>
  </si>
  <si>
    <t>17689</t>
  </si>
  <si>
    <t>KRAMER19931003A</t>
  </si>
  <si>
    <t>KROL19910509A</t>
  </si>
  <si>
    <t>LADENDORF19880307A</t>
  </si>
  <si>
    <t>LAMARRE19881121A</t>
  </si>
  <si>
    <t>lambepe01</t>
  </si>
  <si>
    <t>Lambert</t>
  </si>
  <si>
    <t>17969</t>
  </si>
  <si>
    <t>Lambert, Peter</t>
  </si>
  <si>
    <t>LAMET19920718A</t>
  </si>
  <si>
    <t>LAUER19950603A</t>
  </si>
  <si>
    <t>laurera01</t>
  </si>
  <si>
    <t>LAUREANO19940715A</t>
  </si>
  <si>
    <t>LAWRENCE19871028A</t>
  </si>
  <si>
    <t>LECLERC19931219A</t>
  </si>
  <si>
    <t>LEITER19910313A</t>
  </si>
  <si>
    <t>19508</t>
  </si>
  <si>
    <t>LEWIS19950713A</t>
  </si>
  <si>
    <t>lewisro02</t>
  </si>
  <si>
    <t>Royce Lewis</t>
  </si>
  <si>
    <t>Royce</t>
  </si>
  <si>
    <t>sa3004259</t>
  </si>
  <si>
    <t>LEWIS19990605A</t>
  </si>
  <si>
    <t>leybado01</t>
  </si>
  <si>
    <t>Leyba</t>
  </si>
  <si>
    <t>16404</t>
  </si>
  <si>
    <t>Leyba, Domingo</t>
  </si>
  <si>
    <t>LIN19940215A</t>
  </si>
  <si>
    <t>litteza01</t>
  </si>
  <si>
    <t>Littell</t>
  </si>
  <si>
    <t>15823</t>
  </si>
  <si>
    <t>littz001</t>
  </si>
  <si>
    <t>Littell, Zack</t>
  </si>
  <si>
    <t>LIVELY19920305A</t>
  </si>
  <si>
    <t>LOAISIGA19941102A</t>
  </si>
  <si>
    <t>locasti01</t>
  </si>
  <si>
    <t>Locastro</t>
  </si>
  <si>
    <t>15124</t>
  </si>
  <si>
    <t>Locastro, Tim</t>
  </si>
  <si>
    <t>longsh01</t>
  </si>
  <si>
    <t>Shed</t>
  </si>
  <si>
    <t>Long</t>
  </si>
  <si>
    <t>16542</t>
  </si>
  <si>
    <t>lopesti01</t>
  </si>
  <si>
    <t>Tim Lopes</t>
  </si>
  <si>
    <t>Lopes</t>
  </si>
  <si>
    <t>14137</t>
  </si>
  <si>
    <t>Lopes, Tim</t>
  </si>
  <si>
    <t>LOPEZ19930210A</t>
  </si>
  <si>
    <t>lopezni01</t>
  </si>
  <si>
    <t>Nicky Lopez</t>
  </si>
  <si>
    <t>Nicky</t>
  </si>
  <si>
    <t>19339</t>
  </si>
  <si>
    <t>LOPEZ19960307A</t>
  </si>
  <si>
    <t>lopezra02</t>
  </si>
  <si>
    <t>12606</t>
  </si>
  <si>
    <t>Lopez, Raffy</t>
  </si>
  <si>
    <t>Lopez, Rafael</t>
  </si>
  <si>
    <t>lopezyo01</t>
  </si>
  <si>
    <t>17181</t>
  </si>
  <si>
    <t>LOPEZcubaJ01</t>
  </si>
  <si>
    <t>LOWE19940706A</t>
  </si>
  <si>
    <t>19566</t>
  </si>
  <si>
    <t>LOWE19950707A</t>
  </si>
  <si>
    <t>Nate Lowe</t>
  </si>
  <si>
    <t>LUCCHESI19930606A</t>
  </si>
  <si>
    <t>luciael01</t>
  </si>
  <si>
    <t>Luciano</t>
  </si>
  <si>
    <t>20632</t>
  </si>
  <si>
    <t>Luciano, Elvis</t>
  </si>
  <si>
    <t>LUGO19941213A</t>
  </si>
  <si>
    <t>LUGO19891117A</t>
  </si>
  <si>
    <t>LUPLOW19930926A</t>
  </si>
  <si>
    <t>luxga01</t>
  </si>
  <si>
    <t>Gavin Lux</t>
  </si>
  <si>
    <t>Lux</t>
  </si>
  <si>
    <t>19955</t>
  </si>
  <si>
    <t>LUZARDO19970930A</t>
  </si>
  <si>
    <t>MACHADO19920222A</t>
  </si>
  <si>
    <t>magilma01</t>
  </si>
  <si>
    <t>Magill</t>
  </si>
  <si>
    <t>3950</t>
  </si>
  <si>
    <t>magim001</t>
  </si>
  <si>
    <t>Magill, Matt</t>
  </si>
  <si>
    <t>MAHLE19940929A</t>
  </si>
  <si>
    <t>MAILE19910206A</t>
  </si>
  <si>
    <t>MAITAN20000212A</t>
  </si>
  <si>
    <t>MANCINI19920318A</t>
  </si>
  <si>
    <t>MANNING19980128A</t>
  </si>
  <si>
    <t>margeni01</t>
  </si>
  <si>
    <t>Nick Margevicius</t>
  </si>
  <si>
    <t>Margevicius</t>
  </si>
  <si>
    <t>20395</t>
  </si>
  <si>
    <t>Margevicius, Nick</t>
  </si>
  <si>
    <t>MARQUEZ19950222A</t>
  </si>
  <si>
    <t>MARRERO19880702A</t>
  </si>
  <si>
    <t>MARRERO19900825A</t>
  </si>
  <si>
    <t>martibr01</t>
  </si>
  <si>
    <t>17369</t>
  </si>
  <si>
    <t>Martin, Brett</t>
  </si>
  <si>
    <t>MARTIN19860602A</t>
  </si>
  <si>
    <t>martico02</t>
  </si>
  <si>
    <t>19884</t>
  </si>
  <si>
    <t>martija03</t>
  </si>
  <si>
    <t>16429</t>
  </si>
  <si>
    <t>Martin, Jason</t>
  </si>
  <si>
    <t>MARTINI19900627A</t>
  </si>
  <si>
    <t>17736</t>
  </si>
  <si>
    <t>Richie Martin Jr.</t>
  </si>
  <si>
    <t>MARTIN19941222A</t>
  </si>
  <si>
    <t>MATON19930325A</t>
  </si>
  <si>
    <t>MAXWELL19901220A</t>
  </si>
  <si>
    <t>maydu01</t>
  </si>
  <si>
    <t>Dustin May</t>
  </si>
  <si>
    <t>19716</t>
  </si>
  <si>
    <t>mayfija01</t>
  </si>
  <si>
    <t>Jack Mayfield</t>
  </si>
  <si>
    <t>Mayfield</t>
  </si>
  <si>
    <t>15402</t>
  </si>
  <si>
    <t>Mayfield, Jack</t>
  </si>
  <si>
    <t>MAY19920123A</t>
  </si>
  <si>
    <t>mayzati01</t>
  </si>
  <si>
    <t>Mayza</t>
  </si>
  <si>
    <t>15042</t>
  </si>
  <si>
    <t>mayzt001</t>
  </si>
  <si>
    <t>Mayza, Tim</t>
  </si>
  <si>
    <t>mcbrory01</t>
  </si>
  <si>
    <t>Ryan McBroom</t>
  </si>
  <si>
    <t>McBroom</t>
  </si>
  <si>
    <t>16524</t>
  </si>
  <si>
    <t>McBroom, Ryan</t>
  </si>
  <si>
    <t>mccarke01</t>
  </si>
  <si>
    <t>15240</t>
  </si>
  <si>
    <t>mcfartj01</t>
  </si>
  <si>
    <t>McFarland</t>
  </si>
  <si>
    <t>3237</t>
  </si>
  <si>
    <t>McFarland, T.J.</t>
  </si>
  <si>
    <t>mcguire01</t>
  </si>
  <si>
    <t>McGuire</t>
  </si>
  <si>
    <t>15674</t>
  </si>
  <si>
    <t>MCGUIRE19950302A</t>
  </si>
  <si>
    <t>mckaybr01</t>
  </si>
  <si>
    <t>Brendan McKay</t>
  </si>
  <si>
    <t>McKay</t>
  </si>
  <si>
    <t>20186</t>
  </si>
  <si>
    <t>MCKAY19951218A</t>
  </si>
  <si>
    <t>MCKENZIE19970802A</t>
  </si>
  <si>
    <t>MCNEIL19920408A</t>
  </si>
  <si>
    <t>meansjo01</t>
  </si>
  <si>
    <t>Means</t>
  </si>
  <si>
    <t>16269</t>
  </si>
  <si>
    <t>Means, John</t>
  </si>
  <si>
    <t>MEDINA19961218A</t>
  </si>
  <si>
    <t>MEJIA19951027A</t>
  </si>
  <si>
    <t>mejiase01</t>
  </si>
  <si>
    <t>Seth Mejias-Brean</t>
  </si>
  <si>
    <t>Mejias-Brean</t>
  </si>
  <si>
    <t>13905</t>
  </si>
  <si>
    <t>Mejias-Brean, Seth</t>
  </si>
  <si>
    <t>melviti01</t>
  </si>
  <si>
    <t>Tim Melville</t>
  </si>
  <si>
    <t>Melville</t>
  </si>
  <si>
    <t>9149</t>
  </si>
  <si>
    <t>melvt001</t>
  </si>
  <si>
    <t>Melville, Tim</t>
  </si>
  <si>
    <t>MENDEZ19950117A</t>
  </si>
  <si>
    <t>mendida01</t>
  </si>
  <si>
    <t>Danny Mendick</t>
  </si>
  <si>
    <t>Mendick</t>
  </si>
  <si>
    <t>18889</t>
  </si>
  <si>
    <t>Mendick, Danny</t>
  </si>
  <si>
    <t>mercaos01</t>
  </si>
  <si>
    <t>Mercado</t>
  </si>
  <si>
    <t>16375</t>
  </si>
  <si>
    <t>MERCADO19941216A</t>
  </si>
  <si>
    <t>MERRITT19920221A</t>
  </si>
  <si>
    <t>mesavi01</t>
  </si>
  <si>
    <t>Victor Victor Mesa</t>
  </si>
  <si>
    <t>Victor Mesa</t>
  </si>
  <si>
    <t>Victor Mesa, Victor</t>
  </si>
  <si>
    <t>MIDDLETON19930912A</t>
  </si>
  <si>
    <t>MIKOLAS19880823A</t>
  </si>
  <si>
    <t>MILLER19930821A</t>
  </si>
  <si>
    <t>MINAYA19900918A</t>
  </si>
  <si>
    <t>MINTER19930902A</t>
  </si>
  <si>
    <t>MONIAK19980513A</t>
  </si>
  <si>
    <t>MONTGOMER19921227A</t>
  </si>
  <si>
    <t>MOORE19940602A</t>
  </si>
  <si>
    <t>mooredy01</t>
  </si>
  <si>
    <t>18042</t>
  </si>
  <si>
    <t>Moore, Dylan</t>
  </si>
  <si>
    <t>MORAN19921001A</t>
  </si>
  <si>
    <t>morejad01</t>
  </si>
  <si>
    <t>Adrian Morejon</t>
  </si>
  <si>
    <t>Morejon</t>
  </si>
  <si>
    <t>MOREJON19990227A</t>
  </si>
  <si>
    <t>Morejon, Adrian</t>
  </si>
  <si>
    <t>MORIN19910503A</t>
  </si>
  <si>
    <t>MOROFF19930513A</t>
  </si>
  <si>
    <t>moronre01</t>
  </si>
  <si>
    <t>Moronta</t>
  </si>
  <si>
    <t>14966</t>
  </si>
  <si>
    <t>MORONTA19930106A</t>
  </si>
  <si>
    <t>mountry01</t>
  </si>
  <si>
    <t>Mountcastle</t>
  </si>
  <si>
    <t>MOUNTCAST19970218A</t>
  </si>
  <si>
    <t>moyaga01</t>
  </si>
  <si>
    <t>Gariel Moya</t>
  </si>
  <si>
    <t>Gariel</t>
  </si>
  <si>
    <t>16348</t>
  </si>
  <si>
    <t>Moya, Gabriel</t>
  </si>
  <si>
    <t>MULLINS19941001A</t>
  </si>
  <si>
    <t>MUNCY19900825A</t>
  </si>
  <si>
    <t>MUNOZ19950123A</t>
  </si>
  <si>
    <t>murphse01</t>
  </si>
  <si>
    <t>Sean Murphy</t>
  </si>
  <si>
    <t>19352</t>
  </si>
  <si>
    <t>MURPHY19941010A</t>
  </si>
  <si>
    <t>naylojo01</t>
  </si>
  <si>
    <t>Naylor</t>
  </si>
  <si>
    <t>18839</t>
  </si>
  <si>
    <t>NAYLOR19970622A</t>
  </si>
  <si>
    <t>neideni01</t>
  </si>
  <si>
    <t>Neidert</t>
  </si>
  <si>
    <t>NEIDERT19961120A</t>
  </si>
  <si>
    <t>neusesh01</t>
  </si>
  <si>
    <t>Sheldon Neuse</t>
  </si>
  <si>
    <t>Sheldon</t>
  </si>
  <si>
    <t>Neuse</t>
  </si>
  <si>
    <t>19635</t>
  </si>
  <si>
    <t>Neuse, Sheldon</t>
  </si>
  <si>
    <t>neverdo01</t>
  </si>
  <si>
    <t>Dovydas</t>
  </si>
  <si>
    <t>Neverauskas</t>
  </si>
  <si>
    <t>11604</t>
  </si>
  <si>
    <t>Neverauskas, Dovydas</t>
  </si>
  <si>
    <t>newbeja01</t>
  </si>
  <si>
    <t>Newberry</t>
  </si>
  <si>
    <t>15136</t>
  </si>
  <si>
    <t>newbj001</t>
  </si>
  <si>
    <t>Newberry, Jake</t>
  </si>
  <si>
    <t>NEWMAN19930804A</t>
  </si>
  <si>
    <t>NGOEPE19900118A</t>
  </si>
  <si>
    <t>nidoto01</t>
  </si>
  <si>
    <t>Nido</t>
  </si>
  <si>
    <t>13755</t>
  </si>
  <si>
    <t>nidot001</t>
  </si>
  <si>
    <t>Nido, Tomas</t>
  </si>
  <si>
    <t>NIX19960109A</t>
  </si>
  <si>
    <t>nolaau01</t>
  </si>
  <si>
    <t>Austin Nola</t>
  </si>
  <si>
    <t>15941</t>
  </si>
  <si>
    <t>Nola, Austin</t>
  </si>
  <si>
    <t>nunezdo01</t>
  </si>
  <si>
    <t>Dom Nunez</t>
  </si>
  <si>
    <t>Dom</t>
  </si>
  <si>
    <t>15055</t>
  </si>
  <si>
    <t>Nunez, Dom</t>
  </si>
  <si>
    <t>NUNEZ19940404A</t>
  </si>
  <si>
    <t>OBERG19900313A</t>
  </si>
  <si>
    <t>ogradbr01</t>
  </si>
  <si>
    <t>Brian O'Grady</t>
  </si>
  <si>
    <t>16729</t>
  </si>
  <si>
    <t>O'Grady, Brian</t>
  </si>
  <si>
    <t>OGRADY19900417A</t>
  </si>
  <si>
    <t>OHEARN19930726A</t>
  </si>
  <si>
    <t>OTANI19940705A</t>
  </si>
  <si>
    <t>olsonty01</t>
  </si>
  <si>
    <t>14741</t>
  </si>
  <si>
    <t>olsot002</t>
  </si>
  <si>
    <t>Olson, Tyler</t>
  </si>
  <si>
    <t>ONEILL19950622A</t>
  </si>
  <si>
    <t>ORTIZ19950922A</t>
  </si>
  <si>
    <t>osichjo01</t>
  </si>
  <si>
    <t>Osich</t>
  </si>
  <si>
    <t>11528</t>
  </si>
  <si>
    <t>osicj001</t>
  </si>
  <si>
    <t>Osich, Josh</t>
  </si>
  <si>
    <t>OSUNA19921212A</t>
  </si>
  <si>
    <t>OSWALT19930903A</t>
  </si>
  <si>
    <t>OVERTON19910817A</t>
  </si>
  <si>
    <t>20099</t>
  </si>
  <si>
    <t>PADDACK19960108A</t>
  </si>
  <si>
    <t>PAGAN19910507A</t>
  </si>
  <si>
    <t>PALKA19911028A</t>
  </si>
  <si>
    <t>PALUMBO19941026A</t>
  </si>
  <si>
    <t>pannoth01</t>
  </si>
  <si>
    <t>Pannone</t>
  </si>
  <si>
    <t>17281</t>
  </si>
  <si>
    <t>PARKER19850619A</t>
  </si>
  <si>
    <t>parsowe01</t>
  </si>
  <si>
    <t>Wes</t>
  </si>
  <si>
    <t>Parsons</t>
  </si>
  <si>
    <t>14764</t>
  </si>
  <si>
    <t>parsw001</t>
  </si>
  <si>
    <t>Parsons, Wes</t>
  </si>
  <si>
    <t>PAULINO19940206A</t>
  </si>
  <si>
    <t>PAZOS19910505A</t>
  </si>
  <si>
    <t>pearsna01</t>
  </si>
  <si>
    <t>Nate Pearson</t>
  </si>
  <si>
    <t>Pearson</t>
  </si>
  <si>
    <t>PEARSON19960820A</t>
  </si>
  <si>
    <t>Pearson, Nate</t>
  </si>
  <si>
    <t>PENA19900225A</t>
  </si>
  <si>
    <t>penafr01</t>
  </si>
  <si>
    <t>Francisco Pena</t>
  </si>
  <si>
    <t>8298</t>
  </si>
  <si>
    <t>PERALTA19960604A</t>
  </si>
  <si>
    <t>PERALTA19910727A</t>
  </si>
  <si>
    <t>perezci01</t>
  </si>
  <si>
    <t>Cionel</t>
  </si>
  <si>
    <t>19614</t>
  </si>
  <si>
    <t>Perez, Cionel</t>
  </si>
  <si>
    <t>PEREZ19981124A</t>
  </si>
  <si>
    <t>PEREZ19971206A</t>
  </si>
  <si>
    <t>perezmi03</t>
  </si>
  <si>
    <t>12977</t>
  </si>
  <si>
    <t>PEREZ19920807A</t>
  </si>
  <si>
    <t>PERKINS19900927A</t>
  </si>
  <si>
    <t>peterda01</t>
  </si>
  <si>
    <t>David Peterson</t>
  </si>
  <si>
    <t>PETERSON19900104A</t>
  </si>
  <si>
    <t>Peterson, David</t>
  </si>
  <si>
    <t>PETERS19920831A</t>
  </si>
  <si>
    <t>peterdu01</t>
  </si>
  <si>
    <t>15189</t>
  </si>
  <si>
    <t>peted002</t>
  </si>
  <si>
    <t>Peterson, Dustin</t>
  </si>
  <si>
    <t>PINDER19920329A</t>
  </si>
  <si>
    <t>PINT19970906A</t>
  </si>
  <si>
    <t>PIVETTA19930214A</t>
  </si>
  <si>
    <t>plesaza01</t>
  </si>
  <si>
    <t>Zach Plesac</t>
  </si>
  <si>
    <t>Plesac</t>
  </si>
  <si>
    <t>19979</t>
  </si>
  <si>
    <t>Plesac, Zach</t>
  </si>
  <si>
    <t>PLUTKO19911003A</t>
  </si>
  <si>
    <t>pocheco01</t>
  </si>
  <si>
    <t>Poche</t>
  </si>
  <si>
    <t>19403</t>
  </si>
  <si>
    <t>POCHE19940117A</t>
  </si>
  <si>
    <t>Daniel Ponce de leon</t>
  </si>
  <si>
    <t>PONCEDELE19920116A</t>
  </si>
  <si>
    <t>Daniel Ponce de Leon</t>
  </si>
  <si>
    <t>POWELL19930114A</t>
  </si>
  <si>
    <t>PRUITT19890831A</t>
  </si>
  <si>
    <t>puellce01</t>
  </si>
  <si>
    <t>Cesar Puello</t>
  </si>
  <si>
    <t>Puello</t>
  </si>
  <si>
    <t>7216</t>
  </si>
  <si>
    <t>Puello, Cesar</t>
  </si>
  <si>
    <t>PUK19950425A</t>
  </si>
  <si>
    <t>19312</t>
  </si>
  <si>
    <t>QUANTRILL19950210A</t>
  </si>
  <si>
    <t>raineta01</t>
  </si>
  <si>
    <t>Rainey</t>
  </si>
  <si>
    <t>17610</t>
  </si>
  <si>
    <t>raint003</t>
  </si>
  <si>
    <t>Rainey, Tanner</t>
  </si>
  <si>
    <t>ramirha02</t>
  </si>
  <si>
    <t>Harold Ramirez</t>
  </si>
  <si>
    <t>14387</t>
  </si>
  <si>
    <t>Ramirez, Harold</t>
  </si>
  <si>
    <t>RAMIREZ19880816A</t>
  </si>
  <si>
    <t>ramirni01</t>
  </si>
  <si>
    <t>Nick Ramirez</t>
  </si>
  <si>
    <t>12575</t>
  </si>
  <si>
    <t>Ramirez, Nick</t>
  </si>
  <si>
    <t>RAMIREZ19891222A</t>
  </si>
  <si>
    <t>RAMIREZ19931128A</t>
  </si>
  <si>
    <t>RAMOS19921219A</t>
  </si>
  <si>
    <t>ravelra01</t>
  </si>
  <si>
    <t>Rangel Ravelo</t>
  </si>
  <si>
    <t>Rangel</t>
  </si>
  <si>
    <t>Ravelo</t>
  </si>
  <si>
    <t>10839</t>
  </si>
  <si>
    <t>Ravelo, Rangel</t>
  </si>
  <si>
    <t>RAVENELLE19921005A</t>
  </si>
  <si>
    <t>RAY19940922A</t>
  </si>
  <si>
    <t>REID19950830A</t>
  </si>
  <si>
    <t>rengilu01</t>
  </si>
  <si>
    <t>Rengifo</t>
  </si>
  <si>
    <t>19858</t>
  </si>
  <si>
    <t>RENGIFO19970226A</t>
  </si>
  <si>
    <t>REYES19950705A</t>
  </si>
  <si>
    <t>reyesjo04</t>
  </si>
  <si>
    <t>Jomar Reyes</t>
  </si>
  <si>
    <t>Jomar</t>
  </si>
  <si>
    <t>sa830204</t>
  </si>
  <si>
    <t>REYES19970220A</t>
  </si>
  <si>
    <t>Reyes, Jomar</t>
  </si>
  <si>
    <t>REYES19930905A</t>
  </si>
  <si>
    <t>REYES19941005A</t>
  </si>
  <si>
    <t>reynobr01</t>
  </si>
  <si>
    <t>19326</t>
  </si>
  <si>
    <t>Reynolds, Bryan</t>
  </si>
  <si>
    <t>REYNOLDS19901203A</t>
  </si>
  <si>
    <t>RICHARDS19930515A</t>
  </si>
  <si>
    <t>RIDDLE19911012A</t>
  </si>
  <si>
    <t>18360</t>
  </si>
  <si>
    <t>RILEY19970402A</t>
  </si>
  <si>
    <t>riosed01</t>
  </si>
  <si>
    <t>18316</t>
  </si>
  <si>
    <t>RIOS19940421A</t>
  </si>
  <si>
    <t>RIVERA19881027A</t>
  </si>
  <si>
    <t>riverya01</t>
  </si>
  <si>
    <t>Yadiel Rivera</t>
  </si>
  <si>
    <t>Yadiel</t>
  </si>
  <si>
    <t>11863</t>
  </si>
  <si>
    <t>rivey001</t>
  </si>
  <si>
    <t>Rivera, Yadiel</t>
  </si>
  <si>
    <t>ROBERTSON19850930A</t>
  </si>
  <si>
    <t>roberlu01</t>
  </si>
  <si>
    <t>Luis Robert</t>
  </si>
  <si>
    <t>ROBERTcubaL01</t>
  </si>
  <si>
    <t>ROBINSON19920420A</t>
  </si>
  <si>
    <t>17907</t>
  </si>
  <si>
    <t>rodgrri05</t>
  </si>
  <si>
    <t>13549</t>
  </si>
  <si>
    <t>Richard Rodgruez</t>
  </si>
  <si>
    <t>RODRIGUEZ19900304A</t>
  </si>
  <si>
    <t>RODRIGUEZ19920605A</t>
  </si>
  <si>
    <t>rodrije01</t>
  </si>
  <si>
    <t>17018</t>
  </si>
  <si>
    <t>RODRIGUEZ19920417A</t>
  </si>
  <si>
    <t>ROE19861009A</t>
  </si>
  <si>
    <t>rogerja03</t>
  </si>
  <si>
    <t>Jake Rogers</t>
  </si>
  <si>
    <t>19452</t>
  </si>
  <si>
    <t>Rogers, Jake</t>
  </si>
  <si>
    <t>rojasjo01</t>
  </si>
  <si>
    <t>Josh Rojas</t>
  </si>
  <si>
    <t>19734</t>
  </si>
  <si>
    <t>Rojas, Josh</t>
  </si>
  <si>
    <t>ROMANO19931012A</t>
  </si>
  <si>
    <t>ROMERO19910124A</t>
  </si>
  <si>
    <t>ROMERO19941224A</t>
  </si>
  <si>
    <t>ROMINE19881122A</t>
  </si>
  <si>
    <t>rondojo02</t>
  </si>
  <si>
    <t>14140</t>
  </si>
  <si>
    <t>rookebr01</t>
  </si>
  <si>
    <t>Brent Rooker</t>
  </si>
  <si>
    <t>Rooker</t>
  </si>
  <si>
    <t>sa3003172</t>
  </si>
  <si>
    <t>ROOKER19941101A</t>
  </si>
  <si>
    <t>Rooker, Brent</t>
  </si>
  <si>
    <t>ROSARIO19951120A</t>
  </si>
  <si>
    <t>ruizjo01</t>
  </si>
  <si>
    <t>14552</t>
  </si>
  <si>
    <t>ruizj001</t>
  </si>
  <si>
    <t>Ruiz, Jose</t>
  </si>
  <si>
    <t>RUIZ19940522A</t>
  </si>
  <si>
    <t>RUTHERFOR19970502A</t>
  </si>
  <si>
    <t>ryanky01</t>
  </si>
  <si>
    <t>11753</t>
  </si>
  <si>
    <t>ryank002</t>
  </si>
  <si>
    <t>Ryan, Kyle</t>
  </si>
  <si>
    <t>sadleca02</t>
  </si>
  <si>
    <t>Casey Sadler</t>
  </si>
  <si>
    <t>Sadler</t>
  </si>
  <si>
    <t>11209</t>
  </si>
  <si>
    <t>sadlc002</t>
  </si>
  <si>
    <t>Sadler, Casey</t>
  </si>
  <si>
    <t>SAMPSON19911007A</t>
  </si>
  <si>
    <t>sampske01</t>
  </si>
  <si>
    <t>Keyvius Sampson</t>
  </si>
  <si>
    <t>Keyvius</t>
  </si>
  <si>
    <t>10039</t>
  </si>
  <si>
    <t>SAMPSON19910106A</t>
  </si>
  <si>
    <t>Sampson, Keyvius</t>
  </si>
  <si>
    <t>sanchad01</t>
  </si>
  <si>
    <t>11338</t>
  </si>
  <si>
    <t>sanca007</t>
  </si>
  <si>
    <t>Sanchez, Adrian</t>
  </si>
  <si>
    <t>sanchesi01</t>
  </si>
  <si>
    <t>Sixto Sanchez</t>
  </si>
  <si>
    <t>Sixto</t>
  </si>
  <si>
    <t>SANCHEZ19980729A</t>
  </si>
  <si>
    <t>sandopa02</t>
  </si>
  <si>
    <t>Patrick Sandoval</t>
  </si>
  <si>
    <t>19447</t>
  </si>
  <si>
    <t>Sandoval, Patrick</t>
  </si>
  <si>
    <t>SANTANDER19941019A</t>
  </si>
  <si>
    <t>santade01</t>
  </si>
  <si>
    <t>Dennis</t>
  </si>
  <si>
    <t>17878</t>
  </si>
  <si>
    <t>SANTANA19960412A</t>
  </si>
  <si>
    <t>santaed01</t>
  </si>
  <si>
    <t>17355</t>
  </si>
  <si>
    <t>Santana, Edgar</t>
  </si>
  <si>
    <t>schroma01</t>
  </si>
  <si>
    <t>Max Schrock</t>
  </si>
  <si>
    <t>Schrock</t>
  </si>
  <si>
    <t>sa658670</t>
  </si>
  <si>
    <t>SCHROCK19941012A</t>
  </si>
  <si>
    <t>Schrock, Max</t>
  </si>
  <si>
    <t>scottta01</t>
  </si>
  <si>
    <t>17586</t>
  </si>
  <si>
    <t>SCOTT19940722A</t>
  </si>
  <si>
    <t>scribtr01</t>
  </si>
  <si>
    <t>Troy Scribner</t>
  </si>
  <si>
    <t>15570</t>
  </si>
  <si>
    <t>Scribner, Troy</t>
  </si>
  <si>
    <t>SENZATELA19950121A</t>
  </si>
  <si>
    <t>19293</t>
  </si>
  <si>
    <t>SENZEL19950629A</t>
  </si>
  <si>
    <t>SEWALD19900526A</t>
  </si>
  <si>
    <t>SHACKELFO19890407A</t>
  </si>
  <si>
    <t>shafeju01</t>
  </si>
  <si>
    <t>Justin Shafer</t>
  </si>
  <si>
    <t>Shafer</t>
  </si>
  <si>
    <t>16132</t>
  </si>
  <si>
    <t>shafj001</t>
  </si>
  <si>
    <t>Shafer, Justin</t>
  </si>
  <si>
    <t>SHAW19931020A</t>
  </si>
  <si>
    <t>SHEFFIELD19960513A</t>
  </si>
  <si>
    <t>SHERFY19911227A</t>
  </si>
  <si>
    <t>JB Shuck</t>
  </si>
  <si>
    <t>SIERRA19960407A</t>
  </si>
  <si>
    <t>sierrya01</t>
  </si>
  <si>
    <t>Yaisel Sierra</t>
  </si>
  <si>
    <t>Yaisel</t>
  </si>
  <si>
    <t>sa909930</t>
  </si>
  <si>
    <t>SIERRA19910605A</t>
  </si>
  <si>
    <t>Sierra, Yaisel</t>
  </si>
  <si>
    <t>SIMMONS19900903A</t>
  </si>
  <si>
    <t>SIMS19940510A</t>
  </si>
  <si>
    <t>SISCO19950224A</t>
  </si>
  <si>
    <t>SKOGLUND19921026A</t>
  </si>
  <si>
    <t>skolema01</t>
  </si>
  <si>
    <t>Matt Skole</t>
  </si>
  <si>
    <t>Skole</t>
  </si>
  <si>
    <t>12119</t>
  </si>
  <si>
    <t>skolm001</t>
  </si>
  <si>
    <t>SLATER19921213A</t>
  </si>
  <si>
    <t>SLEGERS19920904A</t>
  </si>
  <si>
    <t>smeltde01</t>
  </si>
  <si>
    <t>Devin Smeltzer</t>
  </si>
  <si>
    <t>Smeltzer</t>
  </si>
  <si>
    <t>19487</t>
  </si>
  <si>
    <t>Smeltzer, Devin</t>
  </si>
  <si>
    <t>SMITH19900412A</t>
  </si>
  <si>
    <t>SMITH19910728A</t>
  </si>
  <si>
    <t>smithdw02</t>
  </si>
  <si>
    <t>Dwight</t>
  </si>
  <si>
    <t>Smith Jr.</t>
  </si>
  <si>
    <t>13473</t>
  </si>
  <si>
    <t>Smith Jr., Dwight</t>
  </si>
  <si>
    <t>smithjo07</t>
  </si>
  <si>
    <t>Josh A. Smith</t>
  </si>
  <si>
    <t>A. Smith</t>
  </si>
  <si>
    <t>10946</t>
  </si>
  <si>
    <t>Josh Smith</t>
  </si>
  <si>
    <t>smitj004</t>
  </si>
  <si>
    <t>A. Smith, Josh</t>
  </si>
  <si>
    <t>Smith, Josh</t>
  </si>
  <si>
    <t>SMITH19880628A</t>
  </si>
  <si>
    <t>solakni01</t>
  </si>
  <si>
    <t>Solak</t>
  </si>
  <si>
    <t>19294</t>
  </si>
  <si>
    <t>SOROKA19970804A</t>
  </si>
  <si>
    <t>sotogr01</t>
  </si>
  <si>
    <t>19677</t>
  </si>
  <si>
    <t>Soto, Gregory</t>
  </si>
  <si>
    <t>SOTO19981025A</t>
  </si>
  <si>
    <t>sparkgl01</t>
  </si>
  <si>
    <t>Glenn</t>
  </si>
  <si>
    <t>Sparkman</t>
  </si>
  <si>
    <t>15200</t>
  </si>
  <si>
    <t>Sparkman, Glenn</t>
  </si>
  <si>
    <t>SPRINGS19920920A</t>
  </si>
  <si>
    <t>stallja01</t>
  </si>
  <si>
    <t>Stallings</t>
  </si>
  <si>
    <t>13723</t>
  </si>
  <si>
    <t>stalj001</t>
  </si>
  <si>
    <t>Stallings, Jacob</t>
  </si>
  <si>
    <t>stameer01</t>
  </si>
  <si>
    <t>Stamets</t>
  </si>
  <si>
    <t>13795</t>
  </si>
  <si>
    <t>Stamets, Eric</t>
  </si>
  <si>
    <t>STANEK19910726A</t>
  </si>
  <si>
    <t>13356</t>
  </si>
  <si>
    <t>STASSI19890807A</t>
  </si>
  <si>
    <t>STECKENRI19910110A</t>
  </si>
  <si>
    <t>STEPHENS19940511A</t>
  </si>
  <si>
    <t>stevean01</t>
  </si>
  <si>
    <t>Stevenson</t>
  </si>
  <si>
    <t>17932</t>
  </si>
  <si>
    <t>steva001</t>
  </si>
  <si>
    <t>STEWART19931210A</t>
  </si>
  <si>
    <t>STEWART19931130A</t>
  </si>
  <si>
    <t>stockro01</t>
  </si>
  <si>
    <t>Stock</t>
  </si>
  <si>
    <t>6576</t>
  </si>
  <si>
    <t>STRATTON19900822A</t>
  </si>
  <si>
    <t>strawmy01</t>
  </si>
  <si>
    <t>Myles</t>
  </si>
  <si>
    <t>Straw</t>
  </si>
  <si>
    <t>17620</t>
  </si>
  <si>
    <t>STRAW19941017A</t>
  </si>
  <si>
    <t>stubbga01</t>
  </si>
  <si>
    <t>18067</t>
  </si>
  <si>
    <t>Stubbs, Garrett</t>
  </si>
  <si>
    <t>SUAREZ19891008A</t>
  </si>
  <si>
    <t>SUAREZ19920911A</t>
  </si>
  <si>
    <t>suarejo01</t>
  </si>
  <si>
    <t>19911</t>
  </si>
  <si>
    <t>SUAREZ19980103A</t>
  </si>
  <si>
    <t>suarera01</t>
  </si>
  <si>
    <t>Ranger</t>
  </si>
  <si>
    <t>17277</t>
  </si>
  <si>
    <t>suarr001</t>
  </si>
  <si>
    <t>SUCRE19880430A</t>
  </si>
  <si>
    <t>suerowa01</t>
  </si>
  <si>
    <t>Suero</t>
  </si>
  <si>
    <t>15855</t>
  </si>
  <si>
    <t>suerw002</t>
  </si>
  <si>
    <t>Suero, Wander</t>
  </si>
  <si>
    <t>SUTER19890829A</t>
  </si>
  <si>
    <t>16587</t>
  </si>
  <si>
    <t>SWANSON19930904A</t>
  </si>
  <si>
    <t>SZAPUCKI19960612A</t>
  </si>
  <si>
    <t>TAPIA19940204A</t>
  </si>
  <si>
    <t>tarplst01</t>
  </si>
  <si>
    <t>Tarpley</t>
  </si>
  <si>
    <t>15859</t>
  </si>
  <si>
    <t>Tarpley, Stephen</t>
  </si>
  <si>
    <t>17796</t>
  </si>
  <si>
    <t>19709</t>
  </si>
  <si>
    <t>TATIS JR.19990102A</t>
  </si>
  <si>
    <t>tauchmi01</t>
  </si>
  <si>
    <t>Tauchman</t>
  </si>
  <si>
    <t>15274</t>
  </si>
  <si>
    <t>TAUCHMAN19901203A</t>
  </si>
  <si>
    <t>TAVERAS19980908A</t>
  </si>
  <si>
    <t>taylobe11</t>
  </si>
  <si>
    <t>12384</t>
  </si>
  <si>
    <t>taylb003</t>
  </si>
  <si>
    <t>Taylor, Beau</t>
  </si>
  <si>
    <t>taylojo02</t>
  </si>
  <si>
    <t>17359</t>
  </si>
  <si>
    <t>Taylor, Josh</t>
  </si>
  <si>
    <t>TEJEDA19980501A</t>
  </si>
  <si>
    <t>TELIS19910618A</t>
  </si>
  <si>
    <t>TELLEZ19950316A</t>
  </si>
  <si>
    <t>TEPERA19871103A</t>
  </si>
  <si>
    <t>thaisma01</t>
  </si>
  <si>
    <t>Thaiss</t>
  </si>
  <si>
    <t>19318</t>
  </si>
  <si>
    <t>THAISS19950506A</t>
  </si>
  <si>
    <t>thomala02</t>
  </si>
  <si>
    <t>16939</t>
  </si>
  <si>
    <t>17948</t>
  </si>
  <si>
    <t>THORNTON19930930A</t>
  </si>
  <si>
    <t>TILSON19921202A</t>
  </si>
  <si>
    <t>tinocje01</t>
  </si>
  <si>
    <t>Tinoco</t>
  </si>
  <si>
    <t>16300</t>
  </si>
  <si>
    <t>Tinoco, Jesus</t>
  </si>
  <si>
    <t>toccica01</t>
  </si>
  <si>
    <t>Tocci</t>
  </si>
  <si>
    <t>14558</t>
  </si>
  <si>
    <t>Tocci, Carlos</t>
  </si>
  <si>
    <t>toroab01</t>
  </si>
  <si>
    <t>Abraham Toro</t>
  </si>
  <si>
    <t>Toro</t>
  </si>
  <si>
    <t>19844</t>
  </si>
  <si>
    <t>Toro, Abraham</t>
  </si>
  <si>
    <t>TORRES19961213A</t>
  </si>
  <si>
    <t>TORRES19930924A</t>
  </si>
  <si>
    <t>TORRENS19960502A</t>
  </si>
  <si>
    <t>TORREYES19920902A</t>
  </si>
  <si>
    <t>TOUSSAINT19960620A</t>
  </si>
  <si>
    <t>trammta01</t>
  </si>
  <si>
    <t>Taylor Trammell</t>
  </si>
  <si>
    <t>Trammell</t>
  </si>
  <si>
    <t>sa917943</t>
  </si>
  <si>
    <t>TRAMMELL19970913A</t>
  </si>
  <si>
    <t>TRAVIS19930827A</t>
  </si>
  <si>
    <t>trevijo01</t>
  </si>
  <si>
    <t>Trevino</t>
  </si>
  <si>
    <t>16725</t>
  </si>
  <si>
    <t>trevj001</t>
  </si>
  <si>
    <t>Trevino, Jose</t>
  </si>
  <si>
    <t>TRIVINO19911001A</t>
  </si>
  <si>
    <t>tuckeco01</t>
  </si>
  <si>
    <t>17326</t>
  </si>
  <si>
    <t>TUCKER19960703A</t>
  </si>
  <si>
    <t>TUCKER19970117A</t>
  </si>
  <si>
    <t>TUIVAILAL19921019A</t>
  </si>
  <si>
    <t>16207</t>
  </si>
  <si>
    <t>TURNBULL19920918A</t>
  </si>
  <si>
    <t>urenari01</t>
  </si>
  <si>
    <t>16411</t>
  </si>
  <si>
    <t>urenr001</t>
  </si>
  <si>
    <t>Richard Ure├▒a</t>
  </si>
  <si>
    <t>Urena, Richard</t>
  </si>
  <si>
    <t>URIAS19970603A</t>
  </si>
  <si>
    <t>urquijo01</t>
  </si>
  <si>
    <t>Jose Urquidy</t>
  </si>
  <si>
    <t>Urquidy</t>
  </si>
  <si>
    <t>18413</t>
  </si>
  <si>
    <t>Urquidy, Jose</t>
  </si>
  <si>
    <t>VALAIKA19920909A</t>
  </si>
  <si>
    <t>VALDEZ19931119A</t>
  </si>
  <si>
    <t>valerbr01</t>
  </si>
  <si>
    <t>Breyvic</t>
  </si>
  <si>
    <t>Valera</t>
  </si>
  <si>
    <t>12758</t>
  </si>
  <si>
    <t>valeb001</t>
  </si>
  <si>
    <t>Valera, Breyvic</t>
  </si>
  <si>
    <t>vanmejo01</t>
  </si>
  <si>
    <t>Josh VanMeter</t>
  </si>
  <si>
    <t>VanMeter</t>
  </si>
  <si>
    <t>15170</t>
  </si>
  <si>
    <t>VanMeter, Josh</t>
  </si>
  <si>
    <t>vargail01</t>
  </si>
  <si>
    <t>Ildemaro</t>
  </si>
  <si>
    <t>13324</t>
  </si>
  <si>
    <t>vargi001</t>
  </si>
  <si>
    <t>Vargas, Ildemaro</t>
  </si>
  <si>
    <t>VELAZQUEZ19881126A</t>
  </si>
  <si>
    <t>VERDUGO19960515A</t>
  </si>
  <si>
    <t>verhadr01</t>
  </si>
  <si>
    <t>VerHagen</t>
  </si>
  <si>
    <t>13424</t>
  </si>
  <si>
    <t>vieirth01</t>
  </si>
  <si>
    <t>Thyago</t>
  </si>
  <si>
    <t>Vieira</t>
  </si>
  <si>
    <t>14510</t>
  </si>
  <si>
    <t>Vieira, Thyago</t>
  </si>
  <si>
    <t>VILLANUEV19910619A</t>
  </si>
  <si>
    <t>vilorme01</t>
  </si>
  <si>
    <t>Meibrys</t>
  </si>
  <si>
    <t>Viloria</t>
  </si>
  <si>
    <t>17109</t>
  </si>
  <si>
    <t>vilom001</t>
  </si>
  <si>
    <t>VOIT19910213A</t>
  </si>
  <si>
    <t>vothau01</t>
  </si>
  <si>
    <t>Voth</t>
  </si>
  <si>
    <t>15047</t>
  </si>
  <si>
    <t>Voth, Austin</t>
  </si>
  <si>
    <t>wadela01</t>
  </si>
  <si>
    <t>LaMonte</t>
  </si>
  <si>
    <t>18126</t>
  </si>
  <si>
    <t>LaMonte Wade Jr</t>
  </si>
  <si>
    <t>LaMonte Wade Jr.</t>
  </si>
  <si>
    <t>Wade, LaMonte</t>
  </si>
  <si>
    <t>Wade Jr., LaMonte</t>
  </si>
  <si>
    <t>WADE19941123A</t>
  </si>
  <si>
    <t>wagueja01</t>
  </si>
  <si>
    <t>Waguespack</t>
  </si>
  <si>
    <t>18318</t>
  </si>
  <si>
    <t>Waguespack, Jacob</t>
  </si>
  <si>
    <t>wahlbo01</t>
  </si>
  <si>
    <t>Wahl</t>
  </si>
  <si>
    <t>14832</t>
  </si>
  <si>
    <t>Wahl, Bobby</t>
  </si>
  <si>
    <t>waldema01</t>
  </si>
  <si>
    <t>8004</t>
  </si>
  <si>
    <t>Walden, Marcus</t>
  </si>
  <si>
    <t>wallach01</t>
  </si>
  <si>
    <t>Wallach</t>
  </si>
  <si>
    <t>17161</t>
  </si>
  <si>
    <t>wallc001</t>
  </si>
  <si>
    <t>walshja01</t>
  </si>
  <si>
    <t>Jared Walsh</t>
  </si>
  <si>
    <t>18607</t>
  </si>
  <si>
    <t>Walsh, Jared</t>
  </si>
  <si>
    <t>wangwe01</t>
  </si>
  <si>
    <t>Wei-Chung Wang</t>
  </si>
  <si>
    <t>Wei-Chung</t>
  </si>
  <si>
    <t>14382</t>
  </si>
  <si>
    <t>wangw001</t>
  </si>
  <si>
    <t>Wang, Wei-Chung</t>
  </si>
  <si>
    <t>warddr01</t>
  </si>
  <si>
    <t>Drew Ward</t>
  </si>
  <si>
    <t>sa737690</t>
  </si>
  <si>
    <t>WARD19941125A</t>
  </si>
  <si>
    <t>Ward, Drew</t>
  </si>
  <si>
    <t>WARD19931214A</t>
  </si>
  <si>
    <t>webbja01</t>
  </si>
  <si>
    <t>19274</t>
  </si>
  <si>
    <t>Webb, Jacob</t>
  </si>
  <si>
    <t>webblo01</t>
  </si>
  <si>
    <t>17995</t>
  </si>
  <si>
    <t>Webb, Logan</t>
  </si>
  <si>
    <t>webbty01</t>
  </si>
  <si>
    <t>14974</t>
  </si>
  <si>
    <t>webbt001</t>
  </si>
  <si>
    <t>Webb, Tyler</t>
  </si>
  <si>
    <t>weberry01</t>
  </si>
  <si>
    <t>Ryan Weber</t>
  </si>
  <si>
    <t>Weber</t>
  </si>
  <si>
    <t>10160</t>
  </si>
  <si>
    <t>weber001</t>
  </si>
  <si>
    <t>Weber, Ryan</t>
  </si>
  <si>
    <t>welkeco01</t>
  </si>
  <si>
    <t>Colton Welker</t>
  </si>
  <si>
    <t>Colton</t>
  </si>
  <si>
    <t>Welker</t>
  </si>
  <si>
    <t>sa917962</t>
  </si>
  <si>
    <t>WELKER19971009A</t>
  </si>
  <si>
    <t>wendejb01</t>
  </si>
  <si>
    <t>Wendelken</t>
  </si>
  <si>
    <t>14506</t>
  </si>
  <si>
    <t>WENDLE19900426A</t>
  </si>
  <si>
    <t>WHITLEY19970915A</t>
  </si>
  <si>
    <t>wickro01</t>
  </si>
  <si>
    <t>Rowan</t>
  </si>
  <si>
    <t>Wick</t>
  </si>
  <si>
    <t>14646</t>
  </si>
  <si>
    <t>wickr001</t>
  </si>
  <si>
    <t>Wick, Rowan</t>
  </si>
  <si>
    <t>widenta01</t>
  </si>
  <si>
    <t>Widener</t>
  </si>
  <si>
    <t>sa918271</t>
  </si>
  <si>
    <t>WIDENER19941024A</t>
  </si>
  <si>
    <t>wieckbr01</t>
  </si>
  <si>
    <t>Wieck</t>
  </si>
  <si>
    <t>16390</t>
  </si>
  <si>
    <t>wiecb001</t>
  </si>
  <si>
    <t>Wieck, Brad</t>
  </si>
  <si>
    <t>16904</t>
  </si>
  <si>
    <t>WILKERSON19890525A</t>
  </si>
  <si>
    <t>wilkest01</t>
  </si>
  <si>
    <t>16041</t>
  </si>
  <si>
    <t>Wilkerson, Steve</t>
  </si>
  <si>
    <t>WILLIAMS19920425A</t>
  </si>
  <si>
    <t>wilsobr02</t>
  </si>
  <si>
    <t>Bryse</t>
  </si>
  <si>
    <t>19990</t>
  </si>
  <si>
    <t>WILSON19971220A</t>
  </si>
  <si>
    <t>wingetr01</t>
  </si>
  <si>
    <t>Wingenter</t>
  </si>
  <si>
    <t>17793</t>
  </si>
  <si>
    <t>winklda01</t>
  </si>
  <si>
    <t>Winkler</t>
  </si>
  <si>
    <t>12237</t>
  </si>
  <si>
    <t>wisdopa01</t>
  </si>
  <si>
    <t>Wisdom</t>
  </si>
  <si>
    <t>13602</t>
  </si>
  <si>
    <t>WISDOM19910827A</t>
  </si>
  <si>
    <t>wittgni01</t>
  </si>
  <si>
    <t>Wittgren</t>
  </si>
  <si>
    <t>15594</t>
  </si>
  <si>
    <t>wittn001</t>
  </si>
  <si>
    <t>Wittgren, Nick</t>
  </si>
  <si>
    <t>WOJCIECHO19881221A</t>
  </si>
  <si>
    <t>WOOD19850808A</t>
  </si>
  <si>
    <t>woodb003</t>
  </si>
  <si>
    <t>woodhu01</t>
  </si>
  <si>
    <t>15091</t>
  </si>
  <si>
    <t>WOOD19930812A</t>
  </si>
  <si>
    <t>Wood, Hunter</t>
  </si>
  <si>
    <t>WOODRUFF19930210A</t>
  </si>
  <si>
    <t>wrighky01</t>
  </si>
  <si>
    <t>19665</t>
  </si>
  <si>
    <t>WRIGHT19951002A</t>
  </si>
  <si>
    <t>Mike Wright Jr.</t>
  </si>
  <si>
    <t>WYNNS19901210A</t>
  </si>
  <si>
    <t>yacabji01</t>
  </si>
  <si>
    <t>Yacabonis</t>
  </si>
  <si>
    <t>15157</t>
  </si>
  <si>
    <t>Yacabonis, Jimmy</t>
  </si>
  <si>
    <t>yamamjo01</t>
  </si>
  <si>
    <t>Yamamoto</t>
  </si>
  <si>
    <t>17585</t>
  </si>
  <si>
    <t>Yamamoto, Jordan</t>
  </si>
  <si>
    <t>YARBROUGH19911231A</t>
  </si>
  <si>
    <t>yastrmi01</t>
  </si>
  <si>
    <t>Mike Yastrzemski</t>
  </si>
  <si>
    <t>Yastrzemski</t>
  </si>
  <si>
    <t>14854</t>
  </si>
  <si>
    <t>Yastrzemski, Mike</t>
  </si>
  <si>
    <t>YATES19870325A</t>
  </si>
  <si>
    <t>YNOA19930526A</t>
  </si>
  <si>
    <t>youngal01</t>
  </si>
  <si>
    <t>Alex Young</t>
  </si>
  <si>
    <t>18333</t>
  </si>
  <si>
    <t>Young, Alex</t>
  </si>
  <si>
    <t>zagunma01</t>
  </si>
  <si>
    <t>Zagunis</t>
  </si>
  <si>
    <t>16565</t>
  </si>
  <si>
    <t>zagum002</t>
  </si>
  <si>
    <t>Zagunis, Mark</t>
  </si>
  <si>
    <t>14169</t>
  </si>
  <si>
    <t>Isaac Paredes</t>
  </si>
  <si>
    <t>Alec Bohm</t>
  </si>
  <si>
    <t>Nick Madrigal</t>
  </si>
  <si>
    <t>Daulton Varsho</t>
  </si>
  <si>
    <t>Bobby Dalbec</t>
  </si>
  <si>
    <t>Ryan Jeffers</t>
  </si>
  <si>
    <t>Jake Cronenworth</t>
  </si>
  <si>
    <t>Randy Arozarena</t>
  </si>
  <si>
    <t>Dylan Carlson</t>
  </si>
  <si>
    <t>Jarred Kelenic</t>
  </si>
  <si>
    <t>sa3007741</t>
  </si>
  <si>
    <t>Tyler Heineman</t>
  </si>
  <si>
    <t>Jonah Heim</t>
  </si>
  <si>
    <t>Wyatt Mathisen</t>
  </si>
  <si>
    <t>Seth Beer</t>
  </si>
  <si>
    <t>sa3006658</t>
  </si>
  <si>
    <t>Mark Payton</t>
  </si>
  <si>
    <t>sa549855</t>
  </si>
  <si>
    <t>Daniel Johnson</t>
  </si>
  <si>
    <t>Joey Bart</t>
  </si>
  <si>
    <t>Santiago Espinal</t>
  </si>
  <si>
    <t>Tyler Stephenson</t>
  </si>
  <si>
    <t>sa874242</t>
  </si>
  <si>
    <t>Vidal Brujan</t>
  </si>
  <si>
    <t>sa872786</t>
  </si>
  <si>
    <t>Eddy Alvarez</t>
  </si>
  <si>
    <t>Alejandro Kirk</t>
  </si>
  <si>
    <t>Jose Marmolejos</t>
  </si>
  <si>
    <t>Vimael Machin</t>
  </si>
  <si>
    <t>Evan White</t>
  </si>
  <si>
    <t>Julio Rodriguez</t>
  </si>
  <si>
    <t>Phillip Evans</t>
  </si>
  <si>
    <t>Pavin Smith</t>
  </si>
  <si>
    <t>Khalil Lee</t>
  </si>
  <si>
    <t>sa917996</t>
  </si>
  <si>
    <t>Eli White</t>
  </si>
  <si>
    <t>Jared Oliva</t>
  </si>
  <si>
    <t>sa915844</t>
  </si>
  <si>
    <t>Mark Mathias</t>
  </si>
  <si>
    <t>Yadiel Hernandez</t>
  </si>
  <si>
    <t>Taylor Jones</t>
  </si>
  <si>
    <t>Jonathan Arauz</t>
  </si>
  <si>
    <t>Joe Hudson</t>
  </si>
  <si>
    <t>Cristian Pache</t>
  </si>
  <si>
    <t>Joseph Odom</t>
  </si>
  <si>
    <t>sa3005720</t>
  </si>
  <si>
    <t>Lewin Diaz</t>
  </si>
  <si>
    <t>Sam Haggerty</t>
  </si>
  <si>
    <t>Drew Waters</t>
  </si>
  <si>
    <t>sa3004378</t>
  </si>
  <si>
    <t>sa3008602</t>
  </si>
  <si>
    <t>Adley Rutschman</t>
  </si>
  <si>
    <t>sa3011643</t>
  </si>
  <si>
    <t>Sherten Apostel</t>
  </si>
  <si>
    <t>Sterling Sharp</t>
  </si>
  <si>
    <t>Tarik Skubal</t>
  </si>
  <si>
    <t>Spencer Howard</t>
  </si>
  <si>
    <t>Brady Singer</t>
  </si>
  <si>
    <t>Randy Dobnak</t>
  </si>
  <si>
    <t>Logan Gilbert</t>
  </si>
  <si>
    <t>sa3008598</t>
  </si>
  <si>
    <t>Trevor Rogers</t>
  </si>
  <si>
    <t>Justin Dunn</t>
  </si>
  <si>
    <t>Brandon Bielak</t>
  </si>
  <si>
    <t>Riley Smith</t>
  </si>
  <si>
    <t>John King</t>
  </si>
  <si>
    <t>Deivi Garcia</t>
  </si>
  <si>
    <t>Michael King</t>
  </si>
  <si>
    <t>Casey Mize</t>
  </si>
  <si>
    <t>Anthony Misiewicz</t>
  </si>
  <si>
    <t>JoJo Romero</t>
  </si>
  <si>
    <t>Dean Kremer</t>
  </si>
  <si>
    <t>Rico Garcia</t>
  </si>
  <si>
    <t>Phillips Valdez</t>
  </si>
  <si>
    <t>Andres Munoz</t>
  </si>
  <si>
    <t>T.J. Zeuch</t>
  </si>
  <si>
    <t>James Karinchak</t>
  </si>
  <si>
    <t>Emmanuel Clase</t>
  </si>
  <si>
    <t>Tanner Houck</t>
  </si>
  <si>
    <t>Peter Fairbanks</t>
  </si>
  <si>
    <t>Kyle Funkhouser</t>
  </si>
  <si>
    <t>Kris Bubic</t>
  </si>
  <si>
    <t>Kevin Ginkel</t>
  </si>
  <si>
    <t>Sam Selman</t>
  </si>
  <si>
    <t>Cristian Javier</t>
  </si>
  <si>
    <t>Nik Turley</t>
  </si>
  <si>
    <t>Daulton Jefferies</t>
  </si>
  <si>
    <t>sa738964</t>
  </si>
  <si>
    <t>Anthony Kay</t>
  </si>
  <si>
    <t>Ljay Newsome</t>
  </si>
  <si>
    <t>Hoby Milner</t>
  </si>
  <si>
    <t>Keegan Akin</t>
  </si>
  <si>
    <t>Kyle Finnegan</t>
  </si>
  <si>
    <t>Sam Howard</t>
  </si>
  <si>
    <t>Kyle Hart</t>
  </si>
  <si>
    <t>Cody Stashak</t>
  </si>
  <si>
    <t>Eric Yardley</t>
  </si>
  <si>
    <t>Connor Brogdon</t>
  </si>
  <si>
    <t>Caleb Thielbar</t>
  </si>
  <si>
    <t>Joely Rodriguez</t>
  </si>
  <si>
    <t>Kyle Cody</t>
  </si>
  <si>
    <t>Cy Sneed</t>
  </si>
  <si>
    <t>Mike Kickham</t>
  </si>
  <si>
    <t>Brusdar Graterol</t>
  </si>
  <si>
    <t>Codi Heuer</t>
  </si>
  <si>
    <t>Daniel Castano</t>
  </si>
  <si>
    <t>Brailyn Marquez</t>
  </si>
  <si>
    <t>Seth Elledge</t>
  </si>
  <si>
    <t>Cody Ponce</t>
  </si>
  <si>
    <t>Drew Rasmussen</t>
  </si>
  <si>
    <t>Cesar Valdez</t>
  </si>
  <si>
    <t>Dakota Bacus</t>
  </si>
  <si>
    <t>Chris Mazza</t>
  </si>
  <si>
    <t>Demarcus Evans</t>
  </si>
  <si>
    <t>Joey Gerber</t>
  </si>
  <si>
    <t>Devin Williams</t>
  </si>
  <si>
    <t>Tejay Antone</t>
  </si>
  <si>
    <t>Tyler Rogers</t>
  </si>
  <si>
    <t>Blake Taylor</t>
  </si>
  <si>
    <t>Humberto Castellanos</t>
  </si>
  <si>
    <t>John Schreiber</t>
  </si>
  <si>
    <t>Matt Foster</t>
  </si>
  <si>
    <t>Jason Adam</t>
  </si>
  <si>
    <t>Tyler Zuber</t>
  </si>
  <si>
    <t>Victor Gonzalez</t>
  </si>
  <si>
    <t>Jake Woodford</t>
  </si>
  <si>
    <t>Joe Ryan</t>
  </si>
  <si>
    <t>sa3007584</t>
  </si>
  <si>
    <t>Thomas Hatch</t>
  </si>
  <si>
    <t>Ryan Thompson</t>
  </si>
  <si>
    <t>Luis Patino</t>
  </si>
  <si>
    <t>Bryan Garcia</t>
  </si>
  <si>
    <t>Conner Menez</t>
  </si>
  <si>
    <t>Josh Fleming</t>
  </si>
  <si>
    <t>Clarke Schmidt</t>
  </si>
  <si>
    <t>Enoli Paredes</t>
  </si>
  <si>
    <t>Carlos Hernandez</t>
  </si>
  <si>
    <t>Brady Lail</t>
  </si>
  <si>
    <t>Andre Scrubb</t>
  </si>
  <si>
    <t>Jordan Weems</t>
  </si>
  <si>
    <t>Wes Benjamin</t>
  </si>
  <si>
    <t>Nick Nelson</t>
  </si>
  <si>
    <t>Yohan Ramirez</t>
  </si>
  <si>
    <t>Brandon Bailey</t>
  </si>
  <si>
    <t>Jorge Alcala</t>
  </si>
  <si>
    <t>Humberto Mejia</t>
  </si>
  <si>
    <t>Johan Oviedo</t>
  </si>
  <si>
    <t>Caleb Baragar</t>
  </si>
  <si>
    <t>Rony Garcia</t>
  </si>
  <si>
    <t>Rogers, Tyler</t>
  </si>
  <si>
    <t>Jefferies, Daulton</t>
  </si>
  <si>
    <t>Paredes, Isaac</t>
  </si>
  <si>
    <t>Diaz, Lewin</t>
  </si>
  <si>
    <t>Rodriguez, Julio</t>
  </si>
  <si>
    <t>King, Michael</t>
  </si>
  <si>
    <t>Burdi, Nick</t>
  </si>
  <si>
    <t>Singer, Brady</t>
  </si>
  <si>
    <t>Johnson, Daniel</t>
  </si>
  <si>
    <t>Lee, Khalil</t>
  </si>
  <si>
    <t>Armenteros, Rogelio</t>
  </si>
  <si>
    <t>Baez, Michel</t>
  </si>
  <si>
    <t>Stephenson, Tyler</t>
  </si>
  <si>
    <t>Thorpe, Lewis</t>
  </si>
  <si>
    <t>Patino, Luis</t>
  </si>
  <si>
    <t>Abreu, Bryan</t>
  </si>
  <si>
    <t>Oliva, Jared</t>
  </si>
  <si>
    <t>Brujan, Vidal</t>
  </si>
  <si>
    <t>Kay, Anthony</t>
  </si>
  <si>
    <t>Yamaguchi, Shun</t>
  </si>
  <si>
    <t>Beer, Seth</t>
  </si>
  <si>
    <t>Kelenic, Jarred</t>
  </si>
  <si>
    <t>Gilbert, Logan</t>
  </si>
  <si>
    <t>Sanchez, Jesus</t>
  </si>
  <si>
    <t>Dalbec, Bobby</t>
  </si>
  <si>
    <t>Ruiz, Keibert</t>
  </si>
  <si>
    <t>Waters, Drew</t>
  </si>
  <si>
    <t>Arozarena, Randy</t>
  </si>
  <si>
    <t>Ponce de Leon, Daniel</t>
  </si>
  <si>
    <t>White, Evan</t>
  </si>
  <si>
    <t>Skubal, Tarik</t>
  </si>
  <si>
    <t>Ginkel, Kevin</t>
  </si>
  <si>
    <t>Varsho, Daulton</t>
  </si>
  <si>
    <t>Garcia, Deivi</t>
  </si>
  <si>
    <t>Rutschman, Adley</t>
  </si>
  <si>
    <t>Pache, Cristian</t>
  </si>
  <si>
    <t>Munoz, Andres</t>
  </si>
  <si>
    <t>Honeywell Jr., Brent</t>
  </si>
  <si>
    <t>Clase, Emmanuel</t>
  </si>
  <si>
    <t>Howard, Spencer</t>
  </si>
  <si>
    <t>Dunn, Justin</t>
  </si>
  <si>
    <t>Bohm, Alec</t>
  </si>
  <si>
    <t>Akiyama, Shogo</t>
  </si>
  <si>
    <t>Graterol, Brusdar</t>
  </si>
  <si>
    <t>Bart, Joey</t>
  </si>
  <si>
    <t>Dobnak, Randy</t>
  </si>
  <si>
    <t>Karinchak, James</t>
  </si>
  <si>
    <t>Mize, Casey</t>
  </si>
  <si>
    <t>Tsutsugo, Yoshitomo</t>
  </si>
  <si>
    <t>Vogelbach, Daniel</t>
  </si>
  <si>
    <t>Carlson, Dylan</t>
  </si>
  <si>
    <t>Madrigal, Nick</t>
  </si>
  <si>
    <t>Urshela, Gio</t>
  </si>
  <si>
    <t>Lowe, Nate</t>
  </si>
  <si>
    <t>1B/OF/DH</t>
  </si>
  <si>
    <t>Brent Honeywell Jr.</t>
  </si>
  <si>
    <t>2B/3B/OF</t>
  </si>
  <si>
    <t>madrini01</t>
  </si>
  <si>
    <t>carlsdy01</t>
  </si>
  <si>
    <t>tsutsyo01</t>
  </si>
  <si>
    <t>Yoshitomo Tsutsugo</t>
  </si>
  <si>
    <t>mizeca01</t>
  </si>
  <si>
    <t>karinja01</t>
  </si>
  <si>
    <t>dobnara01</t>
  </si>
  <si>
    <t>bartjo01</t>
  </si>
  <si>
    <t>gratebr01</t>
  </si>
  <si>
    <t>akimash01</t>
  </si>
  <si>
    <t>Shogo Akiyama</t>
  </si>
  <si>
    <t>bohmal01</t>
  </si>
  <si>
    <t>dunnju01</t>
  </si>
  <si>
    <t>howarsp01</t>
  </si>
  <si>
    <t>claseem01</t>
  </si>
  <si>
    <t>munozan01</t>
  </si>
  <si>
    <t>pachecr01</t>
  </si>
  <si>
    <t>Shogo</t>
  </si>
  <si>
    <t>Akiyama</t>
  </si>
  <si>
    <t>Bart</t>
  </si>
  <si>
    <t>Bohm</t>
  </si>
  <si>
    <t>Carlson</t>
  </si>
  <si>
    <t>Emmanuel</t>
  </si>
  <si>
    <t>Clase</t>
  </si>
  <si>
    <t>21032</t>
  </si>
  <si>
    <t>Dobnak</t>
  </si>
  <si>
    <t>23798</t>
  </si>
  <si>
    <t>19268</t>
  </si>
  <si>
    <t>Brusdar</t>
  </si>
  <si>
    <t>Graterol</t>
  </si>
  <si>
    <t>20367</t>
  </si>
  <si>
    <t>Karinchak</t>
  </si>
  <si>
    <t>20151</t>
  </si>
  <si>
    <t>Madrigal</t>
  </si>
  <si>
    <t>Mize</t>
  </si>
  <si>
    <t>20373</t>
  </si>
  <si>
    <t>Cristian</t>
  </si>
  <si>
    <t>Pache</t>
  </si>
  <si>
    <t>Yoshitomo</t>
  </si>
  <si>
    <t>Tsutsugo</t>
  </si>
  <si>
    <t>smithwi05</t>
  </si>
  <si>
    <t>19197</t>
  </si>
  <si>
    <t>abreubr01</t>
  </si>
  <si>
    <t>16609</t>
  </si>
  <si>
    <t>acunr001</t>
  </si>
  <si>
    <t>adamw002</t>
  </si>
  <si>
    <t>adama002</t>
  </si>
  <si>
    <t>Austin L. Adams</t>
  </si>
  <si>
    <t>adamc002</t>
  </si>
  <si>
    <t>adduj002</t>
  </si>
  <si>
    <t>albeh001</t>
  </si>
  <si>
    <t>alcav001</t>
  </si>
  <si>
    <t>allak001</t>
  </si>
  <si>
    <t>alvaj004</t>
  </si>
  <si>
    <t>andej005</t>
  </si>
  <si>
    <t>andrj001</t>
  </si>
  <si>
    <t>aranv001</t>
  </si>
  <si>
    <t>arcif001</t>
  </si>
  <si>
    <t>armenro01</t>
  </si>
  <si>
    <t>Rogelio</t>
  </si>
  <si>
    <t>Armenteros</t>
  </si>
  <si>
    <t>17679</t>
  </si>
  <si>
    <t>armss001</t>
  </si>
  <si>
    <t>arozara01</t>
  </si>
  <si>
    <t>Arozarena</t>
  </si>
  <si>
    <t>19290</t>
  </si>
  <si>
    <t>astuw001</t>
  </si>
  <si>
    <t>badeh001</t>
  </si>
  <si>
    <t>bardl001</t>
  </si>
  <si>
    <t>barls001</t>
  </si>
  <si>
    <t>barnt002</t>
  </si>
  <si>
    <t>barrj003</t>
  </si>
  <si>
    <t>bauej001</t>
  </si>
  <si>
    <t>bautr001</t>
  </si>
  <si>
    <t>beedt001</t>
  </si>
  <si>
    <t>beekj001</t>
  </si>
  <si>
    <t>beerse01</t>
  </si>
  <si>
    <t>Beer</t>
  </si>
  <si>
    <t>biddj001</t>
  </si>
  <si>
    <t>biebs001</t>
  </si>
  <si>
    <t>blacr001</t>
  </si>
  <si>
    <t>blana002</t>
  </si>
  <si>
    <t>borur001</t>
  </si>
  <si>
    <t>boted002</t>
  </si>
  <si>
    <t>bradc002</t>
  </si>
  <si>
    <t>brasr001</t>
  </si>
  <si>
    <t>bricj001</t>
  </si>
  <si>
    <t>brigj002</t>
  </si>
  <si>
    <t>brujavi01</t>
  </si>
  <si>
    <t>Brujan</t>
  </si>
  <si>
    <t>bumma001</t>
  </si>
  <si>
    <t>burdini01</t>
  </si>
  <si>
    <t>Burdi</t>
  </si>
  <si>
    <t>16074</t>
  </si>
  <si>
    <t>burdn001</t>
  </si>
  <si>
    <t>burnc002</t>
  </si>
  <si>
    <t>buttt001</t>
  </si>
  <si>
    <t>carav001</t>
  </si>
  <si>
    <t>carls002</t>
  </si>
  <si>
    <t>carpr001</t>
  </si>
  <si>
    <t>castd002</t>
  </si>
  <si>
    <t>castj007</t>
  </si>
  <si>
    <t>cavej001</t>
  </si>
  <si>
    <t>centj001</t>
  </si>
  <si>
    <t>chiry001</t>
  </si>
  <si>
    <t>cimba001</t>
  </si>
  <si>
    <t>ciufn001</t>
  </si>
  <si>
    <t>coled002</t>
  </si>
  <si>
    <t>colet001</t>
  </si>
  <si>
    <t>cordr001</t>
  </si>
  <si>
    <t>cozed001</t>
  </si>
  <si>
    <t>cuevn001</t>
  </si>
  <si>
    <t>dalbebo01</t>
  </si>
  <si>
    <t>Dalbec</t>
  </si>
  <si>
    <t>davij006</t>
  </si>
  <si>
    <t>deana001</t>
  </si>
  <si>
    <t>deloe001</t>
  </si>
  <si>
    <t>diazle01</t>
  </si>
  <si>
    <t>Lewin</t>
  </si>
  <si>
    <t>dixob001</t>
  </si>
  <si>
    <t>domis001</t>
  </si>
  <si>
    <t>Seranthony Dom├¡nguez</t>
  </si>
  <si>
    <t>duggs001</t>
  </si>
  <si>
    <t>farmk001</t>
  </si>
  <si>
    <t>fergc001</t>
  </si>
  <si>
    <t>fernj004</t>
  </si>
  <si>
    <t>fielj003</t>
  </si>
  <si>
    <t>fillh001</t>
  </si>
  <si>
    <t>fletd002</t>
  </si>
  <si>
    <t>flord002</t>
  </si>
  <si>
    <t>freid001</t>
  </si>
  <si>
    <t>fry-j001</t>
  </si>
  <si>
    <t>fry-p001</t>
  </si>
  <si>
    <t>gallc001</t>
  </si>
  <si>
    <t>gallg001</t>
  </si>
  <si>
    <t>galli001</t>
  </si>
  <si>
    <t>gantj002</t>
  </si>
  <si>
    <t>garca006</t>
  </si>
  <si>
    <t>Aram├¡s Garc├¡a</t>
  </si>
  <si>
    <t>garcide01</t>
  </si>
  <si>
    <t>Deivi</t>
  </si>
  <si>
    <t>garcj006</t>
  </si>
  <si>
    <t>gerbm001</t>
  </si>
  <si>
    <t>germd001</t>
  </si>
  <si>
    <t>gilbelo01</t>
  </si>
  <si>
    <t>Gilbert</t>
  </si>
  <si>
    <t>ginkeke01</t>
  </si>
  <si>
    <t>Ginkel</t>
  </si>
  <si>
    <t>19876</t>
  </si>
  <si>
    <t>gomba001</t>
  </si>
  <si>
    <t>gonss001</t>
  </si>
  <si>
    <t>goodn002</t>
  </si>
  <si>
    <t>gracm003</t>
  </si>
  <si>
    <t>greig001</t>
  </si>
  <si>
    <t>guert002</t>
  </si>
  <si>
    <t>guzmr001</t>
  </si>
  <si>
    <t>hallm002</t>
  </si>
  <si>
    <t>hampg001</t>
  </si>
  <si>
    <t>hardb001</t>
  </si>
  <si>
    <t>hermm001</t>
  </si>
  <si>
    <t>herne002</t>
  </si>
  <si>
    <t>hernm003</t>
  </si>
  <si>
    <t>herrr002</t>
  </si>
  <si>
    <t>hessd001</t>
  </si>
  <si>
    <t>hickj002</t>
  </si>
  <si>
    <t>higak001</t>
  </si>
  <si>
    <t>hillt002</t>
  </si>
  <si>
    <t>hiray001</t>
  </si>
  <si>
    <t>holdj002</t>
  </si>
  <si>
    <t>hudsd002</t>
  </si>
  <si>
    <t>infag001</t>
  </si>
  <si>
    <t>jackl001</t>
  </si>
  <si>
    <t>jamej002</t>
  </si>
  <si>
    <t>jansd001</t>
  </si>
  <si>
    <t>javiecr01</t>
  </si>
  <si>
    <t>Javier, Cristian</t>
  </si>
  <si>
    <t>jeffeda01</t>
  </si>
  <si>
    <t>Daulton</t>
  </si>
  <si>
    <t>Jefferies</t>
  </si>
  <si>
    <t>johnsda07</t>
  </si>
  <si>
    <t>juraa001</t>
  </si>
  <si>
    <t>Ho Kang, Jung</t>
  </si>
  <si>
    <t>kayan01</t>
  </si>
  <si>
    <t>Kay</t>
  </si>
  <si>
    <t>20387</t>
  </si>
  <si>
    <t>kelenja01</t>
  </si>
  <si>
    <t>Kelenic</t>
  </si>
  <si>
    <t>kellb003</t>
  </si>
  <si>
    <t>kempt001</t>
  </si>
  <si>
    <t>kennb001</t>
  </si>
  <si>
    <t>kiebs001</t>
  </si>
  <si>
    <t>kimkw01</t>
  </si>
  <si>
    <t>Kwang-hyun Kim</t>
  </si>
  <si>
    <t>Kim, Kwang-hyun</t>
  </si>
  <si>
    <t>kinei001</t>
  </si>
  <si>
    <t>kings001</t>
  </si>
  <si>
    <t>kingn001</t>
  </si>
  <si>
    <t>kitta001</t>
  </si>
  <si>
    <t>kochm001</t>
  </si>
  <si>
    <t>kopem001</t>
  </si>
  <si>
    <t>kramk001</t>
  </si>
  <si>
    <t>kroli001</t>
  </si>
  <si>
    <t>lamar001</t>
  </si>
  <si>
    <t>lauee001</t>
  </si>
  <si>
    <t>laurr001</t>
  </si>
  <si>
    <t>lawrc001</t>
  </si>
  <si>
    <t>leekh01</t>
  </si>
  <si>
    <t>Khalil</t>
  </si>
  <si>
    <t>lin-t001</t>
  </si>
  <si>
    <t>loaij001</t>
  </si>
  <si>
    <t>locat001</t>
  </si>
  <si>
    <t>lopej004</t>
  </si>
  <si>
    <t>lopep002</t>
  </si>
  <si>
    <t>loper002</t>
  </si>
  <si>
    <t>Raffy L├│pez</t>
  </si>
  <si>
    <t>lopey001</t>
  </si>
  <si>
    <t>loweb001</t>
  </si>
  <si>
    <t>luccj001</t>
  </si>
  <si>
    <t>lugod001</t>
  </si>
  <si>
    <t>luplj001</t>
  </si>
  <si>
    <t>marrc001</t>
  </si>
  <si>
    <t>martn003</t>
  </si>
  <si>
    <t>may-j001</t>
  </si>
  <si>
    <t>mccak002</t>
  </si>
  <si>
    <t>mcfat001</t>
  </si>
  <si>
    <t>mcgur002</t>
  </si>
  <si>
    <t>mckib001</t>
  </si>
  <si>
    <t>mcnej002</t>
  </si>
  <si>
    <t>meada001</t>
  </si>
  <si>
    <t>meanj001</t>
  </si>
  <si>
    <t>merrr001</t>
  </si>
  <si>
    <t>morim002</t>
  </si>
  <si>
    <t>moror001</t>
  </si>
  <si>
    <t>moyag001</t>
  </si>
  <si>
    <t>Moya, Gariel</t>
  </si>
  <si>
    <t>mullc002</t>
  </si>
  <si>
    <t>munoy001</t>
  </si>
  <si>
    <t>neved001</t>
  </si>
  <si>
    <t>newmk001</t>
  </si>
  <si>
    <t>ngoeg001</t>
  </si>
  <si>
    <t>nix-j002</t>
  </si>
  <si>
    <t>nottj001</t>
  </si>
  <si>
    <t>nuner001</t>
  </si>
  <si>
    <t>obers001</t>
  </si>
  <si>
    <t>ohear001</t>
  </si>
  <si>
    <t>Ryan O&amp;#x27;Hearn</t>
  </si>
  <si>
    <t>ohtas001</t>
  </si>
  <si>
    <t>olivaja01</t>
  </si>
  <si>
    <t>Oliva</t>
  </si>
  <si>
    <t>oneit001</t>
  </si>
  <si>
    <t>ortil002</t>
  </si>
  <si>
    <t>oswac001</t>
  </si>
  <si>
    <t>palkd001</t>
  </si>
  <si>
    <t>pannt001</t>
  </si>
  <si>
    <t>paredis01</t>
  </si>
  <si>
    <t>patinlu01</t>
  </si>
  <si>
    <t>Patino</t>
  </si>
  <si>
    <t>penaf002</t>
  </si>
  <si>
    <t>penaf001</t>
  </si>
  <si>
    <t>Francisco Pe├▒a</t>
  </si>
  <si>
    <t>peraf001</t>
  </si>
  <si>
    <t>perec004</t>
  </si>
  <si>
    <t>perem005</t>
  </si>
  <si>
    <t>Michael P├⌐rez</t>
  </si>
  <si>
    <t>pluta001</t>
  </si>
  <si>
    <t>poncd001</t>
  </si>
  <si>
    <t>puelc001</t>
  </si>
  <si>
    <t>ramin002</t>
  </si>
  <si>
    <t>ramiy001</t>
  </si>
  <si>
    <t>Yefry Ram├¡rez</t>
  </si>
  <si>
    <t>reids001</t>
  </si>
  <si>
    <t>reyef001</t>
  </si>
  <si>
    <t>reyep001</t>
  </si>
  <si>
    <t>reyev001</t>
  </si>
  <si>
    <t>richt001</t>
  </si>
  <si>
    <t>robed003</t>
  </si>
  <si>
    <t>rodrd001</t>
  </si>
  <si>
    <t>rodrj005</t>
  </si>
  <si>
    <t>rodriju01</t>
  </si>
  <si>
    <t>rodrr009</t>
  </si>
  <si>
    <t>roe-c001</t>
  </si>
  <si>
    <t>romee002</t>
  </si>
  <si>
    <t>romef001</t>
  </si>
  <si>
    <t>rondj002</t>
  </si>
  <si>
    <t>ruizke01</t>
  </si>
  <si>
    <t>Keibert</t>
  </si>
  <si>
    <t>rutscad01</t>
  </si>
  <si>
    <t>Adley</t>
  </si>
  <si>
    <t>Rutschman</t>
  </si>
  <si>
    <t>ryanjo04</t>
  </si>
  <si>
    <t>Ryan, Joe</t>
  </si>
  <si>
    <t>sampa001</t>
  </si>
  <si>
    <t>sampk001</t>
  </si>
  <si>
    <t>sanchje02</t>
  </si>
  <si>
    <t>santd003</t>
  </si>
  <si>
    <t>sante002</t>
  </si>
  <si>
    <t>scott003</t>
  </si>
  <si>
    <t>scrit001</t>
  </si>
  <si>
    <t>shawc001</t>
  </si>
  <si>
    <t>shefj001</t>
  </si>
  <si>
    <t>simsl001</t>
  </si>
  <si>
    <t>singebr01</t>
  </si>
  <si>
    <t>Singer</t>
  </si>
  <si>
    <t>skubata01</t>
  </si>
  <si>
    <t>Tarik</t>
  </si>
  <si>
    <t>Skubal</t>
  </si>
  <si>
    <t>smitb005</t>
  </si>
  <si>
    <t>smitd007</t>
  </si>
  <si>
    <t>Smith, Josh A.</t>
  </si>
  <si>
    <t>sorom001</t>
  </si>
  <si>
    <t>sotoj001</t>
  </si>
  <si>
    <t>sparg001</t>
  </si>
  <si>
    <t>sprij001</t>
  </si>
  <si>
    <t>stanr002</t>
  </si>
  <si>
    <t>stepj002</t>
  </si>
  <si>
    <t>stephty01</t>
  </si>
  <si>
    <t>stewc002</t>
  </si>
  <si>
    <t>stewd002</t>
  </si>
  <si>
    <t>stewk001</t>
  </si>
  <si>
    <t>stocr001</t>
  </si>
  <si>
    <t>stram002</t>
  </si>
  <si>
    <t>suara001</t>
  </si>
  <si>
    <t>suara002</t>
  </si>
  <si>
    <t>tarps001</t>
  </si>
  <si>
    <t>taucm001</t>
  </si>
  <si>
    <t>tellr001</t>
  </si>
  <si>
    <t>thorple01</t>
  </si>
  <si>
    <t>Thorpe</t>
  </si>
  <si>
    <t>15906</t>
  </si>
  <si>
    <t>toccc001</t>
  </si>
  <si>
    <t>Abraham Toro-Hernandez</t>
  </si>
  <si>
    <t>torrg001</t>
  </si>
  <si>
    <t>toust001</t>
  </si>
  <si>
    <t>trivl001</t>
  </si>
  <si>
    <t>tuckk001</t>
  </si>
  <si>
    <t>tuivs001</t>
  </si>
  <si>
    <t>turns003</t>
  </si>
  <si>
    <t>urial001</t>
  </si>
  <si>
    <t>Luis Ur├¡as</t>
  </si>
  <si>
    <t>valdf001</t>
  </si>
  <si>
    <t>varshda01</t>
  </si>
  <si>
    <t>Varsho</t>
  </si>
  <si>
    <t>velah001</t>
  </si>
  <si>
    <t>verhd001</t>
  </si>
  <si>
    <t>vieit001</t>
  </si>
  <si>
    <t>villc002</t>
  </si>
  <si>
    <t>votha001</t>
  </si>
  <si>
    <t>wahlb001</t>
  </si>
  <si>
    <t>waldm002</t>
  </si>
  <si>
    <t>wardt002</t>
  </si>
  <si>
    <t>waterdr01</t>
  </si>
  <si>
    <t>Waters</t>
  </si>
  <si>
    <t>wendj001</t>
  </si>
  <si>
    <t>whiteev01</t>
  </si>
  <si>
    <t>wilks001</t>
  </si>
  <si>
    <t>wilsb003</t>
  </si>
  <si>
    <t>wingt001</t>
  </si>
  <si>
    <t>winkd001</t>
  </si>
  <si>
    <t>wisdp001</t>
  </si>
  <si>
    <t>woodh001</t>
  </si>
  <si>
    <t>wrigk001</t>
  </si>
  <si>
    <t>wynna001</t>
  </si>
  <si>
    <t>yacaj001</t>
  </si>
  <si>
    <t>yamagsh01</t>
  </si>
  <si>
    <t>Shun Yamaguchi</t>
  </si>
  <si>
    <t>Shun</t>
  </si>
  <si>
    <t>Yamaguchi</t>
  </si>
  <si>
    <t>yarbr001</t>
  </si>
  <si>
    <t>PA USED</t>
  </si>
  <si>
    <t>IP USED</t>
  </si>
  <si>
    <t>Vaughn, Andrew</t>
  </si>
  <si>
    <t>Rodriguez, Joely</t>
  </si>
  <si>
    <t>Schmidt, Clarke</t>
  </si>
  <si>
    <t>17276</t>
  </si>
  <si>
    <t>19343</t>
  </si>
  <si>
    <t>19959</t>
  </si>
  <si>
    <t>paytoma01</t>
  </si>
  <si>
    <t>Payton</t>
  </si>
  <si>
    <t>Payton, Mark</t>
  </si>
  <si>
    <t>Kwang Hyun Kim</t>
  </si>
  <si>
    <t>Stevie Wilkerson</t>
  </si>
  <si>
    <t>bailebr01</t>
  </si>
  <si>
    <t>Bailey, Brandon</t>
  </si>
  <si>
    <t>rogerty01</t>
  </si>
  <si>
    <t>15541</t>
  </si>
  <si>
    <t>IPSGP</t>
  </si>
  <si>
    <t>*01viz*</t>
  </si>
  <si>
    <t>*03xy4*</t>
  </si>
  <si>
    <t>*04tlv*</t>
  </si>
  <si>
    <t>*02i2e*</t>
  </si>
  <si>
    <t>*0002e*</t>
  </si>
  <si>
    <t>*000ge*</t>
  </si>
  <si>
    <t>*03bam*</t>
  </si>
  <si>
    <t>*01fhn*</t>
  </si>
  <si>
    <t>*03wha*</t>
  </si>
  <si>
    <t>*027j7*</t>
  </si>
  <si>
    <t>*03atq*</t>
  </si>
  <si>
    <t>*02h8x*</t>
  </si>
  <si>
    <t>*03qle*</t>
  </si>
  <si>
    <t>*01sgs*</t>
  </si>
  <si>
    <t>*02hce*</t>
  </si>
  <si>
    <t>*0272u*</t>
  </si>
  <si>
    <t>*005i9*</t>
  </si>
  <si>
    <t>*03d77*</t>
  </si>
  <si>
    <t>*037y7*</t>
  </si>
  <si>
    <t>*04aee*</t>
  </si>
  <si>
    <t>*040kr*</t>
  </si>
  <si>
    <t>*01t3l*</t>
  </si>
  <si>
    <t>*03z9y*</t>
  </si>
  <si>
    <t>*02jhn*</t>
  </si>
  <si>
    <t>*02br3*</t>
  </si>
  <si>
    <t>*03b0p*</t>
  </si>
  <si>
    <t>27461</t>
  </si>
  <si>
    <t>*058lu*</t>
  </si>
  <si>
    <t>*02hts*</t>
  </si>
  <si>
    <t>*02jtl*</t>
  </si>
  <si>
    <t>*000hg*</t>
  </si>
  <si>
    <t>*03fi0*</t>
  </si>
  <si>
    <t>*01uuu*</t>
  </si>
  <si>
    <t>*02jxv*</t>
  </si>
  <si>
    <t>*03btv*</t>
  </si>
  <si>
    <t>*02yo6*</t>
  </si>
  <si>
    <t>*02hi5*</t>
  </si>
  <si>
    <t>*0376h*</t>
  </si>
  <si>
    <t>*025iy*</t>
  </si>
  <si>
    <t>*02my8*</t>
  </si>
  <si>
    <t>*03nqg*</t>
  </si>
  <si>
    <t>*03qkr*</t>
  </si>
  <si>
    <t>*02ho1*</t>
  </si>
  <si>
    <t>*03dez*</t>
  </si>
  <si>
    <t>*03qnb*</t>
  </si>
  <si>
    <t>*037u4*</t>
  </si>
  <si>
    <t>*02n7z*</t>
  </si>
  <si>
    <t>*02i2v*</t>
  </si>
  <si>
    <t>*02i2o*</t>
  </si>
  <si>
    <t>*041pz*</t>
  </si>
  <si>
    <t>*01c51*</t>
  </si>
  <si>
    <t>*03dec*</t>
  </si>
  <si>
    <t>*02484*</t>
  </si>
  <si>
    <t>*024m0*</t>
  </si>
  <si>
    <t>*01skb*</t>
  </si>
  <si>
    <t>*021hr*</t>
  </si>
  <si>
    <t>*03btm*</t>
  </si>
  <si>
    <t>*01bvn*</t>
  </si>
  <si>
    <t>*03mod*</t>
  </si>
  <si>
    <t>*04355*</t>
  </si>
  <si>
    <t>*03aqz*</t>
  </si>
  <si>
    <t>*01sjn*</t>
  </si>
  <si>
    <t>*01t1y*</t>
  </si>
  <si>
    <t>*01c1p*</t>
  </si>
  <si>
    <t>*01c93*</t>
  </si>
  <si>
    <t>*02c63*</t>
  </si>
  <si>
    <t>*026k6*</t>
  </si>
  <si>
    <t>*02c0w*</t>
  </si>
  <si>
    <t>*041m0*</t>
  </si>
  <si>
    <t>*03do2*</t>
  </si>
  <si>
    <t>*04sxl*</t>
  </si>
  <si>
    <t>*041qm*</t>
  </si>
  <si>
    <t>*03110*</t>
  </si>
  <si>
    <t>*026mq*</t>
  </si>
  <si>
    <t>*000i0*</t>
  </si>
  <si>
    <t>*02c3a*</t>
  </si>
  <si>
    <t>*02bsc*</t>
  </si>
  <si>
    <t>*01bv1*</t>
  </si>
  <si>
    <t>*02i3l*</t>
  </si>
  <si>
    <t>*01t8d*</t>
  </si>
  <si>
    <t>*02b2j*</t>
  </si>
  <si>
    <t>*03atj*</t>
  </si>
  <si>
    <t>*03aqj*</t>
  </si>
  <si>
    <t>*01uoy*</t>
  </si>
  <si>
    <t>*03muj*</t>
  </si>
  <si>
    <t>*02i1q*</t>
  </si>
  <si>
    <t>*01t0e*</t>
  </si>
  <si>
    <t>*01sy3*</t>
  </si>
  <si>
    <t>*01c97*</t>
  </si>
  <si>
    <t>*004e6*</t>
  </si>
  <si>
    <t>*03r2q*</t>
  </si>
  <si>
    <t>*02c47*</t>
  </si>
  <si>
    <t>*040b5*</t>
  </si>
  <si>
    <t>*03mew*</t>
  </si>
  <si>
    <t>*01cfw*</t>
  </si>
  <si>
    <t>*0310e*</t>
  </si>
  <si>
    <t>*02i68*</t>
  </si>
  <si>
    <t>*02bt2*</t>
  </si>
  <si>
    <t>*02myx*</t>
  </si>
  <si>
    <t>*02ibc*</t>
  </si>
  <si>
    <t>*031d0*</t>
  </si>
  <si>
    <t>*01cfs*</t>
  </si>
  <si>
    <t>*02hma*</t>
  </si>
  <si>
    <t>*01xft*</t>
  </si>
  <si>
    <t>*01gmv*</t>
  </si>
  <si>
    <t>*02nod*</t>
  </si>
  <si>
    <t>*005ir*</t>
  </si>
  <si>
    <t>*02d57*</t>
  </si>
  <si>
    <t>*01lsl*</t>
  </si>
  <si>
    <t>*0002l*</t>
  </si>
  <si>
    <t>*0057v*</t>
  </si>
  <si>
    <t>*03qjv*</t>
  </si>
  <si>
    <t>*026mn*</t>
  </si>
  <si>
    <t>*04akb*</t>
  </si>
  <si>
    <t>*01sdu*</t>
  </si>
  <si>
    <t>*041sp*</t>
  </si>
  <si>
    <t>*000u2*</t>
  </si>
  <si>
    <t>*0006y*</t>
  </si>
  <si>
    <t>*00049*</t>
  </si>
  <si>
    <t>*005m1*</t>
  </si>
  <si>
    <t>*02n2v*</t>
  </si>
  <si>
    <t>*02mv6*</t>
  </si>
  <si>
    <t>*01sje*</t>
  </si>
  <si>
    <t>*01cg1*</t>
  </si>
  <si>
    <t>*02he4*</t>
  </si>
  <si>
    <t>*02buh*</t>
  </si>
  <si>
    <t>*000ti*</t>
  </si>
  <si>
    <t>*02bwt*</t>
  </si>
  <si>
    <t>*026qv*</t>
  </si>
  <si>
    <t>*01t8b*</t>
  </si>
  <si>
    <t>*02yto*</t>
  </si>
  <si>
    <t>*02c14*</t>
  </si>
  <si>
    <t>*0260w*</t>
  </si>
  <si>
    <t>*01set*</t>
  </si>
  <si>
    <t>*01uax*</t>
  </si>
  <si>
    <t>*022vw*</t>
  </si>
  <si>
    <t>*02n0z*</t>
  </si>
  <si>
    <t>*02hjz*</t>
  </si>
  <si>
    <t>*02ni1*</t>
  </si>
  <si>
    <t>*02h8l*</t>
  </si>
  <si>
    <t>*03ysq*</t>
  </si>
  <si>
    <t>*04mn4*</t>
  </si>
  <si>
    <t>*000c6*</t>
  </si>
  <si>
    <t>*025dj*</t>
  </si>
  <si>
    <t>*02c2h*</t>
  </si>
  <si>
    <t>*01dom*</t>
  </si>
  <si>
    <t>*0316v*</t>
  </si>
  <si>
    <t>*025hm*</t>
  </si>
  <si>
    <t>*00092*</t>
  </si>
  <si>
    <t>*03b0r*</t>
  </si>
  <si>
    <t>*01uda*</t>
  </si>
  <si>
    <t>*01wpv*</t>
  </si>
  <si>
    <t>*03qpz*</t>
  </si>
  <si>
    <t>*01s6m*</t>
  </si>
  <si>
    <t>*02j2t*</t>
  </si>
  <si>
    <t>*01bvo*</t>
  </si>
  <si>
    <t>*01cfq*</t>
  </si>
  <si>
    <t>*0240t*</t>
  </si>
  <si>
    <t>*02bq5*</t>
  </si>
  <si>
    <t>*03djb*</t>
  </si>
  <si>
    <t>*02i3b*</t>
  </si>
  <si>
    <t>*0414k*</t>
  </si>
  <si>
    <t>*000l1*</t>
  </si>
  <si>
    <t>*01chv*</t>
  </si>
  <si>
    <t>*02hxt*</t>
  </si>
  <si>
    <t>*02hdd*</t>
  </si>
  <si>
    <t>*000lz*</t>
  </si>
  <si>
    <t>*03120*</t>
  </si>
  <si>
    <t>*026lz*</t>
  </si>
  <si>
    <t>*027cz*</t>
  </si>
  <si>
    <t>*01uwk*</t>
  </si>
  <si>
    <t>*02nbr*</t>
  </si>
  <si>
    <t>*03pdw*</t>
  </si>
  <si>
    <t>*0001m*</t>
  </si>
  <si>
    <t>*01sxv*</t>
  </si>
  <si>
    <t>*03ajx*</t>
  </si>
  <si>
    <t>*005m2*</t>
  </si>
  <si>
    <t>*02mwk*</t>
  </si>
  <si>
    <t>*02c4r*</t>
  </si>
  <si>
    <t>*01ciq*</t>
  </si>
  <si>
    <t>*01sci*</t>
  </si>
  <si>
    <t>*024me*</t>
  </si>
  <si>
    <t>*02btf*</t>
  </si>
  <si>
    <t>*03qht*</t>
  </si>
  <si>
    <t>*01sw0*</t>
  </si>
  <si>
    <t>*0309w*</t>
  </si>
  <si>
    <t>*041qb*</t>
  </si>
  <si>
    <t>*01vx5*</t>
  </si>
  <si>
    <t>*041rf*</t>
  </si>
  <si>
    <t>*041rv*</t>
  </si>
  <si>
    <t>*000g1*</t>
  </si>
  <si>
    <t>*02btu*</t>
  </si>
  <si>
    <t>*03qjr*</t>
  </si>
  <si>
    <t>*02mzi*</t>
  </si>
  <si>
    <t>*01sge*</t>
  </si>
  <si>
    <t>*02c2z*</t>
  </si>
  <si>
    <t>*02mwd*</t>
  </si>
  <si>
    <t>*02bvi*</t>
  </si>
  <si>
    <t>*000y4*</t>
  </si>
  <si>
    <t>*01sv4*</t>
  </si>
  <si>
    <t>*0310i*</t>
  </si>
  <si>
    <t>*004ih*</t>
  </si>
  <si>
    <t>*004eh*</t>
  </si>
  <si>
    <t>*03d6u*</t>
  </si>
  <si>
    <t>*01c1t*</t>
  </si>
  <si>
    <t>*000ol*</t>
  </si>
  <si>
    <t>*025l1*</t>
  </si>
  <si>
    <t>*021iu*</t>
  </si>
  <si>
    <t>*000yg*</t>
  </si>
  <si>
    <t>*025gb*</t>
  </si>
  <si>
    <t>*04mn5*</t>
  </si>
  <si>
    <t>*02hn6*</t>
  </si>
  <si>
    <t>*000un*</t>
  </si>
  <si>
    <t>*000ql*</t>
  </si>
  <si>
    <t>*029v2*</t>
  </si>
  <si>
    <t>*01civ*</t>
  </si>
  <si>
    <t>*02n6w*</t>
  </si>
  <si>
    <t>*02n8i*</t>
  </si>
  <si>
    <t>*014rw*</t>
  </si>
  <si>
    <t>*01cjd*</t>
  </si>
  <si>
    <t>*021j7*</t>
  </si>
  <si>
    <t>*0009s*</t>
  </si>
  <si>
    <t>*02n53*</t>
  </si>
  <si>
    <t>*01sik*</t>
  </si>
  <si>
    <t>*02n4s*</t>
  </si>
  <si>
    <t>*000uy*</t>
  </si>
  <si>
    <t>*021ja*</t>
  </si>
  <si>
    <t>*03djz*</t>
  </si>
  <si>
    <t>*03z9z*</t>
  </si>
  <si>
    <t>*0260z*</t>
  </si>
  <si>
    <t>*03daq*</t>
  </si>
  <si>
    <t>*025ho*</t>
  </si>
  <si>
    <t>*01cil*</t>
  </si>
  <si>
    <t>*025e9*</t>
  </si>
  <si>
    <t>*021jb*</t>
  </si>
  <si>
    <t>*031d7*</t>
  </si>
  <si>
    <t>*000k9*</t>
  </si>
  <si>
    <t>*03xmd*</t>
  </si>
  <si>
    <t>*02w7p*</t>
  </si>
  <si>
    <t>*02myd*</t>
  </si>
  <si>
    <t>*004d3*</t>
  </si>
  <si>
    <t>*02bt3*</t>
  </si>
  <si>
    <t>*026jx*</t>
  </si>
  <si>
    <t>*031s7*</t>
  </si>
  <si>
    <t>*027rz*</t>
  </si>
  <si>
    <t>*03dbv*</t>
  </si>
  <si>
    <t>*00qk4*</t>
  </si>
  <si>
    <t>*02mwa*</t>
  </si>
  <si>
    <t>*02zo4*</t>
  </si>
  <si>
    <t>*01saq*</t>
  </si>
  <si>
    <t>*02bwv*</t>
  </si>
  <si>
    <t>*01sbf*</t>
  </si>
  <si>
    <t>*027fw*</t>
  </si>
  <si>
    <t>*01cgq*</t>
  </si>
  <si>
    <t>*024mo*</t>
  </si>
  <si>
    <t>*03qvr*</t>
  </si>
  <si>
    <t>*02n32*</t>
  </si>
  <si>
    <t>*0002f*</t>
  </si>
  <si>
    <t>*01uao*</t>
  </si>
  <si>
    <t>*00568*</t>
  </si>
  <si>
    <t>*031es*</t>
  </si>
  <si>
    <t>*03yxd*</t>
  </si>
  <si>
    <t>*01ubo*</t>
  </si>
  <si>
    <t>*02h9b*</t>
  </si>
  <si>
    <t>*000w8*</t>
  </si>
  <si>
    <t>*021jq*</t>
  </si>
  <si>
    <t>*03aac*</t>
  </si>
  <si>
    <t>*0005l*</t>
  </si>
  <si>
    <t>*01cdg*</t>
  </si>
  <si>
    <t>*03drc*</t>
  </si>
  <si>
    <t>*0269b*</t>
  </si>
  <si>
    <t>*03adx*</t>
  </si>
  <si>
    <t>*04azv*</t>
  </si>
  <si>
    <t>*01uau*</t>
  </si>
  <si>
    <t>*01dfi*</t>
  </si>
  <si>
    <t>*041rd*</t>
  </si>
  <si>
    <t>*02hwl*</t>
  </si>
  <si>
    <t>*03pj3*</t>
  </si>
  <si>
    <t>*00035*</t>
  </si>
  <si>
    <t>*01t04*</t>
  </si>
  <si>
    <t>*01fhr*</t>
  </si>
  <si>
    <t>*02mwh*</t>
  </si>
  <si>
    <t>*021jw*</t>
  </si>
  <si>
    <t>*02myb*</t>
  </si>
  <si>
    <t>*02i2k*</t>
  </si>
  <si>
    <t>*0001b*</t>
  </si>
  <si>
    <t>*000en*</t>
  </si>
  <si>
    <t>*01cf8*</t>
  </si>
  <si>
    <t>*02ao1*</t>
  </si>
  <si>
    <t>*000ei*</t>
  </si>
  <si>
    <t>*0007c*</t>
  </si>
  <si>
    <t>*01c1q*</t>
  </si>
  <si>
    <t>*01c5f*</t>
  </si>
  <si>
    <t>*000ku*</t>
  </si>
  <si>
    <t>*0240y*</t>
  </si>
  <si>
    <t>*0315r*</t>
  </si>
  <si>
    <t>*0001s*</t>
  </si>
  <si>
    <t>*03344*</t>
  </si>
  <si>
    <t>*02zg5*</t>
  </si>
  <si>
    <t>*021k2*</t>
  </si>
  <si>
    <t>*021k4*</t>
  </si>
  <si>
    <t>*027fx*</t>
  </si>
  <si>
    <t>*025eo*</t>
  </si>
  <si>
    <t>*04eek*</t>
  </si>
  <si>
    <t>*00068*</t>
  </si>
  <si>
    <t>*00034*</t>
  </si>
  <si>
    <t>*02fk6*</t>
  </si>
  <si>
    <t>*02bsd*</t>
  </si>
  <si>
    <t>*000pc*</t>
  </si>
  <si>
    <t>*000uf*</t>
  </si>
  <si>
    <t>*0311f*</t>
  </si>
  <si>
    <t>*046ev*</t>
  </si>
  <si>
    <t>*021k8*</t>
  </si>
  <si>
    <t>*0317d*</t>
  </si>
  <si>
    <t>*041mc*</t>
  </si>
  <si>
    <t>*000mt*</t>
  </si>
  <si>
    <t>*021ka*</t>
  </si>
  <si>
    <t>*021at*</t>
  </si>
  <si>
    <t>*02bvl*</t>
  </si>
  <si>
    <t>*01as6*</t>
  </si>
  <si>
    <t>*01sur*</t>
  </si>
  <si>
    <t>*025ix*</t>
  </si>
  <si>
    <t>*02i3t*</t>
  </si>
  <si>
    <t>*01cjb*</t>
  </si>
  <si>
    <t>*02bxm*</t>
  </si>
  <si>
    <t>*01cx2*</t>
  </si>
  <si>
    <t>*000ab*</t>
  </si>
  <si>
    <t>*000ck*</t>
  </si>
  <si>
    <t>*028hp*</t>
  </si>
  <si>
    <t>*01uc9*</t>
  </si>
  <si>
    <t>Castellanos, Nick</t>
  </si>
  <si>
    <t>*041me*</t>
  </si>
  <si>
    <t>*02new*</t>
  </si>
  <si>
    <t>*03nuc*</t>
  </si>
  <si>
    <t>*03akd*</t>
  </si>
  <si>
    <t>*01utp*</t>
  </si>
  <si>
    <t>*02zma*</t>
  </si>
  <si>
    <t>*01cde*</t>
  </si>
  <si>
    <t>*0351m*</t>
  </si>
  <si>
    <t>*01oa7*</t>
  </si>
  <si>
    <t>*03btu*</t>
  </si>
  <si>
    <t>*02bul*</t>
  </si>
  <si>
    <t>*03df2*</t>
  </si>
  <si>
    <t>*024n0*</t>
  </si>
  <si>
    <t>*02i2p*</t>
  </si>
  <si>
    <t>*01cgu*</t>
  </si>
  <si>
    <t>*0008d*</t>
  </si>
  <si>
    <t>*02fmd*</t>
  </si>
  <si>
    <t>*038hy*</t>
  </si>
  <si>
    <t>*015a4*</t>
  </si>
  <si>
    <t>*02ao2*</t>
  </si>
  <si>
    <t>*03am2*</t>
  </si>
  <si>
    <t>*01cgs*</t>
  </si>
  <si>
    <t>*02bqd*</t>
  </si>
  <si>
    <t>*01sx4*</t>
  </si>
  <si>
    <t>*01gya*</t>
  </si>
  <si>
    <t>*03d6s*</t>
  </si>
  <si>
    <t>*01sfa*</t>
  </si>
  <si>
    <t>*013ip*</t>
  </si>
  <si>
    <t>*03d6t*</t>
  </si>
  <si>
    <t>*02h70*</t>
  </si>
  <si>
    <t>*025j5*</t>
  </si>
  <si>
    <t>*03zu0*</t>
  </si>
  <si>
    <t>*01glo*</t>
  </si>
  <si>
    <t>*045qo*</t>
  </si>
  <si>
    <t>*01vxr*</t>
  </si>
  <si>
    <t>*025jm*</t>
  </si>
  <si>
    <t>*000vp*</t>
  </si>
  <si>
    <t>*03178*</t>
  </si>
  <si>
    <t>*02brx*</t>
  </si>
  <si>
    <t>*023fv*</t>
  </si>
  <si>
    <t>*02jmi*</t>
  </si>
  <si>
    <t>*0310b*</t>
  </si>
  <si>
    <t>*041qr*</t>
  </si>
  <si>
    <t>*03qjz*</t>
  </si>
  <si>
    <t>*04ug5*</t>
  </si>
  <si>
    <t>*02zbn*</t>
  </si>
  <si>
    <t>*0275d*</t>
  </si>
  <si>
    <t>*01sgx*</t>
  </si>
  <si>
    <t>*021kw*</t>
  </si>
  <si>
    <t>*02bsw*</t>
  </si>
  <si>
    <t>*000yu*</t>
  </si>
  <si>
    <t>*02hy5*</t>
  </si>
  <si>
    <t>*02bz3*</t>
  </si>
  <si>
    <t>*01seh*</t>
  </si>
  <si>
    <t>*022o1*</t>
  </si>
  <si>
    <t>*01cgd*</t>
  </si>
  <si>
    <t>*013u9*</t>
  </si>
  <si>
    <t>*02vxb*</t>
  </si>
  <si>
    <t>*020dk*</t>
  </si>
  <si>
    <t>*01spo*</t>
  </si>
  <si>
    <t>*01se7*</t>
  </si>
  <si>
    <t>*026p3*</t>
  </si>
  <si>
    <t>*033rm*</t>
  </si>
  <si>
    <t>*01ske*</t>
  </si>
  <si>
    <t>*02bud*</t>
  </si>
  <si>
    <t>*03yug*</t>
  </si>
  <si>
    <t>*01uat*</t>
  </si>
  <si>
    <t>*01sk9*</t>
  </si>
  <si>
    <t>*000j7*</t>
  </si>
  <si>
    <t>*01ubr*</t>
  </si>
  <si>
    <t>*01c92*</t>
  </si>
  <si>
    <t>*02z0t*</t>
  </si>
  <si>
    <t>*01cj1*</t>
  </si>
  <si>
    <t>*02brb*</t>
  </si>
  <si>
    <t>*027gp*</t>
  </si>
  <si>
    <t>*03oh0*</t>
  </si>
  <si>
    <t>*029jg*</t>
  </si>
  <si>
    <t>*02my6*</t>
  </si>
  <si>
    <t>*01cx1*</t>
  </si>
  <si>
    <t>*03128*</t>
  </si>
  <si>
    <t>*01xfr*</t>
  </si>
  <si>
    <t>*02k1f*</t>
  </si>
  <si>
    <t>*03pdy*</t>
  </si>
  <si>
    <t>*031d8*</t>
  </si>
  <si>
    <t>*03ytv*</t>
  </si>
  <si>
    <t>*02i2q*</t>
  </si>
  <si>
    <t>*000le*</t>
  </si>
  <si>
    <t>*03bin*</t>
  </si>
  <si>
    <t>*01slc*</t>
  </si>
  <si>
    <t>*021l9*</t>
  </si>
  <si>
    <t>*01usq*</t>
  </si>
  <si>
    <t>*02na8*</t>
  </si>
  <si>
    <t>*000pf*</t>
  </si>
  <si>
    <t>*01uci*</t>
  </si>
  <si>
    <t>*0240x*</t>
  </si>
  <si>
    <t>*01sgm*</t>
  </si>
  <si>
    <t>*01ubn*</t>
  </si>
  <si>
    <t>*01ci8*</t>
  </si>
  <si>
    <t>*02mx9*</t>
  </si>
  <si>
    <t>*000b2*</t>
  </si>
  <si>
    <t>*027rn*</t>
  </si>
  <si>
    <t>*01sdl*</t>
  </si>
  <si>
    <t>*00051*</t>
  </si>
  <si>
    <t>*02d56*</t>
  </si>
  <si>
    <t>*0310z*</t>
  </si>
  <si>
    <t>*031gu*</t>
  </si>
  <si>
    <t>*02bqp*</t>
  </si>
  <si>
    <t>*000bh*</t>
  </si>
  <si>
    <t>*02bq4*</t>
  </si>
  <si>
    <t>*02bse*</t>
  </si>
  <si>
    <t>*01iz1*</t>
  </si>
  <si>
    <t>*01nag*</t>
  </si>
  <si>
    <t>*01axk*</t>
  </si>
  <si>
    <t>*013vo*</t>
  </si>
  <si>
    <t>*0001d*</t>
  </si>
  <si>
    <t>*02i52*</t>
  </si>
  <si>
    <t>*021lj*</t>
  </si>
  <si>
    <t>*0055e*</t>
  </si>
  <si>
    <t>*03aaz*</t>
  </si>
  <si>
    <t>*025fu*</t>
  </si>
  <si>
    <t>*02hjt*</t>
  </si>
  <si>
    <t>*01tjh*</t>
  </si>
  <si>
    <t>*01u74*</t>
  </si>
  <si>
    <t>*02i2m*</t>
  </si>
  <si>
    <t>*03z62*</t>
  </si>
  <si>
    <t>*000on*</t>
  </si>
  <si>
    <t>*01fcx*</t>
  </si>
  <si>
    <t>*01skn*</t>
  </si>
  <si>
    <t>*01s99*</t>
  </si>
  <si>
    <t>*01f6w*</t>
  </si>
  <si>
    <t>*01c5l*</t>
  </si>
  <si>
    <t>*01sff*</t>
  </si>
  <si>
    <t>*0001i*</t>
  </si>
  <si>
    <t>*02i4x*</t>
  </si>
  <si>
    <t>*005k9*</t>
  </si>
  <si>
    <t>*03qzb*</t>
  </si>
  <si>
    <t>*02bu2*</t>
  </si>
  <si>
    <t>*0375e*</t>
  </si>
  <si>
    <t>*0271v*</t>
  </si>
  <si>
    <t>*000nd*</t>
  </si>
  <si>
    <t>*01avu*</t>
  </si>
  <si>
    <t>*02hks*</t>
  </si>
  <si>
    <t>*03mwy*</t>
  </si>
  <si>
    <t>*02myl*</t>
  </si>
  <si>
    <t>*000i4*</t>
  </si>
  <si>
    <t>*01f6t*</t>
  </si>
  <si>
    <t>*01mm5*</t>
  </si>
  <si>
    <t>*01urr*</t>
  </si>
  <si>
    <t>*02hjp*</t>
  </si>
  <si>
    <t>*0000v*</t>
  </si>
  <si>
    <t>*02hhy*</t>
  </si>
  <si>
    <t>*02mxi*</t>
  </si>
  <si>
    <t>*03qkh*</t>
  </si>
  <si>
    <t>*0239v*</t>
  </si>
  <si>
    <t>*0376n*</t>
  </si>
  <si>
    <t>*01sef*</t>
  </si>
  <si>
    <t>*03y4y*</t>
  </si>
  <si>
    <t>*01cxc*</t>
  </si>
  <si>
    <t>*0310h*</t>
  </si>
  <si>
    <t>*024nl*</t>
  </si>
  <si>
    <t>*004ds*</t>
  </si>
  <si>
    <t>*01s92*</t>
  </si>
  <si>
    <t>*02but*</t>
  </si>
  <si>
    <t>*01tji*</t>
  </si>
  <si>
    <t>*01lur*</t>
  </si>
  <si>
    <t>*032po*</t>
  </si>
  <si>
    <t>*000z0*</t>
  </si>
  <si>
    <t>*02i31*</t>
  </si>
  <si>
    <t>*030uc*</t>
  </si>
  <si>
    <t>*024nm*</t>
  </si>
  <si>
    <t>*02y8t*</t>
  </si>
  <si>
    <t>*02my5*</t>
  </si>
  <si>
    <t>*03fhx*</t>
  </si>
  <si>
    <t>*03da6*</t>
  </si>
  <si>
    <t>*03emt*</t>
  </si>
  <si>
    <t>*021mf*</t>
  </si>
  <si>
    <t>*03dzz*</t>
  </si>
  <si>
    <t>*031ui*</t>
  </si>
  <si>
    <t>*03m6o*</t>
  </si>
  <si>
    <t>*03vuk*</t>
  </si>
  <si>
    <t>*0260x*</t>
  </si>
  <si>
    <t>*010jm*</t>
  </si>
  <si>
    <t>*025jn*</t>
  </si>
  <si>
    <t>*004dw*</t>
  </si>
  <si>
    <t>*024nn*</t>
  </si>
  <si>
    <t>*02iya*</t>
  </si>
  <si>
    <t>*01uv4*</t>
  </si>
  <si>
    <t>*03c7r*</t>
  </si>
  <si>
    <t>*005ie*</t>
  </si>
  <si>
    <t>*03qry*</t>
  </si>
  <si>
    <t>*021mj*</t>
  </si>
  <si>
    <t>*0311t*</t>
  </si>
  <si>
    <t>*0506h*</t>
  </si>
  <si>
    <t>*01cgg*</t>
  </si>
  <si>
    <t>*04auk*</t>
  </si>
  <si>
    <t>*01c1i*</t>
  </si>
  <si>
    <t>*01sjg*</t>
  </si>
  <si>
    <t>*01cj2*</t>
  </si>
  <si>
    <t>*01fcq*</t>
  </si>
  <si>
    <t>*00098*</t>
  </si>
  <si>
    <t>*01vv8*</t>
  </si>
  <si>
    <t>*027vr*</t>
  </si>
  <si>
    <t>*03108*</t>
  </si>
  <si>
    <t>*01c5k*</t>
  </si>
  <si>
    <t>*024nq*</t>
  </si>
  <si>
    <t>*02hlw*</t>
  </si>
  <si>
    <t>*03aqw*</t>
  </si>
  <si>
    <t>*01uo0*</t>
  </si>
  <si>
    <t>*01as7*</t>
  </si>
  <si>
    <t>*02mzd*</t>
  </si>
  <si>
    <t>*01sil*</t>
  </si>
  <si>
    <t>*02c5y*</t>
  </si>
  <si>
    <t>*03aab*</t>
  </si>
  <si>
    <t>*0421i*</t>
  </si>
  <si>
    <t>*000je*</t>
  </si>
  <si>
    <t>*03aox*</t>
  </si>
  <si>
    <t>*041m4*</t>
  </si>
  <si>
    <t>*041qq*</t>
  </si>
  <si>
    <t>*027ow*</t>
  </si>
  <si>
    <t>*01szn*</t>
  </si>
  <si>
    <t>*01ucd*</t>
  </si>
  <si>
    <t>*026k4*</t>
  </si>
  <si>
    <t>*02j70*</t>
  </si>
  <si>
    <t>*041sq*</t>
  </si>
  <si>
    <t>*02of2*</t>
  </si>
  <si>
    <t>*02mwq*</t>
  </si>
  <si>
    <t>*01ubu*</t>
  </si>
  <si>
    <t>*02c29*</t>
  </si>
  <si>
    <t>*02zl7*</t>
  </si>
  <si>
    <t>*000bj*</t>
  </si>
  <si>
    <t>*02jwf*</t>
  </si>
  <si>
    <t>*00030*</t>
  </si>
  <si>
    <t>*031fh*</t>
  </si>
  <si>
    <t>*01sju*</t>
  </si>
  <si>
    <t>*01ut7*</t>
  </si>
  <si>
    <t>*025dd*</t>
  </si>
  <si>
    <t>*01ub5*</t>
  </si>
  <si>
    <t>*02z0r*</t>
  </si>
  <si>
    <t>*013ub*</t>
  </si>
  <si>
    <t>*021n3*</t>
  </si>
  <si>
    <t>*000fa*</t>
  </si>
  <si>
    <t>*03c81*</t>
  </si>
  <si>
    <t>*03g4b*</t>
  </si>
  <si>
    <t>*01sgo*</t>
  </si>
  <si>
    <t>*03mnq*</t>
  </si>
  <si>
    <t>*0121v*</t>
  </si>
  <si>
    <t>*03aay*</t>
  </si>
  <si>
    <t>*021n7*</t>
  </si>
  <si>
    <t>*01tky*</t>
  </si>
  <si>
    <t>*01skl*</t>
  </si>
  <si>
    <t>*02by3*</t>
  </si>
  <si>
    <t>*02n6j*</t>
  </si>
  <si>
    <t>*0312h*</t>
  </si>
  <si>
    <t>*021nb*</t>
  </si>
  <si>
    <t>*02btk*</t>
  </si>
  <si>
    <t>*03d6n*</t>
  </si>
  <si>
    <t>*01uw7*</t>
  </si>
  <si>
    <t>*000ot*</t>
  </si>
  <si>
    <t>*02z6i*</t>
  </si>
  <si>
    <t>*01c1j*</t>
  </si>
  <si>
    <t>*043r7*</t>
  </si>
  <si>
    <t>*02yml*</t>
  </si>
  <si>
    <t>*021nk*</t>
  </si>
  <si>
    <t>*0003n*</t>
  </si>
  <si>
    <t>*0315l*</t>
  </si>
  <si>
    <t>*01g8i*</t>
  </si>
  <si>
    <t>*021nn*</t>
  </si>
  <si>
    <t>*01us7*</t>
  </si>
  <si>
    <t>*01sr9*</t>
  </si>
  <si>
    <t>*03de7*</t>
  </si>
  <si>
    <t>*03d6m*</t>
  </si>
  <si>
    <t>*026m5*</t>
  </si>
  <si>
    <t>*03d6w*</t>
  </si>
  <si>
    <t>*01sji*</t>
  </si>
  <si>
    <t>*03qlw*</t>
  </si>
  <si>
    <t>*00082*</t>
  </si>
  <si>
    <t>*024nw*</t>
  </si>
  <si>
    <t>*01cgt*</t>
  </si>
  <si>
    <t>*02fdd*</t>
  </si>
  <si>
    <t>*02hhd*</t>
  </si>
  <si>
    <t>*01cij*</t>
  </si>
  <si>
    <t>*000v7*</t>
  </si>
  <si>
    <t>*02bv4*</t>
  </si>
  <si>
    <t>*0241u*</t>
  </si>
  <si>
    <t>*01scg*</t>
  </si>
  <si>
    <t>*03mgg*</t>
  </si>
  <si>
    <t>*01glp*</t>
  </si>
  <si>
    <t>*013vx*</t>
  </si>
  <si>
    <t>*0375q*</t>
  </si>
  <si>
    <t>*03pzm*</t>
  </si>
  <si>
    <t>*041qd*</t>
  </si>
  <si>
    <t>*000c2*</t>
  </si>
  <si>
    <t>*01cx7*</t>
  </si>
  <si>
    <t>*02i2d*</t>
  </si>
  <si>
    <t>*03whq*</t>
  </si>
  <si>
    <t>*02yge*</t>
  </si>
  <si>
    <t>*0004f*</t>
  </si>
  <si>
    <t>*01fht*</t>
  </si>
  <si>
    <t>*000r2*</t>
  </si>
  <si>
    <t>*0316t*</t>
  </si>
  <si>
    <t>*02yoh*</t>
  </si>
  <si>
    <t>*01c5n*</t>
  </si>
  <si>
    <t>*03ca3*</t>
  </si>
  <si>
    <t>*01cgo*</t>
  </si>
  <si>
    <t>*02hkj*</t>
  </si>
  <si>
    <t>*021o1*</t>
  </si>
  <si>
    <t>*02hnu*</t>
  </si>
  <si>
    <t>*026ql*</t>
  </si>
  <si>
    <t>*01cx0*</t>
  </si>
  <si>
    <t>*02i2j*</t>
  </si>
  <si>
    <t>*01m6z*</t>
  </si>
  <si>
    <t>*02bx2*</t>
  </si>
  <si>
    <t>*031ez*</t>
  </si>
  <si>
    <t>*0413a*</t>
  </si>
  <si>
    <t>*02xi8*</t>
  </si>
  <si>
    <t>*000nu*</t>
  </si>
  <si>
    <t>*02n67*</t>
  </si>
  <si>
    <t>*02bqj*</t>
  </si>
  <si>
    <t>*01ugf*</t>
  </si>
  <si>
    <t>*02brd*</t>
  </si>
  <si>
    <t>*000ka*</t>
  </si>
  <si>
    <t>*03mul*</t>
  </si>
  <si>
    <t>*041qo*</t>
  </si>
  <si>
    <t>*01sjo*</t>
  </si>
  <si>
    <t>*02i3v*</t>
  </si>
  <si>
    <t>*01urs*</t>
  </si>
  <si>
    <t>*02hka*</t>
  </si>
  <si>
    <t>*013uc*</t>
  </si>
  <si>
    <t>*03c8u*</t>
  </si>
  <si>
    <t>*02jnu*</t>
  </si>
  <si>
    <t>*02hg0*</t>
  </si>
  <si>
    <t>*02c6c*</t>
  </si>
  <si>
    <t>*01urw*</t>
  </si>
  <si>
    <t>*0406o*</t>
  </si>
  <si>
    <t>*01ud7*</t>
  </si>
  <si>
    <t>*02hiq*</t>
  </si>
  <si>
    <t>*03aaa*</t>
  </si>
  <si>
    <t>*021oi*</t>
  </si>
  <si>
    <t>*0321h*</t>
  </si>
  <si>
    <t>*02i3s*</t>
  </si>
  <si>
    <t>*025fp*</t>
  </si>
  <si>
    <t>*02z0e*</t>
  </si>
  <si>
    <t>*00qk8*</t>
  </si>
  <si>
    <t>*000kj*</t>
  </si>
  <si>
    <t>*03v3t*</t>
  </si>
  <si>
    <t>*02hgc*</t>
  </si>
  <si>
    <t>*02i3x*</t>
  </si>
  <si>
    <t>*041e3*</t>
  </si>
  <si>
    <t>*031cd*</t>
  </si>
  <si>
    <t>*000ah*</t>
  </si>
  <si>
    <t>*027dm*</t>
  </si>
  <si>
    <t>*02hi7*</t>
  </si>
  <si>
    <t>*02bu1*</t>
  </si>
  <si>
    <t>*01utl*</t>
  </si>
  <si>
    <t>*02ney*</t>
  </si>
  <si>
    <t>*024o5*</t>
  </si>
  <si>
    <t>*03c97*</t>
  </si>
  <si>
    <t>*030tm*</t>
  </si>
  <si>
    <t>*01sew*</t>
  </si>
  <si>
    <t>*01fha*</t>
  </si>
  <si>
    <t>*026t9*</t>
  </si>
  <si>
    <t>*04n0m*</t>
  </si>
  <si>
    <t>*02bvf*</t>
  </si>
  <si>
    <t>*014rx*</t>
  </si>
  <si>
    <t>*03pzn*</t>
  </si>
  <si>
    <t>*01sfk*</t>
  </si>
  <si>
    <t>*03dpg*</t>
  </si>
  <si>
    <t>*02i37*</t>
  </si>
  <si>
    <t>*01sex*</t>
  </si>
  <si>
    <t>*02btx*</t>
  </si>
  <si>
    <t>*03qnq*</t>
  </si>
  <si>
    <t>*0312u*</t>
  </si>
  <si>
    <t>*02bqs*</t>
  </si>
  <si>
    <t>*02u81*</t>
  </si>
  <si>
    <t>*021ot*</t>
  </si>
  <si>
    <t>*01ual*</t>
  </si>
  <si>
    <t>*03dbe*</t>
  </si>
  <si>
    <t>*00056*</t>
  </si>
  <si>
    <t>*024o9*</t>
  </si>
  <si>
    <t>*0004w*</t>
  </si>
  <si>
    <t>*01dkv*</t>
  </si>
  <si>
    <t>*03740*</t>
  </si>
  <si>
    <t>*041v6*</t>
  </si>
  <si>
    <t>*0006k*</t>
  </si>
  <si>
    <t>*004dt*</t>
  </si>
  <si>
    <t>*0310y*</t>
  </si>
  <si>
    <t>*03bnk*</t>
  </si>
  <si>
    <t>*00z7r*</t>
  </si>
  <si>
    <t>*021oy*</t>
  </si>
  <si>
    <t>*03111*</t>
  </si>
  <si>
    <t>*0473l*</t>
  </si>
  <si>
    <t>*01chl*</t>
  </si>
  <si>
    <t>*02zbp*</t>
  </si>
  <si>
    <t>*025fb*</t>
  </si>
  <si>
    <t>*02615*</t>
  </si>
  <si>
    <t>*02n04*</t>
  </si>
  <si>
    <t>*00012*</t>
  </si>
  <si>
    <t>*01s9j*</t>
  </si>
  <si>
    <t>*03c7z*</t>
  </si>
  <si>
    <t>*04cd5*</t>
  </si>
  <si>
    <t>*02c5z*</t>
  </si>
  <si>
    <t>*027go*</t>
  </si>
  <si>
    <t>*000nc*</t>
  </si>
  <si>
    <t>*01sha*</t>
  </si>
  <si>
    <t>*021oz*</t>
  </si>
  <si>
    <t>*02c2f*</t>
  </si>
  <si>
    <t>*01uwe*</t>
  </si>
  <si>
    <t>*0316r*</t>
  </si>
  <si>
    <t>*03nri*</t>
  </si>
  <si>
    <t>*025jv*</t>
  </si>
  <si>
    <t>*02hja*</t>
  </si>
  <si>
    <t>*01uqq*</t>
  </si>
  <si>
    <t>*031e5*</t>
  </si>
  <si>
    <t>*03zbj*</t>
  </si>
  <si>
    <t>*031c2*</t>
  </si>
  <si>
    <t>*02bxv*</t>
  </si>
  <si>
    <t>*0260v*</t>
  </si>
  <si>
    <t>*0374o*</t>
  </si>
  <si>
    <t>*03749*</t>
  </si>
  <si>
    <t>*01cx5*</t>
  </si>
  <si>
    <t>*04aea*</t>
  </si>
  <si>
    <t>*02hds*</t>
  </si>
  <si>
    <t>*01ubd*</t>
  </si>
  <si>
    <t>*01d63*</t>
  </si>
  <si>
    <t>*01chw*</t>
  </si>
  <si>
    <t>*01ut0*</t>
  </si>
  <si>
    <t>*03das*</t>
  </si>
  <si>
    <t>*0005k*</t>
  </si>
  <si>
    <t>*01s9c*</t>
  </si>
  <si>
    <t>*027d2*</t>
  </si>
  <si>
    <t>*000oj*</t>
  </si>
  <si>
    <t>*024p6*</t>
  </si>
  <si>
    <t>*03pit*</t>
  </si>
  <si>
    <t>*03ysp*</t>
  </si>
  <si>
    <t>*01seb*</t>
  </si>
  <si>
    <t>*02c0c*</t>
  </si>
  <si>
    <t>*01ut3*</t>
  </si>
  <si>
    <t>*03p6w*</t>
  </si>
  <si>
    <t>*000j9*</t>
  </si>
  <si>
    <t>*027bp*</t>
  </si>
  <si>
    <t>*03ojr*</t>
  </si>
  <si>
    <t>*0317b*</t>
  </si>
  <si>
    <t>*0009k*</t>
  </si>
  <si>
    <t>*03nud*</t>
  </si>
  <si>
    <t>*03mmw*</t>
  </si>
  <si>
    <t>*01ud6*</t>
  </si>
  <si>
    <t>*01djx*</t>
  </si>
  <si>
    <t>*02i1a*</t>
  </si>
  <si>
    <t>*024wf*</t>
  </si>
  <si>
    <t>*02n96*</t>
  </si>
  <si>
    <t>*01fco*</t>
  </si>
  <si>
    <t>*020dj*</t>
  </si>
  <si>
    <t>*01utm*</t>
  </si>
  <si>
    <t>*03qlt*</t>
  </si>
  <si>
    <t>*0009w*</t>
  </si>
  <si>
    <t>*01sy8*</t>
  </si>
  <si>
    <t>*000fj*</t>
  </si>
  <si>
    <t>*041qk*</t>
  </si>
  <si>
    <t>*0241r*</t>
  </si>
  <si>
    <t>*02mwj*</t>
  </si>
  <si>
    <t>*000mw*</t>
  </si>
  <si>
    <t>*0315c*</t>
  </si>
  <si>
    <t>*029uv*</t>
  </si>
  <si>
    <t>*01bw7*</t>
  </si>
  <si>
    <t>*03nmw*</t>
  </si>
  <si>
    <t>*000y0*</t>
  </si>
  <si>
    <t>*00033*</t>
  </si>
  <si>
    <t>*000sf*</t>
  </si>
  <si>
    <t>*01u5r*</t>
  </si>
  <si>
    <t>*0008g*</t>
  </si>
  <si>
    <t>*01fh9*</t>
  </si>
  <si>
    <t>*03any*</t>
  </si>
  <si>
    <t>*01sjy*</t>
  </si>
  <si>
    <t>*004e9*</t>
  </si>
  <si>
    <t>*03cah*</t>
  </si>
  <si>
    <t>*02t1d*</t>
  </si>
  <si>
    <t>*0008l*</t>
  </si>
  <si>
    <t>*04yk6*</t>
  </si>
  <si>
    <t>*0310c*</t>
  </si>
  <si>
    <t>*01uv3*</t>
  </si>
  <si>
    <t>*04cdd*</t>
  </si>
  <si>
    <t>*021pr*</t>
  </si>
  <si>
    <t>*01cix*</t>
  </si>
  <si>
    <t>*03pji*</t>
  </si>
  <si>
    <t>*041qs*</t>
  </si>
  <si>
    <t>*02ao3*</t>
  </si>
  <si>
    <t>*000ua*</t>
  </si>
  <si>
    <t>*031ar*</t>
  </si>
  <si>
    <t>*02mv0*</t>
  </si>
  <si>
    <t>*01ss4*</t>
  </si>
  <si>
    <t>*02brk*</t>
  </si>
  <si>
    <t>*01ser*</t>
  </si>
  <si>
    <t>*03dri*</t>
  </si>
  <si>
    <t>*01glr*</t>
  </si>
  <si>
    <t>*03ql5*</t>
  </si>
  <si>
    <t>*02hhu*</t>
  </si>
  <si>
    <t>*02pc7*</t>
  </si>
  <si>
    <t>*02bwg*</t>
  </si>
  <si>
    <t>*01ub8*</t>
  </si>
  <si>
    <t>*03mlu*</t>
  </si>
  <si>
    <t>*03mp0*</t>
  </si>
  <si>
    <t>*025gz*</t>
  </si>
  <si>
    <t>*01dlm*</t>
  </si>
  <si>
    <t>*03ywk*</t>
  </si>
  <si>
    <t>*03yx9*</t>
  </si>
  <si>
    <t>*02h98*</t>
  </si>
  <si>
    <t>*000r4*</t>
  </si>
  <si>
    <t>*01c95*</t>
  </si>
  <si>
    <t>*02i1r*</t>
  </si>
  <si>
    <t>*045z4*</t>
  </si>
  <si>
    <t>*02xic*</t>
  </si>
  <si>
    <t>*025fm*</t>
  </si>
  <si>
    <t>*02ju1*</t>
  </si>
  <si>
    <t>*01slh*</t>
  </si>
  <si>
    <t>*02i2s*</t>
  </si>
  <si>
    <t>*027zr*</t>
  </si>
  <si>
    <t>*02h9a*</t>
  </si>
  <si>
    <t>*03del*</t>
  </si>
  <si>
    <t>*02hc3*</t>
  </si>
  <si>
    <t>*01c5o*</t>
  </si>
  <si>
    <t>*01cgr*</t>
  </si>
  <si>
    <t>*01sec*</t>
  </si>
  <si>
    <t>*02bt6*</t>
  </si>
  <si>
    <t>*03vcw*</t>
  </si>
  <si>
    <t>*01usr*</t>
  </si>
  <si>
    <t>*03dtu*</t>
  </si>
  <si>
    <t>*000g9*</t>
  </si>
  <si>
    <t>*03qs6*</t>
  </si>
  <si>
    <t>*0008c*</t>
  </si>
  <si>
    <t>*01sg4*</t>
  </si>
  <si>
    <t>*04022*</t>
  </si>
  <si>
    <t>*032pn*</t>
  </si>
  <si>
    <t>*04lfv*</t>
  </si>
  <si>
    <t>*04e82*</t>
  </si>
  <si>
    <t>*04pkr*</t>
  </si>
  <si>
    <t>*01sdx*</t>
  </si>
  <si>
    <t>*03ann*</t>
  </si>
  <si>
    <t>*02hi2*</t>
  </si>
  <si>
    <t>*03dex*</t>
  </si>
  <si>
    <t>*01c1k*</t>
  </si>
  <si>
    <t>*01xfu*</t>
  </si>
  <si>
    <t>*0006v*</t>
  </si>
  <si>
    <t>*02bx4*</t>
  </si>
  <si>
    <t>*03d6p*</t>
  </si>
  <si>
    <t>*021qc*</t>
  </si>
  <si>
    <t>*03d7m*</t>
  </si>
  <si>
    <t>*01sfs*</t>
  </si>
  <si>
    <t>*021qe*</t>
  </si>
  <si>
    <t>*03de9*</t>
  </si>
  <si>
    <t>*01cfp*</t>
  </si>
  <si>
    <t>*02brc*</t>
  </si>
  <si>
    <t>*043f5*</t>
  </si>
  <si>
    <t>*04eeu*</t>
  </si>
  <si>
    <t>*000xr*</t>
  </si>
  <si>
    <t>*026mr*</t>
  </si>
  <si>
    <t>*03ao0*</t>
  </si>
  <si>
    <t>*01fd0*</t>
  </si>
  <si>
    <t>*041md*</t>
  </si>
  <si>
    <t>*000k5*</t>
  </si>
  <si>
    <t>*01c1v*</t>
  </si>
  <si>
    <t>*02feu*</t>
  </si>
  <si>
    <t>*000fv*</t>
  </si>
  <si>
    <t>*0275u*</t>
  </si>
  <si>
    <t>*00u82*</t>
  </si>
  <si>
    <t>*025kq*</t>
  </si>
  <si>
    <t>*03to7*</t>
  </si>
  <si>
    <t>*00072*</t>
  </si>
  <si>
    <t>*01olv*</t>
  </si>
  <si>
    <t>*01s98*</t>
  </si>
  <si>
    <t>*03aqv*</t>
  </si>
  <si>
    <t>*02z95*</t>
  </si>
  <si>
    <t>*022cq*</t>
  </si>
  <si>
    <t>*000gi*</t>
  </si>
  <si>
    <t>*041ru*</t>
  </si>
  <si>
    <t>*004fe*</t>
  </si>
  <si>
    <t>*025ia*</t>
  </si>
  <si>
    <t>*02yoi*</t>
  </si>
  <si>
    <t>*01c1o*</t>
  </si>
  <si>
    <t>*01sb6*</t>
  </si>
  <si>
    <t>*000h6*</t>
  </si>
  <si>
    <t>*01s97*</t>
  </si>
  <si>
    <t>*025ey*</t>
  </si>
  <si>
    <t>*029uz*</t>
  </si>
  <si>
    <t>*049dt*</t>
  </si>
  <si>
    <t>*02j2v*</t>
  </si>
  <si>
    <t>*031el*</t>
  </si>
  <si>
    <t>*01svz*</t>
  </si>
  <si>
    <t>*000it*</t>
  </si>
  <si>
    <t>*013vt*</t>
  </si>
  <si>
    <t>*045kb*</t>
  </si>
  <si>
    <t>*01shf*</t>
  </si>
  <si>
    <t>*041pp*</t>
  </si>
  <si>
    <t>*01cg7*</t>
  </si>
  <si>
    <t>*01shj*</t>
  </si>
  <si>
    <t>*0005q*</t>
  </si>
  <si>
    <t>*021qw*</t>
  </si>
  <si>
    <t>*01cg2*</t>
  </si>
  <si>
    <t>*014uc*</t>
  </si>
  <si>
    <t>*025d1*</t>
  </si>
  <si>
    <t>*030ud*</t>
  </si>
  <si>
    <t>*03as0*</t>
  </si>
  <si>
    <t>*02x3e*</t>
  </si>
  <si>
    <t>*000ct*</t>
  </si>
  <si>
    <t>*02i44*</t>
  </si>
  <si>
    <t>*01cx8*</t>
  </si>
  <si>
    <t>*041sd*</t>
  </si>
  <si>
    <t>*0056p*</t>
  </si>
  <si>
    <t>*02br6*</t>
  </si>
  <si>
    <t>*000zb*</t>
  </si>
  <si>
    <t>*02ymd*</t>
  </si>
  <si>
    <t>*000f0*</t>
  </si>
  <si>
    <t>*02xia*</t>
  </si>
  <si>
    <t>*04q3k*</t>
  </si>
  <si>
    <t>*000tn*</t>
  </si>
  <si>
    <t>*01sg8*</t>
  </si>
  <si>
    <t>*000lh*</t>
  </si>
  <si>
    <t>*000f9*</t>
  </si>
  <si>
    <t>*000b3*</t>
  </si>
  <si>
    <t>*03pp6*</t>
  </si>
  <si>
    <t>*01sup*</t>
  </si>
  <si>
    <t>*01uvc*</t>
  </si>
  <si>
    <t>*01to9*</t>
  </si>
  <si>
    <t>*041q6*</t>
  </si>
  <si>
    <t>*0311d*</t>
  </si>
  <si>
    <t>*02hao*</t>
  </si>
  <si>
    <t>*01ubf*</t>
  </si>
  <si>
    <t>*01shs*</t>
  </si>
  <si>
    <t>*01sy7*</t>
  </si>
  <si>
    <t>*005gw*</t>
  </si>
  <si>
    <t>*02z0s*</t>
  </si>
  <si>
    <t>*01ucf*</t>
  </si>
  <si>
    <t>*02f9m*</t>
  </si>
  <si>
    <t>*032pj*</t>
  </si>
  <si>
    <t>*000sx*</t>
  </si>
  <si>
    <t>*013vm*</t>
  </si>
  <si>
    <t>*02ccf*</t>
  </si>
  <si>
    <t>*01fcn*</t>
  </si>
  <si>
    <t>*03k3p*</t>
  </si>
  <si>
    <t>*03adt*</t>
  </si>
  <si>
    <t>*04ejp*</t>
  </si>
  <si>
    <t>*02hc7*</t>
  </si>
  <si>
    <t>*02i1l*</t>
  </si>
  <si>
    <t>*041mb*</t>
  </si>
  <si>
    <t>*000e4*</t>
  </si>
  <si>
    <t>*0007s*</t>
  </si>
  <si>
    <t>*02n4l*</t>
  </si>
  <si>
    <t>*04ggr*</t>
  </si>
  <si>
    <t>*0312l*</t>
  </si>
  <si>
    <t>*03d7h*</t>
  </si>
  <si>
    <t>*01cho*</t>
  </si>
  <si>
    <t>*01fcp*</t>
  </si>
  <si>
    <t>*02mxf*</t>
  </si>
  <si>
    <t>*000jg*</t>
  </si>
  <si>
    <t>*01sve*</t>
  </si>
  <si>
    <t>*02hj7*</t>
  </si>
  <si>
    <t>*02bqn*</t>
  </si>
  <si>
    <t>*00003*</t>
  </si>
  <si>
    <t>*031b8*</t>
  </si>
  <si>
    <t>*000hs*</t>
  </si>
  <si>
    <t>*000hm*</t>
  </si>
  <si>
    <t>*03qpo*</t>
  </si>
  <si>
    <t>*000y3*</t>
  </si>
  <si>
    <t>*01vja*</t>
  </si>
  <si>
    <t>*0002v*</t>
  </si>
  <si>
    <t>*005ih*</t>
  </si>
  <si>
    <t>*01z83*</t>
  </si>
  <si>
    <t>*041m8*</t>
  </si>
  <si>
    <t>*02mzm*</t>
  </si>
  <si>
    <t>*0381o*</t>
  </si>
  <si>
    <t>*03m1y*</t>
  </si>
  <si>
    <t>*01scl*</t>
  </si>
  <si>
    <t>27458</t>
  </si>
  <si>
    <t>*057vg*</t>
  </si>
  <si>
    <t>*031b3*</t>
  </si>
  <si>
    <t>*03pjc*</t>
  </si>
  <si>
    <t>*027vq*</t>
  </si>
  <si>
    <t>*0313t*</t>
  </si>
  <si>
    <t>*00019*</t>
  </si>
  <si>
    <t>*022o7*</t>
  </si>
  <si>
    <t>*01sce*</t>
  </si>
  <si>
    <t>*041m2*</t>
  </si>
  <si>
    <t>*01uwl*</t>
  </si>
  <si>
    <t>*04ggi*</t>
  </si>
  <si>
    <t>*02myu*</t>
  </si>
  <si>
    <t>*02h94*</t>
  </si>
  <si>
    <t>*01z34*</t>
  </si>
  <si>
    <t>*03119*</t>
  </si>
  <si>
    <t>*0310k*</t>
  </si>
  <si>
    <t>*041t8*</t>
  </si>
  <si>
    <t>*02bzh*</t>
  </si>
  <si>
    <t>*01usg*</t>
  </si>
  <si>
    <t>*02hky*</t>
  </si>
  <si>
    <t>*021rr*</t>
  </si>
  <si>
    <t>*03d6v*</t>
  </si>
  <si>
    <t>*005av*</t>
  </si>
  <si>
    <t>*000hq*</t>
  </si>
  <si>
    <t>*01c56*</t>
  </si>
  <si>
    <t>*03pp1*</t>
  </si>
  <si>
    <t>*01vx4*</t>
  </si>
  <si>
    <t>*01ubx*</t>
  </si>
  <si>
    <t>*02brs*</t>
  </si>
  <si>
    <t>*03179*</t>
  </si>
  <si>
    <t>*000p4*</t>
  </si>
  <si>
    <t>*000hy*</t>
  </si>
  <si>
    <t>*025hr*</t>
  </si>
  <si>
    <t>*021s2*</t>
  </si>
  <si>
    <t>*01slg*</t>
  </si>
  <si>
    <t>*0001e*</t>
  </si>
  <si>
    <t>*021s3*</t>
  </si>
  <si>
    <t>*021s4*</t>
  </si>
  <si>
    <t>*021s5*</t>
  </si>
  <si>
    <t>*03poo*</t>
  </si>
  <si>
    <t>*02mzn*</t>
  </si>
  <si>
    <t>*01sk8*</t>
  </si>
  <si>
    <t>*01cg6*</t>
  </si>
  <si>
    <t>*03ry2*</t>
  </si>
  <si>
    <t>*000p6*</t>
  </si>
  <si>
    <t>*02bvq*</t>
  </si>
  <si>
    <t>*01fvo*</t>
  </si>
  <si>
    <t>*031ey*</t>
  </si>
  <si>
    <t>*03dp8*</t>
  </si>
  <si>
    <t>*01ujr*</t>
  </si>
  <si>
    <t>*02bx6*</t>
  </si>
  <si>
    <t>*04awd*</t>
  </si>
  <si>
    <t>*01cgl*</t>
  </si>
  <si>
    <t>*000us*</t>
  </si>
  <si>
    <t>*01sb7*</t>
  </si>
  <si>
    <t>*013v1*</t>
  </si>
  <si>
    <t>*030x2*</t>
  </si>
  <si>
    <t>*01sf3*</t>
  </si>
  <si>
    <t>*000t1*</t>
  </si>
  <si>
    <t>*03xu9*</t>
  </si>
  <si>
    <t>*041r6*</t>
  </si>
  <si>
    <t>*01sfi*</t>
  </si>
  <si>
    <t>*02n7j*</t>
  </si>
  <si>
    <t>*02jtq*</t>
  </si>
  <si>
    <t>*000bm*</t>
  </si>
  <si>
    <t>*000cj*</t>
  </si>
  <si>
    <t>*03z61*</t>
  </si>
  <si>
    <t>*04aeb*</t>
  </si>
  <si>
    <t>*037ab*</t>
  </si>
  <si>
    <t>*01sbc*</t>
  </si>
  <si>
    <t>*000oe*</t>
  </si>
  <si>
    <t>*000g5*</t>
  </si>
  <si>
    <t>*01cf6*</t>
  </si>
  <si>
    <t>*02611*</t>
  </si>
  <si>
    <t>*0009r*</t>
  </si>
  <si>
    <t>*02no8*</t>
  </si>
  <si>
    <t>*004dn*</t>
  </si>
  <si>
    <t>*01sdy*</t>
  </si>
  <si>
    <t>*031d4*</t>
  </si>
  <si>
    <t>*0311w*</t>
  </si>
  <si>
    <t>*03db4*</t>
  </si>
  <si>
    <t>*01f3b*</t>
  </si>
  <si>
    <t>*01sgv*</t>
  </si>
  <si>
    <t>*031dr*</t>
  </si>
  <si>
    <t>*01eqj*</t>
  </si>
  <si>
    <t>*00048*</t>
  </si>
  <si>
    <t>*01t3h*</t>
  </si>
  <si>
    <t>*00009*</t>
  </si>
  <si>
    <t>*004e1*</t>
  </si>
  <si>
    <t>*03139*</t>
  </si>
  <si>
    <t>*02n09*</t>
  </si>
  <si>
    <t>*03auv*</t>
  </si>
  <si>
    <t>*03zld*</t>
  </si>
  <si>
    <t>*02brf*</t>
  </si>
  <si>
    <t>*041sg*</t>
  </si>
  <si>
    <t>*043f9*</t>
  </si>
  <si>
    <t>*03i81*</t>
  </si>
  <si>
    <t>*03mk3*</t>
  </si>
  <si>
    <t>*02hir*</t>
  </si>
  <si>
    <t>*01sdh*</t>
  </si>
  <si>
    <t>*02han*</t>
  </si>
  <si>
    <t>*03qjy*</t>
  </si>
  <si>
    <t>*000vg*</t>
  </si>
  <si>
    <t>*041xv*</t>
  </si>
  <si>
    <t>*00587*</t>
  </si>
  <si>
    <t>*041rn*</t>
  </si>
  <si>
    <t>*04n0d*</t>
  </si>
  <si>
    <t>*01nxl*</t>
  </si>
  <si>
    <t>*021sx*</t>
  </si>
  <si>
    <t>*02i3h*</t>
  </si>
  <si>
    <t>*03sef*</t>
  </si>
  <si>
    <t>*03dag*</t>
  </si>
  <si>
    <t>*0277d*</t>
  </si>
  <si>
    <t>*01unz*</t>
  </si>
  <si>
    <t>*041ai*</t>
  </si>
  <si>
    <t>*041r1*</t>
  </si>
  <si>
    <t>*01gjf*</t>
  </si>
  <si>
    <t>*01s94*</t>
  </si>
  <si>
    <t>*02haz*</t>
  </si>
  <si>
    <t>*027h1*</t>
  </si>
  <si>
    <t>*01svq*</t>
  </si>
  <si>
    <t>*02w3u*</t>
  </si>
  <si>
    <t>*03qu7*</t>
  </si>
  <si>
    <t>*0009u*</t>
  </si>
  <si>
    <t>*02z93*</t>
  </si>
  <si>
    <t>*025hp*</t>
  </si>
  <si>
    <t>*0312g*</t>
  </si>
  <si>
    <t>*0009b*</t>
  </si>
  <si>
    <t>*026lx*</t>
  </si>
  <si>
    <t>*004dk*</t>
  </si>
  <si>
    <t>*02n1q*</t>
  </si>
  <si>
    <t>*000et*</t>
  </si>
  <si>
    <t>*0401b*</t>
  </si>
  <si>
    <t>*021t6*</t>
  </si>
  <si>
    <t>*02x0f*</t>
  </si>
  <si>
    <t>*031c4*</t>
  </si>
  <si>
    <t>*02byw*</t>
  </si>
  <si>
    <t>*041m1*</t>
  </si>
  <si>
    <t>*04eie*</t>
  </si>
  <si>
    <t>*02i3d*</t>
  </si>
  <si>
    <t>*01sit*</t>
  </si>
  <si>
    <t>*000ap*</t>
  </si>
  <si>
    <t>*0003g*</t>
  </si>
  <si>
    <t>*02bs4*</t>
  </si>
  <si>
    <t>*03amq*</t>
  </si>
  <si>
    <t>*000nw*</t>
  </si>
  <si>
    <t>*01c5r*</t>
  </si>
  <si>
    <t>*02hev*</t>
  </si>
  <si>
    <t>*02bsj*</t>
  </si>
  <si>
    <t>*000nh*</t>
  </si>
  <si>
    <t>*03bwd*</t>
  </si>
  <si>
    <t>*025hz*</t>
  </si>
  <si>
    <t>*0326s*</t>
  </si>
  <si>
    <t>*01sim*</t>
  </si>
  <si>
    <t>*01s9k*</t>
  </si>
  <si>
    <t>*03dbs*</t>
  </si>
  <si>
    <t>*01uug*</t>
  </si>
  <si>
    <t>*02j77*</t>
  </si>
  <si>
    <t>*04afj*</t>
  </si>
  <si>
    <t>*0374g*</t>
  </si>
  <si>
    <t>*02334*</t>
  </si>
  <si>
    <t>*01sgc*</t>
  </si>
  <si>
    <t>*026l3*</t>
  </si>
  <si>
    <t>*03mgi*</t>
  </si>
  <si>
    <t>*021tj*</t>
  </si>
  <si>
    <t>*02c4q*</t>
  </si>
  <si>
    <t>*02bvk*</t>
  </si>
  <si>
    <t>*03pj6*</t>
  </si>
  <si>
    <t>*00007*</t>
  </si>
  <si>
    <t>*021tm*</t>
  </si>
  <si>
    <t>*03b6k*</t>
  </si>
  <si>
    <t>*000j3*</t>
  </si>
  <si>
    <t>*03qwa*</t>
  </si>
  <si>
    <t>*000if*</t>
  </si>
  <si>
    <t>*01viu*</t>
  </si>
  <si>
    <t>*01c1u*</t>
  </si>
  <si>
    <t>*01iz0*</t>
  </si>
  <si>
    <t>*02h8d*</t>
  </si>
  <si>
    <t>*02neg*</t>
  </si>
  <si>
    <t>*02mx7*</t>
  </si>
  <si>
    <t>*000qq*</t>
  </si>
  <si>
    <t>*000of*</t>
  </si>
  <si>
    <t>*041r5*</t>
  </si>
  <si>
    <t>*03vlg*</t>
  </si>
  <si>
    <t>*031aq*</t>
  </si>
  <si>
    <t>*01s9a*</t>
  </si>
  <si>
    <t>*031dd*</t>
  </si>
  <si>
    <t>*02i18*</t>
  </si>
  <si>
    <t>*01sfu*</t>
  </si>
  <si>
    <t>*01sek*</t>
  </si>
  <si>
    <t>*03dol*</t>
  </si>
  <si>
    <t>*000f5*</t>
  </si>
  <si>
    <t>*02bra*</t>
  </si>
  <si>
    <t>*031ek*</t>
  </si>
  <si>
    <t>*01z35*</t>
  </si>
  <si>
    <t>*026l1*</t>
  </si>
  <si>
    <t>*01c1g*</t>
  </si>
  <si>
    <t>*013v0*</t>
  </si>
  <si>
    <t>*02nho*</t>
  </si>
  <si>
    <t>*01avv*</t>
  </si>
  <si>
    <t>*013uk*</t>
  </si>
  <si>
    <t>*000jr*</t>
  </si>
  <si>
    <t>*021tv*</t>
  </si>
  <si>
    <t>*0310a*</t>
  </si>
  <si>
    <t>*02hy2*</t>
  </si>
  <si>
    <t>*04afi*</t>
  </si>
  <si>
    <t>*03pon*</t>
  </si>
  <si>
    <t>*0310d*</t>
  </si>
  <si>
    <t>*00093*</t>
  </si>
  <si>
    <t>*0310n*</t>
  </si>
  <si>
    <t>*0317o*</t>
  </si>
  <si>
    <t>*025fr*</t>
  </si>
  <si>
    <t>*02k18*</t>
  </si>
  <si>
    <t>*03dim*</t>
  </si>
  <si>
    <t>*0005i*</t>
  </si>
  <si>
    <t>*02hn0*</t>
  </si>
  <si>
    <t>*03rrh*</t>
  </si>
  <si>
    <t>*02zpq*</t>
  </si>
  <si>
    <t>*004f5*</t>
  </si>
  <si>
    <t>*029r4*</t>
  </si>
  <si>
    <t>*0279d*</t>
  </si>
  <si>
    <t>*03a95*</t>
  </si>
  <si>
    <t>*01glq*</t>
  </si>
  <si>
    <t>*02n19*</t>
  </si>
  <si>
    <t>*01cyw*</t>
  </si>
  <si>
    <t>*01sds*</t>
  </si>
  <si>
    <t>*02i3c*</t>
  </si>
  <si>
    <t>*03qxt*</t>
  </si>
  <si>
    <t>*03dav*</t>
  </si>
  <si>
    <t>*02k19*</t>
  </si>
  <si>
    <t>*021u5*</t>
  </si>
  <si>
    <t>*02c2j*</t>
  </si>
  <si>
    <t>*02hjk*</t>
  </si>
  <si>
    <t>*025g6*</t>
  </si>
  <si>
    <t>*04p2p*</t>
  </si>
  <si>
    <t>*01sv0*</t>
  </si>
  <si>
    <t>*031av*</t>
  </si>
  <si>
    <t>*02h9r*</t>
  </si>
  <si>
    <t>*01sev*</t>
  </si>
  <si>
    <t>*000gm*</t>
  </si>
  <si>
    <t>*02brl*</t>
  </si>
  <si>
    <t>*03diq*</t>
  </si>
  <si>
    <t>*02hpu*</t>
  </si>
  <si>
    <t>*01sbv*</t>
  </si>
  <si>
    <t>*02nbq*</t>
  </si>
  <si>
    <t>*01ccn*</t>
  </si>
  <si>
    <t>*021ue*</t>
  </si>
  <si>
    <t>*03yvx*</t>
  </si>
  <si>
    <t>*01sej*</t>
  </si>
  <si>
    <t>*03ppa*</t>
  </si>
  <si>
    <t>*03pdx*</t>
  </si>
  <si>
    <t>*025ki*</t>
  </si>
  <si>
    <t>*01sxy*</t>
  </si>
  <si>
    <t>*04mlf*</t>
  </si>
  <si>
    <t>*000d8*</t>
  </si>
  <si>
    <t>*03eet*</t>
  </si>
  <si>
    <t>*02i3g*</t>
  </si>
  <si>
    <t>*041e2*</t>
  </si>
  <si>
    <t>*02yg3*</t>
  </si>
  <si>
    <t>*01cgm*</t>
  </si>
  <si>
    <t>*000d0*</t>
  </si>
  <si>
    <t>*02jhl*</t>
  </si>
  <si>
    <t>*03dbo*</t>
  </si>
  <si>
    <t>*01s9g*</t>
  </si>
  <si>
    <t>*01ciy*</t>
  </si>
  <si>
    <t>*03pp8*</t>
  </si>
  <si>
    <t>*03qml*</t>
  </si>
  <si>
    <t>*01fug*</t>
  </si>
  <si>
    <t>*021uk*</t>
  </si>
  <si>
    <t>*000nm*</t>
  </si>
  <si>
    <t>*026l2*</t>
  </si>
  <si>
    <t>*043ia*</t>
  </si>
  <si>
    <t>*01fd4*</t>
  </si>
  <si>
    <t>*01scf*</t>
  </si>
  <si>
    <t>*02bsb*</t>
  </si>
  <si>
    <t>*000lq*</t>
  </si>
  <si>
    <t>*02c50*</t>
  </si>
  <si>
    <t>*02n4y*</t>
  </si>
  <si>
    <t>*02n7i*</t>
  </si>
  <si>
    <t>*042uz*</t>
  </si>
  <si>
    <t>*01c5t*</t>
  </si>
  <si>
    <t>*01cdh*</t>
  </si>
  <si>
    <t>*000e3*</t>
  </si>
  <si>
    <t>*000to*</t>
  </si>
  <si>
    <t>*005jn*</t>
  </si>
  <si>
    <t>*000bi*</t>
  </si>
  <si>
    <t>*013vu*</t>
  </si>
  <si>
    <t>*02c3w*</t>
  </si>
  <si>
    <t>*03pjl*</t>
  </si>
  <si>
    <t>*01c2r*</t>
  </si>
  <si>
    <t>*021uu*</t>
  </si>
  <si>
    <t>*000q8*</t>
  </si>
  <si>
    <t>*03qr0*</t>
  </si>
  <si>
    <t>*02mzg*</t>
  </si>
  <si>
    <t>*0403o*</t>
  </si>
  <si>
    <t>*03kux*</t>
  </si>
  <si>
    <t>*00018*</t>
  </si>
  <si>
    <t>*00um9*</t>
  </si>
  <si>
    <t>*01scj*</t>
  </si>
  <si>
    <t>*03aoy*</t>
  </si>
  <si>
    <t>*02t8m*</t>
  </si>
  <si>
    <t>*02bqy*</t>
  </si>
  <si>
    <t>*02jpl*</t>
  </si>
  <si>
    <t>*01s9f*</t>
  </si>
  <si>
    <t>*026ke*</t>
  </si>
  <si>
    <t>*02j2u*</t>
  </si>
  <si>
    <t>*043f8*</t>
  </si>
  <si>
    <t>*004i0*</t>
  </si>
  <si>
    <t>*000aj*</t>
  </si>
  <si>
    <t>*01ut6*</t>
  </si>
  <si>
    <t>*000bs*</t>
  </si>
  <si>
    <t>*021v3*</t>
  </si>
  <si>
    <t>*03pjd*</t>
  </si>
  <si>
    <t>*01s9e*</t>
  </si>
  <si>
    <t>*025kt*</t>
  </si>
  <si>
    <t>*03pp0*</t>
  </si>
  <si>
    <t>*01lut*</t>
  </si>
  <si>
    <t>*025em*</t>
  </si>
  <si>
    <t>*03h90*</t>
  </si>
  <si>
    <t>*000ai*</t>
  </si>
  <si>
    <t>*041pu*</t>
  </si>
  <si>
    <t>*0440d*</t>
  </si>
  <si>
    <t>*02yn4*</t>
  </si>
  <si>
    <t>*032lk*</t>
  </si>
  <si>
    <t>*03pj2*</t>
  </si>
  <si>
    <t>*021v7*</t>
  </si>
  <si>
    <t>*01s8t*</t>
  </si>
  <si>
    <t>*028e3*</t>
  </si>
  <si>
    <t>*02n1i*</t>
  </si>
  <si>
    <t>*004e2*</t>
  </si>
  <si>
    <t>*02bq2*</t>
  </si>
  <si>
    <t>*03dee*</t>
  </si>
  <si>
    <t>*01sb9*</t>
  </si>
  <si>
    <t>*02i3o*</t>
  </si>
  <si>
    <t>*02mzc*</t>
  </si>
  <si>
    <t>*000ji*</t>
  </si>
  <si>
    <t>*02hia*</t>
  </si>
  <si>
    <t>*01cg8*</t>
  </si>
  <si>
    <t>*025gw*</t>
  </si>
  <si>
    <t>*01ge6*</t>
  </si>
  <si>
    <t>*031bm*</t>
  </si>
  <si>
    <t>*01sct*</t>
  </si>
  <si>
    <t>*03125*</t>
  </si>
  <si>
    <t>*01tl2*</t>
  </si>
  <si>
    <t>*024b8*</t>
  </si>
  <si>
    <t>*02n6c*</t>
  </si>
  <si>
    <t>*01svf*</t>
  </si>
  <si>
    <t>*02brz*</t>
  </si>
  <si>
    <t>*00573*</t>
  </si>
  <si>
    <t>*01h4f*</t>
  </si>
  <si>
    <t>*026ly*</t>
  </si>
  <si>
    <t>*0006b*</t>
  </si>
  <si>
    <t>*01srh*</t>
  </si>
  <si>
    <t>*03dgr*</t>
  </si>
  <si>
    <t>*02n2s*</t>
  </si>
  <si>
    <t>*03dgq*</t>
  </si>
  <si>
    <t>*02yc4*</t>
  </si>
  <si>
    <t>*02myt*</t>
  </si>
  <si>
    <t>*04eia*</t>
  </si>
  <si>
    <t>*02j1h*</t>
  </si>
  <si>
    <t>*0007g*</t>
  </si>
  <si>
    <t>*02mwm*</t>
  </si>
  <si>
    <t>*02n85*</t>
  </si>
  <si>
    <t>*025ds*</t>
  </si>
  <si>
    <t>*02yxl*</t>
  </si>
  <si>
    <t>*01t7d*</t>
  </si>
  <si>
    <t>*02yk4*</t>
  </si>
  <si>
    <t>*01tlc*</t>
  </si>
  <si>
    <t>*022vt*</t>
  </si>
  <si>
    <t>*03c63*</t>
  </si>
  <si>
    <t>*02bup*</t>
  </si>
  <si>
    <t>*02i55*</t>
  </si>
  <si>
    <t>*02i1o*</t>
  </si>
  <si>
    <t>*02n0s*</t>
  </si>
  <si>
    <t>*021vr*</t>
  </si>
  <si>
    <t>*01sgi*</t>
  </si>
  <si>
    <t>*013vw*</t>
  </si>
  <si>
    <t>*000g8*</t>
  </si>
  <si>
    <t>*0311a*</t>
  </si>
  <si>
    <t>*000jk*</t>
  </si>
  <si>
    <t>*01s8o*</t>
  </si>
  <si>
    <t>*01usi*</t>
  </si>
  <si>
    <t>*03xlc*</t>
  </si>
  <si>
    <t>*021vu*</t>
  </si>
  <si>
    <t>*03qne*</t>
  </si>
  <si>
    <t>*000jy*</t>
  </si>
  <si>
    <t>*031cy*</t>
  </si>
  <si>
    <t>*02hqd*</t>
  </si>
  <si>
    <t>*03mf6*</t>
  </si>
  <si>
    <t>*02bq9*</t>
  </si>
  <si>
    <t>*031ce*</t>
  </si>
  <si>
    <t>*000bq*</t>
  </si>
  <si>
    <t>*04071*</t>
  </si>
  <si>
    <t>*021vz*</t>
  </si>
  <si>
    <t>*01uts*</t>
  </si>
  <si>
    <t>*01ubs*</t>
  </si>
  <si>
    <t>*025ir*</t>
  </si>
  <si>
    <t>*01sgt*</t>
  </si>
  <si>
    <t>*013ut*</t>
  </si>
  <si>
    <t>*01cfo*</t>
  </si>
  <si>
    <t>*000wb*</t>
  </si>
  <si>
    <t>*03ao4*</t>
  </si>
  <si>
    <t>*04k22*</t>
  </si>
  <si>
    <t>*004d5*</t>
  </si>
  <si>
    <t>*03reg*</t>
  </si>
  <si>
    <t>*02i3k*</t>
  </si>
  <si>
    <t>*000u1*</t>
  </si>
  <si>
    <t>*026ni*</t>
  </si>
  <si>
    <t>*025l2*</t>
  </si>
  <si>
    <t>*031eg*</t>
  </si>
  <si>
    <t>*02n54*</t>
  </si>
  <si>
    <t>*026s0*</t>
  </si>
  <si>
    <t>*000lr*</t>
  </si>
  <si>
    <t>*04eec*</t>
  </si>
  <si>
    <t>*000py*</t>
  </si>
  <si>
    <t>*026qc*</t>
  </si>
  <si>
    <t>*000b5*</t>
  </si>
  <si>
    <t>*01sdv*</t>
  </si>
  <si>
    <t>*01say*</t>
  </si>
  <si>
    <t>*000v8*</t>
  </si>
  <si>
    <t>*03rea*</t>
  </si>
  <si>
    <t>*021wd*</t>
  </si>
  <si>
    <t>*01chu*</t>
  </si>
  <si>
    <t>*0009y*</t>
  </si>
  <si>
    <t>*010jn*</t>
  </si>
  <si>
    <t>*03d1m*</t>
  </si>
  <si>
    <t>*03dc4*</t>
  </si>
  <si>
    <t>*0009i*</t>
  </si>
  <si>
    <t>*047sh*</t>
  </si>
  <si>
    <t>*01sfv*</t>
  </si>
  <si>
    <t>*02y27*</t>
  </si>
  <si>
    <t>*03ry3*</t>
  </si>
  <si>
    <t>*01suw*</t>
  </si>
  <si>
    <t>*03zo6*</t>
  </si>
  <si>
    <t>*03ytn*</t>
  </si>
  <si>
    <t>*01svx*</t>
  </si>
  <si>
    <t>*03lfx*</t>
  </si>
  <si>
    <t>*021wf*</t>
  </si>
  <si>
    <t>*000vv*</t>
  </si>
  <si>
    <t>*01fhm*</t>
  </si>
  <si>
    <t>*02btc*</t>
  </si>
  <si>
    <t>*000qy*</t>
  </si>
  <si>
    <t>*021wh*</t>
  </si>
  <si>
    <t>*01u75*</t>
  </si>
  <si>
    <t>*03dk1*</t>
  </si>
  <si>
    <t>*023s3*</t>
  </si>
  <si>
    <t>*01seo*</t>
  </si>
  <si>
    <t>*02n15*</t>
  </si>
  <si>
    <t>*02c5u*</t>
  </si>
  <si>
    <t>*0373q*</t>
  </si>
  <si>
    <t>*03114*</t>
  </si>
  <si>
    <t>*02bqo*</t>
  </si>
  <si>
    <t>*01sg5*</t>
  </si>
  <si>
    <t>*005hy*</t>
  </si>
  <si>
    <t>*000sw*</t>
  </si>
  <si>
    <t>*025ea*</t>
  </si>
  <si>
    <t>*025h1*</t>
  </si>
  <si>
    <t>*025fx*</t>
  </si>
  <si>
    <t>*01fd7*</t>
  </si>
  <si>
    <t>*021wm*</t>
  </si>
  <si>
    <t>*01whj*</t>
  </si>
  <si>
    <t>*0002x*</t>
  </si>
  <si>
    <t>*02mzx*</t>
  </si>
  <si>
    <t>*0003s*</t>
  </si>
  <si>
    <t>*02xi1*</t>
  </si>
  <si>
    <t>*01u5m*</t>
  </si>
  <si>
    <t>*03160*</t>
  </si>
  <si>
    <t>*01fi0*</t>
  </si>
  <si>
    <t>*02ypn*</t>
  </si>
  <si>
    <t>*03yxv*</t>
  </si>
  <si>
    <t>*021wp*</t>
  </si>
  <si>
    <t>*02i2r*</t>
  </si>
  <si>
    <t>*0316j*</t>
  </si>
  <si>
    <t>*02mwl*</t>
  </si>
  <si>
    <t>*041wu*</t>
  </si>
  <si>
    <t>*01fi1*</t>
  </si>
  <si>
    <t>*02hi4*</t>
  </si>
  <si>
    <t>*02mz1*</t>
  </si>
  <si>
    <t>*02jy0*</t>
  </si>
  <si>
    <t>*02yd1*</t>
  </si>
  <si>
    <t>*01s8p*</t>
  </si>
  <si>
    <t>*01ucb*</t>
  </si>
  <si>
    <t>*02cce*</t>
  </si>
  <si>
    <t>*01c2a*</t>
  </si>
  <si>
    <t>*01c5s*</t>
  </si>
  <si>
    <t>*01zz5*</t>
  </si>
  <si>
    <t>*02nae*</t>
  </si>
  <si>
    <t>*022o8*</t>
  </si>
  <si>
    <t>*02zif*</t>
  </si>
  <si>
    <t>*004e4*</t>
  </si>
  <si>
    <t>*004do*</t>
  </si>
  <si>
    <t>*021wv*</t>
  </si>
  <si>
    <t>*01spl*</t>
  </si>
  <si>
    <t>*0315n*</t>
  </si>
  <si>
    <t>*025hh*</t>
  </si>
  <si>
    <t>*01sro*</t>
  </si>
  <si>
    <t>*02muz*</t>
  </si>
  <si>
    <t>*000d4*</t>
  </si>
  <si>
    <t>*03yso*</t>
  </si>
  <si>
    <t>*01sjp*</t>
  </si>
  <si>
    <t>*02bwb*</t>
  </si>
  <si>
    <t>*000hi*</t>
  </si>
  <si>
    <t>*03yxh*</t>
  </si>
  <si>
    <t>*000ni*</t>
  </si>
  <si>
    <t>*02brj*</t>
  </si>
  <si>
    <t>*000ob*</t>
  </si>
  <si>
    <t>*025kd*</t>
  </si>
  <si>
    <t>*000nk*</t>
  </si>
  <si>
    <t>*000md*</t>
  </si>
  <si>
    <t>*03pp7*</t>
  </si>
  <si>
    <t>*004da*</t>
  </si>
  <si>
    <t>*02cch*</t>
  </si>
  <si>
    <t>*0007a*</t>
  </si>
  <si>
    <t>*02i3m*</t>
  </si>
  <si>
    <t>*01ub6*</t>
  </si>
  <si>
    <t>*04tsa*</t>
  </si>
  <si>
    <t>*025gk*</t>
  </si>
  <si>
    <t>*026mp*</t>
  </si>
  <si>
    <t>*02bsm*</t>
  </si>
  <si>
    <t>*0436n*</t>
  </si>
  <si>
    <t>*02w74*</t>
  </si>
  <si>
    <t>*01luu*</t>
  </si>
  <si>
    <t>*03yvy*</t>
  </si>
  <si>
    <t>*01cgf*</t>
  </si>
  <si>
    <t>*000ta*</t>
  </si>
  <si>
    <t>*02ytp*</t>
  </si>
  <si>
    <t>*02hhz*</t>
  </si>
  <si>
    <t>*03dbb*</t>
  </si>
  <si>
    <t>*030te*</t>
  </si>
  <si>
    <t>*03dem*</t>
  </si>
  <si>
    <t>*025j1*</t>
  </si>
  <si>
    <t>*02bzn*</t>
  </si>
  <si>
    <t>*025i9*</t>
  </si>
  <si>
    <t>*021xc*</t>
  </si>
  <si>
    <t>*01cjc*</t>
  </si>
  <si>
    <t>*01sba*</t>
  </si>
  <si>
    <t>*025eh*</t>
  </si>
  <si>
    <t>*03fpq*</t>
  </si>
  <si>
    <t>*02btr*</t>
  </si>
  <si>
    <t>*03d7a*</t>
  </si>
  <si>
    <t>*01tt9*</t>
  </si>
  <si>
    <t>*03022*</t>
  </si>
  <si>
    <t>*03avk*</t>
  </si>
  <si>
    <t>*01cfz*</t>
  </si>
  <si>
    <t>*02yek*</t>
  </si>
  <si>
    <t>*02i3z*</t>
  </si>
  <si>
    <t>*0004p*</t>
  </si>
  <si>
    <t>*03as3*</t>
  </si>
  <si>
    <t>*03azu*</t>
  </si>
  <si>
    <t>*02zm9*</t>
  </si>
  <si>
    <t>*03e5m*</t>
  </si>
  <si>
    <t>*0001w*</t>
  </si>
  <si>
    <t>*01uv0*</t>
  </si>
  <si>
    <t>*00qrn*</t>
  </si>
  <si>
    <t>*01sld*</t>
  </si>
  <si>
    <t>*04coa*</t>
  </si>
  <si>
    <t>*02n2c*</t>
  </si>
  <si>
    <t>*0313a*</t>
  </si>
  <si>
    <t>*025kx*</t>
  </si>
  <si>
    <t>*03pom*</t>
  </si>
  <si>
    <t>*000g4*</t>
  </si>
  <si>
    <t>*03qlr*</t>
  </si>
  <si>
    <t>*02jh4*</t>
  </si>
  <si>
    <t>*03scw*</t>
  </si>
  <si>
    <t>*004ie*</t>
  </si>
  <si>
    <t>*03n0k*</t>
  </si>
  <si>
    <t>*02hjn*</t>
  </si>
  <si>
    <t>*01sea*</t>
  </si>
  <si>
    <t>*021xo*</t>
  </si>
  <si>
    <t>*005m0*</t>
  </si>
  <si>
    <t>*02oqn*</t>
  </si>
  <si>
    <t>*047l7*</t>
  </si>
  <si>
    <t>*01cja*</t>
  </si>
  <si>
    <t>*021xr*</t>
  </si>
  <si>
    <t>*02hho*</t>
  </si>
  <si>
    <t>*01d97*</t>
  </si>
  <si>
    <t>*01sgp*</t>
  </si>
  <si>
    <t>*02vmh*</t>
  </si>
  <si>
    <t>*03c65*</t>
  </si>
  <si>
    <t>*03lua*</t>
  </si>
  <si>
    <t>*03mnn*</t>
  </si>
  <si>
    <t>*000dq*</t>
  </si>
  <si>
    <t>*02c2r*</t>
  </si>
  <si>
    <t>*0375h*</t>
  </si>
  <si>
    <t>*01se4*</t>
  </si>
  <si>
    <t>*02buj*</t>
  </si>
  <si>
    <t>*029si*</t>
  </si>
  <si>
    <t>*01d56*</t>
  </si>
  <si>
    <t>*000o7*</t>
  </si>
  <si>
    <t>*01fi5*</t>
  </si>
  <si>
    <t>*03ay3*</t>
  </si>
  <si>
    <t>*021xu*</t>
  </si>
  <si>
    <t>*02i3r*</t>
  </si>
  <si>
    <t>*0058q*</t>
  </si>
  <si>
    <t>*02pjz*</t>
  </si>
  <si>
    <t>*000ou*</t>
  </si>
  <si>
    <t>*01se1*</t>
  </si>
  <si>
    <t>*027vl*</t>
  </si>
  <si>
    <t>*03av1*</t>
  </si>
  <si>
    <t>*01sbr*</t>
  </si>
  <si>
    <t>*02n3l*</t>
  </si>
  <si>
    <t>*0374m*</t>
  </si>
  <si>
    <t>*04oct*</t>
  </si>
  <si>
    <t>*01t5w*</t>
  </si>
  <si>
    <t>*0000f*</t>
  </si>
  <si>
    <t>*02j2m*</t>
  </si>
  <si>
    <t>*02432*</t>
  </si>
  <si>
    <t>*03aqg*</t>
  </si>
  <si>
    <t>*01ceq*</t>
  </si>
  <si>
    <t>*02hlt*</t>
  </si>
  <si>
    <t>*021xx*</t>
  </si>
  <si>
    <t>*01cgn*</t>
  </si>
  <si>
    <t>*005k4*</t>
  </si>
  <si>
    <t>*02i1s*</t>
  </si>
  <si>
    <t>*01geb*</t>
  </si>
  <si>
    <t>*02y38*</t>
  </si>
  <si>
    <t>*04e2u*</t>
  </si>
  <si>
    <t>*0002s*</t>
  </si>
  <si>
    <t>*02yh5*</t>
  </si>
  <si>
    <t>*025f7*</t>
  </si>
  <si>
    <t>*01se9*</t>
  </si>
  <si>
    <t>*02i1m*</t>
  </si>
  <si>
    <t>*025fw*</t>
  </si>
  <si>
    <t>*000h0*</t>
  </si>
  <si>
    <t>*02bq6*</t>
  </si>
  <si>
    <t>*01s8w*</t>
  </si>
  <si>
    <t>*000al*</t>
  </si>
  <si>
    <t>*02c3x*</t>
  </si>
  <si>
    <t>*02hh7*</t>
  </si>
  <si>
    <t>*000wf*</t>
  </si>
  <si>
    <t>*000ha*</t>
  </si>
  <si>
    <t>*02i45*</t>
  </si>
  <si>
    <t>*03rmz*</t>
  </si>
  <si>
    <t>*02myi*</t>
  </si>
  <si>
    <t>*01vxg*</t>
  </si>
  <si>
    <t>*022vs*</t>
  </si>
  <si>
    <t>*02mv2*</t>
  </si>
  <si>
    <t>*01t1x*</t>
  </si>
  <si>
    <t>*03zce*</t>
  </si>
  <si>
    <t>*02d53*</t>
  </si>
  <si>
    <t>*04q2n*</t>
  </si>
  <si>
    <t>*000kd*</t>
  </si>
  <si>
    <t>*04ps7*</t>
  </si>
  <si>
    <t>*02hlf*</t>
  </si>
  <si>
    <t>*02xik*</t>
  </si>
  <si>
    <t>*01f6o*</t>
  </si>
  <si>
    <t>*03anj*</t>
  </si>
  <si>
    <t>*027gr*</t>
  </si>
  <si>
    <t>*01uob*</t>
  </si>
  <si>
    <t>*02xsz*</t>
  </si>
  <si>
    <t>*01uca*</t>
  </si>
  <si>
    <t>*005k2*</t>
  </si>
  <si>
    <t>*02c2m*</t>
  </si>
  <si>
    <t>*01ska*</t>
  </si>
  <si>
    <t>*01usj*</t>
  </si>
  <si>
    <t>*0241y*</t>
  </si>
  <si>
    <t>*02yla*</t>
  </si>
  <si>
    <t>*000v3*</t>
  </si>
  <si>
    <t>*02i35*</t>
  </si>
  <si>
    <t>*01srf*</t>
  </si>
  <si>
    <t>*0440n*</t>
  </si>
  <si>
    <t>*0159s*</t>
  </si>
  <si>
    <t>*01t9q*</t>
  </si>
  <si>
    <t>*021yd*</t>
  </si>
  <si>
    <t>*01urq*</t>
  </si>
  <si>
    <t>*0008w*</t>
  </si>
  <si>
    <t>*01eqm*</t>
  </si>
  <si>
    <t>*010py*</t>
  </si>
  <si>
    <t>*03qpi*</t>
  </si>
  <si>
    <t>*01ubc*</t>
  </si>
  <si>
    <t>*01s9d*</t>
  </si>
  <si>
    <t>*02w16*</t>
  </si>
  <si>
    <t>*01cfr*</t>
  </si>
  <si>
    <t>*02iyj*</t>
  </si>
  <si>
    <t>*046yd*</t>
  </si>
  <si>
    <t>*01spz*</t>
  </si>
  <si>
    <t>*049tw*</t>
  </si>
  <si>
    <t>*0002q*</t>
  </si>
  <si>
    <t>*000qk*</t>
  </si>
  <si>
    <t>*021yk*</t>
  </si>
  <si>
    <t>*021yn*</t>
  </si>
  <si>
    <t>*025gl*</t>
  </si>
  <si>
    <t>*000rp*</t>
  </si>
  <si>
    <t>*01cg0*</t>
  </si>
  <si>
    <t>*0410x*</t>
  </si>
  <si>
    <t>*0057x*</t>
  </si>
  <si>
    <t>*021yt*</t>
  </si>
  <si>
    <t>*02z07*</t>
  </si>
  <si>
    <t>*01s9h*</t>
  </si>
  <si>
    <t>*004ee*</t>
  </si>
  <si>
    <t>*0008v*</t>
  </si>
  <si>
    <t>*021yu*</t>
  </si>
  <si>
    <t>*025g7*</t>
  </si>
  <si>
    <t>*03qqq*</t>
  </si>
  <si>
    <t>*03cag*</t>
  </si>
  <si>
    <t>*027bm*</t>
  </si>
  <si>
    <t>*03dfa*</t>
  </si>
  <si>
    <t>*021z0*</t>
  </si>
  <si>
    <t>*03cbe*</t>
  </si>
  <si>
    <t>*02mw6*</t>
  </si>
  <si>
    <t>*01sfj*</t>
  </si>
  <si>
    <t>*01suo*</t>
  </si>
  <si>
    <t>*02bu9*</t>
  </si>
  <si>
    <t>*02zoa*</t>
  </si>
  <si>
    <t>*03zc9*</t>
  </si>
  <si>
    <t>*03ab0*</t>
  </si>
  <si>
    <t>*03ap0*</t>
  </si>
  <si>
    <t>*02n2x*</t>
  </si>
  <si>
    <t>*04f6r*</t>
  </si>
  <si>
    <t>*03dg9*</t>
  </si>
  <si>
    <t>*02j2w*</t>
  </si>
  <si>
    <t>*01uay*</t>
  </si>
  <si>
    <t>*03pjh*</t>
  </si>
  <si>
    <t>*02bwm*</t>
  </si>
  <si>
    <t>*03c9c*</t>
  </si>
  <si>
    <t>*032gt*</t>
  </si>
  <si>
    <t>*00059*</t>
  </si>
  <si>
    <t>*02z98*</t>
  </si>
  <si>
    <t>*02d54*</t>
  </si>
  <si>
    <t>*02hkk*</t>
  </si>
  <si>
    <t>*02jhm*</t>
  </si>
  <si>
    <t>*03h8n*</t>
  </si>
  <si>
    <t>*021zb*</t>
  </si>
  <si>
    <t>*03xlb*</t>
  </si>
  <si>
    <t>*025ei*</t>
  </si>
  <si>
    <t>*02nbg*</t>
  </si>
  <si>
    <t>*014p0*</t>
  </si>
  <si>
    <t>*02mw7*</t>
  </si>
  <si>
    <t>*03pov*</t>
  </si>
  <si>
    <t>*004dd*</t>
  </si>
  <si>
    <t>*03117*</t>
  </si>
  <si>
    <t>*0009e*</t>
  </si>
  <si>
    <t>*01hcq*</t>
  </si>
  <si>
    <t>*01sg2*</t>
  </si>
  <si>
    <t>*02c2x*</t>
  </si>
  <si>
    <t>*02bu5*</t>
  </si>
  <si>
    <t>*04ptt*</t>
  </si>
  <si>
    <t>*03dg7*</t>
  </si>
  <si>
    <t>*031ba*</t>
  </si>
  <si>
    <t>*000o0*</t>
  </si>
  <si>
    <t>*041ry*</t>
  </si>
  <si>
    <t>*02c1b*</t>
  </si>
  <si>
    <t>*02bwd*</t>
  </si>
  <si>
    <t>*03753*</t>
  </si>
  <si>
    <t>*02z96*</t>
  </si>
  <si>
    <t>*02br0*</t>
  </si>
  <si>
    <t>*000in*</t>
  </si>
  <si>
    <t>*02bv0*</t>
  </si>
  <si>
    <t>*02c0a*</t>
  </si>
  <si>
    <t>*000cu*</t>
  </si>
  <si>
    <t>*01skh*</t>
  </si>
  <si>
    <t>*042sz*</t>
  </si>
  <si>
    <t>*01cft*</t>
  </si>
  <si>
    <t>*01sgz*</t>
  </si>
  <si>
    <t>*01srm*</t>
  </si>
  <si>
    <t>*025ej*</t>
  </si>
  <si>
    <t>*02bqr*</t>
  </si>
  <si>
    <t>*000pb*</t>
  </si>
  <si>
    <t>*00qrf*</t>
  </si>
  <si>
    <t>*01sb2*</t>
  </si>
  <si>
    <t>*0232h*</t>
  </si>
  <si>
    <t>*041q1*</t>
  </si>
  <si>
    <t>*01te5*</t>
  </si>
  <si>
    <t>*021zp*</t>
  </si>
  <si>
    <t>*02i11*</t>
  </si>
  <si>
    <t>*021zq*</t>
  </si>
  <si>
    <t>*025eg*</t>
  </si>
  <si>
    <t>*0002p*</t>
  </si>
  <si>
    <t>*03pjf*</t>
  </si>
  <si>
    <t>*000ow*</t>
  </si>
  <si>
    <t>*04aok*</t>
  </si>
  <si>
    <t>*03ynj*</t>
  </si>
  <si>
    <t>*01t3g*</t>
  </si>
  <si>
    <t>*0057j*</t>
  </si>
  <si>
    <t>*02bq1*</t>
  </si>
  <si>
    <t>*031fw*</t>
  </si>
  <si>
    <t>*025he*</t>
  </si>
  <si>
    <t>*04mlr*</t>
  </si>
  <si>
    <t>*02j7h*</t>
  </si>
  <si>
    <t>*02mzz*</t>
  </si>
  <si>
    <t>*01di3*</t>
  </si>
  <si>
    <t>*02hhj*</t>
  </si>
  <si>
    <t>*01cdf*</t>
  </si>
  <si>
    <t>*0260y*</t>
  </si>
  <si>
    <t>*03zmg*</t>
  </si>
  <si>
    <t>*01sc7*</t>
  </si>
  <si>
    <t>*000si*</t>
  </si>
  <si>
    <t>*02n1f*</t>
  </si>
  <si>
    <t>*02n8k*</t>
  </si>
  <si>
    <t>*02bq7*</t>
  </si>
  <si>
    <t>*03pix*</t>
  </si>
  <si>
    <t>*03pox*</t>
  </si>
  <si>
    <t>*03deu*</t>
  </si>
  <si>
    <t>*03pjk*</t>
  </si>
  <si>
    <t>*03pj8*</t>
  </si>
  <si>
    <t>*000tj*</t>
  </si>
  <si>
    <t>*02ytk*</t>
  </si>
  <si>
    <t>*01shb*</t>
  </si>
  <si>
    <t>*01e5n*</t>
  </si>
  <si>
    <t>*02206*</t>
  </si>
  <si>
    <t>*02bqh*</t>
  </si>
  <si>
    <t>*02nax*</t>
  </si>
  <si>
    <t>*01uut*</t>
  </si>
  <si>
    <t>*01cdo*</t>
  </si>
  <si>
    <t>*02mw1*</t>
  </si>
  <si>
    <t>*03qqb*</t>
  </si>
  <si>
    <t>*000cn*</t>
  </si>
  <si>
    <t>*01ses*</t>
  </si>
  <si>
    <t>*02bwr*</t>
  </si>
  <si>
    <t>*02hg4*</t>
  </si>
  <si>
    <t>*01jb8*</t>
  </si>
  <si>
    <t>*01c94*</t>
  </si>
  <si>
    <t>*03qn0*</t>
  </si>
  <si>
    <t>*000no*</t>
  </si>
  <si>
    <t>*02xid*</t>
  </si>
  <si>
    <t>*02bxb*</t>
  </si>
  <si>
    <t>*02jh6*</t>
  </si>
  <si>
    <t>*03nqc*</t>
  </si>
  <si>
    <t>*03et8*</t>
  </si>
  <si>
    <t>*030w2*</t>
  </si>
  <si>
    <t>*03mp9*</t>
  </si>
  <si>
    <t>*026m1*</t>
  </si>
  <si>
    <t>*03cav*</t>
  </si>
  <si>
    <t>*000cd*</t>
  </si>
  <si>
    <t>*03ae8*</t>
  </si>
  <si>
    <t>*03dgs*</t>
  </si>
  <si>
    <t>*01di2*</t>
  </si>
  <si>
    <t>*02n4z*</t>
  </si>
  <si>
    <t>*000t4*</t>
  </si>
  <si>
    <t>*026mm*</t>
  </si>
  <si>
    <t>*025ew*</t>
  </si>
  <si>
    <t>*03qlb*</t>
  </si>
  <si>
    <t>*01vq9*</t>
  </si>
  <si>
    <t>*01cgh*</t>
  </si>
  <si>
    <t>*01srb*</t>
  </si>
  <si>
    <t>*004e3*</t>
  </si>
  <si>
    <t>*02j71*</t>
  </si>
  <si>
    <t>*032pz*</t>
  </si>
  <si>
    <t>*02bvw*</t>
  </si>
  <si>
    <t>*03p9d*</t>
  </si>
  <si>
    <t>*03zbh*</t>
  </si>
  <si>
    <t>*0312v*</t>
  </si>
  <si>
    <t>*03pzo*</t>
  </si>
  <si>
    <t>*02btv*</t>
  </si>
  <si>
    <t>*02u47*</t>
  </si>
  <si>
    <t>*043pf*</t>
  </si>
  <si>
    <t>*02h9j*</t>
  </si>
  <si>
    <t>*01b9p*</t>
  </si>
  <si>
    <t>*00qrj*</t>
  </si>
  <si>
    <t>*01cih*</t>
  </si>
  <si>
    <t>*01s8z*</t>
  </si>
  <si>
    <t>*03zmf*</t>
  </si>
  <si>
    <t>*01uoi*</t>
  </si>
  <si>
    <t>*025gm*</t>
  </si>
  <si>
    <t>*032gq*</t>
  </si>
  <si>
    <t>*02hgr*</t>
  </si>
  <si>
    <t>*025f1*</t>
  </si>
  <si>
    <t>*04053*</t>
  </si>
  <si>
    <t>*025d4*</t>
  </si>
  <si>
    <t>*01dkm*</t>
  </si>
  <si>
    <t>*01kyg*</t>
  </si>
  <si>
    <t>*03766*</t>
  </si>
  <si>
    <t>*03dei*</t>
  </si>
  <si>
    <t>*025f0*</t>
  </si>
  <si>
    <t>*01sb1*</t>
  </si>
  <si>
    <t>*031k3*</t>
  </si>
  <si>
    <t>*025f5*</t>
  </si>
  <si>
    <t>*02yop*</t>
  </si>
  <si>
    <t>*01c1n*</t>
  </si>
  <si>
    <t>*02brm*</t>
  </si>
  <si>
    <t>*03moe*</t>
  </si>
  <si>
    <t>*02i3f*</t>
  </si>
  <si>
    <t>*02hhl*</t>
  </si>
  <si>
    <t>*01fi8*</t>
  </si>
  <si>
    <t>*03an7*</t>
  </si>
  <si>
    <t>*01uo1*</t>
  </si>
  <si>
    <t>*02bzo*</t>
  </si>
  <si>
    <t>*041se*</t>
  </si>
  <si>
    <t>*01sbw*</t>
  </si>
  <si>
    <t>*004ik*</t>
  </si>
  <si>
    <t>*01fhl*</t>
  </si>
  <si>
    <t>*031t0*</t>
  </si>
  <si>
    <t>*0220s*</t>
  </si>
  <si>
    <t>*02nqg*</t>
  </si>
  <si>
    <t>*025i0*</t>
  </si>
  <si>
    <t>*02yog*</t>
  </si>
  <si>
    <t>*02i65*</t>
  </si>
  <si>
    <t>*01yym*</t>
  </si>
  <si>
    <t>*041pq*</t>
  </si>
  <si>
    <t>*02n4v*</t>
  </si>
  <si>
    <t>*03d73*</t>
  </si>
  <si>
    <t>*02bve*</t>
  </si>
  <si>
    <t>*03df0*</t>
  </si>
  <si>
    <t>*02n9e*</t>
  </si>
  <si>
    <t>*01bvt*</t>
  </si>
  <si>
    <t>*031d9*</t>
  </si>
  <si>
    <t>*01s8u*</t>
  </si>
  <si>
    <t>*01eyu*</t>
  </si>
  <si>
    <t>27459</t>
  </si>
  <si>
    <t>*04b84*</t>
  </si>
  <si>
    <t>Yoshi Tsutsugo</t>
  </si>
  <si>
    <t>*03d6r*</t>
  </si>
  <si>
    <t>*03pir*</t>
  </si>
  <si>
    <t>*02c2k*</t>
  </si>
  <si>
    <t>*02hhk*</t>
  </si>
  <si>
    <t>*03d75*</t>
  </si>
  <si>
    <t>*01fi9*</t>
  </si>
  <si>
    <t>*01lum*</t>
  </si>
  <si>
    <t>*02c68*</t>
  </si>
  <si>
    <t>*01bus*</t>
  </si>
  <si>
    <t>*0007b*</t>
  </si>
  <si>
    <t>*0001p*</t>
  </si>
  <si>
    <t>*02j6w*</t>
  </si>
  <si>
    <t>*02xil*</t>
  </si>
  <si>
    <t>*02vl6*</t>
  </si>
  <si>
    <t>*03o43*</t>
  </si>
  <si>
    <t>*0003t*</t>
  </si>
  <si>
    <t>*0440h*</t>
  </si>
  <si>
    <t>*02jzn*</t>
  </si>
  <si>
    <t>*026rz*</t>
  </si>
  <si>
    <t>*0312o*</t>
  </si>
  <si>
    <t>*013uv*</t>
  </si>
  <si>
    <t>*04auj*</t>
  </si>
  <si>
    <t>*01sbm*</t>
  </si>
  <si>
    <t>*02210*</t>
  </si>
  <si>
    <t>*01sc1*</t>
  </si>
  <si>
    <t>*02z6g*</t>
  </si>
  <si>
    <t>*0001t*</t>
  </si>
  <si>
    <t>*04p9m*</t>
  </si>
  <si>
    <t>*01ub4*</t>
  </si>
  <si>
    <t>*03ab1*</t>
  </si>
  <si>
    <t>*0433b*</t>
  </si>
  <si>
    <t>*000k3*</t>
  </si>
  <si>
    <t>*02xmq*</t>
  </si>
  <si>
    <t>*04efa*</t>
  </si>
  <si>
    <t>*029us*</t>
  </si>
  <si>
    <t>*028is*</t>
  </si>
  <si>
    <t>*04apz*</t>
  </si>
  <si>
    <t>*01ti7*</t>
  </si>
  <si>
    <t>*000wc*</t>
  </si>
  <si>
    <t>*03d7g*</t>
  </si>
  <si>
    <t>*02myh*</t>
  </si>
  <si>
    <t>*000dp*</t>
  </si>
  <si>
    <t>*02bs8*</t>
  </si>
  <si>
    <t>*01but*</t>
  </si>
  <si>
    <t>*049ur*</t>
  </si>
  <si>
    <t>*0008r*</t>
  </si>
  <si>
    <t>*025i1*</t>
  </si>
  <si>
    <t>*025gy*</t>
  </si>
  <si>
    <t>*03mpf*</t>
  </si>
  <si>
    <t>*0221a*</t>
  </si>
  <si>
    <t>*01c5m*</t>
  </si>
  <si>
    <t>*01see*</t>
  </si>
  <si>
    <t>*02br5*</t>
  </si>
  <si>
    <t>*0221b*</t>
  </si>
  <si>
    <t>*03199*</t>
  </si>
  <si>
    <t>*000u7*</t>
  </si>
  <si>
    <t>*00qmv*</t>
  </si>
  <si>
    <t>*0316l*</t>
  </si>
  <si>
    <t>*00031*</t>
  </si>
  <si>
    <t>*02iug*</t>
  </si>
  <si>
    <t>*02gzl*</t>
  </si>
  <si>
    <t>*031b4*</t>
  </si>
  <si>
    <t>*04y78*</t>
  </si>
  <si>
    <t>*02j5o*</t>
  </si>
  <si>
    <t>*000wm*</t>
  </si>
  <si>
    <t>*01cgw*</t>
  </si>
  <si>
    <t>*03c8t*</t>
  </si>
  <si>
    <t>*01sjt*</t>
  </si>
  <si>
    <t>*02mw3*</t>
  </si>
  <si>
    <t>*01c50*</t>
  </si>
  <si>
    <t>*025dq*</t>
  </si>
  <si>
    <t>*01c1w*</t>
  </si>
  <si>
    <t>*03121*</t>
  </si>
  <si>
    <t>*03d6z*</t>
  </si>
  <si>
    <t>*02j75*</t>
  </si>
  <si>
    <t>*02hme*</t>
  </si>
  <si>
    <t>*04p9n*</t>
  </si>
  <si>
    <t>*01cwm*</t>
  </si>
  <si>
    <t>*026k8*</t>
  </si>
  <si>
    <t>*000ss*</t>
  </si>
  <si>
    <t>*03afr*</t>
  </si>
  <si>
    <t>*02oep*</t>
  </si>
  <si>
    <t>*03pje*</t>
  </si>
  <si>
    <t>*01usx*</t>
  </si>
  <si>
    <t>*04eer*</t>
  </si>
  <si>
    <t>*027e4*</t>
  </si>
  <si>
    <t>*02c5l*</t>
  </si>
  <si>
    <t>*02hg3*</t>
  </si>
  <si>
    <t>*04y76*</t>
  </si>
  <si>
    <t>*03dbm*</t>
  </si>
  <si>
    <t>*01f6z*</t>
  </si>
  <si>
    <t>*031cr*</t>
  </si>
  <si>
    <t>*02hux*</t>
  </si>
  <si>
    <t>*01slf*</t>
  </si>
  <si>
    <t>*01c45*</t>
  </si>
  <si>
    <t>*01us9*</t>
  </si>
  <si>
    <t>*041rk*</t>
  </si>
  <si>
    <t>*02n4q*</t>
  </si>
  <si>
    <t>*02mzu*</t>
  </si>
  <si>
    <t>*01u4b*</t>
  </si>
  <si>
    <t>*01sb3*</t>
  </si>
  <si>
    <t>*01shc*</t>
  </si>
  <si>
    <t>*04bpk*</t>
  </si>
  <si>
    <t>*03oxd*</t>
  </si>
  <si>
    <t>*02hnk*</t>
  </si>
  <si>
    <t>*041m3*</t>
  </si>
  <si>
    <t>*02hq8*</t>
  </si>
  <si>
    <t>*041x6*</t>
  </si>
  <si>
    <t>*03dfo*</t>
  </si>
  <si>
    <t>*01sh5*</t>
  </si>
  <si>
    <t>*01bw6*</t>
  </si>
  <si>
    <t>*03see*</t>
  </si>
  <si>
    <t>*02hn9*</t>
  </si>
  <si>
    <t>*025f8*</t>
  </si>
  <si>
    <t>*02my3*</t>
  </si>
  <si>
    <t>*02i2h*</t>
  </si>
  <si>
    <t>*0311b*</t>
  </si>
  <si>
    <t>*01sl4*</t>
  </si>
  <si>
    <t>*005gd*</t>
  </si>
  <si>
    <t>*000qn*</t>
  </si>
  <si>
    <t>*0429h*</t>
  </si>
  <si>
    <t>*0001n*</t>
  </si>
  <si>
    <t>*025ko*</t>
  </si>
  <si>
    <t>*03qtp*</t>
  </si>
  <si>
    <t>*02mwg*</t>
  </si>
  <si>
    <t>*02c5v*</t>
  </si>
  <si>
    <t>*02mws*</t>
  </si>
  <si>
    <t>*02bvh*</t>
  </si>
  <si>
    <t>*02n23*</t>
  </si>
  <si>
    <t>*0241w*</t>
  </si>
  <si>
    <t>*01vxk*</t>
  </si>
  <si>
    <t>*026m0*</t>
  </si>
  <si>
    <t>*02mwv*</t>
  </si>
  <si>
    <t>*01u5f*</t>
  </si>
  <si>
    <t>*000o4*</t>
  </si>
  <si>
    <t>*03bro*</t>
  </si>
  <si>
    <t>*0003j*</t>
  </si>
  <si>
    <t>*02bu3*</t>
  </si>
  <si>
    <t>*01scm*</t>
  </si>
  <si>
    <t>*01ucm*</t>
  </si>
  <si>
    <t>*01sgk*</t>
  </si>
  <si>
    <t>*01uha*</t>
  </si>
  <si>
    <t>*0004t*</t>
  </si>
  <si>
    <t>*04aed*</t>
  </si>
  <si>
    <t>*02brt*</t>
  </si>
  <si>
    <t>*0222b*</t>
  </si>
  <si>
    <t>*004es*</t>
  </si>
  <si>
    <t>*031cs*</t>
  </si>
  <si>
    <t>*031dt*</t>
  </si>
  <si>
    <t>27460</t>
  </si>
  <si>
    <t>*05acn*</t>
  </si>
  <si>
    <t>*03djm*</t>
  </si>
  <si>
    <t>*0314j*</t>
  </si>
  <si>
    <t>*031dw*</t>
  </si>
  <si>
    <t>*030vs*</t>
  </si>
  <si>
    <t>*025dn*</t>
  </si>
  <si>
    <t>*02yqz*</t>
  </si>
  <si>
    <t>*03aad*</t>
  </si>
  <si>
    <t>*0001y*</t>
  </si>
  <si>
    <t>*00054*</t>
  </si>
  <si>
    <t>*01buu*</t>
  </si>
  <si>
    <t>*026c7*</t>
  </si>
  <si>
    <t>*03daf*</t>
  </si>
  <si>
    <t>*0003f*</t>
  </si>
  <si>
    <t>*005iv*</t>
  </si>
  <si>
    <t>*03c8v*</t>
  </si>
  <si>
    <t>*01c0r*</t>
  </si>
  <si>
    <t>*02i2i*</t>
  </si>
  <si>
    <t>*0007q*</t>
  </si>
  <si>
    <t>*000bt*</t>
  </si>
  <si>
    <t>*02i12*</t>
  </si>
  <si>
    <t>*02bsn*</t>
  </si>
  <si>
    <t>Tsutsugo, Yoshi</t>
  </si>
  <si>
    <t>Garcia, Jose</t>
  </si>
  <si>
    <t>Fairbanks, Peter</t>
  </si>
  <si>
    <t>Olivares, Edward</t>
  </si>
  <si>
    <t>Heineman, Tyler</t>
  </si>
  <si>
    <t>Torkelson, Spencer</t>
  </si>
  <si>
    <t>Martin, Austin</t>
  </si>
  <si>
    <t>Samuel Huff</t>
  </si>
  <si>
    <t>Chad Tromp</t>
  </si>
  <si>
    <t>Jose  Garcia</t>
  </si>
  <si>
    <t>Jasrado Chisholm</t>
  </si>
  <si>
    <t>Brooks Raley</t>
  </si>
  <si>
    <t>Jonathan Brubaker</t>
  </si>
  <si>
    <t>Cameron Hill</t>
  </si>
  <si>
    <t>Rafael Dolis</t>
  </si>
  <si>
    <t>Garrett Crochet</t>
  </si>
  <si>
    <t>17485</t>
  </si>
  <si>
    <t>20220</t>
  </si>
  <si>
    <t>17859</t>
  </si>
  <si>
    <t>19951</t>
  </si>
  <si>
    <t>19582</t>
  </si>
  <si>
    <t>barrefr02</t>
  </si>
  <si>
    <t>21524</t>
  </si>
  <si>
    <t>21618</t>
  </si>
  <si>
    <t>20126</t>
  </si>
  <si>
    <t>19966</t>
  </si>
  <si>
    <t>18365</t>
  </si>
  <si>
    <t>20276</t>
  </si>
  <si>
    <t>19950</t>
  </si>
  <si>
    <t>17216</t>
  </si>
  <si>
    <t>15507</t>
  </si>
  <si>
    <t>18577</t>
  </si>
  <si>
    <t>23252</t>
  </si>
  <si>
    <t>17606</t>
  </si>
  <si>
    <t>19643</t>
  </si>
  <si>
    <t>18872</t>
  </si>
  <si>
    <t>18331</t>
  </si>
  <si>
    <t>Kwang hyun Kim</t>
  </si>
  <si>
    <t>Kwang</t>
  </si>
  <si>
    <t>hyun Kim</t>
  </si>
  <si>
    <t>hyun Kim, Kwang</t>
  </si>
  <si>
    <t>Shed Long Jr.</t>
  </si>
  <si>
    <t>Long Jr., Shed</t>
  </si>
  <si>
    <t>20521</t>
  </si>
  <si>
    <t>17273</t>
  </si>
  <si>
    <t>18000</t>
  </si>
  <si>
    <t>20492</t>
  </si>
  <si>
    <t>20039</t>
  </si>
  <si>
    <t>18373</t>
  </si>
  <si>
    <t>18699</t>
  </si>
  <si>
    <t>19948</t>
  </si>
  <si>
    <t>20036</t>
  </si>
  <si>
    <t>22815</t>
  </si>
  <si>
    <t>20160</t>
  </si>
  <si>
    <t>20302</t>
  </si>
  <si>
    <t>AJ Pollock</t>
  </si>
  <si>
    <t>20043</t>
  </si>
  <si>
    <t>19610</t>
  </si>
  <si>
    <t>Hyun Jin Ryu</t>
  </si>
  <si>
    <t>Ryu, Hyun Jin</t>
  </si>
  <si>
    <t>19680</t>
  </si>
  <si>
    <t>25377</t>
  </si>
  <si>
    <t>22267</t>
  </si>
  <si>
    <t>smithdo02</t>
  </si>
  <si>
    <t>18900</t>
  </si>
  <si>
    <t>19918</t>
  </si>
  <si>
    <t>20078</t>
  </si>
  <si>
    <t>heinety01</t>
  </si>
  <si>
    <t>13897</t>
  </si>
  <si>
    <t>S</t>
  </si>
  <si>
    <t>croneja01</t>
  </si>
  <si>
    <t>Cronenworth</t>
  </si>
  <si>
    <t>18036</t>
  </si>
  <si>
    <t>Cronenworth, Jake</t>
  </si>
  <si>
    <t>sneedcy01</t>
  </si>
  <si>
    <t>Cy</t>
  </si>
  <si>
    <t>Sneed</t>
  </si>
  <si>
    <t>16101</t>
  </si>
  <si>
    <t>Sneed, Cy</t>
  </si>
  <si>
    <t>zuberty01</t>
  </si>
  <si>
    <t>Zuber</t>
  </si>
  <si>
    <t>20379</t>
  </si>
  <si>
    <t>Zuber, Tyler</t>
  </si>
  <si>
    <t>hellebe01</t>
  </si>
  <si>
    <t>Heller</t>
  </si>
  <si>
    <t>15100</t>
  </si>
  <si>
    <t>Heller, Ben</t>
  </si>
  <si>
    <t>thompry01</t>
  </si>
  <si>
    <t>16647</t>
  </si>
  <si>
    <t>thompry02</t>
  </si>
  <si>
    <t>Thompson, Ryan</t>
  </si>
  <si>
    <t>sharpst01</t>
  </si>
  <si>
    <t>Sterling</t>
  </si>
  <si>
    <t>Sharp</t>
  </si>
  <si>
    <t>19671</t>
  </si>
  <si>
    <t>Sharp, Sterling</t>
  </si>
  <si>
    <t>velazan01</t>
  </si>
  <si>
    <t>14196</t>
  </si>
  <si>
    <t>Velazquez, Andrew</t>
  </si>
  <si>
    <t>Andrew Velazquez, 2120058</t>
  </si>
  <si>
    <t>garcilu04</t>
  </si>
  <si>
    <t>20391</t>
  </si>
  <si>
    <t>haggesa01</t>
  </si>
  <si>
    <t>Haggerty</t>
  </si>
  <si>
    <t>18054</t>
  </si>
  <si>
    <t>Haggerty, Sam</t>
  </si>
  <si>
    <t>18353</t>
  </si>
  <si>
    <t>Dee Strange-Gordon</t>
  </si>
  <si>
    <t>Strange-Gordon</t>
  </si>
  <si>
    <t>Strange-Gordon, Dee</t>
  </si>
  <si>
    <t>Pollock, AJ</t>
  </si>
  <si>
    <t>sanchsi01</t>
  </si>
  <si>
    <t>HEINEMAN19910619A</t>
  </si>
  <si>
    <t>*02n1c*</t>
  </si>
  <si>
    <t>CRONENWOR19940121A</t>
  </si>
  <si>
    <t>*03qmh*</t>
  </si>
  <si>
    <t>SNEED19921001A</t>
  </si>
  <si>
    <t>*03da9*</t>
  </si>
  <si>
    <t>ZUBER19950616A</t>
  </si>
  <si>
    <t>*04ehi*</t>
  </si>
  <si>
    <t>HELLER19910805A</t>
  </si>
  <si>
    <t>*031gh*</t>
  </si>
  <si>
    <t>THOMPSON19920626A</t>
  </si>
  <si>
    <t>*03duu*</t>
  </si>
  <si>
    <t>SHARP19950530A</t>
  </si>
  <si>
    <t>*0424b*</t>
  </si>
  <si>
    <t>VELAZQUEZ19940714A</t>
  </si>
  <si>
    <t>HAGGERTY19940526A</t>
  </si>
  <si>
    <t>*03qz9*</t>
  </si>
  <si>
    <t>bubickr01</t>
  </si>
  <si>
    <t>Bubic</t>
  </si>
  <si>
    <t>21455</t>
  </si>
  <si>
    <t>Bubic, Kris</t>
  </si>
  <si>
    <t>*04pmb*</t>
  </si>
  <si>
    <t>brubajt01</t>
  </si>
  <si>
    <t>JT Brubaker</t>
  </si>
  <si>
    <t>JT</t>
  </si>
  <si>
    <t>Brubaker</t>
  </si>
  <si>
    <t>17578</t>
  </si>
  <si>
    <t>BRUBAKER19931117A</t>
  </si>
  <si>
    <t>Brubaker, JT</t>
  </si>
  <si>
    <t>*03qm8*</t>
  </si>
  <si>
    <t>castery01</t>
  </si>
  <si>
    <t>Castellani</t>
  </si>
  <si>
    <t>16377</t>
  </si>
  <si>
    <t>CASTELLAN19960401A</t>
  </si>
  <si>
    <t>Castellani, Ryan</t>
  </si>
  <si>
    <t>*03d79*</t>
  </si>
  <si>
    <t>antonte01</t>
  </si>
  <si>
    <t>Tejay</t>
  </si>
  <si>
    <t>Antone</t>
  </si>
  <si>
    <t>16233</t>
  </si>
  <si>
    <t>ANTONE19931205A</t>
  </si>
  <si>
    <t>Antone, Tejay</t>
  </si>
  <si>
    <t>*02nbw*</t>
  </si>
  <si>
    <t>dunnida01</t>
  </si>
  <si>
    <t>Dunning</t>
  </si>
  <si>
    <t>19409</t>
  </si>
  <si>
    <t>DUNNING19941220A</t>
  </si>
  <si>
    <t>Dunning, Dane</t>
  </si>
  <si>
    <t>*041m9*</t>
  </si>
  <si>
    <t>flemijo01</t>
  </si>
  <si>
    <t>Fleming</t>
  </si>
  <si>
    <t>20418</t>
  </si>
  <si>
    <t>FLEMING19960518A</t>
  </si>
  <si>
    <t>Fleming, Josh</t>
  </si>
  <si>
    <t>*04egq*</t>
  </si>
  <si>
    <t>bielabr01</t>
  </si>
  <si>
    <t>Bielak</t>
  </si>
  <si>
    <t>19866</t>
  </si>
  <si>
    <t>BIELAK19960402A</t>
  </si>
  <si>
    <t>Bielak, Brandon</t>
  </si>
  <si>
    <t>hernajo02</t>
  </si>
  <si>
    <t>17464</t>
  </si>
  <si>
    <t>HERNANDEZ19960706A</t>
  </si>
  <si>
    <t>Hernandez, Jonathan</t>
  </si>
  <si>
    <t>*03mgq*</t>
  </si>
  <si>
    <t>valdeph01</t>
  </si>
  <si>
    <t>15605</t>
  </si>
  <si>
    <t>VALDEZ19911116A</t>
  </si>
  <si>
    <t>Valdez, Phillips</t>
  </si>
  <si>
    <t>*040bu*</t>
  </si>
  <si>
    <t>mayermi01</t>
  </si>
  <si>
    <t>Mayers</t>
  </si>
  <si>
    <t>15451</t>
  </si>
  <si>
    <t>MAYERS19911206A</t>
  </si>
  <si>
    <t>Mayers, Mike</t>
  </si>
  <si>
    <t>*0316b*</t>
  </si>
  <si>
    <t>willide03</t>
  </si>
  <si>
    <t>15816</t>
  </si>
  <si>
    <t>WILLIAMS19940921A</t>
  </si>
  <si>
    <t>Williams, Devin</t>
  </si>
  <si>
    <t>*0311c*</t>
  </si>
  <si>
    <t>fairbpe01</t>
  </si>
  <si>
    <t>Fairbanks</t>
  </si>
  <si>
    <t>17998</t>
  </si>
  <si>
    <t>Pete Fairbanks</t>
  </si>
  <si>
    <t>FAIRBANKS19931216A</t>
  </si>
  <si>
    <t>Fairbanks, Pete</t>
  </si>
  <si>
    <t>staumjo01</t>
  </si>
  <si>
    <t>Staumont</t>
  </si>
  <si>
    <t>18335</t>
  </si>
  <si>
    <t>STAUMONT19931221A</t>
  </si>
  <si>
    <t>Staumont, Josh</t>
  </si>
  <si>
    <t>*03pp2*</t>
  </si>
  <si>
    <t>lakintr01</t>
  </si>
  <si>
    <t>Lakins</t>
  </si>
  <si>
    <t>18600</t>
  </si>
  <si>
    <t>Travis Lakins Sr.</t>
  </si>
  <si>
    <t>LAKINS19940629A</t>
  </si>
  <si>
    <t>Lakins, Travis</t>
  </si>
  <si>
    <t>*03qlx*</t>
  </si>
  <si>
    <t>Lakins Sr., Travis</t>
  </si>
  <si>
    <t>akinke01</t>
  </si>
  <si>
    <t>Keegan</t>
  </si>
  <si>
    <t>Akin</t>
  </si>
  <si>
    <t>19362</t>
  </si>
  <si>
    <t>AKIN19950401A</t>
  </si>
  <si>
    <t>Akin, Keegan</t>
  </si>
  <si>
    <t>*041py*</t>
  </si>
  <si>
    <t>dolisra01</t>
  </si>
  <si>
    <t>Dolis</t>
  </si>
  <si>
    <t>4185</t>
  </si>
  <si>
    <t>dolir001</t>
  </si>
  <si>
    <t>DOLIS00000000A</t>
  </si>
  <si>
    <t>Dolis, Rafael</t>
  </si>
  <si>
    <t>*01utq*</t>
  </si>
  <si>
    <t>curtijo02</t>
  </si>
  <si>
    <t>Curtiss</t>
  </si>
  <si>
    <t>16128</t>
  </si>
  <si>
    <t>CURTISS19930405A</t>
  </si>
  <si>
    <t>Curtiss, John</t>
  </si>
  <si>
    <t>*02ob9*</t>
  </si>
  <si>
    <t>oviedjo01</t>
  </si>
  <si>
    <t>22487</t>
  </si>
  <si>
    <t>OVIEDO19980302A</t>
  </si>
  <si>
    <t>Oviedo, Johan</t>
  </si>
  <si>
    <t>*04674*</t>
  </si>
  <si>
    <t>codyky01</t>
  </si>
  <si>
    <t>19686</t>
  </si>
  <si>
    <t>CODY19940809A</t>
  </si>
  <si>
    <t>Cody, Kyle</t>
  </si>
  <si>
    <t>*03pja*</t>
  </si>
  <si>
    <t>willita01</t>
  </si>
  <si>
    <t>14899</t>
  </si>
  <si>
    <t>WILLIAMS19910721A</t>
  </si>
  <si>
    <t>Williams, Taylor</t>
  </si>
  <si>
    <t>garcibr01</t>
  </si>
  <si>
    <t>19457</t>
  </si>
  <si>
    <t>GARCIA19950419A</t>
  </si>
  <si>
    <t>Garcia, Bryan</t>
  </si>
  <si>
    <t>*041sr*</t>
  </si>
  <si>
    <t>ramiryo01</t>
  </si>
  <si>
    <t>Yohan</t>
  </si>
  <si>
    <t>19444</t>
  </si>
  <si>
    <t>RAMIREZ19950506A</t>
  </si>
  <si>
    <t>Ramirez, Yohan</t>
  </si>
  <si>
    <t>*04ddz*</t>
  </si>
  <si>
    <t>valdece01</t>
  </si>
  <si>
    <t>9013</t>
  </si>
  <si>
    <t>valdc003</t>
  </si>
  <si>
    <t>VALDEZ19850317A</t>
  </si>
  <si>
    <t>Valdez, Cesar</t>
  </si>
  <si>
    <t>*01u9l*</t>
  </si>
  <si>
    <t>sulseco01</t>
  </si>
  <si>
    <t>Sulser</t>
  </si>
  <si>
    <t>15256</t>
  </si>
  <si>
    <t>SULSER19900312A</t>
  </si>
  <si>
    <t>Sulser, Cole</t>
  </si>
  <si>
    <t>*031hc*</t>
  </si>
  <si>
    <t>romanjo03</t>
  </si>
  <si>
    <t>16122</t>
  </si>
  <si>
    <t>ROMANO19930421A</t>
  </si>
  <si>
    <t>Romano, Jordan</t>
  </si>
  <si>
    <t>*03di6*</t>
  </si>
  <si>
    <t>cabrege01</t>
  </si>
  <si>
    <t>Genesis</t>
  </si>
  <si>
    <t>17490</t>
  </si>
  <si>
    <t>CABRERA19961010A</t>
  </si>
  <si>
    <t>Cabrera, Genesis</t>
  </si>
  <si>
    <t>*040cf*</t>
  </si>
  <si>
    <t>marmojo01</t>
  </si>
  <si>
    <t>Marmolejos</t>
  </si>
  <si>
    <t>15767</t>
  </si>
  <si>
    <t>MARMOLEJO19930102A</t>
  </si>
  <si>
    <t>Marmolejos, Jose</t>
  </si>
  <si>
    <t>*03c7p*</t>
  </si>
  <si>
    <t>olivaed02</t>
  </si>
  <si>
    <t>Olivares</t>
  </si>
  <si>
    <t>19698</t>
  </si>
  <si>
    <t>OLIVARES19960306A</t>
  </si>
  <si>
    <t>*04c8q*</t>
  </si>
  <si>
    <t>arauzjo01</t>
  </si>
  <si>
    <t>Arauz</t>
  </si>
  <si>
    <t>20275</t>
  </si>
  <si>
    <t>ARAUZ19980803A</t>
  </si>
  <si>
    <t>Arauz, Jonathan</t>
  </si>
  <si>
    <t>*03nrm*</t>
  </si>
  <si>
    <t>garcijo02</t>
  </si>
  <si>
    <t>Jose Garcia</t>
  </si>
  <si>
    <t>23378</t>
  </si>
  <si>
    <t>*04dwv*</t>
  </si>
  <si>
    <t>machivi01</t>
  </si>
  <si>
    <t>Vimael</t>
  </si>
  <si>
    <t>Machin</t>
  </si>
  <si>
    <t>17684</t>
  </si>
  <si>
    <t>MACHIN19930925A</t>
  </si>
  <si>
    <t>Machin, Vimael</t>
  </si>
  <si>
    <t>*03qok*</t>
  </si>
  <si>
    <t>scruban01</t>
  </si>
  <si>
    <t>Scrubb</t>
  </si>
  <si>
    <t>20329</t>
  </si>
  <si>
    <t>SCRUBB19950113A</t>
  </si>
  <si>
    <t>Scrubb, Andre</t>
  </si>
  <si>
    <t>*041u2*</t>
  </si>
  <si>
    <t>kimha01</t>
  </si>
  <si>
    <t>Ha-Seong Kim</t>
  </si>
  <si>
    <t>Ha-Seong</t>
  </si>
  <si>
    <t>Ha-seon Kim</t>
  </si>
  <si>
    <t>Kim, Ha-Seong</t>
  </si>
  <si>
    <t>vaughan01</t>
  </si>
  <si>
    <t>Andrew Vaughn</t>
  </si>
  <si>
    <t>Vaughn</t>
  </si>
  <si>
    <t>sa3011226</t>
  </si>
  <si>
    <t>*04si2*</t>
  </si>
  <si>
    <t>jeffery01</t>
  </si>
  <si>
    <t>Jeffers</t>
  </si>
  <si>
    <t>24618</t>
  </si>
  <si>
    <t>Jeffers, Ryan</t>
  </si>
  <si>
    <t>*04pmu*</t>
  </si>
  <si>
    <t>huffsa01</t>
  </si>
  <si>
    <t>Sam Huff</t>
  </si>
  <si>
    <t>22209</t>
  </si>
  <si>
    <t>HUFF19980114A</t>
  </si>
  <si>
    <t>Huff, Sam</t>
  </si>
  <si>
    <t>*041tq*</t>
  </si>
  <si>
    <t>kirkal01</t>
  </si>
  <si>
    <t>22581</t>
  </si>
  <si>
    <t>KIRK19981106A</t>
  </si>
  <si>
    <t>Kirk, Alejandro</t>
  </si>
  <si>
    <t>*04t3y*</t>
  </si>
  <si>
    <t>houckta01</t>
  </si>
  <si>
    <t>Houck</t>
  </si>
  <si>
    <t>19879</t>
  </si>
  <si>
    <t>HOUCK19960629A</t>
  </si>
  <si>
    <t>Houck, Tanner</t>
  </si>
  <si>
    <t>*03djk*</t>
  </si>
  <si>
    <t>crochga01</t>
  </si>
  <si>
    <t>Crochet</t>
  </si>
  <si>
    <t>27463</t>
  </si>
  <si>
    <t>Crochet, Garrett</t>
  </si>
  <si>
    <t>*05ajh*</t>
  </si>
  <si>
    <t>hatchto01</t>
  </si>
  <si>
    <t>Tom Hatch</t>
  </si>
  <si>
    <t>Hatch</t>
  </si>
  <si>
    <t>19264</t>
  </si>
  <si>
    <t>HATCH19940922A</t>
  </si>
  <si>
    <t>Hatch, Tom</t>
  </si>
  <si>
    <t>torkesp01</t>
  </si>
  <si>
    <t>Spencer Torkelson</t>
  </si>
  <si>
    <t>Torkelson</t>
  </si>
  <si>
    <t>kremede01</t>
  </si>
  <si>
    <t>Kremer</t>
  </si>
  <si>
    <t>19350</t>
  </si>
  <si>
    <t>KREMER19960107A</t>
  </si>
  <si>
    <t>Kremer, Dean</t>
  </si>
  <si>
    <t>schmicl01</t>
  </si>
  <si>
    <t>Schmidt</t>
  </si>
  <si>
    <t>19899</t>
  </si>
  <si>
    <t>*04ee7*</t>
  </si>
  <si>
    <t>lacyas01</t>
  </si>
  <si>
    <t>Asa Lacy</t>
  </si>
  <si>
    <t>Asa</t>
  </si>
  <si>
    <t>Lacy</t>
  </si>
  <si>
    <t>Lacy, Asa</t>
  </si>
  <si>
    <t>grayjo03</t>
  </si>
  <si>
    <t>Josiah Gray</t>
  </si>
  <si>
    <t>Josiah</t>
  </si>
  <si>
    <t>sa3007475</t>
  </si>
  <si>
    <t>Gray, Josiah</t>
  </si>
  <si>
    <t>rogertr01</t>
  </si>
  <si>
    <t>22286</t>
  </si>
  <si>
    <t>Rogers, Trevor</t>
  </si>
  <si>
    <t>*04ak5*</t>
  </si>
  <si>
    <t>fostema01</t>
  </si>
  <si>
    <t>Foster</t>
  </si>
  <si>
    <t>19647</t>
  </si>
  <si>
    <t>FOSTER19950127A</t>
  </si>
  <si>
    <t>Foster, Matt</t>
  </si>
  <si>
    <t>*0422q*</t>
  </si>
  <si>
    <t>downsje01</t>
  </si>
  <si>
    <t>Jeter Downs</t>
  </si>
  <si>
    <t>sa3004615</t>
  </si>
  <si>
    <t>DOWNS19980727A</t>
  </si>
  <si>
    <t>Downs, Jeter</t>
  </si>
  <si>
    <t>*04eeg*</t>
  </si>
  <si>
    <t>heuerco01</t>
  </si>
  <si>
    <t>Codi</t>
  </si>
  <si>
    <t>Heuer</t>
  </si>
  <si>
    <t>23293</t>
  </si>
  <si>
    <t>Heuer, Codi</t>
  </si>
  <si>
    <t>*04prq*</t>
  </si>
  <si>
    <t>cruzon01</t>
  </si>
  <si>
    <t>Oneil Cruz</t>
  </si>
  <si>
    <t>Oneil</t>
  </si>
  <si>
    <t>sa917318</t>
  </si>
  <si>
    <t>CRUZ19981004A</t>
  </si>
  <si>
    <t>Cruz, Oneil</t>
  </si>
  <si>
    <t>*03zlh*</t>
  </si>
  <si>
    <t>mathiwy01</t>
  </si>
  <si>
    <t>Wyatt</t>
  </si>
  <si>
    <t>Mathisen</t>
  </si>
  <si>
    <t>14555</t>
  </si>
  <si>
    <t>MATHISEN19931230A</t>
  </si>
  <si>
    <t>Mathisen, Wyatt</t>
  </si>
  <si>
    <t>*02mxb*</t>
  </si>
  <si>
    <t>kowarja01</t>
  </si>
  <si>
    <t>Jackson Kowar</t>
  </si>
  <si>
    <t>Kowar</t>
  </si>
  <si>
    <t>sa3008273</t>
  </si>
  <si>
    <t>Kowar, Jackson</t>
  </si>
  <si>
    <t>mcclash01</t>
  </si>
  <si>
    <t>Shane McClanahan</t>
  </si>
  <si>
    <t>McClanahan</t>
  </si>
  <si>
    <t>sa3008547</t>
  </si>
  <si>
    <t>Shance McClanahan</t>
  </si>
  <si>
    <t>McClanahan, Shane</t>
  </si>
  <si>
    <t>*04mlt*</t>
  </si>
  <si>
    <t>lynchda02</t>
  </si>
  <si>
    <t>Daniel Lynch</t>
  </si>
  <si>
    <t>Lynch</t>
  </si>
  <si>
    <t>sa3007588</t>
  </si>
  <si>
    <t>Lynch, Daniel</t>
  </si>
  <si>
    <t>marshbr02</t>
  </si>
  <si>
    <t>Brandon Marsh</t>
  </si>
  <si>
    <t>Marsh</t>
  </si>
  <si>
    <t>sa917944</t>
  </si>
  <si>
    <t>MARSH19971218A</t>
  </si>
  <si>
    <t>Marsh, Brandon</t>
  </si>
  <si>
    <t>*041q8*</t>
  </si>
  <si>
    <t>lowejo01</t>
  </si>
  <si>
    <t>Josh Lowe</t>
  </si>
  <si>
    <t>sa917926</t>
  </si>
  <si>
    <t>LOWE19980202A</t>
  </si>
  <si>
    <t>Lowe, Josh</t>
  </si>
  <si>
    <t>cabreed02</t>
  </si>
  <si>
    <t>Edward Cabrera</t>
  </si>
  <si>
    <t>sa920423</t>
  </si>
  <si>
    <t>CABRERA19980413A</t>
  </si>
  <si>
    <t>Cabrera, Edward</t>
  </si>
  <si>
    <t>smithpa04</t>
  </si>
  <si>
    <t>Pavin</t>
  </si>
  <si>
    <t>19892</t>
  </si>
  <si>
    <t>SMITH19960206A</t>
  </si>
  <si>
    <t>Smith, Pavin</t>
  </si>
  <si>
    <t>*04alq*</t>
  </si>
  <si>
    <t>tayloty01</t>
  </si>
  <si>
    <t>Tyrone</t>
  </si>
  <si>
    <t>13675</t>
  </si>
  <si>
    <t>TAYLOR19940122A</t>
  </si>
  <si>
    <t>Taylor, Tyrone</t>
  </si>
  <si>
    <t>*02mx2*</t>
  </si>
  <si>
    <t>pareden01</t>
  </si>
  <si>
    <t>Enoli</t>
  </si>
  <si>
    <t>20447</t>
  </si>
  <si>
    <t>PAREDES19950928A</t>
  </si>
  <si>
    <t>Paredes, Enoli</t>
  </si>
  <si>
    <t>*04ywp*</t>
  </si>
  <si>
    <t>martiau01</t>
  </si>
  <si>
    <t>Austin Martin</t>
  </si>
  <si>
    <t>evansde01</t>
  </si>
  <si>
    <t>Demarcus</t>
  </si>
  <si>
    <t>Evans</t>
  </si>
  <si>
    <t>21087</t>
  </si>
  <si>
    <t>EVANS19961022A</t>
  </si>
  <si>
    <t>Evans, Demarcus</t>
  </si>
  <si>
    <t>*03qzx*</t>
  </si>
  <si>
    <t>DeMarcus Evans</t>
  </si>
  <si>
    <t>campulu01</t>
  </si>
  <si>
    <t>Luis Campusano</t>
  </si>
  <si>
    <t>Campusano</t>
  </si>
  <si>
    <t>22217</t>
  </si>
  <si>
    <t>CAMPUSANO19980929A</t>
  </si>
  <si>
    <t>Campusano, Luis</t>
  </si>
  <si>
    <t>*04eep*</t>
  </si>
  <si>
    <t>balazjo01</t>
  </si>
  <si>
    <t>Jordan Balazovic</t>
  </si>
  <si>
    <t>Balazovic</t>
  </si>
  <si>
    <t>sa918017</t>
  </si>
  <si>
    <t>BALAZOVIC19980917A</t>
  </si>
  <si>
    <t>Balazovic, Jordan</t>
  </si>
  <si>
    <t>trompch01</t>
  </si>
  <si>
    <t>Chadwick Tromp</t>
  </si>
  <si>
    <t>Chadwick</t>
  </si>
  <si>
    <t>Tromp</t>
  </si>
  <si>
    <t>16953</t>
  </si>
  <si>
    <t>TROMP19950321A</t>
  </si>
  <si>
    <t>Tromp, Chadwick</t>
  </si>
  <si>
    <t>*056c8*</t>
  </si>
  <si>
    <t>rodrijo06</t>
  </si>
  <si>
    <t>Joely</t>
  </si>
  <si>
    <t>11487</t>
  </si>
  <si>
    <t>RODRIGUEZ19911114A</t>
  </si>
  <si>
    <t>*03ani*</t>
  </si>
  <si>
    <t>alcaljo01</t>
  </si>
  <si>
    <t>Alcala</t>
  </si>
  <si>
    <t>19459</t>
  </si>
  <si>
    <t>ALCALA19950728A</t>
  </si>
  <si>
    <t>Alcala, Jorge</t>
  </si>
  <si>
    <t>*04ata*</t>
  </si>
  <si>
    <t>robinkr01</t>
  </si>
  <si>
    <t>Kristian Robinson</t>
  </si>
  <si>
    <t>Kristian</t>
  </si>
  <si>
    <t>sa3006884</t>
  </si>
  <si>
    <t>Robinson, Kristian</t>
  </si>
  <si>
    <t>*04g7l*</t>
  </si>
  <si>
    <t>greenri01</t>
  </si>
  <si>
    <t>Riley Greene</t>
  </si>
  <si>
    <t>sa3010694</t>
  </si>
  <si>
    <t>Greene, Riley</t>
  </si>
  <si>
    <t>*04nb2*</t>
  </si>
  <si>
    <t>duranja01</t>
  </si>
  <si>
    <t>Jarren Duran</t>
  </si>
  <si>
    <t>Jarren</t>
  </si>
  <si>
    <t>Duran</t>
  </si>
  <si>
    <t>sa3006786</t>
  </si>
  <si>
    <t>Duran, Jarren</t>
  </si>
  <si>
    <t>bazsh01</t>
  </si>
  <si>
    <t>Shane Baz</t>
  </si>
  <si>
    <t>Baz</t>
  </si>
  <si>
    <t>sa3004765</t>
  </si>
  <si>
    <t>BAZ19990617A</t>
  </si>
  <si>
    <t>Baz, Shane</t>
  </si>
  <si>
    <t>freemty01</t>
  </si>
  <si>
    <t>Tyler Freeman</t>
  </si>
  <si>
    <t>sa3004755</t>
  </si>
  <si>
    <t>FREEMAN19990521A</t>
  </si>
  <si>
    <t>Freeman, Tyler</t>
  </si>
  <si>
    <t>lodolni01</t>
  </si>
  <si>
    <t>Nick Lodolo</t>
  </si>
  <si>
    <t>Lodolo</t>
  </si>
  <si>
    <t>sa917947</t>
  </si>
  <si>
    <t>Lodolo, Nick</t>
  </si>
  <si>
    <t>detmere01</t>
  </si>
  <si>
    <t>Reid Detmers</t>
  </si>
  <si>
    <t>Detmers</t>
  </si>
  <si>
    <t>detmerre01</t>
  </si>
  <si>
    <t>Detmers, Reid</t>
  </si>
  <si>
    <t>contrwi02</t>
  </si>
  <si>
    <t>William Contreras</t>
  </si>
  <si>
    <t>William</t>
  </si>
  <si>
    <t>20503</t>
  </si>
  <si>
    <t>CONTRERAS19971224A</t>
  </si>
  <si>
    <t>Contreras, William</t>
  </si>
  <si>
    <t>*03yrz*</t>
  </si>
  <si>
    <t>abbotco01</t>
  </si>
  <si>
    <t>Cory Abbott</t>
  </si>
  <si>
    <t>Abbott</t>
  </si>
  <si>
    <t>sa3005305</t>
  </si>
  <si>
    <t>ABBOTT19950920A</t>
  </si>
  <si>
    <t>Abbott, Cory</t>
  </si>
  <si>
    <t>smithri01</t>
  </si>
  <si>
    <t>19826</t>
  </si>
  <si>
    <t>SMITH19950115A</t>
  </si>
  <si>
    <t>Smith, Riley</t>
  </si>
  <si>
    <t>*04260*</t>
  </si>
  <si>
    <t>raleica01</t>
  </si>
  <si>
    <t>Cal Raleigh</t>
  </si>
  <si>
    <t>Raleigh</t>
  </si>
  <si>
    <t>sa3008377</t>
  </si>
  <si>
    <t>Raleigh, Cal</t>
  </si>
  <si>
    <t>rasmudr01</t>
  </si>
  <si>
    <t>Rasmussen</t>
  </si>
  <si>
    <t>25385</t>
  </si>
  <si>
    <t>Rasmussen, Drew</t>
  </si>
  <si>
    <t>*04eee*</t>
  </si>
  <si>
    <t>milleow01</t>
  </si>
  <si>
    <t>Owen Miller</t>
  </si>
  <si>
    <t>Owen</t>
  </si>
  <si>
    <t>sa3006673</t>
  </si>
  <si>
    <t>Miller, Owen</t>
  </si>
  <si>
    <t>kingmi01</t>
  </si>
  <si>
    <t>King</t>
  </si>
  <si>
    <t>19853</t>
  </si>
  <si>
    <t>KING19950525A</t>
  </si>
  <si>
    <t>*041wv*</t>
  </si>
  <si>
    <t>gustaja01</t>
  </si>
  <si>
    <t>Jandel Gustave</t>
  </si>
  <si>
    <t>Jandel</t>
  </si>
  <si>
    <t>Gustave</t>
  </si>
  <si>
    <t>14665</t>
  </si>
  <si>
    <t>GUSTAVE19921012A</t>
  </si>
  <si>
    <t>Gustave, Jandel</t>
  </si>
  <si>
    <t>garciad02</t>
  </si>
  <si>
    <t>Adolis Garcia</t>
  </si>
  <si>
    <t>Adolis</t>
  </si>
  <si>
    <t>19287</t>
  </si>
  <si>
    <t>GARCIA19930302A</t>
  </si>
  <si>
    <t>Garcia, Adolis</t>
  </si>
  <si>
    <t>ACTIVE</t>
  </si>
  <si>
    <t>N</t>
  </si>
  <si>
    <t>Y</t>
  </si>
  <si>
    <t>ABREU19970422A</t>
  </si>
  <si>
    <t>ADAMS19910505A</t>
  </si>
  <si>
    <t>AGRAZAL19941228A</t>
  </si>
  <si>
    <t>AKIYAMA19880416A</t>
  </si>
  <si>
    <t>ALBERTO19921017A</t>
  </si>
  <si>
    <t>ALCANTARA19930403A</t>
  </si>
  <si>
    <t>ALEXANDER19940714A</t>
  </si>
  <si>
    <t>ALLEN19940116A</t>
  </si>
  <si>
    <t>ALMONTE19940604A</t>
  </si>
  <si>
    <t>ANDERSON19900705A</t>
  </si>
  <si>
    <t>ANDERSON19941029A</t>
  </si>
  <si>
    <t>AQUINO19940422A</t>
  </si>
  <si>
    <t>ARMENTEROS19940630A</t>
  </si>
  <si>
    <t>AROZARENA19950228A</t>
  </si>
  <si>
    <t>ARRAEZ19970409A</t>
  </si>
  <si>
    <t>ARTEAGA19940123</t>
  </si>
  <si>
    <t>BAILEY19941019A</t>
  </si>
  <si>
    <t>BARLOW19921218A</t>
  </si>
  <si>
    <t>BART19961215A</t>
  </si>
  <si>
    <t>BAUTISTA19930308A</t>
  </si>
  <si>
    <t>BEATY19930428A</t>
  </si>
  <si>
    <t>BEER19960918A</t>
  </si>
  <si>
    <t>BEMBOOM19900118A</t>
  </si>
  <si>
    <t>BERTI19900122A</t>
  </si>
  <si>
    <t>BIDDLE19911022A</t>
  </si>
  <si>
    <t>BISHOP19930822A</t>
  </si>
  <si>
    <t>BOHM19960803A</t>
  </si>
  <si>
    <t>BRADFORD19890805A</t>
  </si>
  <si>
    <t>BRENNAN19910726</t>
  </si>
  <si>
    <t>BREWER19921029A</t>
  </si>
  <si>
    <t>BROSSEAU19940315A</t>
  </si>
  <si>
    <t>BROWN19920713A</t>
  </si>
  <si>
    <t>BRUJAN19980209A</t>
  </si>
  <si>
    <t>BUBIC19970819A</t>
  </si>
  <si>
    <t>BUMMER19930901A</t>
  </si>
  <si>
    <t>BURDI19930119A</t>
  </si>
  <si>
    <t>1B/3B/DH</t>
  </si>
  <si>
    <t>2B/DH</t>
  </si>
  <si>
    <t>CARLE19910830A</t>
  </si>
  <si>
    <t>CARLSON19981023A</t>
  </si>
  <si>
    <t>CASTRO19931130A</t>
  </si>
  <si>
    <t>CASTRO19970424A</t>
  </si>
  <si>
    <t>CHANG19950818A</t>
  </si>
  <si>
    <t>1B/2B/OF</t>
  </si>
  <si>
    <t>CISNERO19890411A</t>
  </si>
  <si>
    <t>CIUFFO19950307A</t>
  </si>
  <si>
    <t>CIVALE19950612A</t>
  </si>
  <si>
    <t>CLARKE19930513A</t>
  </si>
  <si>
    <t>CLASE19980318A</t>
  </si>
  <si>
    <t>COLE19890820A</t>
  </si>
  <si>
    <t>CORDERO19911019A</t>
  </si>
  <si>
    <t>CORTES19941210</t>
  </si>
  <si>
    <t>COZENS19940531A</t>
  </si>
  <si>
    <t>CRICHTON19920229</t>
  </si>
  <si>
    <t>1B/2B/SS</t>
  </si>
  <si>
    <t>CUEVAS19911002</t>
  </si>
  <si>
    <t>DALBEC19950629A</t>
  </si>
  <si>
    <t>DAVIS19940701A</t>
  </si>
  <si>
    <t>3B/OF/DH</t>
  </si>
  <si>
    <t>DAVIS19920512A</t>
  </si>
  <si>
    <t>DAZA19940228A</t>
  </si>
  <si>
    <t>DIAZ19961119A</t>
  </si>
  <si>
    <t>DINI19930727A</t>
  </si>
  <si>
    <t>DIXON19920129A</t>
  </si>
  <si>
    <t>DOBNAK19950117A</t>
  </si>
  <si>
    <t>DUGGER19950703A</t>
  </si>
  <si>
    <t>DUNN19950922A</t>
  </si>
  <si>
    <t>EDMAN19950509A</t>
  </si>
  <si>
    <t>ESHELMAN19940620A</t>
  </si>
  <si>
    <t>ESTRADA19960222A</t>
  </si>
  <si>
    <t>FARMER19900817A</t>
  </si>
  <si>
    <t>FIELD19920220A</t>
  </si>
  <si>
    <t>2B/3B/SS</t>
  </si>
  <si>
    <t>1B/2B/DH</t>
  </si>
  <si>
    <t>FLORO19901227A</t>
  </si>
  <si>
    <t>FRALEY19950525A</t>
  </si>
  <si>
    <t>FRANCE19940713A</t>
  </si>
  <si>
    <t>FREEMAN19870804A</t>
  </si>
  <si>
    <t>FREITAS19890318A</t>
  </si>
  <si>
    <t>FRY19920726A</t>
  </si>
  <si>
    <t>FUENTES19930219A</t>
  </si>
  <si>
    <t>GALLAGHER19921206A</t>
  </si>
  <si>
    <t>GALLEGOS19910814A</t>
  </si>
  <si>
    <t>GALLOWAY19891010A</t>
  </si>
  <si>
    <t>GARCIA19930112A</t>
  </si>
  <si>
    <t>GARCIA19990519A</t>
  </si>
  <si>
    <t>GARCIA19961004A</t>
  </si>
  <si>
    <t>2B/3B/DH</t>
  </si>
  <si>
    <t>GARCIA19930328A</t>
  </si>
  <si>
    <t>GARLICK19920126A</t>
  </si>
  <si>
    <t>GILBERT19970505A</t>
  </si>
  <si>
    <t>GINKEL19940324A</t>
  </si>
  <si>
    <t>GONSOLIN19940514A</t>
  </si>
  <si>
    <t>1B/2B/3B/OF</t>
  </si>
  <si>
    <t>GOTT19920826A</t>
  </si>
  <si>
    <t>GRATEROL19980826A</t>
  </si>
  <si>
    <t>GRISHAM19961101A</t>
  </si>
  <si>
    <t>GUILLORME19940927A</t>
  </si>
  <si>
    <t>GUTIERREZ19940828A</t>
  </si>
  <si>
    <t>HARPER19890327A</t>
  </si>
  <si>
    <t>HARTLIEB19931209A</t>
  </si>
  <si>
    <t>HASELEY19960412A</t>
  </si>
  <si>
    <t>HEINEMAN19921204A</t>
  </si>
  <si>
    <t>HELSLEY19940718A</t>
  </si>
  <si>
    <t>HERMOSILLO19950117A</t>
  </si>
  <si>
    <t>HERNANDEZ19961217A</t>
  </si>
  <si>
    <t>HERNANDEZ19950503A</t>
  </si>
  <si>
    <t>HIGASHIOKA19900420A</t>
  </si>
  <si>
    <t>HILLIARD19940221A</t>
  </si>
  <si>
    <t>HILL19900210A</t>
  </si>
  <si>
    <t>HOERNER19970513A</t>
  </si>
  <si>
    <t>HOLMES19930327A</t>
  </si>
  <si>
    <t>HOUSER19930202A</t>
  </si>
  <si>
    <t>HOWARD19960728A</t>
  </si>
  <si>
    <t>SS/DH</t>
  </si>
  <si>
    <t>C/OF/DH</t>
  </si>
  <si>
    <t>Kim, Kwang Hyun</t>
  </si>
  <si>
    <t>Marquez, Brailyn</t>
  </si>
  <si>
    <t>Abrams, CJ</t>
  </si>
  <si>
    <t>Jake Noll</t>
  </si>
  <si>
    <t>Daniel Johnson Jr.</t>
  </si>
  <si>
    <t>Chris Flexen</t>
  </si>
  <si>
    <t>NEWPOS</t>
  </si>
  <si>
    <t>Rk</t>
  </si>
  <si>
    <t>Age</t>
  </si>
  <si>
    <t>Tm</t>
  </si>
  <si>
    <t>Yrs</t>
  </si>
  <si>
    <t>Batting</t>
  </si>
  <si>
    <t>Defense</t>
  </si>
  <si>
    <t>LF</t>
  </si>
  <si>
    <t>CF</t>
  </si>
  <si>
    <t>RF</t>
  </si>
  <si>
    <t>PH</t>
  </si>
  <si>
    <t>PR</t>
  </si>
  <si>
    <t>OF POS</t>
  </si>
  <si>
    <t>PRIMPOS</t>
  </si>
  <si>
    <t>QUALP</t>
  </si>
  <si>
    <t>QUALSP</t>
  </si>
  <si>
    <t>QUALRP</t>
  </si>
  <si>
    <t>QUALC</t>
  </si>
  <si>
    <t>QUAL1B</t>
  </si>
  <si>
    <t>QUAL2B</t>
  </si>
  <si>
    <t>QUAL3B</t>
  </si>
  <si>
    <t>QUALSS</t>
  </si>
  <si>
    <t>QUALLF</t>
  </si>
  <si>
    <t>QUALCF</t>
  </si>
  <si>
    <t>QUALRF</t>
  </si>
  <si>
    <t>QUALOF</t>
  </si>
  <si>
    <t>QUALDH</t>
  </si>
  <si>
    <t>MOSTVALPOS</t>
  </si>
  <si>
    <t>POSROUGH</t>
  </si>
  <si>
    <t>MOSTVALPOSRP</t>
  </si>
  <si>
    <t>Albert Abreu\abreual01</t>
  </si>
  <si>
    <t>1st</t>
  </si>
  <si>
    <t>Bryan Abreu\abreubr01</t>
  </si>
  <si>
    <t>José Abreu\abreujo02</t>
  </si>
  <si>
    <t>Ronald Acuna Jr.\acunaro01</t>
  </si>
  <si>
    <t>Jason Adam\adamja01</t>
  </si>
  <si>
    <t>Willy Adames\adamewi01</t>
  </si>
  <si>
    <t>TBR</t>
  </si>
  <si>
    <t>Austin Adams\adamsau02</t>
  </si>
  <si>
    <t>SDP</t>
  </si>
  <si>
    <t>Chance Adams\adamsch01</t>
  </si>
  <si>
    <t>KCR</t>
  </si>
  <si>
    <t>Matt Adams\adamsma01</t>
  </si>
  <si>
    <t>Jo Adell\adelljo01</t>
  </si>
  <si>
    <t>Ehire Adrianza\adriaeh01</t>
  </si>
  <si>
    <t>Jesus Aguilar\aguilje01</t>
  </si>
  <si>
    <t>Nick Ahmed\ahmedni01</t>
  </si>
  <si>
    <t>Keegan Akin\akinke01</t>
  </si>
  <si>
    <t>Shogo Akiyama\akiyash01</t>
  </si>
  <si>
    <t>Hanser Alberto\alberha01</t>
  </si>
  <si>
    <t>Ozzie Albies\albieoz01</t>
  </si>
  <si>
    <t>Jorge Alcala\alcaljo01</t>
  </si>
  <si>
    <t>Sandy Alcantara\alcansa01</t>
  </si>
  <si>
    <t>Sergio Alcantara\alcanse01</t>
  </si>
  <si>
    <t>Scott Alexander\alexasc02</t>
  </si>
  <si>
    <t>Tyler Alexander\alexaty01</t>
  </si>
  <si>
    <t>Jorge Alfaro\alfarjo01</t>
  </si>
  <si>
    <t>Anthony Alford\alforan01</t>
  </si>
  <si>
    <t>2TM</t>
  </si>
  <si>
    <t>Kolby Allard\allarko01</t>
  </si>
  <si>
    <t>Austin Allen\allenau01</t>
  </si>
  <si>
    <t>Greg Allen\allengr01</t>
  </si>
  <si>
    <t>Logan Allen\allenlo01</t>
  </si>
  <si>
    <t>Abraham Almonte\almonab01</t>
  </si>
  <si>
    <t>Yency Almonte\almonye01</t>
  </si>
  <si>
    <t>Albert Almora\almoral01</t>
  </si>
  <si>
    <t>Pete Alonso\alonspe01</t>
  </si>
  <si>
    <t>Dan Altavilla\altavda01</t>
  </si>
  <si>
    <t>Jose Altuve\altuvjo01</t>
  </si>
  <si>
    <t>Jose Alvarado\alvarjo03</t>
  </si>
  <si>
    <t>Eddy Alvarez\alvared01</t>
  </si>
  <si>
    <t>Jose Alvarez\alvarjo02</t>
  </si>
  <si>
    <t>Yordan Álvarez\alvaryo01</t>
  </si>
  <si>
    <t>Adbert Alzolay\alzolad01</t>
  </si>
  <si>
    <t>Brett Anderson\anderbr04</t>
  </si>
  <si>
    <t>Brian Anderson\anderbr06</t>
  </si>
  <si>
    <t>Chase Anderson\anderch01</t>
  </si>
  <si>
    <t>Drew Anderson\anderdr02</t>
  </si>
  <si>
    <t>Ian Anderson\anderia01</t>
  </si>
  <si>
    <t>Nick Anderson\anderni01</t>
  </si>
  <si>
    <t>Shaun Anderson\andersh01</t>
  </si>
  <si>
    <t>SFG</t>
  </si>
  <si>
    <t>Tim Anderson\anderti01</t>
  </si>
  <si>
    <t>Tyler Anderson\anderty01</t>
  </si>
  <si>
    <t>Matt Andriese\andrima01</t>
  </si>
  <si>
    <t>Elvis Andrus\andruel01</t>
  </si>
  <si>
    <t>Miguel Andujar\andujmi01</t>
  </si>
  <si>
    <t>Tejay Antone\antonte01</t>
  </si>
  <si>
    <t>Sherten Apostel\apostsh01</t>
  </si>
  <si>
    <t>Aristides Aquino\aquinar01</t>
  </si>
  <si>
    <t>Jonathan Arauz\arauzjo01</t>
  </si>
  <si>
    <t>Orlando Arcia\arciaor01</t>
  </si>
  <si>
    <t>Nolan Arenado\arenano01</t>
  </si>
  <si>
    <t>Shawn Armstrong\armstsh01</t>
  </si>
  <si>
    <t>Randy Arozarena\arozara01</t>
  </si>
  <si>
    <t>Luis Arraez\arraelu01</t>
  </si>
  <si>
    <t>Jake Arrieta\arrieja01</t>
  </si>
  <si>
    <t>Christian Arroyo\arroych01</t>
  </si>
  <si>
    <t>Willians Astudillo\astudwi01</t>
  </si>
  <si>
    <t>Alex Avila\avilaal01</t>
  </si>
  <si>
    <t>Luis Avilan\avilalu01</t>
  </si>
  <si>
    <t>Dakota Bacus\bacusda01</t>
  </si>
  <si>
    <t>WSN</t>
  </si>
  <si>
    <t>Harrison Bader\baderha01</t>
  </si>
  <si>
    <t>Javier Baez\baezja01</t>
  </si>
  <si>
    <t>Michel Báez\baezmi01</t>
  </si>
  <si>
    <t>Pedro Baez\baezpe01</t>
  </si>
  <si>
    <t>Brandon Bailey\bailebr01</t>
  </si>
  <si>
    <t>Homer Bailey\baileho02</t>
  </si>
  <si>
    <t>Anthony Banda\bandaan01</t>
  </si>
  <si>
    <t>Caleb Baragar\baragca01</t>
  </si>
  <si>
    <t>Daniel Bard\bardda01</t>
  </si>
  <si>
    <t>Luke Bard\bardlu01</t>
  </si>
  <si>
    <t>Scott Barlow\barlosc01</t>
  </si>
  <si>
    <t>Austin Barnes\barneau01</t>
  </si>
  <si>
    <t>Jacob Barnes\barneja01</t>
  </si>
  <si>
    <t>Matt Barnes\barnema01</t>
  </si>
  <si>
    <t>Tucker Barnhart\barnhtu01</t>
  </si>
  <si>
    <t>Franklin Barreto\barrefr02</t>
  </si>
  <si>
    <t>Aaron Barrett\barreaa01</t>
  </si>
  <si>
    <t>Jaime Barria\barrija01</t>
  </si>
  <si>
    <t>Joey Bart\bartjo01</t>
  </si>
  <si>
    <t>Luis Alexander Basabe\basablu01</t>
  </si>
  <si>
    <t>Tyler Bashlor\bashlty01</t>
  </si>
  <si>
    <t>Anthony Bass\bassan01</t>
  </si>
  <si>
    <t>Chris Bassitt\bassich01</t>
  </si>
  <si>
    <t>Trevor Bauer\bauertr01</t>
  </si>
  <si>
    <t>Jeremy Beasley\beaslje01</t>
  </si>
  <si>
    <t>Matt Beaty\beatyma01</t>
  </si>
  <si>
    <t>David Bednar\bednada01</t>
  </si>
  <si>
    <t>Cam Bedrosian\bedroca01</t>
  </si>
  <si>
    <t>Jalen Beeks\beeksja02</t>
  </si>
  <si>
    <t>Josh Bell\belljo02</t>
  </si>
  <si>
    <t>Cody Bellinger\bellico01</t>
  </si>
  <si>
    <t>Brandon Belt\beltbr01</t>
  </si>
  <si>
    <t>Anthony Bemboom\bemboan01</t>
  </si>
  <si>
    <t>Andrew Benintendi\beninan01</t>
  </si>
  <si>
    <t>Wes Benjamin\benjawe01</t>
  </si>
  <si>
    <t>Travis Bergen\bergetr01</t>
  </si>
  <si>
    <t>Jose Berrios\berrijo01</t>
  </si>
  <si>
    <t>Jon Berti\bertijo01</t>
  </si>
  <si>
    <t>Dellin Betances\betande01</t>
  </si>
  <si>
    <t>Mookie Betts\bettsmo01</t>
  </si>
  <si>
    <t>Joe Biagini\biagijo01</t>
  </si>
  <si>
    <t>Bo Bichette\bichebo01</t>
  </si>
  <si>
    <t>Phil Bickford\bickfph01</t>
  </si>
  <si>
    <t>Jesse Biddle\biddlje01</t>
  </si>
  <si>
    <t>Shane Bieber\biebesh01</t>
  </si>
  <si>
    <t>Brandon Bielak\bielabr01</t>
  </si>
  <si>
    <t>Cavan Biggio\biggica01</t>
  </si>
  <si>
    <t>Braden Bishop\bishobr01</t>
  </si>
  <si>
    <t>Ray Black\blackra01</t>
  </si>
  <si>
    <t>Paul Blackburn\blackpa01</t>
  </si>
  <si>
    <t>Charlie Blackmon\blackch02</t>
  </si>
  <si>
    <t>Travis Blankenhorn\blanktr01</t>
  </si>
  <si>
    <t>Richard Bleier\bleieri01</t>
  </si>
  <si>
    <t>Scott Blewett\blewesc01</t>
  </si>
  <si>
    <t>Xander Bogaerts\bogaexa01</t>
  </si>
  <si>
    <t>Alec Bohm\bohmal01</t>
  </si>
  <si>
    <t>Ronald Bolanos\bolanro01</t>
  </si>
  <si>
    <t>Emilio Bonifacio\bonifem01</t>
  </si>
  <si>
    <t>Jorge Bonifacio\bonifjo01</t>
  </si>
  <si>
    <t>Ryan Borucki\borucry01</t>
  </si>
  <si>
    <t>David Bote\boteda01</t>
  </si>
  <si>
    <t>James Bourque\bourqja01</t>
  </si>
  <si>
    <t>Brad Boxberger\boxbebr01</t>
  </si>
  <si>
    <t>Matthew Boyd\boydma01</t>
  </si>
  <si>
    <t>Brad Brach\brachbr01</t>
  </si>
  <si>
    <t>Silvino Bracho\brachsi01</t>
  </si>
  <si>
    <t>Archie Bradley\bradlar01</t>
  </si>
  <si>
    <t>Jackie Bradley Jr.\bradlja02</t>
  </si>
  <si>
    <t>Michael Brantley\brantmi02</t>
  </si>
  <si>
    <t>Rob Brantly\brantro01</t>
  </si>
  <si>
    <t>Ryan Brasier\brasiry01</t>
  </si>
  <si>
    <t>Steven Brault\braulst01</t>
  </si>
  <si>
    <t>Ryan Braun\braunry02</t>
  </si>
  <si>
    <t>Ben Braymer\braymbe01</t>
  </si>
  <si>
    <t>Alex Bregman\bregmal01</t>
  </si>
  <si>
    <t>Brandon Brennan\brennbr01</t>
  </si>
  <si>
    <t>Colten Brewer\breweco01</t>
  </si>
  <si>
    <t>Austin Brice\briceau01</t>
  </si>
  <si>
    <t>Jose Briceno\bricejo01</t>
  </si>
  <si>
    <t>Jeff Brigham\brighje01</t>
  </si>
  <si>
    <t>Lewis Brinson\brinsle01</t>
  </si>
  <si>
    <t>Zack Britton\brittza01</t>
  </si>
  <si>
    <t>Connor Brogdon\brogdco01</t>
  </si>
  <si>
    <t>Mike Brosseau\brossmi01</t>
  </si>
  <si>
    <t>Rex Brothers\brothre01</t>
  </si>
  <si>
    <t>Seth Brown\brownse01</t>
  </si>
  <si>
    <t>JT Brubaker\brubajt01</t>
  </si>
  <si>
    <t>Jay Bruce\bruceja01</t>
  </si>
  <si>
    <t>Kris Bryant\bryankr01</t>
  </si>
  <si>
    <t>Kris Bubic\bubickr01</t>
  </si>
  <si>
    <t>Ryan Buchter\buchtry01</t>
  </si>
  <si>
    <t>Walker Buehler\buehlwa01</t>
  </si>
  <si>
    <t>Madison Bumgarner\bumgama01</t>
  </si>
  <si>
    <t>Aaron Bummer\bummeaa01</t>
  </si>
  <si>
    <t>Dylan Bundy\bundydy01</t>
  </si>
  <si>
    <t>Nick Burdi\burdini01</t>
  </si>
  <si>
    <t>Zack Burdi\burdiza01</t>
  </si>
  <si>
    <t>Corbin Burnes\burneco01</t>
  </si>
  <si>
    <t>Beau Burrows\burrobe01</t>
  </si>
  <si>
    <t>Drew Butera\buterdr01</t>
  </si>
  <si>
    <t>Ty Buttrey\buttrty01</t>
  </si>
  <si>
    <t>Byron Buxton\buxtoby01</t>
  </si>
  <si>
    <t>Asdrubal Cabrera\cabreas01</t>
  </si>
  <si>
    <t>Genesis Cabrera\cabrege01</t>
  </si>
  <si>
    <t>Miguel Cabrera\cabremi01</t>
  </si>
  <si>
    <t>Trevor Cahill\cahiltr01</t>
  </si>
  <si>
    <t>Lorenzo Cain\cainlo01</t>
  </si>
  <si>
    <t>Kole Calhoun\calhoko01</t>
  </si>
  <si>
    <t>Willie Calhoun\calhowi01</t>
  </si>
  <si>
    <t>Johan Camargo\camarjo01</t>
  </si>
  <si>
    <t>Daz Cameron\camerda01</t>
  </si>
  <si>
    <t>Luis Campusano\campulu01</t>
  </si>
  <si>
    <t>Jeimer Candelario\candeje01</t>
  </si>
  <si>
    <t>Mark Canha\canhama01</t>
  </si>
  <si>
    <t>Griffin Canning\cannigr01</t>
  </si>
  <si>
    <t>Robinson Cano\canoro01</t>
  </si>
  <si>
    <t>Victor Caratini\caratvi01</t>
  </si>
  <si>
    <t>Dylan Carlson\carlsdy01</t>
  </si>
  <si>
    <t>Matt Carpenter\carpema01</t>
  </si>
  <si>
    <t>Carlos Carrasco\carraca01</t>
  </si>
  <si>
    <t>Cody Carroll\carroco01</t>
  </si>
  <si>
    <t>Curt Casali\casalcu01</t>
  </si>
  <si>
    <t>Daniel Castano\castada01</t>
  </si>
  <si>
    <t>Ryan Castellani\castery01</t>
  </si>
  <si>
    <t>Humberto Castellanos\castehu01</t>
  </si>
  <si>
    <t>Nicholas Castellanos\casteni01</t>
  </si>
  <si>
    <t>Diego Castillo\castidi01</t>
  </si>
  <si>
    <t>Luis Castillo\castilu02</t>
  </si>
  <si>
    <t>Anthony Castro\castran02</t>
  </si>
  <si>
    <t>Harold Castro\castrha01</t>
  </si>
  <si>
    <t>Jason Castro\castrja01</t>
  </si>
  <si>
    <t>Miguel Castro\castrmi01</t>
  </si>
  <si>
    <t>Starlin Castro\castrst01</t>
  </si>
  <si>
    <t>Willi Castro\castrwi01</t>
  </si>
  <si>
    <t>Jake Cave\caveja01</t>
  </si>
  <si>
    <t>Dylan Cease\ceasedy01</t>
  </si>
  <si>
    <t>Blake Cederlind\cederbl01</t>
  </si>
  <si>
    <t>Francisco Cervelli\cervefr01</t>
  </si>
  <si>
    <t>Yoenis Céspedes\cespeyo01</t>
  </si>
  <si>
    <t>Luis Cessa\cessalu01</t>
  </si>
  <si>
    <t>Jhoulys Chacin\chacijh01</t>
  </si>
  <si>
    <t>Andrew Chafin\chafian01</t>
  </si>
  <si>
    <t>Yu Chang\changyu01</t>
  </si>
  <si>
    <t>Aroldis Chapman\chapmar01</t>
  </si>
  <si>
    <t>Matt Chapman\chapmma01</t>
  </si>
  <si>
    <t>Tyler Chatwood\chatwty01</t>
  </si>
  <si>
    <t>Jesse Chavez\chaveje01</t>
  </si>
  <si>
    <t>Michael Chavis\chavimi01</t>
  </si>
  <si>
    <t>Robinson Chirinos\chiriro01</t>
  </si>
  <si>
    <t>Yonny Chirinos\chiriyo01</t>
  </si>
  <si>
    <t>Jazz Chisholm\chishja01</t>
  </si>
  <si>
    <t>Ji-Man Choi\choiji01</t>
  </si>
  <si>
    <t>Shin-Soo Choo\choosh01</t>
  </si>
  <si>
    <t>Adam Cimber\cimbead01</t>
  </si>
  <si>
    <t>Steve Cishek\cishest01</t>
  </si>
  <si>
    <t>Jose Cisnero\cisnejo01</t>
  </si>
  <si>
    <t>Aaron Civale\civalaa01</t>
  </si>
  <si>
    <t>Taylor Clarke\clarkta01</t>
  </si>
  <si>
    <t>Alex Claudio\claudal01</t>
  </si>
  <si>
    <t>Garrett Cleavinger\cleavga01</t>
  </si>
  <si>
    <t>Mike Clevinger\clevimi01</t>
  </si>
  <si>
    <t>Tyler Clippard\clippty01</t>
  </si>
  <si>
    <t>Alex Cobb\cobbal01</t>
  </si>
  <si>
    <t>Kyle Cody\codyky01</t>
  </si>
  <si>
    <t>A.J. Cole\coleaj01</t>
  </si>
  <si>
    <t>Gerrit Cole\colege01</t>
  </si>
  <si>
    <t>Edwar Colina\colined01</t>
  </si>
  <si>
    <t>Zack Collins\colliza01</t>
  </si>
  <si>
    <t>Alex Colome\colomal01</t>
  </si>
  <si>
    <t>Christian Colon\colonch01</t>
  </si>
  <si>
    <t>Michael Conforto\confomi01</t>
  </si>
  <si>
    <t>William Contreras\contrwi02</t>
  </si>
  <si>
    <t>Willson Contreras\contrwi01</t>
  </si>
  <si>
    <t>Sam Coonrod\coonrsa01</t>
  </si>
  <si>
    <t>Garrett Cooper\coopega03</t>
  </si>
  <si>
    <t>Patrick Corbin\corbipa01</t>
  </si>
  <si>
    <t>Ryan Cordell\cordery01</t>
  </si>
  <si>
    <t>Franchy Cordero\cordefr02</t>
  </si>
  <si>
    <t>Jimmy Cordero\cordeji01</t>
  </si>
  <si>
    <t>Carlos Correa\correca01</t>
  </si>
  <si>
    <t>Nestor Cortes Jr.\cortene01</t>
  </si>
  <si>
    <t>Danny Coulombe\couloda01</t>
  </si>
  <si>
    <t>Dylan Covey\coveydy01</t>
  </si>
  <si>
    <t>Will Craig\craigwi01</t>
  </si>
  <si>
    <t>Brandon Crawford\crawfbr01</t>
  </si>
  <si>
    <t>J.P. Crawford\crawfjp01</t>
  </si>
  <si>
    <t>Stefan Crichton\crichst01</t>
  </si>
  <si>
    <t>Kyle Crick\crickky01</t>
  </si>
  <si>
    <t>Nabil Crismatt\crismna01</t>
  </si>
  <si>
    <t>Garrett Crochet\crochga01</t>
  </si>
  <si>
    <t>C.J. Cron\croncj01</t>
  </si>
  <si>
    <t>Kevin Cron\cronke01</t>
  </si>
  <si>
    <t>Jake Cronenworth\croneja01</t>
  </si>
  <si>
    <t>Wil Crowe\crowewi01</t>
  </si>
  <si>
    <t>Jesus Cruz\cruzje01</t>
  </si>
  <si>
    <t>Nelson Cruz\cruzne02</t>
  </si>
  <si>
    <t>Johnny Cueto\cuetojo01</t>
  </si>
  <si>
    <t>Charlie Culberson\culbech01</t>
  </si>
  <si>
    <t>John Curtiss\curtijo02</t>
  </si>
  <si>
    <t>Cheslor Cuthbert\cuthbch01</t>
  </si>
  <si>
    <t>Travis d'Arnaud\darnatr01</t>
  </si>
  <si>
    <t>David Dahl\dahlda01</t>
  </si>
  <si>
    <t>Bobby Dalbec\dalbebo01</t>
  </si>
  <si>
    <t>Yu Darvish\darviyu01</t>
  </si>
  <si>
    <t>Matt Davidson\davidma02</t>
  </si>
  <si>
    <t>Tucker Davidson\davidtu01</t>
  </si>
  <si>
    <t>Zach Davies\davieza02</t>
  </si>
  <si>
    <t>Austin Davis\davisau01</t>
  </si>
  <si>
    <t>Chris Davis\davisch02</t>
  </si>
  <si>
    <t>J.D. Davis\davisjd01</t>
  </si>
  <si>
    <t>Jaylin Davis\davisja03</t>
  </si>
  <si>
    <t>Jonathan Davis\davisjo05</t>
  </si>
  <si>
    <t>Khris Davis\daviskh01</t>
  </si>
  <si>
    <t>Wade Davis\daviswa01</t>
  </si>
  <si>
    <t>Grant Dayton\daytogr01</t>
  </si>
  <si>
    <t>Chase De Jong\dejonch01</t>
  </si>
  <si>
    <t>Jose De Leon\deleojo03</t>
  </si>
  <si>
    <t>Austin Dean\deanau01</t>
  </si>
  <si>
    <t>Jacob deGrom\degroja01</t>
  </si>
  <si>
    <t>Paul DeJong\dejonpa01</t>
  </si>
  <si>
    <t>Miguel Del Pozo\delpomi01</t>
  </si>
  <si>
    <t>Nicky Delmonico\delmoni01</t>
  </si>
  <si>
    <t>Travis Demeritte\demertr01</t>
  </si>
  <si>
    <t>Matt Dermody\dermoma01</t>
  </si>
  <si>
    <t>Anthony DeSclafani\desclan01</t>
  </si>
  <si>
    <t>Delino DeShields\deshide02</t>
  </si>
  <si>
    <t>Ross Detwiler\detwiro01</t>
  </si>
  <si>
    <t>Chris Devenski\devench02</t>
  </si>
  <si>
    <t>Rafael Devers\deverra01</t>
  </si>
  <si>
    <t>Aledmys Díaz\diazal02</t>
  </si>
  <si>
    <t>Edwin Diaz\diazed04</t>
  </si>
  <si>
    <t>Elias Diaz\diazel01</t>
  </si>
  <si>
    <t>Isan Diaz\diazis01</t>
  </si>
  <si>
    <t>Jairo Diaz\diazja01</t>
  </si>
  <si>
    <t>Lewin Diaz\diazle01</t>
  </si>
  <si>
    <t>Yandy Díaz\diazya01</t>
  </si>
  <si>
    <t>Alex Dickerson\dickeal01</t>
  </si>
  <si>
    <t>Corey Dickerson\dickeco01</t>
  </si>
  <si>
    <t>Phillip Diehl\diehlph01</t>
  </si>
  <si>
    <t>Jake Diekman\diekmja01</t>
  </si>
  <si>
    <t>Derek Dietrich\dietrde01</t>
  </si>
  <si>
    <t>Wilmer Difo\difowi01</t>
  </si>
  <si>
    <t>Brandon Dixon\dixonbr01</t>
  </si>
  <si>
    <t>Randy Dobnak\dobnara01</t>
  </si>
  <si>
    <t>Rafael Dolis\dolisra01</t>
  </si>
  <si>
    <t>Josh Donaldson\donaljo02</t>
  </si>
  <si>
    <t>Sean Doolittle\doolise01</t>
  </si>
  <si>
    <t>Tommy Doyle\doyleto01</t>
  </si>
  <si>
    <t>Brian Dozier\doziebr01</t>
  </si>
  <si>
    <t>Hunter Dozier\doziehu01</t>
  </si>
  <si>
    <t>Oliver Drake\drakeol01</t>
  </si>
  <si>
    <t>Brandon Drury\drurybr01</t>
  </si>
  <si>
    <t>Mauricio Dubon\dubonma01</t>
  </si>
  <si>
    <t>Tyler Duffey\duffety01</t>
  </si>
  <si>
    <t>Danny Duffy\duffyda01</t>
  </si>
  <si>
    <t>Steven Duggar\duggast01</t>
  </si>
  <si>
    <t>Robert Dugger\duggero01</t>
  </si>
  <si>
    <t>Justin Dunn\dunnju01</t>
  </si>
  <si>
    <t>Dane Dunning\dunnida01</t>
  </si>
  <si>
    <t>Adam Duvall\duvalad01</t>
  </si>
  <si>
    <t>Jarrod Dyson\dysonja01</t>
  </si>
  <si>
    <t>Adam Eaton\eatonad02</t>
  </si>
  <si>
    <t>Tommy Edman\edmanto01</t>
  </si>
  <si>
    <t>Carl Edwards Jr.\edwarca01</t>
  </si>
  <si>
    <t>Zach Eflin\eflinza01</t>
  </si>
  <si>
    <t>Brett Eibner\eibnebr01</t>
  </si>
  <si>
    <t>Seth Elledge\elledse01</t>
  </si>
  <si>
    <t>Edwin Encarnacion\encared01</t>
  </si>
  <si>
    <t>Adam Engel\engelad01</t>
  </si>
  <si>
    <t>Nathan Eovaldi\eovalna01</t>
  </si>
  <si>
    <t>Robbie Erlin\erlinro01</t>
  </si>
  <si>
    <t>Phil Ervin\ervinph01</t>
  </si>
  <si>
    <t>Eduardo Escobar\escobed01</t>
  </si>
  <si>
    <t>Thomas Eshelman\eshelto01</t>
  </si>
  <si>
    <t>Santiago Espinal\espinsa01</t>
  </si>
  <si>
    <t>Paolo Espino\espinpa01</t>
  </si>
  <si>
    <t>Carlos Estevez\estevca01</t>
  </si>
  <si>
    <t>Thairo Estrada\estrath01</t>
  </si>
  <si>
    <t>Demarcus Evans\evansde01</t>
  </si>
  <si>
    <t>Phillip Evans\evansph01</t>
  </si>
  <si>
    <t>Pete Fairbanks\fairbpe01</t>
  </si>
  <si>
    <t>Jeurys Familia\familje01</t>
  </si>
  <si>
    <t>Buck Farmer\farmebu01</t>
  </si>
  <si>
    <t>Kyle Farmer\farmeky01</t>
  </si>
  <si>
    <t>Luke Farrell\farrelu01</t>
  </si>
  <si>
    <t>Erick Fedde\feddeer01</t>
  </si>
  <si>
    <t>Michael Feliz\felizmi01</t>
  </si>
  <si>
    <t>Caleb Ferguson\ferguca01</t>
  </si>
  <si>
    <t>Junior Fernandez\fernaju01</t>
  </si>
  <si>
    <t>J.P. Feyereisen\feyerjo01</t>
  </si>
  <si>
    <t>Mike Fiers\fiersmi01</t>
  </si>
  <si>
    <t>Kyle Finnegan\finneky01</t>
  </si>
  <si>
    <t>Derek Fisher\fishede01</t>
  </si>
  <si>
    <t>Jack Flaherty\flaheja01</t>
  </si>
  <si>
    <t>Josh Fleming\flemijo01</t>
  </si>
  <si>
    <t>Aaron Fletcher\fletcaa01</t>
  </si>
  <si>
    <t>David Fletcher\fletcda02</t>
  </si>
  <si>
    <t>Bernardo Flores Jr.\florebe01</t>
  </si>
  <si>
    <t>Wilmer Flores\florewi01</t>
  </si>
  <si>
    <t>Estevan Florial\flories01</t>
  </si>
  <si>
    <t>Dylan Floro\florody01</t>
  </si>
  <si>
    <t>Tyler Flowers\flowety01</t>
  </si>
  <si>
    <t>Mike Foltynewicz\foltymi01</t>
  </si>
  <si>
    <t>Wilmer Font\fontwi01</t>
  </si>
  <si>
    <t>Mike Ford\fordmi01</t>
  </si>
  <si>
    <t>Logan Forsythe\forsylo01</t>
  </si>
  <si>
    <t>Matt Foster\fostema01</t>
  </si>
  <si>
    <t>Dexter Fowler\fowlede01</t>
  </si>
  <si>
    <t>Jake Fraley\fraleja01</t>
  </si>
  <si>
    <t>Ty France\francty01</t>
  </si>
  <si>
    <t>Maikel Franco\francma02</t>
  </si>
  <si>
    <t>Seth Frankoff\frankse01</t>
  </si>
  <si>
    <t>Adam Frazier\fraziad01</t>
  </si>
  <si>
    <t>Clint Frazier\frazicl01</t>
  </si>
  <si>
    <t>Todd Frazier\frazito01</t>
  </si>
  <si>
    <t>Kyle Freeland\freelky01</t>
  </si>
  <si>
    <t>Freddie Freeman\freemfr01</t>
  </si>
  <si>
    <t>Mike Freeman\freemmi01</t>
  </si>
  <si>
    <t>Sam Freeman\freemsa01</t>
  </si>
  <si>
    <t>Max Fried\friedma01</t>
  </si>
  <si>
    <t>Jace Fry\fryja01</t>
  </si>
  <si>
    <t>Paul Fry\frypa01</t>
  </si>
  <si>
    <t>Josh Fuentes\fuentjo01</t>
  </si>
  <si>
    <t>Carson Fulmer\fulmeca01</t>
  </si>
  <si>
    <t>Michael Fulmer\fulmemi01</t>
  </si>
  <si>
    <t>Kyle Funkhouser\funkhky01</t>
  </si>
  <si>
    <t>Cam Gallagher\gallaca01</t>
  </si>
  <si>
    <t>Giovanny Gallegos\gallegi01</t>
  </si>
  <si>
    <t>Zac Gallen\galleza01</t>
  </si>
  <si>
    <t>Joey Gallo\gallojo01</t>
  </si>
  <si>
    <t>Freddy Galvis\galvifr01</t>
  </si>
  <si>
    <t>Ben Gamel\gamelbe01</t>
  </si>
  <si>
    <t>John Gant\gantjo01</t>
  </si>
  <si>
    <t>Adolis García\garciad02</t>
  </si>
  <si>
    <t>Avisail Garcia\garciav01</t>
  </si>
  <si>
    <t>Bryan Garcia\garcibr01</t>
  </si>
  <si>
    <t>Deivi Garcia\garcide01</t>
  </si>
  <si>
    <t>Edgar Garcia\garcied01</t>
  </si>
  <si>
    <t>Greg Garcia\garcigr01</t>
  </si>
  <si>
    <t>Jarlin Garcia\garcija04</t>
  </si>
  <si>
    <t>José García\garcijo02</t>
  </si>
  <si>
    <t>Leury Garcia\garcile02</t>
  </si>
  <si>
    <t>Luis Garcia\garcilu03</t>
  </si>
  <si>
    <t>Luis Garcia\garcilu04</t>
  </si>
  <si>
    <t>Luis Garcia\garcilu05</t>
  </si>
  <si>
    <t>Rico Garcia\garciri01</t>
  </si>
  <si>
    <t>Rony Garcia\garciro03</t>
  </si>
  <si>
    <t>Yimi Garcia\garciyi01</t>
  </si>
  <si>
    <t>Brett Gardner\gardnbr01</t>
  </si>
  <si>
    <t>Kyle Garlick\garliky01</t>
  </si>
  <si>
    <t>Dustin Garneau\garnedu01</t>
  </si>
  <si>
    <t>Amir Garrett\garream01</t>
  </si>
  <si>
    <t>Braxton Garrett\garrebr01</t>
  </si>
  <si>
    <t>Mitch Garver\garvemi01</t>
  </si>
  <si>
    <t>Kevin Gausman\gausmke01</t>
  </si>
  <si>
    <t>Sam Gaviglio\gavigsa01</t>
  </si>
  <si>
    <t>Cory Gearrin\gearrco01</t>
  </si>
  <si>
    <t>Joey Gerber\gerbejo01</t>
  </si>
  <si>
    <t>Ian Gibaut\gibauia01</t>
  </si>
  <si>
    <t>Kyle Gibson\gibsoky01</t>
  </si>
  <si>
    <t>Ken Giles\gileske01</t>
  </si>
  <si>
    <t>Sean Gilmartin\gilmase01</t>
  </si>
  <si>
    <t>Andres Gimenez\gimenan01</t>
  </si>
  <si>
    <t>Kevin Ginkel\ginkeke01</t>
  </si>
  <si>
    <t>Lucas Giolito\giolilu01</t>
  </si>
  <si>
    <t>Mychal Givens\givenmy01</t>
  </si>
  <si>
    <t>Tyler Glasnow\glasnty01</t>
  </si>
  <si>
    <t>Zack Godley\godleza01</t>
  </si>
  <si>
    <t>Ryan Goins\goinsry01</t>
  </si>
  <si>
    <t>Paul Goldschmidt\goldspa01</t>
  </si>
  <si>
    <t>Austin Gomber\gombeau01</t>
  </si>
  <si>
    <t>Yan Gomes\gomesya01</t>
  </si>
  <si>
    <t>Tony Gonsolin\gonsoto01</t>
  </si>
  <si>
    <t>Marco Gonzales\gonzama02</t>
  </si>
  <si>
    <t>Chi Chi Gonzalez\gonzach01</t>
  </si>
  <si>
    <t>Erik Gonzalez\gonzaer01</t>
  </si>
  <si>
    <t>Gio Gonzalez\gonzagi01</t>
  </si>
  <si>
    <t>Luis Gonzalez\gonzalu03</t>
  </si>
  <si>
    <t>Marwin Gonzalez\gonzama01</t>
  </si>
  <si>
    <t>Victor Gonzalez\gonzavi02</t>
  </si>
  <si>
    <t>Niko Goodrum\goodrni01</t>
  </si>
  <si>
    <t>Brian Goodwin\goodwbr01</t>
  </si>
  <si>
    <t>Nick Goody\goodyni01</t>
  </si>
  <si>
    <t>Alex Gordon\gordoal01</t>
  </si>
  <si>
    <t>Terrance Gore\gorete01</t>
  </si>
  <si>
    <t>Phil Gosselin\gosseph01</t>
  </si>
  <si>
    <t>Trevor Gott\gotttr01</t>
  </si>
  <si>
    <t>Ashton Goudeau\goudeas01</t>
  </si>
  <si>
    <t>Matt Grace\gracema02</t>
  </si>
  <si>
    <t>Yasmani Grandal\grandya01</t>
  </si>
  <si>
    <t>Brusdar Graterol\gratebr01</t>
  </si>
  <si>
    <t>Kendall Graveman\graveke01</t>
  </si>
  <si>
    <t>Jon Gray\grayjo02</t>
  </si>
  <si>
    <t>Sonny Gray\grayso01</t>
  </si>
  <si>
    <t>Chad Green\greench03</t>
  </si>
  <si>
    <t>Shane Greene\greensh02</t>
  </si>
  <si>
    <t>Didi Gregorius\gregodi01</t>
  </si>
  <si>
    <t>Grayson Greiner\greingr01</t>
  </si>
  <si>
    <t>Zack Greinke\greinza01</t>
  </si>
  <si>
    <t>Randal Grichuk\grichra01</t>
  </si>
  <si>
    <t>Foster Griffin\grifffo01</t>
  </si>
  <si>
    <t>Justin Grimm\grimmju01</t>
  </si>
  <si>
    <t>Trent Grisham\grishtr01</t>
  </si>
  <si>
    <t>Robbie Grossman\grossro01</t>
  </si>
  <si>
    <t>Zac Grotz\grotzza01</t>
  </si>
  <si>
    <t>Deivy Grullon\grullde01</t>
  </si>
  <si>
    <t>Robert Gsellman\gsellro01</t>
  </si>
  <si>
    <t>Deolis Guerra\guerrde01</t>
  </si>
  <si>
    <t>Javy Guerra\guerrja01</t>
  </si>
  <si>
    <t>Javy Guerra\guerrja02</t>
  </si>
  <si>
    <t>Junior Guerra\guerrju02</t>
  </si>
  <si>
    <t>Vladimir Guerrero Jr.\guerrvl02</t>
  </si>
  <si>
    <t>Taylor Guilbeau\guilbta01</t>
  </si>
  <si>
    <t>Luis Guillorme\guilllu01</t>
  </si>
  <si>
    <t>Lourdes Gurriel Jr.\gurrilo01</t>
  </si>
  <si>
    <t>Yuli Gurriel\gourryu01</t>
  </si>
  <si>
    <t>Kelvin Gutierrez\gutieke01</t>
  </si>
  <si>
    <t>Jorge Guzman\guzmajo04</t>
  </si>
  <si>
    <t>Ronald Guzman\guzmaro01</t>
  </si>
  <si>
    <t>Jedd Gyorko\gyorkje01</t>
  </si>
  <si>
    <t>Eric Haase\haaseer01</t>
  </si>
  <si>
    <t>Josh Hader\haderjo01</t>
  </si>
  <si>
    <t>Sam Haggerty\haggesa01</t>
  </si>
  <si>
    <t>Jesse Hahn\hahnje01</t>
  </si>
  <si>
    <t>David Hale\haleda02</t>
  </si>
  <si>
    <t>Matt Hall\hallma02</t>
  </si>
  <si>
    <t>Cole Hamels\hamelco01</t>
  </si>
  <si>
    <t>Billy Hamilton\hamilbi02</t>
  </si>
  <si>
    <t>Ian Hamilton\hamilia01</t>
  </si>
  <si>
    <t>Garrett Hampson\hampsga01</t>
  </si>
  <si>
    <t>Brad Hand\handbr01</t>
  </si>
  <si>
    <t>Ian Happ\happia01</t>
  </si>
  <si>
    <t>J.A. Happ\happja01</t>
  </si>
  <si>
    <t>Bryce Harper\harpebr03</t>
  </si>
  <si>
    <t>Ryne Harper\harpery01</t>
  </si>
  <si>
    <t>Will Harris\harriwi10</t>
  </si>
  <si>
    <t>Josh Harrison\harrijo05</t>
  </si>
  <si>
    <t>Monte Harrison\harrimo01</t>
  </si>
  <si>
    <t>Kyle Hart\hartky01</t>
  </si>
  <si>
    <t>Geoff Hartlieb\hartlge01</t>
  </si>
  <si>
    <t>Hunter Harvey\harvehu01</t>
  </si>
  <si>
    <t>Joe Harvey\harvejo01</t>
  </si>
  <si>
    <t>Matt Harvey\harvema01</t>
  </si>
  <si>
    <t>Adam Haseley\haselad01</t>
  </si>
  <si>
    <t>Tom Hatch\hatchto01</t>
  </si>
  <si>
    <t>Ke'Bryan Hayes\hayeske01</t>
  </si>
  <si>
    <t>Austin Hays\haysau01</t>
  </si>
  <si>
    <t>Ryon Healy\healyry01</t>
  </si>
  <si>
    <t>Andrew Heaney\heanean01</t>
  </si>
  <si>
    <t>Taylor Hearn\hearnta01</t>
  </si>
  <si>
    <t>Nick Heath\heathni01</t>
  </si>
  <si>
    <t>Adeiny Hechavarria\hechaad01</t>
  </si>
  <si>
    <t>Austin Hedges\hedgeau01</t>
  </si>
  <si>
    <t>Jonah Heim\heimjo01</t>
  </si>
  <si>
    <t>Scott Heineman\heinesc01</t>
  </si>
  <si>
    <t>Tyler Heineman\heinety01</t>
  </si>
  <si>
    <t>Ben Heller\hellebe01</t>
  </si>
  <si>
    <t>Ryan Helsley\helslry01</t>
  </si>
  <si>
    <t>Heath Hembree\hembrhe01</t>
  </si>
  <si>
    <t>Kyle Hendricks\hendrky01</t>
  </si>
  <si>
    <t>Liam Hendriks\hendrli01</t>
  </si>
  <si>
    <t>Guillermo Heredia\heredgu01</t>
  </si>
  <si>
    <t>Jimmy Herget\hergeji01</t>
  </si>
  <si>
    <t>Michael Hermosillo\hermomi01</t>
  </si>
  <si>
    <t>Carlos Hernandez\hernaca04</t>
  </si>
  <si>
    <t>Cesar Hernandez\hernace02</t>
  </si>
  <si>
    <t>Darwinzon Hernandez\hernada02</t>
  </si>
  <si>
    <t>Elieser Hernandez\hernael01</t>
  </si>
  <si>
    <t>Enrique Hernandez\hernaen02</t>
  </si>
  <si>
    <t>Jonathan Hernandez\hernajo02</t>
  </si>
  <si>
    <t>Oscar Hernandez\hernaos01</t>
  </si>
  <si>
    <t>Teoscar Hernandez\hernate01</t>
  </si>
  <si>
    <t>Yadiel Hernández\hernaya01</t>
  </si>
  <si>
    <t>Dilson Herrera\herredi01</t>
  </si>
  <si>
    <t>Kelvin Herrera\herreke01</t>
  </si>
  <si>
    <t>David Hess\hessda01</t>
  </si>
  <si>
    <t>Codi Heuer\heuerco01</t>
  </si>
  <si>
    <t>Jason Heyward\heywaja01</t>
  </si>
  <si>
    <t>Aaron Hicks\hicksaa01</t>
  </si>
  <si>
    <t>Kyle Higashioka\higasky01</t>
  </si>
  <si>
    <t>Cam Hill\hillca02</t>
  </si>
  <si>
    <t>Derek Hill\hillde01</t>
  </si>
  <si>
    <t>Rich Hill\hillri01</t>
  </si>
  <si>
    <t>Tim Hill\hillti01</t>
  </si>
  <si>
    <t>Sam Hilliard\hillisa01</t>
  </si>
  <si>
    <t>Yoshihisa Hirano\hiranyo01</t>
  </si>
  <si>
    <t>Keston Hiura\hiurake01</t>
  </si>
  <si>
    <t>Nico Hoerner\hoernni01</t>
  </si>
  <si>
    <t>Jeff Hoffman\hoffmje02</t>
  </si>
  <si>
    <t>Bryan Holaday\holadbr01</t>
  </si>
  <si>
    <t>Jonathan Holder\holdejo02</t>
  </si>
  <si>
    <t>Derek Holland\hollade01</t>
  </si>
  <si>
    <t>Greg Holland\hollagr01</t>
  </si>
  <si>
    <t>Jordan Holloway\hollojo01</t>
  </si>
  <si>
    <t>Clay Holmes\holmecl01</t>
  </si>
  <si>
    <t>Brock Holt\holtbr01</t>
  </si>
  <si>
    <t>Rhys Hoskins\hoskirh01</t>
  </si>
  <si>
    <t>Eric Hosmer\hosmeer01</t>
  </si>
  <si>
    <t>Tanner Houck\houckta01</t>
  </si>
  <si>
    <t>Adrian Houser\housead01</t>
  </si>
  <si>
    <t>Sam Howard\howarsa01</t>
  </si>
  <si>
    <t>Spencer Howard\howarsp01</t>
  </si>
  <si>
    <t>James Hoyt\hoytja01</t>
  </si>
  <si>
    <t>Dakota Hudson\hudsoda02</t>
  </si>
  <si>
    <t>Daniel Hudson\hudsoda01</t>
  </si>
  <si>
    <t>Joe Hudson\hudsojo03</t>
  </si>
  <si>
    <t>Sam Huff\huffsa01</t>
  </si>
  <si>
    <t>Jared Hughes\hugheja02</t>
  </si>
  <si>
    <t>Tommy Hunter\hunteto02</t>
  </si>
  <si>
    <t>José Iglesias\iglesjo01</t>
  </si>
  <si>
    <t>Raisel Iglesias\iglesra01</t>
  </si>
  <si>
    <t>Ender Inciarte\inciaen01</t>
  </si>
  <si>
    <t>Cole Irvin\irvinco01</t>
  </si>
  <si>
    <t>Alex Jackson\jacksal02</t>
  </si>
  <si>
    <t>Luke Jackson\jackslu01</t>
  </si>
  <si>
    <t>Josh James\jamesjo02</t>
  </si>
  <si>
    <t>Travis Jankowski\jankotr01</t>
  </si>
  <si>
    <t>Danny Jansen\janseda01</t>
  </si>
  <si>
    <t>Kenley Jansen\janseke01</t>
  </si>
  <si>
    <t>Cristian Javier\javiecr01</t>
  </si>
  <si>
    <t>Jon Jay\jayjo02</t>
  </si>
  <si>
    <t>Daulton Jefferies\jeffeda01</t>
  </si>
  <si>
    <t>Ryan Jeffers\jeffery01</t>
  </si>
  <si>
    <t>Jeremy Jeffress\jeffrje01</t>
  </si>
  <si>
    <t>Dany Jimenez\jimenda01</t>
  </si>
  <si>
    <t>Eloy Jimenez\jimenel02</t>
  </si>
  <si>
    <t>Joe Jimenez\jimenjo02</t>
  </si>
  <si>
    <t>Daniel Johnson\johnsda07</t>
  </si>
  <si>
    <t>Pierce Johnson\johnspi01</t>
  </si>
  <si>
    <t>JaCoby Jones\jonesja07</t>
  </si>
  <si>
    <t>Jahmai Jones\jonesja08</t>
  </si>
  <si>
    <t>Nate Jones\jonesna01</t>
  </si>
  <si>
    <t>Taylor Jones\jonesta01</t>
  </si>
  <si>
    <t>Caleb Joseph\josepca01</t>
  </si>
  <si>
    <t>Matthew Joyce\joycema01</t>
  </si>
  <si>
    <t>Aaron Judge\judgeaa01</t>
  </si>
  <si>
    <t>Jakob Junis\junisja01</t>
  </si>
  <si>
    <t>Ariel Jurado\juradar01</t>
  </si>
  <si>
    <t>Tommy Kahnle\kahnlto01</t>
  </si>
  <si>
    <t>Rob Kaminsky\kaminro01</t>
  </si>
  <si>
    <t>James Kaprielian\kaprija01</t>
  </si>
  <si>
    <t>James Karinchak\karinja01</t>
  </si>
  <si>
    <t>Anthony Kay\kayan01</t>
  </si>
  <si>
    <t>Keone Kela\kelake01</t>
  </si>
  <si>
    <t>Brad Keller\kellebr01</t>
  </si>
  <si>
    <t>Kyle Keller\kelleky01</t>
  </si>
  <si>
    <t>Mitch Keller\kellemi03</t>
  </si>
  <si>
    <t>Trevor Kelley\kelletr01</t>
  </si>
  <si>
    <t>Carson Kelly\kellyca02</t>
  </si>
  <si>
    <t>Joe Kelly\kellyjo05</t>
  </si>
  <si>
    <t>Merrill Kelly\kellyme01</t>
  </si>
  <si>
    <t>Matt Kemp\kempma01</t>
  </si>
  <si>
    <t>Tony Kemp\kempto01</t>
  </si>
  <si>
    <t>Howie Kendrick\kendrho01</t>
  </si>
  <si>
    <t>Ian Kennedy\kenneia01</t>
  </si>
  <si>
    <t>Max Kepler\keplema01</t>
  </si>
  <si>
    <t>Clayton Kershaw\kershcl01</t>
  </si>
  <si>
    <t>Dallas Keuchel\keuchda01</t>
  </si>
  <si>
    <t>Mike Kickham\kickhmi01</t>
  </si>
  <si>
    <t>Carter Kieboom\kieboca01</t>
  </si>
  <si>
    <t>Kevin Kiermaier\kiermke01</t>
  </si>
  <si>
    <t>Yusei Kikuchi\kikucyu01</t>
  </si>
  <si>
    <t>Franklyn Kilome\kilomfr01</t>
  </si>
  <si>
    <t>Kwang Hyun Kim\kimkw01</t>
  </si>
  <si>
    <t>Craig Kimbrel\kimbrcr01</t>
  </si>
  <si>
    <t>Isiah Kiner-Falefa\kineris01</t>
  </si>
  <si>
    <t>John King\kingjo01</t>
  </si>
  <si>
    <t>Michael King\kingmi01</t>
  </si>
  <si>
    <t>Scott Kingery\kingesc01</t>
  </si>
  <si>
    <t>Tyler Kinley\kinlety01</t>
  </si>
  <si>
    <t>Brandon Kintzler\kintzbr01</t>
  </si>
  <si>
    <t>Jason Kipnis\kipnija01</t>
  </si>
  <si>
    <t>Alejandro Kirk\kirkal01</t>
  </si>
  <si>
    <t>Andrew Kittredge\kittran01</t>
  </si>
  <si>
    <t>Branden Kline\klinebr01</t>
  </si>
  <si>
    <t>Corey Kluber\klubeco01</t>
  </si>
  <si>
    <t>Andrew Knapp\knappan01</t>
  </si>
  <si>
    <t>Corey Knebel\knebeco01</t>
  </si>
  <si>
    <t>Andrew Knizner\kniznan01</t>
  </si>
  <si>
    <t>Adam Kolarek\kolarad01</t>
  </si>
  <si>
    <t>Erik Kratz\kratzer01</t>
  </si>
  <si>
    <t>Dean Kremer\kremede01</t>
  </si>
  <si>
    <t>Brooks Kriske\kriskbr01</t>
  </si>
  <si>
    <t>Chad Kuhl\kuhlch01</t>
  </si>
  <si>
    <t>Joel Kuhnel\kuhnejo01</t>
  </si>
  <si>
    <t>Tommy La Stella\lasteto01</t>
  </si>
  <si>
    <t>Juan Lagares\lagarju01</t>
  </si>
  <si>
    <t>Brady Lail\lailbr01</t>
  </si>
  <si>
    <t>Travis Lakins\lakintr01</t>
  </si>
  <si>
    <t>Jake Lamb\lambja01</t>
  </si>
  <si>
    <t>Jimmy Lambert\lambeji01</t>
  </si>
  <si>
    <t>Dinelson Lamet\lametdi01</t>
  </si>
  <si>
    <t>Eric Lauer\lauerer01</t>
  </si>
  <si>
    <t>Ramon Laureano\laurera01</t>
  </si>
  <si>
    <t>Ryan Lavarnway\lavarry01</t>
  </si>
  <si>
    <t>Wade LeBlanc\leblawa01</t>
  </si>
  <si>
    <t>Jose Leclerc\leclejo01</t>
  </si>
  <si>
    <t>Brandon Leibrandt\leibrbr01</t>
  </si>
  <si>
    <t>DJ LeMahieu\lemahdj01</t>
  </si>
  <si>
    <t>Sandy Leon\leonsa01</t>
  </si>
  <si>
    <t>Dominic Leone\leonedo01</t>
  </si>
  <si>
    <t>Jon Lester\lestejo01</t>
  </si>
  <si>
    <t>Artie Lewicki\lewicar01</t>
  </si>
  <si>
    <t>Kyle Lewis\lewisky01</t>
  </si>
  <si>
    <t>Robinson Leyer\leyerro01</t>
  </si>
  <si>
    <t>Tzu-Wei Lin\lintz02</t>
  </si>
  <si>
    <t>Josh Lindblom\lindbjo01</t>
  </si>
  <si>
    <t>Francisco Lindor\lindofr01</t>
  </si>
  <si>
    <t>Zack Littell\litteza01</t>
  </si>
  <si>
    <t>Mauricio Llovera\llovema01</t>
  </si>
  <si>
    <t>Jonathan Loaisiga\loaisjo01</t>
  </si>
  <si>
    <t>Tim Locastro\locasti01</t>
  </si>
  <si>
    <t>Walker Lockett\lockewa01</t>
  </si>
  <si>
    <t>Shed Long\longsh01</t>
  </si>
  <si>
    <t>Evan Longoria\longoev01</t>
  </si>
  <si>
    <t>Tim Lopes\lopesti01</t>
  </si>
  <si>
    <t>Jorge Lopez\lopezjo02</t>
  </si>
  <si>
    <t>Nicky Lopez\lopezni01</t>
  </si>
  <si>
    <t>Pablo Lopez\lopezpa01</t>
  </si>
  <si>
    <t>Reynaldo Lopez\lopezre01</t>
  </si>
  <si>
    <t>Yoan López\lopezyo01</t>
  </si>
  <si>
    <t>Michael Lorenzen\lorenmi01</t>
  </si>
  <si>
    <t>Aaron Loup\loupaa01</t>
  </si>
  <si>
    <t>Richard Lovelady\lovelri01</t>
  </si>
  <si>
    <t>Brandon Lowe\lowebr01</t>
  </si>
  <si>
    <t>Nate Lowe\lowena01</t>
  </si>
  <si>
    <t>Joey Lucchesi\lucchjo01</t>
  </si>
  <si>
    <t>Jonathan Lucroy\lucrojo01</t>
  </si>
  <si>
    <t>Dawel Lugo\lugoda01</t>
  </si>
  <si>
    <t>Seth Lugo\lugose01</t>
  </si>
  <si>
    <t>Jordan Luplow\luplojo01</t>
  </si>
  <si>
    <t>Gavin Lux\luxga01</t>
  </si>
  <si>
    <t>Jesus Luzardo\luzarje01</t>
  </si>
  <si>
    <t>Jordan Lyles\lylesjo01</t>
  </si>
  <si>
    <t>Lance Lynn\lynnla01</t>
  </si>
  <si>
    <t>Tyler Lyons\lyonsty01</t>
  </si>
  <si>
    <t>Manny Machado\machama01</t>
  </si>
  <si>
    <t>Vimael Machin\machivi01</t>
  </si>
  <si>
    <t>Nick Madrigal\madrini01</t>
  </si>
  <si>
    <t>Kenta Maeda\maedake01</t>
  </si>
  <si>
    <t>Matt Magill\magilma01</t>
  </si>
  <si>
    <t>Tyler Mahle\mahlety01</t>
  </si>
  <si>
    <t>Martin Maldonado\maldoma01</t>
  </si>
  <si>
    <t>Sean Manaea\manaese01</t>
  </si>
  <si>
    <t>Joe Mantiply\mantijo01</t>
  </si>
  <si>
    <t>Dillon Maples\mapledi01</t>
  </si>
  <si>
    <t>Rafael Marchan\marchra01</t>
  </si>
  <si>
    <t>Nick Margevicius\margeni01</t>
  </si>
  <si>
    <t>Manuel Margot\margoma01</t>
  </si>
  <si>
    <t>Jake Marisnick\marisja01</t>
  </si>
  <si>
    <t>Nick Markakis\markani01</t>
  </si>
  <si>
    <t>Jose Marmolejos\marmojo01</t>
  </si>
  <si>
    <t>Brailyn Marquez\marqubr01</t>
  </si>
  <si>
    <t>German Marquez\marquge01</t>
  </si>
  <si>
    <t>Evan Marshall\marshev01</t>
  </si>
  <si>
    <t>Ketel Marte\marteke01</t>
  </si>
  <si>
    <t>Starling Marte\martest01</t>
  </si>
  <si>
    <t>Brett Martin\martibr01</t>
  </si>
  <si>
    <t>Chris Martin\martich02</t>
  </si>
  <si>
    <t>Jason Martin\martija03</t>
  </si>
  <si>
    <t>Carlos Martinez\martica04</t>
  </si>
  <si>
    <t>J.D. Martinez\martijd02</t>
  </si>
  <si>
    <t>Jose Martinez\martijo08</t>
  </si>
  <si>
    <t>Jorge Mateo\mateojo01</t>
  </si>
  <si>
    <t>Mark Mathias\mathima01</t>
  </si>
  <si>
    <t>Jeff Mathis\mathije01</t>
  </si>
  <si>
    <t>Wyatt Mathisen\mathiwy01</t>
  </si>
  <si>
    <t>Phil Maton\matonph01</t>
  </si>
  <si>
    <t>Steven Matz\matzst01</t>
  </si>
  <si>
    <t>Tyler Matzek\matzety01</t>
  </si>
  <si>
    <t>Dustin May\maydu01</t>
  </si>
  <si>
    <t>Trevor May\maytr01</t>
  </si>
  <si>
    <t>Cameron Maybin\maybica01</t>
  </si>
  <si>
    <t>Mike Mayers\mayermi01</t>
  </si>
  <si>
    <t>Jack Mayfield\mayfija01</t>
  </si>
  <si>
    <t>Nomar Mazara\mazarno01</t>
  </si>
  <si>
    <t>Chris Mazza\mazzach01</t>
  </si>
  <si>
    <t>Ryan McBroom\mcbrory01</t>
  </si>
  <si>
    <t>James McCann\mccanja02</t>
  </si>
  <si>
    <t>Joe McCarthy\mccarjo04</t>
  </si>
  <si>
    <t>Kevin McCarthy\mccarke01</t>
  </si>
  <si>
    <t>Reggie McClain\mcclare01</t>
  </si>
  <si>
    <t>Lance McCullers Jr.\mcculla02</t>
  </si>
  <si>
    <t>Andrew McCutchen\mccutan01</t>
  </si>
  <si>
    <t>T.J. McFarland\mcfartj01</t>
  </si>
  <si>
    <t>Jake McGee\mcgeeja01</t>
  </si>
  <si>
    <t>Kyle McGowin\mcgowky01</t>
  </si>
  <si>
    <t>Reese McGuire\mcguire01</t>
  </si>
  <si>
    <t>David McKay\mckayda02</t>
  </si>
  <si>
    <t>Triston McKenzie\mckentr01</t>
  </si>
  <si>
    <t>Billy McKinney\mckinbi01</t>
  </si>
  <si>
    <t>Zach McKinstry\mckinza01</t>
  </si>
  <si>
    <t>Ryan McMahon\mcmahry01</t>
  </si>
  <si>
    <t>Jeff McNeil\mcneije01</t>
  </si>
  <si>
    <t>Alex McRae\mcraeal01</t>
  </si>
  <si>
    <t>Austin Meadows\meadoau01</t>
  </si>
  <si>
    <t>John Means\meansjo01</t>
  </si>
  <si>
    <t>Nick Mears\mearsni01</t>
  </si>
  <si>
    <t>Adonis Medina\medinad01</t>
  </si>
  <si>
    <t>Ryan Meisinger\meisiry01</t>
  </si>
  <si>
    <t>Erick Mejia\mejiaer01</t>
  </si>
  <si>
    <t>Francisco Mejia\mejiafr01</t>
  </si>
  <si>
    <t>Humberto Mejia\mejiahu01</t>
  </si>
  <si>
    <t>Mark Melancon\melanma01</t>
  </si>
  <si>
    <t>Keury Mella\mellake01</t>
  </si>
  <si>
    <t>Danny Mendick\mendida01</t>
  </si>
  <si>
    <t>Conner Menez\menezco01</t>
  </si>
  <si>
    <t>Daniel Mengden\mengdda01</t>
  </si>
  <si>
    <t>Oscar Mercado\mercaos01</t>
  </si>
  <si>
    <t>Yermin Mercedes\merceye01</t>
  </si>
  <si>
    <t>Jordy Mercer\mercejo03</t>
  </si>
  <si>
    <t>Whit Merrifield\merriwh01</t>
  </si>
  <si>
    <t>Julian Merryweather\merryju01</t>
  </si>
  <si>
    <t>Keynan Middleton\middlke01</t>
  </si>
  <si>
    <t>Wade Miley\mileywa01</t>
  </si>
  <si>
    <t>Andrew Miller\millean01</t>
  </si>
  <si>
    <t>Brad Miller\millebr02</t>
  </si>
  <si>
    <t>Ian Miller\milleia01</t>
  </si>
  <si>
    <t>Tyson Miller\millety01</t>
  </si>
  <si>
    <t>Alec Mills\millsal02</t>
  </si>
  <si>
    <t>Hoby Milner\milneho01</t>
  </si>
  <si>
    <t>Tommy Milone\milonto01</t>
  </si>
  <si>
    <t>Mike Minor\minormi01</t>
  </si>
  <si>
    <t>A.J. Minter\minteaj01</t>
  </si>
  <si>
    <t>Anthony Misiewicz\misiean01</t>
  </si>
  <si>
    <t>Casey Mize\mizeca01</t>
  </si>
  <si>
    <t>Yadier Molina\molinya01</t>
  </si>
  <si>
    <t>Yoan Moncada\moncayo01</t>
  </si>
  <si>
    <t>Adalberto Mondesi\mondera02</t>
  </si>
  <si>
    <t>Mickey Moniak\moniami01</t>
  </si>
  <si>
    <t>Frankie Montas\montafr02</t>
  </si>
  <si>
    <t>Rafael Montero\montera01</t>
  </si>
  <si>
    <t>Jordan Montgomery\montgjo01</t>
  </si>
  <si>
    <t>Mike Montgomery\montgmi01</t>
  </si>
  <si>
    <t>Dylan Moore\mooredy01</t>
  </si>
  <si>
    <t>Brian Moran\moranbr01</t>
  </si>
  <si>
    <t>Colin Moran\moranco01</t>
  </si>
  <si>
    <t>Adrián Morejón\morejad01</t>
  </si>
  <si>
    <t>Mitch Moreland\morelmi01</t>
  </si>
  <si>
    <t>Adam Morgan\morgaad01</t>
  </si>
  <si>
    <t>Mike Morin\morinmi01</t>
  </si>
  <si>
    <t>Logan Morrison\morrilo01</t>
  </si>
  <si>
    <t>Charlie Morton\mortoch02</t>
  </si>
  <si>
    <t>Ryan Mountcastle\mountry01</t>
  </si>
  <si>
    <t>Mike Moustakas\moustmi01</t>
  </si>
  <si>
    <t>Jose Mujica\mujicjo01</t>
  </si>
  <si>
    <t>Cedric Mullins\mullice01</t>
  </si>
  <si>
    <t>Max Muncy\muncyma01</t>
  </si>
  <si>
    <t>Yairo Munoz\munozya01</t>
  </si>
  <si>
    <t>Daniel Murphy\murphda08</t>
  </si>
  <si>
    <t>John Ryan Murphy\murphjr01</t>
  </si>
  <si>
    <t>Patrick Murphy\murphpa02</t>
  </si>
  <si>
    <t>Sean Murphy\murphse01</t>
  </si>
  <si>
    <t>Joe Musgrove\musgrjo01</t>
  </si>
  <si>
    <t>Wil Myers\myerswi01</t>
  </si>
  <si>
    <t>Tyler Naquin\naquity01</t>
  </si>
  <si>
    <t>Omar Narvaez\narvaom01</t>
  </si>
  <si>
    <t>Brian Navarreto\navarbr01</t>
  </si>
  <si>
    <t>Josh Naylor\naylojo01</t>
  </si>
  <si>
    <t>Nick Neidert\neideni01</t>
  </si>
  <si>
    <t>Kyle Nelson\nelsoky01</t>
  </si>
  <si>
    <t>Nick Nelson\nelsoni01</t>
  </si>
  <si>
    <t>Hector Neris\nerishe01</t>
  </si>
  <si>
    <t>Dovydas Neverauskas\neverdo01</t>
  </si>
  <si>
    <t>Jake Newberry\newbeja01</t>
  </si>
  <si>
    <t>Sean Newcomb\newcose01</t>
  </si>
  <si>
    <t>Kevin Newman\newmake01</t>
  </si>
  <si>
    <t>Ljay Newsome\newsolj01</t>
  </si>
  <si>
    <t>Juan Nicasio\nicasju01</t>
  </si>
  <si>
    <t>Tomas Nido\nidoto01</t>
  </si>
  <si>
    <t>Brandon Nimmo\nimmobr01</t>
  </si>
  <si>
    <t>John Nogowski\nogowjo01</t>
  </si>
  <si>
    <t>Aaron Nola\nolaaa01</t>
  </si>
  <si>
    <t>Austin Nola\nolaau01</t>
  </si>
  <si>
    <t>Jake Noll\nollja01</t>
  </si>
  <si>
    <t>Daniel Norris\norrida01</t>
  </si>
  <si>
    <t>James Norwood\norwoja01</t>
  </si>
  <si>
    <t>Jacob Nottingham\nottija01</t>
  </si>
  <si>
    <t>Ivan Nova\novaiv01</t>
  </si>
  <si>
    <t>Eduardo Nunez\nunezed02</t>
  </si>
  <si>
    <t>Renato Nunez\nunezre01</t>
  </si>
  <si>
    <t>Darren O'Day\odayda01</t>
  </si>
  <si>
    <t>Brian O'Grady\ogradbr01</t>
  </si>
  <si>
    <t>Ryan O'Hearn\ohearry01</t>
  </si>
  <si>
    <t>Tyler O'Neill\oneilty01</t>
  </si>
  <si>
    <t>Joseph Odom\odomjo01</t>
  </si>
  <si>
    <t>Rougned Odor\odorro01</t>
  </si>
  <si>
    <t>Jake Odorizzi\odorija01</t>
  </si>
  <si>
    <t>Shohei Ohtani\ohtansh01</t>
  </si>
  <si>
    <t>Jared Oliva\olivaja01</t>
  </si>
  <si>
    <t>Edward Olivares\olivaed02</t>
  </si>
  <si>
    <t>Matt Olson\olsonma02</t>
  </si>
  <si>
    <t>Jorge Oña\onajo01</t>
  </si>
  <si>
    <t>Nate Orf\orfna01</t>
  </si>
  <si>
    <t>Josh Osich\osichjo01</t>
  </si>
  <si>
    <t>Jose Osuna\osunajo01</t>
  </si>
  <si>
    <t>Roberto Osuna\osunaro01</t>
  </si>
  <si>
    <t>Corey Oswalt\oswalco01</t>
  </si>
  <si>
    <t>Adam Ottavino\ottavad01</t>
  </si>
  <si>
    <t>Johan Oviedo\oviedjo01</t>
  </si>
  <si>
    <t>Chris Owings\owingch01</t>
  </si>
  <si>
    <t>Marcell Ozuna\ozunama01</t>
  </si>
  <si>
    <t>Cristian Pache\pachecr01</t>
  </si>
  <si>
    <t>Chris Paddack\paddach01</t>
  </si>
  <si>
    <t>Emilio Pagan\paganem01</t>
  </si>
  <si>
    <t>Joe Palumbo\palumjo01</t>
  </si>
  <si>
    <t>Joe Panik\panikjo01</t>
  </si>
  <si>
    <t>Enoli Paredes\pareden01</t>
  </si>
  <si>
    <t>Isaac Paredes\paredis01</t>
  </si>
  <si>
    <t>Blake Parker\parkebl01</t>
  </si>
  <si>
    <t>Luis Patino\patinlu01</t>
  </si>
  <si>
    <t>James Paxton\paxtoja01</t>
  </si>
  <si>
    <t>Joel Payamps\payamjo01</t>
  </si>
  <si>
    <t>Mark Payton\paytoma01</t>
  </si>
  <si>
    <t>James Pazos\pazosja01</t>
  </si>
  <si>
    <t>Brad Peacock\peacobr01</t>
  </si>
  <si>
    <t>Nate Pearson\pearsna01</t>
  </si>
  <si>
    <t>Joc Pederson\pederjo01</t>
  </si>
  <si>
    <t>Felix Pena\penafe01</t>
  </si>
  <si>
    <t>Hunter Pence\pencehu01</t>
  </si>
  <si>
    <t>David Peralta\peralda01</t>
  </si>
  <si>
    <t>Freddy Peralta\peralfr01</t>
  </si>
  <si>
    <t>Wandy Peralta\peralwa01</t>
  </si>
  <si>
    <t>Jose Peraza\perazjo01</t>
  </si>
  <si>
    <t>Angel Perdomo\perdoan01</t>
  </si>
  <si>
    <t>Luis Perdomo\perdolu02</t>
  </si>
  <si>
    <t>Cionel Pérez\perezci01</t>
  </si>
  <si>
    <t>Hector Perez\perezhe02</t>
  </si>
  <si>
    <t>Hernan Perez\perezhe01</t>
  </si>
  <si>
    <t>Martin Perez\perezma02</t>
  </si>
  <si>
    <t>Michael Perez\perezmi03</t>
  </si>
  <si>
    <t>Oliver Perez\perezol01</t>
  </si>
  <si>
    <t>Roberto Perez\perezro02</t>
  </si>
  <si>
    <t>Salvador Perez\perezsa02</t>
  </si>
  <si>
    <t>Dillon Peters\peterdi01</t>
  </si>
  <si>
    <t>David Peterson\peterda01</t>
  </si>
  <si>
    <t>Jace Peterson\peterja01</t>
  </si>
  <si>
    <t>Yusmeiro Petit\petityu01</t>
  </si>
  <si>
    <t>Tommy Pham\phamth01</t>
  </si>
  <si>
    <t>Josh Phegley\phegljo01</t>
  </si>
  <si>
    <t>David Phelps\phelpda01</t>
  </si>
  <si>
    <t>Brett Phillips\phillbr02</t>
  </si>
  <si>
    <t>Evan Phillips\phillev01</t>
  </si>
  <si>
    <t>Kevin Pillar\pillake01</t>
  </si>
  <si>
    <t>Manny Pina\pinama01</t>
  </si>
  <si>
    <t>Chad Pinder\pindech01</t>
  </si>
  <si>
    <t>Michael Pineda\pinedmi01</t>
  </si>
  <si>
    <t>Stephen Piscotty\piscost01</t>
  </si>
  <si>
    <t>Nick Pivetta\pivetni01</t>
  </si>
  <si>
    <t>Kevin Plawecki\plaweke01</t>
  </si>
  <si>
    <t>Zach Plesac\plesaza01</t>
  </si>
  <si>
    <t>Adam Plutko\plutkad01</t>
  </si>
  <si>
    <t>Gregory Polanco\polangr01</t>
  </si>
  <si>
    <t>Jorge Polanco\polanjo01</t>
  </si>
  <si>
    <t>AJ Pollock\polloaj01</t>
  </si>
  <si>
    <t>Drew Pomeranz\pomerdr01</t>
  </si>
  <si>
    <t>Daniel Ponce de Leon\ponceda01</t>
  </si>
  <si>
    <t>Cody Ponce\ponceco01</t>
  </si>
  <si>
    <t>Sean Poppen\poppese01</t>
  </si>
  <si>
    <t>Rick Porcello\porceri01</t>
  </si>
  <si>
    <t>Ryan Pressly\pressry01</t>
  </si>
  <si>
    <t>Jurickson Profar\profaju01</t>
  </si>
  <si>
    <t>Cesar Puello\puellce01</t>
  </si>
  <si>
    <t>Albert Pujols\pujolal01</t>
  </si>
  <si>
    <t>Cal Quantrill\quantca01</t>
  </si>
  <si>
    <t>Johan Quezada\quezajo01</t>
  </si>
  <si>
    <t>Jose Quijada\quijajo01</t>
  </si>
  <si>
    <t>Roman Quinn\quinnro01</t>
  </si>
  <si>
    <t>Jose Quintana\quintjo01</t>
  </si>
  <si>
    <t>Tanner Rainey\raineta01</t>
  </si>
  <si>
    <t>Brooks Raley\raleybr01</t>
  </si>
  <si>
    <t>Erasmo Ramirez\ramirer02</t>
  </si>
  <si>
    <t>Harold Ramirez\ramirha02</t>
  </si>
  <si>
    <t>Jose Ramirez\ramirjo01</t>
  </si>
  <si>
    <t>Nick Ramirez\ramirni01</t>
  </si>
  <si>
    <t>Noe Ramirez\ramirno01</t>
  </si>
  <si>
    <t>Roel Ramirez\ramirro02</t>
  </si>
  <si>
    <t>Yohan Ramirez\ramiryo01</t>
  </si>
  <si>
    <t>AJ Ramos\ramosaj01</t>
  </si>
  <si>
    <t>Wilson Ramos\ramoswi01</t>
  </si>
  <si>
    <t>Drew Rasmussen\rasmudr01</t>
  </si>
  <si>
    <t>Rangel Ravelo\ravelra01</t>
  </si>
  <si>
    <t>Robbie Ray\rayro02</t>
  </si>
  <si>
    <t>Colin Rea\reaco01</t>
  </si>
  <si>
    <t>J.T. Realmuto\realmjt01</t>
  </si>
  <si>
    <t>Josh Reddick\reddijo01</t>
  </si>
  <si>
    <t>Cody Reed\reedco01</t>
  </si>
  <si>
    <t>Rob Refsnyder\refsnro01</t>
  </si>
  <si>
    <t>Sean Reid-Foley\reidfse01</t>
  </si>
  <si>
    <t>Anthony Rendon\rendoan01</t>
  </si>
  <si>
    <t>Hunter Renfroe\renfrhu01</t>
  </si>
  <si>
    <t>Luis Rengifo\rengilu01</t>
  </si>
  <si>
    <t>Alex Reyes\reyesal02</t>
  </si>
  <si>
    <t>Franmil Reyes\reyesfr01</t>
  </si>
  <si>
    <t>Victor Reyes\reyesvi01</t>
  </si>
  <si>
    <t>Bryan Reynolds\reynobr01</t>
  </si>
  <si>
    <t>Matt Reynolds\reynoma03</t>
  </si>
  <si>
    <t>Garrett Richards\richaga01</t>
  </si>
  <si>
    <t>Trevor Richards\richatr01</t>
  </si>
  <si>
    <t>Joey Rickard\rickajo01</t>
  </si>
  <si>
    <t>JT Riddle\riddljt01</t>
  </si>
  <si>
    <t>Austin Riley\rileyau01</t>
  </si>
  <si>
    <t>Edwin Rios\riosed01</t>
  </si>
  <si>
    <t>Yacksel Rios\riosya01</t>
  </si>
  <si>
    <t>Rene Rivera\riverre01</t>
  </si>
  <si>
    <t>Yadiel Rivera\riverya01</t>
  </si>
  <si>
    <t>Anthony Rizzo\rizzoan01</t>
  </si>
  <si>
    <t>Tanner Roark\roarkta01</t>
  </si>
  <si>
    <t>Luis Robert\roberlu01</t>
  </si>
  <si>
    <t>Daniel Robertson\roberda10</t>
  </si>
  <si>
    <t>Hansel Robles\robleha01</t>
  </si>
  <si>
    <t>Victor Robles\roblevi01</t>
  </si>
  <si>
    <t>Brendan Rodgers\rodgebr02</t>
  </si>
  <si>
    <t>Carlos Rodon\rodonca01</t>
  </si>
  <si>
    <t>Dereck Rodriguez\rodride01</t>
  </si>
  <si>
    <t>Joely Rodriguez\rodrijo06</t>
  </si>
  <si>
    <t>Jose Rodriguez\rodrijo07</t>
  </si>
  <si>
    <t>Nivaldo Rodriguez\rodrini01</t>
  </si>
  <si>
    <t>Richard Rodriguez\rodriri05</t>
  </si>
  <si>
    <t>Sean Rodriguez\rodrise01</t>
  </si>
  <si>
    <t>Chaz Roe\roech01</t>
  </si>
  <si>
    <t>Taylor Rogers\rogerta01</t>
  </si>
  <si>
    <t>Trevor Rogers\rogertr01</t>
  </si>
  <si>
    <t>Tyler Rogers\rogerty01</t>
  </si>
  <si>
    <t>Josh Rojas\rojasjo01</t>
  </si>
  <si>
    <t>Miguel Rojas\rojasmi02</t>
  </si>
  <si>
    <t>Jordan Romano\romanjo03</t>
  </si>
  <si>
    <t>Sal Romano\romansa01</t>
  </si>
  <si>
    <t>JoJo Romero\romerjo01</t>
  </si>
  <si>
    <t>Seth Romero\romerse01</t>
  </si>
  <si>
    <t>Andrew Romine\rominan01</t>
  </si>
  <si>
    <t>Austin Romine\rominau01</t>
  </si>
  <si>
    <t>Sergio Romo\romose01</t>
  </si>
  <si>
    <t>Hector Rondon\rondohe01</t>
  </si>
  <si>
    <t>Brent Rooker\rookebr01</t>
  </si>
  <si>
    <t>Amed Rosario\rosaram01</t>
  </si>
  <si>
    <t>Eddie Rosario\rosared01</t>
  </si>
  <si>
    <t>Randy Rosario\rosarra01</t>
  </si>
  <si>
    <t>Trevor Rosenthal\rosentr01</t>
  </si>
  <si>
    <t>Ramon Rosso\rossora01</t>
  </si>
  <si>
    <t>Darin Ruf\rufda01</t>
  </si>
  <si>
    <t>Jose Ruiz\ruizjo01</t>
  </si>
  <si>
    <t>Keibert Ruiz\ruizke01</t>
  </si>
  <si>
    <t>Rio Ruiz\ruizri01</t>
  </si>
  <si>
    <t>Chris Rusin\rusinch01</t>
  </si>
  <si>
    <t>Kyle Ryan\ryanky01</t>
  </si>
  <si>
    <t>Hyun Jin Ryu\ryuhy01</t>
  </si>
  <si>
    <t>Casey Sadler\sadleca02</t>
  </si>
  <si>
    <t>Jeff Samardzija\samarje01</t>
  </si>
  <si>
    <t>Carlos Sanabria\sanabca01</t>
  </si>
  <si>
    <t>Ali Sanchez\sanchal04</t>
  </si>
  <si>
    <t>Anibal Sanchez\sanchan01</t>
  </si>
  <si>
    <t>Gary Sanchez\sanchga02</t>
  </si>
  <si>
    <t>Jesus Sanchez\sanchje02</t>
  </si>
  <si>
    <t>Ricardo Sanchez\sanchri01</t>
  </si>
  <si>
    <t>Sixto Sanchez\sanchsi01</t>
  </si>
  <si>
    <t>Yolmer Sanchez\sanchca01</t>
  </si>
  <si>
    <t>Pablo Sandoval\sandopa01</t>
  </si>
  <si>
    <t>Patrick Sandoval\sandopa02</t>
  </si>
  <si>
    <t>Miguel Sano\sanomi01</t>
  </si>
  <si>
    <t>Carlos Santana\santaca01</t>
  </si>
  <si>
    <t>Danny Santana\santada01</t>
  </si>
  <si>
    <t>Dennis Santana\santade01</t>
  </si>
  <si>
    <t>Domingo Santana\santado01</t>
  </si>
  <si>
    <t>Anthony Santander\santaan02</t>
  </si>
  <si>
    <t>Antonio Santos\santoan02</t>
  </si>
  <si>
    <t>Josh Sborz\sborzjo01</t>
  </si>
  <si>
    <t>Scott Schebler\schebsc01</t>
  </si>
  <si>
    <t>Max Scherzer\scherma01</t>
  </si>
  <si>
    <t>Clarke Schmidt\schmicl01</t>
  </si>
  <si>
    <t>Jonathan Schoop\schoojo01</t>
  </si>
  <si>
    <t>John Schreiber\schrejo01</t>
  </si>
  <si>
    <t>Max Schrock\schroma01</t>
  </si>
  <si>
    <t>Kyle Schwarber\schwaky01</t>
  </si>
  <si>
    <t>Tanner Scott\scottta01</t>
  </si>
  <si>
    <t>Andre Scrubb\scruban01</t>
  </si>
  <si>
    <t>Corey Seager\seageco01</t>
  </si>
  <si>
    <t>Kyle Seager\seageky01</t>
  </si>
  <si>
    <t>Jean Segura\segurje01</t>
  </si>
  <si>
    <t>Sam Selman\selmasa01</t>
  </si>
  <si>
    <t>Marcus Semien\semiema01</t>
  </si>
  <si>
    <t>Antonio Senzatela\senzaan01</t>
  </si>
  <si>
    <t>Nick Senzel\senzeni01</t>
  </si>
  <si>
    <t>Pedro Severino\severpe01</t>
  </si>
  <si>
    <t>Paul Sewald\sewalpa01</t>
  </si>
  <si>
    <t>Justin Shafer\shafeju01</t>
  </si>
  <si>
    <t>Sterling Sharp\sharpst01</t>
  </si>
  <si>
    <t>Bryan Shaw\shawbr01</t>
  </si>
  <si>
    <t>Travis Shaw\shawtr01</t>
  </si>
  <si>
    <t>Justus Sheffield\sheffju01</t>
  </si>
  <si>
    <t>Ryan Sherriff\sherrry01</t>
  </si>
  <si>
    <t>Matt Shoemaker\shoemma01</t>
  </si>
  <si>
    <t>Chasen Shreve\shrevch01</t>
  </si>
  <si>
    <t>Magneuris Sierra\sierrma01</t>
  </si>
  <si>
    <t>Andrelton Simmons\simmoan01</t>
  </si>
  <si>
    <t>Lucas Sims\simslu01</t>
  </si>
  <si>
    <t>Brady Singer\singebr01</t>
  </si>
  <si>
    <t>Chance Sisco\siscoch01</t>
  </si>
  <si>
    <t>Tarik Skubal\skubata01</t>
  </si>
  <si>
    <t>Austin Slater\slateau01</t>
  </si>
  <si>
    <t>Aaron Slegers\slegeaa01</t>
  </si>
  <si>
    <t>Devin Smeltzer\smeltde01</t>
  </si>
  <si>
    <t>Burch Smith\smithbu03</t>
  </si>
  <si>
    <t>Caleb Smith\smithca03</t>
  </si>
  <si>
    <t>Dominic Smith\smithdo02</t>
  </si>
  <si>
    <t>Drew Smith\smithdr01</t>
  </si>
  <si>
    <t>Dwight Smith Jr.\smithdw02</t>
  </si>
  <si>
    <t>Josh A. Smith\smithjo07</t>
  </si>
  <si>
    <t>Josh D. Smith\smithjo08</t>
  </si>
  <si>
    <t>Kevan Smith\smithke04</t>
  </si>
  <si>
    <t>Mallex Smith\smithma05</t>
  </si>
  <si>
    <t>Pavin Smith\smithpa04</t>
  </si>
  <si>
    <t>Riley Smith\smithri01</t>
  </si>
  <si>
    <t>Will Smith\smithwi04</t>
  </si>
  <si>
    <t>Will Smith\smithwi05</t>
  </si>
  <si>
    <t>Justin Smoak\smoakju01</t>
  </si>
  <si>
    <t>Drew Smyly\smylydr01</t>
  </si>
  <si>
    <t>Cy Sneed\sneedcy01</t>
  </si>
  <si>
    <t>Blake Snell\snellbl01</t>
  </si>
  <si>
    <t>Chad Sobotka\sobotch01</t>
  </si>
  <si>
    <t>Eric Sogard\sogarer01</t>
  </si>
  <si>
    <t>Nick Solak\solakni01</t>
  </si>
  <si>
    <t>Donovan Solano\solando01</t>
  </si>
  <si>
    <t>Jorge Soler\solerjo01</t>
  </si>
  <si>
    <t>Joakim Soria\soriajo01</t>
  </si>
  <si>
    <t>Mike Soroka\sorokmi01</t>
  </si>
  <si>
    <t>Elliot Soto\sotoel01</t>
  </si>
  <si>
    <t>Gregory Soto\sotogr01</t>
  </si>
  <si>
    <t>Juan Soto\sotoju01</t>
  </si>
  <si>
    <t>Steven Souza Jr.\souzast01</t>
  </si>
  <si>
    <t>Glenn Sparkman\sparkgl01</t>
  </si>
  <si>
    <t>Gabe Speier\speiega01</t>
  </si>
  <si>
    <t>George Springer\springe01</t>
  </si>
  <si>
    <t>Jeffrey Springs\sprinje01</t>
  </si>
  <si>
    <t>Jacob Stallings\stallja01</t>
  </si>
  <si>
    <t>Craig Stammen\stammcr01</t>
  </si>
  <si>
    <t>Ryne Stanek\stanery01</t>
  </si>
  <si>
    <t>Giancarlo Stanton\stantmi03</t>
  </si>
  <si>
    <t>Bubba Starling\starlbu01</t>
  </si>
  <si>
    <t>Cody Stashak\stashco01</t>
  </si>
  <si>
    <t>Max Stassi\stassma01</t>
  </si>
  <si>
    <t>Josh Staumont\staumjo01</t>
  </si>
  <si>
    <t>Robert Stephenson\stephro01</t>
  </si>
  <si>
    <t>Tyler Stephenson\stephty01</t>
  </si>
  <si>
    <t>Andrew Stevenson\stevean01</t>
  </si>
  <si>
    <t>Christin Stewart\stewach02</t>
  </si>
  <si>
    <t>DJ Stewart\stewadj01</t>
  </si>
  <si>
    <t>Jonathan Stiever\stievjo01</t>
  </si>
  <si>
    <t>Robert Stock\stockro01</t>
  </si>
  <si>
    <t>Trevor Story\storytr01</t>
  </si>
  <si>
    <t>Matt Strahm\strahma01</t>
  </si>
  <si>
    <t>Dee Strange-Gordon\gordode01</t>
  </si>
  <si>
    <t>Stephen Strasburg\strasst01</t>
  </si>
  <si>
    <t>Chris Stratton\stratch01</t>
  </si>
  <si>
    <t>Myles Straw\strawmy01</t>
  </si>
  <si>
    <t>Hunter Strickland\strichu01</t>
  </si>
  <si>
    <t>Ross Stripling\stripro01</t>
  </si>
  <si>
    <t>Pedro Strop\stroppe01</t>
  </si>
  <si>
    <t>Garrett Stubbs\stubbga01</t>
  </si>
  <si>
    <t>Andrew Suarez\suarean01</t>
  </si>
  <si>
    <t>Eugenio Suarez\suareeu01</t>
  </si>
  <si>
    <t>Jose Suarez\suarejo01</t>
  </si>
  <si>
    <t>Ranger Suarez\suarera01</t>
  </si>
  <si>
    <t>Wander Suero\suerowa01</t>
  </si>
  <si>
    <t>Cole Sulser\sulseco01</t>
  </si>
  <si>
    <t>Andrew Susac\susacan01</t>
  </si>
  <si>
    <t>Brent Suter\suterbr01</t>
  </si>
  <si>
    <t>Kurt Suzuki\suzukku01</t>
  </si>
  <si>
    <t>Dansby Swanson\swansda01</t>
  </si>
  <si>
    <t>Erik Swanson\swanser01</t>
  </si>
  <si>
    <t>Masahiro Tanaka\tanakma01</t>
  </si>
  <si>
    <t>Domingo Tapia\tapiado01</t>
  </si>
  <si>
    <t>Raimel Tapia\tapiara01</t>
  </si>
  <si>
    <t>Stephen Tarpley\tarplst01</t>
  </si>
  <si>
    <t>Dillon Tate\tatedi01</t>
  </si>
  <si>
    <t>Fernando Tatis Jr.\tatisfe02</t>
  </si>
  <si>
    <t>Mike Tauchman\tauchmi01</t>
  </si>
  <si>
    <t>Leody Taveras\taverle01</t>
  </si>
  <si>
    <t>Beau Taylor\taylobe11</t>
  </si>
  <si>
    <t>Blake Taylor\taylobl01</t>
  </si>
  <si>
    <t>Chris Taylor\tayloch03</t>
  </si>
  <si>
    <t>Josh Taylor\taylojo02</t>
  </si>
  <si>
    <t>Michael A. Taylor\taylomi02</t>
  </si>
  <si>
    <t>Tyrone Taylor\tayloty01</t>
  </si>
  <si>
    <t>Julio Teheran\teherju01</t>
  </si>
  <si>
    <t>Anderson Tejeda\tejedan01</t>
  </si>
  <si>
    <t>Rowdy Tellez\tellero01</t>
  </si>
  <si>
    <t>Ryan Tepera\teperry01</t>
  </si>
  <si>
    <t>Matt Thaiss\thaisma01</t>
  </si>
  <si>
    <t>Eric Thames\thameer01</t>
  </si>
  <si>
    <t>Caleb Thielbar\thielca01</t>
  </si>
  <si>
    <t>Lane Thomas\thomala02</t>
  </si>
  <si>
    <t>Ryan Thompson\thompry02</t>
  </si>
  <si>
    <t>Tyler Thornburg\thornty01</t>
  </si>
  <si>
    <t>Trent Thornton\thorntr01</t>
  </si>
  <si>
    <t>Lewis Thorpe\thorple01</t>
  </si>
  <si>
    <t>Jesus Tinoco\tinocje01</t>
  </si>
  <si>
    <t>Josh Tomlin\tomlijo01</t>
  </si>
  <si>
    <t>Justin Topa\topaju01</t>
  </si>
  <si>
    <t>Abraham Toro\toroab01</t>
  </si>
  <si>
    <t>Luis Torrens\torrelu01</t>
  </si>
  <si>
    <t>Gleyber Torres\torregl01</t>
  </si>
  <si>
    <t>Ronald Torreyes\torrero01</t>
  </si>
  <si>
    <t>Touki Toussaint\toussto01</t>
  </si>
  <si>
    <t>Blake Treinen\treinbl01</t>
  </si>
  <si>
    <t>Jose Trevino\trevijo01</t>
  </si>
  <si>
    <t>Andrew Triggs\triggan01</t>
  </si>
  <si>
    <t>Lou Trivino\trivilo01</t>
  </si>
  <si>
    <t>Chadwick Tromp\trompch01</t>
  </si>
  <si>
    <t>Nick Tropeano\tropeni01</t>
  </si>
  <si>
    <t>Mike Trout\troutmi01</t>
  </si>
  <si>
    <t>Yoshi Tsutsugo\tsutsyo01</t>
  </si>
  <si>
    <t>Cole Tucker\tuckeco01</t>
  </si>
  <si>
    <t>Kyle Tucker\tuckeky01</t>
  </si>
  <si>
    <t>Nik Turley\turleni01</t>
  </si>
  <si>
    <t>Spencer Turnbull\turnbsp01</t>
  </si>
  <si>
    <t>Justin Turner\turneju01</t>
  </si>
  <si>
    <t>Trea Turner\turnetr01</t>
  </si>
  <si>
    <t>Duane Underwood Jr.\underdu01</t>
  </si>
  <si>
    <t>Justin Upton\uptonju01</t>
  </si>
  <si>
    <t>Jose Urena\urenajo01</t>
  </si>
  <si>
    <t>Julio Urias\uriasju01</t>
  </si>
  <si>
    <t>Luis Urias\uriaslu01</t>
  </si>
  <si>
    <t>Ramon Urias\uriasra01</t>
  </si>
  <si>
    <t>Jose Urquidy\urquijo01</t>
  </si>
  <si>
    <t>Gio Urshela\urshegi01</t>
  </si>
  <si>
    <t>Pat Valaika\valaipa01</t>
  </si>
  <si>
    <t>Cesar Valdez\valdece01</t>
  </si>
  <si>
    <t>Framber Valdez\valdefr01</t>
  </si>
  <si>
    <t>Phillips Valdez\valdeph01</t>
  </si>
  <si>
    <t>Josh VanMeter\vanmejo01</t>
  </si>
  <si>
    <t>Ildemaro Vargas\vargail01</t>
  </si>
  <si>
    <t>3TM</t>
  </si>
  <si>
    <t>Daulton Varsho\varshda01</t>
  </si>
  <si>
    <t>Christian Vazquez\vazquch01</t>
  </si>
  <si>
    <t>Vince Velasquez\velasvi01</t>
  </si>
  <si>
    <t>Andrew Velazquez\velazan01</t>
  </si>
  <si>
    <t>Pat Venditte\vendipa01</t>
  </si>
  <si>
    <t>Alex Verdugo\verdual01</t>
  </si>
  <si>
    <t>Justin Verlander\verlaju01</t>
  </si>
  <si>
    <t>Alex Vesia\vesiaal01</t>
  </si>
  <si>
    <t>Jonathan Villar\villajo01</t>
  </si>
  <si>
    <t>Meibrys Viloria\vilorme01</t>
  </si>
  <si>
    <t>Nick Vincent\vinceni01</t>
  </si>
  <si>
    <t>Daniel Vogelbach\vogelda01</t>
  </si>
  <si>
    <t>Stephen Vogt\vogtst01</t>
  </si>
  <si>
    <t>Luke Voit\voitlu01</t>
  </si>
  <si>
    <t>Edinson Volquez\volqued01</t>
  </si>
  <si>
    <t>Austin Voth\vothau01</t>
  </si>
  <si>
    <t>Joey Votto\vottojo01</t>
  </si>
  <si>
    <t>Michael Wacha\wachami01</t>
  </si>
  <si>
    <t>Brandon Waddell\waddebr01</t>
  </si>
  <si>
    <t>LaMonte Wade Jr\wadela01</t>
  </si>
  <si>
    <t>Tyler Wade\wadety01</t>
  </si>
  <si>
    <t>Jacob Waguespack\wagueja01</t>
  </si>
  <si>
    <t>Bobby Wahl\wahlbo01</t>
  </si>
  <si>
    <t>Adam Wainwright\wainwad01</t>
  </si>
  <si>
    <t>Marcus Walden\waldema01</t>
  </si>
  <si>
    <t>Christian Walker\walkech02</t>
  </si>
  <si>
    <t>Neil Walker\walkene01</t>
  </si>
  <si>
    <t>Taijuan Walker\walketa01</t>
  </si>
  <si>
    <t>Chad Wallach\wallach01</t>
  </si>
  <si>
    <t>Jared Walsh\walshja01</t>
  </si>
  <si>
    <t>Donovan Walton\waltodo01</t>
  </si>
  <si>
    <t>Taylor Ward\wardta01</t>
  </si>
  <si>
    <t>Tony Watson\watsoto01</t>
  </si>
  <si>
    <t>Luke Weaver\weavelu01</t>
  </si>
  <si>
    <t>Jacob Webb\webbja01</t>
  </si>
  <si>
    <t>Logan Webb\webblo01</t>
  </si>
  <si>
    <t>Tyler Webb\webbty01</t>
  </si>
  <si>
    <t>Ryan Weber\weberry01</t>
  </si>
  <si>
    <t>Jordan Weems\weemsjo01</t>
  </si>
  <si>
    <t>Patrick Weigel\weigepa01</t>
  </si>
  <si>
    <t>J.B. Wendelken\wendejb01</t>
  </si>
  <si>
    <t>Joey Wendle\wendljo01</t>
  </si>
  <si>
    <t>Zack Wheeler\wheelza01</t>
  </si>
  <si>
    <t>Eli White\whiteel04</t>
  </si>
  <si>
    <t>Evan White\whiteev01</t>
  </si>
  <si>
    <t>Mitch White\whitemi03</t>
  </si>
  <si>
    <t>Aaron Whitefield\whiteaa01</t>
  </si>
  <si>
    <t>Kodi Whitley\whitlko01</t>
  </si>
  <si>
    <t>Rowan Wick\wickro01</t>
  </si>
  <si>
    <t>Taylor Widener\widenta01</t>
  </si>
  <si>
    <t>Brad Wieck\wieckbr01</t>
  </si>
  <si>
    <t>Matt Wieters\wietema01</t>
  </si>
  <si>
    <t>Devin Williams\willide03</t>
  </si>
  <si>
    <t>Justin Williams\williju02</t>
  </si>
  <si>
    <t>Mason Williams\willima10</t>
  </si>
  <si>
    <t>Taylor Williams\willita01</t>
  </si>
  <si>
    <t>Trevor Williams\willitr01</t>
  </si>
  <si>
    <t>Bryse Wilson\wilsobr02</t>
  </si>
  <si>
    <t>Justin Wilson\wilsoju10</t>
  </si>
  <si>
    <t>Jesse Winker\winkeje01</t>
  </si>
  <si>
    <t>Dan Winkler\winklda01</t>
  </si>
  <si>
    <t>Patrick Wisdom\wisdopa01</t>
  </si>
  <si>
    <t>Matt Wisler\wislema01</t>
  </si>
  <si>
    <t>Nick Wittgren\wittgni01</t>
  </si>
  <si>
    <t>Asher Wojciechowski\wojcias01</t>
  </si>
  <si>
    <t>Tony Wolters\wolteto01</t>
  </si>
  <si>
    <t>Kolten Wong\wongko01</t>
  </si>
  <si>
    <t>Alex Wood\woodal02</t>
  </si>
  <si>
    <t>Jake Woodford\woodfja01</t>
  </si>
  <si>
    <t>Brandon Woodruff\woodrbr01</t>
  </si>
  <si>
    <t>Brandon Workman\workmbr01</t>
  </si>
  <si>
    <t>Kyle Wright\wrighky01</t>
  </si>
  <si>
    <t>Jimmy Yacabonis\yacabji01</t>
  </si>
  <si>
    <t>Miguel Yajure\yajurmi01</t>
  </si>
  <si>
    <t>Shun Yamaguchi\yamagsh01</t>
  </si>
  <si>
    <t>Jordan Yamamoto\yamamjo01</t>
  </si>
  <si>
    <t>Ryan Yarbrough\yarbrry01</t>
  </si>
  <si>
    <t>Eric Yardley\yardler01</t>
  </si>
  <si>
    <t>Mike Yastrzemski\yastrmi01</t>
  </si>
  <si>
    <t>Kirby Yates\yateski01</t>
  </si>
  <si>
    <t>Christian Yelich\yelicch01</t>
  </si>
  <si>
    <t>Huascar Ynoa\ynoahu01</t>
  </si>
  <si>
    <t>Alex Young\youngal01</t>
  </si>
  <si>
    <t>Andy Young\youngan02</t>
  </si>
  <si>
    <t>T.J. Zeuch\zeuchtj01</t>
  </si>
  <si>
    <t>Bradley Zimmer\zimmebr01</t>
  </si>
  <si>
    <t>Kyle Zimmer\zimmeky01</t>
  </si>
  <si>
    <t>Bruce Zimmermann\zimmebr02</t>
  </si>
  <si>
    <t>Jordan Zimmermann\zimmejo02</t>
  </si>
  <si>
    <t>Tyler Zuber\zuberty01</t>
  </si>
  <si>
    <t>Mike Zunino\zuninmi01</t>
  </si>
  <si>
    <t>adamja01</t>
  </si>
  <si>
    <t>akiyash01</t>
  </si>
  <si>
    <t>alcanse01</t>
  </si>
  <si>
    <t>alvared01</t>
  </si>
  <si>
    <t>alvarjo02</t>
  </si>
  <si>
    <t>anderdr02</t>
  </si>
  <si>
    <t>apostsh01</t>
  </si>
  <si>
    <t>bacusda01</t>
  </si>
  <si>
    <t>baragca01</t>
  </si>
  <si>
    <t>basablu01</t>
  </si>
  <si>
    <t>bashlty01</t>
  </si>
  <si>
    <t>beaslje01</t>
  </si>
  <si>
    <t>bednada01</t>
  </si>
  <si>
    <t>benjawe01</t>
  </si>
  <si>
    <t>bergetr01</t>
  </si>
  <si>
    <t>bickfph01</t>
  </si>
  <si>
    <t>blanktr01</t>
  </si>
  <si>
    <t>blewesc01</t>
  </si>
  <si>
    <t>bolanro01</t>
  </si>
  <si>
    <t>bourqja01</t>
  </si>
  <si>
    <t>braymbe01</t>
  </si>
  <si>
    <t>brogdco01</t>
  </si>
  <si>
    <t>burdiza01</t>
  </si>
  <si>
    <t>carroco01</t>
  </si>
  <si>
    <t>castada01</t>
  </si>
  <si>
    <t>castehu01</t>
  </si>
  <si>
    <t>castran02</t>
  </si>
  <si>
    <t>cederbl01</t>
  </si>
  <si>
    <t>cleavga01</t>
  </si>
  <si>
    <t>colined01</t>
  </si>
  <si>
    <t>coonrsa01</t>
  </si>
  <si>
    <t>craigwi01</t>
  </si>
  <si>
    <t>crismna01</t>
  </si>
  <si>
    <t>crowewi01</t>
  </si>
  <si>
    <t>cruzje01</t>
  </si>
  <si>
    <t>davidtu01</t>
  </si>
  <si>
    <t>davisau01</t>
  </si>
  <si>
    <t>deleojo03</t>
  </si>
  <si>
    <t>delpomi01</t>
  </si>
  <si>
    <t>dermoma01</t>
  </si>
  <si>
    <t>diehlph01</t>
  </si>
  <si>
    <t>doyleto01</t>
  </si>
  <si>
    <t>elledse01</t>
  </si>
  <si>
    <t>espinsa01</t>
  </si>
  <si>
    <t>espinpa01</t>
  </si>
  <si>
    <t>evansph01</t>
  </si>
  <si>
    <t>farrelu01</t>
  </si>
  <si>
    <t>fernaju01</t>
  </si>
  <si>
    <t>feyerjo01</t>
  </si>
  <si>
    <t>finneky01</t>
  </si>
  <si>
    <t>fletcaa01</t>
  </si>
  <si>
    <t>florebe01</t>
  </si>
  <si>
    <t>flories01</t>
  </si>
  <si>
    <t>frankse01</t>
  </si>
  <si>
    <t>funkhky01</t>
  </si>
  <si>
    <t>garcilu05</t>
  </si>
  <si>
    <t>garciri01</t>
  </si>
  <si>
    <t>garciro03</t>
  </si>
  <si>
    <t>gerbejo01</t>
  </si>
  <si>
    <t>gibauia01</t>
  </si>
  <si>
    <t>gilmase01</t>
  </si>
  <si>
    <t>gonzalu03</t>
  </si>
  <si>
    <t>gonzavi02</t>
  </si>
  <si>
    <t>goudeas01</t>
  </si>
  <si>
    <t>grifffo01</t>
  </si>
  <si>
    <t>grotzza01</t>
  </si>
  <si>
    <t>grullde01</t>
  </si>
  <si>
    <t>guerrde01</t>
  </si>
  <si>
    <t>guerrja02</t>
  </si>
  <si>
    <t>guilbta01</t>
  </si>
  <si>
    <t>guzmajo04</t>
  </si>
  <si>
    <t>haaseer01</t>
  </si>
  <si>
    <t>hamilia01</t>
  </si>
  <si>
    <t>hartky01</t>
  </si>
  <si>
    <t>harvejo01</t>
  </si>
  <si>
    <t>hearnta01</t>
  </si>
  <si>
    <t>heathni01</t>
  </si>
  <si>
    <t>heimjo01</t>
  </si>
  <si>
    <t>hergeji01</t>
  </si>
  <si>
    <t>hernaca04</t>
  </si>
  <si>
    <t>hernaos01</t>
  </si>
  <si>
    <t>hernaya01</t>
  </si>
  <si>
    <t>hillca02</t>
  </si>
  <si>
    <t>hillde01</t>
  </si>
  <si>
    <t>hollojo01</t>
  </si>
  <si>
    <t>howarsa01</t>
  </si>
  <si>
    <t>hudsojo03</t>
  </si>
  <si>
    <t>jacksal02</t>
  </si>
  <si>
    <t>jimenda01</t>
  </si>
  <si>
    <t>jimenjo02</t>
  </si>
  <si>
    <t>johnspi01</t>
  </si>
  <si>
    <t>jonesja08</t>
  </si>
  <si>
    <t>jonesta01</t>
  </si>
  <si>
    <t>kaminro01</t>
  </si>
  <si>
    <t>kelleky01</t>
  </si>
  <si>
    <t>kellemi03</t>
  </si>
  <si>
    <t>kelletr01</t>
  </si>
  <si>
    <t>kickhmi01</t>
  </si>
  <si>
    <t>kingjo01</t>
  </si>
  <si>
    <t>kniznan01</t>
  </si>
  <si>
    <t>kriskbr01</t>
  </si>
  <si>
    <t>kuhnejo01</t>
  </si>
  <si>
    <t>lailbr01</t>
  </si>
  <si>
    <t>lambeji01</t>
  </si>
  <si>
    <t>leibrbr01</t>
  </si>
  <si>
    <t>lewicar01</t>
  </si>
  <si>
    <t>leyerro01</t>
  </si>
  <si>
    <t>llovema01</t>
  </si>
  <si>
    <t>lockewa01</t>
  </si>
  <si>
    <t>lovelri01</t>
  </si>
  <si>
    <t>mantijo01</t>
  </si>
  <si>
    <t>mapledi01</t>
  </si>
  <si>
    <t>marchra01</t>
  </si>
  <si>
    <t>marqubr01</t>
  </si>
  <si>
    <t>mathima01</t>
  </si>
  <si>
    <t>mazzach01</t>
  </si>
  <si>
    <t>mccarjo04</t>
  </si>
  <si>
    <t>mcclare01</t>
  </si>
  <si>
    <t>mcgowky01</t>
  </si>
  <si>
    <t>mckayda02</t>
  </si>
  <si>
    <t>mckinza01</t>
  </si>
  <si>
    <t>mcraeal01</t>
  </si>
  <si>
    <t>mearsni01</t>
  </si>
  <si>
    <t>meisiry01</t>
  </si>
  <si>
    <t>mejiahu01</t>
  </si>
  <si>
    <t>mellake01</t>
  </si>
  <si>
    <t>menezco01</t>
  </si>
  <si>
    <t>merceye01</t>
  </si>
  <si>
    <t>merryju01</t>
  </si>
  <si>
    <t>milleia01</t>
  </si>
  <si>
    <t>millety01</t>
  </si>
  <si>
    <t>milneho01</t>
  </si>
  <si>
    <t>misiean01</t>
  </si>
  <si>
    <t>moranbr01</t>
  </si>
  <si>
    <t>mujicjo01</t>
  </si>
  <si>
    <t>murphpa02</t>
  </si>
  <si>
    <t>navarbr01</t>
  </si>
  <si>
    <t>nelsoky01</t>
  </si>
  <si>
    <t>nelsoni01</t>
  </si>
  <si>
    <t>newsolj01</t>
  </si>
  <si>
    <t>nogowjo01</t>
  </si>
  <si>
    <t>nollja01</t>
  </si>
  <si>
    <t>norwoja01</t>
  </si>
  <si>
    <t>odomjo01</t>
  </si>
  <si>
    <t>onajo01</t>
  </si>
  <si>
    <t>orfna01</t>
  </si>
  <si>
    <t>payamjo01</t>
  </si>
  <si>
    <t>perdoan01</t>
  </si>
  <si>
    <t>perezhe02</t>
  </si>
  <si>
    <t>phillev01</t>
  </si>
  <si>
    <t>ponceco01</t>
  </si>
  <si>
    <t>poppese01</t>
  </si>
  <si>
    <t>quezajo01</t>
  </si>
  <si>
    <t>quijajo01</t>
  </si>
  <si>
    <t>raleybr01</t>
  </si>
  <si>
    <t>ramirro02</t>
  </si>
  <si>
    <t>reyesal02</t>
  </si>
  <si>
    <t>riosya01</t>
  </si>
  <si>
    <t>rodrijo07</t>
  </si>
  <si>
    <t>rodrini01</t>
  </si>
  <si>
    <t>rodriri05</t>
  </si>
  <si>
    <t>romerjo01</t>
  </si>
  <si>
    <t>romerse01</t>
  </si>
  <si>
    <t>rosarra01</t>
  </si>
  <si>
    <t>rossora01</t>
  </si>
  <si>
    <t>sanabca01</t>
  </si>
  <si>
    <t>sanchal04</t>
  </si>
  <si>
    <t>sanchri01</t>
  </si>
  <si>
    <t>santoan02</t>
  </si>
  <si>
    <t>sborzjo01</t>
  </si>
  <si>
    <t>schrejo01</t>
  </si>
  <si>
    <t>selmasa01</t>
  </si>
  <si>
    <t>sherrry01</t>
  </si>
  <si>
    <t>smithdr01</t>
  </si>
  <si>
    <t>smithjo08</t>
  </si>
  <si>
    <t>sobotch01</t>
  </si>
  <si>
    <t>sotoel01</t>
  </si>
  <si>
    <t>speiega01</t>
  </si>
  <si>
    <t>stashco01</t>
  </si>
  <si>
    <t>stievjo01</t>
  </si>
  <si>
    <t>tapiado01</t>
  </si>
  <si>
    <t>taylobl01</t>
  </si>
  <si>
    <t>thielca01</t>
  </si>
  <si>
    <t>topaju01</t>
  </si>
  <si>
    <t>turleni01</t>
  </si>
  <si>
    <t>underdu01</t>
  </si>
  <si>
    <t>uriasra01</t>
  </si>
  <si>
    <t>vendipa01</t>
  </si>
  <si>
    <t>vesiaal01</t>
  </si>
  <si>
    <t>waddebr01</t>
  </si>
  <si>
    <t>waltodo01</t>
  </si>
  <si>
    <t>weemsjo01</t>
  </si>
  <si>
    <t>weigepa01</t>
  </si>
  <si>
    <t>whiteel04</t>
  </si>
  <si>
    <t>whitemi03</t>
  </si>
  <si>
    <t>whiteaa01</t>
  </si>
  <si>
    <t>whitlko01</t>
  </si>
  <si>
    <t>williju02</t>
  </si>
  <si>
    <t>woodfja01</t>
  </si>
  <si>
    <t>yajurmi01</t>
  </si>
  <si>
    <t>yardler01</t>
  </si>
  <si>
    <t>ynoahu01</t>
  </si>
  <si>
    <t>youngan02</t>
  </si>
  <si>
    <t>zeuchtj01</t>
  </si>
  <si>
    <t>zimmebr02</t>
  </si>
  <si>
    <t>Pitcher GS to Qualify:</t>
  </si>
  <si>
    <t>Pitcher APP to Qualify as RP:</t>
  </si>
  <si>
    <t>PLAYERIDPOS</t>
  </si>
  <si>
    <t>abramcj01</t>
  </si>
  <si>
    <t>CJ Abrams</t>
  </si>
  <si>
    <t>CJ</t>
  </si>
  <si>
    <t>Abrams</t>
  </si>
  <si>
    <t>sa3010152</t>
  </si>
  <si>
    <t>C.J. Abrams</t>
  </si>
  <si>
    <t>ABRAMS20201003A</t>
  </si>
  <si>
    <t>*04qk8*</t>
  </si>
  <si>
    <t>*04ylg*</t>
  </si>
  <si>
    <t>*039si*</t>
  </si>
  <si>
    <t>Thomas Eshelman</t>
  </si>
  <si>
    <t>*03qo0</t>
  </si>
  <si>
    <t>*03an6*</t>
  </si>
  <si>
    <t>*031jr*</t>
  </si>
  <si>
    <t>Miguell Alfredo Gonzalez</t>
  </si>
  <si>
    <t>*032uh*</t>
  </si>
  <si>
    <t>Hatch, Thomas</t>
  </si>
  <si>
    <t>*041ql*</t>
  </si>
  <si>
    <t>*01svh*</t>
  </si>
  <si>
    <t>sa3011918</t>
  </si>
  <si>
    <t>Ha-seong Kim</t>
  </si>
  <si>
    <t>*03yet*</t>
  </si>
  <si>
    <t>*0319c*</t>
  </si>
  <si>
    <t>*02c2g*</t>
  </si>
  <si>
    <t>Mondesi Jr., Adalberto</t>
  </si>
  <si>
    <t>*04fft*</t>
  </si>
  <si>
    <t>*013pe*</t>
  </si>
  <si>
    <t>Noll</t>
  </si>
  <si>
    <t>19703</t>
  </si>
  <si>
    <t>nollj001</t>
  </si>
  <si>
    <t>NOLL19940308A</t>
  </si>
  <si>
    <t>Noll, Jake</t>
  </si>
  <si>
    <t>*041tg*</t>
  </si>
  <si>
    <t>*02zbm*</t>
  </si>
  <si>
    <t>Vidal Nuno III</t>
  </si>
  <si>
    <t>*03nzq*</t>
  </si>
  <si>
    <t>ohtansh01p</t>
  </si>
  <si>
    <t>*03nxv*</t>
  </si>
  <si>
    <t>*02n06*</t>
  </si>
  <si>
    <t>*0313g*</t>
  </si>
  <si>
    <t>*02b2l*</t>
  </si>
  <si>
    <t>*01srk"</t>
  </si>
  <si>
    <t>*027aw*</t>
  </si>
  <si>
    <t>*02btn*</t>
  </si>
  <si>
    <t>*000br*</t>
  </si>
  <si>
    <t>Arihara, Kohei</t>
  </si>
  <si>
    <t>Johnson, Pierce</t>
  </si>
  <si>
    <t>Flexen, Chris</t>
  </si>
  <si>
    <t>Merryweather, Julian</t>
  </si>
  <si>
    <t>arihako01</t>
  </si>
  <si>
    <t>Kohei Arihara</t>
  </si>
  <si>
    <t>Kohei</t>
  </si>
  <si>
    <t>Arihara</t>
  </si>
  <si>
    <t>Espinal, Santiago</t>
  </si>
  <si>
    <t>alonp001</t>
  </si>
  <si>
    <t>cruzn002</t>
  </si>
  <si>
    <t>eatoa002</t>
  </si>
  <si>
    <t>hernc005</t>
  </si>
  <si>
    <t>sa3014423</t>
  </si>
  <si>
    <t>Joshua Lowe</t>
  </si>
  <si>
    <t>Bob Refsnyder</t>
  </si>
  <si>
    <t>reynb001</t>
  </si>
  <si>
    <t>flexech01</t>
  </si>
  <si>
    <t>Flexen</t>
  </si>
  <si>
    <t>13896</t>
  </si>
  <si>
    <t>Espinal</t>
  </si>
  <si>
    <t>19997</t>
  </si>
  <si>
    <t>*041vp*</t>
  </si>
  <si>
    <t>*05gdd*</t>
  </si>
  <si>
    <t>*02n5v*</t>
  </si>
  <si>
    <t>Julian</t>
  </si>
  <si>
    <t>Merryweather</t>
  </si>
  <si>
    <t>16703</t>
  </si>
  <si>
    <t>*03deo*</t>
  </si>
  <si>
    <t>Pierce</t>
  </si>
  <si>
    <t>13435</t>
  </si>
  <si>
    <t>*02hdy*</t>
  </si>
  <si>
    <t>Brailyn</t>
  </si>
  <si>
    <t>21896</t>
  </si>
  <si>
    <t>*04390*</t>
  </si>
  <si>
    <t>IBB</t>
  </si>
  <si>
    <t>SH</t>
  </si>
  <si>
    <t>GDP</t>
  </si>
  <si>
    <t>- - -</t>
  </si>
  <si>
    <t>CG</t>
  </si>
  <si>
    <t>ShO</t>
  </si>
  <si>
    <t>BS</t>
  </si>
  <si>
    <t>TBF</t>
  </si>
  <si>
    <t>WP</t>
  </si>
  <si>
    <t>BK</t>
  </si>
  <si>
    <t/>
  </si>
  <si>
    <t>SS-1</t>
  </si>
  <si>
    <t>SS-2</t>
  </si>
  <si>
    <t>3B-1</t>
  </si>
  <si>
    <t>OF-1</t>
  </si>
  <si>
    <t>SS-3</t>
  </si>
  <si>
    <t>SS-4</t>
  </si>
  <si>
    <t>3B-2</t>
  </si>
  <si>
    <t>1B-1</t>
  </si>
  <si>
    <t>OF-2</t>
  </si>
  <si>
    <t>1B-2</t>
  </si>
  <si>
    <t>OF-3</t>
  </si>
  <si>
    <t>1B-3</t>
  </si>
  <si>
    <t>OF-4</t>
  </si>
  <si>
    <t>OF-5</t>
  </si>
  <si>
    <t>OF-6</t>
  </si>
  <si>
    <t>OF-7</t>
  </si>
  <si>
    <t>2B-1</t>
  </si>
  <si>
    <t>SS-5</t>
  </si>
  <si>
    <t>SS-6</t>
  </si>
  <si>
    <t>SS-7</t>
  </si>
  <si>
    <t>C-1</t>
  </si>
  <si>
    <t>SS-8</t>
  </si>
  <si>
    <t>OF-8</t>
  </si>
  <si>
    <t>OF-9</t>
  </si>
  <si>
    <t>OF-10</t>
  </si>
  <si>
    <t>2B-2</t>
  </si>
  <si>
    <t>C-2</t>
  </si>
  <si>
    <t>OF-11</t>
  </si>
  <si>
    <t>OF-12</t>
  </si>
  <si>
    <t>SS-9</t>
  </si>
  <si>
    <t>OF-13</t>
  </si>
  <si>
    <t>C-3</t>
  </si>
  <si>
    <t>OF-14</t>
  </si>
  <si>
    <t>OF-15</t>
  </si>
  <si>
    <t>OF-16</t>
  </si>
  <si>
    <t>2B-3</t>
  </si>
  <si>
    <t>OF-17</t>
  </si>
  <si>
    <t>OF-18</t>
  </si>
  <si>
    <t>OF-19</t>
  </si>
  <si>
    <t>OF-20</t>
  </si>
  <si>
    <t>OF-21</t>
  </si>
  <si>
    <t>DH-1</t>
  </si>
  <si>
    <t>OF-22</t>
  </si>
  <si>
    <t>OF-23</t>
  </si>
  <si>
    <t>OF-24</t>
  </si>
  <si>
    <t>C-4</t>
  </si>
  <si>
    <t>OF-25</t>
  </si>
  <si>
    <t>3B-3</t>
  </si>
  <si>
    <t>C-5</t>
  </si>
  <si>
    <t>OF-26</t>
  </si>
  <si>
    <t>OF-27</t>
  </si>
  <si>
    <t>SS-10</t>
  </si>
  <si>
    <t>2B-4</t>
  </si>
  <si>
    <t>OF-28</t>
  </si>
  <si>
    <t>2B-5</t>
  </si>
  <si>
    <t>3B-4</t>
  </si>
  <si>
    <t>OF-29</t>
  </si>
  <si>
    <t>C-6</t>
  </si>
  <si>
    <t>C-7</t>
  </si>
  <si>
    <t>OF-30</t>
  </si>
  <si>
    <t>1B-4</t>
  </si>
  <si>
    <t>OF-31</t>
  </si>
  <si>
    <t>1B-5</t>
  </si>
  <si>
    <t>2B-6</t>
  </si>
  <si>
    <t>OF-32</t>
  </si>
  <si>
    <t>OF-33</t>
  </si>
  <si>
    <t>C-8</t>
  </si>
  <si>
    <t>3B-5</t>
  </si>
  <si>
    <t>OF-34</t>
  </si>
  <si>
    <t>SS-11</t>
  </si>
  <si>
    <t>OF-35</t>
  </si>
  <si>
    <t>2B-7</t>
  </si>
  <si>
    <t>OF-36</t>
  </si>
  <si>
    <t>1B-6</t>
  </si>
  <si>
    <t>2B-8</t>
  </si>
  <si>
    <t>1B-7</t>
  </si>
  <si>
    <t>OF-37</t>
  </si>
  <si>
    <t>OF-38</t>
  </si>
  <si>
    <t>SS-12</t>
  </si>
  <si>
    <t>3B-6</t>
  </si>
  <si>
    <t>3B-7</t>
  </si>
  <si>
    <t>3B-8</t>
  </si>
  <si>
    <t>3B-9</t>
  </si>
  <si>
    <t>C-9</t>
  </si>
  <si>
    <t>1B-8</t>
  </si>
  <si>
    <t>2B-9</t>
  </si>
  <si>
    <t>2B-10</t>
  </si>
  <si>
    <t>OF-39</t>
  </si>
  <si>
    <t>1B-9</t>
  </si>
  <si>
    <t>1B-10</t>
  </si>
  <si>
    <t>OF-40</t>
  </si>
  <si>
    <t>SS-13</t>
  </si>
  <si>
    <t>OF-41</t>
  </si>
  <si>
    <t>OF-42</t>
  </si>
  <si>
    <t>1B-11</t>
  </si>
  <si>
    <t>DH-2</t>
  </si>
  <si>
    <t>OF-43</t>
  </si>
  <si>
    <t>1B-12</t>
  </si>
  <si>
    <t>OF-44</t>
  </si>
  <si>
    <t>DH-3</t>
  </si>
  <si>
    <t>2B-11</t>
  </si>
  <si>
    <t>OF-45</t>
  </si>
  <si>
    <t>SS-14</t>
  </si>
  <si>
    <t>SS-15</t>
  </si>
  <si>
    <t>2B-12</t>
  </si>
  <si>
    <t>3B-10</t>
  </si>
  <si>
    <t>SS-16</t>
  </si>
  <si>
    <t>1B-13</t>
  </si>
  <si>
    <t>2B-13</t>
  </si>
  <si>
    <t>C-10</t>
  </si>
  <si>
    <t>3B-11</t>
  </si>
  <si>
    <t>2B-14</t>
  </si>
  <si>
    <t>C-11</t>
  </si>
  <si>
    <t>OF-46</t>
  </si>
  <si>
    <t>OF-47</t>
  </si>
  <si>
    <t>SS-17</t>
  </si>
  <si>
    <t>C-12</t>
  </si>
  <si>
    <t>2B-15</t>
  </si>
  <si>
    <t>3B-12</t>
  </si>
  <si>
    <t>SS-18</t>
  </si>
  <si>
    <t>2B-16</t>
  </si>
  <si>
    <t>1B-14</t>
  </si>
  <si>
    <t>3B-13</t>
  </si>
  <si>
    <t>C-13</t>
  </si>
  <si>
    <t>2B-17</t>
  </si>
  <si>
    <t>OF-48</t>
  </si>
  <si>
    <t>1B-15</t>
  </si>
  <si>
    <t>OF-49</t>
  </si>
  <si>
    <t>2B-18</t>
  </si>
  <si>
    <t>SS-19</t>
  </si>
  <si>
    <t>2B-19</t>
  </si>
  <si>
    <t>3B-14</t>
  </si>
  <si>
    <t>3B-15</t>
  </si>
  <si>
    <t>C-14</t>
  </si>
  <si>
    <t>1B-16</t>
  </si>
  <si>
    <t>SS-20</t>
  </si>
  <si>
    <t>DH-4</t>
  </si>
  <si>
    <t>1B-17</t>
  </si>
  <si>
    <t>1B-18</t>
  </si>
  <si>
    <t>OF-50</t>
  </si>
  <si>
    <t>C-15</t>
  </si>
  <si>
    <t>C-16</t>
  </si>
  <si>
    <t>2B-20</t>
  </si>
  <si>
    <t>2B-21</t>
  </si>
  <si>
    <t>3B-16</t>
  </si>
  <si>
    <t>OF-51</t>
  </si>
  <si>
    <t>OF-52</t>
  </si>
  <si>
    <t>2B-22</t>
  </si>
  <si>
    <t>OF-53</t>
  </si>
  <si>
    <t>OF-54</t>
  </si>
  <si>
    <t>1B-19</t>
  </si>
  <si>
    <t>2B-23</t>
  </si>
  <si>
    <t>3B-17</t>
  </si>
  <si>
    <t>SS-21</t>
  </si>
  <si>
    <t>C-17</t>
  </si>
  <si>
    <t>2B-24</t>
  </si>
  <si>
    <t>OF-55</t>
  </si>
  <si>
    <t>OF-56</t>
  </si>
  <si>
    <t>2B-25</t>
  </si>
  <si>
    <t>OF-57</t>
  </si>
  <si>
    <t>SS-22</t>
  </si>
  <si>
    <t>C-18</t>
  </si>
  <si>
    <t>3B-18</t>
  </si>
  <si>
    <t>OF-58</t>
  </si>
  <si>
    <t>OF-59</t>
  </si>
  <si>
    <t>C-19</t>
  </si>
  <si>
    <t>OF-60</t>
  </si>
  <si>
    <t>C-20</t>
  </si>
  <si>
    <t>3B-19</t>
  </si>
  <si>
    <t>3B-20</t>
  </si>
  <si>
    <t>1B-20</t>
  </si>
  <si>
    <t>C-21</t>
  </si>
  <si>
    <t>OF-61</t>
  </si>
  <si>
    <t>C-22</t>
  </si>
  <si>
    <t>2B-26</t>
  </si>
  <si>
    <t>1B-21</t>
  </si>
  <si>
    <t>OF-62</t>
  </si>
  <si>
    <t>C-23</t>
  </si>
  <si>
    <t>OF-63</t>
  </si>
  <si>
    <t>OF-64</t>
  </si>
  <si>
    <t>C-24</t>
  </si>
  <si>
    <t>C-25</t>
  </si>
  <si>
    <t>OF-65</t>
  </si>
  <si>
    <t>2B-27</t>
  </si>
  <si>
    <t>2B-28</t>
  </si>
  <si>
    <t>2B-29</t>
  </si>
  <si>
    <t>OF-66</t>
  </si>
  <si>
    <t>C-26</t>
  </si>
  <si>
    <t>3B-21</t>
  </si>
  <si>
    <t>OF-67</t>
  </si>
  <si>
    <t>OF-68</t>
  </si>
  <si>
    <t>2B-30</t>
  </si>
  <si>
    <t>OF-69</t>
  </si>
  <si>
    <t>3B-22</t>
  </si>
  <si>
    <t>C-27</t>
  </si>
  <si>
    <t>C-28</t>
  </si>
  <si>
    <t>3B-23</t>
  </si>
  <si>
    <t>X</t>
  </si>
  <si>
    <t>SS-23</t>
  </si>
  <si>
    <t>OF-70</t>
  </si>
  <si>
    <t>2B-31</t>
  </si>
  <si>
    <t>2B-32</t>
  </si>
  <si>
    <t>OF-71</t>
  </si>
  <si>
    <t>1B-22</t>
  </si>
  <si>
    <t>2B-33</t>
  </si>
  <si>
    <t>2B-34</t>
  </si>
  <si>
    <t>OF-72</t>
  </si>
  <si>
    <t>3B-24</t>
  </si>
  <si>
    <t>OF-73</t>
  </si>
  <si>
    <t>OF-74</t>
  </si>
  <si>
    <t>C-29</t>
  </si>
  <si>
    <t>1B-23</t>
  </si>
  <si>
    <t>C-30</t>
  </si>
  <si>
    <t>OF-75</t>
  </si>
  <si>
    <t>C-31</t>
  </si>
  <si>
    <t>2B-35</t>
  </si>
  <si>
    <t>OF-76</t>
  </si>
  <si>
    <t>OF-77</t>
  </si>
  <si>
    <t>Jacoby Jones</t>
  </si>
  <si>
    <t>OF-78</t>
  </si>
  <si>
    <t>2B-36</t>
  </si>
  <si>
    <t>C-32</t>
  </si>
  <si>
    <t>C-33</t>
  </si>
  <si>
    <t>2B-37</t>
  </si>
  <si>
    <t>DH-5</t>
  </si>
  <si>
    <t>1B-24</t>
  </si>
  <si>
    <t>2B-38</t>
  </si>
  <si>
    <t>C-34</t>
  </si>
  <si>
    <t>OF-79</t>
  </si>
  <si>
    <t>OF-80</t>
  </si>
  <si>
    <t>C-35</t>
  </si>
  <si>
    <t>OF-81</t>
  </si>
  <si>
    <t>3B-25</t>
  </si>
  <si>
    <t>OF-82</t>
  </si>
  <si>
    <t>OF-83</t>
  </si>
  <si>
    <t>C-36</t>
  </si>
  <si>
    <t>OF-84</t>
  </si>
  <si>
    <t>SS-24</t>
  </si>
  <si>
    <t>DH-6</t>
  </si>
  <si>
    <t>OF-85</t>
  </si>
  <si>
    <t>SS-25</t>
  </si>
  <si>
    <t>OF-86</t>
  </si>
  <si>
    <t>2B-39</t>
  </si>
  <si>
    <t>OF-87</t>
  </si>
  <si>
    <t>C-37</t>
  </si>
  <si>
    <t>C-38</t>
  </si>
  <si>
    <t>3B-26</t>
  </si>
  <si>
    <t>SS-26</t>
  </si>
  <si>
    <t>OF-88</t>
  </si>
  <si>
    <t>2B-40</t>
  </si>
  <si>
    <t>C-39</t>
  </si>
  <si>
    <t>1B-25</t>
  </si>
  <si>
    <t>C-40</t>
  </si>
  <si>
    <t>C-41</t>
  </si>
  <si>
    <t>2B-41</t>
  </si>
  <si>
    <t>1B-26</t>
  </si>
  <si>
    <t>2B-42</t>
  </si>
  <si>
    <t>OF-89</t>
  </si>
  <si>
    <t>1B-27</t>
  </si>
  <si>
    <t>OF-90</t>
  </si>
  <si>
    <t>C-42</t>
  </si>
  <si>
    <t>3B-27</t>
  </si>
  <si>
    <t>1B-28</t>
  </si>
  <si>
    <t>2B-43</t>
  </si>
  <si>
    <t>C-43</t>
  </si>
  <si>
    <t>C-44</t>
  </si>
  <si>
    <t>C-45</t>
  </si>
  <si>
    <t>OF-91</t>
  </si>
  <si>
    <t>3B-28</t>
  </si>
  <si>
    <t>2B-44</t>
  </si>
  <si>
    <t>OF-92</t>
  </si>
  <si>
    <t>2B-45</t>
  </si>
  <si>
    <t>OF-93</t>
  </si>
  <si>
    <t>OF-94</t>
  </si>
  <si>
    <t>OF-95</t>
  </si>
  <si>
    <t>C-46</t>
  </si>
  <si>
    <t>C-47</t>
  </si>
  <si>
    <t>OF-96</t>
  </si>
  <si>
    <t>C-48</t>
  </si>
  <si>
    <t>C-49</t>
  </si>
  <si>
    <t>OF-97</t>
  </si>
  <si>
    <t>3B-29</t>
  </si>
  <si>
    <t>3B-30</t>
  </si>
  <si>
    <t>C-50</t>
  </si>
  <si>
    <t>OF-98</t>
  </si>
  <si>
    <t>C-51</t>
  </si>
  <si>
    <t>C-52</t>
  </si>
  <si>
    <t>3B-31</t>
  </si>
  <si>
    <t>OF-99</t>
  </si>
  <si>
    <t>C-53</t>
  </si>
  <si>
    <t>OF-100</t>
  </si>
  <si>
    <t>OF-101</t>
  </si>
  <si>
    <t>C-54</t>
  </si>
  <si>
    <t>C-55</t>
  </si>
  <si>
    <t>C-56</t>
  </si>
  <si>
    <t>OF-102</t>
  </si>
  <si>
    <t>3B-32</t>
  </si>
  <si>
    <t>2B-46</t>
  </si>
  <si>
    <t>C-57</t>
  </si>
  <si>
    <t>C-58</t>
  </si>
  <si>
    <t>C-59</t>
  </si>
  <si>
    <t>OF-103</t>
  </si>
  <si>
    <t>DH-7</t>
  </si>
  <si>
    <t>OF-104</t>
  </si>
  <si>
    <t>2B-47</t>
  </si>
  <si>
    <t>OF-105</t>
  </si>
  <si>
    <t>OF-106</t>
  </si>
  <si>
    <t>2B-48</t>
  </si>
  <si>
    <t>3B-33</t>
  </si>
  <si>
    <t>DH-8</t>
  </si>
  <si>
    <t>OF-107</t>
  </si>
  <si>
    <t>2B-49</t>
  </si>
  <si>
    <t>2B-50</t>
  </si>
  <si>
    <t>2B-51</t>
  </si>
  <si>
    <t>OF-108</t>
  </si>
  <si>
    <t>OF-109</t>
  </si>
  <si>
    <t>OF-110</t>
  </si>
  <si>
    <t>SS-27</t>
  </si>
  <si>
    <t>C-60</t>
  </si>
  <si>
    <t>OF-111</t>
  </si>
  <si>
    <t>OF-112</t>
  </si>
  <si>
    <t>C-61</t>
  </si>
  <si>
    <t>OF-113</t>
  </si>
  <si>
    <t>2B-52</t>
  </si>
  <si>
    <t>1B-29</t>
  </si>
  <si>
    <t>C-62</t>
  </si>
  <si>
    <t>OF-114</t>
  </si>
  <si>
    <t>C-63</t>
  </si>
  <si>
    <t>DH-9</t>
  </si>
  <si>
    <t>C-64</t>
  </si>
  <si>
    <t>C-65</t>
  </si>
  <si>
    <t>OF-115</t>
  </si>
  <si>
    <t>3B-34</t>
  </si>
  <si>
    <t>C-66</t>
  </si>
  <si>
    <t>OF-116</t>
  </si>
  <si>
    <t>C-67</t>
  </si>
  <si>
    <t>OF-117</t>
  </si>
  <si>
    <t>C-68</t>
  </si>
  <si>
    <t>OF-118</t>
  </si>
  <si>
    <t>OF-119</t>
  </si>
  <si>
    <t>1B-30</t>
  </si>
  <si>
    <t>C-69</t>
  </si>
  <si>
    <t>1B-31</t>
  </si>
  <si>
    <t>1B-32</t>
  </si>
  <si>
    <t>C-70</t>
  </si>
  <si>
    <t>OF-120</t>
  </si>
  <si>
    <t>SS-28</t>
  </si>
  <si>
    <t>C-71</t>
  </si>
  <si>
    <t>OF-121</t>
  </si>
  <si>
    <t>OF-122</t>
  </si>
  <si>
    <t>OF-123</t>
  </si>
  <si>
    <t>DH-10</t>
  </si>
  <si>
    <t>OF-124</t>
  </si>
  <si>
    <t>1B-33</t>
  </si>
  <si>
    <t>OF-125</t>
  </si>
  <si>
    <t>C-72</t>
  </si>
  <si>
    <t>C-73</t>
  </si>
  <si>
    <t>OF-126</t>
  </si>
  <si>
    <t>2B-53</t>
  </si>
  <si>
    <t>1B-34</t>
  </si>
  <si>
    <t>2B-54</t>
  </si>
  <si>
    <t>OF-127</t>
  </si>
  <si>
    <t>OF-128</t>
  </si>
  <si>
    <t>C-74</t>
  </si>
  <si>
    <t>OF-129</t>
  </si>
  <si>
    <t>OF-130</t>
  </si>
  <si>
    <t>DH-11</t>
  </si>
  <si>
    <t>OF-131</t>
  </si>
  <si>
    <t>2B-55</t>
  </si>
  <si>
    <t>2B-56</t>
  </si>
  <si>
    <t>OF-132</t>
  </si>
  <si>
    <t>C-75</t>
  </si>
  <si>
    <t>1B-35</t>
  </si>
  <si>
    <t>2B-57</t>
  </si>
  <si>
    <t>OF-133</t>
  </si>
  <si>
    <t>OF-134</t>
  </si>
  <si>
    <t>OF-135</t>
  </si>
  <si>
    <t>1B-36</t>
  </si>
  <si>
    <t>OF-136</t>
  </si>
  <si>
    <t>2B-58</t>
  </si>
  <si>
    <t>3B-35</t>
  </si>
  <si>
    <t>OF-137</t>
  </si>
  <si>
    <t>OF-138</t>
  </si>
  <si>
    <t>OF-139</t>
  </si>
  <si>
    <t>2B-59</t>
  </si>
  <si>
    <t>2B-60</t>
  </si>
  <si>
    <t>2B-61</t>
  </si>
  <si>
    <t>OF-140</t>
  </si>
  <si>
    <t>1B-37</t>
  </si>
  <si>
    <t>OF-141</t>
  </si>
  <si>
    <t>OF-142</t>
  </si>
  <si>
    <t>2B-62</t>
  </si>
  <si>
    <t>2B-63</t>
  </si>
  <si>
    <t>3B-36</t>
  </si>
  <si>
    <t>OF-143</t>
  </si>
  <si>
    <t>2B-64</t>
  </si>
  <si>
    <t>3B-37</t>
  </si>
  <si>
    <t>OF-144</t>
  </si>
  <si>
    <t>1B-38</t>
  </si>
  <si>
    <t>2B-65</t>
  </si>
  <si>
    <t>OF-145</t>
  </si>
  <si>
    <t>2B-66</t>
  </si>
  <si>
    <t>2B-67</t>
  </si>
  <si>
    <t>2B-68</t>
  </si>
  <si>
    <t>OF-146</t>
  </si>
  <si>
    <t>SS-29</t>
  </si>
  <si>
    <t>OF-147</t>
  </si>
  <si>
    <t>2B-69</t>
  </si>
  <si>
    <t>OF-148</t>
  </si>
  <si>
    <t>2B-70</t>
  </si>
  <si>
    <t>OF-149</t>
  </si>
  <si>
    <t>1B-39</t>
  </si>
  <si>
    <t>OF-150</t>
  </si>
  <si>
    <t>DH-12</t>
  </si>
  <si>
    <t>3B-38</t>
  </si>
  <si>
    <t>OF-151</t>
  </si>
  <si>
    <t>2B-71</t>
  </si>
  <si>
    <t>1B-40</t>
  </si>
  <si>
    <t>2B-72</t>
  </si>
  <si>
    <t>3B-39</t>
  </si>
  <si>
    <t>OF-152</t>
  </si>
  <si>
    <t>DH-13</t>
  </si>
  <si>
    <t>DH-14</t>
  </si>
  <si>
    <t>2B-73</t>
  </si>
  <si>
    <t>OF-153</t>
  </si>
  <si>
    <t>3B-40</t>
  </si>
  <si>
    <t>SS-30</t>
  </si>
  <si>
    <t>OF-154</t>
  </si>
  <si>
    <t>OF-155</t>
  </si>
  <si>
    <t>OF-156</t>
  </si>
  <si>
    <t>OF-157</t>
  </si>
  <si>
    <t>OF-158</t>
  </si>
  <si>
    <t>OF-159</t>
  </si>
  <si>
    <t>OF-160</t>
  </si>
  <si>
    <t>2B-74</t>
  </si>
  <si>
    <t>OF-161</t>
  </si>
  <si>
    <t>3B-41</t>
  </si>
  <si>
    <t>DH-15</t>
  </si>
  <si>
    <t>OF-162</t>
  </si>
  <si>
    <t>OF-163</t>
  </si>
  <si>
    <t>OF-164</t>
  </si>
  <si>
    <t>2B-75</t>
  </si>
  <si>
    <t>2B-76</t>
  </si>
  <si>
    <t>3B-42</t>
  </si>
  <si>
    <t>SS-31</t>
  </si>
  <si>
    <t>1B-41</t>
  </si>
  <si>
    <t>2B-77</t>
  </si>
  <si>
    <t>OF-165</t>
  </si>
  <si>
    <t>1B-42</t>
  </si>
  <si>
    <t>2B-78</t>
  </si>
  <si>
    <t>OF-166</t>
  </si>
  <si>
    <t>DH-16</t>
  </si>
  <si>
    <t>3B-43</t>
  </si>
  <si>
    <t>OF-167</t>
  </si>
  <si>
    <t>2B-79</t>
  </si>
  <si>
    <t>3B-44</t>
  </si>
  <si>
    <t>DH-17</t>
  </si>
  <si>
    <t>OF-168</t>
  </si>
  <si>
    <t>2B-80</t>
  </si>
  <si>
    <t>OF-169</t>
  </si>
  <si>
    <t>DH-18</t>
  </si>
  <si>
    <t>2B-81</t>
  </si>
  <si>
    <t>OF-170</t>
  </si>
  <si>
    <t>1B-43</t>
  </si>
  <si>
    <t>OF-171</t>
  </si>
  <si>
    <t>2B-82</t>
  </si>
  <si>
    <t>2B-83</t>
  </si>
  <si>
    <t>DH-19</t>
  </si>
  <si>
    <t>DH-20</t>
  </si>
  <si>
    <t>2B-84</t>
  </si>
  <si>
    <t>1B-44</t>
  </si>
  <si>
    <t>3B-45</t>
  </si>
  <si>
    <t>2B-85</t>
  </si>
  <si>
    <t>2B-86</t>
  </si>
  <si>
    <t>1B-45</t>
  </si>
  <si>
    <t>DH-21</t>
  </si>
  <si>
    <t>C-76</t>
  </si>
  <si>
    <t>SS-32</t>
  </si>
  <si>
    <t>OF-172</t>
  </si>
  <si>
    <t>0</t>
  </si>
  <si>
    <t>3B-46</t>
  </si>
  <si>
    <t>1B-46</t>
  </si>
  <si>
    <t>2B-87</t>
  </si>
  <si>
    <t>DH-22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</si>
</sst>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&quot;$&quot;* #,##0.0_);_(&quot;$&quot;* \(#,##0.0\);_(&quot;$&quot;* &quot;-&quot;??_);_(@_)"/>
    <numFmt numFmtId="166" formatCode="_(&quot;$&quot;* #,##0_);_(&quot;$&quot;* \(#,##0\);_(&quot;$&quot;* &quot;-&quot;??_);_(@_)"/>
    <numFmt numFmtId="167" formatCode="_(* #,##0_);_(* \(#,##0\);_(* &quot;-&quot;??_);_(@_)"/>
    <numFmt numFmtId="170" formatCode="0.0"/>
  </numFmts>
  <fonts count="2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8.6"/>
      <color rgb="FF000000"/>
      <name val="Verdana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290">
    <xf numFmtId="0" fontId="0" fillId="0" borderId="0" xfId="0"/>
    <xf numFmtId="0" fontId="2" fillId="0" borderId="1" xfId="0" applyFont="1" applyBorder="1"/>
    <xf numFmtId="0" fontId="2" fillId="0" borderId="0" xfId="0" applyFont="1"/>
    <xf numFmtId="164" fontId="0" fillId="0" borderId="0" xfId="2" applyNumberFormat="1" applyFont="1"/>
    <xf numFmtId="164" fontId="2" fillId="0" borderId="0" xfId="2" applyNumberFormat="1" applyFont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2" fillId="0" borderId="0" xfId="2" applyFont="1"/>
    <xf numFmtId="0" fontId="0" fillId="2" borderId="4" xfId="0" applyFill="1" applyBorder="1"/>
    <xf numFmtId="43" fontId="5" fillId="0" borderId="0" xfId="2" applyFont="1"/>
    <xf numFmtId="1" fontId="0" fillId="0" borderId="0" xfId="0" applyNumberFormat="1"/>
    <xf numFmtId="1" fontId="5" fillId="0" borderId="0" xfId="2" applyNumberFormat="1" applyFont="1"/>
    <xf numFmtId="0" fontId="0" fillId="0" borderId="0" xfId="0" applyAlignment="1">
      <alignment horizontal="center"/>
    </xf>
    <xf numFmtId="43" fontId="5" fillId="0" borderId="1" xfId="2" applyFont="1" applyBorder="1"/>
    <xf numFmtId="43" fontId="5" fillId="0" borderId="2" xfId="2" applyFont="1" applyBorder="1"/>
    <xf numFmtId="1" fontId="0" fillId="0" borderId="0" xfId="0" applyNumberFormat="1" applyAlignment="1">
      <alignment horizontal="center"/>
    </xf>
    <xf numFmtId="1" fontId="5" fillId="0" borderId="1" xfId="2" applyNumberFormat="1" applyFont="1" applyBorder="1"/>
    <xf numFmtId="1" fontId="5" fillId="0" borderId="2" xfId="2" applyNumberFormat="1" applyFont="1" applyBorder="1"/>
    <xf numFmtId="43" fontId="6" fillId="0" borderId="1" xfId="2" applyFont="1" applyBorder="1"/>
    <xf numFmtId="43" fontId="6" fillId="0" borderId="2" xfId="2" applyFont="1" applyBorder="1"/>
    <xf numFmtId="43" fontId="0" fillId="0" borderId="0" xfId="2" applyFont="1" applyAlignment="1">
      <alignment horizontal="center"/>
    </xf>
    <xf numFmtId="43" fontId="0" fillId="2" borderId="4" xfId="2" applyFont="1" applyFill="1" applyBorder="1"/>
    <xf numFmtId="44" fontId="0" fillId="2" borderId="4" xfId="3" applyFont="1" applyFill="1" applyBorder="1"/>
    <xf numFmtId="165" fontId="0" fillId="2" borderId="4" xfId="3" applyNumberFormat="1" applyFont="1" applyFill="1" applyBorder="1"/>
    <xf numFmtId="166" fontId="0" fillId="2" borderId="4" xfId="3" applyNumberFormat="1" applyFont="1" applyFill="1" applyBorder="1"/>
    <xf numFmtId="0" fontId="0" fillId="0" borderId="1" xfId="0" applyBorder="1"/>
    <xf numFmtId="43" fontId="0" fillId="0" borderId="1" xfId="2" applyFont="1" applyBorder="1"/>
    <xf numFmtId="1" fontId="0" fillId="0" borderId="1" xfId="2" applyNumberFormat="1" applyFont="1" applyBorder="1"/>
    <xf numFmtId="43" fontId="0" fillId="0" borderId="2" xfId="2" applyFont="1" applyBorder="1"/>
    <xf numFmtId="1" fontId="0" fillId="0" borderId="2" xfId="2" applyNumberFormat="1" applyFont="1" applyBorder="1"/>
    <xf numFmtId="164" fontId="7" fillId="0" borderId="0" xfId="2" applyNumberFormat="1" applyFont="1"/>
    <xf numFmtId="43" fontId="7" fillId="0" borderId="0" xfId="2" applyFont="1"/>
    <xf numFmtId="0" fontId="7" fillId="0" borderId="1" xfId="0" applyFont="1" applyBorder="1"/>
    <xf numFmtId="43" fontId="7" fillId="0" borderId="1" xfId="2" applyFont="1" applyBorder="1"/>
    <xf numFmtId="1" fontId="7" fillId="0" borderId="1" xfId="2" applyNumberFormat="1" applyFont="1" applyBorder="1"/>
    <xf numFmtId="43" fontId="7" fillId="0" borderId="2" xfId="2" applyFont="1" applyBorder="1"/>
    <xf numFmtId="1" fontId="7" fillId="0" borderId="2" xfId="2" applyNumberFormat="1" applyFont="1" applyBorder="1"/>
    <xf numFmtId="44" fontId="0" fillId="0" borderId="0" xfId="3" applyFont="1"/>
    <xf numFmtId="44" fontId="0" fillId="0" borderId="0" xfId="3" applyFont="1" applyAlignment="1">
      <alignment horizontal="center"/>
    </xf>
    <xf numFmtId="44" fontId="7" fillId="0" borderId="0" xfId="3" applyFont="1"/>
    <xf numFmtId="44" fontId="5" fillId="0" borderId="0" xfId="3" applyFont="1"/>
    <xf numFmtId="44" fontId="5" fillId="0" borderId="1" xfId="3" applyFont="1" applyBorder="1"/>
    <xf numFmtId="44" fontId="0" fillId="0" borderId="1" xfId="3" applyFont="1" applyBorder="1"/>
    <xf numFmtId="44" fontId="7" fillId="0" borderId="1" xfId="3" applyFont="1" applyBorder="1"/>
    <xf numFmtId="44" fontId="7" fillId="0" borderId="2" xfId="3" applyFont="1" applyBorder="1"/>
    <xf numFmtId="44" fontId="5" fillId="0" borderId="2" xfId="3" applyFont="1" applyBorder="1"/>
    <xf numFmtId="44" fontId="0" fillId="0" borderId="2" xfId="3" applyFont="1" applyBorder="1"/>
    <xf numFmtId="0" fontId="0" fillId="0" borderId="2" xfId="0" applyBorder="1"/>
    <xf numFmtId="43" fontId="2" fillId="0" borderId="3" xfId="2" applyFont="1" applyBorder="1"/>
    <xf numFmtId="43" fontId="2" fillId="0" borderId="6" xfId="2" applyFont="1" applyBorder="1"/>
    <xf numFmtId="43" fontId="9" fillId="0" borderId="0" xfId="2" applyFont="1"/>
    <xf numFmtId="164" fontId="9" fillId="0" borderId="0" xfId="2" applyNumberFormat="1" applyFont="1"/>
    <xf numFmtId="0" fontId="9" fillId="0" borderId="1" xfId="0" applyFont="1" applyBorder="1"/>
    <xf numFmtId="43" fontId="9" fillId="0" borderId="1" xfId="2" applyFont="1" applyBorder="1"/>
    <xf numFmtId="0" fontId="0" fillId="0" borderId="0" xfId="0" applyAlignment="1">
      <alignment horizontal="left"/>
    </xf>
    <xf numFmtId="43" fontId="9" fillId="0" borderId="3" xfId="2" applyFont="1" applyBorder="1"/>
    <xf numFmtId="43" fontId="9" fillId="0" borderId="2" xfId="2" applyFont="1" applyBorder="1"/>
    <xf numFmtId="43" fontId="9" fillId="0" borderId="6" xfId="2" applyFont="1" applyBorder="1"/>
    <xf numFmtId="1" fontId="9" fillId="0" borderId="1" xfId="2" applyNumberFormat="1" applyFont="1" applyBorder="1"/>
    <xf numFmtId="44" fontId="9" fillId="0" borderId="1" xfId="3" applyFont="1" applyBorder="1"/>
    <xf numFmtId="0" fontId="9" fillId="0" borderId="2" xfId="0" applyFont="1" applyBorder="1"/>
    <xf numFmtId="1" fontId="9" fillId="0" borderId="2" xfId="2" applyNumberFormat="1" applyFont="1" applyBorder="1"/>
    <xf numFmtId="44" fontId="9" fillId="0" borderId="2" xfId="3" applyFont="1" applyBorder="1"/>
    <xf numFmtId="44" fontId="9" fillId="0" borderId="0" xfId="3" applyFont="1"/>
    <xf numFmtId="0" fontId="9" fillId="0" borderId="0" xfId="0" applyFont="1"/>
    <xf numFmtId="167" fontId="0" fillId="0" borderId="0" xfId="2" applyNumberFormat="1" applyFont="1"/>
    <xf numFmtId="167" fontId="2" fillId="0" borderId="0" xfId="2" applyNumberFormat="1" applyFont="1"/>
    <xf numFmtId="167" fontId="2" fillId="0" borderId="1" xfId="2" applyNumberFormat="1" applyFont="1" applyBorder="1"/>
    <xf numFmtId="43" fontId="0" fillId="0" borderId="3" xfId="2" applyFont="1" applyBorder="1"/>
    <xf numFmtId="43" fontId="7" fillId="0" borderId="3" xfId="2" applyFont="1" applyBorder="1"/>
    <xf numFmtId="43" fontId="7" fillId="0" borderId="6" xfId="2" applyFont="1" applyBorder="1"/>
    <xf numFmtId="14" fontId="0" fillId="0" borderId="0" xfId="0" applyNumberFormat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167" fontId="9" fillId="0" borderId="0" xfId="2" applyNumberFormat="1" applyFont="1"/>
    <xf numFmtId="1" fontId="9" fillId="0" borderId="0" xfId="2" applyNumberFormat="1" applyFont="1"/>
    <xf numFmtId="167" fontId="9" fillId="0" borderId="1" xfId="2" applyNumberFormat="1" applyFont="1" applyBorder="1"/>
    <xf numFmtId="167" fontId="9" fillId="0" borderId="5" xfId="2" applyNumberFormat="1" applyFont="1" applyBorder="1"/>
    <xf numFmtId="43" fontId="9" fillId="0" borderId="5" xfId="2" applyFont="1" applyBorder="1"/>
    <xf numFmtId="43" fontId="9" fillId="0" borderId="9" xfId="2" applyFont="1" applyBorder="1"/>
    <xf numFmtId="167" fontId="9" fillId="0" borderId="2" xfId="2" applyNumberFormat="1" applyFont="1" applyBorder="1"/>
    <xf numFmtId="167" fontId="9" fillId="0" borderId="3" xfId="2" applyNumberFormat="1" applyFont="1" applyBorder="1"/>
    <xf numFmtId="43" fontId="9" fillId="0" borderId="10" xfId="2" applyFont="1" applyBorder="1"/>
    <xf numFmtId="167" fontId="2" fillId="0" borderId="2" xfId="2" applyNumberFormat="1" applyFont="1" applyBorder="1"/>
    <xf numFmtId="167" fontId="2" fillId="0" borderId="5" xfId="2" applyNumberFormat="1" applyFont="1" applyBorder="1"/>
    <xf numFmtId="167" fontId="2" fillId="0" borderId="3" xfId="2" applyNumberFormat="1" applyFont="1" applyBorder="1"/>
    <xf numFmtId="43" fontId="2" fillId="0" borderId="5" xfId="2" applyFont="1" applyBorder="1"/>
    <xf numFmtId="43" fontId="2" fillId="0" borderId="9" xfId="2" applyFont="1" applyBorder="1"/>
    <xf numFmtId="43" fontId="2" fillId="0" borderId="10" xfId="2" applyFont="1" applyBorder="1"/>
    <xf numFmtId="43" fontId="0" fillId="0" borderId="6" xfId="2" applyFont="1" applyBorder="1"/>
    <xf numFmtId="0" fontId="11" fillId="0" borderId="0" xfId="7"/>
    <xf numFmtId="167" fontId="12" fillId="0" borderId="0" xfId="2" applyNumberFormat="1" applyFont="1"/>
    <xf numFmtId="167" fontId="13" fillId="0" borderId="0" xfId="2" applyNumberFormat="1" applyFont="1"/>
    <xf numFmtId="0" fontId="12" fillId="0" borderId="0" xfId="0" applyFont="1"/>
    <xf numFmtId="167" fontId="0" fillId="0" borderId="5" xfId="2" applyNumberFormat="1" applyFont="1" applyBorder="1"/>
    <xf numFmtId="43" fontId="0" fillId="0" borderId="5" xfId="2" applyFont="1" applyBorder="1"/>
    <xf numFmtId="167" fontId="0" fillId="0" borderId="1" xfId="2" applyNumberFormat="1" applyFont="1" applyBorder="1"/>
    <xf numFmtId="0" fontId="0" fillId="0" borderId="0" xfId="2" applyNumberFormat="1" applyFont="1"/>
    <xf numFmtId="1" fontId="0" fillId="0" borderId="0" xfId="2" applyNumberFormat="1" applyFont="1"/>
    <xf numFmtId="43" fontId="0" fillId="0" borderId="9" xfId="2" applyFont="1" applyBorder="1"/>
    <xf numFmtId="167" fontId="0" fillId="0" borderId="2" xfId="2" applyNumberFormat="1" applyFont="1" applyBorder="1"/>
    <xf numFmtId="167" fontId="0" fillId="0" borderId="3" xfId="2" applyNumberFormat="1" applyFont="1" applyBorder="1"/>
    <xf numFmtId="43" fontId="0" fillId="0" borderId="10" xfId="2" applyFont="1" applyBorder="1"/>
    <xf numFmtId="0" fontId="2" fillId="0" borderId="2" xfId="0" applyFont="1" applyBorder="1"/>
    <xf numFmtId="167" fontId="7" fillId="0" borderId="1" xfId="2" applyNumberFormat="1" applyFont="1" applyBorder="1"/>
    <xf numFmtId="167" fontId="7" fillId="0" borderId="2" xfId="2" applyNumberFormat="1" applyFont="1" applyBorder="1"/>
    <xf numFmtId="167" fontId="0" fillId="0" borderId="6" xfId="2" applyNumberFormat="1" applyFont="1" applyBorder="1"/>
    <xf numFmtId="167" fontId="2" fillId="0" borderId="6" xfId="2" applyNumberFormat="1" applyFont="1" applyBorder="1"/>
    <xf numFmtId="167" fontId="9" fillId="0" borderId="6" xfId="2" applyNumberFormat="1" applyFont="1" applyBorder="1"/>
    <xf numFmtId="167" fontId="7" fillId="0" borderId="6" xfId="2" applyNumberFormat="1" applyFont="1" applyBorder="1"/>
    <xf numFmtId="0" fontId="4" fillId="0" borderId="0" xfId="0" applyFont="1"/>
    <xf numFmtId="170" fontId="0" fillId="0" borderId="0" xfId="0" applyNumberFormat="1"/>
    <xf numFmtId="43" fontId="7" fillId="0" borderId="8" xfId="2" applyFont="1" applyBorder="1"/>
    <xf numFmtId="0" fontId="14" fillId="0" borderId="1" xfId="0" applyFont="1" applyBorder="1"/>
    <xf numFmtId="167" fontId="14" fillId="0" borderId="1" xfId="2" applyNumberFormat="1" applyFont="1" applyBorder="1"/>
    <xf numFmtId="43" fontId="14" fillId="0" borderId="1" xfId="2" applyFont="1" applyBorder="1"/>
    <xf numFmtId="44" fontId="14" fillId="0" borderId="1" xfId="3" applyFont="1" applyBorder="1"/>
    <xf numFmtId="0" fontId="14" fillId="0" borderId="0" xfId="0" applyFont="1"/>
    <xf numFmtId="1" fontId="14" fillId="0" borderId="1" xfId="2" applyNumberFormat="1" applyFont="1" applyBorder="1"/>
    <xf numFmtId="43" fontId="14" fillId="0" borderId="8" xfId="2" applyFont="1" applyBorder="1"/>
    <xf numFmtId="0" fontId="11" fillId="0" borderId="1" xfId="7" applyBorder="1"/>
    <xf numFmtId="0" fontId="14" fillId="0" borderId="0" xfId="2" applyNumberFormat="1" applyFont="1"/>
    <xf numFmtId="167" fontId="14" fillId="0" borderId="0" xfId="2" applyNumberFormat="1" applyFont="1"/>
    <xf numFmtId="164" fontId="14" fillId="0" borderId="0" xfId="2" applyNumberFormat="1" applyFont="1"/>
    <xf numFmtId="43" fontId="14" fillId="0" borderId="0" xfId="2" applyFont="1"/>
    <xf numFmtId="167" fontId="15" fillId="0" borderId="0" xfId="2" applyNumberFormat="1" applyFont="1"/>
    <xf numFmtId="1" fontId="14" fillId="0" borderId="0" xfId="2" applyNumberFormat="1" applyFont="1"/>
    <xf numFmtId="44" fontId="14" fillId="0" borderId="0" xfId="3" applyFont="1"/>
    <xf numFmtId="0" fontId="0" fillId="3" borderId="7" xfId="0" applyFill="1" applyBorder="1"/>
    <xf numFmtId="1" fontId="5" fillId="0" borderId="3" xfId="2" applyNumberFormat="1" applyFont="1" applyBorder="1"/>
    <xf numFmtId="43" fontId="5" fillId="0" borderId="3" xfId="2" applyFont="1" applyBorder="1"/>
    <xf numFmtId="1" fontId="2" fillId="0" borderId="0" xfId="2" applyNumberFormat="1" applyFont="1"/>
    <xf numFmtId="1" fontId="7" fillId="0" borderId="0" xfId="2" applyNumberFormat="1" applyFont="1"/>
    <xf numFmtId="0" fontId="14" fillId="0" borderId="2" xfId="0" applyFont="1" applyBorder="1"/>
    <xf numFmtId="167" fontId="14" fillId="0" borderId="5" xfId="2" applyNumberFormat="1" applyFont="1" applyBorder="1"/>
    <xf numFmtId="43" fontId="14" fillId="0" borderId="5" xfId="2" applyFont="1" applyBorder="1"/>
    <xf numFmtId="43" fontId="14" fillId="0" borderId="9" xfId="2" applyFont="1" applyBorder="1"/>
    <xf numFmtId="167" fontId="14" fillId="0" borderId="2" xfId="2" applyNumberFormat="1" applyFont="1" applyBorder="1"/>
    <xf numFmtId="43" fontId="14" fillId="0" borderId="2" xfId="2" applyFont="1" applyBorder="1"/>
    <xf numFmtId="1" fontId="14" fillId="0" borderId="3" xfId="2" applyNumberFormat="1" applyFont="1" applyBorder="1"/>
    <xf numFmtId="1" fontId="14" fillId="0" borderId="2" xfId="2" applyNumberFormat="1" applyFont="1" applyBorder="1"/>
    <xf numFmtId="43" fontId="14" fillId="0" borderId="3" xfId="2" applyFont="1" applyBorder="1"/>
    <xf numFmtId="167" fontId="14" fillId="0" borderId="3" xfId="2" applyNumberFormat="1" applyFont="1" applyBorder="1"/>
    <xf numFmtId="43" fontId="14" fillId="0" borderId="10" xfId="2" applyFont="1" applyBorder="1"/>
    <xf numFmtId="44" fontId="14" fillId="0" borderId="2" xfId="3" applyFont="1" applyBorder="1"/>
    <xf numFmtId="43" fontId="14" fillId="0" borderId="6" xfId="2" applyFont="1" applyBorder="1"/>
    <xf numFmtId="0" fontId="2" fillId="0" borderId="6" xfId="0" applyFont="1" applyBorder="1"/>
    <xf numFmtId="0" fontId="0" fillId="0" borderId="6" xfId="0" applyBorder="1"/>
    <xf numFmtId="1" fontId="9" fillId="0" borderId="3" xfId="2" applyNumberFormat="1" applyFont="1" applyBorder="1"/>
    <xf numFmtId="1" fontId="0" fillId="0" borderId="3" xfId="2" applyNumberFormat="1" applyFont="1" applyBorder="1"/>
    <xf numFmtId="1" fontId="0" fillId="0" borderId="6" xfId="2" applyNumberFormat="1" applyFont="1" applyBorder="1"/>
    <xf numFmtId="1" fontId="9" fillId="0" borderId="6" xfId="2" applyNumberFormat="1" applyFont="1" applyBorder="1"/>
    <xf numFmtId="1" fontId="5" fillId="0" borderId="6" xfId="2" applyNumberFormat="1" applyFont="1" applyBorder="1"/>
    <xf numFmtId="43" fontId="5" fillId="0" borderId="5" xfId="2" applyFont="1" applyBorder="1"/>
    <xf numFmtId="167" fontId="14" fillId="0" borderId="6" xfId="2" applyNumberFormat="1" applyFont="1" applyBorder="1"/>
    <xf numFmtId="167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3" fontId="14" fillId="0" borderId="0" xfId="3" applyNumberFormat="1" applyFont="1"/>
    <xf numFmtId="167" fontId="7" fillId="0" borderId="8" xfId="2" applyNumberFormat="1" applyFont="1" applyBorder="1" applyAlignment="1">
      <alignment horizontal="left" indent="2"/>
    </xf>
    <xf numFmtId="167" fontId="14" fillId="0" borderId="8" xfId="2" applyNumberFormat="1" applyFont="1" applyBorder="1" applyAlignment="1">
      <alignment horizontal="left" indent="2"/>
    </xf>
    <xf numFmtId="167" fontId="7" fillId="0" borderId="6" xfId="2" applyNumberFormat="1" applyFont="1" applyBorder="1" applyAlignment="1">
      <alignment horizontal="left" indent="2"/>
    </xf>
    <xf numFmtId="167" fontId="14" fillId="0" borderId="6" xfId="2" applyNumberFormat="1" applyFont="1" applyBorder="1" applyAlignment="1">
      <alignment horizontal="left" indent="2"/>
    </xf>
    <xf numFmtId="167" fontId="7" fillId="0" borderId="2" xfId="2" applyNumberFormat="1" applyFont="1" applyBorder="1" applyAlignment="1">
      <alignment horizontal="left" indent="2"/>
    </xf>
    <xf numFmtId="167" fontId="14" fillId="0" borderId="2" xfId="2" applyNumberFormat="1" applyFont="1" applyBorder="1" applyAlignment="1">
      <alignment horizontal="left" indent="2"/>
    </xf>
    <xf numFmtId="167" fontId="16" fillId="0" borderId="8" xfId="2" applyNumberFormat="1" applyFont="1" applyBorder="1"/>
    <xf numFmtId="167" fontId="7" fillId="0" borderId="8" xfId="2" applyNumberFormat="1" applyFont="1" applyBorder="1"/>
    <xf numFmtId="167" fontId="14" fillId="0" borderId="8" xfId="2" applyNumberFormat="1" applyFont="1" applyBorder="1"/>
    <xf numFmtId="167" fontId="0" fillId="0" borderId="0" xfId="0" applyNumberFormat="1"/>
    <xf numFmtId="167" fontId="2" fillId="0" borderId="1" xfId="0" applyNumberFormat="1" applyFont="1" applyBorder="1"/>
    <xf numFmtId="167" fontId="0" fillId="0" borderId="1" xfId="0" applyNumberFormat="1" applyBorder="1"/>
    <xf numFmtId="167" fontId="14" fillId="0" borderId="1" xfId="0" applyNumberFormat="1" applyFont="1" applyBorder="1"/>
    <xf numFmtId="167" fontId="2" fillId="0" borderId="2" xfId="0" applyNumberFormat="1" applyFont="1" applyBorder="1"/>
    <xf numFmtId="167" fontId="14" fillId="0" borderId="2" xfId="0" applyNumberFormat="1" applyFont="1" applyBorder="1"/>
    <xf numFmtId="167" fontId="0" fillId="0" borderId="2" xfId="0" applyNumberFormat="1" applyBorder="1"/>
    <xf numFmtId="167" fontId="0" fillId="0" borderId="6" xfId="0" applyNumberFormat="1" applyBorder="1"/>
    <xf numFmtId="167" fontId="2" fillId="0" borderId="6" xfId="0" applyNumberFormat="1" applyFont="1" applyBorder="1"/>
    <xf numFmtId="0" fontId="0" fillId="0" borderId="0" xfId="0" applyBorder="1"/>
    <xf numFmtId="0" fontId="17" fillId="0" borderId="1" xfId="0" applyFont="1" applyFill="1" applyBorder="1"/>
    <xf numFmtId="0" fontId="17" fillId="0" borderId="1" xfId="0" applyNumberFormat="1" applyFont="1" applyFill="1" applyBorder="1"/>
    <xf numFmtId="0" fontId="17" fillId="0" borderId="0" xfId="0" applyNumberFormat="1" applyFont="1" applyFill="1"/>
    <xf numFmtId="0" fontId="17" fillId="0" borderId="0" xfId="2" applyNumberFormat="1" applyFont="1" applyFill="1"/>
    <xf numFmtId="0" fontId="0" fillId="0" borderId="0" xfId="0" applyNumberFormat="1" applyFont="1" applyFill="1"/>
    <xf numFmtId="167" fontId="17" fillId="0" borderId="0" xfId="2" applyNumberFormat="1" applyFont="1" applyFill="1"/>
    <xf numFmtId="164" fontId="17" fillId="0" borderId="0" xfId="2" applyNumberFormat="1" applyFont="1" applyFill="1"/>
    <xf numFmtId="164" fontId="0" fillId="0" borderId="0" xfId="2" applyNumberFormat="1" applyFont="1" applyFill="1"/>
    <xf numFmtId="43" fontId="17" fillId="0" borderId="0" xfId="2" applyNumberFormat="1" applyFont="1" applyFill="1"/>
    <xf numFmtId="43" fontId="0" fillId="0" borderId="0" xfId="2" applyNumberFormat="1" applyFont="1" applyFill="1"/>
    <xf numFmtId="1" fontId="17" fillId="0" borderId="0" xfId="2" applyNumberFormat="1" applyFont="1" applyFill="1"/>
    <xf numFmtId="167" fontId="18" fillId="0" borderId="0" xfId="2" applyNumberFormat="1" applyFont="1" applyFill="1"/>
    <xf numFmtId="44" fontId="17" fillId="0" borderId="0" xfId="3" applyNumberFormat="1" applyFont="1" applyFill="1"/>
    <xf numFmtId="43" fontId="17" fillId="0" borderId="0" xfId="3" applyNumberFormat="1" applyFont="1" applyFill="1"/>
    <xf numFmtId="167" fontId="0" fillId="0" borderId="0" xfId="2" applyNumberFormat="1" applyFont="1" applyFill="1"/>
    <xf numFmtId="0" fontId="0" fillId="0" borderId="0" xfId="2" applyNumberFormat="1" applyFont="1" applyFill="1"/>
    <xf numFmtId="0" fontId="17" fillId="0" borderId="2" xfId="0" applyFont="1" applyFill="1" applyBorder="1"/>
    <xf numFmtId="0" fontId="17" fillId="0" borderId="0" xfId="0" applyNumberFormat="1" applyFont="1" applyFill="1" applyBorder="1"/>
    <xf numFmtId="0" fontId="17" fillId="0" borderId="0" xfId="2" applyNumberFormat="1" applyFont="1" applyFill="1" applyBorder="1"/>
    <xf numFmtId="0" fontId="0" fillId="0" borderId="0" xfId="2" applyNumberFormat="1" applyFont="1" applyFill="1" applyBorder="1"/>
    <xf numFmtId="167" fontId="0" fillId="0" borderId="0" xfId="2" applyNumberFormat="1" applyFont="1" applyBorder="1"/>
    <xf numFmtId="167" fontId="17" fillId="0" borderId="0" xfId="2" applyNumberFormat="1" applyFont="1" applyFill="1" applyBorder="1"/>
    <xf numFmtId="164" fontId="17" fillId="0" borderId="0" xfId="2" applyNumberFormat="1" applyFont="1" applyFill="1" applyBorder="1"/>
    <xf numFmtId="164" fontId="0" fillId="0" borderId="0" xfId="2" applyNumberFormat="1" applyFont="1" applyFill="1" applyBorder="1"/>
    <xf numFmtId="43" fontId="17" fillId="0" borderId="0" xfId="2" applyNumberFormat="1" applyFont="1" applyFill="1" applyBorder="1"/>
    <xf numFmtId="43" fontId="0" fillId="0" borderId="0" xfId="2" applyNumberFormat="1" applyFont="1" applyFill="1" applyBorder="1"/>
    <xf numFmtId="1" fontId="17" fillId="0" borderId="0" xfId="2" applyNumberFormat="1" applyFont="1" applyFill="1" applyBorder="1"/>
    <xf numFmtId="167" fontId="18" fillId="0" borderId="0" xfId="2" applyNumberFormat="1" applyFont="1" applyFill="1" applyBorder="1"/>
    <xf numFmtId="44" fontId="17" fillId="0" borderId="0" xfId="3" applyNumberFormat="1" applyFont="1" applyFill="1" applyBorder="1"/>
    <xf numFmtId="43" fontId="17" fillId="0" borderId="0" xfId="3" applyNumberFormat="1" applyFont="1" applyFill="1" applyBorder="1"/>
    <xf numFmtId="167" fontId="0" fillId="0" borderId="0" xfId="2" applyNumberFormat="1" applyFont="1" applyFill="1" applyBorder="1"/>
    <xf numFmtId="0" fontId="11" fillId="0" borderId="0" xfId="7" applyNumberFormat="1" applyFill="1"/>
    <xf numFmtId="0" fontId="11" fillId="0" borderId="0" xfId="7" applyNumberFormat="1" applyFill="1" applyBorder="1"/>
    <xf numFmtId="0" fontId="17" fillId="0" borderId="0" xfId="0" applyFont="1" applyFill="1" applyBorder="1"/>
    <xf numFmtId="0" fontId="9" fillId="0" borderId="0" xfId="0" applyFont="1" applyBorder="1"/>
    <xf numFmtId="0" fontId="14" fillId="0" borderId="0" xfId="0" applyFont="1" applyBorder="1"/>
    <xf numFmtId="0" fontId="0" fillId="0" borderId="0" xfId="0" applyBorder="1" applyAlignment="1">
      <alignment horizontal="left"/>
    </xf>
    <xf numFmtId="0" fontId="17" fillId="0" borderId="1" xfId="0" applyNumberFormat="1" applyFont="1" applyBorder="1"/>
    <xf numFmtId="0" fontId="17" fillId="0" borderId="2" xfId="0" applyNumberFormat="1" applyFont="1" applyBorder="1"/>
    <xf numFmtId="0" fontId="17" fillId="0" borderId="6" xfId="0" applyNumberFormat="1" applyFont="1" applyBorder="1"/>
    <xf numFmtId="0" fontId="0" fillId="0" borderId="2" xfId="0" applyNumberFormat="1" applyFont="1" applyBorder="1"/>
    <xf numFmtId="0" fontId="0" fillId="0" borderId="6" xfId="0" applyNumberFormat="1" applyFont="1" applyBorder="1"/>
    <xf numFmtId="167" fontId="17" fillId="0" borderId="1" xfId="2" applyNumberFormat="1" applyFont="1" applyBorder="1"/>
    <xf numFmtId="167" fontId="17" fillId="0" borderId="5" xfId="2" applyNumberFormat="1" applyFont="1" applyBorder="1"/>
    <xf numFmtId="43" fontId="17" fillId="0" borderId="5" xfId="2" applyNumberFormat="1" applyFont="1" applyBorder="1"/>
    <xf numFmtId="43" fontId="17" fillId="0" borderId="1" xfId="2" applyNumberFormat="1" applyFont="1" applyBorder="1"/>
    <xf numFmtId="43" fontId="0" fillId="0" borderId="2" xfId="2" applyNumberFormat="1" applyFont="1" applyBorder="1"/>
    <xf numFmtId="43" fontId="0" fillId="0" borderId="6" xfId="2" applyNumberFormat="1" applyFont="1" applyBorder="1"/>
    <xf numFmtId="43" fontId="17" fillId="0" borderId="9" xfId="2" applyNumberFormat="1" applyFont="1" applyBorder="1"/>
    <xf numFmtId="43" fontId="17" fillId="0" borderId="1" xfId="2" applyNumberFormat="1" applyFont="1" applyFill="1" applyBorder="1"/>
    <xf numFmtId="167" fontId="17" fillId="0" borderId="2" xfId="2" applyNumberFormat="1" applyFont="1" applyFill="1" applyBorder="1"/>
    <xf numFmtId="43" fontId="17" fillId="0" borderId="2" xfId="2" applyFont="1" applyFill="1" applyBorder="1"/>
    <xf numFmtId="43" fontId="17" fillId="0" borderId="6" xfId="2" applyFont="1" applyFill="1" applyBorder="1"/>
    <xf numFmtId="1" fontId="17" fillId="0" borderId="3" xfId="2" applyNumberFormat="1" applyFont="1" applyFill="1" applyBorder="1"/>
    <xf numFmtId="1" fontId="17" fillId="0" borderId="2" xfId="2" applyNumberFormat="1" applyFont="1" applyBorder="1"/>
    <xf numFmtId="1" fontId="17" fillId="0" borderId="6" xfId="2" applyNumberFormat="1" applyFont="1" applyBorder="1"/>
    <xf numFmtId="43" fontId="17" fillId="0" borderId="3" xfId="2" applyNumberFormat="1" applyFont="1" applyBorder="1"/>
    <xf numFmtId="43" fontId="17" fillId="0" borderId="2" xfId="2" applyNumberFormat="1" applyFont="1" applyBorder="1"/>
    <xf numFmtId="43" fontId="17" fillId="0" borderId="6" xfId="2" applyNumberFormat="1" applyFont="1" applyBorder="1"/>
    <xf numFmtId="167" fontId="17" fillId="0" borderId="2" xfId="2" applyNumberFormat="1" applyFont="1" applyBorder="1"/>
    <xf numFmtId="44" fontId="17" fillId="0" borderId="1" xfId="3" applyFont="1" applyBorder="1"/>
    <xf numFmtId="43" fontId="17" fillId="0" borderId="10" xfId="2" applyNumberFormat="1" applyFont="1" applyBorder="1"/>
    <xf numFmtId="167" fontId="17" fillId="0" borderId="3" xfId="2" applyNumberFormat="1" applyFont="1" applyBorder="1"/>
    <xf numFmtId="43" fontId="17" fillId="0" borderId="2" xfId="2" applyNumberFormat="1" applyFont="1" applyFill="1" applyBorder="1"/>
    <xf numFmtId="44" fontId="17" fillId="0" borderId="2" xfId="3" applyFont="1" applyBorder="1"/>
    <xf numFmtId="0" fontId="0" fillId="0" borderId="1" xfId="0" applyNumberFormat="1" applyFont="1" applyBorder="1"/>
    <xf numFmtId="43" fontId="0" fillId="0" borderId="1" xfId="2" applyNumberFormat="1" applyFont="1" applyBorder="1"/>
    <xf numFmtId="167" fontId="17" fillId="0" borderId="1" xfId="2" applyNumberFormat="1" applyFont="1" applyFill="1" applyBorder="1"/>
    <xf numFmtId="43" fontId="17" fillId="0" borderId="1" xfId="2" applyFont="1" applyFill="1" applyBorder="1"/>
    <xf numFmtId="1" fontId="17" fillId="0" borderId="1" xfId="2" applyNumberFormat="1" applyFont="1" applyFill="1" applyBorder="1"/>
    <xf numFmtId="1" fontId="5" fillId="0" borderId="0" xfId="2" applyNumberFormat="1" applyFont="1" applyBorder="1"/>
    <xf numFmtId="1" fontId="17" fillId="0" borderId="2" xfId="2" applyNumberFormat="1" applyFont="1" applyFill="1" applyBorder="1"/>
    <xf numFmtId="1" fontId="9" fillId="0" borderId="0" xfId="2" applyNumberFormat="1" applyFont="1" applyBorder="1"/>
    <xf numFmtId="1" fontId="0" fillId="0" borderId="0" xfId="2" applyNumberFormat="1" applyFont="1" applyBorder="1"/>
    <xf numFmtId="1" fontId="17" fillId="0" borderId="1" xfId="2" applyNumberFormat="1" applyFont="1" applyBorder="1"/>
    <xf numFmtId="167" fontId="17" fillId="0" borderId="6" xfId="2" applyNumberFormat="1" applyFont="1" applyBorder="1"/>
    <xf numFmtId="167" fontId="0" fillId="0" borderId="8" xfId="2" applyNumberFormat="1" applyFont="1" applyBorder="1"/>
    <xf numFmtId="43" fontId="0" fillId="0" borderId="8" xfId="2" applyNumberFormat="1" applyFont="1" applyBorder="1"/>
    <xf numFmtId="167" fontId="0" fillId="0" borderId="8" xfId="2" applyNumberFormat="1" applyFont="1" applyBorder="1" applyAlignment="1">
      <alignment horizontal="left" indent="1"/>
    </xf>
    <xf numFmtId="167" fontId="0" fillId="0" borderId="6" xfId="2" applyNumberFormat="1" applyFont="1" applyBorder="1" applyAlignment="1">
      <alignment horizontal="left" indent="1"/>
    </xf>
    <xf numFmtId="167" fontId="0" fillId="0" borderId="2" xfId="2" applyNumberFormat="1" applyFont="1" applyBorder="1" applyAlignment="1">
      <alignment horizontal="left" indent="1"/>
    </xf>
    <xf numFmtId="0" fontId="0" fillId="0" borderId="0" xfId="0" applyNumberFormat="1"/>
    <xf numFmtId="44" fontId="0" fillId="0" borderId="0" xfId="3" applyNumberFormat="1" applyFont="1"/>
    <xf numFmtId="0" fontId="10" fillId="0" borderId="0" xfId="0" applyFont="1" applyBorder="1"/>
    <xf numFmtId="167" fontId="0" fillId="0" borderId="8" xfId="2" applyNumberFormat="1" applyFont="1" applyBorder="1" applyAlignment="1">
      <alignment horizontal="left" indent="3"/>
    </xf>
    <xf numFmtId="0" fontId="0" fillId="0" borderId="2" xfId="0" applyNumberFormat="1" applyBorder="1"/>
    <xf numFmtId="0" fontId="0" fillId="0" borderId="0" xfId="0" applyNumberFormat="1" applyBorder="1"/>
    <xf numFmtId="0" fontId="0" fillId="0" borderId="0" xfId="0" applyFill="1" applyAlignment="1">
      <alignment horizontal="center"/>
    </xf>
    <xf numFmtId="0" fontId="17" fillId="0" borderId="0" xfId="0" applyFont="1"/>
    <xf numFmtId="167" fontId="17" fillId="0" borderId="8" xfId="2" applyNumberFormat="1" applyFont="1" applyBorder="1"/>
    <xf numFmtId="0" fontId="2" fillId="0" borderId="0" xfId="0" applyFont="1" applyFill="1"/>
    <xf numFmtId="167" fontId="0" fillId="0" borderId="0" xfId="0" applyNumberFormat="1" applyFill="1"/>
    <xf numFmtId="0" fontId="14" fillId="0" borderId="0" xfId="0" applyFont="1" applyFill="1"/>
    <xf numFmtId="0" fontId="0" fillId="0" borderId="0" xfId="0" applyFill="1"/>
    <xf numFmtId="0" fontId="0" fillId="0" borderId="1" xfId="0" applyNumberFormat="1" applyBorder="1"/>
    <xf numFmtId="0" fontId="0" fillId="4" borderId="0" xfId="0" applyFill="1" applyAlignment="1">
      <alignment horizontal="center"/>
    </xf>
    <xf numFmtId="0" fontId="0" fillId="4" borderId="0" xfId="0" applyFill="1"/>
    <xf numFmtId="0" fontId="20" fillId="0" borderId="0" xfId="0" applyFont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right" vertical="center"/>
    </xf>
    <xf numFmtId="0" fontId="24" fillId="0" borderId="0" xfId="0" applyFont="1" applyAlignment="1">
      <alignment horizontal="right" vertical="center"/>
    </xf>
    <xf numFmtId="0" fontId="21" fillId="0" borderId="0" xfId="0" applyFont="1" applyFill="1" applyAlignment="1">
      <alignment horizontal="right" vertical="center"/>
    </xf>
    <xf numFmtId="0" fontId="20" fillId="0" borderId="0" xfId="0" applyFont="1" applyFill="1" applyBorder="1"/>
    <xf numFmtId="0" fontId="9" fillId="0" borderId="1" xfId="0" applyFont="1" applyBorder="1" applyAlignment="1">
      <alignment horizontal="left"/>
    </xf>
    <xf numFmtId="167" fontId="0" fillId="0" borderId="6" xfId="2" applyNumberFormat="1" applyFont="1" applyBorder="1" applyAlignment="1">
      <alignment horizontal="left" indent="3"/>
    </xf>
    <xf numFmtId="1" fontId="7" fillId="0" borderId="3" xfId="2" applyNumberFormat="1" applyFont="1" applyBorder="1"/>
    <xf numFmtId="43" fontId="7" fillId="0" borderId="5" xfId="2" applyFont="1" applyBorder="1"/>
    <xf numFmtId="0" fontId="0" fillId="0" borderId="2" xfId="0" applyFont="1" applyFill="1" applyBorder="1"/>
    <xf numFmtId="0" fontId="8" fillId="0" borderId="0" xfId="0" applyFont="1" applyAlignment="1">
      <alignment horizontal="center"/>
    </xf>
  </cellXfs>
  <cellStyles count="8">
    <cellStyle name="Comma" xfId="2" builtinId="3"/>
    <cellStyle name="Comma 2" xfId="6" xr:uid="{00000000-0005-0000-0000-000001000000}"/>
    <cellStyle name="Currency" xfId="3" builtinId="4"/>
    <cellStyle name="Hyperlink" xfId="7" builtinId="8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198">
    <dxf>
      <numFmt numFmtId="0" formatCode="General"/>
    </dxf>
    <dxf>
      <numFmt numFmtId="0" formatCode="General"/>
    </dxf>
    <dxf>
      <numFmt numFmtId="19" formatCode="m/d/yyyy"/>
    </dxf>
    <dxf>
      <numFmt numFmtId="0" formatCode="General"/>
    </dxf>
    <dxf>
      <numFmt numFmtId="170" formatCode="0.0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left style="medium">
          <color rgb="FF747678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</dxfs>
  <tableStyles count="1" defaultTableStyle="TableStyleMedium2" defaultPivotStyle="PivotStyleLight16">
    <tableStyle name="Invisible" pivot="0" table="0" count="0" xr9:uid="{901ADC8D-D9F6-4115-9A8F-CE8CBFB8D409}"/>
  </tableStyles>
  <colors>
    <mruColors>
      <color rgb="FF1189B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YERIDMAPCSV" backgroundRefresh="0" connectionId="1" xr16:uid="{00000000-0016-0000-1000-000002000000}" autoFormatId="16" applyNumberFormats="0" applyBorderFormats="0" applyFontFormats="0" applyPatternFormats="0" applyAlignmentFormats="0" applyWidthHeightFormats="0">
  <queryTableRefresh nextId="44">
    <queryTableFields count="43">
      <queryTableField id="1" name="IDPLAYER" tableColumnId="1"/>
      <queryTableField id="2" name="PLAYERNAME" tableColumnId="2"/>
      <queryTableField id="3" name="BIRTHDATE" tableColumnId="3"/>
      <queryTableField id="4" name="FIRSTNAME" tableColumnId="4"/>
      <queryTableField id="5" name="LASTNAME" tableColumnId="5"/>
      <queryTableField id="6" name="TEAM" tableColumnId="6"/>
      <queryTableField id="7" name="LG" tableColumnId="7"/>
      <queryTableField id="8" name="POS" tableColumnId="8"/>
      <queryTableField id="9" name="IDFANGRAPHS" tableColumnId="9"/>
      <queryTableField id="10" name="FANGRAPHSNAME" tableColumnId="10"/>
      <queryTableField id="11" name="MLBID" tableColumnId="11"/>
      <queryTableField id="12" name="MLBNAME" tableColumnId="12"/>
      <queryTableField id="13" name="CBSID" tableColumnId="13"/>
      <queryTableField id="14" name="CBSNAME" tableColumnId="14"/>
      <queryTableField id="15" name="RETROID" tableColumnId="15"/>
      <queryTableField id="16" name="BREFID" tableColumnId="16"/>
      <queryTableField id="17" name="NFBCID" tableColumnId="17"/>
      <queryTableField id="18" name="NFBCNAME" tableColumnId="18"/>
      <queryTableField id="19" name="ESPNID" tableColumnId="19"/>
      <queryTableField id="20" name="ESPNNAME" tableColumnId="20"/>
      <queryTableField id="21" name="KFFLNAME" tableColumnId="21"/>
      <queryTableField id="22" name="DAVENPORTID" tableColumnId="22"/>
      <queryTableField id="23" name="BPID" tableColumnId="23"/>
      <queryTableField id="24" name="YAHOOID" tableColumnId="24"/>
      <queryTableField id="25" name="YAHOONAME" tableColumnId="25"/>
      <queryTableField id="26" name="MSTRBLLNAME" tableColumnId="26"/>
      <queryTableField id="27" name="BATS" tableColumnId="27"/>
      <queryTableField id="28" name="THROWS" tableColumnId="28"/>
      <queryTableField id="29" name="FANTPROSNAME" tableColumnId="29"/>
      <queryTableField id="30" name="LASTCOMMAFIRST" tableColumnId="30"/>
      <queryTableField id="31" name="ROTOWIREID" tableColumnId="31"/>
      <queryTableField id="32" name="FANDUELNAME" tableColumnId="32"/>
      <queryTableField id="33" name="FANDUELID" tableColumnId="33"/>
      <queryTableField id="34" name="DRAFTKINGSNAME" tableColumnId="34"/>
      <queryTableField id="35" name="OTTONEUID" tableColumnId="35"/>
      <queryTableField id="36" name="HQID" tableColumnId="36"/>
      <queryTableField id="37" name="RAZZBALLNAME" tableColumnId="37"/>
      <queryTableField id="38" name="FANTRAXID" tableColumnId="38"/>
      <queryTableField id="39" name="FANTRAXNAME" tableColumnId="39"/>
      <queryTableField id="40" name="ROTOWIRENAME" tableColumnId="40"/>
      <queryTableField id="41" name="ALLPOS" tableColumnId="41"/>
      <queryTableField id="42" name="NFBCLASTFIRST" tableColumnId="42"/>
      <queryTableField id="43" name="ACTIVE" tableColumnId="43"/>
    </queryTableFields>
  </queryTableRefresh>
  <extLst>
    <ext xmlns:x15="http://schemas.microsoft.com/office/spreadsheetml/2010/11/main" uri="{883FBD77-0823-4a55-B5E3-86C4891E6966}">
      <x15:queryTable sourceDataName="PLAYERIDMAPCSV"/>
    </ext>
  </extLst>
</queryTable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07ED2E4-5AE8-4444-806C-425EDCFFF740}" name="tbl2020POS" displayName="tbl2020POS" ref="A3:AP1292" totalsRowShown="0" headerRowDxfId="197" dataDxfId="196" tableBorderDxfId="195">
  <autoFilter ref="A3:AP1292" xr:uid="{00000000-0009-0000-0100-00000E000000}"/>
  <sortState xmlns:xlrd2="http://schemas.microsoft.com/office/spreadsheetml/2017/richdata2" ref="A4:AM1292">
    <sortCondition ref="A3:A1292"/>
  </sortState>
  <tableColumns count="42">
    <tableColumn id="1" xr3:uid="{A68A8357-7916-4A2F-959A-214F5A5DB8E9}" name="Rk" dataDxfId="194"/>
    <tableColumn id="2" xr3:uid="{64E7D4A9-C15F-4521-8773-94B71A52641C}" name="Name" dataDxfId="193"/>
    <tableColumn id="3" xr3:uid="{58A30FD0-C65B-468E-BFB1-81BF191D751C}" name="Age" dataDxfId="192"/>
    <tableColumn id="4" xr3:uid="{C65EC77C-A2C2-4833-8E72-7EF5A2726ED0}" name="Tm" dataDxfId="191"/>
    <tableColumn id="5" xr3:uid="{3FA65480-0C68-413C-BCBB-8DD8261A5B45}" name="Yrs" dataDxfId="190"/>
    <tableColumn id="6" xr3:uid="{106A2996-B8D2-4734-B542-77DC5EBCDDB8}" name="G" dataDxfId="189"/>
    <tableColumn id="7" xr3:uid="{20D407FC-94DA-45F1-BF1D-9BFF35613144}" name="GS" dataDxfId="188"/>
    <tableColumn id="8" xr3:uid="{B1180004-F7FA-4AC8-8AE4-2C0A27546B5F}" name="Batting" dataDxfId="187"/>
    <tableColumn id="9" xr3:uid="{705AAE2A-62AD-430F-BB2F-58E6955E60B5}" name="Defense" dataDxfId="186"/>
    <tableColumn id="10" xr3:uid="{A24015C9-0A79-4248-A3D2-7259F68FA6C3}" name="P" dataDxfId="185"/>
    <tableColumn id="11" xr3:uid="{37ADE9E3-210C-47C9-BA1F-CCE426D99AD3}" name="C" dataDxfId="184"/>
    <tableColumn id="12" xr3:uid="{12C7507B-D4F6-44E7-9701-22DFBA79C583}" name="1B" dataDxfId="183"/>
    <tableColumn id="13" xr3:uid="{893C71F1-F10A-4A7E-AE5C-5527B2656C66}" name="2B" dataDxfId="182"/>
    <tableColumn id="14" xr3:uid="{0380B412-2B3B-4890-AB6B-325E77F2397C}" name="3B" dataDxfId="181"/>
    <tableColumn id="15" xr3:uid="{DDE32B0C-CF15-47AC-B113-791F3362440D}" name="SS" dataDxfId="180"/>
    <tableColumn id="16" xr3:uid="{69C51BE1-F2C6-451B-AC70-47E8C9E91997}" name="LF" dataDxfId="179"/>
    <tableColumn id="17" xr3:uid="{B0DBB786-3791-4EB8-8EEA-B4FAAA7B0E88}" name="CF" dataDxfId="178"/>
    <tableColumn id="18" xr3:uid="{AEA6380C-AC32-45FF-AA27-B42EA962B31B}" name="RF" dataDxfId="177"/>
    <tableColumn id="19" xr3:uid="{0BF5532F-5E55-47B7-8896-DB46844A4ECD}" name="OF" dataDxfId="176"/>
    <tableColumn id="20" xr3:uid="{0082F376-087F-4EC7-BE57-36AC547081CC}" name="DH" dataDxfId="175"/>
    <tableColumn id="21" xr3:uid="{FB97F43D-8BEE-4E18-8379-9BBF301DC66C}" name="PH" dataDxfId="174"/>
    <tableColumn id="22" xr3:uid="{F41A000D-C77B-43C5-9A44-39E99B66A9C6}" name="PR" dataDxfId="173"/>
    <tableColumn id="23" xr3:uid="{31949F28-D28D-49BC-9DA3-A07DD14C0610}" name="OF POS" dataDxfId="172">
      <calculatedColumnFormula>IF(P4&gt;=GAMES_TO_QUALIFY,"LF","")&amp;IF(Q4&gt;=GAMES_TO_QUALIFY,"CF","")&amp;IF(R4&gt;=GAMES_TO_QUALIFY,"RF","")</calculatedColumnFormula>
    </tableColumn>
    <tableColumn id="26" xr3:uid="{2A3A6A23-CB04-46C9-96AE-A47ED5ED8D11}" name="PLAYERID" dataDxfId="171"/>
    <tableColumn id="28" xr3:uid="{BD55EFC3-29D3-4662-A10D-DDDCBDCCFCB7}" name="PRIMPOS" dataDxfId="170">
      <calculatedColumnFormula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calculatedColumnFormula>
    </tableColumn>
    <tableColumn id="30" xr3:uid="{CB19F9CC-2959-4094-9AA8-F8D45FCBD0CE}" name="QUALP" dataDxfId="169">
      <calculatedColumnFormula>IF(MAX(tbl2020POS[[#This Row],[P]:[PR]])=tbl2020POS[[#This Row],[P]],1,0)</calculatedColumnFormula>
    </tableColumn>
    <tableColumn id="31" xr3:uid="{4172E714-F2B6-4B87-81EF-D2494EBAD413}" name="QUALSP" dataDxfId="168">
      <calculatedColumnFormula>IF(tbl2020POS[[#This Row],[QUALP]]=1,IF(tbl2020POS[[#This Row],[GS]]&gt;=GS_TO_QUALIFY,1,0),0)</calculatedColumnFormula>
    </tableColumn>
    <tableColumn id="32" xr3:uid="{279034ED-E97C-4515-8D68-EFF528539F73}" name="QUALRP" dataDxfId="167">
      <calculatedColumnFormula>IF(tbl2020POS[[#This Row],[QUALP]]=1,IF(tbl2020POS[[#This Row],[G]]-tbl2020POS[[#This Row],[GS]]&gt;=RP_APP_TO_QUALIFY,1,0),0)</calculatedColumnFormula>
    </tableColumn>
    <tableColumn id="33" xr3:uid="{A8E1D635-6A4C-45EF-84A3-4D04EF1CF07F}" name="QUALC" dataDxfId="166">
      <calculatedColumnFormula>IF(tbl2020POS[[#This Row],[C]]&gt;=GAMES_TO_QUALIFY,1,IF(tbl2020POS[[#This Row],[PRIMPOS]]="C",1,0))</calculatedColumnFormula>
    </tableColumn>
    <tableColumn id="34" xr3:uid="{9BF28042-FC7F-4987-85C0-630AF4E41C72}" name="QUAL1B" dataDxfId="165">
      <calculatedColumnFormula>IF(tbl2020POS[[#This Row],[1B]]&gt;=GAMES_TO_QUALIFY,1,IF(tbl2020POS[[#This Row],[PRIMPOS]]="1B",1,0))</calculatedColumnFormula>
    </tableColumn>
    <tableColumn id="35" xr3:uid="{93537EFD-20C6-47F1-8E67-3BB1A6595DCD}" name="QUAL2B" dataDxfId="164">
      <calculatedColumnFormula>IF(tbl2020POS[[#This Row],[2B]]&gt;=GAMES_TO_QUALIFY,1,IF(tbl2020POS[[#This Row],[PRIMPOS]]="2B",1,0))</calculatedColumnFormula>
    </tableColumn>
    <tableColumn id="36" xr3:uid="{33730B84-2021-4B17-8C50-34869911D445}" name="QUAL3B" dataDxfId="163">
      <calculatedColumnFormula>IF(tbl2020POS[[#This Row],[3B]]&gt;=GAMES_TO_QUALIFY,1,IF(tbl2020POS[[#This Row],[PRIMPOS]]="3B",1,0))</calculatedColumnFormula>
    </tableColumn>
    <tableColumn id="37" xr3:uid="{52B058BA-8917-4543-B312-1FA7A5E09B1B}" name="QUALSS" dataDxfId="162">
      <calculatedColumnFormula>IF(tbl2020POS[[#This Row],[SS]]&gt;=GAMES_TO_QUALIFY,1,IF(tbl2020POS[[#This Row],[PRIMPOS]]="SS",1,0))</calculatedColumnFormula>
    </tableColumn>
    <tableColumn id="38" xr3:uid="{351D9839-6CB7-41FD-A57A-D41FE699EDEA}" name="QUALLF" dataDxfId="161">
      <calculatedColumnFormula>IF(tbl2020POS[[#This Row],[LF]]&gt;=GAMES_TO_QUALIFY,1,0)</calculatedColumnFormula>
    </tableColumn>
    <tableColumn id="39" xr3:uid="{32FA6BB8-7946-40E3-9F90-F50E2CF2D574}" name="QUALCF" dataDxfId="160">
      <calculatedColumnFormula>IF(tbl2020POS[[#This Row],[CF]]&gt;=GAMES_TO_QUALIFY,1,0)</calculatedColumnFormula>
    </tableColumn>
    <tableColumn id="40" xr3:uid="{32D14129-F75F-4208-890A-81FE3B3137AD}" name="QUALRF" dataDxfId="159">
      <calculatedColumnFormula>IF(tbl2020POS[[#This Row],[RF]]&gt;=GAMES_TO_QUALIFY,1,0)</calculatedColumnFormula>
    </tableColumn>
    <tableColumn id="41" xr3:uid="{9BF94FB3-B90B-426F-913A-DF8C2D7B1747}" name="QUALOF" dataDxfId="158">
      <calculatedColumnFormula>IF(tbl2020POS[[#This Row],[OF]]&gt;=GAMES_TO_QUALIFY,1,IF(tbl2020POS[[#This Row],[PRIMPOS]]="OF",1,0))</calculatedColumnFormula>
    </tableColumn>
    <tableColumn id="42" xr3:uid="{56C20E3E-B9B9-4434-AE57-18005BCED12F}" name="QUALDH" dataDxfId="157">
      <calculatedColumnFormula>IF(tbl2020POS[[#This Row],[DH]]&gt;=GAMES_TO_QUALIFY,1,IF(tbl2020POS[[#This Row],[PRIMPOS]]="DH",1,0))</calculatedColumnFormula>
    </tableColumn>
    <tableColumn id="29" xr3:uid="{1FCF0B5D-82C7-4086-8334-B387481A6546}" name="MOSTVALPOS" dataDxfId="156">
      <calculatedColumnFormula array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calculatedColumnFormula>
    </tableColumn>
    <tableColumn id="43" xr3:uid="{417EEB59-CF8F-4CB1-B88F-D9B7E2FC3643}" name="POSROUGH" dataDxfId="155">
      <calculatedColumnFormula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calculatedColumnFormula>
    </tableColumn>
    <tableColumn id="44" xr3:uid="{75EC9EAE-9E18-44D0-8031-67F8AC24A612}" name="ALLPOS" dataDxfId="154">
      <calculatedColumnFormula>IFERROR(LEFT(tbl2020POS[[#This Row],[POSROUGH]],LEN(tbl2020POS[[#This Row],[POSROUGH]])-1),"")</calculatedColumnFormula>
    </tableColumn>
    <tableColumn id="45" xr3:uid="{A2703CDF-3DB4-4A0F-A76F-A5F65B07DA1E}" name="MOSTVALPOSRP" dataDxfId="153">
      <calculatedColumnFormula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MYRANKS_H" displayName="MYRANKS_H" ref="A1:CA964" totalsRowShown="0" headerRowDxfId="152" dataDxfId="151" tableBorderDxfId="150">
  <autoFilter ref="A1:CA964" xr:uid="{8DEB0101-9690-438B-A330-6B316246F754}"/>
  <sortState xmlns:xlrd2="http://schemas.microsoft.com/office/spreadsheetml/2017/richdata2" ref="A2:CA964">
    <sortCondition descending="1" ref="BQ1:BQ964"/>
  </sortState>
  <tableColumns count="79">
    <tableColumn id="1" xr3:uid="{00000000-0010-0000-0300-000001000000}" name="PLAYERID" dataDxfId="149"/>
    <tableColumn id="2" xr3:uid="{00000000-0010-0000-0300-000002000000}" name="LNAME" dataDxfId="148"/>
    <tableColumn id="3" xr3:uid="{00000000-0010-0000-0300-000003000000}" name="FNAME" dataDxfId="147"/>
    <tableColumn id="56" xr3:uid="{00000000-0010-0000-0300-000038000000}" name="NAME" dataDxfId="146"/>
    <tableColumn id="4" xr3:uid="{00000000-0010-0000-0300-000004000000}" name="TEAM" dataDxfId="145"/>
    <tableColumn id="32" xr3:uid="{00000000-0010-0000-0300-000020000000}" name="LG" dataDxfId="144"/>
    <tableColumn id="76" xr3:uid="{53F4CA79-42D2-40AF-B59A-1D819972497A}" name="ALLPOS" dataDxfId="143"/>
    <tableColumn id="33" xr3:uid="{5469D443-37E3-4C20-BDD6-E99960870CF4}" name="NEWPOS" dataDxfId="142"/>
    <tableColumn id="80" xr3:uid="{DE91687A-74C0-475D-9B5C-7645AE017E1D}" name="PLAYERIDPOS" dataDxfId="141"/>
    <tableColumn id="5" xr3:uid="{00000000-0010-0000-0300-000005000000}" name="POS" dataDxfId="140"/>
    <tableColumn id="6" xr3:uid="{00000000-0010-0000-0300-000006000000}" name="NUMID" dataDxfId="139"/>
    <tableColumn id="61" xr3:uid="{00000000-0010-0000-0300-00003D000000}" name="TEXTID" dataDxfId="138" dataCellStyle="Comma"/>
    <tableColumn id="69" xr3:uid="{6D9A968B-38F7-413B-AE06-8F7AD1103A66}" name="ADPNUMID" dataDxfId="137"/>
    <tableColumn id="70" xr3:uid="{60045306-A32D-45F7-BF97-A131A908F68A}" name="ADPTEXT" dataDxfId="136"/>
    <tableColumn id="75" xr3:uid="{72079FC7-F8EE-4E9A-BB0A-39384CE5F0FD}" name="G" dataDxfId="135"/>
    <tableColumn id="7" xr3:uid="{00000000-0010-0000-0300-000007000000}" name="PA" dataDxfId="134" dataCellStyle="Comma"/>
    <tableColumn id="78" xr3:uid="{2024E3E7-ADD6-4E98-B88B-841449EBA88F}" name="PA USED" dataDxfId="133" dataCellStyle="Comma"/>
    <tableColumn id="8" xr3:uid="{00000000-0010-0000-0300-000008000000}" name="AB" dataDxfId="132" dataCellStyle="Comma"/>
    <tableColumn id="9" xr3:uid="{00000000-0010-0000-0300-000009000000}" name="H" dataDxfId="131" dataCellStyle="Comma"/>
    <tableColumn id="65" xr3:uid="{D6AB26B9-1BF8-4825-8B07-D6AAF8D044E7}" name="2B" dataDxfId="130" dataCellStyle="Comma"/>
    <tableColumn id="66" xr3:uid="{29E0FFF5-B950-4FBA-BED1-4C2F82898045}" name="3B" dataDxfId="129" dataCellStyle="Comma"/>
    <tableColumn id="10" xr3:uid="{00000000-0010-0000-0300-00000A000000}" name="HR" dataDxfId="128" dataCellStyle="Comma"/>
    <tableColumn id="11" xr3:uid="{00000000-0010-0000-0300-00000B000000}" name="R" dataDxfId="127" dataCellStyle="Comma"/>
    <tableColumn id="12" xr3:uid="{00000000-0010-0000-0300-00000C000000}" name="RBI" dataDxfId="126" dataCellStyle="Comma"/>
    <tableColumn id="13" xr3:uid="{00000000-0010-0000-0300-00000D000000}" name="BB" dataDxfId="125" dataCellStyle="Comma"/>
    <tableColumn id="14" xr3:uid="{00000000-0010-0000-0300-00000E000000}" name="SO" dataDxfId="124" dataCellStyle="Comma"/>
    <tableColumn id="15" xr3:uid="{00000000-0010-0000-0300-00000F000000}" name="SB" dataDxfId="123" dataCellStyle="Comma"/>
    <tableColumn id="16" xr3:uid="{00000000-0010-0000-0300-000010000000}" name="AVG" dataDxfId="122" dataCellStyle="Comma"/>
    <tableColumn id="63" xr3:uid="{2A1A5A83-A640-4FBC-8517-F29F54C16C17}" name="OBP" dataDxfId="121" dataCellStyle="Comma"/>
    <tableColumn id="64" xr3:uid="{4074AAED-780B-4F3D-8FA7-DCC8B1202667}" name="SLG" dataDxfId="120" dataCellStyle="Comma"/>
    <tableColumn id="17" xr3:uid="{00000000-0010-0000-0300-000011000000}" name="RSGP" dataDxfId="119" dataCellStyle="Comma"/>
    <tableColumn id="18" xr3:uid="{00000000-0010-0000-0300-000012000000}" name="HRSGP" dataDxfId="118" dataCellStyle="Comma"/>
    <tableColumn id="19" xr3:uid="{00000000-0010-0000-0300-000013000000}" name="RBISGP" dataDxfId="117" dataCellStyle="Comma"/>
    <tableColumn id="20" xr3:uid="{00000000-0010-0000-0300-000014000000}" name="SBSGP" dataDxfId="116" dataCellStyle="Comma"/>
    <tableColumn id="21" xr3:uid="{00000000-0010-0000-0300-000015000000}" name="AVGSGP" dataDxfId="115" dataCellStyle="Comma"/>
    <tableColumn id="62" xr3:uid="{1A0550E2-5737-4BC0-9942-FCD830937BC7}" name="OBPSGP" dataDxfId="114" dataCellStyle="Comma"/>
    <tableColumn id="68" xr3:uid="{A33054F4-BB19-4370-B092-7F1381645F2D}" name="SLGSGP" dataDxfId="113" dataCellStyle="Comma"/>
    <tableColumn id="67" xr3:uid="{2E6BBE8A-2B43-4205-B284-ADE6E33C851D}" name="OPSSGP" dataDxfId="112" dataCellStyle="Comma"/>
    <tableColumn id="22" xr3:uid="{00000000-0010-0000-0300-000016000000}" name="TTLSGP" dataDxfId="111" dataCellStyle="Comma"/>
    <tableColumn id="34" xr3:uid="{00000000-0010-0000-0300-000022000000}" name="C_TTLSGP" dataDxfId="110" dataCellStyle="Comma"/>
    <tableColumn id="35" xr3:uid="{00000000-0010-0000-0300-000023000000}" name="1B_TTLSGP" dataDxfId="109" dataCellStyle="Comma"/>
    <tableColumn id="36" xr3:uid="{00000000-0010-0000-0300-000024000000}" name="2B_TTLSGP" dataDxfId="108" dataCellStyle="Comma"/>
    <tableColumn id="37" xr3:uid="{00000000-0010-0000-0300-000025000000}" name="3B_TTLSGP" dataDxfId="107" dataCellStyle="Comma"/>
    <tableColumn id="38" xr3:uid="{00000000-0010-0000-0300-000026000000}" name="SS_TTLSGP" dataDxfId="106" dataCellStyle="Comma"/>
    <tableColumn id="39" xr3:uid="{00000000-0010-0000-0300-000027000000}" name="OF_TTLSGP" dataDxfId="105" dataCellStyle="Comma"/>
    <tableColumn id="40" xr3:uid="{00000000-0010-0000-0300-000028000000}" name="CI_TTLSGP" dataDxfId="104" dataCellStyle="Comma"/>
    <tableColumn id="41" xr3:uid="{00000000-0010-0000-0300-000029000000}" name="MI_TTLSGP" dataDxfId="103" dataCellStyle="Comma"/>
    <tableColumn id="42" xr3:uid="{00000000-0010-0000-0300-00002A000000}" name="IF_TTLSGP" dataDxfId="102" dataCellStyle="Comma"/>
    <tableColumn id="43" xr3:uid="{00000000-0010-0000-0300-00002B000000}" name="UTIL_TTLSGP" dataDxfId="101" dataCellStyle="Comma"/>
    <tableColumn id="44" xr3:uid="{00000000-0010-0000-0300-00002C000000}" name="BENCH_TTLSGP" dataDxfId="100" dataCellStyle="Comma"/>
    <tableColumn id="45" xr3:uid="{00000000-0010-0000-0300-00002D000000}" name="C-RANK" dataDxfId="99" dataCellStyle="Comma"/>
    <tableColumn id="46" xr3:uid="{00000000-0010-0000-0300-00002E000000}" name="1B-RANK" dataDxfId="98" dataCellStyle="Comma"/>
    <tableColumn id="47" xr3:uid="{00000000-0010-0000-0300-00002F000000}" name="2B-RANK" dataDxfId="97" dataCellStyle="Comma"/>
    <tableColumn id="48" xr3:uid="{00000000-0010-0000-0300-000030000000}" name="3B-RANK" dataDxfId="96" dataCellStyle="Comma"/>
    <tableColumn id="49" xr3:uid="{00000000-0010-0000-0300-000031000000}" name="SS-RANK" dataDxfId="95" dataCellStyle="Comma"/>
    <tableColumn id="50" xr3:uid="{00000000-0010-0000-0300-000032000000}" name="OF-RANK" dataDxfId="94" dataCellStyle="Comma"/>
    <tableColumn id="52" xr3:uid="{00000000-0010-0000-0300-000034000000}" name="CI-RANK" dataDxfId="93" dataCellStyle="Comma"/>
    <tableColumn id="51" xr3:uid="{00000000-0010-0000-0300-000033000000}" name="MI-RANK" dataDxfId="92" dataCellStyle="Comma"/>
    <tableColumn id="53" xr3:uid="{00000000-0010-0000-0300-000035000000}" name="IF-RANK" dataDxfId="91" dataCellStyle="Comma"/>
    <tableColumn id="54" xr3:uid="{00000000-0010-0000-0300-000036000000}" name="UTIL-RANK" dataDxfId="90" dataCellStyle="Comma"/>
    <tableColumn id="55" xr3:uid="{00000000-0010-0000-0300-000037000000}" name="BENCH-RANK" dataDxfId="89" dataCellStyle="Comma"/>
    <tableColumn id="57" xr3:uid="{00000000-0010-0000-0300-000039000000}" name="REPLACEMENT?" dataDxfId="88" dataCellStyle="Comma"/>
    <tableColumn id="29" xr3:uid="{00000000-0010-0000-0300-00001D000000}" name="REPL LVL" dataDxfId="87" dataCellStyle="Comma"/>
    <tableColumn id="30" xr3:uid="{00000000-0010-0000-0300-00001E000000}" name="SGP OVER REPL" dataDxfId="86" dataCellStyle="Comma"/>
    <tableColumn id="23" xr3:uid="{00000000-0010-0000-0300-000017000000}" name="RANK" dataDxfId="85" dataCellStyle="Comma"/>
    <tableColumn id="24" xr3:uid="{00000000-0010-0000-0300-000018000000}" name="USEFULSGP" dataDxfId="84" dataCellStyle="Comma"/>
    <tableColumn id="58" xr3:uid="{00000000-0010-0000-0300-00003A000000}" name="USEFULSGPFINAL" dataDxfId="83" dataCellStyle="Comma"/>
    <tableColumn id="59" xr3:uid="{00000000-0010-0000-0300-00003B000000}" name="SGPOVERFINAL" dataDxfId="82" dataCellStyle="Comma"/>
    <tableColumn id="25" xr3:uid="{00000000-0010-0000-0300-000019000000}" name="$VALUE" dataDxfId="81" dataCellStyle="Currency"/>
    <tableColumn id="26" xr3:uid="{00000000-0010-0000-0300-00001A000000}" name="$ACTUAL" dataDxfId="80" dataCellStyle="Currency"/>
    <tableColumn id="27" xr3:uid="{00000000-0010-0000-0300-00001B000000}" name="REMAIN_SGP" dataDxfId="79" dataCellStyle="Comma"/>
    <tableColumn id="28" xr3:uid="{00000000-0010-0000-0300-00001C000000}" name="$INFLATE" dataDxfId="78" dataCellStyle="Currency"/>
    <tableColumn id="31" xr3:uid="{00000000-0010-0000-0300-00001F000000}" name="POS RNK" dataDxfId="77" dataCellStyle="Comma"/>
    <tableColumn id="60" xr3:uid="{00000000-0010-0000-0300-00003C000000}" name="ADP" dataDxfId="76" dataCellStyle="Comma"/>
    <tableColumn id="74" xr3:uid="{930E01A6-FEF1-4EEB-90F7-3DA650951F09}" name="COMBRANK" dataDxfId="75" dataCellStyle="Comma"/>
    <tableColumn id="71" xr3:uid="{4972664A-A9B2-486B-BBBC-D7CA28BDA1C8}" name="DIFF" dataDxfId="74" dataCellStyle="Comma"/>
    <tableColumn id="72" xr3:uid="{1CB26B83-327C-4433-8CE7-BAE66490B1E8}" name="MIN PICK" dataDxfId="73" dataCellStyle="Comma"/>
    <tableColumn id="73" xr3:uid="{9D8EEEC6-B37B-4359-AB3F-E1A39FEB12FB}" name="MAX PICK" dataDxfId="72" dataCellStyle="Comma"/>
    <tableColumn id="79" xr3:uid="{C6C5AE1C-450C-40C0-85CE-295A2CF93427}" name="DRAFTED BY" dataDxfId="71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YRANKS_P" displayName="MYRANKS_P" ref="A1:BD1013" totalsRowShown="0" headerRowDxfId="70" dataDxfId="69" tableBorderDxfId="68">
  <autoFilter ref="A1:BD1013" xr:uid="{00000000-0009-0000-0100-000005000000}"/>
  <sortState xmlns:xlrd2="http://schemas.microsoft.com/office/spreadsheetml/2017/richdata2" ref="A2:BD1013">
    <sortCondition descending="1" ref="AU1:AU1013"/>
  </sortState>
  <tableColumns count="56">
    <tableColumn id="1" xr3:uid="{00000000-0010-0000-0400-000001000000}" name="PLAYERID" dataDxfId="67"/>
    <tableColumn id="2" xr3:uid="{00000000-0010-0000-0400-000002000000}" name="LNAME" dataDxfId="66"/>
    <tableColumn id="3" xr3:uid="{00000000-0010-0000-0400-000003000000}" name="FNAME" dataDxfId="65"/>
    <tableColumn id="37" xr3:uid="{00000000-0010-0000-0400-000025000000}" name="NAME" dataDxfId="64"/>
    <tableColumn id="4" xr3:uid="{00000000-0010-0000-0400-000004000000}" name="TEAM" dataDxfId="63"/>
    <tableColumn id="8" xr3:uid="{00000000-0010-0000-0400-000008000000}" name="LG" dataDxfId="62"/>
    <tableColumn id="5" xr3:uid="{00000000-0010-0000-0400-000005000000}" name="POS" dataDxfId="61"/>
    <tableColumn id="6" xr3:uid="{00000000-0010-0000-0400-000006000000}" name="NUMID" dataDxfId="60"/>
    <tableColumn id="39" xr3:uid="{00000000-0010-0000-0400-000027000000}" name="TEXTID" dataDxfId="59"/>
    <tableColumn id="42" xr3:uid="{42874964-283F-431E-8E56-B7F062AE9EA8}" name="ADPNUMID" dataDxfId="58"/>
    <tableColumn id="43" xr3:uid="{3432AEF0-39A9-4790-A739-B632CE4EED6C}" name="ADPTEXT" dataDxfId="57"/>
    <tableColumn id="53" xr3:uid="{42FC0C96-D5B0-4976-BAB1-C8B8D977DCBC}" name="G" dataDxfId="56"/>
    <tableColumn id="54" xr3:uid="{468B9F3B-9DC6-4AC1-9F49-41D036EB1796}" name="GS" dataDxfId="55"/>
    <tableColumn id="7" xr3:uid="{00000000-0010-0000-0400-000007000000}" name="W" dataDxfId="54" dataCellStyle="Comma"/>
    <tableColumn id="48" xr3:uid="{B041B287-E497-415B-B694-1415022F3926}" name="L" dataDxfId="53" dataCellStyle="Comma"/>
    <tableColumn id="40" xr3:uid="{F200D4C8-D1F5-4C7A-A568-45FD1474CAAE}" name="QS" dataDxfId="52" dataCellStyle="Comma"/>
    <tableColumn id="9" xr3:uid="{00000000-0010-0000-0400-000009000000}" name="SV" dataDxfId="51" dataCellStyle="Comma"/>
    <tableColumn id="46" xr3:uid="{8B93ACE8-52D3-472C-9B40-51B14C445B65}" name="HD" dataDxfId="50" dataCellStyle="Comma"/>
    <tableColumn id="52" xr3:uid="{FBEF364D-1936-4165-B48C-CDBDC3B37A56}" name="SV+HD" dataDxfId="49" dataCellStyle="Comma"/>
    <tableColumn id="10" xr3:uid="{00000000-0010-0000-0400-00000A000000}" name="IP" dataDxfId="48" dataCellStyle="Comma"/>
    <tableColumn id="56" xr3:uid="{80C3F5CF-FFA5-4772-85D4-34390E32060B}" name="IP USED" dataDxfId="47" dataCellStyle="Comma"/>
    <tableColumn id="11" xr3:uid="{00000000-0010-0000-0400-00000B000000}" name="H" dataDxfId="46" dataCellStyle="Comma"/>
    <tableColumn id="12" xr3:uid="{00000000-0010-0000-0400-00000C000000}" name="ER" dataDxfId="45" dataCellStyle="Comma"/>
    <tableColumn id="13" xr3:uid="{00000000-0010-0000-0400-00000D000000}" name="HR" dataDxfId="44" dataCellStyle="Comma"/>
    <tableColumn id="14" xr3:uid="{00000000-0010-0000-0400-00000E000000}" name="SO" dataDxfId="43" dataCellStyle="Comma"/>
    <tableColumn id="15" xr3:uid="{00000000-0010-0000-0400-00000F000000}" name="BB" dataDxfId="42" dataCellStyle="Comma"/>
    <tableColumn id="17" xr3:uid="{00000000-0010-0000-0400-000011000000}" name="ERA" dataDxfId="41" dataCellStyle="Comma"/>
    <tableColumn id="18" xr3:uid="{00000000-0010-0000-0400-000012000000}" name="WHIP" dataDxfId="40" dataCellStyle="Comma"/>
    <tableColumn id="19" xr3:uid="{00000000-0010-0000-0400-000013000000}" name="WSGP" dataDxfId="39" dataCellStyle="Comma"/>
    <tableColumn id="41" xr3:uid="{0395A9FA-E5D0-4270-9981-8D8E4E054F30}" name="QSSGP" dataDxfId="38" dataCellStyle="Comma"/>
    <tableColumn id="20" xr3:uid="{00000000-0010-0000-0400-000014000000}" name="SVSGP" dataDxfId="37" dataCellStyle="Comma"/>
    <tableColumn id="47" xr3:uid="{6BEEC2E8-608F-41F9-B720-B9218B7208E8}" name="HDSGP" dataDxfId="36" dataCellStyle="Comma"/>
    <tableColumn id="51" xr3:uid="{28E94970-24F3-4E71-98F5-CC2CEA2E37A8}" name="SV+HDSGP" dataDxfId="35" dataCellStyle="Comma"/>
    <tableColumn id="21" xr3:uid="{00000000-0010-0000-0400-000015000000}" name="SOSGP" dataDxfId="34" dataCellStyle="Comma"/>
    <tableColumn id="22" xr3:uid="{00000000-0010-0000-0400-000016000000}" name="ERASGP" dataDxfId="33" dataCellStyle="Comma"/>
    <tableColumn id="23" xr3:uid="{00000000-0010-0000-0400-000017000000}" name="WHIPSGP" dataDxfId="32" dataCellStyle="Comma"/>
    <tableColumn id="67" xr3:uid="{34262440-62C6-4E9B-8C5C-E891F681CA0E}" name="IPSGP" dataDxfId="31" dataCellStyle="Comma"/>
    <tableColumn id="24" xr3:uid="{00000000-0010-0000-0400-000018000000}" name="TTLSGP" dataDxfId="30" dataCellStyle="Comma"/>
    <tableColumn id="34" xr3:uid="{00000000-0010-0000-0400-000022000000}" name="RAW_RANK" dataDxfId="29" dataCellStyle="Comma"/>
    <tableColumn id="35" xr3:uid="{00000000-0010-0000-0400-000023000000}" name="BENCH_TTLSGP" dataDxfId="28" dataCellStyle="Comma"/>
    <tableColumn id="25" xr3:uid="{00000000-0010-0000-0400-000019000000}" name="BENCH_RANK" dataDxfId="27" dataCellStyle="Comma"/>
    <tableColumn id="33" xr3:uid="{00000000-0010-0000-0400-000021000000}" name="REPLACEMENT" dataDxfId="26" dataCellStyle="Comma"/>
    <tableColumn id="32" xr3:uid="{00000000-0010-0000-0400-000020000000}" name="REPL LVL" dataDxfId="25" dataCellStyle="Comma"/>
    <tableColumn id="31" xr3:uid="{00000000-0010-0000-0400-00001F000000}" name="SGP OVER REPL" dataDxfId="24" dataCellStyle="Comma"/>
    <tableColumn id="36" xr3:uid="{00000000-0010-0000-0400-000024000000}" name="RANK" dataDxfId="23" dataCellStyle="Comma"/>
    <tableColumn id="26" xr3:uid="{00000000-0010-0000-0400-00001A000000}" name="USEFULSGP" dataDxfId="22" dataCellStyle="Comma"/>
    <tableColumn id="27" xr3:uid="{00000000-0010-0000-0400-00001B000000}" name="$VALUE" dataDxfId="21" dataCellStyle="Currency"/>
    <tableColumn id="28" xr3:uid="{00000000-0010-0000-0400-00001C000000}" name="$ACTUAL" dataDxfId="20" dataCellStyle="Comma"/>
    <tableColumn id="29" xr3:uid="{00000000-0010-0000-0400-00001D000000}" name="REMAIN_SGP" dataDxfId="19" dataCellStyle="Comma"/>
    <tableColumn id="30" xr3:uid="{00000000-0010-0000-0400-00001E000000}" name="$INFLATE" dataDxfId="18" dataCellStyle="Currency"/>
    <tableColumn id="38" xr3:uid="{00000000-0010-0000-0400-000026000000}" name="ADP" dataDxfId="17" dataCellStyle="Comma"/>
    <tableColumn id="49" xr3:uid="{7F70C3AC-3A8B-41A0-A0F9-8F86ED78A367}" name="COMBRANK" dataDxfId="16" dataCellStyle="Comma"/>
    <tableColumn id="50" xr3:uid="{9BA71786-C59E-4D5D-ABCB-BBE2FD98547C}" name="DIFF" dataDxfId="15" dataCellStyle="Comma"/>
    <tableColumn id="44" xr3:uid="{F319A991-A90A-4055-844E-705559E587FA}" name="MIN PICK" dataDxfId="14" dataCellStyle="Comma"/>
    <tableColumn id="45" xr3:uid="{078C0652-2EEA-4659-8372-4F08D1E8A7AB}" name="MAX PICK" dataDxfId="13" dataCellStyle="Comma"/>
    <tableColumn id="57" xr3:uid="{1666D784-E6EA-4A63-B160-866DE284F8C5}" name="DRAFTED BY" dataDxfId="1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MYRANKS_COMB" displayName="MYRANKS_COMB" ref="A1:I1977" totalsRowShown="0">
  <autoFilter ref="A1:I1977" xr:uid="{00000000-0009-0000-0100-000006000000}"/>
  <sortState xmlns:xlrd2="http://schemas.microsoft.com/office/spreadsheetml/2017/richdata2" ref="A2:I1977">
    <sortCondition descending="1" ref="E1:E1977"/>
  </sortState>
  <tableColumns count="9">
    <tableColumn id="1" xr3:uid="{00000000-0010-0000-0500-000001000000}" name="PLAYERID" dataDxfId="11"/>
    <tableColumn id="2" xr3:uid="{00000000-0010-0000-0500-000002000000}" name="PLAYER NAME" dataDxfId="10"/>
    <tableColumn id="8" xr3:uid="{303CD822-0243-4A3C-916C-A0C370E639AC}" name="TM" dataDxfId="9"/>
    <tableColumn id="7" xr3:uid="{00000000-0010-0000-0500-000007000000}" name="POS" dataDxfId="8"/>
    <tableColumn id="3" xr3:uid="{00000000-0010-0000-0500-000003000000}" name="$ VALUE" dataDxfId="7" dataCellStyle="Currency"/>
    <tableColumn id="4" xr3:uid="{00000000-0010-0000-0500-000004000000}" name="RANK" dataDxfId="6"/>
    <tableColumn id="6" xr3:uid="{00000000-0010-0000-0500-000006000000}" name="ADP" dataDxfId="5"/>
    <tableColumn id="5" xr3:uid="{DAF5F205-7728-4099-AC6C-D37D06B281F6}" name="DIFF" dataDxfId="4"/>
    <tableColumn id="9" xr3:uid="{25249A9D-5B9E-4DF4-926F-3155D0D4D077}" name="DRAFTED BY" dataDxfId="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A000000}" name="PLAYERIDMAP" displayName="PLAYERIDMAP" ref="A1:AQ2612" tableType="queryTable" totalsRowShown="0">
  <autoFilter ref="A1:AQ2612" xr:uid="{00000000-0009-0000-0100-000002000000}">
    <filterColumn colId="42">
      <filters>
        <filter val="Y"/>
      </filters>
    </filterColumn>
  </autoFilter>
  <tableColumns count="43">
    <tableColumn id="1" xr3:uid="{00000000-0010-0000-0A00-000001000000}" uniqueName="1" name="IDPLAYER" queryTableFieldId="1"/>
    <tableColumn id="2" xr3:uid="{00000000-0010-0000-0A00-000002000000}" uniqueName="2" name="PLAYERNAME" queryTableFieldId="2"/>
    <tableColumn id="3" xr3:uid="{00000000-0010-0000-0A00-000003000000}" uniqueName="3" name="BIRTHDATE" queryTableFieldId="3" dataDxfId="2"/>
    <tableColumn id="4" xr3:uid="{00000000-0010-0000-0A00-000004000000}" uniqueName="4" name="FIRSTNAME" queryTableFieldId="4"/>
    <tableColumn id="5" xr3:uid="{00000000-0010-0000-0A00-000005000000}" uniqueName="5" name="LASTNAME" queryTableFieldId="5"/>
    <tableColumn id="6" xr3:uid="{00000000-0010-0000-0A00-000006000000}" uniqueName="6" name="TEAM" queryTableFieldId="6"/>
    <tableColumn id="7" xr3:uid="{00000000-0010-0000-0A00-000007000000}" uniqueName="7" name="LG" queryTableFieldId="7"/>
    <tableColumn id="8" xr3:uid="{00000000-0010-0000-0A00-000008000000}" uniqueName="8" name="POS" queryTableFieldId="8"/>
    <tableColumn id="9" xr3:uid="{00000000-0010-0000-0A00-000009000000}" uniqueName="9" name="IDFANGRAPHS" queryTableFieldId="9"/>
    <tableColumn id="10" xr3:uid="{00000000-0010-0000-0A00-00000A000000}" uniqueName="10" name="FANGRAPHSNAME" queryTableFieldId="10"/>
    <tableColumn id="11" xr3:uid="{00000000-0010-0000-0A00-00000B000000}" uniqueName="11" name="MLBID" queryTableFieldId="11"/>
    <tableColumn id="12" xr3:uid="{00000000-0010-0000-0A00-00000C000000}" uniqueName="12" name="MLBNAME" queryTableFieldId="12"/>
    <tableColumn id="13" xr3:uid="{00000000-0010-0000-0A00-00000D000000}" uniqueName="13" name="CBSID" queryTableFieldId="13"/>
    <tableColumn id="14" xr3:uid="{00000000-0010-0000-0A00-00000E000000}" uniqueName="14" name="CBSNAME" queryTableFieldId="14"/>
    <tableColumn id="15" xr3:uid="{00000000-0010-0000-0A00-00000F000000}" uniqueName="15" name="RETROID" queryTableFieldId="15"/>
    <tableColumn id="16" xr3:uid="{00000000-0010-0000-0A00-000010000000}" uniqueName="16" name="BREFID" queryTableFieldId="16"/>
    <tableColumn id="17" xr3:uid="{00000000-0010-0000-0A00-000011000000}" uniqueName="17" name="NFBCID" queryTableFieldId="17"/>
    <tableColumn id="18" xr3:uid="{00000000-0010-0000-0A00-000012000000}" uniqueName="18" name="NFBCNAME" queryTableFieldId="18"/>
    <tableColumn id="19" xr3:uid="{00000000-0010-0000-0A00-000013000000}" uniqueName="19" name="ESPNID" queryTableFieldId="19"/>
    <tableColumn id="20" xr3:uid="{00000000-0010-0000-0A00-000014000000}" uniqueName="20" name="ESPNNAME" queryTableFieldId="20"/>
    <tableColumn id="21" xr3:uid="{00000000-0010-0000-0A00-000015000000}" uniqueName="21" name="KFFLNAME" queryTableFieldId="21"/>
    <tableColumn id="22" xr3:uid="{00000000-0010-0000-0A00-000016000000}" uniqueName="22" name="DAVENPORTID" queryTableFieldId="22"/>
    <tableColumn id="23" xr3:uid="{00000000-0010-0000-0A00-000017000000}" uniqueName="23" name="BPID" queryTableFieldId="23"/>
    <tableColumn id="24" xr3:uid="{00000000-0010-0000-0A00-000018000000}" uniqueName="24" name="YAHOOID" queryTableFieldId="24"/>
    <tableColumn id="25" xr3:uid="{00000000-0010-0000-0A00-000019000000}" uniqueName="25" name="YAHOONAME" queryTableFieldId="25"/>
    <tableColumn id="26" xr3:uid="{00000000-0010-0000-0A00-00001A000000}" uniqueName="26" name="MSTRBLLNAME" queryTableFieldId="26"/>
    <tableColumn id="27" xr3:uid="{00000000-0010-0000-0A00-00001B000000}" uniqueName="27" name="BATS" queryTableFieldId="27"/>
    <tableColumn id="28" xr3:uid="{00000000-0010-0000-0A00-00001C000000}" uniqueName="28" name="THROWS" queryTableFieldId="28"/>
    <tableColumn id="29" xr3:uid="{00000000-0010-0000-0A00-00001D000000}" uniqueName="29" name="FANTPROSNAME" queryTableFieldId="29"/>
    <tableColumn id="30" xr3:uid="{00000000-0010-0000-0A00-00001E000000}" uniqueName="30" name="LASTCOMMAFIRST" queryTableFieldId="30"/>
    <tableColumn id="31" xr3:uid="{00000000-0010-0000-0A00-00001F000000}" uniqueName="31" name="ROTOWIREID" queryTableFieldId="31"/>
    <tableColumn id="32" xr3:uid="{00000000-0010-0000-0A00-000020000000}" uniqueName="32" name="FANDUELNAME" queryTableFieldId="32"/>
    <tableColumn id="33" xr3:uid="{00000000-0010-0000-0A00-000021000000}" uniqueName="33" name="FANDUELID" queryTableFieldId="33"/>
    <tableColumn id="34" xr3:uid="{00000000-0010-0000-0A00-000022000000}" uniqueName="34" name="DRAFTKINGSNAME" queryTableFieldId="34"/>
    <tableColumn id="35" xr3:uid="{00000000-0010-0000-0A00-000023000000}" uniqueName="35" name="OTTONEUID" queryTableFieldId="35"/>
    <tableColumn id="36" xr3:uid="{00000000-0010-0000-0A00-000024000000}" uniqueName="36" name="HQID" queryTableFieldId="36"/>
    <tableColumn id="37" xr3:uid="{00000000-0010-0000-0A00-000025000000}" uniqueName="37" name="RAZZBALLNAME" queryTableFieldId="37"/>
    <tableColumn id="38" xr3:uid="{00000000-0010-0000-0A00-000026000000}" uniqueName="38" name="FANTRAXID" queryTableFieldId="38"/>
    <tableColumn id="39" xr3:uid="{00000000-0010-0000-0A00-000027000000}" uniqueName="39" name="FANTRAXNAME" queryTableFieldId="39"/>
    <tableColumn id="40" xr3:uid="{00000000-0010-0000-0A00-000028000000}" uniqueName="40" name="ROTOWIRENAME" queryTableFieldId="40"/>
    <tableColumn id="41" xr3:uid="{3729AE7F-2FC9-4B0A-9E5C-C44B185A6988}" uniqueName="41" name="ALLPOS" queryTableFieldId="41"/>
    <tableColumn id="42" xr3:uid="{98356E9D-D776-4245-B69C-0A2D0AD40638}" uniqueName="42" name="NFBCLASTFIRST" queryTableFieldId="42"/>
    <tableColumn id="43" xr3:uid="{D1692FC2-CEC9-440F-B9CD-151D7CD3BB20}" uniqueName="43" name="ACTIVE" queryTableFieldId="4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tblIDSYSTEMS" displayName="tblIDSYSTEMS" ref="A1:C29" totalsRowShown="0">
  <autoFilter ref="A1:C29" xr:uid="{00000000-0009-0000-0100-00000B000000}"/>
  <sortState xmlns:xlrd2="http://schemas.microsoft.com/office/spreadsheetml/2017/richdata2" ref="A2:A29">
    <sortCondition ref="A1:A29"/>
  </sortState>
  <tableColumns count="3">
    <tableColumn id="1" xr3:uid="{00000000-0010-0000-0B00-000001000000}" name="IDSYSTEMS"/>
    <tableColumn id="3" xr3:uid="{00000000-0010-0000-0B00-000003000000}" name="PLAYERIDMAP NAME"/>
    <tableColumn id="2" xr3:uid="{00000000-0010-0000-0B00-000002000000}" name="PLAYERIDMAP COLUMN" dataDxfId="1">
      <calculatedColumnFormula>MATCH(tblIDSYSTEMS[[#This Row],[PLAYERIDMAP NAME]],PLAYERIDMAP!$1:$1,0)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blDRAFTPICKS" displayName="tblDRAFTPICKS" ref="F1:G16" totalsRowShown="0">
  <autoFilter ref="F1:G16" xr:uid="{00000000-0009-0000-0100-00000C000000}"/>
  <tableColumns count="2">
    <tableColumn id="2" xr3:uid="{00000000-0010-0000-0C00-000002000000}" name="ID"/>
    <tableColumn id="1" xr3:uid="{00000000-0010-0000-0C00-000001000000}" name="DRAFT PICK" dataDxfId="0">
      <calculatedColumnFormula>IF(#REF!&gt;tblDRAFTPICKS[[#This Row],[ID]]-1,tblDRAFTPICKS[[#This Row],[ID]],"")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39"/>
  <sheetViews>
    <sheetView workbookViewId="0">
      <selection activeCell="C6" sqref="C6"/>
    </sheetView>
  </sheetViews>
  <sheetFormatPr defaultRowHeight="14.4" x14ac:dyDescent="0.3"/>
  <cols>
    <col min="2" max="2" width="35.44140625" bestFit="1" customWidth="1"/>
    <col min="3" max="3" width="10.5546875" bestFit="1" customWidth="1"/>
    <col min="4" max="10" width="4" customWidth="1"/>
    <col min="11" max="11" width="44.44140625" bestFit="1" customWidth="1"/>
    <col min="12" max="12" width="10.5546875" bestFit="1" customWidth="1"/>
    <col min="13" max="13" width="3.88671875" customWidth="1"/>
    <col min="14" max="14" width="21.88671875" bestFit="1" customWidth="1"/>
    <col min="15" max="15" width="14.5546875" bestFit="1" customWidth="1"/>
    <col min="16" max="16" width="21.33203125" bestFit="1" customWidth="1"/>
    <col min="17" max="17" width="17.33203125" customWidth="1"/>
    <col min="18" max="18" width="5.5546875" customWidth="1"/>
    <col min="19" max="19" width="20.44140625" customWidth="1"/>
    <col min="20" max="20" width="3" customWidth="1"/>
    <col min="21" max="21" width="8.88671875" customWidth="1"/>
  </cols>
  <sheetData>
    <row r="1" spans="2:12" x14ac:dyDescent="0.3">
      <c r="K1" t="s">
        <v>3427</v>
      </c>
      <c r="L1" s="22">
        <f>SUMIF(MYRANKS_H[SGPOVERFINAL],"&gt;0")</f>
        <v>1090.8111208969181</v>
      </c>
    </row>
    <row r="2" spans="2:12" x14ac:dyDescent="0.3">
      <c r="K2" t="s">
        <v>3428</v>
      </c>
      <c r="L2" s="24" t="e">
        <f>League_Hitting_Budget-Total_Hitters_Drafted</f>
        <v>#REF!</v>
      </c>
    </row>
    <row r="3" spans="2:12" x14ac:dyDescent="0.3">
      <c r="K3" t="s">
        <v>3429</v>
      </c>
      <c r="L3" s="23" t="e">
        <f>L2/L1</f>
        <v>#REF!</v>
      </c>
    </row>
    <row r="4" spans="2:12" x14ac:dyDescent="0.3">
      <c r="B4" t="s">
        <v>3420</v>
      </c>
      <c r="C4" s="25" t="e">
        <f>#REF! *#REF!</f>
        <v>#REF!</v>
      </c>
    </row>
    <row r="5" spans="2:12" x14ac:dyDescent="0.3">
      <c r="B5" t="s">
        <v>3421</v>
      </c>
      <c r="C5" s="25" t="e">
        <f>C4*#REF!</f>
        <v>#REF!</v>
      </c>
      <c r="K5" t="s">
        <v>3431</v>
      </c>
      <c r="L5" s="22">
        <f>SUM(MYRANKS_P[USEFULSGP])</f>
        <v>566.57293718130416</v>
      </c>
    </row>
    <row r="6" spans="2:12" x14ac:dyDescent="0.3">
      <c r="B6" t="s">
        <v>3422</v>
      </c>
      <c r="C6" s="25" t="e">
        <f>C4*#REF!</f>
        <v>#REF!</v>
      </c>
      <c r="K6" t="s">
        <v>3432</v>
      </c>
      <c r="L6" s="23" t="e">
        <f>League_Pitching_Budget-Total_Pitchers_Drafted</f>
        <v>#REF!</v>
      </c>
    </row>
    <row r="7" spans="2:12" x14ac:dyDescent="0.3">
      <c r="B7" t="s">
        <v>3423</v>
      </c>
      <c r="C7" s="9" t="e">
        <f>(NUMHITTERS+#REF!)*#REF!</f>
        <v>#REF!</v>
      </c>
      <c r="K7" t="s">
        <v>3433</v>
      </c>
      <c r="L7" s="23" t="e">
        <f>L6/L5</f>
        <v>#REF!</v>
      </c>
    </row>
    <row r="8" spans="2:12" x14ac:dyDescent="0.3">
      <c r="B8" t="s">
        <v>3424</v>
      </c>
      <c r="C8" s="9" t="e">
        <f>#REF!*(#REF!+#REF!)</f>
        <v>#REF!</v>
      </c>
    </row>
    <row r="9" spans="2:12" x14ac:dyDescent="0.3">
      <c r="K9" t="s">
        <v>3445</v>
      </c>
      <c r="L9" s="25">
        <f>SUM(MYRANKS_H[$ACTUAL])</f>
        <v>0</v>
      </c>
    </row>
    <row r="10" spans="2:12" x14ac:dyDescent="0.3">
      <c r="K10" t="s">
        <v>3446</v>
      </c>
      <c r="L10" s="25">
        <f>SUM(MYRANKS_P[$ACTUAL])</f>
        <v>0</v>
      </c>
    </row>
    <row r="12" spans="2:12" x14ac:dyDescent="0.3">
      <c r="K12" t="s">
        <v>3447</v>
      </c>
      <c r="L12" s="25" t="e">
        <f>League_Hitting_Budget-Dollar_Value_of_Drafted_Hitters</f>
        <v>#REF!</v>
      </c>
    </row>
    <row r="13" spans="2:12" x14ac:dyDescent="0.3">
      <c r="K13" t="s">
        <v>3448</v>
      </c>
      <c r="L13" s="25" t="e">
        <f>League_Pitching_Budget-Dollar_Value_of_Drafted_Pitchers</f>
        <v>#REF!</v>
      </c>
    </row>
    <row r="15" spans="2:12" x14ac:dyDescent="0.3">
      <c r="K15" t="s">
        <v>3435</v>
      </c>
      <c r="L15" s="9" t="e">
        <f>Total_Hitters_Drafted-COUNT(MYRANKS_H[$ACTUAL])</f>
        <v>#REF!</v>
      </c>
    </row>
    <row r="16" spans="2:12" x14ac:dyDescent="0.3">
      <c r="K16" t="s">
        <v>3436</v>
      </c>
      <c r="L16" s="9" t="e">
        <f>Total_Pitchers_Drafted-COUNT(MYRANKS_P[$ACTUAL])</f>
        <v>#REF!</v>
      </c>
    </row>
    <row r="18" spans="1:12" x14ac:dyDescent="0.3">
      <c r="K18" t="s">
        <v>3437</v>
      </c>
      <c r="L18" s="22">
        <f>SUM(MYRANKS_H[REMAIN_SGP])</f>
        <v>1090.8111208969181</v>
      </c>
    </row>
    <row r="19" spans="1:12" x14ac:dyDescent="0.3">
      <c r="K19" t="s">
        <v>3438</v>
      </c>
      <c r="L19" s="23" t="e">
        <f>Remaining_League_Hitting_Budget-Remaining_Hitters_to_be_Drafted</f>
        <v>#REF!</v>
      </c>
    </row>
    <row r="20" spans="1:12" x14ac:dyDescent="0.3">
      <c r="K20" t="s">
        <v>3439</v>
      </c>
      <c r="L20" s="23" t="e">
        <f>L19/L18</f>
        <v>#REF!</v>
      </c>
    </row>
    <row r="22" spans="1:12" x14ac:dyDescent="0.3">
      <c r="K22" t="s">
        <v>3440</v>
      </c>
      <c r="L22" s="22">
        <f>SUM(MYRANKS_P[REMAIN_SGP])</f>
        <v>566.57293718130416</v>
      </c>
    </row>
    <row r="23" spans="1:12" x14ac:dyDescent="0.3">
      <c r="K23" t="s">
        <v>3441</v>
      </c>
      <c r="L23" s="23" t="e">
        <f>Remaining_League_Pitching_Budget-Remaining_Pitchers_to_be_Drafted</f>
        <v>#REF!</v>
      </c>
    </row>
    <row r="24" spans="1:12" x14ac:dyDescent="0.3">
      <c r="K24" t="s">
        <v>3442</v>
      </c>
      <c r="L24" s="23" t="e">
        <f>L23/L22</f>
        <v>#REF!</v>
      </c>
    </row>
    <row r="27" spans="1:12" x14ac:dyDescent="0.3">
      <c r="B27" s="289"/>
      <c r="C27" s="289"/>
    </row>
    <row r="28" spans="1:12" x14ac:dyDescent="0.3">
      <c r="A28" s="111"/>
    </row>
    <row r="37" spans="1:3" x14ac:dyDescent="0.3">
      <c r="B37" s="289"/>
      <c r="C37" s="289"/>
    </row>
    <row r="38" spans="1:3" x14ac:dyDescent="0.3">
      <c r="A38" s="111"/>
      <c r="B38" s="111"/>
      <c r="C38" s="111"/>
    </row>
    <row r="39" spans="1:3" x14ac:dyDescent="0.3">
      <c r="C39" s="112"/>
    </row>
  </sheetData>
  <mergeCells count="2">
    <mergeCell ref="B27:C27"/>
    <mergeCell ref="B37:C3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96729-9C79-481B-86CB-0EF04F15C6DF}">
  <sheetPr codeName="Sheet18"/>
  <dimension ref="A1:AP1292"/>
  <sheetViews>
    <sheetView zoomScale="80" zoomScaleNormal="80" workbookViewId="0">
      <pane xSplit="4" ySplit="3" topLeftCell="AI4" activePane="bottomRight" state="frozen"/>
      <selection pane="topRight" activeCell="E1" sqref="E1"/>
      <selection pane="bottomLeft" activeCell="A2" sqref="A2"/>
      <selection pane="bottomRight" activeCell="AL30" sqref="AL30"/>
    </sheetView>
  </sheetViews>
  <sheetFormatPr defaultColWidth="9.109375" defaultRowHeight="14.4" x14ac:dyDescent="0.3"/>
  <cols>
    <col min="1" max="1" width="7.88671875" bestFit="1" customWidth="1"/>
    <col min="2" max="2" width="36" bestFit="1" customWidth="1"/>
    <col min="3" max="3" width="9" bestFit="1" customWidth="1"/>
    <col min="4" max="4" width="8.109375" bestFit="1" customWidth="1"/>
    <col min="5" max="5" width="8.44140625" bestFit="1" customWidth="1"/>
    <col min="6" max="6" width="7.109375" bestFit="1" customWidth="1"/>
    <col min="7" max="7" width="8.33203125" bestFit="1" customWidth="1"/>
    <col min="8" max="8" width="11.5546875" bestFit="1" customWidth="1"/>
    <col min="9" max="9" width="12.44140625" bestFit="1" customWidth="1"/>
    <col min="10" max="11" width="7" bestFit="1" customWidth="1"/>
    <col min="12" max="12" width="7.6640625" bestFit="1" customWidth="1"/>
    <col min="13" max="14" width="8" bestFit="1" customWidth="1"/>
    <col min="15" max="15" width="8.109375" bestFit="1" customWidth="1"/>
    <col min="16" max="16" width="7.88671875" bestFit="1" customWidth="1"/>
    <col min="17" max="18" width="8" bestFit="1" customWidth="1"/>
    <col min="19" max="22" width="8.109375" bestFit="1" customWidth="1"/>
    <col min="23" max="23" width="13.5546875" bestFit="1" customWidth="1"/>
    <col min="24" max="24" width="16.109375" customWidth="1"/>
    <col min="25" max="25" width="12.33203125" bestFit="1" customWidth="1"/>
    <col min="26" max="38" width="12.33203125" customWidth="1"/>
    <col min="39" max="39" width="16.44140625" bestFit="1" customWidth="1"/>
    <col min="42" max="42" width="16.109375" customWidth="1"/>
  </cols>
  <sheetData>
    <row r="1" spans="1:42" x14ac:dyDescent="0.3">
      <c r="A1" t="s">
        <v>22058</v>
      </c>
      <c r="B1" s="129">
        <v>10</v>
      </c>
    </row>
    <row r="2" spans="1:42" x14ac:dyDescent="0.3">
      <c r="A2" t="s">
        <v>22059</v>
      </c>
      <c r="B2" s="129">
        <v>5</v>
      </c>
    </row>
    <row r="3" spans="1:42" x14ac:dyDescent="0.3">
      <c r="A3" s="13" t="s">
        <v>20527</v>
      </c>
      <c r="B3" s="13" t="s">
        <v>14289</v>
      </c>
      <c r="C3" s="13" t="s">
        <v>20528</v>
      </c>
      <c r="D3" s="13" t="s">
        <v>20529</v>
      </c>
      <c r="E3" s="13" t="s">
        <v>20530</v>
      </c>
      <c r="F3" s="13" t="s">
        <v>11198</v>
      </c>
      <c r="G3" s="13" t="s">
        <v>8239</v>
      </c>
      <c r="H3" s="13" t="s">
        <v>20531</v>
      </c>
      <c r="I3" s="13" t="s">
        <v>20532</v>
      </c>
      <c r="J3" s="13" t="s">
        <v>1373</v>
      </c>
      <c r="K3" s="13" t="s">
        <v>1424</v>
      </c>
      <c r="L3" s="13" t="s">
        <v>1396</v>
      </c>
      <c r="M3" s="13" t="s">
        <v>661</v>
      </c>
      <c r="N3" s="13" t="s">
        <v>660</v>
      </c>
      <c r="O3" s="13" t="s">
        <v>1431</v>
      </c>
      <c r="P3" s="13" t="s">
        <v>20533</v>
      </c>
      <c r="Q3" s="13" t="s">
        <v>20534</v>
      </c>
      <c r="R3" s="13" t="s">
        <v>20535</v>
      </c>
      <c r="S3" s="13" t="s">
        <v>1380</v>
      </c>
      <c r="T3" s="13" t="s">
        <v>2147</v>
      </c>
      <c r="U3" s="13" t="s">
        <v>20536</v>
      </c>
      <c r="V3" s="13" t="s">
        <v>20537</v>
      </c>
      <c r="W3" s="274" t="s">
        <v>20538</v>
      </c>
      <c r="X3" s="275" t="s">
        <v>3405</v>
      </c>
      <c r="Y3" s="275" t="s">
        <v>20539</v>
      </c>
      <c r="Z3" s="275" t="s">
        <v>20540</v>
      </c>
      <c r="AA3" s="275" t="s">
        <v>20541</v>
      </c>
      <c r="AB3" s="275" t="s">
        <v>20542</v>
      </c>
      <c r="AC3" s="275" t="s">
        <v>20543</v>
      </c>
      <c r="AD3" s="275" t="s">
        <v>20544</v>
      </c>
      <c r="AE3" s="275" t="s">
        <v>20545</v>
      </c>
      <c r="AF3" s="275" t="s">
        <v>20546</v>
      </c>
      <c r="AG3" s="275" t="s">
        <v>20547</v>
      </c>
      <c r="AH3" s="275" t="s">
        <v>20548</v>
      </c>
      <c r="AI3" s="275" t="s">
        <v>20549</v>
      </c>
      <c r="AJ3" s="275" t="s">
        <v>20550</v>
      </c>
      <c r="AK3" s="275" t="s">
        <v>20551</v>
      </c>
      <c r="AL3" s="275" t="s">
        <v>20552</v>
      </c>
      <c r="AM3" s="275" t="s">
        <v>20553</v>
      </c>
      <c r="AN3" s="275" t="s">
        <v>20554</v>
      </c>
      <c r="AO3" s="275" t="s">
        <v>14931</v>
      </c>
      <c r="AP3" s="276" t="s">
        <v>20555</v>
      </c>
    </row>
    <row r="4" spans="1:42" x14ac:dyDescent="0.3">
      <c r="A4" s="277">
        <v>1</v>
      </c>
      <c r="B4" t="s">
        <v>20556</v>
      </c>
      <c r="C4" s="277">
        <v>24</v>
      </c>
      <c r="D4" s="278" t="s">
        <v>1372</v>
      </c>
      <c r="E4" s="277" t="s">
        <v>20557</v>
      </c>
      <c r="F4" s="277">
        <v>2</v>
      </c>
      <c r="G4" s="277">
        <v>0</v>
      </c>
      <c r="H4" s="277">
        <v>0</v>
      </c>
      <c r="I4" s="277">
        <v>2</v>
      </c>
      <c r="J4" s="277">
        <v>2</v>
      </c>
      <c r="K4" s="277">
        <v>0</v>
      </c>
      <c r="L4" s="277">
        <v>0</v>
      </c>
      <c r="M4" s="277">
        <v>0</v>
      </c>
      <c r="N4" s="277">
        <v>0</v>
      </c>
      <c r="O4" s="277">
        <v>0</v>
      </c>
      <c r="P4" s="277">
        <v>0</v>
      </c>
      <c r="Q4" s="277">
        <v>0</v>
      </c>
      <c r="R4" s="277">
        <v>0</v>
      </c>
      <c r="S4" s="277">
        <v>0</v>
      </c>
      <c r="T4" s="277">
        <v>0</v>
      </c>
      <c r="U4" s="277">
        <v>0</v>
      </c>
      <c r="V4" s="277">
        <v>0</v>
      </c>
      <c r="W4" s="279" t="e">
        <f t="shared" ref="W4:W67" si="0">IF(P4&gt;=GAMES_TO_QUALIFY,"LF","")&amp;IF(Q4&gt;=GAMES_TO_QUALIFY,"CF","")&amp;IF(R4&gt;=GAMES_TO_QUALIFY,"RF","")</f>
        <v>#REF!</v>
      </c>
      <c r="X4" s="279" t="s">
        <v>13362</v>
      </c>
      <c r="Y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" s="279">
        <f>IF(MAX(tbl2020POS[[#This Row],[P]:[PR]])=tbl2020POS[[#This Row],[P]],1,0)</f>
        <v>1</v>
      </c>
      <c r="AA4" s="279">
        <f>IF(tbl2020POS[[#This Row],[QUALP]]=1,IF(tbl2020POS[[#This Row],[GS]]&gt;=GS_TO_QUALIFY,1,0),0)</f>
        <v>0</v>
      </c>
      <c r="AB4" s="279">
        <f>IF(tbl2020POS[[#This Row],[QUALP]]=1,IF(tbl2020POS[[#This Row],[G]]-tbl2020POS[[#This Row],[GS]]&gt;=RP_APP_TO_QUALIFY,1,0),0)</f>
        <v>0</v>
      </c>
      <c r="AC4" s="279" t="e">
        <f>IF(tbl2020POS[[#This Row],[C]]&gt;=GAMES_TO_QUALIFY,1,IF(tbl2020POS[[#This Row],[PRIMPOS]]="C",1,0))</f>
        <v>#REF!</v>
      </c>
      <c r="AD4" s="279" t="e">
        <f>IF(tbl2020POS[[#This Row],[1B]]&gt;=GAMES_TO_QUALIFY,1,IF(tbl2020POS[[#This Row],[PRIMPOS]]="1B",1,0))</f>
        <v>#REF!</v>
      </c>
      <c r="AE4" s="279" t="e">
        <f>IF(tbl2020POS[[#This Row],[2B]]&gt;=GAMES_TO_QUALIFY,1,IF(tbl2020POS[[#This Row],[PRIMPOS]]="2B",1,0))</f>
        <v>#REF!</v>
      </c>
      <c r="AF4" s="279" t="e">
        <f>IF(tbl2020POS[[#This Row],[3B]]&gt;=GAMES_TO_QUALIFY,1,IF(tbl2020POS[[#This Row],[PRIMPOS]]="3B",1,0))</f>
        <v>#REF!</v>
      </c>
      <c r="AG4" s="279" t="e">
        <f>IF(tbl2020POS[[#This Row],[SS]]&gt;=GAMES_TO_QUALIFY,1,IF(tbl2020POS[[#This Row],[PRIMPOS]]="SS",1,0))</f>
        <v>#REF!</v>
      </c>
      <c r="AH4" s="279" t="e">
        <f>IF(tbl2020POS[[#This Row],[LF]]&gt;=GAMES_TO_QUALIFY,1,0)</f>
        <v>#REF!</v>
      </c>
      <c r="AI4" s="279" t="e">
        <f>IF(tbl2020POS[[#This Row],[CF]]&gt;=GAMES_TO_QUALIFY,1,0)</f>
        <v>#REF!</v>
      </c>
      <c r="AJ4" s="279" t="e">
        <f>IF(tbl2020POS[[#This Row],[RF]]&gt;=GAMES_TO_QUALIFY,1,0)</f>
        <v>#REF!</v>
      </c>
      <c r="AK4" s="279" t="e">
        <f>IF(tbl2020POS[[#This Row],[OF]]&gt;=GAMES_TO_QUALIFY,1,IF(tbl2020POS[[#This Row],[PRIMPOS]]="OF",1,0))</f>
        <v>#REF!</v>
      </c>
      <c r="AL4" s="279" t="e">
        <f>IF(tbl2020POS[[#This Row],[DH]]&gt;=GAMES_TO_QUALIFY,1,IF(tbl2020POS[[#This Row],[PRIMPOS]]="DH",1,0))</f>
        <v>#REF!</v>
      </c>
      <c r="AM4" s="279" t="str" cm="1">
        <f t="array" aca="1" ref="AM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" s="280" t="str">
        <f>IFERROR(LEFT(tbl2020POS[[#This Row],[POSROUGH]],LEN(tbl2020POS[[#This Row],[POSROUGH]])-1),"")</f>
        <v/>
      </c>
      <c r="AP4" s="27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" spans="1:42" x14ac:dyDescent="0.3">
      <c r="A5" s="277">
        <v>2</v>
      </c>
      <c r="B5" t="s">
        <v>20558</v>
      </c>
      <c r="C5" s="277">
        <v>23</v>
      </c>
      <c r="D5" s="278" t="s">
        <v>1376</v>
      </c>
      <c r="E5" s="277">
        <v>2</v>
      </c>
      <c r="F5" s="277">
        <v>4</v>
      </c>
      <c r="G5" s="277">
        <v>0</v>
      </c>
      <c r="H5" s="277">
        <v>0</v>
      </c>
      <c r="I5" s="277">
        <v>4</v>
      </c>
      <c r="J5" s="277">
        <v>4</v>
      </c>
      <c r="K5" s="277">
        <v>0</v>
      </c>
      <c r="L5" s="277">
        <v>0</v>
      </c>
      <c r="M5" s="277">
        <v>0</v>
      </c>
      <c r="N5" s="277">
        <v>0</v>
      </c>
      <c r="O5" s="277">
        <v>0</v>
      </c>
      <c r="P5" s="277">
        <v>0</v>
      </c>
      <c r="Q5" s="277">
        <v>0</v>
      </c>
      <c r="R5" s="277">
        <v>0</v>
      </c>
      <c r="S5" s="277">
        <v>0</v>
      </c>
      <c r="T5" s="277">
        <v>0</v>
      </c>
      <c r="U5" s="277">
        <v>0</v>
      </c>
      <c r="V5" s="277">
        <v>0</v>
      </c>
      <c r="W5" s="279" t="e">
        <f t="shared" si="0"/>
        <v>#REF!</v>
      </c>
      <c r="X5" s="279" t="s">
        <v>17382</v>
      </c>
      <c r="Y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" s="279">
        <f>IF(MAX(tbl2020POS[[#This Row],[P]:[PR]])=tbl2020POS[[#This Row],[P]],1,0)</f>
        <v>1</v>
      </c>
      <c r="AA5" s="279">
        <f>IF(tbl2020POS[[#This Row],[QUALP]]=1,IF(tbl2020POS[[#This Row],[GS]]&gt;=GS_TO_QUALIFY,1,0),0)</f>
        <v>0</v>
      </c>
      <c r="AB5" s="279">
        <f>IF(tbl2020POS[[#This Row],[QUALP]]=1,IF(tbl2020POS[[#This Row],[G]]-tbl2020POS[[#This Row],[GS]]&gt;=RP_APP_TO_QUALIFY,1,0),0)</f>
        <v>0</v>
      </c>
      <c r="AC5" s="279" t="e">
        <f>IF(tbl2020POS[[#This Row],[C]]&gt;=GAMES_TO_QUALIFY,1,IF(tbl2020POS[[#This Row],[PRIMPOS]]="C",1,0))</f>
        <v>#REF!</v>
      </c>
      <c r="AD5" s="279" t="e">
        <f>IF(tbl2020POS[[#This Row],[1B]]&gt;=GAMES_TO_QUALIFY,1,IF(tbl2020POS[[#This Row],[PRIMPOS]]="1B",1,0))</f>
        <v>#REF!</v>
      </c>
      <c r="AE5" s="279" t="e">
        <f>IF(tbl2020POS[[#This Row],[2B]]&gt;=GAMES_TO_QUALIFY,1,IF(tbl2020POS[[#This Row],[PRIMPOS]]="2B",1,0))</f>
        <v>#REF!</v>
      </c>
      <c r="AF5" s="279" t="e">
        <f>IF(tbl2020POS[[#This Row],[3B]]&gt;=GAMES_TO_QUALIFY,1,IF(tbl2020POS[[#This Row],[PRIMPOS]]="3B",1,0))</f>
        <v>#REF!</v>
      </c>
      <c r="AG5" s="279" t="e">
        <f>IF(tbl2020POS[[#This Row],[SS]]&gt;=GAMES_TO_QUALIFY,1,IF(tbl2020POS[[#This Row],[PRIMPOS]]="SS",1,0))</f>
        <v>#REF!</v>
      </c>
      <c r="AH5" s="279" t="e">
        <f>IF(tbl2020POS[[#This Row],[LF]]&gt;=GAMES_TO_QUALIFY,1,0)</f>
        <v>#REF!</v>
      </c>
      <c r="AI5" s="279" t="e">
        <f>IF(tbl2020POS[[#This Row],[CF]]&gt;=GAMES_TO_QUALIFY,1,0)</f>
        <v>#REF!</v>
      </c>
      <c r="AJ5" s="279" t="e">
        <f>IF(tbl2020POS[[#This Row],[RF]]&gt;=GAMES_TO_QUALIFY,1,0)</f>
        <v>#REF!</v>
      </c>
      <c r="AK5" s="279" t="e">
        <f>IF(tbl2020POS[[#This Row],[OF]]&gt;=GAMES_TO_QUALIFY,1,IF(tbl2020POS[[#This Row],[PRIMPOS]]="OF",1,0))</f>
        <v>#REF!</v>
      </c>
      <c r="AL5" s="279" t="e">
        <f>IF(tbl2020POS[[#This Row],[DH]]&gt;=GAMES_TO_QUALIFY,1,IF(tbl2020POS[[#This Row],[PRIMPOS]]="DH",1,0))</f>
        <v>#REF!</v>
      </c>
      <c r="AM5" s="279" t="str" cm="1">
        <f t="array" aca="1" ref="AM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" s="280" t="str">
        <f>IFERROR(LEFT(tbl2020POS[[#This Row],[POSROUGH]],LEN(tbl2020POS[[#This Row],[POSROUGH]])-1),"")</f>
        <v/>
      </c>
      <c r="AP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" spans="1:42" x14ac:dyDescent="0.3">
      <c r="A6" s="277">
        <v>3</v>
      </c>
      <c r="B6" t="s">
        <v>20559</v>
      </c>
      <c r="C6" s="277">
        <v>33</v>
      </c>
      <c r="D6" s="278" t="s">
        <v>1464</v>
      </c>
      <c r="E6" s="277">
        <v>7</v>
      </c>
      <c r="F6" s="277">
        <v>60</v>
      </c>
      <c r="G6" s="277">
        <v>60</v>
      </c>
      <c r="H6" s="277">
        <v>60</v>
      </c>
      <c r="I6" s="277">
        <v>54</v>
      </c>
      <c r="J6" s="277">
        <v>0</v>
      </c>
      <c r="K6" s="277">
        <v>0</v>
      </c>
      <c r="L6" s="277">
        <v>54</v>
      </c>
      <c r="M6" s="277">
        <v>0</v>
      </c>
      <c r="N6" s="277">
        <v>0</v>
      </c>
      <c r="O6" s="277">
        <v>0</v>
      </c>
      <c r="P6" s="277">
        <v>0</v>
      </c>
      <c r="Q6" s="277">
        <v>0</v>
      </c>
      <c r="R6" s="277">
        <v>0</v>
      </c>
      <c r="S6" s="277">
        <v>0</v>
      </c>
      <c r="T6" s="277">
        <v>6</v>
      </c>
      <c r="U6" s="277">
        <v>0</v>
      </c>
      <c r="V6" s="277">
        <v>0</v>
      </c>
      <c r="W6" s="279" t="e">
        <f t="shared" si="0"/>
        <v>#REF!</v>
      </c>
      <c r="X6" s="279" t="s">
        <v>3463</v>
      </c>
      <c r="Y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6" s="279">
        <f>IF(MAX(tbl2020POS[[#This Row],[P]:[PR]])=tbl2020POS[[#This Row],[P]],1,0)</f>
        <v>0</v>
      </c>
      <c r="AA6" s="279">
        <f>IF(tbl2020POS[[#This Row],[QUALP]]=1,IF(tbl2020POS[[#This Row],[GS]]&gt;=GS_TO_QUALIFY,1,0),0)</f>
        <v>0</v>
      </c>
      <c r="AB6" s="279">
        <f>IF(tbl2020POS[[#This Row],[QUALP]]=1,IF(tbl2020POS[[#This Row],[G]]-tbl2020POS[[#This Row],[GS]]&gt;=RP_APP_TO_QUALIFY,1,0),0)</f>
        <v>0</v>
      </c>
      <c r="AC6" s="279" t="e">
        <f>IF(tbl2020POS[[#This Row],[C]]&gt;=GAMES_TO_QUALIFY,1,IF(tbl2020POS[[#This Row],[PRIMPOS]]="C",1,0))</f>
        <v>#REF!</v>
      </c>
      <c r="AD6" s="279" t="e">
        <f>IF(tbl2020POS[[#This Row],[1B]]&gt;=GAMES_TO_QUALIFY,1,IF(tbl2020POS[[#This Row],[PRIMPOS]]="1B",1,0))</f>
        <v>#REF!</v>
      </c>
      <c r="AE6" s="279" t="e">
        <f>IF(tbl2020POS[[#This Row],[2B]]&gt;=GAMES_TO_QUALIFY,1,IF(tbl2020POS[[#This Row],[PRIMPOS]]="2B",1,0))</f>
        <v>#REF!</v>
      </c>
      <c r="AF6" s="279" t="e">
        <f>IF(tbl2020POS[[#This Row],[3B]]&gt;=GAMES_TO_QUALIFY,1,IF(tbl2020POS[[#This Row],[PRIMPOS]]="3B",1,0))</f>
        <v>#REF!</v>
      </c>
      <c r="AG6" s="279" t="e">
        <f>IF(tbl2020POS[[#This Row],[SS]]&gt;=GAMES_TO_QUALIFY,1,IF(tbl2020POS[[#This Row],[PRIMPOS]]="SS",1,0))</f>
        <v>#REF!</v>
      </c>
      <c r="AH6" s="279" t="e">
        <f>IF(tbl2020POS[[#This Row],[LF]]&gt;=GAMES_TO_QUALIFY,1,0)</f>
        <v>#REF!</v>
      </c>
      <c r="AI6" s="279" t="e">
        <f>IF(tbl2020POS[[#This Row],[CF]]&gt;=GAMES_TO_QUALIFY,1,0)</f>
        <v>#REF!</v>
      </c>
      <c r="AJ6" s="279" t="e">
        <f>IF(tbl2020POS[[#This Row],[RF]]&gt;=GAMES_TO_QUALIFY,1,0)</f>
        <v>#REF!</v>
      </c>
      <c r="AK6" s="279" t="e">
        <f>IF(tbl2020POS[[#This Row],[OF]]&gt;=GAMES_TO_QUALIFY,1,IF(tbl2020POS[[#This Row],[PRIMPOS]]="OF",1,0))</f>
        <v>#REF!</v>
      </c>
      <c r="AL6" s="279" t="e">
        <f>IF(tbl2020POS[[#This Row],[DH]]&gt;=GAMES_TO_QUALIFY,1,IF(tbl2020POS[[#This Row],[PRIMPOS]]="DH",1,0))</f>
        <v>#REF!</v>
      </c>
      <c r="AM6" s="279" t="e" cm="1">
        <f t="array" aca="1" ref="AM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" s="280" t="str">
        <f>IFERROR(LEFT(tbl2020POS[[#This Row],[POSROUGH]],LEN(tbl2020POS[[#This Row],[POSROUGH]])-1),"")</f>
        <v/>
      </c>
      <c r="AP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" spans="1:42" x14ac:dyDescent="0.3">
      <c r="A7" s="282">
        <v>4</v>
      </c>
      <c r="B7" s="272" t="s">
        <v>20560</v>
      </c>
      <c r="C7" s="277">
        <v>22</v>
      </c>
      <c r="D7" s="278" t="s">
        <v>1460</v>
      </c>
      <c r="E7" s="277">
        <v>3</v>
      </c>
      <c r="F7" s="277">
        <v>46</v>
      </c>
      <c r="G7" s="277">
        <v>46</v>
      </c>
      <c r="H7" s="277">
        <v>46</v>
      </c>
      <c r="I7" s="277">
        <v>46</v>
      </c>
      <c r="J7" s="277">
        <v>0</v>
      </c>
      <c r="K7" s="277">
        <v>0</v>
      </c>
      <c r="L7" s="277">
        <v>0</v>
      </c>
      <c r="M7" s="277">
        <v>0</v>
      </c>
      <c r="N7" s="277">
        <v>0</v>
      </c>
      <c r="O7" s="277">
        <v>0</v>
      </c>
      <c r="P7" s="277">
        <v>0</v>
      </c>
      <c r="Q7" s="277">
        <v>34</v>
      </c>
      <c r="R7" s="277">
        <v>28</v>
      </c>
      <c r="S7" s="277">
        <v>46</v>
      </c>
      <c r="T7" s="277">
        <v>0</v>
      </c>
      <c r="U7" s="277">
        <v>0</v>
      </c>
      <c r="V7" s="277">
        <v>0</v>
      </c>
      <c r="W7" s="279" t="e">
        <f t="shared" si="0"/>
        <v>#REF!</v>
      </c>
      <c r="X7" s="279" t="s">
        <v>13605</v>
      </c>
      <c r="Y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" s="279">
        <f>IF(MAX(tbl2020POS[[#This Row],[P]:[PR]])=tbl2020POS[[#This Row],[P]],1,0)</f>
        <v>0</v>
      </c>
      <c r="AA7" s="279">
        <f>IF(tbl2020POS[[#This Row],[QUALP]]=1,IF(tbl2020POS[[#This Row],[GS]]&gt;=GS_TO_QUALIFY,1,0),0)</f>
        <v>0</v>
      </c>
      <c r="AB7" s="279">
        <f>IF(tbl2020POS[[#This Row],[QUALP]]=1,IF(tbl2020POS[[#This Row],[G]]-tbl2020POS[[#This Row],[GS]]&gt;=RP_APP_TO_QUALIFY,1,0),0)</f>
        <v>0</v>
      </c>
      <c r="AC7" s="279" t="e">
        <f>IF(tbl2020POS[[#This Row],[C]]&gt;=GAMES_TO_QUALIFY,1,IF(tbl2020POS[[#This Row],[PRIMPOS]]="C",1,0))</f>
        <v>#REF!</v>
      </c>
      <c r="AD7" s="279" t="e">
        <f>IF(tbl2020POS[[#This Row],[1B]]&gt;=GAMES_TO_QUALIFY,1,IF(tbl2020POS[[#This Row],[PRIMPOS]]="1B",1,0))</f>
        <v>#REF!</v>
      </c>
      <c r="AE7" s="279" t="e">
        <f>IF(tbl2020POS[[#This Row],[2B]]&gt;=GAMES_TO_QUALIFY,1,IF(tbl2020POS[[#This Row],[PRIMPOS]]="2B",1,0))</f>
        <v>#REF!</v>
      </c>
      <c r="AF7" s="279" t="e">
        <f>IF(tbl2020POS[[#This Row],[3B]]&gt;=GAMES_TO_QUALIFY,1,IF(tbl2020POS[[#This Row],[PRIMPOS]]="3B",1,0))</f>
        <v>#REF!</v>
      </c>
      <c r="AG7" s="279" t="e">
        <f>IF(tbl2020POS[[#This Row],[SS]]&gt;=GAMES_TO_QUALIFY,1,IF(tbl2020POS[[#This Row],[PRIMPOS]]="SS",1,0))</f>
        <v>#REF!</v>
      </c>
      <c r="AH7" s="279" t="e">
        <f>IF(tbl2020POS[[#This Row],[LF]]&gt;=GAMES_TO_QUALIFY,1,0)</f>
        <v>#REF!</v>
      </c>
      <c r="AI7" s="279" t="e">
        <f>IF(tbl2020POS[[#This Row],[CF]]&gt;=GAMES_TO_QUALIFY,1,0)</f>
        <v>#REF!</v>
      </c>
      <c r="AJ7" s="279" t="e">
        <f>IF(tbl2020POS[[#This Row],[RF]]&gt;=GAMES_TO_QUALIFY,1,0)</f>
        <v>#REF!</v>
      </c>
      <c r="AK7" s="279" t="e">
        <f>IF(tbl2020POS[[#This Row],[OF]]&gt;=GAMES_TO_QUALIFY,1,IF(tbl2020POS[[#This Row],[PRIMPOS]]="OF",1,0))</f>
        <v>#REF!</v>
      </c>
      <c r="AL7" s="279" t="e">
        <f>IF(tbl2020POS[[#This Row],[DH]]&gt;=GAMES_TO_QUALIFY,1,IF(tbl2020POS[[#This Row],[PRIMPOS]]="DH",1,0))</f>
        <v>#REF!</v>
      </c>
      <c r="AM7" s="279" t="e" cm="1">
        <f t="array" aca="1" ref="AM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" s="280" t="str">
        <f>IFERROR(LEFT(tbl2020POS[[#This Row],[POSROUGH]],LEN(tbl2020POS[[#This Row],[POSROUGH]])-1),"")</f>
        <v/>
      </c>
      <c r="AP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" spans="1:42" x14ac:dyDescent="0.3">
      <c r="A8" s="282">
        <v>5</v>
      </c>
      <c r="B8" s="272" t="s">
        <v>20561</v>
      </c>
      <c r="C8" s="277">
        <v>28</v>
      </c>
      <c r="D8" s="278" t="s">
        <v>1481</v>
      </c>
      <c r="E8" s="277">
        <v>3</v>
      </c>
      <c r="F8" s="277">
        <v>13</v>
      </c>
      <c r="G8" s="277">
        <v>0</v>
      </c>
      <c r="H8" s="277">
        <v>0</v>
      </c>
      <c r="I8" s="277">
        <v>13</v>
      </c>
      <c r="J8" s="277">
        <v>13</v>
      </c>
      <c r="K8" s="277">
        <v>0</v>
      </c>
      <c r="L8" s="277">
        <v>0</v>
      </c>
      <c r="M8" s="277">
        <v>0</v>
      </c>
      <c r="N8" s="277">
        <v>0</v>
      </c>
      <c r="O8" s="277">
        <v>0</v>
      </c>
      <c r="P8" s="277">
        <v>0</v>
      </c>
      <c r="Q8" s="277">
        <v>0</v>
      </c>
      <c r="R8" s="277">
        <v>0</v>
      </c>
      <c r="S8" s="277">
        <v>0</v>
      </c>
      <c r="T8" s="277">
        <v>0</v>
      </c>
      <c r="U8" s="277">
        <v>0</v>
      </c>
      <c r="V8" s="277">
        <v>0</v>
      </c>
      <c r="W8" s="279" t="e">
        <f t="shared" si="0"/>
        <v>#REF!</v>
      </c>
      <c r="X8" s="279" t="s">
        <v>21853</v>
      </c>
      <c r="Y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" s="279">
        <f>IF(MAX(tbl2020POS[[#This Row],[P]:[PR]])=tbl2020POS[[#This Row],[P]],1,0)</f>
        <v>1</v>
      </c>
      <c r="AA8" s="279">
        <f>IF(tbl2020POS[[#This Row],[QUALP]]=1,IF(tbl2020POS[[#This Row],[GS]]&gt;=GS_TO_QUALIFY,1,0),0)</f>
        <v>0</v>
      </c>
      <c r="AB8" s="279">
        <f>IF(tbl2020POS[[#This Row],[QUALP]]=1,IF(tbl2020POS[[#This Row],[G]]-tbl2020POS[[#This Row],[GS]]&gt;=RP_APP_TO_QUALIFY,1,0),0)</f>
        <v>1</v>
      </c>
      <c r="AC8" s="279" t="e">
        <f>IF(tbl2020POS[[#This Row],[C]]&gt;=GAMES_TO_QUALIFY,1,IF(tbl2020POS[[#This Row],[PRIMPOS]]="C",1,0))</f>
        <v>#REF!</v>
      </c>
      <c r="AD8" s="279" t="e">
        <f>IF(tbl2020POS[[#This Row],[1B]]&gt;=GAMES_TO_QUALIFY,1,IF(tbl2020POS[[#This Row],[PRIMPOS]]="1B",1,0))</f>
        <v>#REF!</v>
      </c>
      <c r="AE8" s="279" t="e">
        <f>IF(tbl2020POS[[#This Row],[2B]]&gt;=GAMES_TO_QUALIFY,1,IF(tbl2020POS[[#This Row],[PRIMPOS]]="2B",1,0))</f>
        <v>#REF!</v>
      </c>
      <c r="AF8" s="279" t="e">
        <f>IF(tbl2020POS[[#This Row],[3B]]&gt;=GAMES_TO_QUALIFY,1,IF(tbl2020POS[[#This Row],[PRIMPOS]]="3B",1,0))</f>
        <v>#REF!</v>
      </c>
      <c r="AG8" s="279" t="e">
        <f>IF(tbl2020POS[[#This Row],[SS]]&gt;=GAMES_TO_QUALIFY,1,IF(tbl2020POS[[#This Row],[PRIMPOS]]="SS",1,0))</f>
        <v>#REF!</v>
      </c>
      <c r="AH8" s="279" t="e">
        <f>IF(tbl2020POS[[#This Row],[LF]]&gt;=GAMES_TO_QUALIFY,1,0)</f>
        <v>#REF!</v>
      </c>
      <c r="AI8" s="279" t="e">
        <f>IF(tbl2020POS[[#This Row],[CF]]&gt;=GAMES_TO_QUALIFY,1,0)</f>
        <v>#REF!</v>
      </c>
      <c r="AJ8" s="279" t="e">
        <f>IF(tbl2020POS[[#This Row],[RF]]&gt;=GAMES_TO_QUALIFY,1,0)</f>
        <v>#REF!</v>
      </c>
      <c r="AK8" s="279" t="e">
        <f>IF(tbl2020POS[[#This Row],[OF]]&gt;=GAMES_TO_QUALIFY,1,IF(tbl2020POS[[#This Row],[PRIMPOS]]="OF",1,0))</f>
        <v>#REF!</v>
      </c>
      <c r="AL8" s="279" t="e">
        <f>IF(tbl2020POS[[#This Row],[DH]]&gt;=GAMES_TO_QUALIFY,1,IF(tbl2020POS[[#This Row],[PRIMPOS]]="DH",1,0))</f>
        <v>#REF!</v>
      </c>
      <c r="AM8" s="279" t="str" cm="1">
        <f t="array" aca="1" ref="AM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" s="280" t="str">
        <f>IFERROR(LEFT(tbl2020POS[[#This Row],[POSROUGH]],LEN(tbl2020POS[[#This Row],[POSROUGH]])-1),"")</f>
        <v/>
      </c>
      <c r="AP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" spans="1:42" x14ac:dyDescent="0.3">
      <c r="A9" s="277">
        <v>6</v>
      </c>
      <c r="B9" t="s">
        <v>20562</v>
      </c>
      <c r="C9" s="277">
        <v>24</v>
      </c>
      <c r="D9" s="278" t="s">
        <v>20563</v>
      </c>
      <c r="E9" s="277">
        <v>3</v>
      </c>
      <c r="F9" s="277">
        <v>54</v>
      </c>
      <c r="G9" s="277">
        <v>51</v>
      </c>
      <c r="H9" s="277">
        <v>54</v>
      </c>
      <c r="I9" s="277">
        <v>53</v>
      </c>
      <c r="J9" s="277">
        <v>0</v>
      </c>
      <c r="K9" s="277">
        <v>0</v>
      </c>
      <c r="L9" s="277">
        <v>0</v>
      </c>
      <c r="M9" s="277">
        <v>0</v>
      </c>
      <c r="N9" s="277">
        <v>0</v>
      </c>
      <c r="O9" s="277">
        <v>53</v>
      </c>
      <c r="P9" s="277">
        <v>0</v>
      </c>
      <c r="Q9" s="277">
        <v>0</v>
      </c>
      <c r="R9" s="277">
        <v>0</v>
      </c>
      <c r="S9" s="277">
        <v>0</v>
      </c>
      <c r="T9" s="277">
        <v>0</v>
      </c>
      <c r="U9" s="277">
        <v>1</v>
      </c>
      <c r="V9" s="277">
        <v>1</v>
      </c>
      <c r="W9" s="279" t="e">
        <f t="shared" si="0"/>
        <v>#REF!</v>
      </c>
      <c r="X9" s="279" t="s">
        <v>12720</v>
      </c>
      <c r="Y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" s="279">
        <f>IF(MAX(tbl2020POS[[#This Row],[P]:[PR]])=tbl2020POS[[#This Row],[P]],1,0)</f>
        <v>0</v>
      </c>
      <c r="AA9" s="279">
        <f>IF(tbl2020POS[[#This Row],[QUALP]]=1,IF(tbl2020POS[[#This Row],[GS]]&gt;=GS_TO_QUALIFY,1,0),0)</f>
        <v>0</v>
      </c>
      <c r="AB9" s="279">
        <f>IF(tbl2020POS[[#This Row],[QUALP]]=1,IF(tbl2020POS[[#This Row],[G]]-tbl2020POS[[#This Row],[GS]]&gt;=RP_APP_TO_QUALIFY,1,0),0)</f>
        <v>0</v>
      </c>
      <c r="AC9" s="279" t="e">
        <f>IF(tbl2020POS[[#This Row],[C]]&gt;=GAMES_TO_QUALIFY,1,IF(tbl2020POS[[#This Row],[PRIMPOS]]="C",1,0))</f>
        <v>#REF!</v>
      </c>
      <c r="AD9" s="279" t="e">
        <f>IF(tbl2020POS[[#This Row],[1B]]&gt;=GAMES_TO_QUALIFY,1,IF(tbl2020POS[[#This Row],[PRIMPOS]]="1B",1,0))</f>
        <v>#REF!</v>
      </c>
      <c r="AE9" s="279" t="e">
        <f>IF(tbl2020POS[[#This Row],[2B]]&gt;=GAMES_TO_QUALIFY,1,IF(tbl2020POS[[#This Row],[PRIMPOS]]="2B",1,0))</f>
        <v>#REF!</v>
      </c>
      <c r="AF9" s="279" t="e">
        <f>IF(tbl2020POS[[#This Row],[3B]]&gt;=GAMES_TO_QUALIFY,1,IF(tbl2020POS[[#This Row],[PRIMPOS]]="3B",1,0))</f>
        <v>#REF!</v>
      </c>
      <c r="AG9" s="279" t="e">
        <f>IF(tbl2020POS[[#This Row],[SS]]&gt;=GAMES_TO_QUALIFY,1,IF(tbl2020POS[[#This Row],[PRIMPOS]]="SS",1,0))</f>
        <v>#REF!</v>
      </c>
      <c r="AH9" s="279" t="e">
        <f>IF(tbl2020POS[[#This Row],[LF]]&gt;=GAMES_TO_QUALIFY,1,0)</f>
        <v>#REF!</v>
      </c>
      <c r="AI9" s="279" t="e">
        <f>IF(tbl2020POS[[#This Row],[CF]]&gt;=GAMES_TO_QUALIFY,1,0)</f>
        <v>#REF!</v>
      </c>
      <c r="AJ9" s="279" t="e">
        <f>IF(tbl2020POS[[#This Row],[RF]]&gt;=GAMES_TO_QUALIFY,1,0)</f>
        <v>#REF!</v>
      </c>
      <c r="AK9" s="279" t="e">
        <f>IF(tbl2020POS[[#This Row],[OF]]&gt;=GAMES_TO_QUALIFY,1,IF(tbl2020POS[[#This Row],[PRIMPOS]]="OF",1,0))</f>
        <v>#REF!</v>
      </c>
      <c r="AL9" s="279" t="e">
        <f>IF(tbl2020POS[[#This Row],[DH]]&gt;=GAMES_TO_QUALIFY,1,IF(tbl2020POS[[#This Row],[PRIMPOS]]="DH",1,0))</f>
        <v>#REF!</v>
      </c>
      <c r="AM9" s="279" t="e" cm="1">
        <f t="array" aca="1" ref="AM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" s="280" t="str">
        <f>IFERROR(LEFT(tbl2020POS[[#This Row],[POSROUGH]],LEN(tbl2020POS[[#This Row],[POSROUGH]])-1),"")</f>
        <v/>
      </c>
      <c r="AP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" spans="1:42" x14ac:dyDescent="0.3">
      <c r="A10" s="277">
        <v>7</v>
      </c>
      <c r="B10" t="s">
        <v>20564</v>
      </c>
      <c r="C10" s="277">
        <v>29</v>
      </c>
      <c r="D10" s="278" t="s">
        <v>20565</v>
      </c>
      <c r="E10" s="277">
        <v>4</v>
      </c>
      <c r="F10" s="277">
        <v>3</v>
      </c>
      <c r="G10" s="277">
        <v>0</v>
      </c>
      <c r="H10" s="277">
        <v>1</v>
      </c>
      <c r="I10" s="277">
        <v>3</v>
      </c>
      <c r="J10" s="277">
        <v>3</v>
      </c>
      <c r="K10" s="277">
        <v>0</v>
      </c>
      <c r="L10" s="277">
        <v>0</v>
      </c>
      <c r="M10" s="277">
        <v>0</v>
      </c>
      <c r="N10" s="277">
        <v>0</v>
      </c>
      <c r="O10" s="277">
        <v>0</v>
      </c>
      <c r="P10" s="277">
        <v>0</v>
      </c>
      <c r="Q10" s="277">
        <v>0</v>
      </c>
      <c r="R10" s="277">
        <v>0</v>
      </c>
      <c r="S10" s="277">
        <v>0</v>
      </c>
      <c r="T10" s="277">
        <v>0</v>
      </c>
      <c r="U10" s="277">
        <v>0</v>
      </c>
      <c r="V10" s="277">
        <v>0</v>
      </c>
      <c r="W10" s="279" t="e">
        <f t="shared" si="0"/>
        <v>#REF!</v>
      </c>
      <c r="X10" s="279" t="s">
        <v>15484</v>
      </c>
      <c r="Y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" s="279">
        <f>IF(MAX(tbl2020POS[[#This Row],[P]:[PR]])=tbl2020POS[[#This Row],[P]],1,0)</f>
        <v>1</v>
      </c>
      <c r="AA10" s="279">
        <f>IF(tbl2020POS[[#This Row],[QUALP]]=1,IF(tbl2020POS[[#This Row],[GS]]&gt;=GS_TO_QUALIFY,1,0),0)</f>
        <v>0</v>
      </c>
      <c r="AB10" s="279">
        <f>IF(tbl2020POS[[#This Row],[QUALP]]=1,IF(tbl2020POS[[#This Row],[G]]-tbl2020POS[[#This Row],[GS]]&gt;=RP_APP_TO_QUALIFY,1,0),0)</f>
        <v>0</v>
      </c>
      <c r="AC10" s="279" t="e">
        <f>IF(tbl2020POS[[#This Row],[C]]&gt;=GAMES_TO_QUALIFY,1,IF(tbl2020POS[[#This Row],[PRIMPOS]]="C",1,0))</f>
        <v>#REF!</v>
      </c>
      <c r="AD10" s="279" t="e">
        <f>IF(tbl2020POS[[#This Row],[1B]]&gt;=GAMES_TO_QUALIFY,1,IF(tbl2020POS[[#This Row],[PRIMPOS]]="1B",1,0))</f>
        <v>#REF!</v>
      </c>
      <c r="AE10" s="279" t="e">
        <f>IF(tbl2020POS[[#This Row],[2B]]&gt;=GAMES_TO_QUALIFY,1,IF(tbl2020POS[[#This Row],[PRIMPOS]]="2B",1,0))</f>
        <v>#REF!</v>
      </c>
      <c r="AF10" s="279" t="e">
        <f>IF(tbl2020POS[[#This Row],[3B]]&gt;=GAMES_TO_QUALIFY,1,IF(tbl2020POS[[#This Row],[PRIMPOS]]="3B",1,0))</f>
        <v>#REF!</v>
      </c>
      <c r="AG10" s="279" t="e">
        <f>IF(tbl2020POS[[#This Row],[SS]]&gt;=GAMES_TO_QUALIFY,1,IF(tbl2020POS[[#This Row],[PRIMPOS]]="SS",1,0))</f>
        <v>#REF!</v>
      </c>
      <c r="AH10" s="279" t="e">
        <f>IF(tbl2020POS[[#This Row],[LF]]&gt;=GAMES_TO_QUALIFY,1,0)</f>
        <v>#REF!</v>
      </c>
      <c r="AI10" s="279" t="e">
        <f>IF(tbl2020POS[[#This Row],[CF]]&gt;=GAMES_TO_QUALIFY,1,0)</f>
        <v>#REF!</v>
      </c>
      <c r="AJ10" s="279" t="e">
        <f>IF(tbl2020POS[[#This Row],[RF]]&gt;=GAMES_TO_QUALIFY,1,0)</f>
        <v>#REF!</v>
      </c>
      <c r="AK10" s="279" t="e">
        <f>IF(tbl2020POS[[#This Row],[OF]]&gt;=GAMES_TO_QUALIFY,1,IF(tbl2020POS[[#This Row],[PRIMPOS]]="OF",1,0))</f>
        <v>#REF!</v>
      </c>
      <c r="AL10" s="279" t="e">
        <f>IF(tbl2020POS[[#This Row],[DH]]&gt;=GAMES_TO_QUALIFY,1,IF(tbl2020POS[[#This Row],[PRIMPOS]]="DH",1,0))</f>
        <v>#REF!</v>
      </c>
      <c r="AM10" s="279" t="str" cm="1">
        <f t="array" aca="1" ref="AM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" s="280" t="str">
        <f>IFERROR(LEFT(tbl2020POS[[#This Row],[POSROUGH]],LEN(tbl2020POS[[#This Row],[POSROUGH]])-1),"")</f>
        <v/>
      </c>
      <c r="AP1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" spans="1:42" x14ac:dyDescent="0.3">
      <c r="A11" s="277">
        <v>8</v>
      </c>
      <c r="B11" t="s">
        <v>20566</v>
      </c>
      <c r="C11" s="277">
        <v>25</v>
      </c>
      <c r="D11" s="278" t="s">
        <v>20567</v>
      </c>
      <c r="E11" s="277">
        <v>3</v>
      </c>
      <c r="F11" s="277">
        <v>6</v>
      </c>
      <c r="G11" s="277">
        <v>0</v>
      </c>
      <c r="H11" s="277">
        <v>0</v>
      </c>
      <c r="I11" s="277">
        <v>6</v>
      </c>
      <c r="J11" s="277">
        <v>6</v>
      </c>
      <c r="K11" s="277">
        <v>0</v>
      </c>
      <c r="L11" s="277">
        <v>0</v>
      </c>
      <c r="M11" s="277">
        <v>0</v>
      </c>
      <c r="N11" s="277">
        <v>0</v>
      </c>
      <c r="O11" s="277">
        <v>0</v>
      </c>
      <c r="P11" s="277">
        <v>0</v>
      </c>
      <c r="Q11" s="277">
        <v>0</v>
      </c>
      <c r="R11" s="277">
        <v>0</v>
      </c>
      <c r="S11" s="277">
        <v>0</v>
      </c>
      <c r="T11" s="277">
        <v>0</v>
      </c>
      <c r="U11" s="277">
        <v>0</v>
      </c>
      <c r="V11" s="277">
        <v>0</v>
      </c>
      <c r="W11" s="279" t="e">
        <f t="shared" si="0"/>
        <v>#REF!</v>
      </c>
      <c r="X11" s="279" t="s">
        <v>14181</v>
      </c>
      <c r="Y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" s="279">
        <f>IF(MAX(tbl2020POS[[#This Row],[P]:[PR]])=tbl2020POS[[#This Row],[P]],1,0)</f>
        <v>1</v>
      </c>
      <c r="AA11" s="279">
        <f>IF(tbl2020POS[[#This Row],[QUALP]]=1,IF(tbl2020POS[[#This Row],[GS]]&gt;=GS_TO_QUALIFY,1,0),0)</f>
        <v>0</v>
      </c>
      <c r="AB11" s="279">
        <f>IF(tbl2020POS[[#This Row],[QUALP]]=1,IF(tbl2020POS[[#This Row],[G]]-tbl2020POS[[#This Row],[GS]]&gt;=RP_APP_TO_QUALIFY,1,0),0)</f>
        <v>1</v>
      </c>
      <c r="AC11" s="279" t="e">
        <f>IF(tbl2020POS[[#This Row],[C]]&gt;=GAMES_TO_QUALIFY,1,IF(tbl2020POS[[#This Row],[PRIMPOS]]="C",1,0))</f>
        <v>#REF!</v>
      </c>
      <c r="AD11" s="279" t="e">
        <f>IF(tbl2020POS[[#This Row],[1B]]&gt;=GAMES_TO_QUALIFY,1,IF(tbl2020POS[[#This Row],[PRIMPOS]]="1B",1,0))</f>
        <v>#REF!</v>
      </c>
      <c r="AE11" s="279" t="e">
        <f>IF(tbl2020POS[[#This Row],[2B]]&gt;=GAMES_TO_QUALIFY,1,IF(tbl2020POS[[#This Row],[PRIMPOS]]="2B",1,0))</f>
        <v>#REF!</v>
      </c>
      <c r="AF11" s="279" t="e">
        <f>IF(tbl2020POS[[#This Row],[3B]]&gt;=GAMES_TO_QUALIFY,1,IF(tbl2020POS[[#This Row],[PRIMPOS]]="3B",1,0))</f>
        <v>#REF!</v>
      </c>
      <c r="AG11" s="279" t="e">
        <f>IF(tbl2020POS[[#This Row],[SS]]&gt;=GAMES_TO_QUALIFY,1,IF(tbl2020POS[[#This Row],[PRIMPOS]]="SS",1,0))</f>
        <v>#REF!</v>
      </c>
      <c r="AH11" s="279" t="e">
        <f>IF(tbl2020POS[[#This Row],[LF]]&gt;=GAMES_TO_QUALIFY,1,0)</f>
        <v>#REF!</v>
      </c>
      <c r="AI11" s="279" t="e">
        <f>IF(tbl2020POS[[#This Row],[CF]]&gt;=GAMES_TO_QUALIFY,1,0)</f>
        <v>#REF!</v>
      </c>
      <c r="AJ11" s="279" t="e">
        <f>IF(tbl2020POS[[#This Row],[RF]]&gt;=GAMES_TO_QUALIFY,1,0)</f>
        <v>#REF!</v>
      </c>
      <c r="AK11" s="279" t="e">
        <f>IF(tbl2020POS[[#This Row],[OF]]&gt;=GAMES_TO_QUALIFY,1,IF(tbl2020POS[[#This Row],[PRIMPOS]]="OF",1,0))</f>
        <v>#REF!</v>
      </c>
      <c r="AL11" s="279" t="e">
        <f>IF(tbl2020POS[[#This Row],[DH]]&gt;=GAMES_TO_QUALIFY,1,IF(tbl2020POS[[#This Row],[PRIMPOS]]="DH",1,0))</f>
        <v>#REF!</v>
      </c>
      <c r="AM11" s="279" t="str" cm="1">
        <f t="array" aca="1" ref="AM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" s="280" t="str">
        <f>IFERROR(LEFT(tbl2020POS[[#This Row],[POSROUGH]],LEN(tbl2020POS[[#This Row],[POSROUGH]])-1),"")</f>
        <v/>
      </c>
      <c r="AP1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" spans="1:42" x14ac:dyDescent="0.3">
      <c r="A12" s="277">
        <v>9</v>
      </c>
      <c r="B12" t="s">
        <v>20568</v>
      </c>
      <c r="C12" s="277">
        <v>31</v>
      </c>
      <c r="D12" s="278" t="s">
        <v>1460</v>
      </c>
      <c r="E12" s="277">
        <v>9</v>
      </c>
      <c r="F12" s="277">
        <v>16</v>
      </c>
      <c r="G12" s="277">
        <v>13</v>
      </c>
      <c r="H12" s="277">
        <v>16</v>
      </c>
      <c r="I12" s="277">
        <v>2</v>
      </c>
      <c r="J12" s="277">
        <v>0</v>
      </c>
      <c r="K12" s="277">
        <v>0</v>
      </c>
      <c r="L12" s="277">
        <v>2</v>
      </c>
      <c r="M12" s="277">
        <v>0</v>
      </c>
      <c r="N12" s="277">
        <v>0</v>
      </c>
      <c r="O12" s="277">
        <v>0</v>
      </c>
      <c r="P12" s="277">
        <v>0</v>
      </c>
      <c r="Q12" s="277">
        <v>0</v>
      </c>
      <c r="R12" s="277">
        <v>0</v>
      </c>
      <c r="S12" s="277">
        <v>0</v>
      </c>
      <c r="T12" s="277">
        <v>11</v>
      </c>
      <c r="U12" s="277">
        <v>3</v>
      </c>
      <c r="V12" s="277">
        <v>0</v>
      </c>
      <c r="W12" s="279" t="e">
        <f t="shared" si="0"/>
        <v>#REF!</v>
      </c>
      <c r="X12" s="279" t="s">
        <v>1394</v>
      </c>
      <c r="Y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" s="279">
        <f>IF(MAX(tbl2020POS[[#This Row],[P]:[PR]])=tbl2020POS[[#This Row],[P]],1,0)</f>
        <v>0</v>
      </c>
      <c r="AA12" s="279">
        <f>IF(tbl2020POS[[#This Row],[QUALP]]=1,IF(tbl2020POS[[#This Row],[GS]]&gt;=GS_TO_QUALIFY,1,0),0)</f>
        <v>0</v>
      </c>
      <c r="AB12" s="279">
        <f>IF(tbl2020POS[[#This Row],[QUALP]]=1,IF(tbl2020POS[[#This Row],[G]]-tbl2020POS[[#This Row],[GS]]&gt;=RP_APP_TO_QUALIFY,1,0),0)</f>
        <v>0</v>
      </c>
      <c r="AC12" s="279" t="e">
        <f>IF(tbl2020POS[[#This Row],[C]]&gt;=GAMES_TO_QUALIFY,1,IF(tbl2020POS[[#This Row],[PRIMPOS]]="C",1,0))</f>
        <v>#REF!</v>
      </c>
      <c r="AD12" s="279" t="e">
        <f>IF(tbl2020POS[[#This Row],[1B]]&gt;=GAMES_TO_QUALIFY,1,IF(tbl2020POS[[#This Row],[PRIMPOS]]="1B",1,0))</f>
        <v>#REF!</v>
      </c>
      <c r="AE12" s="279" t="e">
        <f>IF(tbl2020POS[[#This Row],[2B]]&gt;=GAMES_TO_QUALIFY,1,IF(tbl2020POS[[#This Row],[PRIMPOS]]="2B",1,0))</f>
        <v>#REF!</v>
      </c>
      <c r="AF12" s="279" t="e">
        <f>IF(tbl2020POS[[#This Row],[3B]]&gt;=GAMES_TO_QUALIFY,1,IF(tbl2020POS[[#This Row],[PRIMPOS]]="3B",1,0))</f>
        <v>#REF!</v>
      </c>
      <c r="AG12" s="279" t="e">
        <f>IF(tbl2020POS[[#This Row],[SS]]&gt;=GAMES_TO_QUALIFY,1,IF(tbl2020POS[[#This Row],[PRIMPOS]]="SS",1,0))</f>
        <v>#REF!</v>
      </c>
      <c r="AH12" s="279" t="e">
        <f>IF(tbl2020POS[[#This Row],[LF]]&gt;=GAMES_TO_QUALIFY,1,0)</f>
        <v>#REF!</v>
      </c>
      <c r="AI12" s="279" t="e">
        <f>IF(tbl2020POS[[#This Row],[CF]]&gt;=GAMES_TO_QUALIFY,1,0)</f>
        <v>#REF!</v>
      </c>
      <c r="AJ12" s="279" t="e">
        <f>IF(tbl2020POS[[#This Row],[RF]]&gt;=GAMES_TO_QUALIFY,1,0)</f>
        <v>#REF!</v>
      </c>
      <c r="AK12" s="279" t="e">
        <f>IF(tbl2020POS[[#This Row],[OF]]&gt;=GAMES_TO_QUALIFY,1,IF(tbl2020POS[[#This Row],[PRIMPOS]]="OF",1,0))</f>
        <v>#REF!</v>
      </c>
      <c r="AL12" s="279" t="e">
        <f>IF(tbl2020POS[[#This Row],[DH]]&gt;=GAMES_TO_QUALIFY,1,IF(tbl2020POS[[#This Row],[PRIMPOS]]="DH",1,0))</f>
        <v>#REF!</v>
      </c>
      <c r="AM12" s="279" t="e" cm="1">
        <f t="array" aca="1" ref="AM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" s="280" t="str">
        <f>IFERROR(LEFT(tbl2020POS[[#This Row],[POSROUGH]],LEN(tbl2020POS[[#This Row],[POSROUGH]])-1),"")</f>
        <v/>
      </c>
      <c r="AP1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" spans="1:42" x14ac:dyDescent="0.3">
      <c r="A13" s="277">
        <v>10</v>
      </c>
      <c r="B13" t="s">
        <v>20569</v>
      </c>
      <c r="C13" s="277">
        <v>21</v>
      </c>
      <c r="D13" s="278" t="s">
        <v>1470</v>
      </c>
      <c r="E13" s="277" t="s">
        <v>20557</v>
      </c>
      <c r="F13" s="277">
        <v>38</v>
      </c>
      <c r="G13" s="277">
        <v>33</v>
      </c>
      <c r="H13" s="277">
        <v>38</v>
      </c>
      <c r="I13" s="277">
        <v>38</v>
      </c>
      <c r="J13" s="277">
        <v>0</v>
      </c>
      <c r="K13" s="277">
        <v>0</v>
      </c>
      <c r="L13" s="277">
        <v>0</v>
      </c>
      <c r="M13" s="277">
        <v>0</v>
      </c>
      <c r="N13" s="277">
        <v>0</v>
      </c>
      <c r="O13" s="277">
        <v>0</v>
      </c>
      <c r="P13" s="277">
        <v>0</v>
      </c>
      <c r="Q13" s="277">
        <v>4</v>
      </c>
      <c r="R13" s="277">
        <v>34</v>
      </c>
      <c r="S13" s="277">
        <v>38</v>
      </c>
      <c r="T13" s="277">
        <v>0</v>
      </c>
      <c r="U13" s="277">
        <v>0</v>
      </c>
      <c r="V13" s="277">
        <v>1</v>
      </c>
      <c r="W13" s="279" t="e">
        <f t="shared" si="0"/>
        <v>#REF!</v>
      </c>
      <c r="X13" s="279" t="s">
        <v>15496</v>
      </c>
      <c r="Y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3" s="279">
        <f>IF(MAX(tbl2020POS[[#This Row],[P]:[PR]])=tbl2020POS[[#This Row],[P]],1,0)</f>
        <v>0</v>
      </c>
      <c r="AA13" s="279">
        <f>IF(tbl2020POS[[#This Row],[QUALP]]=1,IF(tbl2020POS[[#This Row],[GS]]&gt;=GS_TO_QUALIFY,1,0),0)</f>
        <v>0</v>
      </c>
      <c r="AB13" s="279">
        <f>IF(tbl2020POS[[#This Row],[QUALP]]=1,IF(tbl2020POS[[#This Row],[G]]-tbl2020POS[[#This Row],[GS]]&gt;=RP_APP_TO_QUALIFY,1,0),0)</f>
        <v>0</v>
      </c>
      <c r="AC13" s="279" t="e">
        <f>IF(tbl2020POS[[#This Row],[C]]&gt;=GAMES_TO_QUALIFY,1,IF(tbl2020POS[[#This Row],[PRIMPOS]]="C",1,0))</f>
        <v>#REF!</v>
      </c>
      <c r="AD13" s="279" t="e">
        <f>IF(tbl2020POS[[#This Row],[1B]]&gt;=GAMES_TO_QUALIFY,1,IF(tbl2020POS[[#This Row],[PRIMPOS]]="1B",1,0))</f>
        <v>#REF!</v>
      </c>
      <c r="AE13" s="279" t="e">
        <f>IF(tbl2020POS[[#This Row],[2B]]&gt;=GAMES_TO_QUALIFY,1,IF(tbl2020POS[[#This Row],[PRIMPOS]]="2B",1,0))</f>
        <v>#REF!</v>
      </c>
      <c r="AF13" s="279" t="e">
        <f>IF(tbl2020POS[[#This Row],[3B]]&gt;=GAMES_TO_QUALIFY,1,IF(tbl2020POS[[#This Row],[PRIMPOS]]="3B",1,0))</f>
        <v>#REF!</v>
      </c>
      <c r="AG13" s="279" t="e">
        <f>IF(tbl2020POS[[#This Row],[SS]]&gt;=GAMES_TO_QUALIFY,1,IF(tbl2020POS[[#This Row],[PRIMPOS]]="SS",1,0))</f>
        <v>#REF!</v>
      </c>
      <c r="AH13" s="279" t="e">
        <f>IF(tbl2020POS[[#This Row],[LF]]&gt;=GAMES_TO_QUALIFY,1,0)</f>
        <v>#REF!</v>
      </c>
      <c r="AI13" s="279" t="e">
        <f>IF(tbl2020POS[[#This Row],[CF]]&gt;=GAMES_TO_QUALIFY,1,0)</f>
        <v>#REF!</v>
      </c>
      <c r="AJ13" s="279" t="e">
        <f>IF(tbl2020POS[[#This Row],[RF]]&gt;=GAMES_TO_QUALIFY,1,0)</f>
        <v>#REF!</v>
      </c>
      <c r="AK13" s="279" t="e">
        <f>IF(tbl2020POS[[#This Row],[OF]]&gt;=GAMES_TO_QUALIFY,1,IF(tbl2020POS[[#This Row],[PRIMPOS]]="OF",1,0))</f>
        <v>#REF!</v>
      </c>
      <c r="AL13" s="279" t="e">
        <f>IF(tbl2020POS[[#This Row],[DH]]&gt;=GAMES_TO_QUALIFY,1,IF(tbl2020POS[[#This Row],[PRIMPOS]]="DH",1,0))</f>
        <v>#REF!</v>
      </c>
      <c r="AM13" s="279" t="e" cm="1">
        <f t="array" aca="1" ref="AM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" s="280" t="str">
        <f>IFERROR(LEFT(tbl2020POS[[#This Row],[POSROUGH]],LEN(tbl2020POS[[#This Row],[POSROUGH]])-1),"")</f>
        <v/>
      </c>
      <c r="AP1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" spans="1:42" x14ac:dyDescent="0.3">
      <c r="A14" s="277">
        <v>11</v>
      </c>
      <c r="B14" t="s">
        <v>20570</v>
      </c>
      <c r="C14" s="277">
        <v>30</v>
      </c>
      <c r="D14" s="278" t="s">
        <v>1565</v>
      </c>
      <c r="E14" s="277">
        <v>8</v>
      </c>
      <c r="F14" s="277">
        <v>44</v>
      </c>
      <c r="G14" s="277">
        <v>24</v>
      </c>
      <c r="H14" s="277">
        <v>44</v>
      </c>
      <c r="I14" s="277">
        <v>37</v>
      </c>
      <c r="J14" s="277">
        <v>1</v>
      </c>
      <c r="K14" s="277">
        <v>0</v>
      </c>
      <c r="L14" s="277">
        <v>0</v>
      </c>
      <c r="M14" s="277">
        <v>5</v>
      </c>
      <c r="N14" s="277">
        <v>23</v>
      </c>
      <c r="O14" s="277">
        <v>9</v>
      </c>
      <c r="P14" s="277">
        <v>0</v>
      </c>
      <c r="Q14" s="277">
        <v>0</v>
      </c>
      <c r="R14" s="277">
        <v>0</v>
      </c>
      <c r="S14" s="277">
        <v>0</v>
      </c>
      <c r="T14" s="277">
        <v>1</v>
      </c>
      <c r="U14" s="277">
        <v>6</v>
      </c>
      <c r="V14" s="277">
        <v>5</v>
      </c>
      <c r="W14" s="279" t="e">
        <f t="shared" si="0"/>
        <v>#REF!</v>
      </c>
      <c r="X14" s="279" t="s">
        <v>12322</v>
      </c>
      <c r="Y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4" s="279">
        <f>IF(MAX(tbl2020POS[[#This Row],[P]:[PR]])=tbl2020POS[[#This Row],[P]],1,0)</f>
        <v>0</v>
      </c>
      <c r="AA14" s="279">
        <f>IF(tbl2020POS[[#This Row],[QUALP]]=1,IF(tbl2020POS[[#This Row],[GS]]&gt;=GS_TO_QUALIFY,1,0),0)</f>
        <v>0</v>
      </c>
      <c r="AB14" s="279">
        <f>IF(tbl2020POS[[#This Row],[QUALP]]=1,IF(tbl2020POS[[#This Row],[G]]-tbl2020POS[[#This Row],[GS]]&gt;=RP_APP_TO_QUALIFY,1,0),0)</f>
        <v>0</v>
      </c>
      <c r="AC14" s="279" t="e">
        <f>IF(tbl2020POS[[#This Row],[C]]&gt;=GAMES_TO_QUALIFY,1,IF(tbl2020POS[[#This Row],[PRIMPOS]]="C",1,0))</f>
        <v>#REF!</v>
      </c>
      <c r="AD14" s="279" t="e">
        <f>IF(tbl2020POS[[#This Row],[1B]]&gt;=GAMES_TO_QUALIFY,1,IF(tbl2020POS[[#This Row],[PRIMPOS]]="1B",1,0))</f>
        <v>#REF!</v>
      </c>
      <c r="AE14" s="279" t="e">
        <f>IF(tbl2020POS[[#This Row],[2B]]&gt;=GAMES_TO_QUALIFY,1,IF(tbl2020POS[[#This Row],[PRIMPOS]]="2B",1,0))</f>
        <v>#REF!</v>
      </c>
      <c r="AF14" s="279" t="e">
        <f>IF(tbl2020POS[[#This Row],[3B]]&gt;=GAMES_TO_QUALIFY,1,IF(tbl2020POS[[#This Row],[PRIMPOS]]="3B",1,0))</f>
        <v>#REF!</v>
      </c>
      <c r="AG14" s="279" t="e">
        <f>IF(tbl2020POS[[#This Row],[SS]]&gt;=GAMES_TO_QUALIFY,1,IF(tbl2020POS[[#This Row],[PRIMPOS]]="SS",1,0))</f>
        <v>#REF!</v>
      </c>
      <c r="AH14" s="279" t="e">
        <f>IF(tbl2020POS[[#This Row],[LF]]&gt;=GAMES_TO_QUALIFY,1,0)</f>
        <v>#REF!</v>
      </c>
      <c r="AI14" s="279" t="e">
        <f>IF(tbl2020POS[[#This Row],[CF]]&gt;=GAMES_TO_QUALIFY,1,0)</f>
        <v>#REF!</v>
      </c>
      <c r="AJ14" s="279" t="e">
        <f>IF(tbl2020POS[[#This Row],[RF]]&gt;=GAMES_TO_QUALIFY,1,0)</f>
        <v>#REF!</v>
      </c>
      <c r="AK14" s="279" t="e">
        <f>IF(tbl2020POS[[#This Row],[OF]]&gt;=GAMES_TO_QUALIFY,1,IF(tbl2020POS[[#This Row],[PRIMPOS]]="OF",1,0))</f>
        <v>#REF!</v>
      </c>
      <c r="AL14" s="279" t="e">
        <f>IF(tbl2020POS[[#This Row],[DH]]&gt;=GAMES_TO_QUALIFY,1,IF(tbl2020POS[[#This Row],[PRIMPOS]]="DH",1,0))</f>
        <v>#REF!</v>
      </c>
      <c r="AM14" s="279" t="e" cm="1">
        <f t="array" aca="1" ref="AM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" s="280" t="str">
        <f>IFERROR(LEFT(tbl2020POS[[#This Row],[POSROUGH]],LEN(tbl2020POS[[#This Row],[POSROUGH]])-1),"")</f>
        <v/>
      </c>
      <c r="AP1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" spans="1:42" x14ac:dyDescent="0.3">
      <c r="A15" s="277">
        <v>12</v>
      </c>
      <c r="B15" t="s">
        <v>20571</v>
      </c>
      <c r="C15" s="277">
        <v>30</v>
      </c>
      <c r="D15" s="278" t="s">
        <v>1413</v>
      </c>
      <c r="E15" s="277">
        <v>7</v>
      </c>
      <c r="F15" s="277">
        <v>51</v>
      </c>
      <c r="G15" s="277">
        <v>50</v>
      </c>
      <c r="H15" s="277">
        <v>51</v>
      </c>
      <c r="I15" s="277">
        <v>31</v>
      </c>
      <c r="J15" s="277">
        <v>0</v>
      </c>
      <c r="K15" s="277">
        <v>0</v>
      </c>
      <c r="L15" s="277">
        <v>31</v>
      </c>
      <c r="M15" s="277">
        <v>0</v>
      </c>
      <c r="N15" s="277">
        <v>1</v>
      </c>
      <c r="O15" s="277">
        <v>0</v>
      </c>
      <c r="P15" s="277">
        <v>0</v>
      </c>
      <c r="Q15" s="277">
        <v>0</v>
      </c>
      <c r="R15" s="277">
        <v>0</v>
      </c>
      <c r="S15" s="277">
        <v>0</v>
      </c>
      <c r="T15" s="277">
        <v>20</v>
      </c>
      <c r="U15" s="277">
        <v>1</v>
      </c>
      <c r="V15" s="277">
        <v>0</v>
      </c>
      <c r="W15" s="279" t="e">
        <f t="shared" si="0"/>
        <v>#REF!</v>
      </c>
      <c r="X15" s="279" t="s">
        <v>11166</v>
      </c>
      <c r="Y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5" s="279">
        <f>IF(MAX(tbl2020POS[[#This Row],[P]:[PR]])=tbl2020POS[[#This Row],[P]],1,0)</f>
        <v>0</v>
      </c>
      <c r="AA15" s="279">
        <f>IF(tbl2020POS[[#This Row],[QUALP]]=1,IF(tbl2020POS[[#This Row],[GS]]&gt;=GS_TO_QUALIFY,1,0),0)</f>
        <v>0</v>
      </c>
      <c r="AB15" s="279">
        <f>IF(tbl2020POS[[#This Row],[QUALP]]=1,IF(tbl2020POS[[#This Row],[G]]-tbl2020POS[[#This Row],[GS]]&gt;=RP_APP_TO_QUALIFY,1,0),0)</f>
        <v>0</v>
      </c>
      <c r="AC15" s="279" t="e">
        <f>IF(tbl2020POS[[#This Row],[C]]&gt;=GAMES_TO_QUALIFY,1,IF(tbl2020POS[[#This Row],[PRIMPOS]]="C",1,0))</f>
        <v>#REF!</v>
      </c>
      <c r="AD15" s="279" t="e">
        <f>IF(tbl2020POS[[#This Row],[1B]]&gt;=GAMES_TO_QUALIFY,1,IF(tbl2020POS[[#This Row],[PRIMPOS]]="1B",1,0))</f>
        <v>#REF!</v>
      </c>
      <c r="AE15" s="279" t="e">
        <f>IF(tbl2020POS[[#This Row],[2B]]&gt;=GAMES_TO_QUALIFY,1,IF(tbl2020POS[[#This Row],[PRIMPOS]]="2B",1,0))</f>
        <v>#REF!</v>
      </c>
      <c r="AF15" s="279" t="e">
        <f>IF(tbl2020POS[[#This Row],[3B]]&gt;=GAMES_TO_QUALIFY,1,IF(tbl2020POS[[#This Row],[PRIMPOS]]="3B",1,0))</f>
        <v>#REF!</v>
      </c>
      <c r="AG15" s="279" t="e">
        <f>IF(tbl2020POS[[#This Row],[SS]]&gt;=GAMES_TO_QUALIFY,1,IF(tbl2020POS[[#This Row],[PRIMPOS]]="SS",1,0))</f>
        <v>#REF!</v>
      </c>
      <c r="AH15" s="279" t="e">
        <f>IF(tbl2020POS[[#This Row],[LF]]&gt;=GAMES_TO_QUALIFY,1,0)</f>
        <v>#REF!</v>
      </c>
      <c r="AI15" s="279" t="e">
        <f>IF(tbl2020POS[[#This Row],[CF]]&gt;=GAMES_TO_QUALIFY,1,0)</f>
        <v>#REF!</v>
      </c>
      <c r="AJ15" s="279" t="e">
        <f>IF(tbl2020POS[[#This Row],[RF]]&gt;=GAMES_TO_QUALIFY,1,0)</f>
        <v>#REF!</v>
      </c>
      <c r="AK15" s="279" t="e">
        <f>IF(tbl2020POS[[#This Row],[OF]]&gt;=GAMES_TO_QUALIFY,1,IF(tbl2020POS[[#This Row],[PRIMPOS]]="OF",1,0))</f>
        <v>#REF!</v>
      </c>
      <c r="AL15" s="279" t="e">
        <f>IF(tbl2020POS[[#This Row],[DH]]&gt;=GAMES_TO_QUALIFY,1,IF(tbl2020POS[[#This Row],[PRIMPOS]]="DH",1,0))</f>
        <v>#REF!</v>
      </c>
      <c r="AM15" s="279" t="e" cm="1">
        <f t="array" aca="1" ref="AM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" s="280" t="str">
        <f>IFERROR(LEFT(tbl2020POS[[#This Row],[POSROUGH]],LEN(tbl2020POS[[#This Row],[POSROUGH]])-1),"")</f>
        <v/>
      </c>
      <c r="AP1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6" spans="1:42" x14ac:dyDescent="0.3">
      <c r="A16" s="277">
        <v>13</v>
      </c>
      <c r="B16" t="s">
        <v>20572</v>
      </c>
      <c r="C16" s="277">
        <v>30</v>
      </c>
      <c r="D16" s="278" t="s">
        <v>1531</v>
      </c>
      <c r="E16" s="277">
        <v>7</v>
      </c>
      <c r="F16" s="277">
        <v>57</v>
      </c>
      <c r="G16" s="277">
        <v>56</v>
      </c>
      <c r="H16" s="277">
        <v>57</v>
      </c>
      <c r="I16" s="277">
        <v>57</v>
      </c>
      <c r="J16" s="277">
        <v>0</v>
      </c>
      <c r="K16" s="277">
        <v>0</v>
      </c>
      <c r="L16" s="277">
        <v>0</v>
      </c>
      <c r="M16" s="277">
        <v>0</v>
      </c>
      <c r="N16" s="277">
        <v>0</v>
      </c>
      <c r="O16" s="277">
        <v>57</v>
      </c>
      <c r="P16" s="277">
        <v>0</v>
      </c>
      <c r="Q16" s="277">
        <v>0</v>
      </c>
      <c r="R16" s="277">
        <v>0</v>
      </c>
      <c r="S16" s="277">
        <v>0</v>
      </c>
      <c r="T16" s="277">
        <v>0</v>
      </c>
      <c r="U16" s="277">
        <v>1</v>
      </c>
      <c r="V16" s="277">
        <v>0</v>
      </c>
      <c r="W16" s="279" t="e">
        <f t="shared" si="0"/>
        <v>#REF!</v>
      </c>
      <c r="X16" s="279" t="s">
        <v>8153</v>
      </c>
      <c r="Y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6" s="279">
        <f>IF(MAX(tbl2020POS[[#This Row],[P]:[PR]])=tbl2020POS[[#This Row],[P]],1,0)</f>
        <v>0</v>
      </c>
      <c r="AA16" s="279">
        <f>IF(tbl2020POS[[#This Row],[QUALP]]=1,IF(tbl2020POS[[#This Row],[GS]]&gt;=GS_TO_QUALIFY,1,0),0)</f>
        <v>0</v>
      </c>
      <c r="AB16" s="279">
        <f>IF(tbl2020POS[[#This Row],[QUALP]]=1,IF(tbl2020POS[[#This Row],[G]]-tbl2020POS[[#This Row],[GS]]&gt;=RP_APP_TO_QUALIFY,1,0),0)</f>
        <v>0</v>
      </c>
      <c r="AC16" s="279" t="e">
        <f>IF(tbl2020POS[[#This Row],[C]]&gt;=GAMES_TO_QUALIFY,1,IF(tbl2020POS[[#This Row],[PRIMPOS]]="C",1,0))</f>
        <v>#REF!</v>
      </c>
      <c r="AD16" s="279" t="e">
        <f>IF(tbl2020POS[[#This Row],[1B]]&gt;=GAMES_TO_QUALIFY,1,IF(tbl2020POS[[#This Row],[PRIMPOS]]="1B",1,0))</f>
        <v>#REF!</v>
      </c>
      <c r="AE16" s="279" t="e">
        <f>IF(tbl2020POS[[#This Row],[2B]]&gt;=GAMES_TO_QUALIFY,1,IF(tbl2020POS[[#This Row],[PRIMPOS]]="2B",1,0))</f>
        <v>#REF!</v>
      </c>
      <c r="AF16" s="279" t="e">
        <f>IF(tbl2020POS[[#This Row],[3B]]&gt;=GAMES_TO_QUALIFY,1,IF(tbl2020POS[[#This Row],[PRIMPOS]]="3B",1,0))</f>
        <v>#REF!</v>
      </c>
      <c r="AG16" s="279" t="e">
        <f>IF(tbl2020POS[[#This Row],[SS]]&gt;=GAMES_TO_QUALIFY,1,IF(tbl2020POS[[#This Row],[PRIMPOS]]="SS",1,0))</f>
        <v>#REF!</v>
      </c>
      <c r="AH16" s="279" t="e">
        <f>IF(tbl2020POS[[#This Row],[LF]]&gt;=GAMES_TO_QUALIFY,1,0)</f>
        <v>#REF!</v>
      </c>
      <c r="AI16" s="279" t="e">
        <f>IF(tbl2020POS[[#This Row],[CF]]&gt;=GAMES_TO_QUALIFY,1,0)</f>
        <v>#REF!</v>
      </c>
      <c r="AJ16" s="279" t="e">
        <f>IF(tbl2020POS[[#This Row],[RF]]&gt;=GAMES_TO_QUALIFY,1,0)</f>
        <v>#REF!</v>
      </c>
      <c r="AK16" s="279" t="e">
        <f>IF(tbl2020POS[[#This Row],[OF]]&gt;=GAMES_TO_QUALIFY,1,IF(tbl2020POS[[#This Row],[PRIMPOS]]="OF",1,0))</f>
        <v>#REF!</v>
      </c>
      <c r="AL16" s="279" t="e">
        <f>IF(tbl2020POS[[#This Row],[DH]]&gt;=GAMES_TO_QUALIFY,1,IF(tbl2020POS[[#This Row],[PRIMPOS]]="DH",1,0))</f>
        <v>#REF!</v>
      </c>
      <c r="AM16" s="279" t="e" cm="1">
        <f t="array" aca="1" ref="AM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" s="280" t="str">
        <f>IFERROR(LEFT(tbl2020POS[[#This Row],[POSROUGH]],LEN(tbl2020POS[[#This Row],[POSROUGH]])-1),"")</f>
        <v/>
      </c>
      <c r="AP1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" spans="1:42" x14ac:dyDescent="0.3">
      <c r="A17" s="277">
        <v>14</v>
      </c>
      <c r="B17" t="s">
        <v>20573</v>
      </c>
      <c r="C17" s="277">
        <v>25</v>
      </c>
      <c r="D17" s="278" t="s">
        <v>1449</v>
      </c>
      <c r="E17" s="277" t="s">
        <v>20557</v>
      </c>
      <c r="F17" s="277">
        <v>8</v>
      </c>
      <c r="G17" s="277">
        <v>6</v>
      </c>
      <c r="H17" s="277">
        <v>0</v>
      </c>
      <c r="I17" s="277">
        <v>8</v>
      </c>
      <c r="J17" s="277">
        <v>8</v>
      </c>
      <c r="K17" s="277">
        <v>0</v>
      </c>
      <c r="L17" s="277">
        <v>0</v>
      </c>
      <c r="M17" s="277">
        <v>0</v>
      </c>
      <c r="N17" s="277">
        <v>0</v>
      </c>
      <c r="O17" s="277">
        <v>0</v>
      </c>
      <c r="P17" s="277">
        <v>0</v>
      </c>
      <c r="Q17" s="277">
        <v>0</v>
      </c>
      <c r="R17" s="277">
        <v>0</v>
      </c>
      <c r="S17" s="277">
        <v>0</v>
      </c>
      <c r="T17" s="277">
        <v>0</v>
      </c>
      <c r="U17" s="277">
        <v>0</v>
      </c>
      <c r="V17" s="277">
        <v>0</v>
      </c>
      <c r="W17" s="279" t="e">
        <f t="shared" si="0"/>
        <v>#REF!</v>
      </c>
      <c r="X17" s="279" t="s">
        <v>20015</v>
      </c>
      <c r="Y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" s="279">
        <f>IF(MAX(tbl2020POS[[#This Row],[P]:[PR]])=tbl2020POS[[#This Row],[P]],1,0)</f>
        <v>1</v>
      </c>
      <c r="AA17" s="279">
        <f>IF(tbl2020POS[[#This Row],[QUALP]]=1,IF(tbl2020POS[[#This Row],[GS]]&gt;=GS_TO_QUALIFY,1,0),0)</f>
        <v>0</v>
      </c>
      <c r="AB17" s="279">
        <f>IF(tbl2020POS[[#This Row],[QUALP]]=1,IF(tbl2020POS[[#This Row],[G]]-tbl2020POS[[#This Row],[GS]]&gt;=RP_APP_TO_QUALIFY,1,0),0)</f>
        <v>0</v>
      </c>
      <c r="AC17" s="279" t="e">
        <f>IF(tbl2020POS[[#This Row],[C]]&gt;=GAMES_TO_QUALIFY,1,IF(tbl2020POS[[#This Row],[PRIMPOS]]="C",1,0))</f>
        <v>#REF!</v>
      </c>
      <c r="AD17" s="279" t="e">
        <f>IF(tbl2020POS[[#This Row],[1B]]&gt;=GAMES_TO_QUALIFY,1,IF(tbl2020POS[[#This Row],[PRIMPOS]]="1B",1,0))</f>
        <v>#REF!</v>
      </c>
      <c r="AE17" s="279" t="e">
        <f>IF(tbl2020POS[[#This Row],[2B]]&gt;=GAMES_TO_QUALIFY,1,IF(tbl2020POS[[#This Row],[PRIMPOS]]="2B",1,0))</f>
        <v>#REF!</v>
      </c>
      <c r="AF17" s="279" t="e">
        <f>IF(tbl2020POS[[#This Row],[3B]]&gt;=GAMES_TO_QUALIFY,1,IF(tbl2020POS[[#This Row],[PRIMPOS]]="3B",1,0))</f>
        <v>#REF!</v>
      </c>
      <c r="AG17" s="279" t="e">
        <f>IF(tbl2020POS[[#This Row],[SS]]&gt;=GAMES_TO_QUALIFY,1,IF(tbl2020POS[[#This Row],[PRIMPOS]]="SS",1,0))</f>
        <v>#REF!</v>
      </c>
      <c r="AH17" s="279" t="e">
        <f>IF(tbl2020POS[[#This Row],[LF]]&gt;=GAMES_TO_QUALIFY,1,0)</f>
        <v>#REF!</v>
      </c>
      <c r="AI17" s="279" t="e">
        <f>IF(tbl2020POS[[#This Row],[CF]]&gt;=GAMES_TO_QUALIFY,1,0)</f>
        <v>#REF!</v>
      </c>
      <c r="AJ17" s="279" t="e">
        <f>IF(tbl2020POS[[#This Row],[RF]]&gt;=GAMES_TO_QUALIFY,1,0)</f>
        <v>#REF!</v>
      </c>
      <c r="AK17" s="279" t="e">
        <f>IF(tbl2020POS[[#This Row],[OF]]&gt;=GAMES_TO_QUALIFY,1,IF(tbl2020POS[[#This Row],[PRIMPOS]]="OF",1,0))</f>
        <v>#REF!</v>
      </c>
      <c r="AL17" s="279" t="e">
        <f>IF(tbl2020POS[[#This Row],[DH]]&gt;=GAMES_TO_QUALIFY,1,IF(tbl2020POS[[#This Row],[PRIMPOS]]="DH",1,0))</f>
        <v>#REF!</v>
      </c>
      <c r="AM17" s="279" t="str" cm="1">
        <f t="array" aca="1" ref="AM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" s="280" t="str">
        <f>IFERROR(LEFT(tbl2020POS[[#This Row],[POSROUGH]],LEN(tbl2020POS[[#This Row],[POSROUGH]])-1),"")</f>
        <v/>
      </c>
      <c r="AP1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8" spans="1:42" x14ac:dyDescent="0.3">
      <c r="A18" s="277">
        <v>15</v>
      </c>
      <c r="B18" t="s">
        <v>20574</v>
      </c>
      <c r="C18" s="277">
        <v>32</v>
      </c>
      <c r="D18" s="278" t="s">
        <v>1446</v>
      </c>
      <c r="E18" s="277" t="s">
        <v>20557</v>
      </c>
      <c r="F18" s="277">
        <v>54</v>
      </c>
      <c r="G18" s="277">
        <v>47</v>
      </c>
      <c r="H18" s="277">
        <v>54</v>
      </c>
      <c r="I18" s="277">
        <v>52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0</v>
      </c>
      <c r="P18" s="277">
        <v>36</v>
      </c>
      <c r="Q18" s="277">
        <v>21</v>
      </c>
      <c r="R18" s="277">
        <v>0</v>
      </c>
      <c r="S18" s="277">
        <v>52</v>
      </c>
      <c r="T18" s="277">
        <v>1</v>
      </c>
      <c r="U18" s="277">
        <v>5</v>
      </c>
      <c r="V18" s="277">
        <v>0</v>
      </c>
      <c r="W18" s="279" t="e">
        <f t="shared" si="0"/>
        <v>#REF!</v>
      </c>
      <c r="X18" s="279" t="s">
        <v>21854</v>
      </c>
      <c r="Y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" s="279">
        <f>IF(MAX(tbl2020POS[[#This Row],[P]:[PR]])=tbl2020POS[[#This Row],[P]],1,0)</f>
        <v>0</v>
      </c>
      <c r="AA18" s="279">
        <f>IF(tbl2020POS[[#This Row],[QUALP]]=1,IF(tbl2020POS[[#This Row],[GS]]&gt;=GS_TO_QUALIFY,1,0),0)</f>
        <v>0</v>
      </c>
      <c r="AB18" s="279">
        <f>IF(tbl2020POS[[#This Row],[QUALP]]=1,IF(tbl2020POS[[#This Row],[G]]-tbl2020POS[[#This Row],[GS]]&gt;=RP_APP_TO_QUALIFY,1,0),0)</f>
        <v>0</v>
      </c>
      <c r="AC18" s="279" t="e">
        <f>IF(tbl2020POS[[#This Row],[C]]&gt;=GAMES_TO_QUALIFY,1,IF(tbl2020POS[[#This Row],[PRIMPOS]]="C",1,0))</f>
        <v>#REF!</v>
      </c>
      <c r="AD18" s="279" t="e">
        <f>IF(tbl2020POS[[#This Row],[1B]]&gt;=GAMES_TO_QUALIFY,1,IF(tbl2020POS[[#This Row],[PRIMPOS]]="1B",1,0))</f>
        <v>#REF!</v>
      </c>
      <c r="AE18" s="279" t="e">
        <f>IF(tbl2020POS[[#This Row],[2B]]&gt;=GAMES_TO_QUALIFY,1,IF(tbl2020POS[[#This Row],[PRIMPOS]]="2B",1,0))</f>
        <v>#REF!</v>
      </c>
      <c r="AF18" s="279" t="e">
        <f>IF(tbl2020POS[[#This Row],[3B]]&gt;=GAMES_TO_QUALIFY,1,IF(tbl2020POS[[#This Row],[PRIMPOS]]="3B",1,0))</f>
        <v>#REF!</v>
      </c>
      <c r="AG18" s="279" t="e">
        <f>IF(tbl2020POS[[#This Row],[SS]]&gt;=GAMES_TO_QUALIFY,1,IF(tbl2020POS[[#This Row],[PRIMPOS]]="SS",1,0))</f>
        <v>#REF!</v>
      </c>
      <c r="AH18" s="279" t="e">
        <f>IF(tbl2020POS[[#This Row],[LF]]&gt;=GAMES_TO_QUALIFY,1,0)</f>
        <v>#REF!</v>
      </c>
      <c r="AI18" s="279" t="e">
        <f>IF(tbl2020POS[[#This Row],[CF]]&gt;=GAMES_TO_QUALIFY,1,0)</f>
        <v>#REF!</v>
      </c>
      <c r="AJ18" s="279" t="e">
        <f>IF(tbl2020POS[[#This Row],[RF]]&gt;=GAMES_TO_QUALIFY,1,0)</f>
        <v>#REF!</v>
      </c>
      <c r="AK18" s="279" t="e">
        <f>IF(tbl2020POS[[#This Row],[OF]]&gt;=GAMES_TO_QUALIFY,1,IF(tbl2020POS[[#This Row],[PRIMPOS]]="OF",1,0))</f>
        <v>#REF!</v>
      </c>
      <c r="AL18" s="279" t="e">
        <f>IF(tbl2020POS[[#This Row],[DH]]&gt;=GAMES_TO_QUALIFY,1,IF(tbl2020POS[[#This Row],[PRIMPOS]]="DH",1,0))</f>
        <v>#REF!</v>
      </c>
      <c r="AM18" s="279" t="e" cm="1">
        <f t="array" aca="1" ref="AM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" s="280" t="str">
        <f>IFERROR(LEFT(tbl2020POS[[#This Row],[POSROUGH]],LEN(tbl2020POS[[#This Row],[POSROUGH]])-1),"")</f>
        <v/>
      </c>
      <c r="AP1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9" spans="1:42" x14ac:dyDescent="0.3">
      <c r="A19" s="277">
        <v>16</v>
      </c>
      <c r="B19" t="s">
        <v>20575</v>
      </c>
      <c r="C19" s="277">
        <v>27</v>
      </c>
      <c r="D19" s="278" t="s">
        <v>1449</v>
      </c>
      <c r="E19" s="277">
        <v>5</v>
      </c>
      <c r="F19" s="277">
        <v>54</v>
      </c>
      <c r="G19" s="277">
        <v>53</v>
      </c>
      <c r="H19" s="277">
        <v>54</v>
      </c>
      <c r="I19" s="277">
        <v>53</v>
      </c>
      <c r="J19" s="277">
        <v>0</v>
      </c>
      <c r="K19" s="277">
        <v>0</v>
      </c>
      <c r="L19" s="277">
        <v>0</v>
      </c>
      <c r="M19" s="277">
        <v>52</v>
      </c>
      <c r="N19" s="277">
        <v>5</v>
      </c>
      <c r="O19" s="277">
        <v>0</v>
      </c>
      <c r="P19" s="277">
        <v>0</v>
      </c>
      <c r="Q19" s="277">
        <v>0</v>
      </c>
      <c r="R19" s="277">
        <v>0</v>
      </c>
      <c r="S19" s="277">
        <v>0</v>
      </c>
      <c r="T19" s="277">
        <v>1</v>
      </c>
      <c r="U19" s="277">
        <v>1</v>
      </c>
      <c r="V19" s="277">
        <v>0</v>
      </c>
      <c r="W19" s="279" t="e">
        <f t="shared" si="0"/>
        <v>#REF!</v>
      </c>
      <c r="X19" s="279" t="s">
        <v>15507</v>
      </c>
      <c r="Y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9" s="279">
        <f>IF(MAX(tbl2020POS[[#This Row],[P]:[PR]])=tbl2020POS[[#This Row],[P]],1,0)</f>
        <v>0</v>
      </c>
      <c r="AA19" s="279">
        <f>IF(tbl2020POS[[#This Row],[QUALP]]=1,IF(tbl2020POS[[#This Row],[GS]]&gt;=GS_TO_QUALIFY,1,0),0)</f>
        <v>0</v>
      </c>
      <c r="AB19" s="279">
        <f>IF(tbl2020POS[[#This Row],[QUALP]]=1,IF(tbl2020POS[[#This Row],[G]]-tbl2020POS[[#This Row],[GS]]&gt;=RP_APP_TO_QUALIFY,1,0),0)</f>
        <v>0</v>
      </c>
      <c r="AC19" s="279" t="e">
        <f>IF(tbl2020POS[[#This Row],[C]]&gt;=GAMES_TO_QUALIFY,1,IF(tbl2020POS[[#This Row],[PRIMPOS]]="C",1,0))</f>
        <v>#REF!</v>
      </c>
      <c r="AD19" s="279" t="e">
        <f>IF(tbl2020POS[[#This Row],[1B]]&gt;=GAMES_TO_QUALIFY,1,IF(tbl2020POS[[#This Row],[PRIMPOS]]="1B",1,0))</f>
        <v>#REF!</v>
      </c>
      <c r="AE19" s="279" t="e">
        <f>IF(tbl2020POS[[#This Row],[2B]]&gt;=GAMES_TO_QUALIFY,1,IF(tbl2020POS[[#This Row],[PRIMPOS]]="2B",1,0))</f>
        <v>#REF!</v>
      </c>
      <c r="AF19" s="279" t="e">
        <f>IF(tbl2020POS[[#This Row],[3B]]&gt;=GAMES_TO_QUALIFY,1,IF(tbl2020POS[[#This Row],[PRIMPOS]]="3B",1,0))</f>
        <v>#REF!</v>
      </c>
      <c r="AG19" s="279" t="e">
        <f>IF(tbl2020POS[[#This Row],[SS]]&gt;=GAMES_TO_QUALIFY,1,IF(tbl2020POS[[#This Row],[PRIMPOS]]="SS",1,0))</f>
        <v>#REF!</v>
      </c>
      <c r="AH19" s="279" t="e">
        <f>IF(tbl2020POS[[#This Row],[LF]]&gt;=GAMES_TO_QUALIFY,1,0)</f>
        <v>#REF!</v>
      </c>
      <c r="AI19" s="279" t="e">
        <f>IF(tbl2020POS[[#This Row],[CF]]&gt;=GAMES_TO_QUALIFY,1,0)</f>
        <v>#REF!</v>
      </c>
      <c r="AJ19" s="279" t="e">
        <f>IF(tbl2020POS[[#This Row],[RF]]&gt;=GAMES_TO_QUALIFY,1,0)</f>
        <v>#REF!</v>
      </c>
      <c r="AK19" s="279" t="e">
        <f>IF(tbl2020POS[[#This Row],[OF]]&gt;=GAMES_TO_QUALIFY,1,IF(tbl2020POS[[#This Row],[PRIMPOS]]="OF",1,0))</f>
        <v>#REF!</v>
      </c>
      <c r="AL19" s="279" t="e">
        <f>IF(tbl2020POS[[#This Row],[DH]]&gt;=GAMES_TO_QUALIFY,1,IF(tbl2020POS[[#This Row],[PRIMPOS]]="DH",1,0))</f>
        <v>#REF!</v>
      </c>
      <c r="AM19" s="279" t="e" cm="1">
        <f t="array" aca="1" ref="AM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" s="280" t="str">
        <f>IFERROR(LEFT(tbl2020POS[[#This Row],[POSROUGH]],LEN(tbl2020POS[[#This Row],[POSROUGH]])-1),"")</f>
        <v/>
      </c>
      <c r="AP1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" spans="1:42" x14ac:dyDescent="0.3">
      <c r="A20" s="277">
        <v>17</v>
      </c>
      <c r="B20" t="s">
        <v>20576</v>
      </c>
      <c r="C20" s="277">
        <v>23</v>
      </c>
      <c r="D20" s="278" t="s">
        <v>1460</v>
      </c>
      <c r="E20" s="277">
        <v>4</v>
      </c>
      <c r="F20" s="277">
        <v>29</v>
      </c>
      <c r="G20" s="277">
        <v>28</v>
      </c>
      <c r="H20" s="277">
        <v>29</v>
      </c>
      <c r="I20" s="277">
        <v>29</v>
      </c>
      <c r="J20" s="277">
        <v>0</v>
      </c>
      <c r="K20" s="277">
        <v>0</v>
      </c>
      <c r="L20" s="277">
        <v>0</v>
      </c>
      <c r="M20" s="277">
        <v>29</v>
      </c>
      <c r="N20" s="277">
        <v>0</v>
      </c>
      <c r="O20" s="277">
        <v>0</v>
      </c>
      <c r="P20" s="277">
        <v>0</v>
      </c>
      <c r="Q20" s="277">
        <v>0</v>
      </c>
      <c r="R20" s="277">
        <v>0</v>
      </c>
      <c r="S20" s="277">
        <v>0</v>
      </c>
      <c r="T20" s="277">
        <v>0</v>
      </c>
      <c r="U20" s="277">
        <v>1</v>
      </c>
      <c r="V20" s="277">
        <v>0</v>
      </c>
      <c r="W20" s="279" t="e">
        <f t="shared" si="0"/>
        <v>#REF!</v>
      </c>
      <c r="X20" s="279" t="s">
        <v>11432</v>
      </c>
      <c r="Y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0" s="279">
        <f>IF(MAX(tbl2020POS[[#This Row],[P]:[PR]])=tbl2020POS[[#This Row],[P]],1,0)</f>
        <v>0</v>
      </c>
      <c r="AA20" s="279">
        <f>IF(tbl2020POS[[#This Row],[QUALP]]=1,IF(tbl2020POS[[#This Row],[GS]]&gt;=GS_TO_QUALIFY,1,0),0)</f>
        <v>0</v>
      </c>
      <c r="AB20" s="279">
        <f>IF(tbl2020POS[[#This Row],[QUALP]]=1,IF(tbl2020POS[[#This Row],[G]]-tbl2020POS[[#This Row],[GS]]&gt;=RP_APP_TO_QUALIFY,1,0),0)</f>
        <v>0</v>
      </c>
      <c r="AC20" s="279" t="e">
        <f>IF(tbl2020POS[[#This Row],[C]]&gt;=GAMES_TO_QUALIFY,1,IF(tbl2020POS[[#This Row],[PRIMPOS]]="C",1,0))</f>
        <v>#REF!</v>
      </c>
      <c r="AD20" s="279" t="e">
        <f>IF(tbl2020POS[[#This Row],[1B]]&gt;=GAMES_TO_QUALIFY,1,IF(tbl2020POS[[#This Row],[PRIMPOS]]="1B",1,0))</f>
        <v>#REF!</v>
      </c>
      <c r="AE20" s="279" t="e">
        <f>IF(tbl2020POS[[#This Row],[2B]]&gt;=GAMES_TO_QUALIFY,1,IF(tbl2020POS[[#This Row],[PRIMPOS]]="2B",1,0))</f>
        <v>#REF!</v>
      </c>
      <c r="AF20" s="279" t="e">
        <f>IF(tbl2020POS[[#This Row],[3B]]&gt;=GAMES_TO_QUALIFY,1,IF(tbl2020POS[[#This Row],[PRIMPOS]]="3B",1,0))</f>
        <v>#REF!</v>
      </c>
      <c r="AG20" s="279" t="e">
        <f>IF(tbl2020POS[[#This Row],[SS]]&gt;=GAMES_TO_QUALIFY,1,IF(tbl2020POS[[#This Row],[PRIMPOS]]="SS",1,0))</f>
        <v>#REF!</v>
      </c>
      <c r="AH20" s="279" t="e">
        <f>IF(tbl2020POS[[#This Row],[LF]]&gt;=GAMES_TO_QUALIFY,1,0)</f>
        <v>#REF!</v>
      </c>
      <c r="AI20" s="279" t="e">
        <f>IF(tbl2020POS[[#This Row],[CF]]&gt;=GAMES_TO_QUALIFY,1,0)</f>
        <v>#REF!</v>
      </c>
      <c r="AJ20" s="279" t="e">
        <f>IF(tbl2020POS[[#This Row],[RF]]&gt;=GAMES_TO_QUALIFY,1,0)</f>
        <v>#REF!</v>
      </c>
      <c r="AK20" s="279" t="e">
        <f>IF(tbl2020POS[[#This Row],[OF]]&gt;=GAMES_TO_QUALIFY,1,IF(tbl2020POS[[#This Row],[PRIMPOS]]="OF",1,0))</f>
        <v>#REF!</v>
      </c>
      <c r="AL20" s="279" t="e">
        <f>IF(tbl2020POS[[#This Row],[DH]]&gt;=GAMES_TO_QUALIFY,1,IF(tbl2020POS[[#This Row],[PRIMPOS]]="DH",1,0))</f>
        <v>#REF!</v>
      </c>
      <c r="AM20" s="279" t="e" cm="1">
        <f t="array" aca="1" ref="AM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" s="280" t="str">
        <f>IFERROR(LEFT(tbl2020POS[[#This Row],[POSROUGH]],LEN(tbl2020POS[[#This Row],[POSROUGH]])-1),"")</f>
        <v/>
      </c>
      <c r="AP2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" spans="1:42" x14ac:dyDescent="0.3">
      <c r="A21" s="277">
        <v>18</v>
      </c>
      <c r="B21" t="s">
        <v>20577</v>
      </c>
      <c r="C21" s="277">
        <v>24</v>
      </c>
      <c r="D21" s="278" t="s">
        <v>1565</v>
      </c>
      <c r="E21" s="277">
        <v>2</v>
      </c>
      <c r="F21" s="277">
        <v>16</v>
      </c>
      <c r="G21" s="277">
        <v>0</v>
      </c>
      <c r="H21" s="277">
        <v>0</v>
      </c>
      <c r="I21" s="277">
        <v>16</v>
      </c>
      <c r="J21" s="277">
        <v>16</v>
      </c>
      <c r="K21" s="277">
        <v>0</v>
      </c>
      <c r="L21" s="277">
        <v>0</v>
      </c>
      <c r="M21" s="277">
        <v>0</v>
      </c>
      <c r="N21" s="277">
        <v>0</v>
      </c>
      <c r="O21" s="277">
        <v>0</v>
      </c>
      <c r="P21" s="277">
        <v>0</v>
      </c>
      <c r="Q21" s="277">
        <v>0</v>
      </c>
      <c r="R21" s="277">
        <v>0</v>
      </c>
      <c r="S21" s="277">
        <v>0</v>
      </c>
      <c r="T21" s="277">
        <v>0</v>
      </c>
      <c r="U21" s="277">
        <v>0</v>
      </c>
      <c r="V21" s="277">
        <v>0</v>
      </c>
      <c r="W21" s="279" t="e">
        <f t="shared" si="0"/>
        <v>#REF!</v>
      </c>
      <c r="X21" s="279" t="s">
        <v>20306</v>
      </c>
      <c r="Y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" s="279">
        <f>IF(MAX(tbl2020POS[[#This Row],[P]:[PR]])=tbl2020POS[[#This Row],[P]],1,0)</f>
        <v>1</v>
      </c>
      <c r="AA21" s="279">
        <f>IF(tbl2020POS[[#This Row],[QUALP]]=1,IF(tbl2020POS[[#This Row],[GS]]&gt;=GS_TO_QUALIFY,1,0),0)</f>
        <v>0</v>
      </c>
      <c r="AB21" s="279">
        <f>IF(tbl2020POS[[#This Row],[QUALP]]=1,IF(tbl2020POS[[#This Row],[G]]-tbl2020POS[[#This Row],[GS]]&gt;=RP_APP_TO_QUALIFY,1,0),0)</f>
        <v>1</v>
      </c>
      <c r="AC21" s="279" t="e">
        <f>IF(tbl2020POS[[#This Row],[C]]&gt;=GAMES_TO_QUALIFY,1,IF(tbl2020POS[[#This Row],[PRIMPOS]]="C",1,0))</f>
        <v>#REF!</v>
      </c>
      <c r="AD21" s="279" t="e">
        <f>IF(tbl2020POS[[#This Row],[1B]]&gt;=GAMES_TO_QUALIFY,1,IF(tbl2020POS[[#This Row],[PRIMPOS]]="1B",1,0))</f>
        <v>#REF!</v>
      </c>
      <c r="AE21" s="279" t="e">
        <f>IF(tbl2020POS[[#This Row],[2B]]&gt;=GAMES_TO_QUALIFY,1,IF(tbl2020POS[[#This Row],[PRIMPOS]]="2B",1,0))</f>
        <v>#REF!</v>
      </c>
      <c r="AF21" s="279" t="e">
        <f>IF(tbl2020POS[[#This Row],[3B]]&gt;=GAMES_TO_QUALIFY,1,IF(tbl2020POS[[#This Row],[PRIMPOS]]="3B",1,0))</f>
        <v>#REF!</v>
      </c>
      <c r="AG21" s="279" t="e">
        <f>IF(tbl2020POS[[#This Row],[SS]]&gt;=GAMES_TO_QUALIFY,1,IF(tbl2020POS[[#This Row],[PRIMPOS]]="SS",1,0))</f>
        <v>#REF!</v>
      </c>
      <c r="AH21" s="279" t="e">
        <f>IF(tbl2020POS[[#This Row],[LF]]&gt;=GAMES_TO_QUALIFY,1,0)</f>
        <v>#REF!</v>
      </c>
      <c r="AI21" s="279" t="e">
        <f>IF(tbl2020POS[[#This Row],[CF]]&gt;=GAMES_TO_QUALIFY,1,0)</f>
        <v>#REF!</v>
      </c>
      <c r="AJ21" s="279" t="e">
        <f>IF(tbl2020POS[[#This Row],[RF]]&gt;=GAMES_TO_QUALIFY,1,0)</f>
        <v>#REF!</v>
      </c>
      <c r="AK21" s="279" t="e">
        <f>IF(tbl2020POS[[#This Row],[OF]]&gt;=GAMES_TO_QUALIFY,1,IF(tbl2020POS[[#This Row],[PRIMPOS]]="OF",1,0))</f>
        <v>#REF!</v>
      </c>
      <c r="AL21" s="279" t="e">
        <f>IF(tbl2020POS[[#This Row],[DH]]&gt;=GAMES_TO_QUALIFY,1,IF(tbl2020POS[[#This Row],[PRIMPOS]]="DH",1,0))</f>
        <v>#REF!</v>
      </c>
      <c r="AM21" s="279" t="str" cm="1">
        <f t="array" aca="1" ref="AM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" s="280" t="str">
        <f>IFERROR(LEFT(tbl2020POS[[#This Row],[POSROUGH]],LEN(tbl2020POS[[#This Row],[POSROUGH]])-1),"")</f>
        <v/>
      </c>
      <c r="AP2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" spans="1:42" x14ac:dyDescent="0.3">
      <c r="A22" s="277">
        <v>19</v>
      </c>
      <c r="B22" t="s">
        <v>20578</v>
      </c>
      <c r="C22" s="277">
        <v>24</v>
      </c>
      <c r="D22" s="278" t="s">
        <v>1413</v>
      </c>
      <c r="E22" s="277">
        <v>4</v>
      </c>
      <c r="F22" s="277">
        <v>7</v>
      </c>
      <c r="G22" s="277">
        <v>7</v>
      </c>
      <c r="H22" s="277">
        <v>0</v>
      </c>
      <c r="I22" s="277">
        <v>7</v>
      </c>
      <c r="J22" s="277">
        <v>7</v>
      </c>
      <c r="K22" s="277">
        <v>0</v>
      </c>
      <c r="L22" s="277">
        <v>0</v>
      </c>
      <c r="M22" s="277">
        <v>0</v>
      </c>
      <c r="N22" s="277">
        <v>0</v>
      </c>
      <c r="O22" s="277">
        <v>0</v>
      </c>
      <c r="P22" s="277">
        <v>0</v>
      </c>
      <c r="Q22" s="277">
        <v>0</v>
      </c>
      <c r="R22" s="277">
        <v>0</v>
      </c>
      <c r="S22" s="277">
        <v>0</v>
      </c>
      <c r="T22" s="277">
        <v>0</v>
      </c>
      <c r="U22" s="277">
        <v>0</v>
      </c>
      <c r="V22" s="277">
        <v>0</v>
      </c>
      <c r="W22" s="279" t="e">
        <f t="shared" si="0"/>
        <v>#REF!</v>
      </c>
      <c r="X22" s="279" t="s">
        <v>13313</v>
      </c>
      <c r="Y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" s="279">
        <f>IF(MAX(tbl2020POS[[#This Row],[P]:[PR]])=tbl2020POS[[#This Row],[P]],1,0)</f>
        <v>1</v>
      </c>
      <c r="AA22" s="279">
        <f>IF(tbl2020POS[[#This Row],[QUALP]]=1,IF(tbl2020POS[[#This Row],[GS]]&gt;=GS_TO_QUALIFY,1,0),0)</f>
        <v>0</v>
      </c>
      <c r="AB22" s="279">
        <f>IF(tbl2020POS[[#This Row],[QUALP]]=1,IF(tbl2020POS[[#This Row],[G]]-tbl2020POS[[#This Row],[GS]]&gt;=RP_APP_TO_QUALIFY,1,0),0)</f>
        <v>0</v>
      </c>
      <c r="AC22" s="279" t="e">
        <f>IF(tbl2020POS[[#This Row],[C]]&gt;=GAMES_TO_QUALIFY,1,IF(tbl2020POS[[#This Row],[PRIMPOS]]="C",1,0))</f>
        <v>#REF!</v>
      </c>
      <c r="AD22" s="279" t="e">
        <f>IF(tbl2020POS[[#This Row],[1B]]&gt;=GAMES_TO_QUALIFY,1,IF(tbl2020POS[[#This Row],[PRIMPOS]]="1B",1,0))</f>
        <v>#REF!</v>
      </c>
      <c r="AE22" s="279" t="e">
        <f>IF(tbl2020POS[[#This Row],[2B]]&gt;=GAMES_TO_QUALIFY,1,IF(tbl2020POS[[#This Row],[PRIMPOS]]="2B",1,0))</f>
        <v>#REF!</v>
      </c>
      <c r="AF22" s="279" t="e">
        <f>IF(tbl2020POS[[#This Row],[3B]]&gt;=GAMES_TO_QUALIFY,1,IF(tbl2020POS[[#This Row],[PRIMPOS]]="3B",1,0))</f>
        <v>#REF!</v>
      </c>
      <c r="AG22" s="279" t="e">
        <f>IF(tbl2020POS[[#This Row],[SS]]&gt;=GAMES_TO_QUALIFY,1,IF(tbl2020POS[[#This Row],[PRIMPOS]]="SS",1,0))</f>
        <v>#REF!</v>
      </c>
      <c r="AH22" s="279" t="e">
        <f>IF(tbl2020POS[[#This Row],[LF]]&gt;=GAMES_TO_QUALIFY,1,0)</f>
        <v>#REF!</v>
      </c>
      <c r="AI22" s="279" t="e">
        <f>IF(tbl2020POS[[#This Row],[CF]]&gt;=GAMES_TO_QUALIFY,1,0)</f>
        <v>#REF!</v>
      </c>
      <c r="AJ22" s="279" t="e">
        <f>IF(tbl2020POS[[#This Row],[RF]]&gt;=GAMES_TO_QUALIFY,1,0)</f>
        <v>#REF!</v>
      </c>
      <c r="AK22" s="279" t="e">
        <f>IF(tbl2020POS[[#This Row],[OF]]&gt;=GAMES_TO_QUALIFY,1,IF(tbl2020POS[[#This Row],[PRIMPOS]]="OF",1,0))</f>
        <v>#REF!</v>
      </c>
      <c r="AL22" s="279" t="e">
        <f>IF(tbl2020POS[[#This Row],[DH]]&gt;=GAMES_TO_QUALIFY,1,IF(tbl2020POS[[#This Row],[PRIMPOS]]="DH",1,0))</f>
        <v>#REF!</v>
      </c>
      <c r="AM22" s="279" t="str" cm="1">
        <f t="array" aca="1" ref="AM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" s="280" t="str">
        <f>IFERROR(LEFT(tbl2020POS[[#This Row],[POSROUGH]],LEN(tbl2020POS[[#This Row],[POSROUGH]])-1),"")</f>
        <v/>
      </c>
      <c r="AP2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" spans="1:42" x14ac:dyDescent="0.3">
      <c r="A23" s="277">
        <v>20</v>
      </c>
      <c r="B23" t="s">
        <v>20579</v>
      </c>
      <c r="C23" s="277">
        <v>23</v>
      </c>
      <c r="D23" s="278" t="s">
        <v>1405</v>
      </c>
      <c r="E23" s="277" t="s">
        <v>20557</v>
      </c>
      <c r="F23" s="277">
        <v>10</v>
      </c>
      <c r="G23" s="277">
        <v>7</v>
      </c>
      <c r="H23" s="277">
        <v>10</v>
      </c>
      <c r="I23" s="277">
        <v>10</v>
      </c>
      <c r="J23" s="277">
        <v>0</v>
      </c>
      <c r="K23" s="277">
        <v>0</v>
      </c>
      <c r="L23" s="277">
        <v>0</v>
      </c>
      <c r="M23" s="277">
        <v>6</v>
      </c>
      <c r="N23" s="277">
        <v>6</v>
      </c>
      <c r="O23" s="277">
        <v>0</v>
      </c>
      <c r="P23" s="277">
        <v>0</v>
      </c>
      <c r="Q23" s="277">
        <v>0</v>
      </c>
      <c r="R23" s="277">
        <v>0</v>
      </c>
      <c r="S23" s="277">
        <v>0</v>
      </c>
      <c r="T23" s="277">
        <v>0</v>
      </c>
      <c r="U23" s="277">
        <v>0</v>
      </c>
      <c r="V23" s="277">
        <v>1</v>
      </c>
      <c r="W23" s="279" t="e">
        <f t="shared" si="0"/>
        <v>#REF!</v>
      </c>
      <c r="X23" s="279" t="s">
        <v>21855</v>
      </c>
      <c r="Y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3" s="279">
        <f>IF(MAX(tbl2020POS[[#This Row],[P]:[PR]])=tbl2020POS[[#This Row],[P]],1,0)</f>
        <v>0</v>
      </c>
      <c r="AA23" s="279">
        <f>IF(tbl2020POS[[#This Row],[QUALP]]=1,IF(tbl2020POS[[#This Row],[GS]]&gt;=GS_TO_QUALIFY,1,0),0)</f>
        <v>0</v>
      </c>
      <c r="AB23" s="279">
        <f>IF(tbl2020POS[[#This Row],[QUALP]]=1,IF(tbl2020POS[[#This Row],[G]]-tbl2020POS[[#This Row],[GS]]&gt;=RP_APP_TO_QUALIFY,1,0),0)</f>
        <v>0</v>
      </c>
      <c r="AC23" s="279" t="e">
        <f>IF(tbl2020POS[[#This Row],[C]]&gt;=GAMES_TO_QUALIFY,1,IF(tbl2020POS[[#This Row],[PRIMPOS]]="C",1,0))</f>
        <v>#REF!</v>
      </c>
      <c r="AD23" s="279" t="e">
        <f>IF(tbl2020POS[[#This Row],[1B]]&gt;=GAMES_TO_QUALIFY,1,IF(tbl2020POS[[#This Row],[PRIMPOS]]="1B",1,0))</f>
        <v>#REF!</v>
      </c>
      <c r="AE23" s="279" t="e">
        <f>IF(tbl2020POS[[#This Row],[2B]]&gt;=GAMES_TO_QUALIFY,1,IF(tbl2020POS[[#This Row],[PRIMPOS]]="2B",1,0))</f>
        <v>#REF!</v>
      </c>
      <c r="AF23" s="279" t="e">
        <f>IF(tbl2020POS[[#This Row],[3B]]&gt;=GAMES_TO_QUALIFY,1,IF(tbl2020POS[[#This Row],[PRIMPOS]]="3B",1,0))</f>
        <v>#REF!</v>
      </c>
      <c r="AG23" s="279" t="e">
        <f>IF(tbl2020POS[[#This Row],[SS]]&gt;=GAMES_TO_QUALIFY,1,IF(tbl2020POS[[#This Row],[PRIMPOS]]="SS",1,0))</f>
        <v>#REF!</v>
      </c>
      <c r="AH23" s="279" t="e">
        <f>IF(tbl2020POS[[#This Row],[LF]]&gt;=GAMES_TO_QUALIFY,1,0)</f>
        <v>#REF!</v>
      </c>
      <c r="AI23" s="279" t="e">
        <f>IF(tbl2020POS[[#This Row],[CF]]&gt;=GAMES_TO_QUALIFY,1,0)</f>
        <v>#REF!</v>
      </c>
      <c r="AJ23" s="279" t="e">
        <f>IF(tbl2020POS[[#This Row],[RF]]&gt;=GAMES_TO_QUALIFY,1,0)</f>
        <v>#REF!</v>
      </c>
      <c r="AK23" s="279" t="e">
        <f>IF(tbl2020POS[[#This Row],[OF]]&gt;=GAMES_TO_QUALIFY,1,IF(tbl2020POS[[#This Row],[PRIMPOS]]="OF",1,0))</f>
        <v>#REF!</v>
      </c>
      <c r="AL23" s="279" t="e">
        <f>IF(tbl2020POS[[#This Row],[DH]]&gt;=GAMES_TO_QUALIFY,1,IF(tbl2020POS[[#This Row],[PRIMPOS]]="DH",1,0))</f>
        <v>#REF!</v>
      </c>
      <c r="AM23" s="279" t="e" cm="1">
        <f t="array" aca="1" ref="AM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" s="280" t="str">
        <f>IFERROR(LEFT(tbl2020POS[[#This Row],[POSROUGH]],LEN(tbl2020POS[[#This Row],[POSROUGH]])-1),"")</f>
        <v/>
      </c>
      <c r="AP2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" spans="1:42" x14ac:dyDescent="0.3">
      <c r="A24" s="277">
        <v>21</v>
      </c>
      <c r="B24" t="s">
        <v>20580</v>
      </c>
      <c r="C24" s="277">
        <v>30</v>
      </c>
      <c r="D24" s="278" t="s">
        <v>1379</v>
      </c>
      <c r="E24" s="277">
        <v>6</v>
      </c>
      <c r="F24" s="277">
        <v>13</v>
      </c>
      <c r="G24" s="277">
        <v>0</v>
      </c>
      <c r="H24" s="277">
        <v>0</v>
      </c>
      <c r="I24" s="277">
        <v>13</v>
      </c>
      <c r="J24" s="277">
        <v>13</v>
      </c>
      <c r="K24" s="277">
        <v>0</v>
      </c>
      <c r="L24" s="277">
        <v>0</v>
      </c>
      <c r="M24" s="277">
        <v>0</v>
      </c>
      <c r="N24" s="277">
        <v>0</v>
      </c>
      <c r="O24" s="277">
        <v>0</v>
      </c>
      <c r="P24" s="277">
        <v>0</v>
      </c>
      <c r="Q24" s="277">
        <v>0</v>
      </c>
      <c r="R24" s="277">
        <v>0</v>
      </c>
      <c r="S24" s="277">
        <v>0</v>
      </c>
      <c r="T24" s="277">
        <v>0</v>
      </c>
      <c r="U24" s="277">
        <v>0</v>
      </c>
      <c r="V24" s="277">
        <v>0</v>
      </c>
      <c r="W24" s="279" t="e">
        <f t="shared" si="0"/>
        <v>#REF!</v>
      </c>
      <c r="X24" s="279" t="s">
        <v>13644</v>
      </c>
      <c r="Y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" s="279">
        <f>IF(MAX(tbl2020POS[[#This Row],[P]:[PR]])=tbl2020POS[[#This Row],[P]],1,0)</f>
        <v>1</v>
      </c>
      <c r="AA24" s="279">
        <f>IF(tbl2020POS[[#This Row],[QUALP]]=1,IF(tbl2020POS[[#This Row],[GS]]&gt;=GS_TO_QUALIFY,1,0),0)</f>
        <v>0</v>
      </c>
      <c r="AB24" s="279">
        <f>IF(tbl2020POS[[#This Row],[QUALP]]=1,IF(tbl2020POS[[#This Row],[G]]-tbl2020POS[[#This Row],[GS]]&gt;=RP_APP_TO_QUALIFY,1,0),0)</f>
        <v>1</v>
      </c>
      <c r="AC24" s="279" t="e">
        <f>IF(tbl2020POS[[#This Row],[C]]&gt;=GAMES_TO_QUALIFY,1,IF(tbl2020POS[[#This Row],[PRIMPOS]]="C",1,0))</f>
        <v>#REF!</v>
      </c>
      <c r="AD24" s="279" t="e">
        <f>IF(tbl2020POS[[#This Row],[1B]]&gt;=GAMES_TO_QUALIFY,1,IF(tbl2020POS[[#This Row],[PRIMPOS]]="1B",1,0))</f>
        <v>#REF!</v>
      </c>
      <c r="AE24" s="279" t="e">
        <f>IF(tbl2020POS[[#This Row],[2B]]&gt;=GAMES_TO_QUALIFY,1,IF(tbl2020POS[[#This Row],[PRIMPOS]]="2B",1,0))</f>
        <v>#REF!</v>
      </c>
      <c r="AF24" s="279" t="e">
        <f>IF(tbl2020POS[[#This Row],[3B]]&gt;=GAMES_TO_QUALIFY,1,IF(tbl2020POS[[#This Row],[PRIMPOS]]="3B",1,0))</f>
        <v>#REF!</v>
      </c>
      <c r="AG24" s="279" t="e">
        <f>IF(tbl2020POS[[#This Row],[SS]]&gt;=GAMES_TO_QUALIFY,1,IF(tbl2020POS[[#This Row],[PRIMPOS]]="SS",1,0))</f>
        <v>#REF!</v>
      </c>
      <c r="AH24" s="279" t="e">
        <f>IF(tbl2020POS[[#This Row],[LF]]&gt;=GAMES_TO_QUALIFY,1,0)</f>
        <v>#REF!</v>
      </c>
      <c r="AI24" s="279" t="e">
        <f>IF(tbl2020POS[[#This Row],[CF]]&gt;=GAMES_TO_QUALIFY,1,0)</f>
        <v>#REF!</v>
      </c>
      <c r="AJ24" s="279" t="e">
        <f>IF(tbl2020POS[[#This Row],[RF]]&gt;=GAMES_TO_QUALIFY,1,0)</f>
        <v>#REF!</v>
      </c>
      <c r="AK24" s="279" t="e">
        <f>IF(tbl2020POS[[#This Row],[OF]]&gt;=GAMES_TO_QUALIFY,1,IF(tbl2020POS[[#This Row],[PRIMPOS]]="OF",1,0))</f>
        <v>#REF!</v>
      </c>
      <c r="AL24" s="279" t="e">
        <f>IF(tbl2020POS[[#This Row],[DH]]&gt;=GAMES_TO_QUALIFY,1,IF(tbl2020POS[[#This Row],[PRIMPOS]]="DH",1,0))</f>
        <v>#REF!</v>
      </c>
      <c r="AM24" s="279" t="str" cm="1">
        <f t="array" aca="1" ref="AM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" s="280" t="str">
        <f>IFERROR(LEFT(tbl2020POS[[#This Row],[POSROUGH]],LEN(tbl2020POS[[#This Row],[POSROUGH]])-1),"")</f>
        <v/>
      </c>
      <c r="AP2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" spans="1:42" x14ac:dyDescent="0.3">
      <c r="A25" s="277">
        <v>22</v>
      </c>
      <c r="B25" t="s">
        <v>20581</v>
      </c>
      <c r="C25" s="277">
        <v>25</v>
      </c>
      <c r="D25" s="278" t="s">
        <v>1405</v>
      </c>
      <c r="E25" s="277">
        <v>2</v>
      </c>
      <c r="F25" s="277">
        <v>14</v>
      </c>
      <c r="G25" s="277">
        <v>2</v>
      </c>
      <c r="H25" s="277">
        <v>0</v>
      </c>
      <c r="I25" s="277">
        <v>14</v>
      </c>
      <c r="J25" s="277">
        <v>14</v>
      </c>
      <c r="K25" s="277">
        <v>0</v>
      </c>
      <c r="L25" s="277">
        <v>0</v>
      </c>
      <c r="M25" s="277">
        <v>0</v>
      </c>
      <c r="N25" s="277">
        <v>0</v>
      </c>
      <c r="O25" s="277">
        <v>0</v>
      </c>
      <c r="P25" s="277">
        <v>0</v>
      </c>
      <c r="Q25" s="277">
        <v>0</v>
      </c>
      <c r="R25" s="277">
        <v>0</v>
      </c>
      <c r="S25" s="277">
        <v>0</v>
      </c>
      <c r="T25" s="277">
        <v>0</v>
      </c>
      <c r="U25" s="277">
        <v>0</v>
      </c>
      <c r="V25" s="277">
        <v>0</v>
      </c>
      <c r="W25" s="279" t="e">
        <f t="shared" si="0"/>
        <v>#REF!</v>
      </c>
      <c r="X25" s="279" t="s">
        <v>15516</v>
      </c>
      <c r="Y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" s="279">
        <f>IF(MAX(tbl2020POS[[#This Row],[P]:[PR]])=tbl2020POS[[#This Row],[P]],1,0)</f>
        <v>1</v>
      </c>
      <c r="AA25" s="279">
        <f>IF(tbl2020POS[[#This Row],[QUALP]]=1,IF(tbl2020POS[[#This Row],[GS]]&gt;=GS_TO_QUALIFY,1,0),0)</f>
        <v>0</v>
      </c>
      <c r="AB25" s="279">
        <f>IF(tbl2020POS[[#This Row],[QUALP]]=1,IF(tbl2020POS[[#This Row],[G]]-tbl2020POS[[#This Row],[GS]]&gt;=RP_APP_TO_QUALIFY,1,0),0)</f>
        <v>1</v>
      </c>
      <c r="AC25" s="279" t="e">
        <f>IF(tbl2020POS[[#This Row],[C]]&gt;=GAMES_TO_QUALIFY,1,IF(tbl2020POS[[#This Row],[PRIMPOS]]="C",1,0))</f>
        <v>#REF!</v>
      </c>
      <c r="AD25" s="279" t="e">
        <f>IF(tbl2020POS[[#This Row],[1B]]&gt;=GAMES_TO_QUALIFY,1,IF(tbl2020POS[[#This Row],[PRIMPOS]]="1B",1,0))</f>
        <v>#REF!</v>
      </c>
      <c r="AE25" s="279" t="e">
        <f>IF(tbl2020POS[[#This Row],[2B]]&gt;=GAMES_TO_QUALIFY,1,IF(tbl2020POS[[#This Row],[PRIMPOS]]="2B",1,0))</f>
        <v>#REF!</v>
      </c>
      <c r="AF25" s="279" t="e">
        <f>IF(tbl2020POS[[#This Row],[3B]]&gt;=GAMES_TO_QUALIFY,1,IF(tbl2020POS[[#This Row],[PRIMPOS]]="3B",1,0))</f>
        <v>#REF!</v>
      </c>
      <c r="AG25" s="279" t="e">
        <f>IF(tbl2020POS[[#This Row],[SS]]&gt;=GAMES_TO_QUALIFY,1,IF(tbl2020POS[[#This Row],[PRIMPOS]]="SS",1,0))</f>
        <v>#REF!</v>
      </c>
      <c r="AH25" s="279" t="e">
        <f>IF(tbl2020POS[[#This Row],[LF]]&gt;=GAMES_TO_QUALIFY,1,0)</f>
        <v>#REF!</v>
      </c>
      <c r="AI25" s="279" t="e">
        <f>IF(tbl2020POS[[#This Row],[CF]]&gt;=GAMES_TO_QUALIFY,1,0)</f>
        <v>#REF!</v>
      </c>
      <c r="AJ25" s="279" t="e">
        <f>IF(tbl2020POS[[#This Row],[RF]]&gt;=GAMES_TO_QUALIFY,1,0)</f>
        <v>#REF!</v>
      </c>
      <c r="AK25" s="279" t="e">
        <f>IF(tbl2020POS[[#This Row],[OF]]&gt;=GAMES_TO_QUALIFY,1,IF(tbl2020POS[[#This Row],[PRIMPOS]]="OF",1,0))</f>
        <v>#REF!</v>
      </c>
      <c r="AL25" s="279" t="e">
        <f>IF(tbl2020POS[[#This Row],[DH]]&gt;=GAMES_TO_QUALIFY,1,IF(tbl2020POS[[#This Row],[PRIMPOS]]="DH",1,0))</f>
        <v>#REF!</v>
      </c>
      <c r="AM25" s="279" t="str" cm="1">
        <f t="array" aca="1" ref="AM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" s="280" t="str">
        <f>IFERROR(LEFT(tbl2020POS[[#This Row],[POSROUGH]],LEN(tbl2020POS[[#This Row],[POSROUGH]])-1),"")</f>
        <v/>
      </c>
      <c r="AP2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6" spans="1:42" x14ac:dyDescent="0.3">
      <c r="A26" s="277">
        <v>23</v>
      </c>
      <c r="B26" t="s">
        <v>20582</v>
      </c>
      <c r="C26" s="277">
        <v>27</v>
      </c>
      <c r="D26" s="278" t="s">
        <v>1413</v>
      </c>
      <c r="E26" s="277">
        <v>5</v>
      </c>
      <c r="F26" s="277">
        <v>31</v>
      </c>
      <c r="G26" s="277">
        <v>27</v>
      </c>
      <c r="H26" s="277">
        <v>31</v>
      </c>
      <c r="I26" s="277">
        <v>29</v>
      </c>
      <c r="J26" s="277">
        <v>0</v>
      </c>
      <c r="K26" s="277">
        <v>29</v>
      </c>
      <c r="L26" s="277">
        <v>0</v>
      </c>
      <c r="M26" s="277">
        <v>0</v>
      </c>
      <c r="N26" s="277">
        <v>0</v>
      </c>
      <c r="O26" s="277">
        <v>0</v>
      </c>
      <c r="P26" s="277">
        <v>0</v>
      </c>
      <c r="Q26" s="277">
        <v>0</v>
      </c>
      <c r="R26" s="277">
        <v>1</v>
      </c>
      <c r="S26" s="277">
        <v>1</v>
      </c>
      <c r="T26" s="277">
        <v>1</v>
      </c>
      <c r="U26" s="277">
        <v>1</v>
      </c>
      <c r="V26" s="277">
        <v>0</v>
      </c>
      <c r="W26" s="279" t="e">
        <f t="shared" si="0"/>
        <v>#REF!</v>
      </c>
      <c r="X26" s="279" t="s">
        <v>10806</v>
      </c>
      <c r="Y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6" s="279">
        <f>IF(MAX(tbl2020POS[[#This Row],[P]:[PR]])=tbl2020POS[[#This Row],[P]],1,0)</f>
        <v>0</v>
      </c>
      <c r="AA26" s="279">
        <f>IF(tbl2020POS[[#This Row],[QUALP]]=1,IF(tbl2020POS[[#This Row],[GS]]&gt;=GS_TO_QUALIFY,1,0),0)</f>
        <v>0</v>
      </c>
      <c r="AB26" s="279">
        <f>IF(tbl2020POS[[#This Row],[QUALP]]=1,IF(tbl2020POS[[#This Row],[G]]-tbl2020POS[[#This Row],[GS]]&gt;=RP_APP_TO_QUALIFY,1,0),0)</f>
        <v>0</v>
      </c>
      <c r="AC26" s="279" t="e">
        <f>IF(tbl2020POS[[#This Row],[C]]&gt;=GAMES_TO_QUALIFY,1,IF(tbl2020POS[[#This Row],[PRIMPOS]]="C",1,0))</f>
        <v>#REF!</v>
      </c>
      <c r="AD26" s="279" t="e">
        <f>IF(tbl2020POS[[#This Row],[1B]]&gt;=GAMES_TO_QUALIFY,1,IF(tbl2020POS[[#This Row],[PRIMPOS]]="1B",1,0))</f>
        <v>#REF!</v>
      </c>
      <c r="AE26" s="279" t="e">
        <f>IF(tbl2020POS[[#This Row],[2B]]&gt;=GAMES_TO_QUALIFY,1,IF(tbl2020POS[[#This Row],[PRIMPOS]]="2B",1,0))</f>
        <v>#REF!</v>
      </c>
      <c r="AF26" s="279" t="e">
        <f>IF(tbl2020POS[[#This Row],[3B]]&gt;=GAMES_TO_QUALIFY,1,IF(tbl2020POS[[#This Row],[PRIMPOS]]="3B",1,0))</f>
        <v>#REF!</v>
      </c>
      <c r="AG26" s="279" t="e">
        <f>IF(tbl2020POS[[#This Row],[SS]]&gt;=GAMES_TO_QUALIFY,1,IF(tbl2020POS[[#This Row],[PRIMPOS]]="SS",1,0))</f>
        <v>#REF!</v>
      </c>
      <c r="AH26" s="279" t="e">
        <f>IF(tbl2020POS[[#This Row],[LF]]&gt;=GAMES_TO_QUALIFY,1,0)</f>
        <v>#REF!</v>
      </c>
      <c r="AI26" s="279" t="e">
        <f>IF(tbl2020POS[[#This Row],[CF]]&gt;=GAMES_TO_QUALIFY,1,0)</f>
        <v>#REF!</v>
      </c>
      <c r="AJ26" s="279" t="e">
        <f>IF(tbl2020POS[[#This Row],[RF]]&gt;=GAMES_TO_QUALIFY,1,0)</f>
        <v>#REF!</v>
      </c>
      <c r="AK26" s="279" t="e">
        <f>IF(tbl2020POS[[#This Row],[OF]]&gt;=GAMES_TO_QUALIFY,1,IF(tbl2020POS[[#This Row],[PRIMPOS]]="OF",1,0))</f>
        <v>#REF!</v>
      </c>
      <c r="AL26" s="279" t="e">
        <f>IF(tbl2020POS[[#This Row],[DH]]&gt;=GAMES_TO_QUALIFY,1,IF(tbl2020POS[[#This Row],[PRIMPOS]]="DH",1,0))</f>
        <v>#REF!</v>
      </c>
      <c r="AM26" s="279" t="e" cm="1">
        <f t="array" aca="1" ref="AM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" s="280" t="str">
        <f>IFERROR(LEFT(tbl2020POS[[#This Row],[POSROUGH]],LEN(tbl2020POS[[#This Row],[POSROUGH]])-1),"")</f>
        <v/>
      </c>
      <c r="AP2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" spans="1:42" x14ac:dyDescent="0.3">
      <c r="A27" s="277">
        <v>24</v>
      </c>
      <c r="B27" t="s">
        <v>20583</v>
      </c>
      <c r="C27" s="277">
        <v>25</v>
      </c>
      <c r="D27" s="278" t="s">
        <v>20584</v>
      </c>
      <c r="E27" s="277">
        <v>4</v>
      </c>
      <c r="F27" s="277">
        <v>18</v>
      </c>
      <c r="G27" s="277">
        <v>10</v>
      </c>
      <c r="H27" s="277">
        <v>18</v>
      </c>
      <c r="I27" s="277">
        <v>13</v>
      </c>
      <c r="J27" s="277">
        <v>0</v>
      </c>
      <c r="K27" s="277">
        <v>0</v>
      </c>
      <c r="L27" s="277">
        <v>0</v>
      </c>
      <c r="M27" s="277">
        <v>0</v>
      </c>
      <c r="N27" s="277">
        <v>0</v>
      </c>
      <c r="O27" s="277">
        <v>0</v>
      </c>
      <c r="P27" s="277">
        <v>6</v>
      </c>
      <c r="Q27" s="277">
        <v>6</v>
      </c>
      <c r="R27" s="277">
        <v>1</v>
      </c>
      <c r="S27" s="277">
        <v>13</v>
      </c>
      <c r="T27" s="277">
        <v>2</v>
      </c>
      <c r="U27" s="277">
        <v>0</v>
      </c>
      <c r="V27" s="277">
        <v>6</v>
      </c>
      <c r="W27" s="279" t="e">
        <f t="shared" si="0"/>
        <v>#REF!</v>
      </c>
      <c r="X27" s="279" t="s">
        <v>11445</v>
      </c>
      <c r="Y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7" s="279">
        <f>IF(MAX(tbl2020POS[[#This Row],[P]:[PR]])=tbl2020POS[[#This Row],[P]],1,0)</f>
        <v>0</v>
      </c>
      <c r="AA27" s="279">
        <f>IF(tbl2020POS[[#This Row],[QUALP]]=1,IF(tbl2020POS[[#This Row],[GS]]&gt;=GS_TO_QUALIFY,1,0),0)</f>
        <v>0</v>
      </c>
      <c r="AB27" s="279">
        <f>IF(tbl2020POS[[#This Row],[QUALP]]=1,IF(tbl2020POS[[#This Row],[G]]-tbl2020POS[[#This Row],[GS]]&gt;=RP_APP_TO_QUALIFY,1,0),0)</f>
        <v>0</v>
      </c>
      <c r="AC27" s="279" t="e">
        <f>IF(tbl2020POS[[#This Row],[C]]&gt;=GAMES_TO_QUALIFY,1,IF(tbl2020POS[[#This Row],[PRIMPOS]]="C",1,0))</f>
        <v>#REF!</v>
      </c>
      <c r="AD27" s="279" t="e">
        <f>IF(tbl2020POS[[#This Row],[1B]]&gt;=GAMES_TO_QUALIFY,1,IF(tbl2020POS[[#This Row],[PRIMPOS]]="1B",1,0))</f>
        <v>#REF!</v>
      </c>
      <c r="AE27" s="279" t="e">
        <f>IF(tbl2020POS[[#This Row],[2B]]&gt;=GAMES_TO_QUALIFY,1,IF(tbl2020POS[[#This Row],[PRIMPOS]]="2B",1,0))</f>
        <v>#REF!</v>
      </c>
      <c r="AF27" s="279" t="e">
        <f>IF(tbl2020POS[[#This Row],[3B]]&gt;=GAMES_TO_QUALIFY,1,IF(tbl2020POS[[#This Row],[PRIMPOS]]="3B",1,0))</f>
        <v>#REF!</v>
      </c>
      <c r="AG27" s="279" t="e">
        <f>IF(tbl2020POS[[#This Row],[SS]]&gt;=GAMES_TO_QUALIFY,1,IF(tbl2020POS[[#This Row],[PRIMPOS]]="SS",1,0))</f>
        <v>#REF!</v>
      </c>
      <c r="AH27" s="279" t="e">
        <f>IF(tbl2020POS[[#This Row],[LF]]&gt;=GAMES_TO_QUALIFY,1,0)</f>
        <v>#REF!</v>
      </c>
      <c r="AI27" s="279" t="e">
        <f>IF(tbl2020POS[[#This Row],[CF]]&gt;=GAMES_TO_QUALIFY,1,0)</f>
        <v>#REF!</v>
      </c>
      <c r="AJ27" s="279" t="e">
        <f>IF(tbl2020POS[[#This Row],[RF]]&gt;=GAMES_TO_QUALIFY,1,0)</f>
        <v>#REF!</v>
      </c>
      <c r="AK27" s="279" t="e">
        <f>IF(tbl2020POS[[#This Row],[OF]]&gt;=GAMES_TO_QUALIFY,1,IF(tbl2020POS[[#This Row],[PRIMPOS]]="OF",1,0))</f>
        <v>#REF!</v>
      </c>
      <c r="AL27" s="279" t="e">
        <f>IF(tbl2020POS[[#This Row],[DH]]&gt;=GAMES_TO_QUALIFY,1,IF(tbl2020POS[[#This Row],[PRIMPOS]]="DH",1,0))</f>
        <v>#REF!</v>
      </c>
      <c r="AM27" s="279" t="e" cm="1">
        <f t="array" aca="1" ref="AM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" s="280" t="str">
        <f>IFERROR(LEFT(tbl2020POS[[#This Row],[POSROUGH]],LEN(tbl2020POS[[#This Row],[POSROUGH]])-1),"")</f>
        <v/>
      </c>
      <c r="AP2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" spans="1:42" x14ac:dyDescent="0.3">
      <c r="A28" s="277">
        <v>25</v>
      </c>
      <c r="B28" t="s">
        <v>20585</v>
      </c>
      <c r="C28" s="277">
        <v>22</v>
      </c>
      <c r="D28" s="278" t="s">
        <v>1430</v>
      </c>
      <c r="E28" s="277">
        <v>3</v>
      </c>
      <c r="F28" s="277">
        <v>11</v>
      </c>
      <c r="G28" s="277">
        <v>8</v>
      </c>
      <c r="H28" s="277">
        <v>0</v>
      </c>
      <c r="I28" s="277">
        <v>11</v>
      </c>
      <c r="J28" s="277">
        <v>11</v>
      </c>
      <c r="K28" s="277">
        <v>0</v>
      </c>
      <c r="L28" s="277">
        <v>0</v>
      </c>
      <c r="M28" s="277">
        <v>0</v>
      </c>
      <c r="N28" s="277">
        <v>0</v>
      </c>
      <c r="O28" s="277">
        <v>0</v>
      </c>
      <c r="P28" s="277">
        <v>0</v>
      </c>
      <c r="Q28" s="277">
        <v>0</v>
      </c>
      <c r="R28" s="277">
        <v>0</v>
      </c>
      <c r="S28" s="277">
        <v>0</v>
      </c>
      <c r="T28" s="277">
        <v>0</v>
      </c>
      <c r="U28" s="277">
        <v>0</v>
      </c>
      <c r="V28" s="277">
        <v>0</v>
      </c>
      <c r="W28" s="279" t="e">
        <f t="shared" si="0"/>
        <v>#REF!</v>
      </c>
      <c r="X28" s="279" t="s">
        <v>13111</v>
      </c>
      <c r="Y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" s="279">
        <f>IF(MAX(tbl2020POS[[#This Row],[P]:[PR]])=tbl2020POS[[#This Row],[P]],1,0)</f>
        <v>1</v>
      </c>
      <c r="AA28" s="279">
        <f>IF(tbl2020POS[[#This Row],[QUALP]]=1,IF(tbl2020POS[[#This Row],[GS]]&gt;=GS_TO_QUALIFY,1,0),0)</f>
        <v>0</v>
      </c>
      <c r="AB28" s="279">
        <f>IF(tbl2020POS[[#This Row],[QUALP]]=1,IF(tbl2020POS[[#This Row],[G]]-tbl2020POS[[#This Row],[GS]]&gt;=RP_APP_TO_QUALIFY,1,0),0)</f>
        <v>0</v>
      </c>
      <c r="AC28" s="279" t="e">
        <f>IF(tbl2020POS[[#This Row],[C]]&gt;=GAMES_TO_QUALIFY,1,IF(tbl2020POS[[#This Row],[PRIMPOS]]="C",1,0))</f>
        <v>#REF!</v>
      </c>
      <c r="AD28" s="279" t="e">
        <f>IF(tbl2020POS[[#This Row],[1B]]&gt;=GAMES_TO_QUALIFY,1,IF(tbl2020POS[[#This Row],[PRIMPOS]]="1B",1,0))</f>
        <v>#REF!</v>
      </c>
      <c r="AE28" s="279" t="e">
        <f>IF(tbl2020POS[[#This Row],[2B]]&gt;=GAMES_TO_QUALIFY,1,IF(tbl2020POS[[#This Row],[PRIMPOS]]="2B",1,0))</f>
        <v>#REF!</v>
      </c>
      <c r="AF28" s="279" t="e">
        <f>IF(tbl2020POS[[#This Row],[3B]]&gt;=GAMES_TO_QUALIFY,1,IF(tbl2020POS[[#This Row],[PRIMPOS]]="3B",1,0))</f>
        <v>#REF!</v>
      </c>
      <c r="AG28" s="279" t="e">
        <f>IF(tbl2020POS[[#This Row],[SS]]&gt;=GAMES_TO_QUALIFY,1,IF(tbl2020POS[[#This Row],[PRIMPOS]]="SS",1,0))</f>
        <v>#REF!</v>
      </c>
      <c r="AH28" s="279" t="e">
        <f>IF(tbl2020POS[[#This Row],[LF]]&gt;=GAMES_TO_QUALIFY,1,0)</f>
        <v>#REF!</v>
      </c>
      <c r="AI28" s="279" t="e">
        <f>IF(tbl2020POS[[#This Row],[CF]]&gt;=GAMES_TO_QUALIFY,1,0)</f>
        <v>#REF!</v>
      </c>
      <c r="AJ28" s="279" t="e">
        <f>IF(tbl2020POS[[#This Row],[RF]]&gt;=GAMES_TO_QUALIFY,1,0)</f>
        <v>#REF!</v>
      </c>
      <c r="AK28" s="279" t="e">
        <f>IF(tbl2020POS[[#This Row],[OF]]&gt;=GAMES_TO_QUALIFY,1,IF(tbl2020POS[[#This Row],[PRIMPOS]]="OF",1,0))</f>
        <v>#REF!</v>
      </c>
      <c r="AL28" s="279" t="e">
        <f>IF(tbl2020POS[[#This Row],[DH]]&gt;=GAMES_TO_QUALIFY,1,IF(tbl2020POS[[#This Row],[PRIMPOS]]="DH",1,0))</f>
        <v>#REF!</v>
      </c>
      <c r="AM28" s="279" t="str" cm="1">
        <f t="array" aca="1" ref="AM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" s="280" t="str">
        <f>IFERROR(LEFT(tbl2020POS[[#This Row],[POSROUGH]],LEN(tbl2020POS[[#This Row],[POSROUGH]])-1),"")</f>
        <v/>
      </c>
      <c r="AP2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" spans="1:42" x14ac:dyDescent="0.3">
      <c r="A29" s="277">
        <v>26</v>
      </c>
      <c r="B29" t="s">
        <v>20586</v>
      </c>
      <c r="C29" s="277">
        <v>26</v>
      </c>
      <c r="D29" s="278" t="s">
        <v>1386</v>
      </c>
      <c r="E29" s="277">
        <v>2</v>
      </c>
      <c r="F29" s="277">
        <v>14</v>
      </c>
      <c r="G29" s="277">
        <v>9</v>
      </c>
      <c r="H29" s="277">
        <v>14</v>
      </c>
      <c r="I29" s="277">
        <v>14</v>
      </c>
      <c r="J29" s="277">
        <v>0</v>
      </c>
      <c r="K29" s="277">
        <v>14</v>
      </c>
      <c r="L29" s="277">
        <v>0</v>
      </c>
      <c r="M29" s="277">
        <v>0</v>
      </c>
      <c r="N29" s="277">
        <v>0</v>
      </c>
      <c r="O29" s="277">
        <v>0</v>
      </c>
      <c r="P29" s="277">
        <v>0</v>
      </c>
      <c r="Q29" s="277">
        <v>0</v>
      </c>
      <c r="R29" s="277">
        <v>0</v>
      </c>
      <c r="S29" s="277">
        <v>0</v>
      </c>
      <c r="T29" s="277">
        <v>0</v>
      </c>
      <c r="U29" s="277">
        <v>0</v>
      </c>
      <c r="V29" s="277">
        <v>0</v>
      </c>
      <c r="W29" s="279" t="e">
        <f t="shared" si="0"/>
        <v>#REF!</v>
      </c>
      <c r="X29" s="279" t="s">
        <v>15522</v>
      </c>
      <c r="Y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9" s="279">
        <f>IF(MAX(tbl2020POS[[#This Row],[P]:[PR]])=tbl2020POS[[#This Row],[P]],1,0)</f>
        <v>0</v>
      </c>
      <c r="AA29" s="279">
        <f>IF(tbl2020POS[[#This Row],[QUALP]]=1,IF(tbl2020POS[[#This Row],[GS]]&gt;=GS_TO_QUALIFY,1,0),0)</f>
        <v>0</v>
      </c>
      <c r="AB29" s="279">
        <f>IF(tbl2020POS[[#This Row],[QUALP]]=1,IF(tbl2020POS[[#This Row],[G]]-tbl2020POS[[#This Row],[GS]]&gt;=RP_APP_TO_QUALIFY,1,0),0)</f>
        <v>0</v>
      </c>
      <c r="AC29" s="279" t="e">
        <f>IF(tbl2020POS[[#This Row],[C]]&gt;=GAMES_TO_QUALIFY,1,IF(tbl2020POS[[#This Row],[PRIMPOS]]="C",1,0))</f>
        <v>#REF!</v>
      </c>
      <c r="AD29" s="279" t="e">
        <f>IF(tbl2020POS[[#This Row],[1B]]&gt;=GAMES_TO_QUALIFY,1,IF(tbl2020POS[[#This Row],[PRIMPOS]]="1B",1,0))</f>
        <v>#REF!</v>
      </c>
      <c r="AE29" s="279" t="e">
        <f>IF(tbl2020POS[[#This Row],[2B]]&gt;=GAMES_TO_QUALIFY,1,IF(tbl2020POS[[#This Row],[PRIMPOS]]="2B",1,0))</f>
        <v>#REF!</v>
      </c>
      <c r="AF29" s="279" t="e">
        <f>IF(tbl2020POS[[#This Row],[3B]]&gt;=GAMES_TO_QUALIFY,1,IF(tbl2020POS[[#This Row],[PRIMPOS]]="3B",1,0))</f>
        <v>#REF!</v>
      </c>
      <c r="AG29" s="279" t="e">
        <f>IF(tbl2020POS[[#This Row],[SS]]&gt;=GAMES_TO_QUALIFY,1,IF(tbl2020POS[[#This Row],[PRIMPOS]]="SS",1,0))</f>
        <v>#REF!</v>
      </c>
      <c r="AH29" s="279" t="e">
        <f>IF(tbl2020POS[[#This Row],[LF]]&gt;=GAMES_TO_QUALIFY,1,0)</f>
        <v>#REF!</v>
      </c>
      <c r="AI29" s="279" t="e">
        <f>IF(tbl2020POS[[#This Row],[CF]]&gt;=GAMES_TO_QUALIFY,1,0)</f>
        <v>#REF!</v>
      </c>
      <c r="AJ29" s="279" t="e">
        <f>IF(tbl2020POS[[#This Row],[RF]]&gt;=GAMES_TO_QUALIFY,1,0)</f>
        <v>#REF!</v>
      </c>
      <c r="AK29" s="279" t="e">
        <f>IF(tbl2020POS[[#This Row],[OF]]&gt;=GAMES_TO_QUALIFY,1,IF(tbl2020POS[[#This Row],[PRIMPOS]]="OF",1,0))</f>
        <v>#REF!</v>
      </c>
      <c r="AL29" s="279" t="e">
        <f>IF(tbl2020POS[[#This Row],[DH]]&gt;=GAMES_TO_QUALIFY,1,IF(tbl2020POS[[#This Row],[PRIMPOS]]="DH",1,0))</f>
        <v>#REF!</v>
      </c>
      <c r="AM29" s="279" t="e" cm="1">
        <f t="array" aca="1" ref="AM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" s="280" t="str">
        <f>IFERROR(LEFT(tbl2020POS[[#This Row],[POSROUGH]],LEN(tbl2020POS[[#This Row],[POSROUGH]])-1),"")</f>
        <v/>
      </c>
      <c r="AP2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" spans="1:42" x14ac:dyDescent="0.3">
      <c r="A30" s="277">
        <v>27</v>
      </c>
      <c r="B30" t="s">
        <v>20587</v>
      </c>
      <c r="C30" s="277">
        <v>27</v>
      </c>
      <c r="D30" s="278" t="s">
        <v>20584</v>
      </c>
      <c r="E30" s="277">
        <v>4</v>
      </c>
      <c r="F30" s="277">
        <v>16</v>
      </c>
      <c r="G30" s="277">
        <v>7</v>
      </c>
      <c r="H30" s="277">
        <v>16</v>
      </c>
      <c r="I30" s="277">
        <v>15</v>
      </c>
      <c r="J30" s="277">
        <v>0</v>
      </c>
      <c r="K30" s="277">
        <v>0</v>
      </c>
      <c r="L30" s="277">
        <v>0</v>
      </c>
      <c r="M30" s="277">
        <v>0</v>
      </c>
      <c r="N30" s="277">
        <v>0</v>
      </c>
      <c r="O30" s="277">
        <v>0</v>
      </c>
      <c r="P30" s="277">
        <v>12</v>
      </c>
      <c r="Q30" s="277">
        <v>4</v>
      </c>
      <c r="R30" s="277">
        <v>1</v>
      </c>
      <c r="S30" s="277">
        <v>15</v>
      </c>
      <c r="T30" s="277">
        <v>0</v>
      </c>
      <c r="U30" s="277">
        <v>0</v>
      </c>
      <c r="V30" s="277">
        <v>3</v>
      </c>
      <c r="W30" s="279" t="e">
        <f t="shared" si="0"/>
        <v>#REF!</v>
      </c>
      <c r="X30" s="279" t="s">
        <v>12903</v>
      </c>
      <c r="Y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0" s="279">
        <f>IF(MAX(tbl2020POS[[#This Row],[P]:[PR]])=tbl2020POS[[#This Row],[P]],1,0)</f>
        <v>0</v>
      </c>
      <c r="AA30" s="279">
        <f>IF(tbl2020POS[[#This Row],[QUALP]]=1,IF(tbl2020POS[[#This Row],[GS]]&gt;=GS_TO_QUALIFY,1,0),0)</f>
        <v>0</v>
      </c>
      <c r="AB30" s="279">
        <f>IF(tbl2020POS[[#This Row],[QUALP]]=1,IF(tbl2020POS[[#This Row],[G]]-tbl2020POS[[#This Row],[GS]]&gt;=RP_APP_TO_QUALIFY,1,0),0)</f>
        <v>0</v>
      </c>
      <c r="AC30" s="279" t="e">
        <f>IF(tbl2020POS[[#This Row],[C]]&gt;=GAMES_TO_QUALIFY,1,IF(tbl2020POS[[#This Row],[PRIMPOS]]="C",1,0))</f>
        <v>#REF!</v>
      </c>
      <c r="AD30" s="279" t="e">
        <f>IF(tbl2020POS[[#This Row],[1B]]&gt;=GAMES_TO_QUALIFY,1,IF(tbl2020POS[[#This Row],[PRIMPOS]]="1B",1,0))</f>
        <v>#REF!</v>
      </c>
      <c r="AE30" s="279" t="e">
        <f>IF(tbl2020POS[[#This Row],[2B]]&gt;=GAMES_TO_QUALIFY,1,IF(tbl2020POS[[#This Row],[PRIMPOS]]="2B",1,0))</f>
        <v>#REF!</v>
      </c>
      <c r="AF30" s="279" t="e">
        <f>IF(tbl2020POS[[#This Row],[3B]]&gt;=GAMES_TO_QUALIFY,1,IF(tbl2020POS[[#This Row],[PRIMPOS]]="3B",1,0))</f>
        <v>#REF!</v>
      </c>
      <c r="AG30" s="279" t="e">
        <f>IF(tbl2020POS[[#This Row],[SS]]&gt;=GAMES_TO_QUALIFY,1,IF(tbl2020POS[[#This Row],[PRIMPOS]]="SS",1,0))</f>
        <v>#REF!</v>
      </c>
      <c r="AH30" s="279" t="e">
        <f>IF(tbl2020POS[[#This Row],[LF]]&gt;=GAMES_TO_QUALIFY,1,0)</f>
        <v>#REF!</v>
      </c>
      <c r="AI30" s="279" t="e">
        <f>IF(tbl2020POS[[#This Row],[CF]]&gt;=GAMES_TO_QUALIFY,1,0)</f>
        <v>#REF!</v>
      </c>
      <c r="AJ30" s="279" t="e">
        <f>IF(tbl2020POS[[#This Row],[RF]]&gt;=GAMES_TO_QUALIFY,1,0)</f>
        <v>#REF!</v>
      </c>
      <c r="AK30" s="279" t="e">
        <f>IF(tbl2020POS[[#This Row],[OF]]&gt;=GAMES_TO_QUALIFY,1,IF(tbl2020POS[[#This Row],[PRIMPOS]]="OF",1,0))</f>
        <v>#REF!</v>
      </c>
      <c r="AL30" s="279" t="e">
        <f>IF(tbl2020POS[[#This Row],[DH]]&gt;=GAMES_TO_QUALIFY,1,IF(tbl2020POS[[#This Row],[PRIMPOS]]="DH",1,0))</f>
        <v>#REF!</v>
      </c>
      <c r="AM30" s="279" t="e" cm="1">
        <f t="array" aca="1" ref="AM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" s="280" t="str">
        <f>IFERROR(LEFT(tbl2020POS[[#This Row],[POSROUGH]],LEN(tbl2020POS[[#This Row],[POSROUGH]])-1),"")</f>
        <v/>
      </c>
      <c r="AP3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" spans="1:42" x14ac:dyDescent="0.3">
      <c r="A31" s="277">
        <v>28</v>
      </c>
      <c r="B31" t="s">
        <v>20588</v>
      </c>
      <c r="C31" s="277">
        <v>23</v>
      </c>
      <c r="D31" s="278" t="s">
        <v>1402</v>
      </c>
      <c r="E31" s="277">
        <v>2</v>
      </c>
      <c r="F31" s="277">
        <v>3</v>
      </c>
      <c r="G31" s="277">
        <v>0</v>
      </c>
      <c r="H31" s="277">
        <v>0</v>
      </c>
      <c r="I31" s="277">
        <v>3</v>
      </c>
      <c r="J31" s="277">
        <v>3</v>
      </c>
      <c r="K31" s="277">
        <v>0</v>
      </c>
      <c r="L31" s="277">
        <v>0</v>
      </c>
      <c r="M31" s="277">
        <v>0</v>
      </c>
      <c r="N31" s="277">
        <v>0</v>
      </c>
      <c r="O31" s="277">
        <v>0</v>
      </c>
      <c r="P31" s="277">
        <v>0</v>
      </c>
      <c r="Q31" s="277">
        <v>0</v>
      </c>
      <c r="R31" s="277">
        <v>0</v>
      </c>
      <c r="S31" s="277">
        <v>0</v>
      </c>
      <c r="T31" s="277">
        <v>0</v>
      </c>
      <c r="U31" s="277">
        <v>0</v>
      </c>
      <c r="V31" s="277">
        <v>0</v>
      </c>
      <c r="W31" s="279" t="e">
        <f t="shared" si="0"/>
        <v>#REF!</v>
      </c>
      <c r="X31" s="279" t="s">
        <v>15526</v>
      </c>
      <c r="Y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" s="279">
        <f>IF(MAX(tbl2020POS[[#This Row],[P]:[PR]])=tbl2020POS[[#This Row],[P]],1,0)</f>
        <v>1</v>
      </c>
      <c r="AA31" s="279">
        <f>IF(tbl2020POS[[#This Row],[QUALP]]=1,IF(tbl2020POS[[#This Row],[GS]]&gt;=GS_TO_QUALIFY,1,0),0)</f>
        <v>0</v>
      </c>
      <c r="AB31" s="279">
        <f>IF(tbl2020POS[[#This Row],[QUALP]]=1,IF(tbl2020POS[[#This Row],[G]]-tbl2020POS[[#This Row],[GS]]&gt;=RP_APP_TO_QUALIFY,1,0),0)</f>
        <v>0</v>
      </c>
      <c r="AC31" s="279" t="e">
        <f>IF(tbl2020POS[[#This Row],[C]]&gt;=GAMES_TO_QUALIFY,1,IF(tbl2020POS[[#This Row],[PRIMPOS]]="C",1,0))</f>
        <v>#REF!</v>
      </c>
      <c r="AD31" s="279" t="e">
        <f>IF(tbl2020POS[[#This Row],[1B]]&gt;=GAMES_TO_QUALIFY,1,IF(tbl2020POS[[#This Row],[PRIMPOS]]="1B",1,0))</f>
        <v>#REF!</v>
      </c>
      <c r="AE31" s="279" t="e">
        <f>IF(tbl2020POS[[#This Row],[2B]]&gt;=GAMES_TO_QUALIFY,1,IF(tbl2020POS[[#This Row],[PRIMPOS]]="2B",1,0))</f>
        <v>#REF!</v>
      </c>
      <c r="AF31" s="279" t="e">
        <f>IF(tbl2020POS[[#This Row],[3B]]&gt;=GAMES_TO_QUALIFY,1,IF(tbl2020POS[[#This Row],[PRIMPOS]]="3B",1,0))</f>
        <v>#REF!</v>
      </c>
      <c r="AG31" s="279" t="e">
        <f>IF(tbl2020POS[[#This Row],[SS]]&gt;=GAMES_TO_QUALIFY,1,IF(tbl2020POS[[#This Row],[PRIMPOS]]="SS",1,0))</f>
        <v>#REF!</v>
      </c>
      <c r="AH31" s="279" t="e">
        <f>IF(tbl2020POS[[#This Row],[LF]]&gt;=GAMES_TO_QUALIFY,1,0)</f>
        <v>#REF!</v>
      </c>
      <c r="AI31" s="279" t="e">
        <f>IF(tbl2020POS[[#This Row],[CF]]&gt;=GAMES_TO_QUALIFY,1,0)</f>
        <v>#REF!</v>
      </c>
      <c r="AJ31" s="279" t="e">
        <f>IF(tbl2020POS[[#This Row],[RF]]&gt;=GAMES_TO_QUALIFY,1,0)</f>
        <v>#REF!</v>
      </c>
      <c r="AK31" s="279" t="e">
        <f>IF(tbl2020POS[[#This Row],[OF]]&gt;=GAMES_TO_QUALIFY,1,IF(tbl2020POS[[#This Row],[PRIMPOS]]="OF",1,0))</f>
        <v>#REF!</v>
      </c>
      <c r="AL31" s="279" t="e">
        <f>IF(tbl2020POS[[#This Row],[DH]]&gt;=GAMES_TO_QUALIFY,1,IF(tbl2020POS[[#This Row],[PRIMPOS]]="DH",1,0))</f>
        <v>#REF!</v>
      </c>
      <c r="AM31" s="279" t="str" cm="1">
        <f t="array" aca="1" ref="AM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" s="280" t="str">
        <f>IFERROR(LEFT(tbl2020POS[[#This Row],[POSROUGH]],LEN(tbl2020POS[[#This Row],[POSROUGH]])-1),"")</f>
        <v/>
      </c>
      <c r="AP3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2" spans="1:42" x14ac:dyDescent="0.3">
      <c r="A32" s="277">
        <v>29</v>
      </c>
      <c r="B32" t="s">
        <v>20589</v>
      </c>
      <c r="C32" s="277">
        <v>31</v>
      </c>
      <c r="D32" s="278" t="s">
        <v>20565</v>
      </c>
      <c r="E32" s="277">
        <v>8</v>
      </c>
      <c r="F32" s="277">
        <v>7</v>
      </c>
      <c r="G32" s="277">
        <v>4</v>
      </c>
      <c r="H32" s="277">
        <v>7</v>
      </c>
      <c r="I32" s="277">
        <v>3</v>
      </c>
      <c r="J32" s="277">
        <v>0</v>
      </c>
      <c r="K32" s="277">
        <v>0</v>
      </c>
      <c r="L32" s="277">
        <v>0</v>
      </c>
      <c r="M32" s="277">
        <v>0</v>
      </c>
      <c r="N32" s="277">
        <v>0</v>
      </c>
      <c r="O32" s="277">
        <v>0</v>
      </c>
      <c r="P32" s="277">
        <v>2</v>
      </c>
      <c r="Q32" s="277">
        <v>1</v>
      </c>
      <c r="R32" s="277">
        <v>0</v>
      </c>
      <c r="S32" s="277">
        <v>3</v>
      </c>
      <c r="T32" s="277">
        <v>3</v>
      </c>
      <c r="U32" s="277">
        <v>1</v>
      </c>
      <c r="V32" s="277">
        <v>1</v>
      </c>
      <c r="W32" s="279" t="e">
        <f t="shared" si="0"/>
        <v>#REF!</v>
      </c>
      <c r="X32" s="279" t="s">
        <v>3466</v>
      </c>
      <c r="Y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" s="279">
        <f>IF(MAX(tbl2020POS[[#This Row],[P]:[PR]])=tbl2020POS[[#This Row],[P]],1,0)</f>
        <v>0</v>
      </c>
      <c r="AA32" s="279">
        <f>IF(tbl2020POS[[#This Row],[QUALP]]=1,IF(tbl2020POS[[#This Row],[GS]]&gt;=GS_TO_QUALIFY,1,0),0)</f>
        <v>0</v>
      </c>
      <c r="AB32" s="279">
        <f>IF(tbl2020POS[[#This Row],[QUALP]]=1,IF(tbl2020POS[[#This Row],[G]]-tbl2020POS[[#This Row],[GS]]&gt;=RP_APP_TO_QUALIFY,1,0),0)</f>
        <v>0</v>
      </c>
      <c r="AC32" s="279" t="e">
        <f>IF(tbl2020POS[[#This Row],[C]]&gt;=GAMES_TO_QUALIFY,1,IF(tbl2020POS[[#This Row],[PRIMPOS]]="C",1,0))</f>
        <v>#REF!</v>
      </c>
      <c r="AD32" s="279" t="e">
        <f>IF(tbl2020POS[[#This Row],[1B]]&gt;=GAMES_TO_QUALIFY,1,IF(tbl2020POS[[#This Row],[PRIMPOS]]="1B",1,0))</f>
        <v>#REF!</v>
      </c>
      <c r="AE32" s="279" t="e">
        <f>IF(tbl2020POS[[#This Row],[2B]]&gt;=GAMES_TO_QUALIFY,1,IF(tbl2020POS[[#This Row],[PRIMPOS]]="2B",1,0))</f>
        <v>#REF!</v>
      </c>
      <c r="AF32" s="279" t="e">
        <f>IF(tbl2020POS[[#This Row],[3B]]&gt;=GAMES_TO_QUALIFY,1,IF(tbl2020POS[[#This Row],[PRIMPOS]]="3B",1,0))</f>
        <v>#REF!</v>
      </c>
      <c r="AG32" s="279" t="e">
        <f>IF(tbl2020POS[[#This Row],[SS]]&gt;=GAMES_TO_QUALIFY,1,IF(tbl2020POS[[#This Row],[PRIMPOS]]="SS",1,0))</f>
        <v>#REF!</v>
      </c>
      <c r="AH32" s="279" t="e">
        <f>IF(tbl2020POS[[#This Row],[LF]]&gt;=GAMES_TO_QUALIFY,1,0)</f>
        <v>#REF!</v>
      </c>
      <c r="AI32" s="279" t="e">
        <f>IF(tbl2020POS[[#This Row],[CF]]&gt;=GAMES_TO_QUALIFY,1,0)</f>
        <v>#REF!</v>
      </c>
      <c r="AJ32" s="279" t="e">
        <f>IF(tbl2020POS[[#This Row],[RF]]&gt;=GAMES_TO_QUALIFY,1,0)</f>
        <v>#REF!</v>
      </c>
      <c r="AK32" s="279" t="e">
        <f>IF(tbl2020POS[[#This Row],[OF]]&gt;=GAMES_TO_QUALIFY,1,IF(tbl2020POS[[#This Row],[PRIMPOS]]="OF",1,0))</f>
        <v>#REF!</v>
      </c>
      <c r="AL32" s="279" t="e">
        <f>IF(tbl2020POS[[#This Row],[DH]]&gt;=GAMES_TO_QUALIFY,1,IF(tbl2020POS[[#This Row],[PRIMPOS]]="DH",1,0))</f>
        <v>#REF!</v>
      </c>
      <c r="AM32" s="279" t="e" cm="1">
        <f t="array" aca="1" ref="AM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" s="280" t="str">
        <f>IFERROR(LEFT(tbl2020POS[[#This Row],[POSROUGH]],LEN(tbl2020POS[[#This Row],[POSROUGH]])-1),"")</f>
        <v/>
      </c>
      <c r="AP3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" spans="1:42" x14ac:dyDescent="0.3">
      <c r="A33" s="277">
        <v>30</v>
      </c>
      <c r="B33" t="s">
        <v>20590</v>
      </c>
      <c r="C33" s="277">
        <v>26</v>
      </c>
      <c r="D33" s="278" t="s">
        <v>1526</v>
      </c>
      <c r="E33" s="277">
        <v>3</v>
      </c>
      <c r="F33" s="277">
        <v>24</v>
      </c>
      <c r="G33" s="277">
        <v>0</v>
      </c>
      <c r="H33" s="277">
        <v>0</v>
      </c>
      <c r="I33" s="277">
        <v>24</v>
      </c>
      <c r="J33" s="277">
        <v>24</v>
      </c>
      <c r="K33" s="277">
        <v>0</v>
      </c>
      <c r="L33" s="277">
        <v>0</v>
      </c>
      <c r="M33" s="277">
        <v>0</v>
      </c>
      <c r="N33" s="277">
        <v>0</v>
      </c>
      <c r="O33" s="277">
        <v>0</v>
      </c>
      <c r="P33" s="277">
        <v>0</v>
      </c>
      <c r="Q33" s="277">
        <v>0</v>
      </c>
      <c r="R33" s="277">
        <v>0</v>
      </c>
      <c r="S33" s="277">
        <v>0</v>
      </c>
      <c r="T33" s="277">
        <v>0</v>
      </c>
      <c r="U33" s="277">
        <v>0</v>
      </c>
      <c r="V33" s="277">
        <v>0</v>
      </c>
      <c r="W33" s="279" t="e">
        <f t="shared" si="0"/>
        <v>#REF!</v>
      </c>
      <c r="X33" s="279" t="s">
        <v>15529</v>
      </c>
      <c r="Y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" s="279">
        <f>IF(MAX(tbl2020POS[[#This Row],[P]:[PR]])=tbl2020POS[[#This Row],[P]],1,0)</f>
        <v>1</v>
      </c>
      <c r="AA33" s="279">
        <f>IF(tbl2020POS[[#This Row],[QUALP]]=1,IF(tbl2020POS[[#This Row],[GS]]&gt;=GS_TO_QUALIFY,1,0),0)</f>
        <v>0</v>
      </c>
      <c r="AB33" s="279">
        <f>IF(tbl2020POS[[#This Row],[QUALP]]=1,IF(tbl2020POS[[#This Row],[G]]-tbl2020POS[[#This Row],[GS]]&gt;=RP_APP_TO_QUALIFY,1,0),0)</f>
        <v>1</v>
      </c>
      <c r="AC33" s="279" t="e">
        <f>IF(tbl2020POS[[#This Row],[C]]&gt;=GAMES_TO_QUALIFY,1,IF(tbl2020POS[[#This Row],[PRIMPOS]]="C",1,0))</f>
        <v>#REF!</v>
      </c>
      <c r="AD33" s="279" t="e">
        <f>IF(tbl2020POS[[#This Row],[1B]]&gt;=GAMES_TO_QUALIFY,1,IF(tbl2020POS[[#This Row],[PRIMPOS]]="1B",1,0))</f>
        <v>#REF!</v>
      </c>
      <c r="AE33" s="279" t="e">
        <f>IF(tbl2020POS[[#This Row],[2B]]&gt;=GAMES_TO_QUALIFY,1,IF(tbl2020POS[[#This Row],[PRIMPOS]]="2B",1,0))</f>
        <v>#REF!</v>
      </c>
      <c r="AF33" s="279" t="e">
        <f>IF(tbl2020POS[[#This Row],[3B]]&gt;=GAMES_TO_QUALIFY,1,IF(tbl2020POS[[#This Row],[PRIMPOS]]="3B",1,0))</f>
        <v>#REF!</v>
      </c>
      <c r="AG33" s="279" t="e">
        <f>IF(tbl2020POS[[#This Row],[SS]]&gt;=GAMES_TO_QUALIFY,1,IF(tbl2020POS[[#This Row],[PRIMPOS]]="SS",1,0))</f>
        <v>#REF!</v>
      </c>
      <c r="AH33" s="279" t="e">
        <f>IF(tbl2020POS[[#This Row],[LF]]&gt;=GAMES_TO_QUALIFY,1,0)</f>
        <v>#REF!</v>
      </c>
      <c r="AI33" s="279" t="e">
        <f>IF(tbl2020POS[[#This Row],[CF]]&gt;=GAMES_TO_QUALIFY,1,0)</f>
        <v>#REF!</v>
      </c>
      <c r="AJ33" s="279" t="e">
        <f>IF(tbl2020POS[[#This Row],[RF]]&gt;=GAMES_TO_QUALIFY,1,0)</f>
        <v>#REF!</v>
      </c>
      <c r="AK33" s="279" t="e">
        <f>IF(tbl2020POS[[#This Row],[OF]]&gt;=GAMES_TO_QUALIFY,1,IF(tbl2020POS[[#This Row],[PRIMPOS]]="OF",1,0))</f>
        <v>#REF!</v>
      </c>
      <c r="AL33" s="279" t="e">
        <f>IF(tbl2020POS[[#This Row],[DH]]&gt;=GAMES_TO_QUALIFY,1,IF(tbl2020POS[[#This Row],[PRIMPOS]]="DH",1,0))</f>
        <v>#REF!</v>
      </c>
      <c r="AM33" s="279" t="str" cm="1">
        <f t="array" aca="1" ref="AM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" s="280" t="str">
        <f>IFERROR(LEFT(tbl2020POS[[#This Row],[POSROUGH]],LEN(tbl2020POS[[#This Row],[POSROUGH]])-1),"")</f>
        <v/>
      </c>
      <c r="AP3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4" spans="1:42" x14ac:dyDescent="0.3">
      <c r="A34" s="277">
        <v>31</v>
      </c>
      <c r="B34" t="s">
        <v>20591</v>
      </c>
      <c r="C34" s="277">
        <v>26</v>
      </c>
      <c r="D34" s="278" t="s">
        <v>1481</v>
      </c>
      <c r="E34" s="277">
        <v>5</v>
      </c>
      <c r="F34" s="277">
        <v>28</v>
      </c>
      <c r="G34" s="277">
        <v>6</v>
      </c>
      <c r="H34" s="277">
        <v>28</v>
      </c>
      <c r="I34" s="277">
        <v>28</v>
      </c>
      <c r="J34" s="277">
        <v>0</v>
      </c>
      <c r="K34" s="277">
        <v>0</v>
      </c>
      <c r="L34" s="277">
        <v>0</v>
      </c>
      <c r="M34" s="277">
        <v>0</v>
      </c>
      <c r="N34" s="277">
        <v>0</v>
      </c>
      <c r="O34" s="277">
        <v>0</v>
      </c>
      <c r="P34" s="277">
        <v>0</v>
      </c>
      <c r="Q34" s="277">
        <v>28</v>
      </c>
      <c r="R34" s="277">
        <v>0</v>
      </c>
      <c r="S34" s="277">
        <v>28</v>
      </c>
      <c r="T34" s="277">
        <v>0</v>
      </c>
      <c r="U34" s="277">
        <v>1</v>
      </c>
      <c r="V34" s="277">
        <v>5</v>
      </c>
      <c r="W34" s="279" t="e">
        <f t="shared" si="0"/>
        <v>#REF!</v>
      </c>
      <c r="X34" s="279" t="s">
        <v>10883</v>
      </c>
      <c r="Y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4" s="279">
        <f>IF(MAX(tbl2020POS[[#This Row],[P]:[PR]])=tbl2020POS[[#This Row],[P]],1,0)</f>
        <v>0</v>
      </c>
      <c r="AA34" s="279">
        <f>IF(tbl2020POS[[#This Row],[QUALP]]=1,IF(tbl2020POS[[#This Row],[GS]]&gt;=GS_TO_QUALIFY,1,0),0)</f>
        <v>0</v>
      </c>
      <c r="AB34" s="279">
        <f>IF(tbl2020POS[[#This Row],[QUALP]]=1,IF(tbl2020POS[[#This Row],[G]]-tbl2020POS[[#This Row],[GS]]&gt;=RP_APP_TO_QUALIFY,1,0),0)</f>
        <v>0</v>
      </c>
      <c r="AC34" s="279" t="e">
        <f>IF(tbl2020POS[[#This Row],[C]]&gt;=GAMES_TO_QUALIFY,1,IF(tbl2020POS[[#This Row],[PRIMPOS]]="C",1,0))</f>
        <v>#REF!</v>
      </c>
      <c r="AD34" s="279" t="e">
        <f>IF(tbl2020POS[[#This Row],[1B]]&gt;=GAMES_TO_QUALIFY,1,IF(tbl2020POS[[#This Row],[PRIMPOS]]="1B",1,0))</f>
        <v>#REF!</v>
      </c>
      <c r="AE34" s="279" t="e">
        <f>IF(tbl2020POS[[#This Row],[2B]]&gt;=GAMES_TO_QUALIFY,1,IF(tbl2020POS[[#This Row],[PRIMPOS]]="2B",1,0))</f>
        <v>#REF!</v>
      </c>
      <c r="AF34" s="279" t="e">
        <f>IF(tbl2020POS[[#This Row],[3B]]&gt;=GAMES_TO_QUALIFY,1,IF(tbl2020POS[[#This Row],[PRIMPOS]]="3B",1,0))</f>
        <v>#REF!</v>
      </c>
      <c r="AG34" s="279" t="e">
        <f>IF(tbl2020POS[[#This Row],[SS]]&gt;=GAMES_TO_QUALIFY,1,IF(tbl2020POS[[#This Row],[PRIMPOS]]="SS",1,0))</f>
        <v>#REF!</v>
      </c>
      <c r="AH34" s="279" t="e">
        <f>IF(tbl2020POS[[#This Row],[LF]]&gt;=GAMES_TO_QUALIFY,1,0)</f>
        <v>#REF!</v>
      </c>
      <c r="AI34" s="279" t="e">
        <f>IF(tbl2020POS[[#This Row],[CF]]&gt;=GAMES_TO_QUALIFY,1,0)</f>
        <v>#REF!</v>
      </c>
      <c r="AJ34" s="279" t="e">
        <f>IF(tbl2020POS[[#This Row],[RF]]&gt;=GAMES_TO_QUALIFY,1,0)</f>
        <v>#REF!</v>
      </c>
      <c r="AK34" s="279" t="e">
        <f>IF(tbl2020POS[[#This Row],[OF]]&gt;=GAMES_TO_QUALIFY,1,IF(tbl2020POS[[#This Row],[PRIMPOS]]="OF",1,0))</f>
        <v>#REF!</v>
      </c>
      <c r="AL34" s="279" t="e">
        <f>IF(tbl2020POS[[#This Row],[DH]]&gt;=GAMES_TO_QUALIFY,1,IF(tbl2020POS[[#This Row],[PRIMPOS]]="DH",1,0))</f>
        <v>#REF!</v>
      </c>
      <c r="AM34" s="279" t="e" cm="1">
        <f t="array" aca="1" ref="AM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" s="280" t="str">
        <f>IFERROR(LEFT(tbl2020POS[[#This Row],[POSROUGH]],LEN(tbl2020POS[[#This Row],[POSROUGH]])-1),"")</f>
        <v/>
      </c>
      <c r="AP3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5" spans="1:42" x14ac:dyDescent="0.3">
      <c r="A35" s="277">
        <v>32</v>
      </c>
      <c r="B35" t="s">
        <v>20592</v>
      </c>
      <c r="C35" s="277">
        <v>25</v>
      </c>
      <c r="D35" s="278" t="s">
        <v>1509</v>
      </c>
      <c r="E35" s="277">
        <v>2</v>
      </c>
      <c r="F35" s="277">
        <v>57</v>
      </c>
      <c r="G35" s="277">
        <v>55</v>
      </c>
      <c r="H35" s="277">
        <v>57</v>
      </c>
      <c r="I35" s="277">
        <v>39</v>
      </c>
      <c r="J35" s="277">
        <v>0</v>
      </c>
      <c r="K35" s="277">
        <v>0</v>
      </c>
      <c r="L35" s="277">
        <v>39</v>
      </c>
      <c r="M35" s="277">
        <v>0</v>
      </c>
      <c r="N35" s="277">
        <v>0</v>
      </c>
      <c r="O35" s="277">
        <v>0</v>
      </c>
      <c r="P35" s="277">
        <v>0</v>
      </c>
      <c r="Q35" s="277">
        <v>0</v>
      </c>
      <c r="R35" s="277">
        <v>0</v>
      </c>
      <c r="S35" s="277">
        <v>0</v>
      </c>
      <c r="T35" s="277">
        <v>17</v>
      </c>
      <c r="U35" s="277">
        <v>2</v>
      </c>
      <c r="V35" s="277">
        <v>0</v>
      </c>
      <c r="W35" s="279" t="e">
        <f t="shared" si="0"/>
        <v>#REF!</v>
      </c>
      <c r="X35" s="279" t="s">
        <v>14934</v>
      </c>
      <c r="Y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5" s="279">
        <f>IF(MAX(tbl2020POS[[#This Row],[P]:[PR]])=tbl2020POS[[#This Row],[P]],1,0)</f>
        <v>0</v>
      </c>
      <c r="AA35" s="279">
        <f>IF(tbl2020POS[[#This Row],[QUALP]]=1,IF(tbl2020POS[[#This Row],[GS]]&gt;=GS_TO_QUALIFY,1,0),0)</f>
        <v>0</v>
      </c>
      <c r="AB35" s="279">
        <f>IF(tbl2020POS[[#This Row],[QUALP]]=1,IF(tbl2020POS[[#This Row],[G]]-tbl2020POS[[#This Row],[GS]]&gt;=RP_APP_TO_QUALIFY,1,0),0)</f>
        <v>0</v>
      </c>
      <c r="AC35" s="279" t="e">
        <f>IF(tbl2020POS[[#This Row],[C]]&gt;=GAMES_TO_QUALIFY,1,IF(tbl2020POS[[#This Row],[PRIMPOS]]="C",1,0))</f>
        <v>#REF!</v>
      </c>
      <c r="AD35" s="279" t="e">
        <f>IF(tbl2020POS[[#This Row],[1B]]&gt;=GAMES_TO_QUALIFY,1,IF(tbl2020POS[[#This Row],[PRIMPOS]]="1B",1,0))</f>
        <v>#REF!</v>
      </c>
      <c r="AE35" s="279" t="e">
        <f>IF(tbl2020POS[[#This Row],[2B]]&gt;=GAMES_TO_QUALIFY,1,IF(tbl2020POS[[#This Row],[PRIMPOS]]="2B",1,0))</f>
        <v>#REF!</v>
      </c>
      <c r="AF35" s="279" t="e">
        <f>IF(tbl2020POS[[#This Row],[3B]]&gt;=GAMES_TO_QUALIFY,1,IF(tbl2020POS[[#This Row],[PRIMPOS]]="3B",1,0))</f>
        <v>#REF!</v>
      </c>
      <c r="AG35" s="279" t="e">
        <f>IF(tbl2020POS[[#This Row],[SS]]&gt;=GAMES_TO_QUALIFY,1,IF(tbl2020POS[[#This Row],[PRIMPOS]]="SS",1,0))</f>
        <v>#REF!</v>
      </c>
      <c r="AH35" s="279" t="e">
        <f>IF(tbl2020POS[[#This Row],[LF]]&gt;=GAMES_TO_QUALIFY,1,0)</f>
        <v>#REF!</v>
      </c>
      <c r="AI35" s="279" t="e">
        <f>IF(tbl2020POS[[#This Row],[CF]]&gt;=GAMES_TO_QUALIFY,1,0)</f>
        <v>#REF!</v>
      </c>
      <c r="AJ35" s="279" t="e">
        <f>IF(tbl2020POS[[#This Row],[RF]]&gt;=GAMES_TO_QUALIFY,1,0)</f>
        <v>#REF!</v>
      </c>
      <c r="AK35" s="279" t="e">
        <f>IF(tbl2020POS[[#This Row],[OF]]&gt;=GAMES_TO_QUALIFY,1,IF(tbl2020POS[[#This Row],[PRIMPOS]]="OF",1,0))</f>
        <v>#REF!</v>
      </c>
      <c r="AL35" s="279" t="e">
        <f>IF(tbl2020POS[[#This Row],[DH]]&gt;=GAMES_TO_QUALIFY,1,IF(tbl2020POS[[#This Row],[PRIMPOS]]="DH",1,0))</f>
        <v>#REF!</v>
      </c>
      <c r="AM35" s="279" t="e" cm="1">
        <f t="array" aca="1" ref="AM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" s="280" t="str">
        <f>IFERROR(LEFT(tbl2020POS[[#This Row],[POSROUGH]],LEN(tbl2020POS[[#This Row],[POSROUGH]])-1),"")</f>
        <v/>
      </c>
      <c r="AP3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" spans="1:42" x14ac:dyDescent="0.3">
      <c r="A36" s="277">
        <v>33</v>
      </c>
      <c r="B36" t="s">
        <v>20593</v>
      </c>
      <c r="C36" s="277">
        <v>27</v>
      </c>
      <c r="D36" s="278" t="s">
        <v>20584</v>
      </c>
      <c r="E36" s="277">
        <v>5</v>
      </c>
      <c r="F36" s="277">
        <v>22</v>
      </c>
      <c r="G36" s="277">
        <v>0</v>
      </c>
      <c r="H36" s="277">
        <v>1</v>
      </c>
      <c r="I36" s="277">
        <v>22</v>
      </c>
      <c r="J36" s="277">
        <v>22</v>
      </c>
      <c r="K36" s="277">
        <v>0</v>
      </c>
      <c r="L36" s="277">
        <v>0</v>
      </c>
      <c r="M36" s="277">
        <v>0</v>
      </c>
      <c r="N36" s="277">
        <v>0</v>
      </c>
      <c r="O36" s="277">
        <v>0</v>
      </c>
      <c r="P36" s="277">
        <v>0</v>
      </c>
      <c r="Q36" s="277">
        <v>0</v>
      </c>
      <c r="R36" s="277">
        <v>0</v>
      </c>
      <c r="S36" s="277">
        <v>0</v>
      </c>
      <c r="T36" s="277">
        <v>0</v>
      </c>
      <c r="U36" s="277">
        <v>0</v>
      </c>
      <c r="V36" s="277">
        <v>0</v>
      </c>
      <c r="W36" s="279" t="e">
        <f t="shared" si="0"/>
        <v>#REF!</v>
      </c>
      <c r="X36" s="279" t="s">
        <v>13478</v>
      </c>
      <c r="Y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" s="279">
        <f>IF(MAX(tbl2020POS[[#This Row],[P]:[PR]])=tbl2020POS[[#This Row],[P]],1,0)</f>
        <v>1</v>
      </c>
      <c r="AA36" s="279">
        <f>IF(tbl2020POS[[#This Row],[QUALP]]=1,IF(tbl2020POS[[#This Row],[GS]]&gt;=GS_TO_QUALIFY,1,0),0)</f>
        <v>0</v>
      </c>
      <c r="AB36" s="279">
        <f>IF(tbl2020POS[[#This Row],[QUALP]]=1,IF(tbl2020POS[[#This Row],[G]]-tbl2020POS[[#This Row],[GS]]&gt;=RP_APP_TO_QUALIFY,1,0),0)</f>
        <v>1</v>
      </c>
      <c r="AC36" s="279" t="e">
        <f>IF(tbl2020POS[[#This Row],[C]]&gt;=GAMES_TO_QUALIFY,1,IF(tbl2020POS[[#This Row],[PRIMPOS]]="C",1,0))</f>
        <v>#REF!</v>
      </c>
      <c r="AD36" s="279" t="e">
        <f>IF(tbl2020POS[[#This Row],[1B]]&gt;=GAMES_TO_QUALIFY,1,IF(tbl2020POS[[#This Row],[PRIMPOS]]="1B",1,0))</f>
        <v>#REF!</v>
      </c>
      <c r="AE36" s="279" t="e">
        <f>IF(tbl2020POS[[#This Row],[2B]]&gt;=GAMES_TO_QUALIFY,1,IF(tbl2020POS[[#This Row],[PRIMPOS]]="2B",1,0))</f>
        <v>#REF!</v>
      </c>
      <c r="AF36" s="279" t="e">
        <f>IF(tbl2020POS[[#This Row],[3B]]&gt;=GAMES_TO_QUALIFY,1,IF(tbl2020POS[[#This Row],[PRIMPOS]]="3B",1,0))</f>
        <v>#REF!</v>
      </c>
      <c r="AG36" s="279" t="e">
        <f>IF(tbl2020POS[[#This Row],[SS]]&gt;=GAMES_TO_QUALIFY,1,IF(tbl2020POS[[#This Row],[PRIMPOS]]="SS",1,0))</f>
        <v>#REF!</v>
      </c>
      <c r="AH36" s="279" t="e">
        <f>IF(tbl2020POS[[#This Row],[LF]]&gt;=GAMES_TO_QUALIFY,1,0)</f>
        <v>#REF!</v>
      </c>
      <c r="AI36" s="279" t="e">
        <f>IF(tbl2020POS[[#This Row],[CF]]&gt;=GAMES_TO_QUALIFY,1,0)</f>
        <v>#REF!</v>
      </c>
      <c r="AJ36" s="279" t="e">
        <f>IF(tbl2020POS[[#This Row],[RF]]&gt;=GAMES_TO_QUALIFY,1,0)</f>
        <v>#REF!</v>
      </c>
      <c r="AK36" s="279" t="e">
        <f>IF(tbl2020POS[[#This Row],[OF]]&gt;=GAMES_TO_QUALIFY,1,IF(tbl2020POS[[#This Row],[PRIMPOS]]="OF",1,0))</f>
        <v>#REF!</v>
      </c>
      <c r="AL36" s="279" t="e">
        <f>IF(tbl2020POS[[#This Row],[DH]]&gt;=GAMES_TO_QUALIFY,1,IF(tbl2020POS[[#This Row],[PRIMPOS]]="DH",1,0))</f>
        <v>#REF!</v>
      </c>
      <c r="AM36" s="279" t="str" cm="1">
        <f t="array" aca="1" ref="AM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" s="280" t="str">
        <f>IFERROR(LEFT(tbl2020POS[[#This Row],[POSROUGH]],LEN(tbl2020POS[[#This Row],[POSROUGH]])-1),"")</f>
        <v/>
      </c>
      <c r="AP3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" spans="1:42" x14ac:dyDescent="0.3">
      <c r="A37" s="277">
        <v>34</v>
      </c>
      <c r="B37" t="s">
        <v>20594</v>
      </c>
      <c r="C37" s="277">
        <v>30</v>
      </c>
      <c r="D37" s="278" t="s">
        <v>1376</v>
      </c>
      <c r="E37" s="277">
        <v>10</v>
      </c>
      <c r="F37" s="277">
        <v>48</v>
      </c>
      <c r="G37" s="277">
        <v>48</v>
      </c>
      <c r="H37" s="277">
        <v>48</v>
      </c>
      <c r="I37" s="277">
        <v>48</v>
      </c>
      <c r="J37" s="277">
        <v>0</v>
      </c>
      <c r="K37" s="277">
        <v>0</v>
      </c>
      <c r="L37" s="277">
        <v>0</v>
      </c>
      <c r="M37" s="277">
        <v>48</v>
      </c>
      <c r="N37" s="277">
        <v>0</v>
      </c>
      <c r="O37" s="277">
        <v>0</v>
      </c>
      <c r="P37" s="277">
        <v>0</v>
      </c>
      <c r="Q37" s="277">
        <v>0</v>
      </c>
      <c r="R37" s="277">
        <v>0</v>
      </c>
      <c r="S37" s="277">
        <v>0</v>
      </c>
      <c r="T37" s="277">
        <v>0</v>
      </c>
      <c r="U37" s="277">
        <v>0</v>
      </c>
      <c r="V37" s="277">
        <v>0</v>
      </c>
      <c r="W37" s="279" t="e">
        <f t="shared" si="0"/>
        <v>#REF!</v>
      </c>
      <c r="X37" s="279" t="s">
        <v>1411</v>
      </c>
      <c r="Y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7" s="279">
        <f>IF(MAX(tbl2020POS[[#This Row],[P]:[PR]])=tbl2020POS[[#This Row],[P]],1,0)</f>
        <v>0</v>
      </c>
      <c r="AA37" s="279">
        <f>IF(tbl2020POS[[#This Row],[QUALP]]=1,IF(tbl2020POS[[#This Row],[GS]]&gt;=GS_TO_QUALIFY,1,0),0)</f>
        <v>0</v>
      </c>
      <c r="AB37" s="279">
        <f>IF(tbl2020POS[[#This Row],[QUALP]]=1,IF(tbl2020POS[[#This Row],[G]]-tbl2020POS[[#This Row],[GS]]&gt;=RP_APP_TO_QUALIFY,1,0),0)</f>
        <v>0</v>
      </c>
      <c r="AC37" s="279" t="e">
        <f>IF(tbl2020POS[[#This Row],[C]]&gt;=GAMES_TO_QUALIFY,1,IF(tbl2020POS[[#This Row],[PRIMPOS]]="C",1,0))</f>
        <v>#REF!</v>
      </c>
      <c r="AD37" s="279" t="e">
        <f>IF(tbl2020POS[[#This Row],[1B]]&gt;=GAMES_TO_QUALIFY,1,IF(tbl2020POS[[#This Row],[PRIMPOS]]="1B",1,0))</f>
        <v>#REF!</v>
      </c>
      <c r="AE37" s="279" t="e">
        <f>IF(tbl2020POS[[#This Row],[2B]]&gt;=GAMES_TO_QUALIFY,1,IF(tbl2020POS[[#This Row],[PRIMPOS]]="2B",1,0))</f>
        <v>#REF!</v>
      </c>
      <c r="AF37" s="279" t="e">
        <f>IF(tbl2020POS[[#This Row],[3B]]&gt;=GAMES_TO_QUALIFY,1,IF(tbl2020POS[[#This Row],[PRIMPOS]]="3B",1,0))</f>
        <v>#REF!</v>
      </c>
      <c r="AG37" s="279" t="e">
        <f>IF(tbl2020POS[[#This Row],[SS]]&gt;=GAMES_TO_QUALIFY,1,IF(tbl2020POS[[#This Row],[PRIMPOS]]="SS",1,0))</f>
        <v>#REF!</v>
      </c>
      <c r="AH37" s="279" t="e">
        <f>IF(tbl2020POS[[#This Row],[LF]]&gt;=GAMES_TO_QUALIFY,1,0)</f>
        <v>#REF!</v>
      </c>
      <c r="AI37" s="279" t="e">
        <f>IF(tbl2020POS[[#This Row],[CF]]&gt;=GAMES_TO_QUALIFY,1,0)</f>
        <v>#REF!</v>
      </c>
      <c r="AJ37" s="279" t="e">
        <f>IF(tbl2020POS[[#This Row],[RF]]&gt;=GAMES_TO_QUALIFY,1,0)</f>
        <v>#REF!</v>
      </c>
      <c r="AK37" s="279" t="e">
        <f>IF(tbl2020POS[[#This Row],[OF]]&gt;=GAMES_TO_QUALIFY,1,IF(tbl2020POS[[#This Row],[PRIMPOS]]="OF",1,0))</f>
        <v>#REF!</v>
      </c>
      <c r="AL37" s="279" t="e">
        <f>IF(tbl2020POS[[#This Row],[DH]]&gt;=GAMES_TO_QUALIFY,1,IF(tbl2020POS[[#This Row],[PRIMPOS]]="DH",1,0))</f>
        <v>#REF!</v>
      </c>
      <c r="AM37" s="279" t="e" cm="1">
        <f t="array" aca="1" ref="AM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" s="280" t="str">
        <f>IFERROR(LEFT(tbl2020POS[[#This Row],[POSROUGH]],LEN(tbl2020POS[[#This Row],[POSROUGH]])-1),"")</f>
        <v/>
      </c>
      <c r="AP3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" spans="1:42" x14ac:dyDescent="0.3">
      <c r="A38" s="277">
        <v>35</v>
      </c>
      <c r="B38" t="s">
        <v>20595</v>
      </c>
      <c r="C38" s="277">
        <v>25</v>
      </c>
      <c r="D38" s="278" t="s">
        <v>20563</v>
      </c>
      <c r="E38" s="277">
        <v>4</v>
      </c>
      <c r="F38" s="277">
        <v>9</v>
      </c>
      <c r="G38" s="277">
        <v>0</v>
      </c>
      <c r="H38" s="277">
        <v>0</v>
      </c>
      <c r="I38" s="277">
        <v>9</v>
      </c>
      <c r="J38" s="277">
        <v>9</v>
      </c>
      <c r="K38" s="277">
        <v>0</v>
      </c>
      <c r="L38" s="277">
        <v>0</v>
      </c>
      <c r="M38" s="277">
        <v>0</v>
      </c>
      <c r="N38" s="277">
        <v>0</v>
      </c>
      <c r="O38" s="277">
        <v>0</v>
      </c>
      <c r="P38" s="277">
        <v>0</v>
      </c>
      <c r="Q38" s="277">
        <v>0</v>
      </c>
      <c r="R38" s="277">
        <v>0</v>
      </c>
      <c r="S38" s="277">
        <v>0</v>
      </c>
      <c r="T38" s="277">
        <v>0</v>
      </c>
      <c r="U38" s="277">
        <v>0</v>
      </c>
      <c r="V38" s="277">
        <v>0</v>
      </c>
      <c r="W38" s="279" t="e">
        <f t="shared" si="0"/>
        <v>#REF!</v>
      </c>
      <c r="X38" s="279" t="s">
        <v>14547</v>
      </c>
      <c r="Y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" s="279">
        <f>IF(MAX(tbl2020POS[[#This Row],[P]:[PR]])=tbl2020POS[[#This Row],[P]],1,0)</f>
        <v>1</v>
      </c>
      <c r="AA38" s="279">
        <f>IF(tbl2020POS[[#This Row],[QUALP]]=1,IF(tbl2020POS[[#This Row],[GS]]&gt;=GS_TO_QUALIFY,1,0),0)</f>
        <v>0</v>
      </c>
      <c r="AB38" s="279">
        <f>IF(tbl2020POS[[#This Row],[QUALP]]=1,IF(tbl2020POS[[#This Row],[G]]-tbl2020POS[[#This Row],[GS]]&gt;=RP_APP_TO_QUALIFY,1,0),0)</f>
        <v>1</v>
      </c>
      <c r="AC38" s="279" t="e">
        <f>IF(tbl2020POS[[#This Row],[C]]&gt;=GAMES_TO_QUALIFY,1,IF(tbl2020POS[[#This Row],[PRIMPOS]]="C",1,0))</f>
        <v>#REF!</v>
      </c>
      <c r="AD38" s="279" t="e">
        <f>IF(tbl2020POS[[#This Row],[1B]]&gt;=GAMES_TO_QUALIFY,1,IF(tbl2020POS[[#This Row],[PRIMPOS]]="1B",1,0))</f>
        <v>#REF!</v>
      </c>
      <c r="AE38" s="279" t="e">
        <f>IF(tbl2020POS[[#This Row],[2B]]&gt;=GAMES_TO_QUALIFY,1,IF(tbl2020POS[[#This Row],[PRIMPOS]]="2B",1,0))</f>
        <v>#REF!</v>
      </c>
      <c r="AF38" s="279" t="e">
        <f>IF(tbl2020POS[[#This Row],[3B]]&gt;=GAMES_TO_QUALIFY,1,IF(tbl2020POS[[#This Row],[PRIMPOS]]="3B",1,0))</f>
        <v>#REF!</v>
      </c>
      <c r="AG38" s="279" t="e">
        <f>IF(tbl2020POS[[#This Row],[SS]]&gt;=GAMES_TO_QUALIFY,1,IF(tbl2020POS[[#This Row],[PRIMPOS]]="SS",1,0))</f>
        <v>#REF!</v>
      </c>
      <c r="AH38" s="279" t="e">
        <f>IF(tbl2020POS[[#This Row],[LF]]&gt;=GAMES_TO_QUALIFY,1,0)</f>
        <v>#REF!</v>
      </c>
      <c r="AI38" s="279" t="e">
        <f>IF(tbl2020POS[[#This Row],[CF]]&gt;=GAMES_TO_QUALIFY,1,0)</f>
        <v>#REF!</v>
      </c>
      <c r="AJ38" s="279" t="e">
        <f>IF(tbl2020POS[[#This Row],[RF]]&gt;=GAMES_TO_QUALIFY,1,0)</f>
        <v>#REF!</v>
      </c>
      <c r="AK38" s="279" t="e">
        <f>IF(tbl2020POS[[#This Row],[OF]]&gt;=GAMES_TO_QUALIFY,1,IF(tbl2020POS[[#This Row],[PRIMPOS]]="OF",1,0))</f>
        <v>#REF!</v>
      </c>
      <c r="AL38" s="279" t="e">
        <f>IF(tbl2020POS[[#This Row],[DH]]&gt;=GAMES_TO_QUALIFY,1,IF(tbl2020POS[[#This Row],[PRIMPOS]]="DH",1,0))</f>
        <v>#REF!</v>
      </c>
      <c r="AM38" s="279" t="str" cm="1">
        <f t="array" aca="1" ref="AM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" s="280" t="str">
        <f>IFERROR(LEFT(tbl2020POS[[#This Row],[POSROUGH]],LEN(tbl2020POS[[#This Row],[POSROUGH]])-1),"")</f>
        <v/>
      </c>
      <c r="AP3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" spans="1:42" x14ac:dyDescent="0.3">
      <c r="A39" s="277">
        <v>36</v>
      </c>
      <c r="B39" t="s">
        <v>20596</v>
      </c>
      <c r="C39" s="277">
        <v>30</v>
      </c>
      <c r="D39" s="278" t="s">
        <v>1413</v>
      </c>
      <c r="E39" s="277" t="s">
        <v>20557</v>
      </c>
      <c r="F39" s="277">
        <v>12</v>
      </c>
      <c r="G39" s="277">
        <v>10</v>
      </c>
      <c r="H39" s="277">
        <v>12</v>
      </c>
      <c r="I39" s="277">
        <v>12</v>
      </c>
      <c r="J39" s="277">
        <v>0</v>
      </c>
      <c r="K39" s="277">
        <v>0</v>
      </c>
      <c r="L39" s="277">
        <v>0</v>
      </c>
      <c r="M39" s="277">
        <v>9</v>
      </c>
      <c r="N39" s="277">
        <v>3</v>
      </c>
      <c r="O39" s="277">
        <v>1</v>
      </c>
      <c r="P39" s="277">
        <v>0</v>
      </c>
      <c r="Q39" s="277">
        <v>0</v>
      </c>
      <c r="R39" s="277">
        <v>0</v>
      </c>
      <c r="S39" s="277">
        <v>0</v>
      </c>
      <c r="T39" s="277">
        <v>0</v>
      </c>
      <c r="U39" s="277">
        <v>2</v>
      </c>
      <c r="V39" s="277">
        <v>0</v>
      </c>
      <c r="W39" s="279" t="e">
        <f t="shared" si="0"/>
        <v>#REF!</v>
      </c>
      <c r="X39" s="279" t="s">
        <v>21856</v>
      </c>
      <c r="Y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9" s="279">
        <f>IF(MAX(tbl2020POS[[#This Row],[P]:[PR]])=tbl2020POS[[#This Row],[P]],1,0)</f>
        <v>0</v>
      </c>
      <c r="AA39" s="279">
        <f>IF(tbl2020POS[[#This Row],[QUALP]]=1,IF(tbl2020POS[[#This Row],[GS]]&gt;=GS_TO_QUALIFY,1,0),0)</f>
        <v>0</v>
      </c>
      <c r="AB39" s="279">
        <f>IF(tbl2020POS[[#This Row],[QUALP]]=1,IF(tbl2020POS[[#This Row],[G]]-tbl2020POS[[#This Row],[GS]]&gt;=RP_APP_TO_QUALIFY,1,0),0)</f>
        <v>0</v>
      </c>
      <c r="AC39" s="279" t="e">
        <f>IF(tbl2020POS[[#This Row],[C]]&gt;=GAMES_TO_QUALIFY,1,IF(tbl2020POS[[#This Row],[PRIMPOS]]="C",1,0))</f>
        <v>#REF!</v>
      </c>
      <c r="AD39" s="279" t="e">
        <f>IF(tbl2020POS[[#This Row],[1B]]&gt;=GAMES_TO_QUALIFY,1,IF(tbl2020POS[[#This Row],[PRIMPOS]]="1B",1,0))</f>
        <v>#REF!</v>
      </c>
      <c r="AE39" s="279" t="e">
        <f>IF(tbl2020POS[[#This Row],[2B]]&gt;=GAMES_TO_QUALIFY,1,IF(tbl2020POS[[#This Row],[PRIMPOS]]="2B",1,0))</f>
        <v>#REF!</v>
      </c>
      <c r="AF39" s="279" t="e">
        <f>IF(tbl2020POS[[#This Row],[3B]]&gt;=GAMES_TO_QUALIFY,1,IF(tbl2020POS[[#This Row],[PRIMPOS]]="3B",1,0))</f>
        <v>#REF!</v>
      </c>
      <c r="AG39" s="279" t="e">
        <f>IF(tbl2020POS[[#This Row],[SS]]&gt;=GAMES_TO_QUALIFY,1,IF(tbl2020POS[[#This Row],[PRIMPOS]]="SS",1,0))</f>
        <v>#REF!</v>
      </c>
      <c r="AH39" s="279" t="e">
        <f>IF(tbl2020POS[[#This Row],[LF]]&gt;=GAMES_TO_QUALIFY,1,0)</f>
        <v>#REF!</v>
      </c>
      <c r="AI39" s="279" t="e">
        <f>IF(tbl2020POS[[#This Row],[CF]]&gt;=GAMES_TO_QUALIFY,1,0)</f>
        <v>#REF!</v>
      </c>
      <c r="AJ39" s="279" t="e">
        <f>IF(tbl2020POS[[#This Row],[RF]]&gt;=GAMES_TO_QUALIFY,1,0)</f>
        <v>#REF!</v>
      </c>
      <c r="AK39" s="279" t="e">
        <f>IF(tbl2020POS[[#This Row],[OF]]&gt;=GAMES_TO_QUALIFY,1,IF(tbl2020POS[[#This Row],[PRIMPOS]]="OF",1,0))</f>
        <v>#REF!</v>
      </c>
      <c r="AL39" s="279" t="e">
        <f>IF(tbl2020POS[[#This Row],[DH]]&gt;=GAMES_TO_QUALIFY,1,IF(tbl2020POS[[#This Row],[PRIMPOS]]="DH",1,0))</f>
        <v>#REF!</v>
      </c>
      <c r="AM39" s="279" t="e" cm="1">
        <f t="array" aca="1" ref="AM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" s="280" t="str">
        <f>IFERROR(LEFT(tbl2020POS[[#This Row],[POSROUGH]],LEN(tbl2020POS[[#This Row],[POSROUGH]])-1),"")</f>
        <v/>
      </c>
      <c r="AP3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" spans="1:42" x14ac:dyDescent="0.3">
      <c r="A40" s="277">
        <v>37</v>
      </c>
      <c r="B40" t="s">
        <v>20597</v>
      </c>
      <c r="C40" s="277">
        <v>31</v>
      </c>
      <c r="D40" s="278" t="s">
        <v>1398</v>
      </c>
      <c r="E40" s="277">
        <v>8</v>
      </c>
      <c r="F40" s="277">
        <v>8</v>
      </c>
      <c r="G40" s="277">
        <v>0</v>
      </c>
      <c r="H40" s="277">
        <v>0</v>
      </c>
      <c r="I40" s="277">
        <v>8</v>
      </c>
      <c r="J40" s="277">
        <v>8</v>
      </c>
      <c r="K40" s="277">
        <v>0</v>
      </c>
      <c r="L40" s="277">
        <v>0</v>
      </c>
      <c r="M40" s="277">
        <v>0</v>
      </c>
      <c r="N40" s="277">
        <v>0</v>
      </c>
      <c r="O40" s="277">
        <v>0</v>
      </c>
      <c r="P40" s="277">
        <v>0</v>
      </c>
      <c r="Q40" s="277">
        <v>0</v>
      </c>
      <c r="R40" s="277">
        <v>0</v>
      </c>
      <c r="S40" s="277">
        <v>0</v>
      </c>
      <c r="T40" s="277">
        <v>0</v>
      </c>
      <c r="U40" s="277">
        <v>0</v>
      </c>
      <c r="V40" s="277">
        <v>0</v>
      </c>
      <c r="W40" s="279" t="e">
        <f t="shared" si="0"/>
        <v>#REF!</v>
      </c>
      <c r="X40" s="279" t="s">
        <v>21857</v>
      </c>
      <c r="Y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" s="279">
        <f>IF(MAX(tbl2020POS[[#This Row],[P]:[PR]])=tbl2020POS[[#This Row],[P]],1,0)</f>
        <v>1</v>
      </c>
      <c r="AA40" s="279">
        <f>IF(tbl2020POS[[#This Row],[QUALP]]=1,IF(tbl2020POS[[#This Row],[GS]]&gt;=GS_TO_QUALIFY,1,0),0)</f>
        <v>0</v>
      </c>
      <c r="AB40" s="279">
        <f>IF(tbl2020POS[[#This Row],[QUALP]]=1,IF(tbl2020POS[[#This Row],[G]]-tbl2020POS[[#This Row],[GS]]&gt;=RP_APP_TO_QUALIFY,1,0),0)</f>
        <v>1</v>
      </c>
      <c r="AC40" s="279" t="e">
        <f>IF(tbl2020POS[[#This Row],[C]]&gt;=GAMES_TO_QUALIFY,1,IF(tbl2020POS[[#This Row],[PRIMPOS]]="C",1,0))</f>
        <v>#REF!</v>
      </c>
      <c r="AD40" s="279" t="e">
        <f>IF(tbl2020POS[[#This Row],[1B]]&gt;=GAMES_TO_QUALIFY,1,IF(tbl2020POS[[#This Row],[PRIMPOS]]="1B",1,0))</f>
        <v>#REF!</v>
      </c>
      <c r="AE40" s="279" t="e">
        <f>IF(tbl2020POS[[#This Row],[2B]]&gt;=GAMES_TO_QUALIFY,1,IF(tbl2020POS[[#This Row],[PRIMPOS]]="2B",1,0))</f>
        <v>#REF!</v>
      </c>
      <c r="AF40" s="279" t="e">
        <f>IF(tbl2020POS[[#This Row],[3B]]&gt;=GAMES_TO_QUALIFY,1,IF(tbl2020POS[[#This Row],[PRIMPOS]]="3B",1,0))</f>
        <v>#REF!</v>
      </c>
      <c r="AG40" s="279" t="e">
        <f>IF(tbl2020POS[[#This Row],[SS]]&gt;=GAMES_TO_QUALIFY,1,IF(tbl2020POS[[#This Row],[PRIMPOS]]="SS",1,0))</f>
        <v>#REF!</v>
      </c>
      <c r="AH40" s="279" t="e">
        <f>IF(tbl2020POS[[#This Row],[LF]]&gt;=GAMES_TO_QUALIFY,1,0)</f>
        <v>#REF!</v>
      </c>
      <c r="AI40" s="279" t="e">
        <f>IF(tbl2020POS[[#This Row],[CF]]&gt;=GAMES_TO_QUALIFY,1,0)</f>
        <v>#REF!</v>
      </c>
      <c r="AJ40" s="279" t="e">
        <f>IF(tbl2020POS[[#This Row],[RF]]&gt;=GAMES_TO_QUALIFY,1,0)</f>
        <v>#REF!</v>
      </c>
      <c r="AK40" s="279" t="e">
        <f>IF(tbl2020POS[[#This Row],[OF]]&gt;=GAMES_TO_QUALIFY,1,IF(tbl2020POS[[#This Row],[PRIMPOS]]="OF",1,0))</f>
        <v>#REF!</v>
      </c>
      <c r="AL40" s="279" t="e">
        <f>IF(tbl2020POS[[#This Row],[DH]]&gt;=GAMES_TO_QUALIFY,1,IF(tbl2020POS[[#This Row],[PRIMPOS]]="DH",1,0))</f>
        <v>#REF!</v>
      </c>
      <c r="AM40" s="279" t="str" cm="1">
        <f t="array" aca="1" ref="AM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" s="280" t="str">
        <f>IFERROR(LEFT(tbl2020POS[[#This Row],[POSROUGH]],LEN(tbl2020POS[[#This Row],[POSROUGH]])-1),"")</f>
        <v/>
      </c>
      <c r="AP4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" spans="1:42" x14ac:dyDescent="0.3">
      <c r="A41" s="277">
        <v>38</v>
      </c>
      <c r="B41" t="s">
        <v>20598</v>
      </c>
      <c r="C41" s="277">
        <v>23</v>
      </c>
      <c r="D41" s="278" t="s">
        <v>1376</v>
      </c>
      <c r="E41" s="277">
        <v>2</v>
      </c>
      <c r="F41" s="277">
        <v>2</v>
      </c>
      <c r="G41" s="277">
        <v>2</v>
      </c>
      <c r="H41" s="277">
        <v>2</v>
      </c>
      <c r="I41" s="277">
        <v>0</v>
      </c>
      <c r="J41" s="277">
        <v>0</v>
      </c>
      <c r="K41" s="277">
        <v>0</v>
      </c>
      <c r="L41" s="277">
        <v>0</v>
      </c>
      <c r="M41" s="277">
        <v>0</v>
      </c>
      <c r="N41" s="277">
        <v>0</v>
      </c>
      <c r="O41" s="277">
        <v>0</v>
      </c>
      <c r="P41" s="277">
        <v>0</v>
      </c>
      <c r="Q41" s="277">
        <v>0</v>
      </c>
      <c r="R41" s="277">
        <v>0</v>
      </c>
      <c r="S41" s="277">
        <v>0</v>
      </c>
      <c r="T41" s="277">
        <v>2</v>
      </c>
      <c r="U41" s="277">
        <v>0</v>
      </c>
      <c r="V41" s="277">
        <v>0</v>
      </c>
      <c r="W41" s="279" t="e">
        <f t="shared" si="0"/>
        <v>#REF!</v>
      </c>
      <c r="X41" s="279" t="s">
        <v>15541</v>
      </c>
      <c r="Y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41" s="279">
        <f>IF(MAX(tbl2020POS[[#This Row],[P]:[PR]])=tbl2020POS[[#This Row],[P]],1,0)</f>
        <v>0</v>
      </c>
      <c r="AA41" s="279">
        <f>IF(tbl2020POS[[#This Row],[QUALP]]=1,IF(tbl2020POS[[#This Row],[GS]]&gt;=GS_TO_QUALIFY,1,0),0)</f>
        <v>0</v>
      </c>
      <c r="AB41" s="279">
        <f>IF(tbl2020POS[[#This Row],[QUALP]]=1,IF(tbl2020POS[[#This Row],[G]]-tbl2020POS[[#This Row],[GS]]&gt;=RP_APP_TO_QUALIFY,1,0),0)</f>
        <v>0</v>
      </c>
      <c r="AC41" s="279" t="e">
        <f>IF(tbl2020POS[[#This Row],[C]]&gt;=GAMES_TO_QUALIFY,1,IF(tbl2020POS[[#This Row],[PRIMPOS]]="C",1,0))</f>
        <v>#REF!</v>
      </c>
      <c r="AD41" s="279" t="e">
        <f>IF(tbl2020POS[[#This Row],[1B]]&gt;=GAMES_TO_QUALIFY,1,IF(tbl2020POS[[#This Row],[PRIMPOS]]="1B",1,0))</f>
        <v>#REF!</v>
      </c>
      <c r="AE41" s="279" t="e">
        <f>IF(tbl2020POS[[#This Row],[2B]]&gt;=GAMES_TO_QUALIFY,1,IF(tbl2020POS[[#This Row],[PRIMPOS]]="2B",1,0))</f>
        <v>#REF!</v>
      </c>
      <c r="AF41" s="279" t="e">
        <f>IF(tbl2020POS[[#This Row],[3B]]&gt;=GAMES_TO_QUALIFY,1,IF(tbl2020POS[[#This Row],[PRIMPOS]]="3B",1,0))</f>
        <v>#REF!</v>
      </c>
      <c r="AG41" s="279" t="e">
        <f>IF(tbl2020POS[[#This Row],[SS]]&gt;=GAMES_TO_QUALIFY,1,IF(tbl2020POS[[#This Row],[PRIMPOS]]="SS",1,0))</f>
        <v>#REF!</v>
      </c>
      <c r="AH41" s="279" t="e">
        <f>IF(tbl2020POS[[#This Row],[LF]]&gt;=GAMES_TO_QUALIFY,1,0)</f>
        <v>#REF!</v>
      </c>
      <c r="AI41" s="279" t="e">
        <f>IF(tbl2020POS[[#This Row],[CF]]&gt;=GAMES_TO_QUALIFY,1,0)</f>
        <v>#REF!</v>
      </c>
      <c r="AJ41" s="279" t="e">
        <f>IF(tbl2020POS[[#This Row],[RF]]&gt;=GAMES_TO_QUALIFY,1,0)</f>
        <v>#REF!</v>
      </c>
      <c r="AK41" s="279" t="e">
        <f>IF(tbl2020POS[[#This Row],[OF]]&gt;=GAMES_TO_QUALIFY,1,IF(tbl2020POS[[#This Row],[PRIMPOS]]="OF",1,0))</f>
        <v>#REF!</v>
      </c>
      <c r="AL41" s="279" t="e">
        <f>IF(tbl2020POS[[#This Row],[DH]]&gt;=GAMES_TO_QUALIFY,1,IF(tbl2020POS[[#This Row],[PRIMPOS]]="DH",1,0))</f>
        <v>#REF!</v>
      </c>
      <c r="AM41" s="279" t="e" cm="1">
        <f t="array" aca="1" ref="AM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" s="280" t="str">
        <f>IFERROR(LEFT(tbl2020POS[[#This Row],[POSROUGH]],LEN(tbl2020POS[[#This Row],[POSROUGH]])-1),"")</f>
        <v/>
      </c>
      <c r="AP4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" spans="1:42" x14ac:dyDescent="0.3">
      <c r="A42" s="277">
        <v>39</v>
      </c>
      <c r="B42" t="s">
        <v>20599</v>
      </c>
      <c r="C42" s="277">
        <v>25</v>
      </c>
      <c r="D42" s="278" t="s">
        <v>1481</v>
      </c>
      <c r="E42" s="277">
        <v>2</v>
      </c>
      <c r="F42" s="277">
        <v>6</v>
      </c>
      <c r="G42" s="277">
        <v>4</v>
      </c>
      <c r="H42" s="277">
        <v>0</v>
      </c>
      <c r="I42" s="277">
        <v>6</v>
      </c>
      <c r="J42" s="277">
        <v>6</v>
      </c>
      <c r="K42" s="277">
        <v>0</v>
      </c>
      <c r="L42" s="277">
        <v>0</v>
      </c>
      <c r="M42" s="277">
        <v>0</v>
      </c>
      <c r="N42" s="277">
        <v>0</v>
      </c>
      <c r="O42" s="277">
        <v>0</v>
      </c>
      <c r="P42" s="277">
        <v>0</v>
      </c>
      <c r="Q42" s="277">
        <v>0</v>
      </c>
      <c r="R42" s="277">
        <v>0</v>
      </c>
      <c r="S42" s="277">
        <v>0</v>
      </c>
      <c r="T42" s="277">
        <v>0</v>
      </c>
      <c r="U42" s="277">
        <v>0</v>
      </c>
      <c r="V42" s="277">
        <v>0</v>
      </c>
      <c r="W42" s="279" t="e">
        <f t="shared" si="0"/>
        <v>#REF!</v>
      </c>
      <c r="X42" s="279" t="s">
        <v>15545</v>
      </c>
      <c r="Y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" s="279">
        <f>IF(MAX(tbl2020POS[[#This Row],[P]:[PR]])=tbl2020POS[[#This Row],[P]],1,0)</f>
        <v>1</v>
      </c>
      <c r="AA42" s="279">
        <f>IF(tbl2020POS[[#This Row],[QUALP]]=1,IF(tbl2020POS[[#This Row],[GS]]&gt;=GS_TO_QUALIFY,1,0),0)</f>
        <v>0</v>
      </c>
      <c r="AB42" s="279">
        <f>IF(tbl2020POS[[#This Row],[QUALP]]=1,IF(tbl2020POS[[#This Row],[G]]-tbl2020POS[[#This Row],[GS]]&gt;=RP_APP_TO_QUALIFY,1,0),0)</f>
        <v>0</v>
      </c>
      <c r="AC42" s="279" t="e">
        <f>IF(tbl2020POS[[#This Row],[C]]&gt;=GAMES_TO_QUALIFY,1,IF(tbl2020POS[[#This Row],[PRIMPOS]]="C",1,0))</f>
        <v>#REF!</v>
      </c>
      <c r="AD42" s="279" t="e">
        <f>IF(tbl2020POS[[#This Row],[1B]]&gt;=GAMES_TO_QUALIFY,1,IF(tbl2020POS[[#This Row],[PRIMPOS]]="1B",1,0))</f>
        <v>#REF!</v>
      </c>
      <c r="AE42" s="279" t="e">
        <f>IF(tbl2020POS[[#This Row],[2B]]&gt;=GAMES_TO_QUALIFY,1,IF(tbl2020POS[[#This Row],[PRIMPOS]]="2B",1,0))</f>
        <v>#REF!</v>
      </c>
      <c r="AF42" s="279" t="e">
        <f>IF(tbl2020POS[[#This Row],[3B]]&gt;=GAMES_TO_QUALIFY,1,IF(tbl2020POS[[#This Row],[PRIMPOS]]="3B",1,0))</f>
        <v>#REF!</v>
      </c>
      <c r="AG42" s="279" t="e">
        <f>IF(tbl2020POS[[#This Row],[SS]]&gt;=GAMES_TO_QUALIFY,1,IF(tbl2020POS[[#This Row],[PRIMPOS]]="SS",1,0))</f>
        <v>#REF!</v>
      </c>
      <c r="AH42" s="279" t="e">
        <f>IF(tbl2020POS[[#This Row],[LF]]&gt;=GAMES_TO_QUALIFY,1,0)</f>
        <v>#REF!</v>
      </c>
      <c r="AI42" s="279" t="e">
        <f>IF(tbl2020POS[[#This Row],[CF]]&gt;=GAMES_TO_QUALIFY,1,0)</f>
        <v>#REF!</v>
      </c>
      <c r="AJ42" s="279" t="e">
        <f>IF(tbl2020POS[[#This Row],[RF]]&gt;=GAMES_TO_QUALIFY,1,0)</f>
        <v>#REF!</v>
      </c>
      <c r="AK42" s="279" t="e">
        <f>IF(tbl2020POS[[#This Row],[OF]]&gt;=GAMES_TO_QUALIFY,1,IF(tbl2020POS[[#This Row],[PRIMPOS]]="OF",1,0))</f>
        <v>#REF!</v>
      </c>
      <c r="AL42" s="279" t="e">
        <f>IF(tbl2020POS[[#This Row],[DH]]&gt;=GAMES_TO_QUALIFY,1,IF(tbl2020POS[[#This Row],[PRIMPOS]]="DH",1,0))</f>
        <v>#REF!</v>
      </c>
      <c r="AM42" s="279" t="str" cm="1">
        <f t="array" aca="1" ref="AM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" s="280" t="str">
        <f>IFERROR(LEFT(tbl2020POS[[#This Row],[POSROUGH]],LEN(tbl2020POS[[#This Row],[POSROUGH]])-1),"")</f>
        <v/>
      </c>
      <c r="AP4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" spans="1:42" x14ac:dyDescent="0.3">
      <c r="A43" s="277">
        <v>40</v>
      </c>
      <c r="B43" t="s">
        <v>20600</v>
      </c>
      <c r="C43" s="277">
        <v>32</v>
      </c>
      <c r="D43" s="278" t="s">
        <v>1437</v>
      </c>
      <c r="E43" s="277">
        <v>12</v>
      </c>
      <c r="F43" s="277">
        <v>10</v>
      </c>
      <c r="G43" s="277">
        <v>10</v>
      </c>
      <c r="H43" s="277">
        <v>0</v>
      </c>
      <c r="I43" s="277">
        <v>10</v>
      </c>
      <c r="J43" s="277">
        <v>10</v>
      </c>
      <c r="K43" s="277">
        <v>0</v>
      </c>
      <c r="L43" s="277">
        <v>0</v>
      </c>
      <c r="M43" s="277">
        <v>0</v>
      </c>
      <c r="N43" s="277">
        <v>0</v>
      </c>
      <c r="O43" s="277">
        <v>0</v>
      </c>
      <c r="P43" s="277">
        <v>0</v>
      </c>
      <c r="Q43" s="277">
        <v>0</v>
      </c>
      <c r="R43" s="277">
        <v>0</v>
      </c>
      <c r="S43" s="277">
        <v>0</v>
      </c>
      <c r="T43" s="277">
        <v>0</v>
      </c>
      <c r="U43" s="277">
        <v>0</v>
      </c>
      <c r="V43" s="277">
        <v>0</v>
      </c>
      <c r="W43" s="279" t="e">
        <f t="shared" si="0"/>
        <v>#REF!</v>
      </c>
      <c r="X43" s="279" t="s">
        <v>1421</v>
      </c>
      <c r="Y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" s="279">
        <f>IF(MAX(tbl2020POS[[#This Row],[P]:[PR]])=tbl2020POS[[#This Row],[P]],1,0)</f>
        <v>1</v>
      </c>
      <c r="AA43" s="279">
        <f>IF(tbl2020POS[[#This Row],[QUALP]]=1,IF(tbl2020POS[[#This Row],[GS]]&gt;=GS_TO_QUALIFY,1,0),0)</f>
        <v>1</v>
      </c>
      <c r="AB43" s="279">
        <f>IF(tbl2020POS[[#This Row],[QUALP]]=1,IF(tbl2020POS[[#This Row],[G]]-tbl2020POS[[#This Row],[GS]]&gt;=RP_APP_TO_QUALIFY,1,0),0)</f>
        <v>0</v>
      </c>
      <c r="AC43" s="279" t="e">
        <f>IF(tbl2020POS[[#This Row],[C]]&gt;=GAMES_TO_QUALIFY,1,IF(tbl2020POS[[#This Row],[PRIMPOS]]="C",1,0))</f>
        <v>#REF!</v>
      </c>
      <c r="AD43" s="279" t="e">
        <f>IF(tbl2020POS[[#This Row],[1B]]&gt;=GAMES_TO_QUALIFY,1,IF(tbl2020POS[[#This Row],[PRIMPOS]]="1B",1,0))</f>
        <v>#REF!</v>
      </c>
      <c r="AE43" s="279" t="e">
        <f>IF(tbl2020POS[[#This Row],[2B]]&gt;=GAMES_TO_QUALIFY,1,IF(tbl2020POS[[#This Row],[PRIMPOS]]="2B",1,0))</f>
        <v>#REF!</v>
      </c>
      <c r="AF43" s="279" t="e">
        <f>IF(tbl2020POS[[#This Row],[3B]]&gt;=GAMES_TO_QUALIFY,1,IF(tbl2020POS[[#This Row],[PRIMPOS]]="3B",1,0))</f>
        <v>#REF!</v>
      </c>
      <c r="AG43" s="279" t="e">
        <f>IF(tbl2020POS[[#This Row],[SS]]&gt;=GAMES_TO_QUALIFY,1,IF(tbl2020POS[[#This Row],[PRIMPOS]]="SS",1,0))</f>
        <v>#REF!</v>
      </c>
      <c r="AH43" s="279" t="e">
        <f>IF(tbl2020POS[[#This Row],[LF]]&gt;=GAMES_TO_QUALIFY,1,0)</f>
        <v>#REF!</v>
      </c>
      <c r="AI43" s="279" t="e">
        <f>IF(tbl2020POS[[#This Row],[CF]]&gt;=GAMES_TO_QUALIFY,1,0)</f>
        <v>#REF!</v>
      </c>
      <c r="AJ43" s="279" t="e">
        <f>IF(tbl2020POS[[#This Row],[RF]]&gt;=GAMES_TO_QUALIFY,1,0)</f>
        <v>#REF!</v>
      </c>
      <c r="AK43" s="279" t="e">
        <f>IF(tbl2020POS[[#This Row],[OF]]&gt;=GAMES_TO_QUALIFY,1,IF(tbl2020POS[[#This Row],[PRIMPOS]]="OF",1,0))</f>
        <v>#REF!</v>
      </c>
      <c r="AL43" s="279" t="e">
        <f>IF(tbl2020POS[[#This Row],[DH]]&gt;=GAMES_TO_QUALIFY,1,IF(tbl2020POS[[#This Row],[PRIMPOS]]="DH",1,0))</f>
        <v>#REF!</v>
      </c>
      <c r="AM43" s="279" t="str" cm="1">
        <f t="array" aca="1" ref="AM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" s="280" t="str">
        <f>IFERROR(LEFT(tbl2020POS[[#This Row],[POSROUGH]],LEN(tbl2020POS[[#This Row],[POSROUGH]])-1),"")</f>
        <v/>
      </c>
      <c r="AP4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4" spans="1:42" x14ac:dyDescent="0.3">
      <c r="A44" s="277">
        <v>41</v>
      </c>
      <c r="B44" t="s">
        <v>20601</v>
      </c>
      <c r="C44" s="277">
        <v>27</v>
      </c>
      <c r="D44" s="278" t="s">
        <v>1413</v>
      </c>
      <c r="E44" s="277">
        <v>4</v>
      </c>
      <c r="F44" s="277">
        <v>59</v>
      </c>
      <c r="G44" s="277">
        <v>57</v>
      </c>
      <c r="H44" s="277">
        <v>59</v>
      </c>
      <c r="I44" s="277">
        <v>58</v>
      </c>
      <c r="J44" s="277">
        <v>0</v>
      </c>
      <c r="K44" s="277">
        <v>0</v>
      </c>
      <c r="L44" s="277">
        <v>1</v>
      </c>
      <c r="M44" s="277">
        <v>1</v>
      </c>
      <c r="N44" s="277">
        <v>56</v>
      </c>
      <c r="O44" s="277">
        <v>0</v>
      </c>
      <c r="P44" s="277">
        <v>0</v>
      </c>
      <c r="Q44" s="277">
        <v>0</v>
      </c>
      <c r="R44" s="277">
        <v>0</v>
      </c>
      <c r="S44" s="277">
        <v>0</v>
      </c>
      <c r="T44" s="277">
        <v>1</v>
      </c>
      <c r="U44" s="277">
        <v>1</v>
      </c>
      <c r="V44" s="277">
        <v>0</v>
      </c>
      <c r="W44" s="279" t="e">
        <f t="shared" si="0"/>
        <v>#REF!</v>
      </c>
      <c r="X44" s="279" t="s">
        <v>13648</v>
      </c>
      <c r="Y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44" s="279">
        <f>IF(MAX(tbl2020POS[[#This Row],[P]:[PR]])=tbl2020POS[[#This Row],[P]],1,0)</f>
        <v>0</v>
      </c>
      <c r="AA44" s="279">
        <f>IF(tbl2020POS[[#This Row],[QUALP]]=1,IF(tbl2020POS[[#This Row],[GS]]&gt;=GS_TO_QUALIFY,1,0),0)</f>
        <v>0</v>
      </c>
      <c r="AB44" s="279">
        <f>IF(tbl2020POS[[#This Row],[QUALP]]=1,IF(tbl2020POS[[#This Row],[G]]-tbl2020POS[[#This Row],[GS]]&gt;=RP_APP_TO_QUALIFY,1,0),0)</f>
        <v>0</v>
      </c>
      <c r="AC44" s="279" t="e">
        <f>IF(tbl2020POS[[#This Row],[C]]&gt;=GAMES_TO_QUALIFY,1,IF(tbl2020POS[[#This Row],[PRIMPOS]]="C",1,0))</f>
        <v>#REF!</v>
      </c>
      <c r="AD44" s="279" t="e">
        <f>IF(tbl2020POS[[#This Row],[1B]]&gt;=GAMES_TO_QUALIFY,1,IF(tbl2020POS[[#This Row],[PRIMPOS]]="1B",1,0))</f>
        <v>#REF!</v>
      </c>
      <c r="AE44" s="279" t="e">
        <f>IF(tbl2020POS[[#This Row],[2B]]&gt;=GAMES_TO_QUALIFY,1,IF(tbl2020POS[[#This Row],[PRIMPOS]]="2B",1,0))</f>
        <v>#REF!</v>
      </c>
      <c r="AF44" s="279" t="e">
        <f>IF(tbl2020POS[[#This Row],[3B]]&gt;=GAMES_TO_QUALIFY,1,IF(tbl2020POS[[#This Row],[PRIMPOS]]="3B",1,0))</f>
        <v>#REF!</v>
      </c>
      <c r="AG44" s="279" t="e">
        <f>IF(tbl2020POS[[#This Row],[SS]]&gt;=GAMES_TO_QUALIFY,1,IF(tbl2020POS[[#This Row],[PRIMPOS]]="SS",1,0))</f>
        <v>#REF!</v>
      </c>
      <c r="AH44" s="279" t="e">
        <f>IF(tbl2020POS[[#This Row],[LF]]&gt;=GAMES_TO_QUALIFY,1,0)</f>
        <v>#REF!</v>
      </c>
      <c r="AI44" s="279" t="e">
        <f>IF(tbl2020POS[[#This Row],[CF]]&gt;=GAMES_TO_QUALIFY,1,0)</f>
        <v>#REF!</v>
      </c>
      <c r="AJ44" s="279" t="e">
        <f>IF(tbl2020POS[[#This Row],[RF]]&gt;=GAMES_TO_QUALIFY,1,0)</f>
        <v>#REF!</v>
      </c>
      <c r="AK44" s="279" t="e">
        <f>IF(tbl2020POS[[#This Row],[OF]]&gt;=GAMES_TO_QUALIFY,1,IF(tbl2020POS[[#This Row],[PRIMPOS]]="OF",1,0))</f>
        <v>#REF!</v>
      </c>
      <c r="AL44" s="279" t="e">
        <f>IF(tbl2020POS[[#This Row],[DH]]&gt;=GAMES_TO_QUALIFY,1,IF(tbl2020POS[[#This Row],[PRIMPOS]]="DH",1,0))</f>
        <v>#REF!</v>
      </c>
      <c r="AM44" s="279" t="e" cm="1">
        <f t="array" aca="1" ref="AM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" s="280" t="str">
        <f>IFERROR(LEFT(tbl2020POS[[#This Row],[POSROUGH]],LEN(tbl2020POS[[#This Row],[POSROUGH]])-1),"")</f>
        <v/>
      </c>
      <c r="AP4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" spans="1:42" x14ac:dyDescent="0.3">
      <c r="A45" s="277">
        <v>42</v>
      </c>
      <c r="B45" t="s">
        <v>20602</v>
      </c>
      <c r="C45" s="277">
        <v>32</v>
      </c>
      <c r="D45" s="278" t="s">
        <v>1426</v>
      </c>
      <c r="E45" s="277">
        <v>7</v>
      </c>
      <c r="F45" s="277">
        <v>10</v>
      </c>
      <c r="G45" s="277">
        <v>7</v>
      </c>
      <c r="H45" s="277">
        <v>0</v>
      </c>
      <c r="I45" s="277">
        <v>10</v>
      </c>
      <c r="J45" s="277">
        <v>10</v>
      </c>
      <c r="K45" s="277">
        <v>0</v>
      </c>
      <c r="L45" s="277">
        <v>0</v>
      </c>
      <c r="M45" s="277">
        <v>0</v>
      </c>
      <c r="N45" s="277">
        <v>0</v>
      </c>
      <c r="O45" s="277">
        <v>0</v>
      </c>
      <c r="P45" s="277">
        <v>0</v>
      </c>
      <c r="Q45" s="277">
        <v>0</v>
      </c>
      <c r="R45" s="277">
        <v>0</v>
      </c>
      <c r="S45" s="277">
        <v>0</v>
      </c>
      <c r="T45" s="277">
        <v>0</v>
      </c>
      <c r="U45" s="277">
        <v>0</v>
      </c>
      <c r="V45" s="277">
        <v>0</v>
      </c>
      <c r="W45" s="279" t="e">
        <f t="shared" si="0"/>
        <v>#REF!</v>
      </c>
      <c r="X45" s="279" t="s">
        <v>3567</v>
      </c>
      <c r="Y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" s="279">
        <f>IF(MAX(tbl2020POS[[#This Row],[P]:[PR]])=tbl2020POS[[#This Row],[P]],1,0)</f>
        <v>1</v>
      </c>
      <c r="AA45" s="279">
        <f>IF(tbl2020POS[[#This Row],[QUALP]]=1,IF(tbl2020POS[[#This Row],[GS]]&gt;=GS_TO_QUALIFY,1,0),0)</f>
        <v>0</v>
      </c>
      <c r="AB45" s="279">
        <f>IF(tbl2020POS[[#This Row],[QUALP]]=1,IF(tbl2020POS[[#This Row],[G]]-tbl2020POS[[#This Row],[GS]]&gt;=RP_APP_TO_QUALIFY,1,0),0)</f>
        <v>0</v>
      </c>
      <c r="AC45" s="279" t="e">
        <f>IF(tbl2020POS[[#This Row],[C]]&gt;=GAMES_TO_QUALIFY,1,IF(tbl2020POS[[#This Row],[PRIMPOS]]="C",1,0))</f>
        <v>#REF!</v>
      </c>
      <c r="AD45" s="279" t="e">
        <f>IF(tbl2020POS[[#This Row],[1B]]&gt;=GAMES_TO_QUALIFY,1,IF(tbl2020POS[[#This Row],[PRIMPOS]]="1B",1,0))</f>
        <v>#REF!</v>
      </c>
      <c r="AE45" s="279" t="e">
        <f>IF(tbl2020POS[[#This Row],[2B]]&gt;=GAMES_TO_QUALIFY,1,IF(tbl2020POS[[#This Row],[PRIMPOS]]="2B",1,0))</f>
        <v>#REF!</v>
      </c>
      <c r="AF45" s="279" t="e">
        <f>IF(tbl2020POS[[#This Row],[3B]]&gt;=GAMES_TO_QUALIFY,1,IF(tbl2020POS[[#This Row],[PRIMPOS]]="3B",1,0))</f>
        <v>#REF!</v>
      </c>
      <c r="AG45" s="279" t="e">
        <f>IF(tbl2020POS[[#This Row],[SS]]&gt;=GAMES_TO_QUALIFY,1,IF(tbl2020POS[[#This Row],[PRIMPOS]]="SS",1,0))</f>
        <v>#REF!</v>
      </c>
      <c r="AH45" s="279" t="e">
        <f>IF(tbl2020POS[[#This Row],[LF]]&gt;=GAMES_TO_QUALIFY,1,0)</f>
        <v>#REF!</v>
      </c>
      <c r="AI45" s="279" t="e">
        <f>IF(tbl2020POS[[#This Row],[CF]]&gt;=GAMES_TO_QUALIFY,1,0)</f>
        <v>#REF!</v>
      </c>
      <c r="AJ45" s="279" t="e">
        <f>IF(tbl2020POS[[#This Row],[RF]]&gt;=GAMES_TO_QUALIFY,1,0)</f>
        <v>#REF!</v>
      </c>
      <c r="AK45" s="279" t="e">
        <f>IF(tbl2020POS[[#This Row],[OF]]&gt;=GAMES_TO_QUALIFY,1,IF(tbl2020POS[[#This Row],[PRIMPOS]]="OF",1,0))</f>
        <v>#REF!</v>
      </c>
      <c r="AL45" s="279" t="e">
        <f>IF(tbl2020POS[[#This Row],[DH]]&gt;=GAMES_TO_QUALIFY,1,IF(tbl2020POS[[#This Row],[PRIMPOS]]="DH",1,0))</f>
        <v>#REF!</v>
      </c>
      <c r="AM45" s="279" t="str" cm="1">
        <f t="array" aca="1" ref="AM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" s="280" t="str">
        <f>IFERROR(LEFT(tbl2020POS[[#This Row],[POSROUGH]],LEN(tbl2020POS[[#This Row],[POSROUGH]])-1),"")</f>
        <v/>
      </c>
      <c r="AP4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6" spans="1:42" x14ac:dyDescent="0.3">
      <c r="A46" s="277">
        <v>43</v>
      </c>
      <c r="B46" t="s">
        <v>20603</v>
      </c>
      <c r="C46" s="277">
        <v>26</v>
      </c>
      <c r="D46" s="278" t="s">
        <v>1464</v>
      </c>
      <c r="E46" s="277">
        <v>4</v>
      </c>
      <c r="F46" s="277">
        <v>1</v>
      </c>
      <c r="G46" s="277">
        <v>0</v>
      </c>
      <c r="H46" s="277">
        <v>0</v>
      </c>
      <c r="I46" s="277">
        <v>1</v>
      </c>
      <c r="J46" s="277">
        <v>1</v>
      </c>
      <c r="K46" s="277">
        <v>0</v>
      </c>
      <c r="L46" s="277">
        <v>0</v>
      </c>
      <c r="M46" s="277">
        <v>0</v>
      </c>
      <c r="N46" s="277">
        <v>0</v>
      </c>
      <c r="O46" s="277">
        <v>0</v>
      </c>
      <c r="P46" s="277">
        <v>0</v>
      </c>
      <c r="Q46" s="277">
        <v>0</v>
      </c>
      <c r="R46" s="277">
        <v>0</v>
      </c>
      <c r="S46" s="277">
        <v>0</v>
      </c>
      <c r="T46" s="277">
        <v>0</v>
      </c>
      <c r="U46" s="277">
        <v>0</v>
      </c>
      <c r="V46" s="277">
        <v>0</v>
      </c>
      <c r="W46" s="279" t="e">
        <f t="shared" si="0"/>
        <v>#REF!</v>
      </c>
      <c r="X46" s="279" t="s">
        <v>21858</v>
      </c>
      <c r="Y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" s="279">
        <f>IF(MAX(tbl2020POS[[#This Row],[P]:[PR]])=tbl2020POS[[#This Row],[P]],1,0)</f>
        <v>1</v>
      </c>
      <c r="AA46" s="279">
        <f>IF(tbl2020POS[[#This Row],[QUALP]]=1,IF(tbl2020POS[[#This Row],[GS]]&gt;=GS_TO_QUALIFY,1,0),0)</f>
        <v>0</v>
      </c>
      <c r="AB46" s="279">
        <f>IF(tbl2020POS[[#This Row],[QUALP]]=1,IF(tbl2020POS[[#This Row],[G]]-tbl2020POS[[#This Row],[GS]]&gt;=RP_APP_TO_QUALIFY,1,0),0)</f>
        <v>0</v>
      </c>
      <c r="AC46" s="279" t="e">
        <f>IF(tbl2020POS[[#This Row],[C]]&gt;=GAMES_TO_QUALIFY,1,IF(tbl2020POS[[#This Row],[PRIMPOS]]="C",1,0))</f>
        <v>#REF!</v>
      </c>
      <c r="AD46" s="279" t="e">
        <f>IF(tbl2020POS[[#This Row],[1B]]&gt;=GAMES_TO_QUALIFY,1,IF(tbl2020POS[[#This Row],[PRIMPOS]]="1B",1,0))</f>
        <v>#REF!</v>
      </c>
      <c r="AE46" s="279" t="e">
        <f>IF(tbl2020POS[[#This Row],[2B]]&gt;=GAMES_TO_QUALIFY,1,IF(tbl2020POS[[#This Row],[PRIMPOS]]="2B",1,0))</f>
        <v>#REF!</v>
      </c>
      <c r="AF46" s="279" t="e">
        <f>IF(tbl2020POS[[#This Row],[3B]]&gt;=GAMES_TO_QUALIFY,1,IF(tbl2020POS[[#This Row],[PRIMPOS]]="3B",1,0))</f>
        <v>#REF!</v>
      </c>
      <c r="AG46" s="279" t="e">
        <f>IF(tbl2020POS[[#This Row],[SS]]&gt;=GAMES_TO_QUALIFY,1,IF(tbl2020POS[[#This Row],[PRIMPOS]]="SS",1,0))</f>
        <v>#REF!</v>
      </c>
      <c r="AH46" s="279" t="e">
        <f>IF(tbl2020POS[[#This Row],[LF]]&gt;=GAMES_TO_QUALIFY,1,0)</f>
        <v>#REF!</v>
      </c>
      <c r="AI46" s="279" t="e">
        <f>IF(tbl2020POS[[#This Row],[CF]]&gt;=GAMES_TO_QUALIFY,1,0)</f>
        <v>#REF!</v>
      </c>
      <c r="AJ46" s="279" t="e">
        <f>IF(tbl2020POS[[#This Row],[RF]]&gt;=GAMES_TO_QUALIFY,1,0)</f>
        <v>#REF!</v>
      </c>
      <c r="AK46" s="279" t="e">
        <f>IF(tbl2020POS[[#This Row],[OF]]&gt;=GAMES_TO_QUALIFY,1,IF(tbl2020POS[[#This Row],[PRIMPOS]]="OF",1,0))</f>
        <v>#REF!</v>
      </c>
      <c r="AL46" s="279" t="e">
        <f>IF(tbl2020POS[[#This Row],[DH]]&gt;=GAMES_TO_QUALIFY,1,IF(tbl2020POS[[#This Row],[PRIMPOS]]="DH",1,0))</f>
        <v>#REF!</v>
      </c>
      <c r="AM46" s="279" t="str" cm="1">
        <f t="array" aca="1" ref="AM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" s="280" t="str">
        <f>IFERROR(LEFT(tbl2020POS[[#This Row],[POSROUGH]],LEN(tbl2020POS[[#This Row],[POSROUGH]])-1),"")</f>
        <v/>
      </c>
      <c r="AP4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" spans="1:42" x14ac:dyDescent="0.3">
      <c r="A47" s="277">
        <v>44</v>
      </c>
      <c r="B47" t="s">
        <v>20604</v>
      </c>
      <c r="C47" s="277">
        <v>22</v>
      </c>
      <c r="D47" s="278" t="s">
        <v>1460</v>
      </c>
      <c r="E47" s="277" t="s">
        <v>20557</v>
      </c>
      <c r="F47" s="277">
        <v>6</v>
      </c>
      <c r="G47" s="277">
        <v>6</v>
      </c>
      <c r="H47" s="277">
        <v>0</v>
      </c>
      <c r="I47" s="277">
        <v>6</v>
      </c>
      <c r="J47" s="277">
        <v>6</v>
      </c>
      <c r="K47" s="277">
        <v>0</v>
      </c>
      <c r="L47" s="277">
        <v>0</v>
      </c>
      <c r="M47" s="277">
        <v>0</v>
      </c>
      <c r="N47" s="277">
        <v>0</v>
      </c>
      <c r="O47" s="277">
        <v>0</v>
      </c>
      <c r="P47" s="277">
        <v>0</v>
      </c>
      <c r="Q47" s="277">
        <v>0</v>
      </c>
      <c r="R47" s="277">
        <v>0</v>
      </c>
      <c r="S47" s="277">
        <v>0</v>
      </c>
      <c r="T47" s="277">
        <v>0</v>
      </c>
      <c r="U47" s="277">
        <v>0</v>
      </c>
      <c r="V47" s="277">
        <v>0</v>
      </c>
      <c r="W47" s="279" t="e">
        <f t="shared" si="0"/>
        <v>#REF!</v>
      </c>
      <c r="X47" s="279" t="s">
        <v>13089</v>
      </c>
      <c r="Y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" s="279">
        <f>IF(MAX(tbl2020POS[[#This Row],[P]:[PR]])=tbl2020POS[[#This Row],[P]],1,0)</f>
        <v>1</v>
      </c>
      <c r="AA47" s="279">
        <f>IF(tbl2020POS[[#This Row],[QUALP]]=1,IF(tbl2020POS[[#This Row],[GS]]&gt;=GS_TO_QUALIFY,1,0),0)</f>
        <v>0</v>
      </c>
      <c r="AB47" s="279">
        <f>IF(tbl2020POS[[#This Row],[QUALP]]=1,IF(tbl2020POS[[#This Row],[G]]-tbl2020POS[[#This Row],[GS]]&gt;=RP_APP_TO_QUALIFY,1,0),0)</f>
        <v>0</v>
      </c>
      <c r="AC47" s="279" t="e">
        <f>IF(tbl2020POS[[#This Row],[C]]&gt;=GAMES_TO_QUALIFY,1,IF(tbl2020POS[[#This Row],[PRIMPOS]]="C",1,0))</f>
        <v>#REF!</v>
      </c>
      <c r="AD47" s="279" t="e">
        <f>IF(tbl2020POS[[#This Row],[1B]]&gt;=GAMES_TO_QUALIFY,1,IF(tbl2020POS[[#This Row],[PRIMPOS]]="1B",1,0))</f>
        <v>#REF!</v>
      </c>
      <c r="AE47" s="279" t="e">
        <f>IF(tbl2020POS[[#This Row],[2B]]&gt;=GAMES_TO_QUALIFY,1,IF(tbl2020POS[[#This Row],[PRIMPOS]]="2B",1,0))</f>
        <v>#REF!</v>
      </c>
      <c r="AF47" s="279" t="e">
        <f>IF(tbl2020POS[[#This Row],[3B]]&gt;=GAMES_TO_QUALIFY,1,IF(tbl2020POS[[#This Row],[PRIMPOS]]="3B",1,0))</f>
        <v>#REF!</v>
      </c>
      <c r="AG47" s="279" t="e">
        <f>IF(tbl2020POS[[#This Row],[SS]]&gt;=GAMES_TO_QUALIFY,1,IF(tbl2020POS[[#This Row],[PRIMPOS]]="SS",1,0))</f>
        <v>#REF!</v>
      </c>
      <c r="AH47" s="279" t="e">
        <f>IF(tbl2020POS[[#This Row],[LF]]&gt;=GAMES_TO_QUALIFY,1,0)</f>
        <v>#REF!</v>
      </c>
      <c r="AI47" s="279" t="e">
        <f>IF(tbl2020POS[[#This Row],[CF]]&gt;=GAMES_TO_QUALIFY,1,0)</f>
        <v>#REF!</v>
      </c>
      <c r="AJ47" s="279" t="e">
        <f>IF(tbl2020POS[[#This Row],[RF]]&gt;=GAMES_TO_QUALIFY,1,0)</f>
        <v>#REF!</v>
      </c>
      <c r="AK47" s="279" t="e">
        <f>IF(tbl2020POS[[#This Row],[OF]]&gt;=GAMES_TO_QUALIFY,1,IF(tbl2020POS[[#This Row],[PRIMPOS]]="OF",1,0))</f>
        <v>#REF!</v>
      </c>
      <c r="AL47" s="279" t="e">
        <f>IF(tbl2020POS[[#This Row],[DH]]&gt;=GAMES_TO_QUALIFY,1,IF(tbl2020POS[[#This Row],[PRIMPOS]]="DH",1,0))</f>
        <v>#REF!</v>
      </c>
      <c r="AM47" s="279" t="str" cm="1">
        <f t="array" aca="1" ref="AM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" s="280" t="str">
        <f>IFERROR(LEFT(tbl2020POS[[#This Row],[POSROUGH]],LEN(tbl2020POS[[#This Row],[POSROUGH]])-1),"")</f>
        <v/>
      </c>
      <c r="AP4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8" spans="1:42" x14ac:dyDescent="0.3">
      <c r="A48" s="277">
        <v>45</v>
      </c>
      <c r="B48" t="s">
        <v>20605</v>
      </c>
      <c r="C48" s="277">
        <v>29</v>
      </c>
      <c r="D48" s="278" t="s">
        <v>20563</v>
      </c>
      <c r="E48" s="277">
        <v>2</v>
      </c>
      <c r="F48" s="277">
        <v>19</v>
      </c>
      <c r="G48" s="277">
        <v>0</v>
      </c>
      <c r="H48" s="277">
        <v>0</v>
      </c>
      <c r="I48" s="277">
        <v>19</v>
      </c>
      <c r="J48" s="277">
        <v>19</v>
      </c>
      <c r="K48" s="277">
        <v>0</v>
      </c>
      <c r="L48" s="277">
        <v>0</v>
      </c>
      <c r="M48" s="277">
        <v>0</v>
      </c>
      <c r="N48" s="277">
        <v>0</v>
      </c>
      <c r="O48" s="277">
        <v>0</v>
      </c>
      <c r="P48" s="277">
        <v>0</v>
      </c>
      <c r="Q48" s="277">
        <v>0</v>
      </c>
      <c r="R48" s="277">
        <v>0</v>
      </c>
      <c r="S48" s="277">
        <v>0</v>
      </c>
      <c r="T48" s="277">
        <v>0</v>
      </c>
      <c r="U48" s="277">
        <v>0</v>
      </c>
      <c r="V48" s="277">
        <v>0</v>
      </c>
      <c r="W48" s="279" t="e">
        <f t="shared" si="0"/>
        <v>#REF!</v>
      </c>
      <c r="X48" s="279" t="s">
        <v>15553</v>
      </c>
      <c r="Y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" s="279">
        <f>IF(MAX(tbl2020POS[[#This Row],[P]:[PR]])=tbl2020POS[[#This Row],[P]],1,0)</f>
        <v>1</v>
      </c>
      <c r="AA48" s="279">
        <f>IF(tbl2020POS[[#This Row],[QUALP]]=1,IF(tbl2020POS[[#This Row],[GS]]&gt;=GS_TO_QUALIFY,1,0),0)</f>
        <v>0</v>
      </c>
      <c r="AB48" s="279">
        <f>IF(tbl2020POS[[#This Row],[QUALP]]=1,IF(tbl2020POS[[#This Row],[G]]-tbl2020POS[[#This Row],[GS]]&gt;=RP_APP_TO_QUALIFY,1,0),0)</f>
        <v>1</v>
      </c>
      <c r="AC48" s="279" t="e">
        <f>IF(tbl2020POS[[#This Row],[C]]&gt;=GAMES_TO_QUALIFY,1,IF(tbl2020POS[[#This Row],[PRIMPOS]]="C",1,0))</f>
        <v>#REF!</v>
      </c>
      <c r="AD48" s="279" t="e">
        <f>IF(tbl2020POS[[#This Row],[1B]]&gt;=GAMES_TO_QUALIFY,1,IF(tbl2020POS[[#This Row],[PRIMPOS]]="1B",1,0))</f>
        <v>#REF!</v>
      </c>
      <c r="AE48" s="279" t="e">
        <f>IF(tbl2020POS[[#This Row],[2B]]&gt;=GAMES_TO_QUALIFY,1,IF(tbl2020POS[[#This Row],[PRIMPOS]]="2B",1,0))</f>
        <v>#REF!</v>
      </c>
      <c r="AF48" s="279" t="e">
        <f>IF(tbl2020POS[[#This Row],[3B]]&gt;=GAMES_TO_QUALIFY,1,IF(tbl2020POS[[#This Row],[PRIMPOS]]="3B",1,0))</f>
        <v>#REF!</v>
      </c>
      <c r="AG48" s="279" t="e">
        <f>IF(tbl2020POS[[#This Row],[SS]]&gt;=GAMES_TO_QUALIFY,1,IF(tbl2020POS[[#This Row],[PRIMPOS]]="SS",1,0))</f>
        <v>#REF!</v>
      </c>
      <c r="AH48" s="279" t="e">
        <f>IF(tbl2020POS[[#This Row],[LF]]&gt;=GAMES_TO_QUALIFY,1,0)</f>
        <v>#REF!</v>
      </c>
      <c r="AI48" s="279" t="e">
        <f>IF(tbl2020POS[[#This Row],[CF]]&gt;=GAMES_TO_QUALIFY,1,0)</f>
        <v>#REF!</v>
      </c>
      <c r="AJ48" s="279" t="e">
        <f>IF(tbl2020POS[[#This Row],[RF]]&gt;=GAMES_TO_QUALIFY,1,0)</f>
        <v>#REF!</v>
      </c>
      <c r="AK48" s="279" t="e">
        <f>IF(tbl2020POS[[#This Row],[OF]]&gt;=GAMES_TO_QUALIFY,1,IF(tbl2020POS[[#This Row],[PRIMPOS]]="OF",1,0))</f>
        <v>#REF!</v>
      </c>
      <c r="AL48" s="279" t="e">
        <f>IF(tbl2020POS[[#This Row],[DH]]&gt;=GAMES_TO_QUALIFY,1,IF(tbl2020POS[[#This Row],[PRIMPOS]]="DH",1,0))</f>
        <v>#REF!</v>
      </c>
      <c r="AM48" s="279" t="str" cm="1">
        <f t="array" aca="1" ref="AM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" s="280" t="str">
        <f>IFERROR(LEFT(tbl2020POS[[#This Row],[POSROUGH]],LEN(tbl2020POS[[#This Row],[POSROUGH]])-1),"")</f>
        <v/>
      </c>
      <c r="AP4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" spans="1:42" x14ac:dyDescent="0.3">
      <c r="A49" s="277">
        <v>46</v>
      </c>
      <c r="B49" t="s">
        <v>20606</v>
      </c>
      <c r="C49" s="277">
        <v>25</v>
      </c>
      <c r="D49" s="278" t="s">
        <v>20607</v>
      </c>
      <c r="E49" s="277">
        <v>2</v>
      </c>
      <c r="F49" s="277">
        <v>18</v>
      </c>
      <c r="G49" s="277">
        <v>0</v>
      </c>
      <c r="H49" s="277">
        <v>0</v>
      </c>
      <c r="I49" s="277">
        <v>18</v>
      </c>
      <c r="J49" s="277">
        <v>18</v>
      </c>
      <c r="K49" s="277">
        <v>0</v>
      </c>
      <c r="L49" s="277">
        <v>0</v>
      </c>
      <c r="M49" s="277">
        <v>0</v>
      </c>
      <c r="N49" s="277">
        <v>0</v>
      </c>
      <c r="O49" s="277">
        <v>0</v>
      </c>
      <c r="P49" s="277">
        <v>0</v>
      </c>
      <c r="Q49" s="277">
        <v>0</v>
      </c>
      <c r="R49" s="277">
        <v>0</v>
      </c>
      <c r="S49" s="277">
        <v>0</v>
      </c>
      <c r="T49" s="277">
        <v>0</v>
      </c>
      <c r="U49" s="277">
        <v>0</v>
      </c>
      <c r="V49" s="277">
        <v>0</v>
      </c>
      <c r="W49" s="279" t="e">
        <f t="shared" si="0"/>
        <v>#REF!</v>
      </c>
      <c r="X49" s="279" t="s">
        <v>15556</v>
      </c>
      <c r="Y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" s="279">
        <f>IF(MAX(tbl2020POS[[#This Row],[P]:[PR]])=tbl2020POS[[#This Row],[P]],1,0)</f>
        <v>1</v>
      </c>
      <c r="AA49" s="279">
        <f>IF(tbl2020POS[[#This Row],[QUALP]]=1,IF(tbl2020POS[[#This Row],[GS]]&gt;=GS_TO_QUALIFY,1,0),0)</f>
        <v>0</v>
      </c>
      <c r="AB49" s="279">
        <f>IF(tbl2020POS[[#This Row],[QUALP]]=1,IF(tbl2020POS[[#This Row],[G]]-tbl2020POS[[#This Row],[GS]]&gt;=RP_APP_TO_QUALIFY,1,0),0)</f>
        <v>1</v>
      </c>
      <c r="AC49" s="279" t="e">
        <f>IF(tbl2020POS[[#This Row],[C]]&gt;=GAMES_TO_QUALIFY,1,IF(tbl2020POS[[#This Row],[PRIMPOS]]="C",1,0))</f>
        <v>#REF!</v>
      </c>
      <c r="AD49" s="279" t="e">
        <f>IF(tbl2020POS[[#This Row],[1B]]&gt;=GAMES_TO_QUALIFY,1,IF(tbl2020POS[[#This Row],[PRIMPOS]]="1B",1,0))</f>
        <v>#REF!</v>
      </c>
      <c r="AE49" s="279" t="e">
        <f>IF(tbl2020POS[[#This Row],[2B]]&gt;=GAMES_TO_QUALIFY,1,IF(tbl2020POS[[#This Row],[PRIMPOS]]="2B",1,0))</f>
        <v>#REF!</v>
      </c>
      <c r="AF49" s="279" t="e">
        <f>IF(tbl2020POS[[#This Row],[3B]]&gt;=GAMES_TO_QUALIFY,1,IF(tbl2020POS[[#This Row],[PRIMPOS]]="3B",1,0))</f>
        <v>#REF!</v>
      </c>
      <c r="AG49" s="279" t="e">
        <f>IF(tbl2020POS[[#This Row],[SS]]&gt;=GAMES_TO_QUALIFY,1,IF(tbl2020POS[[#This Row],[PRIMPOS]]="SS",1,0))</f>
        <v>#REF!</v>
      </c>
      <c r="AH49" s="279" t="e">
        <f>IF(tbl2020POS[[#This Row],[LF]]&gt;=GAMES_TO_QUALIFY,1,0)</f>
        <v>#REF!</v>
      </c>
      <c r="AI49" s="279" t="e">
        <f>IF(tbl2020POS[[#This Row],[CF]]&gt;=GAMES_TO_QUALIFY,1,0)</f>
        <v>#REF!</v>
      </c>
      <c r="AJ49" s="279" t="e">
        <f>IF(tbl2020POS[[#This Row],[RF]]&gt;=GAMES_TO_QUALIFY,1,0)</f>
        <v>#REF!</v>
      </c>
      <c r="AK49" s="279" t="e">
        <f>IF(tbl2020POS[[#This Row],[OF]]&gt;=GAMES_TO_QUALIFY,1,IF(tbl2020POS[[#This Row],[PRIMPOS]]="OF",1,0))</f>
        <v>#REF!</v>
      </c>
      <c r="AL49" s="279" t="e">
        <f>IF(tbl2020POS[[#This Row],[DH]]&gt;=GAMES_TO_QUALIFY,1,IF(tbl2020POS[[#This Row],[PRIMPOS]]="DH",1,0))</f>
        <v>#REF!</v>
      </c>
      <c r="AM49" s="279" t="str" cm="1">
        <f t="array" aca="1" ref="AM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" s="280" t="str">
        <f>IFERROR(LEFT(tbl2020POS[[#This Row],[POSROUGH]],LEN(tbl2020POS[[#This Row],[POSROUGH]])-1),"")</f>
        <v/>
      </c>
      <c r="AP4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" spans="1:42" x14ac:dyDescent="0.3">
      <c r="A50" s="277">
        <v>47</v>
      </c>
      <c r="B50" t="s">
        <v>20608</v>
      </c>
      <c r="C50" s="277">
        <v>27</v>
      </c>
      <c r="D50" s="278" t="s">
        <v>1464</v>
      </c>
      <c r="E50" s="277">
        <v>5</v>
      </c>
      <c r="F50" s="277">
        <v>49</v>
      </c>
      <c r="G50" s="277">
        <v>49</v>
      </c>
      <c r="H50" s="277">
        <v>49</v>
      </c>
      <c r="I50" s="277">
        <v>49</v>
      </c>
      <c r="J50" s="277">
        <v>0</v>
      </c>
      <c r="K50" s="277">
        <v>0</v>
      </c>
      <c r="L50" s="277">
        <v>0</v>
      </c>
      <c r="M50" s="277">
        <v>0</v>
      </c>
      <c r="N50" s="277">
        <v>0</v>
      </c>
      <c r="O50" s="277">
        <v>49</v>
      </c>
      <c r="P50" s="277">
        <v>0</v>
      </c>
      <c r="Q50" s="277">
        <v>0</v>
      </c>
      <c r="R50" s="277">
        <v>0</v>
      </c>
      <c r="S50" s="277">
        <v>0</v>
      </c>
      <c r="T50" s="277">
        <v>0</v>
      </c>
      <c r="U50" s="277">
        <v>0</v>
      </c>
      <c r="V50" s="277">
        <v>0</v>
      </c>
      <c r="W50" s="279" t="e">
        <f t="shared" si="0"/>
        <v>#REF!</v>
      </c>
      <c r="X50" s="279" t="s">
        <v>11387</v>
      </c>
      <c r="Y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0" s="279">
        <f>IF(MAX(tbl2020POS[[#This Row],[P]:[PR]])=tbl2020POS[[#This Row],[P]],1,0)</f>
        <v>0</v>
      </c>
      <c r="AA50" s="279">
        <f>IF(tbl2020POS[[#This Row],[QUALP]]=1,IF(tbl2020POS[[#This Row],[GS]]&gt;=GS_TO_QUALIFY,1,0),0)</f>
        <v>0</v>
      </c>
      <c r="AB50" s="279">
        <f>IF(tbl2020POS[[#This Row],[QUALP]]=1,IF(tbl2020POS[[#This Row],[G]]-tbl2020POS[[#This Row],[GS]]&gt;=RP_APP_TO_QUALIFY,1,0),0)</f>
        <v>0</v>
      </c>
      <c r="AC50" s="279" t="e">
        <f>IF(tbl2020POS[[#This Row],[C]]&gt;=GAMES_TO_QUALIFY,1,IF(tbl2020POS[[#This Row],[PRIMPOS]]="C",1,0))</f>
        <v>#REF!</v>
      </c>
      <c r="AD50" s="279" t="e">
        <f>IF(tbl2020POS[[#This Row],[1B]]&gt;=GAMES_TO_QUALIFY,1,IF(tbl2020POS[[#This Row],[PRIMPOS]]="1B",1,0))</f>
        <v>#REF!</v>
      </c>
      <c r="AE50" s="279" t="e">
        <f>IF(tbl2020POS[[#This Row],[2B]]&gt;=GAMES_TO_QUALIFY,1,IF(tbl2020POS[[#This Row],[PRIMPOS]]="2B",1,0))</f>
        <v>#REF!</v>
      </c>
      <c r="AF50" s="279" t="e">
        <f>IF(tbl2020POS[[#This Row],[3B]]&gt;=GAMES_TO_QUALIFY,1,IF(tbl2020POS[[#This Row],[PRIMPOS]]="3B",1,0))</f>
        <v>#REF!</v>
      </c>
      <c r="AG50" s="279" t="e">
        <f>IF(tbl2020POS[[#This Row],[SS]]&gt;=GAMES_TO_QUALIFY,1,IF(tbl2020POS[[#This Row],[PRIMPOS]]="SS",1,0))</f>
        <v>#REF!</v>
      </c>
      <c r="AH50" s="279" t="e">
        <f>IF(tbl2020POS[[#This Row],[LF]]&gt;=GAMES_TO_QUALIFY,1,0)</f>
        <v>#REF!</v>
      </c>
      <c r="AI50" s="279" t="e">
        <f>IF(tbl2020POS[[#This Row],[CF]]&gt;=GAMES_TO_QUALIFY,1,0)</f>
        <v>#REF!</v>
      </c>
      <c r="AJ50" s="279" t="e">
        <f>IF(tbl2020POS[[#This Row],[RF]]&gt;=GAMES_TO_QUALIFY,1,0)</f>
        <v>#REF!</v>
      </c>
      <c r="AK50" s="279" t="e">
        <f>IF(tbl2020POS[[#This Row],[OF]]&gt;=GAMES_TO_QUALIFY,1,IF(tbl2020POS[[#This Row],[PRIMPOS]]="OF",1,0))</f>
        <v>#REF!</v>
      </c>
      <c r="AL50" s="279" t="e">
        <f>IF(tbl2020POS[[#This Row],[DH]]&gt;=GAMES_TO_QUALIFY,1,IF(tbl2020POS[[#This Row],[PRIMPOS]]="DH",1,0))</f>
        <v>#REF!</v>
      </c>
      <c r="AM50" s="279" t="e" cm="1">
        <f t="array" aca="1" ref="AM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" s="280" t="str">
        <f>IFERROR(LEFT(tbl2020POS[[#This Row],[POSROUGH]],LEN(tbl2020POS[[#This Row],[POSROUGH]])-1),"")</f>
        <v/>
      </c>
      <c r="AP5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" spans="1:42" x14ac:dyDescent="0.3">
      <c r="A51" s="277">
        <v>48</v>
      </c>
      <c r="B51" t="s">
        <v>20609</v>
      </c>
      <c r="C51" s="277">
        <v>30</v>
      </c>
      <c r="D51" s="278" t="s">
        <v>20607</v>
      </c>
      <c r="E51" s="277">
        <v>5</v>
      </c>
      <c r="F51" s="277">
        <v>13</v>
      </c>
      <c r="G51" s="277">
        <v>11</v>
      </c>
      <c r="H51" s="277">
        <v>0</v>
      </c>
      <c r="I51" s="277">
        <v>13</v>
      </c>
      <c r="J51" s="277">
        <v>13</v>
      </c>
      <c r="K51" s="277">
        <v>0</v>
      </c>
      <c r="L51" s="277">
        <v>0</v>
      </c>
      <c r="M51" s="277">
        <v>0</v>
      </c>
      <c r="N51" s="277">
        <v>0</v>
      </c>
      <c r="O51" s="277">
        <v>0</v>
      </c>
      <c r="P51" s="277">
        <v>0</v>
      </c>
      <c r="Q51" s="277">
        <v>0</v>
      </c>
      <c r="R51" s="277">
        <v>0</v>
      </c>
      <c r="S51" s="277">
        <v>0</v>
      </c>
      <c r="T51" s="277">
        <v>0</v>
      </c>
      <c r="U51" s="277">
        <v>0</v>
      </c>
      <c r="V51" s="277">
        <v>0</v>
      </c>
      <c r="W51" s="279" t="e">
        <f t="shared" si="0"/>
        <v>#REF!</v>
      </c>
      <c r="X51" s="279" t="s">
        <v>11977</v>
      </c>
      <c r="Y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" s="279">
        <f>IF(MAX(tbl2020POS[[#This Row],[P]:[PR]])=tbl2020POS[[#This Row],[P]],1,0)</f>
        <v>1</v>
      </c>
      <c r="AA51" s="279">
        <f>IF(tbl2020POS[[#This Row],[QUALP]]=1,IF(tbl2020POS[[#This Row],[GS]]&gt;=GS_TO_QUALIFY,1,0),0)</f>
        <v>1</v>
      </c>
      <c r="AB51" s="279">
        <f>IF(tbl2020POS[[#This Row],[QUALP]]=1,IF(tbl2020POS[[#This Row],[G]]-tbl2020POS[[#This Row],[GS]]&gt;=RP_APP_TO_QUALIFY,1,0),0)</f>
        <v>0</v>
      </c>
      <c r="AC51" s="279" t="e">
        <f>IF(tbl2020POS[[#This Row],[C]]&gt;=GAMES_TO_QUALIFY,1,IF(tbl2020POS[[#This Row],[PRIMPOS]]="C",1,0))</f>
        <v>#REF!</v>
      </c>
      <c r="AD51" s="279" t="e">
        <f>IF(tbl2020POS[[#This Row],[1B]]&gt;=GAMES_TO_QUALIFY,1,IF(tbl2020POS[[#This Row],[PRIMPOS]]="1B",1,0))</f>
        <v>#REF!</v>
      </c>
      <c r="AE51" s="279" t="e">
        <f>IF(tbl2020POS[[#This Row],[2B]]&gt;=GAMES_TO_QUALIFY,1,IF(tbl2020POS[[#This Row],[PRIMPOS]]="2B",1,0))</f>
        <v>#REF!</v>
      </c>
      <c r="AF51" s="279" t="e">
        <f>IF(tbl2020POS[[#This Row],[3B]]&gt;=GAMES_TO_QUALIFY,1,IF(tbl2020POS[[#This Row],[PRIMPOS]]="3B",1,0))</f>
        <v>#REF!</v>
      </c>
      <c r="AG51" s="279" t="e">
        <f>IF(tbl2020POS[[#This Row],[SS]]&gt;=GAMES_TO_QUALIFY,1,IF(tbl2020POS[[#This Row],[PRIMPOS]]="SS",1,0))</f>
        <v>#REF!</v>
      </c>
      <c r="AH51" s="279" t="e">
        <f>IF(tbl2020POS[[#This Row],[LF]]&gt;=GAMES_TO_QUALIFY,1,0)</f>
        <v>#REF!</v>
      </c>
      <c r="AI51" s="279" t="e">
        <f>IF(tbl2020POS[[#This Row],[CF]]&gt;=GAMES_TO_QUALIFY,1,0)</f>
        <v>#REF!</v>
      </c>
      <c r="AJ51" s="279" t="e">
        <f>IF(tbl2020POS[[#This Row],[RF]]&gt;=GAMES_TO_QUALIFY,1,0)</f>
        <v>#REF!</v>
      </c>
      <c r="AK51" s="279" t="e">
        <f>IF(tbl2020POS[[#This Row],[OF]]&gt;=GAMES_TO_QUALIFY,1,IF(tbl2020POS[[#This Row],[PRIMPOS]]="OF",1,0))</f>
        <v>#REF!</v>
      </c>
      <c r="AL51" s="279" t="e">
        <f>IF(tbl2020POS[[#This Row],[DH]]&gt;=GAMES_TO_QUALIFY,1,IF(tbl2020POS[[#This Row],[PRIMPOS]]="DH",1,0))</f>
        <v>#REF!</v>
      </c>
      <c r="AM51" s="279" t="str" cm="1">
        <f t="array" aca="1" ref="AM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" s="280" t="str">
        <f>IFERROR(LEFT(tbl2020POS[[#This Row],[POSROUGH]],LEN(tbl2020POS[[#This Row],[POSROUGH]])-1),"")</f>
        <v/>
      </c>
      <c r="AP5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2" spans="1:42" x14ac:dyDescent="0.3">
      <c r="A52" s="277">
        <v>49</v>
      </c>
      <c r="B52" t="s">
        <v>20610</v>
      </c>
      <c r="C52" s="277">
        <v>30</v>
      </c>
      <c r="D52" s="278" t="s">
        <v>1470</v>
      </c>
      <c r="E52" s="277">
        <v>6</v>
      </c>
      <c r="F52" s="277">
        <v>16</v>
      </c>
      <c r="G52" s="277">
        <v>1</v>
      </c>
      <c r="H52" s="277">
        <v>0</v>
      </c>
      <c r="I52" s="277">
        <v>16</v>
      </c>
      <c r="J52" s="277">
        <v>16</v>
      </c>
      <c r="K52" s="277">
        <v>0</v>
      </c>
      <c r="L52" s="277">
        <v>0</v>
      </c>
      <c r="M52" s="277">
        <v>0</v>
      </c>
      <c r="N52" s="277">
        <v>0</v>
      </c>
      <c r="O52" s="277">
        <v>0</v>
      </c>
      <c r="P52" s="277">
        <v>0</v>
      </c>
      <c r="Q52" s="277">
        <v>0</v>
      </c>
      <c r="R52" s="277">
        <v>0</v>
      </c>
      <c r="S52" s="277">
        <v>0</v>
      </c>
      <c r="T52" s="277">
        <v>0</v>
      </c>
      <c r="U52" s="277">
        <v>0</v>
      </c>
      <c r="V52" s="277">
        <v>0</v>
      </c>
      <c r="W52" s="279" t="e">
        <f t="shared" si="0"/>
        <v>#REF!</v>
      </c>
      <c r="X52" s="279" t="s">
        <v>8267</v>
      </c>
      <c r="Y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" s="279">
        <f>IF(MAX(tbl2020POS[[#This Row],[P]:[PR]])=tbl2020POS[[#This Row],[P]],1,0)</f>
        <v>1</v>
      </c>
      <c r="AA52" s="279">
        <f>IF(tbl2020POS[[#This Row],[QUALP]]=1,IF(tbl2020POS[[#This Row],[GS]]&gt;=GS_TO_QUALIFY,1,0),0)</f>
        <v>0</v>
      </c>
      <c r="AB52" s="279">
        <f>IF(tbl2020POS[[#This Row],[QUALP]]=1,IF(tbl2020POS[[#This Row],[G]]-tbl2020POS[[#This Row],[GS]]&gt;=RP_APP_TO_QUALIFY,1,0),0)</f>
        <v>1</v>
      </c>
      <c r="AC52" s="279" t="e">
        <f>IF(tbl2020POS[[#This Row],[C]]&gt;=GAMES_TO_QUALIFY,1,IF(tbl2020POS[[#This Row],[PRIMPOS]]="C",1,0))</f>
        <v>#REF!</v>
      </c>
      <c r="AD52" s="279" t="e">
        <f>IF(tbl2020POS[[#This Row],[1B]]&gt;=GAMES_TO_QUALIFY,1,IF(tbl2020POS[[#This Row],[PRIMPOS]]="1B",1,0))</f>
        <v>#REF!</v>
      </c>
      <c r="AE52" s="279" t="e">
        <f>IF(tbl2020POS[[#This Row],[2B]]&gt;=GAMES_TO_QUALIFY,1,IF(tbl2020POS[[#This Row],[PRIMPOS]]="2B",1,0))</f>
        <v>#REF!</v>
      </c>
      <c r="AF52" s="279" t="e">
        <f>IF(tbl2020POS[[#This Row],[3B]]&gt;=GAMES_TO_QUALIFY,1,IF(tbl2020POS[[#This Row],[PRIMPOS]]="3B",1,0))</f>
        <v>#REF!</v>
      </c>
      <c r="AG52" s="279" t="e">
        <f>IF(tbl2020POS[[#This Row],[SS]]&gt;=GAMES_TO_QUALIFY,1,IF(tbl2020POS[[#This Row],[PRIMPOS]]="SS",1,0))</f>
        <v>#REF!</v>
      </c>
      <c r="AH52" s="279" t="e">
        <f>IF(tbl2020POS[[#This Row],[LF]]&gt;=GAMES_TO_QUALIFY,1,0)</f>
        <v>#REF!</v>
      </c>
      <c r="AI52" s="279" t="e">
        <f>IF(tbl2020POS[[#This Row],[CF]]&gt;=GAMES_TO_QUALIFY,1,0)</f>
        <v>#REF!</v>
      </c>
      <c r="AJ52" s="279" t="e">
        <f>IF(tbl2020POS[[#This Row],[RF]]&gt;=GAMES_TO_QUALIFY,1,0)</f>
        <v>#REF!</v>
      </c>
      <c r="AK52" s="279" t="e">
        <f>IF(tbl2020POS[[#This Row],[OF]]&gt;=GAMES_TO_QUALIFY,1,IF(tbl2020POS[[#This Row],[PRIMPOS]]="OF",1,0))</f>
        <v>#REF!</v>
      </c>
      <c r="AL52" s="279" t="e">
        <f>IF(tbl2020POS[[#This Row],[DH]]&gt;=GAMES_TO_QUALIFY,1,IF(tbl2020POS[[#This Row],[PRIMPOS]]="DH",1,0))</f>
        <v>#REF!</v>
      </c>
      <c r="AM52" s="279" t="str" cm="1">
        <f t="array" aca="1" ref="AM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" s="280" t="str">
        <f>IFERROR(LEFT(tbl2020POS[[#This Row],[POSROUGH]],LEN(tbl2020POS[[#This Row],[POSROUGH]])-1),"")</f>
        <v/>
      </c>
      <c r="AP5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" spans="1:42" x14ac:dyDescent="0.3">
      <c r="A53" s="277">
        <v>50</v>
      </c>
      <c r="B53" t="s">
        <v>20611</v>
      </c>
      <c r="C53" s="277">
        <v>31</v>
      </c>
      <c r="D53" s="278" t="s">
        <v>1430</v>
      </c>
      <c r="E53" s="277">
        <v>12</v>
      </c>
      <c r="F53" s="277">
        <v>29</v>
      </c>
      <c r="G53" s="277">
        <v>28</v>
      </c>
      <c r="H53" s="277">
        <v>29</v>
      </c>
      <c r="I53" s="277">
        <v>29</v>
      </c>
      <c r="J53" s="277">
        <v>0</v>
      </c>
      <c r="K53" s="277">
        <v>0</v>
      </c>
      <c r="L53" s="277">
        <v>0</v>
      </c>
      <c r="M53" s="277">
        <v>0</v>
      </c>
      <c r="N53" s="277">
        <v>0</v>
      </c>
      <c r="O53" s="277">
        <v>29</v>
      </c>
      <c r="P53" s="277">
        <v>0</v>
      </c>
      <c r="Q53" s="277">
        <v>0</v>
      </c>
      <c r="R53" s="277">
        <v>0</v>
      </c>
      <c r="S53" s="277">
        <v>0</v>
      </c>
      <c r="T53" s="277">
        <v>0</v>
      </c>
      <c r="U53" s="277">
        <v>0</v>
      </c>
      <c r="V53" s="277">
        <v>1</v>
      </c>
      <c r="W53" s="279" t="e">
        <f t="shared" si="0"/>
        <v>#REF!</v>
      </c>
      <c r="X53" s="279" t="s">
        <v>1429</v>
      </c>
      <c r="Y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3" s="279">
        <f>IF(MAX(tbl2020POS[[#This Row],[P]:[PR]])=tbl2020POS[[#This Row],[P]],1,0)</f>
        <v>0</v>
      </c>
      <c r="AA53" s="279">
        <f>IF(tbl2020POS[[#This Row],[QUALP]]=1,IF(tbl2020POS[[#This Row],[GS]]&gt;=GS_TO_QUALIFY,1,0),0)</f>
        <v>0</v>
      </c>
      <c r="AB53" s="279">
        <f>IF(tbl2020POS[[#This Row],[QUALP]]=1,IF(tbl2020POS[[#This Row],[G]]-tbl2020POS[[#This Row],[GS]]&gt;=RP_APP_TO_QUALIFY,1,0),0)</f>
        <v>0</v>
      </c>
      <c r="AC53" s="279" t="e">
        <f>IF(tbl2020POS[[#This Row],[C]]&gt;=GAMES_TO_QUALIFY,1,IF(tbl2020POS[[#This Row],[PRIMPOS]]="C",1,0))</f>
        <v>#REF!</v>
      </c>
      <c r="AD53" s="279" t="e">
        <f>IF(tbl2020POS[[#This Row],[1B]]&gt;=GAMES_TO_QUALIFY,1,IF(tbl2020POS[[#This Row],[PRIMPOS]]="1B",1,0))</f>
        <v>#REF!</v>
      </c>
      <c r="AE53" s="279" t="e">
        <f>IF(tbl2020POS[[#This Row],[2B]]&gt;=GAMES_TO_QUALIFY,1,IF(tbl2020POS[[#This Row],[PRIMPOS]]="2B",1,0))</f>
        <v>#REF!</v>
      </c>
      <c r="AF53" s="279" t="e">
        <f>IF(tbl2020POS[[#This Row],[3B]]&gt;=GAMES_TO_QUALIFY,1,IF(tbl2020POS[[#This Row],[PRIMPOS]]="3B",1,0))</f>
        <v>#REF!</v>
      </c>
      <c r="AG53" s="279" t="e">
        <f>IF(tbl2020POS[[#This Row],[SS]]&gt;=GAMES_TO_QUALIFY,1,IF(tbl2020POS[[#This Row],[PRIMPOS]]="SS",1,0))</f>
        <v>#REF!</v>
      </c>
      <c r="AH53" s="279" t="e">
        <f>IF(tbl2020POS[[#This Row],[LF]]&gt;=GAMES_TO_QUALIFY,1,0)</f>
        <v>#REF!</v>
      </c>
      <c r="AI53" s="279" t="e">
        <f>IF(tbl2020POS[[#This Row],[CF]]&gt;=GAMES_TO_QUALIFY,1,0)</f>
        <v>#REF!</v>
      </c>
      <c r="AJ53" s="279" t="e">
        <f>IF(tbl2020POS[[#This Row],[RF]]&gt;=GAMES_TO_QUALIFY,1,0)</f>
        <v>#REF!</v>
      </c>
      <c r="AK53" s="279" t="e">
        <f>IF(tbl2020POS[[#This Row],[OF]]&gt;=GAMES_TO_QUALIFY,1,IF(tbl2020POS[[#This Row],[PRIMPOS]]="OF",1,0))</f>
        <v>#REF!</v>
      </c>
      <c r="AL53" s="279" t="e">
        <f>IF(tbl2020POS[[#This Row],[DH]]&gt;=GAMES_TO_QUALIFY,1,IF(tbl2020POS[[#This Row],[PRIMPOS]]="DH",1,0))</f>
        <v>#REF!</v>
      </c>
      <c r="AM53" s="279" t="e" cm="1">
        <f t="array" aca="1" ref="AM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" s="280" t="str">
        <f>IFERROR(LEFT(tbl2020POS[[#This Row],[POSROUGH]],LEN(tbl2020POS[[#This Row],[POSROUGH]])-1),"")</f>
        <v/>
      </c>
      <c r="AP5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" spans="1:42" x14ac:dyDescent="0.3">
      <c r="A54" s="277">
        <v>51</v>
      </c>
      <c r="B54" t="s">
        <v>20612</v>
      </c>
      <c r="C54" s="277">
        <v>25</v>
      </c>
      <c r="D54" s="278" t="s">
        <v>1372</v>
      </c>
      <c r="E54" s="277">
        <v>4</v>
      </c>
      <c r="F54" s="277">
        <v>21</v>
      </c>
      <c r="G54" s="277">
        <v>18</v>
      </c>
      <c r="H54" s="277">
        <v>21</v>
      </c>
      <c r="I54" s="277">
        <v>13</v>
      </c>
      <c r="J54" s="277">
        <v>0</v>
      </c>
      <c r="K54" s="277">
        <v>0</v>
      </c>
      <c r="L54" s="277">
        <v>0</v>
      </c>
      <c r="M54" s="277">
        <v>0</v>
      </c>
      <c r="N54" s="277">
        <v>6</v>
      </c>
      <c r="O54" s="277">
        <v>0</v>
      </c>
      <c r="P54" s="277">
        <v>7</v>
      </c>
      <c r="Q54" s="277">
        <v>0</v>
      </c>
      <c r="R54" s="277">
        <v>0</v>
      </c>
      <c r="S54" s="277">
        <v>7</v>
      </c>
      <c r="T54" s="277">
        <v>7</v>
      </c>
      <c r="U54" s="277">
        <v>2</v>
      </c>
      <c r="V54" s="277">
        <v>1</v>
      </c>
      <c r="W54" s="279" t="e">
        <f t="shared" si="0"/>
        <v>#REF!</v>
      </c>
      <c r="X54" s="279" t="s">
        <v>14167</v>
      </c>
      <c r="Y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" s="279">
        <f>IF(MAX(tbl2020POS[[#This Row],[P]:[PR]])=tbl2020POS[[#This Row],[P]],1,0)</f>
        <v>0</v>
      </c>
      <c r="AA54" s="279">
        <f>IF(tbl2020POS[[#This Row],[QUALP]]=1,IF(tbl2020POS[[#This Row],[GS]]&gt;=GS_TO_QUALIFY,1,0),0)</f>
        <v>0</v>
      </c>
      <c r="AB54" s="279">
        <f>IF(tbl2020POS[[#This Row],[QUALP]]=1,IF(tbl2020POS[[#This Row],[G]]-tbl2020POS[[#This Row],[GS]]&gt;=RP_APP_TO_QUALIFY,1,0),0)</f>
        <v>0</v>
      </c>
      <c r="AC54" s="279" t="e">
        <f>IF(tbl2020POS[[#This Row],[C]]&gt;=GAMES_TO_QUALIFY,1,IF(tbl2020POS[[#This Row],[PRIMPOS]]="C",1,0))</f>
        <v>#REF!</v>
      </c>
      <c r="AD54" s="279" t="e">
        <f>IF(tbl2020POS[[#This Row],[1B]]&gt;=GAMES_TO_QUALIFY,1,IF(tbl2020POS[[#This Row],[PRIMPOS]]="1B",1,0))</f>
        <v>#REF!</v>
      </c>
      <c r="AE54" s="279" t="e">
        <f>IF(tbl2020POS[[#This Row],[2B]]&gt;=GAMES_TO_QUALIFY,1,IF(tbl2020POS[[#This Row],[PRIMPOS]]="2B",1,0))</f>
        <v>#REF!</v>
      </c>
      <c r="AF54" s="279" t="e">
        <f>IF(tbl2020POS[[#This Row],[3B]]&gt;=GAMES_TO_QUALIFY,1,IF(tbl2020POS[[#This Row],[PRIMPOS]]="3B",1,0))</f>
        <v>#REF!</v>
      </c>
      <c r="AG54" s="279" t="e">
        <f>IF(tbl2020POS[[#This Row],[SS]]&gt;=GAMES_TO_QUALIFY,1,IF(tbl2020POS[[#This Row],[PRIMPOS]]="SS",1,0))</f>
        <v>#REF!</v>
      </c>
      <c r="AH54" s="279" t="e">
        <f>IF(tbl2020POS[[#This Row],[LF]]&gt;=GAMES_TO_QUALIFY,1,0)</f>
        <v>#REF!</v>
      </c>
      <c r="AI54" s="279" t="e">
        <f>IF(tbl2020POS[[#This Row],[CF]]&gt;=GAMES_TO_QUALIFY,1,0)</f>
        <v>#REF!</v>
      </c>
      <c r="AJ54" s="279" t="e">
        <f>IF(tbl2020POS[[#This Row],[RF]]&gt;=GAMES_TO_QUALIFY,1,0)</f>
        <v>#REF!</v>
      </c>
      <c r="AK54" s="279" t="e">
        <f>IF(tbl2020POS[[#This Row],[OF]]&gt;=GAMES_TO_QUALIFY,1,IF(tbl2020POS[[#This Row],[PRIMPOS]]="OF",1,0))</f>
        <v>#REF!</v>
      </c>
      <c r="AL54" s="279" t="e">
        <f>IF(tbl2020POS[[#This Row],[DH]]&gt;=GAMES_TO_QUALIFY,1,IF(tbl2020POS[[#This Row],[PRIMPOS]]="DH",1,0))</f>
        <v>#REF!</v>
      </c>
      <c r="AM54" s="279" t="e" cm="1">
        <f t="array" aca="1" ref="AM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" s="280" t="str">
        <f>IFERROR(LEFT(tbl2020POS[[#This Row],[POSROUGH]],LEN(tbl2020POS[[#This Row],[POSROUGH]])-1),"")</f>
        <v/>
      </c>
      <c r="AP5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" spans="1:42" x14ac:dyDescent="0.3">
      <c r="A55" s="277">
        <v>52</v>
      </c>
      <c r="B55" t="s">
        <v>20613</v>
      </c>
      <c r="C55" s="277">
        <v>26</v>
      </c>
      <c r="D55" s="278" t="s">
        <v>1446</v>
      </c>
      <c r="E55" s="277" t="s">
        <v>20557</v>
      </c>
      <c r="F55" s="277">
        <v>13</v>
      </c>
      <c r="G55" s="277">
        <v>4</v>
      </c>
      <c r="H55" s="277">
        <v>0</v>
      </c>
      <c r="I55" s="277">
        <v>13</v>
      </c>
      <c r="J55" s="277">
        <v>13</v>
      </c>
      <c r="K55" s="277">
        <v>0</v>
      </c>
      <c r="L55" s="277">
        <v>0</v>
      </c>
      <c r="M55" s="277">
        <v>0</v>
      </c>
      <c r="N55" s="277">
        <v>0</v>
      </c>
      <c r="O55" s="277">
        <v>0</v>
      </c>
      <c r="P55" s="277">
        <v>0</v>
      </c>
      <c r="Q55" s="277">
        <v>0</v>
      </c>
      <c r="R55" s="277">
        <v>0</v>
      </c>
      <c r="S55" s="277">
        <v>0</v>
      </c>
      <c r="T55" s="277">
        <v>0</v>
      </c>
      <c r="U55" s="277">
        <v>0</v>
      </c>
      <c r="V55" s="277">
        <v>0</v>
      </c>
      <c r="W55" s="279" t="e">
        <f t="shared" si="0"/>
        <v>#REF!</v>
      </c>
      <c r="X55" s="279" t="s">
        <v>19950</v>
      </c>
      <c r="Y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" s="279">
        <f>IF(MAX(tbl2020POS[[#This Row],[P]:[PR]])=tbl2020POS[[#This Row],[P]],1,0)</f>
        <v>1</v>
      </c>
      <c r="AA55" s="279">
        <f>IF(tbl2020POS[[#This Row],[QUALP]]=1,IF(tbl2020POS[[#This Row],[GS]]&gt;=GS_TO_QUALIFY,1,0),0)</f>
        <v>0</v>
      </c>
      <c r="AB55" s="279">
        <f>IF(tbl2020POS[[#This Row],[QUALP]]=1,IF(tbl2020POS[[#This Row],[G]]-tbl2020POS[[#This Row],[GS]]&gt;=RP_APP_TO_QUALIFY,1,0),0)</f>
        <v>1</v>
      </c>
      <c r="AC55" s="279" t="e">
        <f>IF(tbl2020POS[[#This Row],[C]]&gt;=GAMES_TO_QUALIFY,1,IF(tbl2020POS[[#This Row],[PRIMPOS]]="C",1,0))</f>
        <v>#REF!</v>
      </c>
      <c r="AD55" s="279" t="e">
        <f>IF(tbl2020POS[[#This Row],[1B]]&gt;=GAMES_TO_QUALIFY,1,IF(tbl2020POS[[#This Row],[PRIMPOS]]="1B",1,0))</f>
        <v>#REF!</v>
      </c>
      <c r="AE55" s="279" t="e">
        <f>IF(tbl2020POS[[#This Row],[2B]]&gt;=GAMES_TO_QUALIFY,1,IF(tbl2020POS[[#This Row],[PRIMPOS]]="2B",1,0))</f>
        <v>#REF!</v>
      </c>
      <c r="AF55" s="279" t="e">
        <f>IF(tbl2020POS[[#This Row],[3B]]&gt;=GAMES_TO_QUALIFY,1,IF(tbl2020POS[[#This Row],[PRIMPOS]]="3B",1,0))</f>
        <v>#REF!</v>
      </c>
      <c r="AG55" s="279" t="e">
        <f>IF(tbl2020POS[[#This Row],[SS]]&gt;=GAMES_TO_QUALIFY,1,IF(tbl2020POS[[#This Row],[PRIMPOS]]="SS",1,0))</f>
        <v>#REF!</v>
      </c>
      <c r="AH55" s="279" t="e">
        <f>IF(tbl2020POS[[#This Row],[LF]]&gt;=GAMES_TO_QUALIFY,1,0)</f>
        <v>#REF!</v>
      </c>
      <c r="AI55" s="279" t="e">
        <f>IF(tbl2020POS[[#This Row],[CF]]&gt;=GAMES_TO_QUALIFY,1,0)</f>
        <v>#REF!</v>
      </c>
      <c r="AJ55" s="279" t="e">
        <f>IF(tbl2020POS[[#This Row],[RF]]&gt;=GAMES_TO_QUALIFY,1,0)</f>
        <v>#REF!</v>
      </c>
      <c r="AK55" s="279" t="e">
        <f>IF(tbl2020POS[[#This Row],[OF]]&gt;=GAMES_TO_QUALIFY,1,IF(tbl2020POS[[#This Row],[PRIMPOS]]="OF",1,0))</f>
        <v>#REF!</v>
      </c>
      <c r="AL55" s="279" t="e">
        <f>IF(tbl2020POS[[#This Row],[DH]]&gt;=GAMES_TO_QUALIFY,1,IF(tbl2020POS[[#This Row],[PRIMPOS]]="DH",1,0))</f>
        <v>#REF!</v>
      </c>
      <c r="AM55" s="279" t="str" cm="1">
        <f t="array" aca="1" ref="AM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" s="280" t="str">
        <f>IFERROR(LEFT(tbl2020POS[[#This Row],[POSROUGH]],LEN(tbl2020POS[[#This Row],[POSROUGH]])-1),"")</f>
        <v/>
      </c>
      <c r="AP5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" spans="1:42" x14ac:dyDescent="0.3">
      <c r="A56" s="277">
        <v>53</v>
      </c>
      <c r="B56" t="s">
        <v>20614</v>
      </c>
      <c r="C56" s="277">
        <v>21</v>
      </c>
      <c r="D56" s="278" t="s">
        <v>1430</v>
      </c>
      <c r="E56" s="277" t="s">
        <v>20557</v>
      </c>
      <c r="F56" s="277">
        <v>7</v>
      </c>
      <c r="G56" s="277">
        <v>6</v>
      </c>
      <c r="H56" s="277">
        <v>7</v>
      </c>
      <c r="I56" s="277">
        <v>7</v>
      </c>
      <c r="J56" s="277">
        <v>0</v>
      </c>
      <c r="K56" s="277">
        <v>0</v>
      </c>
      <c r="L56" s="277">
        <v>5</v>
      </c>
      <c r="M56" s="277">
        <v>0</v>
      </c>
      <c r="N56" s="277">
        <v>2</v>
      </c>
      <c r="O56" s="277">
        <v>0</v>
      </c>
      <c r="P56" s="277">
        <v>0</v>
      </c>
      <c r="Q56" s="277">
        <v>0</v>
      </c>
      <c r="R56" s="277">
        <v>0</v>
      </c>
      <c r="S56" s="277">
        <v>0</v>
      </c>
      <c r="T56" s="277">
        <v>0</v>
      </c>
      <c r="U56" s="277">
        <v>0</v>
      </c>
      <c r="V56" s="277">
        <v>0</v>
      </c>
      <c r="W56" s="279" t="e">
        <f t="shared" si="0"/>
        <v>#REF!</v>
      </c>
      <c r="X56" s="279" t="s">
        <v>21859</v>
      </c>
      <c r="Y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6" s="279">
        <f>IF(MAX(tbl2020POS[[#This Row],[P]:[PR]])=tbl2020POS[[#This Row],[P]],1,0)</f>
        <v>0</v>
      </c>
      <c r="AA56" s="279">
        <f>IF(tbl2020POS[[#This Row],[QUALP]]=1,IF(tbl2020POS[[#This Row],[GS]]&gt;=GS_TO_QUALIFY,1,0),0)</f>
        <v>0</v>
      </c>
      <c r="AB56" s="279">
        <f>IF(tbl2020POS[[#This Row],[QUALP]]=1,IF(tbl2020POS[[#This Row],[G]]-tbl2020POS[[#This Row],[GS]]&gt;=RP_APP_TO_QUALIFY,1,0),0)</f>
        <v>0</v>
      </c>
      <c r="AC56" s="279" t="e">
        <f>IF(tbl2020POS[[#This Row],[C]]&gt;=GAMES_TO_QUALIFY,1,IF(tbl2020POS[[#This Row],[PRIMPOS]]="C",1,0))</f>
        <v>#REF!</v>
      </c>
      <c r="AD56" s="279" t="e">
        <f>IF(tbl2020POS[[#This Row],[1B]]&gt;=GAMES_TO_QUALIFY,1,IF(tbl2020POS[[#This Row],[PRIMPOS]]="1B",1,0))</f>
        <v>#REF!</v>
      </c>
      <c r="AE56" s="279" t="e">
        <f>IF(tbl2020POS[[#This Row],[2B]]&gt;=GAMES_TO_QUALIFY,1,IF(tbl2020POS[[#This Row],[PRIMPOS]]="2B",1,0))</f>
        <v>#REF!</v>
      </c>
      <c r="AF56" s="279" t="e">
        <f>IF(tbl2020POS[[#This Row],[3B]]&gt;=GAMES_TO_QUALIFY,1,IF(tbl2020POS[[#This Row],[PRIMPOS]]="3B",1,0))</f>
        <v>#REF!</v>
      </c>
      <c r="AG56" s="279" t="e">
        <f>IF(tbl2020POS[[#This Row],[SS]]&gt;=GAMES_TO_QUALIFY,1,IF(tbl2020POS[[#This Row],[PRIMPOS]]="SS",1,0))</f>
        <v>#REF!</v>
      </c>
      <c r="AH56" s="279" t="e">
        <f>IF(tbl2020POS[[#This Row],[LF]]&gt;=GAMES_TO_QUALIFY,1,0)</f>
        <v>#REF!</v>
      </c>
      <c r="AI56" s="279" t="e">
        <f>IF(tbl2020POS[[#This Row],[CF]]&gt;=GAMES_TO_QUALIFY,1,0)</f>
        <v>#REF!</v>
      </c>
      <c r="AJ56" s="279" t="e">
        <f>IF(tbl2020POS[[#This Row],[RF]]&gt;=GAMES_TO_QUALIFY,1,0)</f>
        <v>#REF!</v>
      </c>
      <c r="AK56" s="279" t="e">
        <f>IF(tbl2020POS[[#This Row],[OF]]&gt;=GAMES_TO_QUALIFY,1,IF(tbl2020POS[[#This Row],[PRIMPOS]]="OF",1,0))</f>
        <v>#REF!</v>
      </c>
      <c r="AL56" s="279" t="e">
        <f>IF(tbl2020POS[[#This Row],[DH]]&gt;=GAMES_TO_QUALIFY,1,IF(tbl2020POS[[#This Row],[PRIMPOS]]="DH",1,0))</f>
        <v>#REF!</v>
      </c>
      <c r="AM56" s="279" t="e" cm="1">
        <f t="array" aca="1" ref="AM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" s="280" t="str">
        <f>IFERROR(LEFT(tbl2020POS[[#This Row],[POSROUGH]],LEN(tbl2020POS[[#This Row],[POSROUGH]])-1),"")</f>
        <v/>
      </c>
      <c r="AP5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7" spans="1:42" x14ac:dyDescent="0.3">
      <c r="A57" s="277">
        <v>54</v>
      </c>
      <c r="B57" t="s">
        <v>20615</v>
      </c>
      <c r="C57" s="277">
        <v>26</v>
      </c>
      <c r="D57" s="278" t="s">
        <v>1446</v>
      </c>
      <c r="E57" s="277">
        <v>3</v>
      </c>
      <c r="F57" s="277">
        <v>23</v>
      </c>
      <c r="G57" s="277">
        <v>14</v>
      </c>
      <c r="H57" s="277">
        <v>23</v>
      </c>
      <c r="I57" s="277">
        <v>18</v>
      </c>
      <c r="J57" s="277">
        <v>0</v>
      </c>
      <c r="K57" s="277">
        <v>0</v>
      </c>
      <c r="L57" s="277">
        <v>0</v>
      </c>
      <c r="M57" s="277">
        <v>0</v>
      </c>
      <c r="N57" s="277">
        <v>0</v>
      </c>
      <c r="O57" s="277">
        <v>0</v>
      </c>
      <c r="P57" s="277">
        <v>13</v>
      </c>
      <c r="Q57" s="277">
        <v>1</v>
      </c>
      <c r="R57" s="277">
        <v>4</v>
      </c>
      <c r="S57" s="277">
        <v>18</v>
      </c>
      <c r="T57" s="277">
        <v>4</v>
      </c>
      <c r="U57" s="277">
        <v>5</v>
      </c>
      <c r="V57" s="277">
        <v>2</v>
      </c>
      <c r="W57" s="279" t="e">
        <f t="shared" si="0"/>
        <v>#REF!</v>
      </c>
      <c r="X57" s="279" t="s">
        <v>15561</v>
      </c>
      <c r="Y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7" s="279">
        <f>IF(MAX(tbl2020POS[[#This Row],[P]:[PR]])=tbl2020POS[[#This Row],[P]],1,0)</f>
        <v>0</v>
      </c>
      <c r="AA57" s="279">
        <f>IF(tbl2020POS[[#This Row],[QUALP]]=1,IF(tbl2020POS[[#This Row],[GS]]&gt;=GS_TO_QUALIFY,1,0),0)</f>
        <v>0</v>
      </c>
      <c r="AB57" s="279">
        <f>IF(tbl2020POS[[#This Row],[QUALP]]=1,IF(tbl2020POS[[#This Row],[G]]-tbl2020POS[[#This Row],[GS]]&gt;=RP_APP_TO_QUALIFY,1,0),0)</f>
        <v>0</v>
      </c>
      <c r="AC57" s="279" t="e">
        <f>IF(tbl2020POS[[#This Row],[C]]&gt;=GAMES_TO_QUALIFY,1,IF(tbl2020POS[[#This Row],[PRIMPOS]]="C",1,0))</f>
        <v>#REF!</v>
      </c>
      <c r="AD57" s="279" t="e">
        <f>IF(tbl2020POS[[#This Row],[1B]]&gt;=GAMES_TO_QUALIFY,1,IF(tbl2020POS[[#This Row],[PRIMPOS]]="1B",1,0))</f>
        <v>#REF!</v>
      </c>
      <c r="AE57" s="279" t="e">
        <f>IF(tbl2020POS[[#This Row],[2B]]&gt;=GAMES_TO_QUALIFY,1,IF(tbl2020POS[[#This Row],[PRIMPOS]]="2B",1,0))</f>
        <v>#REF!</v>
      </c>
      <c r="AF57" s="279" t="e">
        <f>IF(tbl2020POS[[#This Row],[3B]]&gt;=GAMES_TO_QUALIFY,1,IF(tbl2020POS[[#This Row],[PRIMPOS]]="3B",1,0))</f>
        <v>#REF!</v>
      </c>
      <c r="AG57" s="279" t="e">
        <f>IF(tbl2020POS[[#This Row],[SS]]&gt;=GAMES_TO_QUALIFY,1,IF(tbl2020POS[[#This Row],[PRIMPOS]]="SS",1,0))</f>
        <v>#REF!</v>
      </c>
      <c r="AH57" s="279" t="e">
        <f>IF(tbl2020POS[[#This Row],[LF]]&gt;=GAMES_TO_QUALIFY,1,0)</f>
        <v>#REF!</v>
      </c>
      <c r="AI57" s="279" t="e">
        <f>IF(tbl2020POS[[#This Row],[CF]]&gt;=GAMES_TO_QUALIFY,1,0)</f>
        <v>#REF!</v>
      </c>
      <c r="AJ57" s="279" t="e">
        <f>IF(tbl2020POS[[#This Row],[RF]]&gt;=GAMES_TO_QUALIFY,1,0)</f>
        <v>#REF!</v>
      </c>
      <c r="AK57" s="279" t="e">
        <f>IF(tbl2020POS[[#This Row],[OF]]&gt;=GAMES_TO_QUALIFY,1,IF(tbl2020POS[[#This Row],[PRIMPOS]]="OF",1,0))</f>
        <v>#REF!</v>
      </c>
      <c r="AL57" s="279" t="e">
        <f>IF(tbl2020POS[[#This Row],[DH]]&gt;=GAMES_TO_QUALIFY,1,IF(tbl2020POS[[#This Row],[PRIMPOS]]="DH",1,0))</f>
        <v>#REF!</v>
      </c>
      <c r="AM57" s="279" t="e" cm="1">
        <f t="array" aca="1" ref="AM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" s="280" t="str">
        <f>IFERROR(LEFT(tbl2020POS[[#This Row],[POSROUGH]],LEN(tbl2020POS[[#This Row],[POSROUGH]])-1),"")</f>
        <v/>
      </c>
      <c r="AP5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" spans="1:42" x14ac:dyDescent="0.3">
      <c r="A58" s="277">
        <v>55</v>
      </c>
      <c r="B58" t="s">
        <v>20616</v>
      </c>
      <c r="C58" s="277">
        <v>21</v>
      </c>
      <c r="D58" s="278" t="s">
        <v>1389</v>
      </c>
      <c r="E58" s="277" t="s">
        <v>20557</v>
      </c>
      <c r="F58" s="277">
        <v>25</v>
      </c>
      <c r="G58" s="277">
        <v>17</v>
      </c>
      <c r="H58" s="277">
        <v>25</v>
      </c>
      <c r="I58" s="277">
        <v>24</v>
      </c>
      <c r="J58" s="277">
        <v>0</v>
      </c>
      <c r="K58" s="277">
        <v>0</v>
      </c>
      <c r="L58" s="277">
        <v>0</v>
      </c>
      <c r="M58" s="277">
        <v>16</v>
      </c>
      <c r="N58" s="277">
        <v>6</v>
      </c>
      <c r="O58" s="277">
        <v>4</v>
      </c>
      <c r="P58" s="277">
        <v>0</v>
      </c>
      <c r="Q58" s="277">
        <v>0</v>
      </c>
      <c r="R58" s="277">
        <v>0</v>
      </c>
      <c r="S58" s="277">
        <v>0</v>
      </c>
      <c r="T58" s="277">
        <v>1</v>
      </c>
      <c r="U58" s="277">
        <v>1</v>
      </c>
      <c r="V58" s="277">
        <v>2</v>
      </c>
      <c r="W58" s="279" t="e">
        <f t="shared" si="0"/>
        <v>#REF!</v>
      </c>
      <c r="X58" s="279" t="s">
        <v>20094</v>
      </c>
      <c r="Y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8" s="279">
        <f>IF(MAX(tbl2020POS[[#This Row],[P]:[PR]])=tbl2020POS[[#This Row],[P]],1,0)</f>
        <v>0</v>
      </c>
      <c r="AA58" s="279">
        <f>IF(tbl2020POS[[#This Row],[QUALP]]=1,IF(tbl2020POS[[#This Row],[GS]]&gt;=GS_TO_QUALIFY,1,0),0)</f>
        <v>0</v>
      </c>
      <c r="AB58" s="279">
        <f>IF(tbl2020POS[[#This Row],[QUALP]]=1,IF(tbl2020POS[[#This Row],[G]]-tbl2020POS[[#This Row],[GS]]&gt;=RP_APP_TO_QUALIFY,1,0),0)</f>
        <v>0</v>
      </c>
      <c r="AC58" s="279" t="e">
        <f>IF(tbl2020POS[[#This Row],[C]]&gt;=GAMES_TO_QUALIFY,1,IF(tbl2020POS[[#This Row],[PRIMPOS]]="C",1,0))</f>
        <v>#REF!</v>
      </c>
      <c r="AD58" s="279" t="e">
        <f>IF(tbl2020POS[[#This Row],[1B]]&gt;=GAMES_TO_QUALIFY,1,IF(tbl2020POS[[#This Row],[PRIMPOS]]="1B",1,0))</f>
        <v>#REF!</v>
      </c>
      <c r="AE58" s="279" t="e">
        <f>IF(tbl2020POS[[#This Row],[2B]]&gt;=GAMES_TO_QUALIFY,1,IF(tbl2020POS[[#This Row],[PRIMPOS]]="2B",1,0))</f>
        <v>#REF!</v>
      </c>
      <c r="AF58" s="279" t="e">
        <f>IF(tbl2020POS[[#This Row],[3B]]&gt;=GAMES_TO_QUALIFY,1,IF(tbl2020POS[[#This Row],[PRIMPOS]]="3B",1,0))</f>
        <v>#REF!</v>
      </c>
      <c r="AG58" s="279" t="e">
        <f>IF(tbl2020POS[[#This Row],[SS]]&gt;=GAMES_TO_QUALIFY,1,IF(tbl2020POS[[#This Row],[PRIMPOS]]="SS",1,0))</f>
        <v>#REF!</v>
      </c>
      <c r="AH58" s="279" t="e">
        <f>IF(tbl2020POS[[#This Row],[LF]]&gt;=GAMES_TO_QUALIFY,1,0)</f>
        <v>#REF!</v>
      </c>
      <c r="AI58" s="279" t="e">
        <f>IF(tbl2020POS[[#This Row],[CF]]&gt;=GAMES_TO_QUALIFY,1,0)</f>
        <v>#REF!</v>
      </c>
      <c r="AJ58" s="279" t="e">
        <f>IF(tbl2020POS[[#This Row],[RF]]&gt;=GAMES_TO_QUALIFY,1,0)</f>
        <v>#REF!</v>
      </c>
      <c r="AK58" s="279" t="e">
        <f>IF(tbl2020POS[[#This Row],[OF]]&gt;=GAMES_TO_QUALIFY,1,IF(tbl2020POS[[#This Row],[PRIMPOS]]="OF",1,0))</f>
        <v>#REF!</v>
      </c>
      <c r="AL58" s="279" t="e">
        <f>IF(tbl2020POS[[#This Row],[DH]]&gt;=GAMES_TO_QUALIFY,1,IF(tbl2020POS[[#This Row],[PRIMPOS]]="DH",1,0))</f>
        <v>#REF!</v>
      </c>
      <c r="AM58" s="279" t="e" cm="1">
        <f t="array" aca="1" ref="AM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" s="280" t="str">
        <f>IFERROR(LEFT(tbl2020POS[[#This Row],[POSROUGH]],LEN(tbl2020POS[[#This Row],[POSROUGH]])-1),"")</f>
        <v/>
      </c>
      <c r="AP5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" spans="1:42" x14ac:dyDescent="0.3">
      <c r="A59" s="277">
        <v>56</v>
      </c>
      <c r="B59" t="s">
        <v>20617</v>
      </c>
      <c r="C59" s="277">
        <v>25</v>
      </c>
      <c r="D59" s="278" t="s">
        <v>1437</v>
      </c>
      <c r="E59" s="277">
        <v>5</v>
      </c>
      <c r="F59" s="277">
        <v>59</v>
      </c>
      <c r="G59" s="277">
        <v>52</v>
      </c>
      <c r="H59" s="277">
        <v>59</v>
      </c>
      <c r="I59" s="277">
        <v>58</v>
      </c>
      <c r="J59" s="277">
        <v>2</v>
      </c>
      <c r="K59" s="277">
        <v>0</v>
      </c>
      <c r="L59" s="277">
        <v>0</v>
      </c>
      <c r="M59" s="277">
        <v>0</v>
      </c>
      <c r="N59" s="277">
        <v>0</v>
      </c>
      <c r="O59" s="277">
        <v>57</v>
      </c>
      <c r="P59" s="277">
        <v>0</v>
      </c>
      <c r="Q59" s="277">
        <v>1</v>
      </c>
      <c r="R59" s="277">
        <v>0</v>
      </c>
      <c r="S59" s="277">
        <v>1</v>
      </c>
      <c r="T59" s="277">
        <v>0</v>
      </c>
      <c r="U59" s="277">
        <v>2</v>
      </c>
      <c r="V59" s="277">
        <v>2</v>
      </c>
      <c r="W59" s="279" t="e">
        <f t="shared" si="0"/>
        <v>#REF!</v>
      </c>
      <c r="X59" s="279" t="s">
        <v>11438</v>
      </c>
      <c r="Y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9" s="279">
        <f>IF(MAX(tbl2020POS[[#This Row],[P]:[PR]])=tbl2020POS[[#This Row],[P]],1,0)</f>
        <v>0</v>
      </c>
      <c r="AA59" s="279">
        <f>IF(tbl2020POS[[#This Row],[QUALP]]=1,IF(tbl2020POS[[#This Row],[GS]]&gt;=GS_TO_QUALIFY,1,0),0)</f>
        <v>0</v>
      </c>
      <c r="AB59" s="279">
        <f>IF(tbl2020POS[[#This Row],[QUALP]]=1,IF(tbl2020POS[[#This Row],[G]]-tbl2020POS[[#This Row],[GS]]&gt;=RP_APP_TO_QUALIFY,1,0),0)</f>
        <v>0</v>
      </c>
      <c r="AC59" s="279" t="e">
        <f>IF(tbl2020POS[[#This Row],[C]]&gt;=GAMES_TO_QUALIFY,1,IF(tbl2020POS[[#This Row],[PRIMPOS]]="C",1,0))</f>
        <v>#REF!</v>
      </c>
      <c r="AD59" s="279" t="e">
        <f>IF(tbl2020POS[[#This Row],[1B]]&gt;=GAMES_TO_QUALIFY,1,IF(tbl2020POS[[#This Row],[PRIMPOS]]="1B",1,0))</f>
        <v>#REF!</v>
      </c>
      <c r="AE59" s="279" t="e">
        <f>IF(tbl2020POS[[#This Row],[2B]]&gt;=GAMES_TO_QUALIFY,1,IF(tbl2020POS[[#This Row],[PRIMPOS]]="2B",1,0))</f>
        <v>#REF!</v>
      </c>
      <c r="AF59" s="279" t="e">
        <f>IF(tbl2020POS[[#This Row],[3B]]&gt;=GAMES_TO_QUALIFY,1,IF(tbl2020POS[[#This Row],[PRIMPOS]]="3B",1,0))</f>
        <v>#REF!</v>
      </c>
      <c r="AG59" s="279" t="e">
        <f>IF(tbl2020POS[[#This Row],[SS]]&gt;=GAMES_TO_QUALIFY,1,IF(tbl2020POS[[#This Row],[PRIMPOS]]="SS",1,0))</f>
        <v>#REF!</v>
      </c>
      <c r="AH59" s="279" t="e">
        <f>IF(tbl2020POS[[#This Row],[LF]]&gt;=GAMES_TO_QUALIFY,1,0)</f>
        <v>#REF!</v>
      </c>
      <c r="AI59" s="279" t="e">
        <f>IF(tbl2020POS[[#This Row],[CF]]&gt;=GAMES_TO_QUALIFY,1,0)</f>
        <v>#REF!</v>
      </c>
      <c r="AJ59" s="279" t="e">
        <f>IF(tbl2020POS[[#This Row],[RF]]&gt;=GAMES_TO_QUALIFY,1,0)</f>
        <v>#REF!</v>
      </c>
      <c r="AK59" s="279" t="e">
        <f>IF(tbl2020POS[[#This Row],[OF]]&gt;=GAMES_TO_QUALIFY,1,IF(tbl2020POS[[#This Row],[PRIMPOS]]="OF",1,0))</f>
        <v>#REF!</v>
      </c>
      <c r="AL59" s="279" t="e">
        <f>IF(tbl2020POS[[#This Row],[DH]]&gt;=GAMES_TO_QUALIFY,1,IF(tbl2020POS[[#This Row],[PRIMPOS]]="DH",1,0))</f>
        <v>#REF!</v>
      </c>
      <c r="AM59" s="279" t="e" cm="1">
        <f t="array" aca="1" ref="AM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" s="280" t="str">
        <f>IFERROR(LEFT(tbl2020POS[[#This Row],[POSROUGH]],LEN(tbl2020POS[[#This Row],[POSROUGH]])-1),"")</f>
        <v/>
      </c>
      <c r="AP5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" spans="1:42" x14ac:dyDescent="0.3">
      <c r="A60" s="277">
        <v>57</v>
      </c>
      <c r="B60" t="s">
        <v>20618</v>
      </c>
      <c r="C60" s="277">
        <v>29</v>
      </c>
      <c r="D60" s="278" t="s">
        <v>1526</v>
      </c>
      <c r="E60" s="277">
        <v>8</v>
      </c>
      <c r="F60" s="277">
        <v>48</v>
      </c>
      <c r="G60" s="277">
        <v>48</v>
      </c>
      <c r="H60" s="277">
        <v>48</v>
      </c>
      <c r="I60" s="277">
        <v>48</v>
      </c>
      <c r="J60" s="277">
        <v>0</v>
      </c>
      <c r="K60" s="277">
        <v>0</v>
      </c>
      <c r="L60" s="277">
        <v>0</v>
      </c>
      <c r="M60" s="277">
        <v>0</v>
      </c>
      <c r="N60" s="277">
        <v>48</v>
      </c>
      <c r="O60" s="277">
        <v>0</v>
      </c>
      <c r="P60" s="277">
        <v>0</v>
      </c>
      <c r="Q60" s="277">
        <v>0</v>
      </c>
      <c r="R60" s="277">
        <v>0</v>
      </c>
      <c r="S60" s="277">
        <v>0</v>
      </c>
      <c r="T60" s="277">
        <v>0</v>
      </c>
      <c r="U60" s="277">
        <v>0</v>
      </c>
      <c r="V60" s="277">
        <v>0</v>
      </c>
      <c r="W60" s="279" t="e">
        <f t="shared" si="0"/>
        <v>#REF!</v>
      </c>
      <c r="X60" s="279" t="s">
        <v>1440</v>
      </c>
      <c r="Y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0" s="279">
        <f>IF(MAX(tbl2020POS[[#This Row],[P]:[PR]])=tbl2020POS[[#This Row],[P]],1,0)</f>
        <v>0</v>
      </c>
      <c r="AA60" s="279">
        <f>IF(tbl2020POS[[#This Row],[QUALP]]=1,IF(tbl2020POS[[#This Row],[GS]]&gt;=GS_TO_QUALIFY,1,0),0)</f>
        <v>0</v>
      </c>
      <c r="AB60" s="279">
        <f>IF(tbl2020POS[[#This Row],[QUALP]]=1,IF(tbl2020POS[[#This Row],[G]]-tbl2020POS[[#This Row],[GS]]&gt;=RP_APP_TO_QUALIFY,1,0),0)</f>
        <v>0</v>
      </c>
      <c r="AC60" s="279" t="e">
        <f>IF(tbl2020POS[[#This Row],[C]]&gt;=GAMES_TO_QUALIFY,1,IF(tbl2020POS[[#This Row],[PRIMPOS]]="C",1,0))</f>
        <v>#REF!</v>
      </c>
      <c r="AD60" s="279" t="e">
        <f>IF(tbl2020POS[[#This Row],[1B]]&gt;=GAMES_TO_QUALIFY,1,IF(tbl2020POS[[#This Row],[PRIMPOS]]="1B",1,0))</f>
        <v>#REF!</v>
      </c>
      <c r="AE60" s="279" t="e">
        <f>IF(tbl2020POS[[#This Row],[2B]]&gt;=GAMES_TO_QUALIFY,1,IF(tbl2020POS[[#This Row],[PRIMPOS]]="2B",1,0))</f>
        <v>#REF!</v>
      </c>
      <c r="AF60" s="279" t="e">
        <f>IF(tbl2020POS[[#This Row],[3B]]&gt;=GAMES_TO_QUALIFY,1,IF(tbl2020POS[[#This Row],[PRIMPOS]]="3B",1,0))</f>
        <v>#REF!</v>
      </c>
      <c r="AG60" s="279" t="e">
        <f>IF(tbl2020POS[[#This Row],[SS]]&gt;=GAMES_TO_QUALIFY,1,IF(tbl2020POS[[#This Row],[PRIMPOS]]="SS",1,0))</f>
        <v>#REF!</v>
      </c>
      <c r="AH60" s="279" t="e">
        <f>IF(tbl2020POS[[#This Row],[LF]]&gt;=GAMES_TO_QUALIFY,1,0)</f>
        <v>#REF!</v>
      </c>
      <c r="AI60" s="279" t="e">
        <f>IF(tbl2020POS[[#This Row],[CF]]&gt;=GAMES_TO_QUALIFY,1,0)</f>
        <v>#REF!</v>
      </c>
      <c r="AJ60" s="279" t="e">
        <f>IF(tbl2020POS[[#This Row],[RF]]&gt;=GAMES_TO_QUALIFY,1,0)</f>
        <v>#REF!</v>
      </c>
      <c r="AK60" s="279" t="e">
        <f>IF(tbl2020POS[[#This Row],[OF]]&gt;=GAMES_TO_QUALIFY,1,IF(tbl2020POS[[#This Row],[PRIMPOS]]="OF",1,0))</f>
        <v>#REF!</v>
      </c>
      <c r="AL60" s="279" t="e">
        <f>IF(tbl2020POS[[#This Row],[DH]]&gt;=GAMES_TO_QUALIFY,1,IF(tbl2020POS[[#This Row],[PRIMPOS]]="DH",1,0))</f>
        <v>#REF!</v>
      </c>
      <c r="AM60" s="279" t="e" cm="1">
        <f t="array" aca="1" ref="AM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" s="280" t="str">
        <f>IFERROR(LEFT(tbl2020POS[[#This Row],[POSROUGH]],LEN(tbl2020POS[[#This Row],[POSROUGH]])-1),"")</f>
        <v/>
      </c>
      <c r="AP6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1" spans="1:42" x14ac:dyDescent="0.3">
      <c r="A61" s="277">
        <v>58</v>
      </c>
      <c r="B61" t="s">
        <v>20619</v>
      </c>
      <c r="C61" s="277">
        <v>29</v>
      </c>
      <c r="D61" s="278" t="s">
        <v>1449</v>
      </c>
      <c r="E61" s="277">
        <v>6</v>
      </c>
      <c r="F61" s="277">
        <v>14</v>
      </c>
      <c r="G61" s="277">
        <v>0</v>
      </c>
      <c r="H61" s="277">
        <v>0</v>
      </c>
      <c r="I61" s="277">
        <v>14</v>
      </c>
      <c r="J61" s="277">
        <v>14</v>
      </c>
      <c r="K61" s="277">
        <v>0</v>
      </c>
      <c r="L61" s="277">
        <v>0</v>
      </c>
      <c r="M61" s="277">
        <v>0</v>
      </c>
      <c r="N61" s="277">
        <v>0</v>
      </c>
      <c r="O61" s="277">
        <v>0</v>
      </c>
      <c r="P61" s="277">
        <v>0</v>
      </c>
      <c r="Q61" s="277">
        <v>0</v>
      </c>
      <c r="R61" s="277">
        <v>0</v>
      </c>
      <c r="S61" s="277">
        <v>0</v>
      </c>
      <c r="T61" s="277">
        <v>0</v>
      </c>
      <c r="U61" s="277">
        <v>0</v>
      </c>
      <c r="V61" s="277">
        <v>0</v>
      </c>
      <c r="W61" s="279" t="e">
        <f t="shared" si="0"/>
        <v>#REF!</v>
      </c>
      <c r="X61" s="279" t="s">
        <v>15570</v>
      </c>
      <c r="Y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" s="279">
        <f>IF(MAX(tbl2020POS[[#This Row],[P]:[PR]])=tbl2020POS[[#This Row],[P]],1,0)</f>
        <v>1</v>
      </c>
      <c r="AA61" s="279">
        <f>IF(tbl2020POS[[#This Row],[QUALP]]=1,IF(tbl2020POS[[#This Row],[GS]]&gt;=GS_TO_QUALIFY,1,0),0)</f>
        <v>0</v>
      </c>
      <c r="AB61" s="279">
        <f>IF(tbl2020POS[[#This Row],[QUALP]]=1,IF(tbl2020POS[[#This Row],[G]]-tbl2020POS[[#This Row],[GS]]&gt;=RP_APP_TO_QUALIFY,1,0),0)</f>
        <v>1</v>
      </c>
      <c r="AC61" s="279" t="e">
        <f>IF(tbl2020POS[[#This Row],[C]]&gt;=GAMES_TO_QUALIFY,1,IF(tbl2020POS[[#This Row],[PRIMPOS]]="C",1,0))</f>
        <v>#REF!</v>
      </c>
      <c r="AD61" s="279" t="e">
        <f>IF(tbl2020POS[[#This Row],[1B]]&gt;=GAMES_TO_QUALIFY,1,IF(tbl2020POS[[#This Row],[PRIMPOS]]="1B",1,0))</f>
        <v>#REF!</v>
      </c>
      <c r="AE61" s="279" t="e">
        <f>IF(tbl2020POS[[#This Row],[2B]]&gt;=GAMES_TO_QUALIFY,1,IF(tbl2020POS[[#This Row],[PRIMPOS]]="2B",1,0))</f>
        <v>#REF!</v>
      </c>
      <c r="AF61" s="279" t="e">
        <f>IF(tbl2020POS[[#This Row],[3B]]&gt;=GAMES_TO_QUALIFY,1,IF(tbl2020POS[[#This Row],[PRIMPOS]]="3B",1,0))</f>
        <v>#REF!</v>
      </c>
      <c r="AG61" s="279" t="e">
        <f>IF(tbl2020POS[[#This Row],[SS]]&gt;=GAMES_TO_QUALIFY,1,IF(tbl2020POS[[#This Row],[PRIMPOS]]="SS",1,0))</f>
        <v>#REF!</v>
      </c>
      <c r="AH61" s="279" t="e">
        <f>IF(tbl2020POS[[#This Row],[LF]]&gt;=GAMES_TO_QUALIFY,1,0)</f>
        <v>#REF!</v>
      </c>
      <c r="AI61" s="279" t="e">
        <f>IF(tbl2020POS[[#This Row],[CF]]&gt;=GAMES_TO_QUALIFY,1,0)</f>
        <v>#REF!</v>
      </c>
      <c r="AJ61" s="279" t="e">
        <f>IF(tbl2020POS[[#This Row],[RF]]&gt;=GAMES_TO_QUALIFY,1,0)</f>
        <v>#REF!</v>
      </c>
      <c r="AK61" s="279" t="e">
        <f>IF(tbl2020POS[[#This Row],[OF]]&gt;=GAMES_TO_QUALIFY,1,IF(tbl2020POS[[#This Row],[PRIMPOS]]="OF",1,0))</f>
        <v>#REF!</v>
      </c>
      <c r="AL61" s="279" t="e">
        <f>IF(tbl2020POS[[#This Row],[DH]]&gt;=GAMES_TO_QUALIFY,1,IF(tbl2020POS[[#This Row],[PRIMPOS]]="DH",1,0))</f>
        <v>#REF!</v>
      </c>
      <c r="AM61" s="279" t="str" cm="1">
        <f t="array" aca="1" ref="AM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" s="280" t="str">
        <f>IFERROR(LEFT(tbl2020POS[[#This Row],[POSROUGH]],LEN(tbl2020POS[[#This Row],[POSROUGH]])-1),"")</f>
        <v/>
      </c>
      <c r="AP6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2" spans="1:42" x14ac:dyDescent="0.3">
      <c r="A62" s="277">
        <v>59</v>
      </c>
      <c r="B62" t="s">
        <v>20620</v>
      </c>
      <c r="C62" s="277">
        <v>25</v>
      </c>
      <c r="D62" s="278" t="s">
        <v>20563</v>
      </c>
      <c r="E62" s="277">
        <v>2</v>
      </c>
      <c r="F62" s="277">
        <v>23</v>
      </c>
      <c r="G62" s="277">
        <v>17</v>
      </c>
      <c r="H62" s="277">
        <v>23</v>
      </c>
      <c r="I62" s="277">
        <v>17</v>
      </c>
      <c r="J62" s="277">
        <v>0</v>
      </c>
      <c r="K62" s="277">
        <v>0</v>
      </c>
      <c r="L62" s="277">
        <v>0</v>
      </c>
      <c r="M62" s="277">
        <v>0</v>
      </c>
      <c r="N62" s="277">
        <v>0</v>
      </c>
      <c r="O62" s="277">
        <v>0</v>
      </c>
      <c r="P62" s="277">
        <v>14</v>
      </c>
      <c r="Q62" s="277">
        <v>2</v>
      </c>
      <c r="R62" s="277">
        <v>3</v>
      </c>
      <c r="S62" s="277">
        <v>17</v>
      </c>
      <c r="T62" s="277">
        <v>5</v>
      </c>
      <c r="U62" s="277">
        <v>3</v>
      </c>
      <c r="V62" s="277">
        <v>1</v>
      </c>
      <c r="W62" s="279" t="e">
        <f t="shared" si="0"/>
        <v>#REF!</v>
      </c>
      <c r="X62" s="279" t="s">
        <v>17403</v>
      </c>
      <c r="Y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2" s="279">
        <f>IF(MAX(tbl2020POS[[#This Row],[P]:[PR]])=tbl2020POS[[#This Row],[P]],1,0)</f>
        <v>0</v>
      </c>
      <c r="AA62" s="279">
        <f>IF(tbl2020POS[[#This Row],[QUALP]]=1,IF(tbl2020POS[[#This Row],[GS]]&gt;=GS_TO_QUALIFY,1,0),0)</f>
        <v>0</v>
      </c>
      <c r="AB62" s="279">
        <f>IF(tbl2020POS[[#This Row],[QUALP]]=1,IF(tbl2020POS[[#This Row],[G]]-tbl2020POS[[#This Row],[GS]]&gt;=RP_APP_TO_QUALIFY,1,0),0)</f>
        <v>0</v>
      </c>
      <c r="AC62" s="279" t="e">
        <f>IF(tbl2020POS[[#This Row],[C]]&gt;=GAMES_TO_QUALIFY,1,IF(tbl2020POS[[#This Row],[PRIMPOS]]="C",1,0))</f>
        <v>#REF!</v>
      </c>
      <c r="AD62" s="279" t="e">
        <f>IF(tbl2020POS[[#This Row],[1B]]&gt;=GAMES_TO_QUALIFY,1,IF(tbl2020POS[[#This Row],[PRIMPOS]]="1B",1,0))</f>
        <v>#REF!</v>
      </c>
      <c r="AE62" s="279" t="e">
        <f>IF(tbl2020POS[[#This Row],[2B]]&gt;=GAMES_TO_QUALIFY,1,IF(tbl2020POS[[#This Row],[PRIMPOS]]="2B",1,0))</f>
        <v>#REF!</v>
      </c>
      <c r="AF62" s="279" t="e">
        <f>IF(tbl2020POS[[#This Row],[3B]]&gt;=GAMES_TO_QUALIFY,1,IF(tbl2020POS[[#This Row],[PRIMPOS]]="3B",1,0))</f>
        <v>#REF!</v>
      </c>
      <c r="AG62" s="279" t="e">
        <f>IF(tbl2020POS[[#This Row],[SS]]&gt;=GAMES_TO_QUALIFY,1,IF(tbl2020POS[[#This Row],[PRIMPOS]]="SS",1,0))</f>
        <v>#REF!</v>
      </c>
      <c r="AH62" s="279" t="e">
        <f>IF(tbl2020POS[[#This Row],[LF]]&gt;=GAMES_TO_QUALIFY,1,0)</f>
        <v>#REF!</v>
      </c>
      <c r="AI62" s="279" t="e">
        <f>IF(tbl2020POS[[#This Row],[CF]]&gt;=GAMES_TO_QUALIFY,1,0)</f>
        <v>#REF!</v>
      </c>
      <c r="AJ62" s="279" t="e">
        <f>IF(tbl2020POS[[#This Row],[RF]]&gt;=GAMES_TO_QUALIFY,1,0)</f>
        <v>#REF!</v>
      </c>
      <c r="AK62" s="279" t="e">
        <f>IF(tbl2020POS[[#This Row],[OF]]&gt;=GAMES_TO_QUALIFY,1,IF(tbl2020POS[[#This Row],[PRIMPOS]]="OF",1,0))</f>
        <v>#REF!</v>
      </c>
      <c r="AL62" s="279" t="e">
        <f>IF(tbl2020POS[[#This Row],[DH]]&gt;=GAMES_TO_QUALIFY,1,IF(tbl2020POS[[#This Row],[PRIMPOS]]="DH",1,0))</f>
        <v>#REF!</v>
      </c>
      <c r="AM62" s="279" t="e" cm="1">
        <f t="array" aca="1" ref="AM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" s="280" t="str">
        <f>IFERROR(LEFT(tbl2020POS[[#This Row],[POSROUGH]],LEN(tbl2020POS[[#This Row],[POSROUGH]])-1),"")</f>
        <v/>
      </c>
      <c r="AP6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" spans="1:42" x14ac:dyDescent="0.3">
      <c r="A63" s="277">
        <v>60</v>
      </c>
      <c r="B63" t="s">
        <v>20621</v>
      </c>
      <c r="C63" s="277">
        <v>23</v>
      </c>
      <c r="D63" s="278" t="s">
        <v>1565</v>
      </c>
      <c r="E63" s="277">
        <v>2</v>
      </c>
      <c r="F63" s="277">
        <v>32</v>
      </c>
      <c r="G63" s="277">
        <v>31</v>
      </c>
      <c r="H63" s="277">
        <v>32</v>
      </c>
      <c r="I63" s="277">
        <v>31</v>
      </c>
      <c r="J63" s="277">
        <v>0</v>
      </c>
      <c r="K63" s="277">
        <v>0</v>
      </c>
      <c r="L63" s="277">
        <v>0</v>
      </c>
      <c r="M63" s="277">
        <v>31</v>
      </c>
      <c r="N63" s="277">
        <v>0</v>
      </c>
      <c r="O63" s="277">
        <v>0</v>
      </c>
      <c r="P63" s="277">
        <v>0</v>
      </c>
      <c r="Q63" s="277">
        <v>0</v>
      </c>
      <c r="R63" s="277">
        <v>0</v>
      </c>
      <c r="S63" s="277">
        <v>0</v>
      </c>
      <c r="T63" s="277">
        <v>0</v>
      </c>
      <c r="U63" s="277">
        <v>1</v>
      </c>
      <c r="V63" s="277">
        <v>0</v>
      </c>
      <c r="W63" s="279" t="e">
        <f t="shared" si="0"/>
        <v>#REF!</v>
      </c>
      <c r="X63" s="279" t="s">
        <v>15574</v>
      </c>
      <c r="Y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3" s="279">
        <f>IF(MAX(tbl2020POS[[#This Row],[P]:[PR]])=tbl2020POS[[#This Row],[P]],1,0)</f>
        <v>0</v>
      </c>
      <c r="AA63" s="279">
        <f>IF(tbl2020POS[[#This Row],[QUALP]]=1,IF(tbl2020POS[[#This Row],[GS]]&gt;=GS_TO_QUALIFY,1,0),0)</f>
        <v>0</v>
      </c>
      <c r="AB63" s="279">
        <f>IF(tbl2020POS[[#This Row],[QUALP]]=1,IF(tbl2020POS[[#This Row],[G]]-tbl2020POS[[#This Row],[GS]]&gt;=RP_APP_TO_QUALIFY,1,0),0)</f>
        <v>0</v>
      </c>
      <c r="AC63" s="279" t="e">
        <f>IF(tbl2020POS[[#This Row],[C]]&gt;=GAMES_TO_QUALIFY,1,IF(tbl2020POS[[#This Row],[PRIMPOS]]="C",1,0))</f>
        <v>#REF!</v>
      </c>
      <c r="AD63" s="279" t="e">
        <f>IF(tbl2020POS[[#This Row],[1B]]&gt;=GAMES_TO_QUALIFY,1,IF(tbl2020POS[[#This Row],[PRIMPOS]]="1B",1,0))</f>
        <v>#REF!</v>
      </c>
      <c r="AE63" s="279" t="e">
        <f>IF(tbl2020POS[[#This Row],[2B]]&gt;=GAMES_TO_QUALIFY,1,IF(tbl2020POS[[#This Row],[PRIMPOS]]="2B",1,0))</f>
        <v>#REF!</v>
      </c>
      <c r="AF63" s="279" t="e">
        <f>IF(tbl2020POS[[#This Row],[3B]]&gt;=GAMES_TO_QUALIFY,1,IF(tbl2020POS[[#This Row],[PRIMPOS]]="3B",1,0))</f>
        <v>#REF!</v>
      </c>
      <c r="AG63" s="279" t="e">
        <f>IF(tbl2020POS[[#This Row],[SS]]&gt;=GAMES_TO_QUALIFY,1,IF(tbl2020POS[[#This Row],[PRIMPOS]]="SS",1,0))</f>
        <v>#REF!</v>
      </c>
      <c r="AH63" s="279" t="e">
        <f>IF(tbl2020POS[[#This Row],[LF]]&gt;=GAMES_TO_QUALIFY,1,0)</f>
        <v>#REF!</v>
      </c>
      <c r="AI63" s="279" t="e">
        <f>IF(tbl2020POS[[#This Row],[CF]]&gt;=GAMES_TO_QUALIFY,1,0)</f>
        <v>#REF!</v>
      </c>
      <c r="AJ63" s="279" t="e">
        <f>IF(tbl2020POS[[#This Row],[RF]]&gt;=GAMES_TO_QUALIFY,1,0)</f>
        <v>#REF!</v>
      </c>
      <c r="AK63" s="279" t="e">
        <f>IF(tbl2020POS[[#This Row],[OF]]&gt;=GAMES_TO_QUALIFY,1,IF(tbl2020POS[[#This Row],[PRIMPOS]]="OF",1,0))</f>
        <v>#REF!</v>
      </c>
      <c r="AL63" s="279" t="e">
        <f>IF(tbl2020POS[[#This Row],[DH]]&gt;=GAMES_TO_QUALIFY,1,IF(tbl2020POS[[#This Row],[PRIMPOS]]="DH",1,0))</f>
        <v>#REF!</v>
      </c>
      <c r="AM63" s="279" t="e" cm="1">
        <f t="array" aca="1" ref="AM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" s="280" t="str">
        <f>IFERROR(LEFT(tbl2020POS[[#This Row],[POSROUGH]],LEN(tbl2020POS[[#This Row],[POSROUGH]])-1),"")</f>
        <v/>
      </c>
      <c r="AP6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" spans="1:42" x14ac:dyDescent="0.3">
      <c r="A64" s="277">
        <v>61</v>
      </c>
      <c r="B64" t="s">
        <v>20622</v>
      </c>
      <c r="C64" s="277">
        <v>34</v>
      </c>
      <c r="D64" s="278" t="s">
        <v>1398</v>
      </c>
      <c r="E64" s="277">
        <v>11</v>
      </c>
      <c r="F64" s="277">
        <v>9</v>
      </c>
      <c r="G64" s="277">
        <v>9</v>
      </c>
      <c r="H64" s="277">
        <v>0</v>
      </c>
      <c r="I64" s="277">
        <v>9</v>
      </c>
      <c r="J64" s="277">
        <v>9</v>
      </c>
      <c r="K64" s="277">
        <v>0</v>
      </c>
      <c r="L64" s="277">
        <v>0</v>
      </c>
      <c r="M64" s="277">
        <v>0</v>
      </c>
      <c r="N64" s="277">
        <v>0</v>
      </c>
      <c r="O64" s="277">
        <v>0</v>
      </c>
      <c r="P64" s="277">
        <v>0</v>
      </c>
      <c r="Q64" s="277">
        <v>0</v>
      </c>
      <c r="R64" s="277">
        <v>0</v>
      </c>
      <c r="S64" s="277">
        <v>0</v>
      </c>
      <c r="T64" s="277">
        <v>0</v>
      </c>
      <c r="U64" s="277">
        <v>0</v>
      </c>
      <c r="V64" s="277">
        <v>0</v>
      </c>
      <c r="W64" s="279" t="e">
        <f t="shared" si="0"/>
        <v>#REF!</v>
      </c>
      <c r="X64" s="279" t="s">
        <v>1448</v>
      </c>
      <c r="Y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" s="279">
        <f>IF(MAX(tbl2020POS[[#This Row],[P]:[PR]])=tbl2020POS[[#This Row],[P]],1,0)</f>
        <v>1</v>
      </c>
      <c r="AA64" s="279">
        <f>IF(tbl2020POS[[#This Row],[QUALP]]=1,IF(tbl2020POS[[#This Row],[GS]]&gt;=GS_TO_QUALIFY,1,0),0)</f>
        <v>0</v>
      </c>
      <c r="AB64" s="279">
        <f>IF(tbl2020POS[[#This Row],[QUALP]]=1,IF(tbl2020POS[[#This Row],[G]]-tbl2020POS[[#This Row],[GS]]&gt;=RP_APP_TO_QUALIFY,1,0),0)</f>
        <v>0</v>
      </c>
      <c r="AC64" s="279" t="e">
        <f>IF(tbl2020POS[[#This Row],[C]]&gt;=GAMES_TO_QUALIFY,1,IF(tbl2020POS[[#This Row],[PRIMPOS]]="C",1,0))</f>
        <v>#REF!</v>
      </c>
      <c r="AD64" s="279" t="e">
        <f>IF(tbl2020POS[[#This Row],[1B]]&gt;=GAMES_TO_QUALIFY,1,IF(tbl2020POS[[#This Row],[PRIMPOS]]="1B",1,0))</f>
        <v>#REF!</v>
      </c>
      <c r="AE64" s="279" t="e">
        <f>IF(tbl2020POS[[#This Row],[2B]]&gt;=GAMES_TO_QUALIFY,1,IF(tbl2020POS[[#This Row],[PRIMPOS]]="2B",1,0))</f>
        <v>#REF!</v>
      </c>
      <c r="AF64" s="279" t="e">
        <f>IF(tbl2020POS[[#This Row],[3B]]&gt;=GAMES_TO_QUALIFY,1,IF(tbl2020POS[[#This Row],[PRIMPOS]]="3B",1,0))</f>
        <v>#REF!</v>
      </c>
      <c r="AG64" s="279" t="e">
        <f>IF(tbl2020POS[[#This Row],[SS]]&gt;=GAMES_TO_QUALIFY,1,IF(tbl2020POS[[#This Row],[PRIMPOS]]="SS",1,0))</f>
        <v>#REF!</v>
      </c>
      <c r="AH64" s="279" t="e">
        <f>IF(tbl2020POS[[#This Row],[LF]]&gt;=GAMES_TO_QUALIFY,1,0)</f>
        <v>#REF!</v>
      </c>
      <c r="AI64" s="279" t="e">
        <f>IF(tbl2020POS[[#This Row],[CF]]&gt;=GAMES_TO_QUALIFY,1,0)</f>
        <v>#REF!</v>
      </c>
      <c r="AJ64" s="279" t="e">
        <f>IF(tbl2020POS[[#This Row],[RF]]&gt;=GAMES_TO_QUALIFY,1,0)</f>
        <v>#REF!</v>
      </c>
      <c r="AK64" s="279" t="e">
        <f>IF(tbl2020POS[[#This Row],[OF]]&gt;=GAMES_TO_QUALIFY,1,IF(tbl2020POS[[#This Row],[PRIMPOS]]="OF",1,0))</f>
        <v>#REF!</v>
      </c>
      <c r="AL64" s="279" t="e">
        <f>IF(tbl2020POS[[#This Row],[DH]]&gt;=GAMES_TO_QUALIFY,1,IF(tbl2020POS[[#This Row],[PRIMPOS]]="DH",1,0))</f>
        <v>#REF!</v>
      </c>
      <c r="AM64" s="279" t="str" cm="1">
        <f t="array" aca="1" ref="AM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" s="280" t="str">
        <f>IFERROR(LEFT(tbl2020POS[[#This Row],[POSROUGH]],LEN(tbl2020POS[[#This Row],[POSROUGH]])-1),"")</f>
        <v/>
      </c>
      <c r="AP6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" spans="1:42" x14ac:dyDescent="0.3">
      <c r="A65" s="277">
        <v>62</v>
      </c>
      <c r="B65" t="s">
        <v>20623</v>
      </c>
      <c r="C65" s="277">
        <v>25</v>
      </c>
      <c r="D65" s="278" t="s">
        <v>20584</v>
      </c>
      <c r="E65" s="277">
        <v>4</v>
      </c>
      <c r="F65" s="277">
        <v>15</v>
      </c>
      <c r="G65" s="277">
        <v>14</v>
      </c>
      <c r="H65" s="277">
        <v>15</v>
      </c>
      <c r="I65" s="277">
        <v>15</v>
      </c>
      <c r="J65" s="277">
        <v>0</v>
      </c>
      <c r="K65" s="277">
        <v>0</v>
      </c>
      <c r="L65" s="277">
        <v>0</v>
      </c>
      <c r="M65" s="277">
        <v>13</v>
      </c>
      <c r="N65" s="277">
        <v>1</v>
      </c>
      <c r="O65" s="277">
        <v>2</v>
      </c>
      <c r="P65" s="277">
        <v>0</v>
      </c>
      <c r="Q65" s="277">
        <v>0</v>
      </c>
      <c r="R65" s="277">
        <v>0</v>
      </c>
      <c r="S65" s="277">
        <v>0</v>
      </c>
      <c r="T65" s="277">
        <v>0</v>
      </c>
      <c r="U65" s="277">
        <v>0</v>
      </c>
      <c r="V65" s="277">
        <v>0</v>
      </c>
      <c r="W65" s="279" t="e">
        <f t="shared" si="0"/>
        <v>#REF!</v>
      </c>
      <c r="X65" s="279" t="s">
        <v>13162</v>
      </c>
      <c r="Y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5" s="279">
        <f>IF(MAX(tbl2020POS[[#This Row],[P]:[PR]])=tbl2020POS[[#This Row],[P]],1,0)</f>
        <v>0</v>
      </c>
      <c r="AA65" s="279">
        <f>IF(tbl2020POS[[#This Row],[QUALP]]=1,IF(tbl2020POS[[#This Row],[GS]]&gt;=GS_TO_QUALIFY,1,0),0)</f>
        <v>0</v>
      </c>
      <c r="AB65" s="279">
        <f>IF(tbl2020POS[[#This Row],[QUALP]]=1,IF(tbl2020POS[[#This Row],[G]]-tbl2020POS[[#This Row],[GS]]&gt;=RP_APP_TO_QUALIFY,1,0),0)</f>
        <v>0</v>
      </c>
      <c r="AC65" s="279" t="e">
        <f>IF(tbl2020POS[[#This Row],[C]]&gt;=GAMES_TO_QUALIFY,1,IF(tbl2020POS[[#This Row],[PRIMPOS]]="C",1,0))</f>
        <v>#REF!</v>
      </c>
      <c r="AD65" s="279" t="e">
        <f>IF(tbl2020POS[[#This Row],[1B]]&gt;=GAMES_TO_QUALIFY,1,IF(tbl2020POS[[#This Row],[PRIMPOS]]="1B",1,0))</f>
        <v>#REF!</v>
      </c>
      <c r="AE65" s="279" t="e">
        <f>IF(tbl2020POS[[#This Row],[2B]]&gt;=GAMES_TO_QUALIFY,1,IF(tbl2020POS[[#This Row],[PRIMPOS]]="2B",1,0))</f>
        <v>#REF!</v>
      </c>
      <c r="AF65" s="279" t="e">
        <f>IF(tbl2020POS[[#This Row],[3B]]&gt;=GAMES_TO_QUALIFY,1,IF(tbl2020POS[[#This Row],[PRIMPOS]]="3B",1,0))</f>
        <v>#REF!</v>
      </c>
      <c r="AG65" s="279" t="e">
        <f>IF(tbl2020POS[[#This Row],[SS]]&gt;=GAMES_TO_QUALIFY,1,IF(tbl2020POS[[#This Row],[PRIMPOS]]="SS",1,0))</f>
        <v>#REF!</v>
      </c>
      <c r="AH65" s="279" t="e">
        <f>IF(tbl2020POS[[#This Row],[LF]]&gt;=GAMES_TO_QUALIFY,1,0)</f>
        <v>#REF!</v>
      </c>
      <c r="AI65" s="279" t="e">
        <f>IF(tbl2020POS[[#This Row],[CF]]&gt;=GAMES_TO_QUALIFY,1,0)</f>
        <v>#REF!</v>
      </c>
      <c r="AJ65" s="279" t="e">
        <f>IF(tbl2020POS[[#This Row],[RF]]&gt;=GAMES_TO_QUALIFY,1,0)</f>
        <v>#REF!</v>
      </c>
      <c r="AK65" s="279" t="e">
        <f>IF(tbl2020POS[[#This Row],[OF]]&gt;=GAMES_TO_QUALIFY,1,IF(tbl2020POS[[#This Row],[PRIMPOS]]="OF",1,0))</f>
        <v>#REF!</v>
      </c>
      <c r="AL65" s="279" t="e">
        <f>IF(tbl2020POS[[#This Row],[DH]]&gt;=GAMES_TO_QUALIFY,1,IF(tbl2020POS[[#This Row],[PRIMPOS]]="DH",1,0))</f>
        <v>#REF!</v>
      </c>
      <c r="AM65" s="279" t="e" cm="1">
        <f t="array" aca="1" ref="AM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" s="280" t="str">
        <f>IFERROR(LEFT(tbl2020POS[[#This Row],[POSROUGH]],LEN(tbl2020POS[[#This Row],[POSROUGH]])-1),"")</f>
        <v/>
      </c>
      <c r="AP6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" spans="1:42" x14ac:dyDescent="0.3">
      <c r="A66" s="277">
        <v>63</v>
      </c>
      <c r="B66" t="s">
        <v>20624</v>
      </c>
      <c r="C66" s="277">
        <v>28</v>
      </c>
      <c r="D66" s="278" t="s">
        <v>1565</v>
      </c>
      <c r="E66" s="277">
        <v>3</v>
      </c>
      <c r="F66" s="277">
        <v>8</v>
      </c>
      <c r="G66" s="277">
        <v>4</v>
      </c>
      <c r="H66" s="277">
        <v>8</v>
      </c>
      <c r="I66" s="277">
        <v>6</v>
      </c>
      <c r="J66" s="277">
        <v>0</v>
      </c>
      <c r="K66" s="277">
        <v>6</v>
      </c>
      <c r="L66" s="277">
        <v>0</v>
      </c>
      <c r="M66" s="277">
        <v>0</v>
      </c>
      <c r="N66" s="277">
        <v>0</v>
      </c>
      <c r="O66" s="277">
        <v>0</v>
      </c>
      <c r="P66" s="277">
        <v>0</v>
      </c>
      <c r="Q66" s="277">
        <v>0</v>
      </c>
      <c r="R66" s="277">
        <v>0</v>
      </c>
      <c r="S66" s="277">
        <v>0</v>
      </c>
      <c r="T66" s="277">
        <v>0</v>
      </c>
      <c r="U66" s="277">
        <v>3</v>
      </c>
      <c r="V66" s="277">
        <v>0</v>
      </c>
      <c r="W66" s="279" t="e">
        <f t="shared" si="0"/>
        <v>#REF!</v>
      </c>
      <c r="X66" s="279" t="s">
        <v>14759</v>
      </c>
      <c r="Y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6" s="279">
        <f>IF(MAX(tbl2020POS[[#This Row],[P]:[PR]])=tbl2020POS[[#This Row],[P]],1,0)</f>
        <v>0</v>
      </c>
      <c r="AA66" s="279">
        <f>IF(tbl2020POS[[#This Row],[QUALP]]=1,IF(tbl2020POS[[#This Row],[GS]]&gt;=GS_TO_QUALIFY,1,0),0)</f>
        <v>0</v>
      </c>
      <c r="AB66" s="279">
        <f>IF(tbl2020POS[[#This Row],[QUALP]]=1,IF(tbl2020POS[[#This Row],[G]]-tbl2020POS[[#This Row],[GS]]&gt;=RP_APP_TO_QUALIFY,1,0),0)</f>
        <v>0</v>
      </c>
      <c r="AC66" s="279" t="e">
        <f>IF(tbl2020POS[[#This Row],[C]]&gt;=GAMES_TO_QUALIFY,1,IF(tbl2020POS[[#This Row],[PRIMPOS]]="C",1,0))</f>
        <v>#REF!</v>
      </c>
      <c r="AD66" s="279" t="e">
        <f>IF(tbl2020POS[[#This Row],[1B]]&gt;=GAMES_TO_QUALIFY,1,IF(tbl2020POS[[#This Row],[PRIMPOS]]="1B",1,0))</f>
        <v>#REF!</v>
      </c>
      <c r="AE66" s="279" t="e">
        <f>IF(tbl2020POS[[#This Row],[2B]]&gt;=GAMES_TO_QUALIFY,1,IF(tbl2020POS[[#This Row],[PRIMPOS]]="2B",1,0))</f>
        <v>#REF!</v>
      </c>
      <c r="AF66" s="279" t="e">
        <f>IF(tbl2020POS[[#This Row],[3B]]&gt;=GAMES_TO_QUALIFY,1,IF(tbl2020POS[[#This Row],[PRIMPOS]]="3B",1,0))</f>
        <v>#REF!</v>
      </c>
      <c r="AG66" s="279" t="e">
        <f>IF(tbl2020POS[[#This Row],[SS]]&gt;=GAMES_TO_QUALIFY,1,IF(tbl2020POS[[#This Row],[PRIMPOS]]="SS",1,0))</f>
        <v>#REF!</v>
      </c>
      <c r="AH66" s="279" t="e">
        <f>IF(tbl2020POS[[#This Row],[LF]]&gt;=GAMES_TO_QUALIFY,1,0)</f>
        <v>#REF!</v>
      </c>
      <c r="AI66" s="279" t="e">
        <f>IF(tbl2020POS[[#This Row],[CF]]&gt;=GAMES_TO_QUALIFY,1,0)</f>
        <v>#REF!</v>
      </c>
      <c r="AJ66" s="279" t="e">
        <f>IF(tbl2020POS[[#This Row],[RF]]&gt;=GAMES_TO_QUALIFY,1,0)</f>
        <v>#REF!</v>
      </c>
      <c r="AK66" s="279" t="e">
        <f>IF(tbl2020POS[[#This Row],[OF]]&gt;=GAMES_TO_QUALIFY,1,IF(tbl2020POS[[#This Row],[PRIMPOS]]="OF",1,0))</f>
        <v>#REF!</v>
      </c>
      <c r="AL66" s="279" t="e">
        <f>IF(tbl2020POS[[#This Row],[DH]]&gt;=GAMES_TO_QUALIFY,1,IF(tbl2020POS[[#This Row],[PRIMPOS]]="DH",1,0))</f>
        <v>#REF!</v>
      </c>
      <c r="AM66" s="279" t="e" cm="1">
        <f t="array" aca="1" ref="AM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" s="280" t="str">
        <f>IFERROR(LEFT(tbl2020POS[[#This Row],[POSROUGH]],LEN(tbl2020POS[[#This Row],[POSROUGH]])-1),"")</f>
        <v/>
      </c>
      <c r="AP6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" spans="1:42" x14ac:dyDescent="0.3">
      <c r="A67" s="277">
        <v>64</v>
      </c>
      <c r="B67" t="s">
        <v>20625</v>
      </c>
      <c r="C67" s="277">
        <v>33</v>
      </c>
      <c r="D67" s="278" t="s">
        <v>1565</v>
      </c>
      <c r="E67" s="277">
        <v>12</v>
      </c>
      <c r="F67" s="277">
        <v>23</v>
      </c>
      <c r="G67" s="277">
        <v>19</v>
      </c>
      <c r="H67" s="277">
        <v>23</v>
      </c>
      <c r="I67" s="277">
        <v>22</v>
      </c>
      <c r="J67" s="277">
        <v>0</v>
      </c>
      <c r="K67" s="277">
        <v>22</v>
      </c>
      <c r="L67" s="277">
        <v>0</v>
      </c>
      <c r="M67" s="277">
        <v>0</v>
      </c>
      <c r="N67" s="277">
        <v>0</v>
      </c>
      <c r="O67" s="277">
        <v>0</v>
      </c>
      <c r="P67" s="277">
        <v>0</v>
      </c>
      <c r="Q67" s="277">
        <v>0</v>
      </c>
      <c r="R67" s="277">
        <v>0</v>
      </c>
      <c r="S67" s="277">
        <v>0</v>
      </c>
      <c r="T67" s="277">
        <v>1</v>
      </c>
      <c r="U67" s="277">
        <v>1</v>
      </c>
      <c r="V67" s="277">
        <v>0</v>
      </c>
      <c r="W67" s="279" t="e">
        <f t="shared" si="0"/>
        <v>#REF!</v>
      </c>
      <c r="X67" s="279" t="s">
        <v>1457</v>
      </c>
      <c r="Y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7" s="279">
        <f>IF(MAX(tbl2020POS[[#This Row],[P]:[PR]])=tbl2020POS[[#This Row],[P]],1,0)</f>
        <v>0</v>
      </c>
      <c r="AA67" s="279">
        <f>IF(tbl2020POS[[#This Row],[QUALP]]=1,IF(tbl2020POS[[#This Row],[GS]]&gt;=GS_TO_QUALIFY,1,0),0)</f>
        <v>0</v>
      </c>
      <c r="AB67" s="279">
        <f>IF(tbl2020POS[[#This Row],[QUALP]]=1,IF(tbl2020POS[[#This Row],[G]]-tbl2020POS[[#This Row],[GS]]&gt;=RP_APP_TO_QUALIFY,1,0),0)</f>
        <v>0</v>
      </c>
      <c r="AC67" s="279" t="e">
        <f>IF(tbl2020POS[[#This Row],[C]]&gt;=GAMES_TO_QUALIFY,1,IF(tbl2020POS[[#This Row],[PRIMPOS]]="C",1,0))</f>
        <v>#REF!</v>
      </c>
      <c r="AD67" s="279" t="e">
        <f>IF(tbl2020POS[[#This Row],[1B]]&gt;=GAMES_TO_QUALIFY,1,IF(tbl2020POS[[#This Row],[PRIMPOS]]="1B",1,0))</f>
        <v>#REF!</v>
      </c>
      <c r="AE67" s="279" t="e">
        <f>IF(tbl2020POS[[#This Row],[2B]]&gt;=GAMES_TO_QUALIFY,1,IF(tbl2020POS[[#This Row],[PRIMPOS]]="2B",1,0))</f>
        <v>#REF!</v>
      </c>
      <c r="AF67" s="279" t="e">
        <f>IF(tbl2020POS[[#This Row],[3B]]&gt;=GAMES_TO_QUALIFY,1,IF(tbl2020POS[[#This Row],[PRIMPOS]]="3B",1,0))</f>
        <v>#REF!</v>
      </c>
      <c r="AG67" s="279" t="e">
        <f>IF(tbl2020POS[[#This Row],[SS]]&gt;=GAMES_TO_QUALIFY,1,IF(tbl2020POS[[#This Row],[PRIMPOS]]="SS",1,0))</f>
        <v>#REF!</v>
      </c>
      <c r="AH67" s="279" t="e">
        <f>IF(tbl2020POS[[#This Row],[LF]]&gt;=GAMES_TO_QUALIFY,1,0)</f>
        <v>#REF!</v>
      </c>
      <c r="AI67" s="279" t="e">
        <f>IF(tbl2020POS[[#This Row],[CF]]&gt;=GAMES_TO_QUALIFY,1,0)</f>
        <v>#REF!</v>
      </c>
      <c r="AJ67" s="279" t="e">
        <f>IF(tbl2020POS[[#This Row],[RF]]&gt;=GAMES_TO_QUALIFY,1,0)</f>
        <v>#REF!</v>
      </c>
      <c r="AK67" s="279" t="e">
        <f>IF(tbl2020POS[[#This Row],[OF]]&gt;=GAMES_TO_QUALIFY,1,IF(tbl2020POS[[#This Row],[PRIMPOS]]="OF",1,0))</f>
        <v>#REF!</v>
      </c>
      <c r="AL67" s="279" t="e">
        <f>IF(tbl2020POS[[#This Row],[DH]]&gt;=GAMES_TO_QUALIFY,1,IF(tbl2020POS[[#This Row],[PRIMPOS]]="DH",1,0))</f>
        <v>#REF!</v>
      </c>
      <c r="AM67" s="279" t="e" cm="1">
        <f t="array" aca="1" ref="AM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" s="280" t="str">
        <f>IFERROR(LEFT(tbl2020POS[[#This Row],[POSROUGH]],LEN(tbl2020POS[[#This Row],[POSROUGH]])-1),"")</f>
        <v/>
      </c>
      <c r="AP6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" spans="1:42" x14ac:dyDescent="0.3">
      <c r="A68" s="277">
        <v>65</v>
      </c>
      <c r="B68" t="s">
        <v>20626</v>
      </c>
      <c r="C68" s="277">
        <v>30</v>
      </c>
      <c r="D68" s="278" t="s">
        <v>1372</v>
      </c>
      <c r="E68" s="277">
        <v>9</v>
      </c>
      <c r="F68" s="277">
        <v>10</v>
      </c>
      <c r="G68" s="277">
        <v>0</v>
      </c>
      <c r="H68" s="277">
        <v>0</v>
      </c>
      <c r="I68" s="277">
        <v>10</v>
      </c>
      <c r="J68" s="277">
        <v>10</v>
      </c>
      <c r="K68" s="277">
        <v>0</v>
      </c>
      <c r="L68" s="277">
        <v>0</v>
      </c>
      <c r="M68" s="277">
        <v>0</v>
      </c>
      <c r="N68" s="277">
        <v>0</v>
      </c>
      <c r="O68" s="277">
        <v>0</v>
      </c>
      <c r="P68" s="277">
        <v>0</v>
      </c>
      <c r="Q68" s="277">
        <v>0</v>
      </c>
      <c r="R68" s="277">
        <v>0</v>
      </c>
      <c r="S68" s="277">
        <v>0</v>
      </c>
      <c r="T68" s="277">
        <v>0</v>
      </c>
      <c r="U68" s="277">
        <v>0</v>
      </c>
      <c r="V68" s="277">
        <v>0</v>
      </c>
      <c r="W68" s="279" t="e">
        <f t="shared" ref="W68:W131" si="1">IF(P68&gt;=GAMES_TO_QUALIFY,"LF","")&amp;IF(Q68&gt;=GAMES_TO_QUALIFY,"CF","")&amp;IF(R68&gt;=GAMES_TO_QUALIFY,"RF","")</f>
        <v>#REF!</v>
      </c>
      <c r="X68" s="279" t="s">
        <v>1459</v>
      </c>
      <c r="Y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" s="279">
        <f>IF(MAX(tbl2020POS[[#This Row],[P]:[PR]])=tbl2020POS[[#This Row],[P]],1,0)</f>
        <v>1</v>
      </c>
      <c r="AA68" s="279">
        <f>IF(tbl2020POS[[#This Row],[QUALP]]=1,IF(tbl2020POS[[#This Row],[GS]]&gt;=GS_TO_QUALIFY,1,0),0)</f>
        <v>0</v>
      </c>
      <c r="AB68" s="279">
        <f>IF(tbl2020POS[[#This Row],[QUALP]]=1,IF(tbl2020POS[[#This Row],[G]]-tbl2020POS[[#This Row],[GS]]&gt;=RP_APP_TO_QUALIFY,1,0),0)</f>
        <v>1</v>
      </c>
      <c r="AC68" s="279" t="e">
        <f>IF(tbl2020POS[[#This Row],[C]]&gt;=GAMES_TO_QUALIFY,1,IF(tbl2020POS[[#This Row],[PRIMPOS]]="C",1,0))</f>
        <v>#REF!</v>
      </c>
      <c r="AD68" s="279" t="e">
        <f>IF(tbl2020POS[[#This Row],[1B]]&gt;=GAMES_TO_QUALIFY,1,IF(tbl2020POS[[#This Row],[PRIMPOS]]="1B",1,0))</f>
        <v>#REF!</v>
      </c>
      <c r="AE68" s="279" t="e">
        <f>IF(tbl2020POS[[#This Row],[2B]]&gt;=GAMES_TO_QUALIFY,1,IF(tbl2020POS[[#This Row],[PRIMPOS]]="2B",1,0))</f>
        <v>#REF!</v>
      </c>
      <c r="AF68" s="279" t="e">
        <f>IF(tbl2020POS[[#This Row],[3B]]&gt;=GAMES_TO_QUALIFY,1,IF(tbl2020POS[[#This Row],[PRIMPOS]]="3B",1,0))</f>
        <v>#REF!</v>
      </c>
      <c r="AG68" s="279" t="e">
        <f>IF(tbl2020POS[[#This Row],[SS]]&gt;=GAMES_TO_QUALIFY,1,IF(tbl2020POS[[#This Row],[PRIMPOS]]="SS",1,0))</f>
        <v>#REF!</v>
      </c>
      <c r="AH68" s="279" t="e">
        <f>IF(tbl2020POS[[#This Row],[LF]]&gt;=GAMES_TO_QUALIFY,1,0)</f>
        <v>#REF!</v>
      </c>
      <c r="AI68" s="279" t="e">
        <f>IF(tbl2020POS[[#This Row],[CF]]&gt;=GAMES_TO_QUALIFY,1,0)</f>
        <v>#REF!</v>
      </c>
      <c r="AJ68" s="279" t="e">
        <f>IF(tbl2020POS[[#This Row],[RF]]&gt;=GAMES_TO_QUALIFY,1,0)</f>
        <v>#REF!</v>
      </c>
      <c r="AK68" s="279" t="e">
        <f>IF(tbl2020POS[[#This Row],[OF]]&gt;=GAMES_TO_QUALIFY,1,IF(tbl2020POS[[#This Row],[PRIMPOS]]="OF",1,0))</f>
        <v>#REF!</v>
      </c>
      <c r="AL68" s="279" t="e">
        <f>IF(tbl2020POS[[#This Row],[DH]]&gt;=GAMES_TO_QUALIFY,1,IF(tbl2020POS[[#This Row],[PRIMPOS]]="DH",1,0))</f>
        <v>#REF!</v>
      </c>
      <c r="AM68" s="279" t="str" cm="1">
        <f t="array" aca="1" ref="AM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" s="280" t="str">
        <f>IFERROR(LEFT(tbl2020POS[[#This Row],[POSROUGH]],LEN(tbl2020POS[[#This Row],[POSROUGH]])-1),"")</f>
        <v/>
      </c>
      <c r="AP6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" spans="1:42" x14ac:dyDescent="0.3">
      <c r="A69" s="277">
        <v>66</v>
      </c>
      <c r="B69" t="s">
        <v>20627</v>
      </c>
      <c r="C69" s="277">
        <v>29</v>
      </c>
      <c r="D69" s="278" t="s">
        <v>20628</v>
      </c>
      <c r="E69" s="277" t="s">
        <v>20557</v>
      </c>
      <c r="F69" s="277">
        <v>11</v>
      </c>
      <c r="G69" s="277">
        <v>0</v>
      </c>
      <c r="H69" s="277">
        <v>0</v>
      </c>
      <c r="I69" s="277">
        <v>11</v>
      </c>
      <c r="J69" s="277">
        <v>11</v>
      </c>
      <c r="K69" s="277">
        <v>0</v>
      </c>
      <c r="L69" s="277">
        <v>0</v>
      </c>
      <c r="M69" s="277">
        <v>0</v>
      </c>
      <c r="N69" s="277">
        <v>0</v>
      </c>
      <c r="O69" s="277">
        <v>0</v>
      </c>
      <c r="P69" s="277">
        <v>0</v>
      </c>
      <c r="Q69" s="277">
        <v>0</v>
      </c>
      <c r="R69" s="277">
        <v>0</v>
      </c>
      <c r="S69" s="277">
        <v>0</v>
      </c>
      <c r="T69" s="277">
        <v>0</v>
      </c>
      <c r="U69" s="277">
        <v>0</v>
      </c>
      <c r="V69" s="277">
        <v>0</v>
      </c>
      <c r="W69" s="279" t="e">
        <f t="shared" si="1"/>
        <v>#REF!</v>
      </c>
      <c r="X69" s="279" t="s">
        <v>21860</v>
      </c>
      <c r="Y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" s="279">
        <f>IF(MAX(tbl2020POS[[#This Row],[P]:[PR]])=tbl2020POS[[#This Row],[P]],1,0)</f>
        <v>1</v>
      </c>
      <c r="AA69" s="279">
        <f>IF(tbl2020POS[[#This Row],[QUALP]]=1,IF(tbl2020POS[[#This Row],[GS]]&gt;=GS_TO_QUALIFY,1,0),0)</f>
        <v>0</v>
      </c>
      <c r="AB69" s="279">
        <f>IF(tbl2020POS[[#This Row],[QUALP]]=1,IF(tbl2020POS[[#This Row],[G]]-tbl2020POS[[#This Row],[GS]]&gt;=RP_APP_TO_QUALIFY,1,0),0)</f>
        <v>1</v>
      </c>
      <c r="AC69" s="279" t="e">
        <f>IF(tbl2020POS[[#This Row],[C]]&gt;=GAMES_TO_QUALIFY,1,IF(tbl2020POS[[#This Row],[PRIMPOS]]="C",1,0))</f>
        <v>#REF!</v>
      </c>
      <c r="AD69" s="279" t="e">
        <f>IF(tbl2020POS[[#This Row],[1B]]&gt;=GAMES_TO_QUALIFY,1,IF(tbl2020POS[[#This Row],[PRIMPOS]]="1B",1,0))</f>
        <v>#REF!</v>
      </c>
      <c r="AE69" s="279" t="e">
        <f>IF(tbl2020POS[[#This Row],[2B]]&gt;=GAMES_TO_QUALIFY,1,IF(tbl2020POS[[#This Row],[PRIMPOS]]="2B",1,0))</f>
        <v>#REF!</v>
      </c>
      <c r="AF69" s="279" t="e">
        <f>IF(tbl2020POS[[#This Row],[3B]]&gt;=GAMES_TO_QUALIFY,1,IF(tbl2020POS[[#This Row],[PRIMPOS]]="3B",1,0))</f>
        <v>#REF!</v>
      </c>
      <c r="AG69" s="279" t="e">
        <f>IF(tbl2020POS[[#This Row],[SS]]&gt;=GAMES_TO_QUALIFY,1,IF(tbl2020POS[[#This Row],[PRIMPOS]]="SS",1,0))</f>
        <v>#REF!</v>
      </c>
      <c r="AH69" s="279" t="e">
        <f>IF(tbl2020POS[[#This Row],[LF]]&gt;=GAMES_TO_QUALIFY,1,0)</f>
        <v>#REF!</v>
      </c>
      <c r="AI69" s="279" t="e">
        <f>IF(tbl2020POS[[#This Row],[CF]]&gt;=GAMES_TO_QUALIFY,1,0)</f>
        <v>#REF!</v>
      </c>
      <c r="AJ69" s="279" t="e">
        <f>IF(tbl2020POS[[#This Row],[RF]]&gt;=GAMES_TO_QUALIFY,1,0)</f>
        <v>#REF!</v>
      </c>
      <c r="AK69" s="279" t="e">
        <f>IF(tbl2020POS[[#This Row],[OF]]&gt;=GAMES_TO_QUALIFY,1,IF(tbl2020POS[[#This Row],[PRIMPOS]]="OF",1,0))</f>
        <v>#REF!</v>
      </c>
      <c r="AL69" s="279" t="e">
        <f>IF(tbl2020POS[[#This Row],[DH]]&gt;=GAMES_TO_QUALIFY,1,IF(tbl2020POS[[#This Row],[PRIMPOS]]="DH",1,0))</f>
        <v>#REF!</v>
      </c>
      <c r="AM69" s="279" t="str" cm="1">
        <f t="array" aca="1" ref="AM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" s="280" t="str">
        <f>IFERROR(LEFT(tbl2020POS[[#This Row],[POSROUGH]],LEN(tbl2020POS[[#This Row],[POSROUGH]])-1),"")</f>
        <v/>
      </c>
      <c r="AP6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0" spans="1:42" x14ac:dyDescent="0.3">
      <c r="A70" s="277">
        <v>67</v>
      </c>
      <c r="B70" t="s">
        <v>20629</v>
      </c>
      <c r="C70" s="277">
        <v>26</v>
      </c>
      <c r="D70" s="278" t="s">
        <v>1395</v>
      </c>
      <c r="E70" s="277">
        <v>4</v>
      </c>
      <c r="F70" s="277">
        <v>50</v>
      </c>
      <c r="G70" s="277">
        <v>36</v>
      </c>
      <c r="H70" s="277">
        <v>50</v>
      </c>
      <c r="I70" s="277">
        <v>49</v>
      </c>
      <c r="J70" s="277">
        <v>0</v>
      </c>
      <c r="K70" s="277">
        <v>0</v>
      </c>
      <c r="L70" s="277">
        <v>0</v>
      </c>
      <c r="M70" s="277">
        <v>0</v>
      </c>
      <c r="N70" s="277">
        <v>0</v>
      </c>
      <c r="O70" s="277">
        <v>0</v>
      </c>
      <c r="P70" s="277">
        <v>0</v>
      </c>
      <c r="Q70" s="277">
        <v>49</v>
      </c>
      <c r="R70" s="277">
        <v>0</v>
      </c>
      <c r="S70" s="277">
        <v>49</v>
      </c>
      <c r="T70" s="277">
        <v>1</v>
      </c>
      <c r="U70" s="277">
        <v>1</v>
      </c>
      <c r="V70" s="277">
        <v>5</v>
      </c>
      <c r="W70" s="279" t="e">
        <f t="shared" si="1"/>
        <v>#REF!</v>
      </c>
      <c r="X70" s="279" t="s">
        <v>14549</v>
      </c>
      <c r="Y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0" s="279">
        <f>IF(MAX(tbl2020POS[[#This Row],[P]:[PR]])=tbl2020POS[[#This Row],[P]],1,0)</f>
        <v>0</v>
      </c>
      <c r="AA70" s="279">
        <f>IF(tbl2020POS[[#This Row],[QUALP]]=1,IF(tbl2020POS[[#This Row],[GS]]&gt;=GS_TO_QUALIFY,1,0),0)</f>
        <v>0</v>
      </c>
      <c r="AB70" s="279">
        <f>IF(tbl2020POS[[#This Row],[QUALP]]=1,IF(tbl2020POS[[#This Row],[G]]-tbl2020POS[[#This Row],[GS]]&gt;=RP_APP_TO_QUALIFY,1,0),0)</f>
        <v>0</v>
      </c>
      <c r="AC70" s="279" t="e">
        <f>IF(tbl2020POS[[#This Row],[C]]&gt;=GAMES_TO_QUALIFY,1,IF(tbl2020POS[[#This Row],[PRIMPOS]]="C",1,0))</f>
        <v>#REF!</v>
      </c>
      <c r="AD70" s="279" t="e">
        <f>IF(tbl2020POS[[#This Row],[1B]]&gt;=GAMES_TO_QUALIFY,1,IF(tbl2020POS[[#This Row],[PRIMPOS]]="1B",1,0))</f>
        <v>#REF!</v>
      </c>
      <c r="AE70" s="279" t="e">
        <f>IF(tbl2020POS[[#This Row],[2B]]&gt;=GAMES_TO_QUALIFY,1,IF(tbl2020POS[[#This Row],[PRIMPOS]]="2B",1,0))</f>
        <v>#REF!</v>
      </c>
      <c r="AF70" s="279" t="e">
        <f>IF(tbl2020POS[[#This Row],[3B]]&gt;=GAMES_TO_QUALIFY,1,IF(tbl2020POS[[#This Row],[PRIMPOS]]="3B",1,0))</f>
        <v>#REF!</v>
      </c>
      <c r="AG70" s="279" t="e">
        <f>IF(tbl2020POS[[#This Row],[SS]]&gt;=GAMES_TO_QUALIFY,1,IF(tbl2020POS[[#This Row],[PRIMPOS]]="SS",1,0))</f>
        <v>#REF!</v>
      </c>
      <c r="AH70" s="279" t="e">
        <f>IF(tbl2020POS[[#This Row],[LF]]&gt;=GAMES_TO_QUALIFY,1,0)</f>
        <v>#REF!</v>
      </c>
      <c r="AI70" s="279" t="e">
        <f>IF(tbl2020POS[[#This Row],[CF]]&gt;=GAMES_TO_QUALIFY,1,0)</f>
        <v>#REF!</v>
      </c>
      <c r="AJ70" s="279" t="e">
        <f>IF(tbl2020POS[[#This Row],[RF]]&gt;=GAMES_TO_QUALIFY,1,0)</f>
        <v>#REF!</v>
      </c>
      <c r="AK70" s="279" t="e">
        <f>IF(tbl2020POS[[#This Row],[OF]]&gt;=GAMES_TO_QUALIFY,1,IF(tbl2020POS[[#This Row],[PRIMPOS]]="OF",1,0))</f>
        <v>#REF!</v>
      </c>
      <c r="AL70" s="279" t="e">
        <f>IF(tbl2020POS[[#This Row],[DH]]&gt;=GAMES_TO_QUALIFY,1,IF(tbl2020POS[[#This Row],[PRIMPOS]]="DH",1,0))</f>
        <v>#REF!</v>
      </c>
      <c r="AM70" s="279" t="e" cm="1">
        <f t="array" aca="1" ref="AM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" s="280" t="str">
        <f>IFERROR(LEFT(tbl2020POS[[#This Row],[POSROUGH]],LEN(tbl2020POS[[#This Row],[POSROUGH]])-1),"")</f>
        <v/>
      </c>
      <c r="AP7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" spans="1:42" x14ac:dyDescent="0.3">
      <c r="A71" s="277">
        <v>68</v>
      </c>
      <c r="B71" t="s">
        <v>20630</v>
      </c>
      <c r="C71" s="277">
        <v>27</v>
      </c>
      <c r="D71" s="278" t="s">
        <v>1481</v>
      </c>
      <c r="E71" s="277">
        <v>7</v>
      </c>
      <c r="F71" s="277">
        <v>59</v>
      </c>
      <c r="G71" s="277">
        <v>57</v>
      </c>
      <c r="H71" s="277">
        <v>59</v>
      </c>
      <c r="I71" s="277">
        <v>57</v>
      </c>
      <c r="J71" s="277">
        <v>0</v>
      </c>
      <c r="K71" s="277">
        <v>0</v>
      </c>
      <c r="L71" s="277">
        <v>0</v>
      </c>
      <c r="M71" s="277">
        <v>0</v>
      </c>
      <c r="N71" s="277">
        <v>0</v>
      </c>
      <c r="O71" s="277">
        <v>56</v>
      </c>
      <c r="P71" s="277">
        <v>1</v>
      </c>
      <c r="Q71" s="277">
        <v>0</v>
      </c>
      <c r="R71" s="277">
        <v>0</v>
      </c>
      <c r="S71" s="277">
        <v>1</v>
      </c>
      <c r="T71" s="277">
        <v>1</v>
      </c>
      <c r="U71" s="277">
        <v>1</v>
      </c>
      <c r="V71" s="277">
        <v>0</v>
      </c>
      <c r="W71" s="279" t="e">
        <f t="shared" si="1"/>
        <v>#REF!</v>
      </c>
      <c r="X71" s="279" t="s">
        <v>3469</v>
      </c>
      <c r="Y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71" s="279">
        <f>IF(MAX(tbl2020POS[[#This Row],[P]:[PR]])=tbl2020POS[[#This Row],[P]],1,0)</f>
        <v>0</v>
      </c>
      <c r="AA71" s="279">
        <f>IF(tbl2020POS[[#This Row],[QUALP]]=1,IF(tbl2020POS[[#This Row],[GS]]&gt;=GS_TO_QUALIFY,1,0),0)</f>
        <v>0</v>
      </c>
      <c r="AB71" s="279">
        <f>IF(tbl2020POS[[#This Row],[QUALP]]=1,IF(tbl2020POS[[#This Row],[G]]-tbl2020POS[[#This Row],[GS]]&gt;=RP_APP_TO_QUALIFY,1,0),0)</f>
        <v>0</v>
      </c>
      <c r="AC71" s="279" t="e">
        <f>IF(tbl2020POS[[#This Row],[C]]&gt;=GAMES_TO_QUALIFY,1,IF(tbl2020POS[[#This Row],[PRIMPOS]]="C",1,0))</f>
        <v>#REF!</v>
      </c>
      <c r="AD71" s="279" t="e">
        <f>IF(tbl2020POS[[#This Row],[1B]]&gt;=GAMES_TO_QUALIFY,1,IF(tbl2020POS[[#This Row],[PRIMPOS]]="1B",1,0))</f>
        <v>#REF!</v>
      </c>
      <c r="AE71" s="279" t="e">
        <f>IF(tbl2020POS[[#This Row],[2B]]&gt;=GAMES_TO_QUALIFY,1,IF(tbl2020POS[[#This Row],[PRIMPOS]]="2B",1,0))</f>
        <v>#REF!</v>
      </c>
      <c r="AF71" s="279" t="e">
        <f>IF(tbl2020POS[[#This Row],[3B]]&gt;=GAMES_TO_QUALIFY,1,IF(tbl2020POS[[#This Row],[PRIMPOS]]="3B",1,0))</f>
        <v>#REF!</v>
      </c>
      <c r="AG71" s="279" t="e">
        <f>IF(tbl2020POS[[#This Row],[SS]]&gt;=GAMES_TO_QUALIFY,1,IF(tbl2020POS[[#This Row],[PRIMPOS]]="SS",1,0))</f>
        <v>#REF!</v>
      </c>
      <c r="AH71" s="279" t="e">
        <f>IF(tbl2020POS[[#This Row],[LF]]&gt;=GAMES_TO_QUALIFY,1,0)</f>
        <v>#REF!</v>
      </c>
      <c r="AI71" s="279" t="e">
        <f>IF(tbl2020POS[[#This Row],[CF]]&gt;=GAMES_TO_QUALIFY,1,0)</f>
        <v>#REF!</v>
      </c>
      <c r="AJ71" s="279" t="e">
        <f>IF(tbl2020POS[[#This Row],[RF]]&gt;=GAMES_TO_QUALIFY,1,0)</f>
        <v>#REF!</v>
      </c>
      <c r="AK71" s="279" t="e">
        <f>IF(tbl2020POS[[#This Row],[OF]]&gt;=GAMES_TO_QUALIFY,1,IF(tbl2020POS[[#This Row],[PRIMPOS]]="OF",1,0))</f>
        <v>#REF!</v>
      </c>
      <c r="AL71" s="279" t="e">
        <f>IF(tbl2020POS[[#This Row],[DH]]&gt;=GAMES_TO_QUALIFY,1,IF(tbl2020POS[[#This Row],[PRIMPOS]]="DH",1,0))</f>
        <v>#REF!</v>
      </c>
      <c r="AM71" s="279" t="e" cm="1">
        <f t="array" aca="1" ref="AM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" s="280" t="str">
        <f>IFERROR(LEFT(tbl2020POS[[#This Row],[POSROUGH]],LEN(tbl2020POS[[#This Row],[POSROUGH]])-1),"")</f>
        <v/>
      </c>
      <c r="AP7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" spans="1:42" x14ac:dyDescent="0.3">
      <c r="A72" s="277">
        <v>69</v>
      </c>
      <c r="B72" t="s">
        <v>20631</v>
      </c>
      <c r="C72" s="277">
        <v>24</v>
      </c>
      <c r="D72" s="278" t="s">
        <v>20565</v>
      </c>
      <c r="E72" s="277">
        <v>2</v>
      </c>
      <c r="F72" s="277">
        <v>3</v>
      </c>
      <c r="G72" s="277">
        <v>1</v>
      </c>
      <c r="H72" s="277">
        <v>0</v>
      </c>
      <c r="I72" s="277">
        <v>3</v>
      </c>
      <c r="J72" s="277">
        <v>3</v>
      </c>
      <c r="K72" s="277">
        <v>0</v>
      </c>
      <c r="L72" s="277">
        <v>0</v>
      </c>
      <c r="M72" s="277">
        <v>0</v>
      </c>
      <c r="N72" s="277">
        <v>0</v>
      </c>
      <c r="O72" s="277">
        <v>0</v>
      </c>
      <c r="P72" s="277">
        <v>0</v>
      </c>
      <c r="Q72" s="277">
        <v>0</v>
      </c>
      <c r="R72" s="277">
        <v>0</v>
      </c>
      <c r="S72" s="277">
        <v>0</v>
      </c>
      <c r="T72" s="277">
        <v>0</v>
      </c>
      <c r="U72" s="277">
        <v>0</v>
      </c>
      <c r="V72" s="277">
        <v>0</v>
      </c>
      <c r="W72" s="279" t="e">
        <f t="shared" si="1"/>
        <v>#REF!</v>
      </c>
      <c r="X72" s="279" t="s">
        <v>15588</v>
      </c>
      <c r="Y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" s="279">
        <f>IF(MAX(tbl2020POS[[#This Row],[P]:[PR]])=tbl2020POS[[#This Row],[P]],1,0)</f>
        <v>1</v>
      </c>
      <c r="AA72" s="279">
        <f>IF(tbl2020POS[[#This Row],[QUALP]]=1,IF(tbl2020POS[[#This Row],[GS]]&gt;=GS_TO_QUALIFY,1,0),0)</f>
        <v>0</v>
      </c>
      <c r="AB72" s="279">
        <f>IF(tbl2020POS[[#This Row],[QUALP]]=1,IF(tbl2020POS[[#This Row],[G]]-tbl2020POS[[#This Row],[GS]]&gt;=RP_APP_TO_QUALIFY,1,0),0)</f>
        <v>0</v>
      </c>
      <c r="AC72" s="279" t="e">
        <f>IF(tbl2020POS[[#This Row],[C]]&gt;=GAMES_TO_QUALIFY,1,IF(tbl2020POS[[#This Row],[PRIMPOS]]="C",1,0))</f>
        <v>#REF!</v>
      </c>
      <c r="AD72" s="279" t="e">
        <f>IF(tbl2020POS[[#This Row],[1B]]&gt;=GAMES_TO_QUALIFY,1,IF(tbl2020POS[[#This Row],[PRIMPOS]]="1B",1,0))</f>
        <v>#REF!</v>
      </c>
      <c r="AE72" s="279" t="e">
        <f>IF(tbl2020POS[[#This Row],[2B]]&gt;=GAMES_TO_QUALIFY,1,IF(tbl2020POS[[#This Row],[PRIMPOS]]="2B",1,0))</f>
        <v>#REF!</v>
      </c>
      <c r="AF72" s="279" t="e">
        <f>IF(tbl2020POS[[#This Row],[3B]]&gt;=GAMES_TO_QUALIFY,1,IF(tbl2020POS[[#This Row],[PRIMPOS]]="3B",1,0))</f>
        <v>#REF!</v>
      </c>
      <c r="AG72" s="279" t="e">
        <f>IF(tbl2020POS[[#This Row],[SS]]&gt;=GAMES_TO_QUALIFY,1,IF(tbl2020POS[[#This Row],[PRIMPOS]]="SS",1,0))</f>
        <v>#REF!</v>
      </c>
      <c r="AH72" s="279" t="e">
        <f>IF(tbl2020POS[[#This Row],[LF]]&gt;=GAMES_TO_QUALIFY,1,0)</f>
        <v>#REF!</v>
      </c>
      <c r="AI72" s="279" t="e">
        <f>IF(tbl2020POS[[#This Row],[CF]]&gt;=GAMES_TO_QUALIFY,1,0)</f>
        <v>#REF!</v>
      </c>
      <c r="AJ72" s="279" t="e">
        <f>IF(tbl2020POS[[#This Row],[RF]]&gt;=GAMES_TO_QUALIFY,1,0)</f>
        <v>#REF!</v>
      </c>
      <c r="AK72" s="279" t="e">
        <f>IF(tbl2020POS[[#This Row],[OF]]&gt;=GAMES_TO_QUALIFY,1,IF(tbl2020POS[[#This Row],[PRIMPOS]]="OF",1,0))</f>
        <v>#REF!</v>
      </c>
      <c r="AL72" s="279" t="e">
        <f>IF(tbl2020POS[[#This Row],[DH]]&gt;=GAMES_TO_QUALIFY,1,IF(tbl2020POS[[#This Row],[PRIMPOS]]="DH",1,0))</f>
        <v>#REF!</v>
      </c>
      <c r="AM72" s="279" t="str" cm="1">
        <f t="array" aca="1" ref="AM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" s="280" t="str">
        <f>IFERROR(LEFT(tbl2020POS[[#This Row],[POSROUGH]],LEN(tbl2020POS[[#This Row],[POSROUGH]])-1),"")</f>
        <v/>
      </c>
      <c r="AP7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3" spans="1:42" x14ac:dyDescent="0.3">
      <c r="A73" s="277">
        <v>70</v>
      </c>
      <c r="B73" t="s">
        <v>20632</v>
      </c>
      <c r="C73" s="277">
        <v>32</v>
      </c>
      <c r="D73" s="278" t="s">
        <v>1379</v>
      </c>
      <c r="E73" s="277">
        <v>7</v>
      </c>
      <c r="F73" s="277">
        <v>18</v>
      </c>
      <c r="G73" s="277">
        <v>0</v>
      </c>
      <c r="H73" s="277">
        <v>0</v>
      </c>
      <c r="I73" s="277">
        <v>18</v>
      </c>
      <c r="J73" s="277">
        <v>18</v>
      </c>
      <c r="K73" s="277">
        <v>0</v>
      </c>
      <c r="L73" s="277">
        <v>0</v>
      </c>
      <c r="M73" s="277">
        <v>0</v>
      </c>
      <c r="N73" s="277">
        <v>0</v>
      </c>
      <c r="O73" s="277">
        <v>0</v>
      </c>
      <c r="P73" s="277">
        <v>0</v>
      </c>
      <c r="Q73" s="277">
        <v>0</v>
      </c>
      <c r="R73" s="277">
        <v>0</v>
      </c>
      <c r="S73" s="277">
        <v>0</v>
      </c>
      <c r="T73" s="277">
        <v>0</v>
      </c>
      <c r="U73" s="277">
        <v>0</v>
      </c>
      <c r="V73" s="277">
        <v>0</v>
      </c>
      <c r="W73" s="279" t="e">
        <f t="shared" si="1"/>
        <v>#REF!</v>
      </c>
      <c r="X73" s="279" t="s">
        <v>8283</v>
      </c>
      <c r="Y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" s="279">
        <f>IF(MAX(tbl2020POS[[#This Row],[P]:[PR]])=tbl2020POS[[#This Row],[P]],1,0)</f>
        <v>1</v>
      </c>
      <c r="AA73" s="279">
        <f>IF(tbl2020POS[[#This Row],[QUALP]]=1,IF(tbl2020POS[[#This Row],[GS]]&gt;=GS_TO_QUALIFY,1,0),0)</f>
        <v>0</v>
      </c>
      <c r="AB73" s="279">
        <f>IF(tbl2020POS[[#This Row],[QUALP]]=1,IF(tbl2020POS[[#This Row],[G]]-tbl2020POS[[#This Row],[GS]]&gt;=RP_APP_TO_QUALIFY,1,0),0)</f>
        <v>1</v>
      </c>
      <c r="AC73" s="279" t="e">
        <f>IF(tbl2020POS[[#This Row],[C]]&gt;=GAMES_TO_QUALIFY,1,IF(tbl2020POS[[#This Row],[PRIMPOS]]="C",1,0))</f>
        <v>#REF!</v>
      </c>
      <c r="AD73" s="279" t="e">
        <f>IF(tbl2020POS[[#This Row],[1B]]&gt;=GAMES_TO_QUALIFY,1,IF(tbl2020POS[[#This Row],[PRIMPOS]]="1B",1,0))</f>
        <v>#REF!</v>
      </c>
      <c r="AE73" s="279" t="e">
        <f>IF(tbl2020POS[[#This Row],[2B]]&gt;=GAMES_TO_QUALIFY,1,IF(tbl2020POS[[#This Row],[PRIMPOS]]="2B",1,0))</f>
        <v>#REF!</v>
      </c>
      <c r="AF73" s="279" t="e">
        <f>IF(tbl2020POS[[#This Row],[3B]]&gt;=GAMES_TO_QUALIFY,1,IF(tbl2020POS[[#This Row],[PRIMPOS]]="3B",1,0))</f>
        <v>#REF!</v>
      </c>
      <c r="AG73" s="279" t="e">
        <f>IF(tbl2020POS[[#This Row],[SS]]&gt;=GAMES_TO_QUALIFY,1,IF(tbl2020POS[[#This Row],[PRIMPOS]]="SS",1,0))</f>
        <v>#REF!</v>
      </c>
      <c r="AH73" s="279" t="e">
        <f>IF(tbl2020POS[[#This Row],[LF]]&gt;=GAMES_TO_QUALIFY,1,0)</f>
        <v>#REF!</v>
      </c>
      <c r="AI73" s="279" t="e">
        <f>IF(tbl2020POS[[#This Row],[CF]]&gt;=GAMES_TO_QUALIFY,1,0)</f>
        <v>#REF!</v>
      </c>
      <c r="AJ73" s="279" t="e">
        <f>IF(tbl2020POS[[#This Row],[RF]]&gt;=GAMES_TO_QUALIFY,1,0)</f>
        <v>#REF!</v>
      </c>
      <c r="AK73" s="279" t="e">
        <f>IF(tbl2020POS[[#This Row],[OF]]&gt;=GAMES_TO_QUALIFY,1,IF(tbl2020POS[[#This Row],[PRIMPOS]]="OF",1,0))</f>
        <v>#REF!</v>
      </c>
      <c r="AL73" s="279" t="e">
        <f>IF(tbl2020POS[[#This Row],[DH]]&gt;=GAMES_TO_QUALIFY,1,IF(tbl2020POS[[#This Row],[PRIMPOS]]="DH",1,0))</f>
        <v>#REF!</v>
      </c>
      <c r="AM73" s="279" t="str" cm="1">
        <f t="array" aca="1" ref="AM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" s="280" t="str">
        <f>IFERROR(LEFT(tbl2020POS[[#This Row],[POSROUGH]],LEN(tbl2020POS[[#This Row],[POSROUGH]])-1),"")</f>
        <v/>
      </c>
      <c r="AP7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" spans="1:42" x14ac:dyDescent="0.3">
      <c r="A74" s="277">
        <v>71</v>
      </c>
      <c r="B74" t="s">
        <v>20633</v>
      </c>
      <c r="C74" s="277">
        <v>25</v>
      </c>
      <c r="D74" s="278" t="s">
        <v>1376</v>
      </c>
      <c r="E74" s="277" t="s">
        <v>20557</v>
      </c>
      <c r="F74" s="277">
        <v>5</v>
      </c>
      <c r="G74" s="277">
        <v>0</v>
      </c>
      <c r="H74" s="277">
        <v>0</v>
      </c>
      <c r="I74" s="277">
        <v>5</v>
      </c>
      <c r="J74" s="277">
        <v>5</v>
      </c>
      <c r="K74" s="277">
        <v>0</v>
      </c>
      <c r="L74" s="277">
        <v>0</v>
      </c>
      <c r="M74" s="277">
        <v>0</v>
      </c>
      <c r="N74" s="277">
        <v>0</v>
      </c>
      <c r="O74" s="277">
        <v>0</v>
      </c>
      <c r="P74" s="277">
        <v>0</v>
      </c>
      <c r="Q74" s="277">
        <v>0</v>
      </c>
      <c r="R74" s="277">
        <v>0</v>
      </c>
      <c r="S74" s="277">
        <v>0</v>
      </c>
      <c r="T74" s="277">
        <v>0</v>
      </c>
      <c r="U74" s="277">
        <v>0</v>
      </c>
      <c r="V74" s="277">
        <v>0</v>
      </c>
      <c r="W74" s="279" t="e">
        <f t="shared" si="1"/>
        <v>#REF!</v>
      </c>
      <c r="X74" s="279" t="s">
        <v>17721</v>
      </c>
      <c r="Y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" s="279">
        <f>IF(MAX(tbl2020POS[[#This Row],[P]:[PR]])=tbl2020POS[[#This Row],[P]],1,0)</f>
        <v>1</v>
      </c>
      <c r="AA74" s="279">
        <f>IF(tbl2020POS[[#This Row],[QUALP]]=1,IF(tbl2020POS[[#This Row],[GS]]&gt;=GS_TO_QUALIFY,1,0),0)</f>
        <v>0</v>
      </c>
      <c r="AB74" s="279">
        <f>IF(tbl2020POS[[#This Row],[QUALP]]=1,IF(tbl2020POS[[#This Row],[G]]-tbl2020POS[[#This Row],[GS]]&gt;=RP_APP_TO_QUALIFY,1,0),0)</f>
        <v>1</v>
      </c>
      <c r="AC74" s="279" t="e">
        <f>IF(tbl2020POS[[#This Row],[C]]&gt;=GAMES_TO_QUALIFY,1,IF(tbl2020POS[[#This Row],[PRIMPOS]]="C",1,0))</f>
        <v>#REF!</v>
      </c>
      <c r="AD74" s="279" t="e">
        <f>IF(tbl2020POS[[#This Row],[1B]]&gt;=GAMES_TO_QUALIFY,1,IF(tbl2020POS[[#This Row],[PRIMPOS]]="1B",1,0))</f>
        <v>#REF!</v>
      </c>
      <c r="AE74" s="279" t="e">
        <f>IF(tbl2020POS[[#This Row],[2B]]&gt;=GAMES_TO_QUALIFY,1,IF(tbl2020POS[[#This Row],[PRIMPOS]]="2B",1,0))</f>
        <v>#REF!</v>
      </c>
      <c r="AF74" s="279" t="e">
        <f>IF(tbl2020POS[[#This Row],[3B]]&gt;=GAMES_TO_QUALIFY,1,IF(tbl2020POS[[#This Row],[PRIMPOS]]="3B",1,0))</f>
        <v>#REF!</v>
      </c>
      <c r="AG74" s="279" t="e">
        <f>IF(tbl2020POS[[#This Row],[SS]]&gt;=GAMES_TO_QUALIFY,1,IF(tbl2020POS[[#This Row],[PRIMPOS]]="SS",1,0))</f>
        <v>#REF!</v>
      </c>
      <c r="AH74" s="279" t="e">
        <f>IF(tbl2020POS[[#This Row],[LF]]&gt;=GAMES_TO_QUALIFY,1,0)</f>
        <v>#REF!</v>
      </c>
      <c r="AI74" s="279" t="e">
        <f>IF(tbl2020POS[[#This Row],[CF]]&gt;=GAMES_TO_QUALIFY,1,0)</f>
        <v>#REF!</v>
      </c>
      <c r="AJ74" s="279" t="e">
        <f>IF(tbl2020POS[[#This Row],[RF]]&gt;=GAMES_TO_QUALIFY,1,0)</f>
        <v>#REF!</v>
      </c>
      <c r="AK74" s="279" t="e">
        <f>IF(tbl2020POS[[#This Row],[OF]]&gt;=GAMES_TO_QUALIFY,1,IF(tbl2020POS[[#This Row],[PRIMPOS]]="OF",1,0))</f>
        <v>#REF!</v>
      </c>
      <c r="AL74" s="279" t="e">
        <f>IF(tbl2020POS[[#This Row],[DH]]&gt;=GAMES_TO_QUALIFY,1,IF(tbl2020POS[[#This Row],[PRIMPOS]]="DH",1,0))</f>
        <v>#REF!</v>
      </c>
      <c r="AM74" s="279" t="str" cm="1">
        <f t="array" aca="1" ref="AM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" s="280" t="str">
        <f>IFERROR(LEFT(tbl2020POS[[#This Row],[POSROUGH]],LEN(tbl2020POS[[#This Row],[POSROUGH]])-1),"")</f>
        <v/>
      </c>
      <c r="AP7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" spans="1:42" x14ac:dyDescent="0.3">
      <c r="A75" s="277">
        <v>72</v>
      </c>
      <c r="B75" t="s">
        <v>20634</v>
      </c>
      <c r="C75" s="277">
        <v>34</v>
      </c>
      <c r="D75" s="278" t="s">
        <v>1565</v>
      </c>
      <c r="E75" s="277">
        <v>14</v>
      </c>
      <c r="F75" s="277">
        <v>2</v>
      </c>
      <c r="G75" s="277">
        <v>2</v>
      </c>
      <c r="H75" s="277">
        <v>0</v>
      </c>
      <c r="I75" s="277">
        <v>2</v>
      </c>
      <c r="J75" s="277">
        <v>2</v>
      </c>
      <c r="K75" s="277">
        <v>0</v>
      </c>
      <c r="L75" s="277">
        <v>0</v>
      </c>
      <c r="M75" s="277">
        <v>0</v>
      </c>
      <c r="N75" s="277">
        <v>0</v>
      </c>
      <c r="O75" s="277">
        <v>0</v>
      </c>
      <c r="P75" s="277">
        <v>0</v>
      </c>
      <c r="Q75" s="277">
        <v>0</v>
      </c>
      <c r="R75" s="277">
        <v>0</v>
      </c>
      <c r="S75" s="277">
        <v>0</v>
      </c>
      <c r="T75" s="277">
        <v>0</v>
      </c>
      <c r="U75" s="277">
        <v>0</v>
      </c>
      <c r="V75" s="277">
        <v>0</v>
      </c>
      <c r="W75" s="279" t="e">
        <f t="shared" si="1"/>
        <v>#REF!</v>
      </c>
      <c r="X75" s="279" t="s">
        <v>1476</v>
      </c>
      <c r="Y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" s="279">
        <f>IF(MAX(tbl2020POS[[#This Row],[P]:[PR]])=tbl2020POS[[#This Row],[P]],1,0)</f>
        <v>1</v>
      </c>
      <c r="AA75" s="279">
        <f>IF(tbl2020POS[[#This Row],[QUALP]]=1,IF(tbl2020POS[[#This Row],[GS]]&gt;=GS_TO_QUALIFY,1,0),0)</f>
        <v>0</v>
      </c>
      <c r="AB75" s="279">
        <f>IF(tbl2020POS[[#This Row],[QUALP]]=1,IF(tbl2020POS[[#This Row],[G]]-tbl2020POS[[#This Row],[GS]]&gt;=RP_APP_TO_QUALIFY,1,0),0)</f>
        <v>0</v>
      </c>
      <c r="AC75" s="279" t="e">
        <f>IF(tbl2020POS[[#This Row],[C]]&gt;=GAMES_TO_QUALIFY,1,IF(tbl2020POS[[#This Row],[PRIMPOS]]="C",1,0))</f>
        <v>#REF!</v>
      </c>
      <c r="AD75" s="279" t="e">
        <f>IF(tbl2020POS[[#This Row],[1B]]&gt;=GAMES_TO_QUALIFY,1,IF(tbl2020POS[[#This Row],[PRIMPOS]]="1B",1,0))</f>
        <v>#REF!</v>
      </c>
      <c r="AE75" s="279" t="e">
        <f>IF(tbl2020POS[[#This Row],[2B]]&gt;=GAMES_TO_QUALIFY,1,IF(tbl2020POS[[#This Row],[PRIMPOS]]="2B",1,0))</f>
        <v>#REF!</v>
      </c>
      <c r="AF75" s="279" t="e">
        <f>IF(tbl2020POS[[#This Row],[3B]]&gt;=GAMES_TO_QUALIFY,1,IF(tbl2020POS[[#This Row],[PRIMPOS]]="3B",1,0))</f>
        <v>#REF!</v>
      </c>
      <c r="AG75" s="279" t="e">
        <f>IF(tbl2020POS[[#This Row],[SS]]&gt;=GAMES_TO_QUALIFY,1,IF(tbl2020POS[[#This Row],[PRIMPOS]]="SS",1,0))</f>
        <v>#REF!</v>
      </c>
      <c r="AH75" s="279" t="e">
        <f>IF(tbl2020POS[[#This Row],[LF]]&gt;=GAMES_TO_QUALIFY,1,0)</f>
        <v>#REF!</v>
      </c>
      <c r="AI75" s="279" t="e">
        <f>IF(tbl2020POS[[#This Row],[CF]]&gt;=GAMES_TO_QUALIFY,1,0)</f>
        <v>#REF!</v>
      </c>
      <c r="AJ75" s="279" t="e">
        <f>IF(tbl2020POS[[#This Row],[RF]]&gt;=GAMES_TO_QUALIFY,1,0)</f>
        <v>#REF!</v>
      </c>
      <c r="AK75" s="279" t="e">
        <f>IF(tbl2020POS[[#This Row],[OF]]&gt;=GAMES_TO_QUALIFY,1,IF(tbl2020POS[[#This Row],[PRIMPOS]]="OF",1,0))</f>
        <v>#REF!</v>
      </c>
      <c r="AL75" s="279" t="e">
        <f>IF(tbl2020POS[[#This Row],[DH]]&gt;=GAMES_TO_QUALIFY,1,IF(tbl2020POS[[#This Row],[PRIMPOS]]="DH",1,0))</f>
        <v>#REF!</v>
      </c>
      <c r="AM75" s="279" t="str" cm="1">
        <f t="array" aca="1" ref="AM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" s="280" t="str">
        <f>IFERROR(LEFT(tbl2020POS[[#This Row],[POSROUGH]],LEN(tbl2020POS[[#This Row],[POSROUGH]])-1),"")</f>
        <v/>
      </c>
      <c r="AP7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" spans="1:42" x14ac:dyDescent="0.3">
      <c r="A76" s="277">
        <v>73</v>
      </c>
      <c r="B76" t="s">
        <v>20635</v>
      </c>
      <c r="C76" s="277">
        <v>26</v>
      </c>
      <c r="D76" s="278" t="s">
        <v>20563</v>
      </c>
      <c r="E76" s="277">
        <v>4</v>
      </c>
      <c r="F76" s="277">
        <v>4</v>
      </c>
      <c r="G76" s="277">
        <v>0</v>
      </c>
      <c r="H76" s="277">
        <v>0</v>
      </c>
      <c r="I76" s="277">
        <v>4</v>
      </c>
      <c r="J76" s="277">
        <v>4</v>
      </c>
      <c r="K76" s="277">
        <v>0</v>
      </c>
      <c r="L76" s="277">
        <v>0</v>
      </c>
      <c r="M76" s="277">
        <v>0</v>
      </c>
      <c r="N76" s="277">
        <v>0</v>
      </c>
      <c r="O76" s="277">
        <v>0</v>
      </c>
      <c r="P76" s="277">
        <v>0</v>
      </c>
      <c r="Q76" s="277">
        <v>0</v>
      </c>
      <c r="R76" s="277">
        <v>0</v>
      </c>
      <c r="S76" s="277">
        <v>0</v>
      </c>
      <c r="T76" s="277">
        <v>0</v>
      </c>
      <c r="U76" s="277">
        <v>0</v>
      </c>
      <c r="V76" s="277">
        <v>0</v>
      </c>
      <c r="W76" s="279" t="e">
        <f t="shared" si="1"/>
        <v>#REF!</v>
      </c>
      <c r="X76" s="279" t="s">
        <v>12757</v>
      </c>
      <c r="Y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" s="279">
        <f>IF(MAX(tbl2020POS[[#This Row],[P]:[PR]])=tbl2020POS[[#This Row],[P]],1,0)</f>
        <v>1</v>
      </c>
      <c r="AA76" s="279">
        <f>IF(tbl2020POS[[#This Row],[QUALP]]=1,IF(tbl2020POS[[#This Row],[GS]]&gt;=GS_TO_QUALIFY,1,0),0)</f>
        <v>0</v>
      </c>
      <c r="AB76" s="279">
        <f>IF(tbl2020POS[[#This Row],[QUALP]]=1,IF(tbl2020POS[[#This Row],[G]]-tbl2020POS[[#This Row],[GS]]&gt;=RP_APP_TO_QUALIFY,1,0),0)</f>
        <v>0</v>
      </c>
      <c r="AC76" s="279" t="e">
        <f>IF(tbl2020POS[[#This Row],[C]]&gt;=GAMES_TO_QUALIFY,1,IF(tbl2020POS[[#This Row],[PRIMPOS]]="C",1,0))</f>
        <v>#REF!</v>
      </c>
      <c r="AD76" s="279" t="e">
        <f>IF(tbl2020POS[[#This Row],[1B]]&gt;=GAMES_TO_QUALIFY,1,IF(tbl2020POS[[#This Row],[PRIMPOS]]="1B",1,0))</f>
        <v>#REF!</v>
      </c>
      <c r="AE76" s="279" t="e">
        <f>IF(tbl2020POS[[#This Row],[2B]]&gt;=GAMES_TO_QUALIFY,1,IF(tbl2020POS[[#This Row],[PRIMPOS]]="2B",1,0))</f>
        <v>#REF!</v>
      </c>
      <c r="AF76" s="279" t="e">
        <f>IF(tbl2020POS[[#This Row],[3B]]&gt;=GAMES_TO_QUALIFY,1,IF(tbl2020POS[[#This Row],[PRIMPOS]]="3B",1,0))</f>
        <v>#REF!</v>
      </c>
      <c r="AG76" s="279" t="e">
        <f>IF(tbl2020POS[[#This Row],[SS]]&gt;=GAMES_TO_QUALIFY,1,IF(tbl2020POS[[#This Row],[PRIMPOS]]="SS",1,0))</f>
        <v>#REF!</v>
      </c>
      <c r="AH76" s="279" t="e">
        <f>IF(tbl2020POS[[#This Row],[LF]]&gt;=GAMES_TO_QUALIFY,1,0)</f>
        <v>#REF!</v>
      </c>
      <c r="AI76" s="279" t="e">
        <f>IF(tbl2020POS[[#This Row],[CF]]&gt;=GAMES_TO_QUALIFY,1,0)</f>
        <v>#REF!</v>
      </c>
      <c r="AJ76" s="279" t="e">
        <f>IF(tbl2020POS[[#This Row],[RF]]&gt;=GAMES_TO_QUALIFY,1,0)</f>
        <v>#REF!</v>
      </c>
      <c r="AK76" s="279" t="e">
        <f>IF(tbl2020POS[[#This Row],[OF]]&gt;=GAMES_TO_QUALIFY,1,IF(tbl2020POS[[#This Row],[PRIMPOS]]="OF",1,0))</f>
        <v>#REF!</v>
      </c>
      <c r="AL76" s="279" t="e">
        <f>IF(tbl2020POS[[#This Row],[DH]]&gt;=GAMES_TO_QUALIFY,1,IF(tbl2020POS[[#This Row],[PRIMPOS]]="DH",1,0))</f>
        <v>#REF!</v>
      </c>
      <c r="AM76" s="279" t="str" cm="1">
        <f t="array" aca="1" ref="AM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" s="280" t="str">
        <f>IFERROR(LEFT(tbl2020POS[[#This Row],[POSROUGH]],LEN(tbl2020POS[[#This Row],[POSROUGH]])-1),"")</f>
        <v/>
      </c>
      <c r="AP7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" spans="1:42" x14ac:dyDescent="0.3">
      <c r="A77" s="277">
        <v>74</v>
      </c>
      <c r="B77" t="s">
        <v>20636</v>
      </c>
      <c r="C77" s="277">
        <v>26</v>
      </c>
      <c r="D77" s="278" t="s">
        <v>20607</v>
      </c>
      <c r="E77" s="277" t="s">
        <v>20557</v>
      </c>
      <c r="F77" s="277">
        <v>24</v>
      </c>
      <c r="G77" s="277">
        <v>1</v>
      </c>
      <c r="H77" s="277">
        <v>0</v>
      </c>
      <c r="I77" s="277">
        <v>24</v>
      </c>
      <c r="J77" s="277">
        <v>24</v>
      </c>
      <c r="K77" s="277">
        <v>0</v>
      </c>
      <c r="L77" s="277">
        <v>0</v>
      </c>
      <c r="M77" s="277">
        <v>0</v>
      </c>
      <c r="N77" s="277">
        <v>0</v>
      </c>
      <c r="O77" s="277">
        <v>0</v>
      </c>
      <c r="P77" s="277">
        <v>0</v>
      </c>
      <c r="Q77" s="277">
        <v>0</v>
      </c>
      <c r="R77" s="277">
        <v>0</v>
      </c>
      <c r="S77" s="277">
        <v>0</v>
      </c>
      <c r="T77" s="277">
        <v>0</v>
      </c>
      <c r="U77" s="277">
        <v>0</v>
      </c>
      <c r="V77" s="277">
        <v>0</v>
      </c>
      <c r="W77" s="279" t="e">
        <f t="shared" si="1"/>
        <v>#REF!</v>
      </c>
      <c r="X77" s="279" t="s">
        <v>21861</v>
      </c>
      <c r="Y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" s="279">
        <f>IF(MAX(tbl2020POS[[#This Row],[P]:[PR]])=tbl2020POS[[#This Row],[P]],1,0)</f>
        <v>1</v>
      </c>
      <c r="AA77" s="279">
        <f>IF(tbl2020POS[[#This Row],[QUALP]]=1,IF(tbl2020POS[[#This Row],[GS]]&gt;=GS_TO_QUALIFY,1,0),0)</f>
        <v>0</v>
      </c>
      <c r="AB77" s="279">
        <f>IF(tbl2020POS[[#This Row],[QUALP]]=1,IF(tbl2020POS[[#This Row],[G]]-tbl2020POS[[#This Row],[GS]]&gt;=RP_APP_TO_QUALIFY,1,0),0)</f>
        <v>1</v>
      </c>
      <c r="AC77" s="279" t="e">
        <f>IF(tbl2020POS[[#This Row],[C]]&gt;=GAMES_TO_QUALIFY,1,IF(tbl2020POS[[#This Row],[PRIMPOS]]="C",1,0))</f>
        <v>#REF!</v>
      </c>
      <c r="AD77" s="279" t="e">
        <f>IF(tbl2020POS[[#This Row],[1B]]&gt;=GAMES_TO_QUALIFY,1,IF(tbl2020POS[[#This Row],[PRIMPOS]]="1B",1,0))</f>
        <v>#REF!</v>
      </c>
      <c r="AE77" s="279" t="e">
        <f>IF(tbl2020POS[[#This Row],[2B]]&gt;=GAMES_TO_QUALIFY,1,IF(tbl2020POS[[#This Row],[PRIMPOS]]="2B",1,0))</f>
        <v>#REF!</v>
      </c>
      <c r="AF77" s="279" t="e">
        <f>IF(tbl2020POS[[#This Row],[3B]]&gt;=GAMES_TO_QUALIFY,1,IF(tbl2020POS[[#This Row],[PRIMPOS]]="3B",1,0))</f>
        <v>#REF!</v>
      </c>
      <c r="AG77" s="279" t="e">
        <f>IF(tbl2020POS[[#This Row],[SS]]&gt;=GAMES_TO_QUALIFY,1,IF(tbl2020POS[[#This Row],[PRIMPOS]]="SS",1,0))</f>
        <v>#REF!</v>
      </c>
      <c r="AH77" s="279" t="e">
        <f>IF(tbl2020POS[[#This Row],[LF]]&gt;=GAMES_TO_QUALIFY,1,0)</f>
        <v>#REF!</v>
      </c>
      <c r="AI77" s="279" t="e">
        <f>IF(tbl2020POS[[#This Row],[CF]]&gt;=GAMES_TO_QUALIFY,1,0)</f>
        <v>#REF!</v>
      </c>
      <c r="AJ77" s="279" t="e">
        <f>IF(tbl2020POS[[#This Row],[RF]]&gt;=GAMES_TO_QUALIFY,1,0)</f>
        <v>#REF!</v>
      </c>
      <c r="AK77" s="279" t="e">
        <f>IF(tbl2020POS[[#This Row],[OF]]&gt;=GAMES_TO_QUALIFY,1,IF(tbl2020POS[[#This Row],[PRIMPOS]]="OF",1,0))</f>
        <v>#REF!</v>
      </c>
      <c r="AL77" s="279" t="e">
        <f>IF(tbl2020POS[[#This Row],[DH]]&gt;=GAMES_TO_QUALIFY,1,IF(tbl2020POS[[#This Row],[PRIMPOS]]="DH",1,0))</f>
        <v>#REF!</v>
      </c>
      <c r="AM77" s="279" t="str" cm="1">
        <f t="array" aca="1" ref="AM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" s="280" t="str">
        <f>IFERROR(LEFT(tbl2020POS[[#This Row],[POSROUGH]],LEN(tbl2020POS[[#This Row],[POSROUGH]])-1),"")</f>
        <v/>
      </c>
      <c r="AP7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" spans="1:42" x14ac:dyDescent="0.3">
      <c r="A78" s="277">
        <v>75</v>
      </c>
      <c r="B78" t="s">
        <v>20637</v>
      </c>
      <c r="C78" s="277">
        <v>35</v>
      </c>
      <c r="D78" s="278" t="s">
        <v>1526</v>
      </c>
      <c r="E78" s="277">
        <v>6</v>
      </c>
      <c r="F78" s="277">
        <v>23</v>
      </c>
      <c r="G78" s="277">
        <v>0</v>
      </c>
      <c r="H78" s="277">
        <v>0</v>
      </c>
      <c r="I78" s="277">
        <v>23</v>
      </c>
      <c r="J78" s="277">
        <v>23</v>
      </c>
      <c r="K78" s="277">
        <v>0</v>
      </c>
      <c r="L78" s="277">
        <v>0</v>
      </c>
      <c r="M78" s="277">
        <v>0</v>
      </c>
      <c r="N78" s="277">
        <v>0</v>
      </c>
      <c r="O78" s="277">
        <v>0</v>
      </c>
      <c r="P78" s="277">
        <v>0</v>
      </c>
      <c r="Q78" s="277">
        <v>0</v>
      </c>
      <c r="R78" s="277">
        <v>0</v>
      </c>
      <c r="S78" s="277">
        <v>0</v>
      </c>
      <c r="T78" s="277">
        <v>0</v>
      </c>
      <c r="U78" s="277">
        <v>0</v>
      </c>
      <c r="V78" s="277">
        <v>0</v>
      </c>
      <c r="W78" s="279" t="e">
        <f t="shared" si="1"/>
        <v>#REF!</v>
      </c>
      <c r="X78" s="279" t="s">
        <v>1488</v>
      </c>
      <c r="Y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" s="279">
        <f>IF(MAX(tbl2020POS[[#This Row],[P]:[PR]])=tbl2020POS[[#This Row],[P]],1,0)</f>
        <v>1</v>
      </c>
      <c r="AA78" s="279">
        <f>IF(tbl2020POS[[#This Row],[QUALP]]=1,IF(tbl2020POS[[#This Row],[GS]]&gt;=GS_TO_QUALIFY,1,0),0)</f>
        <v>0</v>
      </c>
      <c r="AB78" s="279">
        <f>IF(tbl2020POS[[#This Row],[QUALP]]=1,IF(tbl2020POS[[#This Row],[G]]-tbl2020POS[[#This Row],[GS]]&gt;=RP_APP_TO_QUALIFY,1,0),0)</f>
        <v>1</v>
      </c>
      <c r="AC78" s="279" t="e">
        <f>IF(tbl2020POS[[#This Row],[C]]&gt;=GAMES_TO_QUALIFY,1,IF(tbl2020POS[[#This Row],[PRIMPOS]]="C",1,0))</f>
        <v>#REF!</v>
      </c>
      <c r="AD78" s="279" t="e">
        <f>IF(tbl2020POS[[#This Row],[1B]]&gt;=GAMES_TO_QUALIFY,1,IF(tbl2020POS[[#This Row],[PRIMPOS]]="1B",1,0))</f>
        <v>#REF!</v>
      </c>
      <c r="AE78" s="279" t="e">
        <f>IF(tbl2020POS[[#This Row],[2B]]&gt;=GAMES_TO_QUALIFY,1,IF(tbl2020POS[[#This Row],[PRIMPOS]]="2B",1,0))</f>
        <v>#REF!</v>
      </c>
      <c r="AF78" s="279" t="e">
        <f>IF(tbl2020POS[[#This Row],[3B]]&gt;=GAMES_TO_QUALIFY,1,IF(tbl2020POS[[#This Row],[PRIMPOS]]="3B",1,0))</f>
        <v>#REF!</v>
      </c>
      <c r="AG78" s="279" t="e">
        <f>IF(tbl2020POS[[#This Row],[SS]]&gt;=GAMES_TO_QUALIFY,1,IF(tbl2020POS[[#This Row],[PRIMPOS]]="SS",1,0))</f>
        <v>#REF!</v>
      </c>
      <c r="AH78" s="279" t="e">
        <f>IF(tbl2020POS[[#This Row],[LF]]&gt;=GAMES_TO_QUALIFY,1,0)</f>
        <v>#REF!</v>
      </c>
      <c r="AI78" s="279" t="e">
        <f>IF(tbl2020POS[[#This Row],[CF]]&gt;=GAMES_TO_QUALIFY,1,0)</f>
        <v>#REF!</v>
      </c>
      <c r="AJ78" s="279" t="e">
        <f>IF(tbl2020POS[[#This Row],[RF]]&gt;=GAMES_TO_QUALIFY,1,0)</f>
        <v>#REF!</v>
      </c>
      <c r="AK78" s="279" t="e">
        <f>IF(tbl2020POS[[#This Row],[OF]]&gt;=GAMES_TO_QUALIFY,1,IF(tbl2020POS[[#This Row],[PRIMPOS]]="OF",1,0))</f>
        <v>#REF!</v>
      </c>
      <c r="AL78" s="279" t="e">
        <f>IF(tbl2020POS[[#This Row],[DH]]&gt;=GAMES_TO_QUALIFY,1,IF(tbl2020POS[[#This Row],[PRIMPOS]]="DH",1,0))</f>
        <v>#REF!</v>
      </c>
      <c r="AM78" s="279" t="str" cm="1">
        <f t="array" aca="1" ref="AM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" s="280" t="str">
        <f>IFERROR(LEFT(tbl2020POS[[#This Row],[POSROUGH]],LEN(tbl2020POS[[#This Row],[POSROUGH]])-1),"")</f>
        <v/>
      </c>
      <c r="AP7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" spans="1:42" x14ac:dyDescent="0.3">
      <c r="A79" s="277">
        <v>76</v>
      </c>
      <c r="B79" t="s">
        <v>20638</v>
      </c>
      <c r="C79" s="277">
        <v>29</v>
      </c>
      <c r="D79" s="278" t="s">
        <v>1470</v>
      </c>
      <c r="E79" s="277">
        <v>3</v>
      </c>
      <c r="F79" s="277">
        <v>6</v>
      </c>
      <c r="G79" s="277">
        <v>0</v>
      </c>
      <c r="H79" s="277">
        <v>0</v>
      </c>
      <c r="I79" s="277">
        <v>6</v>
      </c>
      <c r="J79" s="277">
        <v>6</v>
      </c>
      <c r="K79" s="277">
        <v>0</v>
      </c>
      <c r="L79" s="277">
        <v>0</v>
      </c>
      <c r="M79" s="277">
        <v>0</v>
      </c>
      <c r="N79" s="277">
        <v>0</v>
      </c>
      <c r="O79" s="277">
        <v>0</v>
      </c>
      <c r="P79" s="277">
        <v>0</v>
      </c>
      <c r="Q79" s="277">
        <v>0</v>
      </c>
      <c r="R79" s="277">
        <v>0</v>
      </c>
      <c r="S79" s="277">
        <v>0</v>
      </c>
      <c r="T79" s="277">
        <v>0</v>
      </c>
      <c r="U79" s="277">
        <v>0</v>
      </c>
      <c r="V79" s="277">
        <v>0</v>
      </c>
      <c r="W79" s="279" t="e">
        <f t="shared" si="1"/>
        <v>#REF!</v>
      </c>
      <c r="X79" s="279" t="s">
        <v>14053</v>
      </c>
      <c r="Y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" s="279">
        <f>IF(MAX(tbl2020POS[[#This Row],[P]:[PR]])=tbl2020POS[[#This Row],[P]],1,0)</f>
        <v>1</v>
      </c>
      <c r="AA79" s="279">
        <f>IF(tbl2020POS[[#This Row],[QUALP]]=1,IF(tbl2020POS[[#This Row],[GS]]&gt;=GS_TO_QUALIFY,1,0),0)</f>
        <v>0</v>
      </c>
      <c r="AB79" s="279">
        <f>IF(tbl2020POS[[#This Row],[QUALP]]=1,IF(tbl2020POS[[#This Row],[G]]-tbl2020POS[[#This Row],[GS]]&gt;=RP_APP_TO_QUALIFY,1,0),0)</f>
        <v>1</v>
      </c>
      <c r="AC79" s="279" t="e">
        <f>IF(tbl2020POS[[#This Row],[C]]&gt;=GAMES_TO_QUALIFY,1,IF(tbl2020POS[[#This Row],[PRIMPOS]]="C",1,0))</f>
        <v>#REF!</v>
      </c>
      <c r="AD79" s="279" t="e">
        <f>IF(tbl2020POS[[#This Row],[1B]]&gt;=GAMES_TO_QUALIFY,1,IF(tbl2020POS[[#This Row],[PRIMPOS]]="1B",1,0))</f>
        <v>#REF!</v>
      </c>
      <c r="AE79" s="279" t="e">
        <f>IF(tbl2020POS[[#This Row],[2B]]&gt;=GAMES_TO_QUALIFY,1,IF(tbl2020POS[[#This Row],[PRIMPOS]]="2B",1,0))</f>
        <v>#REF!</v>
      </c>
      <c r="AF79" s="279" t="e">
        <f>IF(tbl2020POS[[#This Row],[3B]]&gt;=GAMES_TO_QUALIFY,1,IF(tbl2020POS[[#This Row],[PRIMPOS]]="3B",1,0))</f>
        <v>#REF!</v>
      </c>
      <c r="AG79" s="279" t="e">
        <f>IF(tbl2020POS[[#This Row],[SS]]&gt;=GAMES_TO_QUALIFY,1,IF(tbl2020POS[[#This Row],[PRIMPOS]]="SS",1,0))</f>
        <v>#REF!</v>
      </c>
      <c r="AH79" s="279" t="e">
        <f>IF(tbl2020POS[[#This Row],[LF]]&gt;=GAMES_TO_QUALIFY,1,0)</f>
        <v>#REF!</v>
      </c>
      <c r="AI79" s="279" t="e">
        <f>IF(tbl2020POS[[#This Row],[CF]]&gt;=GAMES_TO_QUALIFY,1,0)</f>
        <v>#REF!</v>
      </c>
      <c r="AJ79" s="279" t="e">
        <f>IF(tbl2020POS[[#This Row],[RF]]&gt;=GAMES_TO_QUALIFY,1,0)</f>
        <v>#REF!</v>
      </c>
      <c r="AK79" s="279" t="e">
        <f>IF(tbl2020POS[[#This Row],[OF]]&gt;=GAMES_TO_QUALIFY,1,IF(tbl2020POS[[#This Row],[PRIMPOS]]="OF",1,0))</f>
        <v>#REF!</v>
      </c>
      <c r="AL79" s="279" t="e">
        <f>IF(tbl2020POS[[#This Row],[DH]]&gt;=GAMES_TO_QUALIFY,1,IF(tbl2020POS[[#This Row],[PRIMPOS]]="DH",1,0))</f>
        <v>#REF!</v>
      </c>
      <c r="AM79" s="279" t="str" cm="1">
        <f t="array" aca="1" ref="AM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" s="280" t="str">
        <f>IFERROR(LEFT(tbl2020POS[[#This Row],[POSROUGH]],LEN(tbl2020POS[[#This Row],[POSROUGH]])-1),"")</f>
        <v/>
      </c>
      <c r="AP7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" spans="1:42" x14ac:dyDescent="0.3">
      <c r="A80" s="277">
        <v>77</v>
      </c>
      <c r="B80" t="s">
        <v>20639</v>
      </c>
      <c r="C80" s="277">
        <v>27</v>
      </c>
      <c r="D80" s="278" t="s">
        <v>20567</v>
      </c>
      <c r="E80" s="277">
        <v>3</v>
      </c>
      <c r="F80" s="277">
        <v>32</v>
      </c>
      <c r="G80" s="277">
        <v>0</v>
      </c>
      <c r="H80" s="277">
        <v>0</v>
      </c>
      <c r="I80" s="277">
        <v>32</v>
      </c>
      <c r="J80" s="277">
        <v>32</v>
      </c>
      <c r="K80" s="277">
        <v>0</v>
      </c>
      <c r="L80" s="277">
        <v>0</v>
      </c>
      <c r="M80" s="277">
        <v>0</v>
      </c>
      <c r="N80" s="277">
        <v>0</v>
      </c>
      <c r="O80" s="277">
        <v>0</v>
      </c>
      <c r="P80" s="277">
        <v>0</v>
      </c>
      <c r="Q80" s="277">
        <v>0</v>
      </c>
      <c r="R80" s="277">
        <v>0</v>
      </c>
      <c r="S80" s="277">
        <v>0</v>
      </c>
      <c r="T80" s="277">
        <v>0</v>
      </c>
      <c r="U80" s="277">
        <v>0</v>
      </c>
      <c r="V80" s="277">
        <v>0</v>
      </c>
      <c r="W80" s="279" t="e">
        <f t="shared" si="1"/>
        <v>#REF!</v>
      </c>
      <c r="X80" s="279" t="s">
        <v>15597</v>
      </c>
      <c r="Y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" s="279">
        <f>IF(MAX(tbl2020POS[[#This Row],[P]:[PR]])=tbl2020POS[[#This Row],[P]],1,0)</f>
        <v>1</v>
      </c>
      <c r="AA80" s="279">
        <f>IF(tbl2020POS[[#This Row],[QUALP]]=1,IF(tbl2020POS[[#This Row],[GS]]&gt;=GS_TO_QUALIFY,1,0),0)</f>
        <v>0</v>
      </c>
      <c r="AB80" s="279">
        <f>IF(tbl2020POS[[#This Row],[QUALP]]=1,IF(tbl2020POS[[#This Row],[G]]-tbl2020POS[[#This Row],[GS]]&gt;=RP_APP_TO_QUALIFY,1,0),0)</f>
        <v>1</v>
      </c>
      <c r="AC80" s="279" t="e">
        <f>IF(tbl2020POS[[#This Row],[C]]&gt;=GAMES_TO_QUALIFY,1,IF(tbl2020POS[[#This Row],[PRIMPOS]]="C",1,0))</f>
        <v>#REF!</v>
      </c>
      <c r="AD80" s="279" t="e">
        <f>IF(tbl2020POS[[#This Row],[1B]]&gt;=GAMES_TO_QUALIFY,1,IF(tbl2020POS[[#This Row],[PRIMPOS]]="1B",1,0))</f>
        <v>#REF!</v>
      </c>
      <c r="AE80" s="279" t="e">
        <f>IF(tbl2020POS[[#This Row],[2B]]&gt;=GAMES_TO_QUALIFY,1,IF(tbl2020POS[[#This Row],[PRIMPOS]]="2B",1,0))</f>
        <v>#REF!</v>
      </c>
      <c r="AF80" s="279" t="e">
        <f>IF(tbl2020POS[[#This Row],[3B]]&gt;=GAMES_TO_QUALIFY,1,IF(tbl2020POS[[#This Row],[PRIMPOS]]="3B",1,0))</f>
        <v>#REF!</v>
      </c>
      <c r="AG80" s="279" t="e">
        <f>IF(tbl2020POS[[#This Row],[SS]]&gt;=GAMES_TO_QUALIFY,1,IF(tbl2020POS[[#This Row],[PRIMPOS]]="SS",1,0))</f>
        <v>#REF!</v>
      </c>
      <c r="AH80" s="279" t="e">
        <f>IF(tbl2020POS[[#This Row],[LF]]&gt;=GAMES_TO_QUALIFY,1,0)</f>
        <v>#REF!</v>
      </c>
      <c r="AI80" s="279" t="e">
        <f>IF(tbl2020POS[[#This Row],[CF]]&gt;=GAMES_TO_QUALIFY,1,0)</f>
        <v>#REF!</v>
      </c>
      <c r="AJ80" s="279" t="e">
        <f>IF(tbl2020POS[[#This Row],[RF]]&gt;=GAMES_TO_QUALIFY,1,0)</f>
        <v>#REF!</v>
      </c>
      <c r="AK80" s="279" t="e">
        <f>IF(tbl2020POS[[#This Row],[OF]]&gt;=GAMES_TO_QUALIFY,1,IF(tbl2020POS[[#This Row],[PRIMPOS]]="OF",1,0))</f>
        <v>#REF!</v>
      </c>
      <c r="AL80" s="279" t="e">
        <f>IF(tbl2020POS[[#This Row],[DH]]&gt;=GAMES_TO_QUALIFY,1,IF(tbl2020POS[[#This Row],[PRIMPOS]]="DH",1,0))</f>
        <v>#REF!</v>
      </c>
      <c r="AM80" s="279" t="str" cm="1">
        <f t="array" aca="1" ref="AM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" s="280" t="str">
        <f>IFERROR(LEFT(tbl2020POS[[#This Row],[POSROUGH]],LEN(tbl2020POS[[#This Row],[POSROUGH]])-1),"")</f>
        <v/>
      </c>
      <c r="AP8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1" spans="1:42" x14ac:dyDescent="0.3">
      <c r="A81" s="277">
        <v>78</v>
      </c>
      <c r="B81" t="s">
        <v>20640</v>
      </c>
      <c r="C81" s="277">
        <v>30</v>
      </c>
      <c r="D81" s="278" t="s">
        <v>1379</v>
      </c>
      <c r="E81" s="277">
        <v>6</v>
      </c>
      <c r="F81" s="277">
        <v>29</v>
      </c>
      <c r="G81" s="277">
        <v>27</v>
      </c>
      <c r="H81" s="277">
        <v>29</v>
      </c>
      <c r="I81" s="277">
        <v>28</v>
      </c>
      <c r="J81" s="277">
        <v>0</v>
      </c>
      <c r="K81" s="277">
        <v>28</v>
      </c>
      <c r="L81" s="277">
        <v>0</v>
      </c>
      <c r="M81" s="277">
        <v>0</v>
      </c>
      <c r="N81" s="277">
        <v>0</v>
      </c>
      <c r="O81" s="277">
        <v>0</v>
      </c>
      <c r="P81" s="277">
        <v>0</v>
      </c>
      <c r="Q81" s="277">
        <v>0</v>
      </c>
      <c r="R81" s="277">
        <v>0</v>
      </c>
      <c r="S81" s="277">
        <v>0</v>
      </c>
      <c r="T81" s="277">
        <v>1</v>
      </c>
      <c r="U81" s="277">
        <v>1</v>
      </c>
      <c r="V81" s="277">
        <v>0</v>
      </c>
      <c r="W81" s="279" t="e">
        <f t="shared" si="1"/>
        <v>#REF!</v>
      </c>
      <c r="X81" s="279" t="s">
        <v>12877</v>
      </c>
      <c r="Y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1" s="279">
        <f>IF(MAX(tbl2020POS[[#This Row],[P]:[PR]])=tbl2020POS[[#This Row],[P]],1,0)</f>
        <v>0</v>
      </c>
      <c r="AA81" s="279">
        <f>IF(tbl2020POS[[#This Row],[QUALP]]=1,IF(tbl2020POS[[#This Row],[GS]]&gt;=GS_TO_QUALIFY,1,0),0)</f>
        <v>0</v>
      </c>
      <c r="AB81" s="279">
        <f>IF(tbl2020POS[[#This Row],[QUALP]]=1,IF(tbl2020POS[[#This Row],[G]]-tbl2020POS[[#This Row],[GS]]&gt;=RP_APP_TO_QUALIFY,1,0),0)</f>
        <v>0</v>
      </c>
      <c r="AC81" s="279" t="e">
        <f>IF(tbl2020POS[[#This Row],[C]]&gt;=GAMES_TO_QUALIFY,1,IF(tbl2020POS[[#This Row],[PRIMPOS]]="C",1,0))</f>
        <v>#REF!</v>
      </c>
      <c r="AD81" s="279" t="e">
        <f>IF(tbl2020POS[[#This Row],[1B]]&gt;=GAMES_TO_QUALIFY,1,IF(tbl2020POS[[#This Row],[PRIMPOS]]="1B",1,0))</f>
        <v>#REF!</v>
      </c>
      <c r="AE81" s="279" t="e">
        <f>IF(tbl2020POS[[#This Row],[2B]]&gt;=GAMES_TO_QUALIFY,1,IF(tbl2020POS[[#This Row],[PRIMPOS]]="2B",1,0))</f>
        <v>#REF!</v>
      </c>
      <c r="AF81" s="279" t="e">
        <f>IF(tbl2020POS[[#This Row],[3B]]&gt;=GAMES_TO_QUALIFY,1,IF(tbl2020POS[[#This Row],[PRIMPOS]]="3B",1,0))</f>
        <v>#REF!</v>
      </c>
      <c r="AG81" s="279" t="e">
        <f>IF(tbl2020POS[[#This Row],[SS]]&gt;=GAMES_TO_QUALIFY,1,IF(tbl2020POS[[#This Row],[PRIMPOS]]="SS",1,0))</f>
        <v>#REF!</v>
      </c>
      <c r="AH81" s="279" t="e">
        <f>IF(tbl2020POS[[#This Row],[LF]]&gt;=GAMES_TO_QUALIFY,1,0)</f>
        <v>#REF!</v>
      </c>
      <c r="AI81" s="279" t="e">
        <f>IF(tbl2020POS[[#This Row],[CF]]&gt;=GAMES_TO_QUALIFY,1,0)</f>
        <v>#REF!</v>
      </c>
      <c r="AJ81" s="279" t="e">
        <f>IF(tbl2020POS[[#This Row],[RF]]&gt;=GAMES_TO_QUALIFY,1,0)</f>
        <v>#REF!</v>
      </c>
      <c r="AK81" s="279" t="e">
        <f>IF(tbl2020POS[[#This Row],[OF]]&gt;=GAMES_TO_QUALIFY,1,IF(tbl2020POS[[#This Row],[PRIMPOS]]="OF",1,0))</f>
        <v>#REF!</v>
      </c>
      <c r="AL81" s="279" t="e">
        <f>IF(tbl2020POS[[#This Row],[DH]]&gt;=GAMES_TO_QUALIFY,1,IF(tbl2020POS[[#This Row],[PRIMPOS]]="DH",1,0))</f>
        <v>#REF!</v>
      </c>
      <c r="AM81" s="279" t="e" cm="1">
        <f t="array" aca="1" ref="AM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" s="280" t="str">
        <f>IFERROR(LEFT(tbl2020POS[[#This Row],[POSROUGH]],LEN(tbl2020POS[[#This Row],[POSROUGH]])-1),"")</f>
        <v/>
      </c>
      <c r="AP8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" spans="1:42" x14ac:dyDescent="0.3">
      <c r="A82" s="277">
        <v>79</v>
      </c>
      <c r="B82" t="s">
        <v>20641</v>
      </c>
      <c r="C82" s="277">
        <v>30</v>
      </c>
      <c r="D82" s="278" t="s">
        <v>1470</v>
      </c>
      <c r="E82" s="277">
        <v>5</v>
      </c>
      <c r="F82" s="277">
        <v>18</v>
      </c>
      <c r="G82" s="277">
        <v>0</v>
      </c>
      <c r="H82" s="277">
        <v>0</v>
      </c>
      <c r="I82" s="277">
        <v>18</v>
      </c>
      <c r="J82" s="277">
        <v>18</v>
      </c>
      <c r="K82" s="277">
        <v>0</v>
      </c>
      <c r="L82" s="277">
        <v>0</v>
      </c>
      <c r="M82" s="277">
        <v>0</v>
      </c>
      <c r="N82" s="277">
        <v>0</v>
      </c>
      <c r="O82" s="277">
        <v>0</v>
      </c>
      <c r="P82" s="277">
        <v>0</v>
      </c>
      <c r="Q82" s="277">
        <v>0</v>
      </c>
      <c r="R82" s="277">
        <v>0</v>
      </c>
      <c r="S82" s="277">
        <v>0</v>
      </c>
      <c r="T82" s="277">
        <v>0</v>
      </c>
      <c r="U82" s="277">
        <v>0</v>
      </c>
      <c r="V82" s="277">
        <v>0</v>
      </c>
      <c r="W82" s="279" t="e">
        <f t="shared" si="1"/>
        <v>#REF!</v>
      </c>
      <c r="X82" s="279" t="s">
        <v>11900</v>
      </c>
      <c r="Y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" s="279">
        <f>IF(MAX(tbl2020POS[[#This Row],[P]:[PR]])=tbl2020POS[[#This Row],[P]],1,0)</f>
        <v>1</v>
      </c>
      <c r="AA82" s="279">
        <f>IF(tbl2020POS[[#This Row],[QUALP]]=1,IF(tbl2020POS[[#This Row],[GS]]&gt;=GS_TO_QUALIFY,1,0),0)</f>
        <v>0</v>
      </c>
      <c r="AB82" s="279">
        <f>IF(tbl2020POS[[#This Row],[QUALP]]=1,IF(tbl2020POS[[#This Row],[G]]-tbl2020POS[[#This Row],[GS]]&gt;=RP_APP_TO_QUALIFY,1,0),0)</f>
        <v>1</v>
      </c>
      <c r="AC82" s="279" t="e">
        <f>IF(tbl2020POS[[#This Row],[C]]&gt;=GAMES_TO_QUALIFY,1,IF(tbl2020POS[[#This Row],[PRIMPOS]]="C",1,0))</f>
        <v>#REF!</v>
      </c>
      <c r="AD82" s="279" t="e">
        <f>IF(tbl2020POS[[#This Row],[1B]]&gt;=GAMES_TO_QUALIFY,1,IF(tbl2020POS[[#This Row],[PRIMPOS]]="1B",1,0))</f>
        <v>#REF!</v>
      </c>
      <c r="AE82" s="279" t="e">
        <f>IF(tbl2020POS[[#This Row],[2B]]&gt;=GAMES_TO_QUALIFY,1,IF(tbl2020POS[[#This Row],[PRIMPOS]]="2B",1,0))</f>
        <v>#REF!</v>
      </c>
      <c r="AF82" s="279" t="e">
        <f>IF(tbl2020POS[[#This Row],[3B]]&gt;=GAMES_TO_QUALIFY,1,IF(tbl2020POS[[#This Row],[PRIMPOS]]="3B",1,0))</f>
        <v>#REF!</v>
      </c>
      <c r="AG82" s="279" t="e">
        <f>IF(tbl2020POS[[#This Row],[SS]]&gt;=GAMES_TO_QUALIFY,1,IF(tbl2020POS[[#This Row],[PRIMPOS]]="SS",1,0))</f>
        <v>#REF!</v>
      </c>
      <c r="AH82" s="279" t="e">
        <f>IF(tbl2020POS[[#This Row],[LF]]&gt;=GAMES_TO_QUALIFY,1,0)</f>
        <v>#REF!</v>
      </c>
      <c r="AI82" s="279" t="e">
        <f>IF(tbl2020POS[[#This Row],[CF]]&gt;=GAMES_TO_QUALIFY,1,0)</f>
        <v>#REF!</v>
      </c>
      <c r="AJ82" s="279" t="e">
        <f>IF(tbl2020POS[[#This Row],[RF]]&gt;=GAMES_TO_QUALIFY,1,0)</f>
        <v>#REF!</v>
      </c>
      <c r="AK82" s="279" t="e">
        <f>IF(tbl2020POS[[#This Row],[OF]]&gt;=GAMES_TO_QUALIFY,1,IF(tbl2020POS[[#This Row],[PRIMPOS]]="OF",1,0))</f>
        <v>#REF!</v>
      </c>
      <c r="AL82" s="279" t="e">
        <f>IF(tbl2020POS[[#This Row],[DH]]&gt;=GAMES_TO_QUALIFY,1,IF(tbl2020POS[[#This Row],[PRIMPOS]]="DH",1,0))</f>
        <v>#REF!</v>
      </c>
      <c r="AM82" s="279" t="str" cm="1">
        <f t="array" aca="1" ref="AM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" s="280" t="str">
        <f>IFERROR(LEFT(tbl2020POS[[#This Row],[POSROUGH]],LEN(tbl2020POS[[#This Row],[POSROUGH]])-1),"")</f>
        <v/>
      </c>
      <c r="AP8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" spans="1:42" x14ac:dyDescent="0.3">
      <c r="A83" s="277">
        <v>80</v>
      </c>
      <c r="B83" t="s">
        <v>20642</v>
      </c>
      <c r="C83" s="277">
        <v>30</v>
      </c>
      <c r="D83" s="278" t="s">
        <v>1389</v>
      </c>
      <c r="E83" s="277">
        <v>7</v>
      </c>
      <c r="F83" s="277">
        <v>24</v>
      </c>
      <c r="G83" s="277">
        <v>0</v>
      </c>
      <c r="H83" s="277">
        <v>0</v>
      </c>
      <c r="I83" s="277">
        <v>24</v>
      </c>
      <c r="J83" s="277">
        <v>24</v>
      </c>
      <c r="K83" s="277">
        <v>0</v>
      </c>
      <c r="L83" s="277">
        <v>0</v>
      </c>
      <c r="M83" s="277">
        <v>0</v>
      </c>
      <c r="N83" s="277">
        <v>0</v>
      </c>
      <c r="O83" s="277">
        <v>0</v>
      </c>
      <c r="P83" s="277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9" t="e">
        <f t="shared" si="1"/>
        <v>#REF!</v>
      </c>
      <c r="X83" s="279" t="s">
        <v>11947</v>
      </c>
      <c r="Y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" s="279">
        <f>IF(MAX(tbl2020POS[[#This Row],[P]:[PR]])=tbl2020POS[[#This Row],[P]],1,0)</f>
        <v>1</v>
      </c>
      <c r="AA83" s="279">
        <f>IF(tbl2020POS[[#This Row],[QUALP]]=1,IF(tbl2020POS[[#This Row],[GS]]&gt;=GS_TO_QUALIFY,1,0),0)</f>
        <v>0</v>
      </c>
      <c r="AB83" s="279">
        <f>IF(tbl2020POS[[#This Row],[QUALP]]=1,IF(tbl2020POS[[#This Row],[G]]-tbl2020POS[[#This Row],[GS]]&gt;=RP_APP_TO_QUALIFY,1,0),0)</f>
        <v>1</v>
      </c>
      <c r="AC83" s="279" t="e">
        <f>IF(tbl2020POS[[#This Row],[C]]&gt;=GAMES_TO_QUALIFY,1,IF(tbl2020POS[[#This Row],[PRIMPOS]]="C",1,0))</f>
        <v>#REF!</v>
      </c>
      <c r="AD83" s="279" t="e">
        <f>IF(tbl2020POS[[#This Row],[1B]]&gt;=GAMES_TO_QUALIFY,1,IF(tbl2020POS[[#This Row],[PRIMPOS]]="1B",1,0))</f>
        <v>#REF!</v>
      </c>
      <c r="AE83" s="279" t="e">
        <f>IF(tbl2020POS[[#This Row],[2B]]&gt;=GAMES_TO_QUALIFY,1,IF(tbl2020POS[[#This Row],[PRIMPOS]]="2B",1,0))</f>
        <v>#REF!</v>
      </c>
      <c r="AF83" s="279" t="e">
        <f>IF(tbl2020POS[[#This Row],[3B]]&gt;=GAMES_TO_QUALIFY,1,IF(tbl2020POS[[#This Row],[PRIMPOS]]="3B",1,0))</f>
        <v>#REF!</v>
      </c>
      <c r="AG83" s="279" t="e">
        <f>IF(tbl2020POS[[#This Row],[SS]]&gt;=GAMES_TO_QUALIFY,1,IF(tbl2020POS[[#This Row],[PRIMPOS]]="SS",1,0))</f>
        <v>#REF!</v>
      </c>
      <c r="AH83" s="279" t="e">
        <f>IF(tbl2020POS[[#This Row],[LF]]&gt;=GAMES_TO_QUALIFY,1,0)</f>
        <v>#REF!</v>
      </c>
      <c r="AI83" s="279" t="e">
        <f>IF(tbl2020POS[[#This Row],[CF]]&gt;=GAMES_TO_QUALIFY,1,0)</f>
        <v>#REF!</v>
      </c>
      <c r="AJ83" s="279" t="e">
        <f>IF(tbl2020POS[[#This Row],[RF]]&gt;=GAMES_TO_QUALIFY,1,0)</f>
        <v>#REF!</v>
      </c>
      <c r="AK83" s="279" t="e">
        <f>IF(tbl2020POS[[#This Row],[OF]]&gt;=GAMES_TO_QUALIFY,1,IF(tbl2020POS[[#This Row],[PRIMPOS]]="OF",1,0))</f>
        <v>#REF!</v>
      </c>
      <c r="AL83" s="279" t="e">
        <f>IF(tbl2020POS[[#This Row],[DH]]&gt;=GAMES_TO_QUALIFY,1,IF(tbl2020POS[[#This Row],[PRIMPOS]]="DH",1,0))</f>
        <v>#REF!</v>
      </c>
      <c r="AM83" s="279" t="str" cm="1">
        <f t="array" aca="1" ref="AM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" s="280" t="str">
        <f>IFERROR(LEFT(tbl2020POS[[#This Row],[POSROUGH]],LEN(tbl2020POS[[#This Row],[POSROUGH]])-1),"")</f>
        <v/>
      </c>
      <c r="AP8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4" spans="1:42" x14ac:dyDescent="0.3">
      <c r="A84" s="277">
        <v>81</v>
      </c>
      <c r="B84" t="s">
        <v>20643</v>
      </c>
      <c r="C84" s="277">
        <v>29</v>
      </c>
      <c r="D84" s="278" t="s">
        <v>1446</v>
      </c>
      <c r="E84" s="277">
        <v>7</v>
      </c>
      <c r="F84" s="277">
        <v>38</v>
      </c>
      <c r="G84" s="277">
        <v>33</v>
      </c>
      <c r="H84" s="277">
        <v>38</v>
      </c>
      <c r="I84" s="277">
        <v>38</v>
      </c>
      <c r="J84" s="277">
        <v>0</v>
      </c>
      <c r="K84" s="277">
        <v>36</v>
      </c>
      <c r="L84" s="277">
        <v>2</v>
      </c>
      <c r="M84" s="277">
        <v>0</v>
      </c>
      <c r="N84" s="277">
        <v>0</v>
      </c>
      <c r="O84" s="277">
        <v>0</v>
      </c>
      <c r="P84" s="277">
        <v>0</v>
      </c>
      <c r="Q84" s="277">
        <v>0</v>
      </c>
      <c r="R84" s="277">
        <v>0</v>
      </c>
      <c r="S84" s="277">
        <v>0</v>
      </c>
      <c r="T84" s="277">
        <v>0</v>
      </c>
      <c r="U84" s="277">
        <v>2</v>
      </c>
      <c r="V84" s="277">
        <v>0</v>
      </c>
      <c r="W84" s="279" t="e">
        <f t="shared" si="1"/>
        <v>#REF!</v>
      </c>
      <c r="X84" s="279" t="s">
        <v>11056</v>
      </c>
      <c r="Y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4" s="279">
        <f>IF(MAX(tbl2020POS[[#This Row],[P]:[PR]])=tbl2020POS[[#This Row],[P]],1,0)</f>
        <v>0</v>
      </c>
      <c r="AA84" s="279">
        <f>IF(tbl2020POS[[#This Row],[QUALP]]=1,IF(tbl2020POS[[#This Row],[GS]]&gt;=GS_TO_QUALIFY,1,0),0)</f>
        <v>0</v>
      </c>
      <c r="AB84" s="279">
        <f>IF(tbl2020POS[[#This Row],[QUALP]]=1,IF(tbl2020POS[[#This Row],[G]]-tbl2020POS[[#This Row],[GS]]&gt;=RP_APP_TO_QUALIFY,1,0),0)</f>
        <v>0</v>
      </c>
      <c r="AC84" s="279" t="e">
        <f>IF(tbl2020POS[[#This Row],[C]]&gt;=GAMES_TO_QUALIFY,1,IF(tbl2020POS[[#This Row],[PRIMPOS]]="C",1,0))</f>
        <v>#REF!</v>
      </c>
      <c r="AD84" s="279" t="e">
        <f>IF(tbl2020POS[[#This Row],[1B]]&gt;=GAMES_TO_QUALIFY,1,IF(tbl2020POS[[#This Row],[PRIMPOS]]="1B",1,0))</f>
        <v>#REF!</v>
      </c>
      <c r="AE84" s="279" t="e">
        <f>IF(tbl2020POS[[#This Row],[2B]]&gt;=GAMES_TO_QUALIFY,1,IF(tbl2020POS[[#This Row],[PRIMPOS]]="2B",1,0))</f>
        <v>#REF!</v>
      </c>
      <c r="AF84" s="279" t="e">
        <f>IF(tbl2020POS[[#This Row],[3B]]&gt;=GAMES_TO_QUALIFY,1,IF(tbl2020POS[[#This Row],[PRIMPOS]]="3B",1,0))</f>
        <v>#REF!</v>
      </c>
      <c r="AG84" s="279" t="e">
        <f>IF(tbl2020POS[[#This Row],[SS]]&gt;=GAMES_TO_QUALIFY,1,IF(tbl2020POS[[#This Row],[PRIMPOS]]="SS",1,0))</f>
        <v>#REF!</v>
      </c>
      <c r="AH84" s="279" t="e">
        <f>IF(tbl2020POS[[#This Row],[LF]]&gt;=GAMES_TO_QUALIFY,1,0)</f>
        <v>#REF!</v>
      </c>
      <c r="AI84" s="279" t="e">
        <f>IF(tbl2020POS[[#This Row],[CF]]&gt;=GAMES_TO_QUALIFY,1,0)</f>
        <v>#REF!</v>
      </c>
      <c r="AJ84" s="279" t="e">
        <f>IF(tbl2020POS[[#This Row],[RF]]&gt;=GAMES_TO_QUALIFY,1,0)</f>
        <v>#REF!</v>
      </c>
      <c r="AK84" s="279" t="e">
        <f>IF(tbl2020POS[[#This Row],[OF]]&gt;=GAMES_TO_QUALIFY,1,IF(tbl2020POS[[#This Row],[PRIMPOS]]="OF",1,0))</f>
        <v>#REF!</v>
      </c>
      <c r="AL84" s="279" t="e">
        <f>IF(tbl2020POS[[#This Row],[DH]]&gt;=GAMES_TO_QUALIFY,1,IF(tbl2020POS[[#This Row],[PRIMPOS]]="DH",1,0))</f>
        <v>#REF!</v>
      </c>
      <c r="AM84" s="279" t="e" cm="1">
        <f t="array" aca="1" ref="AM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" s="280" t="str">
        <f>IFERROR(LEFT(tbl2020POS[[#This Row],[POSROUGH]],LEN(tbl2020POS[[#This Row],[POSROUGH]])-1),"")</f>
        <v/>
      </c>
      <c r="AP8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" spans="1:42" x14ac:dyDescent="0.3">
      <c r="A85" s="277">
        <v>82</v>
      </c>
      <c r="B85" t="s">
        <v>20644</v>
      </c>
      <c r="C85" s="277">
        <v>24</v>
      </c>
      <c r="D85" s="278" t="s">
        <v>20584</v>
      </c>
      <c r="E85" s="277">
        <v>4</v>
      </c>
      <c r="F85" s="277">
        <v>21</v>
      </c>
      <c r="G85" s="277">
        <v>6</v>
      </c>
      <c r="H85" s="277">
        <v>21</v>
      </c>
      <c r="I85" s="277">
        <v>13</v>
      </c>
      <c r="J85" s="277">
        <v>0</v>
      </c>
      <c r="K85" s="277">
        <v>0</v>
      </c>
      <c r="L85" s="277">
        <v>0</v>
      </c>
      <c r="M85" s="277">
        <v>6</v>
      </c>
      <c r="N85" s="277">
        <v>2</v>
      </c>
      <c r="O85" s="277">
        <v>4</v>
      </c>
      <c r="P85" s="277">
        <v>1</v>
      </c>
      <c r="Q85" s="277">
        <v>0</v>
      </c>
      <c r="R85" s="277">
        <v>0</v>
      </c>
      <c r="S85" s="277">
        <v>1</v>
      </c>
      <c r="T85" s="277">
        <v>2</v>
      </c>
      <c r="U85" s="277">
        <v>4</v>
      </c>
      <c r="V85" s="277">
        <v>8</v>
      </c>
      <c r="W85" s="279" t="e">
        <f t="shared" si="1"/>
        <v>#REF!</v>
      </c>
      <c r="X85" s="279" t="s">
        <v>19823</v>
      </c>
      <c r="Y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5" s="279">
        <f>IF(MAX(tbl2020POS[[#This Row],[P]:[PR]])=tbl2020POS[[#This Row],[P]],1,0)</f>
        <v>0</v>
      </c>
      <c r="AA85" s="279">
        <f>IF(tbl2020POS[[#This Row],[QUALP]]=1,IF(tbl2020POS[[#This Row],[GS]]&gt;=GS_TO_QUALIFY,1,0),0)</f>
        <v>0</v>
      </c>
      <c r="AB85" s="279">
        <f>IF(tbl2020POS[[#This Row],[QUALP]]=1,IF(tbl2020POS[[#This Row],[G]]-tbl2020POS[[#This Row],[GS]]&gt;=RP_APP_TO_QUALIFY,1,0),0)</f>
        <v>0</v>
      </c>
      <c r="AC85" s="279" t="e">
        <f>IF(tbl2020POS[[#This Row],[C]]&gt;=GAMES_TO_QUALIFY,1,IF(tbl2020POS[[#This Row],[PRIMPOS]]="C",1,0))</f>
        <v>#REF!</v>
      </c>
      <c r="AD85" s="279" t="e">
        <f>IF(tbl2020POS[[#This Row],[1B]]&gt;=GAMES_TO_QUALIFY,1,IF(tbl2020POS[[#This Row],[PRIMPOS]]="1B",1,0))</f>
        <v>#REF!</v>
      </c>
      <c r="AE85" s="279" t="e">
        <f>IF(tbl2020POS[[#This Row],[2B]]&gt;=GAMES_TO_QUALIFY,1,IF(tbl2020POS[[#This Row],[PRIMPOS]]="2B",1,0))</f>
        <v>#REF!</v>
      </c>
      <c r="AF85" s="279" t="e">
        <f>IF(tbl2020POS[[#This Row],[3B]]&gt;=GAMES_TO_QUALIFY,1,IF(tbl2020POS[[#This Row],[PRIMPOS]]="3B",1,0))</f>
        <v>#REF!</v>
      </c>
      <c r="AG85" s="279" t="e">
        <f>IF(tbl2020POS[[#This Row],[SS]]&gt;=GAMES_TO_QUALIFY,1,IF(tbl2020POS[[#This Row],[PRIMPOS]]="SS",1,0))</f>
        <v>#REF!</v>
      </c>
      <c r="AH85" s="279" t="e">
        <f>IF(tbl2020POS[[#This Row],[LF]]&gt;=GAMES_TO_QUALIFY,1,0)</f>
        <v>#REF!</v>
      </c>
      <c r="AI85" s="279" t="e">
        <f>IF(tbl2020POS[[#This Row],[CF]]&gt;=GAMES_TO_QUALIFY,1,0)</f>
        <v>#REF!</v>
      </c>
      <c r="AJ85" s="279" t="e">
        <f>IF(tbl2020POS[[#This Row],[RF]]&gt;=GAMES_TO_QUALIFY,1,0)</f>
        <v>#REF!</v>
      </c>
      <c r="AK85" s="279" t="e">
        <f>IF(tbl2020POS[[#This Row],[OF]]&gt;=GAMES_TO_QUALIFY,1,IF(tbl2020POS[[#This Row],[PRIMPOS]]="OF",1,0))</f>
        <v>#REF!</v>
      </c>
      <c r="AL85" s="279" t="e">
        <f>IF(tbl2020POS[[#This Row],[DH]]&gt;=GAMES_TO_QUALIFY,1,IF(tbl2020POS[[#This Row],[PRIMPOS]]="DH",1,0))</f>
        <v>#REF!</v>
      </c>
      <c r="AM85" s="279" t="e" cm="1">
        <f t="array" aca="1" ref="AM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" s="280" t="str">
        <f>IFERROR(LEFT(tbl2020POS[[#This Row],[POSROUGH]],LEN(tbl2020POS[[#This Row],[POSROUGH]])-1),"")</f>
        <v/>
      </c>
      <c r="AP8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" spans="1:42" x14ac:dyDescent="0.3">
      <c r="A86" s="277">
        <v>83</v>
      </c>
      <c r="B86" t="s">
        <v>20645</v>
      </c>
      <c r="C86" s="277">
        <v>32</v>
      </c>
      <c r="D86" s="278" t="s">
        <v>20628</v>
      </c>
      <c r="E86" s="277">
        <v>4</v>
      </c>
      <c r="F86" s="277">
        <v>2</v>
      </c>
      <c r="G86" s="277">
        <v>0</v>
      </c>
      <c r="H86" s="277">
        <v>0</v>
      </c>
      <c r="I86" s="277">
        <v>2</v>
      </c>
      <c r="J86" s="277">
        <v>2</v>
      </c>
      <c r="K86" s="277">
        <v>0</v>
      </c>
      <c r="L86" s="277">
        <v>0</v>
      </c>
      <c r="M86" s="277">
        <v>0</v>
      </c>
      <c r="N86" s="277">
        <v>0</v>
      </c>
      <c r="O86" s="277">
        <v>0</v>
      </c>
      <c r="P86" s="277">
        <v>0</v>
      </c>
      <c r="Q86" s="277">
        <v>0</v>
      </c>
      <c r="R86" s="277">
        <v>0</v>
      </c>
      <c r="S86" s="277">
        <v>0</v>
      </c>
      <c r="T86" s="277">
        <v>0</v>
      </c>
      <c r="U86" s="277">
        <v>0</v>
      </c>
      <c r="V86" s="277">
        <v>0</v>
      </c>
      <c r="W86" s="279" t="e">
        <f t="shared" si="1"/>
        <v>#REF!</v>
      </c>
      <c r="X86" s="279" t="s">
        <v>8277</v>
      </c>
      <c r="Y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" s="279">
        <f>IF(MAX(tbl2020POS[[#This Row],[P]:[PR]])=tbl2020POS[[#This Row],[P]],1,0)</f>
        <v>1</v>
      </c>
      <c r="AA86" s="279">
        <f>IF(tbl2020POS[[#This Row],[QUALP]]=1,IF(tbl2020POS[[#This Row],[GS]]&gt;=GS_TO_QUALIFY,1,0),0)</f>
        <v>0</v>
      </c>
      <c r="AB86" s="279">
        <f>IF(tbl2020POS[[#This Row],[QUALP]]=1,IF(tbl2020POS[[#This Row],[G]]-tbl2020POS[[#This Row],[GS]]&gt;=RP_APP_TO_QUALIFY,1,0),0)</f>
        <v>0</v>
      </c>
      <c r="AC86" s="279" t="e">
        <f>IF(tbl2020POS[[#This Row],[C]]&gt;=GAMES_TO_QUALIFY,1,IF(tbl2020POS[[#This Row],[PRIMPOS]]="C",1,0))</f>
        <v>#REF!</v>
      </c>
      <c r="AD86" s="279" t="e">
        <f>IF(tbl2020POS[[#This Row],[1B]]&gt;=GAMES_TO_QUALIFY,1,IF(tbl2020POS[[#This Row],[PRIMPOS]]="1B",1,0))</f>
        <v>#REF!</v>
      </c>
      <c r="AE86" s="279" t="e">
        <f>IF(tbl2020POS[[#This Row],[2B]]&gt;=GAMES_TO_QUALIFY,1,IF(tbl2020POS[[#This Row],[PRIMPOS]]="2B",1,0))</f>
        <v>#REF!</v>
      </c>
      <c r="AF86" s="279" t="e">
        <f>IF(tbl2020POS[[#This Row],[3B]]&gt;=GAMES_TO_QUALIFY,1,IF(tbl2020POS[[#This Row],[PRIMPOS]]="3B",1,0))</f>
        <v>#REF!</v>
      </c>
      <c r="AG86" s="279" t="e">
        <f>IF(tbl2020POS[[#This Row],[SS]]&gt;=GAMES_TO_QUALIFY,1,IF(tbl2020POS[[#This Row],[PRIMPOS]]="SS",1,0))</f>
        <v>#REF!</v>
      </c>
      <c r="AH86" s="279" t="e">
        <f>IF(tbl2020POS[[#This Row],[LF]]&gt;=GAMES_TO_QUALIFY,1,0)</f>
        <v>#REF!</v>
      </c>
      <c r="AI86" s="279" t="e">
        <f>IF(tbl2020POS[[#This Row],[CF]]&gt;=GAMES_TO_QUALIFY,1,0)</f>
        <v>#REF!</v>
      </c>
      <c r="AJ86" s="279" t="e">
        <f>IF(tbl2020POS[[#This Row],[RF]]&gt;=GAMES_TO_QUALIFY,1,0)</f>
        <v>#REF!</v>
      </c>
      <c r="AK86" s="279" t="e">
        <f>IF(tbl2020POS[[#This Row],[OF]]&gt;=GAMES_TO_QUALIFY,1,IF(tbl2020POS[[#This Row],[PRIMPOS]]="OF",1,0))</f>
        <v>#REF!</v>
      </c>
      <c r="AL86" s="279" t="e">
        <f>IF(tbl2020POS[[#This Row],[DH]]&gt;=GAMES_TO_QUALIFY,1,IF(tbl2020POS[[#This Row],[PRIMPOS]]="DH",1,0))</f>
        <v>#REF!</v>
      </c>
      <c r="AM86" s="279" t="str" cm="1">
        <f t="array" aca="1" ref="AM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" s="280" t="str">
        <f>IFERROR(LEFT(tbl2020POS[[#This Row],[POSROUGH]],LEN(tbl2020POS[[#This Row],[POSROUGH]])-1),"")</f>
        <v/>
      </c>
      <c r="AP8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7" spans="1:42" x14ac:dyDescent="0.3">
      <c r="A87" s="277">
        <v>84</v>
      </c>
      <c r="B87" t="s">
        <v>20646</v>
      </c>
      <c r="C87" s="277">
        <v>23</v>
      </c>
      <c r="D87" s="278" t="s">
        <v>1470</v>
      </c>
      <c r="E87" s="277">
        <v>3</v>
      </c>
      <c r="F87" s="277">
        <v>7</v>
      </c>
      <c r="G87" s="277">
        <v>5</v>
      </c>
      <c r="H87" s="277">
        <v>0</v>
      </c>
      <c r="I87" s="277">
        <v>7</v>
      </c>
      <c r="J87" s="277">
        <v>7</v>
      </c>
      <c r="K87" s="277">
        <v>0</v>
      </c>
      <c r="L87" s="277">
        <v>0</v>
      </c>
      <c r="M87" s="277">
        <v>0</v>
      </c>
      <c r="N87" s="277">
        <v>0</v>
      </c>
      <c r="O87" s="277">
        <v>0</v>
      </c>
      <c r="P87" s="277">
        <v>0</v>
      </c>
      <c r="Q87" s="277">
        <v>0</v>
      </c>
      <c r="R87" s="277">
        <v>0</v>
      </c>
      <c r="S87" s="277">
        <v>0</v>
      </c>
      <c r="T87" s="277">
        <v>0</v>
      </c>
      <c r="U87" s="277">
        <v>0</v>
      </c>
      <c r="V87" s="277">
        <v>0</v>
      </c>
      <c r="W87" s="279" t="e">
        <f t="shared" si="1"/>
        <v>#REF!</v>
      </c>
      <c r="X87" s="279" t="s">
        <v>14553</v>
      </c>
      <c r="Y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" s="279">
        <f>IF(MAX(tbl2020POS[[#This Row],[P]:[PR]])=tbl2020POS[[#This Row],[P]],1,0)</f>
        <v>1</v>
      </c>
      <c r="AA87" s="279">
        <f>IF(tbl2020POS[[#This Row],[QUALP]]=1,IF(tbl2020POS[[#This Row],[GS]]&gt;=GS_TO_QUALIFY,1,0),0)</f>
        <v>0</v>
      </c>
      <c r="AB87" s="279">
        <f>IF(tbl2020POS[[#This Row],[QUALP]]=1,IF(tbl2020POS[[#This Row],[G]]-tbl2020POS[[#This Row],[GS]]&gt;=RP_APP_TO_QUALIFY,1,0),0)</f>
        <v>0</v>
      </c>
      <c r="AC87" s="279" t="e">
        <f>IF(tbl2020POS[[#This Row],[C]]&gt;=GAMES_TO_QUALIFY,1,IF(tbl2020POS[[#This Row],[PRIMPOS]]="C",1,0))</f>
        <v>#REF!</v>
      </c>
      <c r="AD87" s="279" t="e">
        <f>IF(tbl2020POS[[#This Row],[1B]]&gt;=GAMES_TO_QUALIFY,1,IF(tbl2020POS[[#This Row],[PRIMPOS]]="1B",1,0))</f>
        <v>#REF!</v>
      </c>
      <c r="AE87" s="279" t="e">
        <f>IF(tbl2020POS[[#This Row],[2B]]&gt;=GAMES_TO_QUALIFY,1,IF(tbl2020POS[[#This Row],[PRIMPOS]]="2B",1,0))</f>
        <v>#REF!</v>
      </c>
      <c r="AF87" s="279" t="e">
        <f>IF(tbl2020POS[[#This Row],[3B]]&gt;=GAMES_TO_QUALIFY,1,IF(tbl2020POS[[#This Row],[PRIMPOS]]="3B",1,0))</f>
        <v>#REF!</v>
      </c>
      <c r="AG87" s="279" t="e">
        <f>IF(tbl2020POS[[#This Row],[SS]]&gt;=GAMES_TO_QUALIFY,1,IF(tbl2020POS[[#This Row],[PRIMPOS]]="SS",1,0))</f>
        <v>#REF!</v>
      </c>
      <c r="AH87" s="279" t="e">
        <f>IF(tbl2020POS[[#This Row],[LF]]&gt;=GAMES_TO_QUALIFY,1,0)</f>
        <v>#REF!</v>
      </c>
      <c r="AI87" s="279" t="e">
        <f>IF(tbl2020POS[[#This Row],[CF]]&gt;=GAMES_TO_QUALIFY,1,0)</f>
        <v>#REF!</v>
      </c>
      <c r="AJ87" s="279" t="e">
        <f>IF(tbl2020POS[[#This Row],[RF]]&gt;=GAMES_TO_QUALIFY,1,0)</f>
        <v>#REF!</v>
      </c>
      <c r="AK87" s="279" t="e">
        <f>IF(tbl2020POS[[#This Row],[OF]]&gt;=GAMES_TO_QUALIFY,1,IF(tbl2020POS[[#This Row],[PRIMPOS]]="OF",1,0))</f>
        <v>#REF!</v>
      </c>
      <c r="AL87" s="279" t="e">
        <f>IF(tbl2020POS[[#This Row],[DH]]&gt;=GAMES_TO_QUALIFY,1,IF(tbl2020POS[[#This Row],[PRIMPOS]]="DH",1,0))</f>
        <v>#REF!</v>
      </c>
      <c r="AM87" s="279" t="str" cm="1">
        <f t="array" aca="1" ref="AM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" s="280" t="str">
        <f>IFERROR(LEFT(tbl2020POS[[#This Row],[POSROUGH]],LEN(tbl2020POS[[#This Row],[POSROUGH]])-1),"")</f>
        <v/>
      </c>
      <c r="AP8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" spans="1:42" x14ac:dyDescent="0.3">
      <c r="A88" s="277">
        <v>85</v>
      </c>
      <c r="B88" t="s">
        <v>20647</v>
      </c>
      <c r="C88" s="277">
        <v>23</v>
      </c>
      <c r="D88" s="278" t="s">
        <v>20607</v>
      </c>
      <c r="E88" s="277" t="s">
        <v>20557</v>
      </c>
      <c r="F88" s="277">
        <v>33</v>
      </c>
      <c r="G88" s="277">
        <v>28</v>
      </c>
      <c r="H88" s="277">
        <v>33</v>
      </c>
      <c r="I88" s="277">
        <v>32</v>
      </c>
      <c r="J88" s="277">
        <v>0</v>
      </c>
      <c r="K88" s="277">
        <v>32</v>
      </c>
      <c r="L88" s="277">
        <v>0</v>
      </c>
      <c r="M88" s="277">
        <v>0</v>
      </c>
      <c r="N88" s="277">
        <v>0</v>
      </c>
      <c r="O88" s="277">
        <v>0</v>
      </c>
      <c r="P88" s="277">
        <v>0</v>
      </c>
      <c r="Q88" s="277">
        <v>0</v>
      </c>
      <c r="R88" s="277">
        <v>0</v>
      </c>
      <c r="S88" s="277">
        <v>0</v>
      </c>
      <c r="T88" s="277">
        <v>1</v>
      </c>
      <c r="U88" s="277">
        <v>1</v>
      </c>
      <c r="V88" s="277">
        <v>0</v>
      </c>
      <c r="W88" s="279" t="e">
        <f t="shared" si="1"/>
        <v>#REF!</v>
      </c>
      <c r="X88" s="279" t="s">
        <v>17347</v>
      </c>
      <c r="Y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8" s="279">
        <f>IF(MAX(tbl2020POS[[#This Row],[P]:[PR]])=tbl2020POS[[#This Row],[P]],1,0)</f>
        <v>0</v>
      </c>
      <c r="AA88" s="279">
        <f>IF(tbl2020POS[[#This Row],[QUALP]]=1,IF(tbl2020POS[[#This Row],[GS]]&gt;=GS_TO_QUALIFY,1,0),0)</f>
        <v>0</v>
      </c>
      <c r="AB88" s="279">
        <f>IF(tbl2020POS[[#This Row],[QUALP]]=1,IF(tbl2020POS[[#This Row],[G]]-tbl2020POS[[#This Row],[GS]]&gt;=RP_APP_TO_QUALIFY,1,0),0)</f>
        <v>0</v>
      </c>
      <c r="AC88" s="279" t="e">
        <f>IF(tbl2020POS[[#This Row],[C]]&gt;=GAMES_TO_QUALIFY,1,IF(tbl2020POS[[#This Row],[PRIMPOS]]="C",1,0))</f>
        <v>#REF!</v>
      </c>
      <c r="AD88" s="279" t="e">
        <f>IF(tbl2020POS[[#This Row],[1B]]&gt;=GAMES_TO_QUALIFY,1,IF(tbl2020POS[[#This Row],[PRIMPOS]]="1B",1,0))</f>
        <v>#REF!</v>
      </c>
      <c r="AE88" s="279" t="e">
        <f>IF(tbl2020POS[[#This Row],[2B]]&gt;=GAMES_TO_QUALIFY,1,IF(tbl2020POS[[#This Row],[PRIMPOS]]="2B",1,0))</f>
        <v>#REF!</v>
      </c>
      <c r="AF88" s="279" t="e">
        <f>IF(tbl2020POS[[#This Row],[3B]]&gt;=GAMES_TO_QUALIFY,1,IF(tbl2020POS[[#This Row],[PRIMPOS]]="3B",1,0))</f>
        <v>#REF!</v>
      </c>
      <c r="AG88" s="279" t="e">
        <f>IF(tbl2020POS[[#This Row],[SS]]&gt;=GAMES_TO_QUALIFY,1,IF(tbl2020POS[[#This Row],[PRIMPOS]]="SS",1,0))</f>
        <v>#REF!</v>
      </c>
      <c r="AH88" s="279" t="e">
        <f>IF(tbl2020POS[[#This Row],[LF]]&gt;=GAMES_TO_QUALIFY,1,0)</f>
        <v>#REF!</v>
      </c>
      <c r="AI88" s="279" t="e">
        <f>IF(tbl2020POS[[#This Row],[CF]]&gt;=GAMES_TO_QUALIFY,1,0)</f>
        <v>#REF!</v>
      </c>
      <c r="AJ88" s="279" t="e">
        <f>IF(tbl2020POS[[#This Row],[RF]]&gt;=GAMES_TO_QUALIFY,1,0)</f>
        <v>#REF!</v>
      </c>
      <c r="AK88" s="279" t="e">
        <f>IF(tbl2020POS[[#This Row],[OF]]&gt;=GAMES_TO_QUALIFY,1,IF(tbl2020POS[[#This Row],[PRIMPOS]]="OF",1,0))</f>
        <v>#REF!</v>
      </c>
      <c r="AL88" s="279" t="e">
        <f>IF(tbl2020POS[[#This Row],[DH]]&gt;=GAMES_TO_QUALIFY,1,IF(tbl2020POS[[#This Row],[PRIMPOS]]="DH",1,0))</f>
        <v>#REF!</v>
      </c>
      <c r="AM88" s="279" t="e" cm="1">
        <f t="array" aca="1" ref="AM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" s="280" t="str">
        <f>IFERROR(LEFT(tbl2020POS[[#This Row],[POSROUGH]],LEN(tbl2020POS[[#This Row],[POSROUGH]])-1),"")</f>
        <v/>
      </c>
      <c r="AP8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" spans="1:42" x14ac:dyDescent="0.3">
      <c r="A89" s="277">
        <v>86</v>
      </c>
      <c r="B89" t="s">
        <v>20648</v>
      </c>
      <c r="C89" s="277">
        <v>23</v>
      </c>
      <c r="D89" s="278" t="s">
        <v>20607</v>
      </c>
      <c r="E89" s="277" t="s">
        <v>20557</v>
      </c>
      <c r="F89" s="277">
        <v>9</v>
      </c>
      <c r="G89" s="277">
        <v>4</v>
      </c>
      <c r="H89" s="277">
        <v>9</v>
      </c>
      <c r="I89" s="277">
        <v>8</v>
      </c>
      <c r="J89" s="277">
        <v>0</v>
      </c>
      <c r="K89" s="277">
        <v>0</v>
      </c>
      <c r="L89" s="277">
        <v>0</v>
      </c>
      <c r="M89" s="277">
        <v>0</v>
      </c>
      <c r="N89" s="277">
        <v>0</v>
      </c>
      <c r="O89" s="277">
        <v>0</v>
      </c>
      <c r="P89" s="277">
        <v>3</v>
      </c>
      <c r="Q89" s="277">
        <v>0</v>
      </c>
      <c r="R89" s="277">
        <v>5</v>
      </c>
      <c r="S89" s="277">
        <v>8</v>
      </c>
      <c r="T89" s="277">
        <v>0</v>
      </c>
      <c r="U89" s="277">
        <v>0</v>
      </c>
      <c r="V89" s="277">
        <v>2</v>
      </c>
      <c r="W89" s="279" t="e">
        <f t="shared" si="1"/>
        <v>#REF!</v>
      </c>
      <c r="X89" s="279" t="s">
        <v>21862</v>
      </c>
      <c r="Y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9" s="279">
        <f>IF(MAX(tbl2020POS[[#This Row],[P]:[PR]])=tbl2020POS[[#This Row],[P]],1,0)</f>
        <v>0</v>
      </c>
      <c r="AA89" s="279">
        <f>IF(tbl2020POS[[#This Row],[QUALP]]=1,IF(tbl2020POS[[#This Row],[GS]]&gt;=GS_TO_QUALIFY,1,0),0)</f>
        <v>0</v>
      </c>
      <c r="AB89" s="279">
        <f>IF(tbl2020POS[[#This Row],[QUALP]]=1,IF(tbl2020POS[[#This Row],[G]]-tbl2020POS[[#This Row],[GS]]&gt;=RP_APP_TO_QUALIFY,1,0),0)</f>
        <v>0</v>
      </c>
      <c r="AC89" s="279" t="e">
        <f>IF(tbl2020POS[[#This Row],[C]]&gt;=GAMES_TO_QUALIFY,1,IF(tbl2020POS[[#This Row],[PRIMPOS]]="C",1,0))</f>
        <v>#REF!</v>
      </c>
      <c r="AD89" s="279" t="e">
        <f>IF(tbl2020POS[[#This Row],[1B]]&gt;=GAMES_TO_QUALIFY,1,IF(tbl2020POS[[#This Row],[PRIMPOS]]="1B",1,0))</f>
        <v>#REF!</v>
      </c>
      <c r="AE89" s="279" t="e">
        <f>IF(tbl2020POS[[#This Row],[2B]]&gt;=GAMES_TO_QUALIFY,1,IF(tbl2020POS[[#This Row],[PRIMPOS]]="2B",1,0))</f>
        <v>#REF!</v>
      </c>
      <c r="AF89" s="279" t="e">
        <f>IF(tbl2020POS[[#This Row],[3B]]&gt;=GAMES_TO_QUALIFY,1,IF(tbl2020POS[[#This Row],[PRIMPOS]]="3B",1,0))</f>
        <v>#REF!</v>
      </c>
      <c r="AG89" s="279" t="e">
        <f>IF(tbl2020POS[[#This Row],[SS]]&gt;=GAMES_TO_QUALIFY,1,IF(tbl2020POS[[#This Row],[PRIMPOS]]="SS",1,0))</f>
        <v>#REF!</v>
      </c>
      <c r="AH89" s="279" t="e">
        <f>IF(tbl2020POS[[#This Row],[LF]]&gt;=GAMES_TO_QUALIFY,1,0)</f>
        <v>#REF!</v>
      </c>
      <c r="AI89" s="279" t="e">
        <f>IF(tbl2020POS[[#This Row],[CF]]&gt;=GAMES_TO_QUALIFY,1,0)</f>
        <v>#REF!</v>
      </c>
      <c r="AJ89" s="279" t="e">
        <f>IF(tbl2020POS[[#This Row],[RF]]&gt;=GAMES_TO_QUALIFY,1,0)</f>
        <v>#REF!</v>
      </c>
      <c r="AK89" s="279" t="e">
        <f>IF(tbl2020POS[[#This Row],[OF]]&gt;=GAMES_TO_QUALIFY,1,IF(tbl2020POS[[#This Row],[PRIMPOS]]="OF",1,0))</f>
        <v>#REF!</v>
      </c>
      <c r="AL89" s="279" t="e">
        <f>IF(tbl2020POS[[#This Row],[DH]]&gt;=GAMES_TO_QUALIFY,1,IF(tbl2020POS[[#This Row],[PRIMPOS]]="DH",1,0))</f>
        <v>#REF!</v>
      </c>
      <c r="AM89" s="279" t="e" cm="1">
        <f t="array" aca="1" ref="AM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" s="280" t="str">
        <f>IFERROR(LEFT(tbl2020POS[[#This Row],[POSROUGH]],LEN(tbl2020POS[[#This Row],[POSROUGH]])-1),"")</f>
        <v/>
      </c>
      <c r="AP8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" spans="1:42" x14ac:dyDescent="0.3">
      <c r="A90" s="277">
        <v>87</v>
      </c>
      <c r="B90" t="s">
        <v>20649</v>
      </c>
      <c r="C90" s="277">
        <v>27</v>
      </c>
      <c r="D90" s="278" t="s">
        <v>1416</v>
      </c>
      <c r="E90" s="277">
        <v>3</v>
      </c>
      <c r="F90" s="277">
        <v>8</v>
      </c>
      <c r="G90" s="277">
        <v>0</v>
      </c>
      <c r="H90" s="277">
        <v>0</v>
      </c>
      <c r="I90" s="277">
        <v>8</v>
      </c>
      <c r="J90" s="277">
        <v>8</v>
      </c>
      <c r="K90" s="277">
        <v>0</v>
      </c>
      <c r="L90" s="277">
        <v>0</v>
      </c>
      <c r="M90" s="277">
        <v>0</v>
      </c>
      <c r="N90" s="277">
        <v>0</v>
      </c>
      <c r="O90" s="277">
        <v>0</v>
      </c>
      <c r="P90" s="277">
        <v>0</v>
      </c>
      <c r="Q90" s="277">
        <v>0</v>
      </c>
      <c r="R90" s="277">
        <v>0</v>
      </c>
      <c r="S90" s="277">
        <v>0</v>
      </c>
      <c r="T90" s="277">
        <v>0</v>
      </c>
      <c r="U90" s="277">
        <v>0</v>
      </c>
      <c r="V90" s="277">
        <v>0</v>
      </c>
      <c r="W90" s="279" t="e">
        <f t="shared" si="1"/>
        <v>#REF!</v>
      </c>
      <c r="X90" s="279" t="s">
        <v>21863</v>
      </c>
      <c r="Y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" s="279">
        <f>IF(MAX(tbl2020POS[[#This Row],[P]:[PR]])=tbl2020POS[[#This Row],[P]],1,0)</f>
        <v>1</v>
      </c>
      <c r="AA90" s="279">
        <f>IF(tbl2020POS[[#This Row],[QUALP]]=1,IF(tbl2020POS[[#This Row],[GS]]&gt;=GS_TO_QUALIFY,1,0),0)</f>
        <v>0</v>
      </c>
      <c r="AB90" s="279">
        <f>IF(tbl2020POS[[#This Row],[QUALP]]=1,IF(tbl2020POS[[#This Row],[G]]-tbl2020POS[[#This Row],[GS]]&gt;=RP_APP_TO_QUALIFY,1,0),0)</f>
        <v>1</v>
      </c>
      <c r="AC90" s="279" t="e">
        <f>IF(tbl2020POS[[#This Row],[C]]&gt;=GAMES_TO_QUALIFY,1,IF(tbl2020POS[[#This Row],[PRIMPOS]]="C",1,0))</f>
        <v>#REF!</v>
      </c>
      <c r="AD90" s="279" t="e">
        <f>IF(tbl2020POS[[#This Row],[1B]]&gt;=GAMES_TO_QUALIFY,1,IF(tbl2020POS[[#This Row],[PRIMPOS]]="1B",1,0))</f>
        <v>#REF!</v>
      </c>
      <c r="AE90" s="279" t="e">
        <f>IF(tbl2020POS[[#This Row],[2B]]&gt;=GAMES_TO_QUALIFY,1,IF(tbl2020POS[[#This Row],[PRIMPOS]]="2B",1,0))</f>
        <v>#REF!</v>
      </c>
      <c r="AF90" s="279" t="e">
        <f>IF(tbl2020POS[[#This Row],[3B]]&gt;=GAMES_TO_QUALIFY,1,IF(tbl2020POS[[#This Row],[PRIMPOS]]="3B",1,0))</f>
        <v>#REF!</v>
      </c>
      <c r="AG90" s="279" t="e">
        <f>IF(tbl2020POS[[#This Row],[SS]]&gt;=GAMES_TO_QUALIFY,1,IF(tbl2020POS[[#This Row],[PRIMPOS]]="SS",1,0))</f>
        <v>#REF!</v>
      </c>
      <c r="AH90" s="279" t="e">
        <f>IF(tbl2020POS[[#This Row],[LF]]&gt;=GAMES_TO_QUALIFY,1,0)</f>
        <v>#REF!</v>
      </c>
      <c r="AI90" s="279" t="e">
        <f>IF(tbl2020POS[[#This Row],[CF]]&gt;=GAMES_TO_QUALIFY,1,0)</f>
        <v>#REF!</v>
      </c>
      <c r="AJ90" s="279" t="e">
        <f>IF(tbl2020POS[[#This Row],[RF]]&gt;=GAMES_TO_QUALIFY,1,0)</f>
        <v>#REF!</v>
      </c>
      <c r="AK90" s="279" t="e">
        <f>IF(tbl2020POS[[#This Row],[OF]]&gt;=GAMES_TO_QUALIFY,1,IF(tbl2020POS[[#This Row],[PRIMPOS]]="OF",1,0))</f>
        <v>#REF!</v>
      </c>
      <c r="AL90" s="279" t="e">
        <f>IF(tbl2020POS[[#This Row],[DH]]&gt;=GAMES_TO_QUALIFY,1,IF(tbl2020POS[[#This Row],[PRIMPOS]]="DH",1,0))</f>
        <v>#REF!</v>
      </c>
      <c r="AM90" s="279" t="str" cm="1">
        <f t="array" aca="1" ref="AM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" s="280" t="str">
        <f>IFERROR(LEFT(tbl2020POS[[#This Row],[POSROUGH]],LEN(tbl2020POS[[#This Row],[POSROUGH]])-1),"")</f>
        <v/>
      </c>
      <c r="AP9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1" spans="1:42" x14ac:dyDescent="0.3">
      <c r="A91" s="277">
        <v>88</v>
      </c>
      <c r="B91" t="s">
        <v>20650</v>
      </c>
      <c r="C91" s="277">
        <v>32</v>
      </c>
      <c r="D91" s="278" t="s">
        <v>1426</v>
      </c>
      <c r="E91" s="277">
        <v>9</v>
      </c>
      <c r="F91" s="277">
        <v>26</v>
      </c>
      <c r="G91" s="277">
        <v>0</v>
      </c>
      <c r="H91" s="277">
        <v>0</v>
      </c>
      <c r="I91" s="277">
        <v>26</v>
      </c>
      <c r="J91" s="277">
        <v>26</v>
      </c>
      <c r="K91" s="277">
        <v>0</v>
      </c>
      <c r="L91" s="277">
        <v>0</v>
      </c>
      <c r="M91" s="277">
        <v>0</v>
      </c>
      <c r="N91" s="277">
        <v>0</v>
      </c>
      <c r="O91" s="277">
        <v>0</v>
      </c>
      <c r="P91" s="277">
        <v>0</v>
      </c>
      <c r="Q91" s="277">
        <v>0</v>
      </c>
      <c r="R91" s="277">
        <v>0</v>
      </c>
      <c r="S91" s="277">
        <v>0</v>
      </c>
      <c r="T91" s="277">
        <v>0</v>
      </c>
      <c r="U91" s="277">
        <v>0</v>
      </c>
      <c r="V91" s="277">
        <v>0</v>
      </c>
      <c r="W91" s="279" t="e">
        <f t="shared" si="1"/>
        <v>#REF!</v>
      </c>
      <c r="X91" s="279" t="s">
        <v>1500</v>
      </c>
      <c r="Y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" s="279">
        <f>IF(MAX(tbl2020POS[[#This Row],[P]:[PR]])=tbl2020POS[[#This Row],[P]],1,0)</f>
        <v>1</v>
      </c>
      <c r="AA91" s="279">
        <f>IF(tbl2020POS[[#This Row],[QUALP]]=1,IF(tbl2020POS[[#This Row],[GS]]&gt;=GS_TO_QUALIFY,1,0),0)</f>
        <v>0</v>
      </c>
      <c r="AB91" s="279">
        <f>IF(tbl2020POS[[#This Row],[QUALP]]=1,IF(tbl2020POS[[#This Row],[G]]-tbl2020POS[[#This Row],[GS]]&gt;=RP_APP_TO_QUALIFY,1,0),0)</f>
        <v>1</v>
      </c>
      <c r="AC91" s="279" t="e">
        <f>IF(tbl2020POS[[#This Row],[C]]&gt;=GAMES_TO_QUALIFY,1,IF(tbl2020POS[[#This Row],[PRIMPOS]]="C",1,0))</f>
        <v>#REF!</v>
      </c>
      <c r="AD91" s="279" t="e">
        <f>IF(tbl2020POS[[#This Row],[1B]]&gt;=GAMES_TO_QUALIFY,1,IF(tbl2020POS[[#This Row],[PRIMPOS]]="1B",1,0))</f>
        <v>#REF!</v>
      </c>
      <c r="AE91" s="279" t="e">
        <f>IF(tbl2020POS[[#This Row],[2B]]&gt;=GAMES_TO_QUALIFY,1,IF(tbl2020POS[[#This Row],[PRIMPOS]]="2B",1,0))</f>
        <v>#REF!</v>
      </c>
      <c r="AF91" s="279" t="e">
        <f>IF(tbl2020POS[[#This Row],[3B]]&gt;=GAMES_TO_QUALIFY,1,IF(tbl2020POS[[#This Row],[PRIMPOS]]="3B",1,0))</f>
        <v>#REF!</v>
      </c>
      <c r="AG91" s="279" t="e">
        <f>IF(tbl2020POS[[#This Row],[SS]]&gt;=GAMES_TO_QUALIFY,1,IF(tbl2020POS[[#This Row],[PRIMPOS]]="SS",1,0))</f>
        <v>#REF!</v>
      </c>
      <c r="AH91" s="279" t="e">
        <f>IF(tbl2020POS[[#This Row],[LF]]&gt;=GAMES_TO_QUALIFY,1,0)</f>
        <v>#REF!</v>
      </c>
      <c r="AI91" s="279" t="e">
        <f>IF(tbl2020POS[[#This Row],[CF]]&gt;=GAMES_TO_QUALIFY,1,0)</f>
        <v>#REF!</v>
      </c>
      <c r="AJ91" s="279" t="e">
        <f>IF(tbl2020POS[[#This Row],[RF]]&gt;=GAMES_TO_QUALIFY,1,0)</f>
        <v>#REF!</v>
      </c>
      <c r="AK91" s="279" t="e">
        <f>IF(tbl2020POS[[#This Row],[OF]]&gt;=GAMES_TO_QUALIFY,1,IF(tbl2020POS[[#This Row],[PRIMPOS]]="OF",1,0))</f>
        <v>#REF!</v>
      </c>
      <c r="AL91" s="279" t="e">
        <f>IF(tbl2020POS[[#This Row],[DH]]&gt;=GAMES_TO_QUALIFY,1,IF(tbl2020POS[[#This Row],[PRIMPOS]]="DH",1,0))</f>
        <v>#REF!</v>
      </c>
      <c r="AM91" s="279" t="str" cm="1">
        <f t="array" aca="1" ref="AM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" s="280" t="str">
        <f>IFERROR(LEFT(tbl2020POS[[#This Row],[POSROUGH]],LEN(tbl2020POS[[#This Row],[POSROUGH]])-1),"")</f>
        <v/>
      </c>
      <c r="AP9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" spans="1:42" x14ac:dyDescent="0.3">
      <c r="A92" s="277">
        <v>89</v>
      </c>
      <c r="B92" t="s">
        <v>20651</v>
      </c>
      <c r="C92" s="277">
        <v>31</v>
      </c>
      <c r="D92" s="278" t="s">
        <v>1386</v>
      </c>
      <c r="E92" s="277">
        <v>6</v>
      </c>
      <c r="F92" s="277">
        <v>11</v>
      </c>
      <c r="G92" s="277">
        <v>11</v>
      </c>
      <c r="H92" s="277">
        <v>0</v>
      </c>
      <c r="I92" s="277">
        <v>11</v>
      </c>
      <c r="J92" s="277">
        <v>11</v>
      </c>
      <c r="K92" s="277">
        <v>0</v>
      </c>
      <c r="L92" s="277">
        <v>0</v>
      </c>
      <c r="M92" s="277">
        <v>0</v>
      </c>
      <c r="N92" s="277">
        <v>0</v>
      </c>
      <c r="O92" s="277">
        <v>0</v>
      </c>
      <c r="P92" s="277">
        <v>0</v>
      </c>
      <c r="Q92" s="277">
        <v>0</v>
      </c>
      <c r="R92" s="277">
        <v>0</v>
      </c>
      <c r="S92" s="277">
        <v>0</v>
      </c>
      <c r="T92" s="277">
        <v>0</v>
      </c>
      <c r="U92" s="277">
        <v>0</v>
      </c>
      <c r="V92" s="277">
        <v>0</v>
      </c>
      <c r="W92" s="279" t="e">
        <f t="shared" si="1"/>
        <v>#REF!</v>
      </c>
      <c r="X92" s="279" t="s">
        <v>10474</v>
      </c>
      <c r="Y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" s="279">
        <f>IF(MAX(tbl2020POS[[#This Row],[P]:[PR]])=tbl2020POS[[#This Row],[P]],1,0)</f>
        <v>1</v>
      </c>
      <c r="AA92" s="279">
        <f>IF(tbl2020POS[[#This Row],[QUALP]]=1,IF(tbl2020POS[[#This Row],[GS]]&gt;=GS_TO_QUALIFY,1,0),0)</f>
        <v>1</v>
      </c>
      <c r="AB92" s="279">
        <f>IF(tbl2020POS[[#This Row],[QUALP]]=1,IF(tbl2020POS[[#This Row],[G]]-tbl2020POS[[#This Row],[GS]]&gt;=RP_APP_TO_QUALIFY,1,0),0)</f>
        <v>0</v>
      </c>
      <c r="AC92" s="279" t="e">
        <f>IF(tbl2020POS[[#This Row],[C]]&gt;=GAMES_TO_QUALIFY,1,IF(tbl2020POS[[#This Row],[PRIMPOS]]="C",1,0))</f>
        <v>#REF!</v>
      </c>
      <c r="AD92" s="279" t="e">
        <f>IF(tbl2020POS[[#This Row],[1B]]&gt;=GAMES_TO_QUALIFY,1,IF(tbl2020POS[[#This Row],[PRIMPOS]]="1B",1,0))</f>
        <v>#REF!</v>
      </c>
      <c r="AE92" s="279" t="e">
        <f>IF(tbl2020POS[[#This Row],[2B]]&gt;=GAMES_TO_QUALIFY,1,IF(tbl2020POS[[#This Row],[PRIMPOS]]="2B",1,0))</f>
        <v>#REF!</v>
      </c>
      <c r="AF92" s="279" t="e">
        <f>IF(tbl2020POS[[#This Row],[3B]]&gt;=GAMES_TO_QUALIFY,1,IF(tbl2020POS[[#This Row],[PRIMPOS]]="3B",1,0))</f>
        <v>#REF!</v>
      </c>
      <c r="AG92" s="279" t="e">
        <f>IF(tbl2020POS[[#This Row],[SS]]&gt;=GAMES_TO_QUALIFY,1,IF(tbl2020POS[[#This Row],[PRIMPOS]]="SS",1,0))</f>
        <v>#REF!</v>
      </c>
      <c r="AH92" s="279" t="e">
        <f>IF(tbl2020POS[[#This Row],[LF]]&gt;=GAMES_TO_QUALIFY,1,0)</f>
        <v>#REF!</v>
      </c>
      <c r="AI92" s="279" t="e">
        <f>IF(tbl2020POS[[#This Row],[CF]]&gt;=GAMES_TO_QUALIFY,1,0)</f>
        <v>#REF!</v>
      </c>
      <c r="AJ92" s="279" t="e">
        <f>IF(tbl2020POS[[#This Row],[RF]]&gt;=GAMES_TO_QUALIFY,1,0)</f>
        <v>#REF!</v>
      </c>
      <c r="AK92" s="279" t="e">
        <f>IF(tbl2020POS[[#This Row],[OF]]&gt;=GAMES_TO_QUALIFY,1,IF(tbl2020POS[[#This Row],[PRIMPOS]]="OF",1,0))</f>
        <v>#REF!</v>
      </c>
      <c r="AL92" s="279" t="e">
        <f>IF(tbl2020POS[[#This Row],[DH]]&gt;=GAMES_TO_QUALIFY,1,IF(tbl2020POS[[#This Row],[PRIMPOS]]="DH",1,0))</f>
        <v>#REF!</v>
      </c>
      <c r="AM92" s="279" t="str" cm="1">
        <f t="array" aca="1" ref="AM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" s="280" t="str">
        <f>IFERROR(LEFT(tbl2020POS[[#This Row],[POSROUGH]],LEN(tbl2020POS[[#This Row],[POSROUGH]])-1),"")</f>
        <v/>
      </c>
      <c r="AP9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3" spans="1:42" x14ac:dyDescent="0.3">
      <c r="A93" s="277">
        <v>90</v>
      </c>
      <c r="B93" t="s">
        <v>20652</v>
      </c>
      <c r="C93" s="277">
        <v>29</v>
      </c>
      <c r="D93" s="278" t="s">
        <v>1446</v>
      </c>
      <c r="E93" s="277">
        <v>9</v>
      </c>
      <c r="F93" s="277">
        <v>11</v>
      </c>
      <c r="G93" s="277">
        <v>11</v>
      </c>
      <c r="H93" s="277">
        <v>0</v>
      </c>
      <c r="I93" s="277">
        <v>11</v>
      </c>
      <c r="J93" s="277">
        <v>11</v>
      </c>
      <c r="K93" s="277">
        <v>0</v>
      </c>
      <c r="L93" s="277">
        <v>0</v>
      </c>
      <c r="M93" s="277">
        <v>0</v>
      </c>
      <c r="N93" s="277">
        <v>0</v>
      </c>
      <c r="O93" s="277">
        <v>0</v>
      </c>
      <c r="P93" s="277">
        <v>0</v>
      </c>
      <c r="Q93" s="277">
        <v>0</v>
      </c>
      <c r="R93" s="277">
        <v>0</v>
      </c>
      <c r="S93" s="277">
        <v>0</v>
      </c>
      <c r="T93" s="277">
        <v>0</v>
      </c>
      <c r="U93" s="277">
        <v>0</v>
      </c>
      <c r="V93" s="277">
        <v>0</v>
      </c>
      <c r="W93" s="279" t="e">
        <f t="shared" si="1"/>
        <v>#REF!</v>
      </c>
      <c r="X93" s="279" t="s">
        <v>1506</v>
      </c>
      <c r="Y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" s="279">
        <f>IF(MAX(tbl2020POS[[#This Row],[P]:[PR]])=tbl2020POS[[#This Row],[P]],1,0)</f>
        <v>1</v>
      </c>
      <c r="AA93" s="279">
        <f>IF(tbl2020POS[[#This Row],[QUALP]]=1,IF(tbl2020POS[[#This Row],[GS]]&gt;=GS_TO_QUALIFY,1,0),0)</f>
        <v>1</v>
      </c>
      <c r="AB93" s="279">
        <f>IF(tbl2020POS[[#This Row],[QUALP]]=1,IF(tbl2020POS[[#This Row],[G]]-tbl2020POS[[#This Row],[GS]]&gt;=RP_APP_TO_QUALIFY,1,0),0)</f>
        <v>0</v>
      </c>
      <c r="AC93" s="279" t="e">
        <f>IF(tbl2020POS[[#This Row],[C]]&gt;=GAMES_TO_QUALIFY,1,IF(tbl2020POS[[#This Row],[PRIMPOS]]="C",1,0))</f>
        <v>#REF!</v>
      </c>
      <c r="AD93" s="279" t="e">
        <f>IF(tbl2020POS[[#This Row],[1B]]&gt;=GAMES_TO_QUALIFY,1,IF(tbl2020POS[[#This Row],[PRIMPOS]]="1B",1,0))</f>
        <v>#REF!</v>
      </c>
      <c r="AE93" s="279" t="e">
        <f>IF(tbl2020POS[[#This Row],[2B]]&gt;=GAMES_TO_QUALIFY,1,IF(tbl2020POS[[#This Row],[PRIMPOS]]="2B",1,0))</f>
        <v>#REF!</v>
      </c>
      <c r="AF93" s="279" t="e">
        <f>IF(tbl2020POS[[#This Row],[3B]]&gt;=GAMES_TO_QUALIFY,1,IF(tbl2020POS[[#This Row],[PRIMPOS]]="3B",1,0))</f>
        <v>#REF!</v>
      </c>
      <c r="AG93" s="279" t="e">
        <f>IF(tbl2020POS[[#This Row],[SS]]&gt;=GAMES_TO_QUALIFY,1,IF(tbl2020POS[[#This Row],[PRIMPOS]]="SS",1,0))</f>
        <v>#REF!</v>
      </c>
      <c r="AH93" s="279" t="e">
        <f>IF(tbl2020POS[[#This Row],[LF]]&gt;=GAMES_TO_QUALIFY,1,0)</f>
        <v>#REF!</v>
      </c>
      <c r="AI93" s="279" t="e">
        <f>IF(tbl2020POS[[#This Row],[CF]]&gt;=GAMES_TO_QUALIFY,1,0)</f>
        <v>#REF!</v>
      </c>
      <c r="AJ93" s="279" t="e">
        <f>IF(tbl2020POS[[#This Row],[RF]]&gt;=GAMES_TO_QUALIFY,1,0)</f>
        <v>#REF!</v>
      </c>
      <c r="AK93" s="279" t="e">
        <f>IF(tbl2020POS[[#This Row],[OF]]&gt;=GAMES_TO_QUALIFY,1,IF(tbl2020POS[[#This Row],[PRIMPOS]]="OF",1,0))</f>
        <v>#REF!</v>
      </c>
      <c r="AL93" s="279" t="e">
        <f>IF(tbl2020POS[[#This Row],[DH]]&gt;=GAMES_TO_QUALIFY,1,IF(tbl2020POS[[#This Row],[PRIMPOS]]="DH",1,0))</f>
        <v>#REF!</v>
      </c>
      <c r="AM93" s="279" t="str" cm="1">
        <f t="array" aca="1" ref="AM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" s="280" t="str">
        <f>IFERROR(LEFT(tbl2020POS[[#This Row],[POSROUGH]],LEN(tbl2020POS[[#This Row],[POSROUGH]])-1),"")</f>
        <v/>
      </c>
      <c r="AP9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4" spans="1:42" x14ac:dyDescent="0.3">
      <c r="A94" s="277">
        <v>91</v>
      </c>
      <c r="B94" t="s">
        <v>20653</v>
      </c>
      <c r="C94" s="277">
        <v>24</v>
      </c>
      <c r="D94" s="278" t="s">
        <v>1531</v>
      </c>
      <c r="E94" s="277" t="s">
        <v>20557</v>
      </c>
      <c r="F94" s="277">
        <v>1</v>
      </c>
      <c r="G94" s="277">
        <v>0</v>
      </c>
      <c r="H94" s="277">
        <v>0</v>
      </c>
      <c r="I94" s="277">
        <v>1</v>
      </c>
      <c r="J94" s="277">
        <v>1</v>
      </c>
      <c r="K94" s="277">
        <v>0</v>
      </c>
      <c r="L94" s="277">
        <v>0</v>
      </c>
      <c r="M94" s="277">
        <v>0</v>
      </c>
      <c r="N94" s="277">
        <v>0</v>
      </c>
      <c r="O94" s="277">
        <v>0</v>
      </c>
      <c r="P94" s="277">
        <v>0</v>
      </c>
      <c r="Q94" s="277">
        <v>0</v>
      </c>
      <c r="R94" s="277">
        <v>0</v>
      </c>
      <c r="S94" s="277">
        <v>0</v>
      </c>
      <c r="T94" s="277">
        <v>0</v>
      </c>
      <c r="U94" s="277">
        <v>0</v>
      </c>
      <c r="V94" s="277">
        <v>0</v>
      </c>
      <c r="W94" s="279" t="e">
        <f t="shared" si="1"/>
        <v>#REF!</v>
      </c>
      <c r="X94" s="279" t="s">
        <v>21864</v>
      </c>
      <c r="Y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" s="279">
        <f>IF(MAX(tbl2020POS[[#This Row],[P]:[PR]])=tbl2020POS[[#This Row],[P]],1,0)</f>
        <v>1</v>
      </c>
      <c r="AA94" s="279">
        <f>IF(tbl2020POS[[#This Row],[QUALP]]=1,IF(tbl2020POS[[#This Row],[GS]]&gt;=GS_TO_QUALIFY,1,0),0)</f>
        <v>0</v>
      </c>
      <c r="AB94" s="279">
        <f>IF(tbl2020POS[[#This Row],[QUALP]]=1,IF(tbl2020POS[[#This Row],[G]]-tbl2020POS[[#This Row],[GS]]&gt;=RP_APP_TO_QUALIFY,1,0),0)</f>
        <v>0</v>
      </c>
      <c r="AC94" s="279" t="e">
        <f>IF(tbl2020POS[[#This Row],[C]]&gt;=GAMES_TO_QUALIFY,1,IF(tbl2020POS[[#This Row],[PRIMPOS]]="C",1,0))</f>
        <v>#REF!</v>
      </c>
      <c r="AD94" s="279" t="e">
        <f>IF(tbl2020POS[[#This Row],[1B]]&gt;=GAMES_TO_QUALIFY,1,IF(tbl2020POS[[#This Row],[PRIMPOS]]="1B",1,0))</f>
        <v>#REF!</v>
      </c>
      <c r="AE94" s="279" t="e">
        <f>IF(tbl2020POS[[#This Row],[2B]]&gt;=GAMES_TO_QUALIFY,1,IF(tbl2020POS[[#This Row],[PRIMPOS]]="2B",1,0))</f>
        <v>#REF!</v>
      </c>
      <c r="AF94" s="279" t="e">
        <f>IF(tbl2020POS[[#This Row],[3B]]&gt;=GAMES_TO_QUALIFY,1,IF(tbl2020POS[[#This Row],[PRIMPOS]]="3B",1,0))</f>
        <v>#REF!</v>
      </c>
      <c r="AG94" s="279" t="e">
        <f>IF(tbl2020POS[[#This Row],[SS]]&gt;=GAMES_TO_QUALIFY,1,IF(tbl2020POS[[#This Row],[PRIMPOS]]="SS",1,0))</f>
        <v>#REF!</v>
      </c>
      <c r="AH94" s="279" t="e">
        <f>IF(tbl2020POS[[#This Row],[LF]]&gt;=GAMES_TO_QUALIFY,1,0)</f>
        <v>#REF!</v>
      </c>
      <c r="AI94" s="279" t="e">
        <f>IF(tbl2020POS[[#This Row],[CF]]&gt;=GAMES_TO_QUALIFY,1,0)</f>
        <v>#REF!</v>
      </c>
      <c r="AJ94" s="279" t="e">
        <f>IF(tbl2020POS[[#This Row],[RF]]&gt;=GAMES_TO_QUALIFY,1,0)</f>
        <v>#REF!</v>
      </c>
      <c r="AK94" s="279" t="e">
        <f>IF(tbl2020POS[[#This Row],[OF]]&gt;=GAMES_TO_QUALIFY,1,IF(tbl2020POS[[#This Row],[PRIMPOS]]="OF",1,0))</f>
        <v>#REF!</v>
      </c>
      <c r="AL94" s="279" t="e">
        <f>IF(tbl2020POS[[#This Row],[DH]]&gt;=GAMES_TO_QUALIFY,1,IF(tbl2020POS[[#This Row],[PRIMPOS]]="DH",1,0))</f>
        <v>#REF!</v>
      </c>
      <c r="AM94" s="279" t="str" cm="1">
        <f t="array" aca="1" ref="AM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" s="280" t="str">
        <f>IFERROR(LEFT(tbl2020POS[[#This Row],[POSROUGH]],LEN(tbl2020POS[[#This Row],[POSROUGH]])-1),"")</f>
        <v/>
      </c>
      <c r="AP9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5" spans="1:42" x14ac:dyDescent="0.3">
      <c r="A95" s="277">
        <v>92</v>
      </c>
      <c r="B95" t="s">
        <v>20654</v>
      </c>
      <c r="C95" s="277">
        <v>27</v>
      </c>
      <c r="D95" s="278" t="s">
        <v>1379</v>
      </c>
      <c r="E95" s="277">
        <v>2</v>
      </c>
      <c r="F95" s="277">
        <v>21</v>
      </c>
      <c r="G95" s="277">
        <v>14</v>
      </c>
      <c r="H95" s="277">
        <v>21</v>
      </c>
      <c r="I95" s="277">
        <v>14</v>
      </c>
      <c r="J95" s="277">
        <v>0</v>
      </c>
      <c r="K95" s="277">
        <v>0</v>
      </c>
      <c r="L95" s="277">
        <v>13</v>
      </c>
      <c r="M95" s="277">
        <v>0</v>
      </c>
      <c r="N95" s="277">
        <v>0</v>
      </c>
      <c r="O95" s="277">
        <v>0</v>
      </c>
      <c r="P95" s="277">
        <v>2</v>
      </c>
      <c r="Q95" s="277">
        <v>0</v>
      </c>
      <c r="R95" s="277">
        <v>0</v>
      </c>
      <c r="S95" s="277">
        <v>2</v>
      </c>
      <c r="T95" s="277">
        <v>5</v>
      </c>
      <c r="U95" s="277">
        <v>3</v>
      </c>
      <c r="V95" s="277">
        <v>1</v>
      </c>
      <c r="W95" s="279" t="e">
        <f t="shared" si="1"/>
        <v>#REF!</v>
      </c>
      <c r="X95" s="279" t="s">
        <v>15610</v>
      </c>
      <c r="Y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5" s="279">
        <f>IF(MAX(tbl2020POS[[#This Row],[P]:[PR]])=tbl2020POS[[#This Row],[P]],1,0)</f>
        <v>0</v>
      </c>
      <c r="AA95" s="279">
        <f>IF(tbl2020POS[[#This Row],[QUALP]]=1,IF(tbl2020POS[[#This Row],[GS]]&gt;=GS_TO_QUALIFY,1,0),0)</f>
        <v>0</v>
      </c>
      <c r="AB95" s="279">
        <f>IF(tbl2020POS[[#This Row],[QUALP]]=1,IF(tbl2020POS[[#This Row],[G]]-tbl2020POS[[#This Row],[GS]]&gt;=RP_APP_TO_QUALIFY,1,0),0)</f>
        <v>0</v>
      </c>
      <c r="AC95" s="279" t="e">
        <f>IF(tbl2020POS[[#This Row],[C]]&gt;=GAMES_TO_QUALIFY,1,IF(tbl2020POS[[#This Row],[PRIMPOS]]="C",1,0))</f>
        <v>#REF!</v>
      </c>
      <c r="AD95" s="279" t="e">
        <f>IF(tbl2020POS[[#This Row],[1B]]&gt;=GAMES_TO_QUALIFY,1,IF(tbl2020POS[[#This Row],[PRIMPOS]]="1B",1,0))</f>
        <v>#REF!</v>
      </c>
      <c r="AE95" s="279" t="e">
        <f>IF(tbl2020POS[[#This Row],[2B]]&gt;=GAMES_TO_QUALIFY,1,IF(tbl2020POS[[#This Row],[PRIMPOS]]="2B",1,0))</f>
        <v>#REF!</v>
      </c>
      <c r="AF95" s="279" t="e">
        <f>IF(tbl2020POS[[#This Row],[3B]]&gt;=GAMES_TO_QUALIFY,1,IF(tbl2020POS[[#This Row],[PRIMPOS]]="3B",1,0))</f>
        <v>#REF!</v>
      </c>
      <c r="AG95" s="279" t="e">
        <f>IF(tbl2020POS[[#This Row],[SS]]&gt;=GAMES_TO_QUALIFY,1,IF(tbl2020POS[[#This Row],[PRIMPOS]]="SS",1,0))</f>
        <v>#REF!</v>
      </c>
      <c r="AH95" s="279" t="e">
        <f>IF(tbl2020POS[[#This Row],[LF]]&gt;=GAMES_TO_QUALIFY,1,0)</f>
        <v>#REF!</v>
      </c>
      <c r="AI95" s="279" t="e">
        <f>IF(tbl2020POS[[#This Row],[CF]]&gt;=GAMES_TO_QUALIFY,1,0)</f>
        <v>#REF!</v>
      </c>
      <c r="AJ95" s="279" t="e">
        <f>IF(tbl2020POS[[#This Row],[RF]]&gt;=GAMES_TO_QUALIFY,1,0)</f>
        <v>#REF!</v>
      </c>
      <c r="AK95" s="279" t="e">
        <f>IF(tbl2020POS[[#This Row],[OF]]&gt;=GAMES_TO_QUALIFY,1,IF(tbl2020POS[[#This Row],[PRIMPOS]]="OF",1,0))</f>
        <v>#REF!</v>
      </c>
      <c r="AL95" s="279" t="e">
        <f>IF(tbl2020POS[[#This Row],[DH]]&gt;=GAMES_TO_QUALIFY,1,IF(tbl2020POS[[#This Row],[PRIMPOS]]="DH",1,0))</f>
        <v>#REF!</v>
      </c>
      <c r="AM95" s="279" t="e" cm="1">
        <f t="array" aca="1" ref="AM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" s="280" t="str">
        <f>IFERROR(LEFT(tbl2020POS[[#This Row],[POSROUGH]],LEN(tbl2020POS[[#This Row],[POSROUGH]])-1),"")</f>
        <v/>
      </c>
      <c r="AP9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" spans="1:42" x14ac:dyDescent="0.3">
      <c r="A96" s="277">
        <v>93</v>
      </c>
      <c r="B96" t="s">
        <v>20655</v>
      </c>
      <c r="C96" s="277">
        <v>25</v>
      </c>
      <c r="D96" s="278" t="s">
        <v>20565</v>
      </c>
      <c r="E96" s="277">
        <v>2</v>
      </c>
      <c r="F96" s="277">
        <v>4</v>
      </c>
      <c r="G96" s="277">
        <v>0</v>
      </c>
      <c r="H96" s="277">
        <v>0</v>
      </c>
      <c r="I96" s="277">
        <v>4</v>
      </c>
      <c r="J96" s="277">
        <v>4</v>
      </c>
      <c r="K96" s="277">
        <v>0</v>
      </c>
      <c r="L96" s="277">
        <v>0</v>
      </c>
      <c r="M96" s="277">
        <v>0</v>
      </c>
      <c r="N96" s="277">
        <v>0</v>
      </c>
      <c r="O96" s="277">
        <v>0</v>
      </c>
      <c r="P96" s="277">
        <v>0</v>
      </c>
      <c r="Q96" s="277">
        <v>0</v>
      </c>
      <c r="R96" s="277">
        <v>0</v>
      </c>
      <c r="S96" s="277">
        <v>0</v>
      </c>
      <c r="T96" s="277">
        <v>0</v>
      </c>
      <c r="U96" s="277">
        <v>0</v>
      </c>
      <c r="V96" s="277">
        <v>0</v>
      </c>
      <c r="W96" s="279" t="e">
        <f t="shared" si="1"/>
        <v>#REF!</v>
      </c>
      <c r="X96" s="279" t="s">
        <v>21865</v>
      </c>
      <c r="Y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" s="279">
        <f>IF(MAX(tbl2020POS[[#This Row],[P]:[PR]])=tbl2020POS[[#This Row],[P]],1,0)</f>
        <v>1</v>
      </c>
      <c r="AA96" s="279">
        <f>IF(tbl2020POS[[#This Row],[QUALP]]=1,IF(tbl2020POS[[#This Row],[GS]]&gt;=GS_TO_QUALIFY,1,0),0)</f>
        <v>0</v>
      </c>
      <c r="AB96" s="279">
        <f>IF(tbl2020POS[[#This Row],[QUALP]]=1,IF(tbl2020POS[[#This Row],[G]]-tbl2020POS[[#This Row],[GS]]&gt;=RP_APP_TO_QUALIFY,1,0),0)</f>
        <v>0</v>
      </c>
      <c r="AC96" s="279" t="e">
        <f>IF(tbl2020POS[[#This Row],[C]]&gt;=GAMES_TO_QUALIFY,1,IF(tbl2020POS[[#This Row],[PRIMPOS]]="C",1,0))</f>
        <v>#REF!</v>
      </c>
      <c r="AD96" s="279" t="e">
        <f>IF(tbl2020POS[[#This Row],[1B]]&gt;=GAMES_TO_QUALIFY,1,IF(tbl2020POS[[#This Row],[PRIMPOS]]="1B",1,0))</f>
        <v>#REF!</v>
      </c>
      <c r="AE96" s="279" t="e">
        <f>IF(tbl2020POS[[#This Row],[2B]]&gt;=GAMES_TO_QUALIFY,1,IF(tbl2020POS[[#This Row],[PRIMPOS]]="2B",1,0))</f>
        <v>#REF!</v>
      </c>
      <c r="AF96" s="279" t="e">
        <f>IF(tbl2020POS[[#This Row],[3B]]&gt;=GAMES_TO_QUALIFY,1,IF(tbl2020POS[[#This Row],[PRIMPOS]]="3B",1,0))</f>
        <v>#REF!</v>
      </c>
      <c r="AG96" s="279" t="e">
        <f>IF(tbl2020POS[[#This Row],[SS]]&gt;=GAMES_TO_QUALIFY,1,IF(tbl2020POS[[#This Row],[PRIMPOS]]="SS",1,0))</f>
        <v>#REF!</v>
      </c>
      <c r="AH96" s="279" t="e">
        <f>IF(tbl2020POS[[#This Row],[LF]]&gt;=GAMES_TO_QUALIFY,1,0)</f>
        <v>#REF!</v>
      </c>
      <c r="AI96" s="279" t="e">
        <f>IF(tbl2020POS[[#This Row],[CF]]&gt;=GAMES_TO_QUALIFY,1,0)</f>
        <v>#REF!</v>
      </c>
      <c r="AJ96" s="279" t="e">
        <f>IF(tbl2020POS[[#This Row],[RF]]&gt;=GAMES_TO_QUALIFY,1,0)</f>
        <v>#REF!</v>
      </c>
      <c r="AK96" s="279" t="e">
        <f>IF(tbl2020POS[[#This Row],[OF]]&gt;=GAMES_TO_QUALIFY,1,IF(tbl2020POS[[#This Row],[PRIMPOS]]="OF",1,0))</f>
        <v>#REF!</v>
      </c>
      <c r="AL96" s="279" t="e">
        <f>IF(tbl2020POS[[#This Row],[DH]]&gt;=GAMES_TO_QUALIFY,1,IF(tbl2020POS[[#This Row],[PRIMPOS]]="DH",1,0))</f>
        <v>#REF!</v>
      </c>
      <c r="AM96" s="279" t="str" cm="1">
        <f t="array" aca="1" ref="AM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" s="280" t="str">
        <f>IFERROR(LEFT(tbl2020POS[[#This Row],[POSROUGH]],LEN(tbl2020POS[[#This Row],[POSROUGH]])-1),"")</f>
        <v/>
      </c>
      <c r="AP9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7" spans="1:42" x14ac:dyDescent="0.3">
      <c r="A97" s="277">
        <v>94</v>
      </c>
      <c r="B97" t="s">
        <v>20656</v>
      </c>
      <c r="C97" s="277">
        <v>28</v>
      </c>
      <c r="D97" s="278" t="s">
        <v>1470</v>
      </c>
      <c r="E97" s="277">
        <v>7</v>
      </c>
      <c r="F97" s="277">
        <v>11</v>
      </c>
      <c r="G97" s="277">
        <v>0</v>
      </c>
      <c r="H97" s="277">
        <v>1</v>
      </c>
      <c r="I97" s="277">
        <v>11</v>
      </c>
      <c r="J97" s="277">
        <v>11</v>
      </c>
      <c r="K97" s="277">
        <v>0</v>
      </c>
      <c r="L97" s="277">
        <v>0</v>
      </c>
      <c r="M97" s="277">
        <v>0</v>
      </c>
      <c r="N97" s="277">
        <v>0</v>
      </c>
      <c r="O97" s="277">
        <v>0</v>
      </c>
      <c r="P97" s="277">
        <v>0</v>
      </c>
      <c r="Q97" s="277">
        <v>0</v>
      </c>
      <c r="R97" s="277">
        <v>0</v>
      </c>
      <c r="S97" s="277">
        <v>0</v>
      </c>
      <c r="T97" s="277">
        <v>0</v>
      </c>
      <c r="U97" s="277">
        <v>0</v>
      </c>
      <c r="V97" s="277">
        <v>0</v>
      </c>
      <c r="W97" s="279" t="e">
        <f t="shared" si="1"/>
        <v>#REF!</v>
      </c>
      <c r="X97" s="279" t="s">
        <v>8301</v>
      </c>
      <c r="Y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7" s="279">
        <f>IF(MAX(tbl2020POS[[#This Row],[P]:[PR]])=tbl2020POS[[#This Row],[P]],1,0)</f>
        <v>1</v>
      </c>
      <c r="AA97" s="279">
        <f>IF(tbl2020POS[[#This Row],[QUALP]]=1,IF(tbl2020POS[[#This Row],[GS]]&gt;=GS_TO_QUALIFY,1,0),0)</f>
        <v>0</v>
      </c>
      <c r="AB97" s="279">
        <f>IF(tbl2020POS[[#This Row],[QUALP]]=1,IF(tbl2020POS[[#This Row],[G]]-tbl2020POS[[#This Row],[GS]]&gt;=RP_APP_TO_QUALIFY,1,0),0)</f>
        <v>1</v>
      </c>
      <c r="AC97" s="279" t="e">
        <f>IF(tbl2020POS[[#This Row],[C]]&gt;=GAMES_TO_QUALIFY,1,IF(tbl2020POS[[#This Row],[PRIMPOS]]="C",1,0))</f>
        <v>#REF!</v>
      </c>
      <c r="AD97" s="279" t="e">
        <f>IF(tbl2020POS[[#This Row],[1B]]&gt;=GAMES_TO_QUALIFY,1,IF(tbl2020POS[[#This Row],[PRIMPOS]]="1B",1,0))</f>
        <v>#REF!</v>
      </c>
      <c r="AE97" s="279" t="e">
        <f>IF(tbl2020POS[[#This Row],[2B]]&gt;=GAMES_TO_QUALIFY,1,IF(tbl2020POS[[#This Row],[PRIMPOS]]="2B",1,0))</f>
        <v>#REF!</v>
      </c>
      <c r="AF97" s="279" t="e">
        <f>IF(tbl2020POS[[#This Row],[3B]]&gt;=GAMES_TO_QUALIFY,1,IF(tbl2020POS[[#This Row],[PRIMPOS]]="3B",1,0))</f>
        <v>#REF!</v>
      </c>
      <c r="AG97" s="279" t="e">
        <f>IF(tbl2020POS[[#This Row],[SS]]&gt;=GAMES_TO_QUALIFY,1,IF(tbl2020POS[[#This Row],[PRIMPOS]]="SS",1,0))</f>
        <v>#REF!</v>
      </c>
      <c r="AH97" s="279" t="e">
        <f>IF(tbl2020POS[[#This Row],[LF]]&gt;=GAMES_TO_QUALIFY,1,0)</f>
        <v>#REF!</v>
      </c>
      <c r="AI97" s="279" t="e">
        <f>IF(tbl2020POS[[#This Row],[CF]]&gt;=GAMES_TO_QUALIFY,1,0)</f>
        <v>#REF!</v>
      </c>
      <c r="AJ97" s="279" t="e">
        <f>IF(tbl2020POS[[#This Row],[RF]]&gt;=GAMES_TO_QUALIFY,1,0)</f>
        <v>#REF!</v>
      </c>
      <c r="AK97" s="279" t="e">
        <f>IF(tbl2020POS[[#This Row],[OF]]&gt;=GAMES_TO_QUALIFY,1,IF(tbl2020POS[[#This Row],[PRIMPOS]]="OF",1,0))</f>
        <v>#REF!</v>
      </c>
      <c r="AL97" s="279" t="e">
        <f>IF(tbl2020POS[[#This Row],[DH]]&gt;=GAMES_TO_QUALIFY,1,IF(tbl2020POS[[#This Row],[PRIMPOS]]="DH",1,0))</f>
        <v>#REF!</v>
      </c>
      <c r="AM97" s="279" t="str" cm="1">
        <f t="array" aca="1" ref="AM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" s="280" t="str">
        <f>IFERROR(LEFT(tbl2020POS[[#This Row],[POSROUGH]],LEN(tbl2020POS[[#This Row],[POSROUGH]])-1),"")</f>
        <v/>
      </c>
      <c r="AP9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" spans="1:42" x14ac:dyDescent="0.3">
      <c r="A98" s="277">
        <v>95</v>
      </c>
      <c r="B98" t="s">
        <v>20657</v>
      </c>
      <c r="C98" s="277">
        <v>26</v>
      </c>
      <c r="D98" s="278" t="s">
        <v>20563</v>
      </c>
      <c r="E98" s="277">
        <v>3</v>
      </c>
      <c r="F98" s="277">
        <v>12</v>
      </c>
      <c r="G98" s="277">
        <v>0</v>
      </c>
      <c r="H98" s="277">
        <v>0</v>
      </c>
      <c r="I98" s="277">
        <v>12</v>
      </c>
      <c r="J98" s="277">
        <v>12</v>
      </c>
      <c r="K98" s="277">
        <v>0</v>
      </c>
      <c r="L98" s="277">
        <v>0</v>
      </c>
      <c r="M98" s="277">
        <v>0</v>
      </c>
      <c r="N98" s="277">
        <v>0</v>
      </c>
      <c r="O98" s="277">
        <v>0</v>
      </c>
      <c r="P98" s="277">
        <v>0</v>
      </c>
      <c r="Q98" s="277">
        <v>0</v>
      </c>
      <c r="R98" s="277">
        <v>0</v>
      </c>
      <c r="S98" s="277">
        <v>0</v>
      </c>
      <c r="T98" s="277">
        <v>0</v>
      </c>
      <c r="U98" s="277">
        <v>0</v>
      </c>
      <c r="V98" s="277">
        <v>0</v>
      </c>
      <c r="W98" s="279" t="e">
        <f t="shared" si="1"/>
        <v>#REF!</v>
      </c>
      <c r="X98" s="279" t="s">
        <v>14763</v>
      </c>
      <c r="Y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" s="279">
        <f>IF(MAX(tbl2020POS[[#This Row],[P]:[PR]])=tbl2020POS[[#This Row],[P]],1,0)</f>
        <v>1</v>
      </c>
      <c r="AA98" s="279">
        <f>IF(tbl2020POS[[#This Row],[QUALP]]=1,IF(tbl2020POS[[#This Row],[GS]]&gt;=GS_TO_QUALIFY,1,0),0)</f>
        <v>0</v>
      </c>
      <c r="AB98" s="279">
        <f>IF(tbl2020POS[[#This Row],[QUALP]]=1,IF(tbl2020POS[[#This Row],[G]]-tbl2020POS[[#This Row],[GS]]&gt;=RP_APP_TO_QUALIFY,1,0),0)</f>
        <v>1</v>
      </c>
      <c r="AC98" s="279" t="e">
        <f>IF(tbl2020POS[[#This Row],[C]]&gt;=GAMES_TO_QUALIFY,1,IF(tbl2020POS[[#This Row],[PRIMPOS]]="C",1,0))</f>
        <v>#REF!</v>
      </c>
      <c r="AD98" s="279" t="e">
        <f>IF(tbl2020POS[[#This Row],[1B]]&gt;=GAMES_TO_QUALIFY,1,IF(tbl2020POS[[#This Row],[PRIMPOS]]="1B",1,0))</f>
        <v>#REF!</v>
      </c>
      <c r="AE98" s="279" t="e">
        <f>IF(tbl2020POS[[#This Row],[2B]]&gt;=GAMES_TO_QUALIFY,1,IF(tbl2020POS[[#This Row],[PRIMPOS]]="2B",1,0))</f>
        <v>#REF!</v>
      </c>
      <c r="AF98" s="279" t="e">
        <f>IF(tbl2020POS[[#This Row],[3B]]&gt;=GAMES_TO_QUALIFY,1,IF(tbl2020POS[[#This Row],[PRIMPOS]]="3B",1,0))</f>
        <v>#REF!</v>
      </c>
      <c r="AG98" s="279" t="e">
        <f>IF(tbl2020POS[[#This Row],[SS]]&gt;=GAMES_TO_QUALIFY,1,IF(tbl2020POS[[#This Row],[PRIMPOS]]="SS",1,0))</f>
        <v>#REF!</v>
      </c>
      <c r="AH98" s="279" t="e">
        <f>IF(tbl2020POS[[#This Row],[LF]]&gt;=GAMES_TO_QUALIFY,1,0)</f>
        <v>#REF!</v>
      </c>
      <c r="AI98" s="279" t="e">
        <f>IF(tbl2020POS[[#This Row],[CF]]&gt;=GAMES_TO_QUALIFY,1,0)</f>
        <v>#REF!</v>
      </c>
      <c r="AJ98" s="279" t="e">
        <f>IF(tbl2020POS[[#This Row],[RF]]&gt;=GAMES_TO_QUALIFY,1,0)</f>
        <v>#REF!</v>
      </c>
      <c r="AK98" s="279" t="e">
        <f>IF(tbl2020POS[[#This Row],[OF]]&gt;=GAMES_TO_QUALIFY,1,IF(tbl2020POS[[#This Row],[PRIMPOS]]="OF",1,0))</f>
        <v>#REF!</v>
      </c>
      <c r="AL98" s="279" t="e">
        <f>IF(tbl2020POS[[#This Row],[DH]]&gt;=GAMES_TO_QUALIFY,1,IF(tbl2020POS[[#This Row],[PRIMPOS]]="DH",1,0))</f>
        <v>#REF!</v>
      </c>
      <c r="AM98" s="279" t="str" cm="1">
        <f t="array" aca="1" ref="AM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" s="280" t="str">
        <f>IFERROR(LEFT(tbl2020POS[[#This Row],[POSROUGH]],LEN(tbl2020POS[[#This Row],[POSROUGH]])-1),"")</f>
        <v/>
      </c>
      <c r="AP9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" spans="1:42" x14ac:dyDescent="0.3">
      <c r="A99" s="277">
        <v>96</v>
      </c>
      <c r="B99" t="s">
        <v>20658</v>
      </c>
      <c r="C99" s="277">
        <v>27</v>
      </c>
      <c r="D99" s="278" t="s">
        <v>1416</v>
      </c>
      <c r="E99" s="277">
        <v>5</v>
      </c>
      <c r="F99" s="277">
        <v>57</v>
      </c>
      <c r="G99" s="277">
        <v>55</v>
      </c>
      <c r="H99" s="277">
        <v>57</v>
      </c>
      <c r="I99" s="277">
        <v>35</v>
      </c>
      <c r="J99" s="277">
        <v>0</v>
      </c>
      <c r="K99" s="277">
        <v>0</v>
      </c>
      <c r="L99" s="277">
        <v>35</v>
      </c>
      <c r="M99" s="277">
        <v>0</v>
      </c>
      <c r="N99" s="277">
        <v>0</v>
      </c>
      <c r="O99" s="277">
        <v>0</v>
      </c>
      <c r="P99" s="277">
        <v>0</v>
      </c>
      <c r="Q99" s="277">
        <v>0</v>
      </c>
      <c r="R99" s="277">
        <v>0</v>
      </c>
      <c r="S99" s="277">
        <v>0</v>
      </c>
      <c r="T99" s="277">
        <v>21</v>
      </c>
      <c r="U99" s="277">
        <v>2</v>
      </c>
      <c r="V99" s="277">
        <v>0</v>
      </c>
      <c r="W99" s="279" t="e">
        <f t="shared" si="1"/>
        <v>#REF!</v>
      </c>
      <c r="X99" s="279" t="s">
        <v>11401</v>
      </c>
      <c r="Y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9" s="279">
        <f>IF(MAX(tbl2020POS[[#This Row],[P]:[PR]])=tbl2020POS[[#This Row],[P]],1,0)</f>
        <v>0</v>
      </c>
      <c r="AA99" s="279">
        <f>IF(tbl2020POS[[#This Row],[QUALP]]=1,IF(tbl2020POS[[#This Row],[GS]]&gt;=GS_TO_QUALIFY,1,0),0)</f>
        <v>0</v>
      </c>
      <c r="AB99" s="279">
        <f>IF(tbl2020POS[[#This Row],[QUALP]]=1,IF(tbl2020POS[[#This Row],[G]]-tbl2020POS[[#This Row],[GS]]&gt;=RP_APP_TO_QUALIFY,1,0),0)</f>
        <v>0</v>
      </c>
      <c r="AC99" s="279" t="e">
        <f>IF(tbl2020POS[[#This Row],[C]]&gt;=GAMES_TO_QUALIFY,1,IF(tbl2020POS[[#This Row],[PRIMPOS]]="C",1,0))</f>
        <v>#REF!</v>
      </c>
      <c r="AD99" s="279" t="e">
        <f>IF(tbl2020POS[[#This Row],[1B]]&gt;=GAMES_TO_QUALIFY,1,IF(tbl2020POS[[#This Row],[PRIMPOS]]="1B",1,0))</f>
        <v>#REF!</v>
      </c>
      <c r="AE99" s="279" t="e">
        <f>IF(tbl2020POS[[#This Row],[2B]]&gt;=GAMES_TO_QUALIFY,1,IF(tbl2020POS[[#This Row],[PRIMPOS]]="2B",1,0))</f>
        <v>#REF!</v>
      </c>
      <c r="AF99" s="279" t="e">
        <f>IF(tbl2020POS[[#This Row],[3B]]&gt;=GAMES_TO_QUALIFY,1,IF(tbl2020POS[[#This Row],[PRIMPOS]]="3B",1,0))</f>
        <v>#REF!</v>
      </c>
      <c r="AG99" s="279" t="e">
        <f>IF(tbl2020POS[[#This Row],[SS]]&gt;=GAMES_TO_QUALIFY,1,IF(tbl2020POS[[#This Row],[PRIMPOS]]="SS",1,0))</f>
        <v>#REF!</v>
      </c>
      <c r="AH99" s="279" t="e">
        <f>IF(tbl2020POS[[#This Row],[LF]]&gt;=GAMES_TO_QUALIFY,1,0)</f>
        <v>#REF!</v>
      </c>
      <c r="AI99" s="279" t="e">
        <f>IF(tbl2020POS[[#This Row],[CF]]&gt;=GAMES_TO_QUALIFY,1,0)</f>
        <v>#REF!</v>
      </c>
      <c r="AJ99" s="279" t="e">
        <f>IF(tbl2020POS[[#This Row],[RF]]&gt;=GAMES_TO_QUALIFY,1,0)</f>
        <v>#REF!</v>
      </c>
      <c r="AK99" s="279" t="e">
        <f>IF(tbl2020POS[[#This Row],[OF]]&gt;=GAMES_TO_QUALIFY,1,IF(tbl2020POS[[#This Row],[PRIMPOS]]="OF",1,0))</f>
        <v>#REF!</v>
      </c>
      <c r="AL99" s="279" t="e">
        <f>IF(tbl2020POS[[#This Row],[DH]]&gt;=GAMES_TO_QUALIFY,1,IF(tbl2020POS[[#This Row],[PRIMPOS]]="DH",1,0))</f>
        <v>#REF!</v>
      </c>
      <c r="AM99" s="279" t="e" cm="1">
        <f t="array" aca="1" ref="AM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" s="280" t="str">
        <f>IFERROR(LEFT(tbl2020POS[[#This Row],[POSROUGH]],LEN(tbl2020POS[[#This Row],[POSROUGH]])-1),"")</f>
        <v/>
      </c>
      <c r="AP9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" spans="1:42" x14ac:dyDescent="0.3">
      <c r="A100" s="277">
        <v>97</v>
      </c>
      <c r="B100" t="s">
        <v>20659</v>
      </c>
      <c r="C100" s="277">
        <v>24</v>
      </c>
      <c r="D100" s="278" t="s">
        <v>1379</v>
      </c>
      <c r="E100" s="277">
        <v>4</v>
      </c>
      <c r="F100" s="277">
        <v>56</v>
      </c>
      <c r="G100" s="277">
        <v>56</v>
      </c>
      <c r="H100" s="277">
        <v>56</v>
      </c>
      <c r="I100" s="277">
        <v>54</v>
      </c>
      <c r="J100" s="277">
        <v>0</v>
      </c>
      <c r="K100" s="277">
        <v>0</v>
      </c>
      <c r="L100" s="277">
        <v>19</v>
      </c>
      <c r="M100" s="277">
        <v>0</v>
      </c>
      <c r="N100" s="277">
        <v>0</v>
      </c>
      <c r="O100" s="277">
        <v>0</v>
      </c>
      <c r="P100" s="277">
        <v>0</v>
      </c>
      <c r="Q100" s="277">
        <v>39</v>
      </c>
      <c r="R100" s="277">
        <v>1</v>
      </c>
      <c r="S100" s="277">
        <v>39</v>
      </c>
      <c r="T100" s="277">
        <v>2</v>
      </c>
      <c r="U100" s="277">
        <v>0</v>
      </c>
      <c r="V100" s="277">
        <v>0</v>
      </c>
      <c r="W100" s="279" t="e">
        <f t="shared" si="1"/>
        <v>#REF!</v>
      </c>
      <c r="X100" s="279" t="s">
        <v>11416</v>
      </c>
      <c r="Y1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0" s="279">
        <f>IF(MAX(tbl2020POS[[#This Row],[P]:[PR]])=tbl2020POS[[#This Row],[P]],1,0)</f>
        <v>0</v>
      </c>
      <c r="AA100" s="279">
        <f>IF(tbl2020POS[[#This Row],[QUALP]]=1,IF(tbl2020POS[[#This Row],[GS]]&gt;=GS_TO_QUALIFY,1,0),0)</f>
        <v>0</v>
      </c>
      <c r="AB100" s="279">
        <f>IF(tbl2020POS[[#This Row],[QUALP]]=1,IF(tbl2020POS[[#This Row],[G]]-tbl2020POS[[#This Row],[GS]]&gt;=RP_APP_TO_QUALIFY,1,0),0)</f>
        <v>0</v>
      </c>
      <c r="AC100" s="279" t="e">
        <f>IF(tbl2020POS[[#This Row],[C]]&gt;=GAMES_TO_QUALIFY,1,IF(tbl2020POS[[#This Row],[PRIMPOS]]="C",1,0))</f>
        <v>#REF!</v>
      </c>
      <c r="AD100" s="279" t="e">
        <f>IF(tbl2020POS[[#This Row],[1B]]&gt;=GAMES_TO_QUALIFY,1,IF(tbl2020POS[[#This Row],[PRIMPOS]]="1B",1,0))</f>
        <v>#REF!</v>
      </c>
      <c r="AE100" s="279" t="e">
        <f>IF(tbl2020POS[[#This Row],[2B]]&gt;=GAMES_TO_QUALIFY,1,IF(tbl2020POS[[#This Row],[PRIMPOS]]="2B",1,0))</f>
        <v>#REF!</v>
      </c>
      <c r="AF100" s="279" t="e">
        <f>IF(tbl2020POS[[#This Row],[3B]]&gt;=GAMES_TO_QUALIFY,1,IF(tbl2020POS[[#This Row],[PRIMPOS]]="3B",1,0))</f>
        <v>#REF!</v>
      </c>
      <c r="AG100" s="279" t="e">
        <f>IF(tbl2020POS[[#This Row],[SS]]&gt;=GAMES_TO_QUALIFY,1,IF(tbl2020POS[[#This Row],[PRIMPOS]]="SS",1,0))</f>
        <v>#REF!</v>
      </c>
      <c r="AH100" s="279" t="e">
        <f>IF(tbl2020POS[[#This Row],[LF]]&gt;=GAMES_TO_QUALIFY,1,0)</f>
        <v>#REF!</v>
      </c>
      <c r="AI100" s="279" t="e">
        <f>IF(tbl2020POS[[#This Row],[CF]]&gt;=GAMES_TO_QUALIFY,1,0)</f>
        <v>#REF!</v>
      </c>
      <c r="AJ100" s="279" t="e">
        <f>IF(tbl2020POS[[#This Row],[RF]]&gt;=GAMES_TO_QUALIFY,1,0)</f>
        <v>#REF!</v>
      </c>
      <c r="AK100" s="279" t="e">
        <f>IF(tbl2020POS[[#This Row],[OF]]&gt;=GAMES_TO_QUALIFY,1,IF(tbl2020POS[[#This Row],[PRIMPOS]]="OF",1,0))</f>
        <v>#REF!</v>
      </c>
      <c r="AL100" s="279" t="e">
        <f>IF(tbl2020POS[[#This Row],[DH]]&gt;=GAMES_TO_QUALIFY,1,IF(tbl2020POS[[#This Row],[PRIMPOS]]="DH",1,0))</f>
        <v>#REF!</v>
      </c>
      <c r="AM100" s="279" t="e" cm="1">
        <f t="array" aca="1" ref="AM1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" s="280" t="str">
        <f>IFERROR(LEFT(tbl2020POS[[#This Row],[POSROUGH]],LEN(tbl2020POS[[#This Row],[POSROUGH]])-1),"")</f>
        <v/>
      </c>
      <c r="AP10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" spans="1:42" x14ac:dyDescent="0.3">
      <c r="A101" s="277">
        <v>98</v>
      </c>
      <c r="B101" t="s">
        <v>20660</v>
      </c>
      <c r="C101" s="277">
        <v>32</v>
      </c>
      <c r="D101" s="278" t="s">
        <v>20607</v>
      </c>
      <c r="E101" s="277">
        <v>10</v>
      </c>
      <c r="F101" s="277">
        <v>51</v>
      </c>
      <c r="G101" s="277">
        <v>41</v>
      </c>
      <c r="H101" s="277">
        <v>51</v>
      </c>
      <c r="I101" s="277">
        <v>47</v>
      </c>
      <c r="J101" s="277">
        <v>0</v>
      </c>
      <c r="K101" s="277">
        <v>0</v>
      </c>
      <c r="L101" s="277">
        <v>47</v>
      </c>
      <c r="M101" s="277">
        <v>0</v>
      </c>
      <c r="N101" s="277">
        <v>0</v>
      </c>
      <c r="O101" s="277">
        <v>0</v>
      </c>
      <c r="P101" s="277">
        <v>0</v>
      </c>
      <c r="Q101" s="277">
        <v>0</v>
      </c>
      <c r="R101" s="277">
        <v>0</v>
      </c>
      <c r="S101" s="277">
        <v>0</v>
      </c>
      <c r="T101" s="277">
        <v>1</v>
      </c>
      <c r="U101" s="277">
        <v>6</v>
      </c>
      <c r="V101" s="277">
        <v>0</v>
      </c>
      <c r="W101" s="279" t="e">
        <f t="shared" si="1"/>
        <v>#REF!</v>
      </c>
      <c r="X101" s="279" t="s">
        <v>1535</v>
      </c>
      <c r="Y1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1" s="279">
        <f>IF(MAX(tbl2020POS[[#This Row],[P]:[PR]])=tbl2020POS[[#This Row],[P]],1,0)</f>
        <v>0</v>
      </c>
      <c r="AA101" s="279">
        <f>IF(tbl2020POS[[#This Row],[QUALP]]=1,IF(tbl2020POS[[#This Row],[GS]]&gt;=GS_TO_QUALIFY,1,0),0)</f>
        <v>0</v>
      </c>
      <c r="AB101" s="279">
        <f>IF(tbl2020POS[[#This Row],[QUALP]]=1,IF(tbl2020POS[[#This Row],[G]]-tbl2020POS[[#This Row],[GS]]&gt;=RP_APP_TO_QUALIFY,1,0),0)</f>
        <v>0</v>
      </c>
      <c r="AC101" s="279" t="e">
        <f>IF(tbl2020POS[[#This Row],[C]]&gt;=GAMES_TO_QUALIFY,1,IF(tbl2020POS[[#This Row],[PRIMPOS]]="C",1,0))</f>
        <v>#REF!</v>
      </c>
      <c r="AD101" s="279" t="e">
        <f>IF(tbl2020POS[[#This Row],[1B]]&gt;=GAMES_TO_QUALIFY,1,IF(tbl2020POS[[#This Row],[PRIMPOS]]="1B",1,0))</f>
        <v>#REF!</v>
      </c>
      <c r="AE101" s="279" t="e">
        <f>IF(tbl2020POS[[#This Row],[2B]]&gt;=GAMES_TO_QUALIFY,1,IF(tbl2020POS[[#This Row],[PRIMPOS]]="2B",1,0))</f>
        <v>#REF!</v>
      </c>
      <c r="AF101" s="279" t="e">
        <f>IF(tbl2020POS[[#This Row],[3B]]&gt;=GAMES_TO_QUALIFY,1,IF(tbl2020POS[[#This Row],[PRIMPOS]]="3B",1,0))</f>
        <v>#REF!</v>
      </c>
      <c r="AG101" s="279" t="e">
        <f>IF(tbl2020POS[[#This Row],[SS]]&gt;=GAMES_TO_QUALIFY,1,IF(tbl2020POS[[#This Row],[PRIMPOS]]="SS",1,0))</f>
        <v>#REF!</v>
      </c>
      <c r="AH101" s="279" t="e">
        <f>IF(tbl2020POS[[#This Row],[LF]]&gt;=GAMES_TO_QUALIFY,1,0)</f>
        <v>#REF!</v>
      </c>
      <c r="AI101" s="279" t="e">
        <f>IF(tbl2020POS[[#This Row],[CF]]&gt;=GAMES_TO_QUALIFY,1,0)</f>
        <v>#REF!</v>
      </c>
      <c r="AJ101" s="279" t="e">
        <f>IF(tbl2020POS[[#This Row],[RF]]&gt;=GAMES_TO_QUALIFY,1,0)</f>
        <v>#REF!</v>
      </c>
      <c r="AK101" s="279" t="e">
        <f>IF(tbl2020POS[[#This Row],[OF]]&gt;=GAMES_TO_QUALIFY,1,IF(tbl2020POS[[#This Row],[PRIMPOS]]="OF",1,0))</f>
        <v>#REF!</v>
      </c>
      <c r="AL101" s="279" t="e">
        <f>IF(tbl2020POS[[#This Row],[DH]]&gt;=GAMES_TO_QUALIFY,1,IF(tbl2020POS[[#This Row],[PRIMPOS]]="DH",1,0))</f>
        <v>#REF!</v>
      </c>
      <c r="AM101" s="279" t="e" cm="1">
        <f t="array" aca="1" ref="AM1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" s="280" t="str">
        <f>IFERROR(LEFT(tbl2020POS[[#This Row],[POSROUGH]],LEN(tbl2020POS[[#This Row],[POSROUGH]])-1),"")</f>
        <v/>
      </c>
      <c r="AP10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" spans="1:42" x14ac:dyDescent="0.3">
      <c r="A102" s="277">
        <v>99</v>
      </c>
      <c r="B102" t="s">
        <v>20661</v>
      </c>
      <c r="C102" s="277">
        <v>30</v>
      </c>
      <c r="D102" s="278" t="s">
        <v>1470</v>
      </c>
      <c r="E102" s="277">
        <v>2</v>
      </c>
      <c r="F102" s="277">
        <v>21</v>
      </c>
      <c r="G102" s="277">
        <v>16</v>
      </c>
      <c r="H102" s="277">
        <v>21</v>
      </c>
      <c r="I102" s="277">
        <v>20</v>
      </c>
      <c r="J102" s="277">
        <v>1</v>
      </c>
      <c r="K102" s="277">
        <v>20</v>
      </c>
      <c r="L102" s="277">
        <v>0</v>
      </c>
      <c r="M102" s="277">
        <v>0</v>
      </c>
      <c r="N102" s="277">
        <v>0</v>
      </c>
      <c r="O102" s="277">
        <v>0</v>
      </c>
      <c r="P102" s="277">
        <v>0</v>
      </c>
      <c r="Q102" s="277">
        <v>0</v>
      </c>
      <c r="R102" s="277">
        <v>0</v>
      </c>
      <c r="S102" s="277">
        <v>0</v>
      </c>
      <c r="T102" s="277">
        <v>0</v>
      </c>
      <c r="U102" s="277">
        <v>0</v>
      </c>
      <c r="V102" s="277">
        <v>1</v>
      </c>
      <c r="W102" s="279" t="e">
        <f t="shared" si="1"/>
        <v>#REF!</v>
      </c>
      <c r="X102" s="279" t="s">
        <v>15619</v>
      </c>
      <c r="Y1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2" s="279">
        <f>IF(MAX(tbl2020POS[[#This Row],[P]:[PR]])=tbl2020POS[[#This Row],[P]],1,0)</f>
        <v>0</v>
      </c>
      <c r="AA102" s="279">
        <f>IF(tbl2020POS[[#This Row],[QUALP]]=1,IF(tbl2020POS[[#This Row],[GS]]&gt;=GS_TO_QUALIFY,1,0),0)</f>
        <v>0</v>
      </c>
      <c r="AB102" s="279">
        <f>IF(tbl2020POS[[#This Row],[QUALP]]=1,IF(tbl2020POS[[#This Row],[G]]-tbl2020POS[[#This Row],[GS]]&gt;=RP_APP_TO_QUALIFY,1,0),0)</f>
        <v>0</v>
      </c>
      <c r="AC102" s="279" t="e">
        <f>IF(tbl2020POS[[#This Row],[C]]&gt;=GAMES_TO_QUALIFY,1,IF(tbl2020POS[[#This Row],[PRIMPOS]]="C",1,0))</f>
        <v>#REF!</v>
      </c>
      <c r="AD102" s="279" t="e">
        <f>IF(tbl2020POS[[#This Row],[1B]]&gt;=GAMES_TO_QUALIFY,1,IF(tbl2020POS[[#This Row],[PRIMPOS]]="1B",1,0))</f>
        <v>#REF!</v>
      </c>
      <c r="AE102" s="279" t="e">
        <f>IF(tbl2020POS[[#This Row],[2B]]&gt;=GAMES_TO_QUALIFY,1,IF(tbl2020POS[[#This Row],[PRIMPOS]]="2B",1,0))</f>
        <v>#REF!</v>
      </c>
      <c r="AF102" s="279" t="e">
        <f>IF(tbl2020POS[[#This Row],[3B]]&gt;=GAMES_TO_QUALIFY,1,IF(tbl2020POS[[#This Row],[PRIMPOS]]="3B",1,0))</f>
        <v>#REF!</v>
      </c>
      <c r="AG102" s="279" t="e">
        <f>IF(tbl2020POS[[#This Row],[SS]]&gt;=GAMES_TO_QUALIFY,1,IF(tbl2020POS[[#This Row],[PRIMPOS]]="SS",1,0))</f>
        <v>#REF!</v>
      </c>
      <c r="AH102" s="279" t="e">
        <f>IF(tbl2020POS[[#This Row],[LF]]&gt;=GAMES_TO_QUALIFY,1,0)</f>
        <v>#REF!</v>
      </c>
      <c r="AI102" s="279" t="e">
        <f>IF(tbl2020POS[[#This Row],[CF]]&gt;=GAMES_TO_QUALIFY,1,0)</f>
        <v>#REF!</v>
      </c>
      <c r="AJ102" s="279" t="e">
        <f>IF(tbl2020POS[[#This Row],[RF]]&gt;=GAMES_TO_QUALIFY,1,0)</f>
        <v>#REF!</v>
      </c>
      <c r="AK102" s="279" t="e">
        <f>IF(tbl2020POS[[#This Row],[OF]]&gt;=GAMES_TO_QUALIFY,1,IF(tbl2020POS[[#This Row],[PRIMPOS]]="OF",1,0))</f>
        <v>#REF!</v>
      </c>
      <c r="AL102" s="279" t="e">
        <f>IF(tbl2020POS[[#This Row],[DH]]&gt;=GAMES_TO_QUALIFY,1,IF(tbl2020POS[[#This Row],[PRIMPOS]]="DH",1,0))</f>
        <v>#REF!</v>
      </c>
      <c r="AM102" s="279" t="e" cm="1">
        <f t="array" aca="1" ref="AM1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" s="280" t="str">
        <f>IFERROR(LEFT(tbl2020POS[[#This Row],[POSROUGH]],LEN(tbl2020POS[[#This Row],[POSROUGH]])-1),"")</f>
        <v/>
      </c>
      <c r="AP10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" spans="1:42" x14ac:dyDescent="0.3">
      <c r="A103" s="277">
        <v>100</v>
      </c>
      <c r="B103" t="s">
        <v>20662</v>
      </c>
      <c r="C103" s="277">
        <v>25</v>
      </c>
      <c r="D103" s="278" t="s">
        <v>1389</v>
      </c>
      <c r="E103" s="277">
        <v>5</v>
      </c>
      <c r="F103" s="277">
        <v>14</v>
      </c>
      <c r="G103" s="277">
        <v>12</v>
      </c>
      <c r="H103" s="277">
        <v>14</v>
      </c>
      <c r="I103" s="277">
        <v>13</v>
      </c>
      <c r="J103" s="277">
        <v>0</v>
      </c>
      <c r="K103" s="277">
        <v>0</v>
      </c>
      <c r="L103" s="277">
        <v>0</v>
      </c>
      <c r="M103" s="277">
        <v>0</v>
      </c>
      <c r="N103" s="277">
        <v>0</v>
      </c>
      <c r="O103" s="277">
        <v>0</v>
      </c>
      <c r="P103" s="277">
        <v>13</v>
      </c>
      <c r="Q103" s="277">
        <v>0</v>
      </c>
      <c r="R103" s="277">
        <v>0</v>
      </c>
      <c r="S103" s="277">
        <v>13</v>
      </c>
      <c r="T103" s="277">
        <v>0</v>
      </c>
      <c r="U103" s="277">
        <v>2</v>
      </c>
      <c r="V103" s="277">
        <v>0</v>
      </c>
      <c r="W103" s="279" t="e">
        <f t="shared" si="1"/>
        <v>#REF!</v>
      </c>
      <c r="X103" s="279" t="s">
        <v>11422</v>
      </c>
      <c r="Y1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3" s="279">
        <f>IF(MAX(tbl2020POS[[#This Row],[P]:[PR]])=tbl2020POS[[#This Row],[P]],1,0)</f>
        <v>0</v>
      </c>
      <c r="AA103" s="279">
        <f>IF(tbl2020POS[[#This Row],[QUALP]]=1,IF(tbl2020POS[[#This Row],[GS]]&gt;=GS_TO_QUALIFY,1,0),0)</f>
        <v>0</v>
      </c>
      <c r="AB103" s="279">
        <f>IF(tbl2020POS[[#This Row],[QUALP]]=1,IF(tbl2020POS[[#This Row],[G]]-tbl2020POS[[#This Row],[GS]]&gt;=RP_APP_TO_QUALIFY,1,0),0)</f>
        <v>0</v>
      </c>
      <c r="AC103" s="279" t="e">
        <f>IF(tbl2020POS[[#This Row],[C]]&gt;=GAMES_TO_QUALIFY,1,IF(tbl2020POS[[#This Row],[PRIMPOS]]="C",1,0))</f>
        <v>#REF!</v>
      </c>
      <c r="AD103" s="279" t="e">
        <f>IF(tbl2020POS[[#This Row],[1B]]&gt;=GAMES_TO_QUALIFY,1,IF(tbl2020POS[[#This Row],[PRIMPOS]]="1B",1,0))</f>
        <v>#REF!</v>
      </c>
      <c r="AE103" s="279" t="e">
        <f>IF(tbl2020POS[[#This Row],[2B]]&gt;=GAMES_TO_QUALIFY,1,IF(tbl2020POS[[#This Row],[PRIMPOS]]="2B",1,0))</f>
        <v>#REF!</v>
      </c>
      <c r="AF103" s="279" t="e">
        <f>IF(tbl2020POS[[#This Row],[3B]]&gt;=GAMES_TO_QUALIFY,1,IF(tbl2020POS[[#This Row],[PRIMPOS]]="3B",1,0))</f>
        <v>#REF!</v>
      </c>
      <c r="AG103" s="279" t="e">
        <f>IF(tbl2020POS[[#This Row],[SS]]&gt;=GAMES_TO_QUALIFY,1,IF(tbl2020POS[[#This Row],[PRIMPOS]]="SS",1,0))</f>
        <v>#REF!</v>
      </c>
      <c r="AH103" s="279" t="e">
        <f>IF(tbl2020POS[[#This Row],[LF]]&gt;=GAMES_TO_QUALIFY,1,0)</f>
        <v>#REF!</v>
      </c>
      <c r="AI103" s="279" t="e">
        <f>IF(tbl2020POS[[#This Row],[CF]]&gt;=GAMES_TO_QUALIFY,1,0)</f>
        <v>#REF!</v>
      </c>
      <c r="AJ103" s="279" t="e">
        <f>IF(tbl2020POS[[#This Row],[RF]]&gt;=GAMES_TO_QUALIFY,1,0)</f>
        <v>#REF!</v>
      </c>
      <c r="AK103" s="279" t="e">
        <f>IF(tbl2020POS[[#This Row],[OF]]&gt;=GAMES_TO_QUALIFY,1,IF(tbl2020POS[[#This Row],[PRIMPOS]]="OF",1,0))</f>
        <v>#REF!</v>
      </c>
      <c r="AL103" s="279" t="e">
        <f>IF(tbl2020POS[[#This Row],[DH]]&gt;=GAMES_TO_QUALIFY,1,IF(tbl2020POS[[#This Row],[PRIMPOS]]="DH",1,0))</f>
        <v>#REF!</v>
      </c>
      <c r="AM103" s="279" t="e" cm="1">
        <f t="array" aca="1" ref="AM1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" s="280" t="str">
        <f>IFERROR(LEFT(tbl2020POS[[#This Row],[POSROUGH]],LEN(tbl2020POS[[#This Row],[POSROUGH]])-1),"")</f>
        <v/>
      </c>
      <c r="AP10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" spans="1:42" x14ac:dyDescent="0.3">
      <c r="A104" s="277">
        <v>101</v>
      </c>
      <c r="B104" t="s">
        <v>20663</v>
      </c>
      <c r="C104" s="277">
        <v>26</v>
      </c>
      <c r="D104" s="278" t="s">
        <v>1430</v>
      </c>
      <c r="E104" s="277" t="s">
        <v>20557</v>
      </c>
      <c r="F104" s="277">
        <v>8</v>
      </c>
      <c r="G104" s="277">
        <v>1</v>
      </c>
      <c r="H104" s="277">
        <v>0</v>
      </c>
      <c r="I104" s="277">
        <v>8</v>
      </c>
      <c r="J104" s="277">
        <v>8</v>
      </c>
      <c r="K104" s="277">
        <v>0</v>
      </c>
      <c r="L104" s="277">
        <v>0</v>
      </c>
      <c r="M104" s="277">
        <v>0</v>
      </c>
      <c r="N104" s="277">
        <v>0</v>
      </c>
      <c r="O104" s="277">
        <v>0</v>
      </c>
      <c r="P104" s="277">
        <v>0</v>
      </c>
      <c r="Q104" s="277">
        <v>0</v>
      </c>
      <c r="R104" s="277">
        <v>0</v>
      </c>
      <c r="S104" s="277">
        <v>0</v>
      </c>
      <c r="T104" s="277">
        <v>0</v>
      </c>
      <c r="U104" s="277">
        <v>0</v>
      </c>
      <c r="V104" s="277">
        <v>0</v>
      </c>
      <c r="W104" s="279" t="e">
        <f t="shared" si="1"/>
        <v>#REF!</v>
      </c>
      <c r="X104" s="279" t="s">
        <v>21866</v>
      </c>
      <c r="Y1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" s="279">
        <f>IF(MAX(tbl2020POS[[#This Row],[P]:[PR]])=tbl2020POS[[#This Row],[P]],1,0)</f>
        <v>1</v>
      </c>
      <c r="AA104" s="279">
        <f>IF(tbl2020POS[[#This Row],[QUALP]]=1,IF(tbl2020POS[[#This Row],[GS]]&gt;=GS_TO_QUALIFY,1,0),0)</f>
        <v>0</v>
      </c>
      <c r="AB104" s="279">
        <f>IF(tbl2020POS[[#This Row],[QUALP]]=1,IF(tbl2020POS[[#This Row],[G]]-tbl2020POS[[#This Row],[GS]]&gt;=RP_APP_TO_QUALIFY,1,0),0)</f>
        <v>1</v>
      </c>
      <c r="AC104" s="279" t="e">
        <f>IF(tbl2020POS[[#This Row],[C]]&gt;=GAMES_TO_QUALIFY,1,IF(tbl2020POS[[#This Row],[PRIMPOS]]="C",1,0))</f>
        <v>#REF!</v>
      </c>
      <c r="AD104" s="279" t="e">
        <f>IF(tbl2020POS[[#This Row],[1B]]&gt;=GAMES_TO_QUALIFY,1,IF(tbl2020POS[[#This Row],[PRIMPOS]]="1B",1,0))</f>
        <v>#REF!</v>
      </c>
      <c r="AE104" s="279" t="e">
        <f>IF(tbl2020POS[[#This Row],[2B]]&gt;=GAMES_TO_QUALIFY,1,IF(tbl2020POS[[#This Row],[PRIMPOS]]="2B",1,0))</f>
        <v>#REF!</v>
      </c>
      <c r="AF104" s="279" t="e">
        <f>IF(tbl2020POS[[#This Row],[3B]]&gt;=GAMES_TO_QUALIFY,1,IF(tbl2020POS[[#This Row],[PRIMPOS]]="3B",1,0))</f>
        <v>#REF!</v>
      </c>
      <c r="AG104" s="279" t="e">
        <f>IF(tbl2020POS[[#This Row],[SS]]&gt;=GAMES_TO_QUALIFY,1,IF(tbl2020POS[[#This Row],[PRIMPOS]]="SS",1,0))</f>
        <v>#REF!</v>
      </c>
      <c r="AH104" s="279" t="e">
        <f>IF(tbl2020POS[[#This Row],[LF]]&gt;=GAMES_TO_QUALIFY,1,0)</f>
        <v>#REF!</v>
      </c>
      <c r="AI104" s="279" t="e">
        <f>IF(tbl2020POS[[#This Row],[CF]]&gt;=GAMES_TO_QUALIFY,1,0)</f>
        <v>#REF!</v>
      </c>
      <c r="AJ104" s="279" t="e">
        <f>IF(tbl2020POS[[#This Row],[RF]]&gt;=GAMES_TO_QUALIFY,1,0)</f>
        <v>#REF!</v>
      </c>
      <c r="AK104" s="279" t="e">
        <f>IF(tbl2020POS[[#This Row],[OF]]&gt;=GAMES_TO_QUALIFY,1,IF(tbl2020POS[[#This Row],[PRIMPOS]]="OF",1,0))</f>
        <v>#REF!</v>
      </c>
      <c r="AL104" s="279" t="e">
        <f>IF(tbl2020POS[[#This Row],[DH]]&gt;=GAMES_TO_QUALIFY,1,IF(tbl2020POS[[#This Row],[PRIMPOS]]="DH",1,0))</f>
        <v>#REF!</v>
      </c>
      <c r="AM104" s="279" t="str" cm="1">
        <f t="array" aca="1" ref="AM1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" s="280" t="str">
        <f>IFERROR(LEFT(tbl2020POS[[#This Row],[POSROUGH]],LEN(tbl2020POS[[#This Row],[POSROUGH]])-1),"")</f>
        <v/>
      </c>
      <c r="AP10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" spans="1:42" x14ac:dyDescent="0.3">
      <c r="A105" s="277">
        <v>102</v>
      </c>
      <c r="B105" t="s">
        <v>20664</v>
      </c>
      <c r="C105" s="277">
        <v>26</v>
      </c>
      <c r="D105" s="278" t="s">
        <v>20584</v>
      </c>
      <c r="E105" s="277">
        <v>2</v>
      </c>
      <c r="F105" s="277">
        <v>8</v>
      </c>
      <c r="G105" s="277">
        <v>0</v>
      </c>
      <c r="H105" s="277">
        <v>0</v>
      </c>
      <c r="I105" s="277">
        <v>8</v>
      </c>
      <c r="J105" s="277">
        <v>8</v>
      </c>
      <c r="K105" s="277">
        <v>0</v>
      </c>
      <c r="L105" s="277">
        <v>0</v>
      </c>
      <c r="M105" s="277">
        <v>0</v>
      </c>
      <c r="N105" s="277">
        <v>0</v>
      </c>
      <c r="O105" s="277">
        <v>0</v>
      </c>
      <c r="P105" s="277">
        <v>0</v>
      </c>
      <c r="Q105" s="277">
        <v>0</v>
      </c>
      <c r="R105" s="277">
        <v>0</v>
      </c>
      <c r="S105" s="277">
        <v>0</v>
      </c>
      <c r="T105" s="277">
        <v>0</v>
      </c>
      <c r="U105" s="277">
        <v>0</v>
      </c>
      <c r="V105" s="277">
        <v>0</v>
      </c>
      <c r="W105" s="279" t="e">
        <f t="shared" si="1"/>
        <v>#REF!</v>
      </c>
      <c r="X105" s="279" t="s">
        <v>21867</v>
      </c>
      <c r="Y1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" s="279">
        <f>IF(MAX(tbl2020POS[[#This Row],[P]:[PR]])=tbl2020POS[[#This Row],[P]],1,0)</f>
        <v>1</v>
      </c>
      <c r="AA105" s="279">
        <f>IF(tbl2020POS[[#This Row],[QUALP]]=1,IF(tbl2020POS[[#This Row],[GS]]&gt;=GS_TO_QUALIFY,1,0),0)</f>
        <v>0</v>
      </c>
      <c r="AB105" s="279">
        <f>IF(tbl2020POS[[#This Row],[QUALP]]=1,IF(tbl2020POS[[#This Row],[G]]-tbl2020POS[[#This Row],[GS]]&gt;=RP_APP_TO_QUALIFY,1,0),0)</f>
        <v>1</v>
      </c>
      <c r="AC105" s="279" t="e">
        <f>IF(tbl2020POS[[#This Row],[C]]&gt;=GAMES_TO_QUALIFY,1,IF(tbl2020POS[[#This Row],[PRIMPOS]]="C",1,0))</f>
        <v>#REF!</v>
      </c>
      <c r="AD105" s="279" t="e">
        <f>IF(tbl2020POS[[#This Row],[1B]]&gt;=GAMES_TO_QUALIFY,1,IF(tbl2020POS[[#This Row],[PRIMPOS]]="1B",1,0))</f>
        <v>#REF!</v>
      </c>
      <c r="AE105" s="279" t="e">
        <f>IF(tbl2020POS[[#This Row],[2B]]&gt;=GAMES_TO_QUALIFY,1,IF(tbl2020POS[[#This Row],[PRIMPOS]]="2B",1,0))</f>
        <v>#REF!</v>
      </c>
      <c r="AF105" s="279" t="e">
        <f>IF(tbl2020POS[[#This Row],[3B]]&gt;=GAMES_TO_QUALIFY,1,IF(tbl2020POS[[#This Row],[PRIMPOS]]="3B",1,0))</f>
        <v>#REF!</v>
      </c>
      <c r="AG105" s="279" t="e">
        <f>IF(tbl2020POS[[#This Row],[SS]]&gt;=GAMES_TO_QUALIFY,1,IF(tbl2020POS[[#This Row],[PRIMPOS]]="SS",1,0))</f>
        <v>#REF!</v>
      </c>
      <c r="AH105" s="279" t="e">
        <f>IF(tbl2020POS[[#This Row],[LF]]&gt;=GAMES_TO_QUALIFY,1,0)</f>
        <v>#REF!</v>
      </c>
      <c r="AI105" s="279" t="e">
        <f>IF(tbl2020POS[[#This Row],[CF]]&gt;=GAMES_TO_QUALIFY,1,0)</f>
        <v>#REF!</v>
      </c>
      <c r="AJ105" s="279" t="e">
        <f>IF(tbl2020POS[[#This Row],[RF]]&gt;=GAMES_TO_QUALIFY,1,0)</f>
        <v>#REF!</v>
      </c>
      <c r="AK105" s="279" t="e">
        <f>IF(tbl2020POS[[#This Row],[OF]]&gt;=GAMES_TO_QUALIFY,1,IF(tbl2020POS[[#This Row],[PRIMPOS]]="OF",1,0))</f>
        <v>#REF!</v>
      </c>
      <c r="AL105" s="279" t="e">
        <f>IF(tbl2020POS[[#This Row],[DH]]&gt;=GAMES_TO_QUALIFY,1,IF(tbl2020POS[[#This Row],[PRIMPOS]]="DH",1,0))</f>
        <v>#REF!</v>
      </c>
      <c r="AM105" s="279" t="str" cm="1">
        <f t="array" aca="1" ref="AM1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" s="280" t="str">
        <f>IFERROR(LEFT(tbl2020POS[[#This Row],[POSROUGH]],LEN(tbl2020POS[[#This Row],[POSROUGH]])-1),"")</f>
        <v/>
      </c>
      <c r="AP10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" spans="1:42" x14ac:dyDescent="0.3">
      <c r="A106" s="277">
        <v>103</v>
      </c>
      <c r="B106" t="s">
        <v>20665</v>
      </c>
      <c r="C106" s="277">
        <v>26</v>
      </c>
      <c r="D106" s="278" t="s">
        <v>1565</v>
      </c>
      <c r="E106" s="277">
        <v>5</v>
      </c>
      <c r="F106" s="277">
        <v>12</v>
      </c>
      <c r="G106" s="277">
        <v>12</v>
      </c>
      <c r="H106" s="277">
        <v>0</v>
      </c>
      <c r="I106" s="277">
        <v>12</v>
      </c>
      <c r="J106" s="277">
        <v>12</v>
      </c>
      <c r="K106" s="277">
        <v>0</v>
      </c>
      <c r="L106" s="277">
        <v>0</v>
      </c>
      <c r="M106" s="277">
        <v>0</v>
      </c>
      <c r="N106" s="277">
        <v>0</v>
      </c>
      <c r="O106" s="277">
        <v>0</v>
      </c>
      <c r="P106" s="277">
        <v>0</v>
      </c>
      <c r="Q106" s="277">
        <v>0</v>
      </c>
      <c r="R106" s="277">
        <v>0</v>
      </c>
      <c r="S106" s="277">
        <v>0</v>
      </c>
      <c r="T106" s="277">
        <v>0</v>
      </c>
      <c r="U106" s="277">
        <v>0</v>
      </c>
      <c r="V106" s="277">
        <v>0</v>
      </c>
      <c r="W106" s="279" t="e">
        <f t="shared" si="1"/>
        <v>#REF!</v>
      </c>
      <c r="X106" s="279" t="s">
        <v>9288</v>
      </c>
      <c r="Y1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" s="279">
        <f>IF(MAX(tbl2020POS[[#This Row],[P]:[PR]])=tbl2020POS[[#This Row],[P]],1,0)</f>
        <v>1</v>
      </c>
      <c r="AA106" s="279">
        <f>IF(tbl2020POS[[#This Row],[QUALP]]=1,IF(tbl2020POS[[#This Row],[GS]]&gt;=GS_TO_QUALIFY,1,0),0)</f>
        <v>1</v>
      </c>
      <c r="AB106" s="279">
        <f>IF(tbl2020POS[[#This Row],[QUALP]]=1,IF(tbl2020POS[[#This Row],[G]]-tbl2020POS[[#This Row],[GS]]&gt;=RP_APP_TO_QUALIFY,1,0),0)</f>
        <v>0</v>
      </c>
      <c r="AC106" s="279" t="e">
        <f>IF(tbl2020POS[[#This Row],[C]]&gt;=GAMES_TO_QUALIFY,1,IF(tbl2020POS[[#This Row],[PRIMPOS]]="C",1,0))</f>
        <v>#REF!</v>
      </c>
      <c r="AD106" s="279" t="e">
        <f>IF(tbl2020POS[[#This Row],[1B]]&gt;=GAMES_TO_QUALIFY,1,IF(tbl2020POS[[#This Row],[PRIMPOS]]="1B",1,0))</f>
        <v>#REF!</v>
      </c>
      <c r="AE106" s="279" t="e">
        <f>IF(tbl2020POS[[#This Row],[2B]]&gt;=GAMES_TO_QUALIFY,1,IF(tbl2020POS[[#This Row],[PRIMPOS]]="2B",1,0))</f>
        <v>#REF!</v>
      </c>
      <c r="AF106" s="279" t="e">
        <f>IF(tbl2020POS[[#This Row],[3B]]&gt;=GAMES_TO_QUALIFY,1,IF(tbl2020POS[[#This Row],[PRIMPOS]]="3B",1,0))</f>
        <v>#REF!</v>
      </c>
      <c r="AG106" s="279" t="e">
        <f>IF(tbl2020POS[[#This Row],[SS]]&gt;=GAMES_TO_QUALIFY,1,IF(tbl2020POS[[#This Row],[PRIMPOS]]="SS",1,0))</f>
        <v>#REF!</v>
      </c>
      <c r="AH106" s="279" t="e">
        <f>IF(tbl2020POS[[#This Row],[LF]]&gt;=GAMES_TO_QUALIFY,1,0)</f>
        <v>#REF!</v>
      </c>
      <c r="AI106" s="279" t="e">
        <f>IF(tbl2020POS[[#This Row],[CF]]&gt;=GAMES_TO_QUALIFY,1,0)</f>
        <v>#REF!</v>
      </c>
      <c r="AJ106" s="279" t="e">
        <f>IF(tbl2020POS[[#This Row],[RF]]&gt;=GAMES_TO_QUALIFY,1,0)</f>
        <v>#REF!</v>
      </c>
      <c r="AK106" s="279" t="e">
        <f>IF(tbl2020POS[[#This Row],[OF]]&gt;=GAMES_TO_QUALIFY,1,IF(tbl2020POS[[#This Row],[PRIMPOS]]="OF",1,0))</f>
        <v>#REF!</v>
      </c>
      <c r="AL106" s="279" t="e">
        <f>IF(tbl2020POS[[#This Row],[DH]]&gt;=GAMES_TO_QUALIFY,1,IF(tbl2020POS[[#This Row],[PRIMPOS]]="DH",1,0))</f>
        <v>#REF!</v>
      </c>
      <c r="AM106" s="279" t="str" cm="1">
        <f t="array" aca="1" ref="AM1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" s="280" t="str">
        <f>IFERROR(LEFT(tbl2020POS[[#This Row],[POSROUGH]],LEN(tbl2020POS[[#This Row],[POSROUGH]])-1),"")</f>
        <v/>
      </c>
      <c r="AP10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7" spans="1:42" x14ac:dyDescent="0.3">
      <c r="A107" s="277">
        <v>104</v>
      </c>
      <c r="B107" t="s">
        <v>20666</v>
      </c>
      <c r="C107" s="277">
        <v>30</v>
      </c>
      <c r="D107" s="278" t="s">
        <v>1413</v>
      </c>
      <c r="E107" s="277">
        <v>3</v>
      </c>
      <c r="F107" s="277">
        <v>39</v>
      </c>
      <c r="G107" s="277">
        <v>35</v>
      </c>
      <c r="H107" s="277">
        <v>39</v>
      </c>
      <c r="I107" s="277">
        <v>39</v>
      </c>
      <c r="J107" s="277">
        <v>0</v>
      </c>
      <c r="K107" s="277">
        <v>0</v>
      </c>
      <c r="L107" s="277">
        <v>0</v>
      </c>
      <c r="M107" s="277">
        <v>21</v>
      </c>
      <c r="N107" s="277">
        <v>5</v>
      </c>
      <c r="O107" s="277">
        <v>2</v>
      </c>
      <c r="P107" s="277">
        <v>0</v>
      </c>
      <c r="Q107" s="277">
        <v>9</v>
      </c>
      <c r="R107" s="277">
        <v>7</v>
      </c>
      <c r="S107" s="277">
        <v>16</v>
      </c>
      <c r="T107" s="277">
        <v>0</v>
      </c>
      <c r="U107" s="277">
        <v>2</v>
      </c>
      <c r="V107" s="277">
        <v>1</v>
      </c>
      <c r="W107" s="279" t="e">
        <f t="shared" si="1"/>
        <v>#REF!</v>
      </c>
      <c r="X107" s="279" t="s">
        <v>15625</v>
      </c>
      <c r="Y1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7" s="279">
        <f>IF(MAX(tbl2020POS[[#This Row],[P]:[PR]])=tbl2020POS[[#This Row],[P]],1,0)</f>
        <v>0</v>
      </c>
      <c r="AA107" s="279">
        <f>IF(tbl2020POS[[#This Row],[QUALP]]=1,IF(tbl2020POS[[#This Row],[GS]]&gt;=GS_TO_QUALIFY,1,0),0)</f>
        <v>0</v>
      </c>
      <c r="AB107" s="279">
        <f>IF(tbl2020POS[[#This Row],[QUALP]]=1,IF(tbl2020POS[[#This Row],[G]]-tbl2020POS[[#This Row],[GS]]&gt;=RP_APP_TO_QUALIFY,1,0),0)</f>
        <v>0</v>
      </c>
      <c r="AC107" s="279" t="e">
        <f>IF(tbl2020POS[[#This Row],[C]]&gt;=GAMES_TO_QUALIFY,1,IF(tbl2020POS[[#This Row],[PRIMPOS]]="C",1,0))</f>
        <v>#REF!</v>
      </c>
      <c r="AD107" s="279" t="e">
        <f>IF(tbl2020POS[[#This Row],[1B]]&gt;=GAMES_TO_QUALIFY,1,IF(tbl2020POS[[#This Row],[PRIMPOS]]="1B",1,0))</f>
        <v>#REF!</v>
      </c>
      <c r="AE107" s="279" t="e">
        <f>IF(tbl2020POS[[#This Row],[2B]]&gt;=GAMES_TO_QUALIFY,1,IF(tbl2020POS[[#This Row],[PRIMPOS]]="2B",1,0))</f>
        <v>#REF!</v>
      </c>
      <c r="AF107" s="279" t="e">
        <f>IF(tbl2020POS[[#This Row],[3B]]&gt;=GAMES_TO_QUALIFY,1,IF(tbl2020POS[[#This Row],[PRIMPOS]]="3B",1,0))</f>
        <v>#REF!</v>
      </c>
      <c r="AG107" s="279" t="e">
        <f>IF(tbl2020POS[[#This Row],[SS]]&gt;=GAMES_TO_QUALIFY,1,IF(tbl2020POS[[#This Row],[PRIMPOS]]="SS",1,0))</f>
        <v>#REF!</v>
      </c>
      <c r="AH107" s="279" t="e">
        <f>IF(tbl2020POS[[#This Row],[LF]]&gt;=GAMES_TO_QUALIFY,1,0)</f>
        <v>#REF!</v>
      </c>
      <c r="AI107" s="279" t="e">
        <f>IF(tbl2020POS[[#This Row],[CF]]&gt;=GAMES_TO_QUALIFY,1,0)</f>
        <v>#REF!</v>
      </c>
      <c r="AJ107" s="279" t="e">
        <f>IF(tbl2020POS[[#This Row],[RF]]&gt;=GAMES_TO_QUALIFY,1,0)</f>
        <v>#REF!</v>
      </c>
      <c r="AK107" s="279" t="e">
        <f>IF(tbl2020POS[[#This Row],[OF]]&gt;=GAMES_TO_QUALIFY,1,IF(tbl2020POS[[#This Row],[PRIMPOS]]="OF",1,0))</f>
        <v>#REF!</v>
      </c>
      <c r="AL107" s="279" t="e">
        <f>IF(tbl2020POS[[#This Row],[DH]]&gt;=GAMES_TO_QUALIFY,1,IF(tbl2020POS[[#This Row],[PRIMPOS]]="DH",1,0))</f>
        <v>#REF!</v>
      </c>
      <c r="AM107" s="279" t="e" cm="1">
        <f t="array" aca="1" ref="AM1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" s="280" t="str">
        <f>IFERROR(LEFT(tbl2020POS[[#This Row],[POSROUGH]],LEN(tbl2020POS[[#This Row],[POSROUGH]])-1),"")</f>
        <v/>
      </c>
      <c r="AP10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" spans="1:42" x14ac:dyDescent="0.3">
      <c r="A108" s="277">
        <v>105</v>
      </c>
      <c r="B108" t="s">
        <v>20667</v>
      </c>
      <c r="C108" s="277">
        <v>32</v>
      </c>
      <c r="D108" s="278" t="s">
        <v>1509</v>
      </c>
      <c r="E108" s="277">
        <v>9</v>
      </c>
      <c r="F108" s="277">
        <v>15</v>
      </c>
      <c r="G108" s="277">
        <v>0</v>
      </c>
      <c r="H108" s="277">
        <v>0</v>
      </c>
      <c r="I108" s="277">
        <v>15</v>
      </c>
      <c r="J108" s="277">
        <v>15</v>
      </c>
      <c r="K108" s="277">
        <v>0</v>
      </c>
      <c r="L108" s="277">
        <v>0</v>
      </c>
      <c r="M108" s="277">
        <v>0</v>
      </c>
      <c r="N108" s="277">
        <v>0</v>
      </c>
      <c r="O108" s="277">
        <v>0</v>
      </c>
      <c r="P108" s="277">
        <v>0</v>
      </c>
      <c r="Q108" s="277">
        <v>0</v>
      </c>
      <c r="R108" s="277">
        <v>0</v>
      </c>
      <c r="S108" s="277">
        <v>0</v>
      </c>
      <c r="T108" s="277">
        <v>0</v>
      </c>
      <c r="U108" s="277">
        <v>0</v>
      </c>
      <c r="V108" s="277">
        <v>0</v>
      </c>
      <c r="W108" s="279" t="e">
        <f t="shared" si="1"/>
        <v>#REF!</v>
      </c>
      <c r="X108" s="279" t="s">
        <v>1548</v>
      </c>
      <c r="Y1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" s="279">
        <f>IF(MAX(tbl2020POS[[#This Row],[P]:[PR]])=tbl2020POS[[#This Row],[P]],1,0)</f>
        <v>1</v>
      </c>
      <c r="AA108" s="279">
        <f>IF(tbl2020POS[[#This Row],[QUALP]]=1,IF(tbl2020POS[[#This Row],[GS]]&gt;=GS_TO_QUALIFY,1,0),0)</f>
        <v>0</v>
      </c>
      <c r="AB108" s="279">
        <f>IF(tbl2020POS[[#This Row],[QUALP]]=1,IF(tbl2020POS[[#This Row],[G]]-tbl2020POS[[#This Row],[GS]]&gt;=RP_APP_TO_QUALIFY,1,0),0)</f>
        <v>1</v>
      </c>
      <c r="AC108" s="279" t="e">
        <f>IF(tbl2020POS[[#This Row],[C]]&gt;=GAMES_TO_QUALIFY,1,IF(tbl2020POS[[#This Row],[PRIMPOS]]="C",1,0))</f>
        <v>#REF!</v>
      </c>
      <c r="AD108" s="279" t="e">
        <f>IF(tbl2020POS[[#This Row],[1B]]&gt;=GAMES_TO_QUALIFY,1,IF(tbl2020POS[[#This Row],[PRIMPOS]]="1B",1,0))</f>
        <v>#REF!</v>
      </c>
      <c r="AE108" s="279" t="e">
        <f>IF(tbl2020POS[[#This Row],[2B]]&gt;=GAMES_TO_QUALIFY,1,IF(tbl2020POS[[#This Row],[PRIMPOS]]="2B",1,0))</f>
        <v>#REF!</v>
      </c>
      <c r="AF108" s="279" t="e">
        <f>IF(tbl2020POS[[#This Row],[3B]]&gt;=GAMES_TO_QUALIFY,1,IF(tbl2020POS[[#This Row],[PRIMPOS]]="3B",1,0))</f>
        <v>#REF!</v>
      </c>
      <c r="AG108" s="279" t="e">
        <f>IF(tbl2020POS[[#This Row],[SS]]&gt;=GAMES_TO_QUALIFY,1,IF(tbl2020POS[[#This Row],[PRIMPOS]]="SS",1,0))</f>
        <v>#REF!</v>
      </c>
      <c r="AH108" s="279" t="e">
        <f>IF(tbl2020POS[[#This Row],[LF]]&gt;=GAMES_TO_QUALIFY,1,0)</f>
        <v>#REF!</v>
      </c>
      <c r="AI108" s="279" t="e">
        <f>IF(tbl2020POS[[#This Row],[CF]]&gt;=GAMES_TO_QUALIFY,1,0)</f>
        <v>#REF!</v>
      </c>
      <c r="AJ108" s="279" t="e">
        <f>IF(tbl2020POS[[#This Row],[RF]]&gt;=GAMES_TO_QUALIFY,1,0)</f>
        <v>#REF!</v>
      </c>
      <c r="AK108" s="279" t="e">
        <f>IF(tbl2020POS[[#This Row],[OF]]&gt;=GAMES_TO_QUALIFY,1,IF(tbl2020POS[[#This Row],[PRIMPOS]]="OF",1,0))</f>
        <v>#REF!</v>
      </c>
      <c r="AL108" s="279" t="e">
        <f>IF(tbl2020POS[[#This Row],[DH]]&gt;=GAMES_TO_QUALIFY,1,IF(tbl2020POS[[#This Row],[PRIMPOS]]="DH",1,0))</f>
        <v>#REF!</v>
      </c>
      <c r="AM108" s="279" t="str" cm="1">
        <f t="array" aca="1" ref="AM1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" s="280" t="str">
        <f>IFERROR(LEFT(tbl2020POS[[#This Row],[POSROUGH]],LEN(tbl2020POS[[#This Row],[POSROUGH]])-1),"")</f>
        <v/>
      </c>
      <c r="AP10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9" spans="1:42" x14ac:dyDescent="0.3">
      <c r="A109" s="277">
        <v>106</v>
      </c>
      <c r="B109" t="s">
        <v>20668</v>
      </c>
      <c r="C109" s="277">
        <v>27</v>
      </c>
      <c r="D109" s="278" t="s">
        <v>1379</v>
      </c>
      <c r="E109" s="277">
        <v>7</v>
      </c>
      <c r="F109" s="277">
        <v>55</v>
      </c>
      <c r="G109" s="277">
        <v>53</v>
      </c>
      <c r="H109" s="277">
        <v>55</v>
      </c>
      <c r="I109" s="277">
        <v>53</v>
      </c>
      <c r="J109" s="277">
        <v>0</v>
      </c>
      <c r="K109" s="277">
        <v>0</v>
      </c>
      <c r="L109" s="277">
        <v>0</v>
      </c>
      <c r="M109" s="277">
        <v>1</v>
      </c>
      <c r="N109" s="277">
        <v>0</v>
      </c>
      <c r="O109" s="277">
        <v>0</v>
      </c>
      <c r="P109" s="277">
        <v>0</v>
      </c>
      <c r="Q109" s="277">
        <v>1</v>
      </c>
      <c r="R109" s="277">
        <v>52</v>
      </c>
      <c r="S109" s="277">
        <v>52</v>
      </c>
      <c r="T109" s="277">
        <v>2</v>
      </c>
      <c r="U109" s="277">
        <v>0</v>
      </c>
      <c r="V109" s="277">
        <v>0</v>
      </c>
      <c r="W109" s="279" t="e">
        <f t="shared" si="1"/>
        <v>#REF!</v>
      </c>
      <c r="X109" s="279" t="s">
        <v>3651</v>
      </c>
      <c r="Y1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" s="279">
        <f>IF(MAX(tbl2020POS[[#This Row],[P]:[PR]])=tbl2020POS[[#This Row],[P]],1,0)</f>
        <v>0</v>
      </c>
      <c r="AA109" s="279">
        <f>IF(tbl2020POS[[#This Row],[QUALP]]=1,IF(tbl2020POS[[#This Row],[GS]]&gt;=GS_TO_QUALIFY,1,0),0)</f>
        <v>0</v>
      </c>
      <c r="AB109" s="279">
        <f>IF(tbl2020POS[[#This Row],[QUALP]]=1,IF(tbl2020POS[[#This Row],[G]]-tbl2020POS[[#This Row],[GS]]&gt;=RP_APP_TO_QUALIFY,1,0),0)</f>
        <v>0</v>
      </c>
      <c r="AC109" s="279" t="e">
        <f>IF(tbl2020POS[[#This Row],[C]]&gt;=GAMES_TO_QUALIFY,1,IF(tbl2020POS[[#This Row],[PRIMPOS]]="C",1,0))</f>
        <v>#REF!</v>
      </c>
      <c r="AD109" s="279" t="e">
        <f>IF(tbl2020POS[[#This Row],[1B]]&gt;=GAMES_TO_QUALIFY,1,IF(tbl2020POS[[#This Row],[PRIMPOS]]="1B",1,0))</f>
        <v>#REF!</v>
      </c>
      <c r="AE109" s="279" t="e">
        <f>IF(tbl2020POS[[#This Row],[2B]]&gt;=GAMES_TO_QUALIFY,1,IF(tbl2020POS[[#This Row],[PRIMPOS]]="2B",1,0))</f>
        <v>#REF!</v>
      </c>
      <c r="AF109" s="279" t="e">
        <f>IF(tbl2020POS[[#This Row],[3B]]&gt;=GAMES_TO_QUALIFY,1,IF(tbl2020POS[[#This Row],[PRIMPOS]]="3B",1,0))</f>
        <v>#REF!</v>
      </c>
      <c r="AG109" s="279" t="e">
        <f>IF(tbl2020POS[[#This Row],[SS]]&gt;=GAMES_TO_QUALIFY,1,IF(tbl2020POS[[#This Row],[PRIMPOS]]="SS",1,0))</f>
        <v>#REF!</v>
      </c>
      <c r="AH109" s="279" t="e">
        <f>IF(tbl2020POS[[#This Row],[LF]]&gt;=GAMES_TO_QUALIFY,1,0)</f>
        <v>#REF!</v>
      </c>
      <c r="AI109" s="279" t="e">
        <f>IF(tbl2020POS[[#This Row],[CF]]&gt;=GAMES_TO_QUALIFY,1,0)</f>
        <v>#REF!</v>
      </c>
      <c r="AJ109" s="279" t="e">
        <f>IF(tbl2020POS[[#This Row],[RF]]&gt;=GAMES_TO_QUALIFY,1,0)</f>
        <v>#REF!</v>
      </c>
      <c r="AK109" s="279" t="e">
        <f>IF(tbl2020POS[[#This Row],[OF]]&gt;=GAMES_TO_QUALIFY,1,IF(tbl2020POS[[#This Row],[PRIMPOS]]="OF",1,0))</f>
        <v>#REF!</v>
      </c>
      <c r="AL109" s="279" t="e">
        <f>IF(tbl2020POS[[#This Row],[DH]]&gt;=GAMES_TO_QUALIFY,1,IF(tbl2020POS[[#This Row],[PRIMPOS]]="DH",1,0))</f>
        <v>#REF!</v>
      </c>
      <c r="AM109" s="279" t="e" cm="1">
        <f t="array" aca="1" ref="AM1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" s="280" t="str">
        <f>IFERROR(LEFT(tbl2020POS[[#This Row],[POSROUGH]],LEN(tbl2020POS[[#This Row],[POSROUGH]])-1),"")</f>
        <v/>
      </c>
      <c r="AP10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" spans="1:42" x14ac:dyDescent="0.3">
      <c r="A110" s="277">
        <v>107</v>
      </c>
      <c r="B110" t="s">
        <v>20669</v>
      </c>
      <c r="C110" s="277">
        <v>30</v>
      </c>
      <c r="D110" s="278" t="s">
        <v>1376</v>
      </c>
      <c r="E110" s="277">
        <v>5</v>
      </c>
      <c r="F110" s="277">
        <v>4</v>
      </c>
      <c r="G110" s="277">
        <v>0</v>
      </c>
      <c r="H110" s="277">
        <v>0</v>
      </c>
      <c r="I110" s="277">
        <v>4</v>
      </c>
      <c r="J110" s="277">
        <v>4</v>
      </c>
      <c r="K110" s="277">
        <v>0</v>
      </c>
      <c r="L110" s="277">
        <v>0</v>
      </c>
      <c r="M110" s="277">
        <v>0</v>
      </c>
      <c r="N110" s="277">
        <v>0</v>
      </c>
      <c r="O110" s="277">
        <v>0</v>
      </c>
      <c r="P110" s="277">
        <v>0</v>
      </c>
      <c r="Q110" s="277">
        <v>0</v>
      </c>
      <c r="R110" s="277">
        <v>0</v>
      </c>
      <c r="S110" s="277">
        <v>0</v>
      </c>
      <c r="T110" s="277">
        <v>0</v>
      </c>
      <c r="U110" s="277">
        <v>0</v>
      </c>
      <c r="V110" s="277">
        <v>0</v>
      </c>
      <c r="W110" s="279" t="e">
        <f t="shared" si="1"/>
        <v>#REF!</v>
      </c>
      <c r="X110" s="279" t="s">
        <v>12937</v>
      </c>
      <c r="Y1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" s="279">
        <f>IF(MAX(tbl2020POS[[#This Row],[P]:[PR]])=tbl2020POS[[#This Row],[P]],1,0)</f>
        <v>1</v>
      </c>
      <c r="AA110" s="279">
        <f>IF(tbl2020POS[[#This Row],[QUALP]]=1,IF(tbl2020POS[[#This Row],[GS]]&gt;=GS_TO_QUALIFY,1,0),0)</f>
        <v>0</v>
      </c>
      <c r="AB110" s="279">
        <f>IF(tbl2020POS[[#This Row],[QUALP]]=1,IF(tbl2020POS[[#This Row],[G]]-tbl2020POS[[#This Row],[GS]]&gt;=RP_APP_TO_QUALIFY,1,0),0)</f>
        <v>0</v>
      </c>
      <c r="AC110" s="279" t="e">
        <f>IF(tbl2020POS[[#This Row],[C]]&gt;=GAMES_TO_QUALIFY,1,IF(tbl2020POS[[#This Row],[PRIMPOS]]="C",1,0))</f>
        <v>#REF!</v>
      </c>
      <c r="AD110" s="279" t="e">
        <f>IF(tbl2020POS[[#This Row],[1B]]&gt;=GAMES_TO_QUALIFY,1,IF(tbl2020POS[[#This Row],[PRIMPOS]]="1B",1,0))</f>
        <v>#REF!</v>
      </c>
      <c r="AE110" s="279" t="e">
        <f>IF(tbl2020POS[[#This Row],[2B]]&gt;=GAMES_TO_QUALIFY,1,IF(tbl2020POS[[#This Row],[PRIMPOS]]="2B",1,0))</f>
        <v>#REF!</v>
      </c>
      <c r="AF110" s="279" t="e">
        <f>IF(tbl2020POS[[#This Row],[3B]]&gt;=GAMES_TO_QUALIFY,1,IF(tbl2020POS[[#This Row],[PRIMPOS]]="3B",1,0))</f>
        <v>#REF!</v>
      </c>
      <c r="AG110" s="279" t="e">
        <f>IF(tbl2020POS[[#This Row],[SS]]&gt;=GAMES_TO_QUALIFY,1,IF(tbl2020POS[[#This Row],[PRIMPOS]]="SS",1,0))</f>
        <v>#REF!</v>
      </c>
      <c r="AH110" s="279" t="e">
        <f>IF(tbl2020POS[[#This Row],[LF]]&gt;=GAMES_TO_QUALIFY,1,0)</f>
        <v>#REF!</v>
      </c>
      <c r="AI110" s="279" t="e">
        <f>IF(tbl2020POS[[#This Row],[CF]]&gt;=GAMES_TO_QUALIFY,1,0)</f>
        <v>#REF!</v>
      </c>
      <c r="AJ110" s="279" t="e">
        <f>IF(tbl2020POS[[#This Row],[RF]]&gt;=GAMES_TO_QUALIFY,1,0)</f>
        <v>#REF!</v>
      </c>
      <c r="AK110" s="279" t="e">
        <f>IF(tbl2020POS[[#This Row],[OF]]&gt;=GAMES_TO_QUALIFY,1,IF(tbl2020POS[[#This Row],[PRIMPOS]]="OF",1,0))</f>
        <v>#REF!</v>
      </c>
      <c r="AL110" s="279" t="e">
        <f>IF(tbl2020POS[[#This Row],[DH]]&gt;=GAMES_TO_QUALIFY,1,IF(tbl2020POS[[#This Row],[PRIMPOS]]="DH",1,0))</f>
        <v>#REF!</v>
      </c>
      <c r="AM110" s="279" t="str" cm="1">
        <f t="array" aca="1" ref="AM1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" s="280" t="str">
        <f>IFERROR(LEFT(tbl2020POS[[#This Row],[POSROUGH]],LEN(tbl2020POS[[#This Row],[POSROUGH]])-1),"")</f>
        <v/>
      </c>
      <c r="AP11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1" spans="1:42" x14ac:dyDescent="0.3">
      <c r="A111" s="277">
        <v>108</v>
      </c>
      <c r="B111" t="s">
        <v>20670</v>
      </c>
      <c r="C111" s="277">
        <v>22</v>
      </c>
      <c r="D111" s="278" t="s">
        <v>1426</v>
      </c>
      <c r="E111" s="277">
        <v>2</v>
      </c>
      <c r="F111" s="277">
        <v>29</v>
      </c>
      <c r="G111" s="277">
        <v>29</v>
      </c>
      <c r="H111" s="277">
        <v>29</v>
      </c>
      <c r="I111" s="277">
        <v>26</v>
      </c>
      <c r="J111" s="277">
        <v>0</v>
      </c>
      <c r="K111" s="277">
        <v>0</v>
      </c>
      <c r="L111" s="277">
        <v>0</v>
      </c>
      <c r="M111" s="277">
        <v>0</v>
      </c>
      <c r="N111" s="277">
        <v>0</v>
      </c>
      <c r="O111" s="277">
        <v>26</v>
      </c>
      <c r="P111" s="277">
        <v>0</v>
      </c>
      <c r="Q111" s="277">
        <v>0</v>
      </c>
      <c r="R111" s="277">
        <v>0</v>
      </c>
      <c r="S111" s="277">
        <v>0</v>
      </c>
      <c r="T111" s="277">
        <v>3</v>
      </c>
      <c r="U111" s="277">
        <v>0</v>
      </c>
      <c r="V111" s="277">
        <v>0</v>
      </c>
      <c r="W111" s="279" t="e">
        <f t="shared" si="1"/>
        <v>#REF!</v>
      </c>
      <c r="X111" s="279" t="s">
        <v>15273</v>
      </c>
      <c r="Y1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1" s="279">
        <f>IF(MAX(tbl2020POS[[#This Row],[P]:[PR]])=tbl2020POS[[#This Row],[P]],1,0)</f>
        <v>0</v>
      </c>
      <c r="AA111" s="279">
        <f>IF(tbl2020POS[[#This Row],[QUALP]]=1,IF(tbl2020POS[[#This Row],[GS]]&gt;=GS_TO_QUALIFY,1,0),0)</f>
        <v>0</v>
      </c>
      <c r="AB111" s="279">
        <f>IF(tbl2020POS[[#This Row],[QUALP]]=1,IF(tbl2020POS[[#This Row],[G]]-tbl2020POS[[#This Row],[GS]]&gt;=RP_APP_TO_QUALIFY,1,0),0)</f>
        <v>0</v>
      </c>
      <c r="AC111" s="279" t="e">
        <f>IF(tbl2020POS[[#This Row],[C]]&gt;=GAMES_TO_QUALIFY,1,IF(tbl2020POS[[#This Row],[PRIMPOS]]="C",1,0))</f>
        <v>#REF!</v>
      </c>
      <c r="AD111" s="279" t="e">
        <f>IF(tbl2020POS[[#This Row],[1B]]&gt;=GAMES_TO_QUALIFY,1,IF(tbl2020POS[[#This Row],[PRIMPOS]]="1B",1,0))</f>
        <v>#REF!</v>
      </c>
      <c r="AE111" s="279" t="e">
        <f>IF(tbl2020POS[[#This Row],[2B]]&gt;=GAMES_TO_QUALIFY,1,IF(tbl2020POS[[#This Row],[PRIMPOS]]="2B",1,0))</f>
        <v>#REF!</v>
      </c>
      <c r="AF111" s="279" t="e">
        <f>IF(tbl2020POS[[#This Row],[3B]]&gt;=GAMES_TO_QUALIFY,1,IF(tbl2020POS[[#This Row],[PRIMPOS]]="3B",1,0))</f>
        <v>#REF!</v>
      </c>
      <c r="AG111" s="279" t="e">
        <f>IF(tbl2020POS[[#This Row],[SS]]&gt;=GAMES_TO_QUALIFY,1,IF(tbl2020POS[[#This Row],[PRIMPOS]]="SS",1,0))</f>
        <v>#REF!</v>
      </c>
      <c r="AH111" s="279" t="e">
        <f>IF(tbl2020POS[[#This Row],[LF]]&gt;=GAMES_TO_QUALIFY,1,0)</f>
        <v>#REF!</v>
      </c>
      <c r="AI111" s="279" t="e">
        <f>IF(tbl2020POS[[#This Row],[CF]]&gt;=GAMES_TO_QUALIFY,1,0)</f>
        <v>#REF!</v>
      </c>
      <c r="AJ111" s="279" t="e">
        <f>IF(tbl2020POS[[#This Row],[RF]]&gt;=GAMES_TO_QUALIFY,1,0)</f>
        <v>#REF!</v>
      </c>
      <c r="AK111" s="279" t="e">
        <f>IF(tbl2020POS[[#This Row],[OF]]&gt;=GAMES_TO_QUALIFY,1,IF(tbl2020POS[[#This Row],[PRIMPOS]]="OF",1,0))</f>
        <v>#REF!</v>
      </c>
      <c r="AL111" s="279" t="e">
        <f>IF(tbl2020POS[[#This Row],[DH]]&gt;=GAMES_TO_QUALIFY,1,IF(tbl2020POS[[#This Row],[PRIMPOS]]="DH",1,0))</f>
        <v>#REF!</v>
      </c>
      <c r="AM111" s="279" t="e" cm="1">
        <f t="array" aca="1" ref="AM1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" s="280" t="str">
        <f>IFERROR(LEFT(tbl2020POS[[#This Row],[POSROUGH]],LEN(tbl2020POS[[#This Row],[POSROUGH]])-1),"")</f>
        <v/>
      </c>
      <c r="AP11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" spans="1:42" x14ac:dyDescent="0.3">
      <c r="A112" s="277">
        <v>109</v>
      </c>
      <c r="B112" t="s">
        <v>20671</v>
      </c>
      <c r="C112" s="277">
        <v>24</v>
      </c>
      <c r="D112" s="278" t="s">
        <v>1437</v>
      </c>
      <c r="E112" s="277" t="s">
        <v>20557</v>
      </c>
      <c r="F112" s="277">
        <v>1</v>
      </c>
      <c r="G112" s="277">
        <v>0</v>
      </c>
      <c r="H112" s="277">
        <v>0</v>
      </c>
      <c r="I112" s="277">
        <v>1</v>
      </c>
      <c r="J112" s="277">
        <v>1</v>
      </c>
      <c r="K112" s="277">
        <v>0</v>
      </c>
      <c r="L112" s="277">
        <v>0</v>
      </c>
      <c r="M112" s="277">
        <v>0</v>
      </c>
      <c r="N112" s="277">
        <v>0</v>
      </c>
      <c r="O112" s="277">
        <v>0</v>
      </c>
      <c r="P112" s="277">
        <v>0</v>
      </c>
      <c r="Q112" s="277">
        <v>0</v>
      </c>
      <c r="R112" s="277">
        <v>0</v>
      </c>
      <c r="S112" s="277">
        <v>0</v>
      </c>
      <c r="T112" s="277">
        <v>0</v>
      </c>
      <c r="U112" s="277">
        <v>0</v>
      </c>
      <c r="V112" s="277">
        <v>0</v>
      </c>
      <c r="W112" s="279" t="e">
        <f t="shared" si="1"/>
        <v>#REF!</v>
      </c>
      <c r="X112" s="279" t="s">
        <v>21868</v>
      </c>
      <c r="Y1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" s="279">
        <f>IF(MAX(tbl2020POS[[#This Row],[P]:[PR]])=tbl2020POS[[#This Row],[P]],1,0)</f>
        <v>1</v>
      </c>
      <c r="AA112" s="279">
        <f>IF(tbl2020POS[[#This Row],[QUALP]]=1,IF(tbl2020POS[[#This Row],[GS]]&gt;=GS_TO_QUALIFY,1,0),0)</f>
        <v>0</v>
      </c>
      <c r="AB112" s="279">
        <f>IF(tbl2020POS[[#This Row],[QUALP]]=1,IF(tbl2020POS[[#This Row],[G]]-tbl2020POS[[#This Row],[GS]]&gt;=RP_APP_TO_QUALIFY,1,0),0)</f>
        <v>0</v>
      </c>
      <c r="AC112" s="279" t="e">
        <f>IF(tbl2020POS[[#This Row],[C]]&gt;=GAMES_TO_QUALIFY,1,IF(tbl2020POS[[#This Row],[PRIMPOS]]="C",1,0))</f>
        <v>#REF!</v>
      </c>
      <c r="AD112" s="279" t="e">
        <f>IF(tbl2020POS[[#This Row],[1B]]&gt;=GAMES_TO_QUALIFY,1,IF(tbl2020POS[[#This Row],[PRIMPOS]]="1B",1,0))</f>
        <v>#REF!</v>
      </c>
      <c r="AE112" s="279" t="e">
        <f>IF(tbl2020POS[[#This Row],[2B]]&gt;=GAMES_TO_QUALIFY,1,IF(tbl2020POS[[#This Row],[PRIMPOS]]="2B",1,0))</f>
        <v>#REF!</v>
      </c>
      <c r="AF112" s="279" t="e">
        <f>IF(tbl2020POS[[#This Row],[3B]]&gt;=GAMES_TO_QUALIFY,1,IF(tbl2020POS[[#This Row],[PRIMPOS]]="3B",1,0))</f>
        <v>#REF!</v>
      </c>
      <c r="AG112" s="279" t="e">
        <f>IF(tbl2020POS[[#This Row],[SS]]&gt;=GAMES_TO_QUALIFY,1,IF(tbl2020POS[[#This Row],[PRIMPOS]]="SS",1,0))</f>
        <v>#REF!</v>
      </c>
      <c r="AH112" s="279" t="e">
        <f>IF(tbl2020POS[[#This Row],[LF]]&gt;=GAMES_TO_QUALIFY,1,0)</f>
        <v>#REF!</v>
      </c>
      <c r="AI112" s="279" t="e">
        <f>IF(tbl2020POS[[#This Row],[CF]]&gt;=GAMES_TO_QUALIFY,1,0)</f>
        <v>#REF!</v>
      </c>
      <c r="AJ112" s="279" t="e">
        <f>IF(tbl2020POS[[#This Row],[RF]]&gt;=GAMES_TO_QUALIFY,1,0)</f>
        <v>#REF!</v>
      </c>
      <c r="AK112" s="279" t="e">
        <f>IF(tbl2020POS[[#This Row],[OF]]&gt;=GAMES_TO_QUALIFY,1,IF(tbl2020POS[[#This Row],[PRIMPOS]]="OF",1,0))</f>
        <v>#REF!</v>
      </c>
      <c r="AL112" s="279" t="e">
        <f>IF(tbl2020POS[[#This Row],[DH]]&gt;=GAMES_TO_QUALIFY,1,IF(tbl2020POS[[#This Row],[PRIMPOS]]="DH",1,0))</f>
        <v>#REF!</v>
      </c>
      <c r="AM112" s="279" t="str" cm="1">
        <f t="array" aca="1" ref="AM1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" s="280" t="str">
        <f>IFERROR(LEFT(tbl2020POS[[#This Row],[POSROUGH]],LEN(tbl2020POS[[#This Row],[POSROUGH]])-1),"")</f>
        <v/>
      </c>
      <c r="AP11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3" spans="1:42" x14ac:dyDescent="0.3">
      <c r="A113" s="277">
        <v>110</v>
      </c>
      <c r="B113" t="s">
        <v>20672</v>
      </c>
      <c r="C113" s="277">
        <v>28</v>
      </c>
      <c r="D113" s="278" t="s">
        <v>1446</v>
      </c>
      <c r="E113" s="277">
        <v>3</v>
      </c>
      <c r="F113" s="277">
        <v>1</v>
      </c>
      <c r="G113" s="277">
        <v>0</v>
      </c>
      <c r="H113" s="277">
        <v>0</v>
      </c>
      <c r="I113" s="277">
        <v>1</v>
      </c>
      <c r="J113" s="277">
        <v>1</v>
      </c>
      <c r="K113" s="277">
        <v>0</v>
      </c>
      <c r="L113" s="277">
        <v>0</v>
      </c>
      <c r="M113" s="277">
        <v>0</v>
      </c>
      <c r="N113" s="277">
        <v>0</v>
      </c>
      <c r="O113" s="277">
        <v>0</v>
      </c>
      <c r="P113" s="277">
        <v>0</v>
      </c>
      <c r="Q113" s="277">
        <v>0</v>
      </c>
      <c r="R113" s="277">
        <v>0</v>
      </c>
      <c r="S113" s="277">
        <v>0</v>
      </c>
      <c r="T113" s="277">
        <v>0</v>
      </c>
      <c r="U113" s="277">
        <v>0</v>
      </c>
      <c r="V113" s="277">
        <v>0</v>
      </c>
      <c r="W113" s="279" t="e">
        <f t="shared" si="1"/>
        <v>#REF!</v>
      </c>
      <c r="X113" s="279" t="s">
        <v>15635</v>
      </c>
      <c r="Y1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" s="279">
        <f>IF(MAX(tbl2020POS[[#This Row],[P]:[PR]])=tbl2020POS[[#This Row],[P]],1,0)</f>
        <v>1</v>
      </c>
      <c r="AA113" s="279">
        <f>IF(tbl2020POS[[#This Row],[QUALP]]=1,IF(tbl2020POS[[#This Row],[GS]]&gt;=GS_TO_QUALIFY,1,0),0)</f>
        <v>0</v>
      </c>
      <c r="AB113" s="279">
        <f>IF(tbl2020POS[[#This Row],[QUALP]]=1,IF(tbl2020POS[[#This Row],[G]]-tbl2020POS[[#This Row],[GS]]&gt;=RP_APP_TO_QUALIFY,1,0),0)</f>
        <v>0</v>
      </c>
      <c r="AC113" s="279" t="e">
        <f>IF(tbl2020POS[[#This Row],[C]]&gt;=GAMES_TO_QUALIFY,1,IF(tbl2020POS[[#This Row],[PRIMPOS]]="C",1,0))</f>
        <v>#REF!</v>
      </c>
      <c r="AD113" s="279" t="e">
        <f>IF(tbl2020POS[[#This Row],[1B]]&gt;=GAMES_TO_QUALIFY,1,IF(tbl2020POS[[#This Row],[PRIMPOS]]="1B",1,0))</f>
        <v>#REF!</v>
      </c>
      <c r="AE113" s="279" t="e">
        <f>IF(tbl2020POS[[#This Row],[2B]]&gt;=GAMES_TO_QUALIFY,1,IF(tbl2020POS[[#This Row],[PRIMPOS]]="2B",1,0))</f>
        <v>#REF!</v>
      </c>
      <c r="AF113" s="279" t="e">
        <f>IF(tbl2020POS[[#This Row],[3B]]&gt;=GAMES_TO_QUALIFY,1,IF(tbl2020POS[[#This Row],[PRIMPOS]]="3B",1,0))</f>
        <v>#REF!</v>
      </c>
      <c r="AG113" s="279" t="e">
        <f>IF(tbl2020POS[[#This Row],[SS]]&gt;=GAMES_TO_QUALIFY,1,IF(tbl2020POS[[#This Row],[PRIMPOS]]="SS",1,0))</f>
        <v>#REF!</v>
      </c>
      <c r="AH113" s="279" t="e">
        <f>IF(tbl2020POS[[#This Row],[LF]]&gt;=GAMES_TO_QUALIFY,1,0)</f>
        <v>#REF!</v>
      </c>
      <c r="AI113" s="279" t="e">
        <f>IF(tbl2020POS[[#This Row],[CF]]&gt;=GAMES_TO_QUALIFY,1,0)</f>
        <v>#REF!</v>
      </c>
      <c r="AJ113" s="279" t="e">
        <f>IF(tbl2020POS[[#This Row],[RF]]&gt;=GAMES_TO_QUALIFY,1,0)</f>
        <v>#REF!</v>
      </c>
      <c r="AK113" s="279" t="e">
        <f>IF(tbl2020POS[[#This Row],[OF]]&gt;=GAMES_TO_QUALIFY,1,IF(tbl2020POS[[#This Row],[PRIMPOS]]="OF",1,0))</f>
        <v>#REF!</v>
      </c>
      <c r="AL113" s="279" t="e">
        <f>IF(tbl2020POS[[#This Row],[DH]]&gt;=GAMES_TO_QUALIFY,1,IF(tbl2020POS[[#This Row],[PRIMPOS]]="DH",1,0))</f>
        <v>#REF!</v>
      </c>
      <c r="AM113" s="279" t="str" cm="1">
        <f t="array" aca="1" ref="AM1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" s="280" t="str">
        <f>IFERROR(LEFT(tbl2020POS[[#This Row],[POSROUGH]],LEN(tbl2020POS[[#This Row],[POSROUGH]])-1),"")</f>
        <v/>
      </c>
      <c r="AP11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4" spans="1:42" x14ac:dyDescent="0.3">
      <c r="A114" s="277">
        <v>111</v>
      </c>
      <c r="B114" t="s">
        <v>20673</v>
      </c>
      <c r="C114" s="277">
        <v>25</v>
      </c>
      <c r="D114" s="278" t="s">
        <v>1402</v>
      </c>
      <c r="E114" s="277">
        <v>3</v>
      </c>
      <c r="F114" s="277">
        <v>12</v>
      </c>
      <c r="G114" s="277">
        <v>12</v>
      </c>
      <c r="H114" s="277">
        <v>0</v>
      </c>
      <c r="I114" s="277">
        <v>12</v>
      </c>
      <c r="J114" s="277">
        <v>12</v>
      </c>
      <c r="K114" s="277">
        <v>0</v>
      </c>
      <c r="L114" s="277">
        <v>0</v>
      </c>
      <c r="M114" s="277">
        <v>0</v>
      </c>
      <c r="N114" s="277">
        <v>0</v>
      </c>
      <c r="O114" s="277">
        <v>0</v>
      </c>
      <c r="P114" s="277">
        <v>0</v>
      </c>
      <c r="Q114" s="277">
        <v>0</v>
      </c>
      <c r="R114" s="277">
        <v>0</v>
      </c>
      <c r="S114" s="277">
        <v>0</v>
      </c>
      <c r="T114" s="277">
        <v>0</v>
      </c>
      <c r="U114" s="277">
        <v>0</v>
      </c>
      <c r="V114" s="277">
        <v>0</v>
      </c>
      <c r="W114" s="279" t="e">
        <f t="shared" si="1"/>
        <v>#REF!</v>
      </c>
      <c r="X114" s="279" t="s">
        <v>14767</v>
      </c>
      <c r="Y1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" s="279">
        <f>IF(MAX(tbl2020POS[[#This Row],[P]:[PR]])=tbl2020POS[[#This Row],[P]],1,0)</f>
        <v>1</v>
      </c>
      <c r="AA114" s="279">
        <f>IF(tbl2020POS[[#This Row],[QUALP]]=1,IF(tbl2020POS[[#This Row],[GS]]&gt;=GS_TO_QUALIFY,1,0),0)</f>
        <v>1</v>
      </c>
      <c r="AB114" s="279">
        <f>IF(tbl2020POS[[#This Row],[QUALP]]=1,IF(tbl2020POS[[#This Row],[G]]-tbl2020POS[[#This Row],[GS]]&gt;=RP_APP_TO_QUALIFY,1,0),0)</f>
        <v>0</v>
      </c>
      <c r="AC114" s="279" t="e">
        <f>IF(tbl2020POS[[#This Row],[C]]&gt;=GAMES_TO_QUALIFY,1,IF(tbl2020POS[[#This Row],[PRIMPOS]]="C",1,0))</f>
        <v>#REF!</v>
      </c>
      <c r="AD114" s="279" t="e">
        <f>IF(tbl2020POS[[#This Row],[1B]]&gt;=GAMES_TO_QUALIFY,1,IF(tbl2020POS[[#This Row],[PRIMPOS]]="1B",1,0))</f>
        <v>#REF!</v>
      </c>
      <c r="AE114" s="279" t="e">
        <f>IF(tbl2020POS[[#This Row],[2B]]&gt;=GAMES_TO_QUALIFY,1,IF(tbl2020POS[[#This Row],[PRIMPOS]]="2B",1,0))</f>
        <v>#REF!</v>
      </c>
      <c r="AF114" s="279" t="e">
        <f>IF(tbl2020POS[[#This Row],[3B]]&gt;=GAMES_TO_QUALIFY,1,IF(tbl2020POS[[#This Row],[PRIMPOS]]="3B",1,0))</f>
        <v>#REF!</v>
      </c>
      <c r="AG114" s="279" t="e">
        <f>IF(tbl2020POS[[#This Row],[SS]]&gt;=GAMES_TO_QUALIFY,1,IF(tbl2020POS[[#This Row],[PRIMPOS]]="SS",1,0))</f>
        <v>#REF!</v>
      </c>
      <c r="AH114" s="279" t="e">
        <f>IF(tbl2020POS[[#This Row],[LF]]&gt;=GAMES_TO_QUALIFY,1,0)</f>
        <v>#REF!</v>
      </c>
      <c r="AI114" s="279" t="e">
        <f>IF(tbl2020POS[[#This Row],[CF]]&gt;=GAMES_TO_QUALIFY,1,0)</f>
        <v>#REF!</v>
      </c>
      <c r="AJ114" s="279" t="e">
        <f>IF(tbl2020POS[[#This Row],[RF]]&gt;=GAMES_TO_QUALIFY,1,0)</f>
        <v>#REF!</v>
      </c>
      <c r="AK114" s="279" t="e">
        <f>IF(tbl2020POS[[#This Row],[OF]]&gt;=GAMES_TO_QUALIFY,1,IF(tbl2020POS[[#This Row],[PRIMPOS]]="OF",1,0))</f>
        <v>#REF!</v>
      </c>
      <c r="AL114" s="279" t="e">
        <f>IF(tbl2020POS[[#This Row],[DH]]&gt;=GAMES_TO_QUALIFY,1,IF(tbl2020POS[[#This Row],[PRIMPOS]]="DH",1,0))</f>
        <v>#REF!</v>
      </c>
      <c r="AM114" s="279" t="str" cm="1">
        <f t="array" aca="1" ref="AM1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" s="280" t="str">
        <f>IFERROR(LEFT(tbl2020POS[[#This Row],[POSROUGH]],LEN(tbl2020POS[[#This Row],[POSROUGH]])-1),"")</f>
        <v/>
      </c>
      <c r="AP11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5" spans="1:42" x14ac:dyDescent="0.3">
      <c r="A115" s="277">
        <v>112</v>
      </c>
      <c r="B115" t="s">
        <v>20674</v>
      </c>
      <c r="C115" s="277">
        <v>24</v>
      </c>
      <c r="D115" s="278" t="s">
        <v>1376</v>
      </c>
      <c r="E115" s="277" t="s">
        <v>20557</v>
      </c>
      <c r="F115" s="277">
        <v>12</v>
      </c>
      <c r="G115" s="277">
        <v>6</v>
      </c>
      <c r="H115" s="277">
        <v>0</v>
      </c>
      <c r="I115" s="277">
        <v>12</v>
      </c>
      <c r="J115" s="277">
        <v>12</v>
      </c>
      <c r="K115" s="277">
        <v>0</v>
      </c>
      <c r="L115" s="277">
        <v>0</v>
      </c>
      <c r="M115" s="277">
        <v>0</v>
      </c>
      <c r="N115" s="277">
        <v>0</v>
      </c>
      <c r="O115" s="277">
        <v>0</v>
      </c>
      <c r="P115" s="277">
        <v>0</v>
      </c>
      <c r="Q115" s="277">
        <v>0</v>
      </c>
      <c r="R115" s="277">
        <v>0</v>
      </c>
      <c r="S115" s="277">
        <v>0</v>
      </c>
      <c r="T115" s="277">
        <v>0</v>
      </c>
      <c r="U115" s="277">
        <v>0</v>
      </c>
      <c r="V115" s="277">
        <v>0</v>
      </c>
      <c r="W115" s="279" t="e">
        <f t="shared" si="1"/>
        <v>#REF!</v>
      </c>
      <c r="X115" s="279" t="s">
        <v>19969</v>
      </c>
      <c r="Y1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" s="279">
        <f>IF(MAX(tbl2020POS[[#This Row],[P]:[PR]])=tbl2020POS[[#This Row],[P]],1,0)</f>
        <v>1</v>
      </c>
      <c r="AA115" s="279">
        <f>IF(tbl2020POS[[#This Row],[QUALP]]=1,IF(tbl2020POS[[#This Row],[GS]]&gt;=GS_TO_QUALIFY,1,0),0)</f>
        <v>0</v>
      </c>
      <c r="AB115" s="279">
        <f>IF(tbl2020POS[[#This Row],[QUALP]]=1,IF(tbl2020POS[[#This Row],[G]]-tbl2020POS[[#This Row],[GS]]&gt;=RP_APP_TO_QUALIFY,1,0),0)</f>
        <v>1</v>
      </c>
      <c r="AC115" s="279" t="e">
        <f>IF(tbl2020POS[[#This Row],[C]]&gt;=GAMES_TO_QUALIFY,1,IF(tbl2020POS[[#This Row],[PRIMPOS]]="C",1,0))</f>
        <v>#REF!</v>
      </c>
      <c r="AD115" s="279" t="e">
        <f>IF(tbl2020POS[[#This Row],[1B]]&gt;=GAMES_TO_QUALIFY,1,IF(tbl2020POS[[#This Row],[PRIMPOS]]="1B",1,0))</f>
        <v>#REF!</v>
      </c>
      <c r="AE115" s="279" t="e">
        <f>IF(tbl2020POS[[#This Row],[2B]]&gt;=GAMES_TO_QUALIFY,1,IF(tbl2020POS[[#This Row],[PRIMPOS]]="2B",1,0))</f>
        <v>#REF!</v>
      </c>
      <c r="AF115" s="279" t="e">
        <f>IF(tbl2020POS[[#This Row],[3B]]&gt;=GAMES_TO_QUALIFY,1,IF(tbl2020POS[[#This Row],[PRIMPOS]]="3B",1,0))</f>
        <v>#REF!</v>
      </c>
      <c r="AG115" s="279" t="e">
        <f>IF(tbl2020POS[[#This Row],[SS]]&gt;=GAMES_TO_QUALIFY,1,IF(tbl2020POS[[#This Row],[PRIMPOS]]="SS",1,0))</f>
        <v>#REF!</v>
      </c>
      <c r="AH115" s="279" t="e">
        <f>IF(tbl2020POS[[#This Row],[LF]]&gt;=GAMES_TO_QUALIFY,1,0)</f>
        <v>#REF!</v>
      </c>
      <c r="AI115" s="279" t="e">
        <f>IF(tbl2020POS[[#This Row],[CF]]&gt;=GAMES_TO_QUALIFY,1,0)</f>
        <v>#REF!</v>
      </c>
      <c r="AJ115" s="279" t="e">
        <f>IF(tbl2020POS[[#This Row],[RF]]&gt;=GAMES_TO_QUALIFY,1,0)</f>
        <v>#REF!</v>
      </c>
      <c r="AK115" s="279" t="e">
        <f>IF(tbl2020POS[[#This Row],[OF]]&gt;=GAMES_TO_QUALIFY,1,IF(tbl2020POS[[#This Row],[PRIMPOS]]="OF",1,0))</f>
        <v>#REF!</v>
      </c>
      <c r="AL115" s="279" t="e">
        <f>IF(tbl2020POS[[#This Row],[DH]]&gt;=GAMES_TO_QUALIFY,1,IF(tbl2020POS[[#This Row],[PRIMPOS]]="DH",1,0))</f>
        <v>#REF!</v>
      </c>
      <c r="AM115" s="279" t="str" cm="1">
        <f t="array" aca="1" ref="AM1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" s="280" t="str">
        <f>IFERROR(LEFT(tbl2020POS[[#This Row],[POSROUGH]],LEN(tbl2020POS[[#This Row],[POSROUGH]])-1),"")</f>
        <v/>
      </c>
      <c r="AP11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" spans="1:42" x14ac:dyDescent="0.3">
      <c r="A116" s="277">
        <v>113</v>
      </c>
      <c r="B116" t="s">
        <v>20675</v>
      </c>
      <c r="C116" s="277">
        <v>25</v>
      </c>
      <c r="D116" s="278" t="s">
        <v>1426</v>
      </c>
      <c r="E116" s="277">
        <v>2</v>
      </c>
      <c r="F116" s="277">
        <v>59</v>
      </c>
      <c r="G116" s="277">
        <v>57</v>
      </c>
      <c r="H116" s="277">
        <v>59</v>
      </c>
      <c r="I116" s="277">
        <v>57</v>
      </c>
      <c r="J116" s="277">
        <v>0</v>
      </c>
      <c r="K116" s="277">
        <v>0</v>
      </c>
      <c r="L116" s="277">
        <v>0</v>
      </c>
      <c r="M116" s="277">
        <v>37</v>
      </c>
      <c r="N116" s="277">
        <v>10</v>
      </c>
      <c r="O116" s="277">
        <v>0</v>
      </c>
      <c r="P116" s="277">
        <v>1</v>
      </c>
      <c r="Q116" s="277">
        <v>3</v>
      </c>
      <c r="R116" s="277">
        <v>14</v>
      </c>
      <c r="S116" s="277">
        <v>18</v>
      </c>
      <c r="T116" s="277">
        <v>1</v>
      </c>
      <c r="U116" s="277">
        <v>2</v>
      </c>
      <c r="V116" s="277">
        <v>0</v>
      </c>
      <c r="W116" s="279" t="e">
        <f t="shared" si="1"/>
        <v>#REF!</v>
      </c>
      <c r="X116" s="279" t="s">
        <v>15639</v>
      </c>
      <c r="Y1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16" s="279">
        <f>IF(MAX(tbl2020POS[[#This Row],[P]:[PR]])=tbl2020POS[[#This Row],[P]],1,0)</f>
        <v>0</v>
      </c>
      <c r="AA116" s="279">
        <f>IF(tbl2020POS[[#This Row],[QUALP]]=1,IF(tbl2020POS[[#This Row],[GS]]&gt;=GS_TO_QUALIFY,1,0),0)</f>
        <v>0</v>
      </c>
      <c r="AB116" s="279">
        <f>IF(tbl2020POS[[#This Row],[QUALP]]=1,IF(tbl2020POS[[#This Row],[G]]-tbl2020POS[[#This Row],[GS]]&gt;=RP_APP_TO_QUALIFY,1,0),0)</f>
        <v>0</v>
      </c>
      <c r="AC116" s="279" t="e">
        <f>IF(tbl2020POS[[#This Row],[C]]&gt;=GAMES_TO_QUALIFY,1,IF(tbl2020POS[[#This Row],[PRIMPOS]]="C",1,0))</f>
        <v>#REF!</v>
      </c>
      <c r="AD116" s="279" t="e">
        <f>IF(tbl2020POS[[#This Row],[1B]]&gt;=GAMES_TO_QUALIFY,1,IF(tbl2020POS[[#This Row],[PRIMPOS]]="1B",1,0))</f>
        <v>#REF!</v>
      </c>
      <c r="AE116" s="279" t="e">
        <f>IF(tbl2020POS[[#This Row],[2B]]&gt;=GAMES_TO_QUALIFY,1,IF(tbl2020POS[[#This Row],[PRIMPOS]]="2B",1,0))</f>
        <v>#REF!</v>
      </c>
      <c r="AF116" s="279" t="e">
        <f>IF(tbl2020POS[[#This Row],[3B]]&gt;=GAMES_TO_QUALIFY,1,IF(tbl2020POS[[#This Row],[PRIMPOS]]="3B",1,0))</f>
        <v>#REF!</v>
      </c>
      <c r="AG116" s="279" t="e">
        <f>IF(tbl2020POS[[#This Row],[SS]]&gt;=GAMES_TO_QUALIFY,1,IF(tbl2020POS[[#This Row],[PRIMPOS]]="SS",1,0))</f>
        <v>#REF!</v>
      </c>
      <c r="AH116" s="279" t="e">
        <f>IF(tbl2020POS[[#This Row],[LF]]&gt;=GAMES_TO_QUALIFY,1,0)</f>
        <v>#REF!</v>
      </c>
      <c r="AI116" s="279" t="e">
        <f>IF(tbl2020POS[[#This Row],[CF]]&gt;=GAMES_TO_QUALIFY,1,0)</f>
        <v>#REF!</v>
      </c>
      <c r="AJ116" s="279" t="e">
        <f>IF(tbl2020POS[[#This Row],[RF]]&gt;=GAMES_TO_QUALIFY,1,0)</f>
        <v>#REF!</v>
      </c>
      <c r="AK116" s="279" t="e">
        <f>IF(tbl2020POS[[#This Row],[OF]]&gt;=GAMES_TO_QUALIFY,1,IF(tbl2020POS[[#This Row],[PRIMPOS]]="OF",1,0))</f>
        <v>#REF!</v>
      </c>
      <c r="AL116" s="279" t="e">
        <f>IF(tbl2020POS[[#This Row],[DH]]&gt;=GAMES_TO_QUALIFY,1,IF(tbl2020POS[[#This Row],[PRIMPOS]]="DH",1,0))</f>
        <v>#REF!</v>
      </c>
      <c r="AM116" s="279" t="e" cm="1">
        <f t="array" aca="1" ref="AM1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" s="280" t="str">
        <f>IFERROR(LEFT(tbl2020POS[[#This Row],[POSROUGH]],LEN(tbl2020POS[[#This Row],[POSROUGH]])-1),"")</f>
        <v/>
      </c>
      <c r="AP11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" spans="1:42" x14ac:dyDescent="0.3">
      <c r="A117" s="277">
        <v>114</v>
      </c>
      <c r="B117" t="s">
        <v>20676</v>
      </c>
      <c r="C117" s="277">
        <v>26</v>
      </c>
      <c r="D117" s="278" t="s">
        <v>1392</v>
      </c>
      <c r="E117" s="277">
        <v>2</v>
      </c>
      <c r="F117" s="277">
        <v>12</v>
      </c>
      <c r="G117" s="277">
        <v>9</v>
      </c>
      <c r="H117" s="277">
        <v>12</v>
      </c>
      <c r="I117" s="277">
        <v>12</v>
      </c>
      <c r="J117" s="277">
        <v>0</v>
      </c>
      <c r="K117" s="277">
        <v>0</v>
      </c>
      <c r="L117" s="277">
        <v>0</v>
      </c>
      <c r="M117" s="277">
        <v>0</v>
      </c>
      <c r="N117" s="277">
        <v>0</v>
      </c>
      <c r="O117" s="277">
        <v>0</v>
      </c>
      <c r="P117" s="277">
        <v>2</v>
      </c>
      <c r="Q117" s="277">
        <v>3</v>
      </c>
      <c r="R117" s="277">
        <v>8</v>
      </c>
      <c r="S117" s="277">
        <v>12</v>
      </c>
      <c r="T117" s="277">
        <v>0</v>
      </c>
      <c r="U117" s="277">
        <v>0</v>
      </c>
      <c r="V117" s="277">
        <v>0</v>
      </c>
      <c r="W117" s="279" t="e">
        <f t="shared" si="1"/>
        <v>#REF!</v>
      </c>
      <c r="X117" s="279" t="s">
        <v>15645</v>
      </c>
      <c r="Y1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7" s="279">
        <f>IF(MAX(tbl2020POS[[#This Row],[P]:[PR]])=tbl2020POS[[#This Row],[P]],1,0)</f>
        <v>0</v>
      </c>
      <c r="AA117" s="279">
        <f>IF(tbl2020POS[[#This Row],[QUALP]]=1,IF(tbl2020POS[[#This Row],[GS]]&gt;=GS_TO_QUALIFY,1,0),0)</f>
        <v>0</v>
      </c>
      <c r="AB117" s="279">
        <f>IF(tbl2020POS[[#This Row],[QUALP]]=1,IF(tbl2020POS[[#This Row],[G]]-tbl2020POS[[#This Row],[GS]]&gt;=RP_APP_TO_QUALIFY,1,0),0)</f>
        <v>0</v>
      </c>
      <c r="AC117" s="279" t="e">
        <f>IF(tbl2020POS[[#This Row],[C]]&gt;=GAMES_TO_QUALIFY,1,IF(tbl2020POS[[#This Row],[PRIMPOS]]="C",1,0))</f>
        <v>#REF!</v>
      </c>
      <c r="AD117" s="279" t="e">
        <f>IF(tbl2020POS[[#This Row],[1B]]&gt;=GAMES_TO_QUALIFY,1,IF(tbl2020POS[[#This Row],[PRIMPOS]]="1B",1,0))</f>
        <v>#REF!</v>
      </c>
      <c r="AE117" s="279" t="e">
        <f>IF(tbl2020POS[[#This Row],[2B]]&gt;=GAMES_TO_QUALIFY,1,IF(tbl2020POS[[#This Row],[PRIMPOS]]="2B",1,0))</f>
        <v>#REF!</v>
      </c>
      <c r="AF117" s="279" t="e">
        <f>IF(tbl2020POS[[#This Row],[3B]]&gt;=GAMES_TO_QUALIFY,1,IF(tbl2020POS[[#This Row],[PRIMPOS]]="3B",1,0))</f>
        <v>#REF!</v>
      </c>
      <c r="AG117" s="279" t="e">
        <f>IF(tbl2020POS[[#This Row],[SS]]&gt;=GAMES_TO_QUALIFY,1,IF(tbl2020POS[[#This Row],[PRIMPOS]]="SS",1,0))</f>
        <v>#REF!</v>
      </c>
      <c r="AH117" s="279" t="e">
        <f>IF(tbl2020POS[[#This Row],[LF]]&gt;=GAMES_TO_QUALIFY,1,0)</f>
        <v>#REF!</v>
      </c>
      <c r="AI117" s="279" t="e">
        <f>IF(tbl2020POS[[#This Row],[CF]]&gt;=GAMES_TO_QUALIFY,1,0)</f>
        <v>#REF!</v>
      </c>
      <c r="AJ117" s="279" t="e">
        <f>IF(tbl2020POS[[#This Row],[RF]]&gt;=GAMES_TO_QUALIFY,1,0)</f>
        <v>#REF!</v>
      </c>
      <c r="AK117" s="279" t="e">
        <f>IF(tbl2020POS[[#This Row],[OF]]&gt;=GAMES_TO_QUALIFY,1,IF(tbl2020POS[[#This Row],[PRIMPOS]]="OF",1,0))</f>
        <v>#REF!</v>
      </c>
      <c r="AL117" s="279" t="e">
        <f>IF(tbl2020POS[[#This Row],[DH]]&gt;=GAMES_TO_QUALIFY,1,IF(tbl2020POS[[#This Row],[PRIMPOS]]="DH",1,0))</f>
        <v>#REF!</v>
      </c>
      <c r="AM117" s="279" t="e" cm="1">
        <f t="array" aca="1" ref="AM1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" s="280" t="str">
        <f>IFERROR(LEFT(tbl2020POS[[#This Row],[POSROUGH]],LEN(tbl2020POS[[#This Row],[POSROUGH]])-1),"")</f>
        <v/>
      </c>
      <c r="AP11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" spans="1:42" x14ac:dyDescent="0.3">
      <c r="A118" s="277">
        <v>115</v>
      </c>
      <c r="B118" t="s">
        <v>20677</v>
      </c>
      <c r="C118" s="277">
        <v>30</v>
      </c>
      <c r="D118" s="278" t="s">
        <v>1437</v>
      </c>
      <c r="E118" s="277">
        <v>3</v>
      </c>
      <c r="F118" s="277">
        <v>3</v>
      </c>
      <c r="G118" s="277">
        <v>0</v>
      </c>
      <c r="H118" s="277">
        <v>0</v>
      </c>
      <c r="I118" s="277">
        <v>3</v>
      </c>
      <c r="J118" s="277">
        <v>3</v>
      </c>
      <c r="K118" s="277">
        <v>0</v>
      </c>
      <c r="L118" s="277">
        <v>0</v>
      </c>
      <c r="M118" s="277">
        <v>0</v>
      </c>
      <c r="N118" s="277">
        <v>0</v>
      </c>
      <c r="O118" s="277">
        <v>0</v>
      </c>
      <c r="P118" s="277">
        <v>0</v>
      </c>
      <c r="Q118" s="277">
        <v>0</v>
      </c>
      <c r="R118" s="277">
        <v>0</v>
      </c>
      <c r="S118" s="277">
        <v>0</v>
      </c>
      <c r="T118" s="277">
        <v>0</v>
      </c>
      <c r="U118" s="277">
        <v>0</v>
      </c>
      <c r="V118" s="277">
        <v>0</v>
      </c>
      <c r="W118" s="279" t="e">
        <f t="shared" si="1"/>
        <v>#REF!</v>
      </c>
      <c r="X118" s="279" t="s">
        <v>15651</v>
      </c>
      <c r="Y1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" s="279">
        <f>IF(MAX(tbl2020POS[[#This Row],[P]:[PR]])=tbl2020POS[[#This Row],[P]],1,0)</f>
        <v>1</v>
      </c>
      <c r="AA118" s="279">
        <f>IF(tbl2020POS[[#This Row],[QUALP]]=1,IF(tbl2020POS[[#This Row],[GS]]&gt;=GS_TO_QUALIFY,1,0),0)</f>
        <v>0</v>
      </c>
      <c r="AB118" s="279">
        <f>IF(tbl2020POS[[#This Row],[QUALP]]=1,IF(tbl2020POS[[#This Row],[G]]-tbl2020POS[[#This Row],[GS]]&gt;=RP_APP_TO_QUALIFY,1,0),0)</f>
        <v>0</v>
      </c>
      <c r="AC118" s="279" t="e">
        <f>IF(tbl2020POS[[#This Row],[C]]&gt;=GAMES_TO_QUALIFY,1,IF(tbl2020POS[[#This Row],[PRIMPOS]]="C",1,0))</f>
        <v>#REF!</v>
      </c>
      <c r="AD118" s="279" t="e">
        <f>IF(tbl2020POS[[#This Row],[1B]]&gt;=GAMES_TO_QUALIFY,1,IF(tbl2020POS[[#This Row],[PRIMPOS]]="1B",1,0))</f>
        <v>#REF!</v>
      </c>
      <c r="AE118" s="279" t="e">
        <f>IF(tbl2020POS[[#This Row],[2B]]&gt;=GAMES_TO_QUALIFY,1,IF(tbl2020POS[[#This Row],[PRIMPOS]]="2B",1,0))</f>
        <v>#REF!</v>
      </c>
      <c r="AF118" s="279" t="e">
        <f>IF(tbl2020POS[[#This Row],[3B]]&gt;=GAMES_TO_QUALIFY,1,IF(tbl2020POS[[#This Row],[PRIMPOS]]="3B",1,0))</f>
        <v>#REF!</v>
      </c>
      <c r="AG118" s="279" t="e">
        <f>IF(tbl2020POS[[#This Row],[SS]]&gt;=GAMES_TO_QUALIFY,1,IF(tbl2020POS[[#This Row],[PRIMPOS]]="SS",1,0))</f>
        <v>#REF!</v>
      </c>
      <c r="AH118" s="279" t="e">
        <f>IF(tbl2020POS[[#This Row],[LF]]&gt;=GAMES_TO_QUALIFY,1,0)</f>
        <v>#REF!</v>
      </c>
      <c r="AI118" s="279" t="e">
        <f>IF(tbl2020POS[[#This Row],[CF]]&gt;=GAMES_TO_QUALIFY,1,0)</f>
        <v>#REF!</v>
      </c>
      <c r="AJ118" s="279" t="e">
        <f>IF(tbl2020POS[[#This Row],[RF]]&gt;=GAMES_TO_QUALIFY,1,0)</f>
        <v>#REF!</v>
      </c>
      <c r="AK118" s="279" t="e">
        <f>IF(tbl2020POS[[#This Row],[OF]]&gt;=GAMES_TO_QUALIFY,1,IF(tbl2020POS[[#This Row],[PRIMPOS]]="OF",1,0))</f>
        <v>#REF!</v>
      </c>
      <c r="AL118" s="279" t="e">
        <f>IF(tbl2020POS[[#This Row],[DH]]&gt;=GAMES_TO_QUALIFY,1,IF(tbl2020POS[[#This Row],[PRIMPOS]]="DH",1,0))</f>
        <v>#REF!</v>
      </c>
      <c r="AM118" s="279" t="str" cm="1">
        <f t="array" aca="1" ref="AM1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" s="280" t="str">
        <f>IFERROR(LEFT(tbl2020POS[[#This Row],[POSROUGH]],LEN(tbl2020POS[[#This Row],[POSROUGH]])-1),"")</f>
        <v/>
      </c>
      <c r="AP11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9" spans="1:42" x14ac:dyDescent="0.3">
      <c r="A119" s="277">
        <v>116</v>
      </c>
      <c r="B119" t="s">
        <v>20678</v>
      </c>
      <c r="C119" s="277">
        <v>26</v>
      </c>
      <c r="D119" s="278" t="s">
        <v>1386</v>
      </c>
      <c r="E119" s="277">
        <v>4</v>
      </c>
      <c r="F119" s="277">
        <v>1</v>
      </c>
      <c r="G119" s="277">
        <v>1</v>
      </c>
      <c r="H119" s="277">
        <v>0</v>
      </c>
      <c r="I119" s="277">
        <v>1</v>
      </c>
      <c r="J119" s="277">
        <v>1</v>
      </c>
      <c r="K119" s="277">
        <v>0</v>
      </c>
      <c r="L119" s="277">
        <v>0</v>
      </c>
      <c r="M119" s="277">
        <v>0</v>
      </c>
      <c r="N119" s="277">
        <v>0</v>
      </c>
      <c r="O119" s="277">
        <v>0</v>
      </c>
      <c r="P119" s="277">
        <v>0</v>
      </c>
      <c r="Q119" s="277">
        <v>0</v>
      </c>
      <c r="R119" s="277">
        <v>0</v>
      </c>
      <c r="S119" s="277">
        <v>0</v>
      </c>
      <c r="T119" s="277">
        <v>0</v>
      </c>
      <c r="U119" s="277">
        <v>0</v>
      </c>
      <c r="V119" s="277">
        <v>0</v>
      </c>
      <c r="W119" s="279" t="e">
        <f t="shared" si="1"/>
        <v>#REF!</v>
      </c>
      <c r="X119" s="279" t="s">
        <v>13664</v>
      </c>
      <c r="Y1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" s="279">
        <f>IF(MAX(tbl2020POS[[#This Row],[P]:[PR]])=tbl2020POS[[#This Row],[P]],1,0)</f>
        <v>1</v>
      </c>
      <c r="AA119" s="279">
        <f>IF(tbl2020POS[[#This Row],[QUALP]]=1,IF(tbl2020POS[[#This Row],[GS]]&gt;=GS_TO_QUALIFY,1,0),0)</f>
        <v>0</v>
      </c>
      <c r="AB119" s="279">
        <f>IF(tbl2020POS[[#This Row],[QUALP]]=1,IF(tbl2020POS[[#This Row],[G]]-tbl2020POS[[#This Row],[GS]]&gt;=RP_APP_TO_QUALIFY,1,0),0)</f>
        <v>0</v>
      </c>
      <c r="AC119" s="279" t="e">
        <f>IF(tbl2020POS[[#This Row],[C]]&gt;=GAMES_TO_QUALIFY,1,IF(tbl2020POS[[#This Row],[PRIMPOS]]="C",1,0))</f>
        <v>#REF!</v>
      </c>
      <c r="AD119" s="279" t="e">
        <f>IF(tbl2020POS[[#This Row],[1B]]&gt;=GAMES_TO_QUALIFY,1,IF(tbl2020POS[[#This Row],[PRIMPOS]]="1B",1,0))</f>
        <v>#REF!</v>
      </c>
      <c r="AE119" s="279" t="e">
        <f>IF(tbl2020POS[[#This Row],[2B]]&gt;=GAMES_TO_QUALIFY,1,IF(tbl2020POS[[#This Row],[PRIMPOS]]="2B",1,0))</f>
        <v>#REF!</v>
      </c>
      <c r="AF119" s="279" t="e">
        <f>IF(tbl2020POS[[#This Row],[3B]]&gt;=GAMES_TO_QUALIFY,1,IF(tbl2020POS[[#This Row],[PRIMPOS]]="3B",1,0))</f>
        <v>#REF!</v>
      </c>
      <c r="AG119" s="279" t="e">
        <f>IF(tbl2020POS[[#This Row],[SS]]&gt;=GAMES_TO_QUALIFY,1,IF(tbl2020POS[[#This Row],[PRIMPOS]]="SS",1,0))</f>
        <v>#REF!</v>
      </c>
      <c r="AH119" s="279" t="e">
        <f>IF(tbl2020POS[[#This Row],[LF]]&gt;=GAMES_TO_QUALIFY,1,0)</f>
        <v>#REF!</v>
      </c>
      <c r="AI119" s="279" t="e">
        <f>IF(tbl2020POS[[#This Row],[CF]]&gt;=GAMES_TO_QUALIFY,1,0)</f>
        <v>#REF!</v>
      </c>
      <c r="AJ119" s="279" t="e">
        <f>IF(tbl2020POS[[#This Row],[RF]]&gt;=GAMES_TO_QUALIFY,1,0)</f>
        <v>#REF!</v>
      </c>
      <c r="AK119" s="279" t="e">
        <f>IF(tbl2020POS[[#This Row],[OF]]&gt;=GAMES_TO_QUALIFY,1,IF(tbl2020POS[[#This Row],[PRIMPOS]]="OF",1,0))</f>
        <v>#REF!</v>
      </c>
      <c r="AL119" s="279" t="e">
        <f>IF(tbl2020POS[[#This Row],[DH]]&gt;=GAMES_TO_QUALIFY,1,IF(tbl2020POS[[#This Row],[PRIMPOS]]="DH",1,0))</f>
        <v>#REF!</v>
      </c>
      <c r="AM119" s="279" t="str" cm="1">
        <f t="array" aca="1" ref="AM1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" s="280" t="str">
        <f>IFERROR(LEFT(tbl2020POS[[#This Row],[POSROUGH]],LEN(tbl2020POS[[#This Row],[POSROUGH]])-1),"")</f>
        <v/>
      </c>
      <c r="AP11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" spans="1:42" x14ac:dyDescent="0.3">
      <c r="A120" s="277">
        <v>117</v>
      </c>
      <c r="B120" t="s">
        <v>20679</v>
      </c>
      <c r="C120" s="277">
        <v>33</v>
      </c>
      <c r="D120" s="278" t="s">
        <v>1526</v>
      </c>
      <c r="E120" s="277">
        <v>10</v>
      </c>
      <c r="F120" s="277">
        <v>59</v>
      </c>
      <c r="G120" s="277">
        <v>59</v>
      </c>
      <c r="H120" s="277">
        <v>59</v>
      </c>
      <c r="I120" s="277">
        <v>50</v>
      </c>
      <c r="J120" s="277">
        <v>0</v>
      </c>
      <c r="K120" s="277">
        <v>0</v>
      </c>
      <c r="L120" s="277">
        <v>0</v>
      </c>
      <c r="M120" s="277">
        <v>0</v>
      </c>
      <c r="N120" s="277">
        <v>0</v>
      </c>
      <c r="O120" s="277">
        <v>0</v>
      </c>
      <c r="P120" s="277">
        <v>0</v>
      </c>
      <c r="Q120" s="277">
        <v>0</v>
      </c>
      <c r="R120" s="277">
        <v>50</v>
      </c>
      <c r="S120" s="277">
        <v>50</v>
      </c>
      <c r="T120" s="277">
        <v>9</v>
      </c>
      <c r="U120" s="277">
        <v>0</v>
      </c>
      <c r="V120" s="277">
        <v>0</v>
      </c>
      <c r="W120" s="279" t="e">
        <f t="shared" si="1"/>
        <v>#REF!</v>
      </c>
      <c r="X120" s="279" t="s">
        <v>1562</v>
      </c>
      <c r="Y1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0" s="279">
        <f>IF(MAX(tbl2020POS[[#This Row],[P]:[PR]])=tbl2020POS[[#This Row],[P]],1,0)</f>
        <v>0</v>
      </c>
      <c r="AA120" s="279">
        <f>IF(tbl2020POS[[#This Row],[QUALP]]=1,IF(tbl2020POS[[#This Row],[GS]]&gt;=GS_TO_QUALIFY,1,0),0)</f>
        <v>0</v>
      </c>
      <c r="AB120" s="279">
        <f>IF(tbl2020POS[[#This Row],[QUALP]]=1,IF(tbl2020POS[[#This Row],[G]]-tbl2020POS[[#This Row],[GS]]&gt;=RP_APP_TO_QUALIFY,1,0),0)</f>
        <v>0</v>
      </c>
      <c r="AC120" s="279" t="e">
        <f>IF(tbl2020POS[[#This Row],[C]]&gt;=GAMES_TO_QUALIFY,1,IF(tbl2020POS[[#This Row],[PRIMPOS]]="C",1,0))</f>
        <v>#REF!</v>
      </c>
      <c r="AD120" s="279" t="e">
        <f>IF(tbl2020POS[[#This Row],[1B]]&gt;=GAMES_TO_QUALIFY,1,IF(tbl2020POS[[#This Row],[PRIMPOS]]="1B",1,0))</f>
        <v>#REF!</v>
      </c>
      <c r="AE120" s="279" t="e">
        <f>IF(tbl2020POS[[#This Row],[2B]]&gt;=GAMES_TO_QUALIFY,1,IF(tbl2020POS[[#This Row],[PRIMPOS]]="2B",1,0))</f>
        <v>#REF!</v>
      </c>
      <c r="AF120" s="279" t="e">
        <f>IF(tbl2020POS[[#This Row],[3B]]&gt;=GAMES_TO_QUALIFY,1,IF(tbl2020POS[[#This Row],[PRIMPOS]]="3B",1,0))</f>
        <v>#REF!</v>
      </c>
      <c r="AG120" s="279" t="e">
        <f>IF(tbl2020POS[[#This Row],[SS]]&gt;=GAMES_TO_QUALIFY,1,IF(tbl2020POS[[#This Row],[PRIMPOS]]="SS",1,0))</f>
        <v>#REF!</v>
      </c>
      <c r="AH120" s="279" t="e">
        <f>IF(tbl2020POS[[#This Row],[LF]]&gt;=GAMES_TO_QUALIFY,1,0)</f>
        <v>#REF!</v>
      </c>
      <c r="AI120" s="279" t="e">
        <f>IF(tbl2020POS[[#This Row],[CF]]&gt;=GAMES_TO_QUALIFY,1,0)</f>
        <v>#REF!</v>
      </c>
      <c r="AJ120" s="279" t="e">
        <f>IF(tbl2020POS[[#This Row],[RF]]&gt;=GAMES_TO_QUALIFY,1,0)</f>
        <v>#REF!</v>
      </c>
      <c r="AK120" s="279" t="e">
        <f>IF(tbl2020POS[[#This Row],[OF]]&gt;=GAMES_TO_QUALIFY,1,IF(tbl2020POS[[#This Row],[PRIMPOS]]="OF",1,0))</f>
        <v>#REF!</v>
      </c>
      <c r="AL120" s="279" t="e">
        <f>IF(tbl2020POS[[#This Row],[DH]]&gt;=GAMES_TO_QUALIFY,1,IF(tbl2020POS[[#This Row],[PRIMPOS]]="DH",1,0))</f>
        <v>#REF!</v>
      </c>
      <c r="AM120" s="279" t="e" cm="1">
        <f t="array" aca="1" ref="AM1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" s="280" t="str">
        <f>IFERROR(LEFT(tbl2020POS[[#This Row],[POSROUGH]],LEN(tbl2020POS[[#This Row],[POSROUGH]])-1),"")</f>
        <v/>
      </c>
      <c r="AP12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" spans="1:42" x14ac:dyDescent="0.3">
      <c r="A121" s="277">
        <v>118</v>
      </c>
      <c r="B121" t="s">
        <v>20680</v>
      </c>
      <c r="C121" s="277">
        <v>23</v>
      </c>
      <c r="D121" s="278" t="s">
        <v>1565</v>
      </c>
      <c r="E121" s="277" t="s">
        <v>20557</v>
      </c>
      <c r="F121" s="277">
        <v>1</v>
      </c>
      <c r="G121" s="277">
        <v>1</v>
      </c>
      <c r="H121" s="277">
        <v>1</v>
      </c>
      <c r="I121" s="277">
        <v>1</v>
      </c>
      <c r="J121" s="277">
        <v>0</v>
      </c>
      <c r="K121" s="277">
        <v>0</v>
      </c>
      <c r="L121" s="277">
        <v>0</v>
      </c>
      <c r="M121" s="277">
        <v>1</v>
      </c>
      <c r="N121" s="277">
        <v>0</v>
      </c>
      <c r="O121" s="277">
        <v>0</v>
      </c>
      <c r="P121" s="277">
        <v>0</v>
      </c>
      <c r="Q121" s="277">
        <v>0</v>
      </c>
      <c r="R121" s="277">
        <v>0</v>
      </c>
      <c r="S121" s="277">
        <v>0</v>
      </c>
      <c r="T121" s="277">
        <v>0</v>
      </c>
      <c r="U121" s="277">
        <v>0</v>
      </c>
      <c r="V121" s="277">
        <v>0</v>
      </c>
      <c r="W121" s="279" t="e">
        <f t="shared" si="1"/>
        <v>#REF!</v>
      </c>
      <c r="X121" s="279" t="s">
        <v>21869</v>
      </c>
      <c r="Y1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1" s="279">
        <f>IF(MAX(tbl2020POS[[#This Row],[P]:[PR]])=tbl2020POS[[#This Row],[P]],1,0)</f>
        <v>0</v>
      </c>
      <c r="AA121" s="279">
        <f>IF(tbl2020POS[[#This Row],[QUALP]]=1,IF(tbl2020POS[[#This Row],[GS]]&gt;=GS_TO_QUALIFY,1,0),0)</f>
        <v>0</v>
      </c>
      <c r="AB121" s="279">
        <f>IF(tbl2020POS[[#This Row],[QUALP]]=1,IF(tbl2020POS[[#This Row],[G]]-tbl2020POS[[#This Row],[GS]]&gt;=RP_APP_TO_QUALIFY,1,0),0)</f>
        <v>0</v>
      </c>
      <c r="AC121" s="279" t="e">
        <f>IF(tbl2020POS[[#This Row],[C]]&gt;=GAMES_TO_QUALIFY,1,IF(tbl2020POS[[#This Row],[PRIMPOS]]="C",1,0))</f>
        <v>#REF!</v>
      </c>
      <c r="AD121" s="279" t="e">
        <f>IF(tbl2020POS[[#This Row],[1B]]&gt;=GAMES_TO_QUALIFY,1,IF(tbl2020POS[[#This Row],[PRIMPOS]]="1B",1,0))</f>
        <v>#REF!</v>
      </c>
      <c r="AE121" s="279" t="e">
        <f>IF(tbl2020POS[[#This Row],[2B]]&gt;=GAMES_TO_QUALIFY,1,IF(tbl2020POS[[#This Row],[PRIMPOS]]="2B",1,0))</f>
        <v>#REF!</v>
      </c>
      <c r="AF121" s="279" t="e">
        <f>IF(tbl2020POS[[#This Row],[3B]]&gt;=GAMES_TO_QUALIFY,1,IF(tbl2020POS[[#This Row],[PRIMPOS]]="3B",1,0))</f>
        <v>#REF!</v>
      </c>
      <c r="AG121" s="279" t="e">
        <f>IF(tbl2020POS[[#This Row],[SS]]&gt;=GAMES_TO_QUALIFY,1,IF(tbl2020POS[[#This Row],[PRIMPOS]]="SS",1,0))</f>
        <v>#REF!</v>
      </c>
      <c r="AH121" s="279" t="e">
        <f>IF(tbl2020POS[[#This Row],[LF]]&gt;=GAMES_TO_QUALIFY,1,0)</f>
        <v>#REF!</v>
      </c>
      <c r="AI121" s="279" t="e">
        <f>IF(tbl2020POS[[#This Row],[CF]]&gt;=GAMES_TO_QUALIFY,1,0)</f>
        <v>#REF!</v>
      </c>
      <c r="AJ121" s="279" t="e">
        <f>IF(tbl2020POS[[#This Row],[RF]]&gt;=GAMES_TO_QUALIFY,1,0)</f>
        <v>#REF!</v>
      </c>
      <c r="AK121" s="279" t="e">
        <f>IF(tbl2020POS[[#This Row],[OF]]&gt;=GAMES_TO_QUALIFY,1,IF(tbl2020POS[[#This Row],[PRIMPOS]]="OF",1,0))</f>
        <v>#REF!</v>
      </c>
      <c r="AL121" s="279" t="e">
        <f>IF(tbl2020POS[[#This Row],[DH]]&gt;=GAMES_TO_QUALIFY,1,IF(tbl2020POS[[#This Row],[PRIMPOS]]="DH",1,0))</f>
        <v>#REF!</v>
      </c>
      <c r="AM121" s="279" t="e" cm="1">
        <f t="array" aca="1" ref="AM1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" s="280" t="str">
        <f>IFERROR(LEFT(tbl2020POS[[#This Row],[POSROUGH]],LEN(tbl2020POS[[#This Row],[POSROUGH]])-1),"")</f>
        <v/>
      </c>
      <c r="AP12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" spans="1:42" x14ac:dyDescent="0.3">
      <c r="A122" s="277">
        <v>119</v>
      </c>
      <c r="B122" t="s">
        <v>20681</v>
      </c>
      <c r="C122" s="277">
        <v>33</v>
      </c>
      <c r="D122" s="278" t="s">
        <v>20584</v>
      </c>
      <c r="E122" s="277">
        <v>5</v>
      </c>
      <c r="F122" s="277">
        <v>21</v>
      </c>
      <c r="G122" s="277">
        <v>0</v>
      </c>
      <c r="H122" s="277">
        <v>0</v>
      </c>
      <c r="I122" s="277">
        <v>21</v>
      </c>
      <c r="J122" s="277">
        <v>21</v>
      </c>
      <c r="K122" s="277">
        <v>0</v>
      </c>
      <c r="L122" s="277">
        <v>0</v>
      </c>
      <c r="M122" s="277">
        <v>0</v>
      </c>
      <c r="N122" s="277">
        <v>0</v>
      </c>
      <c r="O122" s="277">
        <v>0</v>
      </c>
      <c r="P122" s="277">
        <v>0</v>
      </c>
      <c r="Q122" s="277">
        <v>0</v>
      </c>
      <c r="R122" s="277">
        <v>0</v>
      </c>
      <c r="S122" s="277">
        <v>0</v>
      </c>
      <c r="T122" s="277">
        <v>0</v>
      </c>
      <c r="U122" s="277">
        <v>0</v>
      </c>
      <c r="V122" s="277">
        <v>0</v>
      </c>
      <c r="W122" s="279" t="e">
        <f t="shared" si="1"/>
        <v>#REF!</v>
      </c>
      <c r="X122" s="279" t="s">
        <v>13667</v>
      </c>
      <c r="Y1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" s="279">
        <f>IF(MAX(tbl2020POS[[#This Row],[P]:[PR]])=tbl2020POS[[#This Row],[P]],1,0)</f>
        <v>1</v>
      </c>
      <c r="AA122" s="279">
        <f>IF(tbl2020POS[[#This Row],[QUALP]]=1,IF(tbl2020POS[[#This Row],[GS]]&gt;=GS_TO_QUALIFY,1,0),0)</f>
        <v>0</v>
      </c>
      <c r="AB122" s="279">
        <f>IF(tbl2020POS[[#This Row],[QUALP]]=1,IF(tbl2020POS[[#This Row],[G]]-tbl2020POS[[#This Row],[GS]]&gt;=RP_APP_TO_QUALIFY,1,0),0)</f>
        <v>1</v>
      </c>
      <c r="AC122" s="279" t="e">
        <f>IF(tbl2020POS[[#This Row],[C]]&gt;=GAMES_TO_QUALIFY,1,IF(tbl2020POS[[#This Row],[PRIMPOS]]="C",1,0))</f>
        <v>#REF!</v>
      </c>
      <c r="AD122" s="279" t="e">
        <f>IF(tbl2020POS[[#This Row],[1B]]&gt;=GAMES_TO_QUALIFY,1,IF(tbl2020POS[[#This Row],[PRIMPOS]]="1B",1,0))</f>
        <v>#REF!</v>
      </c>
      <c r="AE122" s="279" t="e">
        <f>IF(tbl2020POS[[#This Row],[2B]]&gt;=GAMES_TO_QUALIFY,1,IF(tbl2020POS[[#This Row],[PRIMPOS]]="2B",1,0))</f>
        <v>#REF!</v>
      </c>
      <c r="AF122" s="279" t="e">
        <f>IF(tbl2020POS[[#This Row],[3B]]&gt;=GAMES_TO_QUALIFY,1,IF(tbl2020POS[[#This Row],[PRIMPOS]]="3B",1,0))</f>
        <v>#REF!</v>
      </c>
      <c r="AG122" s="279" t="e">
        <f>IF(tbl2020POS[[#This Row],[SS]]&gt;=GAMES_TO_QUALIFY,1,IF(tbl2020POS[[#This Row],[PRIMPOS]]="SS",1,0))</f>
        <v>#REF!</v>
      </c>
      <c r="AH122" s="279" t="e">
        <f>IF(tbl2020POS[[#This Row],[LF]]&gt;=GAMES_TO_QUALIFY,1,0)</f>
        <v>#REF!</v>
      </c>
      <c r="AI122" s="279" t="e">
        <f>IF(tbl2020POS[[#This Row],[CF]]&gt;=GAMES_TO_QUALIFY,1,0)</f>
        <v>#REF!</v>
      </c>
      <c r="AJ122" s="279" t="e">
        <f>IF(tbl2020POS[[#This Row],[RF]]&gt;=GAMES_TO_QUALIFY,1,0)</f>
        <v>#REF!</v>
      </c>
      <c r="AK122" s="279" t="e">
        <f>IF(tbl2020POS[[#This Row],[OF]]&gt;=GAMES_TO_QUALIFY,1,IF(tbl2020POS[[#This Row],[PRIMPOS]]="OF",1,0))</f>
        <v>#REF!</v>
      </c>
      <c r="AL122" s="279" t="e">
        <f>IF(tbl2020POS[[#This Row],[DH]]&gt;=GAMES_TO_QUALIFY,1,IF(tbl2020POS[[#This Row],[PRIMPOS]]="DH",1,0))</f>
        <v>#REF!</v>
      </c>
      <c r="AM122" s="279" t="str" cm="1">
        <f t="array" aca="1" ref="AM1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" s="280" t="str">
        <f>IFERROR(LEFT(tbl2020POS[[#This Row],[POSROUGH]],LEN(tbl2020POS[[#This Row],[POSROUGH]])-1),"")</f>
        <v/>
      </c>
      <c r="AP12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" spans="1:42" x14ac:dyDescent="0.3">
      <c r="A123" s="277">
        <v>120</v>
      </c>
      <c r="B123" t="s">
        <v>20682</v>
      </c>
      <c r="C123" s="277">
        <v>24</v>
      </c>
      <c r="D123" s="278" t="s">
        <v>20567</v>
      </c>
      <c r="E123" s="277" t="s">
        <v>20557</v>
      </c>
      <c r="F123" s="277">
        <v>2</v>
      </c>
      <c r="G123" s="277">
        <v>0</v>
      </c>
      <c r="H123" s="277">
        <v>0</v>
      </c>
      <c r="I123" s="277">
        <v>2</v>
      </c>
      <c r="J123" s="277">
        <v>2</v>
      </c>
      <c r="K123" s="277">
        <v>0</v>
      </c>
      <c r="L123" s="277">
        <v>0</v>
      </c>
      <c r="M123" s="277">
        <v>0</v>
      </c>
      <c r="N123" s="277">
        <v>0</v>
      </c>
      <c r="O123" s="277">
        <v>0</v>
      </c>
      <c r="P123" s="277">
        <v>0</v>
      </c>
      <c r="Q123" s="277">
        <v>0</v>
      </c>
      <c r="R123" s="277">
        <v>0</v>
      </c>
      <c r="S123" s="277">
        <v>0</v>
      </c>
      <c r="T123" s="277">
        <v>0</v>
      </c>
      <c r="U123" s="277">
        <v>0</v>
      </c>
      <c r="V123" s="277">
        <v>0</v>
      </c>
      <c r="W123" s="279" t="e">
        <f t="shared" si="1"/>
        <v>#REF!</v>
      </c>
      <c r="X123" s="279" t="s">
        <v>21870</v>
      </c>
      <c r="Y1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" s="279">
        <f>IF(MAX(tbl2020POS[[#This Row],[P]:[PR]])=tbl2020POS[[#This Row],[P]],1,0)</f>
        <v>1</v>
      </c>
      <c r="AA123" s="279">
        <f>IF(tbl2020POS[[#This Row],[QUALP]]=1,IF(tbl2020POS[[#This Row],[GS]]&gt;=GS_TO_QUALIFY,1,0),0)</f>
        <v>0</v>
      </c>
      <c r="AB123" s="279">
        <f>IF(tbl2020POS[[#This Row],[QUALP]]=1,IF(tbl2020POS[[#This Row],[G]]-tbl2020POS[[#This Row],[GS]]&gt;=RP_APP_TO_QUALIFY,1,0),0)</f>
        <v>0</v>
      </c>
      <c r="AC123" s="279" t="e">
        <f>IF(tbl2020POS[[#This Row],[C]]&gt;=GAMES_TO_QUALIFY,1,IF(tbl2020POS[[#This Row],[PRIMPOS]]="C",1,0))</f>
        <v>#REF!</v>
      </c>
      <c r="AD123" s="279" t="e">
        <f>IF(tbl2020POS[[#This Row],[1B]]&gt;=GAMES_TO_QUALIFY,1,IF(tbl2020POS[[#This Row],[PRIMPOS]]="1B",1,0))</f>
        <v>#REF!</v>
      </c>
      <c r="AE123" s="279" t="e">
        <f>IF(tbl2020POS[[#This Row],[2B]]&gt;=GAMES_TO_QUALIFY,1,IF(tbl2020POS[[#This Row],[PRIMPOS]]="2B",1,0))</f>
        <v>#REF!</v>
      </c>
      <c r="AF123" s="279" t="e">
        <f>IF(tbl2020POS[[#This Row],[3B]]&gt;=GAMES_TO_QUALIFY,1,IF(tbl2020POS[[#This Row],[PRIMPOS]]="3B",1,0))</f>
        <v>#REF!</v>
      </c>
      <c r="AG123" s="279" t="e">
        <f>IF(tbl2020POS[[#This Row],[SS]]&gt;=GAMES_TO_QUALIFY,1,IF(tbl2020POS[[#This Row],[PRIMPOS]]="SS",1,0))</f>
        <v>#REF!</v>
      </c>
      <c r="AH123" s="279" t="e">
        <f>IF(tbl2020POS[[#This Row],[LF]]&gt;=GAMES_TO_QUALIFY,1,0)</f>
        <v>#REF!</v>
      </c>
      <c r="AI123" s="279" t="e">
        <f>IF(tbl2020POS[[#This Row],[CF]]&gt;=GAMES_TO_QUALIFY,1,0)</f>
        <v>#REF!</v>
      </c>
      <c r="AJ123" s="279" t="e">
        <f>IF(tbl2020POS[[#This Row],[RF]]&gt;=GAMES_TO_QUALIFY,1,0)</f>
        <v>#REF!</v>
      </c>
      <c r="AK123" s="279" t="e">
        <f>IF(tbl2020POS[[#This Row],[OF]]&gt;=GAMES_TO_QUALIFY,1,IF(tbl2020POS[[#This Row],[PRIMPOS]]="OF",1,0))</f>
        <v>#REF!</v>
      </c>
      <c r="AL123" s="279" t="e">
        <f>IF(tbl2020POS[[#This Row],[DH]]&gt;=GAMES_TO_QUALIFY,1,IF(tbl2020POS[[#This Row],[PRIMPOS]]="DH",1,0))</f>
        <v>#REF!</v>
      </c>
      <c r="AM123" s="279" t="str" cm="1">
        <f t="array" aca="1" ref="AM1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" s="280" t="str">
        <f>IFERROR(LEFT(tbl2020POS[[#This Row],[POSROUGH]],LEN(tbl2020POS[[#This Row],[POSROUGH]])-1),"")</f>
        <v/>
      </c>
      <c r="AP12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4" spans="1:42" x14ac:dyDescent="0.3">
      <c r="A124" s="277">
        <v>121</v>
      </c>
      <c r="B124" t="s">
        <v>20683</v>
      </c>
      <c r="C124" s="277">
        <v>27</v>
      </c>
      <c r="D124" s="278" t="s">
        <v>1389</v>
      </c>
      <c r="E124" s="277">
        <v>8</v>
      </c>
      <c r="F124" s="277">
        <v>56</v>
      </c>
      <c r="G124" s="277">
        <v>53</v>
      </c>
      <c r="H124" s="277">
        <v>56</v>
      </c>
      <c r="I124" s="277">
        <v>53</v>
      </c>
      <c r="J124" s="277">
        <v>0</v>
      </c>
      <c r="K124" s="277">
        <v>0</v>
      </c>
      <c r="L124" s="277">
        <v>0</v>
      </c>
      <c r="M124" s="277">
        <v>0</v>
      </c>
      <c r="N124" s="277">
        <v>0</v>
      </c>
      <c r="O124" s="277">
        <v>53</v>
      </c>
      <c r="P124" s="277">
        <v>0</v>
      </c>
      <c r="Q124" s="277">
        <v>0</v>
      </c>
      <c r="R124" s="277">
        <v>0</v>
      </c>
      <c r="S124" s="277">
        <v>0</v>
      </c>
      <c r="T124" s="277">
        <v>1</v>
      </c>
      <c r="U124" s="277">
        <v>3</v>
      </c>
      <c r="V124" s="277">
        <v>0</v>
      </c>
      <c r="W124" s="279" t="e">
        <f t="shared" si="1"/>
        <v>#REF!</v>
      </c>
      <c r="X124" s="279" t="s">
        <v>3471</v>
      </c>
      <c r="Y1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24" s="279">
        <f>IF(MAX(tbl2020POS[[#This Row],[P]:[PR]])=tbl2020POS[[#This Row],[P]],1,0)</f>
        <v>0</v>
      </c>
      <c r="AA124" s="279">
        <f>IF(tbl2020POS[[#This Row],[QUALP]]=1,IF(tbl2020POS[[#This Row],[GS]]&gt;=GS_TO_QUALIFY,1,0),0)</f>
        <v>0</v>
      </c>
      <c r="AB124" s="279">
        <f>IF(tbl2020POS[[#This Row],[QUALP]]=1,IF(tbl2020POS[[#This Row],[G]]-tbl2020POS[[#This Row],[GS]]&gt;=RP_APP_TO_QUALIFY,1,0),0)</f>
        <v>0</v>
      </c>
      <c r="AC124" s="279" t="e">
        <f>IF(tbl2020POS[[#This Row],[C]]&gt;=GAMES_TO_QUALIFY,1,IF(tbl2020POS[[#This Row],[PRIMPOS]]="C",1,0))</f>
        <v>#REF!</v>
      </c>
      <c r="AD124" s="279" t="e">
        <f>IF(tbl2020POS[[#This Row],[1B]]&gt;=GAMES_TO_QUALIFY,1,IF(tbl2020POS[[#This Row],[PRIMPOS]]="1B",1,0))</f>
        <v>#REF!</v>
      </c>
      <c r="AE124" s="279" t="e">
        <f>IF(tbl2020POS[[#This Row],[2B]]&gt;=GAMES_TO_QUALIFY,1,IF(tbl2020POS[[#This Row],[PRIMPOS]]="2B",1,0))</f>
        <v>#REF!</v>
      </c>
      <c r="AF124" s="279" t="e">
        <f>IF(tbl2020POS[[#This Row],[3B]]&gt;=GAMES_TO_QUALIFY,1,IF(tbl2020POS[[#This Row],[PRIMPOS]]="3B",1,0))</f>
        <v>#REF!</v>
      </c>
      <c r="AG124" s="279" t="e">
        <f>IF(tbl2020POS[[#This Row],[SS]]&gt;=GAMES_TO_QUALIFY,1,IF(tbl2020POS[[#This Row],[PRIMPOS]]="SS",1,0))</f>
        <v>#REF!</v>
      </c>
      <c r="AH124" s="279" t="e">
        <f>IF(tbl2020POS[[#This Row],[LF]]&gt;=GAMES_TO_QUALIFY,1,0)</f>
        <v>#REF!</v>
      </c>
      <c r="AI124" s="279" t="e">
        <f>IF(tbl2020POS[[#This Row],[CF]]&gt;=GAMES_TO_QUALIFY,1,0)</f>
        <v>#REF!</v>
      </c>
      <c r="AJ124" s="279" t="e">
        <f>IF(tbl2020POS[[#This Row],[RF]]&gt;=GAMES_TO_QUALIFY,1,0)</f>
        <v>#REF!</v>
      </c>
      <c r="AK124" s="279" t="e">
        <f>IF(tbl2020POS[[#This Row],[OF]]&gt;=GAMES_TO_QUALIFY,1,IF(tbl2020POS[[#This Row],[PRIMPOS]]="OF",1,0))</f>
        <v>#REF!</v>
      </c>
      <c r="AL124" s="279" t="e">
        <f>IF(tbl2020POS[[#This Row],[DH]]&gt;=GAMES_TO_QUALIFY,1,IF(tbl2020POS[[#This Row],[PRIMPOS]]="DH",1,0))</f>
        <v>#REF!</v>
      </c>
      <c r="AM124" s="279" t="e" cm="1">
        <f t="array" aca="1" ref="AM1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" s="280" t="str">
        <f>IFERROR(LEFT(tbl2020POS[[#This Row],[POSROUGH]],LEN(tbl2020POS[[#This Row],[POSROUGH]])-1),"")</f>
        <v/>
      </c>
      <c r="AP12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" spans="1:42" x14ac:dyDescent="0.3">
      <c r="A125" s="277">
        <v>122</v>
      </c>
      <c r="B125" t="s">
        <v>20684</v>
      </c>
      <c r="C125" s="277">
        <v>23</v>
      </c>
      <c r="D125" s="278" t="s">
        <v>1398</v>
      </c>
      <c r="E125" s="277" t="s">
        <v>20557</v>
      </c>
      <c r="F125" s="277">
        <v>44</v>
      </c>
      <c r="G125" s="277">
        <v>44</v>
      </c>
      <c r="H125" s="277">
        <v>44</v>
      </c>
      <c r="I125" s="277">
        <v>43</v>
      </c>
      <c r="J125" s="277">
        <v>0</v>
      </c>
      <c r="K125" s="277">
        <v>0</v>
      </c>
      <c r="L125" s="277">
        <v>7</v>
      </c>
      <c r="M125" s="277">
        <v>0</v>
      </c>
      <c r="N125" s="277">
        <v>38</v>
      </c>
      <c r="O125" s="277">
        <v>0</v>
      </c>
      <c r="P125" s="277">
        <v>0</v>
      </c>
      <c r="Q125" s="277">
        <v>0</v>
      </c>
      <c r="R125" s="277">
        <v>0</v>
      </c>
      <c r="S125" s="277">
        <v>0</v>
      </c>
      <c r="T125" s="277">
        <v>1</v>
      </c>
      <c r="U125" s="277">
        <v>0</v>
      </c>
      <c r="V125" s="277">
        <v>0</v>
      </c>
      <c r="W125" s="279" t="e">
        <f t="shared" si="1"/>
        <v>#REF!</v>
      </c>
      <c r="X125" s="279" t="s">
        <v>17351</v>
      </c>
      <c r="Y1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25" s="279">
        <f>IF(MAX(tbl2020POS[[#This Row],[P]:[PR]])=tbl2020POS[[#This Row],[P]],1,0)</f>
        <v>0</v>
      </c>
      <c r="AA125" s="279">
        <f>IF(tbl2020POS[[#This Row],[QUALP]]=1,IF(tbl2020POS[[#This Row],[GS]]&gt;=GS_TO_QUALIFY,1,0),0)</f>
        <v>0</v>
      </c>
      <c r="AB125" s="279">
        <f>IF(tbl2020POS[[#This Row],[QUALP]]=1,IF(tbl2020POS[[#This Row],[G]]-tbl2020POS[[#This Row],[GS]]&gt;=RP_APP_TO_QUALIFY,1,0),0)</f>
        <v>0</v>
      </c>
      <c r="AC125" s="279" t="e">
        <f>IF(tbl2020POS[[#This Row],[C]]&gt;=GAMES_TO_QUALIFY,1,IF(tbl2020POS[[#This Row],[PRIMPOS]]="C",1,0))</f>
        <v>#REF!</v>
      </c>
      <c r="AD125" s="279" t="e">
        <f>IF(tbl2020POS[[#This Row],[1B]]&gt;=GAMES_TO_QUALIFY,1,IF(tbl2020POS[[#This Row],[PRIMPOS]]="1B",1,0))</f>
        <v>#REF!</v>
      </c>
      <c r="AE125" s="279" t="e">
        <f>IF(tbl2020POS[[#This Row],[2B]]&gt;=GAMES_TO_QUALIFY,1,IF(tbl2020POS[[#This Row],[PRIMPOS]]="2B",1,0))</f>
        <v>#REF!</v>
      </c>
      <c r="AF125" s="279" t="e">
        <f>IF(tbl2020POS[[#This Row],[3B]]&gt;=GAMES_TO_QUALIFY,1,IF(tbl2020POS[[#This Row],[PRIMPOS]]="3B",1,0))</f>
        <v>#REF!</v>
      </c>
      <c r="AG125" s="279" t="e">
        <f>IF(tbl2020POS[[#This Row],[SS]]&gt;=GAMES_TO_QUALIFY,1,IF(tbl2020POS[[#This Row],[PRIMPOS]]="SS",1,0))</f>
        <v>#REF!</v>
      </c>
      <c r="AH125" s="279" t="e">
        <f>IF(tbl2020POS[[#This Row],[LF]]&gt;=GAMES_TO_QUALIFY,1,0)</f>
        <v>#REF!</v>
      </c>
      <c r="AI125" s="279" t="e">
        <f>IF(tbl2020POS[[#This Row],[CF]]&gt;=GAMES_TO_QUALIFY,1,0)</f>
        <v>#REF!</v>
      </c>
      <c r="AJ125" s="279" t="e">
        <f>IF(tbl2020POS[[#This Row],[RF]]&gt;=GAMES_TO_QUALIFY,1,0)</f>
        <v>#REF!</v>
      </c>
      <c r="AK125" s="279" t="e">
        <f>IF(tbl2020POS[[#This Row],[OF]]&gt;=GAMES_TO_QUALIFY,1,IF(tbl2020POS[[#This Row],[PRIMPOS]]="OF",1,0))</f>
        <v>#REF!</v>
      </c>
      <c r="AL125" s="279" t="e">
        <f>IF(tbl2020POS[[#This Row],[DH]]&gt;=GAMES_TO_QUALIFY,1,IF(tbl2020POS[[#This Row],[PRIMPOS]]="DH",1,0))</f>
        <v>#REF!</v>
      </c>
      <c r="AM125" s="279" t="e" cm="1">
        <f t="array" aca="1" ref="AM1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" s="280" t="str">
        <f>IFERROR(LEFT(tbl2020POS[[#This Row],[POSROUGH]],LEN(tbl2020POS[[#This Row],[POSROUGH]])-1),"")</f>
        <v/>
      </c>
      <c r="AP12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" spans="1:42" x14ac:dyDescent="0.3">
      <c r="A126" s="277">
        <v>123</v>
      </c>
      <c r="B126" t="s">
        <v>20685</v>
      </c>
      <c r="C126" s="277">
        <v>23</v>
      </c>
      <c r="D126" s="278" t="s">
        <v>20567</v>
      </c>
      <c r="E126" s="277">
        <v>2</v>
      </c>
      <c r="F126" s="277">
        <v>2</v>
      </c>
      <c r="G126" s="277">
        <v>2</v>
      </c>
      <c r="H126" s="277">
        <v>0</v>
      </c>
      <c r="I126" s="277">
        <v>2</v>
      </c>
      <c r="J126" s="277">
        <v>2</v>
      </c>
      <c r="K126" s="277">
        <v>0</v>
      </c>
      <c r="L126" s="277">
        <v>0</v>
      </c>
      <c r="M126" s="277">
        <v>0</v>
      </c>
      <c r="N126" s="277">
        <v>0</v>
      </c>
      <c r="O126" s="277">
        <v>0</v>
      </c>
      <c r="P126" s="277">
        <v>0</v>
      </c>
      <c r="Q126" s="277">
        <v>0</v>
      </c>
      <c r="R126" s="277">
        <v>0</v>
      </c>
      <c r="S126" s="277">
        <v>0</v>
      </c>
      <c r="T126" s="277">
        <v>0</v>
      </c>
      <c r="U126" s="277">
        <v>0</v>
      </c>
      <c r="V126" s="277">
        <v>0</v>
      </c>
      <c r="W126" s="279" t="e">
        <f t="shared" si="1"/>
        <v>#REF!</v>
      </c>
      <c r="X126" s="279" t="s">
        <v>21871</v>
      </c>
      <c r="Y1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" s="279">
        <f>IF(MAX(tbl2020POS[[#This Row],[P]:[PR]])=tbl2020POS[[#This Row],[P]],1,0)</f>
        <v>1</v>
      </c>
      <c r="AA126" s="279">
        <f>IF(tbl2020POS[[#This Row],[QUALP]]=1,IF(tbl2020POS[[#This Row],[GS]]&gt;=GS_TO_QUALIFY,1,0),0)</f>
        <v>0</v>
      </c>
      <c r="AB126" s="279">
        <f>IF(tbl2020POS[[#This Row],[QUALP]]=1,IF(tbl2020POS[[#This Row],[G]]-tbl2020POS[[#This Row],[GS]]&gt;=RP_APP_TO_QUALIFY,1,0),0)</f>
        <v>0</v>
      </c>
      <c r="AC126" s="279" t="e">
        <f>IF(tbl2020POS[[#This Row],[C]]&gt;=GAMES_TO_QUALIFY,1,IF(tbl2020POS[[#This Row],[PRIMPOS]]="C",1,0))</f>
        <v>#REF!</v>
      </c>
      <c r="AD126" s="279" t="e">
        <f>IF(tbl2020POS[[#This Row],[1B]]&gt;=GAMES_TO_QUALIFY,1,IF(tbl2020POS[[#This Row],[PRIMPOS]]="1B",1,0))</f>
        <v>#REF!</v>
      </c>
      <c r="AE126" s="279" t="e">
        <f>IF(tbl2020POS[[#This Row],[2B]]&gt;=GAMES_TO_QUALIFY,1,IF(tbl2020POS[[#This Row],[PRIMPOS]]="2B",1,0))</f>
        <v>#REF!</v>
      </c>
      <c r="AF126" s="279" t="e">
        <f>IF(tbl2020POS[[#This Row],[3B]]&gt;=GAMES_TO_QUALIFY,1,IF(tbl2020POS[[#This Row],[PRIMPOS]]="3B",1,0))</f>
        <v>#REF!</v>
      </c>
      <c r="AG126" s="279" t="e">
        <f>IF(tbl2020POS[[#This Row],[SS]]&gt;=GAMES_TO_QUALIFY,1,IF(tbl2020POS[[#This Row],[PRIMPOS]]="SS",1,0))</f>
        <v>#REF!</v>
      </c>
      <c r="AH126" s="279" t="e">
        <f>IF(tbl2020POS[[#This Row],[LF]]&gt;=GAMES_TO_QUALIFY,1,0)</f>
        <v>#REF!</v>
      </c>
      <c r="AI126" s="279" t="e">
        <f>IF(tbl2020POS[[#This Row],[CF]]&gt;=GAMES_TO_QUALIFY,1,0)</f>
        <v>#REF!</v>
      </c>
      <c r="AJ126" s="279" t="e">
        <f>IF(tbl2020POS[[#This Row],[RF]]&gt;=GAMES_TO_QUALIFY,1,0)</f>
        <v>#REF!</v>
      </c>
      <c r="AK126" s="279" t="e">
        <f>IF(tbl2020POS[[#This Row],[OF]]&gt;=GAMES_TO_QUALIFY,1,IF(tbl2020POS[[#This Row],[PRIMPOS]]="OF",1,0))</f>
        <v>#REF!</v>
      </c>
      <c r="AL126" s="279" t="e">
        <f>IF(tbl2020POS[[#This Row],[DH]]&gt;=GAMES_TO_QUALIFY,1,IF(tbl2020POS[[#This Row],[PRIMPOS]]="DH",1,0))</f>
        <v>#REF!</v>
      </c>
      <c r="AM126" s="279" t="str" cm="1">
        <f t="array" aca="1" ref="AM1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" s="280" t="str">
        <f>IFERROR(LEFT(tbl2020POS[[#This Row],[POSROUGH]],LEN(tbl2020POS[[#This Row],[POSROUGH]])-1),"")</f>
        <v/>
      </c>
      <c r="AP12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" spans="1:42" x14ac:dyDescent="0.3">
      <c r="A127" s="277">
        <v>124</v>
      </c>
      <c r="B127" t="s">
        <v>20686</v>
      </c>
      <c r="C127" s="277">
        <v>35</v>
      </c>
      <c r="D127" s="278" t="s">
        <v>20628</v>
      </c>
      <c r="E127" s="277">
        <v>12</v>
      </c>
      <c r="F127" s="277">
        <v>3</v>
      </c>
      <c r="G127" s="277">
        <v>1</v>
      </c>
      <c r="H127" s="277">
        <v>3</v>
      </c>
      <c r="I127" s="277">
        <v>1</v>
      </c>
      <c r="J127" s="277">
        <v>0</v>
      </c>
      <c r="K127" s="277">
        <v>0</v>
      </c>
      <c r="L127" s="277">
        <v>0</v>
      </c>
      <c r="M127" s="277">
        <v>0</v>
      </c>
      <c r="N127" s="277">
        <v>0</v>
      </c>
      <c r="O127" s="277">
        <v>0</v>
      </c>
      <c r="P127" s="277">
        <v>1</v>
      </c>
      <c r="Q127" s="277">
        <v>0</v>
      </c>
      <c r="R127" s="277">
        <v>0</v>
      </c>
      <c r="S127" s="277">
        <v>1</v>
      </c>
      <c r="T127" s="277">
        <v>0</v>
      </c>
      <c r="U127" s="277">
        <v>0</v>
      </c>
      <c r="V127" s="277">
        <v>2</v>
      </c>
      <c r="W127" s="279" t="e">
        <f t="shared" si="1"/>
        <v>#REF!</v>
      </c>
      <c r="X127" s="279" t="s">
        <v>1586</v>
      </c>
      <c r="Y1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7" s="279">
        <f>IF(MAX(tbl2020POS[[#This Row],[P]:[PR]])=tbl2020POS[[#This Row],[P]],1,0)</f>
        <v>0</v>
      </c>
      <c r="AA127" s="279">
        <f>IF(tbl2020POS[[#This Row],[QUALP]]=1,IF(tbl2020POS[[#This Row],[GS]]&gt;=GS_TO_QUALIFY,1,0),0)</f>
        <v>0</v>
      </c>
      <c r="AB127" s="279">
        <f>IF(tbl2020POS[[#This Row],[QUALP]]=1,IF(tbl2020POS[[#This Row],[G]]-tbl2020POS[[#This Row],[GS]]&gt;=RP_APP_TO_QUALIFY,1,0),0)</f>
        <v>0</v>
      </c>
      <c r="AC127" s="279" t="e">
        <f>IF(tbl2020POS[[#This Row],[C]]&gt;=GAMES_TO_QUALIFY,1,IF(tbl2020POS[[#This Row],[PRIMPOS]]="C",1,0))</f>
        <v>#REF!</v>
      </c>
      <c r="AD127" s="279" t="e">
        <f>IF(tbl2020POS[[#This Row],[1B]]&gt;=GAMES_TO_QUALIFY,1,IF(tbl2020POS[[#This Row],[PRIMPOS]]="1B",1,0))</f>
        <v>#REF!</v>
      </c>
      <c r="AE127" s="279" t="e">
        <f>IF(tbl2020POS[[#This Row],[2B]]&gt;=GAMES_TO_QUALIFY,1,IF(tbl2020POS[[#This Row],[PRIMPOS]]="2B",1,0))</f>
        <v>#REF!</v>
      </c>
      <c r="AF127" s="279" t="e">
        <f>IF(tbl2020POS[[#This Row],[3B]]&gt;=GAMES_TO_QUALIFY,1,IF(tbl2020POS[[#This Row],[PRIMPOS]]="3B",1,0))</f>
        <v>#REF!</v>
      </c>
      <c r="AG127" s="279" t="e">
        <f>IF(tbl2020POS[[#This Row],[SS]]&gt;=GAMES_TO_QUALIFY,1,IF(tbl2020POS[[#This Row],[PRIMPOS]]="SS",1,0))</f>
        <v>#REF!</v>
      </c>
      <c r="AH127" s="279" t="e">
        <f>IF(tbl2020POS[[#This Row],[LF]]&gt;=GAMES_TO_QUALIFY,1,0)</f>
        <v>#REF!</v>
      </c>
      <c r="AI127" s="279" t="e">
        <f>IF(tbl2020POS[[#This Row],[CF]]&gt;=GAMES_TO_QUALIFY,1,0)</f>
        <v>#REF!</v>
      </c>
      <c r="AJ127" s="279" t="e">
        <f>IF(tbl2020POS[[#This Row],[RF]]&gt;=GAMES_TO_QUALIFY,1,0)</f>
        <v>#REF!</v>
      </c>
      <c r="AK127" s="279" t="e">
        <f>IF(tbl2020POS[[#This Row],[OF]]&gt;=GAMES_TO_QUALIFY,1,IF(tbl2020POS[[#This Row],[PRIMPOS]]="OF",1,0))</f>
        <v>#REF!</v>
      </c>
      <c r="AL127" s="279" t="e">
        <f>IF(tbl2020POS[[#This Row],[DH]]&gt;=GAMES_TO_QUALIFY,1,IF(tbl2020POS[[#This Row],[PRIMPOS]]="DH",1,0))</f>
        <v>#REF!</v>
      </c>
      <c r="AM127" s="279" t="e" cm="1">
        <f t="array" aca="1" ref="AM1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" s="280" t="str">
        <f>IFERROR(LEFT(tbl2020POS[[#This Row],[POSROUGH]],LEN(tbl2020POS[[#This Row],[POSROUGH]])-1),"")</f>
        <v/>
      </c>
      <c r="AP12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" spans="1:42" x14ac:dyDescent="0.3">
      <c r="A128" s="277">
        <v>125</v>
      </c>
      <c r="B128" t="s">
        <v>20687</v>
      </c>
      <c r="C128" s="277">
        <v>27</v>
      </c>
      <c r="D128" s="278" t="s">
        <v>1405</v>
      </c>
      <c r="E128" s="277">
        <v>4</v>
      </c>
      <c r="F128" s="277">
        <v>30</v>
      </c>
      <c r="G128" s="277">
        <v>22</v>
      </c>
      <c r="H128" s="277">
        <v>30</v>
      </c>
      <c r="I128" s="277">
        <v>29</v>
      </c>
      <c r="J128" s="277">
        <v>0</v>
      </c>
      <c r="K128" s="277">
        <v>0</v>
      </c>
      <c r="L128" s="277">
        <v>0</v>
      </c>
      <c r="M128" s="277">
        <v>0</v>
      </c>
      <c r="N128" s="277">
        <v>0</v>
      </c>
      <c r="O128" s="277">
        <v>0</v>
      </c>
      <c r="P128" s="277">
        <v>19</v>
      </c>
      <c r="Q128" s="277">
        <v>0</v>
      </c>
      <c r="R128" s="277">
        <v>10</v>
      </c>
      <c r="S128" s="277">
        <v>29</v>
      </c>
      <c r="T128" s="277">
        <v>0</v>
      </c>
      <c r="U128" s="277">
        <v>4</v>
      </c>
      <c r="V128" s="277">
        <v>1</v>
      </c>
      <c r="W128" s="279" t="e">
        <f t="shared" si="1"/>
        <v>#REF!</v>
      </c>
      <c r="X128" s="279" t="s">
        <v>13491</v>
      </c>
      <c r="Y1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" s="279">
        <f>IF(MAX(tbl2020POS[[#This Row],[P]:[PR]])=tbl2020POS[[#This Row],[P]],1,0)</f>
        <v>0</v>
      </c>
      <c r="AA128" s="279">
        <f>IF(tbl2020POS[[#This Row],[QUALP]]=1,IF(tbl2020POS[[#This Row],[GS]]&gt;=GS_TO_QUALIFY,1,0),0)</f>
        <v>0</v>
      </c>
      <c r="AB128" s="279">
        <f>IF(tbl2020POS[[#This Row],[QUALP]]=1,IF(tbl2020POS[[#This Row],[G]]-tbl2020POS[[#This Row],[GS]]&gt;=RP_APP_TO_QUALIFY,1,0),0)</f>
        <v>0</v>
      </c>
      <c r="AC128" s="279" t="e">
        <f>IF(tbl2020POS[[#This Row],[C]]&gt;=GAMES_TO_QUALIFY,1,IF(tbl2020POS[[#This Row],[PRIMPOS]]="C",1,0))</f>
        <v>#REF!</v>
      </c>
      <c r="AD128" s="279" t="e">
        <f>IF(tbl2020POS[[#This Row],[1B]]&gt;=GAMES_TO_QUALIFY,1,IF(tbl2020POS[[#This Row],[PRIMPOS]]="1B",1,0))</f>
        <v>#REF!</v>
      </c>
      <c r="AE128" s="279" t="e">
        <f>IF(tbl2020POS[[#This Row],[2B]]&gt;=GAMES_TO_QUALIFY,1,IF(tbl2020POS[[#This Row],[PRIMPOS]]="2B",1,0))</f>
        <v>#REF!</v>
      </c>
      <c r="AF128" s="279" t="e">
        <f>IF(tbl2020POS[[#This Row],[3B]]&gt;=GAMES_TO_QUALIFY,1,IF(tbl2020POS[[#This Row],[PRIMPOS]]="3B",1,0))</f>
        <v>#REF!</v>
      </c>
      <c r="AG128" s="279" t="e">
        <f>IF(tbl2020POS[[#This Row],[SS]]&gt;=GAMES_TO_QUALIFY,1,IF(tbl2020POS[[#This Row],[PRIMPOS]]="SS",1,0))</f>
        <v>#REF!</v>
      </c>
      <c r="AH128" s="279" t="e">
        <f>IF(tbl2020POS[[#This Row],[LF]]&gt;=GAMES_TO_QUALIFY,1,0)</f>
        <v>#REF!</v>
      </c>
      <c r="AI128" s="279" t="e">
        <f>IF(tbl2020POS[[#This Row],[CF]]&gt;=GAMES_TO_QUALIFY,1,0)</f>
        <v>#REF!</v>
      </c>
      <c r="AJ128" s="279" t="e">
        <f>IF(tbl2020POS[[#This Row],[RF]]&gt;=GAMES_TO_QUALIFY,1,0)</f>
        <v>#REF!</v>
      </c>
      <c r="AK128" s="279" t="e">
        <f>IF(tbl2020POS[[#This Row],[OF]]&gt;=GAMES_TO_QUALIFY,1,IF(tbl2020POS[[#This Row],[PRIMPOS]]="OF",1,0))</f>
        <v>#REF!</v>
      </c>
      <c r="AL128" s="279" t="e">
        <f>IF(tbl2020POS[[#This Row],[DH]]&gt;=GAMES_TO_QUALIFY,1,IF(tbl2020POS[[#This Row],[PRIMPOS]]="DH",1,0))</f>
        <v>#REF!</v>
      </c>
      <c r="AM128" s="279" t="e" cm="1">
        <f t="array" aca="1" ref="AM1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" s="280" t="str">
        <f>IFERROR(LEFT(tbl2020POS[[#This Row],[POSROUGH]],LEN(tbl2020POS[[#This Row],[POSROUGH]])-1),"")</f>
        <v/>
      </c>
      <c r="AP12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9" spans="1:42" x14ac:dyDescent="0.3">
      <c r="A129" s="277">
        <v>126</v>
      </c>
      <c r="B129" t="s">
        <v>20688</v>
      </c>
      <c r="C129" s="277">
        <v>26</v>
      </c>
      <c r="D129" s="278" t="s">
        <v>1426</v>
      </c>
      <c r="E129" s="277">
        <v>3</v>
      </c>
      <c r="F129" s="277">
        <v>21</v>
      </c>
      <c r="G129" s="277">
        <v>0</v>
      </c>
      <c r="H129" s="277">
        <v>0</v>
      </c>
      <c r="I129" s="277">
        <v>21</v>
      </c>
      <c r="J129" s="277">
        <v>21</v>
      </c>
      <c r="K129" s="277">
        <v>0</v>
      </c>
      <c r="L129" s="277">
        <v>0</v>
      </c>
      <c r="M129" s="277">
        <v>0</v>
      </c>
      <c r="N129" s="277">
        <v>0</v>
      </c>
      <c r="O129" s="277">
        <v>0</v>
      </c>
      <c r="P129" s="277">
        <v>0</v>
      </c>
      <c r="Q129" s="277">
        <v>0</v>
      </c>
      <c r="R129" s="277">
        <v>0</v>
      </c>
      <c r="S129" s="277">
        <v>0</v>
      </c>
      <c r="T129" s="277">
        <v>0</v>
      </c>
      <c r="U129" s="277">
        <v>0</v>
      </c>
      <c r="V129" s="277">
        <v>0</v>
      </c>
      <c r="W129" s="279" t="e">
        <f t="shared" si="1"/>
        <v>#REF!</v>
      </c>
      <c r="X129" s="279" t="s">
        <v>14770</v>
      </c>
      <c r="Y1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9" s="279">
        <f>IF(MAX(tbl2020POS[[#This Row],[P]:[PR]])=tbl2020POS[[#This Row],[P]],1,0)</f>
        <v>1</v>
      </c>
      <c r="AA129" s="279">
        <f>IF(tbl2020POS[[#This Row],[QUALP]]=1,IF(tbl2020POS[[#This Row],[GS]]&gt;=GS_TO_QUALIFY,1,0),0)</f>
        <v>0</v>
      </c>
      <c r="AB129" s="279">
        <f>IF(tbl2020POS[[#This Row],[QUALP]]=1,IF(tbl2020POS[[#This Row],[G]]-tbl2020POS[[#This Row],[GS]]&gt;=RP_APP_TO_QUALIFY,1,0),0)</f>
        <v>1</v>
      </c>
      <c r="AC129" s="279" t="e">
        <f>IF(tbl2020POS[[#This Row],[C]]&gt;=GAMES_TO_QUALIFY,1,IF(tbl2020POS[[#This Row],[PRIMPOS]]="C",1,0))</f>
        <v>#REF!</v>
      </c>
      <c r="AD129" s="279" t="e">
        <f>IF(tbl2020POS[[#This Row],[1B]]&gt;=GAMES_TO_QUALIFY,1,IF(tbl2020POS[[#This Row],[PRIMPOS]]="1B",1,0))</f>
        <v>#REF!</v>
      </c>
      <c r="AE129" s="279" t="e">
        <f>IF(tbl2020POS[[#This Row],[2B]]&gt;=GAMES_TO_QUALIFY,1,IF(tbl2020POS[[#This Row],[PRIMPOS]]="2B",1,0))</f>
        <v>#REF!</v>
      </c>
      <c r="AF129" s="279" t="e">
        <f>IF(tbl2020POS[[#This Row],[3B]]&gt;=GAMES_TO_QUALIFY,1,IF(tbl2020POS[[#This Row],[PRIMPOS]]="3B",1,0))</f>
        <v>#REF!</v>
      </c>
      <c r="AG129" s="279" t="e">
        <f>IF(tbl2020POS[[#This Row],[SS]]&gt;=GAMES_TO_QUALIFY,1,IF(tbl2020POS[[#This Row],[PRIMPOS]]="SS",1,0))</f>
        <v>#REF!</v>
      </c>
      <c r="AH129" s="279" t="e">
        <f>IF(tbl2020POS[[#This Row],[LF]]&gt;=GAMES_TO_QUALIFY,1,0)</f>
        <v>#REF!</v>
      </c>
      <c r="AI129" s="279" t="e">
        <f>IF(tbl2020POS[[#This Row],[CF]]&gt;=GAMES_TO_QUALIFY,1,0)</f>
        <v>#REF!</v>
      </c>
      <c r="AJ129" s="279" t="e">
        <f>IF(tbl2020POS[[#This Row],[RF]]&gt;=GAMES_TO_QUALIFY,1,0)</f>
        <v>#REF!</v>
      </c>
      <c r="AK129" s="279" t="e">
        <f>IF(tbl2020POS[[#This Row],[OF]]&gt;=GAMES_TO_QUALIFY,1,IF(tbl2020POS[[#This Row],[PRIMPOS]]="OF",1,0))</f>
        <v>#REF!</v>
      </c>
      <c r="AL129" s="279" t="e">
        <f>IF(tbl2020POS[[#This Row],[DH]]&gt;=GAMES_TO_QUALIFY,1,IF(tbl2020POS[[#This Row],[PRIMPOS]]="DH",1,0))</f>
        <v>#REF!</v>
      </c>
      <c r="AM129" s="279" t="str" cm="1">
        <f t="array" aca="1" ref="AM1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" s="280" t="str">
        <f>IFERROR(LEFT(tbl2020POS[[#This Row],[POSROUGH]],LEN(tbl2020POS[[#This Row],[POSROUGH]])-1),"")</f>
        <v/>
      </c>
      <c r="AP12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0" spans="1:42" x14ac:dyDescent="0.3">
      <c r="A130" s="277">
        <v>127</v>
      </c>
      <c r="B130" t="s">
        <v>20689</v>
      </c>
      <c r="C130" s="277">
        <v>27</v>
      </c>
      <c r="D130" s="278" t="s">
        <v>1481</v>
      </c>
      <c r="E130" s="277">
        <v>3</v>
      </c>
      <c r="F130" s="277">
        <v>45</v>
      </c>
      <c r="G130" s="277">
        <v>35</v>
      </c>
      <c r="H130" s="277">
        <v>45</v>
      </c>
      <c r="I130" s="277">
        <v>41</v>
      </c>
      <c r="J130" s="277">
        <v>0</v>
      </c>
      <c r="K130" s="277">
        <v>0</v>
      </c>
      <c r="L130" s="277">
        <v>1</v>
      </c>
      <c r="M130" s="277">
        <v>7</v>
      </c>
      <c r="N130" s="277">
        <v>33</v>
      </c>
      <c r="O130" s="277">
        <v>0</v>
      </c>
      <c r="P130" s="277">
        <v>0</v>
      </c>
      <c r="Q130" s="277">
        <v>0</v>
      </c>
      <c r="R130" s="277">
        <v>0</v>
      </c>
      <c r="S130" s="277">
        <v>0</v>
      </c>
      <c r="T130" s="277">
        <v>3</v>
      </c>
      <c r="U130" s="277">
        <v>4</v>
      </c>
      <c r="V130" s="277">
        <v>0</v>
      </c>
      <c r="W130" s="279" t="e">
        <f t="shared" si="1"/>
        <v>#REF!</v>
      </c>
      <c r="X130" s="279" t="s">
        <v>15658</v>
      </c>
      <c r="Y1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30" s="279">
        <f>IF(MAX(tbl2020POS[[#This Row],[P]:[PR]])=tbl2020POS[[#This Row],[P]],1,0)</f>
        <v>0</v>
      </c>
      <c r="AA130" s="279">
        <f>IF(tbl2020POS[[#This Row],[QUALP]]=1,IF(tbl2020POS[[#This Row],[GS]]&gt;=GS_TO_QUALIFY,1,0),0)</f>
        <v>0</v>
      </c>
      <c r="AB130" s="279">
        <f>IF(tbl2020POS[[#This Row],[QUALP]]=1,IF(tbl2020POS[[#This Row],[G]]-tbl2020POS[[#This Row],[GS]]&gt;=RP_APP_TO_QUALIFY,1,0),0)</f>
        <v>0</v>
      </c>
      <c r="AC130" s="279" t="e">
        <f>IF(tbl2020POS[[#This Row],[C]]&gt;=GAMES_TO_QUALIFY,1,IF(tbl2020POS[[#This Row],[PRIMPOS]]="C",1,0))</f>
        <v>#REF!</v>
      </c>
      <c r="AD130" s="279" t="e">
        <f>IF(tbl2020POS[[#This Row],[1B]]&gt;=GAMES_TO_QUALIFY,1,IF(tbl2020POS[[#This Row],[PRIMPOS]]="1B",1,0))</f>
        <v>#REF!</v>
      </c>
      <c r="AE130" s="279" t="e">
        <f>IF(tbl2020POS[[#This Row],[2B]]&gt;=GAMES_TO_QUALIFY,1,IF(tbl2020POS[[#This Row],[PRIMPOS]]="2B",1,0))</f>
        <v>#REF!</v>
      </c>
      <c r="AF130" s="279" t="e">
        <f>IF(tbl2020POS[[#This Row],[3B]]&gt;=GAMES_TO_QUALIFY,1,IF(tbl2020POS[[#This Row],[PRIMPOS]]="3B",1,0))</f>
        <v>#REF!</v>
      </c>
      <c r="AG130" s="279" t="e">
        <f>IF(tbl2020POS[[#This Row],[SS]]&gt;=GAMES_TO_QUALIFY,1,IF(tbl2020POS[[#This Row],[PRIMPOS]]="SS",1,0))</f>
        <v>#REF!</v>
      </c>
      <c r="AH130" s="279" t="e">
        <f>IF(tbl2020POS[[#This Row],[LF]]&gt;=GAMES_TO_QUALIFY,1,0)</f>
        <v>#REF!</v>
      </c>
      <c r="AI130" s="279" t="e">
        <f>IF(tbl2020POS[[#This Row],[CF]]&gt;=GAMES_TO_QUALIFY,1,0)</f>
        <v>#REF!</v>
      </c>
      <c r="AJ130" s="279" t="e">
        <f>IF(tbl2020POS[[#This Row],[RF]]&gt;=GAMES_TO_QUALIFY,1,0)</f>
        <v>#REF!</v>
      </c>
      <c r="AK130" s="279" t="e">
        <f>IF(tbl2020POS[[#This Row],[OF]]&gt;=GAMES_TO_QUALIFY,1,IF(tbl2020POS[[#This Row],[PRIMPOS]]="OF",1,0))</f>
        <v>#REF!</v>
      </c>
      <c r="AL130" s="279" t="e">
        <f>IF(tbl2020POS[[#This Row],[DH]]&gt;=GAMES_TO_QUALIFY,1,IF(tbl2020POS[[#This Row],[PRIMPOS]]="DH",1,0))</f>
        <v>#REF!</v>
      </c>
      <c r="AM130" s="279" t="e" cm="1">
        <f t="array" aca="1" ref="AM1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0" s="280" t="str">
        <f>IFERROR(LEFT(tbl2020POS[[#This Row],[POSROUGH]],LEN(tbl2020POS[[#This Row],[POSROUGH]])-1),"")</f>
        <v/>
      </c>
      <c r="AP13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1" spans="1:42" x14ac:dyDescent="0.3">
      <c r="A131" s="277">
        <v>128</v>
      </c>
      <c r="B131" t="s">
        <v>20690</v>
      </c>
      <c r="C131" s="277">
        <v>26</v>
      </c>
      <c r="D131" s="278" t="s">
        <v>20628</v>
      </c>
      <c r="E131" s="277">
        <v>2</v>
      </c>
      <c r="F131" s="277">
        <v>6</v>
      </c>
      <c r="G131" s="277">
        <v>0</v>
      </c>
      <c r="H131" s="277">
        <v>0</v>
      </c>
      <c r="I131" s="277">
        <v>6</v>
      </c>
      <c r="J131" s="277">
        <v>6</v>
      </c>
      <c r="K131" s="277">
        <v>0</v>
      </c>
      <c r="L131" s="277">
        <v>0</v>
      </c>
      <c r="M131" s="277">
        <v>0</v>
      </c>
      <c r="N131" s="277">
        <v>0</v>
      </c>
      <c r="O131" s="277">
        <v>0</v>
      </c>
      <c r="P131" s="277">
        <v>0</v>
      </c>
      <c r="Q131" s="277">
        <v>0</v>
      </c>
      <c r="R131" s="277">
        <v>0</v>
      </c>
      <c r="S131" s="277">
        <v>0</v>
      </c>
      <c r="T131" s="277">
        <v>0</v>
      </c>
      <c r="U131" s="277">
        <v>0</v>
      </c>
      <c r="V131" s="277">
        <v>0</v>
      </c>
      <c r="W131" s="279" t="e">
        <f t="shared" si="1"/>
        <v>#REF!</v>
      </c>
      <c r="X131" s="279" t="s">
        <v>21872</v>
      </c>
      <c r="Y1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1" s="279">
        <f>IF(MAX(tbl2020POS[[#This Row],[P]:[PR]])=tbl2020POS[[#This Row],[P]],1,0)</f>
        <v>1</v>
      </c>
      <c r="AA131" s="279">
        <f>IF(tbl2020POS[[#This Row],[QUALP]]=1,IF(tbl2020POS[[#This Row],[GS]]&gt;=GS_TO_QUALIFY,1,0),0)</f>
        <v>0</v>
      </c>
      <c r="AB131" s="279">
        <f>IF(tbl2020POS[[#This Row],[QUALP]]=1,IF(tbl2020POS[[#This Row],[G]]-tbl2020POS[[#This Row],[GS]]&gt;=RP_APP_TO_QUALIFY,1,0),0)</f>
        <v>1</v>
      </c>
      <c r="AC131" s="279" t="e">
        <f>IF(tbl2020POS[[#This Row],[C]]&gt;=GAMES_TO_QUALIFY,1,IF(tbl2020POS[[#This Row],[PRIMPOS]]="C",1,0))</f>
        <v>#REF!</v>
      </c>
      <c r="AD131" s="279" t="e">
        <f>IF(tbl2020POS[[#This Row],[1B]]&gt;=GAMES_TO_QUALIFY,1,IF(tbl2020POS[[#This Row],[PRIMPOS]]="1B",1,0))</f>
        <v>#REF!</v>
      </c>
      <c r="AE131" s="279" t="e">
        <f>IF(tbl2020POS[[#This Row],[2B]]&gt;=GAMES_TO_QUALIFY,1,IF(tbl2020POS[[#This Row],[PRIMPOS]]="2B",1,0))</f>
        <v>#REF!</v>
      </c>
      <c r="AF131" s="279" t="e">
        <f>IF(tbl2020POS[[#This Row],[3B]]&gt;=GAMES_TO_QUALIFY,1,IF(tbl2020POS[[#This Row],[PRIMPOS]]="3B",1,0))</f>
        <v>#REF!</v>
      </c>
      <c r="AG131" s="279" t="e">
        <f>IF(tbl2020POS[[#This Row],[SS]]&gt;=GAMES_TO_QUALIFY,1,IF(tbl2020POS[[#This Row],[PRIMPOS]]="SS",1,0))</f>
        <v>#REF!</v>
      </c>
      <c r="AH131" s="279" t="e">
        <f>IF(tbl2020POS[[#This Row],[LF]]&gt;=GAMES_TO_QUALIFY,1,0)</f>
        <v>#REF!</v>
      </c>
      <c r="AI131" s="279" t="e">
        <f>IF(tbl2020POS[[#This Row],[CF]]&gt;=GAMES_TO_QUALIFY,1,0)</f>
        <v>#REF!</v>
      </c>
      <c r="AJ131" s="279" t="e">
        <f>IF(tbl2020POS[[#This Row],[RF]]&gt;=GAMES_TO_QUALIFY,1,0)</f>
        <v>#REF!</v>
      </c>
      <c r="AK131" s="279" t="e">
        <f>IF(tbl2020POS[[#This Row],[OF]]&gt;=GAMES_TO_QUALIFY,1,IF(tbl2020POS[[#This Row],[PRIMPOS]]="OF",1,0))</f>
        <v>#REF!</v>
      </c>
      <c r="AL131" s="279" t="e">
        <f>IF(tbl2020POS[[#This Row],[DH]]&gt;=GAMES_TO_QUALIFY,1,IF(tbl2020POS[[#This Row],[PRIMPOS]]="DH",1,0))</f>
        <v>#REF!</v>
      </c>
      <c r="AM131" s="279" t="str" cm="1">
        <f t="array" aca="1" ref="AM1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1" s="280" t="str">
        <f>IFERROR(LEFT(tbl2020POS[[#This Row],[POSROUGH]],LEN(tbl2020POS[[#This Row],[POSROUGH]])-1),"")</f>
        <v/>
      </c>
      <c r="AP13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2" spans="1:42" x14ac:dyDescent="0.3">
      <c r="A132" s="277">
        <v>129</v>
      </c>
      <c r="B132" t="s">
        <v>20691</v>
      </c>
      <c r="C132" s="277">
        <v>32</v>
      </c>
      <c r="D132" s="278" t="s">
        <v>1413</v>
      </c>
      <c r="E132" s="277">
        <v>9</v>
      </c>
      <c r="F132" s="277">
        <v>23</v>
      </c>
      <c r="G132" s="277">
        <v>0</v>
      </c>
      <c r="H132" s="277">
        <v>0</v>
      </c>
      <c r="I132" s="277">
        <v>23</v>
      </c>
      <c r="J132" s="277">
        <v>23</v>
      </c>
      <c r="K132" s="277">
        <v>0</v>
      </c>
      <c r="L132" s="277">
        <v>0</v>
      </c>
      <c r="M132" s="277">
        <v>0</v>
      </c>
      <c r="N132" s="277">
        <v>0</v>
      </c>
      <c r="O132" s="277">
        <v>0</v>
      </c>
      <c r="P132" s="277">
        <v>0</v>
      </c>
      <c r="Q132" s="277">
        <v>0</v>
      </c>
      <c r="R132" s="277">
        <v>0</v>
      </c>
      <c r="S132" s="277">
        <v>0</v>
      </c>
      <c r="T132" s="277">
        <v>0</v>
      </c>
      <c r="U132" s="277">
        <v>0</v>
      </c>
      <c r="V132" s="277">
        <v>0</v>
      </c>
      <c r="W132" s="279" t="e">
        <f t="shared" ref="W132:W195" si="2">IF(P132&gt;=GAMES_TO_QUALIFY,"LF","")&amp;IF(Q132&gt;=GAMES_TO_QUALIFY,"CF","")&amp;IF(R132&gt;=GAMES_TO_QUALIFY,"RF","")</f>
        <v>#REF!</v>
      </c>
      <c r="X132" s="279" t="s">
        <v>1598</v>
      </c>
      <c r="Y1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2" s="279">
        <f>IF(MAX(tbl2020POS[[#This Row],[P]:[PR]])=tbl2020POS[[#This Row],[P]],1,0)</f>
        <v>1</v>
      </c>
      <c r="AA132" s="279">
        <f>IF(tbl2020POS[[#This Row],[QUALP]]=1,IF(tbl2020POS[[#This Row],[GS]]&gt;=GS_TO_QUALIFY,1,0),0)</f>
        <v>0</v>
      </c>
      <c r="AB132" s="279">
        <f>IF(tbl2020POS[[#This Row],[QUALP]]=1,IF(tbl2020POS[[#This Row],[G]]-tbl2020POS[[#This Row],[GS]]&gt;=RP_APP_TO_QUALIFY,1,0),0)</f>
        <v>1</v>
      </c>
      <c r="AC132" s="279" t="e">
        <f>IF(tbl2020POS[[#This Row],[C]]&gt;=GAMES_TO_QUALIFY,1,IF(tbl2020POS[[#This Row],[PRIMPOS]]="C",1,0))</f>
        <v>#REF!</v>
      </c>
      <c r="AD132" s="279" t="e">
        <f>IF(tbl2020POS[[#This Row],[1B]]&gt;=GAMES_TO_QUALIFY,1,IF(tbl2020POS[[#This Row],[PRIMPOS]]="1B",1,0))</f>
        <v>#REF!</v>
      </c>
      <c r="AE132" s="279" t="e">
        <f>IF(tbl2020POS[[#This Row],[2B]]&gt;=GAMES_TO_QUALIFY,1,IF(tbl2020POS[[#This Row],[PRIMPOS]]="2B",1,0))</f>
        <v>#REF!</v>
      </c>
      <c r="AF132" s="279" t="e">
        <f>IF(tbl2020POS[[#This Row],[3B]]&gt;=GAMES_TO_QUALIFY,1,IF(tbl2020POS[[#This Row],[PRIMPOS]]="3B",1,0))</f>
        <v>#REF!</v>
      </c>
      <c r="AG132" s="279" t="e">
        <f>IF(tbl2020POS[[#This Row],[SS]]&gt;=GAMES_TO_QUALIFY,1,IF(tbl2020POS[[#This Row],[PRIMPOS]]="SS",1,0))</f>
        <v>#REF!</v>
      </c>
      <c r="AH132" s="279" t="e">
        <f>IF(tbl2020POS[[#This Row],[LF]]&gt;=GAMES_TO_QUALIFY,1,0)</f>
        <v>#REF!</v>
      </c>
      <c r="AI132" s="279" t="e">
        <f>IF(tbl2020POS[[#This Row],[CF]]&gt;=GAMES_TO_QUALIFY,1,0)</f>
        <v>#REF!</v>
      </c>
      <c r="AJ132" s="279" t="e">
        <f>IF(tbl2020POS[[#This Row],[RF]]&gt;=GAMES_TO_QUALIFY,1,0)</f>
        <v>#REF!</v>
      </c>
      <c r="AK132" s="279" t="e">
        <f>IF(tbl2020POS[[#This Row],[OF]]&gt;=GAMES_TO_QUALIFY,1,IF(tbl2020POS[[#This Row],[PRIMPOS]]="OF",1,0))</f>
        <v>#REF!</v>
      </c>
      <c r="AL132" s="279" t="e">
        <f>IF(tbl2020POS[[#This Row],[DH]]&gt;=GAMES_TO_QUALIFY,1,IF(tbl2020POS[[#This Row],[PRIMPOS]]="DH",1,0))</f>
        <v>#REF!</v>
      </c>
      <c r="AM132" s="279" t="str" cm="1">
        <f t="array" aca="1" ref="AM1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2" s="280" t="str">
        <f>IFERROR(LEFT(tbl2020POS[[#This Row],[POSROUGH]],LEN(tbl2020POS[[#This Row],[POSROUGH]])-1),"")</f>
        <v/>
      </c>
      <c r="AP13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3" spans="1:42" x14ac:dyDescent="0.3">
      <c r="A133" s="277">
        <v>130</v>
      </c>
      <c r="B133" t="s">
        <v>20692</v>
      </c>
      <c r="C133" s="277">
        <v>29</v>
      </c>
      <c r="D133" s="278" t="s">
        <v>1405</v>
      </c>
      <c r="E133" s="277">
        <v>6</v>
      </c>
      <c r="F133" s="277">
        <v>12</v>
      </c>
      <c r="G133" s="277">
        <v>12</v>
      </c>
      <c r="H133" s="277">
        <v>0</v>
      </c>
      <c r="I133" s="277">
        <v>12</v>
      </c>
      <c r="J133" s="277">
        <v>12</v>
      </c>
      <c r="K133" s="277">
        <v>0</v>
      </c>
      <c r="L133" s="277">
        <v>0</v>
      </c>
      <c r="M133" s="277">
        <v>0</v>
      </c>
      <c r="N133" s="277">
        <v>0</v>
      </c>
      <c r="O133" s="277">
        <v>0</v>
      </c>
      <c r="P133" s="277">
        <v>0</v>
      </c>
      <c r="Q133" s="277">
        <v>0</v>
      </c>
      <c r="R133" s="277">
        <v>0</v>
      </c>
      <c r="S133" s="277">
        <v>0</v>
      </c>
      <c r="T133" s="277">
        <v>0</v>
      </c>
      <c r="U133" s="277">
        <v>0</v>
      </c>
      <c r="V133" s="277">
        <v>0</v>
      </c>
      <c r="W133" s="279" t="e">
        <f t="shared" si="2"/>
        <v>#REF!</v>
      </c>
      <c r="X133" s="279" t="s">
        <v>11078</v>
      </c>
      <c r="Y1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3" s="279">
        <f>IF(MAX(tbl2020POS[[#This Row],[P]:[PR]])=tbl2020POS[[#This Row],[P]],1,0)</f>
        <v>1</v>
      </c>
      <c r="AA133" s="279">
        <f>IF(tbl2020POS[[#This Row],[QUALP]]=1,IF(tbl2020POS[[#This Row],[GS]]&gt;=GS_TO_QUALIFY,1,0),0)</f>
        <v>1</v>
      </c>
      <c r="AB133" s="279">
        <f>IF(tbl2020POS[[#This Row],[QUALP]]=1,IF(tbl2020POS[[#This Row],[G]]-tbl2020POS[[#This Row],[GS]]&gt;=RP_APP_TO_QUALIFY,1,0),0)</f>
        <v>0</v>
      </c>
      <c r="AC133" s="279" t="e">
        <f>IF(tbl2020POS[[#This Row],[C]]&gt;=GAMES_TO_QUALIFY,1,IF(tbl2020POS[[#This Row],[PRIMPOS]]="C",1,0))</f>
        <v>#REF!</v>
      </c>
      <c r="AD133" s="279" t="e">
        <f>IF(tbl2020POS[[#This Row],[1B]]&gt;=GAMES_TO_QUALIFY,1,IF(tbl2020POS[[#This Row],[PRIMPOS]]="1B",1,0))</f>
        <v>#REF!</v>
      </c>
      <c r="AE133" s="279" t="e">
        <f>IF(tbl2020POS[[#This Row],[2B]]&gt;=GAMES_TO_QUALIFY,1,IF(tbl2020POS[[#This Row],[PRIMPOS]]="2B",1,0))</f>
        <v>#REF!</v>
      </c>
      <c r="AF133" s="279" t="e">
        <f>IF(tbl2020POS[[#This Row],[3B]]&gt;=GAMES_TO_QUALIFY,1,IF(tbl2020POS[[#This Row],[PRIMPOS]]="3B",1,0))</f>
        <v>#REF!</v>
      </c>
      <c r="AG133" s="279" t="e">
        <f>IF(tbl2020POS[[#This Row],[SS]]&gt;=GAMES_TO_QUALIFY,1,IF(tbl2020POS[[#This Row],[PRIMPOS]]="SS",1,0))</f>
        <v>#REF!</v>
      </c>
      <c r="AH133" s="279" t="e">
        <f>IF(tbl2020POS[[#This Row],[LF]]&gt;=GAMES_TO_QUALIFY,1,0)</f>
        <v>#REF!</v>
      </c>
      <c r="AI133" s="279" t="e">
        <f>IF(tbl2020POS[[#This Row],[CF]]&gt;=GAMES_TO_QUALIFY,1,0)</f>
        <v>#REF!</v>
      </c>
      <c r="AJ133" s="279" t="e">
        <f>IF(tbl2020POS[[#This Row],[RF]]&gt;=GAMES_TO_QUALIFY,1,0)</f>
        <v>#REF!</v>
      </c>
      <c r="AK133" s="279" t="e">
        <f>IF(tbl2020POS[[#This Row],[OF]]&gt;=GAMES_TO_QUALIFY,1,IF(tbl2020POS[[#This Row],[PRIMPOS]]="OF",1,0))</f>
        <v>#REF!</v>
      </c>
      <c r="AL133" s="279" t="e">
        <f>IF(tbl2020POS[[#This Row],[DH]]&gt;=GAMES_TO_QUALIFY,1,IF(tbl2020POS[[#This Row],[PRIMPOS]]="DH",1,0))</f>
        <v>#REF!</v>
      </c>
      <c r="AM133" s="279" t="str" cm="1">
        <f t="array" aca="1" ref="AM1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3" s="280" t="str">
        <f>IFERROR(LEFT(tbl2020POS[[#This Row],[POSROUGH]],LEN(tbl2020POS[[#This Row],[POSROUGH]])-1),"")</f>
        <v/>
      </c>
      <c r="AP13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34" spans="1:42" x14ac:dyDescent="0.3">
      <c r="A134" s="277">
        <v>131</v>
      </c>
      <c r="B134" t="s">
        <v>20693</v>
      </c>
      <c r="C134" s="277">
        <v>34</v>
      </c>
      <c r="D134" s="278" t="s">
        <v>1509</v>
      </c>
      <c r="E134" s="277">
        <v>10</v>
      </c>
      <c r="F134" s="277">
        <v>14</v>
      </c>
      <c r="G134" s="277">
        <v>0</v>
      </c>
      <c r="H134" s="277">
        <v>0</v>
      </c>
      <c r="I134" s="277">
        <v>14</v>
      </c>
      <c r="J134" s="277">
        <v>14</v>
      </c>
      <c r="K134" s="277">
        <v>0</v>
      </c>
      <c r="L134" s="277">
        <v>0</v>
      </c>
      <c r="M134" s="277">
        <v>0</v>
      </c>
      <c r="N134" s="277">
        <v>0</v>
      </c>
      <c r="O134" s="277">
        <v>0</v>
      </c>
      <c r="P134" s="277">
        <v>0</v>
      </c>
      <c r="Q134" s="277">
        <v>0</v>
      </c>
      <c r="R134" s="277">
        <v>0</v>
      </c>
      <c r="S134" s="277">
        <v>0</v>
      </c>
      <c r="T134" s="277">
        <v>0</v>
      </c>
      <c r="U134" s="277">
        <v>0</v>
      </c>
      <c r="V134" s="277">
        <v>0</v>
      </c>
      <c r="W134" s="279" t="e">
        <f t="shared" si="2"/>
        <v>#REF!</v>
      </c>
      <c r="X134" s="279" t="s">
        <v>1599</v>
      </c>
      <c r="Y1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4" s="279">
        <f>IF(MAX(tbl2020POS[[#This Row],[P]:[PR]])=tbl2020POS[[#This Row],[P]],1,0)</f>
        <v>1</v>
      </c>
      <c r="AA134" s="279">
        <f>IF(tbl2020POS[[#This Row],[QUALP]]=1,IF(tbl2020POS[[#This Row],[GS]]&gt;=GS_TO_QUALIFY,1,0),0)</f>
        <v>0</v>
      </c>
      <c r="AB134" s="279">
        <f>IF(tbl2020POS[[#This Row],[QUALP]]=1,IF(tbl2020POS[[#This Row],[G]]-tbl2020POS[[#This Row],[GS]]&gt;=RP_APP_TO_QUALIFY,1,0),0)</f>
        <v>1</v>
      </c>
      <c r="AC134" s="279" t="e">
        <f>IF(tbl2020POS[[#This Row],[C]]&gt;=GAMES_TO_QUALIFY,1,IF(tbl2020POS[[#This Row],[PRIMPOS]]="C",1,0))</f>
        <v>#REF!</v>
      </c>
      <c r="AD134" s="279" t="e">
        <f>IF(tbl2020POS[[#This Row],[1B]]&gt;=GAMES_TO_QUALIFY,1,IF(tbl2020POS[[#This Row],[PRIMPOS]]="1B",1,0))</f>
        <v>#REF!</v>
      </c>
      <c r="AE134" s="279" t="e">
        <f>IF(tbl2020POS[[#This Row],[2B]]&gt;=GAMES_TO_QUALIFY,1,IF(tbl2020POS[[#This Row],[PRIMPOS]]="2B",1,0))</f>
        <v>#REF!</v>
      </c>
      <c r="AF134" s="279" t="e">
        <f>IF(tbl2020POS[[#This Row],[3B]]&gt;=GAMES_TO_QUALIFY,1,IF(tbl2020POS[[#This Row],[PRIMPOS]]="3B",1,0))</f>
        <v>#REF!</v>
      </c>
      <c r="AG134" s="279" t="e">
        <f>IF(tbl2020POS[[#This Row],[SS]]&gt;=GAMES_TO_QUALIFY,1,IF(tbl2020POS[[#This Row],[PRIMPOS]]="SS",1,0))</f>
        <v>#REF!</v>
      </c>
      <c r="AH134" s="279" t="e">
        <f>IF(tbl2020POS[[#This Row],[LF]]&gt;=GAMES_TO_QUALIFY,1,0)</f>
        <v>#REF!</v>
      </c>
      <c r="AI134" s="279" t="e">
        <f>IF(tbl2020POS[[#This Row],[CF]]&gt;=GAMES_TO_QUALIFY,1,0)</f>
        <v>#REF!</v>
      </c>
      <c r="AJ134" s="279" t="e">
        <f>IF(tbl2020POS[[#This Row],[RF]]&gt;=GAMES_TO_QUALIFY,1,0)</f>
        <v>#REF!</v>
      </c>
      <c r="AK134" s="279" t="e">
        <f>IF(tbl2020POS[[#This Row],[OF]]&gt;=GAMES_TO_QUALIFY,1,IF(tbl2020POS[[#This Row],[PRIMPOS]]="OF",1,0))</f>
        <v>#REF!</v>
      </c>
      <c r="AL134" s="279" t="e">
        <f>IF(tbl2020POS[[#This Row],[DH]]&gt;=GAMES_TO_QUALIFY,1,IF(tbl2020POS[[#This Row],[PRIMPOS]]="DH",1,0))</f>
        <v>#REF!</v>
      </c>
      <c r="AM134" s="279" t="str" cm="1">
        <f t="array" aca="1" ref="AM1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4" s="280" t="str">
        <f>IFERROR(LEFT(tbl2020POS[[#This Row],[POSROUGH]],LEN(tbl2020POS[[#This Row],[POSROUGH]])-1),"")</f>
        <v/>
      </c>
      <c r="AP13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5" spans="1:42" x14ac:dyDescent="0.3">
      <c r="A135" s="277">
        <v>132</v>
      </c>
      <c r="B135" t="s">
        <v>20694</v>
      </c>
      <c r="C135" s="277">
        <v>27</v>
      </c>
      <c r="D135" s="278" t="s">
        <v>1531</v>
      </c>
      <c r="E135" s="277">
        <v>5</v>
      </c>
      <c r="F135" s="277">
        <v>1</v>
      </c>
      <c r="G135" s="277">
        <v>0</v>
      </c>
      <c r="H135" s="277">
        <v>0</v>
      </c>
      <c r="I135" s="277">
        <v>1</v>
      </c>
      <c r="J135" s="277">
        <v>1</v>
      </c>
      <c r="K135" s="277">
        <v>0</v>
      </c>
      <c r="L135" s="277">
        <v>0</v>
      </c>
      <c r="M135" s="277">
        <v>0</v>
      </c>
      <c r="N135" s="277">
        <v>0</v>
      </c>
      <c r="O135" s="277">
        <v>0</v>
      </c>
      <c r="P135" s="277">
        <v>0</v>
      </c>
      <c r="Q135" s="277">
        <v>0</v>
      </c>
      <c r="R135" s="277">
        <v>0</v>
      </c>
      <c r="S135" s="277">
        <v>0</v>
      </c>
      <c r="T135" s="277">
        <v>0</v>
      </c>
      <c r="U135" s="277">
        <v>0</v>
      </c>
      <c r="V135" s="277">
        <v>0</v>
      </c>
      <c r="W135" s="279" t="e">
        <f t="shared" si="2"/>
        <v>#REF!</v>
      </c>
      <c r="X135" s="279" t="s">
        <v>12094</v>
      </c>
      <c r="Y1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5" s="279">
        <f>IF(MAX(tbl2020POS[[#This Row],[P]:[PR]])=tbl2020POS[[#This Row],[P]],1,0)</f>
        <v>1</v>
      </c>
      <c r="AA135" s="279">
        <f>IF(tbl2020POS[[#This Row],[QUALP]]=1,IF(tbl2020POS[[#This Row],[GS]]&gt;=GS_TO_QUALIFY,1,0),0)</f>
        <v>0</v>
      </c>
      <c r="AB135" s="279">
        <f>IF(tbl2020POS[[#This Row],[QUALP]]=1,IF(tbl2020POS[[#This Row],[G]]-tbl2020POS[[#This Row],[GS]]&gt;=RP_APP_TO_QUALIFY,1,0),0)</f>
        <v>0</v>
      </c>
      <c r="AC135" s="279" t="e">
        <f>IF(tbl2020POS[[#This Row],[C]]&gt;=GAMES_TO_QUALIFY,1,IF(tbl2020POS[[#This Row],[PRIMPOS]]="C",1,0))</f>
        <v>#REF!</v>
      </c>
      <c r="AD135" s="279" t="e">
        <f>IF(tbl2020POS[[#This Row],[1B]]&gt;=GAMES_TO_QUALIFY,1,IF(tbl2020POS[[#This Row],[PRIMPOS]]="1B",1,0))</f>
        <v>#REF!</v>
      </c>
      <c r="AE135" s="279" t="e">
        <f>IF(tbl2020POS[[#This Row],[2B]]&gt;=GAMES_TO_QUALIFY,1,IF(tbl2020POS[[#This Row],[PRIMPOS]]="2B",1,0))</f>
        <v>#REF!</v>
      </c>
      <c r="AF135" s="279" t="e">
        <f>IF(tbl2020POS[[#This Row],[3B]]&gt;=GAMES_TO_QUALIFY,1,IF(tbl2020POS[[#This Row],[PRIMPOS]]="3B",1,0))</f>
        <v>#REF!</v>
      </c>
      <c r="AG135" s="279" t="e">
        <f>IF(tbl2020POS[[#This Row],[SS]]&gt;=GAMES_TO_QUALIFY,1,IF(tbl2020POS[[#This Row],[PRIMPOS]]="SS",1,0))</f>
        <v>#REF!</v>
      </c>
      <c r="AH135" s="279" t="e">
        <f>IF(tbl2020POS[[#This Row],[LF]]&gt;=GAMES_TO_QUALIFY,1,0)</f>
        <v>#REF!</v>
      </c>
      <c r="AI135" s="279" t="e">
        <f>IF(tbl2020POS[[#This Row],[CF]]&gt;=GAMES_TO_QUALIFY,1,0)</f>
        <v>#REF!</v>
      </c>
      <c r="AJ135" s="279" t="e">
        <f>IF(tbl2020POS[[#This Row],[RF]]&gt;=GAMES_TO_QUALIFY,1,0)</f>
        <v>#REF!</v>
      </c>
      <c r="AK135" s="279" t="e">
        <f>IF(tbl2020POS[[#This Row],[OF]]&gt;=GAMES_TO_QUALIFY,1,IF(tbl2020POS[[#This Row],[PRIMPOS]]="OF",1,0))</f>
        <v>#REF!</v>
      </c>
      <c r="AL135" s="279" t="e">
        <f>IF(tbl2020POS[[#This Row],[DH]]&gt;=GAMES_TO_QUALIFY,1,IF(tbl2020POS[[#This Row],[PRIMPOS]]="DH",1,0))</f>
        <v>#REF!</v>
      </c>
      <c r="AM135" s="279" t="str" cm="1">
        <f t="array" aca="1" ref="AM1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5" s="280" t="str">
        <f>IFERROR(LEFT(tbl2020POS[[#This Row],[POSROUGH]],LEN(tbl2020POS[[#This Row],[POSROUGH]])-1),"")</f>
        <v/>
      </c>
      <c r="AP13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36" spans="1:42" x14ac:dyDescent="0.3">
      <c r="A136" s="277">
        <v>133</v>
      </c>
      <c r="B136" t="s">
        <v>20695</v>
      </c>
      <c r="C136" s="277">
        <v>27</v>
      </c>
      <c r="D136" s="278" t="s">
        <v>20584</v>
      </c>
      <c r="E136" s="277">
        <v>6</v>
      </c>
      <c r="F136" s="277">
        <v>16</v>
      </c>
      <c r="G136" s="277">
        <v>0</v>
      </c>
      <c r="H136" s="277">
        <v>0</v>
      </c>
      <c r="I136" s="277">
        <v>16</v>
      </c>
      <c r="J136" s="277">
        <v>16</v>
      </c>
      <c r="K136" s="277">
        <v>0</v>
      </c>
      <c r="L136" s="277">
        <v>0</v>
      </c>
      <c r="M136" s="277">
        <v>0</v>
      </c>
      <c r="N136" s="277">
        <v>0</v>
      </c>
      <c r="O136" s="277">
        <v>0</v>
      </c>
      <c r="P136" s="277">
        <v>0</v>
      </c>
      <c r="Q136" s="277">
        <v>0</v>
      </c>
      <c r="R136" s="277">
        <v>0</v>
      </c>
      <c r="S136" s="277">
        <v>0</v>
      </c>
      <c r="T136" s="277">
        <v>0</v>
      </c>
      <c r="U136" s="277">
        <v>0</v>
      </c>
      <c r="V136" s="277">
        <v>0</v>
      </c>
      <c r="W136" s="279" t="e">
        <f t="shared" si="2"/>
        <v>#REF!</v>
      </c>
      <c r="X136" s="279" t="s">
        <v>3472</v>
      </c>
      <c r="Y1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6" s="279">
        <f>IF(MAX(tbl2020POS[[#This Row],[P]:[PR]])=tbl2020POS[[#This Row],[P]],1,0)</f>
        <v>1</v>
      </c>
      <c r="AA136" s="279">
        <f>IF(tbl2020POS[[#This Row],[QUALP]]=1,IF(tbl2020POS[[#This Row],[GS]]&gt;=GS_TO_QUALIFY,1,0),0)</f>
        <v>0</v>
      </c>
      <c r="AB136" s="279">
        <f>IF(tbl2020POS[[#This Row],[QUALP]]=1,IF(tbl2020POS[[#This Row],[G]]-tbl2020POS[[#This Row],[GS]]&gt;=RP_APP_TO_QUALIFY,1,0),0)</f>
        <v>1</v>
      </c>
      <c r="AC136" s="279" t="e">
        <f>IF(tbl2020POS[[#This Row],[C]]&gt;=GAMES_TO_QUALIFY,1,IF(tbl2020POS[[#This Row],[PRIMPOS]]="C",1,0))</f>
        <v>#REF!</v>
      </c>
      <c r="AD136" s="279" t="e">
        <f>IF(tbl2020POS[[#This Row],[1B]]&gt;=GAMES_TO_QUALIFY,1,IF(tbl2020POS[[#This Row],[PRIMPOS]]="1B",1,0))</f>
        <v>#REF!</v>
      </c>
      <c r="AE136" s="279" t="e">
        <f>IF(tbl2020POS[[#This Row],[2B]]&gt;=GAMES_TO_QUALIFY,1,IF(tbl2020POS[[#This Row],[PRIMPOS]]="2B",1,0))</f>
        <v>#REF!</v>
      </c>
      <c r="AF136" s="279" t="e">
        <f>IF(tbl2020POS[[#This Row],[3B]]&gt;=GAMES_TO_QUALIFY,1,IF(tbl2020POS[[#This Row],[PRIMPOS]]="3B",1,0))</f>
        <v>#REF!</v>
      </c>
      <c r="AG136" s="279" t="e">
        <f>IF(tbl2020POS[[#This Row],[SS]]&gt;=GAMES_TO_QUALIFY,1,IF(tbl2020POS[[#This Row],[PRIMPOS]]="SS",1,0))</f>
        <v>#REF!</v>
      </c>
      <c r="AH136" s="279" t="e">
        <f>IF(tbl2020POS[[#This Row],[LF]]&gt;=GAMES_TO_QUALIFY,1,0)</f>
        <v>#REF!</v>
      </c>
      <c r="AI136" s="279" t="e">
        <f>IF(tbl2020POS[[#This Row],[CF]]&gt;=GAMES_TO_QUALIFY,1,0)</f>
        <v>#REF!</v>
      </c>
      <c r="AJ136" s="279" t="e">
        <f>IF(tbl2020POS[[#This Row],[RF]]&gt;=GAMES_TO_QUALIFY,1,0)</f>
        <v>#REF!</v>
      </c>
      <c r="AK136" s="279" t="e">
        <f>IF(tbl2020POS[[#This Row],[OF]]&gt;=GAMES_TO_QUALIFY,1,IF(tbl2020POS[[#This Row],[PRIMPOS]]="OF",1,0))</f>
        <v>#REF!</v>
      </c>
      <c r="AL136" s="279" t="e">
        <f>IF(tbl2020POS[[#This Row],[DH]]&gt;=GAMES_TO_QUALIFY,1,IF(tbl2020POS[[#This Row],[PRIMPOS]]="DH",1,0))</f>
        <v>#REF!</v>
      </c>
      <c r="AM136" s="279" t="str" cm="1">
        <f t="array" aca="1" ref="AM1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6" s="280" t="str">
        <f>IFERROR(LEFT(tbl2020POS[[#This Row],[POSROUGH]],LEN(tbl2020POS[[#This Row],[POSROUGH]])-1),"")</f>
        <v/>
      </c>
      <c r="AP13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7" spans="1:42" x14ac:dyDescent="0.3">
      <c r="A137" s="277">
        <v>134</v>
      </c>
      <c r="B137" t="s">
        <v>20696</v>
      </c>
      <c r="C137" s="277">
        <v>30</v>
      </c>
      <c r="D137" s="278" t="s">
        <v>1389</v>
      </c>
      <c r="E137" s="277">
        <v>8</v>
      </c>
      <c r="F137" s="277">
        <v>55</v>
      </c>
      <c r="G137" s="277">
        <v>54</v>
      </c>
      <c r="H137" s="277">
        <v>55</v>
      </c>
      <c r="I137" s="277">
        <v>55</v>
      </c>
      <c r="J137" s="277">
        <v>0</v>
      </c>
      <c r="K137" s="277">
        <v>0</v>
      </c>
      <c r="L137" s="277">
        <v>0</v>
      </c>
      <c r="M137" s="277">
        <v>0</v>
      </c>
      <c r="N137" s="277">
        <v>0</v>
      </c>
      <c r="O137" s="277">
        <v>0</v>
      </c>
      <c r="P137" s="277">
        <v>0</v>
      </c>
      <c r="Q137" s="277">
        <v>55</v>
      </c>
      <c r="R137" s="277">
        <v>0</v>
      </c>
      <c r="S137" s="277">
        <v>55</v>
      </c>
      <c r="T137" s="277">
        <v>0</v>
      </c>
      <c r="U137" s="277">
        <v>0</v>
      </c>
      <c r="V137" s="277">
        <v>0</v>
      </c>
      <c r="W137" s="279" t="e">
        <f t="shared" si="2"/>
        <v>#REF!</v>
      </c>
      <c r="X137" s="279" t="s">
        <v>3686</v>
      </c>
      <c r="Y1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37" s="279">
        <f>IF(MAX(tbl2020POS[[#This Row],[P]:[PR]])=tbl2020POS[[#This Row],[P]],1,0)</f>
        <v>0</v>
      </c>
      <c r="AA137" s="279">
        <f>IF(tbl2020POS[[#This Row],[QUALP]]=1,IF(tbl2020POS[[#This Row],[GS]]&gt;=GS_TO_QUALIFY,1,0),0)</f>
        <v>0</v>
      </c>
      <c r="AB137" s="279">
        <f>IF(tbl2020POS[[#This Row],[QUALP]]=1,IF(tbl2020POS[[#This Row],[G]]-tbl2020POS[[#This Row],[GS]]&gt;=RP_APP_TO_QUALIFY,1,0),0)</f>
        <v>0</v>
      </c>
      <c r="AC137" s="279" t="e">
        <f>IF(tbl2020POS[[#This Row],[C]]&gt;=GAMES_TO_QUALIFY,1,IF(tbl2020POS[[#This Row],[PRIMPOS]]="C",1,0))</f>
        <v>#REF!</v>
      </c>
      <c r="AD137" s="279" t="e">
        <f>IF(tbl2020POS[[#This Row],[1B]]&gt;=GAMES_TO_QUALIFY,1,IF(tbl2020POS[[#This Row],[PRIMPOS]]="1B",1,0))</f>
        <v>#REF!</v>
      </c>
      <c r="AE137" s="279" t="e">
        <f>IF(tbl2020POS[[#This Row],[2B]]&gt;=GAMES_TO_QUALIFY,1,IF(tbl2020POS[[#This Row],[PRIMPOS]]="2B",1,0))</f>
        <v>#REF!</v>
      </c>
      <c r="AF137" s="279" t="e">
        <f>IF(tbl2020POS[[#This Row],[3B]]&gt;=GAMES_TO_QUALIFY,1,IF(tbl2020POS[[#This Row],[PRIMPOS]]="3B",1,0))</f>
        <v>#REF!</v>
      </c>
      <c r="AG137" s="279" t="e">
        <f>IF(tbl2020POS[[#This Row],[SS]]&gt;=GAMES_TO_QUALIFY,1,IF(tbl2020POS[[#This Row],[PRIMPOS]]="SS",1,0))</f>
        <v>#REF!</v>
      </c>
      <c r="AH137" s="279" t="e">
        <f>IF(tbl2020POS[[#This Row],[LF]]&gt;=GAMES_TO_QUALIFY,1,0)</f>
        <v>#REF!</v>
      </c>
      <c r="AI137" s="279" t="e">
        <f>IF(tbl2020POS[[#This Row],[CF]]&gt;=GAMES_TO_QUALIFY,1,0)</f>
        <v>#REF!</v>
      </c>
      <c r="AJ137" s="279" t="e">
        <f>IF(tbl2020POS[[#This Row],[RF]]&gt;=GAMES_TO_QUALIFY,1,0)</f>
        <v>#REF!</v>
      </c>
      <c r="AK137" s="279" t="e">
        <f>IF(tbl2020POS[[#This Row],[OF]]&gt;=GAMES_TO_QUALIFY,1,IF(tbl2020POS[[#This Row],[PRIMPOS]]="OF",1,0))</f>
        <v>#REF!</v>
      </c>
      <c r="AL137" s="279" t="e">
        <f>IF(tbl2020POS[[#This Row],[DH]]&gt;=GAMES_TO_QUALIFY,1,IF(tbl2020POS[[#This Row],[PRIMPOS]]="DH",1,0))</f>
        <v>#REF!</v>
      </c>
      <c r="AM137" s="279" t="e" cm="1">
        <f t="array" aca="1" ref="AM1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7" s="280" t="str">
        <f>IFERROR(LEFT(tbl2020POS[[#This Row],[POSROUGH]],LEN(tbl2020POS[[#This Row],[POSROUGH]])-1),"")</f>
        <v/>
      </c>
      <c r="AP13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8" spans="1:42" x14ac:dyDescent="0.3">
      <c r="A138" s="277">
        <v>135</v>
      </c>
      <c r="B138" t="s">
        <v>20697</v>
      </c>
      <c r="C138" s="277">
        <v>33</v>
      </c>
      <c r="D138" s="278" t="s">
        <v>1376</v>
      </c>
      <c r="E138" s="277">
        <v>12</v>
      </c>
      <c r="F138" s="277">
        <v>46</v>
      </c>
      <c r="G138" s="277">
        <v>45</v>
      </c>
      <c r="H138" s="277">
        <v>46</v>
      </c>
      <c r="I138" s="277">
        <v>19</v>
      </c>
      <c r="J138" s="277">
        <v>0</v>
      </c>
      <c r="K138" s="277">
        <v>0</v>
      </c>
      <c r="L138" s="277">
        <v>0</v>
      </c>
      <c r="M138" s="277">
        <v>0</v>
      </c>
      <c r="N138" s="277">
        <v>0</v>
      </c>
      <c r="O138" s="277">
        <v>0</v>
      </c>
      <c r="P138" s="277">
        <v>19</v>
      </c>
      <c r="Q138" s="277">
        <v>0</v>
      </c>
      <c r="R138" s="277">
        <v>0</v>
      </c>
      <c r="S138" s="277">
        <v>19</v>
      </c>
      <c r="T138" s="277">
        <v>26</v>
      </c>
      <c r="U138" s="277">
        <v>1</v>
      </c>
      <c r="V138" s="277">
        <v>0</v>
      </c>
      <c r="W138" s="279" t="e">
        <f t="shared" si="2"/>
        <v>#REF!</v>
      </c>
      <c r="X138" s="279" t="s">
        <v>1603</v>
      </c>
      <c r="Y1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38" s="279">
        <f>IF(MAX(tbl2020POS[[#This Row],[P]:[PR]])=tbl2020POS[[#This Row],[P]],1,0)</f>
        <v>0</v>
      </c>
      <c r="AA138" s="279">
        <f>IF(tbl2020POS[[#This Row],[QUALP]]=1,IF(tbl2020POS[[#This Row],[GS]]&gt;=GS_TO_QUALIFY,1,0),0)</f>
        <v>0</v>
      </c>
      <c r="AB138" s="279">
        <f>IF(tbl2020POS[[#This Row],[QUALP]]=1,IF(tbl2020POS[[#This Row],[G]]-tbl2020POS[[#This Row],[GS]]&gt;=RP_APP_TO_QUALIFY,1,0),0)</f>
        <v>0</v>
      </c>
      <c r="AC138" s="279" t="e">
        <f>IF(tbl2020POS[[#This Row],[C]]&gt;=GAMES_TO_QUALIFY,1,IF(tbl2020POS[[#This Row],[PRIMPOS]]="C",1,0))</f>
        <v>#REF!</v>
      </c>
      <c r="AD138" s="279" t="e">
        <f>IF(tbl2020POS[[#This Row],[1B]]&gt;=GAMES_TO_QUALIFY,1,IF(tbl2020POS[[#This Row],[PRIMPOS]]="1B",1,0))</f>
        <v>#REF!</v>
      </c>
      <c r="AE138" s="279" t="e">
        <f>IF(tbl2020POS[[#This Row],[2B]]&gt;=GAMES_TO_QUALIFY,1,IF(tbl2020POS[[#This Row],[PRIMPOS]]="2B",1,0))</f>
        <v>#REF!</v>
      </c>
      <c r="AF138" s="279" t="e">
        <f>IF(tbl2020POS[[#This Row],[3B]]&gt;=GAMES_TO_QUALIFY,1,IF(tbl2020POS[[#This Row],[PRIMPOS]]="3B",1,0))</f>
        <v>#REF!</v>
      </c>
      <c r="AG138" s="279" t="e">
        <f>IF(tbl2020POS[[#This Row],[SS]]&gt;=GAMES_TO_QUALIFY,1,IF(tbl2020POS[[#This Row],[PRIMPOS]]="SS",1,0))</f>
        <v>#REF!</v>
      </c>
      <c r="AH138" s="279" t="e">
        <f>IF(tbl2020POS[[#This Row],[LF]]&gt;=GAMES_TO_QUALIFY,1,0)</f>
        <v>#REF!</v>
      </c>
      <c r="AI138" s="279" t="e">
        <f>IF(tbl2020POS[[#This Row],[CF]]&gt;=GAMES_TO_QUALIFY,1,0)</f>
        <v>#REF!</v>
      </c>
      <c r="AJ138" s="279" t="e">
        <f>IF(tbl2020POS[[#This Row],[RF]]&gt;=GAMES_TO_QUALIFY,1,0)</f>
        <v>#REF!</v>
      </c>
      <c r="AK138" s="279" t="e">
        <f>IF(tbl2020POS[[#This Row],[OF]]&gt;=GAMES_TO_QUALIFY,1,IF(tbl2020POS[[#This Row],[PRIMPOS]]="OF",1,0))</f>
        <v>#REF!</v>
      </c>
      <c r="AL138" s="279" t="e">
        <f>IF(tbl2020POS[[#This Row],[DH]]&gt;=GAMES_TO_QUALIFY,1,IF(tbl2020POS[[#This Row],[PRIMPOS]]="DH",1,0))</f>
        <v>#REF!</v>
      </c>
      <c r="AM138" s="279" t="e" cm="1">
        <f t="array" aca="1" ref="AM1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8" s="280" t="str">
        <f>IFERROR(LEFT(tbl2020POS[[#This Row],[POSROUGH]],LEN(tbl2020POS[[#This Row],[POSROUGH]])-1),"")</f>
        <v/>
      </c>
      <c r="AP13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9" spans="1:42" x14ac:dyDescent="0.3">
      <c r="A139" s="277">
        <v>136</v>
      </c>
      <c r="B139" t="s">
        <v>20698</v>
      </c>
      <c r="C139" s="277">
        <v>30</v>
      </c>
      <c r="D139" s="278" t="s">
        <v>20607</v>
      </c>
      <c r="E139" s="277">
        <v>6</v>
      </c>
      <c r="F139" s="277">
        <v>1</v>
      </c>
      <c r="G139" s="277">
        <v>1</v>
      </c>
      <c r="H139" s="277">
        <v>1</v>
      </c>
      <c r="I139" s="277">
        <v>1</v>
      </c>
      <c r="J139" s="277">
        <v>0</v>
      </c>
      <c r="K139" s="277">
        <v>1</v>
      </c>
      <c r="L139" s="277">
        <v>0</v>
      </c>
      <c r="M139" s="277">
        <v>0</v>
      </c>
      <c r="N139" s="277">
        <v>0</v>
      </c>
      <c r="O139" s="277">
        <v>0</v>
      </c>
      <c r="P139" s="277">
        <v>0</v>
      </c>
      <c r="Q139" s="277">
        <v>0</v>
      </c>
      <c r="R139" s="277">
        <v>0</v>
      </c>
      <c r="S139" s="277">
        <v>0</v>
      </c>
      <c r="T139" s="277">
        <v>0</v>
      </c>
      <c r="U139" s="277">
        <v>0</v>
      </c>
      <c r="V139" s="277">
        <v>0</v>
      </c>
      <c r="W139" s="279" t="e">
        <f t="shared" si="2"/>
        <v>#REF!</v>
      </c>
      <c r="X139" s="279" t="s">
        <v>1605</v>
      </c>
      <c r="Y1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39" s="279">
        <f>IF(MAX(tbl2020POS[[#This Row],[P]:[PR]])=tbl2020POS[[#This Row],[P]],1,0)</f>
        <v>0</v>
      </c>
      <c r="AA139" s="279">
        <f>IF(tbl2020POS[[#This Row],[QUALP]]=1,IF(tbl2020POS[[#This Row],[GS]]&gt;=GS_TO_QUALIFY,1,0),0)</f>
        <v>0</v>
      </c>
      <c r="AB139" s="279">
        <f>IF(tbl2020POS[[#This Row],[QUALP]]=1,IF(tbl2020POS[[#This Row],[G]]-tbl2020POS[[#This Row],[GS]]&gt;=RP_APP_TO_QUALIFY,1,0),0)</f>
        <v>0</v>
      </c>
      <c r="AC139" s="279" t="e">
        <f>IF(tbl2020POS[[#This Row],[C]]&gt;=GAMES_TO_QUALIFY,1,IF(tbl2020POS[[#This Row],[PRIMPOS]]="C",1,0))</f>
        <v>#REF!</v>
      </c>
      <c r="AD139" s="279" t="e">
        <f>IF(tbl2020POS[[#This Row],[1B]]&gt;=GAMES_TO_QUALIFY,1,IF(tbl2020POS[[#This Row],[PRIMPOS]]="1B",1,0))</f>
        <v>#REF!</v>
      </c>
      <c r="AE139" s="279" t="e">
        <f>IF(tbl2020POS[[#This Row],[2B]]&gt;=GAMES_TO_QUALIFY,1,IF(tbl2020POS[[#This Row],[PRIMPOS]]="2B",1,0))</f>
        <v>#REF!</v>
      </c>
      <c r="AF139" s="279" t="e">
        <f>IF(tbl2020POS[[#This Row],[3B]]&gt;=GAMES_TO_QUALIFY,1,IF(tbl2020POS[[#This Row],[PRIMPOS]]="3B",1,0))</f>
        <v>#REF!</v>
      </c>
      <c r="AG139" s="279" t="e">
        <f>IF(tbl2020POS[[#This Row],[SS]]&gt;=GAMES_TO_QUALIFY,1,IF(tbl2020POS[[#This Row],[PRIMPOS]]="SS",1,0))</f>
        <v>#REF!</v>
      </c>
      <c r="AH139" s="279" t="e">
        <f>IF(tbl2020POS[[#This Row],[LF]]&gt;=GAMES_TO_QUALIFY,1,0)</f>
        <v>#REF!</v>
      </c>
      <c r="AI139" s="279" t="e">
        <f>IF(tbl2020POS[[#This Row],[CF]]&gt;=GAMES_TO_QUALIFY,1,0)</f>
        <v>#REF!</v>
      </c>
      <c r="AJ139" s="279" t="e">
        <f>IF(tbl2020POS[[#This Row],[RF]]&gt;=GAMES_TO_QUALIFY,1,0)</f>
        <v>#REF!</v>
      </c>
      <c r="AK139" s="279" t="e">
        <f>IF(tbl2020POS[[#This Row],[OF]]&gt;=GAMES_TO_QUALIFY,1,IF(tbl2020POS[[#This Row],[PRIMPOS]]="OF",1,0))</f>
        <v>#REF!</v>
      </c>
      <c r="AL139" s="279" t="e">
        <f>IF(tbl2020POS[[#This Row],[DH]]&gt;=GAMES_TO_QUALIFY,1,IF(tbl2020POS[[#This Row],[PRIMPOS]]="DH",1,0))</f>
        <v>#REF!</v>
      </c>
      <c r="AM139" s="279" t="e" cm="1">
        <f t="array" aca="1" ref="AM1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9" s="280" t="str">
        <f>IFERROR(LEFT(tbl2020POS[[#This Row],[POSROUGH]],LEN(tbl2020POS[[#This Row],[POSROUGH]])-1),"")</f>
        <v/>
      </c>
      <c r="AP13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0" spans="1:42" x14ac:dyDescent="0.3">
      <c r="A140" s="277">
        <v>137</v>
      </c>
      <c r="B140" t="s">
        <v>20699</v>
      </c>
      <c r="C140" s="277">
        <v>32</v>
      </c>
      <c r="D140" s="278" t="s">
        <v>1389</v>
      </c>
      <c r="E140" s="277">
        <v>4</v>
      </c>
      <c r="F140" s="277">
        <v>25</v>
      </c>
      <c r="G140" s="277">
        <v>1</v>
      </c>
      <c r="H140" s="277">
        <v>1</v>
      </c>
      <c r="I140" s="277">
        <v>25</v>
      </c>
      <c r="J140" s="277">
        <v>25</v>
      </c>
      <c r="K140" s="277">
        <v>0</v>
      </c>
      <c r="L140" s="277">
        <v>0</v>
      </c>
      <c r="M140" s="277">
        <v>0</v>
      </c>
      <c r="N140" s="277">
        <v>0</v>
      </c>
      <c r="O140" s="277">
        <v>0</v>
      </c>
      <c r="P140" s="277">
        <v>0</v>
      </c>
      <c r="Q140" s="277">
        <v>0</v>
      </c>
      <c r="R140" s="277">
        <v>0</v>
      </c>
      <c r="S140" s="277">
        <v>0</v>
      </c>
      <c r="T140" s="277">
        <v>0</v>
      </c>
      <c r="U140" s="277">
        <v>0</v>
      </c>
      <c r="V140" s="277">
        <v>0</v>
      </c>
      <c r="W140" s="279" t="e">
        <f t="shared" si="2"/>
        <v>#REF!</v>
      </c>
      <c r="X140" s="279" t="s">
        <v>15278</v>
      </c>
      <c r="Y1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0" s="279">
        <f>IF(MAX(tbl2020POS[[#This Row],[P]:[PR]])=tbl2020POS[[#This Row],[P]],1,0)</f>
        <v>1</v>
      </c>
      <c r="AA140" s="279">
        <f>IF(tbl2020POS[[#This Row],[QUALP]]=1,IF(tbl2020POS[[#This Row],[GS]]&gt;=GS_TO_QUALIFY,1,0),0)</f>
        <v>0</v>
      </c>
      <c r="AB140" s="279">
        <f>IF(tbl2020POS[[#This Row],[QUALP]]=1,IF(tbl2020POS[[#This Row],[G]]-tbl2020POS[[#This Row],[GS]]&gt;=RP_APP_TO_QUALIFY,1,0),0)</f>
        <v>1</v>
      </c>
      <c r="AC140" s="279" t="e">
        <f>IF(tbl2020POS[[#This Row],[C]]&gt;=GAMES_TO_QUALIFY,1,IF(tbl2020POS[[#This Row],[PRIMPOS]]="C",1,0))</f>
        <v>#REF!</v>
      </c>
      <c r="AD140" s="279" t="e">
        <f>IF(tbl2020POS[[#This Row],[1B]]&gt;=GAMES_TO_QUALIFY,1,IF(tbl2020POS[[#This Row],[PRIMPOS]]="1B",1,0))</f>
        <v>#REF!</v>
      </c>
      <c r="AE140" s="279" t="e">
        <f>IF(tbl2020POS[[#This Row],[2B]]&gt;=GAMES_TO_QUALIFY,1,IF(tbl2020POS[[#This Row],[PRIMPOS]]="2B",1,0))</f>
        <v>#REF!</v>
      </c>
      <c r="AF140" s="279" t="e">
        <f>IF(tbl2020POS[[#This Row],[3B]]&gt;=GAMES_TO_QUALIFY,1,IF(tbl2020POS[[#This Row],[PRIMPOS]]="3B",1,0))</f>
        <v>#REF!</v>
      </c>
      <c r="AG140" s="279" t="e">
        <f>IF(tbl2020POS[[#This Row],[SS]]&gt;=GAMES_TO_QUALIFY,1,IF(tbl2020POS[[#This Row],[PRIMPOS]]="SS",1,0))</f>
        <v>#REF!</v>
      </c>
      <c r="AH140" s="279" t="e">
        <f>IF(tbl2020POS[[#This Row],[LF]]&gt;=GAMES_TO_QUALIFY,1,0)</f>
        <v>#REF!</v>
      </c>
      <c r="AI140" s="279" t="e">
        <f>IF(tbl2020POS[[#This Row],[CF]]&gt;=GAMES_TO_QUALIFY,1,0)</f>
        <v>#REF!</v>
      </c>
      <c r="AJ140" s="279" t="e">
        <f>IF(tbl2020POS[[#This Row],[RF]]&gt;=GAMES_TO_QUALIFY,1,0)</f>
        <v>#REF!</v>
      </c>
      <c r="AK140" s="279" t="e">
        <f>IF(tbl2020POS[[#This Row],[OF]]&gt;=GAMES_TO_QUALIFY,1,IF(tbl2020POS[[#This Row],[PRIMPOS]]="OF",1,0))</f>
        <v>#REF!</v>
      </c>
      <c r="AL140" s="279" t="e">
        <f>IF(tbl2020POS[[#This Row],[DH]]&gt;=GAMES_TO_QUALIFY,1,IF(tbl2020POS[[#This Row],[PRIMPOS]]="DH",1,0))</f>
        <v>#REF!</v>
      </c>
      <c r="AM140" s="279" t="str" cm="1">
        <f t="array" aca="1" ref="AM1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0" s="280" t="str">
        <f>IFERROR(LEFT(tbl2020POS[[#This Row],[POSROUGH]],LEN(tbl2020POS[[#This Row],[POSROUGH]])-1),"")</f>
        <v/>
      </c>
      <c r="AP14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1" spans="1:42" x14ac:dyDescent="0.3">
      <c r="A141" s="277">
        <v>138</v>
      </c>
      <c r="B141" t="s">
        <v>20700</v>
      </c>
      <c r="C141" s="277">
        <v>28</v>
      </c>
      <c r="D141" s="278" t="s">
        <v>1416</v>
      </c>
      <c r="E141" s="277">
        <v>5</v>
      </c>
      <c r="F141" s="277">
        <v>11</v>
      </c>
      <c r="G141" s="277">
        <v>10</v>
      </c>
      <c r="H141" s="277">
        <v>0</v>
      </c>
      <c r="I141" s="277">
        <v>11</v>
      </c>
      <c r="J141" s="277">
        <v>11</v>
      </c>
      <c r="K141" s="277">
        <v>0</v>
      </c>
      <c r="L141" s="277">
        <v>0</v>
      </c>
      <c r="M141" s="277">
        <v>0</v>
      </c>
      <c r="N141" s="277">
        <v>0</v>
      </c>
      <c r="O141" s="277">
        <v>0</v>
      </c>
      <c r="P141" s="277">
        <v>0</v>
      </c>
      <c r="Q141" s="277">
        <v>0</v>
      </c>
      <c r="R141" s="277">
        <v>0</v>
      </c>
      <c r="S141" s="277">
        <v>0</v>
      </c>
      <c r="T141" s="277">
        <v>0</v>
      </c>
      <c r="U141" s="277">
        <v>0</v>
      </c>
      <c r="V141" s="277">
        <v>0</v>
      </c>
      <c r="W141" s="279" t="e">
        <f t="shared" si="2"/>
        <v>#REF!</v>
      </c>
      <c r="X141" s="279" t="s">
        <v>12475</v>
      </c>
      <c r="Y1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1" s="279">
        <f>IF(MAX(tbl2020POS[[#This Row],[P]:[PR]])=tbl2020POS[[#This Row],[P]],1,0)</f>
        <v>1</v>
      </c>
      <c r="AA141" s="279">
        <f>IF(tbl2020POS[[#This Row],[QUALP]]=1,IF(tbl2020POS[[#This Row],[GS]]&gt;=GS_TO_QUALIFY,1,0),0)</f>
        <v>1</v>
      </c>
      <c r="AB141" s="279">
        <f>IF(tbl2020POS[[#This Row],[QUALP]]=1,IF(tbl2020POS[[#This Row],[G]]-tbl2020POS[[#This Row],[GS]]&gt;=RP_APP_TO_QUALIFY,1,0),0)</f>
        <v>0</v>
      </c>
      <c r="AC141" s="279" t="e">
        <f>IF(tbl2020POS[[#This Row],[C]]&gt;=GAMES_TO_QUALIFY,1,IF(tbl2020POS[[#This Row],[PRIMPOS]]="C",1,0))</f>
        <v>#REF!</v>
      </c>
      <c r="AD141" s="279" t="e">
        <f>IF(tbl2020POS[[#This Row],[1B]]&gt;=GAMES_TO_QUALIFY,1,IF(tbl2020POS[[#This Row],[PRIMPOS]]="1B",1,0))</f>
        <v>#REF!</v>
      </c>
      <c r="AE141" s="279" t="e">
        <f>IF(tbl2020POS[[#This Row],[2B]]&gt;=GAMES_TO_QUALIFY,1,IF(tbl2020POS[[#This Row],[PRIMPOS]]="2B",1,0))</f>
        <v>#REF!</v>
      </c>
      <c r="AF141" s="279" t="e">
        <f>IF(tbl2020POS[[#This Row],[3B]]&gt;=GAMES_TO_QUALIFY,1,IF(tbl2020POS[[#This Row],[PRIMPOS]]="3B",1,0))</f>
        <v>#REF!</v>
      </c>
      <c r="AG141" s="279" t="e">
        <f>IF(tbl2020POS[[#This Row],[SS]]&gt;=GAMES_TO_QUALIFY,1,IF(tbl2020POS[[#This Row],[PRIMPOS]]="SS",1,0))</f>
        <v>#REF!</v>
      </c>
      <c r="AH141" s="279" t="e">
        <f>IF(tbl2020POS[[#This Row],[LF]]&gt;=GAMES_TO_QUALIFY,1,0)</f>
        <v>#REF!</v>
      </c>
      <c r="AI141" s="279" t="e">
        <f>IF(tbl2020POS[[#This Row],[CF]]&gt;=GAMES_TO_QUALIFY,1,0)</f>
        <v>#REF!</v>
      </c>
      <c r="AJ141" s="279" t="e">
        <f>IF(tbl2020POS[[#This Row],[RF]]&gt;=GAMES_TO_QUALIFY,1,0)</f>
        <v>#REF!</v>
      </c>
      <c r="AK141" s="279" t="e">
        <f>IF(tbl2020POS[[#This Row],[OF]]&gt;=GAMES_TO_QUALIFY,1,IF(tbl2020POS[[#This Row],[PRIMPOS]]="OF",1,0))</f>
        <v>#REF!</v>
      </c>
      <c r="AL141" s="279" t="e">
        <f>IF(tbl2020POS[[#This Row],[DH]]&gt;=GAMES_TO_QUALIFY,1,IF(tbl2020POS[[#This Row],[PRIMPOS]]="DH",1,0))</f>
        <v>#REF!</v>
      </c>
      <c r="AM141" s="279" t="str" cm="1">
        <f t="array" aca="1" ref="AM1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1" s="280" t="str">
        <f>IFERROR(LEFT(tbl2020POS[[#This Row],[POSROUGH]],LEN(tbl2020POS[[#This Row],[POSROUGH]])-1),"")</f>
        <v/>
      </c>
      <c r="AP14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42" spans="1:42" x14ac:dyDescent="0.3">
      <c r="A142" s="277">
        <v>139</v>
      </c>
      <c r="B142" t="s">
        <v>20701</v>
      </c>
      <c r="C142" s="277">
        <v>36</v>
      </c>
      <c r="D142" s="278" t="s">
        <v>1437</v>
      </c>
      <c r="E142" s="277">
        <v>14</v>
      </c>
      <c r="F142" s="277">
        <v>39</v>
      </c>
      <c r="G142" s="277">
        <v>34</v>
      </c>
      <c r="H142" s="277">
        <v>39</v>
      </c>
      <c r="I142" s="277">
        <v>20</v>
      </c>
      <c r="J142" s="277">
        <v>0</v>
      </c>
      <c r="K142" s="277">
        <v>0</v>
      </c>
      <c r="L142" s="277">
        <v>1</v>
      </c>
      <c r="M142" s="277">
        <v>0</v>
      </c>
      <c r="N142" s="277">
        <v>0</v>
      </c>
      <c r="O142" s="277">
        <v>0</v>
      </c>
      <c r="P142" s="277">
        <v>0</v>
      </c>
      <c r="Q142" s="277">
        <v>0</v>
      </c>
      <c r="R142" s="277">
        <v>20</v>
      </c>
      <c r="S142" s="277">
        <v>20</v>
      </c>
      <c r="T142" s="277">
        <v>16</v>
      </c>
      <c r="U142" s="277">
        <v>5</v>
      </c>
      <c r="V142" s="277">
        <v>0</v>
      </c>
      <c r="W142" s="279" t="e">
        <f t="shared" si="2"/>
        <v>#REF!</v>
      </c>
      <c r="X142" s="279" t="s">
        <v>1606</v>
      </c>
      <c r="Y1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42" s="279">
        <f>IF(MAX(tbl2020POS[[#This Row],[P]:[PR]])=tbl2020POS[[#This Row],[P]],1,0)</f>
        <v>0</v>
      </c>
      <c r="AA142" s="279">
        <f>IF(tbl2020POS[[#This Row],[QUALP]]=1,IF(tbl2020POS[[#This Row],[GS]]&gt;=GS_TO_QUALIFY,1,0),0)</f>
        <v>0</v>
      </c>
      <c r="AB142" s="279">
        <f>IF(tbl2020POS[[#This Row],[QUALP]]=1,IF(tbl2020POS[[#This Row],[G]]-tbl2020POS[[#This Row],[GS]]&gt;=RP_APP_TO_QUALIFY,1,0),0)</f>
        <v>0</v>
      </c>
      <c r="AC142" s="279" t="e">
        <f>IF(tbl2020POS[[#This Row],[C]]&gt;=GAMES_TO_QUALIFY,1,IF(tbl2020POS[[#This Row],[PRIMPOS]]="C",1,0))</f>
        <v>#REF!</v>
      </c>
      <c r="AD142" s="279" t="e">
        <f>IF(tbl2020POS[[#This Row],[1B]]&gt;=GAMES_TO_QUALIFY,1,IF(tbl2020POS[[#This Row],[PRIMPOS]]="1B",1,0))</f>
        <v>#REF!</v>
      </c>
      <c r="AE142" s="279" t="e">
        <f>IF(tbl2020POS[[#This Row],[2B]]&gt;=GAMES_TO_QUALIFY,1,IF(tbl2020POS[[#This Row],[PRIMPOS]]="2B",1,0))</f>
        <v>#REF!</v>
      </c>
      <c r="AF142" s="279" t="e">
        <f>IF(tbl2020POS[[#This Row],[3B]]&gt;=GAMES_TO_QUALIFY,1,IF(tbl2020POS[[#This Row],[PRIMPOS]]="3B",1,0))</f>
        <v>#REF!</v>
      </c>
      <c r="AG142" s="279" t="e">
        <f>IF(tbl2020POS[[#This Row],[SS]]&gt;=GAMES_TO_QUALIFY,1,IF(tbl2020POS[[#This Row],[PRIMPOS]]="SS",1,0))</f>
        <v>#REF!</v>
      </c>
      <c r="AH142" s="279" t="e">
        <f>IF(tbl2020POS[[#This Row],[LF]]&gt;=GAMES_TO_QUALIFY,1,0)</f>
        <v>#REF!</v>
      </c>
      <c r="AI142" s="279" t="e">
        <f>IF(tbl2020POS[[#This Row],[CF]]&gt;=GAMES_TO_QUALIFY,1,0)</f>
        <v>#REF!</v>
      </c>
      <c r="AJ142" s="279" t="e">
        <f>IF(tbl2020POS[[#This Row],[RF]]&gt;=GAMES_TO_QUALIFY,1,0)</f>
        <v>#REF!</v>
      </c>
      <c r="AK142" s="279" t="e">
        <f>IF(tbl2020POS[[#This Row],[OF]]&gt;=GAMES_TO_QUALIFY,1,IF(tbl2020POS[[#This Row],[PRIMPOS]]="OF",1,0))</f>
        <v>#REF!</v>
      </c>
      <c r="AL142" s="279" t="e">
        <f>IF(tbl2020POS[[#This Row],[DH]]&gt;=GAMES_TO_QUALIFY,1,IF(tbl2020POS[[#This Row],[PRIMPOS]]="DH",1,0))</f>
        <v>#REF!</v>
      </c>
      <c r="AM142" s="279" t="e" cm="1">
        <f t="array" aca="1" ref="AM1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2" s="280" t="str">
        <f>IFERROR(LEFT(tbl2020POS[[#This Row],[POSROUGH]],LEN(tbl2020POS[[#This Row],[POSROUGH]])-1),"")</f>
        <v/>
      </c>
      <c r="AP14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3" spans="1:42" x14ac:dyDescent="0.3">
      <c r="A143" s="277">
        <v>140</v>
      </c>
      <c r="B143" t="s">
        <v>20702</v>
      </c>
      <c r="C143" s="277">
        <v>26</v>
      </c>
      <c r="D143" s="278" t="s">
        <v>20628</v>
      </c>
      <c r="E143" s="277" t="s">
        <v>20557</v>
      </c>
      <c r="F143" s="277">
        <v>3</v>
      </c>
      <c r="G143" s="277">
        <v>1</v>
      </c>
      <c r="H143" s="277">
        <v>0</v>
      </c>
      <c r="I143" s="277">
        <v>3</v>
      </c>
      <c r="J143" s="277">
        <v>3</v>
      </c>
      <c r="K143" s="277">
        <v>0</v>
      </c>
      <c r="L143" s="277">
        <v>0</v>
      </c>
      <c r="M143" s="277">
        <v>0</v>
      </c>
      <c r="N143" s="277">
        <v>0</v>
      </c>
      <c r="O143" s="277">
        <v>0</v>
      </c>
      <c r="P143" s="277">
        <v>0</v>
      </c>
      <c r="Q143" s="277">
        <v>0</v>
      </c>
      <c r="R143" s="277">
        <v>0</v>
      </c>
      <c r="S143" s="277">
        <v>0</v>
      </c>
      <c r="T143" s="277">
        <v>0</v>
      </c>
      <c r="U143" s="277">
        <v>0</v>
      </c>
      <c r="V143" s="277">
        <v>0</v>
      </c>
      <c r="W143" s="279" t="e">
        <f t="shared" si="2"/>
        <v>#REF!</v>
      </c>
      <c r="X143" s="279" t="s">
        <v>21873</v>
      </c>
      <c r="Y1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3" s="279">
        <f>IF(MAX(tbl2020POS[[#This Row],[P]:[PR]])=tbl2020POS[[#This Row],[P]],1,0)</f>
        <v>1</v>
      </c>
      <c r="AA143" s="279">
        <f>IF(tbl2020POS[[#This Row],[QUALP]]=1,IF(tbl2020POS[[#This Row],[GS]]&gt;=GS_TO_QUALIFY,1,0),0)</f>
        <v>0</v>
      </c>
      <c r="AB143" s="279">
        <f>IF(tbl2020POS[[#This Row],[QUALP]]=1,IF(tbl2020POS[[#This Row],[G]]-tbl2020POS[[#This Row],[GS]]&gt;=RP_APP_TO_QUALIFY,1,0),0)</f>
        <v>0</v>
      </c>
      <c r="AC143" s="279" t="e">
        <f>IF(tbl2020POS[[#This Row],[C]]&gt;=GAMES_TO_QUALIFY,1,IF(tbl2020POS[[#This Row],[PRIMPOS]]="C",1,0))</f>
        <v>#REF!</v>
      </c>
      <c r="AD143" s="279" t="e">
        <f>IF(tbl2020POS[[#This Row],[1B]]&gt;=GAMES_TO_QUALIFY,1,IF(tbl2020POS[[#This Row],[PRIMPOS]]="1B",1,0))</f>
        <v>#REF!</v>
      </c>
      <c r="AE143" s="279" t="e">
        <f>IF(tbl2020POS[[#This Row],[2B]]&gt;=GAMES_TO_QUALIFY,1,IF(tbl2020POS[[#This Row],[PRIMPOS]]="2B",1,0))</f>
        <v>#REF!</v>
      </c>
      <c r="AF143" s="279" t="e">
        <f>IF(tbl2020POS[[#This Row],[3B]]&gt;=GAMES_TO_QUALIFY,1,IF(tbl2020POS[[#This Row],[PRIMPOS]]="3B",1,0))</f>
        <v>#REF!</v>
      </c>
      <c r="AG143" s="279" t="e">
        <f>IF(tbl2020POS[[#This Row],[SS]]&gt;=GAMES_TO_QUALIFY,1,IF(tbl2020POS[[#This Row],[PRIMPOS]]="SS",1,0))</f>
        <v>#REF!</v>
      </c>
      <c r="AH143" s="279" t="e">
        <f>IF(tbl2020POS[[#This Row],[LF]]&gt;=GAMES_TO_QUALIFY,1,0)</f>
        <v>#REF!</v>
      </c>
      <c r="AI143" s="279" t="e">
        <f>IF(tbl2020POS[[#This Row],[CF]]&gt;=GAMES_TO_QUALIFY,1,0)</f>
        <v>#REF!</v>
      </c>
      <c r="AJ143" s="279" t="e">
        <f>IF(tbl2020POS[[#This Row],[RF]]&gt;=GAMES_TO_QUALIFY,1,0)</f>
        <v>#REF!</v>
      </c>
      <c r="AK143" s="279" t="e">
        <f>IF(tbl2020POS[[#This Row],[OF]]&gt;=GAMES_TO_QUALIFY,1,IF(tbl2020POS[[#This Row],[PRIMPOS]]="OF",1,0))</f>
        <v>#REF!</v>
      </c>
      <c r="AL143" s="279" t="e">
        <f>IF(tbl2020POS[[#This Row],[DH]]&gt;=GAMES_TO_QUALIFY,1,IF(tbl2020POS[[#This Row],[PRIMPOS]]="DH",1,0))</f>
        <v>#REF!</v>
      </c>
      <c r="AM143" s="279" t="str" cm="1">
        <f t="array" aca="1" ref="AM1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3" s="280" t="str">
        <f>IFERROR(LEFT(tbl2020POS[[#This Row],[POSROUGH]],LEN(tbl2020POS[[#This Row],[POSROUGH]])-1),"")</f>
        <v/>
      </c>
      <c r="AP14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44" spans="1:42" x14ac:dyDescent="0.3">
      <c r="A144" s="277">
        <v>141</v>
      </c>
      <c r="B144" t="s">
        <v>20703</v>
      </c>
      <c r="C144" s="277">
        <v>26</v>
      </c>
      <c r="D144" s="278" t="s">
        <v>1376</v>
      </c>
      <c r="E144" s="277">
        <v>5</v>
      </c>
      <c r="F144" s="277">
        <v>42</v>
      </c>
      <c r="G144" s="277">
        <v>41</v>
      </c>
      <c r="H144" s="277">
        <v>42</v>
      </c>
      <c r="I144" s="277">
        <v>42</v>
      </c>
      <c r="J144" s="277">
        <v>0</v>
      </c>
      <c r="K144" s="277">
        <v>0</v>
      </c>
      <c r="L144" s="277">
        <v>0</v>
      </c>
      <c r="M144" s="277">
        <v>0</v>
      </c>
      <c r="N144" s="277">
        <v>42</v>
      </c>
      <c r="O144" s="277">
        <v>0</v>
      </c>
      <c r="P144" s="277">
        <v>0</v>
      </c>
      <c r="Q144" s="277">
        <v>0</v>
      </c>
      <c r="R144" s="277">
        <v>0</v>
      </c>
      <c r="S144" s="277">
        <v>0</v>
      </c>
      <c r="T144" s="277">
        <v>0</v>
      </c>
      <c r="U144" s="277">
        <v>1</v>
      </c>
      <c r="V144" s="277">
        <v>0</v>
      </c>
      <c r="W144" s="279" t="e">
        <f t="shared" si="2"/>
        <v>#REF!</v>
      </c>
      <c r="X144" s="279" t="s">
        <v>11396</v>
      </c>
      <c r="Y1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44" s="279">
        <f>IF(MAX(tbl2020POS[[#This Row],[P]:[PR]])=tbl2020POS[[#This Row],[P]],1,0)</f>
        <v>0</v>
      </c>
      <c r="AA144" s="279">
        <f>IF(tbl2020POS[[#This Row],[QUALP]]=1,IF(tbl2020POS[[#This Row],[GS]]&gt;=GS_TO_QUALIFY,1,0),0)</f>
        <v>0</v>
      </c>
      <c r="AB144" s="279">
        <f>IF(tbl2020POS[[#This Row],[QUALP]]=1,IF(tbl2020POS[[#This Row],[G]]-tbl2020POS[[#This Row],[GS]]&gt;=RP_APP_TO_QUALIFY,1,0),0)</f>
        <v>0</v>
      </c>
      <c r="AC144" s="279" t="e">
        <f>IF(tbl2020POS[[#This Row],[C]]&gt;=GAMES_TO_QUALIFY,1,IF(tbl2020POS[[#This Row],[PRIMPOS]]="C",1,0))</f>
        <v>#REF!</v>
      </c>
      <c r="AD144" s="279" t="e">
        <f>IF(tbl2020POS[[#This Row],[1B]]&gt;=GAMES_TO_QUALIFY,1,IF(tbl2020POS[[#This Row],[PRIMPOS]]="1B",1,0))</f>
        <v>#REF!</v>
      </c>
      <c r="AE144" s="279" t="e">
        <f>IF(tbl2020POS[[#This Row],[2B]]&gt;=GAMES_TO_QUALIFY,1,IF(tbl2020POS[[#This Row],[PRIMPOS]]="2B",1,0))</f>
        <v>#REF!</v>
      </c>
      <c r="AF144" s="279" t="e">
        <f>IF(tbl2020POS[[#This Row],[3B]]&gt;=GAMES_TO_QUALIFY,1,IF(tbl2020POS[[#This Row],[PRIMPOS]]="3B",1,0))</f>
        <v>#REF!</v>
      </c>
      <c r="AG144" s="279" t="e">
        <f>IF(tbl2020POS[[#This Row],[SS]]&gt;=GAMES_TO_QUALIFY,1,IF(tbl2020POS[[#This Row],[PRIMPOS]]="SS",1,0))</f>
        <v>#REF!</v>
      </c>
      <c r="AH144" s="279" t="e">
        <f>IF(tbl2020POS[[#This Row],[LF]]&gt;=GAMES_TO_QUALIFY,1,0)</f>
        <v>#REF!</v>
      </c>
      <c r="AI144" s="279" t="e">
        <f>IF(tbl2020POS[[#This Row],[CF]]&gt;=GAMES_TO_QUALIFY,1,0)</f>
        <v>#REF!</v>
      </c>
      <c r="AJ144" s="279" t="e">
        <f>IF(tbl2020POS[[#This Row],[RF]]&gt;=GAMES_TO_QUALIFY,1,0)</f>
        <v>#REF!</v>
      </c>
      <c r="AK144" s="279" t="e">
        <f>IF(tbl2020POS[[#This Row],[OF]]&gt;=GAMES_TO_QUALIFY,1,IF(tbl2020POS[[#This Row],[PRIMPOS]]="OF",1,0))</f>
        <v>#REF!</v>
      </c>
      <c r="AL144" s="279" t="e">
        <f>IF(tbl2020POS[[#This Row],[DH]]&gt;=GAMES_TO_QUALIFY,1,IF(tbl2020POS[[#This Row],[PRIMPOS]]="DH",1,0))</f>
        <v>#REF!</v>
      </c>
      <c r="AM144" s="279" t="e" cm="1">
        <f t="array" aca="1" ref="AM1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4" s="280" t="str">
        <f>IFERROR(LEFT(tbl2020POS[[#This Row],[POSROUGH]],LEN(tbl2020POS[[#This Row],[POSROUGH]])-1),"")</f>
        <v/>
      </c>
      <c r="AP14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5" spans="1:42" x14ac:dyDescent="0.3">
      <c r="A145" s="277">
        <v>142</v>
      </c>
      <c r="B145" t="s">
        <v>20704</v>
      </c>
      <c r="C145" s="277">
        <v>28</v>
      </c>
      <c r="D145" s="278" t="s">
        <v>1392</v>
      </c>
      <c r="E145" s="277">
        <v>2</v>
      </c>
      <c r="F145" s="277">
        <v>5</v>
      </c>
      <c r="G145" s="277">
        <v>0</v>
      </c>
      <c r="H145" s="277">
        <v>0</v>
      </c>
      <c r="I145" s="277">
        <v>5</v>
      </c>
      <c r="J145" s="277">
        <v>5</v>
      </c>
      <c r="K145" s="277">
        <v>0</v>
      </c>
      <c r="L145" s="277">
        <v>0</v>
      </c>
      <c r="M145" s="277">
        <v>0</v>
      </c>
      <c r="N145" s="277">
        <v>0</v>
      </c>
      <c r="O145" s="277">
        <v>0</v>
      </c>
      <c r="P145" s="277">
        <v>0</v>
      </c>
      <c r="Q145" s="277">
        <v>0</v>
      </c>
      <c r="R145" s="277">
        <v>0</v>
      </c>
      <c r="S145" s="277">
        <v>0</v>
      </c>
      <c r="T145" s="277">
        <v>0</v>
      </c>
      <c r="U145" s="277">
        <v>0</v>
      </c>
      <c r="V145" s="277">
        <v>0</v>
      </c>
      <c r="W145" s="279" t="e">
        <f t="shared" si="2"/>
        <v>#REF!</v>
      </c>
      <c r="X145" s="279" t="s">
        <v>15670</v>
      </c>
      <c r="Y1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5" s="279">
        <f>IF(MAX(tbl2020POS[[#This Row],[P]:[PR]])=tbl2020POS[[#This Row],[P]],1,0)</f>
        <v>1</v>
      </c>
      <c r="AA145" s="279">
        <f>IF(tbl2020POS[[#This Row],[QUALP]]=1,IF(tbl2020POS[[#This Row],[GS]]&gt;=GS_TO_QUALIFY,1,0),0)</f>
        <v>0</v>
      </c>
      <c r="AB145" s="279">
        <f>IF(tbl2020POS[[#This Row],[QUALP]]=1,IF(tbl2020POS[[#This Row],[G]]-tbl2020POS[[#This Row],[GS]]&gt;=RP_APP_TO_QUALIFY,1,0),0)</f>
        <v>1</v>
      </c>
      <c r="AC145" s="279" t="e">
        <f>IF(tbl2020POS[[#This Row],[C]]&gt;=GAMES_TO_QUALIFY,1,IF(tbl2020POS[[#This Row],[PRIMPOS]]="C",1,0))</f>
        <v>#REF!</v>
      </c>
      <c r="AD145" s="279" t="e">
        <f>IF(tbl2020POS[[#This Row],[1B]]&gt;=GAMES_TO_QUALIFY,1,IF(tbl2020POS[[#This Row],[PRIMPOS]]="1B",1,0))</f>
        <v>#REF!</v>
      </c>
      <c r="AE145" s="279" t="e">
        <f>IF(tbl2020POS[[#This Row],[2B]]&gt;=GAMES_TO_QUALIFY,1,IF(tbl2020POS[[#This Row],[PRIMPOS]]="2B",1,0))</f>
        <v>#REF!</v>
      </c>
      <c r="AF145" s="279" t="e">
        <f>IF(tbl2020POS[[#This Row],[3B]]&gt;=GAMES_TO_QUALIFY,1,IF(tbl2020POS[[#This Row],[PRIMPOS]]="3B",1,0))</f>
        <v>#REF!</v>
      </c>
      <c r="AG145" s="279" t="e">
        <f>IF(tbl2020POS[[#This Row],[SS]]&gt;=GAMES_TO_QUALIFY,1,IF(tbl2020POS[[#This Row],[PRIMPOS]]="SS",1,0))</f>
        <v>#REF!</v>
      </c>
      <c r="AH145" s="279" t="e">
        <f>IF(tbl2020POS[[#This Row],[LF]]&gt;=GAMES_TO_QUALIFY,1,0)</f>
        <v>#REF!</v>
      </c>
      <c r="AI145" s="279" t="e">
        <f>IF(tbl2020POS[[#This Row],[CF]]&gt;=GAMES_TO_QUALIFY,1,0)</f>
        <v>#REF!</v>
      </c>
      <c r="AJ145" s="279" t="e">
        <f>IF(tbl2020POS[[#This Row],[RF]]&gt;=GAMES_TO_QUALIFY,1,0)</f>
        <v>#REF!</v>
      </c>
      <c r="AK145" s="279" t="e">
        <f>IF(tbl2020POS[[#This Row],[OF]]&gt;=GAMES_TO_QUALIFY,1,IF(tbl2020POS[[#This Row],[PRIMPOS]]="OF",1,0))</f>
        <v>#REF!</v>
      </c>
      <c r="AL145" s="279" t="e">
        <f>IF(tbl2020POS[[#This Row],[DH]]&gt;=GAMES_TO_QUALIFY,1,IF(tbl2020POS[[#This Row],[PRIMPOS]]="DH",1,0))</f>
        <v>#REF!</v>
      </c>
      <c r="AM145" s="279" t="str" cm="1">
        <f t="array" aca="1" ref="AM1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5" s="280" t="str">
        <f>IFERROR(LEFT(tbl2020POS[[#This Row],[POSROUGH]],LEN(tbl2020POS[[#This Row],[POSROUGH]])-1),"")</f>
        <v/>
      </c>
      <c r="AP14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6" spans="1:42" x14ac:dyDescent="0.3">
      <c r="A146" s="277">
        <v>143</v>
      </c>
      <c r="B146" t="s">
        <v>20705</v>
      </c>
      <c r="C146" s="277">
        <v>27</v>
      </c>
      <c r="D146" s="278" t="s">
        <v>1389</v>
      </c>
      <c r="E146" s="277">
        <v>3</v>
      </c>
      <c r="F146" s="277">
        <v>11</v>
      </c>
      <c r="G146" s="277">
        <v>4</v>
      </c>
      <c r="H146" s="277">
        <v>0</v>
      </c>
      <c r="I146" s="277">
        <v>11</v>
      </c>
      <c r="J146" s="277">
        <v>11</v>
      </c>
      <c r="K146" s="277">
        <v>0</v>
      </c>
      <c r="L146" s="277">
        <v>0</v>
      </c>
      <c r="M146" s="277">
        <v>0</v>
      </c>
      <c r="N146" s="277">
        <v>0</v>
      </c>
      <c r="O146" s="277">
        <v>0</v>
      </c>
      <c r="P146" s="277">
        <v>0</v>
      </c>
      <c r="Q146" s="277">
        <v>0</v>
      </c>
      <c r="R146" s="277">
        <v>0</v>
      </c>
      <c r="S146" s="277">
        <v>0</v>
      </c>
      <c r="T146" s="277">
        <v>0</v>
      </c>
      <c r="U146" s="277">
        <v>0</v>
      </c>
      <c r="V146" s="277">
        <v>0</v>
      </c>
      <c r="W146" s="279" t="e">
        <f t="shared" si="2"/>
        <v>#REF!</v>
      </c>
      <c r="X146" s="279" t="s">
        <v>15673</v>
      </c>
      <c r="Y1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6" s="279">
        <f>IF(MAX(tbl2020POS[[#This Row],[P]:[PR]])=tbl2020POS[[#This Row],[P]],1,0)</f>
        <v>1</v>
      </c>
      <c r="AA146" s="279">
        <f>IF(tbl2020POS[[#This Row],[QUALP]]=1,IF(tbl2020POS[[#This Row],[GS]]&gt;=GS_TO_QUALIFY,1,0),0)</f>
        <v>0</v>
      </c>
      <c r="AB146" s="279">
        <f>IF(tbl2020POS[[#This Row],[QUALP]]=1,IF(tbl2020POS[[#This Row],[G]]-tbl2020POS[[#This Row],[GS]]&gt;=RP_APP_TO_QUALIFY,1,0),0)</f>
        <v>1</v>
      </c>
      <c r="AC146" s="279" t="e">
        <f>IF(tbl2020POS[[#This Row],[C]]&gt;=GAMES_TO_QUALIFY,1,IF(tbl2020POS[[#This Row],[PRIMPOS]]="C",1,0))</f>
        <v>#REF!</v>
      </c>
      <c r="AD146" s="279" t="e">
        <f>IF(tbl2020POS[[#This Row],[1B]]&gt;=GAMES_TO_QUALIFY,1,IF(tbl2020POS[[#This Row],[PRIMPOS]]="1B",1,0))</f>
        <v>#REF!</v>
      </c>
      <c r="AE146" s="279" t="e">
        <f>IF(tbl2020POS[[#This Row],[2B]]&gt;=GAMES_TO_QUALIFY,1,IF(tbl2020POS[[#This Row],[PRIMPOS]]="2B",1,0))</f>
        <v>#REF!</v>
      </c>
      <c r="AF146" s="279" t="e">
        <f>IF(tbl2020POS[[#This Row],[3B]]&gt;=GAMES_TO_QUALIFY,1,IF(tbl2020POS[[#This Row],[PRIMPOS]]="3B",1,0))</f>
        <v>#REF!</v>
      </c>
      <c r="AG146" s="279" t="e">
        <f>IF(tbl2020POS[[#This Row],[SS]]&gt;=GAMES_TO_QUALIFY,1,IF(tbl2020POS[[#This Row],[PRIMPOS]]="SS",1,0))</f>
        <v>#REF!</v>
      </c>
      <c r="AH146" s="279" t="e">
        <f>IF(tbl2020POS[[#This Row],[LF]]&gt;=GAMES_TO_QUALIFY,1,0)</f>
        <v>#REF!</v>
      </c>
      <c r="AI146" s="279" t="e">
        <f>IF(tbl2020POS[[#This Row],[CF]]&gt;=GAMES_TO_QUALIFY,1,0)</f>
        <v>#REF!</v>
      </c>
      <c r="AJ146" s="279" t="e">
        <f>IF(tbl2020POS[[#This Row],[RF]]&gt;=GAMES_TO_QUALIFY,1,0)</f>
        <v>#REF!</v>
      </c>
      <c r="AK146" s="279" t="e">
        <f>IF(tbl2020POS[[#This Row],[OF]]&gt;=GAMES_TO_QUALIFY,1,IF(tbl2020POS[[#This Row],[PRIMPOS]]="OF",1,0))</f>
        <v>#REF!</v>
      </c>
      <c r="AL146" s="279" t="e">
        <f>IF(tbl2020POS[[#This Row],[DH]]&gt;=GAMES_TO_QUALIFY,1,IF(tbl2020POS[[#This Row],[PRIMPOS]]="DH",1,0))</f>
        <v>#REF!</v>
      </c>
      <c r="AM146" s="279" t="str" cm="1">
        <f t="array" aca="1" ref="AM1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6" s="280" t="str">
        <f>IFERROR(LEFT(tbl2020POS[[#This Row],[POSROUGH]],LEN(tbl2020POS[[#This Row],[POSROUGH]])-1),"")</f>
        <v/>
      </c>
      <c r="AP14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7" spans="1:42" x14ac:dyDescent="0.3">
      <c r="A147" s="277">
        <v>144</v>
      </c>
      <c r="B147" t="s">
        <v>20706</v>
      </c>
      <c r="C147" s="277">
        <v>28</v>
      </c>
      <c r="D147" s="278" t="s">
        <v>1389</v>
      </c>
      <c r="E147" s="277">
        <v>5</v>
      </c>
      <c r="F147" s="277">
        <v>21</v>
      </c>
      <c r="G147" s="277">
        <v>1</v>
      </c>
      <c r="H147" s="277">
        <v>0</v>
      </c>
      <c r="I147" s="277">
        <v>21</v>
      </c>
      <c r="J147" s="277">
        <v>21</v>
      </c>
      <c r="K147" s="277">
        <v>0</v>
      </c>
      <c r="L147" s="277">
        <v>0</v>
      </c>
      <c r="M147" s="277">
        <v>0</v>
      </c>
      <c r="N147" s="277">
        <v>0</v>
      </c>
      <c r="O147" s="277">
        <v>0</v>
      </c>
      <c r="P147" s="277">
        <v>0</v>
      </c>
      <c r="Q147" s="277">
        <v>0</v>
      </c>
      <c r="R147" s="277">
        <v>0</v>
      </c>
      <c r="S147" s="277">
        <v>0</v>
      </c>
      <c r="T147" s="277">
        <v>0</v>
      </c>
      <c r="U147" s="277">
        <v>0</v>
      </c>
      <c r="V147" s="277">
        <v>0</v>
      </c>
      <c r="W147" s="279" t="e">
        <f t="shared" si="2"/>
        <v>#REF!</v>
      </c>
      <c r="X147" s="279" t="s">
        <v>12777</v>
      </c>
      <c r="Y1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7" s="279">
        <f>IF(MAX(tbl2020POS[[#This Row],[P]:[PR]])=tbl2020POS[[#This Row],[P]],1,0)</f>
        <v>1</v>
      </c>
      <c r="AA147" s="279">
        <f>IF(tbl2020POS[[#This Row],[QUALP]]=1,IF(tbl2020POS[[#This Row],[GS]]&gt;=GS_TO_QUALIFY,1,0),0)</f>
        <v>0</v>
      </c>
      <c r="AB147" s="279">
        <f>IF(tbl2020POS[[#This Row],[QUALP]]=1,IF(tbl2020POS[[#This Row],[G]]-tbl2020POS[[#This Row],[GS]]&gt;=RP_APP_TO_QUALIFY,1,0),0)</f>
        <v>1</v>
      </c>
      <c r="AC147" s="279" t="e">
        <f>IF(tbl2020POS[[#This Row],[C]]&gt;=GAMES_TO_QUALIFY,1,IF(tbl2020POS[[#This Row],[PRIMPOS]]="C",1,0))</f>
        <v>#REF!</v>
      </c>
      <c r="AD147" s="279" t="e">
        <f>IF(tbl2020POS[[#This Row],[1B]]&gt;=GAMES_TO_QUALIFY,1,IF(tbl2020POS[[#This Row],[PRIMPOS]]="1B",1,0))</f>
        <v>#REF!</v>
      </c>
      <c r="AE147" s="279" t="e">
        <f>IF(tbl2020POS[[#This Row],[2B]]&gt;=GAMES_TO_QUALIFY,1,IF(tbl2020POS[[#This Row],[PRIMPOS]]="2B",1,0))</f>
        <v>#REF!</v>
      </c>
      <c r="AF147" s="279" t="e">
        <f>IF(tbl2020POS[[#This Row],[3B]]&gt;=GAMES_TO_QUALIFY,1,IF(tbl2020POS[[#This Row],[PRIMPOS]]="3B",1,0))</f>
        <v>#REF!</v>
      </c>
      <c r="AG147" s="279" t="e">
        <f>IF(tbl2020POS[[#This Row],[SS]]&gt;=GAMES_TO_QUALIFY,1,IF(tbl2020POS[[#This Row],[PRIMPOS]]="SS",1,0))</f>
        <v>#REF!</v>
      </c>
      <c r="AH147" s="279" t="e">
        <f>IF(tbl2020POS[[#This Row],[LF]]&gt;=GAMES_TO_QUALIFY,1,0)</f>
        <v>#REF!</v>
      </c>
      <c r="AI147" s="279" t="e">
        <f>IF(tbl2020POS[[#This Row],[CF]]&gt;=GAMES_TO_QUALIFY,1,0)</f>
        <v>#REF!</v>
      </c>
      <c r="AJ147" s="279" t="e">
        <f>IF(tbl2020POS[[#This Row],[RF]]&gt;=GAMES_TO_QUALIFY,1,0)</f>
        <v>#REF!</v>
      </c>
      <c r="AK147" s="279" t="e">
        <f>IF(tbl2020POS[[#This Row],[OF]]&gt;=GAMES_TO_QUALIFY,1,IF(tbl2020POS[[#This Row],[PRIMPOS]]="OF",1,0))</f>
        <v>#REF!</v>
      </c>
      <c r="AL147" s="279" t="e">
        <f>IF(tbl2020POS[[#This Row],[DH]]&gt;=GAMES_TO_QUALIFY,1,IF(tbl2020POS[[#This Row],[PRIMPOS]]="DH",1,0))</f>
        <v>#REF!</v>
      </c>
      <c r="AM147" s="279" t="str" cm="1">
        <f t="array" aca="1" ref="AM1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7" s="280" t="str">
        <f>IFERROR(LEFT(tbl2020POS[[#This Row],[POSROUGH]],LEN(tbl2020POS[[#This Row],[POSROUGH]])-1),"")</f>
        <v/>
      </c>
      <c r="AP14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8" spans="1:42" x14ac:dyDescent="0.3">
      <c r="A148" s="277">
        <v>145</v>
      </c>
      <c r="B148" t="s">
        <v>20707</v>
      </c>
      <c r="C148" s="277">
        <v>27</v>
      </c>
      <c r="D148" s="278" t="s">
        <v>1470</v>
      </c>
      <c r="E148" s="277">
        <v>2</v>
      </c>
      <c r="F148" s="277">
        <v>2</v>
      </c>
      <c r="G148" s="277">
        <v>2</v>
      </c>
      <c r="H148" s="277">
        <v>2</v>
      </c>
      <c r="I148" s="277">
        <v>2</v>
      </c>
      <c r="J148" s="277">
        <v>0</v>
      </c>
      <c r="K148" s="277">
        <v>2</v>
      </c>
      <c r="L148" s="277">
        <v>0</v>
      </c>
      <c r="M148" s="277">
        <v>0</v>
      </c>
      <c r="N148" s="277">
        <v>0</v>
      </c>
      <c r="O148" s="277">
        <v>0</v>
      </c>
      <c r="P148" s="277">
        <v>0</v>
      </c>
      <c r="Q148" s="277">
        <v>0</v>
      </c>
      <c r="R148" s="277">
        <v>0</v>
      </c>
      <c r="S148" s="277">
        <v>0</v>
      </c>
      <c r="T148" s="277">
        <v>0</v>
      </c>
      <c r="U148" s="277">
        <v>0</v>
      </c>
      <c r="V148" s="277">
        <v>0</v>
      </c>
      <c r="W148" s="279" t="e">
        <f t="shared" si="2"/>
        <v>#REF!</v>
      </c>
      <c r="X148" s="279" t="s">
        <v>14773</v>
      </c>
      <c r="Y1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48" s="279">
        <f>IF(MAX(tbl2020POS[[#This Row],[P]:[PR]])=tbl2020POS[[#This Row],[P]],1,0)</f>
        <v>0</v>
      </c>
      <c r="AA148" s="279">
        <f>IF(tbl2020POS[[#This Row],[QUALP]]=1,IF(tbl2020POS[[#This Row],[GS]]&gt;=GS_TO_QUALIFY,1,0),0)</f>
        <v>0</v>
      </c>
      <c r="AB148" s="279">
        <f>IF(tbl2020POS[[#This Row],[QUALP]]=1,IF(tbl2020POS[[#This Row],[G]]-tbl2020POS[[#This Row],[GS]]&gt;=RP_APP_TO_QUALIFY,1,0),0)</f>
        <v>0</v>
      </c>
      <c r="AC148" s="279" t="e">
        <f>IF(tbl2020POS[[#This Row],[C]]&gt;=GAMES_TO_QUALIFY,1,IF(tbl2020POS[[#This Row],[PRIMPOS]]="C",1,0))</f>
        <v>#REF!</v>
      </c>
      <c r="AD148" s="279" t="e">
        <f>IF(tbl2020POS[[#This Row],[1B]]&gt;=GAMES_TO_QUALIFY,1,IF(tbl2020POS[[#This Row],[PRIMPOS]]="1B",1,0))</f>
        <v>#REF!</v>
      </c>
      <c r="AE148" s="279" t="e">
        <f>IF(tbl2020POS[[#This Row],[2B]]&gt;=GAMES_TO_QUALIFY,1,IF(tbl2020POS[[#This Row],[PRIMPOS]]="2B",1,0))</f>
        <v>#REF!</v>
      </c>
      <c r="AF148" s="279" t="e">
        <f>IF(tbl2020POS[[#This Row],[3B]]&gt;=GAMES_TO_QUALIFY,1,IF(tbl2020POS[[#This Row],[PRIMPOS]]="3B",1,0))</f>
        <v>#REF!</v>
      </c>
      <c r="AG148" s="279" t="e">
        <f>IF(tbl2020POS[[#This Row],[SS]]&gt;=GAMES_TO_QUALIFY,1,IF(tbl2020POS[[#This Row],[PRIMPOS]]="SS",1,0))</f>
        <v>#REF!</v>
      </c>
      <c r="AH148" s="279" t="e">
        <f>IF(tbl2020POS[[#This Row],[LF]]&gt;=GAMES_TO_QUALIFY,1,0)</f>
        <v>#REF!</v>
      </c>
      <c r="AI148" s="279" t="e">
        <f>IF(tbl2020POS[[#This Row],[CF]]&gt;=GAMES_TO_QUALIFY,1,0)</f>
        <v>#REF!</v>
      </c>
      <c r="AJ148" s="279" t="e">
        <f>IF(tbl2020POS[[#This Row],[RF]]&gt;=GAMES_TO_QUALIFY,1,0)</f>
        <v>#REF!</v>
      </c>
      <c r="AK148" s="279" t="e">
        <f>IF(tbl2020POS[[#This Row],[OF]]&gt;=GAMES_TO_QUALIFY,1,IF(tbl2020POS[[#This Row],[PRIMPOS]]="OF",1,0))</f>
        <v>#REF!</v>
      </c>
      <c r="AL148" s="279" t="e">
        <f>IF(tbl2020POS[[#This Row],[DH]]&gt;=GAMES_TO_QUALIFY,1,IF(tbl2020POS[[#This Row],[PRIMPOS]]="DH",1,0))</f>
        <v>#REF!</v>
      </c>
      <c r="AM148" s="279" t="e" cm="1">
        <f t="array" aca="1" ref="AM1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8" s="280" t="str">
        <f>IFERROR(LEFT(tbl2020POS[[#This Row],[POSROUGH]],LEN(tbl2020POS[[#This Row],[POSROUGH]])-1),"")</f>
        <v/>
      </c>
      <c r="AP14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9" spans="1:42" x14ac:dyDescent="0.3">
      <c r="A149" s="277">
        <v>146</v>
      </c>
      <c r="B149" t="s">
        <v>20708</v>
      </c>
      <c r="C149" s="277">
        <v>28</v>
      </c>
      <c r="D149" s="278" t="s">
        <v>1413</v>
      </c>
      <c r="E149" s="277">
        <v>3</v>
      </c>
      <c r="F149" s="277">
        <v>1</v>
      </c>
      <c r="G149" s="277">
        <v>0</v>
      </c>
      <c r="H149" s="277">
        <v>0</v>
      </c>
      <c r="I149" s="277">
        <v>1</v>
      </c>
      <c r="J149" s="277">
        <v>1</v>
      </c>
      <c r="K149" s="277">
        <v>0</v>
      </c>
      <c r="L149" s="277">
        <v>0</v>
      </c>
      <c r="M149" s="277">
        <v>0</v>
      </c>
      <c r="N149" s="277">
        <v>0</v>
      </c>
      <c r="O149" s="277">
        <v>0</v>
      </c>
      <c r="P149" s="277">
        <v>0</v>
      </c>
      <c r="Q149" s="277">
        <v>0</v>
      </c>
      <c r="R149" s="277">
        <v>0</v>
      </c>
      <c r="S149" s="277">
        <v>0</v>
      </c>
      <c r="T149" s="277">
        <v>0</v>
      </c>
      <c r="U149" s="277">
        <v>0</v>
      </c>
      <c r="V149" s="277">
        <v>0</v>
      </c>
      <c r="W149" s="279" t="e">
        <f t="shared" si="2"/>
        <v>#REF!</v>
      </c>
      <c r="X149" s="279" t="s">
        <v>14776</v>
      </c>
      <c r="Y1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9" s="279">
        <f>IF(MAX(tbl2020POS[[#This Row],[P]:[PR]])=tbl2020POS[[#This Row],[P]],1,0)</f>
        <v>1</v>
      </c>
      <c r="AA149" s="279">
        <f>IF(tbl2020POS[[#This Row],[QUALP]]=1,IF(tbl2020POS[[#This Row],[GS]]&gt;=GS_TO_QUALIFY,1,0),0)</f>
        <v>0</v>
      </c>
      <c r="AB149" s="279">
        <f>IF(tbl2020POS[[#This Row],[QUALP]]=1,IF(tbl2020POS[[#This Row],[G]]-tbl2020POS[[#This Row],[GS]]&gt;=RP_APP_TO_QUALIFY,1,0),0)</f>
        <v>0</v>
      </c>
      <c r="AC149" s="279" t="e">
        <f>IF(tbl2020POS[[#This Row],[C]]&gt;=GAMES_TO_QUALIFY,1,IF(tbl2020POS[[#This Row],[PRIMPOS]]="C",1,0))</f>
        <v>#REF!</v>
      </c>
      <c r="AD149" s="279" t="e">
        <f>IF(tbl2020POS[[#This Row],[1B]]&gt;=GAMES_TO_QUALIFY,1,IF(tbl2020POS[[#This Row],[PRIMPOS]]="1B",1,0))</f>
        <v>#REF!</v>
      </c>
      <c r="AE149" s="279" t="e">
        <f>IF(tbl2020POS[[#This Row],[2B]]&gt;=GAMES_TO_QUALIFY,1,IF(tbl2020POS[[#This Row],[PRIMPOS]]="2B",1,0))</f>
        <v>#REF!</v>
      </c>
      <c r="AF149" s="279" t="e">
        <f>IF(tbl2020POS[[#This Row],[3B]]&gt;=GAMES_TO_QUALIFY,1,IF(tbl2020POS[[#This Row],[PRIMPOS]]="3B",1,0))</f>
        <v>#REF!</v>
      </c>
      <c r="AG149" s="279" t="e">
        <f>IF(tbl2020POS[[#This Row],[SS]]&gt;=GAMES_TO_QUALIFY,1,IF(tbl2020POS[[#This Row],[PRIMPOS]]="SS",1,0))</f>
        <v>#REF!</v>
      </c>
      <c r="AH149" s="279" t="e">
        <f>IF(tbl2020POS[[#This Row],[LF]]&gt;=GAMES_TO_QUALIFY,1,0)</f>
        <v>#REF!</v>
      </c>
      <c r="AI149" s="279" t="e">
        <f>IF(tbl2020POS[[#This Row],[CF]]&gt;=GAMES_TO_QUALIFY,1,0)</f>
        <v>#REF!</v>
      </c>
      <c r="AJ149" s="279" t="e">
        <f>IF(tbl2020POS[[#This Row],[RF]]&gt;=GAMES_TO_QUALIFY,1,0)</f>
        <v>#REF!</v>
      </c>
      <c r="AK149" s="279" t="e">
        <f>IF(tbl2020POS[[#This Row],[OF]]&gt;=GAMES_TO_QUALIFY,1,IF(tbl2020POS[[#This Row],[PRIMPOS]]="OF",1,0))</f>
        <v>#REF!</v>
      </c>
      <c r="AL149" s="279" t="e">
        <f>IF(tbl2020POS[[#This Row],[DH]]&gt;=GAMES_TO_QUALIFY,1,IF(tbl2020POS[[#This Row],[PRIMPOS]]="DH",1,0))</f>
        <v>#REF!</v>
      </c>
      <c r="AM149" s="279" t="str" cm="1">
        <f t="array" aca="1" ref="AM1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9" s="280" t="str">
        <f>IFERROR(LEFT(tbl2020POS[[#This Row],[POSROUGH]],LEN(tbl2020POS[[#This Row],[POSROUGH]])-1),"")</f>
        <v/>
      </c>
      <c r="AP14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50" spans="1:42" x14ac:dyDescent="0.3">
      <c r="A150" s="277">
        <v>147</v>
      </c>
      <c r="B150" t="s">
        <v>20709</v>
      </c>
      <c r="C150" s="277">
        <v>26</v>
      </c>
      <c r="D150" s="278" t="s">
        <v>1413</v>
      </c>
      <c r="E150" s="277">
        <v>4</v>
      </c>
      <c r="F150" s="277">
        <v>47</v>
      </c>
      <c r="G150" s="277">
        <v>28</v>
      </c>
      <c r="H150" s="277">
        <v>47</v>
      </c>
      <c r="I150" s="277">
        <v>46</v>
      </c>
      <c r="J150" s="277">
        <v>0</v>
      </c>
      <c r="K150" s="277">
        <v>0</v>
      </c>
      <c r="L150" s="277">
        <v>0</v>
      </c>
      <c r="M150" s="277">
        <v>0</v>
      </c>
      <c r="N150" s="277">
        <v>0</v>
      </c>
      <c r="O150" s="277">
        <v>0</v>
      </c>
      <c r="P150" s="277">
        <v>21</v>
      </c>
      <c r="Q150" s="277">
        <v>7</v>
      </c>
      <c r="R150" s="277">
        <v>31</v>
      </c>
      <c r="S150" s="277">
        <v>46</v>
      </c>
      <c r="T150" s="277">
        <v>0</v>
      </c>
      <c r="U150" s="277">
        <v>10</v>
      </c>
      <c r="V150" s="277">
        <v>2</v>
      </c>
      <c r="W150" s="279" t="e">
        <f t="shared" si="2"/>
        <v>#REF!</v>
      </c>
      <c r="X150" s="279" t="s">
        <v>11439</v>
      </c>
      <c r="Y1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50" s="279">
        <f>IF(MAX(tbl2020POS[[#This Row],[P]:[PR]])=tbl2020POS[[#This Row],[P]],1,0)</f>
        <v>0</v>
      </c>
      <c r="AA150" s="279">
        <f>IF(tbl2020POS[[#This Row],[QUALP]]=1,IF(tbl2020POS[[#This Row],[GS]]&gt;=GS_TO_QUALIFY,1,0),0)</f>
        <v>0</v>
      </c>
      <c r="AB150" s="279">
        <f>IF(tbl2020POS[[#This Row],[QUALP]]=1,IF(tbl2020POS[[#This Row],[G]]-tbl2020POS[[#This Row],[GS]]&gt;=RP_APP_TO_QUALIFY,1,0),0)</f>
        <v>0</v>
      </c>
      <c r="AC150" s="279" t="e">
        <f>IF(tbl2020POS[[#This Row],[C]]&gt;=GAMES_TO_QUALIFY,1,IF(tbl2020POS[[#This Row],[PRIMPOS]]="C",1,0))</f>
        <v>#REF!</v>
      </c>
      <c r="AD150" s="279" t="e">
        <f>IF(tbl2020POS[[#This Row],[1B]]&gt;=GAMES_TO_QUALIFY,1,IF(tbl2020POS[[#This Row],[PRIMPOS]]="1B",1,0))</f>
        <v>#REF!</v>
      </c>
      <c r="AE150" s="279" t="e">
        <f>IF(tbl2020POS[[#This Row],[2B]]&gt;=GAMES_TO_QUALIFY,1,IF(tbl2020POS[[#This Row],[PRIMPOS]]="2B",1,0))</f>
        <v>#REF!</v>
      </c>
      <c r="AF150" s="279" t="e">
        <f>IF(tbl2020POS[[#This Row],[3B]]&gt;=GAMES_TO_QUALIFY,1,IF(tbl2020POS[[#This Row],[PRIMPOS]]="3B",1,0))</f>
        <v>#REF!</v>
      </c>
      <c r="AG150" s="279" t="e">
        <f>IF(tbl2020POS[[#This Row],[SS]]&gt;=GAMES_TO_QUALIFY,1,IF(tbl2020POS[[#This Row],[PRIMPOS]]="SS",1,0))</f>
        <v>#REF!</v>
      </c>
      <c r="AH150" s="279" t="e">
        <f>IF(tbl2020POS[[#This Row],[LF]]&gt;=GAMES_TO_QUALIFY,1,0)</f>
        <v>#REF!</v>
      </c>
      <c r="AI150" s="279" t="e">
        <f>IF(tbl2020POS[[#This Row],[CF]]&gt;=GAMES_TO_QUALIFY,1,0)</f>
        <v>#REF!</v>
      </c>
      <c r="AJ150" s="279" t="e">
        <f>IF(tbl2020POS[[#This Row],[RF]]&gt;=GAMES_TO_QUALIFY,1,0)</f>
        <v>#REF!</v>
      </c>
      <c r="AK150" s="279" t="e">
        <f>IF(tbl2020POS[[#This Row],[OF]]&gt;=GAMES_TO_QUALIFY,1,IF(tbl2020POS[[#This Row],[PRIMPOS]]="OF",1,0))</f>
        <v>#REF!</v>
      </c>
      <c r="AL150" s="279" t="e">
        <f>IF(tbl2020POS[[#This Row],[DH]]&gt;=GAMES_TO_QUALIFY,1,IF(tbl2020POS[[#This Row],[PRIMPOS]]="DH",1,0))</f>
        <v>#REF!</v>
      </c>
      <c r="AM150" s="279" t="e" cm="1">
        <f t="array" aca="1" ref="AM1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0" s="280" t="str">
        <f>IFERROR(LEFT(tbl2020POS[[#This Row],[POSROUGH]],LEN(tbl2020POS[[#This Row],[POSROUGH]])-1),"")</f>
        <v/>
      </c>
      <c r="AP15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1" spans="1:42" x14ac:dyDescent="0.3">
      <c r="A151" s="277">
        <v>148</v>
      </c>
      <c r="B151" t="s">
        <v>20710</v>
      </c>
      <c r="C151" s="277">
        <v>32</v>
      </c>
      <c r="D151" s="278" t="s">
        <v>1372</v>
      </c>
      <c r="E151" s="277">
        <v>10</v>
      </c>
      <c r="F151" s="277">
        <v>20</v>
      </c>
      <c r="G151" s="277">
        <v>0</v>
      </c>
      <c r="H151" s="277">
        <v>0</v>
      </c>
      <c r="I151" s="277">
        <v>20</v>
      </c>
      <c r="J151" s="277">
        <v>20</v>
      </c>
      <c r="K151" s="277">
        <v>0</v>
      </c>
      <c r="L151" s="277">
        <v>0</v>
      </c>
      <c r="M151" s="277">
        <v>0</v>
      </c>
      <c r="N151" s="277">
        <v>0</v>
      </c>
      <c r="O151" s="277">
        <v>0</v>
      </c>
      <c r="P151" s="277">
        <v>0</v>
      </c>
      <c r="Q151" s="277">
        <v>0</v>
      </c>
      <c r="R151" s="277">
        <v>0</v>
      </c>
      <c r="S151" s="277">
        <v>0</v>
      </c>
      <c r="T151" s="277">
        <v>0</v>
      </c>
      <c r="U151" s="277">
        <v>0</v>
      </c>
      <c r="V151" s="277">
        <v>0</v>
      </c>
      <c r="W151" s="279" t="e">
        <f t="shared" si="2"/>
        <v>#REF!</v>
      </c>
      <c r="X151" s="279" t="s">
        <v>1611</v>
      </c>
      <c r="Y1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1" s="279">
        <f>IF(MAX(tbl2020POS[[#This Row],[P]:[PR]])=tbl2020POS[[#This Row],[P]],1,0)</f>
        <v>1</v>
      </c>
      <c r="AA151" s="279">
        <f>IF(tbl2020POS[[#This Row],[QUALP]]=1,IF(tbl2020POS[[#This Row],[GS]]&gt;=GS_TO_QUALIFY,1,0),0)</f>
        <v>0</v>
      </c>
      <c r="AB151" s="279">
        <f>IF(tbl2020POS[[#This Row],[QUALP]]=1,IF(tbl2020POS[[#This Row],[G]]-tbl2020POS[[#This Row],[GS]]&gt;=RP_APP_TO_QUALIFY,1,0),0)</f>
        <v>1</v>
      </c>
      <c r="AC151" s="279" t="e">
        <f>IF(tbl2020POS[[#This Row],[C]]&gt;=GAMES_TO_QUALIFY,1,IF(tbl2020POS[[#This Row],[PRIMPOS]]="C",1,0))</f>
        <v>#REF!</v>
      </c>
      <c r="AD151" s="279" t="e">
        <f>IF(tbl2020POS[[#This Row],[1B]]&gt;=GAMES_TO_QUALIFY,1,IF(tbl2020POS[[#This Row],[PRIMPOS]]="1B",1,0))</f>
        <v>#REF!</v>
      </c>
      <c r="AE151" s="279" t="e">
        <f>IF(tbl2020POS[[#This Row],[2B]]&gt;=GAMES_TO_QUALIFY,1,IF(tbl2020POS[[#This Row],[PRIMPOS]]="2B",1,0))</f>
        <v>#REF!</v>
      </c>
      <c r="AF151" s="279" t="e">
        <f>IF(tbl2020POS[[#This Row],[3B]]&gt;=GAMES_TO_QUALIFY,1,IF(tbl2020POS[[#This Row],[PRIMPOS]]="3B",1,0))</f>
        <v>#REF!</v>
      </c>
      <c r="AG151" s="279" t="e">
        <f>IF(tbl2020POS[[#This Row],[SS]]&gt;=GAMES_TO_QUALIFY,1,IF(tbl2020POS[[#This Row],[PRIMPOS]]="SS",1,0))</f>
        <v>#REF!</v>
      </c>
      <c r="AH151" s="279" t="e">
        <f>IF(tbl2020POS[[#This Row],[LF]]&gt;=GAMES_TO_QUALIFY,1,0)</f>
        <v>#REF!</v>
      </c>
      <c r="AI151" s="279" t="e">
        <f>IF(tbl2020POS[[#This Row],[CF]]&gt;=GAMES_TO_QUALIFY,1,0)</f>
        <v>#REF!</v>
      </c>
      <c r="AJ151" s="279" t="e">
        <f>IF(tbl2020POS[[#This Row],[RF]]&gt;=GAMES_TO_QUALIFY,1,0)</f>
        <v>#REF!</v>
      </c>
      <c r="AK151" s="279" t="e">
        <f>IF(tbl2020POS[[#This Row],[OF]]&gt;=GAMES_TO_QUALIFY,1,IF(tbl2020POS[[#This Row],[PRIMPOS]]="OF",1,0))</f>
        <v>#REF!</v>
      </c>
      <c r="AL151" s="279" t="e">
        <f>IF(tbl2020POS[[#This Row],[DH]]&gt;=GAMES_TO_QUALIFY,1,IF(tbl2020POS[[#This Row],[PRIMPOS]]="DH",1,0))</f>
        <v>#REF!</v>
      </c>
      <c r="AM151" s="279" t="str" cm="1">
        <f t="array" aca="1" ref="AM1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1" s="280" t="str">
        <f>IFERROR(LEFT(tbl2020POS[[#This Row],[POSROUGH]],LEN(tbl2020POS[[#This Row],[POSROUGH]])-1),"")</f>
        <v/>
      </c>
      <c r="AP15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52" spans="1:42" x14ac:dyDescent="0.3">
      <c r="A152" s="277">
        <v>149</v>
      </c>
      <c r="B152" t="s">
        <v>20711</v>
      </c>
      <c r="C152" s="277">
        <v>25</v>
      </c>
      <c r="D152" s="278" t="s">
        <v>1398</v>
      </c>
      <c r="E152" s="277" t="s">
        <v>20557</v>
      </c>
      <c r="F152" s="277">
        <v>9</v>
      </c>
      <c r="G152" s="277">
        <v>0</v>
      </c>
      <c r="H152" s="277">
        <v>0</v>
      </c>
      <c r="I152" s="277">
        <v>9</v>
      </c>
      <c r="J152" s="277">
        <v>9</v>
      </c>
      <c r="K152" s="277">
        <v>0</v>
      </c>
      <c r="L152" s="277">
        <v>0</v>
      </c>
      <c r="M152" s="277">
        <v>0</v>
      </c>
      <c r="N152" s="277">
        <v>0</v>
      </c>
      <c r="O152" s="277">
        <v>0</v>
      </c>
      <c r="P152" s="277">
        <v>0</v>
      </c>
      <c r="Q152" s="277">
        <v>0</v>
      </c>
      <c r="R152" s="277">
        <v>0</v>
      </c>
      <c r="S152" s="277">
        <v>0</v>
      </c>
      <c r="T152" s="277">
        <v>0</v>
      </c>
      <c r="U152" s="277">
        <v>0</v>
      </c>
      <c r="V152" s="277">
        <v>0</v>
      </c>
      <c r="W152" s="279" t="e">
        <f t="shared" si="2"/>
        <v>#REF!</v>
      </c>
      <c r="X152" s="279" t="s">
        <v>21874</v>
      </c>
      <c r="Y1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2" s="279">
        <f>IF(MAX(tbl2020POS[[#This Row],[P]:[PR]])=tbl2020POS[[#This Row],[P]],1,0)</f>
        <v>1</v>
      </c>
      <c r="AA152" s="279">
        <f>IF(tbl2020POS[[#This Row],[QUALP]]=1,IF(tbl2020POS[[#This Row],[GS]]&gt;=GS_TO_QUALIFY,1,0),0)</f>
        <v>0</v>
      </c>
      <c r="AB152" s="279">
        <f>IF(tbl2020POS[[#This Row],[QUALP]]=1,IF(tbl2020POS[[#This Row],[G]]-tbl2020POS[[#This Row],[GS]]&gt;=RP_APP_TO_QUALIFY,1,0),0)</f>
        <v>1</v>
      </c>
      <c r="AC152" s="279" t="e">
        <f>IF(tbl2020POS[[#This Row],[C]]&gt;=GAMES_TO_QUALIFY,1,IF(tbl2020POS[[#This Row],[PRIMPOS]]="C",1,0))</f>
        <v>#REF!</v>
      </c>
      <c r="AD152" s="279" t="e">
        <f>IF(tbl2020POS[[#This Row],[1B]]&gt;=GAMES_TO_QUALIFY,1,IF(tbl2020POS[[#This Row],[PRIMPOS]]="1B",1,0))</f>
        <v>#REF!</v>
      </c>
      <c r="AE152" s="279" t="e">
        <f>IF(tbl2020POS[[#This Row],[2B]]&gt;=GAMES_TO_QUALIFY,1,IF(tbl2020POS[[#This Row],[PRIMPOS]]="2B",1,0))</f>
        <v>#REF!</v>
      </c>
      <c r="AF152" s="279" t="e">
        <f>IF(tbl2020POS[[#This Row],[3B]]&gt;=GAMES_TO_QUALIFY,1,IF(tbl2020POS[[#This Row],[PRIMPOS]]="3B",1,0))</f>
        <v>#REF!</v>
      </c>
      <c r="AG152" s="279" t="e">
        <f>IF(tbl2020POS[[#This Row],[SS]]&gt;=GAMES_TO_QUALIFY,1,IF(tbl2020POS[[#This Row],[PRIMPOS]]="SS",1,0))</f>
        <v>#REF!</v>
      </c>
      <c r="AH152" s="279" t="e">
        <f>IF(tbl2020POS[[#This Row],[LF]]&gt;=GAMES_TO_QUALIFY,1,0)</f>
        <v>#REF!</v>
      </c>
      <c r="AI152" s="279" t="e">
        <f>IF(tbl2020POS[[#This Row],[CF]]&gt;=GAMES_TO_QUALIFY,1,0)</f>
        <v>#REF!</v>
      </c>
      <c r="AJ152" s="279" t="e">
        <f>IF(tbl2020POS[[#This Row],[RF]]&gt;=GAMES_TO_QUALIFY,1,0)</f>
        <v>#REF!</v>
      </c>
      <c r="AK152" s="279" t="e">
        <f>IF(tbl2020POS[[#This Row],[OF]]&gt;=GAMES_TO_QUALIFY,1,IF(tbl2020POS[[#This Row],[PRIMPOS]]="OF",1,0))</f>
        <v>#REF!</v>
      </c>
      <c r="AL152" s="279" t="e">
        <f>IF(tbl2020POS[[#This Row],[DH]]&gt;=GAMES_TO_QUALIFY,1,IF(tbl2020POS[[#This Row],[PRIMPOS]]="DH",1,0))</f>
        <v>#REF!</v>
      </c>
      <c r="AM152" s="279" t="str" cm="1">
        <f t="array" aca="1" ref="AM1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2" s="280" t="str">
        <f>IFERROR(LEFT(tbl2020POS[[#This Row],[POSROUGH]],LEN(tbl2020POS[[#This Row],[POSROUGH]])-1),"")</f>
        <v/>
      </c>
      <c r="AP15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53" spans="1:42" x14ac:dyDescent="0.3">
      <c r="A153" s="277">
        <v>150</v>
      </c>
      <c r="B153" t="s">
        <v>20712</v>
      </c>
      <c r="C153" s="277">
        <v>26</v>
      </c>
      <c r="D153" s="278" t="s">
        <v>20563</v>
      </c>
      <c r="E153" s="277">
        <v>2</v>
      </c>
      <c r="F153" s="277">
        <v>37</v>
      </c>
      <c r="G153" s="277">
        <v>23</v>
      </c>
      <c r="H153" s="277">
        <v>36</v>
      </c>
      <c r="I153" s="277">
        <v>34</v>
      </c>
      <c r="J153" s="277">
        <v>1</v>
      </c>
      <c r="K153" s="277">
        <v>0</v>
      </c>
      <c r="L153" s="277">
        <v>12</v>
      </c>
      <c r="M153" s="277">
        <v>9</v>
      </c>
      <c r="N153" s="277">
        <v>11</v>
      </c>
      <c r="O153" s="277">
        <v>0</v>
      </c>
      <c r="P153" s="277">
        <v>2</v>
      </c>
      <c r="Q153" s="277">
        <v>0</v>
      </c>
      <c r="R153" s="277">
        <v>1</v>
      </c>
      <c r="S153" s="277">
        <v>3</v>
      </c>
      <c r="T153" s="277">
        <v>1</v>
      </c>
      <c r="U153" s="277">
        <v>4</v>
      </c>
      <c r="V153" s="277">
        <v>3</v>
      </c>
      <c r="W153" s="279" t="e">
        <f t="shared" si="2"/>
        <v>#REF!</v>
      </c>
      <c r="X153" s="279" t="s">
        <v>15683</v>
      </c>
      <c r="Y1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53" s="279">
        <f>IF(MAX(tbl2020POS[[#This Row],[P]:[PR]])=tbl2020POS[[#This Row],[P]],1,0)</f>
        <v>0</v>
      </c>
      <c r="AA153" s="279">
        <f>IF(tbl2020POS[[#This Row],[QUALP]]=1,IF(tbl2020POS[[#This Row],[GS]]&gt;=GS_TO_QUALIFY,1,0),0)</f>
        <v>0</v>
      </c>
      <c r="AB153" s="279">
        <f>IF(tbl2020POS[[#This Row],[QUALP]]=1,IF(tbl2020POS[[#This Row],[G]]-tbl2020POS[[#This Row],[GS]]&gt;=RP_APP_TO_QUALIFY,1,0),0)</f>
        <v>0</v>
      </c>
      <c r="AC153" s="279" t="e">
        <f>IF(tbl2020POS[[#This Row],[C]]&gt;=GAMES_TO_QUALIFY,1,IF(tbl2020POS[[#This Row],[PRIMPOS]]="C",1,0))</f>
        <v>#REF!</v>
      </c>
      <c r="AD153" s="279" t="e">
        <f>IF(tbl2020POS[[#This Row],[1B]]&gt;=GAMES_TO_QUALIFY,1,IF(tbl2020POS[[#This Row],[PRIMPOS]]="1B",1,0))</f>
        <v>#REF!</v>
      </c>
      <c r="AE153" s="279" t="e">
        <f>IF(tbl2020POS[[#This Row],[2B]]&gt;=GAMES_TO_QUALIFY,1,IF(tbl2020POS[[#This Row],[PRIMPOS]]="2B",1,0))</f>
        <v>#REF!</v>
      </c>
      <c r="AF153" s="279" t="e">
        <f>IF(tbl2020POS[[#This Row],[3B]]&gt;=GAMES_TO_QUALIFY,1,IF(tbl2020POS[[#This Row],[PRIMPOS]]="3B",1,0))</f>
        <v>#REF!</v>
      </c>
      <c r="AG153" s="279" t="e">
        <f>IF(tbl2020POS[[#This Row],[SS]]&gt;=GAMES_TO_QUALIFY,1,IF(tbl2020POS[[#This Row],[PRIMPOS]]="SS",1,0))</f>
        <v>#REF!</v>
      </c>
      <c r="AH153" s="279" t="e">
        <f>IF(tbl2020POS[[#This Row],[LF]]&gt;=GAMES_TO_QUALIFY,1,0)</f>
        <v>#REF!</v>
      </c>
      <c r="AI153" s="279" t="e">
        <f>IF(tbl2020POS[[#This Row],[CF]]&gt;=GAMES_TO_QUALIFY,1,0)</f>
        <v>#REF!</v>
      </c>
      <c r="AJ153" s="279" t="e">
        <f>IF(tbl2020POS[[#This Row],[RF]]&gt;=GAMES_TO_QUALIFY,1,0)</f>
        <v>#REF!</v>
      </c>
      <c r="AK153" s="279" t="e">
        <f>IF(tbl2020POS[[#This Row],[OF]]&gt;=GAMES_TO_QUALIFY,1,IF(tbl2020POS[[#This Row],[PRIMPOS]]="OF",1,0))</f>
        <v>#REF!</v>
      </c>
      <c r="AL153" s="279" t="e">
        <f>IF(tbl2020POS[[#This Row],[DH]]&gt;=GAMES_TO_QUALIFY,1,IF(tbl2020POS[[#This Row],[PRIMPOS]]="DH",1,0))</f>
        <v>#REF!</v>
      </c>
      <c r="AM153" s="279" t="e" cm="1">
        <f t="array" aca="1" ref="AM1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3" s="280" t="str">
        <f>IFERROR(LEFT(tbl2020POS[[#This Row],[POSROUGH]],LEN(tbl2020POS[[#This Row],[POSROUGH]])-1),"")</f>
        <v/>
      </c>
      <c r="AP15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4" spans="1:42" x14ac:dyDescent="0.3">
      <c r="A154" s="277">
        <v>151</v>
      </c>
      <c r="B154" t="s">
        <v>20713</v>
      </c>
      <c r="C154" s="277">
        <v>32</v>
      </c>
      <c r="D154" s="278" t="s">
        <v>1481</v>
      </c>
      <c r="E154" s="277">
        <v>8</v>
      </c>
      <c r="F154" s="277">
        <v>3</v>
      </c>
      <c r="G154" s="277">
        <v>0</v>
      </c>
      <c r="H154" s="277">
        <v>0</v>
      </c>
      <c r="I154" s="277">
        <v>3</v>
      </c>
      <c r="J154" s="277">
        <v>3</v>
      </c>
      <c r="K154" s="277">
        <v>0</v>
      </c>
      <c r="L154" s="277">
        <v>0</v>
      </c>
      <c r="M154" s="277">
        <v>0</v>
      </c>
      <c r="N154" s="277">
        <v>0</v>
      </c>
      <c r="O154" s="277">
        <v>0</v>
      </c>
      <c r="P154" s="277">
        <v>0</v>
      </c>
      <c r="Q154" s="277">
        <v>0</v>
      </c>
      <c r="R154" s="277">
        <v>0</v>
      </c>
      <c r="S154" s="277">
        <v>0</v>
      </c>
      <c r="T154" s="277">
        <v>0</v>
      </c>
      <c r="U154" s="277">
        <v>0</v>
      </c>
      <c r="V154" s="277">
        <v>0</v>
      </c>
      <c r="W154" s="279" t="e">
        <f t="shared" si="2"/>
        <v>#REF!</v>
      </c>
      <c r="X154" s="279" t="s">
        <v>1613</v>
      </c>
      <c r="Y1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4" s="279">
        <f>IF(MAX(tbl2020POS[[#This Row],[P]:[PR]])=tbl2020POS[[#This Row],[P]],1,0)</f>
        <v>1</v>
      </c>
      <c r="AA154" s="279">
        <f>IF(tbl2020POS[[#This Row],[QUALP]]=1,IF(tbl2020POS[[#This Row],[GS]]&gt;=GS_TO_QUALIFY,1,0),0)</f>
        <v>0</v>
      </c>
      <c r="AB154" s="279">
        <f>IF(tbl2020POS[[#This Row],[QUALP]]=1,IF(tbl2020POS[[#This Row],[G]]-tbl2020POS[[#This Row],[GS]]&gt;=RP_APP_TO_QUALIFY,1,0),0)</f>
        <v>0</v>
      </c>
      <c r="AC154" s="279" t="e">
        <f>IF(tbl2020POS[[#This Row],[C]]&gt;=GAMES_TO_QUALIFY,1,IF(tbl2020POS[[#This Row],[PRIMPOS]]="C",1,0))</f>
        <v>#REF!</v>
      </c>
      <c r="AD154" s="279" t="e">
        <f>IF(tbl2020POS[[#This Row],[1B]]&gt;=GAMES_TO_QUALIFY,1,IF(tbl2020POS[[#This Row],[PRIMPOS]]="1B",1,0))</f>
        <v>#REF!</v>
      </c>
      <c r="AE154" s="279" t="e">
        <f>IF(tbl2020POS[[#This Row],[2B]]&gt;=GAMES_TO_QUALIFY,1,IF(tbl2020POS[[#This Row],[PRIMPOS]]="2B",1,0))</f>
        <v>#REF!</v>
      </c>
      <c r="AF154" s="279" t="e">
        <f>IF(tbl2020POS[[#This Row],[3B]]&gt;=GAMES_TO_QUALIFY,1,IF(tbl2020POS[[#This Row],[PRIMPOS]]="3B",1,0))</f>
        <v>#REF!</v>
      </c>
      <c r="AG154" s="279" t="e">
        <f>IF(tbl2020POS[[#This Row],[SS]]&gt;=GAMES_TO_QUALIFY,1,IF(tbl2020POS[[#This Row],[PRIMPOS]]="SS",1,0))</f>
        <v>#REF!</v>
      </c>
      <c r="AH154" s="279" t="e">
        <f>IF(tbl2020POS[[#This Row],[LF]]&gt;=GAMES_TO_QUALIFY,1,0)</f>
        <v>#REF!</v>
      </c>
      <c r="AI154" s="279" t="e">
        <f>IF(tbl2020POS[[#This Row],[CF]]&gt;=GAMES_TO_QUALIFY,1,0)</f>
        <v>#REF!</v>
      </c>
      <c r="AJ154" s="279" t="e">
        <f>IF(tbl2020POS[[#This Row],[RF]]&gt;=GAMES_TO_QUALIFY,1,0)</f>
        <v>#REF!</v>
      </c>
      <c r="AK154" s="279" t="e">
        <f>IF(tbl2020POS[[#This Row],[OF]]&gt;=GAMES_TO_QUALIFY,1,IF(tbl2020POS[[#This Row],[PRIMPOS]]="OF",1,0))</f>
        <v>#REF!</v>
      </c>
      <c r="AL154" s="279" t="e">
        <f>IF(tbl2020POS[[#This Row],[DH]]&gt;=GAMES_TO_QUALIFY,1,IF(tbl2020POS[[#This Row],[PRIMPOS]]="DH",1,0))</f>
        <v>#REF!</v>
      </c>
      <c r="AM154" s="279" t="str" cm="1">
        <f t="array" aca="1" ref="AM1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4" s="280" t="str">
        <f>IFERROR(LEFT(tbl2020POS[[#This Row],[POSROUGH]],LEN(tbl2020POS[[#This Row],[POSROUGH]])-1),"")</f>
        <v/>
      </c>
      <c r="AP15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55" spans="1:42" x14ac:dyDescent="0.3">
      <c r="A155" s="277">
        <v>152</v>
      </c>
      <c r="B155" t="s">
        <v>20714</v>
      </c>
      <c r="C155" s="277">
        <v>27</v>
      </c>
      <c r="D155" s="278" t="s">
        <v>1386</v>
      </c>
      <c r="E155" s="277">
        <v>2</v>
      </c>
      <c r="F155" s="277">
        <v>7</v>
      </c>
      <c r="G155" s="277">
        <v>1</v>
      </c>
      <c r="H155" s="277">
        <v>7</v>
      </c>
      <c r="I155" s="277">
        <v>3</v>
      </c>
      <c r="J155" s="277">
        <v>0</v>
      </c>
      <c r="K155" s="277">
        <v>0</v>
      </c>
      <c r="L155" s="277">
        <v>3</v>
      </c>
      <c r="M155" s="277">
        <v>0</v>
      </c>
      <c r="N155" s="277">
        <v>0</v>
      </c>
      <c r="O155" s="277">
        <v>0</v>
      </c>
      <c r="P155" s="277">
        <v>0</v>
      </c>
      <c r="Q155" s="277">
        <v>0</v>
      </c>
      <c r="R155" s="277">
        <v>0</v>
      </c>
      <c r="S155" s="277">
        <v>0</v>
      </c>
      <c r="T155" s="277">
        <v>1</v>
      </c>
      <c r="U155" s="277">
        <v>3</v>
      </c>
      <c r="V155" s="277">
        <v>1</v>
      </c>
      <c r="W155" s="279" t="e">
        <f t="shared" si="2"/>
        <v>#REF!</v>
      </c>
      <c r="X155" s="279" t="s">
        <v>15690</v>
      </c>
      <c r="Y1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55" s="279">
        <f>IF(MAX(tbl2020POS[[#This Row],[P]:[PR]])=tbl2020POS[[#This Row],[P]],1,0)</f>
        <v>0</v>
      </c>
      <c r="AA155" s="279">
        <f>IF(tbl2020POS[[#This Row],[QUALP]]=1,IF(tbl2020POS[[#This Row],[GS]]&gt;=GS_TO_QUALIFY,1,0),0)</f>
        <v>0</v>
      </c>
      <c r="AB155" s="279">
        <f>IF(tbl2020POS[[#This Row],[QUALP]]=1,IF(tbl2020POS[[#This Row],[G]]-tbl2020POS[[#This Row],[GS]]&gt;=RP_APP_TO_QUALIFY,1,0),0)</f>
        <v>0</v>
      </c>
      <c r="AC155" s="279" t="e">
        <f>IF(tbl2020POS[[#This Row],[C]]&gt;=GAMES_TO_QUALIFY,1,IF(tbl2020POS[[#This Row],[PRIMPOS]]="C",1,0))</f>
        <v>#REF!</v>
      </c>
      <c r="AD155" s="279" t="e">
        <f>IF(tbl2020POS[[#This Row],[1B]]&gt;=GAMES_TO_QUALIFY,1,IF(tbl2020POS[[#This Row],[PRIMPOS]]="1B",1,0))</f>
        <v>#REF!</v>
      </c>
      <c r="AE155" s="279" t="e">
        <f>IF(tbl2020POS[[#This Row],[2B]]&gt;=GAMES_TO_QUALIFY,1,IF(tbl2020POS[[#This Row],[PRIMPOS]]="2B",1,0))</f>
        <v>#REF!</v>
      </c>
      <c r="AF155" s="279" t="e">
        <f>IF(tbl2020POS[[#This Row],[3B]]&gt;=GAMES_TO_QUALIFY,1,IF(tbl2020POS[[#This Row],[PRIMPOS]]="3B",1,0))</f>
        <v>#REF!</v>
      </c>
      <c r="AG155" s="279" t="e">
        <f>IF(tbl2020POS[[#This Row],[SS]]&gt;=GAMES_TO_QUALIFY,1,IF(tbl2020POS[[#This Row],[PRIMPOS]]="SS",1,0))</f>
        <v>#REF!</v>
      </c>
      <c r="AH155" s="279" t="e">
        <f>IF(tbl2020POS[[#This Row],[LF]]&gt;=GAMES_TO_QUALIFY,1,0)</f>
        <v>#REF!</v>
      </c>
      <c r="AI155" s="279" t="e">
        <f>IF(tbl2020POS[[#This Row],[CF]]&gt;=GAMES_TO_QUALIFY,1,0)</f>
        <v>#REF!</v>
      </c>
      <c r="AJ155" s="279" t="e">
        <f>IF(tbl2020POS[[#This Row],[RF]]&gt;=GAMES_TO_QUALIFY,1,0)</f>
        <v>#REF!</v>
      </c>
      <c r="AK155" s="279" t="e">
        <f>IF(tbl2020POS[[#This Row],[OF]]&gt;=GAMES_TO_QUALIFY,1,IF(tbl2020POS[[#This Row],[PRIMPOS]]="OF",1,0))</f>
        <v>#REF!</v>
      </c>
      <c r="AL155" s="279" t="e">
        <f>IF(tbl2020POS[[#This Row],[DH]]&gt;=GAMES_TO_QUALIFY,1,IF(tbl2020POS[[#This Row],[PRIMPOS]]="DH",1,0))</f>
        <v>#REF!</v>
      </c>
      <c r="AM155" s="279" t="e" cm="1">
        <f t="array" aca="1" ref="AM1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5" s="280" t="str">
        <f>IFERROR(LEFT(tbl2020POS[[#This Row],[POSROUGH]],LEN(tbl2020POS[[#This Row],[POSROUGH]])-1),"")</f>
        <v/>
      </c>
      <c r="AP15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6" spans="1:42" x14ac:dyDescent="0.3">
      <c r="A156" s="277">
        <v>153</v>
      </c>
      <c r="B156" t="s">
        <v>20715</v>
      </c>
      <c r="C156" s="277">
        <v>26</v>
      </c>
      <c r="D156" s="278" t="s">
        <v>1416</v>
      </c>
      <c r="E156" s="277" t="s">
        <v>20557</v>
      </c>
      <c r="F156" s="277">
        <v>11</v>
      </c>
      <c r="G156" s="277">
        <v>9</v>
      </c>
      <c r="H156" s="277">
        <v>0</v>
      </c>
      <c r="I156" s="277">
        <v>11</v>
      </c>
      <c r="J156" s="277">
        <v>11</v>
      </c>
      <c r="K156" s="277">
        <v>0</v>
      </c>
      <c r="L156" s="277">
        <v>0</v>
      </c>
      <c r="M156" s="277">
        <v>0</v>
      </c>
      <c r="N156" s="277">
        <v>0</v>
      </c>
      <c r="O156" s="277">
        <v>0</v>
      </c>
      <c r="P156" s="277">
        <v>0</v>
      </c>
      <c r="Q156" s="277">
        <v>0</v>
      </c>
      <c r="R156" s="277">
        <v>0</v>
      </c>
      <c r="S156" s="277">
        <v>0</v>
      </c>
      <c r="T156" s="277">
        <v>0</v>
      </c>
      <c r="U156" s="277">
        <v>0</v>
      </c>
      <c r="V156" s="277">
        <v>0</v>
      </c>
      <c r="W156" s="279" t="e">
        <f t="shared" si="2"/>
        <v>#REF!</v>
      </c>
      <c r="X156" s="279" t="s">
        <v>19936</v>
      </c>
      <c r="Y1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6" s="279">
        <f>IF(MAX(tbl2020POS[[#This Row],[P]:[PR]])=tbl2020POS[[#This Row],[P]],1,0)</f>
        <v>1</v>
      </c>
      <c r="AA156" s="279">
        <f>IF(tbl2020POS[[#This Row],[QUALP]]=1,IF(tbl2020POS[[#This Row],[GS]]&gt;=GS_TO_QUALIFY,1,0),0)</f>
        <v>0</v>
      </c>
      <c r="AB156" s="279">
        <f>IF(tbl2020POS[[#This Row],[QUALP]]=1,IF(tbl2020POS[[#This Row],[G]]-tbl2020POS[[#This Row],[GS]]&gt;=RP_APP_TO_QUALIFY,1,0),0)</f>
        <v>0</v>
      </c>
      <c r="AC156" s="279" t="e">
        <f>IF(tbl2020POS[[#This Row],[C]]&gt;=GAMES_TO_QUALIFY,1,IF(tbl2020POS[[#This Row],[PRIMPOS]]="C",1,0))</f>
        <v>#REF!</v>
      </c>
      <c r="AD156" s="279" t="e">
        <f>IF(tbl2020POS[[#This Row],[1B]]&gt;=GAMES_TO_QUALIFY,1,IF(tbl2020POS[[#This Row],[PRIMPOS]]="1B",1,0))</f>
        <v>#REF!</v>
      </c>
      <c r="AE156" s="279" t="e">
        <f>IF(tbl2020POS[[#This Row],[2B]]&gt;=GAMES_TO_QUALIFY,1,IF(tbl2020POS[[#This Row],[PRIMPOS]]="2B",1,0))</f>
        <v>#REF!</v>
      </c>
      <c r="AF156" s="279" t="e">
        <f>IF(tbl2020POS[[#This Row],[3B]]&gt;=GAMES_TO_QUALIFY,1,IF(tbl2020POS[[#This Row],[PRIMPOS]]="3B",1,0))</f>
        <v>#REF!</v>
      </c>
      <c r="AG156" s="279" t="e">
        <f>IF(tbl2020POS[[#This Row],[SS]]&gt;=GAMES_TO_QUALIFY,1,IF(tbl2020POS[[#This Row],[PRIMPOS]]="SS",1,0))</f>
        <v>#REF!</v>
      </c>
      <c r="AH156" s="279" t="e">
        <f>IF(tbl2020POS[[#This Row],[LF]]&gt;=GAMES_TO_QUALIFY,1,0)</f>
        <v>#REF!</v>
      </c>
      <c r="AI156" s="279" t="e">
        <f>IF(tbl2020POS[[#This Row],[CF]]&gt;=GAMES_TO_QUALIFY,1,0)</f>
        <v>#REF!</v>
      </c>
      <c r="AJ156" s="279" t="e">
        <f>IF(tbl2020POS[[#This Row],[RF]]&gt;=GAMES_TO_QUALIFY,1,0)</f>
        <v>#REF!</v>
      </c>
      <c r="AK156" s="279" t="e">
        <f>IF(tbl2020POS[[#This Row],[OF]]&gt;=GAMES_TO_QUALIFY,1,IF(tbl2020POS[[#This Row],[PRIMPOS]]="OF",1,0))</f>
        <v>#REF!</v>
      </c>
      <c r="AL156" s="279" t="e">
        <f>IF(tbl2020POS[[#This Row],[DH]]&gt;=GAMES_TO_QUALIFY,1,IF(tbl2020POS[[#This Row],[PRIMPOS]]="DH",1,0))</f>
        <v>#REF!</v>
      </c>
      <c r="AM156" s="279" t="str" cm="1">
        <f t="array" aca="1" ref="AM1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6" s="280" t="str">
        <f>IFERROR(LEFT(tbl2020POS[[#This Row],[POSROUGH]],LEN(tbl2020POS[[#This Row],[POSROUGH]])-1),"")</f>
        <v/>
      </c>
      <c r="AP15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57" spans="1:42" x14ac:dyDescent="0.3">
      <c r="A157" s="277">
        <v>154</v>
      </c>
      <c r="B157" t="s">
        <v>20716</v>
      </c>
      <c r="C157" s="277">
        <v>33</v>
      </c>
      <c r="D157" s="278" t="s">
        <v>1398</v>
      </c>
      <c r="E157" s="277">
        <v>13</v>
      </c>
      <c r="F157" s="277">
        <v>32</v>
      </c>
      <c r="G157" s="277">
        <v>24</v>
      </c>
      <c r="H157" s="277">
        <v>32</v>
      </c>
      <c r="I157" s="277">
        <v>19</v>
      </c>
      <c r="J157" s="277">
        <v>0</v>
      </c>
      <c r="K157" s="277">
        <v>0</v>
      </c>
      <c r="L157" s="277">
        <v>2</v>
      </c>
      <c r="M157" s="277">
        <v>0</v>
      </c>
      <c r="N157" s="277">
        <v>0</v>
      </c>
      <c r="O157" s="277">
        <v>0</v>
      </c>
      <c r="P157" s="277">
        <v>11</v>
      </c>
      <c r="Q157" s="277">
        <v>0</v>
      </c>
      <c r="R157" s="277">
        <v>6</v>
      </c>
      <c r="S157" s="277">
        <v>17</v>
      </c>
      <c r="T157" s="277">
        <v>10</v>
      </c>
      <c r="U157" s="277">
        <v>8</v>
      </c>
      <c r="V157" s="277">
        <v>0</v>
      </c>
      <c r="W157" s="279" t="e">
        <f t="shared" si="2"/>
        <v>#REF!</v>
      </c>
      <c r="X157" s="279" t="s">
        <v>1621</v>
      </c>
      <c r="Y1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57" s="279">
        <f>IF(MAX(tbl2020POS[[#This Row],[P]:[PR]])=tbl2020POS[[#This Row],[P]],1,0)</f>
        <v>0</v>
      </c>
      <c r="AA157" s="279">
        <f>IF(tbl2020POS[[#This Row],[QUALP]]=1,IF(tbl2020POS[[#This Row],[GS]]&gt;=GS_TO_QUALIFY,1,0),0)</f>
        <v>0</v>
      </c>
      <c r="AB157" s="279">
        <f>IF(tbl2020POS[[#This Row],[QUALP]]=1,IF(tbl2020POS[[#This Row],[G]]-tbl2020POS[[#This Row],[GS]]&gt;=RP_APP_TO_QUALIFY,1,0),0)</f>
        <v>0</v>
      </c>
      <c r="AC157" s="279" t="e">
        <f>IF(tbl2020POS[[#This Row],[C]]&gt;=GAMES_TO_QUALIFY,1,IF(tbl2020POS[[#This Row],[PRIMPOS]]="C",1,0))</f>
        <v>#REF!</v>
      </c>
      <c r="AD157" s="279" t="e">
        <f>IF(tbl2020POS[[#This Row],[1B]]&gt;=GAMES_TO_QUALIFY,1,IF(tbl2020POS[[#This Row],[PRIMPOS]]="1B",1,0))</f>
        <v>#REF!</v>
      </c>
      <c r="AE157" s="279" t="e">
        <f>IF(tbl2020POS[[#This Row],[2B]]&gt;=GAMES_TO_QUALIFY,1,IF(tbl2020POS[[#This Row],[PRIMPOS]]="2B",1,0))</f>
        <v>#REF!</v>
      </c>
      <c r="AF157" s="279" t="e">
        <f>IF(tbl2020POS[[#This Row],[3B]]&gt;=GAMES_TO_QUALIFY,1,IF(tbl2020POS[[#This Row],[PRIMPOS]]="3B",1,0))</f>
        <v>#REF!</v>
      </c>
      <c r="AG157" s="279" t="e">
        <f>IF(tbl2020POS[[#This Row],[SS]]&gt;=GAMES_TO_QUALIFY,1,IF(tbl2020POS[[#This Row],[PRIMPOS]]="SS",1,0))</f>
        <v>#REF!</v>
      </c>
      <c r="AH157" s="279" t="e">
        <f>IF(tbl2020POS[[#This Row],[LF]]&gt;=GAMES_TO_QUALIFY,1,0)</f>
        <v>#REF!</v>
      </c>
      <c r="AI157" s="279" t="e">
        <f>IF(tbl2020POS[[#This Row],[CF]]&gt;=GAMES_TO_QUALIFY,1,0)</f>
        <v>#REF!</v>
      </c>
      <c r="AJ157" s="279" t="e">
        <f>IF(tbl2020POS[[#This Row],[RF]]&gt;=GAMES_TO_QUALIFY,1,0)</f>
        <v>#REF!</v>
      </c>
      <c r="AK157" s="279" t="e">
        <f>IF(tbl2020POS[[#This Row],[OF]]&gt;=GAMES_TO_QUALIFY,1,IF(tbl2020POS[[#This Row],[PRIMPOS]]="OF",1,0))</f>
        <v>#REF!</v>
      </c>
      <c r="AL157" s="279" t="e">
        <f>IF(tbl2020POS[[#This Row],[DH]]&gt;=GAMES_TO_QUALIFY,1,IF(tbl2020POS[[#This Row],[PRIMPOS]]="DH",1,0))</f>
        <v>#REF!</v>
      </c>
      <c r="AM157" s="279" t="e" cm="1">
        <f t="array" aca="1" ref="AM1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7" s="280" t="str">
        <f>IFERROR(LEFT(tbl2020POS[[#This Row],[POSROUGH]],LEN(tbl2020POS[[#This Row],[POSROUGH]])-1),"")</f>
        <v/>
      </c>
      <c r="AP15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8" spans="1:42" x14ac:dyDescent="0.3">
      <c r="A158" s="277">
        <v>155</v>
      </c>
      <c r="B158" t="s">
        <v>20717</v>
      </c>
      <c r="C158" s="277">
        <v>28</v>
      </c>
      <c r="D158" s="278" t="s">
        <v>1481</v>
      </c>
      <c r="E158" s="277">
        <v>6</v>
      </c>
      <c r="F158" s="277">
        <v>34</v>
      </c>
      <c r="G158" s="277">
        <v>34</v>
      </c>
      <c r="H158" s="277">
        <v>34</v>
      </c>
      <c r="I158" s="277">
        <v>32</v>
      </c>
      <c r="J158" s="277">
        <v>0</v>
      </c>
      <c r="K158" s="277">
        <v>0</v>
      </c>
      <c r="L158" s="277">
        <v>1</v>
      </c>
      <c r="M158" s="277">
        <v>0</v>
      </c>
      <c r="N158" s="277">
        <v>27</v>
      </c>
      <c r="O158" s="277">
        <v>0</v>
      </c>
      <c r="P158" s="277">
        <v>4</v>
      </c>
      <c r="Q158" s="277">
        <v>0</v>
      </c>
      <c r="R158" s="277">
        <v>0</v>
      </c>
      <c r="S158" s="277">
        <v>4</v>
      </c>
      <c r="T158" s="277">
        <v>2</v>
      </c>
      <c r="U158" s="277">
        <v>0</v>
      </c>
      <c r="V158" s="277">
        <v>0</v>
      </c>
      <c r="W158" s="279" t="e">
        <f t="shared" si="2"/>
        <v>#REF!</v>
      </c>
      <c r="X158" s="279" t="s">
        <v>3707</v>
      </c>
      <c r="Y1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58" s="279">
        <f>IF(MAX(tbl2020POS[[#This Row],[P]:[PR]])=tbl2020POS[[#This Row],[P]],1,0)</f>
        <v>0</v>
      </c>
      <c r="AA158" s="279">
        <f>IF(tbl2020POS[[#This Row],[QUALP]]=1,IF(tbl2020POS[[#This Row],[GS]]&gt;=GS_TO_QUALIFY,1,0),0)</f>
        <v>0</v>
      </c>
      <c r="AB158" s="279">
        <f>IF(tbl2020POS[[#This Row],[QUALP]]=1,IF(tbl2020POS[[#This Row],[G]]-tbl2020POS[[#This Row],[GS]]&gt;=RP_APP_TO_QUALIFY,1,0),0)</f>
        <v>0</v>
      </c>
      <c r="AC158" s="279" t="e">
        <f>IF(tbl2020POS[[#This Row],[C]]&gt;=GAMES_TO_QUALIFY,1,IF(tbl2020POS[[#This Row],[PRIMPOS]]="C",1,0))</f>
        <v>#REF!</v>
      </c>
      <c r="AD158" s="279" t="e">
        <f>IF(tbl2020POS[[#This Row],[1B]]&gt;=GAMES_TO_QUALIFY,1,IF(tbl2020POS[[#This Row],[PRIMPOS]]="1B",1,0))</f>
        <v>#REF!</v>
      </c>
      <c r="AE158" s="279" t="e">
        <f>IF(tbl2020POS[[#This Row],[2B]]&gt;=GAMES_TO_QUALIFY,1,IF(tbl2020POS[[#This Row],[PRIMPOS]]="2B",1,0))</f>
        <v>#REF!</v>
      </c>
      <c r="AF158" s="279" t="e">
        <f>IF(tbl2020POS[[#This Row],[3B]]&gt;=GAMES_TO_QUALIFY,1,IF(tbl2020POS[[#This Row],[PRIMPOS]]="3B",1,0))</f>
        <v>#REF!</v>
      </c>
      <c r="AG158" s="279" t="e">
        <f>IF(tbl2020POS[[#This Row],[SS]]&gt;=GAMES_TO_QUALIFY,1,IF(tbl2020POS[[#This Row],[PRIMPOS]]="SS",1,0))</f>
        <v>#REF!</v>
      </c>
      <c r="AH158" s="279" t="e">
        <f>IF(tbl2020POS[[#This Row],[LF]]&gt;=GAMES_TO_QUALIFY,1,0)</f>
        <v>#REF!</v>
      </c>
      <c r="AI158" s="279" t="e">
        <f>IF(tbl2020POS[[#This Row],[CF]]&gt;=GAMES_TO_QUALIFY,1,0)</f>
        <v>#REF!</v>
      </c>
      <c r="AJ158" s="279" t="e">
        <f>IF(tbl2020POS[[#This Row],[RF]]&gt;=GAMES_TO_QUALIFY,1,0)</f>
        <v>#REF!</v>
      </c>
      <c r="AK158" s="279" t="e">
        <f>IF(tbl2020POS[[#This Row],[OF]]&gt;=GAMES_TO_QUALIFY,1,IF(tbl2020POS[[#This Row],[PRIMPOS]]="OF",1,0))</f>
        <v>#REF!</v>
      </c>
      <c r="AL158" s="279" t="e">
        <f>IF(tbl2020POS[[#This Row],[DH]]&gt;=GAMES_TO_QUALIFY,1,IF(tbl2020POS[[#This Row],[PRIMPOS]]="DH",1,0))</f>
        <v>#REF!</v>
      </c>
      <c r="AM158" s="279" t="e" cm="1">
        <f t="array" aca="1" ref="AM1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8" s="280" t="str">
        <f>IFERROR(LEFT(tbl2020POS[[#This Row],[POSROUGH]],LEN(tbl2020POS[[#This Row],[POSROUGH]])-1),"")</f>
        <v/>
      </c>
      <c r="AP15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9" spans="1:42" x14ac:dyDescent="0.3">
      <c r="A159" s="277">
        <v>156</v>
      </c>
      <c r="B159" t="s">
        <v>20718</v>
      </c>
      <c r="C159" s="277">
        <v>22</v>
      </c>
      <c r="D159" s="278" t="s">
        <v>20567</v>
      </c>
      <c r="E159" s="277" t="s">
        <v>20557</v>
      </c>
      <c r="F159" s="277">
        <v>10</v>
      </c>
      <c r="G159" s="277">
        <v>10</v>
      </c>
      <c r="H159" s="277">
        <v>0</v>
      </c>
      <c r="I159" s="277">
        <v>10</v>
      </c>
      <c r="J159" s="277">
        <v>10</v>
      </c>
      <c r="K159" s="277">
        <v>0</v>
      </c>
      <c r="L159" s="277">
        <v>0</v>
      </c>
      <c r="M159" s="277">
        <v>0</v>
      </c>
      <c r="N159" s="277">
        <v>0</v>
      </c>
      <c r="O159" s="277">
        <v>0</v>
      </c>
      <c r="P159" s="277">
        <v>0</v>
      </c>
      <c r="Q159" s="277">
        <v>0</v>
      </c>
      <c r="R159" s="277">
        <v>0</v>
      </c>
      <c r="S159" s="277">
        <v>0</v>
      </c>
      <c r="T159" s="277">
        <v>0</v>
      </c>
      <c r="U159" s="277">
        <v>0</v>
      </c>
      <c r="V159" s="277">
        <v>0</v>
      </c>
      <c r="W159" s="279" t="e">
        <f t="shared" si="2"/>
        <v>#REF!</v>
      </c>
      <c r="X159" s="279" t="s">
        <v>19931</v>
      </c>
      <c r="Y1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9" s="279">
        <f>IF(MAX(tbl2020POS[[#This Row],[P]:[PR]])=tbl2020POS[[#This Row],[P]],1,0)</f>
        <v>1</v>
      </c>
      <c r="AA159" s="279">
        <f>IF(tbl2020POS[[#This Row],[QUALP]]=1,IF(tbl2020POS[[#This Row],[GS]]&gt;=GS_TO_QUALIFY,1,0),0)</f>
        <v>1</v>
      </c>
      <c r="AB159" s="279">
        <f>IF(tbl2020POS[[#This Row],[QUALP]]=1,IF(tbl2020POS[[#This Row],[G]]-tbl2020POS[[#This Row],[GS]]&gt;=RP_APP_TO_QUALIFY,1,0),0)</f>
        <v>0</v>
      </c>
      <c r="AC159" s="279" t="e">
        <f>IF(tbl2020POS[[#This Row],[C]]&gt;=GAMES_TO_QUALIFY,1,IF(tbl2020POS[[#This Row],[PRIMPOS]]="C",1,0))</f>
        <v>#REF!</v>
      </c>
      <c r="AD159" s="279" t="e">
        <f>IF(tbl2020POS[[#This Row],[1B]]&gt;=GAMES_TO_QUALIFY,1,IF(tbl2020POS[[#This Row],[PRIMPOS]]="1B",1,0))</f>
        <v>#REF!</v>
      </c>
      <c r="AE159" s="279" t="e">
        <f>IF(tbl2020POS[[#This Row],[2B]]&gt;=GAMES_TO_QUALIFY,1,IF(tbl2020POS[[#This Row],[PRIMPOS]]="2B",1,0))</f>
        <v>#REF!</v>
      </c>
      <c r="AF159" s="279" t="e">
        <f>IF(tbl2020POS[[#This Row],[3B]]&gt;=GAMES_TO_QUALIFY,1,IF(tbl2020POS[[#This Row],[PRIMPOS]]="3B",1,0))</f>
        <v>#REF!</v>
      </c>
      <c r="AG159" s="279" t="e">
        <f>IF(tbl2020POS[[#This Row],[SS]]&gt;=GAMES_TO_QUALIFY,1,IF(tbl2020POS[[#This Row],[PRIMPOS]]="SS",1,0))</f>
        <v>#REF!</v>
      </c>
      <c r="AH159" s="279" t="e">
        <f>IF(tbl2020POS[[#This Row],[LF]]&gt;=GAMES_TO_QUALIFY,1,0)</f>
        <v>#REF!</v>
      </c>
      <c r="AI159" s="279" t="e">
        <f>IF(tbl2020POS[[#This Row],[CF]]&gt;=GAMES_TO_QUALIFY,1,0)</f>
        <v>#REF!</v>
      </c>
      <c r="AJ159" s="279" t="e">
        <f>IF(tbl2020POS[[#This Row],[RF]]&gt;=GAMES_TO_QUALIFY,1,0)</f>
        <v>#REF!</v>
      </c>
      <c r="AK159" s="279" t="e">
        <f>IF(tbl2020POS[[#This Row],[OF]]&gt;=GAMES_TO_QUALIFY,1,IF(tbl2020POS[[#This Row],[PRIMPOS]]="OF",1,0))</f>
        <v>#REF!</v>
      </c>
      <c r="AL159" s="279" t="e">
        <f>IF(tbl2020POS[[#This Row],[DH]]&gt;=GAMES_TO_QUALIFY,1,IF(tbl2020POS[[#This Row],[PRIMPOS]]="DH",1,0))</f>
        <v>#REF!</v>
      </c>
      <c r="AM159" s="279" t="str" cm="1">
        <f t="array" aca="1" ref="AM1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9" s="280" t="str">
        <f>IFERROR(LEFT(tbl2020POS[[#This Row],[POSROUGH]],LEN(tbl2020POS[[#This Row],[POSROUGH]])-1),"")</f>
        <v/>
      </c>
      <c r="AP15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60" spans="1:42" x14ac:dyDescent="0.3">
      <c r="A160" s="277">
        <v>157</v>
      </c>
      <c r="B160" t="s">
        <v>20719</v>
      </c>
      <c r="C160" s="277">
        <v>33</v>
      </c>
      <c r="D160" s="278" t="s">
        <v>1470</v>
      </c>
      <c r="E160" s="277">
        <v>6</v>
      </c>
      <c r="F160" s="277">
        <v>10</v>
      </c>
      <c r="G160" s="277">
        <v>0</v>
      </c>
      <c r="H160" s="277">
        <v>0</v>
      </c>
      <c r="I160" s="277">
        <v>10</v>
      </c>
      <c r="J160" s="277">
        <v>10</v>
      </c>
      <c r="K160" s="277">
        <v>0</v>
      </c>
      <c r="L160" s="277">
        <v>0</v>
      </c>
      <c r="M160" s="277">
        <v>0</v>
      </c>
      <c r="N160" s="277">
        <v>0</v>
      </c>
      <c r="O160" s="277">
        <v>0</v>
      </c>
      <c r="P160" s="277">
        <v>0</v>
      </c>
      <c r="Q160" s="277">
        <v>0</v>
      </c>
      <c r="R160" s="277">
        <v>0</v>
      </c>
      <c r="S160" s="277">
        <v>0</v>
      </c>
      <c r="T160" s="277">
        <v>0</v>
      </c>
      <c r="U160" s="277">
        <v>0</v>
      </c>
      <c r="V160" s="277">
        <v>0</v>
      </c>
      <c r="W160" s="279" t="e">
        <f t="shared" si="2"/>
        <v>#REF!</v>
      </c>
      <c r="X160" s="279" t="s">
        <v>12015</v>
      </c>
      <c r="Y1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0" s="279">
        <f>IF(MAX(tbl2020POS[[#This Row],[P]:[PR]])=tbl2020POS[[#This Row],[P]],1,0)</f>
        <v>1</v>
      </c>
      <c r="AA160" s="279">
        <f>IF(tbl2020POS[[#This Row],[QUALP]]=1,IF(tbl2020POS[[#This Row],[GS]]&gt;=GS_TO_QUALIFY,1,0),0)</f>
        <v>0</v>
      </c>
      <c r="AB160" s="279">
        <f>IF(tbl2020POS[[#This Row],[QUALP]]=1,IF(tbl2020POS[[#This Row],[G]]-tbl2020POS[[#This Row],[GS]]&gt;=RP_APP_TO_QUALIFY,1,0),0)</f>
        <v>1</v>
      </c>
      <c r="AC160" s="279" t="e">
        <f>IF(tbl2020POS[[#This Row],[C]]&gt;=GAMES_TO_QUALIFY,1,IF(tbl2020POS[[#This Row],[PRIMPOS]]="C",1,0))</f>
        <v>#REF!</v>
      </c>
      <c r="AD160" s="279" t="e">
        <f>IF(tbl2020POS[[#This Row],[1B]]&gt;=GAMES_TO_QUALIFY,1,IF(tbl2020POS[[#This Row],[PRIMPOS]]="1B",1,0))</f>
        <v>#REF!</v>
      </c>
      <c r="AE160" s="279" t="e">
        <f>IF(tbl2020POS[[#This Row],[2B]]&gt;=GAMES_TO_QUALIFY,1,IF(tbl2020POS[[#This Row],[PRIMPOS]]="2B",1,0))</f>
        <v>#REF!</v>
      </c>
      <c r="AF160" s="279" t="e">
        <f>IF(tbl2020POS[[#This Row],[3B]]&gt;=GAMES_TO_QUALIFY,1,IF(tbl2020POS[[#This Row],[PRIMPOS]]="3B",1,0))</f>
        <v>#REF!</v>
      </c>
      <c r="AG160" s="279" t="e">
        <f>IF(tbl2020POS[[#This Row],[SS]]&gt;=GAMES_TO_QUALIFY,1,IF(tbl2020POS[[#This Row],[PRIMPOS]]="SS",1,0))</f>
        <v>#REF!</v>
      </c>
      <c r="AH160" s="279" t="e">
        <f>IF(tbl2020POS[[#This Row],[LF]]&gt;=GAMES_TO_QUALIFY,1,0)</f>
        <v>#REF!</v>
      </c>
      <c r="AI160" s="279" t="e">
        <f>IF(tbl2020POS[[#This Row],[CF]]&gt;=GAMES_TO_QUALIFY,1,0)</f>
        <v>#REF!</v>
      </c>
      <c r="AJ160" s="279" t="e">
        <f>IF(tbl2020POS[[#This Row],[RF]]&gt;=GAMES_TO_QUALIFY,1,0)</f>
        <v>#REF!</v>
      </c>
      <c r="AK160" s="279" t="e">
        <f>IF(tbl2020POS[[#This Row],[OF]]&gt;=GAMES_TO_QUALIFY,1,IF(tbl2020POS[[#This Row],[PRIMPOS]]="OF",1,0))</f>
        <v>#REF!</v>
      </c>
      <c r="AL160" s="279" t="e">
        <f>IF(tbl2020POS[[#This Row],[DH]]&gt;=GAMES_TO_QUALIFY,1,IF(tbl2020POS[[#This Row],[PRIMPOS]]="DH",1,0))</f>
        <v>#REF!</v>
      </c>
      <c r="AM160" s="279" t="str" cm="1">
        <f t="array" aca="1" ref="AM1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0" s="280" t="str">
        <f>IFERROR(LEFT(tbl2020POS[[#This Row],[POSROUGH]],LEN(tbl2020POS[[#This Row],[POSROUGH]])-1),"")</f>
        <v/>
      </c>
      <c r="AP16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1" spans="1:42" x14ac:dyDescent="0.3">
      <c r="A161" s="277">
        <v>158</v>
      </c>
      <c r="B161" t="s">
        <v>20720</v>
      </c>
      <c r="C161" s="277">
        <v>25</v>
      </c>
      <c r="D161" s="278" t="s">
        <v>1379</v>
      </c>
      <c r="E161" s="277">
        <v>4</v>
      </c>
      <c r="F161" s="277">
        <v>8</v>
      </c>
      <c r="G161" s="277">
        <v>8</v>
      </c>
      <c r="H161" s="277">
        <v>0</v>
      </c>
      <c r="I161" s="277">
        <v>8</v>
      </c>
      <c r="J161" s="277">
        <v>8</v>
      </c>
      <c r="K161" s="277">
        <v>0</v>
      </c>
      <c r="L161" s="277">
        <v>0</v>
      </c>
      <c r="M161" s="277">
        <v>0</v>
      </c>
      <c r="N161" s="277">
        <v>0</v>
      </c>
      <c r="O161" s="277">
        <v>0</v>
      </c>
      <c r="P161" s="277">
        <v>0</v>
      </c>
      <c r="Q161" s="277">
        <v>0</v>
      </c>
      <c r="R161" s="277">
        <v>0</v>
      </c>
      <c r="S161" s="277">
        <v>0</v>
      </c>
      <c r="T161" s="277">
        <v>0</v>
      </c>
      <c r="U161" s="277">
        <v>0</v>
      </c>
      <c r="V161" s="277">
        <v>0</v>
      </c>
      <c r="W161" s="279" t="e">
        <f t="shared" si="2"/>
        <v>#REF!</v>
      </c>
      <c r="X161" s="279" t="s">
        <v>13985</v>
      </c>
      <c r="Y1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1" s="279">
        <f>IF(MAX(tbl2020POS[[#This Row],[P]:[PR]])=tbl2020POS[[#This Row],[P]],1,0)</f>
        <v>1</v>
      </c>
      <c r="AA161" s="279">
        <f>IF(tbl2020POS[[#This Row],[QUALP]]=1,IF(tbl2020POS[[#This Row],[GS]]&gt;=GS_TO_QUALIFY,1,0),0)</f>
        <v>0</v>
      </c>
      <c r="AB161" s="279">
        <f>IF(tbl2020POS[[#This Row],[QUALP]]=1,IF(tbl2020POS[[#This Row],[G]]-tbl2020POS[[#This Row],[GS]]&gt;=RP_APP_TO_QUALIFY,1,0),0)</f>
        <v>0</v>
      </c>
      <c r="AC161" s="279" t="e">
        <f>IF(tbl2020POS[[#This Row],[C]]&gt;=GAMES_TO_QUALIFY,1,IF(tbl2020POS[[#This Row],[PRIMPOS]]="C",1,0))</f>
        <v>#REF!</v>
      </c>
      <c r="AD161" s="279" t="e">
        <f>IF(tbl2020POS[[#This Row],[1B]]&gt;=GAMES_TO_QUALIFY,1,IF(tbl2020POS[[#This Row],[PRIMPOS]]="1B",1,0))</f>
        <v>#REF!</v>
      </c>
      <c r="AE161" s="279" t="e">
        <f>IF(tbl2020POS[[#This Row],[2B]]&gt;=GAMES_TO_QUALIFY,1,IF(tbl2020POS[[#This Row],[PRIMPOS]]="2B",1,0))</f>
        <v>#REF!</v>
      </c>
      <c r="AF161" s="279" t="e">
        <f>IF(tbl2020POS[[#This Row],[3B]]&gt;=GAMES_TO_QUALIFY,1,IF(tbl2020POS[[#This Row],[PRIMPOS]]="3B",1,0))</f>
        <v>#REF!</v>
      </c>
      <c r="AG161" s="279" t="e">
        <f>IF(tbl2020POS[[#This Row],[SS]]&gt;=GAMES_TO_QUALIFY,1,IF(tbl2020POS[[#This Row],[PRIMPOS]]="SS",1,0))</f>
        <v>#REF!</v>
      </c>
      <c r="AH161" s="279" t="e">
        <f>IF(tbl2020POS[[#This Row],[LF]]&gt;=GAMES_TO_QUALIFY,1,0)</f>
        <v>#REF!</v>
      </c>
      <c r="AI161" s="279" t="e">
        <f>IF(tbl2020POS[[#This Row],[CF]]&gt;=GAMES_TO_QUALIFY,1,0)</f>
        <v>#REF!</v>
      </c>
      <c r="AJ161" s="279" t="e">
        <f>IF(tbl2020POS[[#This Row],[RF]]&gt;=GAMES_TO_QUALIFY,1,0)</f>
        <v>#REF!</v>
      </c>
      <c r="AK161" s="279" t="e">
        <f>IF(tbl2020POS[[#This Row],[OF]]&gt;=GAMES_TO_QUALIFY,1,IF(tbl2020POS[[#This Row],[PRIMPOS]]="OF",1,0))</f>
        <v>#REF!</v>
      </c>
      <c r="AL161" s="279" t="e">
        <f>IF(tbl2020POS[[#This Row],[DH]]&gt;=GAMES_TO_QUALIFY,1,IF(tbl2020POS[[#This Row],[PRIMPOS]]="DH",1,0))</f>
        <v>#REF!</v>
      </c>
      <c r="AM161" s="279" t="str" cm="1">
        <f t="array" aca="1" ref="AM1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1" s="280" t="str">
        <f>IFERROR(LEFT(tbl2020POS[[#This Row],[POSROUGH]],LEN(tbl2020POS[[#This Row],[POSROUGH]])-1),"")</f>
        <v/>
      </c>
      <c r="AP16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2" spans="1:42" x14ac:dyDescent="0.3">
      <c r="A162" s="277">
        <v>159</v>
      </c>
      <c r="B162" t="s">
        <v>20721</v>
      </c>
      <c r="C162" s="277">
        <v>30</v>
      </c>
      <c r="D162" s="278" t="s">
        <v>1531</v>
      </c>
      <c r="E162" s="277">
        <v>12</v>
      </c>
      <c r="F162" s="277">
        <v>9</v>
      </c>
      <c r="G162" s="277">
        <v>9</v>
      </c>
      <c r="H162" s="277">
        <v>0</v>
      </c>
      <c r="I162" s="277">
        <v>9</v>
      </c>
      <c r="J162" s="277">
        <v>9</v>
      </c>
      <c r="K162" s="277">
        <v>0</v>
      </c>
      <c r="L162" s="277">
        <v>0</v>
      </c>
      <c r="M162" s="277">
        <v>0</v>
      </c>
      <c r="N162" s="277">
        <v>0</v>
      </c>
      <c r="O162" s="277">
        <v>0</v>
      </c>
      <c r="P162" s="277">
        <v>0</v>
      </c>
      <c r="Q162" s="277">
        <v>0</v>
      </c>
      <c r="R162" s="277">
        <v>0</v>
      </c>
      <c r="S162" s="277">
        <v>0</v>
      </c>
      <c r="T162" s="277">
        <v>0</v>
      </c>
      <c r="U162" s="277">
        <v>0</v>
      </c>
      <c r="V162" s="277">
        <v>0</v>
      </c>
      <c r="W162" s="279" t="e">
        <f t="shared" si="2"/>
        <v>#REF!</v>
      </c>
      <c r="X162" s="279" t="s">
        <v>1629</v>
      </c>
      <c r="Y1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2" s="279">
        <f>IF(MAX(tbl2020POS[[#This Row],[P]:[PR]])=tbl2020POS[[#This Row],[P]],1,0)</f>
        <v>1</v>
      </c>
      <c r="AA162" s="279">
        <f>IF(tbl2020POS[[#This Row],[QUALP]]=1,IF(tbl2020POS[[#This Row],[GS]]&gt;=GS_TO_QUALIFY,1,0),0)</f>
        <v>0</v>
      </c>
      <c r="AB162" s="279">
        <f>IF(tbl2020POS[[#This Row],[QUALP]]=1,IF(tbl2020POS[[#This Row],[G]]-tbl2020POS[[#This Row],[GS]]&gt;=RP_APP_TO_QUALIFY,1,0),0)</f>
        <v>0</v>
      </c>
      <c r="AC162" s="279" t="e">
        <f>IF(tbl2020POS[[#This Row],[C]]&gt;=GAMES_TO_QUALIFY,1,IF(tbl2020POS[[#This Row],[PRIMPOS]]="C",1,0))</f>
        <v>#REF!</v>
      </c>
      <c r="AD162" s="279" t="e">
        <f>IF(tbl2020POS[[#This Row],[1B]]&gt;=GAMES_TO_QUALIFY,1,IF(tbl2020POS[[#This Row],[PRIMPOS]]="1B",1,0))</f>
        <v>#REF!</v>
      </c>
      <c r="AE162" s="279" t="e">
        <f>IF(tbl2020POS[[#This Row],[2B]]&gt;=GAMES_TO_QUALIFY,1,IF(tbl2020POS[[#This Row],[PRIMPOS]]="2B",1,0))</f>
        <v>#REF!</v>
      </c>
      <c r="AF162" s="279" t="e">
        <f>IF(tbl2020POS[[#This Row],[3B]]&gt;=GAMES_TO_QUALIFY,1,IF(tbl2020POS[[#This Row],[PRIMPOS]]="3B",1,0))</f>
        <v>#REF!</v>
      </c>
      <c r="AG162" s="279" t="e">
        <f>IF(tbl2020POS[[#This Row],[SS]]&gt;=GAMES_TO_QUALIFY,1,IF(tbl2020POS[[#This Row],[PRIMPOS]]="SS",1,0))</f>
        <v>#REF!</v>
      </c>
      <c r="AH162" s="279" t="e">
        <f>IF(tbl2020POS[[#This Row],[LF]]&gt;=GAMES_TO_QUALIFY,1,0)</f>
        <v>#REF!</v>
      </c>
      <c r="AI162" s="279" t="e">
        <f>IF(tbl2020POS[[#This Row],[CF]]&gt;=GAMES_TO_QUALIFY,1,0)</f>
        <v>#REF!</v>
      </c>
      <c r="AJ162" s="279" t="e">
        <f>IF(tbl2020POS[[#This Row],[RF]]&gt;=GAMES_TO_QUALIFY,1,0)</f>
        <v>#REF!</v>
      </c>
      <c r="AK162" s="279" t="e">
        <f>IF(tbl2020POS[[#This Row],[OF]]&gt;=GAMES_TO_QUALIFY,1,IF(tbl2020POS[[#This Row],[PRIMPOS]]="OF",1,0))</f>
        <v>#REF!</v>
      </c>
      <c r="AL162" s="279" t="e">
        <f>IF(tbl2020POS[[#This Row],[DH]]&gt;=GAMES_TO_QUALIFY,1,IF(tbl2020POS[[#This Row],[PRIMPOS]]="DH",1,0))</f>
        <v>#REF!</v>
      </c>
      <c r="AM162" s="279" t="str" cm="1">
        <f t="array" aca="1" ref="AM1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2" s="280" t="str">
        <f>IFERROR(LEFT(tbl2020POS[[#This Row],[POSROUGH]],LEN(tbl2020POS[[#This Row],[POSROUGH]])-1),"")</f>
        <v/>
      </c>
      <c r="AP16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3" spans="1:42" x14ac:dyDescent="0.3">
      <c r="A163" s="277">
        <v>160</v>
      </c>
      <c r="B163" t="s">
        <v>20722</v>
      </c>
      <c r="C163" s="277">
        <v>26</v>
      </c>
      <c r="D163" s="278" t="s">
        <v>1464</v>
      </c>
      <c r="E163" s="277">
        <v>4</v>
      </c>
      <c r="F163" s="277">
        <v>9</v>
      </c>
      <c r="G163" s="277">
        <v>0</v>
      </c>
      <c r="H163" s="277">
        <v>0</v>
      </c>
      <c r="I163" s="277">
        <v>9</v>
      </c>
      <c r="J163" s="277">
        <v>9</v>
      </c>
      <c r="K163" s="277">
        <v>0</v>
      </c>
      <c r="L163" s="277">
        <v>0</v>
      </c>
      <c r="M163" s="277">
        <v>0</v>
      </c>
      <c r="N163" s="277">
        <v>0</v>
      </c>
      <c r="O163" s="277">
        <v>0</v>
      </c>
      <c r="P163" s="277">
        <v>0</v>
      </c>
      <c r="Q163" s="277">
        <v>0</v>
      </c>
      <c r="R163" s="277">
        <v>0</v>
      </c>
      <c r="S163" s="277">
        <v>0</v>
      </c>
      <c r="T163" s="277">
        <v>0</v>
      </c>
      <c r="U163" s="277">
        <v>0</v>
      </c>
      <c r="V163" s="277">
        <v>0</v>
      </c>
      <c r="W163" s="279" t="e">
        <f t="shared" si="2"/>
        <v>#REF!</v>
      </c>
      <c r="X163" s="279" t="s">
        <v>15697</v>
      </c>
      <c r="Y1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3" s="279">
        <f>IF(MAX(tbl2020POS[[#This Row],[P]:[PR]])=tbl2020POS[[#This Row],[P]],1,0)</f>
        <v>1</v>
      </c>
      <c r="AA163" s="279">
        <f>IF(tbl2020POS[[#This Row],[QUALP]]=1,IF(tbl2020POS[[#This Row],[GS]]&gt;=GS_TO_QUALIFY,1,0),0)</f>
        <v>0</v>
      </c>
      <c r="AB163" s="279">
        <f>IF(tbl2020POS[[#This Row],[QUALP]]=1,IF(tbl2020POS[[#This Row],[G]]-tbl2020POS[[#This Row],[GS]]&gt;=RP_APP_TO_QUALIFY,1,0),0)</f>
        <v>1</v>
      </c>
      <c r="AC163" s="279" t="e">
        <f>IF(tbl2020POS[[#This Row],[C]]&gt;=GAMES_TO_QUALIFY,1,IF(tbl2020POS[[#This Row],[PRIMPOS]]="C",1,0))</f>
        <v>#REF!</v>
      </c>
      <c r="AD163" s="279" t="e">
        <f>IF(tbl2020POS[[#This Row],[1B]]&gt;=GAMES_TO_QUALIFY,1,IF(tbl2020POS[[#This Row],[PRIMPOS]]="1B",1,0))</f>
        <v>#REF!</v>
      </c>
      <c r="AE163" s="279" t="e">
        <f>IF(tbl2020POS[[#This Row],[2B]]&gt;=GAMES_TO_QUALIFY,1,IF(tbl2020POS[[#This Row],[PRIMPOS]]="2B",1,0))</f>
        <v>#REF!</v>
      </c>
      <c r="AF163" s="279" t="e">
        <f>IF(tbl2020POS[[#This Row],[3B]]&gt;=GAMES_TO_QUALIFY,1,IF(tbl2020POS[[#This Row],[PRIMPOS]]="3B",1,0))</f>
        <v>#REF!</v>
      </c>
      <c r="AG163" s="279" t="e">
        <f>IF(tbl2020POS[[#This Row],[SS]]&gt;=GAMES_TO_QUALIFY,1,IF(tbl2020POS[[#This Row],[PRIMPOS]]="SS",1,0))</f>
        <v>#REF!</v>
      </c>
      <c r="AH163" s="279" t="e">
        <f>IF(tbl2020POS[[#This Row],[LF]]&gt;=GAMES_TO_QUALIFY,1,0)</f>
        <v>#REF!</v>
      </c>
      <c r="AI163" s="279" t="e">
        <f>IF(tbl2020POS[[#This Row],[CF]]&gt;=GAMES_TO_QUALIFY,1,0)</f>
        <v>#REF!</v>
      </c>
      <c r="AJ163" s="279" t="e">
        <f>IF(tbl2020POS[[#This Row],[RF]]&gt;=GAMES_TO_QUALIFY,1,0)</f>
        <v>#REF!</v>
      </c>
      <c r="AK163" s="279" t="e">
        <f>IF(tbl2020POS[[#This Row],[OF]]&gt;=GAMES_TO_QUALIFY,1,IF(tbl2020POS[[#This Row],[PRIMPOS]]="OF",1,0))</f>
        <v>#REF!</v>
      </c>
      <c r="AL163" s="279" t="e">
        <f>IF(tbl2020POS[[#This Row],[DH]]&gt;=GAMES_TO_QUALIFY,1,IF(tbl2020POS[[#This Row],[PRIMPOS]]="DH",1,0))</f>
        <v>#REF!</v>
      </c>
      <c r="AM163" s="279" t="str" cm="1">
        <f t="array" aca="1" ref="AM1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3" s="280" t="str">
        <f>IFERROR(LEFT(tbl2020POS[[#This Row],[POSROUGH]],LEN(tbl2020POS[[#This Row],[POSROUGH]])-1),"")</f>
        <v/>
      </c>
      <c r="AP16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4" spans="1:42" x14ac:dyDescent="0.3">
      <c r="A164" s="277">
        <v>161</v>
      </c>
      <c r="B164" t="s">
        <v>20723</v>
      </c>
      <c r="C164" s="277">
        <v>27</v>
      </c>
      <c r="D164" s="278" t="s">
        <v>1470</v>
      </c>
      <c r="E164" s="277">
        <v>6</v>
      </c>
      <c r="F164" s="277">
        <v>11</v>
      </c>
      <c r="G164" s="277">
        <v>11</v>
      </c>
      <c r="H164" s="277">
        <v>0</v>
      </c>
      <c r="I164" s="277">
        <v>11</v>
      </c>
      <c r="J164" s="277">
        <v>11</v>
      </c>
      <c r="K164" s="277">
        <v>0</v>
      </c>
      <c r="L164" s="277">
        <v>0</v>
      </c>
      <c r="M164" s="277">
        <v>0</v>
      </c>
      <c r="N164" s="277">
        <v>0</v>
      </c>
      <c r="O164" s="277">
        <v>0</v>
      </c>
      <c r="P164" s="277">
        <v>0</v>
      </c>
      <c r="Q164" s="277">
        <v>0</v>
      </c>
      <c r="R164" s="277">
        <v>0</v>
      </c>
      <c r="S164" s="277">
        <v>0</v>
      </c>
      <c r="T164" s="277">
        <v>0</v>
      </c>
      <c r="U164" s="277">
        <v>0</v>
      </c>
      <c r="V164" s="277">
        <v>0</v>
      </c>
      <c r="W164" s="279" t="e">
        <f t="shared" si="2"/>
        <v>#REF!</v>
      </c>
      <c r="X164" s="279" t="s">
        <v>1631</v>
      </c>
      <c r="Y1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4" s="279">
        <f>IF(MAX(tbl2020POS[[#This Row],[P]:[PR]])=tbl2020POS[[#This Row],[P]],1,0)</f>
        <v>1</v>
      </c>
      <c r="AA164" s="279">
        <f>IF(tbl2020POS[[#This Row],[QUALP]]=1,IF(tbl2020POS[[#This Row],[GS]]&gt;=GS_TO_QUALIFY,1,0),0)</f>
        <v>1</v>
      </c>
      <c r="AB164" s="279">
        <f>IF(tbl2020POS[[#This Row],[QUALP]]=1,IF(tbl2020POS[[#This Row],[G]]-tbl2020POS[[#This Row],[GS]]&gt;=RP_APP_TO_QUALIFY,1,0),0)</f>
        <v>0</v>
      </c>
      <c r="AC164" s="279" t="e">
        <f>IF(tbl2020POS[[#This Row],[C]]&gt;=GAMES_TO_QUALIFY,1,IF(tbl2020POS[[#This Row],[PRIMPOS]]="C",1,0))</f>
        <v>#REF!</v>
      </c>
      <c r="AD164" s="279" t="e">
        <f>IF(tbl2020POS[[#This Row],[1B]]&gt;=GAMES_TO_QUALIFY,1,IF(tbl2020POS[[#This Row],[PRIMPOS]]="1B",1,0))</f>
        <v>#REF!</v>
      </c>
      <c r="AE164" s="279" t="e">
        <f>IF(tbl2020POS[[#This Row],[2B]]&gt;=GAMES_TO_QUALIFY,1,IF(tbl2020POS[[#This Row],[PRIMPOS]]="2B",1,0))</f>
        <v>#REF!</v>
      </c>
      <c r="AF164" s="279" t="e">
        <f>IF(tbl2020POS[[#This Row],[3B]]&gt;=GAMES_TO_QUALIFY,1,IF(tbl2020POS[[#This Row],[PRIMPOS]]="3B",1,0))</f>
        <v>#REF!</v>
      </c>
      <c r="AG164" s="279" t="e">
        <f>IF(tbl2020POS[[#This Row],[SS]]&gt;=GAMES_TO_QUALIFY,1,IF(tbl2020POS[[#This Row],[PRIMPOS]]="SS",1,0))</f>
        <v>#REF!</v>
      </c>
      <c r="AH164" s="279" t="e">
        <f>IF(tbl2020POS[[#This Row],[LF]]&gt;=GAMES_TO_QUALIFY,1,0)</f>
        <v>#REF!</v>
      </c>
      <c r="AI164" s="279" t="e">
        <f>IF(tbl2020POS[[#This Row],[CF]]&gt;=GAMES_TO_QUALIFY,1,0)</f>
        <v>#REF!</v>
      </c>
      <c r="AJ164" s="279" t="e">
        <f>IF(tbl2020POS[[#This Row],[RF]]&gt;=GAMES_TO_QUALIFY,1,0)</f>
        <v>#REF!</v>
      </c>
      <c r="AK164" s="279" t="e">
        <f>IF(tbl2020POS[[#This Row],[OF]]&gt;=GAMES_TO_QUALIFY,1,IF(tbl2020POS[[#This Row],[PRIMPOS]]="OF",1,0))</f>
        <v>#REF!</v>
      </c>
      <c r="AL164" s="279" t="e">
        <f>IF(tbl2020POS[[#This Row],[DH]]&gt;=GAMES_TO_QUALIFY,1,IF(tbl2020POS[[#This Row],[PRIMPOS]]="DH",1,0))</f>
        <v>#REF!</v>
      </c>
      <c r="AM164" s="279" t="str" cm="1">
        <f t="array" aca="1" ref="AM1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4" s="280" t="str">
        <f>IFERROR(LEFT(tbl2020POS[[#This Row],[POSROUGH]],LEN(tbl2020POS[[#This Row],[POSROUGH]])-1),"")</f>
        <v/>
      </c>
      <c r="AP16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65" spans="1:42" x14ac:dyDescent="0.3">
      <c r="A165" s="277">
        <v>162</v>
      </c>
      <c r="B165" t="s">
        <v>20724</v>
      </c>
      <c r="C165" s="277">
        <v>27</v>
      </c>
      <c r="D165" s="278" t="s">
        <v>1416</v>
      </c>
      <c r="E165" s="277">
        <v>3</v>
      </c>
      <c r="F165" s="277">
        <v>4</v>
      </c>
      <c r="G165" s="277">
        <v>0</v>
      </c>
      <c r="H165" s="277">
        <v>0</v>
      </c>
      <c r="I165" s="277">
        <v>4</v>
      </c>
      <c r="J165" s="277">
        <v>4</v>
      </c>
      <c r="K165" s="277">
        <v>0</v>
      </c>
      <c r="L165" s="277">
        <v>0</v>
      </c>
      <c r="M165" s="277">
        <v>0</v>
      </c>
      <c r="N165" s="277">
        <v>0</v>
      </c>
      <c r="O165" s="277">
        <v>0</v>
      </c>
      <c r="P165" s="277">
        <v>0</v>
      </c>
      <c r="Q165" s="277">
        <v>0</v>
      </c>
      <c r="R165" s="277">
        <v>0</v>
      </c>
      <c r="S165" s="277">
        <v>0</v>
      </c>
      <c r="T165" s="277">
        <v>0</v>
      </c>
      <c r="U165" s="277">
        <v>0</v>
      </c>
      <c r="V165" s="277">
        <v>0</v>
      </c>
      <c r="W165" s="279" t="e">
        <f t="shared" si="2"/>
        <v>#REF!</v>
      </c>
      <c r="X165" s="279" t="s">
        <v>17431</v>
      </c>
      <c r="Y1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5" s="279">
        <f>IF(MAX(tbl2020POS[[#This Row],[P]:[PR]])=tbl2020POS[[#This Row],[P]],1,0)</f>
        <v>1</v>
      </c>
      <c r="AA165" s="279">
        <f>IF(tbl2020POS[[#This Row],[QUALP]]=1,IF(tbl2020POS[[#This Row],[GS]]&gt;=GS_TO_QUALIFY,1,0),0)</f>
        <v>0</v>
      </c>
      <c r="AB165" s="279">
        <f>IF(tbl2020POS[[#This Row],[QUALP]]=1,IF(tbl2020POS[[#This Row],[G]]-tbl2020POS[[#This Row],[GS]]&gt;=RP_APP_TO_QUALIFY,1,0),0)</f>
        <v>0</v>
      </c>
      <c r="AC165" s="279" t="e">
        <f>IF(tbl2020POS[[#This Row],[C]]&gt;=GAMES_TO_QUALIFY,1,IF(tbl2020POS[[#This Row],[PRIMPOS]]="C",1,0))</f>
        <v>#REF!</v>
      </c>
      <c r="AD165" s="279" t="e">
        <f>IF(tbl2020POS[[#This Row],[1B]]&gt;=GAMES_TO_QUALIFY,1,IF(tbl2020POS[[#This Row],[PRIMPOS]]="1B",1,0))</f>
        <v>#REF!</v>
      </c>
      <c r="AE165" s="279" t="e">
        <f>IF(tbl2020POS[[#This Row],[2B]]&gt;=GAMES_TO_QUALIFY,1,IF(tbl2020POS[[#This Row],[PRIMPOS]]="2B",1,0))</f>
        <v>#REF!</v>
      </c>
      <c r="AF165" s="279" t="e">
        <f>IF(tbl2020POS[[#This Row],[3B]]&gt;=GAMES_TO_QUALIFY,1,IF(tbl2020POS[[#This Row],[PRIMPOS]]="3B",1,0))</f>
        <v>#REF!</v>
      </c>
      <c r="AG165" s="279" t="e">
        <f>IF(tbl2020POS[[#This Row],[SS]]&gt;=GAMES_TO_QUALIFY,1,IF(tbl2020POS[[#This Row],[PRIMPOS]]="SS",1,0))</f>
        <v>#REF!</v>
      </c>
      <c r="AH165" s="279" t="e">
        <f>IF(tbl2020POS[[#This Row],[LF]]&gt;=GAMES_TO_QUALIFY,1,0)</f>
        <v>#REF!</v>
      </c>
      <c r="AI165" s="279" t="e">
        <f>IF(tbl2020POS[[#This Row],[CF]]&gt;=GAMES_TO_QUALIFY,1,0)</f>
        <v>#REF!</v>
      </c>
      <c r="AJ165" s="279" t="e">
        <f>IF(tbl2020POS[[#This Row],[RF]]&gt;=GAMES_TO_QUALIFY,1,0)</f>
        <v>#REF!</v>
      </c>
      <c r="AK165" s="279" t="e">
        <f>IF(tbl2020POS[[#This Row],[OF]]&gt;=GAMES_TO_QUALIFY,1,IF(tbl2020POS[[#This Row],[PRIMPOS]]="OF",1,0))</f>
        <v>#REF!</v>
      </c>
      <c r="AL165" s="279" t="e">
        <f>IF(tbl2020POS[[#This Row],[DH]]&gt;=GAMES_TO_QUALIFY,1,IF(tbl2020POS[[#This Row],[PRIMPOS]]="DH",1,0))</f>
        <v>#REF!</v>
      </c>
      <c r="AM165" s="279" t="str" cm="1">
        <f t="array" aca="1" ref="AM1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5" s="280" t="str">
        <f>IFERROR(LEFT(tbl2020POS[[#This Row],[POSROUGH]],LEN(tbl2020POS[[#This Row],[POSROUGH]])-1),"")</f>
        <v/>
      </c>
      <c r="AP16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6" spans="1:42" x14ac:dyDescent="0.3">
      <c r="A166" s="277">
        <v>163</v>
      </c>
      <c r="B166" t="s">
        <v>20725</v>
      </c>
      <c r="C166" s="277">
        <v>25</v>
      </c>
      <c r="D166" s="278" t="s">
        <v>1464</v>
      </c>
      <c r="E166" s="277" t="s">
        <v>20557</v>
      </c>
      <c r="F166" s="277">
        <v>8</v>
      </c>
      <c r="G166" s="277">
        <v>0</v>
      </c>
      <c r="H166" s="277">
        <v>0</v>
      </c>
      <c r="I166" s="277">
        <v>8</v>
      </c>
      <c r="J166" s="277">
        <v>8</v>
      </c>
      <c r="K166" s="277">
        <v>0</v>
      </c>
      <c r="L166" s="277">
        <v>0</v>
      </c>
      <c r="M166" s="277">
        <v>0</v>
      </c>
      <c r="N166" s="277">
        <v>0</v>
      </c>
      <c r="O166" s="277">
        <v>0</v>
      </c>
      <c r="P166" s="277">
        <v>0</v>
      </c>
      <c r="Q166" s="277">
        <v>0</v>
      </c>
      <c r="R166" s="277">
        <v>0</v>
      </c>
      <c r="S166" s="277">
        <v>0</v>
      </c>
      <c r="T166" s="277">
        <v>0</v>
      </c>
      <c r="U166" s="277">
        <v>0</v>
      </c>
      <c r="V166" s="277">
        <v>0</v>
      </c>
      <c r="W166" s="279" t="e">
        <f t="shared" si="2"/>
        <v>#REF!</v>
      </c>
      <c r="X166" s="279" t="s">
        <v>21875</v>
      </c>
      <c r="Y1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6" s="279">
        <f>IF(MAX(tbl2020POS[[#This Row],[P]:[PR]])=tbl2020POS[[#This Row],[P]],1,0)</f>
        <v>1</v>
      </c>
      <c r="AA166" s="279">
        <f>IF(tbl2020POS[[#This Row],[QUALP]]=1,IF(tbl2020POS[[#This Row],[GS]]&gt;=GS_TO_QUALIFY,1,0),0)</f>
        <v>0</v>
      </c>
      <c r="AB166" s="279">
        <f>IF(tbl2020POS[[#This Row],[QUALP]]=1,IF(tbl2020POS[[#This Row],[G]]-tbl2020POS[[#This Row],[GS]]&gt;=RP_APP_TO_QUALIFY,1,0),0)</f>
        <v>1</v>
      </c>
      <c r="AC166" s="279" t="e">
        <f>IF(tbl2020POS[[#This Row],[C]]&gt;=GAMES_TO_QUALIFY,1,IF(tbl2020POS[[#This Row],[PRIMPOS]]="C",1,0))</f>
        <v>#REF!</v>
      </c>
      <c r="AD166" s="279" t="e">
        <f>IF(tbl2020POS[[#This Row],[1B]]&gt;=GAMES_TO_QUALIFY,1,IF(tbl2020POS[[#This Row],[PRIMPOS]]="1B",1,0))</f>
        <v>#REF!</v>
      </c>
      <c r="AE166" s="279" t="e">
        <f>IF(tbl2020POS[[#This Row],[2B]]&gt;=GAMES_TO_QUALIFY,1,IF(tbl2020POS[[#This Row],[PRIMPOS]]="2B",1,0))</f>
        <v>#REF!</v>
      </c>
      <c r="AF166" s="279" t="e">
        <f>IF(tbl2020POS[[#This Row],[3B]]&gt;=GAMES_TO_QUALIFY,1,IF(tbl2020POS[[#This Row],[PRIMPOS]]="3B",1,0))</f>
        <v>#REF!</v>
      </c>
      <c r="AG166" s="279" t="e">
        <f>IF(tbl2020POS[[#This Row],[SS]]&gt;=GAMES_TO_QUALIFY,1,IF(tbl2020POS[[#This Row],[PRIMPOS]]="SS",1,0))</f>
        <v>#REF!</v>
      </c>
      <c r="AH166" s="279" t="e">
        <f>IF(tbl2020POS[[#This Row],[LF]]&gt;=GAMES_TO_QUALIFY,1,0)</f>
        <v>#REF!</v>
      </c>
      <c r="AI166" s="279" t="e">
        <f>IF(tbl2020POS[[#This Row],[CF]]&gt;=GAMES_TO_QUALIFY,1,0)</f>
        <v>#REF!</v>
      </c>
      <c r="AJ166" s="279" t="e">
        <f>IF(tbl2020POS[[#This Row],[RF]]&gt;=GAMES_TO_QUALIFY,1,0)</f>
        <v>#REF!</v>
      </c>
      <c r="AK166" s="279" t="e">
        <f>IF(tbl2020POS[[#This Row],[OF]]&gt;=GAMES_TO_QUALIFY,1,IF(tbl2020POS[[#This Row],[PRIMPOS]]="OF",1,0))</f>
        <v>#REF!</v>
      </c>
      <c r="AL166" s="279" t="e">
        <f>IF(tbl2020POS[[#This Row],[DH]]&gt;=GAMES_TO_QUALIFY,1,IF(tbl2020POS[[#This Row],[PRIMPOS]]="DH",1,0))</f>
        <v>#REF!</v>
      </c>
      <c r="AM166" s="279" t="str" cm="1">
        <f t="array" aca="1" ref="AM1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6" s="280" t="str">
        <f>IFERROR(LEFT(tbl2020POS[[#This Row],[POSROUGH]],LEN(tbl2020POS[[#This Row],[POSROUGH]])-1),"")</f>
        <v/>
      </c>
      <c r="AP16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7" spans="1:42" x14ac:dyDescent="0.3">
      <c r="A167" s="277">
        <v>164</v>
      </c>
      <c r="B167" t="s">
        <v>20726</v>
      </c>
      <c r="C167" s="277">
        <v>25</v>
      </c>
      <c r="D167" s="278" t="s">
        <v>1437</v>
      </c>
      <c r="E167" s="277">
        <v>3</v>
      </c>
      <c r="F167" s="277">
        <v>12</v>
      </c>
      <c r="G167" s="277">
        <v>9</v>
      </c>
      <c r="H167" s="277">
        <v>0</v>
      </c>
      <c r="I167" s="277">
        <v>12</v>
      </c>
      <c r="J167" s="277">
        <v>12</v>
      </c>
      <c r="K167" s="277">
        <v>0</v>
      </c>
      <c r="L167" s="277">
        <v>0</v>
      </c>
      <c r="M167" s="277">
        <v>0</v>
      </c>
      <c r="N167" s="277">
        <v>0</v>
      </c>
      <c r="O167" s="277">
        <v>0</v>
      </c>
      <c r="P167" s="277">
        <v>0</v>
      </c>
      <c r="Q167" s="277">
        <v>0</v>
      </c>
      <c r="R167" s="277">
        <v>0</v>
      </c>
      <c r="S167" s="277">
        <v>0</v>
      </c>
      <c r="T167" s="277">
        <v>0</v>
      </c>
      <c r="U167" s="277">
        <v>0</v>
      </c>
      <c r="V167" s="277">
        <v>0</v>
      </c>
      <c r="W167" s="279" t="e">
        <f t="shared" si="2"/>
        <v>#REF!</v>
      </c>
      <c r="X167" s="279" t="s">
        <v>14779</v>
      </c>
      <c r="Y1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7" s="279">
        <f>IF(MAX(tbl2020POS[[#This Row],[P]:[PR]])=tbl2020POS[[#This Row],[P]],1,0)</f>
        <v>1</v>
      </c>
      <c r="AA167" s="279">
        <f>IF(tbl2020POS[[#This Row],[QUALP]]=1,IF(tbl2020POS[[#This Row],[GS]]&gt;=GS_TO_QUALIFY,1,0),0)</f>
        <v>0</v>
      </c>
      <c r="AB167" s="279">
        <f>IF(tbl2020POS[[#This Row],[QUALP]]=1,IF(tbl2020POS[[#This Row],[G]]-tbl2020POS[[#This Row],[GS]]&gt;=RP_APP_TO_QUALIFY,1,0),0)</f>
        <v>0</v>
      </c>
      <c r="AC167" s="279" t="e">
        <f>IF(tbl2020POS[[#This Row],[C]]&gt;=GAMES_TO_QUALIFY,1,IF(tbl2020POS[[#This Row],[PRIMPOS]]="C",1,0))</f>
        <v>#REF!</v>
      </c>
      <c r="AD167" s="279" t="e">
        <f>IF(tbl2020POS[[#This Row],[1B]]&gt;=GAMES_TO_QUALIFY,1,IF(tbl2020POS[[#This Row],[PRIMPOS]]="1B",1,0))</f>
        <v>#REF!</v>
      </c>
      <c r="AE167" s="279" t="e">
        <f>IF(tbl2020POS[[#This Row],[2B]]&gt;=GAMES_TO_QUALIFY,1,IF(tbl2020POS[[#This Row],[PRIMPOS]]="2B",1,0))</f>
        <v>#REF!</v>
      </c>
      <c r="AF167" s="279" t="e">
        <f>IF(tbl2020POS[[#This Row],[3B]]&gt;=GAMES_TO_QUALIFY,1,IF(tbl2020POS[[#This Row],[PRIMPOS]]="3B",1,0))</f>
        <v>#REF!</v>
      </c>
      <c r="AG167" s="279" t="e">
        <f>IF(tbl2020POS[[#This Row],[SS]]&gt;=GAMES_TO_QUALIFY,1,IF(tbl2020POS[[#This Row],[PRIMPOS]]="SS",1,0))</f>
        <v>#REF!</v>
      </c>
      <c r="AH167" s="279" t="e">
        <f>IF(tbl2020POS[[#This Row],[LF]]&gt;=GAMES_TO_QUALIFY,1,0)</f>
        <v>#REF!</v>
      </c>
      <c r="AI167" s="279" t="e">
        <f>IF(tbl2020POS[[#This Row],[CF]]&gt;=GAMES_TO_QUALIFY,1,0)</f>
        <v>#REF!</v>
      </c>
      <c r="AJ167" s="279" t="e">
        <f>IF(tbl2020POS[[#This Row],[RF]]&gt;=GAMES_TO_QUALIFY,1,0)</f>
        <v>#REF!</v>
      </c>
      <c r="AK167" s="279" t="e">
        <f>IF(tbl2020POS[[#This Row],[OF]]&gt;=GAMES_TO_QUALIFY,1,IF(tbl2020POS[[#This Row],[PRIMPOS]]="OF",1,0))</f>
        <v>#REF!</v>
      </c>
      <c r="AL167" s="279" t="e">
        <f>IF(tbl2020POS[[#This Row],[DH]]&gt;=GAMES_TO_QUALIFY,1,IF(tbl2020POS[[#This Row],[PRIMPOS]]="DH",1,0))</f>
        <v>#REF!</v>
      </c>
      <c r="AM167" s="279" t="str" cm="1">
        <f t="array" aca="1" ref="AM1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7" s="280" t="str">
        <f>IFERROR(LEFT(tbl2020POS[[#This Row],[POSROUGH]],LEN(tbl2020POS[[#This Row],[POSROUGH]])-1),"")</f>
        <v/>
      </c>
      <c r="AP16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8" spans="1:42" x14ac:dyDescent="0.3">
      <c r="A168" s="277">
        <v>165</v>
      </c>
      <c r="B168" t="s">
        <v>20727</v>
      </c>
      <c r="C168" s="277">
        <v>23</v>
      </c>
      <c r="D168" s="278" t="s">
        <v>1405</v>
      </c>
      <c r="E168" s="277" t="s">
        <v>20557</v>
      </c>
      <c r="F168" s="277">
        <v>5</v>
      </c>
      <c r="G168" s="277">
        <v>0</v>
      </c>
      <c r="H168" s="277">
        <v>0</v>
      </c>
      <c r="I168" s="277">
        <v>5</v>
      </c>
      <c r="J168" s="277">
        <v>5</v>
      </c>
      <c r="K168" s="277">
        <v>0</v>
      </c>
      <c r="L168" s="277">
        <v>0</v>
      </c>
      <c r="M168" s="277">
        <v>0</v>
      </c>
      <c r="N168" s="277">
        <v>0</v>
      </c>
      <c r="O168" s="277">
        <v>0</v>
      </c>
      <c r="P168" s="277">
        <v>0</v>
      </c>
      <c r="Q168" s="277">
        <v>0</v>
      </c>
      <c r="R168" s="277">
        <v>0</v>
      </c>
      <c r="S168" s="277">
        <v>0</v>
      </c>
      <c r="T168" s="277">
        <v>0</v>
      </c>
      <c r="U168" s="277">
        <v>0</v>
      </c>
      <c r="V168" s="277">
        <v>0</v>
      </c>
      <c r="W168" s="279" t="e">
        <f t="shared" si="2"/>
        <v>#REF!</v>
      </c>
      <c r="X168" s="279" t="s">
        <v>15708</v>
      </c>
      <c r="Y1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8" s="279">
        <f>IF(MAX(tbl2020POS[[#This Row],[P]:[PR]])=tbl2020POS[[#This Row],[P]],1,0)</f>
        <v>1</v>
      </c>
      <c r="AA168" s="279">
        <f>IF(tbl2020POS[[#This Row],[QUALP]]=1,IF(tbl2020POS[[#This Row],[GS]]&gt;=GS_TO_QUALIFY,1,0),0)</f>
        <v>0</v>
      </c>
      <c r="AB168" s="279">
        <f>IF(tbl2020POS[[#This Row],[QUALP]]=1,IF(tbl2020POS[[#This Row],[G]]-tbl2020POS[[#This Row],[GS]]&gt;=RP_APP_TO_QUALIFY,1,0),0)</f>
        <v>1</v>
      </c>
      <c r="AC168" s="279" t="e">
        <f>IF(tbl2020POS[[#This Row],[C]]&gt;=GAMES_TO_QUALIFY,1,IF(tbl2020POS[[#This Row],[PRIMPOS]]="C",1,0))</f>
        <v>#REF!</v>
      </c>
      <c r="AD168" s="279" t="e">
        <f>IF(tbl2020POS[[#This Row],[1B]]&gt;=GAMES_TO_QUALIFY,1,IF(tbl2020POS[[#This Row],[PRIMPOS]]="1B",1,0))</f>
        <v>#REF!</v>
      </c>
      <c r="AE168" s="279" t="e">
        <f>IF(tbl2020POS[[#This Row],[2B]]&gt;=GAMES_TO_QUALIFY,1,IF(tbl2020POS[[#This Row],[PRIMPOS]]="2B",1,0))</f>
        <v>#REF!</v>
      </c>
      <c r="AF168" s="279" t="e">
        <f>IF(tbl2020POS[[#This Row],[3B]]&gt;=GAMES_TO_QUALIFY,1,IF(tbl2020POS[[#This Row],[PRIMPOS]]="3B",1,0))</f>
        <v>#REF!</v>
      </c>
      <c r="AG168" s="279" t="e">
        <f>IF(tbl2020POS[[#This Row],[SS]]&gt;=GAMES_TO_QUALIFY,1,IF(tbl2020POS[[#This Row],[PRIMPOS]]="SS",1,0))</f>
        <v>#REF!</v>
      </c>
      <c r="AH168" s="279" t="e">
        <f>IF(tbl2020POS[[#This Row],[LF]]&gt;=GAMES_TO_QUALIFY,1,0)</f>
        <v>#REF!</v>
      </c>
      <c r="AI168" s="279" t="e">
        <f>IF(tbl2020POS[[#This Row],[CF]]&gt;=GAMES_TO_QUALIFY,1,0)</f>
        <v>#REF!</v>
      </c>
      <c r="AJ168" s="279" t="e">
        <f>IF(tbl2020POS[[#This Row],[RF]]&gt;=GAMES_TO_QUALIFY,1,0)</f>
        <v>#REF!</v>
      </c>
      <c r="AK168" s="279" t="e">
        <f>IF(tbl2020POS[[#This Row],[OF]]&gt;=GAMES_TO_QUALIFY,1,IF(tbl2020POS[[#This Row],[PRIMPOS]]="OF",1,0))</f>
        <v>#REF!</v>
      </c>
      <c r="AL168" s="279" t="e">
        <f>IF(tbl2020POS[[#This Row],[DH]]&gt;=GAMES_TO_QUALIFY,1,IF(tbl2020POS[[#This Row],[PRIMPOS]]="DH",1,0))</f>
        <v>#REF!</v>
      </c>
      <c r="AM168" s="279" t="str" cm="1">
        <f t="array" aca="1" ref="AM1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8" s="280" t="str">
        <f>IFERROR(LEFT(tbl2020POS[[#This Row],[POSROUGH]],LEN(tbl2020POS[[#This Row],[POSROUGH]])-1),"")</f>
        <v/>
      </c>
      <c r="AP16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9" spans="1:42" x14ac:dyDescent="0.3">
      <c r="A169" s="277">
        <v>166</v>
      </c>
      <c r="B169" t="s">
        <v>20728</v>
      </c>
      <c r="C169" s="277">
        <v>36</v>
      </c>
      <c r="D169" s="278" t="s">
        <v>1526</v>
      </c>
      <c r="E169" s="277">
        <v>11</v>
      </c>
      <c r="F169" s="277">
        <v>29</v>
      </c>
      <c r="G169" s="277">
        <v>12</v>
      </c>
      <c r="H169" s="277">
        <v>28</v>
      </c>
      <c r="I169" s="277">
        <v>29</v>
      </c>
      <c r="J169" s="277">
        <v>1</v>
      </c>
      <c r="K169" s="277">
        <v>25</v>
      </c>
      <c r="L169" s="277">
        <v>5</v>
      </c>
      <c r="M169" s="277">
        <v>0</v>
      </c>
      <c r="N169" s="277">
        <v>0</v>
      </c>
      <c r="O169" s="277">
        <v>0</v>
      </c>
      <c r="P169" s="277">
        <v>0</v>
      </c>
      <c r="Q169" s="277">
        <v>0</v>
      </c>
      <c r="R169" s="277">
        <v>0</v>
      </c>
      <c r="S169" s="277">
        <v>0</v>
      </c>
      <c r="T169" s="277">
        <v>0</v>
      </c>
      <c r="U169" s="277">
        <v>0</v>
      </c>
      <c r="V169" s="277">
        <v>0</v>
      </c>
      <c r="W169" s="279" t="e">
        <f t="shared" si="2"/>
        <v>#REF!</v>
      </c>
      <c r="X169" s="279" t="s">
        <v>1641</v>
      </c>
      <c r="Y1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69" s="279">
        <f>IF(MAX(tbl2020POS[[#This Row],[P]:[PR]])=tbl2020POS[[#This Row],[P]],1,0)</f>
        <v>0</v>
      </c>
      <c r="AA169" s="279">
        <f>IF(tbl2020POS[[#This Row],[QUALP]]=1,IF(tbl2020POS[[#This Row],[GS]]&gt;=GS_TO_QUALIFY,1,0),0)</f>
        <v>0</v>
      </c>
      <c r="AB169" s="279">
        <f>IF(tbl2020POS[[#This Row],[QUALP]]=1,IF(tbl2020POS[[#This Row],[G]]-tbl2020POS[[#This Row],[GS]]&gt;=RP_APP_TO_QUALIFY,1,0),0)</f>
        <v>0</v>
      </c>
      <c r="AC169" s="279" t="e">
        <f>IF(tbl2020POS[[#This Row],[C]]&gt;=GAMES_TO_QUALIFY,1,IF(tbl2020POS[[#This Row],[PRIMPOS]]="C",1,0))</f>
        <v>#REF!</v>
      </c>
      <c r="AD169" s="279" t="e">
        <f>IF(tbl2020POS[[#This Row],[1B]]&gt;=GAMES_TO_QUALIFY,1,IF(tbl2020POS[[#This Row],[PRIMPOS]]="1B",1,0))</f>
        <v>#REF!</v>
      </c>
      <c r="AE169" s="279" t="e">
        <f>IF(tbl2020POS[[#This Row],[2B]]&gt;=GAMES_TO_QUALIFY,1,IF(tbl2020POS[[#This Row],[PRIMPOS]]="2B",1,0))</f>
        <v>#REF!</v>
      </c>
      <c r="AF169" s="279" t="e">
        <f>IF(tbl2020POS[[#This Row],[3B]]&gt;=GAMES_TO_QUALIFY,1,IF(tbl2020POS[[#This Row],[PRIMPOS]]="3B",1,0))</f>
        <v>#REF!</v>
      </c>
      <c r="AG169" s="279" t="e">
        <f>IF(tbl2020POS[[#This Row],[SS]]&gt;=GAMES_TO_QUALIFY,1,IF(tbl2020POS[[#This Row],[PRIMPOS]]="SS",1,0))</f>
        <v>#REF!</v>
      </c>
      <c r="AH169" s="279" t="e">
        <f>IF(tbl2020POS[[#This Row],[LF]]&gt;=GAMES_TO_QUALIFY,1,0)</f>
        <v>#REF!</v>
      </c>
      <c r="AI169" s="279" t="e">
        <f>IF(tbl2020POS[[#This Row],[CF]]&gt;=GAMES_TO_QUALIFY,1,0)</f>
        <v>#REF!</v>
      </c>
      <c r="AJ169" s="279" t="e">
        <f>IF(tbl2020POS[[#This Row],[RF]]&gt;=GAMES_TO_QUALIFY,1,0)</f>
        <v>#REF!</v>
      </c>
      <c r="AK169" s="279" t="e">
        <f>IF(tbl2020POS[[#This Row],[OF]]&gt;=GAMES_TO_QUALIFY,1,IF(tbl2020POS[[#This Row],[PRIMPOS]]="OF",1,0))</f>
        <v>#REF!</v>
      </c>
      <c r="AL169" s="279" t="e">
        <f>IF(tbl2020POS[[#This Row],[DH]]&gt;=GAMES_TO_QUALIFY,1,IF(tbl2020POS[[#This Row],[PRIMPOS]]="DH",1,0))</f>
        <v>#REF!</v>
      </c>
      <c r="AM169" s="279" t="e" cm="1">
        <f t="array" aca="1" ref="AM1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9" s="280" t="str">
        <f>IFERROR(LEFT(tbl2020POS[[#This Row],[POSROUGH]],LEN(tbl2020POS[[#This Row],[POSROUGH]])-1),"")</f>
        <v/>
      </c>
      <c r="AP16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0" spans="1:42" x14ac:dyDescent="0.3">
      <c r="A170" s="277">
        <v>167</v>
      </c>
      <c r="B170" t="s">
        <v>20729</v>
      </c>
      <c r="C170" s="277">
        <v>27</v>
      </c>
      <c r="D170" s="278" t="s">
        <v>1470</v>
      </c>
      <c r="E170" s="277">
        <v>3</v>
      </c>
      <c r="F170" s="277">
        <v>27</v>
      </c>
      <c r="G170" s="277">
        <v>0</v>
      </c>
      <c r="H170" s="277">
        <v>0</v>
      </c>
      <c r="I170" s="277">
        <v>27</v>
      </c>
      <c r="J170" s="277">
        <v>27</v>
      </c>
      <c r="K170" s="277">
        <v>0</v>
      </c>
      <c r="L170" s="277">
        <v>0</v>
      </c>
      <c r="M170" s="277">
        <v>0</v>
      </c>
      <c r="N170" s="277">
        <v>0</v>
      </c>
      <c r="O170" s="277">
        <v>0</v>
      </c>
      <c r="P170" s="277">
        <v>0</v>
      </c>
      <c r="Q170" s="277">
        <v>0</v>
      </c>
      <c r="R170" s="277">
        <v>0</v>
      </c>
      <c r="S170" s="277">
        <v>0</v>
      </c>
      <c r="T170" s="277">
        <v>0</v>
      </c>
      <c r="U170" s="277">
        <v>0</v>
      </c>
      <c r="V170" s="277">
        <v>0</v>
      </c>
      <c r="W170" s="279" t="e">
        <f t="shared" si="2"/>
        <v>#REF!</v>
      </c>
      <c r="X170" s="279" t="s">
        <v>15227</v>
      </c>
      <c r="Y1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0" s="279">
        <f>IF(MAX(tbl2020POS[[#This Row],[P]:[PR]])=tbl2020POS[[#This Row],[P]],1,0)</f>
        <v>1</v>
      </c>
      <c r="AA170" s="279">
        <f>IF(tbl2020POS[[#This Row],[QUALP]]=1,IF(tbl2020POS[[#This Row],[GS]]&gt;=GS_TO_QUALIFY,1,0),0)</f>
        <v>0</v>
      </c>
      <c r="AB170" s="279">
        <f>IF(tbl2020POS[[#This Row],[QUALP]]=1,IF(tbl2020POS[[#This Row],[G]]-tbl2020POS[[#This Row],[GS]]&gt;=RP_APP_TO_QUALIFY,1,0),0)</f>
        <v>1</v>
      </c>
      <c r="AC170" s="279" t="e">
        <f>IF(tbl2020POS[[#This Row],[C]]&gt;=GAMES_TO_QUALIFY,1,IF(tbl2020POS[[#This Row],[PRIMPOS]]="C",1,0))</f>
        <v>#REF!</v>
      </c>
      <c r="AD170" s="279" t="e">
        <f>IF(tbl2020POS[[#This Row],[1B]]&gt;=GAMES_TO_QUALIFY,1,IF(tbl2020POS[[#This Row],[PRIMPOS]]="1B",1,0))</f>
        <v>#REF!</v>
      </c>
      <c r="AE170" s="279" t="e">
        <f>IF(tbl2020POS[[#This Row],[2B]]&gt;=GAMES_TO_QUALIFY,1,IF(tbl2020POS[[#This Row],[PRIMPOS]]="2B",1,0))</f>
        <v>#REF!</v>
      </c>
      <c r="AF170" s="279" t="e">
        <f>IF(tbl2020POS[[#This Row],[3B]]&gt;=GAMES_TO_QUALIFY,1,IF(tbl2020POS[[#This Row],[PRIMPOS]]="3B",1,0))</f>
        <v>#REF!</v>
      </c>
      <c r="AG170" s="279" t="e">
        <f>IF(tbl2020POS[[#This Row],[SS]]&gt;=GAMES_TO_QUALIFY,1,IF(tbl2020POS[[#This Row],[PRIMPOS]]="SS",1,0))</f>
        <v>#REF!</v>
      </c>
      <c r="AH170" s="279" t="e">
        <f>IF(tbl2020POS[[#This Row],[LF]]&gt;=GAMES_TO_QUALIFY,1,0)</f>
        <v>#REF!</v>
      </c>
      <c r="AI170" s="279" t="e">
        <f>IF(tbl2020POS[[#This Row],[CF]]&gt;=GAMES_TO_QUALIFY,1,0)</f>
        <v>#REF!</v>
      </c>
      <c r="AJ170" s="279" t="e">
        <f>IF(tbl2020POS[[#This Row],[RF]]&gt;=GAMES_TO_QUALIFY,1,0)</f>
        <v>#REF!</v>
      </c>
      <c r="AK170" s="279" t="e">
        <f>IF(tbl2020POS[[#This Row],[OF]]&gt;=GAMES_TO_QUALIFY,1,IF(tbl2020POS[[#This Row],[PRIMPOS]]="OF",1,0))</f>
        <v>#REF!</v>
      </c>
      <c r="AL170" s="279" t="e">
        <f>IF(tbl2020POS[[#This Row],[DH]]&gt;=GAMES_TO_QUALIFY,1,IF(tbl2020POS[[#This Row],[PRIMPOS]]="DH",1,0))</f>
        <v>#REF!</v>
      </c>
      <c r="AM170" s="279" t="str" cm="1">
        <f t="array" aca="1" ref="AM1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0" s="280" t="str">
        <f>IFERROR(LEFT(tbl2020POS[[#This Row],[POSROUGH]],LEN(tbl2020POS[[#This Row],[POSROUGH]])-1),"")</f>
        <v/>
      </c>
      <c r="AP17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71" spans="1:42" x14ac:dyDescent="0.3">
      <c r="A171" s="277">
        <v>168</v>
      </c>
      <c r="B171" t="s">
        <v>20730</v>
      </c>
      <c r="C171" s="277">
        <v>26</v>
      </c>
      <c r="D171" s="278" t="s">
        <v>1565</v>
      </c>
      <c r="E171" s="277">
        <v>6</v>
      </c>
      <c r="F171" s="277">
        <v>39</v>
      </c>
      <c r="G171" s="277">
        <v>35</v>
      </c>
      <c r="H171" s="277">
        <v>39</v>
      </c>
      <c r="I171" s="277">
        <v>39</v>
      </c>
      <c r="J171" s="277">
        <v>0</v>
      </c>
      <c r="K171" s="277">
        <v>0</v>
      </c>
      <c r="L171" s="277">
        <v>0</v>
      </c>
      <c r="M171" s="277">
        <v>0</v>
      </c>
      <c r="N171" s="277">
        <v>0</v>
      </c>
      <c r="O171" s="277">
        <v>0</v>
      </c>
      <c r="P171" s="277">
        <v>0</v>
      </c>
      <c r="Q171" s="277">
        <v>39</v>
      </c>
      <c r="R171" s="277">
        <v>0</v>
      </c>
      <c r="S171" s="277">
        <v>39</v>
      </c>
      <c r="T171" s="277">
        <v>0</v>
      </c>
      <c r="U171" s="277">
        <v>0</v>
      </c>
      <c r="V171" s="277">
        <v>0</v>
      </c>
      <c r="W171" s="279" t="e">
        <f t="shared" si="2"/>
        <v>#REF!</v>
      </c>
      <c r="X171" s="279" t="s">
        <v>3724</v>
      </c>
      <c r="Y1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71" s="279">
        <f>IF(MAX(tbl2020POS[[#This Row],[P]:[PR]])=tbl2020POS[[#This Row],[P]],1,0)</f>
        <v>0</v>
      </c>
      <c r="AA171" s="279">
        <f>IF(tbl2020POS[[#This Row],[QUALP]]=1,IF(tbl2020POS[[#This Row],[GS]]&gt;=GS_TO_QUALIFY,1,0),0)</f>
        <v>0</v>
      </c>
      <c r="AB171" s="279">
        <f>IF(tbl2020POS[[#This Row],[QUALP]]=1,IF(tbl2020POS[[#This Row],[G]]-tbl2020POS[[#This Row],[GS]]&gt;=RP_APP_TO_QUALIFY,1,0),0)</f>
        <v>0</v>
      </c>
      <c r="AC171" s="279" t="e">
        <f>IF(tbl2020POS[[#This Row],[C]]&gt;=GAMES_TO_QUALIFY,1,IF(tbl2020POS[[#This Row],[PRIMPOS]]="C",1,0))</f>
        <v>#REF!</v>
      </c>
      <c r="AD171" s="279" t="e">
        <f>IF(tbl2020POS[[#This Row],[1B]]&gt;=GAMES_TO_QUALIFY,1,IF(tbl2020POS[[#This Row],[PRIMPOS]]="1B",1,0))</f>
        <v>#REF!</v>
      </c>
      <c r="AE171" s="279" t="e">
        <f>IF(tbl2020POS[[#This Row],[2B]]&gt;=GAMES_TO_QUALIFY,1,IF(tbl2020POS[[#This Row],[PRIMPOS]]="2B",1,0))</f>
        <v>#REF!</v>
      </c>
      <c r="AF171" s="279" t="e">
        <f>IF(tbl2020POS[[#This Row],[3B]]&gt;=GAMES_TO_QUALIFY,1,IF(tbl2020POS[[#This Row],[PRIMPOS]]="3B",1,0))</f>
        <v>#REF!</v>
      </c>
      <c r="AG171" s="279" t="e">
        <f>IF(tbl2020POS[[#This Row],[SS]]&gt;=GAMES_TO_QUALIFY,1,IF(tbl2020POS[[#This Row],[PRIMPOS]]="SS",1,0))</f>
        <v>#REF!</v>
      </c>
      <c r="AH171" s="279" t="e">
        <f>IF(tbl2020POS[[#This Row],[LF]]&gt;=GAMES_TO_QUALIFY,1,0)</f>
        <v>#REF!</v>
      </c>
      <c r="AI171" s="279" t="e">
        <f>IF(tbl2020POS[[#This Row],[CF]]&gt;=GAMES_TO_QUALIFY,1,0)</f>
        <v>#REF!</v>
      </c>
      <c r="AJ171" s="279" t="e">
        <f>IF(tbl2020POS[[#This Row],[RF]]&gt;=GAMES_TO_QUALIFY,1,0)</f>
        <v>#REF!</v>
      </c>
      <c r="AK171" s="279" t="e">
        <f>IF(tbl2020POS[[#This Row],[OF]]&gt;=GAMES_TO_QUALIFY,1,IF(tbl2020POS[[#This Row],[PRIMPOS]]="OF",1,0))</f>
        <v>#REF!</v>
      </c>
      <c r="AL171" s="279" t="e">
        <f>IF(tbl2020POS[[#This Row],[DH]]&gt;=GAMES_TO_QUALIFY,1,IF(tbl2020POS[[#This Row],[PRIMPOS]]="DH",1,0))</f>
        <v>#REF!</v>
      </c>
      <c r="AM171" s="279" t="e" cm="1">
        <f t="array" aca="1" ref="AM1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1" s="280" t="str">
        <f>IFERROR(LEFT(tbl2020POS[[#This Row],[POSROUGH]],LEN(tbl2020POS[[#This Row],[POSROUGH]])-1),"")</f>
        <v/>
      </c>
      <c r="AP17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2" spans="1:42" x14ac:dyDescent="0.3">
      <c r="A172" s="277">
        <v>169</v>
      </c>
      <c r="B172" t="s">
        <v>20731</v>
      </c>
      <c r="C172" s="277">
        <v>34</v>
      </c>
      <c r="D172" s="278" t="s">
        <v>20628</v>
      </c>
      <c r="E172" s="277">
        <v>14</v>
      </c>
      <c r="F172" s="277">
        <v>52</v>
      </c>
      <c r="G172" s="277">
        <v>51</v>
      </c>
      <c r="H172" s="277">
        <v>52</v>
      </c>
      <c r="I172" s="277">
        <v>41</v>
      </c>
      <c r="J172" s="277">
        <v>0</v>
      </c>
      <c r="K172" s="277">
        <v>0</v>
      </c>
      <c r="L172" s="277">
        <v>25</v>
      </c>
      <c r="M172" s="277">
        <v>0</v>
      </c>
      <c r="N172" s="277">
        <v>17</v>
      </c>
      <c r="O172" s="277">
        <v>0</v>
      </c>
      <c r="P172" s="277">
        <v>0</v>
      </c>
      <c r="Q172" s="277">
        <v>0</v>
      </c>
      <c r="R172" s="277">
        <v>0</v>
      </c>
      <c r="S172" s="277">
        <v>0</v>
      </c>
      <c r="T172" s="277">
        <v>11</v>
      </c>
      <c r="U172" s="277">
        <v>1</v>
      </c>
      <c r="V172" s="277">
        <v>0</v>
      </c>
      <c r="W172" s="279" t="e">
        <f t="shared" si="2"/>
        <v>#REF!</v>
      </c>
      <c r="X172" s="279" t="s">
        <v>1649</v>
      </c>
      <c r="Y1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72" s="279">
        <f>IF(MAX(tbl2020POS[[#This Row],[P]:[PR]])=tbl2020POS[[#This Row],[P]],1,0)</f>
        <v>0</v>
      </c>
      <c r="AA172" s="279">
        <f>IF(tbl2020POS[[#This Row],[QUALP]]=1,IF(tbl2020POS[[#This Row],[GS]]&gt;=GS_TO_QUALIFY,1,0),0)</f>
        <v>0</v>
      </c>
      <c r="AB172" s="279">
        <f>IF(tbl2020POS[[#This Row],[QUALP]]=1,IF(tbl2020POS[[#This Row],[G]]-tbl2020POS[[#This Row],[GS]]&gt;=RP_APP_TO_QUALIFY,1,0),0)</f>
        <v>0</v>
      </c>
      <c r="AC172" s="279" t="e">
        <f>IF(tbl2020POS[[#This Row],[C]]&gt;=GAMES_TO_QUALIFY,1,IF(tbl2020POS[[#This Row],[PRIMPOS]]="C",1,0))</f>
        <v>#REF!</v>
      </c>
      <c r="AD172" s="279" t="e">
        <f>IF(tbl2020POS[[#This Row],[1B]]&gt;=GAMES_TO_QUALIFY,1,IF(tbl2020POS[[#This Row],[PRIMPOS]]="1B",1,0))</f>
        <v>#REF!</v>
      </c>
      <c r="AE172" s="279" t="e">
        <f>IF(tbl2020POS[[#This Row],[2B]]&gt;=GAMES_TO_QUALIFY,1,IF(tbl2020POS[[#This Row],[PRIMPOS]]="2B",1,0))</f>
        <v>#REF!</v>
      </c>
      <c r="AF172" s="279" t="e">
        <f>IF(tbl2020POS[[#This Row],[3B]]&gt;=GAMES_TO_QUALIFY,1,IF(tbl2020POS[[#This Row],[PRIMPOS]]="3B",1,0))</f>
        <v>#REF!</v>
      </c>
      <c r="AG172" s="279" t="e">
        <f>IF(tbl2020POS[[#This Row],[SS]]&gt;=GAMES_TO_QUALIFY,1,IF(tbl2020POS[[#This Row],[PRIMPOS]]="SS",1,0))</f>
        <v>#REF!</v>
      </c>
      <c r="AH172" s="279" t="e">
        <f>IF(tbl2020POS[[#This Row],[LF]]&gt;=GAMES_TO_QUALIFY,1,0)</f>
        <v>#REF!</v>
      </c>
      <c r="AI172" s="279" t="e">
        <f>IF(tbl2020POS[[#This Row],[CF]]&gt;=GAMES_TO_QUALIFY,1,0)</f>
        <v>#REF!</v>
      </c>
      <c r="AJ172" s="279" t="e">
        <f>IF(tbl2020POS[[#This Row],[RF]]&gt;=GAMES_TO_QUALIFY,1,0)</f>
        <v>#REF!</v>
      </c>
      <c r="AK172" s="279" t="e">
        <f>IF(tbl2020POS[[#This Row],[OF]]&gt;=GAMES_TO_QUALIFY,1,IF(tbl2020POS[[#This Row],[PRIMPOS]]="OF",1,0))</f>
        <v>#REF!</v>
      </c>
      <c r="AL172" s="279" t="e">
        <f>IF(tbl2020POS[[#This Row],[DH]]&gt;=GAMES_TO_QUALIFY,1,IF(tbl2020POS[[#This Row],[PRIMPOS]]="DH",1,0))</f>
        <v>#REF!</v>
      </c>
      <c r="AM172" s="279" t="e" cm="1">
        <f t="array" aca="1" ref="AM1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2" s="280" t="str">
        <f>IFERROR(LEFT(tbl2020POS[[#This Row],[POSROUGH]],LEN(tbl2020POS[[#This Row],[POSROUGH]])-1),"")</f>
        <v/>
      </c>
      <c r="AP17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3" spans="1:42" x14ac:dyDescent="0.3">
      <c r="A173" s="277">
        <v>170</v>
      </c>
      <c r="B173" t="s">
        <v>20732</v>
      </c>
      <c r="C173" s="277">
        <v>23</v>
      </c>
      <c r="D173" s="278" t="s">
        <v>1395</v>
      </c>
      <c r="E173" s="277">
        <v>2</v>
      </c>
      <c r="F173" s="277">
        <v>20</v>
      </c>
      <c r="G173" s="277">
        <v>0</v>
      </c>
      <c r="H173" s="277">
        <v>0</v>
      </c>
      <c r="I173" s="277">
        <v>20</v>
      </c>
      <c r="J173" s="277">
        <v>20</v>
      </c>
      <c r="K173" s="277">
        <v>0</v>
      </c>
      <c r="L173" s="277">
        <v>0</v>
      </c>
      <c r="M173" s="277">
        <v>0</v>
      </c>
      <c r="N173" s="277">
        <v>0</v>
      </c>
      <c r="O173" s="277">
        <v>0</v>
      </c>
      <c r="P173" s="277">
        <v>0</v>
      </c>
      <c r="Q173" s="277">
        <v>0</v>
      </c>
      <c r="R173" s="277">
        <v>0</v>
      </c>
      <c r="S173" s="277">
        <v>0</v>
      </c>
      <c r="T173" s="277">
        <v>0</v>
      </c>
      <c r="U173" s="277">
        <v>0</v>
      </c>
      <c r="V173" s="277">
        <v>0</v>
      </c>
      <c r="W173" s="279" t="e">
        <f t="shared" si="2"/>
        <v>#REF!</v>
      </c>
      <c r="X173" s="279" t="s">
        <v>20077</v>
      </c>
      <c r="Y1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3" s="279">
        <f>IF(MAX(tbl2020POS[[#This Row],[P]:[PR]])=tbl2020POS[[#This Row],[P]],1,0)</f>
        <v>1</v>
      </c>
      <c r="AA173" s="279">
        <f>IF(tbl2020POS[[#This Row],[QUALP]]=1,IF(tbl2020POS[[#This Row],[GS]]&gt;=GS_TO_QUALIFY,1,0),0)</f>
        <v>0</v>
      </c>
      <c r="AB173" s="279">
        <f>IF(tbl2020POS[[#This Row],[QUALP]]=1,IF(tbl2020POS[[#This Row],[G]]-tbl2020POS[[#This Row],[GS]]&gt;=RP_APP_TO_QUALIFY,1,0),0)</f>
        <v>1</v>
      </c>
      <c r="AC173" s="279" t="e">
        <f>IF(tbl2020POS[[#This Row],[C]]&gt;=GAMES_TO_QUALIFY,1,IF(tbl2020POS[[#This Row],[PRIMPOS]]="C",1,0))</f>
        <v>#REF!</v>
      </c>
      <c r="AD173" s="279" t="e">
        <f>IF(tbl2020POS[[#This Row],[1B]]&gt;=GAMES_TO_QUALIFY,1,IF(tbl2020POS[[#This Row],[PRIMPOS]]="1B",1,0))</f>
        <v>#REF!</v>
      </c>
      <c r="AE173" s="279" t="e">
        <f>IF(tbl2020POS[[#This Row],[2B]]&gt;=GAMES_TO_QUALIFY,1,IF(tbl2020POS[[#This Row],[PRIMPOS]]="2B",1,0))</f>
        <v>#REF!</v>
      </c>
      <c r="AF173" s="279" t="e">
        <f>IF(tbl2020POS[[#This Row],[3B]]&gt;=GAMES_TO_QUALIFY,1,IF(tbl2020POS[[#This Row],[PRIMPOS]]="3B",1,0))</f>
        <v>#REF!</v>
      </c>
      <c r="AG173" s="279" t="e">
        <f>IF(tbl2020POS[[#This Row],[SS]]&gt;=GAMES_TO_QUALIFY,1,IF(tbl2020POS[[#This Row],[PRIMPOS]]="SS",1,0))</f>
        <v>#REF!</v>
      </c>
      <c r="AH173" s="279" t="e">
        <f>IF(tbl2020POS[[#This Row],[LF]]&gt;=GAMES_TO_QUALIFY,1,0)</f>
        <v>#REF!</v>
      </c>
      <c r="AI173" s="279" t="e">
        <f>IF(tbl2020POS[[#This Row],[CF]]&gt;=GAMES_TO_QUALIFY,1,0)</f>
        <v>#REF!</v>
      </c>
      <c r="AJ173" s="279" t="e">
        <f>IF(tbl2020POS[[#This Row],[RF]]&gt;=GAMES_TO_QUALIFY,1,0)</f>
        <v>#REF!</v>
      </c>
      <c r="AK173" s="279" t="e">
        <f>IF(tbl2020POS[[#This Row],[OF]]&gt;=GAMES_TO_QUALIFY,1,IF(tbl2020POS[[#This Row],[PRIMPOS]]="OF",1,0))</f>
        <v>#REF!</v>
      </c>
      <c r="AL173" s="279" t="e">
        <f>IF(tbl2020POS[[#This Row],[DH]]&gt;=GAMES_TO_QUALIFY,1,IF(tbl2020POS[[#This Row],[PRIMPOS]]="DH",1,0))</f>
        <v>#REF!</v>
      </c>
      <c r="AM173" s="279" t="str" cm="1">
        <f t="array" aca="1" ref="AM1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3" s="280" t="str">
        <f>IFERROR(LEFT(tbl2020POS[[#This Row],[POSROUGH]],LEN(tbl2020POS[[#This Row],[POSROUGH]])-1),"")</f>
        <v/>
      </c>
      <c r="AP17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74" spans="1:42" x14ac:dyDescent="0.3">
      <c r="A174" s="277">
        <v>171</v>
      </c>
      <c r="B174" t="s">
        <v>20733</v>
      </c>
      <c r="C174" s="277">
        <v>37</v>
      </c>
      <c r="D174" s="278" t="s">
        <v>1405</v>
      </c>
      <c r="E174" s="277">
        <v>18</v>
      </c>
      <c r="F174" s="277">
        <v>57</v>
      </c>
      <c r="G174" s="277">
        <v>56</v>
      </c>
      <c r="H174" s="277">
        <v>57</v>
      </c>
      <c r="I174" s="277">
        <v>0</v>
      </c>
      <c r="J174" s="277">
        <v>0</v>
      </c>
      <c r="K174" s="277">
        <v>0</v>
      </c>
      <c r="L174" s="277">
        <v>0</v>
      </c>
      <c r="M174" s="277">
        <v>0</v>
      </c>
      <c r="N174" s="277">
        <v>0</v>
      </c>
      <c r="O174" s="277">
        <v>0</v>
      </c>
      <c r="P174" s="277">
        <v>0</v>
      </c>
      <c r="Q174" s="277">
        <v>0</v>
      </c>
      <c r="R174" s="277">
        <v>0</v>
      </c>
      <c r="S174" s="277">
        <v>0</v>
      </c>
      <c r="T174" s="277">
        <v>56</v>
      </c>
      <c r="U174" s="277">
        <v>1</v>
      </c>
      <c r="V174" s="277">
        <v>0</v>
      </c>
      <c r="W174" s="279" t="e">
        <f t="shared" si="2"/>
        <v>#REF!</v>
      </c>
      <c r="X174" s="279" t="s">
        <v>1655</v>
      </c>
      <c r="Y1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74" s="279">
        <f>IF(MAX(tbl2020POS[[#This Row],[P]:[PR]])=tbl2020POS[[#This Row],[P]],1,0)</f>
        <v>0</v>
      </c>
      <c r="AA174" s="279">
        <f>IF(tbl2020POS[[#This Row],[QUALP]]=1,IF(tbl2020POS[[#This Row],[GS]]&gt;=GS_TO_QUALIFY,1,0),0)</f>
        <v>0</v>
      </c>
      <c r="AB174" s="279">
        <f>IF(tbl2020POS[[#This Row],[QUALP]]=1,IF(tbl2020POS[[#This Row],[G]]-tbl2020POS[[#This Row],[GS]]&gt;=RP_APP_TO_QUALIFY,1,0),0)</f>
        <v>0</v>
      </c>
      <c r="AC174" s="279" t="e">
        <f>IF(tbl2020POS[[#This Row],[C]]&gt;=GAMES_TO_QUALIFY,1,IF(tbl2020POS[[#This Row],[PRIMPOS]]="C",1,0))</f>
        <v>#REF!</v>
      </c>
      <c r="AD174" s="279" t="e">
        <f>IF(tbl2020POS[[#This Row],[1B]]&gt;=GAMES_TO_QUALIFY,1,IF(tbl2020POS[[#This Row],[PRIMPOS]]="1B",1,0))</f>
        <v>#REF!</v>
      </c>
      <c r="AE174" s="279" t="e">
        <f>IF(tbl2020POS[[#This Row],[2B]]&gt;=GAMES_TO_QUALIFY,1,IF(tbl2020POS[[#This Row],[PRIMPOS]]="2B",1,0))</f>
        <v>#REF!</v>
      </c>
      <c r="AF174" s="279" t="e">
        <f>IF(tbl2020POS[[#This Row],[3B]]&gt;=GAMES_TO_QUALIFY,1,IF(tbl2020POS[[#This Row],[PRIMPOS]]="3B",1,0))</f>
        <v>#REF!</v>
      </c>
      <c r="AG174" s="279" t="e">
        <f>IF(tbl2020POS[[#This Row],[SS]]&gt;=GAMES_TO_QUALIFY,1,IF(tbl2020POS[[#This Row],[PRIMPOS]]="SS",1,0))</f>
        <v>#REF!</v>
      </c>
      <c r="AH174" s="279" t="e">
        <f>IF(tbl2020POS[[#This Row],[LF]]&gt;=GAMES_TO_QUALIFY,1,0)</f>
        <v>#REF!</v>
      </c>
      <c r="AI174" s="279" t="e">
        <f>IF(tbl2020POS[[#This Row],[CF]]&gt;=GAMES_TO_QUALIFY,1,0)</f>
        <v>#REF!</v>
      </c>
      <c r="AJ174" s="279" t="e">
        <f>IF(tbl2020POS[[#This Row],[RF]]&gt;=GAMES_TO_QUALIFY,1,0)</f>
        <v>#REF!</v>
      </c>
      <c r="AK174" s="279" t="e">
        <f>IF(tbl2020POS[[#This Row],[OF]]&gt;=GAMES_TO_QUALIFY,1,IF(tbl2020POS[[#This Row],[PRIMPOS]]="OF",1,0))</f>
        <v>#REF!</v>
      </c>
      <c r="AL174" s="279" t="e">
        <f>IF(tbl2020POS[[#This Row],[DH]]&gt;=GAMES_TO_QUALIFY,1,IF(tbl2020POS[[#This Row],[PRIMPOS]]="DH",1,0))</f>
        <v>#REF!</v>
      </c>
      <c r="AM174" s="279" t="e" cm="1">
        <f t="array" aca="1" ref="AM1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4" s="280" t="str">
        <f>IFERROR(LEFT(tbl2020POS[[#This Row],[POSROUGH]],LEN(tbl2020POS[[#This Row],[POSROUGH]])-1),"")</f>
        <v/>
      </c>
      <c r="AP17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5" spans="1:42" x14ac:dyDescent="0.3">
      <c r="A175" s="277">
        <v>172</v>
      </c>
      <c r="B175" t="s">
        <v>20734</v>
      </c>
      <c r="C175" s="277">
        <v>32</v>
      </c>
      <c r="D175" s="278" t="s">
        <v>20607</v>
      </c>
      <c r="E175" s="277">
        <v>12</v>
      </c>
      <c r="F175" s="277">
        <v>11</v>
      </c>
      <c r="G175" s="277">
        <v>6</v>
      </c>
      <c r="H175" s="277">
        <v>0</v>
      </c>
      <c r="I175" s="277">
        <v>11</v>
      </c>
      <c r="J175" s="277">
        <v>11</v>
      </c>
      <c r="K175" s="277">
        <v>0</v>
      </c>
      <c r="L175" s="277">
        <v>0</v>
      </c>
      <c r="M175" s="277">
        <v>0</v>
      </c>
      <c r="N175" s="277">
        <v>0</v>
      </c>
      <c r="O175" s="277">
        <v>0</v>
      </c>
      <c r="P175" s="277">
        <v>0</v>
      </c>
      <c r="Q175" s="277">
        <v>0</v>
      </c>
      <c r="R175" s="277">
        <v>0</v>
      </c>
      <c r="S175" s="277">
        <v>0</v>
      </c>
      <c r="T175" s="277">
        <v>0</v>
      </c>
      <c r="U175" s="277">
        <v>0</v>
      </c>
      <c r="V175" s="277">
        <v>0</v>
      </c>
      <c r="W175" s="279" t="e">
        <f t="shared" si="2"/>
        <v>#REF!</v>
      </c>
      <c r="X175" s="279" t="s">
        <v>1657</v>
      </c>
      <c r="Y1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5" s="279">
        <f>IF(MAX(tbl2020POS[[#This Row],[P]:[PR]])=tbl2020POS[[#This Row],[P]],1,0)</f>
        <v>1</v>
      </c>
      <c r="AA175" s="279">
        <f>IF(tbl2020POS[[#This Row],[QUALP]]=1,IF(tbl2020POS[[#This Row],[GS]]&gt;=GS_TO_QUALIFY,1,0),0)</f>
        <v>0</v>
      </c>
      <c r="AB175" s="279">
        <f>IF(tbl2020POS[[#This Row],[QUALP]]=1,IF(tbl2020POS[[#This Row],[G]]-tbl2020POS[[#This Row],[GS]]&gt;=RP_APP_TO_QUALIFY,1,0),0)</f>
        <v>1</v>
      </c>
      <c r="AC175" s="279" t="e">
        <f>IF(tbl2020POS[[#This Row],[C]]&gt;=GAMES_TO_QUALIFY,1,IF(tbl2020POS[[#This Row],[PRIMPOS]]="C",1,0))</f>
        <v>#REF!</v>
      </c>
      <c r="AD175" s="279" t="e">
        <f>IF(tbl2020POS[[#This Row],[1B]]&gt;=GAMES_TO_QUALIFY,1,IF(tbl2020POS[[#This Row],[PRIMPOS]]="1B",1,0))</f>
        <v>#REF!</v>
      </c>
      <c r="AE175" s="279" t="e">
        <f>IF(tbl2020POS[[#This Row],[2B]]&gt;=GAMES_TO_QUALIFY,1,IF(tbl2020POS[[#This Row],[PRIMPOS]]="2B",1,0))</f>
        <v>#REF!</v>
      </c>
      <c r="AF175" s="279" t="e">
        <f>IF(tbl2020POS[[#This Row],[3B]]&gt;=GAMES_TO_QUALIFY,1,IF(tbl2020POS[[#This Row],[PRIMPOS]]="3B",1,0))</f>
        <v>#REF!</v>
      </c>
      <c r="AG175" s="279" t="e">
        <f>IF(tbl2020POS[[#This Row],[SS]]&gt;=GAMES_TO_QUALIFY,1,IF(tbl2020POS[[#This Row],[PRIMPOS]]="SS",1,0))</f>
        <v>#REF!</v>
      </c>
      <c r="AH175" s="279" t="e">
        <f>IF(tbl2020POS[[#This Row],[LF]]&gt;=GAMES_TO_QUALIFY,1,0)</f>
        <v>#REF!</v>
      </c>
      <c r="AI175" s="279" t="e">
        <f>IF(tbl2020POS[[#This Row],[CF]]&gt;=GAMES_TO_QUALIFY,1,0)</f>
        <v>#REF!</v>
      </c>
      <c r="AJ175" s="279" t="e">
        <f>IF(tbl2020POS[[#This Row],[RF]]&gt;=GAMES_TO_QUALIFY,1,0)</f>
        <v>#REF!</v>
      </c>
      <c r="AK175" s="279" t="e">
        <f>IF(tbl2020POS[[#This Row],[OF]]&gt;=GAMES_TO_QUALIFY,1,IF(tbl2020POS[[#This Row],[PRIMPOS]]="OF",1,0))</f>
        <v>#REF!</v>
      </c>
      <c r="AL175" s="279" t="e">
        <f>IF(tbl2020POS[[#This Row],[DH]]&gt;=GAMES_TO_QUALIFY,1,IF(tbl2020POS[[#This Row],[PRIMPOS]]="DH",1,0))</f>
        <v>#REF!</v>
      </c>
      <c r="AM175" s="279" t="str" cm="1">
        <f t="array" aca="1" ref="AM1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5" s="280" t="str">
        <f>IFERROR(LEFT(tbl2020POS[[#This Row],[POSROUGH]],LEN(tbl2020POS[[#This Row],[POSROUGH]])-1),"")</f>
        <v/>
      </c>
      <c r="AP17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76" spans="1:42" x14ac:dyDescent="0.3">
      <c r="A176" s="277">
        <v>173</v>
      </c>
      <c r="B176" t="s">
        <v>20735</v>
      </c>
      <c r="C176" s="277">
        <v>34</v>
      </c>
      <c r="D176" s="278" t="s">
        <v>1437</v>
      </c>
      <c r="E176" s="277">
        <v>11</v>
      </c>
      <c r="F176" s="277">
        <v>5</v>
      </c>
      <c r="G176" s="277">
        <v>5</v>
      </c>
      <c r="H176" s="277">
        <v>5</v>
      </c>
      <c r="I176" s="277">
        <v>5</v>
      </c>
      <c r="J176" s="277">
        <v>0</v>
      </c>
      <c r="K176" s="277">
        <v>0</v>
      </c>
      <c r="L176" s="277">
        <v>0</v>
      </c>
      <c r="M176" s="277">
        <v>0</v>
      </c>
      <c r="N176" s="277">
        <v>0</v>
      </c>
      <c r="O176" s="277">
        <v>0</v>
      </c>
      <c r="P176" s="277">
        <v>0</v>
      </c>
      <c r="Q176" s="277">
        <v>5</v>
      </c>
      <c r="R176" s="277">
        <v>0</v>
      </c>
      <c r="S176" s="277">
        <v>5</v>
      </c>
      <c r="T176" s="277">
        <v>0</v>
      </c>
      <c r="U176" s="277">
        <v>0</v>
      </c>
      <c r="V176" s="277">
        <v>0</v>
      </c>
      <c r="W176" s="279" t="e">
        <f t="shared" si="2"/>
        <v>#REF!</v>
      </c>
      <c r="X176" s="279" t="s">
        <v>1659</v>
      </c>
      <c r="Y1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76" s="279">
        <f>IF(MAX(tbl2020POS[[#This Row],[P]:[PR]])=tbl2020POS[[#This Row],[P]],1,0)</f>
        <v>0</v>
      </c>
      <c r="AA176" s="279">
        <f>IF(tbl2020POS[[#This Row],[QUALP]]=1,IF(tbl2020POS[[#This Row],[GS]]&gt;=GS_TO_QUALIFY,1,0),0)</f>
        <v>0</v>
      </c>
      <c r="AB176" s="279">
        <f>IF(tbl2020POS[[#This Row],[QUALP]]=1,IF(tbl2020POS[[#This Row],[G]]-tbl2020POS[[#This Row],[GS]]&gt;=RP_APP_TO_QUALIFY,1,0),0)</f>
        <v>0</v>
      </c>
      <c r="AC176" s="279" t="e">
        <f>IF(tbl2020POS[[#This Row],[C]]&gt;=GAMES_TO_QUALIFY,1,IF(tbl2020POS[[#This Row],[PRIMPOS]]="C",1,0))</f>
        <v>#REF!</v>
      </c>
      <c r="AD176" s="279" t="e">
        <f>IF(tbl2020POS[[#This Row],[1B]]&gt;=GAMES_TO_QUALIFY,1,IF(tbl2020POS[[#This Row],[PRIMPOS]]="1B",1,0))</f>
        <v>#REF!</v>
      </c>
      <c r="AE176" s="279" t="e">
        <f>IF(tbl2020POS[[#This Row],[2B]]&gt;=GAMES_TO_QUALIFY,1,IF(tbl2020POS[[#This Row],[PRIMPOS]]="2B",1,0))</f>
        <v>#REF!</v>
      </c>
      <c r="AF176" s="279" t="e">
        <f>IF(tbl2020POS[[#This Row],[3B]]&gt;=GAMES_TO_QUALIFY,1,IF(tbl2020POS[[#This Row],[PRIMPOS]]="3B",1,0))</f>
        <v>#REF!</v>
      </c>
      <c r="AG176" s="279" t="e">
        <f>IF(tbl2020POS[[#This Row],[SS]]&gt;=GAMES_TO_QUALIFY,1,IF(tbl2020POS[[#This Row],[PRIMPOS]]="SS",1,0))</f>
        <v>#REF!</v>
      </c>
      <c r="AH176" s="279" t="e">
        <f>IF(tbl2020POS[[#This Row],[LF]]&gt;=GAMES_TO_QUALIFY,1,0)</f>
        <v>#REF!</v>
      </c>
      <c r="AI176" s="279" t="e">
        <f>IF(tbl2020POS[[#This Row],[CF]]&gt;=GAMES_TO_QUALIFY,1,0)</f>
        <v>#REF!</v>
      </c>
      <c r="AJ176" s="279" t="e">
        <f>IF(tbl2020POS[[#This Row],[RF]]&gt;=GAMES_TO_QUALIFY,1,0)</f>
        <v>#REF!</v>
      </c>
      <c r="AK176" s="279" t="e">
        <f>IF(tbl2020POS[[#This Row],[OF]]&gt;=GAMES_TO_QUALIFY,1,IF(tbl2020POS[[#This Row],[PRIMPOS]]="OF",1,0))</f>
        <v>#REF!</v>
      </c>
      <c r="AL176" s="279" t="e">
        <f>IF(tbl2020POS[[#This Row],[DH]]&gt;=GAMES_TO_QUALIFY,1,IF(tbl2020POS[[#This Row],[PRIMPOS]]="DH",1,0))</f>
        <v>#REF!</v>
      </c>
      <c r="AM176" s="279" t="e" cm="1">
        <f t="array" aca="1" ref="AM1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6" s="280" t="str">
        <f>IFERROR(LEFT(tbl2020POS[[#This Row],[POSROUGH]],LEN(tbl2020POS[[#This Row],[POSROUGH]])-1),"")</f>
        <v/>
      </c>
      <c r="AP17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7" spans="1:42" x14ac:dyDescent="0.3">
      <c r="A177" s="277">
        <v>174</v>
      </c>
      <c r="B177" t="s">
        <v>20736</v>
      </c>
      <c r="C177" s="277">
        <v>32</v>
      </c>
      <c r="D177" s="278" t="s">
        <v>1531</v>
      </c>
      <c r="E177" s="277">
        <v>9</v>
      </c>
      <c r="F177" s="277">
        <v>54</v>
      </c>
      <c r="G177" s="277">
        <v>53</v>
      </c>
      <c r="H177" s="277">
        <v>54</v>
      </c>
      <c r="I177" s="277">
        <v>48</v>
      </c>
      <c r="J177" s="277">
        <v>0</v>
      </c>
      <c r="K177" s="277">
        <v>0</v>
      </c>
      <c r="L177" s="277">
        <v>0</v>
      </c>
      <c r="M177" s="277">
        <v>0</v>
      </c>
      <c r="N177" s="277">
        <v>0</v>
      </c>
      <c r="O177" s="277">
        <v>0</v>
      </c>
      <c r="P177" s="277">
        <v>0</v>
      </c>
      <c r="Q177" s="277">
        <v>0</v>
      </c>
      <c r="R177" s="277">
        <v>48</v>
      </c>
      <c r="S177" s="277">
        <v>48</v>
      </c>
      <c r="T177" s="277">
        <v>6</v>
      </c>
      <c r="U177" s="277">
        <v>1</v>
      </c>
      <c r="V177" s="277">
        <v>0</v>
      </c>
      <c r="W177" s="279" t="e">
        <f t="shared" si="2"/>
        <v>#REF!</v>
      </c>
      <c r="X177" s="279" t="s">
        <v>1663</v>
      </c>
      <c r="Y1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77" s="279">
        <f>IF(MAX(tbl2020POS[[#This Row],[P]:[PR]])=tbl2020POS[[#This Row],[P]],1,0)</f>
        <v>0</v>
      </c>
      <c r="AA177" s="279">
        <f>IF(tbl2020POS[[#This Row],[QUALP]]=1,IF(tbl2020POS[[#This Row],[GS]]&gt;=GS_TO_QUALIFY,1,0),0)</f>
        <v>0</v>
      </c>
      <c r="AB177" s="279">
        <f>IF(tbl2020POS[[#This Row],[QUALP]]=1,IF(tbl2020POS[[#This Row],[G]]-tbl2020POS[[#This Row],[GS]]&gt;=RP_APP_TO_QUALIFY,1,0),0)</f>
        <v>0</v>
      </c>
      <c r="AC177" s="279" t="e">
        <f>IF(tbl2020POS[[#This Row],[C]]&gt;=GAMES_TO_QUALIFY,1,IF(tbl2020POS[[#This Row],[PRIMPOS]]="C",1,0))</f>
        <v>#REF!</v>
      </c>
      <c r="AD177" s="279" t="e">
        <f>IF(tbl2020POS[[#This Row],[1B]]&gt;=GAMES_TO_QUALIFY,1,IF(tbl2020POS[[#This Row],[PRIMPOS]]="1B",1,0))</f>
        <v>#REF!</v>
      </c>
      <c r="AE177" s="279" t="e">
        <f>IF(tbl2020POS[[#This Row],[2B]]&gt;=GAMES_TO_QUALIFY,1,IF(tbl2020POS[[#This Row],[PRIMPOS]]="2B",1,0))</f>
        <v>#REF!</v>
      </c>
      <c r="AF177" s="279" t="e">
        <f>IF(tbl2020POS[[#This Row],[3B]]&gt;=GAMES_TO_QUALIFY,1,IF(tbl2020POS[[#This Row],[PRIMPOS]]="3B",1,0))</f>
        <v>#REF!</v>
      </c>
      <c r="AG177" s="279" t="e">
        <f>IF(tbl2020POS[[#This Row],[SS]]&gt;=GAMES_TO_QUALIFY,1,IF(tbl2020POS[[#This Row],[PRIMPOS]]="SS",1,0))</f>
        <v>#REF!</v>
      </c>
      <c r="AH177" s="279" t="e">
        <f>IF(tbl2020POS[[#This Row],[LF]]&gt;=GAMES_TO_QUALIFY,1,0)</f>
        <v>#REF!</v>
      </c>
      <c r="AI177" s="279" t="e">
        <f>IF(tbl2020POS[[#This Row],[CF]]&gt;=GAMES_TO_QUALIFY,1,0)</f>
        <v>#REF!</v>
      </c>
      <c r="AJ177" s="279" t="e">
        <f>IF(tbl2020POS[[#This Row],[RF]]&gt;=GAMES_TO_QUALIFY,1,0)</f>
        <v>#REF!</v>
      </c>
      <c r="AK177" s="279" t="e">
        <f>IF(tbl2020POS[[#This Row],[OF]]&gt;=GAMES_TO_QUALIFY,1,IF(tbl2020POS[[#This Row],[PRIMPOS]]="OF",1,0))</f>
        <v>#REF!</v>
      </c>
      <c r="AL177" s="279" t="e">
        <f>IF(tbl2020POS[[#This Row],[DH]]&gt;=GAMES_TO_QUALIFY,1,IF(tbl2020POS[[#This Row],[PRIMPOS]]="DH",1,0))</f>
        <v>#REF!</v>
      </c>
      <c r="AM177" s="279" t="e" cm="1">
        <f t="array" aca="1" ref="AM1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7" s="280" t="str">
        <f>IFERROR(LEFT(tbl2020POS[[#This Row],[POSROUGH]],LEN(tbl2020POS[[#This Row],[POSROUGH]])-1),"")</f>
        <v/>
      </c>
      <c r="AP17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8" spans="1:42" x14ac:dyDescent="0.3">
      <c r="A178" s="277">
        <v>175</v>
      </c>
      <c r="B178" t="s">
        <v>20737</v>
      </c>
      <c r="C178" s="277">
        <v>25</v>
      </c>
      <c r="D178" s="278" t="s">
        <v>1430</v>
      </c>
      <c r="E178" s="277">
        <v>4</v>
      </c>
      <c r="F178" s="277">
        <v>29</v>
      </c>
      <c r="G178" s="277">
        <v>25</v>
      </c>
      <c r="H178" s="277">
        <v>29</v>
      </c>
      <c r="I178" s="277">
        <v>8</v>
      </c>
      <c r="J178" s="277">
        <v>0</v>
      </c>
      <c r="K178" s="277">
        <v>0</v>
      </c>
      <c r="L178" s="277">
        <v>0</v>
      </c>
      <c r="M178" s="277">
        <v>0</v>
      </c>
      <c r="N178" s="277">
        <v>0</v>
      </c>
      <c r="O178" s="277">
        <v>0</v>
      </c>
      <c r="P178" s="277">
        <v>8</v>
      </c>
      <c r="Q178" s="277">
        <v>0</v>
      </c>
      <c r="R178" s="277">
        <v>0</v>
      </c>
      <c r="S178" s="277">
        <v>8</v>
      </c>
      <c r="T178" s="277">
        <v>21</v>
      </c>
      <c r="U178" s="277">
        <v>3</v>
      </c>
      <c r="V178" s="277">
        <v>1</v>
      </c>
      <c r="W178" s="279" t="e">
        <f t="shared" si="2"/>
        <v>#REF!</v>
      </c>
      <c r="X178" s="279" t="s">
        <v>13988</v>
      </c>
      <c r="Y1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78" s="279">
        <f>IF(MAX(tbl2020POS[[#This Row],[P]:[PR]])=tbl2020POS[[#This Row],[P]],1,0)</f>
        <v>0</v>
      </c>
      <c r="AA178" s="279">
        <f>IF(tbl2020POS[[#This Row],[QUALP]]=1,IF(tbl2020POS[[#This Row],[GS]]&gt;=GS_TO_QUALIFY,1,0),0)</f>
        <v>0</v>
      </c>
      <c r="AB178" s="279">
        <f>IF(tbl2020POS[[#This Row],[QUALP]]=1,IF(tbl2020POS[[#This Row],[G]]-tbl2020POS[[#This Row],[GS]]&gt;=RP_APP_TO_QUALIFY,1,0),0)</f>
        <v>0</v>
      </c>
      <c r="AC178" s="279" t="e">
        <f>IF(tbl2020POS[[#This Row],[C]]&gt;=GAMES_TO_QUALIFY,1,IF(tbl2020POS[[#This Row],[PRIMPOS]]="C",1,0))</f>
        <v>#REF!</v>
      </c>
      <c r="AD178" s="279" t="e">
        <f>IF(tbl2020POS[[#This Row],[1B]]&gt;=GAMES_TO_QUALIFY,1,IF(tbl2020POS[[#This Row],[PRIMPOS]]="1B",1,0))</f>
        <v>#REF!</v>
      </c>
      <c r="AE178" s="279" t="e">
        <f>IF(tbl2020POS[[#This Row],[2B]]&gt;=GAMES_TO_QUALIFY,1,IF(tbl2020POS[[#This Row],[PRIMPOS]]="2B",1,0))</f>
        <v>#REF!</v>
      </c>
      <c r="AF178" s="279" t="e">
        <f>IF(tbl2020POS[[#This Row],[3B]]&gt;=GAMES_TO_QUALIFY,1,IF(tbl2020POS[[#This Row],[PRIMPOS]]="3B",1,0))</f>
        <v>#REF!</v>
      </c>
      <c r="AG178" s="279" t="e">
        <f>IF(tbl2020POS[[#This Row],[SS]]&gt;=GAMES_TO_QUALIFY,1,IF(tbl2020POS[[#This Row],[PRIMPOS]]="SS",1,0))</f>
        <v>#REF!</v>
      </c>
      <c r="AH178" s="279" t="e">
        <f>IF(tbl2020POS[[#This Row],[LF]]&gt;=GAMES_TO_QUALIFY,1,0)</f>
        <v>#REF!</v>
      </c>
      <c r="AI178" s="279" t="e">
        <f>IF(tbl2020POS[[#This Row],[CF]]&gt;=GAMES_TO_QUALIFY,1,0)</f>
        <v>#REF!</v>
      </c>
      <c r="AJ178" s="279" t="e">
        <f>IF(tbl2020POS[[#This Row],[RF]]&gt;=GAMES_TO_QUALIFY,1,0)</f>
        <v>#REF!</v>
      </c>
      <c r="AK178" s="279" t="e">
        <f>IF(tbl2020POS[[#This Row],[OF]]&gt;=GAMES_TO_QUALIFY,1,IF(tbl2020POS[[#This Row],[PRIMPOS]]="OF",1,0))</f>
        <v>#REF!</v>
      </c>
      <c r="AL178" s="279" t="e">
        <f>IF(tbl2020POS[[#This Row],[DH]]&gt;=GAMES_TO_QUALIFY,1,IF(tbl2020POS[[#This Row],[PRIMPOS]]="DH",1,0))</f>
        <v>#REF!</v>
      </c>
      <c r="AM178" s="279" t="e" cm="1">
        <f t="array" aca="1" ref="AM1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8" s="280" t="str">
        <f>IFERROR(LEFT(tbl2020POS[[#This Row],[POSROUGH]],LEN(tbl2020POS[[#This Row],[POSROUGH]])-1),"")</f>
        <v/>
      </c>
      <c r="AP17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9" spans="1:42" x14ac:dyDescent="0.3">
      <c r="A179" s="277">
        <v>176</v>
      </c>
      <c r="B179" t="s">
        <v>20738</v>
      </c>
      <c r="C179" s="277">
        <v>26</v>
      </c>
      <c r="D179" s="278" t="s">
        <v>1460</v>
      </c>
      <c r="E179" s="277">
        <v>4</v>
      </c>
      <c r="F179" s="277">
        <v>35</v>
      </c>
      <c r="G179" s="277">
        <v>31</v>
      </c>
      <c r="H179" s="277">
        <v>35</v>
      </c>
      <c r="I179" s="277">
        <v>31</v>
      </c>
      <c r="J179" s="277">
        <v>0</v>
      </c>
      <c r="K179" s="277">
        <v>0</v>
      </c>
      <c r="L179" s="277">
        <v>0</v>
      </c>
      <c r="M179" s="277">
        <v>21</v>
      </c>
      <c r="N179" s="277">
        <v>10</v>
      </c>
      <c r="O179" s="277">
        <v>0</v>
      </c>
      <c r="P179" s="277">
        <v>0</v>
      </c>
      <c r="Q179" s="277">
        <v>0</v>
      </c>
      <c r="R179" s="277">
        <v>0</v>
      </c>
      <c r="S179" s="277">
        <v>0</v>
      </c>
      <c r="T179" s="277">
        <v>3</v>
      </c>
      <c r="U179" s="277">
        <v>4</v>
      </c>
      <c r="V179" s="277">
        <v>0</v>
      </c>
      <c r="W179" s="279" t="e">
        <f t="shared" si="2"/>
        <v>#REF!</v>
      </c>
      <c r="X179" s="279" t="s">
        <v>13679</v>
      </c>
      <c r="Y1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79" s="279">
        <f>IF(MAX(tbl2020POS[[#This Row],[P]:[PR]])=tbl2020POS[[#This Row],[P]],1,0)</f>
        <v>0</v>
      </c>
      <c r="AA179" s="279">
        <f>IF(tbl2020POS[[#This Row],[QUALP]]=1,IF(tbl2020POS[[#This Row],[GS]]&gt;=GS_TO_QUALIFY,1,0),0)</f>
        <v>0</v>
      </c>
      <c r="AB179" s="279">
        <f>IF(tbl2020POS[[#This Row],[QUALP]]=1,IF(tbl2020POS[[#This Row],[G]]-tbl2020POS[[#This Row],[GS]]&gt;=RP_APP_TO_QUALIFY,1,0),0)</f>
        <v>0</v>
      </c>
      <c r="AC179" s="279" t="e">
        <f>IF(tbl2020POS[[#This Row],[C]]&gt;=GAMES_TO_QUALIFY,1,IF(tbl2020POS[[#This Row],[PRIMPOS]]="C",1,0))</f>
        <v>#REF!</v>
      </c>
      <c r="AD179" s="279" t="e">
        <f>IF(tbl2020POS[[#This Row],[1B]]&gt;=GAMES_TO_QUALIFY,1,IF(tbl2020POS[[#This Row],[PRIMPOS]]="1B",1,0))</f>
        <v>#REF!</v>
      </c>
      <c r="AE179" s="279" t="e">
        <f>IF(tbl2020POS[[#This Row],[2B]]&gt;=GAMES_TO_QUALIFY,1,IF(tbl2020POS[[#This Row],[PRIMPOS]]="2B",1,0))</f>
        <v>#REF!</v>
      </c>
      <c r="AF179" s="279" t="e">
        <f>IF(tbl2020POS[[#This Row],[3B]]&gt;=GAMES_TO_QUALIFY,1,IF(tbl2020POS[[#This Row],[PRIMPOS]]="3B",1,0))</f>
        <v>#REF!</v>
      </c>
      <c r="AG179" s="279" t="e">
        <f>IF(tbl2020POS[[#This Row],[SS]]&gt;=GAMES_TO_QUALIFY,1,IF(tbl2020POS[[#This Row],[PRIMPOS]]="SS",1,0))</f>
        <v>#REF!</v>
      </c>
      <c r="AH179" s="279" t="e">
        <f>IF(tbl2020POS[[#This Row],[LF]]&gt;=GAMES_TO_QUALIFY,1,0)</f>
        <v>#REF!</v>
      </c>
      <c r="AI179" s="279" t="e">
        <f>IF(tbl2020POS[[#This Row],[CF]]&gt;=GAMES_TO_QUALIFY,1,0)</f>
        <v>#REF!</v>
      </c>
      <c r="AJ179" s="279" t="e">
        <f>IF(tbl2020POS[[#This Row],[RF]]&gt;=GAMES_TO_QUALIFY,1,0)</f>
        <v>#REF!</v>
      </c>
      <c r="AK179" s="279" t="e">
        <f>IF(tbl2020POS[[#This Row],[OF]]&gt;=GAMES_TO_QUALIFY,1,IF(tbl2020POS[[#This Row],[PRIMPOS]]="OF",1,0))</f>
        <v>#REF!</v>
      </c>
      <c r="AL179" s="279" t="e">
        <f>IF(tbl2020POS[[#This Row],[DH]]&gt;=GAMES_TO_QUALIFY,1,IF(tbl2020POS[[#This Row],[PRIMPOS]]="DH",1,0))</f>
        <v>#REF!</v>
      </c>
      <c r="AM179" s="279" t="e" cm="1">
        <f t="array" aca="1" ref="AM1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9" s="280" t="str">
        <f>IFERROR(LEFT(tbl2020POS[[#This Row],[POSROUGH]],LEN(tbl2020POS[[#This Row],[POSROUGH]])-1),"")</f>
        <v/>
      </c>
      <c r="AP17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0" spans="1:42" x14ac:dyDescent="0.3">
      <c r="A180" s="277">
        <v>177</v>
      </c>
      <c r="B180" t="s">
        <v>20739</v>
      </c>
      <c r="C180" s="277">
        <v>23</v>
      </c>
      <c r="D180" s="278" t="s">
        <v>1405</v>
      </c>
      <c r="E180" s="277" t="s">
        <v>20557</v>
      </c>
      <c r="F180" s="277">
        <v>17</v>
      </c>
      <c r="G180" s="277">
        <v>16</v>
      </c>
      <c r="H180" s="277">
        <v>17</v>
      </c>
      <c r="I180" s="277">
        <v>16</v>
      </c>
      <c r="J180" s="277">
        <v>0</v>
      </c>
      <c r="K180" s="277">
        <v>0</v>
      </c>
      <c r="L180" s="277">
        <v>0</v>
      </c>
      <c r="M180" s="277">
        <v>0</v>
      </c>
      <c r="N180" s="277">
        <v>0</v>
      </c>
      <c r="O180" s="277">
        <v>0</v>
      </c>
      <c r="P180" s="277">
        <v>0</v>
      </c>
      <c r="Q180" s="277">
        <v>0</v>
      </c>
      <c r="R180" s="277">
        <v>16</v>
      </c>
      <c r="S180" s="277">
        <v>16</v>
      </c>
      <c r="T180" s="277">
        <v>0</v>
      </c>
      <c r="U180" s="277">
        <v>1</v>
      </c>
      <c r="V180" s="277">
        <v>0</v>
      </c>
      <c r="W180" s="279" t="e">
        <f t="shared" si="2"/>
        <v>#REF!</v>
      </c>
      <c r="X180" s="279" t="s">
        <v>15716</v>
      </c>
      <c r="Y1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0" s="279">
        <f>IF(MAX(tbl2020POS[[#This Row],[P]:[PR]])=tbl2020POS[[#This Row],[P]],1,0)</f>
        <v>0</v>
      </c>
      <c r="AA180" s="279">
        <f>IF(tbl2020POS[[#This Row],[QUALP]]=1,IF(tbl2020POS[[#This Row],[GS]]&gt;=GS_TO_QUALIFY,1,0),0)</f>
        <v>0</v>
      </c>
      <c r="AB180" s="279">
        <f>IF(tbl2020POS[[#This Row],[QUALP]]=1,IF(tbl2020POS[[#This Row],[G]]-tbl2020POS[[#This Row],[GS]]&gt;=RP_APP_TO_QUALIFY,1,0),0)</f>
        <v>0</v>
      </c>
      <c r="AC180" s="279" t="e">
        <f>IF(tbl2020POS[[#This Row],[C]]&gt;=GAMES_TO_QUALIFY,1,IF(tbl2020POS[[#This Row],[PRIMPOS]]="C",1,0))</f>
        <v>#REF!</v>
      </c>
      <c r="AD180" s="279" t="e">
        <f>IF(tbl2020POS[[#This Row],[1B]]&gt;=GAMES_TO_QUALIFY,1,IF(tbl2020POS[[#This Row],[PRIMPOS]]="1B",1,0))</f>
        <v>#REF!</v>
      </c>
      <c r="AE180" s="279" t="e">
        <f>IF(tbl2020POS[[#This Row],[2B]]&gt;=GAMES_TO_QUALIFY,1,IF(tbl2020POS[[#This Row],[PRIMPOS]]="2B",1,0))</f>
        <v>#REF!</v>
      </c>
      <c r="AF180" s="279" t="e">
        <f>IF(tbl2020POS[[#This Row],[3B]]&gt;=GAMES_TO_QUALIFY,1,IF(tbl2020POS[[#This Row],[PRIMPOS]]="3B",1,0))</f>
        <v>#REF!</v>
      </c>
      <c r="AG180" s="279" t="e">
        <f>IF(tbl2020POS[[#This Row],[SS]]&gt;=GAMES_TO_QUALIFY,1,IF(tbl2020POS[[#This Row],[PRIMPOS]]="SS",1,0))</f>
        <v>#REF!</v>
      </c>
      <c r="AH180" s="279" t="e">
        <f>IF(tbl2020POS[[#This Row],[LF]]&gt;=GAMES_TO_QUALIFY,1,0)</f>
        <v>#REF!</v>
      </c>
      <c r="AI180" s="279" t="e">
        <f>IF(tbl2020POS[[#This Row],[CF]]&gt;=GAMES_TO_QUALIFY,1,0)</f>
        <v>#REF!</v>
      </c>
      <c r="AJ180" s="279" t="e">
        <f>IF(tbl2020POS[[#This Row],[RF]]&gt;=GAMES_TO_QUALIFY,1,0)</f>
        <v>#REF!</v>
      </c>
      <c r="AK180" s="279" t="e">
        <f>IF(tbl2020POS[[#This Row],[OF]]&gt;=GAMES_TO_QUALIFY,1,IF(tbl2020POS[[#This Row],[PRIMPOS]]="OF",1,0))</f>
        <v>#REF!</v>
      </c>
      <c r="AL180" s="279" t="e">
        <f>IF(tbl2020POS[[#This Row],[DH]]&gt;=GAMES_TO_QUALIFY,1,IF(tbl2020POS[[#This Row],[PRIMPOS]]="DH",1,0))</f>
        <v>#REF!</v>
      </c>
      <c r="AM180" s="279" t="e" cm="1">
        <f t="array" aca="1" ref="AM1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0" s="280" t="str">
        <f>IFERROR(LEFT(tbl2020POS[[#This Row],[POSROUGH]],LEN(tbl2020POS[[#This Row],[POSROUGH]])-1),"")</f>
        <v/>
      </c>
      <c r="AP18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1" spans="1:42" x14ac:dyDescent="0.3">
      <c r="A181" s="277">
        <v>178</v>
      </c>
      <c r="B181" t="s">
        <v>20740</v>
      </c>
      <c r="C181" s="277">
        <v>21</v>
      </c>
      <c r="D181" s="278" t="s">
        <v>20565</v>
      </c>
      <c r="E181" s="277" t="s">
        <v>20557</v>
      </c>
      <c r="F181" s="277">
        <v>1</v>
      </c>
      <c r="G181" s="277">
        <v>1</v>
      </c>
      <c r="H181" s="277">
        <v>1</v>
      </c>
      <c r="I181" s="277">
        <v>0</v>
      </c>
      <c r="J181" s="277">
        <v>0</v>
      </c>
      <c r="K181" s="277">
        <v>0</v>
      </c>
      <c r="L181" s="277">
        <v>0</v>
      </c>
      <c r="M181" s="277">
        <v>0</v>
      </c>
      <c r="N181" s="277">
        <v>0</v>
      </c>
      <c r="O181" s="277">
        <v>0</v>
      </c>
      <c r="P181" s="277">
        <v>0</v>
      </c>
      <c r="Q181" s="277">
        <v>0</v>
      </c>
      <c r="R181" s="277">
        <v>0</v>
      </c>
      <c r="S181" s="277">
        <v>0</v>
      </c>
      <c r="T181" s="277">
        <v>1</v>
      </c>
      <c r="U181" s="277">
        <v>0</v>
      </c>
      <c r="V181" s="277">
        <v>0</v>
      </c>
      <c r="W181" s="279" t="e">
        <f t="shared" si="2"/>
        <v>#REF!</v>
      </c>
      <c r="X181" s="279" t="s">
        <v>20280</v>
      </c>
      <c r="Y1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81" s="279">
        <f>IF(MAX(tbl2020POS[[#This Row],[P]:[PR]])=tbl2020POS[[#This Row],[P]],1,0)</f>
        <v>0</v>
      </c>
      <c r="AA181" s="279">
        <f>IF(tbl2020POS[[#This Row],[QUALP]]=1,IF(tbl2020POS[[#This Row],[GS]]&gt;=GS_TO_QUALIFY,1,0),0)</f>
        <v>0</v>
      </c>
      <c r="AB181" s="279">
        <f>IF(tbl2020POS[[#This Row],[QUALP]]=1,IF(tbl2020POS[[#This Row],[G]]-tbl2020POS[[#This Row],[GS]]&gt;=RP_APP_TO_QUALIFY,1,0),0)</f>
        <v>0</v>
      </c>
      <c r="AC181" s="279" t="e">
        <f>IF(tbl2020POS[[#This Row],[C]]&gt;=GAMES_TO_QUALIFY,1,IF(tbl2020POS[[#This Row],[PRIMPOS]]="C",1,0))</f>
        <v>#REF!</v>
      </c>
      <c r="AD181" s="279" t="e">
        <f>IF(tbl2020POS[[#This Row],[1B]]&gt;=GAMES_TO_QUALIFY,1,IF(tbl2020POS[[#This Row],[PRIMPOS]]="1B",1,0))</f>
        <v>#REF!</v>
      </c>
      <c r="AE181" s="279" t="e">
        <f>IF(tbl2020POS[[#This Row],[2B]]&gt;=GAMES_TO_QUALIFY,1,IF(tbl2020POS[[#This Row],[PRIMPOS]]="2B",1,0))</f>
        <v>#REF!</v>
      </c>
      <c r="AF181" s="279" t="e">
        <f>IF(tbl2020POS[[#This Row],[3B]]&gt;=GAMES_TO_QUALIFY,1,IF(tbl2020POS[[#This Row],[PRIMPOS]]="3B",1,0))</f>
        <v>#REF!</v>
      </c>
      <c r="AG181" s="279" t="e">
        <f>IF(tbl2020POS[[#This Row],[SS]]&gt;=GAMES_TO_QUALIFY,1,IF(tbl2020POS[[#This Row],[PRIMPOS]]="SS",1,0))</f>
        <v>#REF!</v>
      </c>
      <c r="AH181" s="279" t="e">
        <f>IF(tbl2020POS[[#This Row],[LF]]&gt;=GAMES_TO_QUALIFY,1,0)</f>
        <v>#REF!</v>
      </c>
      <c r="AI181" s="279" t="e">
        <f>IF(tbl2020POS[[#This Row],[CF]]&gt;=GAMES_TO_QUALIFY,1,0)</f>
        <v>#REF!</v>
      </c>
      <c r="AJ181" s="279" t="e">
        <f>IF(tbl2020POS[[#This Row],[RF]]&gt;=GAMES_TO_QUALIFY,1,0)</f>
        <v>#REF!</v>
      </c>
      <c r="AK181" s="279" t="e">
        <f>IF(tbl2020POS[[#This Row],[OF]]&gt;=GAMES_TO_QUALIFY,1,IF(tbl2020POS[[#This Row],[PRIMPOS]]="OF",1,0))</f>
        <v>#REF!</v>
      </c>
      <c r="AL181" s="279" t="e">
        <f>IF(tbl2020POS[[#This Row],[DH]]&gt;=GAMES_TO_QUALIFY,1,IF(tbl2020POS[[#This Row],[PRIMPOS]]="DH",1,0))</f>
        <v>#REF!</v>
      </c>
      <c r="AM181" s="279" t="e" cm="1">
        <f t="array" aca="1" ref="AM1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1" s="280" t="str">
        <f>IFERROR(LEFT(tbl2020POS[[#This Row],[POSROUGH]],LEN(tbl2020POS[[#This Row],[POSROUGH]])-1),"")</f>
        <v/>
      </c>
      <c r="AP18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2" spans="1:42" x14ac:dyDescent="0.3">
      <c r="A182" s="277">
        <v>179</v>
      </c>
      <c r="B182" t="s">
        <v>20741</v>
      </c>
      <c r="C182" s="277">
        <v>26</v>
      </c>
      <c r="D182" s="278" t="s">
        <v>1405</v>
      </c>
      <c r="E182" s="277">
        <v>5</v>
      </c>
      <c r="F182" s="277">
        <v>52</v>
      </c>
      <c r="G182" s="277">
        <v>51</v>
      </c>
      <c r="H182" s="277">
        <v>52</v>
      </c>
      <c r="I182" s="277">
        <v>51</v>
      </c>
      <c r="J182" s="277">
        <v>0</v>
      </c>
      <c r="K182" s="277">
        <v>0</v>
      </c>
      <c r="L182" s="277">
        <v>43</v>
      </c>
      <c r="M182" s="277">
        <v>0</v>
      </c>
      <c r="N182" s="277">
        <v>10</v>
      </c>
      <c r="O182" s="277">
        <v>0</v>
      </c>
      <c r="P182" s="277">
        <v>0</v>
      </c>
      <c r="Q182" s="277">
        <v>0</v>
      </c>
      <c r="R182" s="277">
        <v>0</v>
      </c>
      <c r="S182" s="277">
        <v>0</v>
      </c>
      <c r="T182" s="277">
        <v>0</v>
      </c>
      <c r="U182" s="277">
        <v>1</v>
      </c>
      <c r="V182" s="277">
        <v>0</v>
      </c>
      <c r="W182" s="279" t="e">
        <f t="shared" si="2"/>
        <v>#REF!</v>
      </c>
      <c r="X182" s="279" t="s">
        <v>13682</v>
      </c>
      <c r="Y1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82" s="279">
        <f>IF(MAX(tbl2020POS[[#This Row],[P]:[PR]])=tbl2020POS[[#This Row],[P]],1,0)</f>
        <v>0</v>
      </c>
      <c r="AA182" s="279">
        <f>IF(tbl2020POS[[#This Row],[QUALP]]=1,IF(tbl2020POS[[#This Row],[GS]]&gt;=GS_TO_QUALIFY,1,0),0)</f>
        <v>0</v>
      </c>
      <c r="AB182" s="279">
        <f>IF(tbl2020POS[[#This Row],[QUALP]]=1,IF(tbl2020POS[[#This Row],[G]]-tbl2020POS[[#This Row],[GS]]&gt;=RP_APP_TO_QUALIFY,1,0),0)</f>
        <v>0</v>
      </c>
      <c r="AC182" s="279" t="e">
        <f>IF(tbl2020POS[[#This Row],[C]]&gt;=GAMES_TO_QUALIFY,1,IF(tbl2020POS[[#This Row],[PRIMPOS]]="C",1,0))</f>
        <v>#REF!</v>
      </c>
      <c r="AD182" s="279" t="e">
        <f>IF(tbl2020POS[[#This Row],[1B]]&gt;=GAMES_TO_QUALIFY,1,IF(tbl2020POS[[#This Row],[PRIMPOS]]="1B",1,0))</f>
        <v>#REF!</v>
      </c>
      <c r="AE182" s="279" t="e">
        <f>IF(tbl2020POS[[#This Row],[2B]]&gt;=GAMES_TO_QUALIFY,1,IF(tbl2020POS[[#This Row],[PRIMPOS]]="2B",1,0))</f>
        <v>#REF!</v>
      </c>
      <c r="AF182" s="279" t="e">
        <f>IF(tbl2020POS[[#This Row],[3B]]&gt;=GAMES_TO_QUALIFY,1,IF(tbl2020POS[[#This Row],[PRIMPOS]]="3B",1,0))</f>
        <v>#REF!</v>
      </c>
      <c r="AG182" s="279" t="e">
        <f>IF(tbl2020POS[[#This Row],[SS]]&gt;=GAMES_TO_QUALIFY,1,IF(tbl2020POS[[#This Row],[PRIMPOS]]="SS",1,0))</f>
        <v>#REF!</v>
      </c>
      <c r="AH182" s="279" t="e">
        <f>IF(tbl2020POS[[#This Row],[LF]]&gt;=GAMES_TO_QUALIFY,1,0)</f>
        <v>#REF!</v>
      </c>
      <c r="AI182" s="279" t="e">
        <f>IF(tbl2020POS[[#This Row],[CF]]&gt;=GAMES_TO_QUALIFY,1,0)</f>
        <v>#REF!</v>
      </c>
      <c r="AJ182" s="279" t="e">
        <f>IF(tbl2020POS[[#This Row],[RF]]&gt;=GAMES_TO_QUALIFY,1,0)</f>
        <v>#REF!</v>
      </c>
      <c r="AK182" s="279" t="e">
        <f>IF(tbl2020POS[[#This Row],[OF]]&gt;=GAMES_TO_QUALIFY,1,IF(tbl2020POS[[#This Row],[PRIMPOS]]="OF",1,0))</f>
        <v>#REF!</v>
      </c>
      <c r="AL182" s="279" t="e">
        <f>IF(tbl2020POS[[#This Row],[DH]]&gt;=GAMES_TO_QUALIFY,1,IF(tbl2020POS[[#This Row],[PRIMPOS]]="DH",1,0))</f>
        <v>#REF!</v>
      </c>
      <c r="AM182" s="279" t="e" cm="1">
        <f t="array" aca="1" ref="AM1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2" s="280" t="str">
        <f>IFERROR(LEFT(tbl2020POS[[#This Row],[POSROUGH]],LEN(tbl2020POS[[#This Row],[POSROUGH]])-1),"")</f>
        <v/>
      </c>
      <c r="AP18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3" spans="1:42" x14ac:dyDescent="0.3">
      <c r="A183" s="277">
        <v>180</v>
      </c>
      <c r="B183" t="s">
        <v>20742</v>
      </c>
      <c r="C183" s="277">
        <v>31</v>
      </c>
      <c r="D183" s="278" t="s">
        <v>1386</v>
      </c>
      <c r="E183" s="277">
        <v>6</v>
      </c>
      <c r="F183" s="277">
        <v>59</v>
      </c>
      <c r="G183" s="277">
        <v>59</v>
      </c>
      <c r="H183" s="277">
        <v>59</v>
      </c>
      <c r="I183" s="277">
        <v>38</v>
      </c>
      <c r="J183" s="277">
        <v>0</v>
      </c>
      <c r="K183" s="277">
        <v>0</v>
      </c>
      <c r="L183" s="277">
        <v>3</v>
      </c>
      <c r="M183" s="277">
        <v>0</v>
      </c>
      <c r="N183" s="277">
        <v>0</v>
      </c>
      <c r="O183" s="277">
        <v>0</v>
      </c>
      <c r="P183" s="277">
        <v>15</v>
      </c>
      <c r="Q183" s="277">
        <v>9</v>
      </c>
      <c r="R183" s="277">
        <v>17</v>
      </c>
      <c r="S183" s="277">
        <v>37</v>
      </c>
      <c r="T183" s="277">
        <v>21</v>
      </c>
      <c r="U183" s="277">
        <v>0</v>
      </c>
      <c r="V183" s="277">
        <v>0</v>
      </c>
      <c r="W183" s="279" t="e">
        <f t="shared" si="2"/>
        <v>#REF!</v>
      </c>
      <c r="X183" s="279" t="s">
        <v>8159</v>
      </c>
      <c r="Y1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3" s="279">
        <f>IF(MAX(tbl2020POS[[#This Row],[P]:[PR]])=tbl2020POS[[#This Row],[P]],1,0)</f>
        <v>0</v>
      </c>
      <c r="AA183" s="279">
        <f>IF(tbl2020POS[[#This Row],[QUALP]]=1,IF(tbl2020POS[[#This Row],[GS]]&gt;=GS_TO_QUALIFY,1,0),0)</f>
        <v>0</v>
      </c>
      <c r="AB183" s="279">
        <f>IF(tbl2020POS[[#This Row],[QUALP]]=1,IF(tbl2020POS[[#This Row],[G]]-tbl2020POS[[#This Row],[GS]]&gt;=RP_APP_TO_QUALIFY,1,0),0)</f>
        <v>0</v>
      </c>
      <c r="AC183" s="279" t="e">
        <f>IF(tbl2020POS[[#This Row],[C]]&gt;=GAMES_TO_QUALIFY,1,IF(tbl2020POS[[#This Row],[PRIMPOS]]="C",1,0))</f>
        <v>#REF!</v>
      </c>
      <c r="AD183" s="279" t="e">
        <f>IF(tbl2020POS[[#This Row],[1B]]&gt;=GAMES_TO_QUALIFY,1,IF(tbl2020POS[[#This Row],[PRIMPOS]]="1B",1,0))</f>
        <v>#REF!</v>
      </c>
      <c r="AE183" s="279" t="e">
        <f>IF(tbl2020POS[[#This Row],[2B]]&gt;=GAMES_TO_QUALIFY,1,IF(tbl2020POS[[#This Row],[PRIMPOS]]="2B",1,0))</f>
        <v>#REF!</v>
      </c>
      <c r="AF183" s="279" t="e">
        <f>IF(tbl2020POS[[#This Row],[3B]]&gt;=GAMES_TO_QUALIFY,1,IF(tbl2020POS[[#This Row],[PRIMPOS]]="3B",1,0))</f>
        <v>#REF!</v>
      </c>
      <c r="AG183" s="279" t="e">
        <f>IF(tbl2020POS[[#This Row],[SS]]&gt;=GAMES_TO_QUALIFY,1,IF(tbl2020POS[[#This Row],[PRIMPOS]]="SS",1,0))</f>
        <v>#REF!</v>
      </c>
      <c r="AH183" s="279" t="e">
        <f>IF(tbl2020POS[[#This Row],[LF]]&gt;=GAMES_TO_QUALIFY,1,0)</f>
        <v>#REF!</v>
      </c>
      <c r="AI183" s="279" t="e">
        <f>IF(tbl2020POS[[#This Row],[CF]]&gt;=GAMES_TO_QUALIFY,1,0)</f>
        <v>#REF!</v>
      </c>
      <c r="AJ183" s="279" t="e">
        <f>IF(tbl2020POS[[#This Row],[RF]]&gt;=GAMES_TO_QUALIFY,1,0)</f>
        <v>#REF!</v>
      </c>
      <c r="AK183" s="279" t="e">
        <f>IF(tbl2020POS[[#This Row],[OF]]&gt;=GAMES_TO_QUALIFY,1,IF(tbl2020POS[[#This Row],[PRIMPOS]]="OF",1,0))</f>
        <v>#REF!</v>
      </c>
      <c r="AL183" s="279" t="e">
        <f>IF(tbl2020POS[[#This Row],[DH]]&gt;=GAMES_TO_QUALIFY,1,IF(tbl2020POS[[#This Row],[PRIMPOS]]="DH",1,0))</f>
        <v>#REF!</v>
      </c>
      <c r="AM183" s="279" t="e" cm="1">
        <f t="array" aca="1" ref="AM1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3" s="280" t="str">
        <f>IFERROR(LEFT(tbl2020POS[[#This Row],[POSROUGH]],LEN(tbl2020POS[[#This Row],[POSROUGH]])-1),"")</f>
        <v/>
      </c>
      <c r="AP18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4" spans="1:42" x14ac:dyDescent="0.3">
      <c r="A184" s="277">
        <v>181</v>
      </c>
      <c r="B184" t="s">
        <v>20743</v>
      </c>
      <c r="C184" s="277">
        <v>24</v>
      </c>
      <c r="D184" s="278" t="s">
        <v>1470</v>
      </c>
      <c r="E184" s="277">
        <v>2</v>
      </c>
      <c r="F184" s="277">
        <v>11</v>
      </c>
      <c r="G184" s="277">
        <v>11</v>
      </c>
      <c r="H184" s="277">
        <v>0</v>
      </c>
      <c r="I184" s="277">
        <v>11</v>
      </c>
      <c r="J184" s="277">
        <v>11</v>
      </c>
      <c r="K184" s="277">
        <v>0</v>
      </c>
      <c r="L184" s="277">
        <v>0</v>
      </c>
      <c r="M184" s="277">
        <v>0</v>
      </c>
      <c r="N184" s="277">
        <v>0</v>
      </c>
      <c r="O184" s="277">
        <v>0</v>
      </c>
      <c r="P184" s="277">
        <v>0</v>
      </c>
      <c r="Q184" s="277">
        <v>0</v>
      </c>
      <c r="R184" s="277">
        <v>0</v>
      </c>
      <c r="S184" s="277">
        <v>0</v>
      </c>
      <c r="T184" s="277">
        <v>0</v>
      </c>
      <c r="U184" s="277">
        <v>0</v>
      </c>
      <c r="V184" s="277">
        <v>0</v>
      </c>
      <c r="W184" s="279" t="e">
        <f t="shared" si="2"/>
        <v>#REF!</v>
      </c>
      <c r="X184" s="279" t="s">
        <v>15720</v>
      </c>
      <c r="Y1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84" s="279">
        <f>IF(MAX(tbl2020POS[[#This Row],[P]:[PR]])=tbl2020POS[[#This Row],[P]],1,0)</f>
        <v>1</v>
      </c>
      <c r="AA184" s="279">
        <f>IF(tbl2020POS[[#This Row],[QUALP]]=1,IF(tbl2020POS[[#This Row],[GS]]&gt;=GS_TO_QUALIFY,1,0),0)</f>
        <v>1</v>
      </c>
      <c r="AB184" s="279">
        <f>IF(tbl2020POS[[#This Row],[QUALP]]=1,IF(tbl2020POS[[#This Row],[G]]-tbl2020POS[[#This Row],[GS]]&gt;=RP_APP_TO_QUALIFY,1,0),0)</f>
        <v>0</v>
      </c>
      <c r="AC184" s="279" t="e">
        <f>IF(tbl2020POS[[#This Row],[C]]&gt;=GAMES_TO_QUALIFY,1,IF(tbl2020POS[[#This Row],[PRIMPOS]]="C",1,0))</f>
        <v>#REF!</v>
      </c>
      <c r="AD184" s="279" t="e">
        <f>IF(tbl2020POS[[#This Row],[1B]]&gt;=GAMES_TO_QUALIFY,1,IF(tbl2020POS[[#This Row],[PRIMPOS]]="1B",1,0))</f>
        <v>#REF!</v>
      </c>
      <c r="AE184" s="279" t="e">
        <f>IF(tbl2020POS[[#This Row],[2B]]&gt;=GAMES_TO_QUALIFY,1,IF(tbl2020POS[[#This Row],[PRIMPOS]]="2B",1,0))</f>
        <v>#REF!</v>
      </c>
      <c r="AF184" s="279" t="e">
        <f>IF(tbl2020POS[[#This Row],[3B]]&gt;=GAMES_TO_QUALIFY,1,IF(tbl2020POS[[#This Row],[PRIMPOS]]="3B",1,0))</f>
        <v>#REF!</v>
      </c>
      <c r="AG184" s="279" t="e">
        <f>IF(tbl2020POS[[#This Row],[SS]]&gt;=GAMES_TO_QUALIFY,1,IF(tbl2020POS[[#This Row],[PRIMPOS]]="SS",1,0))</f>
        <v>#REF!</v>
      </c>
      <c r="AH184" s="279" t="e">
        <f>IF(tbl2020POS[[#This Row],[LF]]&gt;=GAMES_TO_QUALIFY,1,0)</f>
        <v>#REF!</v>
      </c>
      <c r="AI184" s="279" t="e">
        <f>IF(tbl2020POS[[#This Row],[CF]]&gt;=GAMES_TO_QUALIFY,1,0)</f>
        <v>#REF!</v>
      </c>
      <c r="AJ184" s="279" t="e">
        <f>IF(tbl2020POS[[#This Row],[RF]]&gt;=GAMES_TO_QUALIFY,1,0)</f>
        <v>#REF!</v>
      </c>
      <c r="AK184" s="279" t="e">
        <f>IF(tbl2020POS[[#This Row],[OF]]&gt;=GAMES_TO_QUALIFY,1,IF(tbl2020POS[[#This Row],[PRIMPOS]]="OF",1,0))</f>
        <v>#REF!</v>
      </c>
      <c r="AL184" s="279" t="e">
        <f>IF(tbl2020POS[[#This Row],[DH]]&gt;=GAMES_TO_QUALIFY,1,IF(tbl2020POS[[#This Row],[PRIMPOS]]="DH",1,0))</f>
        <v>#REF!</v>
      </c>
      <c r="AM184" s="279" t="str" cm="1">
        <f t="array" aca="1" ref="AM1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4" s="280" t="str">
        <f>IFERROR(LEFT(tbl2020POS[[#This Row],[POSROUGH]],LEN(tbl2020POS[[#This Row],[POSROUGH]])-1),"")</f>
        <v/>
      </c>
      <c r="AP18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85" spans="1:42" x14ac:dyDescent="0.3">
      <c r="A185" s="277">
        <v>182</v>
      </c>
      <c r="B185" t="s">
        <v>20744</v>
      </c>
      <c r="C185" s="277">
        <v>37</v>
      </c>
      <c r="D185" s="278" t="s">
        <v>1509</v>
      </c>
      <c r="E185" s="277">
        <v>16</v>
      </c>
      <c r="F185" s="277">
        <v>49</v>
      </c>
      <c r="G185" s="277">
        <v>46</v>
      </c>
      <c r="H185" s="277">
        <v>49</v>
      </c>
      <c r="I185" s="277">
        <v>34</v>
      </c>
      <c r="J185" s="277">
        <v>0</v>
      </c>
      <c r="K185" s="277">
        <v>0</v>
      </c>
      <c r="L185" s="277">
        <v>0</v>
      </c>
      <c r="M185" s="277">
        <v>34</v>
      </c>
      <c r="N185" s="277">
        <v>0</v>
      </c>
      <c r="O185" s="277">
        <v>0</v>
      </c>
      <c r="P185" s="277">
        <v>0</v>
      </c>
      <c r="Q185" s="277">
        <v>0</v>
      </c>
      <c r="R185" s="277">
        <v>0</v>
      </c>
      <c r="S185" s="277">
        <v>0</v>
      </c>
      <c r="T185" s="277">
        <v>13</v>
      </c>
      <c r="U185" s="277">
        <v>3</v>
      </c>
      <c r="V185" s="277">
        <v>0</v>
      </c>
      <c r="W185" s="279" t="e">
        <f t="shared" si="2"/>
        <v>#REF!</v>
      </c>
      <c r="X185" s="279" t="s">
        <v>1670</v>
      </c>
      <c r="Y1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85" s="279">
        <f>IF(MAX(tbl2020POS[[#This Row],[P]:[PR]])=tbl2020POS[[#This Row],[P]],1,0)</f>
        <v>0</v>
      </c>
      <c r="AA185" s="279">
        <f>IF(tbl2020POS[[#This Row],[QUALP]]=1,IF(tbl2020POS[[#This Row],[GS]]&gt;=GS_TO_QUALIFY,1,0),0)</f>
        <v>0</v>
      </c>
      <c r="AB185" s="279">
        <f>IF(tbl2020POS[[#This Row],[QUALP]]=1,IF(tbl2020POS[[#This Row],[G]]-tbl2020POS[[#This Row],[GS]]&gt;=RP_APP_TO_QUALIFY,1,0),0)</f>
        <v>0</v>
      </c>
      <c r="AC185" s="279" t="e">
        <f>IF(tbl2020POS[[#This Row],[C]]&gt;=GAMES_TO_QUALIFY,1,IF(tbl2020POS[[#This Row],[PRIMPOS]]="C",1,0))</f>
        <v>#REF!</v>
      </c>
      <c r="AD185" s="279" t="e">
        <f>IF(tbl2020POS[[#This Row],[1B]]&gt;=GAMES_TO_QUALIFY,1,IF(tbl2020POS[[#This Row],[PRIMPOS]]="1B",1,0))</f>
        <v>#REF!</v>
      </c>
      <c r="AE185" s="279" t="e">
        <f>IF(tbl2020POS[[#This Row],[2B]]&gt;=GAMES_TO_QUALIFY,1,IF(tbl2020POS[[#This Row],[PRIMPOS]]="2B",1,0))</f>
        <v>#REF!</v>
      </c>
      <c r="AF185" s="279" t="e">
        <f>IF(tbl2020POS[[#This Row],[3B]]&gt;=GAMES_TO_QUALIFY,1,IF(tbl2020POS[[#This Row],[PRIMPOS]]="3B",1,0))</f>
        <v>#REF!</v>
      </c>
      <c r="AG185" s="279" t="e">
        <f>IF(tbl2020POS[[#This Row],[SS]]&gt;=GAMES_TO_QUALIFY,1,IF(tbl2020POS[[#This Row],[PRIMPOS]]="SS",1,0))</f>
        <v>#REF!</v>
      </c>
      <c r="AH185" s="279" t="e">
        <f>IF(tbl2020POS[[#This Row],[LF]]&gt;=GAMES_TO_QUALIFY,1,0)</f>
        <v>#REF!</v>
      </c>
      <c r="AI185" s="279" t="e">
        <f>IF(tbl2020POS[[#This Row],[CF]]&gt;=GAMES_TO_QUALIFY,1,0)</f>
        <v>#REF!</v>
      </c>
      <c r="AJ185" s="279" t="e">
        <f>IF(tbl2020POS[[#This Row],[RF]]&gt;=GAMES_TO_QUALIFY,1,0)</f>
        <v>#REF!</v>
      </c>
      <c r="AK185" s="279" t="e">
        <f>IF(tbl2020POS[[#This Row],[OF]]&gt;=GAMES_TO_QUALIFY,1,IF(tbl2020POS[[#This Row],[PRIMPOS]]="OF",1,0))</f>
        <v>#REF!</v>
      </c>
      <c r="AL185" s="279" t="e">
        <f>IF(tbl2020POS[[#This Row],[DH]]&gt;=GAMES_TO_QUALIFY,1,IF(tbl2020POS[[#This Row],[PRIMPOS]]="DH",1,0))</f>
        <v>#REF!</v>
      </c>
      <c r="AM185" s="279" t="e" cm="1">
        <f t="array" aca="1" ref="AM1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5" s="280" t="str">
        <f>IFERROR(LEFT(tbl2020POS[[#This Row],[POSROUGH]],LEN(tbl2020POS[[#This Row],[POSROUGH]])-1),"")</f>
        <v/>
      </c>
      <c r="AP18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6" spans="1:42" x14ac:dyDescent="0.3">
      <c r="A186" s="277">
        <v>183</v>
      </c>
      <c r="B186" t="s">
        <v>20745</v>
      </c>
      <c r="C186" s="277">
        <v>26</v>
      </c>
      <c r="D186" s="278" t="s">
        <v>1481</v>
      </c>
      <c r="E186" s="277">
        <v>4</v>
      </c>
      <c r="F186" s="277">
        <v>44</v>
      </c>
      <c r="G186" s="277">
        <v>37</v>
      </c>
      <c r="H186" s="277">
        <v>44</v>
      </c>
      <c r="I186" s="277">
        <v>25</v>
      </c>
      <c r="J186" s="277">
        <v>0</v>
      </c>
      <c r="K186" s="277">
        <v>22</v>
      </c>
      <c r="L186" s="277">
        <v>3</v>
      </c>
      <c r="M186" s="277">
        <v>0</v>
      </c>
      <c r="N186" s="277">
        <v>0</v>
      </c>
      <c r="O186" s="277">
        <v>0</v>
      </c>
      <c r="P186" s="277">
        <v>0</v>
      </c>
      <c r="Q186" s="277">
        <v>0</v>
      </c>
      <c r="R186" s="277">
        <v>0</v>
      </c>
      <c r="S186" s="277">
        <v>0</v>
      </c>
      <c r="T186" s="277">
        <v>18</v>
      </c>
      <c r="U186" s="277">
        <v>5</v>
      </c>
      <c r="V186" s="277">
        <v>0</v>
      </c>
      <c r="W186" s="279" t="e">
        <f t="shared" si="2"/>
        <v>#REF!</v>
      </c>
      <c r="X186" s="279" t="s">
        <v>14557</v>
      </c>
      <c r="Y1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86" s="279">
        <f>IF(MAX(tbl2020POS[[#This Row],[P]:[PR]])=tbl2020POS[[#This Row],[P]],1,0)</f>
        <v>0</v>
      </c>
      <c r="AA186" s="279">
        <f>IF(tbl2020POS[[#This Row],[QUALP]]=1,IF(tbl2020POS[[#This Row],[GS]]&gt;=GS_TO_QUALIFY,1,0),0)</f>
        <v>0</v>
      </c>
      <c r="AB186" s="279">
        <f>IF(tbl2020POS[[#This Row],[QUALP]]=1,IF(tbl2020POS[[#This Row],[G]]-tbl2020POS[[#This Row],[GS]]&gt;=RP_APP_TO_QUALIFY,1,0),0)</f>
        <v>0</v>
      </c>
      <c r="AC186" s="279" t="e">
        <f>IF(tbl2020POS[[#This Row],[C]]&gt;=GAMES_TO_QUALIFY,1,IF(tbl2020POS[[#This Row],[PRIMPOS]]="C",1,0))</f>
        <v>#REF!</v>
      </c>
      <c r="AD186" s="279" t="e">
        <f>IF(tbl2020POS[[#This Row],[1B]]&gt;=GAMES_TO_QUALIFY,1,IF(tbl2020POS[[#This Row],[PRIMPOS]]="1B",1,0))</f>
        <v>#REF!</v>
      </c>
      <c r="AE186" s="279" t="e">
        <f>IF(tbl2020POS[[#This Row],[2B]]&gt;=GAMES_TO_QUALIFY,1,IF(tbl2020POS[[#This Row],[PRIMPOS]]="2B",1,0))</f>
        <v>#REF!</v>
      </c>
      <c r="AF186" s="279" t="e">
        <f>IF(tbl2020POS[[#This Row],[3B]]&gt;=GAMES_TO_QUALIFY,1,IF(tbl2020POS[[#This Row],[PRIMPOS]]="3B",1,0))</f>
        <v>#REF!</v>
      </c>
      <c r="AG186" s="279" t="e">
        <f>IF(tbl2020POS[[#This Row],[SS]]&gt;=GAMES_TO_QUALIFY,1,IF(tbl2020POS[[#This Row],[PRIMPOS]]="SS",1,0))</f>
        <v>#REF!</v>
      </c>
      <c r="AH186" s="279" t="e">
        <f>IF(tbl2020POS[[#This Row],[LF]]&gt;=GAMES_TO_QUALIFY,1,0)</f>
        <v>#REF!</v>
      </c>
      <c r="AI186" s="279" t="e">
        <f>IF(tbl2020POS[[#This Row],[CF]]&gt;=GAMES_TO_QUALIFY,1,0)</f>
        <v>#REF!</v>
      </c>
      <c r="AJ186" s="279" t="e">
        <f>IF(tbl2020POS[[#This Row],[RF]]&gt;=GAMES_TO_QUALIFY,1,0)</f>
        <v>#REF!</v>
      </c>
      <c r="AK186" s="279" t="e">
        <f>IF(tbl2020POS[[#This Row],[OF]]&gt;=GAMES_TO_QUALIFY,1,IF(tbl2020POS[[#This Row],[PRIMPOS]]="OF",1,0))</f>
        <v>#REF!</v>
      </c>
      <c r="AL186" s="279" t="e">
        <f>IF(tbl2020POS[[#This Row],[DH]]&gt;=GAMES_TO_QUALIFY,1,IF(tbl2020POS[[#This Row],[PRIMPOS]]="DH",1,0))</f>
        <v>#REF!</v>
      </c>
      <c r="AM186" s="279" t="e" cm="1">
        <f t="array" aca="1" ref="AM1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6" s="280" t="str">
        <f>IFERROR(LEFT(tbl2020POS[[#This Row],[POSROUGH]],LEN(tbl2020POS[[#This Row],[POSROUGH]])-1),"")</f>
        <v/>
      </c>
      <c r="AP18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7" spans="1:42" x14ac:dyDescent="0.3">
      <c r="A187" s="277">
        <v>184</v>
      </c>
      <c r="B187" t="s">
        <v>20746</v>
      </c>
      <c r="C187" s="277">
        <v>21</v>
      </c>
      <c r="D187" s="278" t="s">
        <v>1395</v>
      </c>
      <c r="E187" s="277" t="s">
        <v>20557</v>
      </c>
      <c r="F187" s="277">
        <v>35</v>
      </c>
      <c r="G187" s="277">
        <v>32</v>
      </c>
      <c r="H187" s="277">
        <v>35</v>
      </c>
      <c r="I187" s="277">
        <v>34</v>
      </c>
      <c r="J187" s="277">
        <v>0</v>
      </c>
      <c r="K187" s="277">
        <v>0</v>
      </c>
      <c r="L187" s="277">
        <v>0</v>
      </c>
      <c r="M187" s="277">
        <v>0</v>
      </c>
      <c r="N187" s="277">
        <v>0</v>
      </c>
      <c r="O187" s="277">
        <v>0</v>
      </c>
      <c r="P187" s="277">
        <v>10</v>
      </c>
      <c r="Q187" s="277">
        <v>17</v>
      </c>
      <c r="R187" s="277">
        <v>18</v>
      </c>
      <c r="S187" s="277">
        <v>34</v>
      </c>
      <c r="T187" s="277">
        <v>0</v>
      </c>
      <c r="U187" s="277">
        <v>3</v>
      </c>
      <c r="V187" s="277">
        <v>0</v>
      </c>
      <c r="W187" s="279" t="e">
        <f t="shared" si="2"/>
        <v>#REF!</v>
      </c>
      <c r="X187" s="279" t="s">
        <v>17341</v>
      </c>
      <c r="Y1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7" s="279">
        <f>IF(MAX(tbl2020POS[[#This Row],[P]:[PR]])=tbl2020POS[[#This Row],[P]],1,0)</f>
        <v>0</v>
      </c>
      <c r="AA187" s="279">
        <f>IF(tbl2020POS[[#This Row],[QUALP]]=1,IF(tbl2020POS[[#This Row],[GS]]&gt;=GS_TO_QUALIFY,1,0),0)</f>
        <v>0</v>
      </c>
      <c r="AB187" s="279">
        <f>IF(tbl2020POS[[#This Row],[QUALP]]=1,IF(tbl2020POS[[#This Row],[G]]-tbl2020POS[[#This Row],[GS]]&gt;=RP_APP_TO_QUALIFY,1,0),0)</f>
        <v>0</v>
      </c>
      <c r="AC187" s="279" t="e">
        <f>IF(tbl2020POS[[#This Row],[C]]&gt;=GAMES_TO_QUALIFY,1,IF(tbl2020POS[[#This Row],[PRIMPOS]]="C",1,0))</f>
        <v>#REF!</v>
      </c>
      <c r="AD187" s="279" t="e">
        <f>IF(tbl2020POS[[#This Row],[1B]]&gt;=GAMES_TO_QUALIFY,1,IF(tbl2020POS[[#This Row],[PRIMPOS]]="1B",1,0))</f>
        <v>#REF!</v>
      </c>
      <c r="AE187" s="279" t="e">
        <f>IF(tbl2020POS[[#This Row],[2B]]&gt;=GAMES_TO_QUALIFY,1,IF(tbl2020POS[[#This Row],[PRIMPOS]]="2B",1,0))</f>
        <v>#REF!</v>
      </c>
      <c r="AF187" s="279" t="e">
        <f>IF(tbl2020POS[[#This Row],[3B]]&gt;=GAMES_TO_QUALIFY,1,IF(tbl2020POS[[#This Row],[PRIMPOS]]="3B",1,0))</f>
        <v>#REF!</v>
      </c>
      <c r="AG187" s="279" t="e">
        <f>IF(tbl2020POS[[#This Row],[SS]]&gt;=GAMES_TO_QUALIFY,1,IF(tbl2020POS[[#This Row],[PRIMPOS]]="SS",1,0))</f>
        <v>#REF!</v>
      </c>
      <c r="AH187" s="279" t="e">
        <f>IF(tbl2020POS[[#This Row],[LF]]&gt;=GAMES_TO_QUALIFY,1,0)</f>
        <v>#REF!</v>
      </c>
      <c r="AI187" s="279" t="e">
        <f>IF(tbl2020POS[[#This Row],[CF]]&gt;=GAMES_TO_QUALIFY,1,0)</f>
        <v>#REF!</v>
      </c>
      <c r="AJ187" s="279" t="e">
        <f>IF(tbl2020POS[[#This Row],[RF]]&gt;=GAMES_TO_QUALIFY,1,0)</f>
        <v>#REF!</v>
      </c>
      <c r="AK187" s="279" t="e">
        <f>IF(tbl2020POS[[#This Row],[OF]]&gt;=GAMES_TO_QUALIFY,1,IF(tbl2020POS[[#This Row],[PRIMPOS]]="OF",1,0))</f>
        <v>#REF!</v>
      </c>
      <c r="AL187" s="279" t="e">
        <f>IF(tbl2020POS[[#This Row],[DH]]&gt;=GAMES_TO_QUALIFY,1,IF(tbl2020POS[[#This Row],[PRIMPOS]]="DH",1,0))</f>
        <v>#REF!</v>
      </c>
      <c r="AM187" s="279" t="e" cm="1">
        <f t="array" aca="1" ref="AM1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7" s="280" t="str">
        <f>IFERROR(LEFT(tbl2020POS[[#This Row],[POSROUGH]],LEN(tbl2020POS[[#This Row],[POSROUGH]])-1),"")</f>
        <v/>
      </c>
      <c r="AP18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8" spans="1:42" x14ac:dyDescent="0.3">
      <c r="A188" s="277">
        <v>185</v>
      </c>
      <c r="B188" t="s">
        <v>20747</v>
      </c>
      <c r="C188" s="277">
        <v>34</v>
      </c>
      <c r="D188" s="278" t="s">
        <v>1395</v>
      </c>
      <c r="E188" s="277">
        <v>10</v>
      </c>
      <c r="F188" s="277">
        <v>50</v>
      </c>
      <c r="G188" s="277">
        <v>46</v>
      </c>
      <c r="H188" s="277">
        <v>50</v>
      </c>
      <c r="I188" s="277">
        <v>34</v>
      </c>
      <c r="J188" s="277">
        <v>0</v>
      </c>
      <c r="K188" s="277">
        <v>0</v>
      </c>
      <c r="L188" s="277">
        <v>6</v>
      </c>
      <c r="M188" s="277">
        <v>0</v>
      </c>
      <c r="N188" s="277">
        <v>30</v>
      </c>
      <c r="O188" s="277">
        <v>0</v>
      </c>
      <c r="P188" s="277">
        <v>0</v>
      </c>
      <c r="Q188" s="277">
        <v>0</v>
      </c>
      <c r="R188" s="277">
        <v>0</v>
      </c>
      <c r="S188" s="277">
        <v>0</v>
      </c>
      <c r="T188" s="277">
        <v>14</v>
      </c>
      <c r="U188" s="277">
        <v>3</v>
      </c>
      <c r="V188" s="277">
        <v>0</v>
      </c>
      <c r="W188" s="279" t="e">
        <f t="shared" si="2"/>
        <v>#REF!</v>
      </c>
      <c r="X188" s="279" t="s">
        <v>1693</v>
      </c>
      <c r="Y1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88" s="279">
        <f>IF(MAX(tbl2020POS[[#This Row],[P]:[PR]])=tbl2020POS[[#This Row],[P]],1,0)</f>
        <v>0</v>
      </c>
      <c r="AA188" s="279">
        <f>IF(tbl2020POS[[#This Row],[QUALP]]=1,IF(tbl2020POS[[#This Row],[GS]]&gt;=GS_TO_QUALIFY,1,0),0)</f>
        <v>0</v>
      </c>
      <c r="AB188" s="279">
        <f>IF(tbl2020POS[[#This Row],[QUALP]]=1,IF(tbl2020POS[[#This Row],[G]]-tbl2020POS[[#This Row],[GS]]&gt;=RP_APP_TO_QUALIFY,1,0),0)</f>
        <v>0</v>
      </c>
      <c r="AC188" s="279" t="e">
        <f>IF(tbl2020POS[[#This Row],[C]]&gt;=GAMES_TO_QUALIFY,1,IF(tbl2020POS[[#This Row],[PRIMPOS]]="C",1,0))</f>
        <v>#REF!</v>
      </c>
      <c r="AD188" s="279" t="e">
        <f>IF(tbl2020POS[[#This Row],[1B]]&gt;=GAMES_TO_QUALIFY,1,IF(tbl2020POS[[#This Row],[PRIMPOS]]="1B",1,0))</f>
        <v>#REF!</v>
      </c>
      <c r="AE188" s="279" t="e">
        <f>IF(tbl2020POS[[#This Row],[2B]]&gt;=GAMES_TO_QUALIFY,1,IF(tbl2020POS[[#This Row],[PRIMPOS]]="2B",1,0))</f>
        <v>#REF!</v>
      </c>
      <c r="AF188" s="279" t="e">
        <f>IF(tbl2020POS[[#This Row],[3B]]&gt;=GAMES_TO_QUALIFY,1,IF(tbl2020POS[[#This Row],[PRIMPOS]]="3B",1,0))</f>
        <v>#REF!</v>
      </c>
      <c r="AG188" s="279" t="e">
        <f>IF(tbl2020POS[[#This Row],[SS]]&gt;=GAMES_TO_QUALIFY,1,IF(tbl2020POS[[#This Row],[PRIMPOS]]="SS",1,0))</f>
        <v>#REF!</v>
      </c>
      <c r="AH188" s="279" t="e">
        <f>IF(tbl2020POS[[#This Row],[LF]]&gt;=GAMES_TO_QUALIFY,1,0)</f>
        <v>#REF!</v>
      </c>
      <c r="AI188" s="279" t="e">
        <f>IF(tbl2020POS[[#This Row],[CF]]&gt;=GAMES_TO_QUALIFY,1,0)</f>
        <v>#REF!</v>
      </c>
      <c r="AJ188" s="279" t="e">
        <f>IF(tbl2020POS[[#This Row],[RF]]&gt;=GAMES_TO_QUALIFY,1,0)</f>
        <v>#REF!</v>
      </c>
      <c r="AK188" s="279" t="e">
        <f>IF(tbl2020POS[[#This Row],[OF]]&gt;=GAMES_TO_QUALIFY,1,IF(tbl2020POS[[#This Row],[PRIMPOS]]="OF",1,0))</f>
        <v>#REF!</v>
      </c>
      <c r="AL188" s="279" t="e">
        <f>IF(tbl2020POS[[#This Row],[DH]]&gt;=GAMES_TO_QUALIFY,1,IF(tbl2020POS[[#This Row],[PRIMPOS]]="DH",1,0))</f>
        <v>#REF!</v>
      </c>
      <c r="AM188" s="279" t="e" cm="1">
        <f t="array" aca="1" ref="AM1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8" s="280" t="str">
        <f>IFERROR(LEFT(tbl2020POS[[#This Row],[POSROUGH]],LEN(tbl2020POS[[#This Row],[POSROUGH]])-1),"")</f>
        <v/>
      </c>
      <c r="AP18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9" spans="1:42" x14ac:dyDescent="0.3">
      <c r="A189" s="277">
        <v>186</v>
      </c>
      <c r="B189" t="s">
        <v>20748</v>
      </c>
      <c r="C189" s="277">
        <v>33</v>
      </c>
      <c r="D189" s="278" t="s">
        <v>1402</v>
      </c>
      <c r="E189" s="277">
        <v>11</v>
      </c>
      <c r="F189" s="277">
        <v>12</v>
      </c>
      <c r="G189" s="277">
        <v>12</v>
      </c>
      <c r="H189" s="277">
        <v>0</v>
      </c>
      <c r="I189" s="277">
        <v>12</v>
      </c>
      <c r="J189" s="277">
        <v>12</v>
      </c>
      <c r="K189" s="277">
        <v>0</v>
      </c>
      <c r="L189" s="277">
        <v>0</v>
      </c>
      <c r="M189" s="277">
        <v>0</v>
      </c>
      <c r="N189" s="277">
        <v>0</v>
      </c>
      <c r="O189" s="277">
        <v>0</v>
      </c>
      <c r="P189" s="277">
        <v>0</v>
      </c>
      <c r="Q189" s="277">
        <v>0</v>
      </c>
      <c r="R189" s="277">
        <v>0</v>
      </c>
      <c r="S189" s="277">
        <v>0</v>
      </c>
      <c r="T189" s="277">
        <v>0</v>
      </c>
      <c r="U189" s="277">
        <v>0</v>
      </c>
      <c r="V189" s="277">
        <v>0</v>
      </c>
      <c r="W189" s="279" t="e">
        <f t="shared" si="2"/>
        <v>#REF!</v>
      </c>
      <c r="X189" s="279" t="s">
        <v>1696</v>
      </c>
      <c r="Y1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89" s="279">
        <f>IF(MAX(tbl2020POS[[#This Row],[P]:[PR]])=tbl2020POS[[#This Row],[P]],1,0)</f>
        <v>1</v>
      </c>
      <c r="AA189" s="279">
        <f>IF(tbl2020POS[[#This Row],[QUALP]]=1,IF(tbl2020POS[[#This Row],[GS]]&gt;=GS_TO_QUALIFY,1,0),0)</f>
        <v>1</v>
      </c>
      <c r="AB189" s="279">
        <f>IF(tbl2020POS[[#This Row],[QUALP]]=1,IF(tbl2020POS[[#This Row],[G]]-tbl2020POS[[#This Row],[GS]]&gt;=RP_APP_TO_QUALIFY,1,0),0)</f>
        <v>0</v>
      </c>
      <c r="AC189" s="279" t="e">
        <f>IF(tbl2020POS[[#This Row],[C]]&gt;=GAMES_TO_QUALIFY,1,IF(tbl2020POS[[#This Row],[PRIMPOS]]="C",1,0))</f>
        <v>#REF!</v>
      </c>
      <c r="AD189" s="279" t="e">
        <f>IF(tbl2020POS[[#This Row],[1B]]&gt;=GAMES_TO_QUALIFY,1,IF(tbl2020POS[[#This Row],[PRIMPOS]]="1B",1,0))</f>
        <v>#REF!</v>
      </c>
      <c r="AE189" s="279" t="e">
        <f>IF(tbl2020POS[[#This Row],[2B]]&gt;=GAMES_TO_QUALIFY,1,IF(tbl2020POS[[#This Row],[PRIMPOS]]="2B",1,0))</f>
        <v>#REF!</v>
      </c>
      <c r="AF189" s="279" t="e">
        <f>IF(tbl2020POS[[#This Row],[3B]]&gt;=GAMES_TO_QUALIFY,1,IF(tbl2020POS[[#This Row],[PRIMPOS]]="3B",1,0))</f>
        <v>#REF!</v>
      </c>
      <c r="AG189" s="279" t="e">
        <f>IF(tbl2020POS[[#This Row],[SS]]&gt;=GAMES_TO_QUALIFY,1,IF(tbl2020POS[[#This Row],[PRIMPOS]]="SS",1,0))</f>
        <v>#REF!</v>
      </c>
      <c r="AH189" s="279" t="e">
        <f>IF(tbl2020POS[[#This Row],[LF]]&gt;=GAMES_TO_QUALIFY,1,0)</f>
        <v>#REF!</v>
      </c>
      <c r="AI189" s="279" t="e">
        <f>IF(tbl2020POS[[#This Row],[CF]]&gt;=GAMES_TO_QUALIFY,1,0)</f>
        <v>#REF!</v>
      </c>
      <c r="AJ189" s="279" t="e">
        <f>IF(tbl2020POS[[#This Row],[RF]]&gt;=GAMES_TO_QUALIFY,1,0)</f>
        <v>#REF!</v>
      </c>
      <c r="AK189" s="279" t="e">
        <f>IF(tbl2020POS[[#This Row],[OF]]&gt;=GAMES_TO_QUALIFY,1,IF(tbl2020POS[[#This Row],[PRIMPOS]]="OF",1,0))</f>
        <v>#REF!</v>
      </c>
      <c r="AL189" s="279" t="e">
        <f>IF(tbl2020POS[[#This Row],[DH]]&gt;=GAMES_TO_QUALIFY,1,IF(tbl2020POS[[#This Row],[PRIMPOS]]="DH",1,0))</f>
        <v>#REF!</v>
      </c>
      <c r="AM189" s="279" t="str" cm="1">
        <f t="array" aca="1" ref="AM1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9" s="280" t="str">
        <f>IFERROR(LEFT(tbl2020POS[[#This Row],[POSROUGH]],LEN(tbl2020POS[[#This Row],[POSROUGH]])-1),"")</f>
        <v/>
      </c>
      <c r="AP18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90" spans="1:42" x14ac:dyDescent="0.3">
      <c r="A190" s="277">
        <v>187</v>
      </c>
      <c r="B190" t="s">
        <v>20749</v>
      </c>
      <c r="C190" s="277">
        <v>27</v>
      </c>
      <c r="D190" s="278" t="s">
        <v>1449</v>
      </c>
      <c r="E190" s="277">
        <v>2</v>
      </c>
      <c r="F190" s="277">
        <v>3</v>
      </c>
      <c r="G190" s="277">
        <v>0</v>
      </c>
      <c r="H190" s="277">
        <v>0</v>
      </c>
      <c r="I190" s="277">
        <v>3</v>
      </c>
      <c r="J190" s="277">
        <v>3</v>
      </c>
      <c r="K190" s="277">
        <v>0</v>
      </c>
      <c r="L190" s="277">
        <v>0</v>
      </c>
      <c r="M190" s="277">
        <v>0</v>
      </c>
      <c r="N190" s="277">
        <v>0</v>
      </c>
      <c r="O190" s="277">
        <v>0</v>
      </c>
      <c r="P190" s="277">
        <v>0</v>
      </c>
      <c r="Q190" s="277">
        <v>0</v>
      </c>
      <c r="R190" s="277">
        <v>0</v>
      </c>
      <c r="S190" s="277">
        <v>0</v>
      </c>
      <c r="T190" s="277">
        <v>0</v>
      </c>
      <c r="U190" s="277">
        <v>0</v>
      </c>
      <c r="V190" s="277">
        <v>0</v>
      </c>
      <c r="W190" s="279" t="e">
        <f t="shared" si="2"/>
        <v>#REF!</v>
      </c>
      <c r="X190" s="279" t="s">
        <v>21876</v>
      </c>
      <c r="Y1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0" s="279">
        <f>IF(MAX(tbl2020POS[[#This Row],[P]:[PR]])=tbl2020POS[[#This Row],[P]],1,0)</f>
        <v>1</v>
      </c>
      <c r="AA190" s="279">
        <f>IF(tbl2020POS[[#This Row],[QUALP]]=1,IF(tbl2020POS[[#This Row],[GS]]&gt;=GS_TO_QUALIFY,1,0),0)</f>
        <v>0</v>
      </c>
      <c r="AB190" s="279">
        <f>IF(tbl2020POS[[#This Row],[QUALP]]=1,IF(tbl2020POS[[#This Row],[G]]-tbl2020POS[[#This Row],[GS]]&gt;=RP_APP_TO_QUALIFY,1,0),0)</f>
        <v>0</v>
      </c>
      <c r="AC190" s="279" t="e">
        <f>IF(tbl2020POS[[#This Row],[C]]&gt;=GAMES_TO_QUALIFY,1,IF(tbl2020POS[[#This Row],[PRIMPOS]]="C",1,0))</f>
        <v>#REF!</v>
      </c>
      <c r="AD190" s="279" t="e">
        <f>IF(tbl2020POS[[#This Row],[1B]]&gt;=GAMES_TO_QUALIFY,1,IF(tbl2020POS[[#This Row],[PRIMPOS]]="1B",1,0))</f>
        <v>#REF!</v>
      </c>
      <c r="AE190" s="279" t="e">
        <f>IF(tbl2020POS[[#This Row],[2B]]&gt;=GAMES_TO_QUALIFY,1,IF(tbl2020POS[[#This Row],[PRIMPOS]]="2B",1,0))</f>
        <v>#REF!</v>
      </c>
      <c r="AF190" s="279" t="e">
        <f>IF(tbl2020POS[[#This Row],[3B]]&gt;=GAMES_TO_QUALIFY,1,IF(tbl2020POS[[#This Row],[PRIMPOS]]="3B",1,0))</f>
        <v>#REF!</v>
      </c>
      <c r="AG190" s="279" t="e">
        <f>IF(tbl2020POS[[#This Row],[SS]]&gt;=GAMES_TO_QUALIFY,1,IF(tbl2020POS[[#This Row],[PRIMPOS]]="SS",1,0))</f>
        <v>#REF!</v>
      </c>
      <c r="AH190" s="279" t="e">
        <f>IF(tbl2020POS[[#This Row],[LF]]&gt;=GAMES_TO_QUALIFY,1,0)</f>
        <v>#REF!</v>
      </c>
      <c r="AI190" s="279" t="e">
        <f>IF(tbl2020POS[[#This Row],[CF]]&gt;=GAMES_TO_QUALIFY,1,0)</f>
        <v>#REF!</v>
      </c>
      <c r="AJ190" s="279" t="e">
        <f>IF(tbl2020POS[[#This Row],[RF]]&gt;=GAMES_TO_QUALIFY,1,0)</f>
        <v>#REF!</v>
      </c>
      <c r="AK190" s="279" t="e">
        <f>IF(tbl2020POS[[#This Row],[OF]]&gt;=GAMES_TO_QUALIFY,1,IF(tbl2020POS[[#This Row],[PRIMPOS]]="OF",1,0))</f>
        <v>#REF!</v>
      </c>
      <c r="AL190" s="279" t="e">
        <f>IF(tbl2020POS[[#This Row],[DH]]&gt;=GAMES_TO_QUALIFY,1,IF(tbl2020POS[[#This Row],[PRIMPOS]]="DH",1,0))</f>
        <v>#REF!</v>
      </c>
      <c r="AM190" s="279" t="str" cm="1">
        <f t="array" aca="1" ref="AM1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0" s="280" t="str">
        <f>IFERROR(LEFT(tbl2020POS[[#This Row],[POSROUGH]],LEN(tbl2020POS[[#This Row],[POSROUGH]])-1),"")</f>
        <v/>
      </c>
      <c r="AP19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1" spans="1:42" x14ac:dyDescent="0.3">
      <c r="A191" s="277">
        <v>188</v>
      </c>
      <c r="B191" t="s">
        <v>20750</v>
      </c>
      <c r="C191" s="277">
        <v>31</v>
      </c>
      <c r="D191" s="278" t="s">
        <v>1446</v>
      </c>
      <c r="E191" s="277">
        <v>7</v>
      </c>
      <c r="F191" s="277">
        <v>31</v>
      </c>
      <c r="G191" s="277">
        <v>25</v>
      </c>
      <c r="H191" s="277">
        <v>31</v>
      </c>
      <c r="I191" s="277">
        <v>29</v>
      </c>
      <c r="J191" s="277">
        <v>0</v>
      </c>
      <c r="K191" s="277">
        <v>29</v>
      </c>
      <c r="L191" s="277">
        <v>0</v>
      </c>
      <c r="M191" s="277">
        <v>0</v>
      </c>
      <c r="N191" s="277">
        <v>0</v>
      </c>
      <c r="O191" s="277">
        <v>0</v>
      </c>
      <c r="P191" s="277">
        <v>0</v>
      </c>
      <c r="Q191" s="277">
        <v>0</v>
      </c>
      <c r="R191" s="277">
        <v>0</v>
      </c>
      <c r="S191" s="277">
        <v>0</v>
      </c>
      <c r="T191" s="277">
        <v>1</v>
      </c>
      <c r="U191" s="277">
        <v>5</v>
      </c>
      <c r="V191" s="277">
        <v>0</v>
      </c>
      <c r="W191" s="279" t="e">
        <f t="shared" si="2"/>
        <v>#REF!</v>
      </c>
      <c r="X191" s="279" t="s">
        <v>10824</v>
      </c>
      <c r="Y1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91" s="279">
        <f>IF(MAX(tbl2020POS[[#This Row],[P]:[PR]])=tbl2020POS[[#This Row],[P]],1,0)</f>
        <v>0</v>
      </c>
      <c r="AA191" s="279">
        <f>IF(tbl2020POS[[#This Row],[QUALP]]=1,IF(tbl2020POS[[#This Row],[GS]]&gt;=GS_TO_QUALIFY,1,0),0)</f>
        <v>0</v>
      </c>
      <c r="AB191" s="279">
        <f>IF(tbl2020POS[[#This Row],[QUALP]]=1,IF(tbl2020POS[[#This Row],[G]]-tbl2020POS[[#This Row],[GS]]&gt;=RP_APP_TO_QUALIFY,1,0),0)</f>
        <v>0</v>
      </c>
      <c r="AC191" s="279" t="e">
        <f>IF(tbl2020POS[[#This Row],[C]]&gt;=GAMES_TO_QUALIFY,1,IF(tbl2020POS[[#This Row],[PRIMPOS]]="C",1,0))</f>
        <v>#REF!</v>
      </c>
      <c r="AD191" s="279" t="e">
        <f>IF(tbl2020POS[[#This Row],[1B]]&gt;=GAMES_TO_QUALIFY,1,IF(tbl2020POS[[#This Row],[PRIMPOS]]="1B",1,0))</f>
        <v>#REF!</v>
      </c>
      <c r="AE191" s="279" t="e">
        <f>IF(tbl2020POS[[#This Row],[2B]]&gt;=GAMES_TO_QUALIFY,1,IF(tbl2020POS[[#This Row],[PRIMPOS]]="2B",1,0))</f>
        <v>#REF!</v>
      </c>
      <c r="AF191" s="279" t="e">
        <f>IF(tbl2020POS[[#This Row],[3B]]&gt;=GAMES_TO_QUALIFY,1,IF(tbl2020POS[[#This Row],[PRIMPOS]]="3B",1,0))</f>
        <v>#REF!</v>
      </c>
      <c r="AG191" s="279" t="e">
        <f>IF(tbl2020POS[[#This Row],[SS]]&gt;=GAMES_TO_QUALIFY,1,IF(tbl2020POS[[#This Row],[PRIMPOS]]="SS",1,0))</f>
        <v>#REF!</v>
      </c>
      <c r="AH191" s="279" t="e">
        <f>IF(tbl2020POS[[#This Row],[LF]]&gt;=GAMES_TO_QUALIFY,1,0)</f>
        <v>#REF!</v>
      </c>
      <c r="AI191" s="279" t="e">
        <f>IF(tbl2020POS[[#This Row],[CF]]&gt;=GAMES_TO_QUALIFY,1,0)</f>
        <v>#REF!</v>
      </c>
      <c r="AJ191" s="279" t="e">
        <f>IF(tbl2020POS[[#This Row],[RF]]&gt;=GAMES_TO_QUALIFY,1,0)</f>
        <v>#REF!</v>
      </c>
      <c r="AK191" s="279" t="e">
        <f>IF(tbl2020POS[[#This Row],[OF]]&gt;=GAMES_TO_QUALIFY,1,IF(tbl2020POS[[#This Row],[PRIMPOS]]="OF",1,0))</f>
        <v>#REF!</v>
      </c>
      <c r="AL191" s="279" t="e">
        <f>IF(tbl2020POS[[#This Row],[DH]]&gt;=GAMES_TO_QUALIFY,1,IF(tbl2020POS[[#This Row],[PRIMPOS]]="DH",1,0))</f>
        <v>#REF!</v>
      </c>
      <c r="AM191" s="279" t="e" cm="1">
        <f t="array" aca="1" ref="AM1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1" s="280" t="str">
        <f>IFERROR(LEFT(tbl2020POS[[#This Row],[POSROUGH]],LEN(tbl2020POS[[#This Row],[POSROUGH]])-1),"")</f>
        <v/>
      </c>
      <c r="AP19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92" spans="1:42" x14ac:dyDescent="0.3">
      <c r="A192" s="277">
        <v>189</v>
      </c>
      <c r="B192" t="s">
        <v>20751</v>
      </c>
      <c r="C192" s="277">
        <v>25</v>
      </c>
      <c r="D192" s="278" t="s">
        <v>1413</v>
      </c>
      <c r="E192" s="277" t="s">
        <v>20557</v>
      </c>
      <c r="F192" s="277">
        <v>7</v>
      </c>
      <c r="G192" s="277">
        <v>6</v>
      </c>
      <c r="H192" s="277">
        <v>0</v>
      </c>
      <c r="I192" s="277">
        <v>7</v>
      </c>
      <c r="J192" s="277">
        <v>7</v>
      </c>
      <c r="K192" s="277">
        <v>0</v>
      </c>
      <c r="L192" s="277">
        <v>0</v>
      </c>
      <c r="M192" s="277">
        <v>0</v>
      </c>
      <c r="N192" s="277">
        <v>0</v>
      </c>
      <c r="O192" s="277">
        <v>0</v>
      </c>
      <c r="P192" s="277">
        <v>0</v>
      </c>
      <c r="Q192" s="277">
        <v>0</v>
      </c>
      <c r="R192" s="277">
        <v>0</v>
      </c>
      <c r="S192" s="277">
        <v>0</v>
      </c>
      <c r="T192" s="277">
        <v>0</v>
      </c>
      <c r="U192" s="277">
        <v>0</v>
      </c>
      <c r="V192" s="277">
        <v>0</v>
      </c>
      <c r="W192" s="279" t="e">
        <f t="shared" si="2"/>
        <v>#REF!</v>
      </c>
      <c r="X192" s="279" t="s">
        <v>21877</v>
      </c>
      <c r="Y1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2" s="279">
        <f>IF(MAX(tbl2020POS[[#This Row],[P]:[PR]])=tbl2020POS[[#This Row],[P]],1,0)</f>
        <v>1</v>
      </c>
      <c r="AA192" s="279">
        <f>IF(tbl2020POS[[#This Row],[QUALP]]=1,IF(tbl2020POS[[#This Row],[GS]]&gt;=GS_TO_QUALIFY,1,0),0)</f>
        <v>0</v>
      </c>
      <c r="AB192" s="279">
        <f>IF(tbl2020POS[[#This Row],[QUALP]]=1,IF(tbl2020POS[[#This Row],[G]]-tbl2020POS[[#This Row],[GS]]&gt;=RP_APP_TO_QUALIFY,1,0),0)</f>
        <v>0</v>
      </c>
      <c r="AC192" s="279" t="e">
        <f>IF(tbl2020POS[[#This Row],[C]]&gt;=GAMES_TO_QUALIFY,1,IF(tbl2020POS[[#This Row],[PRIMPOS]]="C",1,0))</f>
        <v>#REF!</v>
      </c>
      <c r="AD192" s="279" t="e">
        <f>IF(tbl2020POS[[#This Row],[1B]]&gt;=GAMES_TO_QUALIFY,1,IF(tbl2020POS[[#This Row],[PRIMPOS]]="1B",1,0))</f>
        <v>#REF!</v>
      </c>
      <c r="AE192" s="279" t="e">
        <f>IF(tbl2020POS[[#This Row],[2B]]&gt;=GAMES_TO_QUALIFY,1,IF(tbl2020POS[[#This Row],[PRIMPOS]]="2B",1,0))</f>
        <v>#REF!</v>
      </c>
      <c r="AF192" s="279" t="e">
        <f>IF(tbl2020POS[[#This Row],[3B]]&gt;=GAMES_TO_QUALIFY,1,IF(tbl2020POS[[#This Row],[PRIMPOS]]="3B",1,0))</f>
        <v>#REF!</v>
      </c>
      <c r="AG192" s="279" t="e">
        <f>IF(tbl2020POS[[#This Row],[SS]]&gt;=GAMES_TO_QUALIFY,1,IF(tbl2020POS[[#This Row],[PRIMPOS]]="SS",1,0))</f>
        <v>#REF!</v>
      </c>
      <c r="AH192" s="279" t="e">
        <f>IF(tbl2020POS[[#This Row],[LF]]&gt;=GAMES_TO_QUALIFY,1,0)</f>
        <v>#REF!</v>
      </c>
      <c r="AI192" s="279" t="e">
        <f>IF(tbl2020POS[[#This Row],[CF]]&gt;=GAMES_TO_QUALIFY,1,0)</f>
        <v>#REF!</v>
      </c>
      <c r="AJ192" s="279" t="e">
        <f>IF(tbl2020POS[[#This Row],[RF]]&gt;=GAMES_TO_QUALIFY,1,0)</f>
        <v>#REF!</v>
      </c>
      <c r="AK192" s="279" t="e">
        <f>IF(tbl2020POS[[#This Row],[OF]]&gt;=GAMES_TO_QUALIFY,1,IF(tbl2020POS[[#This Row],[PRIMPOS]]="OF",1,0))</f>
        <v>#REF!</v>
      </c>
      <c r="AL192" s="279" t="e">
        <f>IF(tbl2020POS[[#This Row],[DH]]&gt;=GAMES_TO_QUALIFY,1,IF(tbl2020POS[[#This Row],[PRIMPOS]]="DH",1,0))</f>
        <v>#REF!</v>
      </c>
      <c r="AM192" s="279" t="str" cm="1">
        <f t="array" aca="1" ref="AM1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2" s="280" t="str">
        <f>IFERROR(LEFT(tbl2020POS[[#This Row],[POSROUGH]],LEN(tbl2020POS[[#This Row],[POSROUGH]])-1),"")</f>
        <v/>
      </c>
      <c r="AP19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3" spans="1:42" x14ac:dyDescent="0.3">
      <c r="A193" s="277">
        <v>190</v>
      </c>
      <c r="B193" t="s">
        <v>20752</v>
      </c>
      <c r="C193" s="277">
        <v>24</v>
      </c>
      <c r="D193" s="278" t="s">
        <v>1526</v>
      </c>
      <c r="E193" s="277" t="s">
        <v>20557</v>
      </c>
      <c r="F193" s="277">
        <v>10</v>
      </c>
      <c r="G193" s="277">
        <v>9</v>
      </c>
      <c r="H193" s="277">
        <v>0</v>
      </c>
      <c r="I193" s="277">
        <v>10</v>
      </c>
      <c r="J193" s="277">
        <v>10</v>
      </c>
      <c r="K193" s="277">
        <v>0</v>
      </c>
      <c r="L193" s="277">
        <v>0</v>
      </c>
      <c r="M193" s="277">
        <v>0</v>
      </c>
      <c r="N193" s="277">
        <v>0</v>
      </c>
      <c r="O193" s="277">
        <v>0</v>
      </c>
      <c r="P193" s="277">
        <v>0</v>
      </c>
      <c r="Q193" s="277">
        <v>0</v>
      </c>
      <c r="R193" s="277">
        <v>0</v>
      </c>
      <c r="S193" s="277">
        <v>0</v>
      </c>
      <c r="T193" s="277">
        <v>0</v>
      </c>
      <c r="U193" s="277">
        <v>0</v>
      </c>
      <c r="V193" s="277">
        <v>0</v>
      </c>
      <c r="W193" s="279" t="e">
        <f t="shared" si="2"/>
        <v>#REF!</v>
      </c>
      <c r="X193" s="279" t="s">
        <v>19944</v>
      </c>
      <c r="Y1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3" s="279">
        <f>IF(MAX(tbl2020POS[[#This Row],[P]:[PR]])=tbl2020POS[[#This Row],[P]],1,0)</f>
        <v>1</v>
      </c>
      <c r="AA193" s="279">
        <f>IF(tbl2020POS[[#This Row],[QUALP]]=1,IF(tbl2020POS[[#This Row],[GS]]&gt;=GS_TO_QUALIFY,1,0),0)</f>
        <v>0</v>
      </c>
      <c r="AB193" s="279">
        <f>IF(tbl2020POS[[#This Row],[QUALP]]=1,IF(tbl2020POS[[#This Row],[G]]-tbl2020POS[[#This Row],[GS]]&gt;=RP_APP_TO_QUALIFY,1,0),0)</f>
        <v>0</v>
      </c>
      <c r="AC193" s="279" t="e">
        <f>IF(tbl2020POS[[#This Row],[C]]&gt;=GAMES_TO_QUALIFY,1,IF(tbl2020POS[[#This Row],[PRIMPOS]]="C",1,0))</f>
        <v>#REF!</v>
      </c>
      <c r="AD193" s="279" t="e">
        <f>IF(tbl2020POS[[#This Row],[1B]]&gt;=GAMES_TO_QUALIFY,1,IF(tbl2020POS[[#This Row],[PRIMPOS]]="1B",1,0))</f>
        <v>#REF!</v>
      </c>
      <c r="AE193" s="279" t="e">
        <f>IF(tbl2020POS[[#This Row],[2B]]&gt;=GAMES_TO_QUALIFY,1,IF(tbl2020POS[[#This Row],[PRIMPOS]]="2B",1,0))</f>
        <v>#REF!</v>
      </c>
      <c r="AF193" s="279" t="e">
        <f>IF(tbl2020POS[[#This Row],[3B]]&gt;=GAMES_TO_QUALIFY,1,IF(tbl2020POS[[#This Row],[PRIMPOS]]="3B",1,0))</f>
        <v>#REF!</v>
      </c>
      <c r="AG193" s="279" t="e">
        <f>IF(tbl2020POS[[#This Row],[SS]]&gt;=GAMES_TO_QUALIFY,1,IF(tbl2020POS[[#This Row],[PRIMPOS]]="SS",1,0))</f>
        <v>#REF!</v>
      </c>
      <c r="AH193" s="279" t="e">
        <f>IF(tbl2020POS[[#This Row],[LF]]&gt;=GAMES_TO_QUALIFY,1,0)</f>
        <v>#REF!</v>
      </c>
      <c r="AI193" s="279" t="e">
        <f>IF(tbl2020POS[[#This Row],[CF]]&gt;=GAMES_TO_QUALIFY,1,0)</f>
        <v>#REF!</v>
      </c>
      <c r="AJ193" s="279" t="e">
        <f>IF(tbl2020POS[[#This Row],[RF]]&gt;=GAMES_TO_QUALIFY,1,0)</f>
        <v>#REF!</v>
      </c>
      <c r="AK193" s="279" t="e">
        <f>IF(tbl2020POS[[#This Row],[OF]]&gt;=GAMES_TO_QUALIFY,1,IF(tbl2020POS[[#This Row],[PRIMPOS]]="OF",1,0))</f>
        <v>#REF!</v>
      </c>
      <c r="AL193" s="279" t="e">
        <f>IF(tbl2020POS[[#This Row],[DH]]&gt;=GAMES_TO_QUALIFY,1,IF(tbl2020POS[[#This Row],[PRIMPOS]]="DH",1,0))</f>
        <v>#REF!</v>
      </c>
      <c r="AM193" s="279" t="str" cm="1">
        <f t="array" aca="1" ref="AM1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3" s="280" t="str">
        <f>IFERROR(LEFT(tbl2020POS[[#This Row],[POSROUGH]],LEN(tbl2020POS[[#This Row],[POSROUGH]])-1),"")</f>
        <v/>
      </c>
      <c r="AP19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4" spans="1:42" x14ac:dyDescent="0.3">
      <c r="A194" s="277">
        <v>191</v>
      </c>
      <c r="B194" t="s">
        <v>20753</v>
      </c>
      <c r="C194" s="277">
        <v>22</v>
      </c>
      <c r="D194" s="278" t="s">
        <v>1376</v>
      </c>
      <c r="E194" s="277" t="s">
        <v>20557</v>
      </c>
      <c r="F194" s="277">
        <v>8</v>
      </c>
      <c r="G194" s="277">
        <v>0</v>
      </c>
      <c r="H194" s="277">
        <v>0</v>
      </c>
      <c r="I194" s="277">
        <v>8</v>
      </c>
      <c r="J194" s="277">
        <v>8</v>
      </c>
      <c r="K194" s="277">
        <v>0</v>
      </c>
      <c r="L194" s="277">
        <v>0</v>
      </c>
      <c r="M194" s="277">
        <v>0</v>
      </c>
      <c r="N194" s="277">
        <v>0</v>
      </c>
      <c r="O194" s="277">
        <v>0</v>
      </c>
      <c r="P194" s="277">
        <v>0</v>
      </c>
      <c r="Q194" s="277">
        <v>0</v>
      </c>
      <c r="R194" s="277">
        <v>0</v>
      </c>
      <c r="S194" s="277">
        <v>0</v>
      </c>
      <c r="T194" s="277">
        <v>0</v>
      </c>
      <c r="U194" s="277">
        <v>0</v>
      </c>
      <c r="V194" s="277">
        <v>0</v>
      </c>
      <c r="W194" s="279" t="e">
        <f t="shared" si="2"/>
        <v>#REF!</v>
      </c>
      <c r="X194" s="279" t="s">
        <v>21878</v>
      </c>
      <c r="Y1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4" s="279">
        <f>IF(MAX(tbl2020POS[[#This Row],[P]:[PR]])=tbl2020POS[[#This Row],[P]],1,0)</f>
        <v>1</v>
      </c>
      <c r="AA194" s="279">
        <f>IF(tbl2020POS[[#This Row],[QUALP]]=1,IF(tbl2020POS[[#This Row],[GS]]&gt;=GS_TO_QUALIFY,1,0),0)</f>
        <v>0</v>
      </c>
      <c r="AB194" s="279">
        <f>IF(tbl2020POS[[#This Row],[QUALP]]=1,IF(tbl2020POS[[#This Row],[G]]-tbl2020POS[[#This Row],[GS]]&gt;=RP_APP_TO_QUALIFY,1,0),0)</f>
        <v>1</v>
      </c>
      <c r="AC194" s="279" t="e">
        <f>IF(tbl2020POS[[#This Row],[C]]&gt;=GAMES_TO_QUALIFY,1,IF(tbl2020POS[[#This Row],[PRIMPOS]]="C",1,0))</f>
        <v>#REF!</v>
      </c>
      <c r="AD194" s="279" t="e">
        <f>IF(tbl2020POS[[#This Row],[1B]]&gt;=GAMES_TO_QUALIFY,1,IF(tbl2020POS[[#This Row],[PRIMPOS]]="1B",1,0))</f>
        <v>#REF!</v>
      </c>
      <c r="AE194" s="279" t="e">
        <f>IF(tbl2020POS[[#This Row],[2B]]&gt;=GAMES_TO_QUALIFY,1,IF(tbl2020POS[[#This Row],[PRIMPOS]]="2B",1,0))</f>
        <v>#REF!</v>
      </c>
      <c r="AF194" s="279" t="e">
        <f>IF(tbl2020POS[[#This Row],[3B]]&gt;=GAMES_TO_QUALIFY,1,IF(tbl2020POS[[#This Row],[PRIMPOS]]="3B",1,0))</f>
        <v>#REF!</v>
      </c>
      <c r="AG194" s="279" t="e">
        <f>IF(tbl2020POS[[#This Row],[SS]]&gt;=GAMES_TO_QUALIFY,1,IF(tbl2020POS[[#This Row],[PRIMPOS]]="SS",1,0))</f>
        <v>#REF!</v>
      </c>
      <c r="AH194" s="279" t="e">
        <f>IF(tbl2020POS[[#This Row],[LF]]&gt;=GAMES_TO_QUALIFY,1,0)</f>
        <v>#REF!</v>
      </c>
      <c r="AI194" s="279" t="e">
        <f>IF(tbl2020POS[[#This Row],[CF]]&gt;=GAMES_TO_QUALIFY,1,0)</f>
        <v>#REF!</v>
      </c>
      <c r="AJ194" s="279" t="e">
        <f>IF(tbl2020POS[[#This Row],[RF]]&gt;=GAMES_TO_QUALIFY,1,0)</f>
        <v>#REF!</v>
      </c>
      <c r="AK194" s="279" t="e">
        <f>IF(tbl2020POS[[#This Row],[OF]]&gt;=GAMES_TO_QUALIFY,1,IF(tbl2020POS[[#This Row],[PRIMPOS]]="OF",1,0))</f>
        <v>#REF!</v>
      </c>
      <c r="AL194" s="279" t="e">
        <f>IF(tbl2020POS[[#This Row],[DH]]&gt;=GAMES_TO_QUALIFY,1,IF(tbl2020POS[[#This Row],[PRIMPOS]]="DH",1,0))</f>
        <v>#REF!</v>
      </c>
      <c r="AM194" s="279" t="str" cm="1">
        <f t="array" aca="1" ref="AM1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4" s="280" t="str">
        <f>IFERROR(LEFT(tbl2020POS[[#This Row],[POSROUGH]],LEN(tbl2020POS[[#This Row],[POSROUGH]])-1),"")</f>
        <v/>
      </c>
      <c r="AP19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95" spans="1:42" x14ac:dyDescent="0.3">
      <c r="A195" s="277">
        <v>192</v>
      </c>
      <c r="B195" t="s">
        <v>20754</v>
      </c>
      <c r="C195" s="277">
        <v>28</v>
      </c>
      <c r="D195" s="278" t="s">
        <v>1446</v>
      </c>
      <c r="E195" s="277">
        <v>8</v>
      </c>
      <c r="F195" s="277">
        <v>60</v>
      </c>
      <c r="G195" s="277">
        <v>59</v>
      </c>
      <c r="H195" s="277">
        <v>60</v>
      </c>
      <c r="I195" s="277">
        <v>57</v>
      </c>
      <c r="J195" s="277">
        <v>0</v>
      </c>
      <c r="K195" s="277">
        <v>0</v>
      </c>
      <c r="L195" s="277">
        <v>0</v>
      </c>
      <c r="M195" s="277">
        <v>0</v>
      </c>
      <c r="N195" s="277">
        <v>0</v>
      </c>
      <c r="O195" s="277">
        <v>0</v>
      </c>
      <c r="P195" s="277">
        <v>0</v>
      </c>
      <c r="Q195" s="277">
        <v>0</v>
      </c>
      <c r="R195" s="277">
        <v>57</v>
      </c>
      <c r="S195" s="277">
        <v>57</v>
      </c>
      <c r="T195" s="277">
        <v>2</v>
      </c>
      <c r="U195" s="277">
        <v>1</v>
      </c>
      <c r="V195" s="277">
        <v>0</v>
      </c>
      <c r="W195" s="279" t="e">
        <f t="shared" si="2"/>
        <v>#REF!</v>
      </c>
      <c r="X195" s="279" t="s">
        <v>1712</v>
      </c>
      <c r="Y1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95" s="279">
        <f>IF(MAX(tbl2020POS[[#This Row],[P]:[PR]])=tbl2020POS[[#This Row],[P]],1,0)</f>
        <v>0</v>
      </c>
      <c r="AA195" s="279">
        <f>IF(tbl2020POS[[#This Row],[QUALP]]=1,IF(tbl2020POS[[#This Row],[GS]]&gt;=GS_TO_QUALIFY,1,0),0)</f>
        <v>0</v>
      </c>
      <c r="AB195" s="279">
        <f>IF(tbl2020POS[[#This Row],[QUALP]]=1,IF(tbl2020POS[[#This Row],[G]]-tbl2020POS[[#This Row],[GS]]&gt;=RP_APP_TO_QUALIFY,1,0),0)</f>
        <v>0</v>
      </c>
      <c r="AC195" s="279" t="e">
        <f>IF(tbl2020POS[[#This Row],[C]]&gt;=GAMES_TO_QUALIFY,1,IF(tbl2020POS[[#This Row],[PRIMPOS]]="C",1,0))</f>
        <v>#REF!</v>
      </c>
      <c r="AD195" s="279" t="e">
        <f>IF(tbl2020POS[[#This Row],[1B]]&gt;=GAMES_TO_QUALIFY,1,IF(tbl2020POS[[#This Row],[PRIMPOS]]="1B",1,0))</f>
        <v>#REF!</v>
      </c>
      <c r="AE195" s="279" t="e">
        <f>IF(tbl2020POS[[#This Row],[2B]]&gt;=GAMES_TO_QUALIFY,1,IF(tbl2020POS[[#This Row],[PRIMPOS]]="2B",1,0))</f>
        <v>#REF!</v>
      </c>
      <c r="AF195" s="279" t="e">
        <f>IF(tbl2020POS[[#This Row],[3B]]&gt;=GAMES_TO_QUALIFY,1,IF(tbl2020POS[[#This Row],[PRIMPOS]]="3B",1,0))</f>
        <v>#REF!</v>
      </c>
      <c r="AG195" s="279" t="e">
        <f>IF(tbl2020POS[[#This Row],[SS]]&gt;=GAMES_TO_QUALIFY,1,IF(tbl2020POS[[#This Row],[PRIMPOS]]="SS",1,0))</f>
        <v>#REF!</v>
      </c>
      <c r="AH195" s="279" t="e">
        <f>IF(tbl2020POS[[#This Row],[LF]]&gt;=GAMES_TO_QUALIFY,1,0)</f>
        <v>#REF!</v>
      </c>
      <c r="AI195" s="279" t="e">
        <f>IF(tbl2020POS[[#This Row],[CF]]&gt;=GAMES_TO_QUALIFY,1,0)</f>
        <v>#REF!</v>
      </c>
      <c r="AJ195" s="279" t="e">
        <f>IF(tbl2020POS[[#This Row],[RF]]&gt;=GAMES_TO_QUALIFY,1,0)</f>
        <v>#REF!</v>
      </c>
      <c r="AK195" s="279" t="e">
        <f>IF(tbl2020POS[[#This Row],[OF]]&gt;=GAMES_TO_QUALIFY,1,IF(tbl2020POS[[#This Row],[PRIMPOS]]="OF",1,0))</f>
        <v>#REF!</v>
      </c>
      <c r="AL195" s="279" t="e">
        <f>IF(tbl2020POS[[#This Row],[DH]]&gt;=GAMES_TO_QUALIFY,1,IF(tbl2020POS[[#This Row],[PRIMPOS]]="DH",1,0))</f>
        <v>#REF!</v>
      </c>
      <c r="AM195" s="279" t="e" cm="1">
        <f t="array" aca="1" ref="AM1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5" s="280" t="str">
        <f>IFERROR(LEFT(tbl2020POS[[#This Row],[POSROUGH]],LEN(tbl2020POS[[#This Row],[POSROUGH]])-1),"")</f>
        <v/>
      </c>
      <c r="AP19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96" spans="1:42" x14ac:dyDescent="0.3">
      <c r="A196" s="277">
        <v>193</v>
      </c>
      <c r="B196" t="s">
        <v>20755</v>
      </c>
      <c r="C196" s="277">
        <v>26</v>
      </c>
      <c r="D196" s="278" t="s">
        <v>20563</v>
      </c>
      <c r="E196" s="277">
        <v>3</v>
      </c>
      <c r="F196" s="277">
        <v>22</v>
      </c>
      <c r="G196" s="277">
        <v>0</v>
      </c>
      <c r="H196" s="277">
        <v>0</v>
      </c>
      <c r="I196" s="277">
        <v>22</v>
      </c>
      <c r="J196" s="277">
        <v>22</v>
      </c>
      <c r="K196" s="277">
        <v>0</v>
      </c>
      <c r="L196" s="277">
        <v>0</v>
      </c>
      <c r="M196" s="277">
        <v>0</v>
      </c>
      <c r="N196" s="277">
        <v>0</v>
      </c>
      <c r="O196" s="277">
        <v>0</v>
      </c>
      <c r="P196" s="277">
        <v>0</v>
      </c>
      <c r="Q196" s="277">
        <v>0</v>
      </c>
      <c r="R196" s="277">
        <v>0</v>
      </c>
      <c r="S196" s="277">
        <v>0</v>
      </c>
      <c r="T196" s="277">
        <v>0</v>
      </c>
      <c r="U196" s="277">
        <v>0</v>
      </c>
      <c r="V196" s="277">
        <v>0</v>
      </c>
      <c r="W196" s="279" t="e">
        <f t="shared" ref="W196:W259" si="3">IF(P196&gt;=GAMES_TO_QUALIFY,"LF","")&amp;IF(Q196&gt;=GAMES_TO_QUALIFY,"CF","")&amp;IF(R196&gt;=GAMES_TO_QUALIFY,"RF","")</f>
        <v>#REF!</v>
      </c>
      <c r="X196" s="279" t="s">
        <v>14066</v>
      </c>
      <c r="Y1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6" s="279">
        <f>IF(MAX(tbl2020POS[[#This Row],[P]:[PR]])=tbl2020POS[[#This Row],[P]],1,0)</f>
        <v>1</v>
      </c>
      <c r="AA196" s="279">
        <f>IF(tbl2020POS[[#This Row],[QUALP]]=1,IF(tbl2020POS[[#This Row],[GS]]&gt;=GS_TO_QUALIFY,1,0),0)</f>
        <v>0</v>
      </c>
      <c r="AB196" s="279">
        <f>IF(tbl2020POS[[#This Row],[QUALP]]=1,IF(tbl2020POS[[#This Row],[G]]-tbl2020POS[[#This Row],[GS]]&gt;=RP_APP_TO_QUALIFY,1,0),0)</f>
        <v>1</v>
      </c>
      <c r="AC196" s="279" t="e">
        <f>IF(tbl2020POS[[#This Row],[C]]&gt;=GAMES_TO_QUALIFY,1,IF(tbl2020POS[[#This Row],[PRIMPOS]]="C",1,0))</f>
        <v>#REF!</v>
      </c>
      <c r="AD196" s="279" t="e">
        <f>IF(tbl2020POS[[#This Row],[1B]]&gt;=GAMES_TO_QUALIFY,1,IF(tbl2020POS[[#This Row],[PRIMPOS]]="1B",1,0))</f>
        <v>#REF!</v>
      </c>
      <c r="AE196" s="279" t="e">
        <f>IF(tbl2020POS[[#This Row],[2B]]&gt;=GAMES_TO_QUALIFY,1,IF(tbl2020POS[[#This Row],[PRIMPOS]]="2B",1,0))</f>
        <v>#REF!</v>
      </c>
      <c r="AF196" s="279" t="e">
        <f>IF(tbl2020POS[[#This Row],[3B]]&gt;=GAMES_TO_QUALIFY,1,IF(tbl2020POS[[#This Row],[PRIMPOS]]="3B",1,0))</f>
        <v>#REF!</v>
      </c>
      <c r="AG196" s="279" t="e">
        <f>IF(tbl2020POS[[#This Row],[SS]]&gt;=GAMES_TO_QUALIFY,1,IF(tbl2020POS[[#This Row],[PRIMPOS]]="SS",1,0))</f>
        <v>#REF!</v>
      </c>
      <c r="AH196" s="279" t="e">
        <f>IF(tbl2020POS[[#This Row],[LF]]&gt;=GAMES_TO_QUALIFY,1,0)</f>
        <v>#REF!</v>
      </c>
      <c r="AI196" s="279" t="e">
        <f>IF(tbl2020POS[[#This Row],[CF]]&gt;=GAMES_TO_QUALIFY,1,0)</f>
        <v>#REF!</v>
      </c>
      <c r="AJ196" s="279" t="e">
        <f>IF(tbl2020POS[[#This Row],[RF]]&gt;=GAMES_TO_QUALIFY,1,0)</f>
        <v>#REF!</v>
      </c>
      <c r="AK196" s="279" t="e">
        <f>IF(tbl2020POS[[#This Row],[OF]]&gt;=GAMES_TO_QUALIFY,1,IF(tbl2020POS[[#This Row],[PRIMPOS]]="OF",1,0))</f>
        <v>#REF!</v>
      </c>
      <c r="AL196" s="279" t="e">
        <f>IF(tbl2020POS[[#This Row],[DH]]&gt;=GAMES_TO_QUALIFY,1,IF(tbl2020POS[[#This Row],[PRIMPOS]]="DH",1,0))</f>
        <v>#REF!</v>
      </c>
      <c r="AM196" s="279" t="str" cm="1">
        <f t="array" aca="1" ref="AM1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6" s="280" t="str">
        <f>IFERROR(LEFT(tbl2020POS[[#This Row],[POSROUGH]],LEN(tbl2020POS[[#This Row],[POSROUGH]])-1),"")</f>
        <v/>
      </c>
      <c r="AP19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97" spans="1:42" x14ac:dyDescent="0.3">
      <c r="A197" s="277">
        <v>194</v>
      </c>
      <c r="B197" t="s">
        <v>20756</v>
      </c>
      <c r="C197" s="277">
        <v>27</v>
      </c>
      <c r="D197" s="278" t="s">
        <v>1446</v>
      </c>
      <c r="E197" s="277">
        <v>4</v>
      </c>
      <c r="F197" s="277">
        <v>12</v>
      </c>
      <c r="G197" s="277">
        <v>12</v>
      </c>
      <c r="H197" s="277">
        <v>0</v>
      </c>
      <c r="I197" s="277">
        <v>12</v>
      </c>
      <c r="J197" s="277">
        <v>12</v>
      </c>
      <c r="K197" s="277">
        <v>0</v>
      </c>
      <c r="L197" s="277">
        <v>0</v>
      </c>
      <c r="M197" s="277">
        <v>0</v>
      </c>
      <c r="N197" s="277">
        <v>0</v>
      </c>
      <c r="O197" s="277">
        <v>0</v>
      </c>
      <c r="P197" s="277">
        <v>0</v>
      </c>
      <c r="Q197" s="277">
        <v>0</v>
      </c>
      <c r="R197" s="277">
        <v>0</v>
      </c>
      <c r="S197" s="277">
        <v>0</v>
      </c>
      <c r="T197" s="277">
        <v>0</v>
      </c>
      <c r="U197" s="277">
        <v>0</v>
      </c>
      <c r="V197" s="277">
        <v>0</v>
      </c>
      <c r="W197" s="279" t="e">
        <f t="shared" si="3"/>
        <v>#REF!</v>
      </c>
      <c r="X197" s="279" t="s">
        <v>13687</v>
      </c>
      <c r="Y1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7" s="279">
        <f>IF(MAX(tbl2020POS[[#This Row],[P]:[PR]])=tbl2020POS[[#This Row],[P]],1,0)</f>
        <v>1</v>
      </c>
      <c r="AA197" s="279">
        <f>IF(tbl2020POS[[#This Row],[QUALP]]=1,IF(tbl2020POS[[#This Row],[GS]]&gt;=GS_TO_QUALIFY,1,0),0)</f>
        <v>1</v>
      </c>
      <c r="AB197" s="279">
        <f>IF(tbl2020POS[[#This Row],[QUALP]]=1,IF(tbl2020POS[[#This Row],[G]]-tbl2020POS[[#This Row],[GS]]&gt;=RP_APP_TO_QUALIFY,1,0),0)</f>
        <v>0</v>
      </c>
      <c r="AC197" s="279" t="e">
        <f>IF(tbl2020POS[[#This Row],[C]]&gt;=GAMES_TO_QUALIFY,1,IF(tbl2020POS[[#This Row],[PRIMPOS]]="C",1,0))</f>
        <v>#REF!</v>
      </c>
      <c r="AD197" s="279" t="e">
        <f>IF(tbl2020POS[[#This Row],[1B]]&gt;=GAMES_TO_QUALIFY,1,IF(tbl2020POS[[#This Row],[PRIMPOS]]="1B",1,0))</f>
        <v>#REF!</v>
      </c>
      <c r="AE197" s="279" t="e">
        <f>IF(tbl2020POS[[#This Row],[2B]]&gt;=GAMES_TO_QUALIFY,1,IF(tbl2020POS[[#This Row],[PRIMPOS]]="2B",1,0))</f>
        <v>#REF!</v>
      </c>
      <c r="AF197" s="279" t="e">
        <f>IF(tbl2020POS[[#This Row],[3B]]&gt;=GAMES_TO_QUALIFY,1,IF(tbl2020POS[[#This Row],[PRIMPOS]]="3B",1,0))</f>
        <v>#REF!</v>
      </c>
      <c r="AG197" s="279" t="e">
        <f>IF(tbl2020POS[[#This Row],[SS]]&gt;=GAMES_TO_QUALIFY,1,IF(tbl2020POS[[#This Row],[PRIMPOS]]="SS",1,0))</f>
        <v>#REF!</v>
      </c>
      <c r="AH197" s="279" t="e">
        <f>IF(tbl2020POS[[#This Row],[LF]]&gt;=GAMES_TO_QUALIFY,1,0)</f>
        <v>#REF!</v>
      </c>
      <c r="AI197" s="279" t="e">
        <f>IF(tbl2020POS[[#This Row],[CF]]&gt;=GAMES_TO_QUALIFY,1,0)</f>
        <v>#REF!</v>
      </c>
      <c r="AJ197" s="279" t="e">
        <f>IF(tbl2020POS[[#This Row],[RF]]&gt;=GAMES_TO_QUALIFY,1,0)</f>
        <v>#REF!</v>
      </c>
      <c r="AK197" s="279" t="e">
        <f>IF(tbl2020POS[[#This Row],[OF]]&gt;=GAMES_TO_QUALIFY,1,IF(tbl2020POS[[#This Row],[PRIMPOS]]="OF",1,0))</f>
        <v>#REF!</v>
      </c>
      <c r="AL197" s="279" t="e">
        <f>IF(tbl2020POS[[#This Row],[DH]]&gt;=GAMES_TO_QUALIFY,1,IF(tbl2020POS[[#This Row],[PRIMPOS]]="DH",1,0))</f>
        <v>#REF!</v>
      </c>
      <c r="AM197" s="279" t="str" cm="1">
        <f t="array" aca="1" ref="AM1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7" s="280" t="str">
        <f>IFERROR(LEFT(tbl2020POS[[#This Row],[POSROUGH]],LEN(tbl2020POS[[#This Row],[POSROUGH]])-1),"")</f>
        <v/>
      </c>
      <c r="AP19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98" spans="1:42" x14ac:dyDescent="0.3">
      <c r="A198" s="277">
        <v>195</v>
      </c>
      <c r="B198" t="s">
        <v>20757</v>
      </c>
      <c r="C198" s="277">
        <v>25</v>
      </c>
      <c r="D198" s="278" t="s">
        <v>1405</v>
      </c>
      <c r="E198" s="277" t="s">
        <v>20557</v>
      </c>
      <c r="F198" s="277">
        <v>1</v>
      </c>
      <c r="G198" s="277">
        <v>0</v>
      </c>
      <c r="H198" s="277">
        <v>0</v>
      </c>
      <c r="I198" s="277">
        <v>1</v>
      </c>
      <c r="J198" s="277">
        <v>1</v>
      </c>
      <c r="K198" s="277">
        <v>0</v>
      </c>
      <c r="L198" s="277">
        <v>0</v>
      </c>
      <c r="M198" s="277">
        <v>0</v>
      </c>
      <c r="N198" s="277">
        <v>0</v>
      </c>
      <c r="O198" s="277">
        <v>0</v>
      </c>
      <c r="P198" s="277">
        <v>0</v>
      </c>
      <c r="Q198" s="277">
        <v>0</v>
      </c>
      <c r="R198" s="277">
        <v>0</v>
      </c>
      <c r="S198" s="277">
        <v>0</v>
      </c>
      <c r="T198" s="277">
        <v>0</v>
      </c>
      <c r="U198" s="277">
        <v>0</v>
      </c>
      <c r="V198" s="277">
        <v>0</v>
      </c>
      <c r="W198" s="279" t="e">
        <f t="shared" si="3"/>
        <v>#REF!</v>
      </c>
      <c r="X198" s="279" t="s">
        <v>21879</v>
      </c>
      <c r="Y1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8" s="279">
        <f>IF(MAX(tbl2020POS[[#This Row],[P]:[PR]])=tbl2020POS[[#This Row],[P]],1,0)</f>
        <v>1</v>
      </c>
      <c r="AA198" s="279">
        <f>IF(tbl2020POS[[#This Row],[QUALP]]=1,IF(tbl2020POS[[#This Row],[GS]]&gt;=GS_TO_QUALIFY,1,0),0)</f>
        <v>0</v>
      </c>
      <c r="AB198" s="279">
        <f>IF(tbl2020POS[[#This Row],[QUALP]]=1,IF(tbl2020POS[[#This Row],[G]]-tbl2020POS[[#This Row],[GS]]&gt;=RP_APP_TO_QUALIFY,1,0),0)</f>
        <v>0</v>
      </c>
      <c r="AC198" s="279" t="e">
        <f>IF(tbl2020POS[[#This Row],[C]]&gt;=GAMES_TO_QUALIFY,1,IF(tbl2020POS[[#This Row],[PRIMPOS]]="C",1,0))</f>
        <v>#REF!</v>
      </c>
      <c r="AD198" s="279" t="e">
        <f>IF(tbl2020POS[[#This Row],[1B]]&gt;=GAMES_TO_QUALIFY,1,IF(tbl2020POS[[#This Row],[PRIMPOS]]="1B",1,0))</f>
        <v>#REF!</v>
      </c>
      <c r="AE198" s="279" t="e">
        <f>IF(tbl2020POS[[#This Row],[2B]]&gt;=GAMES_TO_QUALIFY,1,IF(tbl2020POS[[#This Row],[PRIMPOS]]="2B",1,0))</f>
        <v>#REF!</v>
      </c>
      <c r="AF198" s="279" t="e">
        <f>IF(tbl2020POS[[#This Row],[3B]]&gt;=GAMES_TO_QUALIFY,1,IF(tbl2020POS[[#This Row],[PRIMPOS]]="3B",1,0))</f>
        <v>#REF!</v>
      </c>
      <c r="AG198" s="279" t="e">
        <f>IF(tbl2020POS[[#This Row],[SS]]&gt;=GAMES_TO_QUALIFY,1,IF(tbl2020POS[[#This Row],[PRIMPOS]]="SS",1,0))</f>
        <v>#REF!</v>
      </c>
      <c r="AH198" s="279" t="e">
        <f>IF(tbl2020POS[[#This Row],[LF]]&gt;=GAMES_TO_QUALIFY,1,0)</f>
        <v>#REF!</v>
      </c>
      <c r="AI198" s="279" t="e">
        <f>IF(tbl2020POS[[#This Row],[CF]]&gt;=GAMES_TO_QUALIFY,1,0)</f>
        <v>#REF!</v>
      </c>
      <c r="AJ198" s="279" t="e">
        <f>IF(tbl2020POS[[#This Row],[RF]]&gt;=GAMES_TO_QUALIFY,1,0)</f>
        <v>#REF!</v>
      </c>
      <c r="AK198" s="279" t="e">
        <f>IF(tbl2020POS[[#This Row],[OF]]&gt;=GAMES_TO_QUALIFY,1,IF(tbl2020POS[[#This Row],[PRIMPOS]]="OF",1,0))</f>
        <v>#REF!</v>
      </c>
      <c r="AL198" s="279" t="e">
        <f>IF(tbl2020POS[[#This Row],[DH]]&gt;=GAMES_TO_QUALIFY,1,IF(tbl2020POS[[#This Row],[PRIMPOS]]="DH",1,0))</f>
        <v>#REF!</v>
      </c>
      <c r="AM198" s="279" t="str" cm="1">
        <f t="array" aca="1" ref="AM1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8" s="280" t="str">
        <f>IFERROR(LEFT(tbl2020POS[[#This Row],[POSROUGH]],LEN(tbl2020POS[[#This Row],[POSROUGH]])-1),"")</f>
        <v/>
      </c>
      <c r="AP19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9" spans="1:42" x14ac:dyDescent="0.3">
      <c r="A199" s="277">
        <v>196</v>
      </c>
      <c r="B199" t="s">
        <v>20758</v>
      </c>
      <c r="C199" s="277">
        <v>26</v>
      </c>
      <c r="D199" s="278" t="s">
        <v>1405</v>
      </c>
      <c r="E199" s="277">
        <v>3</v>
      </c>
      <c r="F199" s="277">
        <v>22</v>
      </c>
      <c r="G199" s="277">
        <v>12</v>
      </c>
      <c r="H199" s="277">
        <v>22</v>
      </c>
      <c r="I199" s="277">
        <v>18</v>
      </c>
      <c r="J199" s="277">
        <v>0</v>
      </c>
      <c r="K199" s="277">
        <v>0</v>
      </c>
      <c r="L199" s="277">
        <v>2</v>
      </c>
      <c r="M199" s="277">
        <v>2</v>
      </c>
      <c r="N199" s="277">
        <v>4</v>
      </c>
      <c r="O199" s="277">
        <v>2</v>
      </c>
      <c r="P199" s="277">
        <v>6</v>
      </c>
      <c r="Q199" s="277">
        <v>2</v>
      </c>
      <c r="R199" s="277">
        <v>4</v>
      </c>
      <c r="S199" s="277">
        <v>12</v>
      </c>
      <c r="T199" s="277">
        <v>2</v>
      </c>
      <c r="U199" s="277">
        <v>5</v>
      </c>
      <c r="V199" s="277">
        <v>2</v>
      </c>
      <c r="W199" s="279" t="e">
        <f t="shared" si="3"/>
        <v>#REF!</v>
      </c>
      <c r="X199" s="279" t="s">
        <v>15736</v>
      </c>
      <c r="Y1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99" s="279">
        <f>IF(MAX(tbl2020POS[[#This Row],[P]:[PR]])=tbl2020POS[[#This Row],[P]],1,0)</f>
        <v>0</v>
      </c>
      <c r="AA199" s="279">
        <f>IF(tbl2020POS[[#This Row],[QUALP]]=1,IF(tbl2020POS[[#This Row],[GS]]&gt;=GS_TO_QUALIFY,1,0),0)</f>
        <v>0</v>
      </c>
      <c r="AB199" s="279">
        <f>IF(tbl2020POS[[#This Row],[QUALP]]=1,IF(tbl2020POS[[#This Row],[G]]-tbl2020POS[[#This Row],[GS]]&gt;=RP_APP_TO_QUALIFY,1,0),0)</f>
        <v>0</v>
      </c>
      <c r="AC199" s="279" t="e">
        <f>IF(tbl2020POS[[#This Row],[C]]&gt;=GAMES_TO_QUALIFY,1,IF(tbl2020POS[[#This Row],[PRIMPOS]]="C",1,0))</f>
        <v>#REF!</v>
      </c>
      <c r="AD199" s="279" t="e">
        <f>IF(tbl2020POS[[#This Row],[1B]]&gt;=GAMES_TO_QUALIFY,1,IF(tbl2020POS[[#This Row],[PRIMPOS]]="1B",1,0))</f>
        <v>#REF!</v>
      </c>
      <c r="AE199" s="279" t="e">
        <f>IF(tbl2020POS[[#This Row],[2B]]&gt;=GAMES_TO_QUALIFY,1,IF(tbl2020POS[[#This Row],[PRIMPOS]]="2B",1,0))</f>
        <v>#REF!</v>
      </c>
      <c r="AF199" s="279" t="e">
        <f>IF(tbl2020POS[[#This Row],[3B]]&gt;=GAMES_TO_QUALIFY,1,IF(tbl2020POS[[#This Row],[PRIMPOS]]="3B",1,0))</f>
        <v>#REF!</v>
      </c>
      <c r="AG199" s="279" t="e">
        <f>IF(tbl2020POS[[#This Row],[SS]]&gt;=GAMES_TO_QUALIFY,1,IF(tbl2020POS[[#This Row],[PRIMPOS]]="SS",1,0))</f>
        <v>#REF!</v>
      </c>
      <c r="AH199" s="279" t="e">
        <f>IF(tbl2020POS[[#This Row],[LF]]&gt;=GAMES_TO_QUALIFY,1,0)</f>
        <v>#REF!</v>
      </c>
      <c r="AI199" s="279" t="e">
        <f>IF(tbl2020POS[[#This Row],[CF]]&gt;=GAMES_TO_QUALIFY,1,0)</f>
        <v>#REF!</v>
      </c>
      <c r="AJ199" s="279" t="e">
        <f>IF(tbl2020POS[[#This Row],[RF]]&gt;=GAMES_TO_QUALIFY,1,0)</f>
        <v>#REF!</v>
      </c>
      <c r="AK199" s="279" t="e">
        <f>IF(tbl2020POS[[#This Row],[OF]]&gt;=GAMES_TO_QUALIFY,1,IF(tbl2020POS[[#This Row],[PRIMPOS]]="OF",1,0))</f>
        <v>#REF!</v>
      </c>
      <c r="AL199" s="279" t="e">
        <f>IF(tbl2020POS[[#This Row],[DH]]&gt;=GAMES_TO_QUALIFY,1,IF(tbl2020POS[[#This Row],[PRIMPOS]]="DH",1,0))</f>
        <v>#REF!</v>
      </c>
      <c r="AM199" s="279" t="e" cm="1">
        <f t="array" aca="1" ref="AM1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9" s="280" t="str">
        <f>IFERROR(LEFT(tbl2020POS[[#This Row],[POSROUGH]],LEN(tbl2020POS[[#This Row],[POSROUGH]])-1),"")</f>
        <v/>
      </c>
      <c r="AP19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0" spans="1:42" x14ac:dyDescent="0.3">
      <c r="A200" s="277">
        <v>197</v>
      </c>
      <c r="B200" t="s">
        <v>20759</v>
      </c>
      <c r="C200" s="277">
        <v>33</v>
      </c>
      <c r="D200" s="278" t="s">
        <v>20584</v>
      </c>
      <c r="E200" s="277">
        <v>10</v>
      </c>
      <c r="F200" s="277">
        <v>27</v>
      </c>
      <c r="G200" s="277">
        <v>25</v>
      </c>
      <c r="H200" s="277">
        <v>27</v>
      </c>
      <c r="I200" s="277">
        <v>26</v>
      </c>
      <c r="J200" s="277">
        <v>0</v>
      </c>
      <c r="K200" s="277">
        <v>26</v>
      </c>
      <c r="L200" s="277">
        <v>0</v>
      </c>
      <c r="M200" s="277">
        <v>0</v>
      </c>
      <c r="N200" s="277">
        <v>0</v>
      </c>
      <c r="O200" s="277">
        <v>0</v>
      </c>
      <c r="P200" s="277">
        <v>0</v>
      </c>
      <c r="Q200" s="277">
        <v>0</v>
      </c>
      <c r="R200" s="277">
        <v>0</v>
      </c>
      <c r="S200" s="277">
        <v>0</v>
      </c>
      <c r="T200" s="277">
        <v>0</v>
      </c>
      <c r="U200" s="277">
        <v>1</v>
      </c>
      <c r="V200" s="277">
        <v>0</v>
      </c>
      <c r="W200" s="279" t="e">
        <f t="shared" si="3"/>
        <v>#REF!</v>
      </c>
      <c r="X200" s="279" t="s">
        <v>1715</v>
      </c>
      <c r="Y2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00" s="279">
        <f>IF(MAX(tbl2020POS[[#This Row],[P]:[PR]])=tbl2020POS[[#This Row],[P]],1,0)</f>
        <v>0</v>
      </c>
      <c r="AA200" s="279">
        <f>IF(tbl2020POS[[#This Row],[QUALP]]=1,IF(tbl2020POS[[#This Row],[GS]]&gt;=GS_TO_QUALIFY,1,0),0)</f>
        <v>0</v>
      </c>
      <c r="AB200" s="279">
        <f>IF(tbl2020POS[[#This Row],[QUALP]]=1,IF(tbl2020POS[[#This Row],[G]]-tbl2020POS[[#This Row],[GS]]&gt;=RP_APP_TO_QUALIFY,1,0),0)</f>
        <v>0</v>
      </c>
      <c r="AC200" s="279" t="e">
        <f>IF(tbl2020POS[[#This Row],[C]]&gt;=GAMES_TO_QUALIFY,1,IF(tbl2020POS[[#This Row],[PRIMPOS]]="C",1,0))</f>
        <v>#REF!</v>
      </c>
      <c r="AD200" s="279" t="e">
        <f>IF(tbl2020POS[[#This Row],[1B]]&gt;=GAMES_TO_QUALIFY,1,IF(tbl2020POS[[#This Row],[PRIMPOS]]="1B",1,0))</f>
        <v>#REF!</v>
      </c>
      <c r="AE200" s="279" t="e">
        <f>IF(tbl2020POS[[#This Row],[2B]]&gt;=GAMES_TO_QUALIFY,1,IF(tbl2020POS[[#This Row],[PRIMPOS]]="2B",1,0))</f>
        <v>#REF!</v>
      </c>
      <c r="AF200" s="279" t="e">
        <f>IF(tbl2020POS[[#This Row],[3B]]&gt;=GAMES_TO_QUALIFY,1,IF(tbl2020POS[[#This Row],[PRIMPOS]]="3B",1,0))</f>
        <v>#REF!</v>
      </c>
      <c r="AG200" s="279" t="e">
        <f>IF(tbl2020POS[[#This Row],[SS]]&gt;=GAMES_TO_QUALIFY,1,IF(tbl2020POS[[#This Row],[PRIMPOS]]="SS",1,0))</f>
        <v>#REF!</v>
      </c>
      <c r="AH200" s="279" t="e">
        <f>IF(tbl2020POS[[#This Row],[LF]]&gt;=GAMES_TO_QUALIFY,1,0)</f>
        <v>#REF!</v>
      </c>
      <c r="AI200" s="279" t="e">
        <f>IF(tbl2020POS[[#This Row],[CF]]&gt;=GAMES_TO_QUALIFY,1,0)</f>
        <v>#REF!</v>
      </c>
      <c r="AJ200" s="279" t="e">
        <f>IF(tbl2020POS[[#This Row],[RF]]&gt;=GAMES_TO_QUALIFY,1,0)</f>
        <v>#REF!</v>
      </c>
      <c r="AK200" s="279" t="e">
        <f>IF(tbl2020POS[[#This Row],[OF]]&gt;=GAMES_TO_QUALIFY,1,IF(tbl2020POS[[#This Row],[PRIMPOS]]="OF",1,0))</f>
        <v>#REF!</v>
      </c>
      <c r="AL200" s="279" t="e">
        <f>IF(tbl2020POS[[#This Row],[DH]]&gt;=GAMES_TO_QUALIFY,1,IF(tbl2020POS[[#This Row],[PRIMPOS]]="DH",1,0))</f>
        <v>#REF!</v>
      </c>
      <c r="AM200" s="279" t="e" cm="1">
        <f t="array" aca="1" ref="AM2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0" s="280" t="str">
        <f>IFERROR(LEFT(tbl2020POS[[#This Row],[POSROUGH]],LEN(tbl2020POS[[#This Row],[POSROUGH]])-1),"")</f>
        <v/>
      </c>
      <c r="AP20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1" spans="1:42" x14ac:dyDescent="0.3">
      <c r="A201" s="277">
        <v>198</v>
      </c>
      <c r="B201" t="s">
        <v>20760</v>
      </c>
      <c r="C201" s="277">
        <v>25</v>
      </c>
      <c r="D201" s="278" t="s">
        <v>20584</v>
      </c>
      <c r="E201" s="277">
        <v>6</v>
      </c>
      <c r="F201" s="277">
        <v>26</v>
      </c>
      <c r="G201" s="277">
        <v>0</v>
      </c>
      <c r="H201" s="277">
        <v>0</v>
      </c>
      <c r="I201" s="277">
        <v>26</v>
      </c>
      <c r="J201" s="277">
        <v>26</v>
      </c>
      <c r="K201" s="277">
        <v>0</v>
      </c>
      <c r="L201" s="277">
        <v>0</v>
      </c>
      <c r="M201" s="277">
        <v>0</v>
      </c>
      <c r="N201" s="277">
        <v>0</v>
      </c>
      <c r="O201" s="277">
        <v>0</v>
      </c>
      <c r="P201" s="277">
        <v>0</v>
      </c>
      <c r="Q201" s="277">
        <v>0</v>
      </c>
      <c r="R201" s="277">
        <v>0</v>
      </c>
      <c r="S201" s="277">
        <v>0</v>
      </c>
      <c r="T201" s="277">
        <v>0</v>
      </c>
      <c r="U201" s="277">
        <v>0</v>
      </c>
      <c r="V201" s="277">
        <v>0</v>
      </c>
      <c r="W201" s="279" t="e">
        <f t="shared" si="3"/>
        <v>#REF!</v>
      </c>
      <c r="X201" s="279" t="s">
        <v>8279</v>
      </c>
      <c r="Y2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1" s="279">
        <f>IF(MAX(tbl2020POS[[#This Row],[P]:[PR]])=tbl2020POS[[#This Row],[P]],1,0)</f>
        <v>1</v>
      </c>
      <c r="AA201" s="279">
        <f>IF(tbl2020POS[[#This Row],[QUALP]]=1,IF(tbl2020POS[[#This Row],[GS]]&gt;=GS_TO_QUALIFY,1,0),0)</f>
        <v>0</v>
      </c>
      <c r="AB201" s="279">
        <f>IF(tbl2020POS[[#This Row],[QUALP]]=1,IF(tbl2020POS[[#This Row],[G]]-tbl2020POS[[#This Row],[GS]]&gt;=RP_APP_TO_QUALIFY,1,0),0)</f>
        <v>1</v>
      </c>
      <c r="AC201" s="279" t="e">
        <f>IF(tbl2020POS[[#This Row],[C]]&gt;=GAMES_TO_QUALIFY,1,IF(tbl2020POS[[#This Row],[PRIMPOS]]="C",1,0))</f>
        <v>#REF!</v>
      </c>
      <c r="AD201" s="279" t="e">
        <f>IF(tbl2020POS[[#This Row],[1B]]&gt;=GAMES_TO_QUALIFY,1,IF(tbl2020POS[[#This Row],[PRIMPOS]]="1B",1,0))</f>
        <v>#REF!</v>
      </c>
      <c r="AE201" s="279" t="e">
        <f>IF(tbl2020POS[[#This Row],[2B]]&gt;=GAMES_TO_QUALIFY,1,IF(tbl2020POS[[#This Row],[PRIMPOS]]="2B",1,0))</f>
        <v>#REF!</v>
      </c>
      <c r="AF201" s="279" t="e">
        <f>IF(tbl2020POS[[#This Row],[3B]]&gt;=GAMES_TO_QUALIFY,1,IF(tbl2020POS[[#This Row],[PRIMPOS]]="3B",1,0))</f>
        <v>#REF!</v>
      </c>
      <c r="AG201" s="279" t="e">
        <f>IF(tbl2020POS[[#This Row],[SS]]&gt;=GAMES_TO_QUALIFY,1,IF(tbl2020POS[[#This Row],[PRIMPOS]]="SS",1,0))</f>
        <v>#REF!</v>
      </c>
      <c r="AH201" s="279" t="e">
        <f>IF(tbl2020POS[[#This Row],[LF]]&gt;=GAMES_TO_QUALIFY,1,0)</f>
        <v>#REF!</v>
      </c>
      <c r="AI201" s="279" t="e">
        <f>IF(tbl2020POS[[#This Row],[CF]]&gt;=GAMES_TO_QUALIFY,1,0)</f>
        <v>#REF!</v>
      </c>
      <c r="AJ201" s="279" t="e">
        <f>IF(tbl2020POS[[#This Row],[RF]]&gt;=GAMES_TO_QUALIFY,1,0)</f>
        <v>#REF!</v>
      </c>
      <c r="AK201" s="279" t="e">
        <f>IF(tbl2020POS[[#This Row],[OF]]&gt;=GAMES_TO_QUALIFY,1,IF(tbl2020POS[[#This Row],[PRIMPOS]]="OF",1,0))</f>
        <v>#REF!</v>
      </c>
      <c r="AL201" s="279" t="e">
        <f>IF(tbl2020POS[[#This Row],[DH]]&gt;=GAMES_TO_QUALIFY,1,IF(tbl2020POS[[#This Row],[PRIMPOS]]="DH",1,0))</f>
        <v>#REF!</v>
      </c>
      <c r="AM201" s="279" t="str" cm="1">
        <f t="array" aca="1" ref="AM2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1" s="280" t="str">
        <f>IFERROR(LEFT(tbl2020POS[[#This Row],[POSROUGH]],LEN(tbl2020POS[[#This Row],[POSROUGH]])-1),"")</f>
        <v/>
      </c>
      <c r="AP20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02" spans="1:42" x14ac:dyDescent="0.3">
      <c r="A202" s="277">
        <v>199</v>
      </c>
      <c r="B202" t="s">
        <v>20761</v>
      </c>
      <c r="C202" s="277">
        <v>30</v>
      </c>
      <c r="D202" s="278" t="s">
        <v>20628</v>
      </c>
      <c r="E202" s="277">
        <v>11</v>
      </c>
      <c r="F202" s="277">
        <v>16</v>
      </c>
      <c r="G202" s="277">
        <v>16</v>
      </c>
      <c r="H202" s="277">
        <v>16</v>
      </c>
      <c r="I202" s="277">
        <v>16</v>
      </c>
      <c r="J202" s="277">
        <v>0</v>
      </c>
      <c r="K202" s="277">
        <v>0</v>
      </c>
      <c r="L202" s="277">
        <v>0</v>
      </c>
      <c r="M202" s="277">
        <v>16</v>
      </c>
      <c r="N202" s="277">
        <v>0</v>
      </c>
      <c r="O202" s="277">
        <v>0</v>
      </c>
      <c r="P202" s="277">
        <v>0</v>
      </c>
      <c r="Q202" s="277">
        <v>0</v>
      </c>
      <c r="R202" s="277">
        <v>0</v>
      </c>
      <c r="S202" s="277">
        <v>0</v>
      </c>
      <c r="T202" s="277">
        <v>0</v>
      </c>
      <c r="U202" s="277">
        <v>0</v>
      </c>
      <c r="V202" s="277">
        <v>0</v>
      </c>
      <c r="W202" s="279" t="e">
        <f t="shared" si="3"/>
        <v>#REF!</v>
      </c>
      <c r="X202" s="279" t="s">
        <v>1717</v>
      </c>
      <c r="Y2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02" s="279">
        <f>IF(MAX(tbl2020POS[[#This Row],[P]:[PR]])=tbl2020POS[[#This Row],[P]],1,0)</f>
        <v>0</v>
      </c>
      <c r="AA202" s="279">
        <f>IF(tbl2020POS[[#This Row],[QUALP]]=1,IF(tbl2020POS[[#This Row],[GS]]&gt;=GS_TO_QUALIFY,1,0),0)</f>
        <v>0</v>
      </c>
      <c r="AB202" s="279">
        <f>IF(tbl2020POS[[#This Row],[QUALP]]=1,IF(tbl2020POS[[#This Row],[G]]-tbl2020POS[[#This Row],[GS]]&gt;=RP_APP_TO_QUALIFY,1,0),0)</f>
        <v>0</v>
      </c>
      <c r="AC202" s="279" t="e">
        <f>IF(tbl2020POS[[#This Row],[C]]&gt;=GAMES_TO_QUALIFY,1,IF(tbl2020POS[[#This Row],[PRIMPOS]]="C",1,0))</f>
        <v>#REF!</v>
      </c>
      <c r="AD202" s="279" t="e">
        <f>IF(tbl2020POS[[#This Row],[1B]]&gt;=GAMES_TO_QUALIFY,1,IF(tbl2020POS[[#This Row],[PRIMPOS]]="1B",1,0))</f>
        <v>#REF!</v>
      </c>
      <c r="AE202" s="279" t="e">
        <f>IF(tbl2020POS[[#This Row],[2B]]&gt;=GAMES_TO_QUALIFY,1,IF(tbl2020POS[[#This Row],[PRIMPOS]]="2B",1,0))</f>
        <v>#REF!</v>
      </c>
      <c r="AF202" s="279" t="e">
        <f>IF(tbl2020POS[[#This Row],[3B]]&gt;=GAMES_TO_QUALIFY,1,IF(tbl2020POS[[#This Row],[PRIMPOS]]="3B",1,0))</f>
        <v>#REF!</v>
      </c>
      <c r="AG202" s="279" t="e">
        <f>IF(tbl2020POS[[#This Row],[SS]]&gt;=GAMES_TO_QUALIFY,1,IF(tbl2020POS[[#This Row],[PRIMPOS]]="SS",1,0))</f>
        <v>#REF!</v>
      </c>
      <c r="AH202" s="279" t="e">
        <f>IF(tbl2020POS[[#This Row],[LF]]&gt;=GAMES_TO_QUALIFY,1,0)</f>
        <v>#REF!</v>
      </c>
      <c r="AI202" s="279" t="e">
        <f>IF(tbl2020POS[[#This Row],[CF]]&gt;=GAMES_TO_QUALIFY,1,0)</f>
        <v>#REF!</v>
      </c>
      <c r="AJ202" s="279" t="e">
        <f>IF(tbl2020POS[[#This Row],[RF]]&gt;=GAMES_TO_QUALIFY,1,0)</f>
        <v>#REF!</v>
      </c>
      <c r="AK202" s="279" t="e">
        <f>IF(tbl2020POS[[#This Row],[OF]]&gt;=GAMES_TO_QUALIFY,1,IF(tbl2020POS[[#This Row],[PRIMPOS]]="OF",1,0))</f>
        <v>#REF!</v>
      </c>
      <c r="AL202" s="279" t="e">
        <f>IF(tbl2020POS[[#This Row],[DH]]&gt;=GAMES_TO_QUALIFY,1,IF(tbl2020POS[[#This Row],[PRIMPOS]]="DH",1,0))</f>
        <v>#REF!</v>
      </c>
      <c r="AM202" s="279" t="e" cm="1">
        <f t="array" aca="1" ref="AM2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2" s="280" t="str">
        <f>IFERROR(LEFT(tbl2020POS[[#This Row],[POSROUGH]],LEN(tbl2020POS[[#This Row],[POSROUGH]])-1),"")</f>
        <v/>
      </c>
      <c r="AP20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3" spans="1:42" x14ac:dyDescent="0.3">
      <c r="A203" s="277">
        <v>200</v>
      </c>
      <c r="B203" t="s">
        <v>20762</v>
      </c>
      <c r="C203" s="277">
        <v>23</v>
      </c>
      <c r="D203" s="278" t="s">
        <v>1405</v>
      </c>
      <c r="E203" s="277">
        <v>2</v>
      </c>
      <c r="F203" s="277">
        <v>36</v>
      </c>
      <c r="G203" s="277">
        <v>35</v>
      </c>
      <c r="H203" s="277">
        <v>36</v>
      </c>
      <c r="I203" s="277">
        <v>35</v>
      </c>
      <c r="J203" s="277">
        <v>0</v>
      </c>
      <c r="K203" s="277">
        <v>0</v>
      </c>
      <c r="L203" s="277">
        <v>0</v>
      </c>
      <c r="M203" s="277">
        <v>1</v>
      </c>
      <c r="N203" s="277">
        <v>8</v>
      </c>
      <c r="O203" s="277">
        <v>27</v>
      </c>
      <c r="P203" s="277">
        <v>0</v>
      </c>
      <c r="Q203" s="277">
        <v>0</v>
      </c>
      <c r="R203" s="277">
        <v>0</v>
      </c>
      <c r="S203" s="277">
        <v>0</v>
      </c>
      <c r="T203" s="277">
        <v>1</v>
      </c>
      <c r="U203" s="277">
        <v>0</v>
      </c>
      <c r="V203" s="277">
        <v>1</v>
      </c>
      <c r="W203" s="279" t="e">
        <f t="shared" si="3"/>
        <v>#REF!</v>
      </c>
      <c r="X203" s="279" t="s">
        <v>15742</v>
      </c>
      <c r="Y2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03" s="279">
        <f>IF(MAX(tbl2020POS[[#This Row],[P]:[PR]])=tbl2020POS[[#This Row],[P]],1,0)</f>
        <v>0</v>
      </c>
      <c r="AA203" s="279">
        <f>IF(tbl2020POS[[#This Row],[QUALP]]=1,IF(tbl2020POS[[#This Row],[GS]]&gt;=GS_TO_QUALIFY,1,0),0)</f>
        <v>0</v>
      </c>
      <c r="AB203" s="279">
        <f>IF(tbl2020POS[[#This Row],[QUALP]]=1,IF(tbl2020POS[[#This Row],[G]]-tbl2020POS[[#This Row],[GS]]&gt;=RP_APP_TO_QUALIFY,1,0),0)</f>
        <v>0</v>
      </c>
      <c r="AC203" s="279" t="e">
        <f>IF(tbl2020POS[[#This Row],[C]]&gt;=GAMES_TO_QUALIFY,1,IF(tbl2020POS[[#This Row],[PRIMPOS]]="C",1,0))</f>
        <v>#REF!</v>
      </c>
      <c r="AD203" s="279" t="e">
        <f>IF(tbl2020POS[[#This Row],[1B]]&gt;=GAMES_TO_QUALIFY,1,IF(tbl2020POS[[#This Row],[PRIMPOS]]="1B",1,0))</f>
        <v>#REF!</v>
      </c>
      <c r="AE203" s="279" t="e">
        <f>IF(tbl2020POS[[#This Row],[2B]]&gt;=GAMES_TO_QUALIFY,1,IF(tbl2020POS[[#This Row],[PRIMPOS]]="2B",1,0))</f>
        <v>#REF!</v>
      </c>
      <c r="AF203" s="279" t="e">
        <f>IF(tbl2020POS[[#This Row],[3B]]&gt;=GAMES_TO_QUALIFY,1,IF(tbl2020POS[[#This Row],[PRIMPOS]]="3B",1,0))</f>
        <v>#REF!</v>
      </c>
      <c r="AG203" s="279" t="e">
        <f>IF(tbl2020POS[[#This Row],[SS]]&gt;=GAMES_TO_QUALIFY,1,IF(tbl2020POS[[#This Row],[PRIMPOS]]="SS",1,0))</f>
        <v>#REF!</v>
      </c>
      <c r="AH203" s="279" t="e">
        <f>IF(tbl2020POS[[#This Row],[LF]]&gt;=GAMES_TO_QUALIFY,1,0)</f>
        <v>#REF!</v>
      </c>
      <c r="AI203" s="279" t="e">
        <f>IF(tbl2020POS[[#This Row],[CF]]&gt;=GAMES_TO_QUALIFY,1,0)</f>
        <v>#REF!</v>
      </c>
      <c r="AJ203" s="279" t="e">
        <f>IF(tbl2020POS[[#This Row],[RF]]&gt;=GAMES_TO_QUALIFY,1,0)</f>
        <v>#REF!</v>
      </c>
      <c r="AK203" s="279" t="e">
        <f>IF(tbl2020POS[[#This Row],[OF]]&gt;=GAMES_TO_QUALIFY,1,IF(tbl2020POS[[#This Row],[PRIMPOS]]="OF",1,0))</f>
        <v>#REF!</v>
      </c>
      <c r="AL203" s="279" t="e">
        <f>IF(tbl2020POS[[#This Row],[DH]]&gt;=GAMES_TO_QUALIFY,1,IF(tbl2020POS[[#This Row],[PRIMPOS]]="DH",1,0))</f>
        <v>#REF!</v>
      </c>
      <c r="AM203" s="279" t="e" cm="1">
        <f t="array" aca="1" ref="AM2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3" s="280" t="str">
        <f>IFERROR(LEFT(tbl2020POS[[#This Row],[POSROUGH]],LEN(tbl2020POS[[#This Row],[POSROUGH]])-1),"")</f>
        <v/>
      </c>
      <c r="AP20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4" spans="1:42" x14ac:dyDescent="0.3">
      <c r="A204" s="277">
        <v>201</v>
      </c>
      <c r="B204" t="s">
        <v>20763</v>
      </c>
      <c r="C204" s="277">
        <v>27</v>
      </c>
      <c r="D204" s="278" t="s">
        <v>1565</v>
      </c>
      <c r="E204" s="277">
        <v>3</v>
      </c>
      <c r="F204" s="277">
        <v>42</v>
      </c>
      <c r="G204" s="277">
        <v>29</v>
      </c>
      <c r="H204" s="277">
        <v>42</v>
      </c>
      <c r="I204" s="277">
        <v>38</v>
      </c>
      <c r="J204" s="277">
        <v>0</v>
      </c>
      <c r="K204" s="277">
        <v>0</v>
      </c>
      <c r="L204" s="277">
        <v>0</v>
      </c>
      <c r="M204" s="277">
        <v>0</v>
      </c>
      <c r="N204" s="277">
        <v>0</v>
      </c>
      <c r="O204" s="277">
        <v>0</v>
      </c>
      <c r="P204" s="277">
        <v>7</v>
      </c>
      <c r="Q204" s="277">
        <v>22</v>
      </c>
      <c r="R204" s="277">
        <v>12</v>
      </c>
      <c r="S204" s="277">
        <v>38</v>
      </c>
      <c r="T204" s="277">
        <v>3</v>
      </c>
      <c r="U204" s="277">
        <v>2</v>
      </c>
      <c r="V204" s="277">
        <v>8</v>
      </c>
      <c r="W204" s="279" t="e">
        <f t="shared" si="3"/>
        <v>#REF!</v>
      </c>
      <c r="X204" s="279" t="s">
        <v>11157</v>
      </c>
      <c r="Y2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04" s="279">
        <f>IF(MAX(tbl2020POS[[#This Row],[P]:[PR]])=tbl2020POS[[#This Row],[P]],1,0)</f>
        <v>0</v>
      </c>
      <c r="AA204" s="279">
        <f>IF(tbl2020POS[[#This Row],[QUALP]]=1,IF(tbl2020POS[[#This Row],[GS]]&gt;=GS_TO_QUALIFY,1,0),0)</f>
        <v>0</v>
      </c>
      <c r="AB204" s="279">
        <f>IF(tbl2020POS[[#This Row],[QUALP]]=1,IF(tbl2020POS[[#This Row],[G]]-tbl2020POS[[#This Row],[GS]]&gt;=RP_APP_TO_QUALIFY,1,0),0)</f>
        <v>0</v>
      </c>
      <c r="AC204" s="279" t="e">
        <f>IF(tbl2020POS[[#This Row],[C]]&gt;=GAMES_TO_QUALIFY,1,IF(tbl2020POS[[#This Row],[PRIMPOS]]="C",1,0))</f>
        <v>#REF!</v>
      </c>
      <c r="AD204" s="279" t="e">
        <f>IF(tbl2020POS[[#This Row],[1B]]&gt;=GAMES_TO_QUALIFY,1,IF(tbl2020POS[[#This Row],[PRIMPOS]]="1B",1,0))</f>
        <v>#REF!</v>
      </c>
      <c r="AE204" s="279" t="e">
        <f>IF(tbl2020POS[[#This Row],[2B]]&gt;=GAMES_TO_QUALIFY,1,IF(tbl2020POS[[#This Row],[PRIMPOS]]="2B",1,0))</f>
        <v>#REF!</v>
      </c>
      <c r="AF204" s="279" t="e">
        <f>IF(tbl2020POS[[#This Row],[3B]]&gt;=GAMES_TO_QUALIFY,1,IF(tbl2020POS[[#This Row],[PRIMPOS]]="3B",1,0))</f>
        <v>#REF!</v>
      </c>
      <c r="AG204" s="279" t="e">
        <f>IF(tbl2020POS[[#This Row],[SS]]&gt;=GAMES_TO_QUALIFY,1,IF(tbl2020POS[[#This Row],[PRIMPOS]]="SS",1,0))</f>
        <v>#REF!</v>
      </c>
      <c r="AH204" s="279" t="e">
        <f>IF(tbl2020POS[[#This Row],[LF]]&gt;=GAMES_TO_QUALIFY,1,0)</f>
        <v>#REF!</v>
      </c>
      <c r="AI204" s="279" t="e">
        <f>IF(tbl2020POS[[#This Row],[CF]]&gt;=GAMES_TO_QUALIFY,1,0)</f>
        <v>#REF!</v>
      </c>
      <c r="AJ204" s="279" t="e">
        <f>IF(tbl2020POS[[#This Row],[RF]]&gt;=GAMES_TO_QUALIFY,1,0)</f>
        <v>#REF!</v>
      </c>
      <c r="AK204" s="279" t="e">
        <f>IF(tbl2020POS[[#This Row],[OF]]&gt;=GAMES_TO_QUALIFY,1,IF(tbl2020POS[[#This Row],[PRIMPOS]]="OF",1,0))</f>
        <v>#REF!</v>
      </c>
      <c r="AL204" s="279" t="e">
        <f>IF(tbl2020POS[[#This Row],[DH]]&gt;=GAMES_TO_QUALIFY,1,IF(tbl2020POS[[#This Row],[PRIMPOS]]="DH",1,0))</f>
        <v>#REF!</v>
      </c>
      <c r="AM204" s="279" t="e" cm="1">
        <f t="array" aca="1" ref="AM2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4" s="280" t="str">
        <f>IFERROR(LEFT(tbl2020POS[[#This Row],[POSROUGH]],LEN(tbl2020POS[[#This Row],[POSROUGH]])-1),"")</f>
        <v/>
      </c>
      <c r="AP20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5" spans="1:42" x14ac:dyDescent="0.3">
      <c r="A205" s="277">
        <v>202</v>
      </c>
      <c r="B205" t="s">
        <v>20764</v>
      </c>
      <c r="C205" s="277">
        <v>24</v>
      </c>
      <c r="D205" s="278" t="s">
        <v>1464</v>
      </c>
      <c r="E205" s="277">
        <v>2</v>
      </c>
      <c r="F205" s="277">
        <v>12</v>
      </c>
      <c r="G205" s="277">
        <v>12</v>
      </c>
      <c r="H205" s="277">
        <v>0</v>
      </c>
      <c r="I205" s="277">
        <v>12</v>
      </c>
      <c r="J205" s="277">
        <v>12</v>
      </c>
      <c r="K205" s="277">
        <v>0</v>
      </c>
      <c r="L205" s="277">
        <v>0</v>
      </c>
      <c r="M205" s="277">
        <v>0</v>
      </c>
      <c r="N205" s="277">
        <v>0</v>
      </c>
      <c r="O205" s="277">
        <v>0</v>
      </c>
      <c r="P205" s="277">
        <v>0</v>
      </c>
      <c r="Q205" s="277">
        <v>0</v>
      </c>
      <c r="R205" s="277">
        <v>0</v>
      </c>
      <c r="S205" s="277">
        <v>0</v>
      </c>
      <c r="T205" s="277">
        <v>0</v>
      </c>
      <c r="U205" s="277">
        <v>0</v>
      </c>
      <c r="V205" s="277">
        <v>0</v>
      </c>
      <c r="W205" s="279" t="e">
        <f t="shared" si="3"/>
        <v>#REF!</v>
      </c>
      <c r="X205" s="279" t="s">
        <v>15231</v>
      </c>
      <c r="Y2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5" s="279">
        <f>IF(MAX(tbl2020POS[[#This Row],[P]:[PR]])=tbl2020POS[[#This Row],[P]],1,0)</f>
        <v>1</v>
      </c>
      <c r="AA205" s="279">
        <f>IF(tbl2020POS[[#This Row],[QUALP]]=1,IF(tbl2020POS[[#This Row],[GS]]&gt;=GS_TO_QUALIFY,1,0),0)</f>
        <v>1</v>
      </c>
      <c r="AB205" s="279">
        <f>IF(tbl2020POS[[#This Row],[QUALP]]=1,IF(tbl2020POS[[#This Row],[G]]-tbl2020POS[[#This Row],[GS]]&gt;=RP_APP_TO_QUALIFY,1,0),0)</f>
        <v>0</v>
      </c>
      <c r="AC205" s="279" t="e">
        <f>IF(tbl2020POS[[#This Row],[C]]&gt;=GAMES_TO_QUALIFY,1,IF(tbl2020POS[[#This Row],[PRIMPOS]]="C",1,0))</f>
        <v>#REF!</v>
      </c>
      <c r="AD205" s="279" t="e">
        <f>IF(tbl2020POS[[#This Row],[1B]]&gt;=GAMES_TO_QUALIFY,1,IF(tbl2020POS[[#This Row],[PRIMPOS]]="1B",1,0))</f>
        <v>#REF!</v>
      </c>
      <c r="AE205" s="279" t="e">
        <f>IF(tbl2020POS[[#This Row],[2B]]&gt;=GAMES_TO_QUALIFY,1,IF(tbl2020POS[[#This Row],[PRIMPOS]]="2B",1,0))</f>
        <v>#REF!</v>
      </c>
      <c r="AF205" s="279" t="e">
        <f>IF(tbl2020POS[[#This Row],[3B]]&gt;=GAMES_TO_QUALIFY,1,IF(tbl2020POS[[#This Row],[PRIMPOS]]="3B",1,0))</f>
        <v>#REF!</v>
      </c>
      <c r="AG205" s="279" t="e">
        <f>IF(tbl2020POS[[#This Row],[SS]]&gt;=GAMES_TO_QUALIFY,1,IF(tbl2020POS[[#This Row],[PRIMPOS]]="SS",1,0))</f>
        <v>#REF!</v>
      </c>
      <c r="AH205" s="279" t="e">
        <f>IF(tbl2020POS[[#This Row],[LF]]&gt;=GAMES_TO_QUALIFY,1,0)</f>
        <v>#REF!</v>
      </c>
      <c r="AI205" s="279" t="e">
        <f>IF(tbl2020POS[[#This Row],[CF]]&gt;=GAMES_TO_QUALIFY,1,0)</f>
        <v>#REF!</v>
      </c>
      <c r="AJ205" s="279" t="e">
        <f>IF(tbl2020POS[[#This Row],[RF]]&gt;=GAMES_TO_QUALIFY,1,0)</f>
        <v>#REF!</v>
      </c>
      <c r="AK205" s="279" t="e">
        <f>IF(tbl2020POS[[#This Row],[OF]]&gt;=GAMES_TO_QUALIFY,1,IF(tbl2020POS[[#This Row],[PRIMPOS]]="OF",1,0))</f>
        <v>#REF!</v>
      </c>
      <c r="AL205" s="279" t="e">
        <f>IF(tbl2020POS[[#This Row],[DH]]&gt;=GAMES_TO_QUALIFY,1,IF(tbl2020POS[[#This Row],[PRIMPOS]]="DH",1,0))</f>
        <v>#REF!</v>
      </c>
      <c r="AM205" s="279" t="str" cm="1">
        <f t="array" aca="1" ref="AM2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5" s="280" t="str">
        <f>IFERROR(LEFT(tbl2020POS[[#This Row],[POSROUGH]],LEN(tbl2020POS[[#This Row],[POSROUGH]])-1),"")</f>
        <v/>
      </c>
      <c r="AP20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06" spans="1:42" x14ac:dyDescent="0.3">
      <c r="A206" s="277">
        <v>203</v>
      </c>
      <c r="B206" t="s">
        <v>20765</v>
      </c>
      <c r="C206" s="277">
        <v>24</v>
      </c>
      <c r="D206" s="278" t="s">
        <v>1416</v>
      </c>
      <c r="E206" s="277" t="s">
        <v>20557</v>
      </c>
      <c r="F206" s="277">
        <v>5</v>
      </c>
      <c r="G206" s="277">
        <v>0</v>
      </c>
      <c r="H206" s="277">
        <v>0</v>
      </c>
      <c r="I206" s="277">
        <v>5</v>
      </c>
      <c r="J206" s="277">
        <v>5</v>
      </c>
      <c r="K206" s="277">
        <v>0</v>
      </c>
      <c r="L206" s="277">
        <v>0</v>
      </c>
      <c r="M206" s="277">
        <v>0</v>
      </c>
      <c r="N206" s="277">
        <v>0</v>
      </c>
      <c r="O206" s="277">
        <v>0</v>
      </c>
      <c r="P206" s="277">
        <v>0</v>
      </c>
      <c r="Q206" s="277">
        <v>0</v>
      </c>
      <c r="R206" s="277">
        <v>0</v>
      </c>
      <c r="S206" s="277">
        <v>0</v>
      </c>
      <c r="T206" s="277">
        <v>0</v>
      </c>
      <c r="U206" s="277">
        <v>0</v>
      </c>
      <c r="V206" s="277">
        <v>0</v>
      </c>
      <c r="W206" s="279" t="e">
        <f t="shared" si="3"/>
        <v>#REF!</v>
      </c>
      <c r="X206" s="279" t="s">
        <v>21880</v>
      </c>
      <c r="Y2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6" s="279">
        <f>IF(MAX(tbl2020POS[[#This Row],[P]:[PR]])=tbl2020POS[[#This Row],[P]],1,0)</f>
        <v>1</v>
      </c>
      <c r="AA206" s="279">
        <f>IF(tbl2020POS[[#This Row],[QUALP]]=1,IF(tbl2020POS[[#This Row],[GS]]&gt;=GS_TO_QUALIFY,1,0),0)</f>
        <v>0</v>
      </c>
      <c r="AB206" s="279">
        <f>IF(tbl2020POS[[#This Row],[QUALP]]=1,IF(tbl2020POS[[#This Row],[G]]-tbl2020POS[[#This Row],[GS]]&gt;=RP_APP_TO_QUALIFY,1,0),0)</f>
        <v>1</v>
      </c>
      <c r="AC206" s="279" t="e">
        <f>IF(tbl2020POS[[#This Row],[C]]&gt;=GAMES_TO_QUALIFY,1,IF(tbl2020POS[[#This Row],[PRIMPOS]]="C",1,0))</f>
        <v>#REF!</v>
      </c>
      <c r="AD206" s="279" t="e">
        <f>IF(tbl2020POS[[#This Row],[1B]]&gt;=GAMES_TO_QUALIFY,1,IF(tbl2020POS[[#This Row],[PRIMPOS]]="1B",1,0))</f>
        <v>#REF!</v>
      </c>
      <c r="AE206" s="279" t="e">
        <f>IF(tbl2020POS[[#This Row],[2B]]&gt;=GAMES_TO_QUALIFY,1,IF(tbl2020POS[[#This Row],[PRIMPOS]]="2B",1,0))</f>
        <v>#REF!</v>
      </c>
      <c r="AF206" s="279" t="e">
        <f>IF(tbl2020POS[[#This Row],[3B]]&gt;=GAMES_TO_QUALIFY,1,IF(tbl2020POS[[#This Row],[PRIMPOS]]="3B",1,0))</f>
        <v>#REF!</v>
      </c>
      <c r="AG206" s="279" t="e">
        <f>IF(tbl2020POS[[#This Row],[SS]]&gt;=GAMES_TO_QUALIFY,1,IF(tbl2020POS[[#This Row],[PRIMPOS]]="SS",1,0))</f>
        <v>#REF!</v>
      </c>
      <c r="AH206" s="279" t="e">
        <f>IF(tbl2020POS[[#This Row],[LF]]&gt;=GAMES_TO_QUALIFY,1,0)</f>
        <v>#REF!</v>
      </c>
      <c r="AI206" s="279" t="e">
        <f>IF(tbl2020POS[[#This Row],[CF]]&gt;=GAMES_TO_QUALIFY,1,0)</f>
        <v>#REF!</v>
      </c>
      <c r="AJ206" s="279" t="e">
        <f>IF(tbl2020POS[[#This Row],[RF]]&gt;=GAMES_TO_QUALIFY,1,0)</f>
        <v>#REF!</v>
      </c>
      <c r="AK206" s="279" t="e">
        <f>IF(tbl2020POS[[#This Row],[OF]]&gt;=GAMES_TO_QUALIFY,1,IF(tbl2020POS[[#This Row],[PRIMPOS]]="OF",1,0))</f>
        <v>#REF!</v>
      </c>
      <c r="AL206" s="279" t="e">
        <f>IF(tbl2020POS[[#This Row],[DH]]&gt;=GAMES_TO_QUALIFY,1,IF(tbl2020POS[[#This Row],[PRIMPOS]]="DH",1,0))</f>
        <v>#REF!</v>
      </c>
      <c r="AM206" s="279" t="str" cm="1">
        <f t="array" aca="1" ref="AM2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6" s="280" t="str">
        <f>IFERROR(LEFT(tbl2020POS[[#This Row],[POSROUGH]],LEN(tbl2020POS[[#This Row],[POSROUGH]])-1),"")</f>
        <v/>
      </c>
      <c r="AP20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07" spans="1:42" x14ac:dyDescent="0.3">
      <c r="A207" s="277">
        <v>204</v>
      </c>
      <c r="B207" t="s">
        <v>20766</v>
      </c>
      <c r="C207" s="277">
        <v>34</v>
      </c>
      <c r="D207" s="278" t="s">
        <v>1413</v>
      </c>
      <c r="E207" s="277">
        <v>13</v>
      </c>
      <c r="F207" s="277">
        <v>16</v>
      </c>
      <c r="G207" s="277">
        <v>16</v>
      </c>
      <c r="H207" s="277">
        <v>16</v>
      </c>
      <c r="I207" s="277">
        <v>16</v>
      </c>
      <c r="J207" s="277">
        <v>0</v>
      </c>
      <c r="K207" s="277">
        <v>16</v>
      </c>
      <c r="L207" s="277">
        <v>0</v>
      </c>
      <c r="M207" s="277">
        <v>0</v>
      </c>
      <c r="N207" s="277">
        <v>0</v>
      </c>
      <c r="O207" s="277">
        <v>0</v>
      </c>
      <c r="P207" s="277">
        <v>0</v>
      </c>
      <c r="Q207" s="277">
        <v>0</v>
      </c>
      <c r="R207" s="277">
        <v>0</v>
      </c>
      <c r="S207" s="277">
        <v>0</v>
      </c>
      <c r="T207" s="277">
        <v>0</v>
      </c>
      <c r="U207" s="277">
        <v>0</v>
      </c>
      <c r="V207" s="277">
        <v>0</v>
      </c>
      <c r="W207" s="279" t="e">
        <f t="shared" si="3"/>
        <v>#REF!</v>
      </c>
      <c r="X207" s="279" t="s">
        <v>1725</v>
      </c>
      <c r="Y2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07" s="279">
        <f>IF(MAX(tbl2020POS[[#This Row],[P]:[PR]])=tbl2020POS[[#This Row],[P]],1,0)</f>
        <v>0</v>
      </c>
      <c r="AA207" s="279">
        <f>IF(tbl2020POS[[#This Row],[QUALP]]=1,IF(tbl2020POS[[#This Row],[GS]]&gt;=GS_TO_QUALIFY,1,0),0)</f>
        <v>0</v>
      </c>
      <c r="AB207" s="279">
        <f>IF(tbl2020POS[[#This Row],[QUALP]]=1,IF(tbl2020POS[[#This Row],[G]]-tbl2020POS[[#This Row],[GS]]&gt;=RP_APP_TO_QUALIFY,1,0),0)</f>
        <v>0</v>
      </c>
      <c r="AC207" s="279" t="e">
        <f>IF(tbl2020POS[[#This Row],[C]]&gt;=GAMES_TO_QUALIFY,1,IF(tbl2020POS[[#This Row],[PRIMPOS]]="C",1,0))</f>
        <v>#REF!</v>
      </c>
      <c r="AD207" s="279" t="e">
        <f>IF(tbl2020POS[[#This Row],[1B]]&gt;=GAMES_TO_QUALIFY,1,IF(tbl2020POS[[#This Row],[PRIMPOS]]="1B",1,0))</f>
        <v>#REF!</v>
      </c>
      <c r="AE207" s="279" t="e">
        <f>IF(tbl2020POS[[#This Row],[2B]]&gt;=GAMES_TO_QUALIFY,1,IF(tbl2020POS[[#This Row],[PRIMPOS]]="2B",1,0))</f>
        <v>#REF!</v>
      </c>
      <c r="AF207" s="279" t="e">
        <f>IF(tbl2020POS[[#This Row],[3B]]&gt;=GAMES_TO_QUALIFY,1,IF(tbl2020POS[[#This Row],[PRIMPOS]]="3B",1,0))</f>
        <v>#REF!</v>
      </c>
      <c r="AG207" s="279" t="e">
        <f>IF(tbl2020POS[[#This Row],[SS]]&gt;=GAMES_TO_QUALIFY,1,IF(tbl2020POS[[#This Row],[PRIMPOS]]="SS",1,0))</f>
        <v>#REF!</v>
      </c>
      <c r="AH207" s="279" t="e">
        <f>IF(tbl2020POS[[#This Row],[LF]]&gt;=GAMES_TO_QUALIFY,1,0)</f>
        <v>#REF!</v>
      </c>
      <c r="AI207" s="279" t="e">
        <f>IF(tbl2020POS[[#This Row],[CF]]&gt;=GAMES_TO_QUALIFY,1,0)</f>
        <v>#REF!</v>
      </c>
      <c r="AJ207" s="279" t="e">
        <f>IF(tbl2020POS[[#This Row],[RF]]&gt;=GAMES_TO_QUALIFY,1,0)</f>
        <v>#REF!</v>
      </c>
      <c r="AK207" s="279" t="e">
        <f>IF(tbl2020POS[[#This Row],[OF]]&gt;=GAMES_TO_QUALIFY,1,IF(tbl2020POS[[#This Row],[PRIMPOS]]="OF",1,0))</f>
        <v>#REF!</v>
      </c>
      <c r="AL207" s="279" t="e">
        <f>IF(tbl2020POS[[#This Row],[DH]]&gt;=GAMES_TO_QUALIFY,1,IF(tbl2020POS[[#This Row],[PRIMPOS]]="DH",1,0))</f>
        <v>#REF!</v>
      </c>
      <c r="AM207" s="279" t="e" cm="1">
        <f t="array" aca="1" ref="AM2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7" s="280" t="str">
        <f>IFERROR(LEFT(tbl2020POS[[#This Row],[POSROUGH]],LEN(tbl2020POS[[#This Row],[POSROUGH]])-1),"")</f>
        <v/>
      </c>
      <c r="AP20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8" spans="1:42" x14ac:dyDescent="0.3">
      <c r="A208" s="277">
        <v>205</v>
      </c>
      <c r="B208" t="s">
        <v>20767</v>
      </c>
      <c r="C208" s="277">
        <v>34</v>
      </c>
      <c r="D208" s="278" t="s">
        <v>1509</v>
      </c>
      <c r="E208" s="277">
        <v>8</v>
      </c>
      <c r="F208" s="277">
        <v>8</v>
      </c>
      <c r="G208" s="277">
        <v>8</v>
      </c>
      <c r="H208" s="277">
        <v>8</v>
      </c>
      <c r="I208" s="277">
        <v>0</v>
      </c>
      <c r="J208" s="277">
        <v>0</v>
      </c>
      <c r="K208" s="277">
        <v>0</v>
      </c>
      <c r="L208" s="277">
        <v>0</v>
      </c>
      <c r="M208" s="277">
        <v>0</v>
      </c>
      <c r="N208" s="277">
        <v>0</v>
      </c>
      <c r="O208" s="277">
        <v>0</v>
      </c>
      <c r="P208" s="277">
        <v>0</v>
      </c>
      <c r="Q208" s="277">
        <v>0</v>
      </c>
      <c r="R208" s="277">
        <v>0</v>
      </c>
      <c r="S208" s="277">
        <v>0</v>
      </c>
      <c r="T208" s="277">
        <v>8</v>
      </c>
      <c r="U208" s="277">
        <v>0</v>
      </c>
      <c r="V208" s="277">
        <v>0</v>
      </c>
      <c r="W208" s="279" t="e">
        <f t="shared" si="3"/>
        <v>#REF!</v>
      </c>
      <c r="X208" s="279" t="s">
        <v>1727</v>
      </c>
      <c r="Y2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08" s="279">
        <f>IF(MAX(tbl2020POS[[#This Row],[P]:[PR]])=tbl2020POS[[#This Row],[P]],1,0)</f>
        <v>0</v>
      </c>
      <c r="AA208" s="279">
        <f>IF(tbl2020POS[[#This Row],[QUALP]]=1,IF(tbl2020POS[[#This Row],[GS]]&gt;=GS_TO_QUALIFY,1,0),0)</f>
        <v>0</v>
      </c>
      <c r="AB208" s="279">
        <f>IF(tbl2020POS[[#This Row],[QUALP]]=1,IF(tbl2020POS[[#This Row],[G]]-tbl2020POS[[#This Row],[GS]]&gt;=RP_APP_TO_QUALIFY,1,0),0)</f>
        <v>0</v>
      </c>
      <c r="AC208" s="279" t="e">
        <f>IF(tbl2020POS[[#This Row],[C]]&gt;=GAMES_TO_QUALIFY,1,IF(tbl2020POS[[#This Row],[PRIMPOS]]="C",1,0))</f>
        <v>#REF!</v>
      </c>
      <c r="AD208" s="279" t="e">
        <f>IF(tbl2020POS[[#This Row],[1B]]&gt;=GAMES_TO_QUALIFY,1,IF(tbl2020POS[[#This Row],[PRIMPOS]]="1B",1,0))</f>
        <v>#REF!</v>
      </c>
      <c r="AE208" s="279" t="e">
        <f>IF(tbl2020POS[[#This Row],[2B]]&gt;=GAMES_TO_QUALIFY,1,IF(tbl2020POS[[#This Row],[PRIMPOS]]="2B",1,0))</f>
        <v>#REF!</v>
      </c>
      <c r="AF208" s="279" t="e">
        <f>IF(tbl2020POS[[#This Row],[3B]]&gt;=GAMES_TO_QUALIFY,1,IF(tbl2020POS[[#This Row],[PRIMPOS]]="3B",1,0))</f>
        <v>#REF!</v>
      </c>
      <c r="AG208" s="279" t="e">
        <f>IF(tbl2020POS[[#This Row],[SS]]&gt;=GAMES_TO_QUALIFY,1,IF(tbl2020POS[[#This Row],[PRIMPOS]]="SS",1,0))</f>
        <v>#REF!</v>
      </c>
      <c r="AH208" s="279" t="e">
        <f>IF(tbl2020POS[[#This Row],[LF]]&gt;=GAMES_TO_QUALIFY,1,0)</f>
        <v>#REF!</v>
      </c>
      <c r="AI208" s="279" t="e">
        <f>IF(tbl2020POS[[#This Row],[CF]]&gt;=GAMES_TO_QUALIFY,1,0)</f>
        <v>#REF!</v>
      </c>
      <c r="AJ208" s="279" t="e">
        <f>IF(tbl2020POS[[#This Row],[RF]]&gt;=GAMES_TO_QUALIFY,1,0)</f>
        <v>#REF!</v>
      </c>
      <c r="AK208" s="279" t="e">
        <f>IF(tbl2020POS[[#This Row],[OF]]&gt;=GAMES_TO_QUALIFY,1,IF(tbl2020POS[[#This Row],[PRIMPOS]]="OF",1,0))</f>
        <v>#REF!</v>
      </c>
      <c r="AL208" s="279" t="e">
        <f>IF(tbl2020POS[[#This Row],[DH]]&gt;=GAMES_TO_QUALIFY,1,IF(tbl2020POS[[#This Row],[PRIMPOS]]="DH",1,0))</f>
        <v>#REF!</v>
      </c>
      <c r="AM208" s="279" t="e" cm="1">
        <f t="array" aca="1" ref="AM2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8" s="280" t="str">
        <f>IFERROR(LEFT(tbl2020POS[[#This Row],[POSROUGH]],LEN(tbl2020POS[[#This Row],[POSROUGH]])-1),"")</f>
        <v/>
      </c>
      <c r="AP20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9" spans="1:42" x14ac:dyDescent="0.3">
      <c r="A209" s="277">
        <v>206</v>
      </c>
      <c r="B209" t="s">
        <v>20768</v>
      </c>
      <c r="C209" s="277">
        <v>28</v>
      </c>
      <c r="D209" s="278" t="s">
        <v>1372</v>
      </c>
      <c r="E209" s="277">
        <v>5</v>
      </c>
      <c r="F209" s="277">
        <v>16</v>
      </c>
      <c r="G209" s="277">
        <v>0</v>
      </c>
      <c r="H209" s="277">
        <v>0</v>
      </c>
      <c r="I209" s="277">
        <v>16</v>
      </c>
      <c r="J209" s="277">
        <v>16</v>
      </c>
      <c r="K209" s="277">
        <v>0</v>
      </c>
      <c r="L209" s="277">
        <v>0</v>
      </c>
      <c r="M209" s="277">
        <v>0</v>
      </c>
      <c r="N209" s="277">
        <v>0</v>
      </c>
      <c r="O209" s="277">
        <v>0</v>
      </c>
      <c r="P209" s="277">
        <v>0</v>
      </c>
      <c r="Q209" s="277">
        <v>0</v>
      </c>
      <c r="R209" s="277">
        <v>0</v>
      </c>
      <c r="S209" s="277">
        <v>0</v>
      </c>
      <c r="T209" s="277">
        <v>0</v>
      </c>
      <c r="U209" s="277">
        <v>0</v>
      </c>
      <c r="V209" s="277">
        <v>0</v>
      </c>
      <c r="W209" s="279" t="e">
        <f t="shared" si="3"/>
        <v>#REF!</v>
      </c>
      <c r="X209" s="279" t="s">
        <v>12521</v>
      </c>
      <c r="Y2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9" s="279">
        <f>IF(MAX(tbl2020POS[[#This Row],[P]:[PR]])=tbl2020POS[[#This Row],[P]],1,0)</f>
        <v>1</v>
      </c>
      <c r="AA209" s="279">
        <f>IF(tbl2020POS[[#This Row],[QUALP]]=1,IF(tbl2020POS[[#This Row],[GS]]&gt;=GS_TO_QUALIFY,1,0),0)</f>
        <v>0</v>
      </c>
      <c r="AB209" s="279">
        <f>IF(tbl2020POS[[#This Row],[QUALP]]=1,IF(tbl2020POS[[#This Row],[G]]-tbl2020POS[[#This Row],[GS]]&gt;=RP_APP_TO_QUALIFY,1,0),0)</f>
        <v>1</v>
      </c>
      <c r="AC209" s="279" t="e">
        <f>IF(tbl2020POS[[#This Row],[C]]&gt;=GAMES_TO_QUALIFY,1,IF(tbl2020POS[[#This Row],[PRIMPOS]]="C",1,0))</f>
        <v>#REF!</v>
      </c>
      <c r="AD209" s="279" t="e">
        <f>IF(tbl2020POS[[#This Row],[1B]]&gt;=GAMES_TO_QUALIFY,1,IF(tbl2020POS[[#This Row],[PRIMPOS]]="1B",1,0))</f>
        <v>#REF!</v>
      </c>
      <c r="AE209" s="279" t="e">
        <f>IF(tbl2020POS[[#This Row],[2B]]&gt;=GAMES_TO_QUALIFY,1,IF(tbl2020POS[[#This Row],[PRIMPOS]]="2B",1,0))</f>
        <v>#REF!</v>
      </c>
      <c r="AF209" s="279" t="e">
        <f>IF(tbl2020POS[[#This Row],[3B]]&gt;=GAMES_TO_QUALIFY,1,IF(tbl2020POS[[#This Row],[PRIMPOS]]="3B",1,0))</f>
        <v>#REF!</v>
      </c>
      <c r="AG209" s="279" t="e">
        <f>IF(tbl2020POS[[#This Row],[SS]]&gt;=GAMES_TO_QUALIFY,1,IF(tbl2020POS[[#This Row],[PRIMPOS]]="SS",1,0))</f>
        <v>#REF!</v>
      </c>
      <c r="AH209" s="279" t="e">
        <f>IF(tbl2020POS[[#This Row],[LF]]&gt;=GAMES_TO_QUALIFY,1,0)</f>
        <v>#REF!</v>
      </c>
      <c r="AI209" s="279" t="e">
        <f>IF(tbl2020POS[[#This Row],[CF]]&gt;=GAMES_TO_QUALIFY,1,0)</f>
        <v>#REF!</v>
      </c>
      <c r="AJ209" s="279" t="e">
        <f>IF(tbl2020POS[[#This Row],[RF]]&gt;=GAMES_TO_QUALIFY,1,0)</f>
        <v>#REF!</v>
      </c>
      <c r="AK209" s="279" t="e">
        <f>IF(tbl2020POS[[#This Row],[OF]]&gt;=GAMES_TO_QUALIFY,1,IF(tbl2020POS[[#This Row],[PRIMPOS]]="OF",1,0))</f>
        <v>#REF!</v>
      </c>
      <c r="AL209" s="279" t="e">
        <f>IF(tbl2020POS[[#This Row],[DH]]&gt;=GAMES_TO_QUALIFY,1,IF(tbl2020POS[[#This Row],[PRIMPOS]]="DH",1,0))</f>
        <v>#REF!</v>
      </c>
      <c r="AM209" s="279" t="str" cm="1">
        <f t="array" aca="1" ref="AM2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9" s="280" t="str">
        <f>IFERROR(LEFT(tbl2020POS[[#This Row],[POSROUGH]],LEN(tbl2020POS[[#This Row],[POSROUGH]])-1),"")</f>
        <v/>
      </c>
      <c r="AP20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0" spans="1:42" x14ac:dyDescent="0.3">
      <c r="A210" s="277">
        <v>207</v>
      </c>
      <c r="B210" t="s">
        <v>20769</v>
      </c>
      <c r="C210" s="277">
        <v>32</v>
      </c>
      <c r="D210" s="278" t="s">
        <v>1460</v>
      </c>
      <c r="E210" s="277">
        <v>12</v>
      </c>
      <c r="F210" s="277">
        <v>2</v>
      </c>
      <c r="G210" s="277">
        <v>0</v>
      </c>
      <c r="H210" s="277">
        <v>0</v>
      </c>
      <c r="I210" s="277">
        <v>2</v>
      </c>
      <c r="J210" s="277">
        <v>2</v>
      </c>
      <c r="K210" s="277">
        <v>0</v>
      </c>
      <c r="L210" s="277">
        <v>0</v>
      </c>
      <c r="M210" s="277">
        <v>0</v>
      </c>
      <c r="N210" s="277">
        <v>0</v>
      </c>
      <c r="O210" s="277">
        <v>0</v>
      </c>
      <c r="P210" s="277">
        <v>0</v>
      </c>
      <c r="Q210" s="277">
        <v>0</v>
      </c>
      <c r="R210" s="277">
        <v>0</v>
      </c>
      <c r="S210" s="277">
        <v>0</v>
      </c>
      <c r="T210" s="277">
        <v>0</v>
      </c>
      <c r="U210" s="277">
        <v>0</v>
      </c>
      <c r="V210" s="277">
        <v>0</v>
      </c>
      <c r="W210" s="279" t="e">
        <f t="shared" si="3"/>
        <v>#REF!</v>
      </c>
      <c r="X210" s="279" t="s">
        <v>1728</v>
      </c>
      <c r="Y2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0" s="279">
        <f>IF(MAX(tbl2020POS[[#This Row],[P]:[PR]])=tbl2020POS[[#This Row],[P]],1,0)</f>
        <v>1</v>
      </c>
      <c r="AA210" s="279">
        <f>IF(tbl2020POS[[#This Row],[QUALP]]=1,IF(tbl2020POS[[#This Row],[GS]]&gt;=GS_TO_QUALIFY,1,0),0)</f>
        <v>0</v>
      </c>
      <c r="AB210" s="279">
        <f>IF(tbl2020POS[[#This Row],[QUALP]]=1,IF(tbl2020POS[[#This Row],[G]]-tbl2020POS[[#This Row],[GS]]&gt;=RP_APP_TO_QUALIFY,1,0),0)</f>
        <v>0</v>
      </c>
      <c r="AC210" s="279" t="e">
        <f>IF(tbl2020POS[[#This Row],[C]]&gt;=GAMES_TO_QUALIFY,1,IF(tbl2020POS[[#This Row],[PRIMPOS]]="C",1,0))</f>
        <v>#REF!</v>
      </c>
      <c r="AD210" s="279" t="e">
        <f>IF(tbl2020POS[[#This Row],[1B]]&gt;=GAMES_TO_QUALIFY,1,IF(tbl2020POS[[#This Row],[PRIMPOS]]="1B",1,0))</f>
        <v>#REF!</v>
      </c>
      <c r="AE210" s="279" t="e">
        <f>IF(tbl2020POS[[#This Row],[2B]]&gt;=GAMES_TO_QUALIFY,1,IF(tbl2020POS[[#This Row],[PRIMPOS]]="2B",1,0))</f>
        <v>#REF!</v>
      </c>
      <c r="AF210" s="279" t="e">
        <f>IF(tbl2020POS[[#This Row],[3B]]&gt;=GAMES_TO_QUALIFY,1,IF(tbl2020POS[[#This Row],[PRIMPOS]]="3B",1,0))</f>
        <v>#REF!</v>
      </c>
      <c r="AG210" s="279" t="e">
        <f>IF(tbl2020POS[[#This Row],[SS]]&gt;=GAMES_TO_QUALIFY,1,IF(tbl2020POS[[#This Row],[PRIMPOS]]="SS",1,0))</f>
        <v>#REF!</v>
      </c>
      <c r="AH210" s="279" t="e">
        <f>IF(tbl2020POS[[#This Row],[LF]]&gt;=GAMES_TO_QUALIFY,1,0)</f>
        <v>#REF!</v>
      </c>
      <c r="AI210" s="279" t="e">
        <f>IF(tbl2020POS[[#This Row],[CF]]&gt;=GAMES_TO_QUALIFY,1,0)</f>
        <v>#REF!</v>
      </c>
      <c r="AJ210" s="279" t="e">
        <f>IF(tbl2020POS[[#This Row],[RF]]&gt;=GAMES_TO_QUALIFY,1,0)</f>
        <v>#REF!</v>
      </c>
      <c r="AK210" s="279" t="e">
        <f>IF(tbl2020POS[[#This Row],[OF]]&gt;=GAMES_TO_QUALIFY,1,IF(tbl2020POS[[#This Row],[PRIMPOS]]="OF",1,0))</f>
        <v>#REF!</v>
      </c>
      <c r="AL210" s="279" t="e">
        <f>IF(tbl2020POS[[#This Row],[DH]]&gt;=GAMES_TO_QUALIFY,1,IF(tbl2020POS[[#This Row],[PRIMPOS]]="DH",1,0))</f>
        <v>#REF!</v>
      </c>
      <c r="AM210" s="279" t="str" cm="1">
        <f t="array" aca="1" ref="AM2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0" s="280" t="str">
        <f>IFERROR(LEFT(tbl2020POS[[#This Row],[POSROUGH]],LEN(tbl2020POS[[#This Row],[POSROUGH]])-1),"")</f>
        <v/>
      </c>
      <c r="AP21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11" spans="1:42" x14ac:dyDescent="0.3">
      <c r="A211" s="277">
        <v>208</v>
      </c>
      <c r="B211" t="s">
        <v>20770</v>
      </c>
      <c r="C211" s="277">
        <v>30</v>
      </c>
      <c r="D211" s="278" t="s">
        <v>20584</v>
      </c>
      <c r="E211" s="277">
        <v>7</v>
      </c>
      <c r="F211" s="277">
        <v>15</v>
      </c>
      <c r="G211" s="277">
        <v>0</v>
      </c>
      <c r="H211" s="277">
        <v>0</v>
      </c>
      <c r="I211" s="277">
        <v>15</v>
      </c>
      <c r="J211" s="277">
        <v>15</v>
      </c>
      <c r="K211" s="277">
        <v>0</v>
      </c>
      <c r="L211" s="277">
        <v>0</v>
      </c>
      <c r="M211" s="277">
        <v>0</v>
      </c>
      <c r="N211" s="277">
        <v>0</v>
      </c>
      <c r="O211" s="277">
        <v>0</v>
      </c>
      <c r="P211" s="277">
        <v>0</v>
      </c>
      <c r="Q211" s="277">
        <v>0</v>
      </c>
      <c r="R211" s="277">
        <v>0</v>
      </c>
      <c r="S211" s="277">
        <v>0</v>
      </c>
      <c r="T211" s="277">
        <v>0</v>
      </c>
      <c r="U211" s="277">
        <v>0</v>
      </c>
      <c r="V211" s="277">
        <v>0</v>
      </c>
      <c r="W211" s="279" t="e">
        <f t="shared" si="3"/>
        <v>#REF!</v>
      </c>
      <c r="X211" s="279" t="s">
        <v>11008</v>
      </c>
      <c r="Y2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1" s="279">
        <f>IF(MAX(tbl2020POS[[#This Row],[P]:[PR]])=tbl2020POS[[#This Row],[P]],1,0)</f>
        <v>1</v>
      </c>
      <c r="AA211" s="279">
        <f>IF(tbl2020POS[[#This Row],[QUALP]]=1,IF(tbl2020POS[[#This Row],[GS]]&gt;=GS_TO_QUALIFY,1,0),0)</f>
        <v>0</v>
      </c>
      <c r="AB211" s="279">
        <f>IF(tbl2020POS[[#This Row],[QUALP]]=1,IF(tbl2020POS[[#This Row],[G]]-tbl2020POS[[#This Row],[GS]]&gt;=RP_APP_TO_QUALIFY,1,0),0)</f>
        <v>1</v>
      </c>
      <c r="AC211" s="279" t="e">
        <f>IF(tbl2020POS[[#This Row],[C]]&gt;=GAMES_TO_QUALIFY,1,IF(tbl2020POS[[#This Row],[PRIMPOS]]="C",1,0))</f>
        <v>#REF!</v>
      </c>
      <c r="AD211" s="279" t="e">
        <f>IF(tbl2020POS[[#This Row],[1B]]&gt;=GAMES_TO_QUALIFY,1,IF(tbl2020POS[[#This Row],[PRIMPOS]]="1B",1,0))</f>
        <v>#REF!</v>
      </c>
      <c r="AE211" s="279" t="e">
        <f>IF(tbl2020POS[[#This Row],[2B]]&gt;=GAMES_TO_QUALIFY,1,IF(tbl2020POS[[#This Row],[PRIMPOS]]="2B",1,0))</f>
        <v>#REF!</v>
      </c>
      <c r="AF211" s="279" t="e">
        <f>IF(tbl2020POS[[#This Row],[3B]]&gt;=GAMES_TO_QUALIFY,1,IF(tbl2020POS[[#This Row],[PRIMPOS]]="3B",1,0))</f>
        <v>#REF!</v>
      </c>
      <c r="AG211" s="279" t="e">
        <f>IF(tbl2020POS[[#This Row],[SS]]&gt;=GAMES_TO_QUALIFY,1,IF(tbl2020POS[[#This Row],[PRIMPOS]]="SS",1,0))</f>
        <v>#REF!</v>
      </c>
      <c r="AH211" s="279" t="e">
        <f>IF(tbl2020POS[[#This Row],[LF]]&gt;=GAMES_TO_QUALIFY,1,0)</f>
        <v>#REF!</v>
      </c>
      <c r="AI211" s="279" t="e">
        <f>IF(tbl2020POS[[#This Row],[CF]]&gt;=GAMES_TO_QUALIFY,1,0)</f>
        <v>#REF!</v>
      </c>
      <c r="AJ211" s="279" t="e">
        <f>IF(tbl2020POS[[#This Row],[RF]]&gt;=GAMES_TO_QUALIFY,1,0)</f>
        <v>#REF!</v>
      </c>
      <c r="AK211" s="279" t="e">
        <f>IF(tbl2020POS[[#This Row],[OF]]&gt;=GAMES_TO_QUALIFY,1,IF(tbl2020POS[[#This Row],[PRIMPOS]]="OF",1,0))</f>
        <v>#REF!</v>
      </c>
      <c r="AL211" s="279" t="e">
        <f>IF(tbl2020POS[[#This Row],[DH]]&gt;=GAMES_TO_QUALIFY,1,IF(tbl2020POS[[#This Row],[PRIMPOS]]="DH",1,0))</f>
        <v>#REF!</v>
      </c>
      <c r="AM211" s="279" t="str" cm="1">
        <f t="array" aca="1" ref="AM2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1" s="280" t="str">
        <f>IFERROR(LEFT(tbl2020POS[[#This Row],[POSROUGH]],LEN(tbl2020POS[[#This Row],[POSROUGH]])-1),"")</f>
        <v/>
      </c>
      <c r="AP21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2" spans="1:42" x14ac:dyDescent="0.3">
      <c r="A212" s="277">
        <v>209</v>
      </c>
      <c r="B212" t="s">
        <v>20771</v>
      </c>
      <c r="C212" s="277">
        <v>24</v>
      </c>
      <c r="D212" s="278" t="s">
        <v>1402</v>
      </c>
      <c r="E212" s="277">
        <v>2</v>
      </c>
      <c r="F212" s="277">
        <v>10</v>
      </c>
      <c r="G212" s="277">
        <v>3</v>
      </c>
      <c r="H212" s="277">
        <v>10</v>
      </c>
      <c r="I212" s="277">
        <v>8</v>
      </c>
      <c r="J212" s="277">
        <v>0</v>
      </c>
      <c r="K212" s="277">
        <v>0</v>
      </c>
      <c r="L212" s="277">
        <v>0</v>
      </c>
      <c r="M212" s="277">
        <v>2</v>
      </c>
      <c r="N212" s="277">
        <v>3</v>
      </c>
      <c r="O212" s="277">
        <v>4</v>
      </c>
      <c r="P212" s="277">
        <v>0</v>
      </c>
      <c r="Q212" s="277">
        <v>0</v>
      </c>
      <c r="R212" s="277">
        <v>0</v>
      </c>
      <c r="S212" s="277">
        <v>0</v>
      </c>
      <c r="T212" s="277">
        <v>0</v>
      </c>
      <c r="U212" s="277">
        <v>2</v>
      </c>
      <c r="V212" s="277">
        <v>2</v>
      </c>
      <c r="W212" s="279" t="e">
        <f t="shared" si="3"/>
        <v>#REF!</v>
      </c>
      <c r="X212" s="279" t="s">
        <v>15750</v>
      </c>
      <c r="Y2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12" s="279">
        <f>IF(MAX(tbl2020POS[[#This Row],[P]:[PR]])=tbl2020POS[[#This Row],[P]],1,0)</f>
        <v>0</v>
      </c>
      <c r="AA212" s="279">
        <f>IF(tbl2020POS[[#This Row],[QUALP]]=1,IF(tbl2020POS[[#This Row],[GS]]&gt;=GS_TO_QUALIFY,1,0),0)</f>
        <v>0</v>
      </c>
      <c r="AB212" s="279">
        <f>IF(tbl2020POS[[#This Row],[QUALP]]=1,IF(tbl2020POS[[#This Row],[G]]-tbl2020POS[[#This Row],[GS]]&gt;=RP_APP_TO_QUALIFY,1,0),0)</f>
        <v>0</v>
      </c>
      <c r="AC212" s="279" t="e">
        <f>IF(tbl2020POS[[#This Row],[C]]&gt;=GAMES_TO_QUALIFY,1,IF(tbl2020POS[[#This Row],[PRIMPOS]]="C",1,0))</f>
        <v>#REF!</v>
      </c>
      <c r="AD212" s="279" t="e">
        <f>IF(tbl2020POS[[#This Row],[1B]]&gt;=GAMES_TO_QUALIFY,1,IF(tbl2020POS[[#This Row],[PRIMPOS]]="1B",1,0))</f>
        <v>#REF!</v>
      </c>
      <c r="AE212" s="279" t="e">
        <f>IF(tbl2020POS[[#This Row],[2B]]&gt;=GAMES_TO_QUALIFY,1,IF(tbl2020POS[[#This Row],[PRIMPOS]]="2B",1,0))</f>
        <v>#REF!</v>
      </c>
      <c r="AF212" s="279" t="e">
        <f>IF(tbl2020POS[[#This Row],[3B]]&gt;=GAMES_TO_QUALIFY,1,IF(tbl2020POS[[#This Row],[PRIMPOS]]="3B",1,0))</f>
        <v>#REF!</v>
      </c>
      <c r="AG212" s="279" t="e">
        <f>IF(tbl2020POS[[#This Row],[SS]]&gt;=GAMES_TO_QUALIFY,1,IF(tbl2020POS[[#This Row],[PRIMPOS]]="SS",1,0))</f>
        <v>#REF!</v>
      </c>
      <c r="AH212" s="279" t="e">
        <f>IF(tbl2020POS[[#This Row],[LF]]&gt;=GAMES_TO_QUALIFY,1,0)</f>
        <v>#REF!</v>
      </c>
      <c r="AI212" s="279" t="e">
        <f>IF(tbl2020POS[[#This Row],[CF]]&gt;=GAMES_TO_QUALIFY,1,0)</f>
        <v>#REF!</v>
      </c>
      <c r="AJ212" s="279" t="e">
        <f>IF(tbl2020POS[[#This Row],[RF]]&gt;=GAMES_TO_QUALIFY,1,0)</f>
        <v>#REF!</v>
      </c>
      <c r="AK212" s="279" t="e">
        <f>IF(tbl2020POS[[#This Row],[OF]]&gt;=GAMES_TO_QUALIFY,1,IF(tbl2020POS[[#This Row],[PRIMPOS]]="OF",1,0))</f>
        <v>#REF!</v>
      </c>
      <c r="AL212" s="279" t="e">
        <f>IF(tbl2020POS[[#This Row],[DH]]&gt;=GAMES_TO_QUALIFY,1,IF(tbl2020POS[[#This Row],[PRIMPOS]]="DH",1,0))</f>
        <v>#REF!</v>
      </c>
      <c r="AM212" s="279" t="e" cm="1">
        <f t="array" aca="1" ref="AM2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2" s="280" t="str">
        <f>IFERROR(LEFT(tbl2020POS[[#This Row],[POSROUGH]],LEN(tbl2020POS[[#This Row],[POSROUGH]])-1),"")</f>
        <v/>
      </c>
      <c r="AP21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3" spans="1:42" x14ac:dyDescent="0.3">
      <c r="A213" s="277">
        <v>210</v>
      </c>
      <c r="B213" t="s">
        <v>20772</v>
      </c>
      <c r="C213" s="277">
        <v>32</v>
      </c>
      <c r="D213" s="278" t="s">
        <v>1372</v>
      </c>
      <c r="E213" s="277">
        <v>11</v>
      </c>
      <c r="F213" s="277">
        <v>13</v>
      </c>
      <c r="G213" s="277">
        <v>0</v>
      </c>
      <c r="H213" s="277">
        <v>0</v>
      </c>
      <c r="I213" s="277">
        <v>13</v>
      </c>
      <c r="J213" s="277">
        <v>13</v>
      </c>
      <c r="K213" s="277">
        <v>0</v>
      </c>
      <c r="L213" s="277">
        <v>0</v>
      </c>
      <c r="M213" s="277">
        <v>0</v>
      </c>
      <c r="N213" s="277">
        <v>0</v>
      </c>
      <c r="O213" s="277">
        <v>0</v>
      </c>
      <c r="P213" s="277">
        <v>0</v>
      </c>
      <c r="Q213" s="277">
        <v>0</v>
      </c>
      <c r="R213" s="277">
        <v>0</v>
      </c>
      <c r="S213" s="277">
        <v>0</v>
      </c>
      <c r="T213" s="277">
        <v>0</v>
      </c>
      <c r="U213" s="277">
        <v>0</v>
      </c>
      <c r="V213" s="277">
        <v>0</v>
      </c>
      <c r="W213" s="279" t="e">
        <f t="shared" si="3"/>
        <v>#REF!</v>
      </c>
      <c r="X213" s="279" t="s">
        <v>1734</v>
      </c>
      <c r="Y2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3" s="279">
        <f>IF(MAX(tbl2020POS[[#This Row],[P]:[PR]])=tbl2020POS[[#This Row],[P]],1,0)</f>
        <v>1</v>
      </c>
      <c r="AA213" s="279">
        <f>IF(tbl2020POS[[#This Row],[QUALP]]=1,IF(tbl2020POS[[#This Row],[GS]]&gt;=GS_TO_QUALIFY,1,0),0)</f>
        <v>0</v>
      </c>
      <c r="AB213" s="279">
        <f>IF(tbl2020POS[[#This Row],[QUALP]]=1,IF(tbl2020POS[[#This Row],[G]]-tbl2020POS[[#This Row],[GS]]&gt;=RP_APP_TO_QUALIFY,1,0),0)</f>
        <v>1</v>
      </c>
      <c r="AC213" s="279" t="e">
        <f>IF(tbl2020POS[[#This Row],[C]]&gt;=GAMES_TO_QUALIFY,1,IF(tbl2020POS[[#This Row],[PRIMPOS]]="C",1,0))</f>
        <v>#REF!</v>
      </c>
      <c r="AD213" s="279" t="e">
        <f>IF(tbl2020POS[[#This Row],[1B]]&gt;=GAMES_TO_QUALIFY,1,IF(tbl2020POS[[#This Row],[PRIMPOS]]="1B",1,0))</f>
        <v>#REF!</v>
      </c>
      <c r="AE213" s="279" t="e">
        <f>IF(tbl2020POS[[#This Row],[2B]]&gt;=GAMES_TO_QUALIFY,1,IF(tbl2020POS[[#This Row],[PRIMPOS]]="2B",1,0))</f>
        <v>#REF!</v>
      </c>
      <c r="AF213" s="279" t="e">
        <f>IF(tbl2020POS[[#This Row],[3B]]&gt;=GAMES_TO_QUALIFY,1,IF(tbl2020POS[[#This Row],[PRIMPOS]]="3B",1,0))</f>
        <v>#REF!</v>
      </c>
      <c r="AG213" s="279" t="e">
        <f>IF(tbl2020POS[[#This Row],[SS]]&gt;=GAMES_TO_QUALIFY,1,IF(tbl2020POS[[#This Row],[PRIMPOS]]="SS",1,0))</f>
        <v>#REF!</v>
      </c>
      <c r="AH213" s="279" t="e">
        <f>IF(tbl2020POS[[#This Row],[LF]]&gt;=GAMES_TO_QUALIFY,1,0)</f>
        <v>#REF!</v>
      </c>
      <c r="AI213" s="279" t="e">
        <f>IF(tbl2020POS[[#This Row],[CF]]&gt;=GAMES_TO_QUALIFY,1,0)</f>
        <v>#REF!</v>
      </c>
      <c r="AJ213" s="279" t="e">
        <f>IF(tbl2020POS[[#This Row],[RF]]&gt;=GAMES_TO_QUALIFY,1,0)</f>
        <v>#REF!</v>
      </c>
      <c r="AK213" s="279" t="e">
        <f>IF(tbl2020POS[[#This Row],[OF]]&gt;=GAMES_TO_QUALIFY,1,IF(tbl2020POS[[#This Row],[PRIMPOS]]="OF",1,0))</f>
        <v>#REF!</v>
      </c>
      <c r="AL213" s="279" t="e">
        <f>IF(tbl2020POS[[#This Row],[DH]]&gt;=GAMES_TO_QUALIFY,1,IF(tbl2020POS[[#This Row],[PRIMPOS]]="DH",1,0))</f>
        <v>#REF!</v>
      </c>
      <c r="AM213" s="279" t="str" cm="1">
        <f t="array" aca="1" ref="AM2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3" s="280" t="str">
        <f>IFERROR(LEFT(tbl2020POS[[#This Row],[POSROUGH]],LEN(tbl2020POS[[#This Row],[POSROUGH]])-1),"")</f>
        <v/>
      </c>
      <c r="AP21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4" spans="1:42" x14ac:dyDescent="0.3">
      <c r="A214" s="277">
        <v>211</v>
      </c>
      <c r="B214" t="s">
        <v>20773</v>
      </c>
      <c r="C214" s="277">
        <v>27</v>
      </c>
      <c r="D214" s="278" t="s">
        <v>1386</v>
      </c>
      <c r="E214" s="277">
        <v>4</v>
      </c>
      <c r="F214" s="277">
        <v>37</v>
      </c>
      <c r="G214" s="277">
        <v>36</v>
      </c>
      <c r="H214" s="277">
        <v>37</v>
      </c>
      <c r="I214" s="277">
        <v>37</v>
      </c>
      <c r="J214" s="277">
        <v>0</v>
      </c>
      <c r="K214" s="277">
        <v>0</v>
      </c>
      <c r="L214" s="277">
        <v>0</v>
      </c>
      <c r="M214" s="277">
        <v>0</v>
      </c>
      <c r="N214" s="277">
        <v>36</v>
      </c>
      <c r="O214" s="277">
        <v>1</v>
      </c>
      <c r="P214" s="277">
        <v>0</v>
      </c>
      <c r="Q214" s="277">
        <v>0</v>
      </c>
      <c r="R214" s="277">
        <v>0</v>
      </c>
      <c r="S214" s="277">
        <v>0</v>
      </c>
      <c r="T214" s="277">
        <v>0</v>
      </c>
      <c r="U214" s="277">
        <v>0</v>
      </c>
      <c r="V214" s="277">
        <v>0</v>
      </c>
      <c r="W214" s="279" t="e">
        <f t="shared" si="3"/>
        <v>#REF!</v>
      </c>
      <c r="X214" s="279" t="s">
        <v>13571</v>
      </c>
      <c r="Y2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214" s="279">
        <f>IF(MAX(tbl2020POS[[#This Row],[P]:[PR]])=tbl2020POS[[#This Row],[P]],1,0)</f>
        <v>0</v>
      </c>
      <c r="AA214" s="279">
        <f>IF(tbl2020POS[[#This Row],[QUALP]]=1,IF(tbl2020POS[[#This Row],[GS]]&gt;=GS_TO_QUALIFY,1,0),0)</f>
        <v>0</v>
      </c>
      <c r="AB214" s="279">
        <f>IF(tbl2020POS[[#This Row],[QUALP]]=1,IF(tbl2020POS[[#This Row],[G]]-tbl2020POS[[#This Row],[GS]]&gt;=RP_APP_TO_QUALIFY,1,0),0)</f>
        <v>0</v>
      </c>
      <c r="AC214" s="279" t="e">
        <f>IF(tbl2020POS[[#This Row],[C]]&gt;=GAMES_TO_QUALIFY,1,IF(tbl2020POS[[#This Row],[PRIMPOS]]="C",1,0))</f>
        <v>#REF!</v>
      </c>
      <c r="AD214" s="279" t="e">
        <f>IF(tbl2020POS[[#This Row],[1B]]&gt;=GAMES_TO_QUALIFY,1,IF(tbl2020POS[[#This Row],[PRIMPOS]]="1B",1,0))</f>
        <v>#REF!</v>
      </c>
      <c r="AE214" s="279" t="e">
        <f>IF(tbl2020POS[[#This Row],[2B]]&gt;=GAMES_TO_QUALIFY,1,IF(tbl2020POS[[#This Row],[PRIMPOS]]="2B",1,0))</f>
        <v>#REF!</v>
      </c>
      <c r="AF214" s="279" t="e">
        <f>IF(tbl2020POS[[#This Row],[3B]]&gt;=GAMES_TO_QUALIFY,1,IF(tbl2020POS[[#This Row],[PRIMPOS]]="3B",1,0))</f>
        <v>#REF!</v>
      </c>
      <c r="AG214" s="279" t="e">
        <f>IF(tbl2020POS[[#This Row],[SS]]&gt;=GAMES_TO_QUALIFY,1,IF(tbl2020POS[[#This Row],[PRIMPOS]]="SS",1,0))</f>
        <v>#REF!</v>
      </c>
      <c r="AH214" s="279" t="e">
        <f>IF(tbl2020POS[[#This Row],[LF]]&gt;=GAMES_TO_QUALIFY,1,0)</f>
        <v>#REF!</v>
      </c>
      <c r="AI214" s="279" t="e">
        <f>IF(tbl2020POS[[#This Row],[CF]]&gt;=GAMES_TO_QUALIFY,1,0)</f>
        <v>#REF!</v>
      </c>
      <c r="AJ214" s="279" t="e">
        <f>IF(tbl2020POS[[#This Row],[RF]]&gt;=GAMES_TO_QUALIFY,1,0)</f>
        <v>#REF!</v>
      </c>
      <c r="AK214" s="279" t="e">
        <f>IF(tbl2020POS[[#This Row],[OF]]&gt;=GAMES_TO_QUALIFY,1,IF(tbl2020POS[[#This Row],[PRIMPOS]]="OF",1,0))</f>
        <v>#REF!</v>
      </c>
      <c r="AL214" s="279" t="e">
        <f>IF(tbl2020POS[[#This Row],[DH]]&gt;=GAMES_TO_QUALIFY,1,IF(tbl2020POS[[#This Row],[PRIMPOS]]="DH",1,0))</f>
        <v>#REF!</v>
      </c>
      <c r="AM214" s="279" t="e" cm="1">
        <f t="array" aca="1" ref="AM2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4" s="280" t="str">
        <f>IFERROR(LEFT(tbl2020POS[[#This Row],[POSROUGH]],LEN(tbl2020POS[[#This Row],[POSROUGH]])-1),"")</f>
        <v/>
      </c>
      <c r="AP21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5" spans="1:42" x14ac:dyDescent="0.3">
      <c r="A215" s="277">
        <v>212</v>
      </c>
      <c r="B215" t="s">
        <v>20774</v>
      </c>
      <c r="C215" s="277">
        <v>30</v>
      </c>
      <c r="D215" s="278" t="s">
        <v>1481</v>
      </c>
      <c r="E215" s="277">
        <v>9</v>
      </c>
      <c r="F215" s="277">
        <v>5</v>
      </c>
      <c r="G215" s="277">
        <v>5</v>
      </c>
      <c r="H215" s="277">
        <v>0</v>
      </c>
      <c r="I215" s="277">
        <v>5</v>
      </c>
      <c r="J215" s="277">
        <v>5</v>
      </c>
      <c r="K215" s="277">
        <v>0</v>
      </c>
      <c r="L215" s="277">
        <v>0</v>
      </c>
      <c r="M215" s="277">
        <v>0</v>
      </c>
      <c r="N215" s="277">
        <v>0</v>
      </c>
      <c r="O215" s="277">
        <v>0</v>
      </c>
      <c r="P215" s="277">
        <v>0</v>
      </c>
      <c r="Q215" s="277">
        <v>0</v>
      </c>
      <c r="R215" s="277">
        <v>0</v>
      </c>
      <c r="S215" s="277">
        <v>0</v>
      </c>
      <c r="T215" s="277">
        <v>0</v>
      </c>
      <c r="U215" s="277">
        <v>0</v>
      </c>
      <c r="V215" s="277">
        <v>0</v>
      </c>
      <c r="W215" s="279" t="e">
        <f t="shared" si="3"/>
        <v>#REF!</v>
      </c>
      <c r="X215" s="279" t="s">
        <v>1736</v>
      </c>
      <c r="Y2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5" s="279">
        <f>IF(MAX(tbl2020POS[[#This Row],[P]:[PR]])=tbl2020POS[[#This Row],[P]],1,0)</f>
        <v>1</v>
      </c>
      <c r="AA215" s="279">
        <f>IF(tbl2020POS[[#This Row],[QUALP]]=1,IF(tbl2020POS[[#This Row],[GS]]&gt;=GS_TO_QUALIFY,1,0),0)</f>
        <v>0</v>
      </c>
      <c r="AB215" s="279">
        <f>IF(tbl2020POS[[#This Row],[QUALP]]=1,IF(tbl2020POS[[#This Row],[G]]-tbl2020POS[[#This Row],[GS]]&gt;=RP_APP_TO_QUALIFY,1,0),0)</f>
        <v>0</v>
      </c>
      <c r="AC215" s="279" t="e">
        <f>IF(tbl2020POS[[#This Row],[C]]&gt;=GAMES_TO_QUALIFY,1,IF(tbl2020POS[[#This Row],[PRIMPOS]]="C",1,0))</f>
        <v>#REF!</v>
      </c>
      <c r="AD215" s="279" t="e">
        <f>IF(tbl2020POS[[#This Row],[1B]]&gt;=GAMES_TO_QUALIFY,1,IF(tbl2020POS[[#This Row],[PRIMPOS]]="1B",1,0))</f>
        <v>#REF!</v>
      </c>
      <c r="AE215" s="279" t="e">
        <f>IF(tbl2020POS[[#This Row],[2B]]&gt;=GAMES_TO_QUALIFY,1,IF(tbl2020POS[[#This Row],[PRIMPOS]]="2B",1,0))</f>
        <v>#REF!</v>
      </c>
      <c r="AF215" s="279" t="e">
        <f>IF(tbl2020POS[[#This Row],[3B]]&gt;=GAMES_TO_QUALIFY,1,IF(tbl2020POS[[#This Row],[PRIMPOS]]="3B",1,0))</f>
        <v>#REF!</v>
      </c>
      <c r="AG215" s="279" t="e">
        <f>IF(tbl2020POS[[#This Row],[SS]]&gt;=GAMES_TO_QUALIFY,1,IF(tbl2020POS[[#This Row],[PRIMPOS]]="SS",1,0))</f>
        <v>#REF!</v>
      </c>
      <c r="AH215" s="279" t="e">
        <f>IF(tbl2020POS[[#This Row],[LF]]&gt;=GAMES_TO_QUALIFY,1,0)</f>
        <v>#REF!</v>
      </c>
      <c r="AI215" s="279" t="e">
        <f>IF(tbl2020POS[[#This Row],[CF]]&gt;=GAMES_TO_QUALIFY,1,0)</f>
        <v>#REF!</v>
      </c>
      <c r="AJ215" s="279" t="e">
        <f>IF(tbl2020POS[[#This Row],[RF]]&gt;=GAMES_TO_QUALIFY,1,0)</f>
        <v>#REF!</v>
      </c>
      <c r="AK215" s="279" t="e">
        <f>IF(tbl2020POS[[#This Row],[OF]]&gt;=GAMES_TO_QUALIFY,1,IF(tbl2020POS[[#This Row],[PRIMPOS]]="OF",1,0))</f>
        <v>#REF!</v>
      </c>
      <c r="AL215" s="279" t="e">
        <f>IF(tbl2020POS[[#This Row],[DH]]&gt;=GAMES_TO_QUALIFY,1,IF(tbl2020POS[[#This Row],[PRIMPOS]]="DH",1,0))</f>
        <v>#REF!</v>
      </c>
      <c r="AM215" s="279" t="str" cm="1">
        <f t="array" aca="1" ref="AM2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5" s="280" t="str">
        <f>IFERROR(LEFT(tbl2020POS[[#This Row],[POSROUGH]],LEN(tbl2020POS[[#This Row],[POSROUGH]])-1),"")</f>
        <v/>
      </c>
      <c r="AP21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16" spans="1:42" x14ac:dyDescent="0.3">
      <c r="A216" s="277">
        <v>213</v>
      </c>
      <c r="B216" t="s">
        <v>20775</v>
      </c>
      <c r="C216" s="277">
        <v>36</v>
      </c>
      <c r="D216" s="278" t="s">
        <v>1430</v>
      </c>
      <c r="E216" s="277">
        <v>13</v>
      </c>
      <c r="F216" s="277">
        <v>18</v>
      </c>
      <c r="G216" s="277">
        <v>0</v>
      </c>
      <c r="H216" s="277">
        <v>0</v>
      </c>
      <c r="I216" s="277">
        <v>18</v>
      </c>
      <c r="J216" s="277">
        <v>18</v>
      </c>
      <c r="K216" s="277">
        <v>0</v>
      </c>
      <c r="L216" s="277">
        <v>0</v>
      </c>
      <c r="M216" s="277">
        <v>0</v>
      </c>
      <c r="N216" s="277">
        <v>0</v>
      </c>
      <c r="O216" s="277">
        <v>0</v>
      </c>
      <c r="P216" s="277">
        <v>0</v>
      </c>
      <c r="Q216" s="277">
        <v>0</v>
      </c>
      <c r="R216" s="277">
        <v>0</v>
      </c>
      <c r="S216" s="277">
        <v>0</v>
      </c>
      <c r="T216" s="277">
        <v>0</v>
      </c>
      <c r="U216" s="277">
        <v>0</v>
      </c>
      <c r="V216" s="277">
        <v>0</v>
      </c>
      <c r="W216" s="279" t="e">
        <f t="shared" si="3"/>
        <v>#REF!</v>
      </c>
      <c r="X216" s="279" t="s">
        <v>3787</v>
      </c>
      <c r="Y2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6" s="279">
        <f>IF(MAX(tbl2020POS[[#This Row],[P]:[PR]])=tbl2020POS[[#This Row],[P]],1,0)</f>
        <v>1</v>
      </c>
      <c r="AA216" s="279">
        <f>IF(tbl2020POS[[#This Row],[QUALP]]=1,IF(tbl2020POS[[#This Row],[GS]]&gt;=GS_TO_QUALIFY,1,0),0)</f>
        <v>0</v>
      </c>
      <c r="AB216" s="279">
        <f>IF(tbl2020POS[[#This Row],[QUALP]]=1,IF(tbl2020POS[[#This Row],[G]]-tbl2020POS[[#This Row],[GS]]&gt;=RP_APP_TO_QUALIFY,1,0),0)</f>
        <v>1</v>
      </c>
      <c r="AC216" s="279" t="e">
        <f>IF(tbl2020POS[[#This Row],[C]]&gt;=GAMES_TO_QUALIFY,1,IF(tbl2020POS[[#This Row],[PRIMPOS]]="C",1,0))</f>
        <v>#REF!</v>
      </c>
      <c r="AD216" s="279" t="e">
        <f>IF(tbl2020POS[[#This Row],[1B]]&gt;=GAMES_TO_QUALIFY,1,IF(tbl2020POS[[#This Row],[PRIMPOS]]="1B",1,0))</f>
        <v>#REF!</v>
      </c>
      <c r="AE216" s="279" t="e">
        <f>IF(tbl2020POS[[#This Row],[2B]]&gt;=GAMES_TO_QUALIFY,1,IF(tbl2020POS[[#This Row],[PRIMPOS]]="2B",1,0))</f>
        <v>#REF!</v>
      </c>
      <c r="AF216" s="279" t="e">
        <f>IF(tbl2020POS[[#This Row],[3B]]&gt;=GAMES_TO_QUALIFY,1,IF(tbl2020POS[[#This Row],[PRIMPOS]]="3B",1,0))</f>
        <v>#REF!</v>
      </c>
      <c r="AG216" s="279" t="e">
        <f>IF(tbl2020POS[[#This Row],[SS]]&gt;=GAMES_TO_QUALIFY,1,IF(tbl2020POS[[#This Row],[PRIMPOS]]="SS",1,0))</f>
        <v>#REF!</v>
      </c>
      <c r="AH216" s="279" t="e">
        <f>IF(tbl2020POS[[#This Row],[LF]]&gt;=GAMES_TO_QUALIFY,1,0)</f>
        <v>#REF!</v>
      </c>
      <c r="AI216" s="279" t="e">
        <f>IF(tbl2020POS[[#This Row],[CF]]&gt;=GAMES_TO_QUALIFY,1,0)</f>
        <v>#REF!</v>
      </c>
      <c r="AJ216" s="279" t="e">
        <f>IF(tbl2020POS[[#This Row],[RF]]&gt;=GAMES_TO_QUALIFY,1,0)</f>
        <v>#REF!</v>
      </c>
      <c r="AK216" s="279" t="e">
        <f>IF(tbl2020POS[[#This Row],[OF]]&gt;=GAMES_TO_QUALIFY,1,IF(tbl2020POS[[#This Row],[PRIMPOS]]="OF",1,0))</f>
        <v>#REF!</v>
      </c>
      <c r="AL216" s="279" t="e">
        <f>IF(tbl2020POS[[#This Row],[DH]]&gt;=GAMES_TO_QUALIFY,1,IF(tbl2020POS[[#This Row],[PRIMPOS]]="DH",1,0))</f>
        <v>#REF!</v>
      </c>
      <c r="AM216" s="279" t="str" cm="1">
        <f t="array" aca="1" ref="AM2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6" s="280" t="str">
        <f>IFERROR(LEFT(tbl2020POS[[#This Row],[POSROUGH]],LEN(tbl2020POS[[#This Row],[POSROUGH]])-1),"")</f>
        <v/>
      </c>
      <c r="AP21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7" spans="1:42" x14ac:dyDescent="0.3">
      <c r="A217" s="277">
        <v>214</v>
      </c>
      <c r="B217" t="s">
        <v>20776</v>
      </c>
      <c r="C217" s="277">
        <v>24</v>
      </c>
      <c r="D217" s="278" t="s">
        <v>1389</v>
      </c>
      <c r="E217" s="277">
        <v>2</v>
      </c>
      <c r="F217" s="277">
        <v>42</v>
      </c>
      <c r="G217" s="277">
        <v>40</v>
      </c>
      <c r="H217" s="277">
        <v>42</v>
      </c>
      <c r="I217" s="277">
        <v>41</v>
      </c>
      <c r="J217" s="277">
        <v>0</v>
      </c>
      <c r="K217" s="277">
        <v>0</v>
      </c>
      <c r="L217" s="277">
        <v>24</v>
      </c>
      <c r="M217" s="277">
        <v>8</v>
      </c>
      <c r="N217" s="277">
        <v>0</v>
      </c>
      <c r="O217" s="277">
        <v>0</v>
      </c>
      <c r="P217" s="277">
        <v>12</v>
      </c>
      <c r="Q217" s="277">
        <v>0</v>
      </c>
      <c r="R217" s="277">
        <v>0</v>
      </c>
      <c r="S217" s="277">
        <v>12</v>
      </c>
      <c r="T217" s="277">
        <v>1</v>
      </c>
      <c r="U217" s="277">
        <v>1</v>
      </c>
      <c r="V217" s="277">
        <v>0</v>
      </c>
      <c r="W217" s="279" t="e">
        <f t="shared" si="3"/>
        <v>#REF!</v>
      </c>
      <c r="X217" s="279" t="s">
        <v>15757</v>
      </c>
      <c r="Y2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17" s="279">
        <f>IF(MAX(tbl2020POS[[#This Row],[P]:[PR]])=tbl2020POS[[#This Row],[P]],1,0)</f>
        <v>0</v>
      </c>
      <c r="AA217" s="279">
        <f>IF(tbl2020POS[[#This Row],[QUALP]]=1,IF(tbl2020POS[[#This Row],[GS]]&gt;=GS_TO_QUALIFY,1,0),0)</f>
        <v>0</v>
      </c>
      <c r="AB217" s="279">
        <f>IF(tbl2020POS[[#This Row],[QUALP]]=1,IF(tbl2020POS[[#This Row],[G]]-tbl2020POS[[#This Row],[GS]]&gt;=RP_APP_TO_QUALIFY,1,0),0)</f>
        <v>0</v>
      </c>
      <c r="AC217" s="279" t="e">
        <f>IF(tbl2020POS[[#This Row],[C]]&gt;=GAMES_TO_QUALIFY,1,IF(tbl2020POS[[#This Row],[PRIMPOS]]="C",1,0))</f>
        <v>#REF!</v>
      </c>
      <c r="AD217" s="279" t="e">
        <f>IF(tbl2020POS[[#This Row],[1B]]&gt;=GAMES_TO_QUALIFY,1,IF(tbl2020POS[[#This Row],[PRIMPOS]]="1B",1,0))</f>
        <v>#REF!</v>
      </c>
      <c r="AE217" s="279" t="e">
        <f>IF(tbl2020POS[[#This Row],[2B]]&gt;=GAMES_TO_QUALIFY,1,IF(tbl2020POS[[#This Row],[PRIMPOS]]="2B",1,0))</f>
        <v>#REF!</v>
      </c>
      <c r="AF217" s="279" t="e">
        <f>IF(tbl2020POS[[#This Row],[3B]]&gt;=GAMES_TO_QUALIFY,1,IF(tbl2020POS[[#This Row],[PRIMPOS]]="3B",1,0))</f>
        <v>#REF!</v>
      </c>
      <c r="AG217" s="279" t="e">
        <f>IF(tbl2020POS[[#This Row],[SS]]&gt;=GAMES_TO_QUALIFY,1,IF(tbl2020POS[[#This Row],[PRIMPOS]]="SS",1,0))</f>
        <v>#REF!</v>
      </c>
      <c r="AH217" s="279" t="e">
        <f>IF(tbl2020POS[[#This Row],[LF]]&gt;=GAMES_TO_QUALIFY,1,0)</f>
        <v>#REF!</v>
      </c>
      <c r="AI217" s="279" t="e">
        <f>IF(tbl2020POS[[#This Row],[CF]]&gt;=GAMES_TO_QUALIFY,1,0)</f>
        <v>#REF!</v>
      </c>
      <c r="AJ217" s="279" t="e">
        <f>IF(tbl2020POS[[#This Row],[RF]]&gt;=GAMES_TO_QUALIFY,1,0)</f>
        <v>#REF!</v>
      </c>
      <c r="AK217" s="279" t="e">
        <f>IF(tbl2020POS[[#This Row],[OF]]&gt;=GAMES_TO_QUALIFY,1,IF(tbl2020POS[[#This Row],[PRIMPOS]]="OF",1,0))</f>
        <v>#REF!</v>
      </c>
      <c r="AL217" s="279" t="e">
        <f>IF(tbl2020POS[[#This Row],[DH]]&gt;=GAMES_TO_QUALIFY,1,IF(tbl2020POS[[#This Row],[PRIMPOS]]="DH",1,0))</f>
        <v>#REF!</v>
      </c>
      <c r="AM217" s="279" t="e" cm="1">
        <f t="array" aca="1" ref="AM2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7" s="280" t="str">
        <f>IFERROR(LEFT(tbl2020POS[[#This Row],[POSROUGH]],LEN(tbl2020POS[[#This Row],[POSROUGH]])-1),"")</f>
        <v/>
      </c>
      <c r="AP21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8" spans="1:42" x14ac:dyDescent="0.3">
      <c r="A218" s="277">
        <v>215</v>
      </c>
      <c r="B218" t="s">
        <v>20777</v>
      </c>
      <c r="C218" s="277">
        <v>36</v>
      </c>
      <c r="D218" s="278" t="s">
        <v>20584</v>
      </c>
      <c r="E218" s="277">
        <v>9</v>
      </c>
      <c r="F218" s="277">
        <v>26</v>
      </c>
      <c r="G218" s="277">
        <v>23</v>
      </c>
      <c r="H218" s="277">
        <v>26</v>
      </c>
      <c r="I218" s="277">
        <v>25</v>
      </c>
      <c r="J218" s="277">
        <v>0</v>
      </c>
      <c r="K218" s="277">
        <v>25</v>
      </c>
      <c r="L218" s="277">
        <v>0</v>
      </c>
      <c r="M218" s="277">
        <v>0</v>
      </c>
      <c r="N218" s="277">
        <v>0</v>
      </c>
      <c r="O218" s="277">
        <v>0</v>
      </c>
      <c r="P218" s="277">
        <v>0</v>
      </c>
      <c r="Q218" s="277">
        <v>0</v>
      </c>
      <c r="R218" s="277">
        <v>0</v>
      </c>
      <c r="S218" s="277">
        <v>0</v>
      </c>
      <c r="T218" s="277">
        <v>1</v>
      </c>
      <c r="U218" s="277">
        <v>1</v>
      </c>
      <c r="V218" s="277">
        <v>0</v>
      </c>
      <c r="W218" s="279" t="e">
        <f t="shared" si="3"/>
        <v>#REF!</v>
      </c>
      <c r="X218" s="279" t="s">
        <v>3792</v>
      </c>
      <c r="Y2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18" s="279">
        <f>IF(MAX(tbl2020POS[[#This Row],[P]:[PR]])=tbl2020POS[[#This Row],[P]],1,0)</f>
        <v>0</v>
      </c>
      <c r="AA218" s="279">
        <f>IF(tbl2020POS[[#This Row],[QUALP]]=1,IF(tbl2020POS[[#This Row],[GS]]&gt;=GS_TO_QUALIFY,1,0),0)</f>
        <v>0</v>
      </c>
      <c r="AB218" s="279">
        <f>IF(tbl2020POS[[#This Row],[QUALP]]=1,IF(tbl2020POS[[#This Row],[G]]-tbl2020POS[[#This Row],[GS]]&gt;=RP_APP_TO_QUALIFY,1,0),0)</f>
        <v>0</v>
      </c>
      <c r="AC218" s="279" t="e">
        <f>IF(tbl2020POS[[#This Row],[C]]&gt;=GAMES_TO_QUALIFY,1,IF(tbl2020POS[[#This Row],[PRIMPOS]]="C",1,0))</f>
        <v>#REF!</v>
      </c>
      <c r="AD218" s="279" t="e">
        <f>IF(tbl2020POS[[#This Row],[1B]]&gt;=GAMES_TO_QUALIFY,1,IF(tbl2020POS[[#This Row],[PRIMPOS]]="1B",1,0))</f>
        <v>#REF!</v>
      </c>
      <c r="AE218" s="279" t="e">
        <f>IF(tbl2020POS[[#This Row],[2B]]&gt;=GAMES_TO_QUALIFY,1,IF(tbl2020POS[[#This Row],[PRIMPOS]]="2B",1,0))</f>
        <v>#REF!</v>
      </c>
      <c r="AF218" s="279" t="e">
        <f>IF(tbl2020POS[[#This Row],[3B]]&gt;=GAMES_TO_QUALIFY,1,IF(tbl2020POS[[#This Row],[PRIMPOS]]="3B",1,0))</f>
        <v>#REF!</v>
      </c>
      <c r="AG218" s="279" t="e">
        <f>IF(tbl2020POS[[#This Row],[SS]]&gt;=GAMES_TO_QUALIFY,1,IF(tbl2020POS[[#This Row],[PRIMPOS]]="SS",1,0))</f>
        <v>#REF!</v>
      </c>
      <c r="AH218" s="279" t="e">
        <f>IF(tbl2020POS[[#This Row],[LF]]&gt;=GAMES_TO_QUALIFY,1,0)</f>
        <v>#REF!</v>
      </c>
      <c r="AI218" s="279" t="e">
        <f>IF(tbl2020POS[[#This Row],[CF]]&gt;=GAMES_TO_QUALIFY,1,0)</f>
        <v>#REF!</v>
      </c>
      <c r="AJ218" s="279" t="e">
        <f>IF(tbl2020POS[[#This Row],[RF]]&gt;=GAMES_TO_QUALIFY,1,0)</f>
        <v>#REF!</v>
      </c>
      <c r="AK218" s="279" t="e">
        <f>IF(tbl2020POS[[#This Row],[OF]]&gt;=GAMES_TO_QUALIFY,1,IF(tbl2020POS[[#This Row],[PRIMPOS]]="OF",1,0))</f>
        <v>#REF!</v>
      </c>
      <c r="AL218" s="279" t="e">
        <f>IF(tbl2020POS[[#This Row],[DH]]&gt;=GAMES_TO_QUALIFY,1,IF(tbl2020POS[[#This Row],[PRIMPOS]]="DH",1,0))</f>
        <v>#REF!</v>
      </c>
      <c r="AM218" s="279" t="e" cm="1">
        <f t="array" aca="1" ref="AM2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8" s="280" t="str">
        <f>IFERROR(LEFT(tbl2020POS[[#This Row],[POSROUGH]],LEN(tbl2020POS[[#This Row],[POSROUGH]])-1),"")</f>
        <v/>
      </c>
      <c r="AP21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9" spans="1:42" x14ac:dyDescent="0.3">
      <c r="A219" s="277">
        <v>216</v>
      </c>
      <c r="B219" t="s">
        <v>20778</v>
      </c>
      <c r="C219" s="277">
        <v>26</v>
      </c>
      <c r="D219" s="278" t="s">
        <v>20563</v>
      </c>
      <c r="E219" s="277">
        <v>3</v>
      </c>
      <c r="F219" s="277">
        <v>3</v>
      </c>
      <c r="G219" s="277">
        <v>3</v>
      </c>
      <c r="H219" s="277">
        <v>0</v>
      </c>
      <c r="I219" s="277">
        <v>3</v>
      </c>
      <c r="J219" s="277">
        <v>3</v>
      </c>
      <c r="K219" s="277">
        <v>0</v>
      </c>
      <c r="L219" s="277">
        <v>0</v>
      </c>
      <c r="M219" s="277">
        <v>0</v>
      </c>
      <c r="N219" s="277">
        <v>0</v>
      </c>
      <c r="O219" s="277">
        <v>0</v>
      </c>
      <c r="P219" s="277">
        <v>0</v>
      </c>
      <c r="Q219" s="277">
        <v>0</v>
      </c>
      <c r="R219" s="277">
        <v>0</v>
      </c>
      <c r="S219" s="277">
        <v>0</v>
      </c>
      <c r="T219" s="277">
        <v>0</v>
      </c>
      <c r="U219" s="277">
        <v>0</v>
      </c>
      <c r="V219" s="277">
        <v>0</v>
      </c>
      <c r="W219" s="279" t="e">
        <f t="shared" si="3"/>
        <v>#REF!</v>
      </c>
      <c r="X219" s="279" t="s">
        <v>14069</v>
      </c>
      <c r="Y2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9" s="279">
        <f>IF(MAX(tbl2020POS[[#This Row],[P]:[PR]])=tbl2020POS[[#This Row],[P]],1,0)</f>
        <v>1</v>
      </c>
      <c r="AA219" s="279">
        <f>IF(tbl2020POS[[#This Row],[QUALP]]=1,IF(tbl2020POS[[#This Row],[GS]]&gt;=GS_TO_QUALIFY,1,0),0)</f>
        <v>0</v>
      </c>
      <c r="AB219" s="279">
        <f>IF(tbl2020POS[[#This Row],[QUALP]]=1,IF(tbl2020POS[[#This Row],[G]]-tbl2020POS[[#This Row],[GS]]&gt;=RP_APP_TO_QUALIFY,1,0),0)</f>
        <v>0</v>
      </c>
      <c r="AC219" s="279" t="e">
        <f>IF(tbl2020POS[[#This Row],[C]]&gt;=GAMES_TO_QUALIFY,1,IF(tbl2020POS[[#This Row],[PRIMPOS]]="C",1,0))</f>
        <v>#REF!</v>
      </c>
      <c r="AD219" s="279" t="e">
        <f>IF(tbl2020POS[[#This Row],[1B]]&gt;=GAMES_TO_QUALIFY,1,IF(tbl2020POS[[#This Row],[PRIMPOS]]="1B",1,0))</f>
        <v>#REF!</v>
      </c>
      <c r="AE219" s="279" t="e">
        <f>IF(tbl2020POS[[#This Row],[2B]]&gt;=GAMES_TO_QUALIFY,1,IF(tbl2020POS[[#This Row],[PRIMPOS]]="2B",1,0))</f>
        <v>#REF!</v>
      </c>
      <c r="AF219" s="279" t="e">
        <f>IF(tbl2020POS[[#This Row],[3B]]&gt;=GAMES_TO_QUALIFY,1,IF(tbl2020POS[[#This Row],[PRIMPOS]]="3B",1,0))</f>
        <v>#REF!</v>
      </c>
      <c r="AG219" s="279" t="e">
        <f>IF(tbl2020POS[[#This Row],[SS]]&gt;=GAMES_TO_QUALIFY,1,IF(tbl2020POS[[#This Row],[PRIMPOS]]="SS",1,0))</f>
        <v>#REF!</v>
      </c>
      <c r="AH219" s="279" t="e">
        <f>IF(tbl2020POS[[#This Row],[LF]]&gt;=GAMES_TO_QUALIFY,1,0)</f>
        <v>#REF!</v>
      </c>
      <c r="AI219" s="279" t="e">
        <f>IF(tbl2020POS[[#This Row],[CF]]&gt;=GAMES_TO_QUALIFY,1,0)</f>
        <v>#REF!</v>
      </c>
      <c r="AJ219" s="279" t="e">
        <f>IF(tbl2020POS[[#This Row],[RF]]&gt;=GAMES_TO_QUALIFY,1,0)</f>
        <v>#REF!</v>
      </c>
      <c r="AK219" s="279" t="e">
        <f>IF(tbl2020POS[[#This Row],[OF]]&gt;=GAMES_TO_QUALIFY,1,IF(tbl2020POS[[#This Row],[PRIMPOS]]="OF",1,0))</f>
        <v>#REF!</v>
      </c>
      <c r="AL219" s="279" t="e">
        <f>IF(tbl2020POS[[#This Row],[DH]]&gt;=GAMES_TO_QUALIFY,1,IF(tbl2020POS[[#This Row],[PRIMPOS]]="DH",1,0))</f>
        <v>#REF!</v>
      </c>
      <c r="AM219" s="279" t="str" cm="1">
        <f t="array" aca="1" ref="AM2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9" s="280" t="str">
        <f>IFERROR(LEFT(tbl2020POS[[#This Row],[POSROUGH]],LEN(tbl2020POS[[#This Row],[POSROUGH]])-1),"")</f>
        <v/>
      </c>
      <c r="AP21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20" spans="1:42" x14ac:dyDescent="0.3">
      <c r="A220" s="277">
        <v>217</v>
      </c>
      <c r="B220" t="s">
        <v>20779</v>
      </c>
      <c r="C220" s="277">
        <v>22</v>
      </c>
      <c r="D220" s="278" t="s">
        <v>1413</v>
      </c>
      <c r="E220" s="277" t="s">
        <v>20557</v>
      </c>
      <c r="F220" s="277">
        <v>21</v>
      </c>
      <c r="G220" s="277">
        <v>17</v>
      </c>
      <c r="H220" s="277">
        <v>21</v>
      </c>
      <c r="I220" s="277">
        <v>20</v>
      </c>
      <c r="J220" s="277">
        <v>0</v>
      </c>
      <c r="K220" s="277">
        <v>0</v>
      </c>
      <c r="L220" s="277">
        <v>0</v>
      </c>
      <c r="M220" s="277">
        <v>13</v>
      </c>
      <c r="N220" s="277">
        <v>0</v>
      </c>
      <c r="O220" s="277">
        <v>9</v>
      </c>
      <c r="P220" s="277">
        <v>0</v>
      </c>
      <c r="Q220" s="277">
        <v>0</v>
      </c>
      <c r="R220" s="277">
        <v>0</v>
      </c>
      <c r="S220" s="277">
        <v>0</v>
      </c>
      <c r="T220" s="277">
        <v>0</v>
      </c>
      <c r="U220" s="277">
        <v>1</v>
      </c>
      <c r="V220" s="277">
        <v>1</v>
      </c>
      <c r="W220" s="279" t="e">
        <f t="shared" si="3"/>
        <v>#REF!</v>
      </c>
      <c r="X220" s="279" t="s">
        <v>15762</v>
      </c>
      <c r="Y2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20" s="279">
        <f>IF(MAX(tbl2020POS[[#This Row],[P]:[PR]])=tbl2020POS[[#This Row],[P]],1,0)</f>
        <v>0</v>
      </c>
      <c r="AA220" s="279">
        <f>IF(tbl2020POS[[#This Row],[QUALP]]=1,IF(tbl2020POS[[#This Row],[GS]]&gt;=GS_TO_QUALIFY,1,0),0)</f>
        <v>0</v>
      </c>
      <c r="AB220" s="279">
        <f>IF(tbl2020POS[[#This Row],[QUALP]]=1,IF(tbl2020POS[[#This Row],[G]]-tbl2020POS[[#This Row],[GS]]&gt;=RP_APP_TO_QUALIFY,1,0),0)</f>
        <v>0</v>
      </c>
      <c r="AC220" s="279" t="e">
        <f>IF(tbl2020POS[[#This Row],[C]]&gt;=GAMES_TO_QUALIFY,1,IF(tbl2020POS[[#This Row],[PRIMPOS]]="C",1,0))</f>
        <v>#REF!</v>
      </c>
      <c r="AD220" s="279" t="e">
        <f>IF(tbl2020POS[[#This Row],[1B]]&gt;=GAMES_TO_QUALIFY,1,IF(tbl2020POS[[#This Row],[PRIMPOS]]="1B",1,0))</f>
        <v>#REF!</v>
      </c>
      <c r="AE220" s="279" t="e">
        <f>IF(tbl2020POS[[#This Row],[2B]]&gt;=GAMES_TO_QUALIFY,1,IF(tbl2020POS[[#This Row],[PRIMPOS]]="2B",1,0))</f>
        <v>#REF!</v>
      </c>
      <c r="AF220" s="279" t="e">
        <f>IF(tbl2020POS[[#This Row],[3B]]&gt;=GAMES_TO_QUALIFY,1,IF(tbl2020POS[[#This Row],[PRIMPOS]]="3B",1,0))</f>
        <v>#REF!</v>
      </c>
      <c r="AG220" s="279" t="e">
        <f>IF(tbl2020POS[[#This Row],[SS]]&gt;=GAMES_TO_QUALIFY,1,IF(tbl2020POS[[#This Row],[PRIMPOS]]="SS",1,0))</f>
        <v>#REF!</v>
      </c>
      <c r="AH220" s="279" t="e">
        <f>IF(tbl2020POS[[#This Row],[LF]]&gt;=GAMES_TO_QUALIFY,1,0)</f>
        <v>#REF!</v>
      </c>
      <c r="AI220" s="279" t="e">
        <f>IF(tbl2020POS[[#This Row],[CF]]&gt;=GAMES_TO_QUALIFY,1,0)</f>
        <v>#REF!</v>
      </c>
      <c r="AJ220" s="279" t="e">
        <f>IF(tbl2020POS[[#This Row],[RF]]&gt;=GAMES_TO_QUALIFY,1,0)</f>
        <v>#REF!</v>
      </c>
      <c r="AK220" s="279" t="e">
        <f>IF(tbl2020POS[[#This Row],[OF]]&gt;=GAMES_TO_QUALIFY,1,IF(tbl2020POS[[#This Row],[PRIMPOS]]="OF",1,0))</f>
        <v>#REF!</v>
      </c>
      <c r="AL220" s="279" t="e">
        <f>IF(tbl2020POS[[#This Row],[DH]]&gt;=GAMES_TO_QUALIFY,1,IF(tbl2020POS[[#This Row],[PRIMPOS]]="DH",1,0))</f>
        <v>#REF!</v>
      </c>
      <c r="AM220" s="279" t="e" cm="1">
        <f t="array" aca="1" ref="AM2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0" s="280" t="str">
        <f>IFERROR(LEFT(tbl2020POS[[#This Row],[POSROUGH]],LEN(tbl2020POS[[#This Row],[POSROUGH]])-1),"")</f>
        <v/>
      </c>
      <c r="AP22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21" spans="1:42" x14ac:dyDescent="0.3">
      <c r="A221" s="277">
        <v>218</v>
      </c>
      <c r="B221" t="s">
        <v>20780</v>
      </c>
      <c r="C221" s="277">
        <v>29</v>
      </c>
      <c r="D221" s="278" t="s">
        <v>20563</v>
      </c>
      <c r="E221" s="277">
        <v>5</v>
      </c>
      <c r="F221" s="277">
        <v>42</v>
      </c>
      <c r="G221" s="277">
        <v>32</v>
      </c>
      <c r="H221" s="277">
        <v>42</v>
      </c>
      <c r="I221" s="277">
        <v>38</v>
      </c>
      <c r="J221" s="277">
        <v>0</v>
      </c>
      <c r="K221" s="277">
        <v>0</v>
      </c>
      <c r="L221" s="277">
        <v>38</v>
      </c>
      <c r="M221" s="277">
        <v>0</v>
      </c>
      <c r="N221" s="277">
        <v>0</v>
      </c>
      <c r="O221" s="277">
        <v>0</v>
      </c>
      <c r="P221" s="277">
        <v>0</v>
      </c>
      <c r="Q221" s="277">
        <v>0</v>
      </c>
      <c r="R221" s="277">
        <v>0</v>
      </c>
      <c r="S221" s="277">
        <v>0</v>
      </c>
      <c r="T221" s="277">
        <v>1</v>
      </c>
      <c r="U221" s="277">
        <v>10</v>
      </c>
      <c r="V221" s="277">
        <v>0</v>
      </c>
      <c r="W221" s="279" t="e">
        <f t="shared" si="3"/>
        <v>#REF!</v>
      </c>
      <c r="X221" s="279" t="s">
        <v>11406</v>
      </c>
      <c r="Y2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21" s="279">
        <f>IF(MAX(tbl2020POS[[#This Row],[P]:[PR]])=tbl2020POS[[#This Row],[P]],1,0)</f>
        <v>0</v>
      </c>
      <c r="AA221" s="279">
        <f>IF(tbl2020POS[[#This Row],[QUALP]]=1,IF(tbl2020POS[[#This Row],[GS]]&gt;=GS_TO_QUALIFY,1,0),0)</f>
        <v>0</v>
      </c>
      <c r="AB221" s="279">
        <f>IF(tbl2020POS[[#This Row],[QUALP]]=1,IF(tbl2020POS[[#This Row],[G]]-tbl2020POS[[#This Row],[GS]]&gt;=RP_APP_TO_QUALIFY,1,0),0)</f>
        <v>0</v>
      </c>
      <c r="AC221" s="279" t="e">
        <f>IF(tbl2020POS[[#This Row],[C]]&gt;=GAMES_TO_QUALIFY,1,IF(tbl2020POS[[#This Row],[PRIMPOS]]="C",1,0))</f>
        <v>#REF!</v>
      </c>
      <c r="AD221" s="279" t="e">
        <f>IF(tbl2020POS[[#This Row],[1B]]&gt;=GAMES_TO_QUALIFY,1,IF(tbl2020POS[[#This Row],[PRIMPOS]]="1B",1,0))</f>
        <v>#REF!</v>
      </c>
      <c r="AE221" s="279" t="e">
        <f>IF(tbl2020POS[[#This Row],[2B]]&gt;=GAMES_TO_QUALIFY,1,IF(tbl2020POS[[#This Row],[PRIMPOS]]="2B",1,0))</f>
        <v>#REF!</v>
      </c>
      <c r="AF221" s="279" t="e">
        <f>IF(tbl2020POS[[#This Row],[3B]]&gt;=GAMES_TO_QUALIFY,1,IF(tbl2020POS[[#This Row],[PRIMPOS]]="3B",1,0))</f>
        <v>#REF!</v>
      </c>
      <c r="AG221" s="279" t="e">
        <f>IF(tbl2020POS[[#This Row],[SS]]&gt;=GAMES_TO_QUALIFY,1,IF(tbl2020POS[[#This Row],[PRIMPOS]]="SS",1,0))</f>
        <v>#REF!</v>
      </c>
      <c r="AH221" s="279" t="e">
        <f>IF(tbl2020POS[[#This Row],[LF]]&gt;=GAMES_TO_QUALIFY,1,0)</f>
        <v>#REF!</v>
      </c>
      <c r="AI221" s="279" t="e">
        <f>IF(tbl2020POS[[#This Row],[CF]]&gt;=GAMES_TO_QUALIFY,1,0)</f>
        <v>#REF!</v>
      </c>
      <c r="AJ221" s="279" t="e">
        <f>IF(tbl2020POS[[#This Row],[RF]]&gt;=GAMES_TO_QUALIFY,1,0)</f>
        <v>#REF!</v>
      </c>
      <c r="AK221" s="279" t="e">
        <f>IF(tbl2020POS[[#This Row],[OF]]&gt;=GAMES_TO_QUALIFY,1,IF(tbl2020POS[[#This Row],[PRIMPOS]]="OF",1,0))</f>
        <v>#REF!</v>
      </c>
      <c r="AL221" s="279" t="e">
        <f>IF(tbl2020POS[[#This Row],[DH]]&gt;=GAMES_TO_QUALIFY,1,IF(tbl2020POS[[#This Row],[PRIMPOS]]="DH",1,0))</f>
        <v>#REF!</v>
      </c>
      <c r="AM221" s="279" t="e" cm="1">
        <f t="array" aca="1" ref="AM2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1" s="280" t="str">
        <f>IFERROR(LEFT(tbl2020POS[[#This Row],[POSROUGH]],LEN(tbl2020POS[[#This Row],[POSROUGH]])-1),"")</f>
        <v/>
      </c>
      <c r="AP22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22" spans="1:42" x14ac:dyDescent="0.3">
      <c r="A222" s="277">
        <v>219</v>
      </c>
      <c r="B222" t="s">
        <v>20781</v>
      </c>
      <c r="C222" s="277">
        <v>37</v>
      </c>
      <c r="D222" s="278" t="s">
        <v>1430</v>
      </c>
      <c r="E222" s="277">
        <v>16</v>
      </c>
      <c r="F222" s="277">
        <v>33</v>
      </c>
      <c r="G222" s="277">
        <v>30</v>
      </c>
      <c r="H222" s="277">
        <v>33</v>
      </c>
      <c r="I222" s="277">
        <v>19</v>
      </c>
      <c r="J222" s="277">
        <v>0</v>
      </c>
      <c r="K222" s="277">
        <v>0</v>
      </c>
      <c r="L222" s="277">
        <v>0</v>
      </c>
      <c r="M222" s="277">
        <v>0</v>
      </c>
      <c r="N222" s="277">
        <v>0</v>
      </c>
      <c r="O222" s="277">
        <v>0</v>
      </c>
      <c r="P222" s="277">
        <v>16</v>
      </c>
      <c r="Q222" s="277">
        <v>0</v>
      </c>
      <c r="R222" s="277">
        <v>3</v>
      </c>
      <c r="S222" s="277">
        <v>19</v>
      </c>
      <c r="T222" s="277">
        <v>14</v>
      </c>
      <c r="U222" s="277">
        <v>3</v>
      </c>
      <c r="V222" s="277">
        <v>0</v>
      </c>
      <c r="W222" s="279" t="e">
        <f t="shared" si="3"/>
        <v>#REF!</v>
      </c>
      <c r="X222" s="279" t="s">
        <v>1747</v>
      </c>
      <c r="Y2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22" s="279">
        <f>IF(MAX(tbl2020POS[[#This Row],[P]:[PR]])=tbl2020POS[[#This Row],[P]],1,0)</f>
        <v>0</v>
      </c>
      <c r="AA222" s="279">
        <f>IF(tbl2020POS[[#This Row],[QUALP]]=1,IF(tbl2020POS[[#This Row],[GS]]&gt;=GS_TO_QUALIFY,1,0),0)</f>
        <v>0</v>
      </c>
      <c r="AB222" s="279">
        <f>IF(tbl2020POS[[#This Row],[QUALP]]=1,IF(tbl2020POS[[#This Row],[G]]-tbl2020POS[[#This Row],[GS]]&gt;=RP_APP_TO_QUALIFY,1,0),0)</f>
        <v>0</v>
      </c>
      <c r="AC222" s="279" t="e">
        <f>IF(tbl2020POS[[#This Row],[C]]&gt;=GAMES_TO_QUALIFY,1,IF(tbl2020POS[[#This Row],[PRIMPOS]]="C",1,0))</f>
        <v>#REF!</v>
      </c>
      <c r="AD222" s="279" t="e">
        <f>IF(tbl2020POS[[#This Row],[1B]]&gt;=GAMES_TO_QUALIFY,1,IF(tbl2020POS[[#This Row],[PRIMPOS]]="1B",1,0))</f>
        <v>#REF!</v>
      </c>
      <c r="AE222" s="279" t="e">
        <f>IF(tbl2020POS[[#This Row],[2B]]&gt;=GAMES_TO_QUALIFY,1,IF(tbl2020POS[[#This Row],[PRIMPOS]]="2B",1,0))</f>
        <v>#REF!</v>
      </c>
      <c r="AF222" s="279" t="e">
        <f>IF(tbl2020POS[[#This Row],[3B]]&gt;=GAMES_TO_QUALIFY,1,IF(tbl2020POS[[#This Row],[PRIMPOS]]="3B",1,0))</f>
        <v>#REF!</v>
      </c>
      <c r="AG222" s="279" t="e">
        <f>IF(tbl2020POS[[#This Row],[SS]]&gt;=GAMES_TO_QUALIFY,1,IF(tbl2020POS[[#This Row],[PRIMPOS]]="SS",1,0))</f>
        <v>#REF!</v>
      </c>
      <c r="AH222" s="279" t="e">
        <f>IF(tbl2020POS[[#This Row],[LF]]&gt;=GAMES_TO_QUALIFY,1,0)</f>
        <v>#REF!</v>
      </c>
      <c r="AI222" s="279" t="e">
        <f>IF(tbl2020POS[[#This Row],[CF]]&gt;=GAMES_TO_QUALIFY,1,0)</f>
        <v>#REF!</v>
      </c>
      <c r="AJ222" s="279" t="e">
        <f>IF(tbl2020POS[[#This Row],[RF]]&gt;=GAMES_TO_QUALIFY,1,0)</f>
        <v>#REF!</v>
      </c>
      <c r="AK222" s="279" t="e">
        <f>IF(tbl2020POS[[#This Row],[OF]]&gt;=GAMES_TO_QUALIFY,1,IF(tbl2020POS[[#This Row],[PRIMPOS]]="OF",1,0))</f>
        <v>#REF!</v>
      </c>
      <c r="AL222" s="279" t="e">
        <f>IF(tbl2020POS[[#This Row],[DH]]&gt;=GAMES_TO_QUALIFY,1,IF(tbl2020POS[[#This Row],[PRIMPOS]]="DH",1,0))</f>
        <v>#REF!</v>
      </c>
      <c r="AM222" s="279" t="e" cm="1">
        <f t="array" aca="1" ref="AM2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2" s="280" t="str">
        <f>IFERROR(LEFT(tbl2020POS[[#This Row],[POSROUGH]],LEN(tbl2020POS[[#This Row],[POSROUGH]])-1),"")</f>
        <v/>
      </c>
      <c r="AP22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23" spans="1:42" x14ac:dyDescent="0.3">
      <c r="A223" s="277">
        <v>220</v>
      </c>
      <c r="B223" t="s">
        <v>20782</v>
      </c>
      <c r="C223" s="277">
        <v>29</v>
      </c>
      <c r="D223" s="278" t="s">
        <v>1402</v>
      </c>
      <c r="E223" s="277">
        <v>3</v>
      </c>
      <c r="F223" s="277">
        <v>14</v>
      </c>
      <c r="G223" s="277">
        <v>0</v>
      </c>
      <c r="H223" s="277">
        <v>0</v>
      </c>
      <c r="I223" s="277">
        <v>14</v>
      </c>
      <c r="J223" s="277">
        <v>14</v>
      </c>
      <c r="K223" s="277">
        <v>0</v>
      </c>
      <c r="L223" s="277">
        <v>0</v>
      </c>
      <c r="M223" s="277">
        <v>0</v>
      </c>
      <c r="N223" s="277">
        <v>0</v>
      </c>
      <c r="O223" s="277">
        <v>0</v>
      </c>
      <c r="P223" s="277">
        <v>0</v>
      </c>
      <c r="Q223" s="277">
        <v>0</v>
      </c>
      <c r="R223" s="277">
        <v>0</v>
      </c>
      <c r="S223" s="277">
        <v>0</v>
      </c>
      <c r="T223" s="277">
        <v>0</v>
      </c>
      <c r="U223" s="277">
        <v>0</v>
      </c>
      <c r="V223" s="277">
        <v>0</v>
      </c>
      <c r="W223" s="279" t="e">
        <f t="shared" si="3"/>
        <v>#REF!</v>
      </c>
      <c r="X223" s="279" t="s">
        <v>15769</v>
      </c>
      <c r="Y2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3" s="279">
        <f>IF(MAX(tbl2020POS[[#This Row],[P]:[PR]])=tbl2020POS[[#This Row],[P]],1,0)</f>
        <v>1</v>
      </c>
      <c r="AA223" s="279">
        <f>IF(tbl2020POS[[#This Row],[QUALP]]=1,IF(tbl2020POS[[#This Row],[GS]]&gt;=GS_TO_QUALIFY,1,0),0)</f>
        <v>0</v>
      </c>
      <c r="AB223" s="279">
        <f>IF(tbl2020POS[[#This Row],[QUALP]]=1,IF(tbl2020POS[[#This Row],[G]]-tbl2020POS[[#This Row],[GS]]&gt;=RP_APP_TO_QUALIFY,1,0),0)</f>
        <v>1</v>
      </c>
      <c r="AC223" s="279" t="e">
        <f>IF(tbl2020POS[[#This Row],[C]]&gt;=GAMES_TO_QUALIFY,1,IF(tbl2020POS[[#This Row],[PRIMPOS]]="C",1,0))</f>
        <v>#REF!</v>
      </c>
      <c r="AD223" s="279" t="e">
        <f>IF(tbl2020POS[[#This Row],[1B]]&gt;=GAMES_TO_QUALIFY,1,IF(tbl2020POS[[#This Row],[PRIMPOS]]="1B",1,0))</f>
        <v>#REF!</v>
      </c>
      <c r="AE223" s="279" t="e">
        <f>IF(tbl2020POS[[#This Row],[2B]]&gt;=GAMES_TO_QUALIFY,1,IF(tbl2020POS[[#This Row],[PRIMPOS]]="2B",1,0))</f>
        <v>#REF!</v>
      </c>
      <c r="AF223" s="279" t="e">
        <f>IF(tbl2020POS[[#This Row],[3B]]&gt;=GAMES_TO_QUALIFY,1,IF(tbl2020POS[[#This Row],[PRIMPOS]]="3B",1,0))</f>
        <v>#REF!</v>
      </c>
      <c r="AG223" s="279" t="e">
        <f>IF(tbl2020POS[[#This Row],[SS]]&gt;=GAMES_TO_QUALIFY,1,IF(tbl2020POS[[#This Row],[PRIMPOS]]="SS",1,0))</f>
        <v>#REF!</v>
      </c>
      <c r="AH223" s="279" t="e">
        <f>IF(tbl2020POS[[#This Row],[LF]]&gt;=GAMES_TO_QUALIFY,1,0)</f>
        <v>#REF!</v>
      </c>
      <c r="AI223" s="279" t="e">
        <f>IF(tbl2020POS[[#This Row],[CF]]&gt;=GAMES_TO_QUALIFY,1,0)</f>
        <v>#REF!</v>
      </c>
      <c r="AJ223" s="279" t="e">
        <f>IF(tbl2020POS[[#This Row],[RF]]&gt;=GAMES_TO_QUALIFY,1,0)</f>
        <v>#REF!</v>
      </c>
      <c r="AK223" s="279" t="e">
        <f>IF(tbl2020POS[[#This Row],[OF]]&gt;=GAMES_TO_QUALIFY,1,IF(tbl2020POS[[#This Row],[PRIMPOS]]="OF",1,0))</f>
        <v>#REF!</v>
      </c>
      <c r="AL223" s="279" t="e">
        <f>IF(tbl2020POS[[#This Row],[DH]]&gt;=GAMES_TO_QUALIFY,1,IF(tbl2020POS[[#This Row],[PRIMPOS]]="DH",1,0))</f>
        <v>#REF!</v>
      </c>
      <c r="AM223" s="279" t="str" cm="1">
        <f t="array" aca="1" ref="AM2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3" s="280" t="str">
        <f>IFERROR(LEFT(tbl2020POS[[#This Row],[POSROUGH]],LEN(tbl2020POS[[#This Row],[POSROUGH]])-1),"")</f>
        <v/>
      </c>
      <c r="AP22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4" spans="1:42" x14ac:dyDescent="0.3">
      <c r="A224" s="277">
        <v>221</v>
      </c>
      <c r="B224" t="s">
        <v>20783</v>
      </c>
      <c r="C224" s="277">
        <v>34</v>
      </c>
      <c r="D224" s="278" t="s">
        <v>1464</v>
      </c>
      <c r="E224" s="277">
        <v>11</v>
      </c>
      <c r="F224" s="277">
        <v>22</v>
      </c>
      <c r="G224" s="277">
        <v>0</v>
      </c>
      <c r="H224" s="277">
        <v>0</v>
      </c>
      <c r="I224" s="277">
        <v>22</v>
      </c>
      <c r="J224" s="277">
        <v>22</v>
      </c>
      <c r="K224" s="277">
        <v>0</v>
      </c>
      <c r="L224" s="277">
        <v>0</v>
      </c>
      <c r="M224" s="277">
        <v>0</v>
      </c>
      <c r="N224" s="277">
        <v>0</v>
      </c>
      <c r="O224" s="277">
        <v>0</v>
      </c>
      <c r="P224" s="277">
        <v>0</v>
      </c>
      <c r="Q224" s="277">
        <v>0</v>
      </c>
      <c r="R224" s="277">
        <v>0</v>
      </c>
      <c r="S224" s="277">
        <v>0</v>
      </c>
      <c r="T224" s="277">
        <v>0</v>
      </c>
      <c r="U224" s="277">
        <v>0</v>
      </c>
      <c r="V224" s="277">
        <v>0</v>
      </c>
      <c r="W224" s="279" t="e">
        <f t="shared" si="3"/>
        <v>#REF!</v>
      </c>
      <c r="X224" s="279" t="s">
        <v>1754</v>
      </c>
      <c r="Y2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4" s="279">
        <f>IF(MAX(tbl2020POS[[#This Row],[P]:[PR]])=tbl2020POS[[#This Row],[P]],1,0)</f>
        <v>1</v>
      </c>
      <c r="AA224" s="279">
        <f>IF(tbl2020POS[[#This Row],[QUALP]]=1,IF(tbl2020POS[[#This Row],[GS]]&gt;=GS_TO_QUALIFY,1,0),0)</f>
        <v>0</v>
      </c>
      <c r="AB224" s="279">
        <f>IF(tbl2020POS[[#This Row],[QUALP]]=1,IF(tbl2020POS[[#This Row],[G]]-tbl2020POS[[#This Row],[GS]]&gt;=RP_APP_TO_QUALIFY,1,0),0)</f>
        <v>1</v>
      </c>
      <c r="AC224" s="279" t="e">
        <f>IF(tbl2020POS[[#This Row],[C]]&gt;=GAMES_TO_QUALIFY,1,IF(tbl2020POS[[#This Row],[PRIMPOS]]="C",1,0))</f>
        <v>#REF!</v>
      </c>
      <c r="AD224" s="279" t="e">
        <f>IF(tbl2020POS[[#This Row],[1B]]&gt;=GAMES_TO_QUALIFY,1,IF(tbl2020POS[[#This Row],[PRIMPOS]]="1B",1,0))</f>
        <v>#REF!</v>
      </c>
      <c r="AE224" s="279" t="e">
        <f>IF(tbl2020POS[[#This Row],[2B]]&gt;=GAMES_TO_QUALIFY,1,IF(tbl2020POS[[#This Row],[PRIMPOS]]="2B",1,0))</f>
        <v>#REF!</v>
      </c>
      <c r="AF224" s="279" t="e">
        <f>IF(tbl2020POS[[#This Row],[3B]]&gt;=GAMES_TO_QUALIFY,1,IF(tbl2020POS[[#This Row],[PRIMPOS]]="3B",1,0))</f>
        <v>#REF!</v>
      </c>
      <c r="AG224" s="279" t="e">
        <f>IF(tbl2020POS[[#This Row],[SS]]&gt;=GAMES_TO_QUALIFY,1,IF(tbl2020POS[[#This Row],[PRIMPOS]]="SS",1,0))</f>
        <v>#REF!</v>
      </c>
      <c r="AH224" s="279" t="e">
        <f>IF(tbl2020POS[[#This Row],[LF]]&gt;=GAMES_TO_QUALIFY,1,0)</f>
        <v>#REF!</v>
      </c>
      <c r="AI224" s="279" t="e">
        <f>IF(tbl2020POS[[#This Row],[CF]]&gt;=GAMES_TO_QUALIFY,1,0)</f>
        <v>#REF!</v>
      </c>
      <c r="AJ224" s="279" t="e">
        <f>IF(tbl2020POS[[#This Row],[RF]]&gt;=GAMES_TO_QUALIFY,1,0)</f>
        <v>#REF!</v>
      </c>
      <c r="AK224" s="279" t="e">
        <f>IF(tbl2020POS[[#This Row],[OF]]&gt;=GAMES_TO_QUALIFY,1,IF(tbl2020POS[[#This Row],[PRIMPOS]]="OF",1,0))</f>
        <v>#REF!</v>
      </c>
      <c r="AL224" s="279" t="e">
        <f>IF(tbl2020POS[[#This Row],[DH]]&gt;=GAMES_TO_QUALIFY,1,IF(tbl2020POS[[#This Row],[PRIMPOS]]="DH",1,0))</f>
        <v>#REF!</v>
      </c>
      <c r="AM224" s="279" t="str" cm="1">
        <f t="array" aca="1" ref="AM2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4" s="280" t="str">
        <f>IFERROR(LEFT(tbl2020POS[[#This Row],[POSROUGH]],LEN(tbl2020POS[[#This Row],[POSROUGH]])-1),"")</f>
        <v/>
      </c>
      <c r="AP22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5" spans="1:42" x14ac:dyDescent="0.3">
      <c r="A225" s="277">
        <v>222</v>
      </c>
      <c r="B225" t="s">
        <v>20784</v>
      </c>
      <c r="C225" s="277">
        <v>31</v>
      </c>
      <c r="D225" s="278" t="s">
        <v>1405</v>
      </c>
      <c r="E225" s="277">
        <v>4</v>
      </c>
      <c r="F225" s="277">
        <v>29</v>
      </c>
      <c r="G225" s="277">
        <v>0</v>
      </c>
      <c r="H225" s="277">
        <v>0</v>
      </c>
      <c r="I225" s="277">
        <v>29</v>
      </c>
      <c r="J225" s="277">
        <v>29</v>
      </c>
      <c r="K225" s="277">
        <v>0</v>
      </c>
      <c r="L225" s="277">
        <v>0</v>
      </c>
      <c r="M225" s="277">
        <v>0</v>
      </c>
      <c r="N225" s="277">
        <v>0</v>
      </c>
      <c r="O225" s="277">
        <v>0</v>
      </c>
      <c r="P225" s="277">
        <v>0</v>
      </c>
      <c r="Q225" s="277">
        <v>0</v>
      </c>
      <c r="R225" s="277">
        <v>0</v>
      </c>
      <c r="S225" s="277">
        <v>0</v>
      </c>
      <c r="T225" s="277">
        <v>0</v>
      </c>
      <c r="U225" s="277">
        <v>0</v>
      </c>
      <c r="V225" s="277">
        <v>0</v>
      </c>
      <c r="W225" s="279" t="e">
        <f t="shared" si="3"/>
        <v>#REF!</v>
      </c>
      <c r="X225" s="279" t="s">
        <v>15773</v>
      </c>
      <c r="Y2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5" s="279">
        <f>IF(MAX(tbl2020POS[[#This Row],[P]:[PR]])=tbl2020POS[[#This Row],[P]],1,0)</f>
        <v>1</v>
      </c>
      <c r="AA225" s="279">
        <f>IF(tbl2020POS[[#This Row],[QUALP]]=1,IF(tbl2020POS[[#This Row],[GS]]&gt;=GS_TO_QUALIFY,1,0),0)</f>
        <v>0</v>
      </c>
      <c r="AB225" s="279">
        <f>IF(tbl2020POS[[#This Row],[QUALP]]=1,IF(tbl2020POS[[#This Row],[G]]-tbl2020POS[[#This Row],[GS]]&gt;=RP_APP_TO_QUALIFY,1,0),0)</f>
        <v>1</v>
      </c>
      <c r="AC225" s="279" t="e">
        <f>IF(tbl2020POS[[#This Row],[C]]&gt;=GAMES_TO_QUALIFY,1,IF(tbl2020POS[[#This Row],[PRIMPOS]]="C",1,0))</f>
        <v>#REF!</v>
      </c>
      <c r="AD225" s="279" t="e">
        <f>IF(tbl2020POS[[#This Row],[1B]]&gt;=GAMES_TO_QUALIFY,1,IF(tbl2020POS[[#This Row],[PRIMPOS]]="1B",1,0))</f>
        <v>#REF!</v>
      </c>
      <c r="AE225" s="279" t="e">
        <f>IF(tbl2020POS[[#This Row],[2B]]&gt;=GAMES_TO_QUALIFY,1,IF(tbl2020POS[[#This Row],[PRIMPOS]]="2B",1,0))</f>
        <v>#REF!</v>
      </c>
      <c r="AF225" s="279" t="e">
        <f>IF(tbl2020POS[[#This Row],[3B]]&gt;=GAMES_TO_QUALIFY,1,IF(tbl2020POS[[#This Row],[PRIMPOS]]="3B",1,0))</f>
        <v>#REF!</v>
      </c>
      <c r="AG225" s="279" t="e">
        <f>IF(tbl2020POS[[#This Row],[SS]]&gt;=GAMES_TO_QUALIFY,1,IF(tbl2020POS[[#This Row],[PRIMPOS]]="SS",1,0))</f>
        <v>#REF!</v>
      </c>
      <c r="AH225" s="279" t="e">
        <f>IF(tbl2020POS[[#This Row],[LF]]&gt;=GAMES_TO_QUALIFY,1,0)</f>
        <v>#REF!</v>
      </c>
      <c r="AI225" s="279" t="e">
        <f>IF(tbl2020POS[[#This Row],[CF]]&gt;=GAMES_TO_QUALIFY,1,0)</f>
        <v>#REF!</v>
      </c>
      <c r="AJ225" s="279" t="e">
        <f>IF(tbl2020POS[[#This Row],[RF]]&gt;=GAMES_TO_QUALIFY,1,0)</f>
        <v>#REF!</v>
      </c>
      <c r="AK225" s="279" t="e">
        <f>IF(tbl2020POS[[#This Row],[OF]]&gt;=GAMES_TO_QUALIFY,1,IF(tbl2020POS[[#This Row],[PRIMPOS]]="OF",1,0))</f>
        <v>#REF!</v>
      </c>
      <c r="AL225" s="279" t="e">
        <f>IF(tbl2020POS[[#This Row],[DH]]&gt;=GAMES_TO_QUALIFY,1,IF(tbl2020POS[[#This Row],[PRIMPOS]]="DH",1,0))</f>
        <v>#REF!</v>
      </c>
      <c r="AM225" s="279" t="str" cm="1">
        <f t="array" aca="1" ref="AM2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5" s="280" t="str">
        <f>IFERROR(LEFT(tbl2020POS[[#This Row],[POSROUGH]],LEN(tbl2020POS[[#This Row],[POSROUGH]])-1),"")</f>
        <v/>
      </c>
      <c r="AP22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6" spans="1:42" x14ac:dyDescent="0.3">
      <c r="A226" s="277">
        <v>223</v>
      </c>
      <c r="B226" t="s">
        <v>20785</v>
      </c>
      <c r="C226" s="277">
        <v>25</v>
      </c>
      <c r="D226" s="278" t="s">
        <v>1402</v>
      </c>
      <c r="E226" s="277">
        <v>2</v>
      </c>
      <c r="F226" s="277">
        <v>12</v>
      </c>
      <c r="G226" s="277">
        <v>12</v>
      </c>
      <c r="H226" s="277">
        <v>0</v>
      </c>
      <c r="I226" s="277">
        <v>12</v>
      </c>
      <c r="J226" s="277">
        <v>12</v>
      </c>
      <c r="K226" s="277">
        <v>0</v>
      </c>
      <c r="L226" s="277">
        <v>0</v>
      </c>
      <c r="M226" s="277">
        <v>0</v>
      </c>
      <c r="N226" s="277">
        <v>0</v>
      </c>
      <c r="O226" s="277">
        <v>0</v>
      </c>
      <c r="P226" s="277">
        <v>0</v>
      </c>
      <c r="Q226" s="277">
        <v>0</v>
      </c>
      <c r="R226" s="277">
        <v>0</v>
      </c>
      <c r="S226" s="277">
        <v>0</v>
      </c>
      <c r="T226" s="277">
        <v>0</v>
      </c>
      <c r="U226" s="277">
        <v>0</v>
      </c>
      <c r="V226" s="277">
        <v>0</v>
      </c>
      <c r="W226" s="279" t="e">
        <f t="shared" si="3"/>
        <v>#REF!</v>
      </c>
      <c r="X226" s="279" t="s">
        <v>15783</v>
      </c>
      <c r="Y2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6" s="279">
        <f>IF(MAX(tbl2020POS[[#This Row],[P]:[PR]])=tbl2020POS[[#This Row],[P]],1,0)</f>
        <v>1</v>
      </c>
      <c r="AA226" s="279">
        <f>IF(tbl2020POS[[#This Row],[QUALP]]=1,IF(tbl2020POS[[#This Row],[GS]]&gt;=GS_TO_QUALIFY,1,0),0)</f>
        <v>1</v>
      </c>
      <c r="AB226" s="279">
        <f>IF(tbl2020POS[[#This Row],[QUALP]]=1,IF(tbl2020POS[[#This Row],[G]]-tbl2020POS[[#This Row],[GS]]&gt;=RP_APP_TO_QUALIFY,1,0),0)</f>
        <v>0</v>
      </c>
      <c r="AC226" s="279" t="e">
        <f>IF(tbl2020POS[[#This Row],[C]]&gt;=GAMES_TO_QUALIFY,1,IF(tbl2020POS[[#This Row],[PRIMPOS]]="C",1,0))</f>
        <v>#REF!</v>
      </c>
      <c r="AD226" s="279" t="e">
        <f>IF(tbl2020POS[[#This Row],[1B]]&gt;=GAMES_TO_QUALIFY,1,IF(tbl2020POS[[#This Row],[PRIMPOS]]="1B",1,0))</f>
        <v>#REF!</v>
      </c>
      <c r="AE226" s="279" t="e">
        <f>IF(tbl2020POS[[#This Row],[2B]]&gt;=GAMES_TO_QUALIFY,1,IF(tbl2020POS[[#This Row],[PRIMPOS]]="2B",1,0))</f>
        <v>#REF!</v>
      </c>
      <c r="AF226" s="279" t="e">
        <f>IF(tbl2020POS[[#This Row],[3B]]&gt;=GAMES_TO_QUALIFY,1,IF(tbl2020POS[[#This Row],[PRIMPOS]]="3B",1,0))</f>
        <v>#REF!</v>
      </c>
      <c r="AG226" s="279" t="e">
        <f>IF(tbl2020POS[[#This Row],[SS]]&gt;=GAMES_TO_QUALIFY,1,IF(tbl2020POS[[#This Row],[PRIMPOS]]="SS",1,0))</f>
        <v>#REF!</v>
      </c>
      <c r="AH226" s="279" t="e">
        <f>IF(tbl2020POS[[#This Row],[LF]]&gt;=GAMES_TO_QUALIFY,1,0)</f>
        <v>#REF!</v>
      </c>
      <c r="AI226" s="279" t="e">
        <f>IF(tbl2020POS[[#This Row],[CF]]&gt;=GAMES_TO_QUALIFY,1,0)</f>
        <v>#REF!</v>
      </c>
      <c r="AJ226" s="279" t="e">
        <f>IF(tbl2020POS[[#This Row],[RF]]&gt;=GAMES_TO_QUALIFY,1,0)</f>
        <v>#REF!</v>
      </c>
      <c r="AK226" s="279" t="e">
        <f>IF(tbl2020POS[[#This Row],[OF]]&gt;=GAMES_TO_QUALIFY,1,IF(tbl2020POS[[#This Row],[PRIMPOS]]="OF",1,0))</f>
        <v>#REF!</v>
      </c>
      <c r="AL226" s="279" t="e">
        <f>IF(tbl2020POS[[#This Row],[DH]]&gt;=GAMES_TO_QUALIFY,1,IF(tbl2020POS[[#This Row],[PRIMPOS]]="DH",1,0))</f>
        <v>#REF!</v>
      </c>
      <c r="AM226" s="279" t="str" cm="1">
        <f t="array" aca="1" ref="AM2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6" s="280" t="str">
        <f>IFERROR(LEFT(tbl2020POS[[#This Row],[POSROUGH]],LEN(tbl2020POS[[#This Row],[POSROUGH]])-1),"")</f>
        <v/>
      </c>
      <c r="AP22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27" spans="1:42" x14ac:dyDescent="0.3">
      <c r="A227" s="277">
        <v>224</v>
      </c>
      <c r="B227" t="s">
        <v>20786</v>
      </c>
      <c r="C227" s="277">
        <v>27</v>
      </c>
      <c r="D227" s="278" t="s">
        <v>1531</v>
      </c>
      <c r="E227" s="277">
        <v>2</v>
      </c>
      <c r="F227" s="277">
        <v>12</v>
      </c>
      <c r="G227" s="277">
        <v>5</v>
      </c>
      <c r="H227" s="277">
        <v>0</v>
      </c>
      <c r="I227" s="277">
        <v>12</v>
      </c>
      <c r="J227" s="277">
        <v>12</v>
      </c>
      <c r="K227" s="277">
        <v>0</v>
      </c>
      <c r="L227" s="277">
        <v>0</v>
      </c>
      <c r="M227" s="277">
        <v>0</v>
      </c>
      <c r="N227" s="277">
        <v>0</v>
      </c>
      <c r="O227" s="277">
        <v>0</v>
      </c>
      <c r="P227" s="277">
        <v>0</v>
      </c>
      <c r="Q227" s="277">
        <v>0</v>
      </c>
      <c r="R227" s="277">
        <v>0</v>
      </c>
      <c r="S227" s="277">
        <v>0</v>
      </c>
      <c r="T227" s="277">
        <v>0</v>
      </c>
      <c r="U227" s="277">
        <v>0</v>
      </c>
      <c r="V227" s="277">
        <v>0</v>
      </c>
      <c r="W227" s="279" t="e">
        <f t="shared" si="3"/>
        <v>#REF!</v>
      </c>
      <c r="X227" s="279" t="s">
        <v>15788</v>
      </c>
      <c r="Y2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7" s="279">
        <f>IF(MAX(tbl2020POS[[#This Row],[P]:[PR]])=tbl2020POS[[#This Row],[P]],1,0)</f>
        <v>1</v>
      </c>
      <c r="AA227" s="279">
        <f>IF(tbl2020POS[[#This Row],[QUALP]]=1,IF(tbl2020POS[[#This Row],[GS]]&gt;=GS_TO_QUALIFY,1,0),0)</f>
        <v>0</v>
      </c>
      <c r="AB227" s="279">
        <f>IF(tbl2020POS[[#This Row],[QUALP]]=1,IF(tbl2020POS[[#This Row],[G]]-tbl2020POS[[#This Row],[GS]]&gt;=RP_APP_TO_QUALIFY,1,0),0)</f>
        <v>1</v>
      </c>
      <c r="AC227" s="279" t="e">
        <f>IF(tbl2020POS[[#This Row],[C]]&gt;=GAMES_TO_QUALIFY,1,IF(tbl2020POS[[#This Row],[PRIMPOS]]="C",1,0))</f>
        <v>#REF!</v>
      </c>
      <c r="AD227" s="279" t="e">
        <f>IF(tbl2020POS[[#This Row],[1B]]&gt;=GAMES_TO_QUALIFY,1,IF(tbl2020POS[[#This Row],[PRIMPOS]]="1B",1,0))</f>
        <v>#REF!</v>
      </c>
      <c r="AE227" s="279" t="e">
        <f>IF(tbl2020POS[[#This Row],[2B]]&gt;=GAMES_TO_QUALIFY,1,IF(tbl2020POS[[#This Row],[PRIMPOS]]="2B",1,0))</f>
        <v>#REF!</v>
      </c>
      <c r="AF227" s="279" t="e">
        <f>IF(tbl2020POS[[#This Row],[3B]]&gt;=GAMES_TO_QUALIFY,1,IF(tbl2020POS[[#This Row],[PRIMPOS]]="3B",1,0))</f>
        <v>#REF!</v>
      </c>
      <c r="AG227" s="279" t="e">
        <f>IF(tbl2020POS[[#This Row],[SS]]&gt;=GAMES_TO_QUALIFY,1,IF(tbl2020POS[[#This Row],[PRIMPOS]]="SS",1,0))</f>
        <v>#REF!</v>
      </c>
      <c r="AH227" s="279" t="e">
        <f>IF(tbl2020POS[[#This Row],[LF]]&gt;=GAMES_TO_QUALIFY,1,0)</f>
        <v>#REF!</v>
      </c>
      <c r="AI227" s="279" t="e">
        <f>IF(tbl2020POS[[#This Row],[CF]]&gt;=GAMES_TO_QUALIFY,1,0)</f>
        <v>#REF!</v>
      </c>
      <c r="AJ227" s="279" t="e">
        <f>IF(tbl2020POS[[#This Row],[RF]]&gt;=GAMES_TO_QUALIFY,1,0)</f>
        <v>#REF!</v>
      </c>
      <c r="AK227" s="279" t="e">
        <f>IF(tbl2020POS[[#This Row],[OF]]&gt;=GAMES_TO_QUALIFY,1,IF(tbl2020POS[[#This Row],[PRIMPOS]]="OF",1,0))</f>
        <v>#REF!</v>
      </c>
      <c r="AL227" s="279" t="e">
        <f>IF(tbl2020POS[[#This Row],[DH]]&gt;=GAMES_TO_QUALIFY,1,IF(tbl2020POS[[#This Row],[PRIMPOS]]="DH",1,0))</f>
        <v>#REF!</v>
      </c>
      <c r="AM227" s="279" t="str" cm="1">
        <f t="array" aca="1" ref="AM2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7" s="280" t="str">
        <f>IFERROR(LEFT(tbl2020POS[[#This Row],[POSROUGH]],LEN(tbl2020POS[[#This Row],[POSROUGH]])-1),"")</f>
        <v/>
      </c>
      <c r="AP22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8" spans="1:42" x14ac:dyDescent="0.3">
      <c r="A228" s="277">
        <v>225</v>
      </c>
      <c r="B228" t="s">
        <v>20787</v>
      </c>
      <c r="C228" s="277">
        <v>28</v>
      </c>
      <c r="D228" s="278" t="s">
        <v>1437</v>
      </c>
      <c r="E228" s="277">
        <v>7</v>
      </c>
      <c r="F228" s="277">
        <v>20</v>
      </c>
      <c r="G228" s="277">
        <v>0</v>
      </c>
      <c r="H228" s="277">
        <v>0</v>
      </c>
      <c r="I228" s="277">
        <v>20</v>
      </c>
      <c r="J228" s="277">
        <v>20</v>
      </c>
      <c r="K228" s="277">
        <v>0</v>
      </c>
      <c r="L228" s="277">
        <v>0</v>
      </c>
      <c r="M228" s="277">
        <v>0</v>
      </c>
      <c r="N228" s="277">
        <v>0</v>
      </c>
      <c r="O228" s="277">
        <v>0</v>
      </c>
      <c r="P228" s="277">
        <v>0</v>
      </c>
      <c r="Q228" s="277">
        <v>0</v>
      </c>
      <c r="R228" s="277">
        <v>0</v>
      </c>
      <c r="S228" s="277">
        <v>0</v>
      </c>
      <c r="T228" s="277">
        <v>0</v>
      </c>
      <c r="U228" s="277">
        <v>0</v>
      </c>
      <c r="V228" s="277">
        <v>0</v>
      </c>
      <c r="W228" s="279" t="e">
        <f t="shared" si="3"/>
        <v>#REF!</v>
      </c>
      <c r="X228" s="279" t="s">
        <v>13691</v>
      </c>
      <c r="Y2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8" s="279">
        <f>IF(MAX(tbl2020POS[[#This Row],[P]:[PR]])=tbl2020POS[[#This Row],[P]],1,0)</f>
        <v>1</v>
      </c>
      <c r="AA228" s="279">
        <f>IF(tbl2020POS[[#This Row],[QUALP]]=1,IF(tbl2020POS[[#This Row],[GS]]&gt;=GS_TO_QUALIFY,1,0),0)</f>
        <v>0</v>
      </c>
      <c r="AB228" s="279">
        <f>IF(tbl2020POS[[#This Row],[QUALP]]=1,IF(tbl2020POS[[#This Row],[G]]-tbl2020POS[[#This Row],[GS]]&gt;=RP_APP_TO_QUALIFY,1,0),0)</f>
        <v>1</v>
      </c>
      <c r="AC228" s="279" t="e">
        <f>IF(tbl2020POS[[#This Row],[C]]&gt;=GAMES_TO_QUALIFY,1,IF(tbl2020POS[[#This Row],[PRIMPOS]]="C",1,0))</f>
        <v>#REF!</v>
      </c>
      <c r="AD228" s="279" t="e">
        <f>IF(tbl2020POS[[#This Row],[1B]]&gt;=GAMES_TO_QUALIFY,1,IF(tbl2020POS[[#This Row],[PRIMPOS]]="1B",1,0))</f>
        <v>#REF!</v>
      </c>
      <c r="AE228" s="279" t="e">
        <f>IF(tbl2020POS[[#This Row],[2B]]&gt;=GAMES_TO_QUALIFY,1,IF(tbl2020POS[[#This Row],[PRIMPOS]]="2B",1,0))</f>
        <v>#REF!</v>
      </c>
      <c r="AF228" s="279" t="e">
        <f>IF(tbl2020POS[[#This Row],[3B]]&gt;=GAMES_TO_QUALIFY,1,IF(tbl2020POS[[#This Row],[PRIMPOS]]="3B",1,0))</f>
        <v>#REF!</v>
      </c>
      <c r="AG228" s="279" t="e">
        <f>IF(tbl2020POS[[#This Row],[SS]]&gt;=GAMES_TO_QUALIFY,1,IF(tbl2020POS[[#This Row],[PRIMPOS]]="SS",1,0))</f>
        <v>#REF!</v>
      </c>
      <c r="AH228" s="279" t="e">
        <f>IF(tbl2020POS[[#This Row],[LF]]&gt;=GAMES_TO_QUALIFY,1,0)</f>
        <v>#REF!</v>
      </c>
      <c r="AI228" s="279" t="e">
        <f>IF(tbl2020POS[[#This Row],[CF]]&gt;=GAMES_TO_QUALIFY,1,0)</f>
        <v>#REF!</v>
      </c>
      <c r="AJ228" s="279" t="e">
        <f>IF(tbl2020POS[[#This Row],[RF]]&gt;=GAMES_TO_QUALIFY,1,0)</f>
        <v>#REF!</v>
      </c>
      <c r="AK228" s="279" t="e">
        <f>IF(tbl2020POS[[#This Row],[OF]]&gt;=GAMES_TO_QUALIFY,1,IF(tbl2020POS[[#This Row],[PRIMPOS]]="OF",1,0))</f>
        <v>#REF!</v>
      </c>
      <c r="AL228" s="279" t="e">
        <f>IF(tbl2020POS[[#This Row],[DH]]&gt;=GAMES_TO_QUALIFY,1,IF(tbl2020POS[[#This Row],[PRIMPOS]]="DH",1,0))</f>
        <v>#REF!</v>
      </c>
      <c r="AM228" s="279" t="str" cm="1">
        <f t="array" aca="1" ref="AM2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8" s="280" t="str">
        <f>IFERROR(LEFT(tbl2020POS[[#This Row],[POSROUGH]],LEN(tbl2020POS[[#This Row],[POSROUGH]])-1),"")</f>
        <v/>
      </c>
      <c r="AP22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9" spans="1:42" x14ac:dyDescent="0.3">
      <c r="A229" s="277">
        <v>226</v>
      </c>
      <c r="B229" t="s">
        <v>20788</v>
      </c>
      <c r="C229" s="277">
        <v>26</v>
      </c>
      <c r="D229" s="278" t="s">
        <v>1398</v>
      </c>
      <c r="E229" s="277" t="s">
        <v>20557</v>
      </c>
      <c r="F229" s="277">
        <v>1</v>
      </c>
      <c r="G229" s="277">
        <v>0</v>
      </c>
      <c r="H229" s="277">
        <v>0</v>
      </c>
      <c r="I229" s="277">
        <v>1</v>
      </c>
      <c r="J229" s="277">
        <v>1</v>
      </c>
      <c r="K229" s="277">
        <v>0</v>
      </c>
      <c r="L229" s="277">
        <v>0</v>
      </c>
      <c r="M229" s="277">
        <v>0</v>
      </c>
      <c r="N229" s="277">
        <v>0</v>
      </c>
      <c r="O229" s="277">
        <v>0</v>
      </c>
      <c r="P229" s="277">
        <v>0</v>
      </c>
      <c r="Q229" s="277">
        <v>0</v>
      </c>
      <c r="R229" s="277">
        <v>0</v>
      </c>
      <c r="S229" s="277">
        <v>0</v>
      </c>
      <c r="T229" s="277">
        <v>0</v>
      </c>
      <c r="U229" s="277">
        <v>0</v>
      </c>
      <c r="V229" s="277">
        <v>0</v>
      </c>
      <c r="W229" s="279" t="e">
        <f t="shared" si="3"/>
        <v>#REF!</v>
      </c>
      <c r="X229" s="279" t="s">
        <v>21881</v>
      </c>
      <c r="Y2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9" s="279">
        <f>IF(MAX(tbl2020POS[[#This Row],[P]:[PR]])=tbl2020POS[[#This Row],[P]],1,0)</f>
        <v>1</v>
      </c>
      <c r="AA229" s="279">
        <f>IF(tbl2020POS[[#This Row],[QUALP]]=1,IF(tbl2020POS[[#This Row],[GS]]&gt;=GS_TO_QUALIFY,1,0),0)</f>
        <v>0</v>
      </c>
      <c r="AB229" s="279">
        <f>IF(tbl2020POS[[#This Row],[QUALP]]=1,IF(tbl2020POS[[#This Row],[G]]-tbl2020POS[[#This Row],[GS]]&gt;=RP_APP_TO_QUALIFY,1,0),0)</f>
        <v>0</v>
      </c>
      <c r="AC229" s="279" t="e">
        <f>IF(tbl2020POS[[#This Row],[C]]&gt;=GAMES_TO_QUALIFY,1,IF(tbl2020POS[[#This Row],[PRIMPOS]]="C",1,0))</f>
        <v>#REF!</v>
      </c>
      <c r="AD229" s="279" t="e">
        <f>IF(tbl2020POS[[#This Row],[1B]]&gt;=GAMES_TO_QUALIFY,1,IF(tbl2020POS[[#This Row],[PRIMPOS]]="1B",1,0))</f>
        <v>#REF!</v>
      </c>
      <c r="AE229" s="279" t="e">
        <f>IF(tbl2020POS[[#This Row],[2B]]&gt;=GAMES_TO_QUALIFY,1,IF(tbl2020POS[[#This Row],[PRIMPOS]]="2B",1,0))</f>
        <v>#REF!</v>
      </c>
      <c r="AF229" s="279" t="e">
        <f>IF(tbl2020POS[[#This Row],[3B]]&gt;=GAMES_TO_QUALIFY,1,IF(tbl2020POS[[#This Row],[PRIMPOS]]="3B",1,0))</f>
        <v>#REF!</v>
      </c>
      <c r="AG229" s="279" t="e">
        <f>IF(tbl2020POS[[#This Row],[SS]]&gt;=GAMES_TO_QUALIFY,1,IF(tbl2020POS[[#This Row],[PRIMPOS]]="SS",1,0))</f>
        <v>#REF!</v>
      </c>
      <c r="AH229" s="279" t="e">
        <f>IF(tbl2020POS[[#This Row],[LF]]&gt;=GAMES_TO_QUALIFY,1,0)</f>
        <v>#REF!</v>
      </c>
      <c r="AI229" s="279" t="e">
        <f>IF(tbl2020POS[[#This Row],[CF]]&gt;=GAMES_TO_QUALIFY,1,0)</f>
        <v>#REF!</v>
      </c>
      <c r="AJ229" s="279" t="e">
        <f>IF(tbl2020POS[[#This Row],[RF]]&gt;=GAMES_TO_QUALIFY,1,0)</f>
        <v>#REF!</v>
      </c>
      <c r="AK229" s="279" t="e">
        <f>IF(tbl2020POS[[#This Row],[OF]]&gt;=GAMES_TO_QUALIFY,1,IF(tbl2020POS[[#This Row],[PRIMPOS]]="OF",1,0))</f>
        <v>#REF!</v>
      </c>
      <c r="AL229" s="279" t="e">
        <f>IF(tbl2020POS[[#This Row],[DH]]&gt;=GAMES_TO_QUALIFY,1,IF(tbl2020POS[[#This Row],[PRIMPOS]]="DH",1,0))</f>
        <v>#REF!</v>
      </c>
      <c r="AM229" s="279" t="str" cm="1">
        <f t="array" aca="1" ref="AM2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9" s="280" t="str">
        <f>IFERROR(LEFT(tbl2020POS[[#This Row],[POSROUGH]],LEN(tbl2020POS[[#This Row],[POSROUGH]])-1),"")</f>
        <v/>
      </c>
      <c r="AP22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0" spans="1:42" x14ac:dyDescent="0.3">
      <c r="A230" s="277">
        <v>227</v>
      </c>
      <c r="B230" t="s">
        <v>20789</v>
      </c>
      <c r="C230" s="277">
        <v>29</v>
      </c>
      <c r="D230" s="278" t="s">
        <v>20584</v>
      </c>
      <c r="E230" s="277">
        <v>5</v>
      </c>
      <c r="F230" s="277">
        <v>8</v>
      </c>
      <c r="G230" s="277">
        <v>8</v>
      </c>
      <c r="H230" s="277">
        <v>0</v>
      </c>
      <c r="I230" s="277">
        <v>8</v>
      </c>
      <c r="J230" s="277">
        <v>8</v>
      </c>
      <c r="K230" s="277">
        <v>0</v>
      </c>
      <c r="L230" s="277">
        <v>0</v>
      </c>
      <c r="M230" s="277">
        <v>0</v>
      </c>
      <c r="N230" s="277">
        <v>0</v>
      </c>
      <c r="O230" s="277">
        <v>0</v>
      </c>
      <c r="P230" s="277">
        <v>0</v>
      </c>
      <c r="Q230" s="277">
        <v>0</v>
      </c>
      <c r="R230" s="277">
        <v>0</v>
      </c>
      <c r="S230" s="277">
        <v>0</v>
      </c>
      <c r="T230" s="277">
        <v>0</v>
      </c>
      <c r="U230" s="277">
        <v>0</v>
      </c>
      <c r="V230" s="277">
        <v>0</v>
      </c>
      <c r="W230" s="279" t="e">
        <f t="shared" si="3"/>
        <v>#REF!</v>
      </c>
      <c r="X230" s="279" t="s">
        <v>12465</v>
      </c>
      <c r="Y2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0" s="279">
        <f>IF(MAX(tbl2020POS[[#This Row],[P]:[PR]])=tbl2020POS[[#This Row],[P]],1,0)</f>
        <v>1</v>
      </c>
      <c r="AA230" s="279">
        <f>IF(tbl2020POS[[#This Row],[QUALP]]=1,IF(tbl2020POS[[#This Row],[GS]]&gt;=GS_TO_QUALIFY,1,0),0)</f>
        <v>0</v>
      </c>
      <c r="AB230" s="279">
        <f>IF(tbl2020POS[[#This Row],[QUALP]]=1,IF(tbl2020POS[[#This Row],[G]]-tbl2020POS[[#This Row],[GS]]&gt;=RP_APP_TO_QUALIFY,1,0),0)</f>
        <v>0</v>
      </c>
      <c r="AC230" s="279" t="e">
        <f>IF(tbl2020POS[[#This Row],[C]]&gt;=GAMES_TO_QUALIFY,1,IF(tbl2020POS[[#This Row],[PRIMPOS]]="C",1,0))</f>
        <v>#REF!</v>
      </c>
      <c r="AD230" s="279" t="e">
        <f>IF(tbl2020POS[[#This Row],[1B]]&gt;=GAMES_TO_QUALIFY,1,IF(tbl2020POS[[#This Row],[PRIMPOS]]="1B",1,0))</f>
        <v>#REF!</v>
      </c>
      <c r="AE230" s="279" t="e">
        <f>IF(tbl2020POS[[#This Row],[2B]]&gt;=GAMES_TO_QUALIFY,1,IF(tbl2020POS[[#This Row],[PRIMPOS]]="2B",1,0))</f>
        <v>#REF!</v>
      </c>
      <c r="AF230" s="279" t="e">
        <f>IF(tbl2020POS[[#This Row],[3B]]&gt;=GAMES_TO_QUALIFY,1,IF(tbl2020POS[[#This Row],[PRIMPOS]]="3B",1,0))</f>
        <v>#REF!</v>
      </c>
      <c r="AG230" s="279" t="e">
        <f>IF(tbl2020POS[[#This Row],[SS]]&gt;=GAMES_TO_QUALIFY,1,IF(tbl2020POS[[#This Row],[PRIMPOS]]="SS",1,0))</f>
        <v>#REF!</v>
      </c>
      <c r="AH230" s="279" t="e">
        <f>IF(tbl2020POS[[#This Row],[LF]]&gt;=GAMES_TO_QUALIFY,1,0)</f>
        <v>#REF!</v>
      </c>
      <c r="AI230" s="279" t="e">
        <f>IF(tbl2020POS[[#This Row],[CF]]&gt;=GAMES_TO_QUALIFY,1,0)</f>
        <v>#REF!</v>
      </c>
      <c r="AJ230" s="279" t="e">
        <f>IF(tbl2020POS[[#This Row],[RF]]&gt;=GAMES_TO_QUALIFY,1,0)</f>
        <v>#REF!</v>
      </c>
      <c r="AK230" s="279" t="e">
        <f>IF(tbl2020POS[[#This Row],[OF]]&gt;=GAMES_TO_QUALIFY,1,IF(tbl2020POS[[#This Row],[PRIMPOS]]="OF",1,0))</f>
        <v>#REF!</v>
      </c>
      <c r="AL230" s="279" t="e">
        <f>IF(tbl2020POS[[#This Row],[DH]]&gt;=GAMES_TO_QUALIFY,1,IF(tbl2020POS[[#This Row],[PRIMPOS]]="DH",1,0))</f>
        <v>#REF!</v>
      </c>
      <c r="AM230" s="279" t="str" cm="1">
        <f t="array" aca="1" ref="AM2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0" s="280" t="str">
        <f>IFERROR(LEFT(tbl2020POS[[#This Row],[POSROUGH]],LEN(tbl2020POS[[#This Row],[POSROUGH]])-1),"")</f>
        <v/>
      </c>
      <c r="AP23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1" spans="1:42" x14ac:dyDescent="0.3">
      <c r="A231" s="277">
        <v>228</v>
      </c>
      <c r="B231" t="s">
        <v>20790</v>
      </c>
      <c r="C231" s="277">
        <v>35</v>
      </c>
      <c r="D231" s="278" t="s">
        <v>1565</v>
      </c>
      <c r="E231" s="277">
        <v>14</v>
      </c>
      <c r="F231" s="277">
        <v>26</v>
      </c>
      <c r="G231" s="277">
        <v>2</v>
      </c>
      <c r="H231" s="277">
        <v>0</v>
      </c>
      <c r="I231" s="277">
        <v>26</v>
      </c>
      <c r="J231" s="277">
        <v>26</v>
      </c>
      <c r="K231" s="277">
        <v>0</v>
      </c>
      <c r="L231" s="277">
        <v>0</v>
      </c>
      <c r="M231" s="277">
        <v>0</v>
      </c>
      <c r="N231" s="277">
        <v>0</v>
      </c>
      <c r="O231" s="277">
        <v>0</v>
      </c>
      <c r="P231" s="277">
        <v>0</v>
      </c>
      <c r="Q231" s="277">
        <v>0</v>
      </c>
      <c r="R231" s="277">
        <v>0</v>
      </c>
      <c r="S231" s="277">
        <v>0</v>
      </c>
      <c r="T231" s="277">
        <v>0</v>
      </c>
      <c r="U231" s="277">
        <v>0</v>
      </c>
      <c r="V231" s="277">
        <v>0</v>
      </c>
      <c r="W231" s="279" t="e">
        <f t="shared" si="3"/>
        <v>#REF!</v>
      </c>
      <c r="X231" s="279" t="s">
        <v>1762</v>
      </c>
      <c r="Y2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1" s="279">
        <f>IF(MAX(tbl2020POS[[#This Row],[P]:[PR]])=tbl2020POS[[#This Row],[P]],1,0)</f>
        <v>1</v>
      </c>
      <c r="AA231" s="279">
        <f>IF(tbl2020POS[[#This Row],[QUALP]]=1,IF(tbl2020POS[[#This Row],[GS]]&gt;=GS_TO_QUALIFY,1,0),0)</f>
        <v>0</v>
      </c>
      <c r="AB231" s="279">
        <f>IF(tbl2020POS[[#This Row],[QUALP]]=1,IF(tbl2020POS[[#This Row],[G]]-tbl2020POS[[#This Row],[GS]]&gt;=RP_APP_TO_QUALIFY,1,0),0)</f>
        <v>1</v>
      </c>
      <c r="AC231" s="279" t="e">
        <f>IF(tbl2020POS[[#This Row],[C]]&gt;=GAMES_TO_QUALIFY,1,IF(tbl2020POS[[#This Row],[PRIMPOS]]="C",1,0))</f>
        <v>#REF!</v>
      </c>
      <c r="AD231" s="279" t="e">
        <f>IF(tbl2020POS[[#This Row],[1B]]&gt;=GAMES_TO_QUALIFY,1,IF(tbl2020POS[[#This Row],[PRIMPOS]]="1B",1,0))</f>
        <v>#REF!</v>
      </c>
      <c r="AE231" s="279" t="e">
        <f>IF(tbl2020POS[[#This Row],[2B]]&gt;=GAMES_TO_QUALIFY,1,IF(tbl2020POS[[#This Row],[PRIMPOS]]="2B",1,0))</f>
        <v>#REF!</v>
      </c>
      <c r="AF231" s="279" t="e">
        <f>IF(tbl2020POS[[#This Row],[3B]]&gt;=GAMES_TO_QUALIFY,1,IF(tbl2020POS[[#This Row],[PRIMPOS]]="3B",1,0))</f>
        <v>#REF!</v>
      </c>
      <c r="AG231" s="279" t="e">
        <f>IF(tbl2020POS[[#This Row],[SS]]&gt;=GAMES_TO_QUALIFY,1,IF(tbl2020POS[[#This Row],[PRIMPOS]]="SS",1,0))</f>
        <v>#REF!</v>
      </c>
      <c r="AH231" s="279" t="e">
        <f>IF(tbl2020POS[[#This Row],[LF]]&gt;=GAMES_TO_QUALIFY,1,0)</f>
        <v>#REF!</v>
      </c>
      <c r="AI231" s="279" t="e">
        <f>IF(tbl2020POS[[#This Row],[CF]]&gt;=GAMES_TO_QUALIFY,1,0)</f>
        <v>#REF!</v>
      </c>
      <c r="AJ231" s="279" t="e">
        <f>IF(tbl2020POS[[#This Row],[RF]]&gt;=GAMES_TO_QUALIFY,1,0)</f>
        <v>#REF!</v>
      </c>
      <c r="AK231" s="279" t="e">
        <f>IF(tbl2020POS[[#This Row],[OF]]&gt;=GAMES_TO_QUALIFY,1,IF(tbl2020POS[[#This Row],[PRIMPOS]]="OF",1,0))</f>
        <v>#REF!</v>
      </c>
      <c r="AL231" s="279" t="e">
        <f>IF(tbl2020POS[[#This Row],[DH]]&gt;=GAMES_TO_QUALIFY,1,IF(tbl2020POS[[#This Row],[PRIMPOS]]="DH",1,0))</f>
        <v>#REF!</v>
      </c>
      <c r="AM231" s="279" t="str" cm="1">
        <f t="array" aca="1" ref="AM2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1" s="280" t="str">
        <f>IFERROR(LEFT(tbl2020POS[[#This Row],[POSROUGH]],LEN(tbl2020POS[[#This Row],[POSROUGH]])-1),"")</f>
        <v/>
      </c>
      <c r="AP23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32" spans="1:42" x14ac:dyDescent="0.3">
      <c r="A232" s="277">
        <v>229</v>
      </c>
      <c r="B232" t="s">
        <v>20791</v>
      </c>
      <c r="C232" s="277">
        <v>32</v>
      </c>
      <c r="D232" s="278" t="s">
        <v>1449</v>
      </c>
      <c r="E232" s="277">
        <v>9</v>
      </c>
      <c r="F232" s="277">
        <v>10</v>
      </c>
      <c r="G232" s="277">
        <v>10</v>
      </c>
      <c r="H232" s="277">
        <v>0</v>
      </c>
      <c r="I232" s="277">
        <v>10</v>
      </c>
      <c r="J232" s="277">
        <v>10</v>
      </c>
      <c r="K232" s="277">
        <v>0</v>
      </c>
      <c r="L232" s="277">
        <v>0</v>
      </c>
      <c r="M232" s="277">
        <v>0</v>
      </c>
      <c r="N232" s="277">
        <v>0</v>
      </c>
      <c r="O232" s="277">
        <v>0</v>
      </c>
      <c r="P232" s="277">
        <v>0</v>
      </c>
      <c r="Q232" s="277">
        <v>0</v>
      </c>
      <c r="R232" s="277">
        <v>0</v>
      </c>
      <c r="S232" s="277">
        <v>0</v>
      </c>
      <c r="T232" s="277">
        <v>0</v>
      </c>
      <c r="U232" s="277">
        <v>0</v>
      </c>
      <c r="V232" s="277">
        <v>0</v>
      </c>
      <c r="W232" s="279" t="e">
        <f t="shared" si="3"/>
        <v>#REF!</v>
      </c>
      <c r="X232" s="279" t="s">
        <v>1765</v>
      </c>
      <c r="Y2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2" s="279">
        <f>IF(MAX(tbl2020POS[[#This Row],[P]:[PR]])=tbl2020POS[[#This Row],[P]],1,0)</f>
        <v>1</v>
      </c>
      <c r="AA232" s="279">
        <f>IF(tbl2020POS[[#This Row],[QUALP]]=1,IF(tbl2020POS[[#This Row],[GS]]&gt;=GS_TO_QUALIFY,1,0),0)</f>
        <v>1</v>
      </c>
      <c r="AB232" s="279">
        <f>IF(tbl2020POS[[#This Row],[QUALP]]=1,IF(tbl2020POS[[#This Row],[G]]-tbl2020POS[[#This Row],[GS]]&gt;=RP_APP_TO_QUALIFY,1,0),0)</f>
        <v>0</v>
      </c>
      <c r="AC232" s="279" t="e">
        <f>IF(tbl2020POS[[#This Row],[C]]&gt;=GAMES_TO_QUALIFY,1,IF(tbl2020POS[[#This Row],[PRIMPOS]]="C",1,0))</f>
        <v>#REF!</v>
      </c>
      <c r="AD232" s="279" t="e">
        <f>IF(tbl2020POS[[#This Row],[1B]]&gt;=GAMES_TO_QUALIFY,1,IF(tbl2020POS[[#This Row],[PRIMPOS]]="1B",1,0))</f>
        <v>#REF!</v>
      </c>
      <c r="AE232" s="279" t="e">
        <f>IF(tbl2020POS[[#This Row],[2B]]&gt;=GAMES_TO_QUALIFY,1,IF(tbl2020POS[[#This Row],[PRIMPOS]]="2B",1,0))</f>
        <v>#REF!</v>
      </c>
      <c r="AF232" s="279" t="e">
        <f>IF(tbl2020POS[[#This Row],[3B]]&gt;=GAMES_TO_QUALIFY,1,IF(tbl2020POS[[#This Row],[PRIMPOS]]="3B",1,0))</f>
        <v>#REF!</v>
      </c>
      <c r="AG232" s="279" t="e">
        <f>IF(tbl2020POS[[#This Row],[SS]]&gt;=GAMES_TO_QUALIFY,1,IF(tbl2020POS[[#This Row],[PRIMPOS]]="SS",1,0))</f>
        <v>#REF!</v>
      </c>
      <c r="AH232" s="279" t="e">
        <f>IF(tbl2020POS[[#This Row],[LF]]&gt;=GAMES_TO_QUALIFY,1,0)</f>
        <v>#REF!</v>
      </c>
      <c r="AI232" s="279" t="e">
        <f>IF(tbl2020POS[[#This Row],[CF]]&gt;=GAMES_TO_QUALIFY,1,0)</f>
        <v>#REF!</v>
      </c>
      <c r="AJ232" s="279" t="e">
        <f>IF(tbl2020POS[[#This Row],[RF]]&gt;=GAMES_TO_QUALIFY,1,0)</f>
        <v>#REF!</v>
      </c>
      <c r="AK232" s="279" t="e">
        <f>IF(tbl2020POS[[#This Row],[OF]]&gt;=GAMES_TO_QUALIFY,1,IF(tbl2020POS[[#This Row],[PRIMPOS]]="OF",1,0))</f>
        <v>#REF!</v>
      </c>
      <c r="AL232" s="279" t="e">
        <f>IF(tbl2020POS[[#This Row],[DH]]&gt;=GAMES_TO_QUALIFY,1,IF(tbl2020POS[[#This Row],[PRIMPOS]]="DH",1,0))</f>
        <v>#REF!</v>
      </c>
      <c r="AM232" s="279" t="str" cm="1">
        <f t="array" aca="1" ref="AM2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2" s="280" t="str">
        <f>IFERROR(LEFT(tbl2020POS[[#This Row],[POSROUGH]],LEN(tbl2020POS[[#This Row],[POSROUGH]])-1),"")</f>
        <v/>
      </c>
      <c r="AP23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33" spans="1:42" x14ac:dyDescent="0.3">
      <c r="A233" s="277">
        <v>230</v>
      </c>
      <c r="B233" t="s">
        <v>20792</v>
      </c>
      <c r="C233" s="277">
        <v>25</v>
      </c>
      <c r="D233" s="278" t="s">
        <v>1430</v>
      </c>
      <c r="E233" s="277" t="s">
        <v>20557</v>
      </c>
      <c r="F233" s="277">
        <v>8</v>
      </c>
      <c r="G233" s="277">
        <v>5</v>
      </c>
      <c r="H233" s="277">
        <v>0</v>
      </c>
      <c r="I233" s="277">
        <v>8</v>
      </c>
      <c r="J233" s="277">
        <v>8</v>
      </c>
      <c r="K233" s="277">
        <v>0</v>
      </c>
      <c r="L233" s="277">
        <v>0</v>
      </c>
      <c r="M233" s="277">
        <v>0</v>
      </c>
      <c r="N233" s="277">
        <v>0</v>
      </c>
      <c r="O233" s="277">
        <v>0</v>
      </c>
      <c r="P233" s="277">
        <v>0</v>
      </c>
      <c r="Q233" s="277">
        <v>0</v>
      </c>
      <c r="R233" s="277">
        <v>0</v>
      </c>
      <c r="S233" s="277">
        <v>0</v>
      </c>
      <c r="T233" s="277">
        <v>0</v>
      </c>
      <c r="U233" s="277">
        <v>0</v>
      </c>
      <c r="V233" s="277">
        <v>0</v>
      </c>
      <c r="W233" s="279" t="e">
        <f t="shared" si="3"/>
        <v>#REF!</v>
      </c>
      <c r="X233" s="279" t="s">
        <v>20040</v>
      </c>
      <c r="Y2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3" s="279">
        <f>IF(MAX(tbl2020POS[[#This Row],[P]:[PR]])=tbl2020POS[[#This Row],[P]],1,0)</f>
        <v>1</v>
      </c>
      <c r="AA233" s="279">
        <f>IF(tbl2020POS[[#This Row],[QUALP]]=1,IF(tbl2020POS[[#This Row],[GS]]&gt;=GS_TO_QUALIFY,1,0),0)</f>
        <v>0</v>
      </c>
      <c r="AB233" s="279">
        <f>IF(tbl2020POS[[#This Row],[QUALP]]=1,IF(tbl2020POS[[#This Row],[G]]-tbl2020POS[[#This Row],[GS]]&gt;=RP_APP_TO_QUALIFY,1,0),0)</f>
        <v>0</v>
      </c>
      <c r="AC233" s="279" t="e">
        <f>IF(tbl2020POS[[#This Row],[C]]&gt;=GAMES_TO_QUALIFY,1,IF(tbl2020POS[[#This Row],[PRIMPOS]]="C",1,0))</f>
        <v>#REF!</v>
      </c>
      <c r="AD233" s="279" t="e">
        <f>IF(tbl2020POS[[#This Row],[1B]]&gt;=GAMES_TO_QUALIFY,1,IF(tbl2020POS[[#This Row],[PRIMPOS]]="1B",1,0))</f>
        <v>#REF!</v>
      </c>
      <c r="AE233" s="279" t="e">
        <f>IF(tbl2020POS[[#This Row],[2B]]&gt;=GAMES_TO_QUALIFY,1,IF(tbl2020POS[[#This Row],[PRIMPOS]]="2B",1,0))</f>
        <v>#REF!</v>
      </c>
      <c r="AF233" s="279" t="e">
        <f>IF(tbl2020POS[[#This Row],[3B]]&gt;=GAMES_TO_QUALIFY,1,IF(tbl2020POS[[#This Row],[PRIMPOS]]="3B",1,0))</f>
        <v>#REF!</v>
      </c>
      <c r="AG233" s="279" t="e">
        <f>IF(tbl2020POS[[#This Row],[SS]]&gt;=GAMES_TO_QUALIFY,1,IF(tbl2020POS[[#This Row],[PRIMPOS]]="SS",1,0))</f>
        <v>#REF!</v>
      </c>
      <c r="AH233" s="279" t="e">
        <f>IF(tbl2020POS[[#This Row],[LF]]&gt;=GAMES_TO_QUALIFY,1,0)</f>
        <v>#REF!</v>
      </c>
      <c r="AI233" s="279" t="e">
        <f>IF(tbl2020POS[[#This Row],[CF]]&gt;=GAMES_TO_QUALIFY,1,0)</f>
        <v>#REF!</v>
      </c>
      <c r="AJ233" s="279" t="e">
        <f>IF(tbl2020POS[[#This Row],[RF]]&gt;=GAMES_TO_QUALIFY,1,0)</f>
        <v>#REF!</v>
      </c>
      <c r="AK233" s="279" t="e">
        <f>IF(tbl2020POS[[#This Row],[OF]]&gt;=GAMES_TO_QUALIFY,1,IF(tbl2020POS[[#This Row],[PRIMPOS]]="OF",1,0))</f>
        <v>#REF!</v>
      </c>
      <c r="AL233" s="279" t="e">
        <f>IF(tbl2020POS[[#This Row],[DH]]&gt;=GAMES_TO_QUALIFY,1,IF(tbl2020POS[[#This Row],[PRIMPOS]]="DH",1,0))</f>
        <v>#REF!</v>
      </c>
      <c r="AM233" s="279" t="str" cm="1">
        <f t="array" aca="1" ref="AM2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3" s="280" t="str">
        <f>IFERROR(LEFT(tbl2020POS[[#This Row],[POSROUGH]],LEN(tbl2020POS[[#This Row],[POSROUGH]])-1),"")</f>
        <v/>
      </c>
      <c r="AP23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4" spans="1:42" x14ac:dyDescent="0.3">
      <c r="A234" s="277">
        <v>231</v>
      </c>
      <c r="B234" t="s">
        <v>20793</v>
      </c>
      <c r="C234" s="277">
        <v>28</v>
      </c>
      <c r="D234" s="278" t="s">
        <v>1426</v>
      </c>
      <c r="E234" s="277">
        <v>6</v>
      </c>
      <c r="F234" s="277">
        <v>24</v>
      </c>
      <c r="G234" s="277">
        <v>0</v>
      </c>
      <c r="H234" s="277">
        <v>0</v>
      </c>
      <c r="I234" s="277">
        <v>24</v>
      </c>
      <c r="J234" s="277">
        <v>24</v>
      </c>
      <c r="K234" s="277">
        <v>0</v>
      </c>
      <c r="L234" s="277">
        <v>0</v>
      </c>
      <c r="M234" s="277">
        <v>0</v>
      </c>
      <c r="N234" s="277">
        <v>0</v>
      </c>
      <c r="O234" s="277">
        <v>0</v>
      </c>
      <c r="P234" s="277">
        <v>0</v>
      </c>
      <c r="Q234" s="277">
        <v>0</v>
      </c>
      <c r="R234" s="277">
        <v>0</v>
      </c>
      <c r="S234" s="277">
        <v>0</v>
      </c>
      <c r="T234" s="277">
        <v>0</v>
      </c>
      <c r="U234" s="277">
        <v>0</v>
      </c>
      <c r="V234" s="277">
        <v>0</v>
      </c>
      <c r="W234" s="279" t="e">
        <f t="shared" si="3"/>
        <v>#REF!</v>
      </c>
      <c r="X234" s="279" t="s">
        <v>8255</v>
      </c>
      <c r="Y2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4" s="279">
        <f>IF(MAX(tbl2020POS[[#This Row],[P]:[PR]])=tbl2020POS[[#This Row],[P]],1,0)</f>
        <v>1</v>
      </c>
      <c r="AA234" s="279">
        <f>IF(tbl2020POS[[#This Row],[QUALP]]=1,IF(tbl2020POS[[#This Row],[GS]]&gt;=GS_TO_QUALIFY,1,0),0)</f>
        <v>0</v>
      </c>
      <c r="AB234" s="279">
        <f>IF(tbl2020POS[[#This Row],[QUALP]]=1,IF(tbl2020POS[[#This Row],[G]]-tbl2020POS[[#This Row],[GS]]&gt;=RP_APP_TO_QUALIFY,1,0),0)</f>
        <v>1</v>
      </c>
      <c r="AC234" s="279" t="e">
        <f>IF(tbl2020POS[[#This Row],[C]]&gt;=GAMES_TO_QUALIFY,1,IF(tbl2020POS[[#This Row],[PRIMPOS]]="C",1,0))</f>
        <v>#REF!</v>
      </c>
      <c r="AD234" s="279" t="e">
        <f>IF(tbl2020POS[[#This Row],[1B]]&gt;=GAMES_TO_QUALIFY,1,IF(tbl2020POS[[#This Row],[PRIMPOS]]="1B",1,0))</f>
        <v>#REF!</v>
      </c>
      <c r="AE234" s="279" t="e">
        <f>IF(tbl2020POS[[#This Row],[2B]]&gt;=GAMES_TO_QUALIFY,1,IF(tbl2020POS[[#This Row],[PRIMPOS]]="2B",1,0))</f>
        <v>#REF!</v>
      </c>
      <c r="AF234" s="279" t="e">
        <f>IF(tbl2020POS[[#This Row],[3B]]&gt;=GAMES_TO_QUALIFY,1,IF(tbl2020POS[[#This Row],[PRIMPOS]]="3B",1,0))</f>
        <v>#REF!</v>
      </c>
      <c r="AG234" s="279" t="e">
        <f>IF(tbl2020POS[[#This Row],[SS]]&gt;=GAMES_TO_QUALIFY,1,IF(tbl2020POS[[#This Row],[PRIMPOS]]="SS",1,0))</f>
        <v>#REF!</v>
      </c>
      <c r="AH234" s="279" t="e">
        <f>IF(tbl2020POS[[#This Row],[LF]]&gt;=GAMES_TO_QUALIFY,1,0)</f>
        <v>#REF!</v>
      </c>
      <c r="AI234" s="279" t="e">
        <f>IF(tbl2020POS[[#This Row],[CF]]&gt;=GAMES_TO_QUALIFY,1,0)</f>
        <v>#REF!</v>
      </c>
      <c r="AJ234" s="279" t="e">
        <f>IF(tbl2020POS[[#This Row],[RF]]&gt;=GAMES_TO_QUALIFY,1,0)</f>
        <v>#REF!</v>
      </c>
      <c r="AK234" s="279" t="e">
        <f>IF(tbl2020POS[[#This Row],[OF]]&gt;=GAMES_TO_QUALIFY,1,IF(tbl2020POS[[#This Row],[PRIMPOS]]="OF",1,0))</f>
        <v>#REF!</v>
      </c>
      <c r="AL234" s="279" t="e">
        <f>IF(tbl2020POS[[#This Row],[DH]]&gt;=GAMES_TO_QUALIFY,1,IF(tbl2020POS[[#This Row],[PRIMPOS]]="DH",1,0))</f>
        <v>#REF!</v>
      </c>
      <c r="AM234" s="279" t="str" cm="1">
        <f t="array" aca="1" ref="AM2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4" s="280" t="str">
        <f>IFERROR(LEFT(tbl2020POS[[#This Row],[POSROUGH]],LEN(tbl2020POS[[#This Row],[POSROUGH]])-1),"")</f>
        <v/>
      </c>
      <c r="AP23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35" spans="1:42" x14ac:dyDescent="0.3">
      <c r="A235" s="277">
        <v>232</v>
      </c>
      <c r="B235" t="s">
        <v>20794</v>
      </c>
      <c r="C235" s="277">
        <v>29</v>
      </c>
      <c r="D235" s="278" t="s">
        <v>1372</v>
      </c>
      <c r="E235" s="277">
        <v>8</v>
      </c>
      <c r="F235" s="277">
        <v>12</v>
      </c>
      <c r="G235" s="277">
        <v>12</v>
      </c>
      <c r="H235" s="277">
        <v>0</v>
      </c>
      <c r="I235" s="277">
        <v>12</v>
      </c>
      <c r="J235" s="277">
        <v>12</v>
      </c>
      <c r="K235" s="277">
        <v>0</v>
      </c>
      <c r="L235" s="277">
        <v>0</v>
      </c>
      <c r="M235" s="277">
        <v>0</v>
      </c>
      <c r="N235" s="277">
        <v>0</v>
      </c>
      <c r="O235" s="277">
        <v>0</v>
      </c>
      <c r="P235" s="277">
        <v>0</v>
      </c>
      <c r="Q235" s="277">
        <v>0</v>
      </c>
      <c r="R235" s="277">
        <v>0</v>
      </c>
      <c r="S235" s="277">
        <v>0</v>
      </c>
      <c r="T235" s="277">
        <v>0</v>
      </c>
      <c r="U235" s="277">
        <v>0</v>
      </c>
      <c r="V235" s="277">
        <v>0</v>
      </c>
      <c r="W235" s="279" t="e">
        <f t="shared" si="3"/>
        <v>#REF!</v>
      </c>
      <c r="X235" s="279" t="s">
        <v>1773</v>
      </c>
      <c r="Y2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5" s="279">
        <f>IF(MAX(tbl2020POS[[#This Row],[P]:[PR]])=tbl2020POS[[#This Row],[P]],1,0)</f>
        <v>1</v>
      </c>
      <c r="AA235" s="279">
        <f>IF(tbl2020POS[[#This Row],[QUALP]]=1,IF(tbl2020POS[[#This Row],[GS]]&gt;=GS_TO_QUALIFY,1,0),0)</f>
        <v>1</v>
      </c>
      <c r="AB235" s="279">
        <f>IF(tbl2020POS[[#This Row],[QUALP]]=1,IF(tbl2020POS[[#This Row],[G]]-tbl2020POS[[#This Row],[GS]]&gt;=RP_APP_TO_QUALIFY,1,0),0)</f>
        <v>0</v>
      </c>
      <c r="AC235" s="279" t="e">
        <f>IF(tbl2020POS[[#This Row],[C]]&gt;=GAMES_TO_QUALIFY,1,IF(tbl2020POS[[#This Row],[PRIMPOS]]="C",1,0))</f>
        <v>#REF!</v>
      </c>
      <c r="AD235" s="279" t="e">
        <f>IF(tbl2020POS[[#This Row],[1B]]&gt;=GAMES_TO_QUALIFY,1,IF(tbl2020POS[[#This Row],[PRIMPOS]]="1B",1,0))</f>
        <v>#REF!</v>
      </c>
      <c r="AE235" s="279" t="e">
        <f>IF(tbl2020POS[[#This Row],[2B]]&gt;=GAMES_TO_QUALIFY,1,IF(tbl2020POS[[#This Row],[PRIMPOS]]="2B",1,0))</f>
        <v>#REF!</v>
      </c>
      <c r="AF235" s="279" t="e">
        <f>IF(tbl2020POS[[#This Row],[3B]]&gt;=GAMES_TO_QUALIFY,1,IF(tbl2020POS[[#This Row],[PRIMPOS]]="3B",1,0))</f>
        <v>#REF!</v>
      </c>
      <c r="AG235" s="279" t="e">
        <f>IF(tbl2020POS[[#This Row],[SS]]&gt;=GAMES_TO_QUALIFY,1,IF(tbl2020POS[[#This Row],[PRIMPOS]]="SS",1,0))</f>
        <v>#REF!</v>
      </c>
      <c r="AH235" s="279" t="e">
        <f>IF(tbl2020POS[[#This Row],[LF]]&gt;=GAMES_TO_QUALIFY,1,0)</f>
        <v>#REF!</v>
      </c>
      <c r="AI235" s="279" t="e">
        <f>IF(tbl2020POS[[#This Row],[CF]]&gt;=GAMES_TO_QUALIFY,1,0)</f>
        <v>#REF!</v>
      </c>
      <c r="AJ235" s="279" t="e">
        <f>IF(tbl2020POS[[#This Row],[RF]]&gt;=GAMES_TO_QUALIFY,1,0)</f>
        <v>#REF!</v>
      </c>
      <c r="AK235" s="279" t="e">
        <f>IF(tbl2020POS[[#This Row],[OF]]&gt;=GAMES_TO_QUALIFY,1,IF(tbl2020POS[[#This Row],[PRIMPOS]]="OF",1,0))</f>
        <v>#REF!</v>
      </c>
      <c r="AL235" s="279" t="e">
        <f>IF(tbl2020POS[[#This Row],[DH]]&gt;=GAMES_TO_QUALIFY,1,IF(tbl2020POS[[#This Row],[PRIMPOS]]="DH",1,0))</f>
        <v>#REF!</v>
      </c>
      <c r="AM235" s="279" t="str" cm="1">
        <f t="array" aca="1" ref="AM2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5" s="280" t="str">
        <f>IFERROR(LEFT(tbl2020POS[[#This Row],[POSROUGH]],LEN(tbl2020POS[[#This Row],[POSROUGH]])-1),"")</f>
        <v/>
      </c>
      <c r="AP23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36" spans="1:42" x14ac:dyDescent="0.3">
      <c r="A236" s="277">
        <v>233</v>
      </c>
      <c r="B236" t="s">
        <v>20795</v>
      </c>
      <c r="C236" s="277">
        <v>23</v>
      </c>
      <c r="D236" s="278" t="s">
        <v>1565</v>
      </c>
      <c r="E236" s="277" t="s">
        <v>20557</v>
      </c>
      <c r="F236" s="277">
        <v>1</v>
      </c>
      <c r="G236" s="277">
        <v>0</v>
      </c>
      <c r="H236" s="277">
        <v>0</v>
      </c>
      <c r="I236" s="277">
        <v>1</v>
      </c>
      <c r="J236" s="277">
        <v>1</v>
      </c>
      <c r="K236" s="277">
        <v>0</v>
      </c>
      <c r="L236" s="277">
        <v>0</v>
      </c>
      <c r="M236" s="277">
        <v>0</v>
      </c>
      <c r="N236" s="277">
        <v>0</v>
      </c>
      <c r="O236" s="277">
        <v>0</v>
      </c>
      <c r="P236" s="277">
        <v>0</v>
      </c>
      <c r="Q236" s="277">
        <v>0</v>
      </c>
      <c r="R236" s="277">
        <v>0</v>
      </c>
      <c r="S236" s="277">
        <v>0</v>
      </c>
      <c r="T236" s="277">
        <v>0</v>
      </c>
      <c r="U236" s="277">
        <v>0</v>
      </c>
      <c r="V236" s="277">
        <v>0</v>
      </c>
      <c r="W236" s="279" t="e">
        <f t="shared" si="3"/>
        <v>#REF!</v>
      </c>
      <c r="X236" s="279" t="s">
        <v>21882</v>
      </c>
      <c r="Y2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6" s="279">
        <f>IF(MAX(tbl2020POS[[#This Row],[P]:[PR]])=tbl2020POS[[#This Row],[P]],1,0)</f>
        <v>1</v>
      </c>
      <c r="AA236" s="279">
        <f>IF(tbl2020POS[[#This Row],[QUALP]]=1,IF(tbl2020POS[[#This Row],[GS]]&gt;=GS_TO_QUALIFY,1,0),0)</f>
        <v>0</v>
      </c>
      <c r="AB236" s="279">
        <f>IF(tbl2020POS[[#This Row],[QUALP]]=1,IF(tbl2020POS[[#This Row],[G]]-tbl2020POS[[#This Row],[GS]]&gt;=RP_APP_TO_QUALIFY,1,0),0)</f>
        <v>0</v>
      </c>
      <c r="AC236" s="279" t="e">
        <f>IF(tbl2020POS[[#This Row],[C]]&gt;=GAMES_TO_QUALIFY,1,IF(tbl2020POS[[#This Row],[PRIMPOS]]="C",1,0))</f>
        <v>#REF!</v>
      </c>
      <c r="AD236" s="279" t="e">
        <f>IF(tbl2020POS[[#This Row],[1B]]&gt;=GAMES_TO_QUALIFY,1,IF(tbl2020POS[[#This Row],[PRIMPOS]]="1B",1,0))</f>
        <v>#REF!</v>
      </c>
      <c r="AE236" s="279" t="e">
        <f>IF(tbl2020POS[[#This Row],[2B]]&gt;=GAMES_TO_QUALIFY,1,IF(tbl2020POS[[#This Row],[PRIMPOS]]="2B",1,0))</f>
        <v>#REF!</v>
      </c>
      <c r="AF236" s="279" t="e">
        <f>IF(tbl2020POS[[#This Row],[3B]]&gt;=GAMES_TO_QUALIFY,1,IF(tbl2020POS[[#This Row],[PRIMPOS]]="3B",1,0))</f>
        <v>#REF!</v>
      </c>
      <c r="AG236" s="279" t="e">
        <f>IF(tbl2020POS[[#This Row],[SS]]&gt;=GAMES_TO_QUALIFY,1,IF(tbl2020POS[[#This Row],[PRIMPOS]]="SS",1,0))</f>
        <v>#REF!</v>
      </c>
      <c r="AH236" s="279" t="e">
        <f>IF(tbl2020POS[[#This Row],[LF]]&gt;=GAMES_TO_QUALIFY,1,0)</f>
        <v>#REF!</v>
      </c>
      <c r="AI236" s="279" t="e">
        <f>IF(tbl2020POS[[#This Row],[CF]]&gt;=GAMES_TO_QUALIFY,1,0)</f>
        <v>#REF!</v>
      </c>
      <c r="AJ236" s="279" t="e">
        <f>IF(tbl2020POS[[#This Row],[RF]]&gt;=GAMES_TO_QUALIFY,1,0)</f>
        <v>#REF!</v>
      </c>
      <c r="AK236" s="279" t="e">
        <f>IF(tbl2020POS[[#This Row],[OF]]&gt;=GAMES_TO_QUALIFY,1,IF(tbl2020POS[[#This Row],[PRIMPOS]]="OF",1,0))</f>
        <v>#REF!</v>
      </c>
      <c r="AL236" s="279" t="e">
        <f>IF(tbl2020POS[[#This Row],[DH]]&gt;=GAMES_TO_QUALIFY,1,IF(tbl2020POS[[#This Row],[PRIMPOS]]="DH",1,0))</f>
        <v>#REF!</v>
      </c>
      <c r="AM236" s="279" t="str" cm="1">
        <f t="array" aca="1" ref="AM2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6" s="280" t="str">
        <f>IFERROR(LEFT(tbl2020POS[[#This Row],[POSROUGH]],LEN(tbl2020POS[[#This Row],[POSROUGH]])-1),"")</f>
        <v/>
      </c>
      <c r="AP23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7" spans="1:42" x14ac:dyDescent="0.3">
      <c r="A237" s="277">
        <v>234</v>
      </c>
      <c r="B237" t="s">
        <v>20796</v>
      </c>
      <c r="C237" s="277">
        <v>25</v>
      </c>
      <c r="D237" s="278" t="s">
        <v>1464</v>
      </c>
      <c r="E237" s="277">
        <v>2</v>
      </c>
      <c r="F237" s="277">
        <v>9</v>
      </c>
      <c r="G237" s="277">
        <v>4</v>
      </c>
      <c r="H237" s="277">
        <v>9</v>
      </c>
      <c r="I237" s="277">
        <v>3</v>
      </c>
      <c r="J237" s="277">
        <v>0</v>
      </c>
      <c r="K237" s="277">
        <v>2</v>
      </c>
      <c r="L237" s="277">
        <v>1</v>
      </c>
      <c r="M237" s="277">
        <v>0</v>
      </c>
      <c r="N237" s="277">
        <v>0</v>
      </c>
      <c r="O237" s="277">
        <v>0</v>
      </c>
      <c r="P237" s="277">
        <v>0</v>
      </c>
      <c r="Q237" s="277">
        <v>0</v>
      </c>
      <c r="R237" s="277">
        <v>0</v>
      </c>
      <c r="S237" s="277">
        <v>0</v>
      </c>
      <c r="T237" s="277">
        <v>5</v>
      </c>
      <c r="U237" s="277">
        <v>3</v>
      </c>
      <c r="V237" s="277">
        <v>1</v>
      </c>
      <c r="W237" s="279" t="e">
        <f t="shared" si="3"/>
        <v>#REF!</v>
      </c>
      <c r="X237" s="279" t="s">
        <v>13600</v>
      </c>
      <c r="Y2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37" s="279">
        <f>IF(MAX(tbl2020POS[[#This Row],[P]:[PR]])=tbl2020POS[[#This Row],[P]],1,0)</f>
        <v>0</v>
      </c>
      <c r="AA237" s="279">
        <f>IF(tbl2020POS[[#This Row],[QUALP]]=1,IF(tbl2020POS[[#This Row],[GS]]&gt;=GS_TO_QUALIFY,1,0),0)</f>
        <v>0</v>
      </c>
      <c r="AB237" s="279">
        <f>IF(tbl2020POS[[#This Row],[QUALP]]=1,IF(tbl2020POS[[#This Row],[G]]-tbl2020POS[[#This Row],[GS]]&gt;=RP_APP_TO_QUALIFY,1,0),0)</f>
        <v>0</v>
      </c>
      <c r="AC237" s="279" t="e">
        <f>IF(tbl2020POS[[#This Row],[C]]&gt;=GAMES_TO_QUALIFY,1,IF(tbl2020POS[[#This Row],[PRIMPOS]]="C",1,0))</f>
        <v>#REF!</v>
      </c>
      <c r="AD237" s="279" t="e">
        <f>IF(tbl2020POS[[#This Row],[1B]]&gt;=GAMES_TO_QUALIFY,1,IF(tbl2020POS[[#This Row],[PRIMPOS]]="1B",1,0))</f>
        <v>#REF!</v>
      </c>
      <c r="AE237" s="279" t="e">
        <f>IF(tbl2020POS[[#This Row],[2B]]&gt;=GAMES_TO_QUALIFY,1,IF(tbl2020POS[[#This Row],[PRIMPOS]]="2B",1,0))</f>
        <v>#REF!</v>
      </c>
      <c r="AF237" s="279" t="e">
        <f>IF(tbl2020POS[[#This Row],[3B]]&gt;=GAMES_TO_QUALIFY,1,IF(tbl2020POS[[#This Row],[PRIMPOS]]="3B",1,0))</f>
        <v>#REF!</v>
      </c>
      <c r="AG237" s="279" t="e">
        <f>IF(tbl2020POS[[#This Row],[SS]]&gt;=GAMES_TO_QUALIFY,1,IF(tbl2020POS[[#This Row],[PRIMPOS]]="SS",1,0))</f>
        <v>#REF!</v>
      </c>
      <c r="AH237" s="279" t="e">
        <f>IF(tbl2020POS[[#This Row],[LF]]&gt;=GAMES_TO_QUALIFY,1,0)</f>
        <v>#REF!</v>
      </c>
      <c r="AI237" s="279" t="e">
        <f>IF(tbl2020POS[[#This Row],[CF]]&gt;=GAMES_TO_QUALIFY,1,0)</f>
        <v>#REF!</v>
      </c>
      <c r="AJ237" s="279" t="e">
        <f>IF(tbl2020POS[[#This Row],[RF]]&gt;=GAMES_TO_QUALIFY,1,0)</f>
        <v>#REF!</v>
      </c>
      <c r="AK237" s="279" t="e">
        <f>IF(tbl2020POS[[#This Row],[OF]]&gt;=GAMES_TO_QUALIFY,1,IF(tbl2020POS[[#This Row],[PRIMPOS]]="OF",1,0))</f>
        <v>#REF!</v>
      </c>
      <c r="AL237" s="279" t="e">
        <f>IF(tbl2020POS[[#This Row],[DH]]&gt;=GAMES_TO_QUALIFY,1,IF(tbl2020POS[[#This Row],[PRIMPOS]]="DH",1,0))</f>
        <v>#REF!</v>
      </c>
      <c r="AM237" s="279" t="e" cm="1">
        <f t="array" aca="1" ref="AM2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7" s="280" t="str">
        <f>IFERROR(LEFT(tbl2020POS[[#This Row],[POSROUGH]],LEN(tbl2020POS[[#This Row],[POSROUGH]])-1),"")</f>
        <v/>
      </c>
      <c r="AP23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38" spans="1:42" x14ac:dyDescent="0.3">
      <c r="A238" s="277">
        <v>235</v>
      </c>
      <c r="B238" t="s">
        <v>20797</v>
      </c>
      <c r="C238" s="277">
        <v>31</v>
      </c>
      <c r="D238" s="278" t="s">
        <v>1464</v>
      </c>
      <c r="E238" s="277">
        <v>8</v>
      </c>
      <c r="F238" s="277">
        <v>21</v>
      </c>
      <c r="G238" s="277">
        <v>0</v>
      </c>
      <c r="H238" s="277">
        <v>0</v>
      </c>
      <c r="I238" s="277">
        <v>21</v>
      </c>
      <c r="J238" s="277">
        <v>21</v>
      </c>
      <c r="K238" s="277">
        <v>0</v>
      </c>
      <c r="L238" s="277">
        <v>0</v>
      </c>
      <c r="M238" s="277">
        <v>0</v>
      </c>
      <c r="N238" s="277">
        <v>0</v>
      </c>
      <c r="O238" s="277">
        <v>0</v>
      </c>
      <c r="P238" s="277">
        <v>0</v>
      </c>
      <c r="Q238" s="277">
        <v>0</v>
      </c>
      <c r="R238" s="277">
        <v>0</v>
      </c>
      <c r="S238" s="277">
        <v>0</v>
      </c>
      <c r="T238" s="277">
        <v>0</v>
      </c>
      <c r="U238" s="277">
        <v>0</v>
      </c>
      <c r="V238" s="277">
        <v>0</v>
      </c>
      <c r="W238" s="279" t="e">
        <f t="shared" si="3"/>
        <v>#REF!</v>
      </c>
      <c r="X238" s="279" t="s">
        <v>5313</v>
      </c>
      <c r="Y2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8" s="279">
        <f>IF(MAX(tbl2020POS[[#This Row],[P]:[PR]])=tbl2020POS[[#This Row],[P]],1,0)</f>
        <v>1</v>
      </c>
      <c r="AA238" s="279">
        <f>IF(tbl2020POS[[#This Row],[QUALP]]=1,IF(tbl2020POS[[#This Row],[GS]]&gt;=GS_TO_QUALIFY,1,0),0)</f>
        <v>0</v>
      </c>
      <c r="AB238" s="279">
        <f>IF(tbl2020POS[[#This Row],[QUALP]]=1,IF(tbl2020POS[[#This Row],[G]]-tbl2020POS[[#This Row],[GS]]&gt;=RP_APP_TO_QUALIFY,1,0),0)</f>
        <v>1</v>
      </c>
      <c r="AC238" s="279" t="e">
        <f>IF(tbl2020POS[[#This Row],[C]]&gt;=GAMES_TO_QUALIFY,1,IF(tbl2020POS[[#This Row],[PRIMPOS]]="C",1,0))</f>
        <v>#REF!</v>
      </c>
      <c r="AD238" s="279" t="e">
        <f>IF(tbl2020POS[[#This Row],[1B]]&gt;=GAMES_TO_QUALIFY,1,IF(tbl2020POS[[#This Row],[PRIMPOS]]="1B",1,0))</f>
        <v>#REF!</v>
      </c>
      <c r="AE238" s="279" t="e">
        <f>IF(tbl2020POS[[#This Row],[2B]]&gt;=GAMES_TO_QUALIFY,1,IF(tbl2020POS[[#This Row],[PRIMPOS]]="2B",1,0))</f>
        <v>#REF!</v>
      </c>
      <c r="AF238" s="279" t="e">
        <f>IF(tbl2020POS[[#This Row],[3B]]&gt;=GAMES_TO_QUALIFY,1,IF(tbl2020POS[[#This Row],[PRIMPOS]]="3B",1,0))</f>
        <v>#REF!</v>
      </c>
      <c r="AG238" s="279" t="e">
        <f>IF(tbl2020POS[[#This Row],[SS]]&gt;=GAMES_TO_QUALIFY,1,IF(tbl2020POS[[#This Row],[PRIMPOS]]="SS",1,0))</f>
        <v>#REF!</v>
      </c>
      <c r="AH238" s="279" t="e">
        <f>IF(tbl2020POS[[#This Row],[LF]]&gt;=GAMES_TO_QUALIFY,1,0)</f>
        <v>#REF!</v>
      </c>
      <c r="AI238" s="279" t="e">
        <f>IF(tbl2020POS[[#This Row],[CF]]&gt;=GAMES_TO_QUALIFY,1,0)</f>
        <v>#REF!</v>
      </c>
      <c r="AJ238" s="279" t="e">
        <f>IF(tbl2020POS[[#This Row],[RF]]&gt;=GAMES_TO_QUALIFY,1,0)</f>
        <v>#REF!</v>
      </c>
      <c r="AK238" s="279" t="e">
        <f>IF(tbl2020POS[[#This Row],[OF]]&gt;=GAMES_TO_QUALIFY,1,IF(tbl2020POS[[#This Row],[PRIMPOS]]="OF",1,0))</f>
        <v>#REF!</v>
      </c>
      <c r="AL238" s="279" t="e">
        <f>IF(tbl2020POS[[#This Row],[DH]]&gt;=GAMES_TO_QUALIFY,1,IF(tbl2020POS[[#This Row],[PRIMPOS]]="DH",1,0))</f>
        <v>#REF!</v>
      </c>
      <c r="AM238" s="279" t="str" cm="1">
        <f t="array" aca="1" ref="AM2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8" s="280" t="str">
        <f>IFERROR(LEFT(tbl2020POS[[#This Row],[POSROUGH]],LEN(tbl2020POS[[#This Row],[POSROUGH]])-1),"")</f>
        <v/>
      </c>
      <c r="AP23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39" spans="1:42" x14ac:dyDescent="0.3">
      <c r="A239" s="277">
        <v>236</v>
      </c>
      <c r="B239" t="s">
        <v>20798</v>
      </c>
      <c r="C239" s="277">
        <v>31</v>
      </c>
      <c r="D239" s="278" t="s">
        <v>1446</v>
      </c>
      <c r="E239" s="277">
        <v>6</v>
      </c>
      <c r="F239" s="277">
        <v>11</v>
      </c>
      <c r="G239" s="277">
        <v>6</v>
      </c>
      <c r="H239" s="277">
        <v>11</v>
      </c>
      <c r="I239" s="277">
        <v>8</v>
      </c>
      <c r="J239" s="277">
        <v>0</v>
      </c>
      <c r="K239" s="277">
        <v>0</v>
      </c>
      <c r="L239" s="277">
        <v>1</v>
      </c>
      <c r="M239" s="277">
        <v>7</v>
      </c>
      <c r="N239" s="277">
        <v>0</v>
      </c>
      <c r="O239" s="277">
        <v>0</v>
      </c>
      <c r="P239" s="277">
        <v>0</v>
      </c>
      <c r="Q239" s="277">
        <v>0</v>
      </c>
      <c r="R239" s="277">
        <v>0</v>
      </c>
      <c r="S239" s="277">
        <v>0</v>
      </c>
      <c r="T239" s="277">
        <v>3</v>
      </c>
      <c r="U239" s="277">
        <v>2</v>
      </c>
      <c r="V239" s="277">
        <v>0</v>
      </c>
      <c r="W239" s="279" t="e">
        <f t="shared" si="3"/>
        <v>#REF!</v>
      </c>
      <c r="X239" s="279" t="s">
        <v>8161</v>
      </c>
      <c r="Y2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39" s="279">
        <f>IF(MAX(tbl2020POS[[#This Row],[P]:[PR]])=tbl2020POS[[#This Row],[P]],1,0)</f>
        <v>0</v>
      </c>
      <c r="AA239" s="279">
        <f>IF(tbl2020POS[[#This Row],[QUALP]]=1,IF(tbl2020POS[[#This Row],[GS]]&gt;=GS_TO_QUALIFY,1,0),0)</f>
        <v>0</v>
      </c>
      <c r="AB239" s="279">
        <f>IF(tbl2020POS[[#This Row],[QUALP]]=1,IF(tbl2020POS[[#This Row],[G]]-tbl2020POS[[#This Row],[GS]]&gt;=RP_APP_TO_QUALIFY,1,0),0)</f>
        <v>0</v>
      </c>
      <c r="AC239" s="279" t="e">
        <f>IF(tbl2020POS[[#This Row],[C]]&gt;=GAMES_TO_QUALIFY,1,IF(tbl2020POS[[#This Row],[PRIMPOS]]="C",1,0))</f>
        <v>#REF!</v>
      </c>
      <c r="AD239" s="279" t="e">
        <f>IF(tbl2020POS[[#This Row],[1B]]&gt;=GAMES_TO_QUALIFY,1,IF(tbl2020POS[[#This Row],[PRIMPOS]]="1B",1,0))</f>
        <v>#REF!</v>
      </c>
      <c r="AE239" s="279" t="e">
        <f>IF(tbl2020POS[[#This Row],[2B]]&gt;=GAMES_TO_QUALIFY,1,IF(tbl2020POS[[#This Row],[PRIMPOS]]="2B",1,0))</f>
        <v>#REF!</v>
      </c>
      <c r="AF239" s="279" t="e">
        <f>IF(tbl2020POS[[#This Row],[3B]]&gt;=GAMES_TO_QUALIFY,1,IF(tbl2020POS[[#This Row],[PRIMPOS]]="3B",1,0))</f>
        <v>#REF!</v>
      </c>
      <c r="AG239" s="279" t="e">
        <f>IF(tbl2020POS[[#This Row],[SS]]&gt;=GAMES_TO_QUALIFY,1,IF(tbl2020POS[[#This Row],[PRIMPOS]]="SS",1,0))</f>
        <v>#REF!</v>
      </c>
      <c r="AH239" s="279" t="e">
        <f>IF(tbl2020POS[[#This Row],[LF]]&gt;=GAMES_TO_QUALIFY,1,0)</f>
        <v>#REF!</v>
      </c>
      <c r="AI239" s="279" t="e">
        <f>IF(tbl2020POS[[#This Row],[CF]]&gt;=GAMES_TO_QUALIFY,1,0)</f>
        <v>#REF!</v>
      </c>
      <c r="AJ239" s="279" t="e">
        <f>IF(tbl2020POS[[#This Row],[RF]]&gt;=GAMES_TO_QUALIFY,1,0)</f>
        <v>#REF!</v>
      </c>
      <c r="AK239" s="279" t="e">
        <f>IF(tbl2020POS[[#This Row],[OF]]&gt;=GAMES_TO_QUALIFY,1,IF(tbl2020POS[[#This Row],[PRIMPOS]]="OF",1,0))</f>
        <v>#REF!</v>
      </c>
      <c r="AL239" s="279" t="e">
        <f>IF(tbl2020POS[[#This Row],[DH]]&gt;=GAMES_TO_QUALIFY,1,IF(tbl2020POS[[#This Row],[PRIMPOS]]="DH",1,0))</f>
        <v>#REF!</v>
      </c>
      <c r="AM239" s="279" t="e" cm="1">
        <f t="array" aca="1" ref="AM2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9" s="280" t="str">
        <f>IFERROR(LEFT(tbl2020POS[[#This Row],[POSROUGH]],LEN(tbl2020POS[[#This Row],[POSROUGH]])-1),"")</f>
        <v/>
      </c>
      <c r="AP23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0" spans="1:42" x14ac:dyDescent="0.3">
      <c r="A240" s="277">
        <v>237</v>
      </c>
      <c r="B240" t="s">
        <v>20799</v>
      </c>
      <c r="C240" s="277">
        <v>27</v>
      </c>
      <c r="D240" s="278" t="s">
        <v>1509</v>
      </c>
      <c r="E240" s="277">
        <v>6</v>
      </c>
      <c r="F240" s="277">
        <v>54</v>
      </c>
      <c r="G240" s="277">
        <v>53</v>
      </c>
      <c r="H240" s="277">
        <v>54</v>
      </c>
      <c r="I240" s="277">
        <v>52</v>
      </c>
      <c r="J240" s="277">
        <v>0</v>
      </c>
      <c r="K240" s="277">
        <v>0</v>
      </c>
      <c r="L240" s="277">
        <v>0</v>
      </c>
      <c r="M240" s="277">
        <v>0</v>
      </c>
      <c r="N240" s="277">
        <v>0</v>
      </c>
      <c r="O240" s="277">
        <v>0</v>
      </c>
      <c r="P240" s="277">
        <v>0</v>
      </c>
      <c r="Q240" s="277">
        <v>0</v>
      </c>
      <c r="R240" s="277">
        <v>52</v>
      </c>
      <c r="S240" s="277">
        <v>52</v>
      </c>
      <c r="T240" s="277">
        <v>1</v>
      </c>
      <c r="U240" s="277">
        <v>1</v>
      </c>
      <c r="V240" s="277">
        <v>0</v>
      </c>
      <c r="W240" s="279" t="e">
        <f t="shared" si="3"/>
        <v>#REF!</v>
      </c>
      <c r="X240" s="279" t="s">
        <v>10948</v>
      </c>
      <c r="Y2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40" s="279">
        <f>IF(MAX(tbl2020POS[[#This Row],[P]:[PR]])=tbl2020POS[[#This Row],[P]],1,0)</f>
        <v>0</v>
      </c>
      <c r="AA240" s="279">
        <f>IF(tbl2020POS[[#This Row],[QUALP]]=1,IF(tbl2020POS[[#This Row],[GS]]&gt;=GS_TO_QUALIFY,1,0),0)</f>
        <v>0</v>
      </c>
      <c r="AB240" s="279">
        <f>IF(tbl2020POS[[#This Row],[QUALP]]=1,IF(tbl2020POS[[#This Row],[G]]-tbl2020POS[[#This Row],[GS]]&gt;=RP_APP_TO_QUALIFY,1,0),0)</f>
        <v>0</v>
      </c>
      <c r="AC240" s="279" t="e">
        <f>IF(tbl2020POS[[#This Row],[C]]&gt;=GAMES_TO_QUALIFY,1,IF(tbl2020POS[[#This Row],[PRIMPOS]]="C",1,0))</f>
        <v>#REF!</v>
      </c>
      <c r="AD240" s="279" t="e">
        <f>IF(tbl2020POS[[#This Row],[1B]]&gt;=GAMES_TO_QUALIFY,1,IF(tbl2020POS[[#This Row],[PRIMPOS]]="1B",1,0))</f>
        <v>#REF!</v>
      </c>
      <c r="AE240" s="279" t="e">
        <f>IF(tbl2020POS[[#This Row],[2B]]&gt;=GAMES_TO_QUALIFY,1,IF(tbl2020POS[[#This Row],[PRIMPOS]]="2B",1,0))</f>
        <v>#REF!</v>
      </c>
      <c r="AF240" s="279" t="e">
        <f>IF(tbl2020POS[[#This Row],[3B]]&gt;=GAMES_TO_QUALIFY,1,IF(tbl2020POS[[#This Row],[PRIMPOS]]="3B",1,0))</f>
        <v>#REF!</v>
      </c>
      <c r="AG240" s="279" t="e">
        <f>IF(tbl2020POS[[#This Row],[SS]]&gt;=GAMES_TO_QUALIFY,1,IF(tbl2020POS[[#This Row],[PRIMPOS]]="SS",1,0))</f>
        <v>#REF!</v>
      </c>
      <c r="AH240" s="279" t="e">
        <f>IF(tbl2020POS[[#This Row],[LF]]&gt;=GAMES_TO_QUALIFY,1,0)</f>
        <v>#REF!</v>
      </c>
      <c r="AI240" s="279" t="e">
        <f>IF(tbl2020POS[[#This Row],[CF]]&gt;=GAMES_TO_QUALIFY,1,0)</f>
        <v>#REF!</v>
      </c>
      <c r="AJ240" s="279" t="e">
        <f>IF(tbl2020POS[[#This Row],[RF]]&gt;=GAMES_TO_QUALIFY,1,0)</f>
        <v>#REF!</v>
      </c>
      <c r="AK240" s="279" t="e">
        <f>IF(tbl2020POS[[#This Row],[OF]]&gt;=GAMES_TO_QUALIFY,1,IF(tbl2020POS[[#This Row],[PRIMPOS]]="OF",1,0))</f>
        <v>#REF!</v>
      </c>
      <c r="AL240" s="279" t="e">
        <f>IF(tbl2020POS[[#This Row],[DH]]&gt;=GAMES_TO_QUALIFY,1,IF(tbl2020POS[[#This Row],[PRIMPOS]]="DH",1,0))</f>
        <v>#REF!</v>
      </c>
      <c r="AM240" s="279" t="e" cm="1">
        <f t="array" aca="1" ref="AM2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0" s="280" t="str">
        <f>IFERROR(LEFT(tbl2020POS[[#This Row],[POSROUGH]],LEN(tbl2020POS[[#This Row],[POSROUGH]])-1),"")</f>
        <v/>
      </c>
      <c r="AP24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1" spans="1:42" x14ac:dyDescent="0.3">
      <c r="A241" s="277">
        <v>238</v>
      </c>
      <c r="B241" t="s">
        <v>20800</v>
      </c>
      <c r="C241" s="277">
        <v>22</v>
      </c>
      <c r="D241" s="278" t="s">
        <v>1460</v>
      </c>
      <c r="E241" s="277" t="s">
        <v>20557</v>
      </c>
      <c r="F241" s="277">
        <v>4</v>
      </c>
      <c r="G241" s="277">
        <v>2</v>
      </c>
      <c r="H241" s="277">
        <v>4</v>
      </c>
      <c r="I241" s="277">
        <v>4</v>
      </c>
      <c r="J241" s="277">
        <v>0</v>
      </c>
      <c r="K241" s="277">
        <v>4</v>
      </c>
      <c r="L241" s="277">
        <v>0</v>
      </c>
      <c r="M241" s="277">
        <v>0</v>
      </c>
      <c r="N241" s="277">
        <v>0</v>
      </c>
      <c r="O241" s="277">
        <v>0</v>
      </c>
      <c r="P241" s="277">
        <v>0</v>
      </c>
      <c r="Q241" s="277">
        <v>0</v>
      </c>
      <c r="R241" s="277">
        <v>0</v>
      </c>
      <c r="S241" s="277">
        <v>0</v>
      </c>
      <c r="T241" s="277">
        <v>0</v>
      </c>
      <c r="U241" s="277">
        <v>0</v>
      </c>
      <c r="V241" s="277">
        <v>0</v>
      </c>
      <c r="W241" s="279" t="e">
        <f t="shared" si="3"/>
        <v>#REF!</v>
      </c>
      <c r="X241" s="279" t="s">
        <v>20350</v>
      </c>
      <c r="Y2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41" s="279">
        <f>IF(MAX(tbl2020POS[[#This Row],[P]:[PR]])=tbl2020POS[[#This Row],[P]],1,0)</f>
        <v>0</v>
      </c>
      <c r="AA241" s="279">
        <f>IF(tbl2020POS[[#This Row],[QUALP]]=1,IF(tbl2020POS[[#This Row],[GS]]&gt;=GS_TO_QUALIFY,1,0),0)</f>
        <v>0</v>
      </c>
      <c r="AB241" s="279">
        <f>IF(tbl2020POS[[#This Row],[QUALP]]=1,IF(tbl2020POS[[#This Row],[G]]-tbl2020POS[[#This Row],[GS]]&gt;=RP_APP_TO_QUALIFY,1,0),0)</f>
        <v>0</v>
      </c>
      <c r="AC241" s="279" t="e">
        <f>IF(tbl2020POS[[#This Row],[C]]&gt;=GAMES_TO_QUALIFY,1,IF(tbl2020POS[[#This Row],[PRIMPOS]]="C",1,0))</f>
        <v>#REF!</v>
      </c>
      <c r="AD241" s="279" t="e">
        <f>IF(tbl2020POS[[#This Row],[1B]]&gt;=GAMES_TO_QUALIFY,1,IF(tbl2020POS[[#This Row],[PRIMPOS]]="1B",1,0))</f>
        <v>#REF!</v>
      </c>
      <c r="AE241" s="279" t="e">
        <f>IF(tbl2020POS[[#This Row],[2B]]&gt;=GAMES_TO_QUALIFY,1,IF(tbl2020POS[[#This Row],[PRIMPOS]]="2B",1,0))</f>
        <v>#REF!</v>
      </c>
      <c r="AF241" s="279" t="e">
        <f>IF(tbl2020POS[[#This Row],[3B]]&gt;=GAMES_TO_QUALIFY,1,IF(tbl2020POS[[#This Row],[PRIMPOS]]="3B",1,0))</f>
        <v>#REF!</v>
      </c>
      <c r="AG241" s="279" t="e">
        <f>IF(tbl2020POS[[#This Row],[SS]]&gt;=GAMES_TO_QUALIFY,1,IF(tbl2020POS[[#This Row],[PRIMPOS]]="SS",1,0))</f>
        <v>#REF!</v>
      </c>
      <c r="AH241" s="279" t="e">
        <f>IF(tbl2020POS[[#This Row],[LF]]&gt;=GAMES_TO_QUALIFY,1,0)</f>
        <v>#REF!</v>
      </c>
      <c r="AI241" s="279" t="e">
        <f>IF(tbl2020POS[[#This Row],[CF]]&gt;=GAMES_TO_QUALIFY,1,0)</f>
        <v>#REF!</v>
      </c>
      <c r="AJ241" s="279" t="e">
        <f>IF(tbl2020POS[[#This Row],[RF]]&gt;=GAMES_TO_QUALIFY,1,0)</f>
        <v>#REF!</v>
      </c>
      <c r="AK241" s="279" t="e">
        <f>IF(tbl2020POS[[#This Row],[OF]]&gt;=GAMES_TO_QUALIFY,1,IF(tbl2020POS[[#This Row],[PRIMPOS]]="OF",1,0))</f>
        <v>#REF!</v>
      </c>
      <c r="AL241" s="279" t="e">
        <f>IF(tbl2020POS[[#This Row],[DH]]&gt;=GAMES_TO_QUALIFY,1,IF(tbl2020POS[[#This Row],[PRIMPOS]]="DH",1,0))</f>
        <v>#REF!</v>
      </c>
      <c r="AM241" s="279" t="e" cm="1">
        <f t="array" aca="1" ref="AM2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1" s="280" t="str">
        <f>IFERROR(LEFT(tbl2020POS[[#This Row],[POSROUGH]],LEN(tbl2020POS[[#This Row],[POSROUGH]])-1),"")</f>
        <v/>
      </c>
      <c r="AP24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2" spans="1:42" x14ac:dyDescent="0.3">
      <c r="A242" s="277">
        <v>239</v>
      </c>
      <c r="B242" t="s">
        <v>20801</v>
      </c>
      <c r="C242" s="277">
        <v>28</v>
      </c>
      <c r="D242" s="278" t="s">
        <v>1481</v>
      </c>
      <c r="E242" s="277">
        <v>5</v>
      </c>
      <c r="F242" s="277">
        <v>57</v>
      </c>
      <c r="G242" s="277">
        <v>57</v>
      </c>
      <c r="H242" s="277">
        <v>57</v>
      </c>
      <c r="I242" s="277">
        <v>41</v>
      </c>
      <c r="J242" s="277">
        <v>0</v>
      </c>
      <c r="K242" s="277">
        <v>41</v>
      </c>
      <c r="L242" s="277">
        <v>0</v>
      </c>
      <c r="M242" s="277">
        <v>0</v>
      </c>
      <c r="N242" s="277">
        <v>0</v>
      </c>
      <c r="O242" s="277">
        <v>0</v>
      </c>
      <c r="P242" s="277">
        <v>0</v>
      </c>
      <c r="Q242" s="277">
        <v>0</v>
      </c>
      <c r="R242" s="277">
        <v>0</v>
      </c>
      <c r="S242" s="277">
        <v>0</v>
      </c>
      <c r="T242" s="277">
        <v>18</v>
      </c>
      <c r="U242" s="277">
        <v>0</v>
      </c>
      <c r="V242" s="277">
        <v>0</v>
      </c>
      <c r="W242" s="279" t="e">
        <f t="shared" si="3"/>
        <v>#REF!</v>
      </c>
      <c r="X242" s="279" t="s">
        <v>11410</v>
      </c>
      <c r="Y2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42" s="279">
        <f>IF(MAX(tbl2020POS[[#This Row],[P]:[PR]])=tbl2020POS[[#This Row],[P]],1,0)</f>
        <v>0</v>
      </c>
      <c r="AA242" s="279">
        <f>IF(tbl2020POS[[#This Row],[QUALP]]=1,IF(tbl2020POS[[#This Row],[GS]]&gt;=GS_TO_QUALIFY,1,0),0)</f>
        <v>0</v>
      </c>
      <c r="AB242" s="279">
        <f>IF(tbl2020POS[[#This Row],[QUALP]]=1,IF(tbl2020POS[[#This Row],[G]]-tbl2020POS[[#This Row],[GS]]&gt;=RP_APP_TO_QUALIFY,1,0),0)</f>
        <v>0</v>
      </c>
      <c r="AC242" s="279" t="e">
        <f>IF(tbl2020POS[[#This Row],[C]]&gt;=GAMES_TO_QUALIFY,1,IF(tbl2020POS[[#This Row],[PRIMPOS]]="C",1,0))</f>
        <v>#REF!</v>
      </c>
      <c r="AD242" s="279" t="e">
        <f>IF(tbl2020POS[[#This Row],[1B]]&gt;=GAMES_TO_QUALIFY,1,IF(tbl2020POS[[#This Row],[PRIMPOS]]="1B",1,0))</f>
        <v>#REF!</v>
      </c>
      <c r="AE242" s="279" t="e">
        <f>IF(tbl2020POS[[#This Row],[2B]]&gt;=GAMES_TO_QUALIFY,1,IF(tbl2020POS[[#This Row],[PRIMPOS]]="2B",1,0))</f>
        <v>#REF!</v>
      </c>
      <c r="AF242" s="279" t="e">
        <f>IF(tbl2020POS[[#This Row],[3B]]&gt;=GAMES_TO_QUALIFY,1,IF(tbl2020POS[[#This Row],[PRIMPOS]]="3B",1,0))</f>
        <v>#REF!</v>
      </c>
      <c r="AG242" s="279" t="e">
        <f>IF(tbl2020POS[[#This Row],[SS]]&gt;=GAMES_TO_QUALIFY,1,IF(tbl2020POS[[#This Row],[PRIMPOS]]="SS",1,0))</f>
        <v>#REF!</v>
      </c>
      <c r="AH242" s="279" t="e">
        <f>IF(tbl2020POS[[#This Row],[LF]]&gt;=GAMES_TO_QUALIFY,1,0)</f>
        <v>#REF!</v>
      </c>
      <c r="AI242" s="279" t="e">
        <f>IF(tbl2020POS[[#This Row],[CF]]&gt;=GAMES_TO_QUALIFY,1,0)</f>
        <v>#REF!</v>
      </c>
      <c r="AJ242" s="279" t="e">
        <f>IF(tbl2020POS[[#This Row],[RF]]&gt;=GAMES_TO_QUALIFY,1,0)</f>
        <v>#REF!</v>
      </c>
      <c r="AK242" s="279" t="e">
        <f>IF(tbl2020POS[[#This Row],[OF]]&gt;=GAMES_TO_QUALIFY,1,IF(tbl2020POS[[#This Row],[PRIMPOS]]="OF",1,0))</f>
        <v>#REF!</v>
      </c>
      <c r="AL242" s="279" t="e">
        <f>IF(tbl2020POS[[#This Row],[DH]]&gt;=GAMES_TO_QUALIFY,1,IF(tbl2020POS[[#This Row],[PRIMPOS]]="DH",1,0))</f>
        <v>#REF!</v>
      </c>
      <c r="AM242" s="279" t="e" cm="1">
        <f t="array" aca="1" ref="AM2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2" s="280" t="str">
        <f>IFERROR(LEFT(tbl2020POS[[#This Row],[POSROUGH]],LEN(tbl2020POS[[#This Row],[POSROUGH]])-1),"")</f>
        <v/>
      </c>
      <c r="AP24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3" spans="1:42" x14ac:dyDescent="0.3">
      <c r="A243" s="277">
        <v>240</v>
      </c>
      <c r="B243" t="s">
        <v>20802</v>
      </c>
      <c r="C243" s="277">
        <v>27</v>
      </c>
      <c r="D243" s="278" t="s">
        <v>20607</v>
      </c>
      <c r="E243" s="277">
        <v>2</v>
      </c>
      <c r="F243" s="277">
        <v>18</v>
      </c>
      <c r="G243" s="277">
        <v>0</v>
      </c>
      <c r="H243" s="277">
        <v>0</v>
      </c>
      <c r="I243" s="277">
        <v>18</v>
      </c>
      <c r="J243" s="277">
        <v>18</v>
      </c>
      <c r="K243" s="277">
        <v>0</v>
      </c>
      <c r="L243" s="277">
        <v>0</v>
      </c>
      <c r="M243" s="277">
        <v>0</v>
      </c>
      <c r="N243" s="277">
        <v>0</v>
      </c>
      <c r="O243" s="277">
        <v>0</v>
      </c>
      <c r="P243" s="277">
        <v>0</v>
      </c>
      <c r="Q243" s="277">
        <v>0</v>
      </c>
      <c r="R243" s="277">
        <v>0</v>
      </c>
      <c r="S243" s="277">
        <v>0</v>
      </c>
      <c r="T243" s="277">
        <v>0</v>
      </c>
      <c r="U243" s="277">
        <v>0</v>
      </c>
      <c r="V243" s="277">
        <v>0</v>
      </c>
      <c r="W243" s="279" t="e">
        <f t="shared" si="3"/>
        <v>#REF!</v>
      </c>
      <c r="X243" s="279" t="s">
        <v>21883</v>
      </c>
      <c r="Y2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3" s="279">
        <f>IF(MAX(tbl2020POS[[#This Row],[P]:[PR]])=tbl2020POS[[#This Row],[P]],1,0)</f>
        <v>1</v>
      </c>
      <c r="AA243" s="279">
        <f>IF(tbl2020POS[[#This Row],[QUALP]]=1,IF(tbl2020POS[[#This Row],[GS]]&gt;=GS_TO_QUALIFY,1,0),0)</f>
        <v>0</v>
      </c>
      <c r="AB243" s="279">
        <f>IF(tbl2020POS[[#This Row],[QUALP]]=1,IF(tbl2020POS[[#This Row],[G]]-tbl2020POS[[#This Row],[GS]]&gt;=RP_APP_TO_QUALIFY,1,0),0)</f>
        <v>1</v>
      </c>
      <c r="AC243" s="279" t="e">
        <f>IF(tbl2020POS[[#This Row],[C]]&gt;=GAMES_TO_QUALIFY,1,IF(tbl2020POS[[#This Row],[PRIMPOS]]="C",1,0))</f>
        <v>#REF!</v>
      </c>
      <c r="AD243" s="279" t="e">
        <f>IF(tbl2020POS[[#This Row],[1B]]&gt;=GAMES_TO_QUALIFY,1,IF(tbl2020POS[[#This Row],[PRIMPOS]]="1B",1,0))</f>
        <v>#REF!</v>
      </c>
      <c r="AE243" s="279" t="e">
        <f>IF(tbl2020POS[[#This Row],[2B]]&gt;=GAMES_TO_QUALIFY,1,IF(tbl2020POS[[#This Row],[PRIMPOS]]="2B",1,0))</f>
        <v>#REF!</v>
      </c>
      <c r="AF243" s="279" t="e">
        <f>IF(tbl2020POS[[#This Row],[3B]]&gt;=GAMES_TO_QUALIFY,1,IF(tbl2020POS[[#This Row],[PRIMPOS]]="3B",1,0))</f>
        <v>#REF!</v>
      </c>
      <c r="AG243" s="279" t="e">
        <f>IF(tbl2020POS[[#This Row],[SS]]&gt;=GAMES_TO_QUALIFY,1,IF(tbl2020POS[[#This Row],[PRIMPOS]]="SS",1,0))</f>
        <v>#REF!</v>
      </c>
      <c r="AH243" s="279" t="e">
        <f>IF(tbl2020POS[[#This Row],[LF]]&gt;=GAMES_TO_QUALIFY,1,0)</f>
        <v>#REF!</v>
      </c>
      <c r="AI243" s="279" t="e">
        <f>IF(tbl2020POS[[#This Row],[CF]]&gt;=GAMES_TO_QUALIFY,1,0)</f>
        <v>#REF!</v>
      </c>
      <c r="AJ243" s="279" t="e">
        <f>IF(tbl2020POS[[#This Row],[RF]]&gt;=GAMES_TO_QUALIFY,1,0)</f>
        <v>#REF!</v>
      </c>
      <c r="AK243" s="279" t="e">
        <f>IF(tbl2020POS[[#This Row],[OF]]&gt;=GAMES_TO_QUALIFY,1,IF(tbl2020POS[[#This Row],[PRIMPOS]]="OF",1,0))</f>
        <v>#REF!</v>
      </c>
      <c r="AL243" s="279" t="e">
        <f>IF(tbl2020POS[[#This Row],[DH]]&gt;=GAMES_TO_QUALIFY,1,IF(tbl2020POS[[#This Row],[PRIMPOS]]="DH",1,0))</f>
        <v>#REF!</v>
      </c>
      <c r="AM243" s="279" t="str" cm="1">
        <f t="array" aca="1" ref="AM2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3" s="280" t="str">
        <f>IFERROR(LEFT(tbl2020POS[[#This Row],[POSROUGH]],LEN(tbl2020POS[[#This Row],[POSROUGH]])-1),"")</f>
        <v/>
      </c>
      <c r="AP24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44" spans="1:42" x14ac:dyDescent="0.3">
      <c r="A244" s="277">
        <v>241</v>
      </c>
      <c r="B244" t="s">
        <v>20803</v>
      </c>
      <c r="C244" s="277">
        <v>29</v>
      </c>
      <c r="D244" s="278" t="s">
        <v>1413</v>
      </c>
      <c r="E244" s="277">
        <v>4</v>
      </c>
      <c r="F244" s="277">
        <v>34</v>
      </c>
      <c r="G244" s="277">
        <v>33</v>
      </c>
      <c r="H244" s="277">
        <v>34</v>
      </c>
      <c r="I244" s="277">
        <v>15</v>
      </c>
      <c r="J244" s="277">
        <v>0</v>
      </c>
      <c r="K244" s="277">
        <v>0</v>
      </c>
      <c r="L244" s="277">
        <v>15</v>
      </c>
      <c r="M244" s="277">
        <v>0</v>
      </c>
      <c r="N244" s="277">
        <v>0</v>
      </c>
      <c r="O244" s="277">
        <v>0</v>
      </c>
      <c r="P244" s="277">
        <v>0</v>
      </c>
      <c r="Q244" s="277">
        <v>0</v>
      </c>
      <c r="R244" s="277">
        <v>0</v>
      </c>
      <c r="S244" s="277">
        <v>0</v>
      </c>
      <c r="T244" s="277">
        <v>18</v>
      </c>
      <c r="U244" s="277">
        <v>1</v>
      </c>
      <c r="V244" s="277">
        <v>0</v>
      </c>
      <c r="W244" s="279" t="e">
        <f t="shared" si="3"/>
        <v>#REF!</v>
      </c>
      <c r="X244" s="279" t="s">
        <v>14185</v>
      </c>
      <c r="Y2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44" s="279">
        <f>IF(MAX(tbl2020POS[[#This Row],[P]:[PR]])=tbl2020POS[[#This Row],[P]],1,0)</f>
        <v>0</v>
      </c>
      <c r="AA244" s="279">
        <f>IF(tbl2020POS[[#This Row],[QUALP]]=1,IF(tbl2020POS[[#This Row],[GS]]&gt;=GS_TO_QUALIFY,1,0),0)</f>
        <v>0</v>
      </c>
      <c r="AB244" s="279">
        <f>IF(tbl2020POS[[#This Row],[QUALP]]=1,IF(tbl2020POS[[#This Row],[G]]-tbl2020POS[[#This Row],[GS]]&gt;=RP_APP_TO_QUALIFY,1,0),0)</f>
        <v>0</v>
      </c>
      <c r="AC244" s="279" t="e">
        <f>IF(tbl2020POS[[#This Row],[C]]&gt;=GAMES_TO_QUALIFY,1,IF(tbl2020POS[[#This Row],[PRIMPOS]]="C",1,0))</f>
        <v>#REF!</v>
      </c>
      <c r="AD244" s="279" t="e">
        <f>IF(tbl2020POS[[#This Row],[1B]]&gt;=GAMES_TO_QUALIFY,1,IF(tbl2020POS[[#This Row],[PRIMPOS]]="1B",1,0))</f>
        <v>#REF!</v>
      </c>
      <c r="AE244" s="279" t="e">
        <f>IF(tbl2020POS[[#This Row],[2B]]&gt;=GAMES_TO_QUALIFY,1,IF(tbl2020POS[[#This Row],[PRIMPOS]]="2B",1,0))</f>
        <v>#REF!</v>
      </c>
      <c r="AF244" s="279" t="e">
        <f>IF(tbl2020POS[[#This Row],[3B]]&gt;=GAMES_TO_QUALIFY,1,IF(tbl2020POS[[#This Row],[PRIMPOS]]="3B",1,0))</f>
        <v>#REF!</v>
      </c>
      <c r="AG244" s="279" t="e">
        <f>IF(tbl2020POS[[#This Row],[SS]]&gt;=GAMES_TO_QUALIFY,1,IF(tbl2020POS[[#This Row],[PRIMPOS]]="SS",1,0))</f>
        <v>#REF!</v>
      </c>
      <c r="AH244" s="279" t="e">
        <f>IF(tbl2020POS[[#This Row],[LF]]&gt;=GAMES_TO_QUALIFY,1,0)</f>
        <v>#REF!</v>
      </c>
      <c r="AI244" s="279" t="e">
        <f>IF(tbl2020POS[[#This Row],[CF]]&gt;=GAMES_TO_QUALIFY,1,0)</f>
        <v>#REF!</v>
      </c>
      <c r="AJ244" s="279" t="e">
        <f>IF(tbl2020POS[[#This Row],[RF]]&gt;=GAMES_TO_QUALIFY,1,0)</f>
        <v>#REF!</v>
      </c>
      <c r="AK244" s="279" t="e">
        <f>IF(tbl2020POS[[#This Row],[OF]]&gt;=GAMES_TO_QUALIFY,1,IF(tbl2020POS[[#This Row],[PRIMPOS]]="OF",1,0))</f>
        <v>#REF!</v>
      </c>
      <c r="AL244" s="279" t="e">
        <f>IF(tbl2020POS[[#This Row],[DH]]&gt;=GAMES_TO_QUALIFY,1,IF(tbl2020POS[[#This Row],[PRIMPOS]]="DH",1,0))</f>
        <v>#REF!</v>
      </c>
      <c r="AM244" s="279" t="e" cm="1">
        <f t="array" aca="1" ref="AM2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4" s="280" t="str">
        <f>IFERROR(LEFT(tbl2020POS[[#This Row],[POSROUGH]],LEN(tbl2020POS[[#This Row],[POSROUGH]])-1),"")</f>
        <v/>
      </c>
      <c r="AP24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5" spans="1:42" x14ac:dyDescent="0.3">
      <c r="A245" s="277">
        <v>242</v>
      </c>
      <c r="B245" t="s">
        <v>20804</v>
      </c>
      <c r="C245" s="277">
        <v>30</v>
      </c>
      <c r="D245" s="278" t="s">
        <v>20628</v>
      </c>
      <c r="E245" s="277">
        <v>8</v>
      </c>
      <c r="F245" s="277">
        <v>11</v>
      </c>
      <c r="G245" s="277">
        <v>11</v>
      </c>
      <c r="H245" s="277">
        <v>0</v>
      </c>
      <c r="I245" s="277">
        <v>11</v>
      </c>
      <c r="J245" s="277">
        <v>11</v>
      </c>
      <c r="K245" s="277">
        <v>0</v>
      </c>
      <c r="L245" s="277">
        <v>0</v>
      </c>
      <c r="M245" s="277">
        <v>0</v>
      </c>
      <c r="N245" s="277">
        <v>0</v>
      </c>
      <c r="O245" s="277">
        <v>0</v>
      </c>
      <c r="P245" s="277">
        <v>0</v>
      </c>
      <c r="Q245" s="277">
        <v>0</v>
      </c>
      <c r="R245" s="277">
        <v>0</v>
      </c>
      <c r="S245" s="277">
        <v>0</v>
      </c>
      <c r="T245" s="277">
        <v>0</v>
      </c>
      <c r="U245" s="277">
        <v>0</v>
      </c>
      <c r="V245" s="277">
        <v>0</v>
      </c>
      <c r="W245" s="279" t="e">
        <f t="shared" si="3"/>
        <v>#REF!</v>
      </c>
      <c r="X245" s="279" t="s">
        <v>1793</v>
      </c>
      <c r="Y2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5" s="279">
        <f>IF(MAX(tbl2020POS[[#This Row],[P]:[PR]])=tbl2020POS[[#This Row],[P]],1,0)</f>
        <v>1</v>
      </c>
      <c r="AA245" s="279">
        <f>IF(tbl2020POS[[#This Row],[QUALP]]=1,IF(tbl2020POS[[#This Row],[GS]]&gt;=GS_TO_QUALIFY,1,0),0)</f>
        <v>1</v>
      </c>
      <c r="AB245" s="279">
        <f>IF(tbl2020POS[[#This Row],[QUALP]]=1,IF(tbl2020POS[[#This Row],[G]]-tbl2020POS[[#This Row],[GS]]&gt;=RP_APP_TO_QUALIFY,1,0),0)</f>
        <v>0</v>
      </c>
      <c r="AC245" s="279" t="e">
        <f>IF(tbl2020POS[[#This Row],[C]]&gt;=GAMES_TO_QUALIFY,1,IF(tbl2020POS[[#This Row],[PRIMPOS]]="C",1,0))</f>
        <v>#REF!</v>
      </c>
      <c r="AD245" s="279" t="e">
        <f>IF(tbl2020POS[[#This Row],[1B]]&gt;=GAMES_TO_QUALIFY,1,IF(tbl2020POS[[#This Row],[PRIMPOS]]="1B",1,0))</f>
        <v>#REF!</v>
      </c>
      <c r="AE245" s="279" t="e">
        <f>IF(tbl2020POS[[#This Row],[2B]]&gt;=GAMES_TO_QUALIFY,1,IF(tbl2020POS[[#This Row],[PRIMPOS]]="2B",1,0))</f>
        <v>#REF!</v>
      </c>
      <c r="AF245" s="279" t="e">
        <f>IF(tbl2020POS[[#This Row],[3B]]&gt;=GAMES_TO_QUALIFY,1,IF(tbl2020POS[[#This Row],[PRIMPOS]]="3B",1,0))</f>
        <v>#REF!</v>
      </c>
      <c r="AG245" s="279" t="e">
        <f>IF(tbl2020POS[[#This Row],[SS]]&gt;=GAMES_TO_QUALIFY,1,IF(tbl2020POS[[#This Row],[PRIMPOS]]="SS",1,0))</f>
        <v>#REF!</v>
      </c>
      <c r="AH245" s="279" t="e">
        <f>IF(tbl2020POS[[#This Row],[LF]]&gt;=GAMES_TO_QUALIFY,1,0)</f>
        <v>#REF!</v>
      </c>
      <c r="AI245" s="279" t="e">
        <f>IF(tbl2020POS[[#This Row],[CF]]&gt;=GAMES_TO_QUALIFY,1,0)</f>
        <v>#REF!</v>
      </c>
      <c r="AJ245" s="279" t="e">
        <f>IF(tbl2020POS[[#This Row],[RF]]&gt;=GAMES_TO_QUALIFY,1,0)</f>
        <v>#REF!</v>
      </c>
      <c r="AK245" s="279" t="e">
        <f>IF(tbl2020POS[[#This Row],[OF]]&gt;=GAMES_TO_QUALIFY,1,IF(tbl2020POS[[#This Row],[PRIMPOS]]="OF",1,0))</f>
        <v>#REF!</v>
      </c>
      <c r="AL245" s="279" t="e">
        <f>IF(tbl2020POS[[#This Row],[DH]]&gt;=GAMES_TO_QUALIFY,1,IF(tbl2020POS[[#This Row],[PRIMPOS]]="DH",1,0))</f>
        <v>#REF!</v>
      </c>
      <c r="AM245" s="279" t="str" cm="1">
        <f t="array" aca="1" ref="AM2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5" s="280" t="str">
        <f>IFERROR(LEFT(tbl2020POS[[#This Row],[POSROUGH]],LEN(tbl2020POS[[#This Row],[POSROUGH]])-1),"")</f>
        <v/>
      </c>
      <c r="AP24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46" spans="1:42" x14ac:dyDescent="0.3">
      <c r="A246" s="277">
        <v>243</v>
      </c>
      <c r="B246" t="s">
        <v>20805</v>
      </c>
      <c r="C246" s="277">
        <v>28</v>
      </c>
      <c r="D246" s="278" t="s">
        <v>1509</v>
      </c>
      <c r="E246" s="277">
        <v>3</v>
      </c>
      <c r="F246" s="277">
        <v>5</v>
      </c>
      <c r="G246" s="277">
        <v>2</v>
      </c>
      <c r="H246" s="277">
        <v>5</v>
      </c>
      <c r="I246" s="277">
        <v>5</v>
      </c>
      <c r="J246" s="277">
        <v>0</v>
      </c>
      <c r="K246" s="277">
        <v>0</v>
      </c>
      <c r="L246" s="277">
        <v>0</v>
      </c>
      <c r="M246" s="277">
        <v>0</v>
      </c>
      <c r="N246" s="277">
        <v>0</v>
      </c>
      <c r="O246" s="277">
        <v>0</v>
      </c>
      <c r="P246" s="277">
        <v>0</v>
      </c>
      <c r="Q246" s="277">
        <v>4</v>
      </c>
      <c r="R246" s="277">
        <v>1</v>
      </c>
      <c r="S246" s="277">
        <v>5</v>
      </c>
      <c r="T246" s="277">
        <v>0</v>
      </c>
      <c r="U246" s="277">
        <v>0</v>
      </c>
      <c r="V246" s="277">
        <v>1</v>
      </c>
      <c r="W246" s="279" t="e">
        <f t="shared" si="3"/>
        <v>#REF!</v>
      </c>
      <c r="X246" s="279" t="s">
        <v>14943</v>
      </c>
      <c r="Y2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46" s="279">
        <f>IF(MAX(tbl2020POS[[#This Row],[P]:[PR]])=tbl2020POS[[#This Row],[P]],1,0)</f>
        <v>0</v>
      </c>
      <c r="AA246" s="279">
        <f>IF(tbl2020POS[[#This Row],[QUALP]]=1,IF(tbl2020POS[[#This Row],[GS]]&gt;=GS_TO_QUALIFY,1,0),0)</f>
        <v>0</v>
      </c>
      <c r="AB246" s="279">
        <f>IF(tbl2020POS[[#This Row],[QUALP]]=1,IF(tbl2020POS[[#This Row],[G]]-tbl2020POS[[#This Row],[GS]]&gt;=RP_APP_TO_QUALIFY,1,0),0)</f>
        <v>0</v>
      </c>
      <c r="AC246" s="279" t="e">
        <f>IF(tbl2020POS[[#This Row],[C]]&gt;=GAMES_TO_QUALIFY,1,IF(tbl2020POS[[#This Row],[PRIMPOS]]="C",1,0))</f>
        <v>#REF!</v>
      </c>
      <c r="AD246" s="279" t="e">
        <f>IF(tbl2020POS[[#This Row],[1B]]&gt;=GAMES_TO_QUALIFY,1,IF(tbl2020POS[[#This Row],[PRIMPOS]]="1B",1,0))</f>
        <v>#REF!</v>
      </c>
      <c r="AE246" s="279" t="e">
        <f>IF(tbl2020POS[[#This Row],[2B]]&gt;=GAMES_TO_QUALIFY,1,IF(tbl2020POS[[#This Row],[PRIMPOS]]="2B",1,0))</f>
        <v>#REF!</v>
      </c>
      <c r="AF246" s="279" t="e">
        <f>IF(tbl2020POS[[#This Row],[3B]]&gt;=GAMES_TO_QUALIFY,1,IF(tbl2020POS[[#This Row],[PRIMPOS]]="3B",1,0))</f>
        <v>#REF!</v>
      </c>
      <c r="AG246" s="279" t="e">
        <f>IF(tbl2020POS[[#This Row],[SS]]&gt;=GAMES_TO_QUALIFY,1,IF(tbl2020POS[[#This Row],[PRIMPOS]]="SS",1,0))</f>
        <v>#REF!</v>
      </c>
      <c r="AH246" s="279" t="e">
        <f>IF(tbl2020POS[[#This Row],[LF]]&gt;=GAMES_TO_QUALIFY,1,0)</f>
        <v>#REF!</v>
      </c>
      <c r="AI246" s="279" t="e">
        <f>IF(tbl2020POS[[#This Row],[CF]]&gt;=GAMES_TO_QUALIFY,1,0)</f>
        <v>#REF!</v>
      </c>
      <c r="AJ246" s="279" t="e">
        <f>IF(tbl2020POS[[#This Row],[RF]]&gt;=GAMES_TO_QUALIFY,1,0)</f>
        <v>#REF!</v>
      </c>
      <c r="AK246" s="279" t="e">
        <f>IF(tbl2020POS[[#This Row],[OF]]&gt;=GAMES_TO_QUALIFY,1,IF(tbl2020POS[[#This Row],[PRIMPOS]]="OF",1,0))</f>
        <v>#REF!</v>
      </c>
      <c r="AL246" s="279" t="e">
        <f>IF(tbl2020POS[[#This Row],[DH]]&gt;=GAMES_TO_QUALIFY,1,IF(tbl2020POS[[#This Row],[PRIMPOS]]="DH",1,0))</f>
        <v>#REF!</v>
      </c>
      <c r="AM246" s="279" t="e" cm="1">
        <f t="array" aca="1" ref="AM2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6" s="280" t="str">
        <f>IFERROR(LEFT(tbl2020POS[[#This Row],[POSROUGH]],LEN(tbl2020POS[[#This Row],[POSROUGH]])-1),"")</f>
        <v/>
      </c>
      <c r="AP24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7" spans="1:42" x14ac:dyDescent="0.3">
      <c r="A247" s="277">
        <v>244</v>
      </c>
      <c r="B247" t="s">
        <v>20806</v>
      </c>
      <c r="C247" s="277">
        <v>25</v>
      </c>
      <c r="D247" s="278" t="s">
        <v>20567</v>
      </c>
      <c r="E247" s="277">
        <v>4</v>
      </c>
      <c r="F247" s="277">
        <v>16</v>
      </c>
      <c r="G247" s="277">
        <v>9</v>
      </c>
      <c r="H247" s="277">
        <v>16</v>
      </c>
      <c r="I247" s="277">
        <v>12</v>
      </c>
      <c r="J247" s="277">
        <v>0</v>
      </c>
      <c r="K247" s="277">
        <v>0</v>
      </c>
      <c r="L247" s="277">
        <v>0</v>
      </c>
      <c r="M247" s="277">
        <v>0</v>
      </c>
      <c r="N247" s="277">
        <v>0</v>
      </c>
      <c r="O247" s="277">
        <v>0</v>
      </c>
      <c r="P247" s="277">
        <v>1</v>
      </c>
      <c r="Q247" s="277">
        <v>5</v>
      </c>
      <c r="R247" s="277">
        <v>8</v>
      </c>
      <c r="S247" s="277">
        <v>12</v>
      </c>
      <c r="T247" s="277">
        <v>3</v>
      </c>
      <c r="U247" s="277">
        <v>5</v>
      </c>
      <c r="V247" s="277">
        <v>0</v>
      </c>
      <c r="W247" s="279" t="e">
        <f t="shared" si="3"/>
        <v>#REF!</v>
      </c>
      <c r="X247" s="279" t="s">
        <v>13696</v>
      </c>
      <c r="Y2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47" s="279">
        <f>IF(MAX(tbl2020POS[[#This Row],[P]:[PR]])=tbl2020POS[[#This Row],[P]],1,0)</f>
        <v>0</v>
      </c>
      <c r="AA247" s="279">
        <f>IF(tbl2020POS[[#This Row],[QUALP]]=1,IF(tbl2020POS[[#This Row],[GS]]&gt;=GS_TO_QUALIFY,1,0),0)</f>
        <v>0</v>
      </c>
      <c r="AB247" s="279">
        <f>IF(tbl2020POS[[#This Row],[QUALP]]=1,IF(tbl2020POS[[#This Row],[G]]-tbl2020POS[[#This Row],[GS]]&gt;=RP_APP_TO_QUALIFY,1,0),0)</f>
        <v>0</v>
      </c>
      <c r="AC247" s="279" t="e">
        <f>IF(tbl2020POS[[#This Row],[C]]&gt;=GAMES_TO_QUALIFY,1,IF(tbl2020POS[[#This Row],[PRIMPOS]]="C",1,0))</f>
        <v>#REF!</v>
      </c>
      <c r="AD247" s="279" t="e">
        <f>IF(tbl2020POS[[#This Row],[1B]]&gt;=GAMES_TO_QUALIFY,1,IF(tbl2020POS[[#This Row],[PRIMPOS]]="1B",1,0))</f>
        <v>#REF!</v>
      </c>
      <c r="AE247" s="279" t="e">
        <f>IF(tbl2020POS[[#This Row],[2B]]&gt;=GAMES_TO_QUALIFY,1,IF(tbl2020POS[[#This Row],[PRIMPOS]]="2B",1,0))</f>
        <v>#REF!</v>
      </c>
      <c r="AF247" s="279" t="e">
        <f>IF(tbl2020POS[[#This Row],[3B]]&gt;=GAMES_TO_QUALIFY,1,IF(tbl2020POS[[#This Row],[PRIMPOS]]="3B",1,0))</f>
        <v>#REF!</v>
      </c>
      <c r="AG247" s="279" t="e">
        <f>IF(tbl2020POS[[#This Row],[SS]]&gt;=GAMES_TO_QUALIFY,1,IF(tbl2020POS[[#This Row],[PRIMPOS]]="SS",1,0))</f>
        <v>#REF!</v>
      </c>
      <c r="AH247" s="279" t="e">
        <f>IF(tbl2020POS[[#This Row],[LF]]&gt;=GAMES_TO_QUALIFY,1,0)</f>
        <v>#REF!</v>
      </c>
      <c r="AI247" s="279" t="e">
        <f>IF(tbl2020POS[[#This Row],[CF]]&gt;=GAMES_TO_QUALIFY,1,0)</f>
        <v>#REF!</v>
      </c>
      <c r="AJ247" s="279" t="e">
        <f>IF(tbl2020POS[[#This Row],[RF]]&gt;=GAMES_TO_QUALIFY,1,0)</f>
        <v>#REF!</v>
      </c>
      <c r="AK247" s="279" t="e">
        <f>IF(tbl2020POS[[#This Row],[OF]]&gt;=GAMES_TO_QUALIFY,1,IF(tbl2020POS[[#This Row],[PRIMPOS]]="OF",1,0))</f>
        <v>#REF!</v>
      </c>
      <c r="AL247" s="279" t="e">
        <f>IF(tbl2020POS[[#This Row],[DH]]&gt;=GAMES_TO_QUALIFY,1,IF(tbl2020POS[[#This Row],[PRIMPOS]]="DH",1,0))</f>
        <v>#REF!</v>
      </c>
      <c r="AM247" s="279" t="e" cm="1">
        <f t="array" aca="1" ref="AM2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7" s="280" t="str">
        <f>IFERROR(LEFT(tbl2020POS[[#This Row],[POSROUGH]],LEN(tbl2020POS[[#This Row],[POSROUGH]])-1),"")</f>
        <v/>
      </c>
      <c r="AP24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8" spans="1:42" x14ac:dyDescent="0.3">
      <c r="A248" s="277">
        <v>245</v>
      </c>
      <c r="B248" t="s">
        <v>20807</v>
      </c>
      <c r="C248" s="277">
        <v>28</v>
      </c>
      <c r="D248" s="278" t="s">
        <v>1464</v>
      </c>
      <c r="E248" s="277">
        <v>3</v>
      </c>
      <c r="F248" s="277">
        <v>30</v>
      </c>
      <c r="G248" s="277">
        <v>0</v>
      </c>
      <c r="H248" s="277">
        <v>0</v>
      </c>
      <c r="I248" s="277">
        <v>30</v>
      </c>
      <c r="J248" s="277">
        <v>30</v>
      </c>
      <c r="K248" s="277">
        <v>0</v>
      </c>
      <c r="L248" s="277">
        <v>0</v>
      </c>
      <c r="M248" s="277">
        <v>0</v>
      </c>
      <c r="N248" s="277">
        <v>0</v>
      </c>
      <c r="O248" s="277">
        <v>0</v>
      </c>
      <c r="P248" s="277">
        <v>0</v>
      </c>
      <c r="Q248" s="277">
        <v>0</v>
      </c>
      <c r="R248" s="277">
        <v>0</v>
      </c>
      <c r="S248" s="277">
        <v>0</v>
      </c>
      <c r="T248" s="277">
        <v>0</v>
      </c>
      <c r="U248" s="277">
        <v>0</v>
      </c>
      <c r="V248" s="277">
        <v>0</v>
      </c>
      <c r="W248" s="279" t="e">
        <f t="shared" si="3"/>
        <v>#REF!</v>
      </c>
      <c r="X248" s="279" t="s">
        <v>15801</v>
      </c>
      <c r="Y2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8" s="279">
        <f>IF(MAX(tbl2020POS[[#This Row],[P]:[PR]])=tbl2020POS[[#This Row],[P]],1,0)</f>
        <v>1</v>
      </c>
      <c r="AA248" s="279">
        <f>IF(tbl2020POS[[#This Row],[QUALP]]=1,IF(tbl2020POS[[#This Row],[GS]]&gt;=GS_TO_QUALIFY,1,0),0)</f>
        <v>0</v>
      </c>
      <c r="AB248" s="279">
        <f>IF(tbl2020POS[[#This Row],[QUALP]]=1,IF(tbl2020POS[[#This Row],[G]]-tbl2020POS[[#This Row],[GS]]&gt;=RP_APP_TO_QUALIFY,1,0),0)</f>
        <v>1</v>
      </c>
      <c r="AC248" s="279" t="e">
        <f>IF(tbl2020POS[[#This Row],[C]]&gt;=GAMES_TO_QUALIFY,1,IF(tbl2020POS[[#This Row],[PRIMPOS]]="C",1,0))</f>
        <v>#REF!</v>
      </c>
      <c r="AD248" s="279" t="e">
        <f>IF(tbl2020POS[[#This Row],[1B]]&gt;=GAMES_TO_QUALIFY,1,IF(tbl2020POS[[#This Row],[PRIMPOS]]="1B",1,0))</f>
        <v>#REF!</v>
      </c>
      <c r="AE248" s="279" t="e">
        <f>IF(tbl2020POS[[#This Row],[2B]]&gt;=GAMES_TO_QUALIFY,1,IF(tbl2020POS[[#This Row],[PRIMPOS]]="2B",1,0))</f>
        <v>#REF!</v>
      </c>
      <c r="AF248" s="279" t="e">
        <f>IF(tbl2020POS[[#This Row],[3B]]&gt;=GAMES_TO_QUALIFY,1,IF(tbl2020POS[[#This Row],[PRIMPOS]]="3B",1,0))</f>
        <v>#REF!</v>
      </c>
      <c r="AG248" s="279" t="e">
        <f>IF(tbl2020POS[[#This Row],[SS]]&gt;=GAMES_TO_QUALIFY,1,IF(tbl2020POS[[#This Row],[PRIMPOS]]="SS",1,0))</f>
        <v>#REF!</v>
      </c>
      <c r="AH248" s="279" t="e">
        <f>IF(tbl2020POS[[#This Row],[LF]]&gt;=GAMES_TO_QUALIFY,1,0)</f>
        <v>#REF!</v>
      </c>
      <c r="AI248" s="279" t="e">
        <f>IF(tbl2020POS[[#This Row],[CF]]&gt;=GAMES_TO_QUALIFY,1,0)</f>
        <v>#REF!</v>
      </c>
      <c r="AJ248" s="279" t="e">
        <f>IF(tbl2020POS[[#This Row],[RF]]&gt;=GAMES_TO_QUALIFY,1,0)</f>
        <v>#REF!</v>
      </c>
      <c r="AK248" s="279" t="e">
        <f>IF(tbl2020POS[[#This Row],[OF]]&gt;=GAMES_TO_QUALIFY,1,IF(tbl2020POS[[#This Row],[PRIMPOS]]="OF",1,0))</f>
        <v>#REF!</v>
      </c>
      <c r="AL248" s="279" t="e">
        <f>IF(tbl2020POS[[#This Row],[DH]]&gt;=GAMES_TO_QUALIFY,1,IF(tbl2020POS[[#This Row],[PRIMPOS]]="DH",1,0))</f>
        <v>#REF!</v>
      </c>
      <c r="AM248" s="279" t="str" cm="1">
        <f t="array" aca="1" ref="AM2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8" s="280" t="str">
        <f>IFERROR(LEFT(tbl2020POS[[#This Row],[POSROUGH]],LEN(tbl2020POS[[#This Row],[POSROUGH]])-1),"")</f>
        <v/>
      </c>
      <c r="AP24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49" spans="1:42" x14ac:dyDescent="0.3">
      <c r="A249" s="277">
        <v>246</v>
      </c>
      <c r="B249" t="s">
        <v>20808</v>
      </c>
      <c r="C249" s="277">
        <v>25</v>
      </c>
      <c r="D249" s="278" t="s">
        <v>1376</v>
      </c>
      <c r="E249" s="277">
        <v>6</v>
      </c>
      <c r="F249" s="277">
        <v>58</v>
      </c>
      <c r="G249" s="277">
        <v>56</v>
      </c>
      <c r="H249" s="277">
        <v>58</v>
      </c>
      <c r="I249" s="277">
        <v>57</v>
      </c>
      <c r="J249" s="277">
        <v>0</v>
      </c>
      <c r="K249" s="277">
        <v>0</v>
      </c>
      <c r="L249" s="277">
        <v>0</v>
      </c>
      <c r="M249" s="277">
        <v>0</v>
      </c>
      <c r="N249" s="277">
        <v>0</v>
      </c>
      <c r="O249" s="277">
        <v>57</v>
      </c>
      <c r="P249" s="277">
        <v>0</v>
      </c>
      <c r="Q249" s="277">
        <v>0</v>
      </c>
      <c r="R249" s="277">
        <v>0</v>
      </c>
      <c r="S249" s="277">
        <v>0</v>
      </c>
      <c r="T249" s="277">
        <v>0</v>
      </c>
      <c r="U249" s="277">
        <v>2</v>
      </c>
      <c r="V249" s="277">
        <v>0</v>
      </c>
      <c r="W249" s="279" t="e">
        <f t="shared" si="3"/>
        <v>#REF!</v>
      </c>
      <c r="X249" s="279" t="s">
        <v>3833</v>
      </c>
      <c r="Y2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49" s="279">
        <f>IF(MAX(tbl2020POS[[#This Row],[P]:[PR]])=tbl2020POS[[#This Row],[P]],1,0)</f>
        <v>0</v>
      </c>
      <c r="AA249" s="279">
        <f>IF(tbl2020POS[[#This Row],[QUALP]]=1,IF(tbl2020POS[[#This Row],[GS]]&gt;=GS_TO_QUALIFY,1,0),0)</f>
        <v>0</v>
      </c>
      <c r="AB249" s="279">
        <f>IF(tbl2020POS[[#This Row],[QUALP]]=1,IF(tbl2020POS[[#This Row],[G]]-tbl2020POS[[#This Row],[GS]]&gt;=RP_APP_TO_QUALIFY,1,0),0)</f>
        <v>0</v>
      </c>
      <c r="AC249" s="279" t="e">
        <f>IF(tbl2020POS[[#This Row],[C]]&gt;=GAMES_TO_QUALIFY,1,IF(tbl2020POS[[#This Row],[PRIMPOS]]="C",1,0))</f>
        <v>#REF!</v>
      </c>
      <c r="AD249" s="279" t="e">
        <f>IF(tbl2020POS[[#This Row],[1B]]&gt;=GAMES_TO_QUALIFY,1,IF(tbl2020POS[[#This Row],[PRIMPOS]]="1B",1,0))</f>
        <v>#REF!</v>
      </c>
      <c r="AE249" s="279" t="e">
        <f>IF(tbl2020POS[[#This Row],[2B]]&gt;=GAMES_TO_QUALIFY,1,IF(tbl2020POS[[#This Row],[PRIMPOS]]="2B",1,0))</f>
        <v>#REF!</v>
      </c>
      <c r="AF249" s="279" t="e">
        <f>IF(tbl2020POS[[#This Row],[3B]]&gt;=GAMES_TO_QUALIFY,1,IF(tbl2020POS[[#This Row],[PRIMPOS]]="3B",1,0))</f>
        <v>#REF!</v>
      </c>
      <c r="AG249" s="279" t="e">
        <f>IF(tbl2020POS[[#This Row],[SS]]&gt;=GAMES_TO_QUALIFY,1,IF(tbl2020POS[[#This Row],[PRIMPOS]]="SS",1,0))</f>
        <v>#REF!</v>
      </c>
      <c r="AH249" s="279" t="e">
        <f>IF(tbl2020POS[[#This Row],[LF]]&gt;=GAMES_TO_QUALIFY,1,0)</f>
        <v>#REF!</v>
      </c>
      <c r="AI249" s="279" t="e">
        <f>IF(tbl2020POS[[#This Row],[CF]]&gt;=GAMES_TO_QUALIFY,1,0)</f>
        <v>#REF!</v>
      </c>
      <c r="AJ249" s="279" t="e">
        <f>IF(tbl2020POS[[#This Row],[RF]]&gt;=GAMES_TO_QUALIFY,1,0)</f>
        <v>#REF!</v>
      </c>
      <c r="AK249" s="279" t="e">
        <f>IF(tbl2020POS[[#This Row],[OF]]&gt;=GAMES_TO_QUALIFY,1,IF(tbl2020POS[[#This Row],[PRIMPOS]]="OF",1,0))</f>
        <v>#REF!</v>
      </c>
      <c r="AL249" s="279" t="e">
        <f>IF(tbl2020POS[[#This Row],[DH]]&gt;=GAMES_TO_QUALIFY,1,IF(tbl2020POS[[#This Row],[PRIMPOS]]="DH",1,0))</f>
        <v>#REF!</v>
      </c>
      <c r="AM249" s="279" t="e" cm="1">
        <f t="array" aca="1" ref="AM2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9" s="280" t="str">
        <f>IFERROR(LEFT(tbl2020POS[[#This Row],[POSROUGH]],LEN(tbl2020POS[[#This Row],[POSROUGH]])-1),"")</f>
        <v/>
      </c>
      <c r="AP24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0" spans="1:42" x14ac:dyDescent="0.3">
      <c r="A250" s="277">
        <v>247</v>
      </c>
      <c r="B250" t="s">
        <v>20809</v>
      </c>
      <c r="C250" s="277">
        <v>25</v>
      </c>
      <c r="D250" s="278" t="s">
        <v>1392</v>
      </c>
      <c r="E250" s="277">
        <v>3</v>
      </c>
      <c r="F250" s="277">
        <v>5</v>
      </c>
      <c r="G250" s="277">
        <v>1</v>
      </c>
      <c r="H250" s="277">
        <v>0</v>
      </c>
      <c r="I250" s="277">
        <v>5</v>
      </c>
      <c r="J250" s="277">
        <v>5</v>
      </c>
      <c r="K250" s="277">
        <v>0</v>
      </c>
      <c r="L250" s="277">
        <v>0</v>
      </c>
      <c r="M250" s="277">
        <v>0</v>
      </c>
      <c r="N250" s="277">
        <v>0</v>
      </c>
      <c r="O250" s="277">
        <v>0</v>
      </c>
      <c r="P250" s="277">
        <v>0</v>
      </c>
      <c r="Q250" s="277">
        <v>0</v>
      </c>
      <c r="R250" s="277">
        <v>0</v>
      </c>
      <c r="S250" s="277">
        <v>0</v>
      </c>
      <c r="T250" s="277">
        <v>0</v>
      </c>
      <c r="U250" s="277">
        <v>0</v>
      </c>
      <c r="V250" s="277">
        <v>0</v>
      </c>
      <c r="W250" s="279" t="e">
        <f t="shared" si="3"/>
        <v>#REF!</v>
      </c>
      <c r="X250" s="279" t="s">
        <v>15807</v>
      </c>
      <c r="Y2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0" s="279">
        <f>IF(MAX(tbl2020POS[[#This Row],[P]:[PR]])=tbl2020POS[[#This Row],[P]],1,0)</f>
        <v>1</v>
      </c>
      <c r="AA250" s="279">
        <f>IF(tbl2020POS[[#This Row],[QUALP]]=1,IF(tbl2020POS[[#This Row],[GS]]&gt;=GS_TO_QUALIFY,1,0),0)</f>
        <v>0</v>
      </c>
      <c r="AB250" s="279">
        <f>IF(tbl2020POS[[#This Row],[QUALP]]=1,IF(tbl2020POS[[#This Row],[G]]-tbl2020POS[[#This Row],[GS]]&gt;=RP_APP_TO_QUALIFY,1,0),0)</f>
        <v>0</v>
      </c>
      <c r="AC250" s="279" t="e">
        <f>IF(tbl2020POS[[#This Row],[C]]&gt;=GAMES_TO_QUALIFY,1,IF(tbl2020POS[[#This Row],[PRIMPOS]]="C",1,0))</f>
        <v>#REF!</v>
      </c>
      <c r="AD250" s="279" t="e">
        <f>IF(tbl2020POS[[#This Row],[1B]]&gt;=GAMES_TO_QUALIFY,1,IF(tbl2020POS[[#This Row],[PRIMPOS]]="1B",1,0))</f>
        <v>#REF!</v>
      </c>
      <c r="AE250" s="279" t="e">
        <f>IF(tbl2020POS[[#This Row],[2B]]&gt;=GAMES_TO_QUALIFY,1,IF(tbl2020POS[[#This Row],[PRIMPOS]]="2B",1,0))</f>
        <v>#REF!</v>
      </c>
      <c r="AF250" s="279" t="e">
        <f>IF(tbl2020POS[[#This Row],[3B]]&gt;=GAMES_TO_QUALIFY,1,IF(tbl2020POS[[#This Row],[PRIMPOS]]="3B",1,0))</f>
        <v>#REF!</v>
      </c>
      <c r="AG250" s="279" t="e">
        <f>IF(tbl2020POS[[#This Row],[SS]]&gt;=GAMES_TO_QUALIFY,1,IF(tbl2020POS[[#This Row],[PRIMPOS]]="SS",1,0))</f>
        <v>#REF!</v>
      </c>
      <c r="AH250" s="279" t="e">
        <f>IF(tbl2020POS[[#This Row],[LF]]&gt;=GAMES_TO_QUALIFY,1,0)</f>
        <v>#REF!</v>
      </c>
      <c r="AI250" s="279" t="e">
        <f>IF(tbl2020POS[[#This Row],[CF]]&gt;=GAMES_TO_QUALIFY,1,0)</f>
        <v>#REF!</v>
      </c>
      <c r="AJ250" s="279" t="e">
        <f>IF(tbl2020POS[[#This Row],[RF]]&gt;=GAMES_TO_QUALIFY,1,0)</f>
        <v>#REF!</v>
      </c>
      <c r="AK250" s="279" t="e">
        <f>IF(tbl2020POS[[#This Row],[OF]]&gt;=GAMES_TO_QUALIFY,1,IF(tbl2020POS[[#This Row],[PRIMPOS]]="OF",1,0))</f>
        <v>#REF!</v>
      </c>
      <c r="AL250" s="279" t="e">
        <f>IF(tbl2020POS[[#This Row],[DH]]&gt;=GAMES_TO_QUALIFY,1,IF(tbl2020POS[[#This Row],[PRIMPOS]]="DH",1,0))</f>
        <v>#REF!</v>
      </c>
      <c r="AM250" s="279" t="str" cm="1">
        <f t="array" aca="1" ref="AM2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0" s="280" t="str">
        <f>IFERROR(LEFT(tbl2020POS[[#This Row],[POSROUGH]],LEN(tbl2020POS[[#This Row],[POSROUGH]])-1),"")</f>
        <v/>
      </c>
      <c r="AP25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51" spans="1:42" x14ac:dyDescent="0.3">
      <c r="A251" s="277">
        <v>248</v>
      </c>
      <c r="B251" t="s">
        <v>20810</v>
      </c>
      <c r="C251" s="277">
        <v>30</v>
      </c>
      <c r="D251" s="278" t="s">
        <v>1565</v>
      </c>
      <c r="E251" s="277">
        <v>6</v>
      </c>
      <c r="F251" s="277">
        <v>2</v>
      </c>
      <c r="G251" s="277">
        <v>0</v>
      </c>
      <c r="H251" s="277">
        <v>0</v>
      </c>
      <c r="I251" s="277">
        <v>2</v>
      </c>
      <c r="J251" s="277">
        <v>2</v>
      </c>
      <c r="K251" s="277">
        <v>0</v>
      </c>
      <c r="L251" s="277">
        <v>0</v>
      </c>
      <c r="M251" s="277">
        <v>0</v>
      </c>
      <c r="N251" s="277">
        <v>0</v>
      </c>
      <c r="O251" s="277">
        <v>0</v>
      </c>
      <c r="P251" s="277">
        <v>0</v>
      </c>
      <c r="Q251" s="277">
        <v>0</v>
      </c>
      <c r="R251" s="277">
        <v>0</v>
      </c>
      <c r="S251" s="277">
        <v>0</v>
      </c>
      <c r="T251" s="277">
        <v>0</v>
      </c>
      <c r="U251" s="277">
        <v>0</v>
      </c>
      <c r="V251" s="277">
        <v>0</v>
      </c>
      <c r="W251" s="279" t="e">
        <f t="shared" si="3"/>
        <v>#REF!</v>
      </c>
      <c r="X251" s="279" t="s">
        <v>14072</v>
      </c>
      <c r="Y2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1" s="279">
        <f>IF(MAX(tbl2020POS[[#This Row],[P]:[PR]])=tbl2020POS[[#This Row],[P]],1,0)</f>
        <v>1</v>
      </c>
      <c r="AA251" s="279">
        <f>IF(tbl2020POS[[#This Row],[QUALP]]=1,IF(tbl2020POS[[#This Row],[GS]]&gt;=GS_TO_QUALIFY,1,0),0)</f>
        <v>0</v>
      </c>
      <c r="AB251" s="279">
        <f>IF(tbl2020POS[[#This Row],[QUALP]]=1,IF(tbl2020POS[[#This Row],[G]]-tbl2020POS[[#This Row],[GS]]&gt;=RP_APP_TO_QUALIFY,1,0),0)</f>
        <v>0</v>
      </c>
      <c r="AC251" s="279" t="e">
        <f>IF(tbl2020POS[[#This Row],[C]]&gt;=GAMES_TO_QUALIFY,1,IF(tbl2020POS[[#This Row],[PRIMPOS]]="C",1,0))</f>
        <v>#REF!</v>
      </c>
      <c r="AD251" s="279" t="e">
        <f>IF(tbl2020POS[[#This Row],[1B]]&gt;=GAMES_TO_QUALIFY,1,IF(tbl2020POS[[#This Row],[PRIMPOS]]="1B",1,0))</f>
        <v>#REF!</v>
      </c>
      <c r="AE251" s="279" t="e">
        <f>IF(tbl2020POS[[#This Row],[2B]]&gt;=GAMES_TO_QUALIFY,1,IF(tbl2020POS[[#This Row],[PRIMPOS]]="2B",1,0))</f>
        <v>#REF!</v>
      </c>
      <c r="AF251" s="279" t="e">
        <f>IF(tbl2020POS[[#This Row],[3B]]&gt;=GAMES_TO_QUALIFY,1,IF(tbl2020POS[[#This Row],[PRIMPOS]]="3B",1,0))</f>
        <v>#REF!</v>
      </c>
      <c r="AG251" s="279" t="e">
        <f>IF(tbl2020POS[[#This Row],[SS]]&gt;=GAMES_TO_QUALIFY,1,IF(tbl2020POS[[#This Row],[PRIMPOS]]="SS",1,0))</f>
        <v>#REF!</v>
      </c>
      <c r="AH251" s="279" t="e">
        <f>IF(tbl2020POS[[#This Row],[LF]]&gt;=GAMES_TO_QUALIFY,1,0)</f>
        <v>#REF!</v>
      </c>
      <c r="AI251" s="279" t="e">
        <f>IF(tbl2020POS[[#This Row],[CF]]&gt;=GAMES_TO_QUALIFY,1,0)</f>
        <v>#REF!</v>
      </c>
      <c r="AJ251" s="279" t="e">
        <f>IF(tbl2020POS[[#This Row],[RF]]&gt;=GAMES_TO_QUALIFY,1,0)</f>
        <v>#REF!</v>
      </c>
      <c r="AK251" s="279" t="e">
        <f>IF(tbl2020POS[[#This Row],[OF]]&gt;=GAMES_TO_QUALIFY,1,IF(tbl2020POS[[#This Row],[PRIMPOS]]="OF",1,0))</f>
        <v>#REF!</v>
      </c>
      <c r="AL251" s="279" t="e">
        <f>IF(tbl2020POS[[#This Row],[DH]]&gt;=GAMES_TO_QUALIFY,1,IF(tbl2020POS[[#This Row],[PRIMPOS]]="DH",1,0))</f>
        <v>#REF!</v>
      </c>
      <c r="AM251" s="279" t="str" cm="1">
        <f t="array" aca="1" ref="AM2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1" s="280" t="str">
        <f>IFERROR(LEFT(tbl2020POS[[#This Row],[POSROUGH]],LEN(tbl2020POS[[#This Row],[POSROUGH]])-1),"")</f>
        <v/>
      </c>
      <c r="AP25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52" spans="1:42" x14ac:dyDescent="0.3">
      <c r="A252" s="277">
        <v>249</v>
      </c>
      <c r="B252" t="s">
        <v>20811</v>
      </c>
      <c r="C252" s="277">
        <v>28</v>
      </c>
      <c r="D252" s="278" t="s">
        <v>1389</v>
      </c>
      <c r="E252" s="277">
        <v>4</v>
      </c>
      <c r="F252" s="277">
        <v>8</v>
      </c>
      <c r="G252" s="277">
        <v>0</v>
      </c>
      <c r="H252" s="277">
        <v>0</v>
      </c>
      <c r="I252" s="277">
        <v>8</v>
      </c>
      <c r="J252" s="277">
        <v>8</v>
      </c>
      <c r="K252" s="277">
        <v>0</v>
      </c>
      <c r="L252" s="277">
        <v>0</v>
      </c>
      <c r="M252" s="277">
        <v>0</v>
      </c>
      <c r="N252" s="277">
        <v>0</v>
      </c>
      <c r="O252" s="277">
        <v>0</v>
      </c>
      <c r="P252" s="277">
        <v>0</v>
      </c>
      <c r="Q252" s="277">
        <v>0</v>
      </c>
      <c r="R252" s="277">
        <v>0</v>
      </c>
      <c r="S252" s="277">
        <v>0</v>
      </c>
      <c r="T252" s="277">
        <v>0</v>
      </c>
      <c r="U252" s="277">
        <v>0</v>
      </c>
      <c r="V252" s="277">
        <v>0</v>
      </c>
      <c r="W252" s="279" t="e">
        <f t="shared" si="3"/>
        <v>#REF!</v>
      </c>
      <c r="X252" s="279" t="s">
        <v>13702</v>
      </c>
      <c r="Y2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2" s="279">
        <f>IF(MAX(tbl2020POS[[#This Row],[P]:[PR]])=tbl2020POS[[#This Row],[P]],1,0)</f>
        <v>1</v>
      </c>
      <c r="AA252" s="279">
        <f>IF(tbl2020POS[[#This Row],[QUALP]]=1,IF(tbl2020POS[[#This Row],[GS]]&gt;=GS_TO_QUALIFY,1,0),0)</f>
        <v>0</v>
      </c>
      <c r="AB252" s="279">
        <f>IF(tbl2020POS[[#This Row],[QUALP]]=1,IF(tbl2020POS[[#This Row],[G]]-tbl2020POS[[#This Row],[GS]]&gt;=RP_APP_TO_QUALIFY,1,0),0)</f>
        <v>1</v>
      </c>
      <c r="AC252" s="279" t="e">
        <f>IF(tbl2020POS[[#This Row],[C]]&gt;=GAMES_TO_QUALIFY,1,IF(tbl2020POS[[#This Row],[PRIMPOS]]="C",1,0))</f>
        <v>#REF!</v>
      </c>
      <c r="AD252" s="279" t="e">
        <f>IF(tbl2020POS[[#This Row],[1B]]&gt;=GAMES_TO_QUALIFY,1,IF(tbl2020POS[[#This Row],[PRIMPOS]]="1B",1,0))</f>
        <v>#REF!</v>
      </c>
      <c r="AE252" s="279" t="e">
        <f>IF(tbl2020POS[[#This Row],[2B]]&gt;=GAMES_TO_QUALIFY,1,IF(tbl2020POS[[#This Row],[PRIMPOS]]="2B",1,0))</f>
        <v>#REF!</v>
      </c>
      <c r="AF252" s="279" t="e">
        <f>IF(tbl2020POS[[#This Row],[3B]]&gt;=GAMES_TO_QUALIFY,1,IF(tbl2020POS[[#This Row],[PRIMPOS]]="3B",1,0))</f>
        <v>#REF!</v>
      </c>
      <c r="AG252" s="279" t="e">
        <f>IF(tbl2020POS[[#This Row],[SS]]&gt;=GAMES_TO_QUALIFY,1,IF(tbl2020POS[[#This Row],[PRIMPOS]]="SS",1,0))</f>
        <v>#REF!</v>
      </c>
      <c r="AH252" s="279" t="e">
        <f>IF(tbl2020POS[[#This Row],[LF]]&gt;=GAMES_TO_QUALIFY,1,0)</f>
        <v>#REF!</v>
      </c>
      <c r="AI252" s="279" t="e">
        <f>IF(tbl2020POS[[#This Row],[CF]]&gt;=GAMES_TO_QUALIFY,1,0)</f>
        <v>#REF!</v>
      </c>
      <c r="AJ252" s="279" t="e">
        <f>IF(tbl2020POS[[#This Row],[RF]]&gt;=GAMES_TO_QUALIFY,1,0)</f>
        <v>#REF!</v>
      </c>
      <c r="AK252" s="279" t="e">
        <f>IF(tbl2020POS[[#This Row],[OF]]&gt;=GAMES_TO_QUALIFY,1,IF(tbl2020POS[[#This Row],[PRIMPOS]]="OF",1,0))</f>
        <v>#REF!</v>
      </c>
      <c r="AL252" s="279" t="e">
        <f>IF(tbl2020POS[[#This Row],[DH]]&gt;=GAMES_TO_QUALIFY,1,IF(tbl2020POS[[#This Row],[PRIMPOS]]="DH",1,0))</f>
        <v>#REF!</v>
      </c>
      <c r="AM252" s="279" t="str" cm="1">
        <f t="array" aca="1" ref="AM2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2" s="280" t="str">
        <f>IFERROR(LEFT(tbl2020POS[[#This Row],[POSROUGH]],LEN(tbl2020POS[[#This Row],[POSROUGH]])-1),"")</f>
        <v/>
      </c>
      <c r="AP25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3" spans="1:42" x14ac:dyDescent="0.3">
      <c r="A253" s="277">
        <v>250</v>
      </c>
      <c r="B253" t="s">
        <v>20812</v>
      </c>
      <c r="C253" s="277">
        <v>25</v>
      </c>
      <c r="D253" s="278" t="s">
        <v>1416</v>
      </c>
      <c r="E253" s="277" t="s">
        <v>20557</v>
      </c>
      <c r="F253" s="277">
        <v>2</v>
      </c>
      <c r="G253" s="277">
        <v>1</v>
      </c>
      <c r="H253" s="277">
        <v>2</v>
      </c>
      <c r="I253" s="277">
        <v>2</v>
      </c>
      <c r="J253" s="277">
        <v>0</v>
      </c>
      <c r="K253" s="277">
        <v>0</v>
      </c>
      <c r="L253" s="277">
        <v>2</v>
      </c>
      <c r="M253" s="277">
        <v>0</v>
      </c>
      <c r="N253" s="277">
        <v>0</v>
      </c>
      <c r="O253" s="277">
        <v>0</v>
      </c>
      <c r="P253" s="277">
        <v>0</v>
      </c>
      <c r="Q253" s="277">
        <v>0</v>
      </c>
      <c r="R253" s="277">
        <v>0</v>
      </c>
      <c r="S253" s="277">
        <v>0</v>
      </c>
      <c r="T253" s="277">
        <v>0</v>
      </c>
      <c r="U253" s="277">
        <v>0</v>
      </c>
      <c r="V253" s="277">
        <v>0</v>
      </c>
      <c r="W253" s="279" t="e">
        <f t="shared" si="3"/>
        <v>#REF!</v>
      </c>
      <c r="X253" s="279" t="s">
        <v>21884</v>
      </c>
      <c r="Y2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53" s="279">
        <f>IF(MAX(tbl2020POS[[#This Row],[P]:[PR]])=tbl2020POS[[#This Row],[P]],1,0)</f>
        <v>0</v>
      </c>
      <c r="AA253" s="279">
        <f>IF(tbl2020POS[[#This Row],[QUALP]]=1,IF(tbl2020POS[[#This Row],[GS]]&gt;=GS_TO_QUALIFY,1,0),0)</f>
        <v>0</v>
      </c>
      <c r="AB253" s="279">
        <f>IF(tbl2020POS[[#This Row],[QUALP]]=1,IF(tbl2020POS[[#This Row],[G]]-tbl2020POS[[#This Row],[GS]]&gt;=RP_APP_TO_QUALIFY,1,0),0)</f>
        <v>0</v>
      </c>
      <c r="AC253" s="279" t="e">
        <f>IF(tbl2020POS[[#This Row],[C]]&gt;=GAMES_TO_QUALIFY,1,IF(tbl2020POS[[#This Row],[PRIMPOS]]="C",1,0))</f>
        <v>#REF!</v>
      </c>
      <c r="AD253" s="279" t="e">
        <f>IF(tbl2020POS[[#This Row],[1B]]&gt;=GAMES_TO_QUALIFY,1,IF(tbl2020POS[[#This Row],[PRIMPOS]]="1B",1,0))</f>
        <v>#REF!</v>
      </c>
      <c r="AE253" s="279" t="e">
        <f>IF(tbl2020POS[[#This Row],[2B]]&gt;=GAMES_TO_QUALIFY,1,IF(tbl2020POS[[#This Row],[PRIMPOS]]="2B",1,0))</f>
        <v>#REF!</v>
      </c>
      <c r="AF253" s="279" t="e">
        <f>IF(tbl2020POS[[#This Row],[3B]]&gt;=GAMES_TO_QUALIFY,1,IF(tbl2020POS[[#This Row],[PRIMPOS]]="3B",1,0))</f>
        <v>#REF!</v>
      </c>
      <c r="AG253" s="279" t="e">
        <f>IF(tbl2020POS[[#This Row],[SS]]&gt;=GAMES_TO_QUALIFY,1,IF(tbl2020POS[[#This Row],[PRIMPOS]]="SS",1,0))</f>
        <v>#REF!</v>
      </c>
      <c r="AH253" s="279" t="e">
        <f>IF(tbl2020POS[[#This Row],[LF]]&gt;=GAMES_TO_QUALIFY,1,0)</f>
        <v>#REF!</v>
      </c>
      <c r="AI253" s="279" t="e">
        <f>IF(tbl2020POS[[#This Row],[CF]]&gt;=GAMES_TO_QUALIFY,1,0)</f>
        <v>#REF!</v>
      </c>
      <c r="AJ253" s="279" t="e">
        <f>IF(tbl2020POS[[#This Row],[RF]]&gt;=GAMES_TO_QUALIFY,1,0)</f>
        <v>#REF!</v>
      </c>
      <c r="AK253" s="279" t="e">
        <f>IF(tbl2020POS[[#This Row],[OF]]&gt;=GAMES_TO_QUALIFY,1,IF(tbl2020POS[[#This Row],[PRIMPOS]]="OF",1,0))</f>
        <v>#REF!</v>
      </c>
      <c r="AL253" s="279" t="e">
        <f>IF(tbl2020POS[[#This Row],[DH]]&gt;=GAMES_TO_QUALIFY,1,IF(tbl2020POS[[#This Row],[PRIMPOS]]="DH",1,0))</f>
        <v>#REF!</v>
      </c>
      <c r="AM253" s="279" t="e" cm="1">
        <f t="array" aca="1" ref="AM2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3" s="280" t="str">
        <f>IFERROR(LEFT(tbl2020POS[[#This Row],[POSROUGH]],LEN(tbl2020POS[[#This Row],[POSROUGH]])-1),"")</f>
        <v/>
      </c>
      <c r="AP25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4" spans="1:42" x14ac:dyDescent="0.3">
      <c r="A254" s="277">
        <v>251</v>
      </c>
      <c r="B254" t="s">
        <v>20813</v>
      </c>
      <c r="C254" s="277">
        <v>33</v>
      </c>
      <c r="D254" s="278" t="s">
        <v>20607</v>
      </c>
      <c r="E254" s="277">
        <v>10</v>
      </c>
      <c r="F254" s="277">
        <v>54</v>
      </c>
      <c r="G254" s="277">
        <v>47</v>
      </c>
      <c r="H254" s="277">
        <v>54</v>
      </c>
      <c r="I254" s="277">
        <v>53</v>
      </c>
      <c r="J254" s="277">
        <v>0</v>
      </c>
      <c r="K254" s="277">
        <v>0</v>
      </c>
      <c r="L254" s="277">
        <v>0</v>
      </c>
      <c r="M254" s="277">
        <v>0</v>
      </c>
      <c r="N254" s="277">
        <v>0</v>
      </c>
      <c r="O254" s="277">
        <v>53</v>
      </c>
      <c r="P254" s="277">
        <v>0</v>
      </c>
      <c r="Q254" s="277">
        <v>0</v>
      </c>
      <c r="R254" s="277">
        <v>0</v>
      </c>
      <c r="S254" s="277">
        <v>0</v>
      </c>
      <c r="T254" s="277">
        <v>0</v>
      </c>
      <c r="U254" s="277">
        <v>1</v>
      </c>
      <c r="V254" s="277">
        <v>0</v>
      </c>
      <c r="W254" s="279" t="e">
        <f t="shared" si="3"/>
        <v>#REF!</v>
      </c>
      <c r="X254" s="279" t="s">
        <v>1809</v>
      </c>
      <c r="Y2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54" s="279">
        <f>IF(MAX(tbl2020POS[[#This Row],[P]:[PR]])=tbl2020POS[[#This Row],[P]],1,0)</f>
        <v>0</v>
      </c>
      <c r="AA254" s="279">
        <f>IF(tbl2020POS[[#This Row],[QUALP]]=1,IF(tbl2020POS[[#This Row],[GS]]&gt;=GS_TO_QUALIFY,1,0),0)</f>
        <v>0</v>
      </c>
      <c r="AB254" s="279">
        <f>IF(tbl2020POS[[#This Row],[QUALP]]=1,IF(tbl2020POS[[#This Row],[G]]-tbl2020POS[[#This Row],[GS]]&gt;=RP_APP_TO_QUALIFY,1,0),0)</f>
        <v>0</v>
      </c>
      <c r="AC254" s="279" t="e">
        <f>IF(tbl2020POS[[#This Row],[C]]&gt;=GAMES_TO_QUALIFY,1,IF(tbl2020POS[[#This Row],[PRIMPOS]]="C",1,0))</f>
        <v>#REF!</v>
      </c>
      <c r="AD254" s="279" t="e">
        <f>IF(tbl2020POS[[#This Row],[1B]]&gt;=GAMES_TO_QUALIFY,1,IF(tbl2020POS[[#This Row],[PRIMPOS]]="1B",1,0))</f>
        <v>#REF!</v>
      </c>
      <c r="AE254" s="279" t="e">
        <f>IF(tbl2020POS[[#This Row],[2B]]&gt;=GAMES_TO_QUALIFY,1,IF(tbl2020POS[[#This Row],[PRIMPOS]]="2B",1,0))</f>
        <v>#REF!</v>
      </c>
      <c r="AF254" s="279" t="e">
        <f>IF(tbl2020POS[[#This Row],[3B]]&gt;=GAMES_TO_QUALIFY,1,IF(tbl2020POS[[#This Row],[PRIMPOS]]="3B",1,0))</f>
        <v>#REF!</v>
      </c>
      <c r="AG254" s="279" t="e">
        <f>IF(tbl2020POS[[#This Row],[SS]]&gt;=GAMES_TO_QUALIFY,1,IF(tbl2020POS[[#This Row],[PRIMPOS]]="SS",1,0))</f>
        <v>#REF!</v>
      </c>
      <c r="AH254" s="279" t="e">
        <f>IF(tbl2020POS[[#This Row],[LF]]&gt;=GAMES_TO_QUALIFY,1,0)</f>
        <v>#REF!</v>
      </c>
      <c r="AI254" s="279" t="e">
        <f>IF(tbl2020POS[[#This Row],[CF]]&gt;=GAMES_TO_QUALIFY,1,0)</f>
        <v>#REF!</v>
      </c>
      <c r="AJ254" s="279" t="e">
        <f>IF(tbl2020POS[[#This Row],[RF]]&gt;=GAMES_TO_QUALIFY,1,0)</f>
        <v>#REF!</v>
      </c>
      <c r="AK254" s="279" t="e">
        <f>IF(tbl2020POS[[#This Row],[OF]]&gt;=GAMES_TO_QUALIFY,1,IF(tbl2020POS[[#This Row],[PRIMPOS]]="OF",1,0))</f>
        <v>#REF!</v>
      </c>
      <c r="AL254" s="279" t="e">
        <f>IF(tbl2020POS[[#This Row],[DH]]&gt;=GAMES_TO_QUALIFY,1,IF(tbl2020POS[[#This Row],[PRIMPOS]]="DH",1,0))</f>
        <v>#REF!</v>
      </c>
      <c r="AM254" s="279" t="e" cm="1">
        <f t="array" aca="1" ref="AM2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4" s="280" t="str">
        <f>IFERROR(LEFT(tbl2020POS[[#This Row],[POSROUGH]],LEN(tbl2020POS[[#This Row],[POSROUGH]])-1),"")</f>
        <v/>
      </c>
      <c r="AP25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5" spans="1:42" x14ac:dyDescent="0.3">
      <c r="A255" s="277">
        <v>252</v>
      </c>
      <c r="B255" t="s">
        <v>20814</v>
      </c>
      <c r="C255" s="277">
        <v>25</v>
      </c>
      <c r="D255" s="278" t="s">
        <v>1392</v>
      </c>
      <c r="E255" s="277">
        <v>4</v>
      </c>
      <c r="F255" s="277">
        <v>53</v>
      </c>
      <c r="G255" s="277">
        <v>53</v>
      </c>
      <c r="H255" s="277">
        <v>53</v>
      </c>
      <c r="I255" s="277">
        <v>53</v>
      </c>
      <c r="J255" s="277">
        <v>0</v>
      </c>
      <c r="K255" s="277">
        <v>0</v>
      </c>
      <c r="L255" s="277">
        <v>0</v>
      </c>
      <c r="M255" s="277">
        <v>0</v>
      </c>
      <c r="N255" s="277">
        <v>0</v>
      </c>
      <c r="O255" s="277">
        <v>53</v>
      </c>
      <c r="P255" s="277">
        <v>0</v>
      </c>
      <c r="Q255" s="277">
        <v>0</v>
      </c>
      <c r="R255" s="277">
        <v>0</v>
      </c>
      <c r="S255" s="277">
        <v>0</v>
      </c>
      <c r="T255" s="277">
        <v>0</v>
      </c>
      <c r="U255" s="277">
        <v>0</v>
      </c>
      <c r="V255" s="277">
        <v>0</v>
      </c>
      <c r="W255" s="279" t="e">
        <f t="shared" si="3"/>
        <v>#REF!</v>
      </c>
      <c r="X255" s="279" t="s">
        <v>9437</v>
      </c>
      <c r="Y2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55" s="279">
        <f>IF(MAX(tbl2020POS[[#This Row],[P]:[PR]])=tbl2020POS[[#This Row],[P]],1,0)</f>
        <v>0</v>
      </c>
      <c r="AA255" s="279">
        <f>IF(tbl2020POS[[#This Row],[QUALP]]=1,IF(tbl2020POS[[#This Row],[GS]]&gt;=GS_TO_QUALIFY,1,0),0)</f>
        <v>0</v>
      </c>
      <c r="AB255" s="279">
        <f>IF(tbl2020POS[[#This Row],[QUALP]]=1,IF(tbl2020POS[[#This Row],[G]]-tbl2020POS[[#This Row],[GS]]&gt;=RP_APP_TO_QUALIFY,1,0),0)</f>
        <v>0</v>
      </c>
      <c r="AC255" s="279" t="e">
        <f>IF(tbl2020POS[[#This Row],[C]]&gt;=GAMES_TO_QUALIFY,1,IF(tbl2020POS[[#This Row],[PRIMPOS]]="C",1,0))</f>
        <v>#REF!</v>
      </c>
      <c r="AD255" s="279" t="e">
        <f>IF(tbl2020POS[[#This Row],[1B]]&gt;=GAMES_TO_QUALIFY,1,IF(tbl2020POS[[#This Row],[PRIMPOS]]="1B",1,0))</f>
        <v>#REF!</v>
      </c>
      <c r="AE255" s="279" t="e">
        <f>IF(tbl2020POS[[#This Row],[2B]]&gt;=GAMES_TO_QUALIFY,1,IF(tbl2020POS[[#This Row],[PRIMPOS]]="2B",1,0))</f>
        <v>#REF!</v>
      </c>
      <c r="AF255" s="279" t="e">
        <f>IF(tbl2020POS[[#This Row],[3B]]&gt;=GAMES_TO_QUALIFY,1,IF(tbl2020POS[[#This Row],[PRIMPOS]]="3B",1,0))</f>
        <v>#REF!</v>
      </c>
      <c r="AG255" s="279" t="e">
        <f>IF(tbl2020POS[[#This Row],[SS]]&gt;=GAMES_TO_QUALIFY,1,IF(tbl2020POS[[#This Row],[PRIMPOS]]="SS",1,0))</f>
        <v>#REF!</v>
      </c>
      <c r="AH255" s="279" t="e">
        <f>IF(tbl2020POS[[#This Row],[LF]]&gt;=GAMES_TO_QUALIFY,1,0)</f>
        <v>#REF!</v>
      </c>
      <c r="AI255" s="279" t="e">
        <f>IF(tbl2020POS[[#This Row],[CF]]&gt;=GAMES_TO_QUALIFY,1,0)</f>
        <v>#REF!</v>
      </c>
      <c r="AJ255" s="279" t="e">
        <f>IF(tbl2020POS[[#This Row],[RF]]&gt;=GAMES_TO_QUALIFY,1,0)</f>
        <v>#REF!</v>
      </c>
      <c r="AK255" s="279" t="e">
        <f>IF(tbl2020POS[[#This Row],[OF]]&gt;=GAMES_TO_QUALIFY,1,IF(tbl2020POS[[#This Row],[PRIMPOS]]="OF",1,0))</f>
        <v>#REF!</v>
      </c>
      <c r="AL255" s="279" t="e">
        <f>IF(tbl2020POS[[#This Row],[DH]]&gt;=GAMES_TO_QUALIFY,1,IF(tbl2020POS[[#This Row],[PRIMPOS]]="DH",1,0))</f>
        <v>#REF!</v>
      </c>
      <c r="AM255" s="279" t="e" cm="1">
        <f t="array" aca="1" ref="AM2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5" s="280" t="str">
        <f>IFERROR(LEFT(tbl2020POS[[#This Row],[POSROUGH]],LEN(tbl2020POS[[#This Row],[POSROUGH]])-1),"")</f>
        <v/>
      </c>
      <c r="AP25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6" spans="1:42" x14ac:dyDescent="0.3">
      <c r="A256" s="277">
        <v>253</v>
      </c>
      <c r="B256" t="s">
        <v>20815</v>
      </c>
      <c r="C256" s="277">
        <v>28</v>
      </c>
      <c r="D256" s="278" t="s">
        <v>1531</v>
      </c>
      <c r="E256" s="277">
        <v>3</v>
      </c>
      <c r="F256" s="277">
        <v>26</v>
      </c>
      <c r="G256" s="277">
        <v>0</v>
      </c>
      <c r="H256" s="277">
        <v>0</v>
      </c>
      <c r="I256" s="277">
        <v>26</v>
      </c>
      <c r="J256" s="277">
        <v>26</v>
      </c>
      <c r="K256" s="277">
        <v>0</v>
      </c>
      <c r="L256" s="277">
        <v>0</v>
      </c>
      <c r="M256" s="277">
        <v>0</v>
      </c>
      <c r="N256" s="277">
        <v>0</v>
      </c>
      <c r="O256" s="277">
        <v>0</v>
      </c>
      <c r="P256" s="277">
        <v>0</v>
      </c>
      <c r="Q256" s="277">
        <v>0</v>
      </c>
      <c r="R256" s="277">
        <v>0</v>
      </c>
      <c r="S256" s="277">
        <v>0</v>
      </c>
      <c r="T256" s="277">
        <v>0</v>
      </c>
      <c r="U256" s="277">
        <v>0</v>
      </c>
      <c r="V256" s="277">
        <v>0</v>
      </c>
      <c r="W256" s="279" t="e">
        <f t="shared" si="3"/>
        <v>#REF!</v>
      </c>
      <c r="X256" s="279" t="s">
        <v>15822</v>
      </c>
      <c r="Y2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6" s="279">
        <f>IF(MAX(tbl2020POS[[#This Row],[P]:[PR]])=tbl2020POS[[#This Row],[P]],1,0)</f>
        <v>1</v>
      </c>
      <c r="AA256" s="279">
        <f>IF(tbl2020POS[[#This Row],[QUALP]]=1,IF(tbl2020POS[[#This Row],[GS]]&gt;=GS_TO_QUALIFY,1,0),0)</f>
        <v>0</v>
      </c>
      <c r="AB256" s="279">
        <f>IF(tbl2020POS[[#This Row],[QUALP]]=1,IF(tbl2020POS[[#This Row],[G]]-tbl2020POS[[#This Row],[GS]]&gt;=RP_APP_TO_QUALIFY,1,0),0)</f>
        <v>1</v>
      </c>
      <c r="AC256" s="279" t="e">
        <f>IF(tbl2020POS[[#This Row],[C]]&gt;=GAMES_TO_QUALIFY,1,IF(tbl2020POS[[#This Row],[PRIMPOS]]="C",1,0))</f>
        <v>#REF!</v>
      </c>
      <c r="AD256" s="279" t="e">
        <f>IF(tbl2020POS[[#This Row],[1B]]&gt;=GAMES_TO_QUALIFY,1,IF(tbl2020POS[[#This Row],[PRIMPOS]]="1B",1,0))</f>
        <v>#REF!</v>
      </c>
      <c r="AE256" s="279" t="e">
        <f>IF(tbl2020POS[[#This Row],[2B]]&gt;=GAMES_TO_QUALIFY,1,IF(tbl2020POS[[#This Row],[PRIMPOS]]="2B",1,0))</f>
        <v>#REF!</v>
      </c>
      <c r="AF256" s="279" t="e">
        <f>IF(tbl2020POS[[#This Row],[3B]]&gt;=GAMES_TO_QUALIFY,1,IF(tbl2020POS[[#This Row],[PRIMPOS]]="3B",1,0))</f>
        <v>#REF!</v>
      </c>
      <c r="AG256" s="279" t="e">
        <f>IF(tbl2020POS[[#This Row],[SS]]&gt;=GAMES_TO_QUALIFY,1,IF(tbl2020POS[[#This Row],[PRIMPOS]]="SS",1,0))</f>
        <v>#REF!</v>
      </c>
      <c r="AH256" s="279" t="e">
        <f>IF(tbl2020POS[[#This Row],[LF]]&gt;=GAMES_TO_QUALIFY,1,0)</f>
        <v>#REF!</v>
      </c>
      <c r="AI256" s="279" t="e">
        <f>IF(tbl2020POS[[#This Row],[CF]]&gt;=GAMES_TO_QUALIFY,1,0)</f>
        <v>#REF!</v>
      </c>
      <c r="AJ256" s="279" t="e">
        <f>IF(tbl2020POS[[#This Row],[RF]]&gt;=GAMES_TO_QUALIFY,1,0)</f>
        <v>#REF!</v>
      </c>
      <c r="AK256" s="279" t="e">
        <f>IF(tbl2020POS[[#This Row],[OF]]&gt;=GAMES_TO_QUALIFY,1,IF(tbl2020POS[[#This Row],[PRIMPOS]]="OF",1,0))</f>
        <v>#REF!</v>
      </c>
      <c r="AL256" s="279" t="e">
        <f>IF(tbl2020POS[[#This Row],[DH]]&gt;=GAMES_TO_QUALIFY,1,IF(tbl2020POS[[#This Row],[PRIMPOS]]="DH",1,0))</f>
        <v>#REF!</v>
      </c>
      <c r="AM256" s="279" t="str" cm="1">
        <f t="array" aca="1" ref="AM2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6" s="280" t="str">
        <f>IFERROR(LEFT(tbl2020POS[[#This Row],[POSROUGH]],LEN(tbl2020POS[[#This Row],[POSROUGH]])-1),"")</f>
        <v/>
      </c>
      <c r="AP25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7" spans="1:42" x14ac:dyDescent="0.3">
      <c r="A257" s="277">
        <v>254</v>
      </c>
      <c r="B257" t="s">
        <v>20816</v>
      </c>
      <c r="C257" s="277">
        <v>27</v>
      </c>
      <c r="D257" s="278" t="s">
        <v>1416</v>
      </c>
      <c r="E257" s="277">
        <v>4</v>
      </c>
      <c r="F257" s="277">
        <v>7</v>
      </c>
      <c r="G257" s="277">
        <v>0</v>
      </c>
      <c r="H257" s="277">
        <v>0</v>
      </c>
      <c r="I257" s="277">
        <v>7</v>
      </c>
      <c r="J257" s="277">
        <v>7</v>
      </c>
      <c r="K257" s="277">
        <v>0</v>
      </c>
      <c r="L257" s="277">
        <v>0</v>
      </c>
      <c r="M257" s="277">
        <v>0</v>
      </c>
      <c r="N257" s="277">
        <v>0</v>
      </c>
      <c r="O257" s="277">
        <v>0</v>
      </c>
      <c r="P257" s="277">
        <v>0</v>
      </c>
      <c r="Q257" s="277">
        <v>0</v>
      </c>
      <c r="R257" s="277">
        <v>0</v>
      </c>
      <c r="S257" s="277">
        <v>0</v>
      </c>
      <c r="T257" s="277">
        <v>0</v>
      </c>
      <c r="U257" s="277">
        <v>0</v>
      </c>
      <c r="V257" s="277">
        <v>0</v>
      </c>
      <c r="W257" s="279" t="e">
        <f t="shared" si="3"/>
        <v>#REF!</v>
      </c>
      <c r="X257" s="279" t="s">
        <v>9939</v>
      </c>
      <c r="Y2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7" s="279">
        <f>IF(MAX(tbl2020POS[[#This Row],[P]:[PR]])=tbl2020POS[[#This Row],[P]],1,0)</f>
        <v>1</v>
      </c>
      <c r="AA257" s="279">
        <f>IF(tbl2020POS[[#This Row],[QUALP]]=1,IF(tbl2020POS[[#This Row],[GS]]&gt;=GS_TO_QUALIFY,1,0),0)</f>
        <v>0</v>
      </c>
      <c r="AB257" s="279">
        <f>IF(tbl2020POS[[#This Row],[QUALP]]=1,IF(tbl2020POS[[#This Row],[G]]-tbl2020POS[[#This Row],[GS]]&gt;=RP_APP_TO_QUALIFY,1,0),0)</f>
        <v>1</v>
      </c>
      <c r="AC257" s="279" t="e">
        <f>IF(tbl2020POS[[#This Row],[C]]&gt;=GAMES_TO_QUALIFY,1,IF(tbl2020POS[[#This Row],[PRIMPOS]]="C",1,0))</f>
        <v>#REF!</v>
      </c>
      <c r="AD257" s="279" t="e">
        <f>IF(tbl2020POS[[#This Row],[1B]]&gt;=GAMES_TO_QUALIFY,1,IF(tbl2020POS[[#This Row],[PRIMPOS]]="1B",1,0))</f>
        <v>#REF!</v>
      </c>
      <c r="AE257" s="279" t="e">
        <f>IF(tbl2020POS[[#This Row],[2B]]&gt;=GAMES_TO_QUALIFY,1,IF(tbl2020POS[[#This Row],[PRIMPOS]]="2B",1,0))</f>
        <v>#REF!</v>
      </c>
      <c r="AF257" s="279" t="e">
        <f>IF(tbl2020POS[[#This Row],[3B]]&gt;=GAMES_TO_QUALIFY,1,IF(tbl2020POS[[#This Row],[PRIMPOS]]="3B",1,0))</f>
        <v>#REF!</v>
      </c>
      <c r="AG257" s="279" t="e">
        <f>IF(tbl2020POS[[#This Row],[SS]]&gt;=GAMES_TO_QUALIFY,1,IF(tbl2020POS[[#This Row],[PRIMPOS]]="SS",1,0))</f>
        <v>#REF!</v>
      </c>
      <c r="AH257" s="279" t="e">
        <f>IF(tbl2020POS[[#This Row],[LF]]&gt;=GAMES_TO_QUALIFY,1,0)</f>
        <v>#REF!</v>
      </c>
      <c r="AI257" s="279" t="e">
        <f>IF(tbl2020POS[[#This Row],[CF]]&gt;=GAMES_TO_QUALIFY,1,0)</f>
        <v>#REF!</v>
      </c>
      <c r="AJ257" s="279" t="e">
        <f>IF(tbl2020POS[[#This Row],[RF]]&gt;=GAMES_TO_QUALIFY,1,0)</f>
        <v>#REF!</v>
      </c>
      <c r="AK257" s="279" t="e">
        <f>IF(tbl2020POS[[#This Row],[OF]]&gt;=GAMES_TO_QUALIFY,1,IF(tbl2020POS[[#This Row],[PRIMPOS]]="OF",1,0))</f>
        <v>#REF!</v>
      </c>
      <c r="AL257" s="279" t="e">
        <f>IF(tbl2020POS[[#This Row],[DH]]&gt;=GAMES_TO_QUALIFY,1,IF(tbl2020POS[[#This Row],[PRIMPOS]]="DH",1,0))</f>
        <v>#REF!</v>
      </c>
      <c r="AM257" s="279" t="str" cm="1">
        <f t="array" aca="1" ref="AM2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7" s="280" t="str">
        <f>IFERROR(LEFT(tbl2020POS[[#This Row],[POSROUGH]],LEN(tbl2020POS[[#This Row],[POSROUGH]])-1),"")</f>
        <v/>
      </c>
      <c r="AP25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8" spans="1:42" x14ac:dyDescent="0.3">
      <c r="A258" s="277">
        <v>255</v>
      </c>
      <c r="B258" t="s">
        <v>20817</v>
      </c>
      <c r="C258" s="277">
        <v>25</v>
      </c>
      <c r="D258" s="278" t="s">
        <v>1395</v>
      </c>
      <c r="E258" s="277" t="s">
        <v>20557</v>
      </c>
      <c r="F258" s="277">
        <v>6</v>
      </c>
      <c r="G258" s="277">
        <v>0</v>
      </c>
      <c r="H258" s="277">
        <v>0</v>
      </c>
      <c r="I258" s="277">
        <v>6</v>
      </c>
      <c r="J258" s="277">
        <v>6</v>
      </c>
      <c r="K258" s="277">
        <v>0</v>
      </c>
      <c r="L258" s="277">
        <v>0</v>
      </c>
      <c r="M258" s="277">
        <v>0</v>
      </c>
      <c r="N258" s="277">
        <v>0</v>
      </c>
      <c r="O258" s="277">
        <v>0</v>
      </c>
      <c r="P258" s="277">
        <v>0</v>
      </c>
      <c r="Q258" s="277">
        <v>0</v>
      </c>
      <c r="R258" s="277">
        <v>0</v>
      </c>
      <c r="S258" s="277">
        <v>0</v>
      </c>
      <c r="T258" s="277">
        <v>0</v>
      </c>
      <c r="U258" s="277">
        <v>0</v>
      </c>
      <c r="V258" s="277">
        <v>0</v>
      </c>
      <c r="W258" s="279" t="e">
        <f t="shared" si="3"/>
        <v>#REF!</v>
      </c>
      <c r="X258" s="279" t="s">
        <v>21885</v>
      </c>
      <c r="Y2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8" s="279">
        <f>IF(MAX(tbl2020POS[[#This Row],[P]:[PR]])=tbl2020POS[[#This Row],[P]],1,0)</f>
        <v>1</v>
      </c>
      <c r="AA258" s="279">
        <f>IF(tbl2020POS[[#This Row],[QUALP]]=1,IF(tbl2020POS[[#This Row],[GS]]&gt;=GS_TO_QUALIFY,1,0),0)</f>
        <v>0</v>
      </c>
      <c r="AB258" s="279">
        <f>IF(tbl2020POS[[#This Row],[QUALP]]=1,IF(tbl2020POS[[#This Row],[G]]-tbl2020POS[[#This Row],[GS]]&gt;=RP_APP_TO_QUALIFY,1,0),0)</f>
        <v>1</v>
      </c>
      <c r="AC258" s="279" t="e">
        <f>IF(tbl2020POS[[#This Row],[C]]&gt;=GAMES_TO_QUALIFY,1,IF(tbl2020POS[[#This Row],[PRIMPOS]]="C",1,0))</f>
        <v>#REF!</v>
      </c>
      <c r="AD258" s="279" t="e">
        <f>IF(tbl2020POS[[#This Row],[1B]]&gt;=GAMES_TO_QUALIFY,1,IF(tbl2020POS[[#This Row],[PRIMPOS]]="1B",1,0))</f>
        <v>#REF!</v>
      </c>
      <c r="AE258" s="279" t="e">
        <f>IF(tbl2020POS[[#This Row],[2B]]&gt;=GAMES_TO_QUALIFY,1,IF(tbl2020POS[[#This Row],[PRIMPOS]]="2B",1,0))</f>
        <v>#REF!</v>
      </c>
      <c r="AF258" s="279" t="e">
        <f>IF(tbl2020POS[[#This Row],[3B]]&gt;=GAMES_TO_QUALIFY,1,IF(tbl2020POS[[#This Row],[PRIMPOS]]="3B",1,0))</f>
        <v>#REF!</v>
      </c>
      <c r="AG258" s="279" t="e">
        <f>IF(tbl2020POS[[#This Row],[SS]]&gt;=GAMES_TO_QUALIFY,1,IF(tbl2020POS[[#This Row],[PRIMPOS]]="SS",1,0))</f>
        <v>#REF!</v>
      </c>
      <c r="AH258" s="279" t="e">
        <f>IF(tbl2020POS[[#This Row],[LF]]&gt;=GAMES_TO_QUALIFY,1,0)</f>
        <v>#REF!</v>
      </c>
      <c r="AI258" s="279" t="e">
        <f>IF(tbl2020POS[[#This Row],[CF]]&gt;=GAMES_TO_QUALIFY,1,0)</f>
        <v>#REF!</v>
      </c>
      <c r="AJ258" s="279" t="e">
        <f>IF(tbl2020POS[[#This Row],[RF]]&gt;=GAMES_TO_QUALIFY,1,0)</f>
        <v>#REF!</v>
      </c>
      <c r="AK258" s="279" t="e">
        <f>IF(tbl2020POS[[#This Row],[OF]]&gt;=GAMES_TO_QUALIFY,1,IF(tbl2020POS[[#This Row],[PRIMPOS]]="OF",1,0))</f>
        <v>#REF!</v>
      </c>
      <c r="AL258" s="279" t="e">
        <f>IF(tbl2020POS[[#This Row],[DH]]&gt;=GAMES_TO_QUALIFY,1,IF(tbl2020POS[[#This Row],[PRIMPOS]]="DH",1,0))</f>
        <v>#REF!</v>
      </c>
      <c r="AM258" s="279" t="str" cm="1">
        <f t="array" aca="1" ref="AM2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8" s="280" t="str">
        <f>IFERROR(LEFT(tbl2020POS[[#This Row],[POSROUGH]],LEN(tbl2020POS[[#This Row],[POSROUGH]])-1),"")</f>
        <v/>
      </c>
      <c r="AP25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9" spans="1:42" x14ac:dyDescent="0.3">
      <c r="A259" s="277">
        <v>256</v>
      </c>
      <c r="B259" t="s">
        <v>20818</v>
      </c>
      <c r="C259" s="277">
        <v>21</v>
      </c>
      <c r="D259" s="278" t="s">
        <v>1464</v>
      </c>
      <c r="E259" s="277" t="s">
        <v>20557</v>
      </c>
      <c r="F259" s="277">
        <v>5</v>
      </c>
      <c r="G259" s="277">
        <v>0</v>
      </c>
      <c r="H259" s="277">
        <v>0</v>
      </c>
      <c r="I259" s="277">
        <v>5</v>
      </c>
      <c r="J259" s="277">
        <v>5</v>
      </c>
      <c r="K259" s="277">
        <v>0</v>
      </c>
      <c r="L259" s="277">
        <v>0</v>
      </c>
      <c r="M259" s="277">
        <v>0</v>
      </c>
      <c r="N259" s="277">
        <v>0</v>
      </c>
      <c r="O259" s="277">
        <v>0</v>
      </c>
      <c r="P259" s="277">
        <v>0</v>
      </c>
      <c r="Q259" s="277">
        <v>0</v>
      </c>
      <c r="R259" s="277">
        <v>0</v>
      </c>
      <c r="S259" s="277">
        <v>0</v>
      </c>
      <c r="T259" s="277">
        <v>0</v>
      </c>
      <c r="U259" s="277">
        <v>0</v>
      </c>
      <c r="V259" s="277">
        <v>0</v>
      </c>
      <c r="W259" s="279" t="e">
        <f t="shared" si="3"/>
        <v>#REF!</v>
      </c>
      <c r="X259" s="279" t="s">
        <v>20149</v>
      </c>
      <c r="Y2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9" s="279">
        <f>IF(MAX(tbl2020POS[[#This Row],[P]:[PR]])=tbl2020POS[[#This Row],[P]],1,0)</f>
        <v>1</v>
      </c>
      <c r="AA259" s="279">
        <f>IF(tbl2020POS[[#This Row],[QUALP]]=1,IF(tbl2020POS[[#This Row],[GS]]&gt;=GS_TO_QUALIFY,1,0),0)</f>
        <v>0</v>
      </c>
      <c r="AB259" s="279">
        <f>IF(tbl2020POS[[#This Row],[QUALP]]=1,IF(tbl2020POS[[#This Row],[G]]-tbl2020POS[[#This Row],[GS]]&gt;=RP_APP_TO_QUALIFY,1,0),0)</f>
        <v>1</v>
      </c>
      <c r="AC259" s="279" t="e">
        <f>IF(tbl2020POS[[#This Row],[C]]&gt;=GAMES_TO_QUALIFY,1,IF(tbl2020POS[[#This Row],[PRIMPOS]]="C",1,0))</f>
        <v>#REF!</v>
      </c>
      <c r="AD259" s="279" t="e">
        <f>IF(tbl2020POS[[#This Row],[1B]]&gt;=GAMES_TO_QUALIFY,1,IF(tbl2020POS[[#This Row],[PRIMPOS]]="1B",1,0))</f>
        <v>#REF!</v>
      </c>
      <c r="AE259" s="279" t="e">
        <f>IF(tbl2020POS[[#This Row],[2B]]&gt;=GAMES_TO_QUALIFY,1,IF(tbl2020POS[[#This Row],[PRIMPOS]]="2B",1,0))</f>
        <v>#REF!</v>
      </c>
      <c r="AF259" s="279" t="e">
        <f>IF(tbl2020POS[[#This Row],[3B]]&gt;=GAMES_TO_QUALIFY,1,IF(tbl2020POS[[#This Row],[PRIMPOS]]="3B",1,0))</f>
        <v>#REF!</v>
      </c>
      <c r="AG259" s="279" t="e">
        <f>IF(tbl2020POS[[#This Row],[SS]]&gt;=GAMES_TO_QUALIFY,1,IF(tbl2020POS[[#This Row],[PRIMPOS]]="SS",1,0))</f>
        <v>#REF!</v>
      </c>
      <c r="AH259" s="279" t="e">
        <f>IF(tbl2020POS[[#This Row],[LF]]&gt;=GAMES_TO_QUALIFY,1,0)</f>
        <v>#REF!</v>
      </c>
      <c r="AI259" s="279" t="e">
        <f>IF(tbl2020POS[[#This Row],[CF]]&gt;=GAMES_TO_QUALIFY,1,0)</f>
        <v>#REF!</v>
      </c>
      <c r="AJ259" s="279" t="e">
        <f>IF(tbl2020POS[[#This Row],[RF]]&gt;=GAMES_TO_QUALIFY,1,0)</f>
        <v>#REF!</v>
      </c>
      <c r="AK259" s="279" t="e">
        <f>IF(tbl2020POS[[#This Row],[OF]]&gt;=GAMES_TO_QUALIFY,1,IF(tbl2020POS[[#This Row],[PRIMPOS]]="OF",1,0))</f>
        <v>#REF!</v>
      </c>
      <c r="AL259" s="279" t="e">
        <f>IF(tbl2020POS[[#This Row],[DH]]&gt;=GAMES_TO_QUALIFY,1,IF(tbl2020POS[[#This Row],[PRIMPOS]]="DH",1,0))</f>
        <v>#REF!</v>
      </c>
      <c r="AM259" s="279" t="str" cm="1">
        <f t="array" aca="1" ref="AM2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9" s="280" t="str">
        <f>IFERROR(LEFT(tbl2020POS[[#This Row],[POSROUGH]],LEN(tbl2020POS[[#This Row],[POSROUGH]])-1),"")</f>
        <v/>
      </c>
      <c r="AP25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60" spans="1:42" x14ac:dyDescent="0.3">
      <c r="A260" s="277">
        <v>257</v>
      </c>
      <c r="B260" t="s">
        <v>20819</v>
      </c>
      <c r="C260" s="277">
        <v>30</v>
      </c>
      <c r="D260" s="278" t="s">
        <v>1405</v>
      </c>
      <c r="E260" s="277">
        <v>7</v>
      </c>
      <c r="F260" s="277">
        <v>13</v>
      </c>
      <c r="G260" s="277">
        <v>13</v>
      </c>
      <c r="H260" s="277">
        <v>13</v>
      </c>
      <c r="I260" s="277">
        <v>13</v>
      </c>
      <c r="J260" s="277">
        <v>0</v>
      </c>
      <c r="K260" s="277">
        <v>0</v>
      </c>
      <c r="L260" s="277">
        <v>13</v>
      </c>
      <c r="M260" s="277">
        <v>0</v>
      </c>
      <c r="N260" s="277">
        <v>0</v>
      </c>
      <c r="O260" s="277">
        <v>0</v>
      </c>
      <c r="P260" s="277">
        <v>0</v>
      </c>
      <c r="Q260" s="277">
        <v>0</v>
      </c>
      <c r="R260" s="277">
        <v>0</v>
      </c>
      <c r="S260" s="277">
        <v>0</v>
      </c>
      <c r="T260" s="277">
        <v>0</v>
      </c>
      <c r="U260" s="277">
        <v>0</v>
      </c>
      <c r="V260" s="277">
        <v>0</v>
      </c>
      <c r="W260" s="279" t="e">
        <f t="shared" ref="W260:W323" si="4">IF(P260&gt;=GAMES_TO_QUALIFY,"LF","")&amp;IF(Q260&gt;=GAMES_TO_QUALIFY,"CF","")&amp;IF(R260&gt;=GAMES_TO_QUALIFY,"RF","")</f>
        <v>#REF!</v>
      </c>
      <c r="X260" s="279" t="s">
        <v>3849</v>
      </c>
      <c r="Y2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60" s="279">
        <f>IF(MAX(tbl2020POS[[#This Row],[P]:[PR]])=tbl2020POS[[#This Row],[P]],1,0)</f>
        <v>0</v>
      </c>
      <c r="AA260" s="279">
        <f>IF(tbl2020POS[[#This Row],[QUALP]]=1,IF(tbl2020POS[[#This Row],[GS]]&gt;=GS_TO_QUALIFY,1,0),0)</f>
        <v>0</v>
      </c>
      <c r="AB260" s="279">
        <f>IF(tbl2020POS[[#This Row],[QUALP]]=1,IF(tbl2020POS[[#This Row],[G]]-tbl2020POS[[#This Row],[GS]]&gt;=RP_APP_TO_QUALIFY,1,0),0)</f>
        <v>0</v>
      </c>
      <c r="AC260" s="279" t="e">
        <f>IF(tbl2020POS[[#This Row],[C]]&gt;=GAMES_TO_QUALIFY,1,IF(tbl2020POS[[#This Row],[PRIMPOS]]="C",1,0))</f>
        <v>#REF!</v>
      </c>
      <c r="AD260" s="279" t="e">
        <f>IF(tbl2020POS[[#This Row],[1B]]&gt;=GAMES_TO_QUALIFY,1,IF(tbl2020POS[[#This Row],[PRIMPOS]]="1B",1,0))</f>
        <v>#REF!</v>
      </c>
      <c r="AE260" s="279" t="e">
        <f>IF(tbl2020POS[[#This Row],[2B]]&gt;=GAMES_TO_QUALIFY,1,IF(tbl2020POS[[#This Row],[PRIMPOS]]="2B",1,0))</f>
        <v>#REF!</v>
      </c>
      <c r="AF260" s="279" t="e">
        <f>IF(tbl2020POS[[#This Row],[3B]]&gt;=GAMES_TO_QUALIFY,1,IF(tbl2020POS[[#This Row],[PRIMPOS]]="3B",1,0))</f>
        <v>#REF!</v>
      </c>
      <c r="AG260" s="279" t="e">
        <f>IF(tbl2020POS[[#This Row],[SS]]&gt;=GAMES_TO_QUALIFY,1,IF(tbl2020POS[[#This Row],[PRIMPOS]]="SS",1,0))</f>
        <v>#REF!</v>
      </c>
      <c r="AH260" s="279" t="e">
        <f>IF(tbl2020POS[[#This Row],[LF]]&gt;=GAMES_TO_QUALIFY,1,0)</f>
        <v>#REF!</v>
      </c>
      <c r="AI260" s="279" t="e">
        <f>IF(tbl2020POS[[#This Row],[CF]]&gt;=GAMES_TO_QUALIFY,1,0)</f>
        <v>#REF!</v>
      </c>
      <c r="AJ260" s="279" t="e">
        <f>IF(tbl2020POS[[#This Row],[RF]]&gt;=GAMES_TO_QUALIFY,1,0)</f>
        <v>#REF!</v>
      </c>
      <c r="AK260" s="279" t="e">
        <f>IF(tbl2020POS[[#This Row],[OF]]&gt;=GAMES_TO_QUALIFY,1,IF(tbl2020POS[[#This Row],[PRIMPOS]]="OF",1,0))</f>
        <v>#REF!</v>
      </c>
      <c r="AL260" s="279" t="e">
        <f>IF(tbl2020POS[[#This Row],[DH]]&gt;=GAMES_TO_QUALIFY,1,IF(tbl2020POS[[#This Row],[PRIMPOS]]="DH",1,0))</f>
        <v>#REF!</v>
      </c>
      <c r="AM260" s="279" t="e" cm="1">
        <f t="array" aca="1" ref="AM2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0" s="280" t="str">
        <f>IFERROR(LEFT(tbl2020POS[[#This Row],[POSROUGH]],LEN(tbl2020POS[[#This Row],[POSROUGH]])-1),"")</f>
        <v/>
      </c>
      <c r="AP26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1" spans="1:42" x14ac:dyDescent="0.3">
      <c r="A261" s="277">
        <v>258</v>
      </c>
      <c r="B261" t="s">
        <v>20820</v>
      </c>
      <c r="C261" s="277">
        <v>27</v>
      </c>
      <c r="D261" s="278" t="s">
        <v>1531</v>
      </c>
      <c r="E261" s="277">
        <v>2</v>
      </c>
      <c r="F261" s="277">
        <v>8</v>
      </c>
      <c r="G261" s="277">
        <v>5</v>
      </c>
      <c r="H261" s="277">
        <v>8</v>
      </c>
      <c r="I261" s="277">
        <v>1</v>
      </c>
      <c r="J261" s="277">
        <v>0</v>
      </c>
      <c r="K261" s="277">
        <v>0</v>
      </c>
      <c r="L261" s="277">
        <v>1</v>
      </c>
      <c r="M261" s="277">
        <v>0</v>
      </c>
      <c r="N261" s="277">
        <v>0</v>
      </c>
      <c r="O261" s="277">
        <v>0</v>
      </c>
      <c r="P261" s="277">
        <v>0</v>
      </c>
      <c r="Q261" s="277">
        <v>0</v>
      </c>
      <c r="R261" s="277">
        <v>0</v>
      </c>
      <c r="S261" s="277">
        <v>0</v>
      </c>
      <c r="T261" s="277">
        <v>6</v>
      </c>
      <c r="U261" s="277">
        <v>3</v>
      </c>
      <c r="V261" s="277">
        <v>0</v>
      </c>
      <c r="W261" s="279" t="e">
        <f t="shared" si="4"/>
        <v>#REF!</v>
      </c>
      <c r="X261" s="279" t="s">
        <v>15829</v>
      </c>
      <c r="Y2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61" s="279">
        <f>IF(MAX(tbl2020POS[[#This Row],[P]:[PR]])=tbl2020POS[[#This Row],[P]],1,0)</f>
        <v>0</v>
      </c>
      <c r="AA261" s="279">
        <f>IF(tbl2020POS[[#This Row],[QUALP]]=1,IF(tbl2020POS[[#This Row],[GS]]&gt;=GS_TO_QUALIFY,1,0),0)</f>
        <v>0</v>
      </c>
      <c r="AB261" s="279">
        <f>IF(tbl2020POS[[#This Row],[QUALP]]=1,IF(tbl2020POS[[#This Row],[G]]-tbl2020POS[[#This Row],[GS]]&gt;=RP_APP_TO_QUALIFY,1,0),0)</f>
        <v>0</v>
      </c>
      <c r="AC261" s="279" t="e">
        <f>IF(tbl2020POS[[#This Row],[C]]&gt;=GAMES_TO_QUALIFY,1,IF(tbl2020POS[[#This Row],[PRIMPOS]]="C",1,0))</f>
        <v>#REF!</v>
      </c>
      <c r="AD261" s="279" t="e">
        <f>IF(tbl2020POS[[#This Row],[1B]]&gt;=GAMES_TO_QUALIFY,1,IF(tbl2020POS[[#This Row],[PRIMPOS]]="1B",1,0))</f>
        <v>#REF!</v>
      </c>
      <c r="AE261" s="279" t="e">
        <f>IF(tbl2020POS[[#This Row],[2B]]&gt;=GAMES_TO_QUALIFY,1,IF(tbl2020POS[[#This Row],[PRIMPOS]]="2B",1,0))</f>
        <v>#REF!</v>
      </c>
      <c r="AF261" s="279" t="e">
        <f>IF(tbl2020POS[[#This Row],[3B]]&gt;=GAMES_TO_QUALIFY,1,IF(tbl2020POS[[#This Row],[PRIMPOS]]="3B",1,0))</f>
        <v>#REF!</v>
      </c>
      <c r="AG261" s="279" t="e">
        <f>IF(tbl2020POS[[#This Row],[SS]]&gt;=GAMES_TO_QUALIFY,1,IF(tbl2020POS[[#This Row],[PRIMPOS]]="SS",1,0))</f>
        <v>#REF!</v>
      </c>
      <c r="AH261" s="279" t="e">
        <f>IF(tbl2020POS[[#This Row],[LF]]&gt;=GAMES_TO_QUALIFY,1,0)</f>
        <v>#REF!</v>
      </c>
      <c r="AI261" s="279" t="e">
        <f>IF(tbl2020POS[[#This Row],[CF]]&gt;=GAMES_TO_QUALIFY,1,0)</f>
        <v>#REF!</v>
      </c>
      <c r="AJ261" s="279" t="e">
        <f>IF(tbl2020POS[[#This Row],[RF]]&gt;=GAMES_TO_QUALIFY,1,0)</f>
        <v>#REF!</v>
      </c>
      <c r="AK261" s="279" t="e">
        <f>IF(tbl2020POS[[#This Row],[OF]]&gt;=GAMES_TO_QUALIFY,1,IF(tbl2020POS[[#This Row],[PRIMPOS]]="OF",1,0))</f>
        <v>#REF!</v>
      </c>
      <c r="AL261" s="279" t="e">
        <f>IF(tbl2020POS[[#This Row],[DH]]&gt;=GAMES_TO_QUALIFY,1,IF(tbl2020POS[[#This Row],[PRIMPOS]]="DH",1,0))</f>
        <v>#REF!</v>
      </c>
      <c r="AM261" s="279" t="e" cm="1">
        <f t="array" aca="1" ref="AM2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1" s="280" t="str">
        <f>IFERROR(LEFT(tbl2020POS[[#This Row],[POSROUGH]],LEN(tbl2020POS[[#This Row],[POSROUGH]])-1),"")</f>
        <v/>
      </c>
      <c r="AP26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2" spans="1:42" x14ac:dyDescent="0.3">
      <c r="A262" s="277">
        <v>259</v>
      </c>
      <c r="B262" t="s">
        <v>20821</v>
      </c>
      <c r="C262" s="277">
        <v>26</v>
      </c>
      <c r="D262" s="278" t="s">
        <v>20565</v>
      </c>
      <c r="E262" s="277" t="s">
        <v>20557</v>
      </c>
      <c r="F262" s="277">
        <v>54</v>
      </c>
      <c r="G262" s="277">
        <v>49</v>
      </c>
      <c r="H262" s="277">
        <v>54</v>
      </c>
      <c r="I262" s="277">
        <v>54</v>
      </c>
      <c r="J262" s="277">
        <v>0</v>
      </c>
      <c r="K262" s="277">
        <v>0</v>
      </c>
      <c r="L262" s="277">
        <v>10</v>
      </c>
      <c r="M262" s="277">
        <v>38</v>
      </c>
      <c r="N262" s="277">
        <v>1</v>
      </c>
      <c r="O262" s="277">
        <v>11</v>
      </c>
      <c r="P262" s="277">
        <v>0</v>
      </c>
      <c r="Q262" s="277">
        <v>0</v>
      </c>
      <c r="R262" s="277">
        <v>0</v>
      </c>
      <c r="S262" s="277">
        <v>0</v>
      </c>
      <c r="T262" s="277">
        <v>0</v>
      </c>
      <c r="U262" s="277">
        <v>1</v>
      </c>
      <c r="V262" s="277">
        <v>2</v>
      </c>
      <c r="W262" s="279" t="e">
        <f t="shared" si="4"/>
        <v>#REF!</v>
      </c>
      <c r="X262" s="279" t="s">
        <v>19872</v>
      </c>
      <c r="Y2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62" s="279">
        <f>IF(MAX(tbl2020POS[[#This Row],[P]:[PR]])=tbl2020POS[[#This Row],[P]],1,0)</f>
        <v>0</v>
      </c>
      <c r="AA262" s="279">
        <f>IF(tbl2020POS[[#This Row],[QUALP]]=1,IF(tbl2020POS[[#This Row],[GS]]&gt;=GS_TO_QUALIFY,1,0),0)</f>
        <v>0</v>
      </c>
      <c r="AB262" s="279">
        <f>IF(tbl2020POS[[#This Row],[QUALP]]=1,IF(tbl2020POS[[#This Row],[G]]-tbl2020POS[[#This Row],[GS]]&gt;=RP_APP_TO_QUALIFY,1,0),0)</f>
        <v>0</v>
      </c>
      <c r="AC262" s="279" t="e">
        <f>IF(tbl2020POS[[#This Row],[C]]&gt;=GAMES_TO_QUALIFY,1,IF(tbl2020POS[[#This Row],[PRIMPOS]]="C",1,0))</f>
        <v>#REF!</v>
      </c>
      <c r="AD262" s="279" t="e">
        <f>IF(tbl2020POS[[#This Row],[1B]]&gt;=GAMES_TO_QUALIFY,1,IF(tbl2020POS[[#This Row],[PRIMPOS]]="1B",1,0))</f>
        <v>#REF!</v>
      </c>
      <c r="AE262" s="279" t="e">
        <f>IF(tbl2020POS[[#This Row],[2B]]&gt;=GAMES_TO_QUALIFY,1,IF(tbl2020POS[[#This Row],[PRIMPOS]]="2B",1,0))</f>
        <v>#REF!</v>
      </c>
      <c r="AF262" s="279" t="e">
        <f>IF(tbl2020POS[[#This Row],[3B]]&gt;=GAMES_TO_QUALIFY,1,IF(tbl2020POS[[#This Row],[PRIMPOS]]="3B",1,0))</f>
        <v>#REF!</v>
      </c>
      <c r="AG262" s="279" t="e">
        <f>IF(tbl2020POS[[#This Row],[SS]]&gt;=GAMES_TO_QUALIFY,1,IF(tbl2020POS[[#This Row],[PRIMPOS]]="SS",1,0))</f>
        <v>#REF!</v>
      </c>
      <c r="AH262" s="279" t="e">
        <f>IF(tbl2020POS[[#This Row],[LF]]&gt;=GAMES_TO_QUALIFY,1,0)</f>
        <v>#REF!</v>
      </c>
      <c r="AI262" s="279" t="e">
        <f>IF(tbl2020POS[[#This Row],[CF]]&gt;=GAMES_TO_QUALIFY,1,0)</f>
        <v>#REF!</v>
      </c>
      <c r="AJ262" s="279" t="e">
        <f>IF(tbl2020POS[[#This Row],[RF]]&gt;=GAMES_TO_QUALIFY,1,0)</f>
        <v>#REF!</v>
      </c>
      <c r="AK262" s="279" t="e">
        <f>IF(tbl2020POS[[#This Row],[OF]]&gt;=GAMES_TO_QUALIFY,1,IF(tbl2020POS[[#This Row],[PRIMPOS]]="OF",1,0))</f>
        <v>#REF!</v>
      </c>
      <c r="AL262" s="279" t="e">
        <f>IF(tbl2020POS[[#This Row],[DH]]&gt;=GAMES_TO_QUALIFY,1,IF(tbl2020POS[[#This Row],[PRIMPOS]]="DH",1,0))</f>
        <v>#REF!</v>
      </c>
      <c r="AM262" s="279" t="e" cm="1">
        <f t="array" aca="1" ref="AM2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2" s="280" t="str">
        <f>IFERROR(LEFT(tbl2020POS[[#This Row],[POSROUGH]],LEN(tbl2020POS[[#This Row],[POSROUGH]])-1),"")</f>
        <v/>
      </c>
      <c r="AP26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3" spans="1:42" x14ac:dyDescent="0.3">
      <c r="A263" s="277">
        <v>260</v>
      </c>
      <c r="B263" t="s">
        <v>20822</v>
      </c>
      <c r="C263" s="277">
        <v>25</v>
      </c>
      <c r="D263" s="278" t="s">
        <v>20628</v>
      </c>
      <c r="E263" s="277" t="s">
        <v>20557</v>
      </c>
      <c r="F263" s="277">
        <v>3</v>
      </c>
      <c r="G263" s="277">
        <v>3</v>
      </c>
      <c r="H263" s="277">
        <v>0</v>
      </c>
      <c r="I263" s="277">
        <v>3</v>
      </c>
      <c r="J263" s="277">
        <v>3</v>
      </c>
      <c r="K263" s="277">
        <v>0</v>
      </c>
      <c r="L263" s="277">
        <v>0</v>
      </c>
      <c r="M263" s="277">
        <v>0</v>
      </c>
      <c r="N263" s="277">
        <v>0</v>
      </c>
      <c r="O263" s="277">
        <v>0</v>
      </c>
      <c r="P263" s="277">
        <v>0</v>
      </c>
      <c r="Q263" s="277">
        <v>0</v>
      </c>
      <c r="R263" s="277">
        <v>0</v>
      </c>
      <c r="S263" s="277">
        <v>0</v>
      </c>
      <c r="T263" s="277">
        <v>0</v>
      </c>
      <c r="U263" s="277">
        <v>0</v>
      </c>
      <c r="V263" s="277">
        <v>0</v>
      </c>
      <c r="W263" s="279" t="e">
        <f t="shared" si="4"/>
        <v>#REF!</v>
      </c>
      <c r="X263" s="279" t="s">
        <v>21886</v>
      </c>
      <c r="Y2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3" s="279">
        <f>IF(MAX(tbl2020POS[[#This Row],[P]:[PR]])=tbl2020POS[[#This Row],[P]],1,0)</f>
        <v>1</v>
      </c>
      <c r="AA263" s="279">
        <f>IF(tbl2020POS[[#This Row],[QUALP]]=1,IF(tbl2020POS[[#This Row],[GS]]&gt;=GS_TO_QUALIFY,1,0),0)</f>
        <v>0</v>
      </c>
      <c r="AB263" s="279">
        <f>IF(tbl2020POS[[#This Row],[QUALP]]=1,IF(tbl2020POS[[#This Row],[G]]-tbl2020POS[[#This Row],[GS]]&gt;=RP_APP_TO_QUALIFY,1,0),0)</f>
        <v>0</v>
      </c>
      <c r="AC263" s="279" t="e">
        <f>IF(tbl2020POS[[#This Row],[C]]&gt;=GAMES_TO_QUALIFY,1,IF(tbl2020POS[[#This Row],[PRIMPOS]]="C",1,0))</f>
        <v>#REF!</v>
      </c>
      <c r="AD263" s="279" t="e">
        <f>IF(tbl2020POS[[#This Row],[1B]]&gt;=GAMES_TO_QUALIFY,1,IF(tbl2020POS[[#This Row],[PRIMPOS]]="1B",1,0))</f>
        <v>#REF!</v>
      </c>
      <c r="AE263" s="279" t="e">
        <f>IF(tbl2020POS[[#This Row],[2B]]&gt;=GAMES_TO_QUALIFY,1,IF(tbl2020POS[[#This Row],[PRIMPOS]]="2B",1,0))</f>
        <v>#REF!</v>
      </c>
      <c r="AF263" s="279" t="e">
        <f>IF(tbl2020POS[[#This Row],[3B]]&gt;=GAMES_TO_QUALIFY,1,IF(tbl2020POS[[#This Row],[PRIMPOS]]="3B",1,0))</f>
        <v>#REF!</v>
      </c>
      <c r="AG263" s="279" t="e">
        <f>IF(tbl2020POS[[#This Row],[SS]]&gt;=GAMES_TO_QUALIFY,1,IF(tbl2020POS[[#This Row],[PRIMPOS]]="SS",1,0))</f>
        <v>#REF!</v>
      </c>
      <c r="AH263" s="279" t="e">
        <f>IF(tbl2020POS[[#This Row],[LF]]&gt;=GAMES_TO_QUALIFY,1,0)</f>
        <v>#REF!</v>
      </c>
      <c r="AI263" s="279" t="e">
        <f>IF(tbl2020POS[[#This Row],[CF]]&gt;=GAMES_TO_QUALIFY,1,0)</f>
        <v>#REF!</v>
      </c>
      <c r="AJ263" s="279" t="e">
        <f>IF(tbl2020POS[[#This Row],[RF]]&gt;=GAMES_TO_QUALIFY,1,0)</f>
        <v>#REF!</v>
      </c>
      <c r="AK263" s="279" t="e">
        <f>IF(tbl2020POS[[#This Row],[OF]]&gt;=GAMES_TO_QUALIFY,1,IF(tbl2020POS[[#This Row],[PRIMPOS]]="OF",1,0))</f>
        <v>#REF!</v>
      </c>
      <c r="AL263" s="279" t="e">
        <f>IF(tbl2020POS[[#This Row],[DH]]&gt;=GAMES_TO_QUALIFY,1,IF(tbl2020POS[[#This Row],[PRIMPOS]]="DH",1,0))</f>
        <v>#REF!</v>
      </c>
      <c r="AM263" s="279" t="str" cm="1">
        <f t="array" aca="1" ref="AM2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3" s="280" t="str">
        <f>IFERROR(LEFT(tbl2020POS[[#This Row],[POSROUGH]],LEN(tbl2020POS[[#This Row],[POSROUGH]])-1),"")</f>
        <v/>
      </c>
      <c r="AP26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64" spans="1:42" x14ac:dyDescent="0.3">
      <c r="A264" s="277">
        <v>261</v>
      </c>
      <c r="B264" t="s">
        <v>20823</v>
      </c>
      <c r="C264" s="277">
        <v>25</v>
      </c>
      <c r="D264" s="278" t="s">
        <v>1395</v>
      </c>
      <c r="E264" s="277" t="s">
        <v>20557</v>
      </c>
      <c r="F264" s="277">
        <v>1</v>
      </c>
      <c r="G264" s="277">
        <v>0</v>
      </c>
      <c r="H264" s="277">
        <v>0</v>
      </c>
      <c r="I264" s="277">
        <v>1</v>
      </c>
      <c r="J264" s="277">
        <v>1</v>
      </c>
      <c r="K264" s="277">
        <v>0</v>
      </c>
      <c r="L264" s="277">
        <v>0</v>
      </c>
      <c r="M264" s="277">
        <v>0</v>
      </c>
      <c r="N264" s="277">
        <v>0</v>
      </c>
      <c r="O264" s="277">
        <v>0</v>
      </c>
      <c r="P264" s="277">
        <v>0</v>
      </c>
      <c r="Q264" s="277">
        <v>0</v>
      </c>
      <c r="R264" s="277">
        <v>0</v>
      </c>
      <c r="S264" s="277">
        <v>0</v>
      </c>
      <c r="T264" s="277">
        <v>0</v>
      </c>
      <c r="U264" s="277">
        <v>0</v>
      </c>
      <c r="V264" s="277">
        <v>0</v>
      </c>
      <c r="W264" s="279" t="e">
        <f t="shared" si="4"/>
        <v>#REF!</v>
      </c>
      <c r="X264" s="279" t="s">
        <v>21887</v>
      </c>
      <c r="Y2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4" s="279">
        <f>IF(MAX(tbl2020POS[[#This Row],[P]:[PR]])=tbl2020POS[[#This Row],[P]],1,0)</f>
        <v>1</v>
      </c>
      <c r="AA264" s="279">
        <f>IF(tbl2020POS[[#This Row],[QUALP]]=1,IF(tbl2020POS[[#This Row],[GS]]&gt;=GS_TO_QUALIFY,1,0),0)</f>
        <v>0</v>
      </c>
      <c r="AB264" s="279">
        <f>IF(tbl2020POS[[#This Row],[QUALP]]=1,IF(tbl2020POS[[#This Row],[G]]-tbl2020POS[[#This Row],[GS]]&gt;=RP_APP_TO_QUALIFY,1,0),0)</f>
        <v>0</v>
      </c>
      <c r="AC264" s="279" t="e">
        <f>IF(tbl2020POS[[#This Row],[C]]&gt;=GAMES_TO_QUALIFY,1,IF(tbl2020POS[[#This Row],[PRIMPOS]]="C",1,0))</f>
        <v>#REF!</v>
      </c>
      <c r="AD264" s="279" t="e">
        <f>IF(tbl2020POS[[#This Row],[1B]]&gt;=GAMES_TO_QUALIFY,1,IF(tbl2020POS[[#This Row],[PRIMPOS]]="1B",1,0))</f>
        <v>#REF!</v>
      </c>
      <c r="AE264" s="279" t="e">
        <f>IF(tbl2020POS[[#This Row],[2B]]&gt;=GAMES_TO_QUALIFY,1,IF(tbl2020POS[[#This Row],[PRIMPOS]]="2B",1,0))</f>
        <v>#REF!</v>
      </c>
      <c r="AF264" s="279" t="e">
        <f>IF(tbl2020POS[[#This Row],[3B]]&gt;=GAMES_TO_QUALIFY,1,IF(tbl2020POS[[#This Row],[PRIMPOS]]="3B",1,0))</f>
        <v>#REF!</v>
      </c>
      <c r="AG264" s="279" t="e">
        <f>IF(tbl2020POS[[#This Row],[SS]]&gt;=GAMES_TO_QUALIFY,1,IF(tbl2020POS[[#This Row],[PRIMPOS]]="SS",1,0))</f>
        <v>#REF!</v>
      </c>
      <c r="AH264" s="279" t="e">
        <f>IF(tbl2020POS[[#This Row],[LF]]&gt;=GAMES_TO_QUALIFY,1,0)</f>
        <v>#REF!</v>
      </c>
      <c r="AI264" s="279" t="e">
        <f>IF(tbl2020POS[[#This Row],[CF]]&gt;=GAMES_TO_QUALIFY,1,0)</f>
        <v>#REF!</v>
      </c>
      <c r="AJ264" s="279" t="e">
        <f>IF(tbl2020POS[[#This Row],[RF]]&gt;=GAMES_TO_QUALIFY,1,0)</f>
        <v>#REF!</v>
      </c>
      <c r="AK264" s="279" t="e">
        <f>IF(tbl2020POS[[#This Row],[OF]]&gt;=GAMES_TO_QUALIFY,1,IF(tbl2020POS[[#This Row],[PRIMPOS]]="OF",1,0))</f>
        <v>#REF!</v>
      </c>
      <c r="AL264" s="279" t="e">
        <f>IF(tbl2020POS[[#This Row],[DH]]&gt;=GAMES_TO_QUALIFY,1,IF(tbl2020POS[[#This Row],[PRIMPOS]]="DH",1,0))</f>
        <v>#REF!</v>
      </c>
      <c r="AM264" s="279" t="str" cm="1">
        <f t="array" aca="1" ref="AM2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4" s="280" t="str">
        <f>IFERROR(LEFT(tbl2020POS[[#This Row],[POSROUGH]],LEN(tbl2020POS[[#This Row],[POSROUGH]])-1),"")</f>
        <v/>
      </c>
      <c r="AP26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65" spans="1:42" x14ac:dyDescent="0.3">
      <c r="A265" s="277">
        <v>262</v>
      </c>
      <c r="B265" t="s">
        <v>20824</v>
      </c>
      <c r="C265" s="277">
        <v>39</v>
      </c>
      <c r="D265" s="278" t="s">
        <v>1565</v>
      </c>
      <c r="E265" s="277">
        <v>16</v>
      </c>
      <c r="F265" s="277">
        <v>53</v>
      </c>
      <c r="G265" s="277">
        <v>52</v>
      </c>
      <c r="H265" s="277">
        <v>53</v>
      </c>
      <c r="I265" s="277">
        <v>0</v>
      </c>
      <c r="J265" s="277">
        <v>0</v>
      </c>
      <c r="K265" s="277">
        <v>0</v>
      </c>
      <c r="L265" s="277">
        <v>0</v>
      </c>
      <c r="M265" s="277">
        <v>0</v>
      </c>
      <c r="N265" s="277">
        <v>0</v>
      </c>
      <c r="O265" s="277">
        <v>0</v>
      </c>
      <c r="P265" s="277">
        <v>0</v>
      </c>
      <c r="Q265" s="277">
        <v>0</v>
      </c>
      <c r="R265" s="277">
        <v>0</v>
      </c>
      <c r="S265" s="277">
        <v>0</v>
      </c>
      <c r="T265" s="277">
        <v>52</v>
      </c>
      <c r="U265" s="277">
        <v>1</v>
      </c>
      <c r="V265" s="277">
        <v>0</v>
      </c>
      <c r="W265" s="279" t="e">
        <f t="shared" si="4"/>
        <v>#REF!</v>
      </c>
      <c r="X265" s="279" t="s">
        <v>1820</v>
      </c>
      <c r="Y2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65" s="279">
        <f>IF(MAX(tbl2020POS[[#This Row],[P]:[PR]])=tbl2020POS[[#This Row],[P]],1,0)</f>
        <v>0</v>
      </c>
      <c r="AA265" s="279">
        <f>IF(tbl2020POS[[#This Row],[QUALP]]=1,IF(tbl2020POS[[#This Row],[GS]]&gt;=GS_TO_QUALIFY,1,0),0)</f>
        <v>0</v>
      </c>
      <c r="AB265" s="279">
        <f>IF(tbl2020POS[[#This Row],[QUALP]]=1,IF(tbl2020POS[[#This Row],[G]]-tbl2020POS[[#This Row],[GS]]&gt;=RP_APP_TO_QUALIFY,1,0),0)</f>
        <v>0</v>
      </c>
      <c r="AC265" s="279" t="e">
        <f>IF(tbl2020POS[[#This Row],[C]]&gt;=GAMES_TO_QUALIFY,1,IF(tbl2020POS[[#This Row],[PRIMPOS]]="C",1,0))</f>
        <v>#REF!</v>
      </c>
      <c r="AD265" s="279" t="e">
        <f>IF(tbl2020POS[[#This Row],[1B]]&gt;=GAMES_TO_QUALIFY,1,IF(tbl2020POS[[#This Row],[PRIMPOS]]="1B",1,0))</f>
        <v>#REF!</v>
      </c>
      <c r="AE265" s="279" t="e">
        <f>IF(tbl2020POS[[#This Row],[2B]]&gt;=GAMES_TO_QUALIFY,1,IF(tbl2020POS[[#This Row],[PRIMPOS]]="2B",1,0))</f>
        <v>#REF!</v>
      </c>
      <c r="AF265" s="279" t="e">
        <f>IF(tbl2020POS[[#This Row],[3B]]&gt;=GAMES_TO_QUALIFY,1,IF(tbl2020POS[[#This Row],[PRIMPOS]]="3B",1,0))</f>
        <v>#REF!</v>
      </c>
      <c r="AG265" s="279" t="e">
        <f>IF(tbl2020POS[[#This Row],[SS]]&gt;=GAMES_TO_QUALIFY,1,IF(tbl2020POS[[#This Row],[PRIMPOS]]="SS",1,0))</f>
        <v>#REF!</v>
      </c>
      <c r="AH265" s="279" t="e">
        <f>IF(tbl2020POS[[#This Row],[LF]]&gt;=GAMES_TO_QUALIFY,1,0)</f>
        <v>#REF!</v>
      </c>
      <c r="AI265" s="279" t="e">
        <f>IF(tbl2020POS[[#This Row],[CF]]&gt;=GAMES_TO_QUALIFY,1,0)</f>
        <v>#REF!</v>
      </c>
      <c r="AJ265" s="279" t="e">
        <f>IF(tbl2020POS[[#This Row],[RF]]&gt;=GAMES_TO_QUALIFY,1,0)</f>
        <v>#REF!</v>
      </c>
      <c r="AK265" s="279" t="e">
        <f>IF(tbl2020POS[[#This Row],[OF]]&gt;=GAMES_TO_QUALIFY,1,IF(tbl2020POS[[#This Row],[PRIMPOS]]="OF",1,0))</f>
        <v>#REF!</v>
      </c>
      <c r="AL265" s="279" t="e">
        <f>IF(tbl2020POS[[#This Row],[DH]]&gt;=GAMES_TO_QUALIFY,1,IF(tbl2020POS[[#This Row],[PRIMPOS]]="DH",1,0))</f>
        <v>#REF!</v>
      </c>
      <c r="AM265" s="279" t="e" cm="1">
        <f t="array" aca="1" ref="AM2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5" s="280" t="str">
        <f>IFERROR(LEFT(tbl2020POS[[#This Row],[POSROUGH]],LEN(tbl2020POS[[#This Row],[POSROUGH]])-1),"")</f>
        <v/>
      </c>
      <c r="AP26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6" spans="1:42" x14ac:dyDescent="0.3">
      <c r="A266" s="277">
        <v>263</v>
      </c>
      <c r="B266" t="s">
        <v>20825</v>
      </c>
      <c r="C266" s="277">
        <v>34</v>
      </c>
      <c r="D266" s="278" t="s">
        <v>20607</v>
      </c>
      <c r="E266" s="277">
        <v>13</v>
      </c>
      <c r="F266" s="277">
        <v>12</v>
      </c>
      <c r="G266" s="277">
        <v>12</v>
      </c>
      <c r="H266" s="277">
        <v>0</v>
      </c>
      <c r="I266" s="277">
        <v>12</v>
      </c>
      <c r="J266" s="277">
        <v>12</v>
      </c>
      <c r="K266" s="277">
        <v>0</v>
      </c>
      <c r="L266" s="277">
        <v>0</v>
      </c>
      <c r="M266" s="277">
        <v>0</v>
      </c>
      <c r="N266" s="277">
        <v>0</v>
      </c>
      <c r="O266" s="277">
        <v>0</v>
      </c>
      <c r="P266" s="277">
        <v>0</v>
      </c>
      <c r="Q266" s="277">
        <v>0</v>
      </c>
      <c r="R266" s="277">
        <v>0</v>
      </c>
      <c r="S266" s="277">
        <v>0</v>
      </c>
      <c r="T266" s="277">
        <v>0</v>
      </c>
      <c r="U266" s="277">
        <v>0</v>
      </c>
      <c r="V266" s="277">
        <v>0</v>
      </c>
      <c r="W266" s="279" t="e">
        <f t="shared" si="4"/>
        <v>#REF!</v>
      </c>
      <c r="X266" s="279" t="s">
        <v>1826</v>
      </c>
      <c r="Y2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6" s="279">
        <f>IF(MAX(tbl2020POS[[#This Row],[P]:[PR]])=tbl2020POS[[#This Row],[P]],1,0)</f>
        <v>1</v>
      </c>
      <c r="AA266" s="279">
        <f>IF(tbl2020POS[[#This Row],[QUALP]]=1,IF(tbl2020POS[[#This Row],[GS]]&gt;=GS_TO_QUALIFY,1,0),0)</f>
        <v>1</v>
      </c>
      <c r="AB266" s="279">
        <f>IF(tbl2020POS[[#This Row],[QUALP]]=1,IF(tbl2020POS[[#This Row],[G]]-tbl2020POS[[#This Row],[GS]]&gt;=RP_APP_TO_QUALIFY,1,0),0)</f>
        <v>0</v>
      </c>
      <c r="AC266" s="279" t="e">
        <f>IF(tbl2020POS[[#This Row],[C]]&gt;=GAMES_TO_QUALIFY,1,IF(tbl2020POS[[#This Row],[PRIMPOS]]="C",1,0))</f>
        <v>#REF!</v>
      </c>
      <c r="AD266" s="279" t="e">
        <f>IF(tbl2020POS[[#This Row],[1B]]&gt;=GAMES_TO_QUALIFY,1,IF(tbl2020POS[[#This Row],[PRIMPOS]]="1B",1,0))</f>
        <v>#REF!</v>
      </c>
      <c r="AE266" s="279" t="e">
        <f>IF(tbl2020POS[[#This Row],[2B]]&gt;=GAMES_TO_QUALIFY,1,IF(tbl2020POS[[#This Row],[PRIMPOS]]="2B",1,0))</f>
        <v>#REF!</v>
      </c>
      <c r="AF266" s="279" t="e">
        <f>IF(tbl2020POS[[#This Row],[3B]]&gt;=GAMES_TO_QUALIFY,1,IF(tbl2020POS[[#This Row],[PRIMPOS]]="3B",1,0))</f>
        <v>#REF!</v>
      </c>
      <c r="AG266" s="279" t="e">
        <f>IF(tbl2020POS[[#This Row],[SS]]&gt;=GAMES_TO_QUALIFY,1,IF(tbl2020POS[[#This Row],[PRIMPOS]]="SS",1,0))</f>
        <v>#REF!</v>
      </c>
      <c r="AH266" s="279" t="e">
        <f>IF(tbl2020POS[[#This Row],[LF]]&gt;=GAMES_TO_QUALIFY,1,0)</f>
        <v>#REF!</v>
      </c>
      <c r="AI266" s="279" t="e">
        <f>IF(tbl2020POS[[#This Row],[CF]]&gt;=GAMES_TO_QUALIFY,1,0)</f>
        <v>#REF!</v>
      </c>
      <c r="AJ266" s="279" t="e">
        <f>IF(tbl2020POS[[#This Row],[RF]]&gt;=GAMES_TO_QUALIFY,1,0)</f>
        <v>#REF!</v>
      </c>
      <c r="AK266" s="279" t="e">
        <f>IF(tbl2020POS[[#This Row],[OF]]&gt;=GAMES_TO_QUALIFY,1,IF(tbl2020POS[[#This Row],[PRIMPOS]]="OF",1,0))</f>
        <v>#REF!</v>
      </c>
      <c r="AL266" s="279" t="e">
        <f>IF(tbl2020POS[[#This Row],[DH]]&gt;=GAMES_TO_QUALIFY,1,IF(tbl2020POS[[#This Row],[PRIMPOS]]="DH",1,0))</f>
        <v>#REF!</v>
      </c>
      <c r="AM266" s="279" t="str" cm="1">
        <f t="array" aca="1" ref="AM2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6" s="280" t="str">
        <f>IFERROR(LEFT(tbl2020POS[[#This Row],[POSROUGH]],LEN(tbl2020POS[[#This Row],[POSROUGH]])-1),"")</f>
        <v/>
      </c>
      <c r="AP26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67" spans="1:42" x14ac:dyDescent="0.3">
      <c r="A267" s="277">
        <v>264</v>
      </c>
      <c r="B267" t="s">
        <v>20826</v>
      </c>
      <c r="C267" s="277">
        <v>31</v>
      </c>
      <c r="D267" s="278" t="s">
        <v>1460</v>
      </c>
      <c r="E267" s="277">
        <v>8</v>
      </c>
      <c r="F267" s="277">
        <v>10</v>
      </c>
      <c r="G267" s="277">
        <v>1</v>
      </c>
      <c r="H267" s="277">
        <v>9</v>
      </c>
      <c r="I267" s="277">
        <v>6</v>
      </c>
      <c r="J267" s="277">
        <v>1</v>
      </c>
      <c r="K267" s="277">
        <v>0</v>
      </c>
      <c r="L267" s="277">
        <v>4</v>
      </c>
      <c r="M267" s="277">
        <v>1</v>
      </c>
      <c r="N267" s="277">
        <v>0</v>
      </c>
      <c r="O267" s="277">
        <v>0</v>
      </c>
      <c r="P267" s="277">
        <v>0</v>
      </c>
      <c r="Q267" s="277">
        <v>0</v>
      </c>
      <c r="R267" s="277">
        <v>0</v>
      </c>
      <c r="S267" s="277">
        <v>0</v>
      </c>
      <c r="T267" s="277">
        <v>1</v>
      </c>
      <c r="U267" s="277">
        <v>2</v>
      </c>
      <c r="V267" s="277">
        <v>4</v>
      </c>
      <c r="W267" s="279" t="e">
        <f t="shared" si="4"/>
        <v>#REF!</v>
      </c>
      <c r="X267" s="279" t="s">
        <v>8162</v>
      </c>
      <c r="Y2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67" s="279">
        <f>IF(MAX(tbl2020POS[[#This Row],[P]:[PR]])=tbl2020POS[[#This Row],[P]],1,0)</f>
        <v>0</v>
      </c>
      <c r="AA267" s="279">
        <f>IF(tbl2020POS[[#This Row],[QUALP]]=1,IF(tbl2020POS[[#This Row],[GS]]&gt;=GS_TO_QUALIFY,1,0),0)</f>
        <v>0</v>
      </c>
      <c r="AB267" s="279">
        <f>IF(tbl2020POS[[#This Row],[QUALP]]=1,IF(tbl2020POS[[#This Row],[G]]-tbl2020POS[[#This Row],[GS]]&gt;=RP_APP_TO_QUALIFY,1,0),0)</f>
        <v>0</v>
      </c>
      <c r="AC267" s="279" t="e">
        <f>IF(tbl2020POS[[#This Row],[C]]&gt;=GAMES_TO_QUALIFY,1,IF(tbl2020POS[[#This Row],[PRIMPOS]]="C",1,0))</f>
        <v>#REF!</v>
      </c>
      <c r="AD267" s="279" t="e">
        <f>IF(tbl2020POS[[#This Row],[1B]]&gt;=GAMES_TO_QUALIFY,1,IF(tbl2020POS[[#This Row],[PRIMPOS]]="1B",1,0))</f>
        <v>#REF!</v>
      </c>
      <c r="AE267" s="279" t="e">
        <f>IF(tbl2020POS[[#This Row],[2B]]&gt;=GAMES_TO_QUALIFY,1,IF(tbl2020POS[[#This Row],[PRIMPOS]]="2B",1,0))</f>
        <v>#REF!</v>
      </c>
      <c r="AF267" s="279" t="e">
        <f>IF(tbl2020POS[[#This Row],[3B]]&gt;=GAMES_TO_QUALIFY,1,IF(tbl2020POS[[#This Row],[PRIMPOS]]="3B",1,0))</f>
        <v>#REF!</v>
      </c>
      <c r="AG267" s="279" t="e">
        <f>IF(tbl2020POS[[#This Row],[SS]]&gt;=GAMES_TO_QUALIFY,1,IF(tbl2020POS[[#This Row],[PRIMPOS]]="SS",1,0))</f>
        <v>#REF!</v>
      </c>
      <c r="AH267" s="279" t="e">
        <f>IF(tbl2020POS[[#This Row],[LF]]&gt;=GAMES_TO_QUALIFY,1,0)</f>
        <v>#REF!</v>
      </c>
      <c r="AI267" s="279" t="e">
        <f>IF(tbl2020POS[[#This Row],[CF]]&gt;=GAMES_TO_QUALIFY,1,0)</f>
        <v>#REF!</v>
      </c>
      <c r="AJ267" s="279" t="e">
        <f>IF(tbl2020POS[[#This Row],[RF]]&gt;=GAMES_TO_QUALIFY,1,0)</f>
        <v>#REF!</v>
      </c>
      <c r="AK267" s="279" t="e">
        <f>IF(tbl2020POS[[#This Row],[OF]]&gt;=GAMES_TO_QUALIFY,1,IF(tbl2020POS[[#This Row],[PRIMPOS]]="OF",1,0))</f>
        <v>#REF!</v>
      </c>
      <c r="AL267" s="279" t="e">
        <f>IF(tbl2020POS[[#This Row],[DH]]&gt;=GAMES_TO_QUALIFY,1,IF(tbl2020POS[[#This Row],[PRIMPOS]]="DH",1,0))</f>
        <v>#REF!</v>
      </c>
      <c r="AM267" s="279" t="e" cm="1">
        <f t="array" aca="1" ref="AM2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7" s="280" t="str">
        <f>IFERROR(LEFT(tbl2020POS[[#This Row],[POSROUGH]],LEN(tbl2020POS[[#This Row],[POSROUGH]])-1),"")</f>
        <v/>
      </c>
      <c r="AP26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8" spans="1:42" x14ac:dyDescent="0.3">
      <c r="A268" s="277">
        <v>265</v>
      </c>
      <c r="B268" t="s">
        <v>20827</v>
      </c>
      <c r="C268" s="277">
        <v>27</v>
      </c>
      <c r="D268" s="278" t="s">
        <v>20563</v>
      </c>
      <c r="E268" s="277">
        <v>4</v>
      </c>
      <c r="F268" s="277">
        <v>17</v>
      </c>
      <c r="G268" s="277">
        <v>3</v>
      </c>
      <c r="H268" s="277">
        <v>0</v>
      </c>
      <c r="I268" s="277">
        <v>17</v>
      </c>
      <c r="J268" s="277">
        <v>17</v>
      </c>
      <c r="K268" s="277">
        <v>0</v>
      </c>
      <c r="L268" s="277">
        <v>0</v>
      </c>
      <c r="M268" s="277">
        <v>0</v>
      </c>
      <c r="N268" s="277">
        <v>0</v>
      </c>
      <c r="O268" s="277">
        <v>0</v>
      </c>
      <c r="P268" s="277">
        <v>0</v>
      </c>
      <c r="Q268" s="277">
        <v>0</v>
      </c>
      <c r="R268" s="277">
        <v>0</v>
      </c>
      <c r="S268" s="277">
        <v>0</v>
      </c>
      <c r="T268" s="277">
        <v>0</v>
      </c>
      <c r="U268" s="277">
        <v>0</v>
      </c>
      <c r="V268" s="277">
        <v>0</v>
      </c>
      <c r="W268" s="279" t="e">
        <f t="shared" si="4"/>
        <v>#REF!</v>
      </c>
      <c r="X268" s="279" t="s">
        <v>20029</v>
      </c>
      <c r="Y2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8" s="279">
        <f>IF(MAX(tbl2020POS[[#This Row],[P]:[PR]])=tbl2020POS[[#This Row],[P]],1,0)</f>
        <v>1</v>
      </c>
      <c r="AA268" s="279">
        <f>IF(tbl2020POS[[#This Row],[QUALP]]=1,IF(tbl2020POS[[#This Row],[GS]]&gt;=GS_TO_QUALIFY,1,0),0)</f>
        <v>0</v>
      </c>
      <c r="AB268" s="279">
        <f>IF(tbl2020POS[[#This Row],[QUALP]]=1,IF(tbl2020POS[[#This Row],[G]]-tbl2020POS[[#This Row],[GS]]&gt;=RP_APP_TO_QUALIFY,1,0),0)</f>
        <v>1</v>
      </c>
      <c r="AC268" s="279" t="e">
        <f>IF(tbl2020POS[[#This Row],[C]]&gt;=GAMES_TO_QUALIFY,1,IF(tbl2020POS[[#This Row],[PRIMPOS]]="C",1,0))</f>
        <v>#REF!</v>
      </c>
      <c r="AD268" s="279" t="e">
        <f>IF(tbl2020POS[[#This Row],[1B]]&gt;=GAMES_TO_QUALIFY,1,IF(tbl2020POS[[#This Row],[PRIMPOS]]="1B",1,0))</f>
        <v>#REF!</v>
      </c>
      <c r="AE268" s="279" t="e">
        <f>IF(tbl2020POS[[#This Row],[2B]]&gt;=GAMES_TO_QUALIFY,1,IF(tbl2020POS[[#This Row],[PRIMPOS]]="2B",1,0))</f>
        <v>#REF!</v>
      </c>
      <c r="AF268" s="279" t="e">
        <f>IF(tbl2020POS[[#This Row],[3B]]&gt;=GAMES_TO_QUALIFY,1,IF(tbl2020POS[[#This Row],[PRIMPOS]]="3B",1,0))</f>
        <v>#REF!</v>
      </c>
      <c r="AG268" s="279" t="e">
        <f>IF(tbl2020POS[[#This Row],[SS]]&gt;=GAMES_TO_QUALIFY,1,IF(tbl2020POS[[#This Row],[PRIMPOS]]="SS",1,0))</f>
        <v>#REF!</v>
      </c>
      <c r="AH268" s="279" t="e">
        <f>IF(tbl2020POS[[#This Row],[LF]]&gt;=GAMES_TO_QUALIFY,1,0)</f>
        <v>#REF!</v>
      </c>
      <c r="AI268" s="279" t="e">
        <f>IF(tbl2020POS[[#This Row],[CF]]&gt;=GAMES_TO_QUALIFY,1,0)</f>
        <v>#REF!</v>
      </c>
      <c r="AJ268" s="279" t="e">
        <f>IF(tbl2020POS[[#This Row],[RF]]&gt;=GAMES_TO_QUALIFY,1,0)</f>
        <v>#REF!</v>
      </c>
      <c r="AK268" s="279" t="e">
        <f>IF(tbl2020POS[[#This Row],[OF]]&gt;=GAMES_TO_QUALIFY,1,IF(tbl2020POS[[#This Row],[PRIMPOS]]="OF",1,0))</f>
        <v>#REF!</v>
      </c>
      <c r="AL268" s="279" t="e">
        <f>IF(tbl2020POS[[#This Row],[DH]]&gt;=GAMES_TO_QUALIFY,1,IF(tbl2020POS[[#This Row],[PRIMPOS]]="DH",1,0))</f>
        <v>#REF!</v>
      </c>
      <c r="AM268" s="279" t="str" cm="1">
        <f t="array" aca="1" ref="AM2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8" s="280" t="str">
        <f>IFERROR(LEFT(tbl2020POS[[#This Row],[POSROUGH]],LEN(tbl2020POS[[#This Row],[POSROUGH]])-1),"")</f>
        <v/>
      </c>
      <c r="AP26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69" spans="1:42" x14ac:dyDescent="0.3">
      <c r="A269" s="277">
        <v>266</v>
      </c>
      <c r="B269" t="s">
        <v>20828</v>
      </c>
      <c r="C269" s="277">
        <v>27</v>
      </c>
      <c r="D269" s="278" t="s">
        <v>1464</v>
      </c>
      <c r="E269" s="277">
        <v>6</v>
      </c>
      <c r="F269" s="277">
        <v>1</v>
      </c>
      <c r="G269" s="277">
        <v>0</v>
      </c>
      <c r="H269" s="277">
        <v>1</v>
      </c>
      <c r="I269" s="277">
        <v>1</v>
      </c>
      <c r="J269" s="277">
        <v>0</v>
      </c>
      <c r="K269" s="277">
        <v>0</v>
      </c>
      <c r="L269" s="277">
        <v>0</v>
      </c>
      <c r="M269" s="277">
        <v>0</v>
      </c>
      <c r="N269" s="277">
        <v>1</v>
      </c>
      <c r="O269" s="277">
        <v>0</v>
      </c>
      <c r="P269" s="277">
        <v>0</v>
      </c>
      <c r="Q269" s="277">
        <v>0</v>
      </c>
      <c r="R269" s="277">
        <v>0</v>
      </c>
      <c r="S269" s="277">
        <v>0</v>
      </c>
      <c r="T269" s="277">
        <v>0</v>
      </c>
      <c r="U269" s="277">
        <v>1</v>
      </c>
      <c r="V269" s="277">
        <v>0</v>
      </c>
      <c r="W269" s="279" t="e">
        <f t="shared" si="4"/>
        <v>#REF!</v>
      </c>
      <c r="X269" s="279" t="s">
        <v>11987</v>
      </c>
      <c r="Y2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69" s="279">
        <f>IF(MAX(tbl2020POS[[#This Row],[P]:[PR]])=tbl2020POS[[#This Row],[P]],1,0)</f>
        <v>0</v>
      </c>
      <c r="AA269" s="279">
        <f>IF(tbl2020POS[[#This Row],[QUALP]]=1,IF(tbl2020POS[[#This Row],[GS]]&gt;=GS_TO_QUALIFY,1,0),0)</f>
        <v>0</v>
      </c>
      <c r="AB269" s="279">
        <f>IF(tbl2020POS[[#This Row],[QUALP]]=1,IF(tbl2020POS[[#This Row],[G]]-tbl2020POS[[#This Row],[GS]]&gt;=RP_APP_TO_QUALIFY,1,0),0)</f>
        <v>0</v>
      </c>
      <c r="AC269" s="279" t="e">
        <f>IF(tbl2020POS[[#This Row],[C]]&gt;=GAMES_TO_QUALIFY,1,IF(tbl2020POS[[#This Row],[PRIMPOS]]="C",1,0))</f>
        <v>#REF!</v>
      </c>
      <c r="AD269" s="279" t="e">
        <f>IF(tbl2020POS[[#This Row],[1B]]&gt;=GAMES_TO_QUALIFY,1,IF(tbl2020POS[[#This Row],[PRIMPOS]]="1B",1,0))</f>
        <v>#REF!</v>
      </c>
      <c r="AE269" s="279" t="e">
        <f>IF(tbl2020POS[[#This Row],[2B]]&gt;=GAMES_TO_QUALIFY,1,IF(tbl2020POS[[#This Row],[PRIMPOS]]="2B",1,0))</f>
        <v>#REF!</v>
      </c>
      <c r="AF269" s="279" t="e">
        <f>IF(tbl2020POS[[#This Row],[3B]]&gt;=GAMES_TO_QUALIFY,1,IF(tbl2020POS[[#This Row],[PRIMPOS]]="3B",1,0))</f>
        <v>#REF!</v>
      </c>
      <c r="AG269" s="279" t="e">
        <f>IF(tbl2020POS[[#This Row],[SS]]&gt;=GAMES_TO_QUALIFY,1,IF(tbl2020POS[[#This Row],[PRIMPOS]]="SS",1,0))</f>
        <v>#REF!</v>
      </c>
      <c r="AH269" s="279" t="e">
        <f>IF(tbl2020POS[[#This Row],[LF]]&gt;=GAMES_TO_QUALIFY,1,0)</f>
        <v>#REF!</v>
      </c>
      <c r="AI269" s="279" t="e">
        <f>IF(tbl2020POS[[#This Row],[CF]]&gt;=GAMES_TO_QUALIFY,1,0)</f>
        <v>#REF!</v>
      </c>
      <c r="AJ269" s="279" t="e">
        <f>IF(tbl2020POS[[#This Row],[RF]]&gt;=GAMES_TO_QUALIFY,1,0)</f>
        <v>#REF!</v>
      </c>
      <c r="AK269" s="279" t="e">
        <f>IF(tbl2020POS[[#This Row],[OF]]&gt;=GAMES_TO_QUALIFY,1,IF(tbl2020POS[[#This Row],[PRIMPOS]]="OF",1,0))</f>
        <v>#REF!</v>
      </c>
      <c r="AL269" s="279" t="e">
        <f>IF(tbl2020POS[[#This Row],[DH]]&gt;=GAMES_TO_QUALIFY,1,IF(tbl2020POS[[#This Row],[PRIMPOS]]="DH",1,0))</f>
        <v>#REF!</v>
      </c>
      <c r="AM269" s="279" t="e" cm="1">
        <f t="array" aca="1" ref="AM2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9" s="280" t="str">
        <f>IFERROR(LEFT(tbl2020POS[[#This Row],[POSROUGH]],LEN(tbl2020POS[[#This Row],[POSROUGH]])-1),"")</f>
        <v/>
      </c>
      <c r="AP26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0" spans="1:42" x14ac:dyDescent="0.3">
      <c r="A270" s="277">
        <v>267</v>
      </c>
      <c r="B270" t="s">
        <v>20829</v>
      </c>
      <c r="C270" s="277">
        <v>31</v>
      </c>
      <c r="D270" s="278" t="s">
        <v>1460</v>
      </c>
      <c r="E270" s="277">
        <v>8</v>
      </c>
      <c r="F270" s="277">
        <v>44</v>
      </c>
      <c r="G270" s="277">
        <v>39</v>
      </c>
      <c r="H270" s="277">
        <v>44</v>
      </c>
      <c r="I270" s="277">
        <v>35</v>
      </c>
      <c r="J270" s="277">
        <v>0</v>
      </c>
      <c r="K270" s="277">
        <v>35</v>
      </c>
      <c r="L270" s="277">
        <v>0</v>
      </c>
      <c r="M270" s="277">
        <v>0</v>
      </c>
      <c r="N270" s="277">
        <v>0</v>
      </c>
      <c r="O270" s="277">
        <v>0</v>
      </c>
      <c r="P270" s="277">
        <v>0</v>
      </c>
      <c r="Q270" s="277">
        <v>0</v>
      </c>
      <c r="R270" s="277">
        <v>0</v>
      </c>
      <c r="S270" s="277">
        <v>0</v>
      </c>
      <c r="T270" s="277">
        <v>7</v>
      </c>
      <c r="U270" s="277">
        <v>4</v>
      </c>
      <c r="V270" s="277">
        <v>0</v>
      </c>
      <c r="W270" s="279" t="e">
        <f t="shared" si="4"/>
        <v>#REF!</v>
      </c>
      <c r="X270" s="279" t="s">
        <v>1832</v>
      </c>
      <c r="Y2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70" s="279">
        <f>IF(MAX(tbl2020POS[[#This Row],[P]:[PR]])=tbl2020POS[[#This Row],[P]],1,0)</f>
        <v>0</v>
      </c>
      <c r="AA270" s="279">
        <f>IF(tbl2020POS[[#This Row],[QUALP]]=1,IF(tbl2020POS[[#This Row],[GS]]&gt;=GS_TO_QUALIFY,1,0),0)</f>
        <v>0</v>
      </c>
      <c r="AB270" s="279">
        <f>IF(tbl2020POS[[#This Row],[QUALP]]=1,IF(tbl2020POS[[#This Row],[G]]-tbl2020POS[[#This Row],[GS]]&gt;=RP_APP_TO_QUALIFY,1,0),0)</f>
        <v>0</v>
      </c>
      <c r="AC270" s="279" t="e">
        <f>IF(tbl2020POS[[#This Row],[C]]&gt;=GAMES_TO_QUALIFY,1,IF(tbl2020POS[[#This Row],[PRIMPOS]]="C",1,0))</f>
        <v>#REF!</v>
      </c>
      <c r="AD270" s="279" t="e">
        <f>IF(tbl2020POS[[#This Row],[1B]]&gt;=GAMES_TO_QUALIFY,1,IF(tbl2020POS[[#This Row],[PRIMPOS]]="1B",1,0))</f>
        <v>#REF!</v>
      </c>
      <c r="AE270" s="279" t="e">
        <f>IF(tbl2020POS[[#This Row],[2B]]&gt;=GAMES_TO_QUALIFY,1,IF(tbl2020POS[[#This Row],[PRIMPOS]]="2B",1,0))</f>
        <v>#REF!</v>
      </c>
      <c r="AF270" s="279" t="e">
        <f>IF(tbl2020POS[[#This Row],[3B]]&gt;=GAMES_TO_QUALIFY,1,IF(tbl2020POS[[#This Row],[PRIMPOS]]="3B",1,0))</f>
        <v>#REF!</v>
      </c>
      <c r="AG270" s="279" t="e">
        <f>IF(tbl2020POS[[#This Row],[SS]]&gt;=GAMES_TO_QUALIFY,1,IF(tbl2020POS[[#This Row],[PRIMPOS]]="SS",1,0))</f>
        <v>#REF!</v>
      </c>
      <c r="AH270" s="279" t="e">
        <f>IF(tbl2020POS[[#This Row],[LF]]&gt;=GAMES_TO_QUALIFY,1,0)</f>
        <v>#REF!</v>
      </c>
      <c r="AI270" s="279" t="e">
        <f>IF(tbl2020POS[[#This Row],[CF]]&gt;=GAMES_TO_QUALIFY,1,0)</f>
        <v>#REF!</v>
      </c>
      <c r="AJ270" s="279" t="e">
        <f>IF(tbl2020POS[[#This Row],[RF]]&gt;=GAMES_TO_QUALIFY,1,0)</f>
        <v>#REF!</v>
      </c>
      <c r="AK270" s="279" t="e">
        <f>IF(tbl2020POS[[#This Row],[OF]]&gt;=GAMES_TO_QUALIFY,1,IF(tbl2020POS[[#This Row],[PRIMPOS]]="OF",1,0))</f>
        <v>#REF!</v>
      </c>
      <c r="AL270" s="279" t="e">
        <f>IF(tbl2020POS[[#This Row],[DH]]&gt;=GAMES_TO_QUALIFY,1,IF(tbl2020POS[[#This Row],[PRIMPOS]]="DH",1,0))</f>
        <v>#REF!</v>
      </c>
      <c r="AM270" s="279" t="e" cm="1">
        <f t="array" aca="1" ref="AM2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0" s="280" t="str">
        <f>IFERROR(LEFT(tbl2020POS[[#This Row],[POSROUGH]],LEN(tbl2020POS[[#This Row],[POSROUGH]])-1),"")</f>
        <v/>
      </c>
      <c r="AP27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1" spans="1:42" x14ac:dyDescent="0.3">
      <c r="A271" s="277">
        <v>268</v>
      </c>
      <c r="B271" t="s">
        <v>20830</v>
      </c>
      <c r="C271" s="277">
        <v>26</v>
      </c>
      <c r="D271" s="278" t="s">
        <v>1526</v>
      </c>
      <c r="E271" s="277">
        <v>4</v>
      </c>
      <c r="F271" s="277">
        <v>24</v>
      </c>
      <c r="G271" s="277">
        <v>23</v>
      </c>
      <c r="H271" s="277">
        <v>24</v>
      </c>
      <c r="I271" s="277">
        <v>22</v>
      </c>
      <c r="J271" s="277">
        <v>0</v>
      </c>
      <c r="K271" s="277">
        <v>0</v>
      </c>
      <c r="L271" s="277">
        <v>0</v>
      </c>
      <c r="M271" s="277">
        <v>0</v>
      </c>
      <c r="N271" s="277">
        <v>0</v>
      </c>
      <c r="O271" s="277">
        <v>0</v>
      </c>
      <c r="P271" s="277">
        <v>4</v>
      </c>
      <c r="Q271" s="277">
        <v>17</v>
      </c>
      <c r="R271" s="277">
        <v>2</v>
      </c>
      <c r="S271" s="277">
        <v>22</v>
      </c>
      <c r="T271" s="277">
        <v>2</v>
      </c>
      <c r="U271" s="277">
        <v>0</v>
      </c>
      <c r="V271" s="277">
        <v>0</v>
      </c>
      <c r="W271" s="279" t="e">
        <f t="shared" si="4"/>
        <v>#REF!</v>
      </c>
      <c r="X271" s="279" t="s">
        <v>10879</v>
      </c>
      <c r="Y2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71" s="279">
        <f>IF(MAX(tbl2020POS[[#This Row],[P]:[PR]])=tbl2020POS[[#This Row],[P]],1,0)</f>
        <v>0</v>
      </c>
      <c r="AA271" s="279">
        <f>IF(tbl2020POS[[#This Row],[QUALP]]=1,IF(tbl2020POS[[#This Row],[GS]]&gt;=GS_TO_QUALIFY,1,0),0)</f>
        <v>0</v>
      </c>
      <c r="AB271" s="279">
        <f>IF(tbl2020POS[[#This Row],[QUALP]]=1,IF(tbl2020POS[[#This Row],[G]]-tbl2020POS[[#This Row],[GS]]&gt;=RP_APP_TO_QUALIFY,1,0),0)</f>
        <v>0</v>
      </c>
      <c r="AC271" s="279" t="e">
        <f>IF(tbl2020POS[[#This Row],[C]]&gt;=GAMES_TO_QUALIFY,1,IF(tbl2020POS[[#This Row],[PRIMPOS]]="C",1,0))</f>
        <v>#REF!</v>
      </c>
      <c r="AD271" s="279" t="e">
        <f>IF(tbl2020POS[[#This Row],[1B]]&gt;=GAMES_TO_QUALIFY,1,IF(tbl2020POS[[#This Row],[PRIMPOS]]="1B",1,0))</f>
        <v>#REF!</v>
      </c>
      <c r="AE271" s="279" t="e">
        <f>IF(tbl2020POS[[#This Row],[2B]]&gt;=GAMES_TO_QUALIFY,1,IF(tbl2020POS[[#This Row],[PRIMPOS]]="2B",1,0))</f>
        <v>#REF!</v>
      </c>
      <c r="AF271" s="279" t="e">
        <f>IF(tbl2020POS[[#This Row],[3B]]&gt;=GAMES_TO_QUALIFY,1,IF(tbl2020POS[[#This Row],[PRIMPOS]]="3B",1,0))</f>
        <v>#REF!</v>
      </c>
      <c r="AG271" s="279" t="e">
        <f>IF(tbl2020POS[[#This Row],[SS]]&gt;=GAMES_TO_QUALIFY,1,IF(tbl2020POS[[#This Row],[PRIMPOS]]="SS",1,0))</f>
        <v>#REF!</v>
      </c>
      <c r="AH271" s="279" t="e">
        <f>IF(tbl2020POS[[#This Row],[LF]]&gt;=GAMES_TO_QUALIFY,1,0)</f>
        <v>#REF!</v>
      </c>
      <c r="AI271" s="279" t="e">
        <f>IF(tbl2020POS[[#This Row],[CF]]&gt;=GAMES_TO_QUALIFY,1,0)</f>
        <v>#REF!</v>
      </c>
      <c r="AJ271" s="279" t="e">
        <f>IF(tbl2020POS[[#This Row],[RF]]&gt;=GAMES_TO_QUALIFY,1,0)</f>
        <v>#REF!</v>
      </c>
      <c r="AK271" s="279" t="e">
        <f>IF(tbl2020POS[[#This Row],[OF]]&gt;=GAMES_TO_QUALIFY,1,IF(tbl2020POS[[#This Row],[PRIMPOS]]="OF",1,0))</f>
        <v>#REF!</v>
      </c>
      <c r="AL271" s="279" t="e">
        <f>IF(tbl2020POS[[#This Row],[DH]]&gt;=GAMES_TO_QUALIFY,1,IF(tbl2020POS[[#This Row],[PRIMPOS]]="DH",1,0))</f>
        <v>#REF!</v>
      </c>
      <c r="AM271" s="279" t="e" cm="1">
        <f t="array" aca="1" ref="AM2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1" s="280" t="str">
        <f>IFERROR(LEFT(tbl2020POS[[#This Row],[POSROUGH]],LEN(tbl2020POS[[#This Row],[POSROUGH]])-1),"")</f>
        <v/>
      </c>
      <c r="AP27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2" spans="1:42" x14ac:dyDescent="0.3">
      <c r="A272" s="277">
        <v>269</v>
      </c>
      <c r="B272" t="s">
        <v>20831</v>
      </c>
      <c r="C272" s="277">
        <v>25</v>
      </c>
      <c r="D272" s="278" t="s">
        <v>1389</v>
      </c>
      <c r="E272" s="277" t="s">
        <v>20557</v>
      </c>
      <c r="F272" s="277">
        <v>23</v>
      </c>
      <c r="G272" s="277">
        <v>23</v>
      </c>
      <c r="H272" s="277">
        <v>23</v>
      </c>
      <c r="I272" s="277">
        <v>22</v>
      </c>
      <c r="J272" s="277">
        <v>0</v>
      </c>
      <c r="K272" s="277">
        <v>0</v>
      </c>
      <c r="L272" s="277">
        <v>21</v>
      </c>
      <c r="M272" s="277">
        <v>0</v>
      </c>
      <c r="N272" s="277">
        <v>2</v>
      </c>
      <c r="O272" s="277">
        <v>0</v>
      </c>
      <c r="P272" s="277">
        <v>0</v>
      </c>
      <c r="Q272" s="277">
        <v>0</v>
      </c>
      <c r="R272" s="277">
        <v>0</v>
      </c>
      <c r="S272" s="277">
        <v>0</v>
      </c>
      <c r="T272" s="277">
        <v>1</v>
      </c>
      <c r="U272" s="277">
        <v>0</v>
      </c>
      <c r="V272" s="277">
        <v>0</v>
      </c>
      <c r="W272" s="279" t="e">
        <f t="shared" si="4"/>
        <v>#REF!</v>
      </c>
      <c r="X272" s="279" t="s">
        <v>17452</v>
      </c>
      <c r="Y2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72" s="279">
        <f>IF(MAX(tbl2020POS[[#This Row],[P]:[PR]])=tbl2020POS[[#This Row],[P]],1,0)</f>
        <v>0</v>
      </c>
      <c r="AA272" s="279">
        <f>IF(tbl2020POS[[#This Row],[QUALP]]=1,IF(tbl2020POS[[#This Row],[GS]]&gt;=GS_TO_QUALIFY,1,0),0)</f>
        <v>0</v>
      </c>
      <c r="AB272" s="279">
        <f>IF(tbl2020POS[[#This Row],[QUALP]]=1,IF(tbl2020POS[[#This Row],[G]]-tbl2020POS[[#This Row],[GS]]&gt;=RP_APP_TO_QUALIFY,1,0),0)</f>
        <v>0</v>
      </c>
      <c r="AC272" s="279" t="e">
        <f>IF(tbl2020POS[[#This Row],[C]]&gt;=GAMES_TO_QUALIFY,1,IF(tbl2020POS[[#This Row],[PRIMPOS]]="C",1,0))</f>
        <v>#REF!</v>
      </c>
      <c r="AD272" s="279" t="e">
        <f>IF(tbl2020POS[[#This Row],[1B]]&gt;=GAMES_TO_QUALIFY,1,IF(tbl2020POS[[#This Row],[PRIMPOS]]="1B",1,0))</f>
        <v>#REF!</v>
      </c>
      <c r="AE272" s="279" t="e">
        <f>IF(tbl2020POS[[#This Row],[2B]]&gt;=GAMES_TO_QUALIFY,1,IF(tbl2020POS[[#This Row],[PRIMPOS]]="2B",1,0))</f>
        <v>#REF!</v>
      </c>
      <c r="AF272" s="279" t="e">
        <f>IF(tbl2020POS[[#This Row],[3B]]&gt;=GAMES_TO_QUALIFY,1,IF(tbl2020POS[[#This Row],[PRIMPOS]]="3B",1,0))</f>
        <v>#REF!</v>
      </c>
      <c r="AG272" s="279" t="e">
        <f>IF(tbl2020POS[[#This Row],[SS]]&gt;=GAMES_TO_QUALIFY,1,IF(tbl2020POS[[#This Row],[PRIMPOS]]="SS",1,0))</f>
        <v>#REF!</v>
      </c>
      <c r="AH272" s="279" t="e">
        <f>IF(tbl2020POS[[#This Row],[LF]]&gt;=GAMES_TO_QUALIFY,1,0)</f>
        <v>#REF!</v>
      </c>
      <c r="AI272" s="279" t="e">
        <f>IF(tbl2020POS[[#This Row],[CF]]&gt;=GAMES_TO_QUALIFY,1,0)</f>
        <v>#REF!</v>
      </c>
      <c r="AJ272" s="279" t="e">
        <f>IF(tbl2020POS[[#This Row],[RF]]&gt;=GAMES_TO_QUALIFY,1,0)</f>
        <v>#REF!</v>
      </c>
      <c r="AK272" s="279" t="e">
        <f>IF(tbl2020POS[[#This Row],[OF]]&gt;=GAMES_TO_QUALIFY,1,IF(tbl2020POS[[#This Row],[PRIMPOS]]="OF",1,0))</f>
        <v>#REF!</v>
      </c>
      <c r="AL272" s="279" t="e">
        <f>IF(tbl2020POS[[#This Row],[DH]]&gt;=GAMES_TO_QUALIFY,1,IF(tbl2020POS[[#This Row],[PRIMPOS]]="DH",1,0))</f>
        <v>#REF!</v>
      </c>
      <c r="AM272" s="279" t="e" cm="1">
        <f t="array" aca="1" ref="AM2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2" s="280" t="str">
        <f>IFERROR(LEFT(tbl2020POS[[#This Row],[POSROUGH]],LEN(tbl2020POS[[#This Row],[POSROUGH]])-1),"")</f>
        <v/>
      </c>
      <c r="AP27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3" spans="1:42" x14ac:dyDescent="0.3">
      <c r="A273" s="277">
        <v>270</v>
      </c>
      <c r="B273" t="s">
        <v>20832</v>
      </c>
      <c r="C273" s="277">
        <v>33</v>
      </c>
      <c r="D273" s="278" t="s">
        <v>1481</v>
      </c>
      <c r="E273" s="277">
        <v>8</v>
      </c>
      <c r="F273" s="277">
        <v>12</v>
      </c>
      <c r="G273" s="277">
        <v>12</v>
      </c>
      <c r="H273" s="277">
        <v>0</v>
      </c>
      <c r="I273" s="277">
        <v>12</v>
      </c>
      <c r="J273" s="277">
        <v>12</v>
      </c>
      <c r="K273" s="277">
        <v>0</v>
      </c>
      <c r="L273" s="277">
        <v>0</v>
      </c>
      <c r="M273" s="277">
        <v>0</v>
      </c>
      <c r="N273" s="277">
        <v>0</v>
      </c>
      <c r="O273" s="277">
        <v>0</v>
      </c>
      <c r="P273" s="277">
        <v>0</v>
      </c>
      <c r="Q273" s="277">
        <v>0</v>
      </c>
      <c r="R273" s="277">
        <v>0</v>
      </c>
      <c r="S273" s="277">
        <v>0</v>
      </c>
      <c r="T273" s="277">
        <v>0</v>
      </c>
      <c r="U273" s="277">
        <v>0</v>
      </c>
      <c r="V273" s="277">
        <v>0</v>
      </c>
      <c r="W273" s="279" t="e">
        <f t="shared" si="4"/>
        <v>#REF!</v>
      </c>
      <c r="X273" s="279" t="s">
        <v>1836</v>
      </c>
      <c r="Y2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3" s="279">
        <f>IF(MAX(tbl2020POS[[#This Row],[P]:[PR]])=tbl2020POS[[#This Row],[P]],1,0)</f>
        <v>1</v>
      </c>
      <c r="AA273" s="279">
        <f>IF(tbl2020POS[[#This Row],[QUALP]]=1,IF(tbl2020POS[[#This Row],[GS]]&gt;=GS_TO_QUALIFY,1,0),0)</f>
        <v>1</v>
      </c>
      <c r="AB273" s="279">
        <f>IF(tbl2020POS[[#This Row],[QUALP]]=1,IF(tbl2020POS[[#This Row],[G]]-tbl2020POS[[#This Row],[GS]]&gt;=RP_APP_TO_QUALIFY,1,0),0)</f>
        <v>0</v>
      </c>
      <c r="AC273" s="279" t="e">
        <f>IF(tbl2020POS[[#This Row],[C]]&gt;=GAMES_TO_QUALIFY,1,IF(tbl2020POS[[#This Row],[PRIMPOS]]="C",1,0))</f>
        <v>#REF!</v>
      </c>
      <c r="AD273" s="279" t="e">
        <f>IF(tbl2020POS[[#This Row],[1B]]&gt;=GAMES_TO_QUALIFY,1,IF(tbl2020POS[[#This Row],[PRIMPOS]]="1B",1,0))</f>
        <v>#REF!</v>
      </c>
      <c r="AE273" s="279" t="e">
        <f>IF(tbl2020POS[[#This Row],[2B]]&gt;=GAMES_TO_QUALIFY,1,IF(tbl2020POS[[#This Row],[PRIMPOS]]="2B",1,0))</f>
        <v>#REF!</v>
      </c>
      <c r="AF273" s="279" t="e">
        <f>IF(tbl2020POS[[#This Row],[3B]]&gt;=GAMES_TO_QUALIFY,1,IF(tbl2020POS[[#This Row],[PRIMPOS]]="3B",1,0))</f>
        <v>#REF!</v>
      </c>
      <c r="AG273" s="279" t="e">
        <f>IF(tbl2020POS[[#This Row],[SS]]&gt;=GAMES_TO_QUALIFY,1,IF(tbl2020POS[[#This Row],[PRIMPOS]]="SS",1,0))</f>
        <v>#REF!</v>
      </c>
      <c r="AH273" s="279" t="e">
        <f>IF(tbl2020POS[[#This Row],[LF]]&gt;=GAMES_TO_QUALIFY,1,0)</f>
        <v>#REF!</v>
      </c>
      <c r="AI273" s="279" t="e">
        <f>IF(tbl2020POS[[#This Row],[CF]]&gt;=GAMES_TO_QUALIFY,1,0)</f>
        <v>#REF!</v>
      </c>
      <c r="AJ273" s="279" t="e">
        <f>IF(tbl2020POS[[#This Row],[RF]]&gt;=GAMES_TO_QUALIFY,1,0)</f>
        <v>#REF!</v>
      </c>
      <c r="AK273" s="279" t="e">
        <f>IF(tbl2020POS[[#This Row],[OF]]&gt;=GAMES_TO_QUALIFY,1,IF(tbl2020POS[[#This Row],[PRIMPOS]]="OF",1,0))</f>
        <v>#REF!</v>
      </c>
      <c r="AL273" s="279" t="e">
        <f>IF(tbl2020POS[[#This Row],[DH]]&gt;=GAMES_TO_QUALIFY,1,IF(tbl2020POS[[#This Row],[PRIMPOS]]="DH",1,0))</f>
        <v>#REF!</v>
      </c>
      <c r="AM273" s="279" t="str" cm="1">
        <f t="array" aca="1" ref="AM2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3" s="280" t="str">
        <f>IFERROR(LEFT(tbl2020POS[[#This Row],[POSROUGH]],LEN(tbl2020POS[[#This Row],[POSROUGH]])-1),"")</f>
        <v/>
      </c>
      <c r="AP27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74" spans="1:42" x14ac:dyDescent="0.3">
      <c r="A274" s="277">
        <v>271</v>
      </c>
      <c r="B274" t="s">
        <v>20833</v>
      </c>
      <c r="C274" s="277">
        <v>29</v>
      </c>
      <c r="D274" s="278" t="s">
        <v>1446</v>
      </c>
      <c r="E274" s="277">
        <v>5</v>
      </c>
      <c r="F274" s="277">
        <v>22</v>
      </c>
      <c r="G274" s="277">
        <v>10</v>
      </c>
      <c r="H274" s="277">
        <v>20</v>
      </c>
      <c r="I274" s="277">
        <v>5</v>
      </c>
      <c r="J274" s="277">
        <v>3</v>
      </c>
      <c r="K274" s="277">
        <v>0</v>
      </c>
      <c r="L274" s="277">
        <v>2</v>
      </c>
      <c r="M274" s="277">
        <v>0</v>
      </c>
      <c r="N274" s="277">
        <v>0</v>
      </c>
      <c r="O274" s="277">
        <v>0</v>
      </c>
      <c r="P274" s="277">
        <v>0</v>
      </c>
      <c r="Q274" s="277">
        <v>0</v>
      </c>
      <c r="R274" s="277">
        <v>0</v>
      </c>
      <c r="S274" s="277">
        <v>0</v>
      </c>
      <c r="T274" s="277">
        <v>13</v>
      </c>
      <c r="U274" s="277">
        <v>10</v>
      </c>
      <c r="V274" s="277">
        <v>0</v>
      </c>
      <c r="W274" s="279" t="e">
        <f t="shared" si="4"/>
        <v>#REF!</v>
      </c>
      <c r="X274" s="279" t="s">
        <v>3477</v>
      </c>
      <c r="Y2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74" s="279">
        <f>IF(MAX(tbl2020POS[[#This Row],[P]:[PR]])=tbl2020POS[[#This Row],[P]],1,0)</f>
        <v>0</v>
      </c>
      <c r="AA274" s="279">
        <f>IF(tbl2020POS[[#This Row],[QUALP]]=1,IF(tbl2020POS[[#This Row],[GS]]&gt;=GS_TO_QUALIFY,1,0),0)</f>
        <v>0</v>
      </c>
      <c r="AB274" s="279">
        <f>IF(tbl2020POS[[#This Row],[QUALP]]=1,IF(tbl2020POS[[#This Row],[G]]-tbl2020POS[[#This Row],[GS]]&gt;=RP_APP_TO_QUALIFY,1,0),0)</f>
        <v>0</v>
      </c>
      <c r="AC274" s="279" t="e">
        <f>IF(tbl2020POS[[#This Row],[C]]&gt;=GAMES_TO_QUALIFY,1,IF(tbl2020POS[[#This Row],[PRIMPOS]]="C",1,0))</f>
        <v>#REF!</v>
      </c>
      <c r="AD274" s="279" t="e">
        <f>IF(tbl2020POS[[#This Row],[1B]]&gt;=GAMES_TO_QUALIFY,1,IF(tbl2020POS[[#This Row],[PRIMPOS]]="1B",1,0))</f>
        <v>#REF!</v>
      </c>
      <c r="AE274" s="279" t="e">
        <f>IF(tbl2020POS[[#This Row],[2B]]&gt;=GAMES_TO_QUALIFY,1,IF(tbl2020POS[[#This Row],[PRIMPOS]]="2B",1,0))</f>
        <v>#REF!</v>
      </c>
      <c r="AF274" s="279" t="e">
        <f>IF(tbl2020POS[[#This Row],[3B]]&gt;=GAMES_TO_QUALIFY,1,IF(tbl2020POS[[#This Row],[PRIMPOS]]="3B",1,0))</f>
        <v>#REF!</v>
      </c>
      <c r="AG274" s="279" t="e">
        <f>IF(tbl2020POS[[#This Row],[SS]]&gt;=GAMES_TO_QUALIFY,1,IF(tbl2020POS[[#This Row],[PRIMPOS]]="SS",1,0))</f>
        <v>#REF!</v>
      </c>
      <c r="AH274" s="279" t="e">
        <f>IF(tbl2020POS[[#This Row],[LF]]&gt;=GAMES_TO_QUALIFY,1,0)</f>
        <v>#REF!</v>
      </c>
      <c r="AI274" s="279" t="e">
        <f>IF(tbl2020POS[[#This Row],[CF]]&gt;=GAMES_TO_QUALIFY,1,0)</f>
        <v>#REF!</v>
      </c>
      <c r="AJ274" s="279" t="e">
        <f>IF(tbl2020POS[[#This Row],[RF]]&gt;=GAMES_TO_QUALIFY,1,0)</f>
        <v>#REF!</v>
      </c>
      <c r="AK274" s="279" t="e">
        <f>IF(tbl2020POS[[#This Row],[OF]]&gt;=GAMES_TO_QUALIFY,1,IF(tbl2020POS[[#This Row],[PRIMPOS]]="OF",1,0))</f>
        <v>#REF!</v>
      </c>
      <c r="AL274" s="279" t="e">
        <f>IF(tbl2020POS[[#This Row],[DH]]&gt;=GAMES_TO_QUALIFY,1,IF(tbl2020POS[[#This Row],[PRIMPOS]]="DH",1,0))</f>
        <v>#REF!</v>
      </c>
      <c r="AM274" s="279" t="e" cm="1">
        <f t="array" aca="1" ref="AM2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4" s="280" t="str">
        <f>IFERROR(LEFT(tbl2020POS[[#This Row],[POSROUGH]],LEN(tbl2020POS[[#This Row],[POSROUGH]])-1),"")</f>
        <v/>
      </c>
      <c r="AP27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5" spans="1:42" x14ac:dyDescent="0.3">
      <c r="A275" s="277">
        <v>272</v>
      </c>
      <c r="B275" t="s">
        <v>20834</v>
      </c>
      <c r="C275" s="277">
        <v>24</v>
      </c>
      <c r="D275" s="278" t="s">
        <v>1460</v>
      </c>
      <c r="E275" s="277" t="s">
        <v>20557</v>
      </c>
      <c r="F275" s="277">
        <v>1</v>
      </c>
      <c r="G275" s="277">
        <v>1</v>
      </c>
      <c r="H275" s="277">
        <v>0</v>
      </c>
      <c r="I275" s="277">
        <v>1</v>
      </c>
      <c r="J275" s="277">
        <v>1</v>
      </c>
      <c r="K275" s="277">
        <v>0</v>
      </c>
      <c r="L275" s="277">
        <v>0</v>
      </c>
      <c r="M275" s="277">
        <v>0</v>
      </c>
      <c r="N275" s="277">
        <v>0</v>
      </c>
      <c r="O275" s="277">
        <v>0</v>
      </c>
      <c r="P275" s="277">
        <v>0</v>
      </c>
      <c r="Q275" s="277">
        <v>0</v>
      </c>
      <c r="R275" s="277">
        <v>0</v>
      </c>
      <c r="S275" s="277">
        <v>0</v>
      </c>
      <c r="T275" s="277">
        <v>0</v>
      </c>
      <c r="U275" s="277">
        <v>0</v>
      </c>
      <c r="V275" s="277">
        <v>0</v>
      </c>
      <c r="W275" s="279" t="e">
        <f t="shared" si="4"/>
        <v>#REF!</v>
      </c>
      <c r="X275" s="279" t="s">
        <v>21888</v>
      </c>
      <c r="Y2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5" s="279">
        <f>IF(MAX(tbl2020POS[[#This Row],[P]:[PR]])=tbl2020POS[[#This Row],[P]],1,0)</f>
        <v>1</v>
      </c>
      <c r="AA275" s="279">
        <f>IF(tbl2020POS[[#This Row],[QUALP]]=1,IF(tbl2020POS[[#This Row],[GS]]&gt;=GS_TO_QUALIFY,1,0),0)</f>
        <v>0</v>
      </c>
      <c r="AB275" s="279">
        <f>IF(tbl2020POS[[#This Row],[QUALP]]=1,IF(tbl2020POS[[#This Row],[G]]-tbl2020POS[[#This Row],[GS]]&gt;=RP_APP_TO_QUALIFY,1,0),0)</f>
        <v>0</v>
      </c>
      <c r="AC275" s="279" t="e">
        <f>IF(tbl2020POS[[#This Row],[C]]&gt;=GAMES_TO_QUALIFY,1,IF(tbl2020POS[[#This Row],[PRIMPOS]]="C",1,0))</f>
        <v>#REF!</v>
      </c>
      <c r="AD275" s="279" t="e">
        <f>IF(tbl2020POS[[#This Row],[1B]]&gt;=GAMES_TO_QUALIFY,1,IF(tbl2020POS[[#This Row],[PRIMPOS]]="1B",1,0))</f>
        <v>#REF!</v>
      </c>
      <c r="AE275" s="279" t="e">
        <f>IF(tbl2020POS[[#This Row],[2B]]&gt;=GAMES_TO_QUALIFY,1,IF(tbl2020POS[[#This Row],[PRIMPOS]]="2B",1,0))</f>
        <v>#REF!</v>
      </c>
      <c r="AF275" s="279" t="e">
        <f>IF(tbl2020POS[[#This Row],[3B]]&gt;=GAMES_TO_QUALIFY,1,IF(tbl2020POS[[#This Row],[PRIMPOS]]="3B",1,0))</f>
        <v>#REF!</v>
      </c>
      <c r="AG275" s="279" t="e">
        <f>IF(tbl2020POS[[#This Row],[SS]]&gt;=GAMES_TO_QUALIFY,1,IF(tbl2020POS[[#This Row],[PRIMPOS]]="SS",1,0))</f>
        <v>#REF!</v>
      </c>
      <c r="AH275" s="279" t="e">
        <f>IF(tbl2020POS[[#This Row],[LF]]&gt;=GAMES_TO_QUALIFY,1,0)</f>
        <v>#REF!</v>
      </c>
      <c r="AI275" s="279" t="e">
        <f>IF(tbl2020POS[[#This Row],[CF]]&gt;=GAMES_TO_QUALIFY,1,0)</f>
        <v>#REF!</v>
      </c>
      <c r="AJ275" s="279" t="e">
        <f>IF(tbl2020POS[[#This Row],[RF]]&gt;=GAMES_TO_QUALIFY,1,0)</f>
        <v>#REF!</v>
      </c>
      <c r="AK275" s="279" t="e">
        <f>IF(tbl2020POS[[#This Row],[OF]]&gt;=GAMES_TO_QUALIFY,1,IF(tbl2020POS[[#This Row],[PRIMPOS]]="OF",1,0))</f>
        <v>#REF!</v>
      </c>
      <c r="AL275" s="279" t="e">
        <f>IF(tbl2020POS[[#This Row],[DH]]&gt;=GAMES_TO_QUALIFY,1,IF(tbl2020POS[[#This Row],[PRIMPOS]]="DH",1,0))</f>
        <v>#REF!</v>
      </c>
      <c r="AM275" s="279" t="str" cm="1">
        <f t="array" aca="1" ref="AM2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5" s="280" t="str">
        <f>IFERROR(LEFT(tbl2020POS[[#This Row],[POSROUGH]],LEN(tbl2020POS[[#This Row],[POSROUGH]])-1),"")</f>
        <v/>
      </c>
      <c r="AP27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76" spans="1:42" x14ac:dyDescent="0.3">
      <c r="A276" s="277">
        <v>273</v>
      </c>
      <c r="B276" t="s">
        <v>20835</v>
      </c>
      <c r="C276" s="277">
        <v>27</v>
      </c>
      <c r="D276" s="278" t="s">
        <v>20565</v>
      </c>
      <c r="E276" s="277">
        <v>6</v>
      </c>
      <c r="F276" s="277">
        <v>12</v>
      </c>
      <c r="G276" s="277">
        <v>12</v>
      </c>
      <c r="H276" s="277">
        <v>0</v>
      </c>
      <c r="I276" s="277">
        <v>12</v>
      </c>
      <c r="J276" s="277">
        <v>12</v>
      </c>
      <c r="K276" s="277">
        <v>0</v>
      </c>
      <c r="L276" s="277">
        <v>0</v>
      </c>
      <c r="M276" s="277">
        <v>0</v>
      </c>
      <c r="N276" s="277">
        <v>0</v>
      </c>
      <c r="O276" s="277">
        <v>0</v>
      </c>
      <c r="P276" s="277">
        <v>0</v>
      </c>
      <c r="Q276" s="277">
        <v>0</v>
      </c>
      <c r="R276" s="277">
        <v>0</v>
      </c>
      <c r="S276" s="277">
        <v>0</v>
      </c>
      <c r="T276" s="277">
        <v>0</v>
      </c>
      <c r="U276" s="277">
        <v>0</v>
      </c>
      <c r="V276" s="277">
        <v>0</v>
      </c>
      <c r="W276" s="279" t="e">
        <f t="shared" si="4"/>
        <v>#REF!</v>
      </c>
      <c r="X276" s="279" t="s">
        <v>11393</v>
      </c>
      <c r="Y2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6" s="279">
        <f>IF(MAX(tbl2020POS[[#This Row],[P]:[PR]])=tbl2020POS[[#This Row],[P]],1,0)</f>
        <v>1</v>
      </c>
      <c r="AA276" s="279">
        <f>IF(tbl2020POS[[#This Row],[QUALP]]=1,IF(tbl2020POS[[#This Row],[GS]]&gt;=GS_TO_QUALIFY,1,0),0)</f>
        <v>1</v>
      </c>
      <c r="AB276" s="279">
        <f>IF(tbl2020POS[[#This Row],[QUALP]]=1,IF(tbl2020POS[[#This Row],[G]]-tbl2020POS[[#This Row],[GS]]&gt;=RP_APP_TO_QUALIFY,1,0),0)</f>
        <v>0</v>
      </c>
      <c r="AC276" s="279" t="e">
        <f>IF(tbl2020POS[[#This Row],[C]]&gt;=GAMES_TO_QUALIFY,1,IF(tbl2020POS[[#This Row],[PRIMPOS]]="C",1,0))</f>
        <v>#REF!</v>
      </c>
      <c r="AD276" s="279" t="e">
        <f>IF(tbl2020POS[[#This Row],[1B]]&gt;=GAMES_TO_QUALIFY,1,IF(tbl2020POS[[#This Row],[PRIMPOS]]="1B",1,0))</f>
        <v>#REF!</v>
      </c>
      <c r="AE276" s="279" t="e">
        <f>IF(tbl2020POS[[#This Row],[2B]]&gt;=GAMES_TO_QUALIFY,1,IF(tbl2020POS[[#This Row],[PRIMPOS]]="2B",1,0))</f>
        <v>#REF!</v>
      </c>
      <c r="AF276" s="279" t="e">
        <f>IF(tbl2020POS[[#This Row],[3B]]&gt;=GAMES_TO_QUALIFY,1,IF(tbl2020POS[[#This Row],[PRIMPOS]]="3B",1,0))</f>
        <v>#REF!</v>
      </c>
      <c r="AG276" s="279" t="e">
        <f>IF(tbl2020POS[[#This Row],[SS]]&gt;=GAMES_TO_QUALIFY,1,IF(tbl2020POS[[#This Row],[PRIMPOS]]="SS",1,0))</f>
        <v>#REF!</v>
      </c>
      <c r="AH276" s="279" t="e">
        <f>IF(tbl2020POS[[#This Row],[LF]]&gt;=GAMES_TO_QUALIFY,1,0)</f>
        <v>#REF!</v>
      </c>
      <c r="AI276" s="279" t="e">
        <f>IF(tbl2020POS[[#This Row],[CF]]&gt;=GAMES_TO_QUALIFY,1,0)</f>
        <v>#REF!</v>
      </c>
      <c r="AJ276" s="279" t="e">
        <f>IF(tbl2020POS[[#This Row],[RF]]&gt;=GAMES_TO_QUALIFY,1,0)</f>
        <v>#REF!</v>
      </c>
      <c r="AK276" s="279" t="e">
        <f>IF(tbl2020POS[[#This Row],[OF]]&gt;=GAMES_TO_QUALIFY,1,IF(tbl2020POS[[#This Row],[PRIMPOS]]="OF",1,0))</f>
        <v>#REF!</v>
      </c>
      <c r="AL276" s="279" t="e">
        <f>IF(tbl2020POS[[#This Row],[DH]]&gt;=GAMES_TO_QUALIFY,1,IF(tbl2020POS[[#This Row],[PRIMPOS]]="DH",1,0))</f>
        <v>#REF!</v>
      </c>
      <c r="AM276" s="279" t="str" cm="1">
        <f t="array" aca="1" ref="AM2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6" s="280" t="str">
        <f>IFERROR(LEFT(tbl2020POS[[#This Row],[POSROUGH]],LEN(tbl2020POS[[#This Row],[POSROUGH]])-1),"")</f>
        <v/>
      </c>
      <c r="AP27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77" spans="1:42" x14ac:dyDescent="0.3">
      <c r="A277" s="277">
        <v>274</v>
      </c>
      <c r="B277" t="s">
        <v>20836</v>
      </c>
      <c r="C277" s="277">
        <v>27</v>
      </c>
      <c r="D277" s="278" t="s">
        <v>20584</v>
      </c>
      <c r="E277" s="277">
        <v>3</v>
      </c>
      <c r="F277" s="277">
        <v>9</v>
      </c>
      <c r="G277" s="277">
        <v>0</v>
      </c>
      <c r="H277" s="277">
        <v>1</v>
      </c>
      <c r="I277" s="277">
        <v>9</v>
      </c>
      <c r="J277" s="277">
        <v>9</v>
      </c>
      <c r="K277" s="277">
        <v>0</v>
      </c>
      <c r="L277" s="277">
        <v>0</v>
      </c>
      <c r="M277" s="277">
        <v>0</v>
      </c>
      <c r="N277" s="277">
        <v>0</v>
      </c>
      <c r="O277" s="277">
        <v>0</v>
      </c>
      <c r="P277" s="277">
        <v>0</v>
      </c>
      <c r="Q277" s="277">
        <v>0</v>
      </c>
      <c r="R277" s="277">
        <v>0</v>
      </c>
      <c r="S277" s="277">
        <v>0</v>
      </c>
      <c r="T277" s="277">
        <v>0</v>
      </c>
      <c r="U277" s="277">
        <v>0</v>
      </c>
      <c r="V277" s="277">
        <v>0</v>
      </c>
      <c r="W277" s="279" t="e">
        <f t="shared" si="4"/>
        <v>#REF!</v>
      </c>
      <c r="X277" s="279" t="s">
        <v>21889</v>
      </c>
      <c r="Y2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7" s="279">
        <f>IF(MAX(tbl2020POS[[#This Row],[P]:[PR]])=tbl2020POS[[#This Row],[P]],1,0)</f>
        <v>1</v>
      </c>
      <c r="AA277" s="279">
        <f>IF(tbl2020POS[[#This Row],[QUALP]]=1,IF(tbl2020POS[[#This Row],[GS]]&gt;=GS_TO_QUALIFY,1,0),0)</f>
        <v>0</v>
      </c>
      <c r="AB277" s="279">
        <f>IF(tbl2020POS[[#This Row],[QUALP]]=1,IF(tbl2020POS[[#This Row],[G]]-tbl2020POS[[#This Row],[GS]]&gt;=RP_APP_TO_QUALIFY,1,0),0)</f>
        <v>1</v>
      </c>
      <c r="AC277" s="279" t="e">
        <f>IF(tbl2020POS[[#This Row],[C]]&gt;=GAMES_TO_QUALIFY,1,IF(tbl2020POS[[#This Row],[PRIMPOS]]="C",1,0))</f>
        <v>#REF!</v>
      </c>
      <c r="AD277" s="279" t="e">
        <f>IF(tbl2020POS[[#This Row],[1B]]&gt;=GAMES_TO_QUALIFY,1,IF(tbl2020POS[[#This Row],[PRIMPOS]]="1B",1,0))</f>
        <v>#REF!</v>
      </c>
      <c r="AE277" s="279" t="e">
        <f>IF(tbl2020POS[[#This Row],[2B]]&gt;=GAMES_TO_QUALIFY,1,IF(tbl2020POS[[#This Row],[PRIMPOS]]="2B",1,0))</f>
        <v>#REF!</v>
      </c>
      <c r="AF277" s="279" t="e">
        <f>IF(tbl2020POS[[#This Row],[3B]]&gt;=GAMES_TO_QUALIFY,1,IF(tbl2020POS[[#This Row],[PRIMPOS]]="3B",1,0))</f>
        <v>#REF!</v>
      </c>
      <c r="AG277" s="279" t="e">
        <f>IF(tbl2020POS[[#This Row],[SS]]&gt;=GAMES_TO_QUALIFY,1,IF(tbl2020POS[[#This Row],[PRIMPOS]]="SS",1,0))</f>
        <v>#REF!</v>
      </c>
      <c r="AH277" s="279" t="e">
        <f>IF(tbl2020POS[[#This Row],[LF]]&gt;=GAMES_TO_QUALIFY,1,0)</f>
        <v>#REF!</v>
      </c>
      <c r="AI277" s="279" t="e">
        <f>IF(tbl2020POS[[#This Row],[CF]]&gt;=GAMES_TO_QUALIFY,1,0)</f>
        <v>#REF!</v>
      </c>
      <c r="AJ277" s="279" t="e">
        <f>IF(tbl2020POS[[#This Row],[RF]]&gt;=GAMES_TO_QUALIFY,1,0)</f>
        <v>#REF!</v>
      </c>
      <c r="AK277" s="279" t="e">
        <f>IF(tbl2020POS[[#This Row],[OF]]&gt;=GAMES_TO_QUALIFY,1,IF(tbl2020POS[[#This Row],[PRIMPOS]]="OF",1,0))</f>
        <v>#REF!</v>
      </c>
      <c r="AL277" s="279" t="e">
        <f>IF(tbl2020POS[[#This Row],[DH]]&gt;=GAMES_TO_QUALIFY,1,IF(tbl2020POS[[#This Row],[PRIMPOS]]="DH",1,0))</f>
        <v>#REF!</v>
      </c>
      <c r="AM277" s="279" t="str" cm="1">
        <f t="array" aca="1" ref="AM2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7" s="280" t="str">
        <f>IFERROR(LEFT(tbl2020POS[[#This Row],[POSROUGH]],LEN(tbl2020POS[[#This Row],[POSROUGH]])-1),"")</f>
        <v/>
      </c>
      <c r="AP27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78" spans="1:42" x14ac:dyDescent="0.3">
      <c r="A278" s="277">
        <v>275</v>
      </c>
      <c r="B278" t="s">
        <v>20837</v>
      </c>
      <c r="C278" s="277">
        <v>34</v>
      </c>
      <c r="D278" s="278" t="s">
        <v>1449</v>
      </c>
      <c r="E278" s="277">
        <v>13</v>
      </c>
      <c r="F278" s="277">
        <v>16</v>
      </c>
      <c r="G278" s="277">
        <v>13</v>
      </c>
      <c r="H278" s="277">
        <v>16</v>
      </c>
      <c r="I278" s="277">
        <v>15</v>
      </c>
      <c r="J278" s="277">
        <v>0</v>
      </c>
      <c r="K278" s="277">
        <v>0</v>
      </c>
      <c r="L278" s="277">
        <v>15</v>
      </c>
      <c r="M278" s="277">
        <v>0</v>
      </c>
      <c r="N278" s="277">
        <v>0</v>
      </c>
      <c r="O278" s="277">
        <v>0</v>
      </c>
      <c r="P278" s="277">
        <v>0</v>
      </c>
      <c r="Q278" s="277">
        <v>0</v>
      </c>
      <c r="R278" s="277">
        <v>0</v>
      </c>
      <c r="S278" s="277">
        <v>0</v>
      </c>
      <c r="T278" s="277">
        <v>0</v>
      </c>
      <c r="U278" s="277">
        <v>2</v>
      </c>
      <c r="V278" s="277">
        <v>0</v>
      </c>
      <c r="W278" s="279" t="e">
        <f t="shared" si="4"/>
        <v>#REF!</v>
      </c>
      <c r="X278" s="279" t="s">
        <v>1837</v>
      </c>
      <c r="Y2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78" s="279">
        <f>IF(MAX(tbl2020POS[[#This Row],[P]:[PR]])=tbl2020POS[[#This Row],[P]],1,0)</f>
        <v>0</v>
      </c>
      <c r="AA278" s="279">
        <f>IF(tbl2020POS[[#This Row],[QUALP]]=1,IF(tbl2020POS[[#This Row],[GS]]&gt;=GS_TO_QUALIFY,1,0),0)</f>
        <v>0</v>
      </c>
      <c r="AB278" s="279">
        <f>IF(tbl2020POS[[#This Row],[QUALP]]=1,IF(tbl2020POS[[#This Row],[G]]-tbl2020POS[[#This Row],[GS]]&gt;=RP_APP_TO_QUALIFY,1,0),0)</f>
        <v>0</v>
      </c>
      <c r="AC278" s="279" t="e">
        <f>IF(tbl2020POS[[#This Row],[C]]&gt;=GAMES_TO_QUALIFY,1,IF(tbl2020POS[[#This Row],[PRIMPOS]]="C",1,0))</f>
        <v>#REF!</v>
      </c>
      <c r="AD278" s="279" t="e">
        <f>IF(tbl2020POS[[#This Row],[1B]]&gt;=GAMES_TO_QUALIFY,1,IF(tbl2020POS[[#This Row],[PRIMPOS]]="1B",1,0))</f>
        <v>#REF!</v>
      </c>
      <c r="AE278" s="279" t="e">
        <f>IF(tbl2020POS[[#This Row],[2B]]&gt;=GAMES_TO_QUALIFY,1,IF(tbl2020POS[[#This Row],[PRIMPOS]]="2B",1,0))</f>
        <v>#REF!</v>
      </c>
      <c r="AF278" s="279" t="e">
        <f>IF(tbl2020POS[[#This Row],[3B]]&gt;=GAMES_TO_QUALIFY,1,IF(tbl2020POS[[#This Row],[PRIMPOS]]="3B",1,0))</f>
        <v>#REF!</v>
      </c>
      <c r="AG278" s="279" t="e">
        <f>IF(tbl2020POS[[#This Row],[SS]]&gt;=GAMES_TO_QUALIFY,1,IF(tbl2020POS[[#This Row],[PRIMPOS]]="SS",1,0))</f>
        <v>#REF!</v>
      </c>
      <c r="AH278" s="279" t="e">
        <f>IF(tbl2020POS[[#This Row],[LF]]&gt;=GAMES_TO_QUALIFY,1,0)</f>
        <v>#REF!</v>
      </c>
      <c r="AI278" s="279" t="e">
        <f>IF(tbl2020POS[[#This Row],[CF]]&gt;=GAMES_TO_QUALIFY,1,0)</f>
        <v>#REF!</v>
      </c>
      <c r="AJ278" s="279" t="e">
        <f>IF(tbl2020POS[[#This Row],[RF]]&gt;=GAMES_TO_QUALIFY,1,0)</f>
        <v>#REF!</v>
      </c>
      <c r="AK278" s="279" t="e">
        <f>IF(tbl2020POS[[#This Row],[OF]]&gt;=GAMES_TO_QUALIFY,1,IF(tbl2020POS[[#This Row],[PRIMPOS]]="OF",1,0))</f>
        <v>#REF!</v>
      </c>
      <c r="AL278" s="279" t="e">
        <f>IF(tbl2020POS[[#This Row],[DH]]&gt;=GAMES_TO_QUALIFY,1,IF(tbl2020POS[[#This Row],[PRIMPOS]]="DH",1,0))</f>
        <v>#REF!</v>
      </c>
      <c r="AM278" s="279" t="e" cm="1">
        <f t="array" aca="1" ref="AM2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8" s="280" t="str">
        <f>IFERROR(LEFT(tbl2020POS[[#This Row],[POSROUGH]],LEN(tbl2020POS[[#This Row],[POSROUGH]])-1),"")</f>
        <v/>
      </c>
      <c r="AP27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9" spans="1:42" x14ac:dyDescent="0.3">
      <c r="A279" s="277">
        <v>276</v>
      </c>
      <c r="B279" t="s">
        <v>20838</v>
      </c>
      <c r="C279" s="277">
        <v>27</v>
      </c>
      <c r="D279" s="278" t="s">
        <v>1509</v>
      </c>
      <c r="E279" s="277">
        <v>4</v>
      </c>
      <c r="F279" s="277">
        <v>56</v>
      </c>
      <c r="G279" s="277">
        <v>52</v>
      </c>
      <c r="H279" s="277">
        <v>56</v>
      </c>
      <c r="I279" s="277">
        <v>42</v>
      </c>
      <c r="J279" s="277">
        <v>0</v>
      </c>
      <c r="K279" s="277">
        <v>0</v>
      </c>
      <c r="L279" s="277">
        <v>0</v>
      </c>
      <c r="M279" s="277">
        <v>0</v>
      </c>
      <c r="N279" s="277">
        <v>34</v>
      </c>
      <c r="O279" s="277">
        <v>0</v>
      </c>
      <c r="P279" s="277">
        <v>8</v>
      </c>
      <c r="Q279" s="277">
        <v>0</v>
      </c>
      <c r="R279" s="277">
        <v>0</v>
      </c>
      <c r="S279" s="277">
        <v>8</v>
      </c>
      <c r="T279" s="277">
        <v>13</v>
      </c>
      <c r="U279" s="277">
        <v>4</v>
      </c>
      <c r="V279" s="277">
        <v>0</v>
      </c>
      <c r="W279" s="279" t="e">
        <f t="shared" si="4"/>
        <v>#REF!</v>
      </c>
      <c r="X279" s="279" t="s">
        <v>14567</v>
      </c>
      <c r="Y2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279" s="279">
        <f>IF(MAX(tbl2020POS[[#This Row],[P]:[PR]])=tbl2020POS[[#This Row],[P]],1,0)</f>
        <v>0</v>
      </c>
      <c r="AA279" s="279">
        <f>IF(tbl2020POS[[#This Row],[QUALP]]=1,IF(tbl2020POS[[#This Row],[GS]]&gt;=GS_TO_QUALIFY,1,0),0)</f>
        <v>0</v>
      </c>
      <c r="AB279" s="279">
        <f>IF(tbl2020POS[[#This Row],[QUALP]]=1,IF(tbl2020POS[[#This Row],[G]]-tbl2020POS[[#This Row],[GS]]&gt;=RP_APP_TO_QUALIFY,1,0),0)</f>
        <v>0</v>
      </c>
      <c r="AC279" s="279" t="e">
        <f>IF(tbl2020POS[[#This Row],[C]]&gt;=GAMES_TO_QUALIFY,1,IF(tbl2020POS[[#This Row],[PRIMPOS]]="C",1,0))</f>
        <v>#REF!</v>
      </c>
      <c r="AD279" s="279" t="e">
        <f>IF(tbl2020POS[[#This Row],[1B]]&gt;=GAMES_TO_QUALIFY,1,IF(tbl2020POS[[#This Row],[PRIMPOS]]="1B",1,0))</f>
        <v>#REF!</v>
      </c>
      <c r="AE279" s="279" t="e">
        <f>IF(tbl2020POS[[#This Row],[2B]]&gt;=GAMES_TO_QUALIFY,1,IF(tbl2020POS[[#This Row],[PRIMPOS]]="2B",1,0))</f>
        <v>#REF!</v>
      </c>
      <c r="AF279" s="279" t="e">
        <f>IF(tbl2020POS[[#This Row],[3B]]&gt;=GAMES_TO_QUALIFY,1,IF(tbl2020POS[[#This Row],[PRIMPOS]]="3B",1,0))</f>
        <v>#REF!</v>
      </c>
      <c r="AG279" s="279" t="e">
        <f>IF(tbl2020POS[[#This Row],[SS]]&gt;=GAMES_TO_QUALIFY,1,IF(tbl2020POS[[#This Row],[PRIMPOS]]="SS",1,0))</f>
        <v>#REF!</v>
      </c>
      <c r="AH279" s="279" t="e">
        <f>IF(tbl2020POS[[#This Row],[LF]]&gt;=GAMES_TO_QUALIFY,1,0)</f>
        <v>#REF!</v>
      </c>
      <c r="AI279" s="279" t="e">
        <f>IF(tbl2020POS[[#This Row],[CF]]&gt;=GAMES_TO_QUALIFY,1,0)</f>
        <v>#REF!</v>
      </c>
      <c r="AJ279" s="279" t="e">
        <f>IF(tbl2020POS[[#This Row],[RF]]&gt;=GAMES_TO_QUALIFY,1,0)</f>
        <v>#REF!</v>
      </c>
      <c r="AK279" s="279" t="e">
        <f>IF(tbl2020POS[[#This Row],[OF]]&gt;=GAMES_TO_QUALIFY,1,IF(tbl2020POS[[#This Row],[PRIMPOS]]="OF",1,0))</f>
        <v>#REF!</v>
      </c>
      <c r="AL279" s="279" t="e">
        <f>IF(tbl2020POS[[#This Row],[DH]]&gt;=GAMES_TO_QUALIFY,1,IF(tbl2020POS[[#This Row],[PRIMPOS]]="DH",1,0))</f>
        <v>#REF!</v>
      </c>
      <c r="AM279" s="279" t="e" cm="1">
        <f t="array" aca="1" ref="AM2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9" s="280" t="str">
        <f>IFERROR(LEFT(tbl2020POS[[#This Row],[POSROUGH]],LEN(tbl2020POS[[#This Row],[POSROUGH]])-1),"")</f>
        <v/>
      </c>
      <c r="AP27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0" spans="1:42" x14ac:dyDescent="0.3">
      <c r="A280" s="277">
        <v>277</v>
      </c>
      <c r="B280" t="s">
        <v>20839</v>
      </c>
      <c r="C280" s="277">
        <v>25</v>
      </c>
      <c r="D280" s="278" t="s">
        <v>20607</v>
      </c>
      <c r="E280" s="277">
        <v>2</v>
      </c>
      <c r="F280" s="277">
        <v>4</v>
      </c>
      <c r="G280" s="277">
        <v>4</v>
      </c>
      <c r="H280" s="277">
        <v>4</v>
      </c>
      <c r="I280" s="277">
        <v>4</v>
      </c>
      <c r="J280" s="277">
        <v>0</v>
      </c>
      <c r="K280" s="277">
        <v>0</v>
      </c>
      <c r="L280" s="277">
        <v>0</v>
      </c>
      <c r="M280" s="277">
        <v>0</v>
      </c>
      <c r="N280" s="277">
        <v>0</v>
      </c>
      <c r="O280" s="277">
        <v>0</v>
      </c>
      <c r="P280" s="277">
        <v>0</v>
      </c>
      <c r="Q280" s="277">
        <v>0</v>
      </c>
      <c r="R280" s="277">
        <v>4</v>
      </c>
      <c r="S280" s="277">
        <v>4</v>
      </c>
      <c r="T280" s="277">
        <v>0</v>
      </c>
      <c r="U280" s="277">
        <v>0</v>
      </c>
      <c r="V280" s="277">
        <v>0</v>
      </c>
      <c r="W280" s="279" t="e">
        <f t="shared" si="4"/>
        <v>#REF!</v>
      </c>
      <c r="X280" s="279" t="s">
        <v>15837</v>
      </c>
      <c r="Y2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80" s="279">
        <f>IF(MAX(tbl2020POS[[#This Row],[P]:[PR]])=tbl2020POS[[#This Row],[P]],1,0)</f>
        <v>0</v>
      </c>
      <c r="AA280" s="279">
        <f>IF(tbl2020POS[[#This Row],[QUALP]]=1,IF(tbl2020POS[[#This Row],[GS]]&gt;=GS_TO_QUALIFY,1,0),0)</f>
        <v>0</v>
      </c>
      <c r="AB280" s="279">
        <f>IF(tbl2020POS[[#This Row],[QUALP]]=1,IF(tbl2020POS[[#This Row],[G]]-tbl2020POS[[#This Row],[GS]]&gt;=RP_APP_TO_QUALIFY,1,0),0)</f>
        <v>0</v>
      </c>
      <c r="AC280" s="279" t="e">
        <f>IF(tbl2020POS[[#This Row],[C]]&gt;=GAMES_TO_QUALIFY,1,IF(tbl2020POS[[#This Row],[PRIMPOS]]="C",1,0))</f>
        <v>#REF!</v>
      </c>
      <c r="AD280" s="279" t="e">
        <f>IF(tbl2020POS[[#This Row],[1B]]&gt;=GAMES_TO_QUALIFY,1,IF(tbl2020POS[[#This Row],[PRIMPOS]]="1B",1,0))</f>
        <v>#REF!</v>
      </c>
      <c r="AE280" s="279" t="e">
        <f>IF(tbl2020POS[[#This Row],[2B]]&gt;=GAMES_TO_QUALIFY,1,IF(tbl2020POS[[#This Row],[PRIMPOS]]="2B",1,0))</f>
        <v>#REF!</v>
      </c>
      <c r="AF280" s="279" t="e">
        <f>IF(tbl2020POS[[#This Row],[3B]]&gt;=GAMES_TO_QUALIFY,1,IF(tbl2020POS[[#This Row],[PRIMPOS]]="3B",1,0))</f>
        <v>#REF!</v>
      </c>
      <c r="AG280" s="279" t="e">
        <f>IF(tbl2020POS[[#This Row],[SS]]&gt;=GAMES_TO_QUALIFY,1,IF(tbl2020POS[[#This Row],[PRIMPOS]]="SS",1,0))</f>
        <v>#REF!</v>
      </c>
      <c r="AH280" s="279" t="e">
        <f>IF(tbl2020POS[[#This Row],[LF]]&gt;=GAMES_TO_QUALIFY,1,0)</f>
        <v>#REF!</v>
      </c>
      <c r="AI280" s="279" t="e">
        <f>IF(tbl2020POS[[#This Row],[CF]]&gt;=GAMES_TO_QUALIFY,1,0)</f>
        <v>#REF!</v>
      </c>
      <c r="AJ280" s="279" t="e">
        <f>IF(tbl2020POS[[#This Row],[RF]]&gt;=GAMES_TO_QUALIFY,1,0)</f>
        <v>#REF!</v>
      </c>
      <c r="AK280" s="279" t="e">
        <f>IF(tbl2020POS[[#This Row],[OF]]&gt;=GAMES_TO_QUALIFY,1,IF(tbl2020POS[[#This Row],[PRIMPOS]]="OF",1,0))</f>
        <v>#REF!</v>
      </c>
      <c r="AL280" s="279" t="e">
        <f>IF(tbl2020POS[[#This Row],[DH]]&gt;=GAMES_TO_QUALIFY,1,IF(tbl2020POS[[#This Row],[PRIMPOS]]="DH",1,0))</f>
        <v>#REF!</v>
      </c>
      <c r="AM280" s="279" t="e" cm="1">
        <f t="array" aca="1" ref="AM2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0" s="280" t="str">
        <f>IFERROR(LEFT(tbl2020POS[[#This Row],[POSROUGH]],LEN(tbl2020POS[[#This Row],[POSROUGH]])-1),"")</f>
        <v/>
      </c>
      <c r="AP28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1" spans="1:42" x14ac:dyDescent="0.3">
      <c r="A281" s="277">
        <v>278</v>
      </c>
      <c r="B281" t="s">
        <v>20840</v>
      </c>
      <c r="C281" s="277">
        <v>28</v>
      </c>
      <c r="D281" s="278" t="s">
        <v>1426</v>
      </c>
      <c r="E281" s="277">
        <v>3</v>
      </c>
      <c r="F281" s="277">
        <v>13</v>
      </c>
      <c r="G281" s="277">
        <v>9</v>
      </c>
      <c r="H281" s="277">
        <v>13</v>
      </c>
      <c r="I281" s="277">
        <v>13</v>
      </c>
      <c r="J281" s="277">
        <v>0</v>
      </c>
      <c r="K281" s="277">
        <v>0</v>
      </c>
      <c r="L281" s="277">
        <v>0</v>
      </c>
      <c r="M281" s="277">
        <v>0</v>
      </c>
      <c r="N281" s="277">
        <v>0</v>
      </c>
      <c r="O281" s="277">
        <v>0</v>
      </c>
      <c r="P281" s="277">
        <v>3</v>
      </c>
      <c r="Q281" s="277">
        <v>5</v>
      </c>
      <c r="R281" s="277">
        <v>6</v>
      </c>
      <c r="S281" s="277">
        <v>13</v>
      </c>
      <c r="T281" s="277">
        <v>0</v>
      </c>
      <c r="U281" s="277">
        <v>0</v>
      </c>
      <c r="V281" s="277">
        <v>1</v>
      </c>
      <c r="W281" s="279" t="e">
        <f t="shared" si="4"/>
        <v>#REF!</v>
      </c>
      <c r="X281" s="279" t="s">
        <v>15843</v>
      </c>
      <c r="Y2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81" s="279">
        <f>IF(MAX(tbl2020POS[[#This Row],[P]:[PR]])=tbl2020POS[[#This Row],[P]],1,0)</f>
        <v>0</v>
      </c>
      <c r="AA281" s="279">
        <f>IF(tbl2020POS[[#This Row],[QUALP]]=1,IF(tbl2020POS[[#This Row],[GS]]&gt;=GS_TO_QUALIFY,1,0),0)</f>
        <v>0</v>
      </c>
      <c r="AB281" s="279">
        <f>IF(tbl2020POS[[#This Row],[QUALP]]=1,IF(tbl2020POS[[#This Row],[G]]-tbl2020POS[[#This Row],[GS]]&gt;=RP_APP_TO_QUALIFY,1,0),0)</f>
        <v>0</v>
      </c>
      <c r="AC281" s="279" t="e">
        <f>IF(tbl2020POS[[#This Row],[C]]&gt;=GAMES_TO_QUALIFY,1,IF(tbl2020POS[[#This Row],[PRIMPOS]]="C",1,0))</f>
        <v>#REF!</v>
      </c>
      <c r="AD281" s="279" t="e">
        <f>IF(tbl2020POS[[#This Row],[1B]]&gt;=GAMES_TO_QUALIFY,1,IF(tbl2020POS[[#This Row],[PRIMPOS]]="1B",1,0))</f>
        <v>#REF!</v>
      </c>
      <c r="AE281" s="279" t="e">
        <f>IF(tbl2020POS[[#This Row],[2B]]&gt;=GAMES_TO_QUALIFY,1,IF(tbl2020POS[[#This Row],[PRIMPOS]]="2B",1,0))</f>
        <v>#REF!</v>
      </c>
      <c r="AF281" s="279" t="e">
        <f>IF(tbl2020POS[[#This Row],[3B]]&gt;=GAMES_TO_QUALIFY,1,IF(tbl2020POS[[#This Row],[PRIMPOS]]="3B",1,0))</f>
        <v>#REF!</v>
      </c>
      <c r="AG281" s="279" t="e">
        <f>IF(tbl2020POS[[#This Row],[SS]]&gt;=GAMES_TO_QUALIFY,1,IF(tbl2020POS[[#This Row],[PRIMPOS]]="SS",1,0))</f>
        <v>#REF!</v>
      </c>
      <c r="AH281" s="279" t="e">
        <f>IF(tbl2020POS[[#This Row],[LF]]&gt;=GAMES_TO_QUALIFY,1,0)</f>
        <v>#REF!</v>
      </c>
      <c r="AI281" s="279" t="e">
        <f>IF(tbl2020POS[[#This Row],[CF]]&gt;=GAMES_TO_QUALIFY,1,0)</f>
        <v>#REF!</v>
      </c>
      <c r="AJ281" s="279" t="e">
        <f>IF(tbl2020POS[[#This Row],[RF]]&gt;=GAMES_TO_QUALIFY,1,0)</f>
        <v>#REF!</v>
      </c>
      <c r="AK281" s="279" t="e">
        <f>IF(tbl2020POS[[#This Row],[OF]]&gt;=GAMES_TO_QUALIFY,1,IF(tbl2020POS[[#This Row],[PRIMPOS]]="OF",1,0))</f>
        <v>#REF!</v>
      </c>
      <c r="AL281" s="279" t="e">
        <f>IF(tbl2020POS[[#This Row],[DH]]&gt;=GAMES_TO_QUALIFY,1,IF(tbl2020POS[[#This Row],[PRIMPOS]]="DH",1,0))</f>
        <v>#REF!</v>
      </c>
      <c r="AM281" s="279" t="e" cm="1">
        <f t="array" aca="1" ref="AM2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1" s="280" t="str">
        <f>IFERROR(LEFT(tbl2020POS[[#This Row],[POSROUGH]],LEN(tbl2020POS[[#This Row],[POSROUGH]])-1),"")</f>
        <v/>
      </c>
      <c r="AP28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2" spans="1:42" x14ac:dyDescent="0.3">
      <c r="A282" s="277">
        <v>279</v>
      </c>
      <c r="B282" t="s">
        <v>20841</v>
      </c>
      <c r="C282" s="277">
        <v>32</v>
      </c>
      <c r="D282" s="278" t="s">
        <v>1386</v>
      </c>
      <c r="E282" s="277">
        <v>8</v>
      </c>
      <c r="F282" s="277">
        <v>30</v>
      </c>
      <c r="G282" s="277">
        <v>25</v>
      </c>
      <c r="H282" s="277">
        <v>30</v>
      </c>
      <c r="I282" s="277">
        <v>0</v>
      </c>
      <c r="J282" s="277">
        <v>0</v>
      </c>
      <c r="K282" s="277">
        <v>0</v>
      </c>
      <c r="L282" s="277">
        <v>0</v>
      </c>
      <c r="M282" s="277">
        <v>0</v>
      </c>
      <c r="N282" s="277">
        <v>0</v>
      </c>
      <c r="O282" s="277">
        <v>0</v>
      </c>
      <c r="P282" s="277">
        <v>0</v>
      </c>
      <c r="Q282" s="277">
        <v>0</v>
      </c>
      <c r="R282" s="277">
        <v>0</v>
      </c>
      <c r="S282" s="277">
        <v>0</v>
      </c>
      <c r="T282" s="277">
        <v>27</v>
      </c>
      <c r="U282" s="277">
        <v>5</v>
      </c>
      <c r="V282" s="277">
        <v>0</v>
      </c>
      <c r="W282" s="279" t="e">
        <f t="shared" si="4"/>
        <v>#REF!</v>
      </c>
      <c r="X282" s="279" t="s">
        <v>3478</v>
      </c>
      <c r="Y2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82" s="279">
        <f>IF(MAX(tbl2020POS[[#This Row],[P]:[PR]])=tbl2020POS[[#This Row],[P]],1,0)</f>
        <v>0</v>
      </c>
      <c r="AA282" s="279">
        <f>IF(tbl2020POS[[#This Row],[QUALP]]=1,IF(tbl2020POS[[#This Row],[GS]]&gt;=GS_TO_QUALIFY,1,0),0)</f>
        <v>0</v>
      </c>
      <c r="AB282" s="279">
        <f>IF(tbl2020POS[[#This Row],[QUALP]]=1,IF(tbl2020POS[[#This Row],[G]]-tbl2020POS[[#This Row],[GS]]&gt;=RP_APP_TO_QUALIFY,1,0),0)</f>
        <v>0</v>
      </c>
      <c r="AC282" s="279" t="e">
        <f>IF(tbl2020POS[[#This Row],[C]]&gt;=GAMES_TO_QUALIFY,1,IF(tbl2020POS[[#This Row],[PRIMPOS]]="C",1,0))</f>
        <v>#REF!</v>
      </c>
      <c r="AD282" s="279" t="e">
        <f>IF(tbl2020POS[[#This Row],[1B]]&gt;=GAMES_TO_QUALIFY,1,IF(tbl2020POS[[#This Row],[PRIMPOS]]="1B",1,0))</f>
        <v>#REF!</v>
      </c>
      <c r="AE282" s="279" t="e">
        <f>IF(tbl2020POS[[#This Row],[2B]]&gt;=GAMES_TO_QUALIFY,1,IF(tbl2020POS[[#This Row],[PRIMPOS]]="2B",1,0))</f>
        <v>#REF!</v>
      </c>
      <c r="AF282" s="279" t="e">
        <f>IF(tbl2020POS[[#This Row],[3B]]&gt;=GAMES_TO_QUALIFY,1,IF(tbl2020POS[[#This Row],[PRIMPOS]]="3B",1,0))</f>
        <v>#REF!</v>
      </c>
      <c r="AG282" s="279" t="e">
        <f>IF(tbl2020POS[[#This Row],[SS]]&gt;=GAMES_TO_QUALIFY,1,IF(tbl2020POS[[#This Row],[PRIMPOS]]="SS",1,0))</f>
        <v>#REF!</v>
      </c>
      <c r="AH282" s="279" t="e">
        <f>IF(tbl2020POS[[#This Row],[LF]]&gt;=GAMES_TO_QUALIFY,1,0)</f>
        <v>#REF!</v>
      </c>
      <c r="AI282" s="279" t="e">
        <f>IF(tbl2020POS[[#This Row],[CF]]&gt;=GAMES_TO_QUALIFY,1,0)</f>
        <v>#REF!</v>
      </c>
      <c r="AJ282" s="279" t="e">
        <f>IF(tbl2020POS[[#This Row],[RF]]&gt;=GAMES_TO_QUALIFY,1,0)</f>
        <v>#REF!</v>
      </c>
      <c r="AK282" s="279" t="e">
        <f>IF(tbl2020POS[[#This Row],[OF]]&gt;=GAMES_TO_QUALIFY,1,IF(tbl2020POS[[#This Row],[PRIMPOS]]="OF",1,0))</f>
        <v>#REF!</v>
      </c>
      <c r="AL282" s="279" t="e">
        <f>IF(tbl2020POS[[#This Row],[DH]]&gt;=GAMES_TO_QUALIFY,1,IF(tbl2020POS[[#This Row],[PRIMPOS]]="DH",1,0))</f>
        <v>#REF!</v>
      </c>
      <c r="AM282" s="279" t="e" cm="1">
        <f t="array" aca="1" ref="AM2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2" s="280" t="str">
        <f>IFERROR(LEFT(tbl2020POS[[#This Row],[POSROUGH]],LEN(tbl2020POS[[#This Row],[POSROUGH]])-1),"")</f>
        <v/>
      </c>
      <c r="AP28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3" spans="1:42" x14ac:dyDescent="0.3">
      <c r="A283" s="277">
        <v>280</v>
      </c>
      <c r="B283" t="s">
        <v>20842</v>
      </c>
      <c r="C283" s="277">
        <v>34</v>
      </c>
      <c r="D283" s="278" t="s">
        <v>1526</v>
      </c>
      <c r="E283" s="277">
        <v>12</v>
      </c>
      <c r="F283" s="277">
        <v>5</v>
      </c>
      <c r="G283" s="277">
        <v>0</v>
      </c>
      <c r="H283" s="277">
        <v>0</v>
      </c>
      <c r="I283" s="277">
        <v>5</v>
      </c>
      <c r="J283" s="277">
        <v>5</v>
      </c>
      <c r="K283" s="277">
        <v>0</v>
      </c>
      <c r="L283" s="277">
        <v>0</v>
      </c>
      <c r="M283" s="277">
        <v>0</v>
      </c>
      <c r="N283" s="277">
        <v>0</v>
      </c>
      <c r="O283" s="277">
        <v>0</v>
      </c>
      <c r="P283" s="277">
        <v>0</v>
      </c>
      <c r="Q283" s="277">
        <v>0</v>
      </c>
      <c r="R283" s="277">
        <v>0</v>
      </c>
      <c r="S283" s="277">
        <v>0</v>
      </c>
      <c r="T283" s="277">
        <v>0</v>
      </c>
      <c r="U283" s="277">
        <v>0</v>
      </c>
      <c r="V283" s="277">
        <v>0</v>
      </c>
      <c r="W283" s="279" t="e">
        <f t="shared" si="4"/>
        <v>#REF!</v>
      </c>
      <c r="X283" s="279" t="s">
        <v>1842</v>
      </c>
      <c r="Y2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3" s="279">
        <f>IF(MAX(tbl2020POS[[#This Row],[P]:[PR]])=tbl2020POS[[#This Row],[P]],1,0)</f>
        <v>1</v>
      </c>
      <c r="AA283" s="279">
        <f>IF(tbl2020POS[[#This Row],[QUALP]]=1,IF(tbl2020POS[[#This Row],[GS]]&gt;=GS_TO_QUALIFY,1,0),0)</f>
        <v>0</v>
      </c>
      <c r="AB283" s="279">
        <f>IF(tbl2020POS[[#This Row],[QUALP]]=1,IF(tbl2020POS[[#This Row],[G]]-tbl2020POS[[#This Row],[GS]]&gt;=RP_APP_TO_QUALIFY,1,0),0)</f>
        <v>1</v>
      </c>
      <c r="AC283" s="279" t="e">
        <f>IF(tbl2020POS[[#This Row],[C]]&gt;=GAMES_TO_QUALIFY,1,IF(tbl2020POS[[#This Row],[PRIMPOS]]="C",1,0))</f>
        <v>#REF!</v>
      </c>
      <c r="AD283" s="279" t="e">
        <f>IF(tbl2020POS[[#This Row],[1B]]&gt;=GAMES_TO_QUALIFY,1,IF(tbl2020POS[[#This Row],[PRIMPOS]]="1B",1,0))</f>
        <v>#REF!</v>
      </c>
      <c r="AE283" s="279" t="e">
        <f>IF(tbl2020POS[[#This Row],[2B]]&gt;=GAMES_TO_QUALIFY,1,IF(tbl2020POS[[#This Row],[PRIMPOS]]="2B",1,0))</f>
        <v>#REF!</v>
      </c>
      <c r="AF283" s="279" t="e">
        <f>IF(tbl2020POS[[#This Row],[3B]]&gt;=GAMES_TO_QUALIFY,1,IF(tbl2020POS[[#This Row],[PRIMPOS]]="3B",1,0))</f>
        <v>#REF!</v>
      </c>
      <c r="AG283" s="279" t="e">
        <f>IF(tbl2020POS[[#This Row],[SS]]&gt;=GAMES_TO_QUALIFY,1,IF(tbl2020POS[[#This Row],[PRIMPOS]]="SS",1,0))</f>
        <v>#REF!</v>
      </c>
      <c r="AH283" s="279" t="e">
        <f>IF(tbl2020POS[[#This Row],[LF]]&gt;=GAMES_TO_QUALIFY,1,0)</f>
        <v>#REF!</v>
      </c>
      <c r="AI283" s="279" t="e">
        <f>IF(tbl2020POS[[#This Row],[CF]]&gt;=GAMES_TO_QUALIFY,1,0)</f>
        <v>#REF!</v>
      </c>
      <c r="AJ283" s="279" t="e">
        <f>IF(tbl2020POS[[#This Row],[RF]]&gt;=GAMES_TO_QUALIFY,1,0)</f>
        <v>#REF!</v>
      </c>
      <c r="AK283" s="279" t="e">
        <f>IF(tbl2020POS[[#This Row],[OF]]&gt;=GAMES_TO_QUALIFY,1,IF(tbl2020POS[[#This Row],[PRIMPOS]]="OF",1,0))</f>
        <v>#REF!</v>
      </c>
      <c r="AL283" s="279" t="e">
        <f>IF(tbl2020POS[[#This Row],[DH]]&gt;=GAMES_TO_QUALIFY,1,IF(tbl2020POS[[#This Row],[PRIMPOS]]="DH",1,0))</f>
        <v>#REF!</v>
      </c>
      <c r="AM283" s="279" t="str" cm="1">
        <f t="array" aca="1" ref="AM2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3" s="280" t="str">
        <f>IFERROR(LEFT(tbl2020POS[[#This Row],[POSROUGH]],LEN(tbl2020POS[[#This Row],[POSROUGH]])-1),"")</f>
        <v/>
      </c>
      <c r="AP28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84" spans="1:42" x14ac:dyDescent="0.3">
      <c r="A284" s="277">
        <v>281</v>
      </c>
      <c r="B284" t="s">
        <v>20843</v>
      </c>
      <c r="C284" s="277">
        <v>32</v>
      </c>
      <c r="D284" s="278" t="s">
        <v>1460</v>
      </c>
      <c r="E284" s="277">
        <v>4</v>
      </c>
      <c r="F284" s="277">
        <v>18</v>
      </c>
      <c r="G284" s="277">
        <v>0</v>
      </c>
      <c r="H284" s="277">
        <v>0</v>
      </c>
      <c r="I284" s="277">
        <v>18</v>
      </c>
      <c r="J284" s="277">
        <v>18</v>
      </c>
      <c r="K284" s="277">
        <v>0</v>
      </c>
      <c r="L284" s="277">
        <v>0</v>
      </c>
      <c r="M284" s="277">
        <v>0</v>
      </c>
      <c r="N284" s="277">
        <v>0</v>
      </c>
      <c r="O284" s="277">
        <v>0</v>
      </c>
      <c r="P284" s="277">
        <v>0</v>
      </c>
      <c r="Q284" s="277">
        <v>0</v>
      </c>
      <c r="R284" s="277">
        <v>0</v>
      </c>
      <c r="S284" s="277">
        <v>0</v>
      </c>
      <c r="T284" s="277">
        <v>0</v>
      </c>
      <c r="U284" s="277">
        <v>0</v>
      </c>
      <c r="V284" s="277">
        <v>0</v>
      </c>
      <c r="W284" s="279" t="e">
        <f t="shared" si="4"/>
        <v>#REF!</v>
      </c>
      <c r="X284" s="279" t="s">
        <v>12239</v>
      </c>
      <c r="Y2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4" s="279">
        <f>IF(MAX(tbl2020POS[[#This Row],[P]:[PR]])=tbl2020POS[[#This Row],[P]],1,0)</f>
        <v>1</v>
      </c>
      <c r="AA284" s="279">
        <f>IF(tbl2020POS[[#This Row],[QUALP]]=1,IF(tbl2020POS[[#This Row],[GS]]&gt;=GS_TO_QUALIFY,1,0),0)</f>
        <v>0</v>
      </c>
      <c r="AB284" s="279">
        <f>IF(tbl2020POS[[#This Row],[QUALP]]=1,IF(tbl2020POS[[#This Row],[G]]-tbl2020POS[[#This Row],[GS]]&gt;=RP_APP_TO_QUALIFY,1,0),0)</f>
        <v>1</v>
      </c>
      <c r="AC284" s="279" t="e">
        <f>IF(tbl2020POS[[#This Row],[C]]&gt;=GAMES_TO_QUALIFY,1,IF(tbl2020POS[[#This Row],[PRIMPOS]]="C",1,0))</f>
        <v>#REF!</v>
      </c>
      <c r="AD284" s="279" t="e">
        <f>IF(tbl2020POS[[#This Row],[1B]]&gt;=GAMES_TO_QUALIFY,1,IF(tbl2020POS[[#This Row],[PRIMPOS]]="1B",1,0))</f>
        <v>#REF!</v>
      </c>
      <c r="AE284" s="279" t="e">
        <f>IF(tbl2020POS[[#This Row],[2B]]&gt;=GAMES_TO_QUALIFY,1,IF(tbl2020POS[[#This Row],[PRIMPOS]]="2B",1,0))</f>
        <v>#REF!</v>
      </c>
      <c r="AF284" s="279" t="e">
        <f>IF(tbl2020POS[[#This Row],[3B]]&gt;=GAMES_TO_QUALIFY,1,IF(tbl2020POS[[#This Row],[PRIMPOS]]="3B",1,0))</f>
        <v>#REF!</v>
      </c>
      <c r="AG284" s="279" t="e">
        <f>IF(tbl2020POS[[#This Row],[SS]]&gt;=GAMES_TO_QUALIFY,1,IF(tbl2020POS[[#This Row],[PRIMPOS]]="SS",1,0))</f>
        <v>#REF!</v>
      </c>
      <c r="AH284" s="279" t="e">
        <f>IF(tbl2020POS[[#This Row],[LF]]&gt;=GAMES_TO_QUALIFY,1,0)</f>
        <v>#REF!</v>
      </c>
      <c r="AI284" s="279" t="e">
        <f>IF(tbl2020POS[[#This Row],[CF]]&gt;=GAMES_TO_QUALIFY,1,0)</f>
        <v>#REF!</v>
      </c>
      <c r="AJ284" s="279" t="e">
        <f>IF(tbl2020POS[[#This Row],[RF]]&gt;=GAMES_TO_QUALIFY,1,0)</f>
        <v>#REF!</v>
      </c>
      <c r="AK284" s="279" t="e">
        <f>IF(tbl2020POS[[#This Row],[OF]]&gt;=GAMES_TO_QUALIFY,1,IF(tbl2020POS[[#This Row],[PRIMPOS]]="OF",1,0))</f>
        <v>#REF!</v>
      </c>
      <c r="AL284" s="279" t="e">
        <f>IF(tbl2020POS[[#This Row],[DH]]&gt;=GAMES_TO_QUALIFY,1,IF(tbl2020POS[[#This Row],[PRIMPOS]]="DH",1,0))</f>
        <v>#REF!</v>
      </c>
      <c r="AM284" s="279" t="str" cm="1">
        <f t="array" aca="1" ref="AM2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4" s="280" t="str">
        <f>IFERROR(LEFT(tbl2020POS[[#This Row],[POSROUGH]],LEN(tbl2020POS[[#This Row],[POSROUGH]])-1),"")</f>
        <v/>
      </c>
      <c r="AP28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85" spans="1:42" x14ac:dyDescent="0.3">
      <c r="A285" s="277">
        <v>282</v>
      </c>
      <c r="B285" t="s">
        <v>20844</v>
      </c>
      <c r="C285" s="277">
        <v>26</v>
      </c>
      <c r="D285" s="278" t="s">
        <v>1376</v>
      </c>
      <c r="E285" s="277">
        <v>4</v>
      </c>
      <c r="F285" s="277">
        <v>3</v>
      </c>
      <c r="G285" s="277">
        <v>2</v>
      </c>
      <c r="H285" s="277">
        <v>0</v>
      </c>
      <c r="I285" s="277">
        <v>3</v>
      </c>
      <c r="J285" s="277">
        <v>3</v>
      </c>
      <c r="K285" s="277">
        <v>0</v>
      </c>
      <c r="L285" s="277">
        <v>0</v>
      </c>
      <c r="M285" s="277">
        <v>0</v>
      </c>
      <c r="N285" s="277">
        <v>0</v>
      </c>
      <c r="O285" s="277">
        <v>0</v>
      </c>
      <c r="P285" s="277">
        <v>0</v>
      </c>
      <c r="Q285" s="277">
        <v>0</v>
      </c>
      <c r="R285" s="277">
        <v>0</v>
      </c>
      <c r="S285" s="277">
        <v>0</v>
      </c>
      <c r="T285" s="277">
        <v>0</v>
      </c>
      <c r="U285" s="277">
        <v>0</v>
      </c>
      <c r="V285" s="277">
        <v>0</v>
      </c>
      <c r="W285" s="279" t="e">
        <f t="shared" si="4"/>
        <v>#REF!</v>
      </c>
      <c r="X285" s="279" t="s">
        <v>13228</v>
      </c>
      <c r="Y2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5" s="279">
        <f>IF(MAX(tbl2020POS[[#This Row],[P]:[PR]])=tbl2020POS[[#This Row],[P]],1,0)</f>
        <v>1</v>
      </c>
      <c r="AA285" s="279">
        <f>IF(tbl2020POS[[#This Row],[QUALP]]=1,IF(tbl2020POS[[#This Row],[GS]]&gt;=GS_TO_QUALIFY,1,0),0)</f>
        <v>0</v>
      </c>
      <c r="AB285" s="279">
        <f>IF(tbl2020POS[[#This Row],[QUALP]]=1,IF(tbl2020POS[[#This Row],[G]]-tbl2020POS[[#This Row],[GS]]&gt;=RP_APP_TO_QUALIFY,1,0),0)</f>
        <v>0</v>
      </c>
      <c r="AC285" s="279" t="e">
        <f>IF(tbl2020POS[[#This Row],[C]]&gt;=GAMES_TO_QUALIFY,1,IF(tbl2020POS[[#This Row],[PRIMPOS]]="C",1,0))</f>
        <v>#REF!</v>
      </c>
      <c r="AD285" s="279" t="e">
        <f>IF(tbl2020POS[[#This Row],[1B]]&gt;=GAMES_TO_QUALIFY,1,IF(tbl2020POS[[#This Row],[PRIMPOS]]="1B",1,0))</f>
        <v>#REF!</v>
      </c>
      <c r="AE285" s="279" t="e">
        <f>IF(tbl2020POS[[#This Row],[2B]]&gt;=GAMES_TO_QUALIFY,1,IF(tbl2020POS[[#This Row],[PRIMPOS]]="2B",1,0))</f>
        <v>#REF!</v>
      </c>
      <c r="AF285" s="279" t="e">
        <f>IF(tbl2020POS[[#This Row],[3B]]&gt;=GAMES_TO_QUALIFY,1,IF(tbl2020POS[[#This Row],[PRIMPOS]]="3B",1,0))</f>
        <v>#REF!</v>
      </c>
      <c r="AG285" s="279" t="e">
        <f>IF(tbl2020POS[[#This Row],[SS]]&gt;=GAMES_TO_QUALIFY,1,IF(tbl2020POS[[#This Row],[PRIMPOS]]="SS",1,0))</f>
        <v>#REF!</v>
      </c>
      <c r="AH285" s="279" t="e">
        <f>IF(tbl2020POS[[#This Row],[LF]]&gt;=GAMES_TO_QUALIFY,1,0)</f>
        <v>#REF!</v>
      </c>
      <c r="AI285" s="279" t="e">
        <f>IF(tbl2020POS[[#This Row],[CF]]&gt;=GAMES_TO_QUALIFY,1,0)</f>
        <v>#REF!</v>
      </c>
      <c r="AJ285" s="279" t="e">
        <f>IF(tbl2020POS[[#This Row],[RF]]&gt;=GAMES_TO_QUALIFY,1,0)</f>
        <v>#REF!</v>
      </c>
      <c r="AK285" s="279" t="e">
        <f>IF(tbl2020POS[[#This Row],[OF]]&gt;=GAMES_TO_QUALIFY,1,IF(tbl2020POS[[#This Row],[PRIMPOS]]="OF",1,0))</f>
        <v>#REF!</v>
      </c>
      <c r="AL285" s="279" t="e">
        <f>IF(tbl2020POS[[#This Row],[DH]]&gt;=GAMES_TO_QUALIFY,1,IF(tbl2020POS[[#This Row],[PRIMPOS]]="DH",1,0))</f>
        <v>#REF!</v>
      </c>
      <c r="AM285" s="279" t="str" cm="1">
        <f t="array" aca="1" ref="AM2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5" s="280" t="str">
        <f>IFERROR(LEFT(tbl2020POS[[#This Row],[POSROUGH]],LEN(tbl2020POS[[#This Row],[POSROUGH]])-1),"")</f>
        <v/>
      </c>
      <c r="AP28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86" spans="1:42" x14ac:dyDescent="0.3">
      <c r="A286" s="277">
        <v>283</v>
      </c>
      <c r="B286" t="s">
        <v>20845</v>
      </c>
      <c r="C286" s="277">
        <v>27</v>
      </c>
      <c r="D286" s="278" t="s">
        <v>1446</v>
      </c>
      <c r="E286" s="277">
        <v>4</v>
      </c>
      <c r="F286" s="277">
        <v>5</v>
      </c>
      <c r="G286" s="277">
        <v>0</v>
      </c>
      <c r="H286" s="277">
        <v>0</v>
      </c>
      <c r="I286" s="277">
        <v>5</v>
      </c>
      <c r="J286" s="277">
        <v>5</v>
      </c>
      <c r="K286" s="277">
        <v>0</v>
      </c>
      <c r="L286" s="277">
        <v>0</v>
      </c>
      <c r="M286" s="277">
        <v>0</v>
      </c>
      <c r="N286" s="277">
        <v>0</v>
      </c>
      <c r="O286" s="277">
        <v>0</v>
      </c>
      <c r="P286" s="277">
        <v>0</v>
      </c>
      <c r="Q286" s="277">
        <v>0</v>
      </c>
      <c r="R286" s="277">
        <v>0</v>
      </c>
      <c r="S286" s="277">
        <v>0</v>
      </c>
      <c r="T286" s="277">
        <v>0</v>
      </c>
      <c r="U286" s="277">
        <v>0</v>
      </c>
      <c r="V286" s="277">
        <v>0</v>
      </c>
      <c r="W286" s="279" t="e">
        <f t="shared" si="4"/>
        <v>#REF!</v>
      </c>
      <c r="X286" s="279" t="s">
        <v>21890</v>
      </c>
      <c r="Y2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6" s="279">
        <f>IF(MAX(tbl2020POS[[#This Row],[P]:[PR]])=tbl2020POS[[#This Row],[P]],1,0)</f>
        <v>1</v>
      </c>
      <c r="AA286" s="279">
        <f>IF(tbl2020POS[[#This Row],[QUALP]]=1,IF(tbl2020POS[[#This Row],[GS]]&gt;=GS_TO_QUALIFY,1,0),0)</f>
        <v>0</v>
      </c>
      <c r="AB286" s="279">
        <f>IF(tbl2020POS[[#This Row],[QUALP]]=1,IF(tbl2020POS[[#This Row],[G]]-tbl2020POS[[#This Row],[GS]]&gt;=RP_APP_TO_QUALIFY,1,0),0)</f>
        <v>1</v>
      </c>
      <c r="AC286" s="279" t="e">
        <f>IF(tbl2020POS[[#This Row],[C]]&gt;=GAMES_TO_QUALIFY,1,IF(tbl2020POS[[#This Row],[PRIMPOS]]="C",1,0))</f>
        <v>#REF!</v>
      </c>
      <c r="AD286" s="279" t="e">
        <f>IF(tbl2020POS[[#This Row],[1B]]&gt;=GAMES_TO_QUALIFY,1,IF(tbl2020POS[[#This Row],[PRIMPOS]]="1B",1,0))</f>
        <v>#REF!</v>
      </c>
      <c r="AE286" s="279" t="e">
        <f>IF(tbl2020POS[[#This Row],[2B]]&gt;=GAMES_TO_QUALIFY,1,IF(tbl2020POS[[#This Row],[PRIMPOS]]="2B",1,0))</f>
        <v>#REF!</v>
      </c>
      <c r="AF286" s="279" t="e">
        <f>IF(tbl2020POS[[#This Row],[3B]]&gt;=GAMES_TO_QUALIFY,1,IF(tbl2020POS[[#This Row],[PRIMPOS]]="3B",1,0))</f>
        <v>#REF!</v>
      </c>
      <c r="AG286" s="279" t="e">
        <f>IF(tbl2020POS[[#This Row],[SS]]&gt;=GAMES_TO_QUALIFY,1,IF(tbl2020POS[[#This Row],[PRIMPOS]]="SS",1,0))</f>
        <v>#REF!</v>
      </c>
      <c r="AH286" s="279" t="e">
        <f>IF(tbl2020POS[[#This Row],[LF]]&gt;=GAMES_TO_QUALIFY,1,0)</f>
        <v>#REF!</v>
      </c>
      <c r="AI286" s="279" t="e">
        <f>IF(tbl2020POS[[#This Row],[CF]]&gt;=GAMES_TO_QUALIFY,1,0)</f>
        <v>#REF!</v>
      </c>
      <c r="AJ286" s="279" t="e">
        <f>IF(tbl2020POS[[#This Row],[RF]]&gt;=GAMES_TO_QUALIFY,1,0)</f>
        <v>#REF!</v>
      </c>
      <c r="AK286" s="279" t="e">
        <f>IF(tbl2020POS[[#This Row],[OF]]&gt;=GAMES_TO_QUALIFY,1,IF(tbl2020POS[[#This Row],[PRIMPOS]]="OF",1,0))</f>
        <v>#REF!</v>
      </c>
      <c r="AL286" s="279" t="e">
        <f>IF(tbl2020POS[[#This Row],[DH]]&gt;=GAMES_TO_QUALIFY,1,IF(tbl2020POS[[#This Row],[PRIMPOS]]="DH",1,0))</f>
        <v>#REF!</v>
      </c>
      <c r="AM286" s="279" t="str" cm="1">
        <f t="array" aca="1" ref="AM2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6" s="280" t="str">
        <f>IFERROR(LEFT(tbl2020POS[[#This Row],[POSROUGH]],LEN(tbl2020POS[[#This Row],[POSROUGH]])-1),"")</f>
        <v/>
      </c>
      <c r="AP28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87" spans="1:42" x14ac:dyDescent="0.3">
      <c r="A287" s="277">
        <v>284</v>
      </c>
      <c r="B287" t="s">
        <v>20846</v>
      </c>
      <c r="C287" s="277">
        <v>26</v>
      </c>
      <c r="D287" s="278" t="s">
        <v>1395</v>
      </c>
      <c r="E287" s="277">
        <v>3</v>
      </c>
      <c r="F287" s="277">
        <v>3</v>
      </c>
      <c r="G287" s="277">
        <v>2</v>
      </c>
      <c r="H287" s="277">
        <v>3</v>
      </c>
      <c r="I287" s="277">
        <v>3</v>
      </c>
      <c r="J287" s="277">
        <v>0</v>
      </c>
      <c r="K287" s="277">
        <v>0</v>
      </c>
      <c r="L287" s="277">
        <v>1</v>
      </c>
      <c r="M287" s="277">
        <v>0</v>
      </c>
      <c r="N287" s="277">
        <v>0</v>
      </c>
      <c r="O287" s="277">
        <v>0</v>
      </c>
      <c r="P287" s="277">
        <v>2</v>
      </c>
      <c r="Q287" s="277">
        <v>0</v>
      </c>
      <c r="R287" s="277">
        <v>1</v>
      </c>
      <c r="S287" s="277">
        <v>2</v>
      </c>
      <c r="T287" s="277">
        <v>0</v>
      </c>
      <c r="U287" s="277">
        <v>1</v>
      </c>
      <c r="V287" s="277">
        <v>0</v>
      </c>
      <c r="W287" s="279" t="e">
        <f t="shared" si="4"/>
        <v>#REF!</v>
      </c>
      <c r="X287" s="279" t="s">
        <v>14782</v>
      </c>
      <c r="Y2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87" s="279">
        <f>IF(MAX(tbl2020POS[[#This Row],[P]:[PR]])=tbl2020POS[[#This Row],[P]],1,0)</f>
        <v>0</v>
      </c>
      <c r="AA287" s="279">
        <f>IF(tbl2020POS[[#This Row],[QUALP]]=1,IF(tbl2020POS[[#This Row],[GS]]&gt;=GS_TO_QUALIFY,1,0),0)</f>
        <v>0</v>
      </c>
      <c r="AB287" s="279">
        <f>IF(tbl2020POS[[#This Row],[QUALP]]=1,IF(tbl2020POS[[#This Row],[G]]-tbl2020POS[[#This Row],[GS]]&gt;=RP_APP_TO_QUALIFY,1,0),0)</f>
        <v>0</v>
      </c>
      <c r="AC287" s="279" t="e">
        <f>IF(tbl2020POS[[#This Row],[C]]&gt;=GAMES_TO_QUALIFY,1,IF(tbl2020POS[[#This Row],[PRIMPOS]]="C",1,0))</f>
        <v>#REF!</v>
      </c>
      <c r="AD287" s="279" t="e">
        <f>IF(tbl2020POS[[#This Row],[1B]]&gt;=GAMES_TO_QUALIFY,1,IF(tbl2020POS[[#This Row],[PRIMPOS]]="1B",1,0))</f>
        <v>#REF!</v>
      </c>
      <c r="AE287" s="279" t="e">
        <f>IF(tbl2020POS[[#This Row],[2B]]&gt;=GAMES_TO_QUALIFY,1,IF(tbl2020POS[[#This Row],[PRIMPOS]]="2B",1,0))</f>
        <v>#REF!</v>
      </c>
      <c r="AF287" s="279" t="e">
        <f>IF(tbl2020POS[[#This Row],[3B]]&gt;=GAMES_TO_QUALIFY,1,IF(tbl2020POS[[#This Row],[PRIMPOS]]="3B",1,0))</f>
        <v>#REF!</v>
      </c>
      <c r="AG287" s="279" t="e">
        <f>IF(tbl2020POS[[#This Row],[SS]]&gt;=GAMES_TO_QUALIFY,1,IF(tbl2020POS[[#This Row],[PRIMPOS]]="SS",1,0))</f>
        <v>#REF!</v>
      </c>
      <c r="AH287" s="279" t="e">
        <f>IF(tbl2020POS[[#This Row],[LF]]&gt;=GAMES_TO_QUALIFY,1,0)</f>
        <v>#REF!</v>
      </c>
      <c r="AI287" s="279" t="e">
        <f>IF(tbl2020POS[[#This Row],[CF]]&gt;=GAMES_TO_QUALIFY,1,0)</f>
        <v>#REF!</v>
      </c>
      <c r="AJ287" s="279" t="e">
        <f>IF(tbl2020POS[[#This Row],[RF]]&gt;=GAMES_TO_QUALIFY,1,0)</f>
        <v>#REF!</v>
      </c>
      <c r="AK287" s="279" t="e">
        <f>IF(tbl2020POS[[#This Row],[OF]]&gt;=GAMES_TO_QUALIFY,1,IF(tbl2020POS[[#This Row],[PRIMPOS]]="OF",1,0))</f>
        <v>#REF!</v>
      </c>
      <c r="AL287" s="279" t="e">
        <f>IF(tbl2020POS[[#This Row],[DH]]&gt;=GAMES_TO_QUALIFY,1,IF(tbl2020POS[[#This Row],[PRIMPOS]]="DH",1,0))</f>
        <v>#REF!</v>
      </c>
      <c r="AM287" s="279" t="e" cm="1">
        <f t="array" aca="1" ref="AM2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7" s="280" t="str">
        <f>IFERROR(LEFT(tbl2020POS[[#This Row],[POSROUGH]],LEN(tbl2020POS[[#This Row],[POSROUGH]])-1),"")</f>
        <v/>
      </c>
      <c r="AP28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8" spans="1:42" x14ac:dyDescent="0.3">
      <c r="A288" s="277">
        <v>285</v>
      </c>
      <c r="B288" t="s">
        <v>20847</v>
      </c>
      <c r="C288" s="277">
        <v>32</v>
      </c>
      <c r="D288" s="278" t="s">
        <v>1509</v>
      </c>
      <c r="E288" s="277">
        <v>7</v>
      </c>
      <c r="F288" s="277">
        <v>12</v>
      </c>
      <c r="G288" s="277">
        <v>12</v>
      </c>
      <c r="H288" s="277">
        <v>0</v>
      </c>
      <c r="I288" s="277">
        <v>12</v>
      </c>
      <c r="J288" s="277">
        <v>12</v>
      </c>
      <c r="K288" s="277">
        <v>0</v>
      </c>
      <c r="L288" s="277">
        <v>0</v>
      </c>
      <c r="M288" s="277">
        <v>0</v>
      </c>
      <c r="N288" s="277">
        <v>0</v>
      </c>
      <c r="O288" s="277">
        <v>0</v>
      </c>
      <c r="P288" s="277">
        <v>0</v>
      </c>
      <c r="Q288" s="277">
        <v>0</v>
      </c>
      <c r="R288" s="277">
        <v>0</v>
      </c>
      <c r="S288" s="277">
        <v>0</v>
      </c>
      <c r="T288" s="277">
        <v>0</v>
      </c>
      <c r="U288" s="277">
        <v>0</v>
      </c>
      <c r="V288" s="277">
        <v>0</v>
      </c>
      <c r="W288" s="279" t="e">
        <f t="shared" si="4"/>
        <v>#REF!</v>
      </c>
      <c r="X288" s="279" t="s">
        <v>5375</v>
      </c>
      <c r="Y2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8" s="279">
        <f>IF(MAX(tbl2020POS[[#This Row],[P]:[PR]])=tbl2020POS[[#This Row],[P]],1,0)</f>
        <v>1</v>
      </c>
      <c r="AA288" s="279">
        <f>IF(tbl2020POS[[#This Row],[QUALP]]=1,IF(tbl2020POS[[#This Row],[GS]]&gt;=GS_TO_QUALIFY,1,0),0)</f>
        <v>1</v>
      </c>
      <c r="AB288" s="279">
        <f>IF(tbl2020POS[[#This Row],[QUALP]]=1,IF(tbl2020POS[[#This Row],[G]]-tbl2020POS[[#This Row],[GS]]&gt;=RP_APP_TO_QUALIFY,1,0),0)</f>
        <v>0</v>
      </c>
      <c r="AC288" s="279" t="e">
        <f>IF(tbl2020POS[[#This Row],[C]]&gt;=GAMES_TO_QUALIFY,1,IF(tbl2020POS[[#This Row],[PRIMPOS]]="C",1,0))</f>
        <v>#REF!</v>
      </c>
      <c r="AD288" s="279" t="e">
        <f>IF(tbl2020POS[[#This Row],[1B]]&gt;=GAMES_TO_QUALIFY,1,IF(tbl2020POS[[#This Row],[PRIMPOS]]="1B",1,0))</f>
        <v>#REF!</v>
      </c>
      <c r="AE288" s="279" t="e">
        <f>IF(tbl2020POS[[#This Row],[2B]]&gt;=GAMES_TO_QUALIFY,1,IF(tbl2020POS[[#This Row],[PRIMPOS]]="2B",1,0))</f>
        <v>#REF!</v>
      </c>
      <c r="AF288" s="279" t="e">
        <f>IF(tbl2020POS[[#This Row],[3B]]&gt;=GAMES_TO_QUALIFY,1,IF(tbl2020POS[[#This Row],[PRIMPOS]]="3B",1,0))</f>
        <v>#REF!</v>
      </c>
      <c r="AG288" s="279" t="e">
        <f>IF(tbl2020POS[[#This Row],[SS]]&gt;=GAMES_TO_QUALIFY,1,IF(tbl2020POS[[#This Row],[PRIMPOS]]="SS",1,0))</f>
        <v>#REF!</v>
      </c>
      <c r="AH288" s="279" t="e">
        <f>IF(tbl2020POS[[#This Row],[LF]]&gt;=GAMES_TO_QUALIFY,1,0)</f>
        <v>#REF!</v>
      </c>
      <c r="AI288" s="279" t="e">
        <f>IF(tbl2020POS[[#This Row],[CF]]&gt;=GAMES_TO_QUALIFY,1,0)</f>
        <v>#REF!</v>
      </c>
      <c r="AJ288" s="279" t="e">
        <f>IF(tbl2020POS[[#This Row],[RF]]&gt;=GAMES_TO_QUALIFY,1,0)</f>
        <v>#REF!</v>
      </c>
      <c r="AK288" s="279" t="e">
        <f>IF(tbl2020POS[[#This Row],[OF]]&gt;=GAMES_TO_QUALIFY,1,IF(tbl2020POS[[#This Row],[PRIMPOS]]="OF",1,0))</f>
        <v>#REF!</v>
      </c>
      <c r="AL288" s="279" t="e">
        <f>IF(tbl2020POS[[#This Row],[DH]]&gt;=GAMES_TO_QUALIFY,1,IF(tbl2020POS[[#This Row],[PRIMPOS]]="DH",1,0))</f>
        <v>#REF!</v>
      </c>
      <c r="AM288" s="279" t="str" cm="1">
        <f t="array" aca="1" ref="AM2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8" s="280" t="str">
        <f>IFERROR(LEFT(tbl2020POS[[#This Row],[POSROUGH]],LEN(tbl2020POS[[#This Row],[POSROUGH]])-1),"")</f>
        <v/>
      </c>
      <c r="AP28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89" spans="1:42" x14ac:dyDescent="0.3">
      <c r="A289" s="277">
        <v>286</v>
      </c>
      <c r="B289" t="s">
        <v>20848</v>
      </c>
      <c r="C289" s="277">
        <v>26</v>
      </c>
      <c r="D289" s="278" t="s">
        <v>1395</v>
      </c>
      <c r="E289" s="277">
        <v>4</v>
      </c>
      <c r="F289" s="277">
        <v>45</v>
      </c>
      <c r="G289" s="277">
        <v>45</v>
      </c>
      <c r="H289" s="277">
        <v>45</v>
      </c>
      <c r="I289" s="277">
        <v>45</v>
      </c>
      <c r="J289" s="277">
        <v>0</v>
      </c>
      <c r="K289" s="277">
        <v>0</v>
      </c>
      <c r="L289" s="277">
        <v>0</v>
      </c>
      <c r="M289" s="277">
        <v>0</v>
      </c>
      <c r="N289" s="277">
        <v>0</v>
      </c>
      <c r="O289" s="277">
        <v>45</v>
      </c>
      <c r="P289" s="277">
        <v>0</v>
      </c>
      <c r="Q289" s="277">
        <v>0</v>
      </c>
      <c r="R289" s="277">
        <v>0</v>
      </c>
      <c r="S289" s="277">
        <v>0</v>
      </c>
      <c r="T289" s="277">
        <v>0</v>
      </c>
      <c r="U289" s="277">
        <v>0</v>
      </c>
      <c r="V289" s="277">
        <v>0</v>
      </c>
      <c r="W289" s="279" t="e">
        <f t="shared" si="4"/>
        <v>#REF!</v>
      </c>
      <c r="X289" s="279" t="s">
        <v>13707</v>
      </c>
      <c r="Y2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89" s="279">
        <f>IF(MAX(tbl2020POS[[#This Row],[P]:[PR]])=tbl2020POS[[#This Row],[P]],1,0)</f>
        <v>0</v>
      </c>
      <c r="AA289" s="279">
        <f>IF(tbl2020POS[[#This Row],[QUALP]]=1,IF(tbl2020POS[[#This Row],[GS]]&gt;=GS_TO_QUALIFY,1,0),0)</f>
        <v>0</v>
      </c>
      <c r="AB289" s="279">
        <f>IF(tbl2020POS[[#This Row],[QUALP]]=1,IF(tbl2020POS[[#This Row],[G]]-tbl2020POS[[#This Row],[GS]]&gt;=RP_APP_TO_QUALIFY,1,0),0)</f>
        <v>0</v>
      </c>
      <c r="AC289" s="279" t="e">
        <f>IF(tbl2020POS[[#This Row],[C]]&gt;=GAMES_TO_QUALIFY,1,IF(tbl2020POS[[#This Row],[PRIMPOS]]="C",1,0))</f>
        <v>#REF!</v>
      </c>
      <c r="AD289" s="279" t="e">
        <f>IF(tbl2020POS[[#This Row],[1B]]&gt;=GAMES_TO_QUALIFY,1,IF(tbl2020POS[[#This Row],[PRIMPOS]]="1B",1,0))</f>
        <v>#REF!</v>
      </c>
      <c r="AE289" s="279" t="e">
        <f>IF(tbl2020POS[[#This Row],[2B]]&gt;=GAMES_TO_QUALIFY,1,IF(tbl2020POS[[#This Row],[PRIMPOS]]="2B",1,0))</f>
        <v>#REF!</v>
      </c>
      <c r="AF289" s="279" t="e">
        <f>IF(tbl2020POS[[#This Row],[3B]]&gt;=GAMES_TO_QUALIFY,1,IF(tbl2020POS[[#This Row],[PRIMPOS]]="3B",1,0))</f>
        <v>#REF!</v>
      </c>
      <c r="AG289" s="279" t="e">
        <f>IF(tbl2020POS[[#This Row],[SS]]&gt;=GAMES_TO_QUALIFY,1,IF(tbl2020POS[[#This Row],[PRIMPOS]]="SS",1,0))</f>
        <v>#REF!</v>
      </c>
      <c r="AH289" s="279" t="e">
        <f>IF(tbl2020POS[[#This Row],[LF]]&gt;=GAMES_TO_QUALIFY,1,0)</f>
        <v>#REF!</v>
      </c>
      <c r="AI289" s="279" t="e">
        <f>IF(tbl2020POS[[#This Row],[CF]]&gt;=GAMES_TO_QUALIFY,1,0)</f>
        <v>#REF!</v>
      </c>
      <c r="AJ289" s="279" t="e">
        <f>IF(tbl2020POS[[#This Row],[RF]]&gt;=GAMES_TO_QUALIFY,1,0)</f>
        <v>#REF!</v>
      </c>
      <c r="AK289" s="279" t="e">
        <f>IF(tbl2020POS[[#This Row],[OF]]&gt;=GAMES_TO_QUALIFY,1,IF(tbl2020POS[[#This Row],[PRIMPOS]]="OF",1,0))</f>
        <v>#REF!</v>
      </c>
      <c r="AL289" s="279" t="e">
        <f>IF(tbl2020POS[[#This Row],[DH]]&gt;=GAMES_TO_QUALIFY,1,IF(tbl2020POS[[#This Row],[PRIMPOS]]="DH",1,0))</f>
        <v>#REF!</v>
      </c>
      <c r="AM289" s="279" t="e" cm="1">
        <f t="array" aca="1" ref="AM2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9" s="280" t="str">
        <f>IFERROR(LEFT(tbl2020POS[[#This Row],[POSROUGH]],LEN(tbl2020POS[[#This Row],[POSROUGH]])-1),"")</f>
        <v/>
      </c>
      <c r="AP28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0" spans="1:42" x14ac:dyDescent="0.3">
      <c r="A290" s="277">
        <v>287</v>
      </c>
      <c r="B290" t="s">
        <v>20849</v>
      </c>
      <c r="C290" s="277">
        <v>27</v>
      </c>
      <c r="D290" s="278" t="s">
        <v>1416</v>
      </c>
      <c r="E290" s="277">
        <v>2</v>
      </c>
      <c r="F290" s="277">
        <v>5</v>
      </c>
      <c r="G290" s="277">
        <v>0</v>
      </c>
      <c r="H290" s="277">
        <v>0</v>
      </c>
      <c r="I290" s="277">
        <v>5</v>
      </c>
      <c r="J290" s="277">
        <v>5</v>
      </c>
      <c r="K290" s="277">
        <v>0</v>
      </c>
      <c r="L290" s="277">
        <v>0</v>
      </c>
      <c r="M290" s="277">
        <v>0</v>
      </c>
      <c r="N290" s="277">
        <v>0</v>
      </c>
      <c r="O290" s="277">
        <v>0</v>
      </c>
      <c r="P290" s="277">
        <v>0</v>
      </c>
      <c r="Q290" s="277">
        <v>0</v>
      </c>
      <c r="R290" s="277">
        <v>0</v>
      </c>
      <c r="S290" s="277">
        <v>0</v>
      </c>
      <c r="T290" s="277">
        <v>0</v>
      </c>
      <c r="U290" s="277">
        <v>0</v>
      </c>
      <c r="V290" s="277">
        <v>0</v>
      </c>
      <c r="W290" s="279" t="e">
        <f t="shared" si="4"/>
        <v>#REF!</v>
      </c>
      <c r="X290" s="279" t="s">
        <v>21891</v>
      </c>
      <c r="Y2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0" s="279">
        <f>IF(MAX(tbl2020POS[[#This Row],[P]:[PR]])=tbl2020POS[[#This Row],[P]],1,0)</f>
        <v>1</v>
      </c>
      <c r="AA290" s="279">
        <f>IF(tbl2020POS[[#This Row],[QUALP]]=1,IF(tbl2020POS[[#This Row],[GS]]&gt;=GS_TO_QUALIFY,1,0),0)</f>
        <v>0</v>
      </c>
      <c r="AB290" s="279">
        <f>IF(tbl2020POS[[#This Row],[QUALP]]=1,IF(tbl2020POS[[#This Row],[G]]-tbl2020POS[[#This Row],[GS]]&gt;=RP_APP_TO_QUALIFY,1,0),0)</f>
        <v>1</v>
      </c>
      <c r="AC290" s="279" t="e">
        <f>IF(tbl2020POS[[#This Row],[C]]&gt;=GAMES_TO_QUALIFY,1,IF(tbl2020POS[[#This Row],[PRIMPOS]]="C",1,0))</f>
        <v>#REF!</v>
      </c>
      <c r="AD290" s="279" t="e">
        <f>IF(tbl2020POS[[#This Row],[1B]]&gt;=GAMES_TO_QUALIFY,1,IF(tbl2020POS[[#This Row],[PRIMPOS]]="1B",1,0))</f>
        <v>#REF!</v>
      </c>
      <c r="AE290" s="279" t="e">
        <f>IF(tbl2020POS[[#This Row],[2B]]&gt;=GAMES_TO_QUALIFY,1,IF(tbl2020POS[[#This Row],[PRIMPOS]]="2B",1,0))</f>
        <v>#REF!</v>
      </c>
      <c r="AF290" s="279" t="e">
        <f>IF(tbl2020POS[[#This Row],[3B]]&gt;=GAMES_TO_QUALIFY,1,IF(tbl2020POS[[#This Row],[PRIMPOS]]="3B",1,0))</f>
        <v>#REF!</v>
      </c>
      <c r="AG290" s="279" t="e">
        <f>IF(tbl2020POS[[#This Row],[SS]]&gt;=GAMES_TO_QUALIFY,1,IF(tbl2020POS[[#This Row],[PRIMPOS]]="SS",1,0))</f>
        <v>#REF!</v>
      </c>
      <c r="AH290" s="279" t="e">
        <f>IF(tbl2020POS[[#This Row],[LF]]&gt;=GAMES_TO_QUALIFY,1,0)</f>
        <v>#REF!</v>
      </c>
      <c r="AI290" s="279" t="e">
        <f>IF(tbl2020POS[[#This Row],[CF]]&gt;=GAMES_TO_QUALIFY,1,0)</f>
        <v>#REF!</v>
      </c>
      <c r="AJ290" s="279" t="e">
        <f>IF(tbl2020POS[[#This Row],[RF]]&gt;=GAMES_TO_QUALIFY,1,0)</f>
        <v>#REF!</v>
      </c>
      <c r="AK290" s="279" t="e">
        <f>IF(tbl2020POS[[#This Row],[OF]]&gt;=GAMES_TO_QUALIFY,1,IF(tbl2020POS[[#This Row],[PRIMPOS]]="OF",1,0))</f>
        <v>#REF!</v>
      </c>
      <c r="AL290" s="279" t="e">
        <f>IF(tbl2020POS[[#This Row],[DH]]&gt;=GAMES_TO_QUALIFY,1,IF(tbl2020POS[[#This Row],[PRIMPOS]]="DH",1,0))</f>
        <v>#REF!</v>
      </c>
      <c r="AM290" s="279" t="str" cm="1">
        <f t="array" aca="1" ref="AM2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0" s="280" t="str">
        <f>IFERROR(LEFT(tbl2020POS[[#This Row],[POSROUGH]],LEN(tbl2020POS[[#This Row],[POSROUGH]])-1),"")</f>
        <v/>
      </c>
      <c r="AP29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91" spans="1:42" x14ac:dyDescent="0.3">
      <c r="A291" s="277">
        <v>288</v>
      </c>
      <c r="B291" t="s">
        <v>20850</v>
      </c>
      <c r="C291" s="277">
        <v>27</v>
      </c>
      <c r="D291" s="278" t="s">
        <v>1464</v>
      </c>
      <c r="E291" s="277">
        <v>4</v>
      </c>
      <c r="F291" s="277">
        <v>6</v>
      </c>
      <c r="G291" s="277">
        <v>6</v>
      </c>
      <c r="H291" s="277">
        <v>6</v>
      </c>
      <c r="I291" s="277">
        <v>6</v>
      </c>
      <c r="J291" s="277">
        <v>0</v>
      </c>
      <c r="K291" s="277">
        <v>0</v>
      </c>
      <c r="L291" s="277">
        <v>0</v>
      </c>
      <c r="M291" s="277">
        <v>0</v>
      </c>
      <c r="N291" s="277">
        <v>0</v>
      </c>
      <c r="O291" s="277">
        <v>0</v>
      </c>
      <c r="P291" s="277">
        <v>3</v>
      </c>
      <c r="Q291" s="277">
        <v>0</v>
      </c>
      <c r="R291" s="277">
        <v>4</v>
      </c>
      <c r="S291" s="277">
        <v>6</v>
      </c>
      <c r="T291" s="277">
        <v>0</v>
      </c>
      <c r="U291" s="277">
        <v>0</v>
      </c>
      <c r="V291" s="277">
        <v>0</v>
      </c>
      <c r="W291" s="279" t="e">
        <f t="shared" si="4"/>
        <v>#REF!</v>
      </c>
      <c r="X291" s="279" t="s">
        <v>13710</v>
      </c>
      <c r="Y2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91" s="279">
        <f>IF(MAX(tbl2020POS[[#This Row],[P]:[PR]])=tbl2020POS[[#This Row],[P]],1,0)</f>
        <v>0</v>
      </c>
      <c r="AA291" s="279">
        <f>IF(tbl2020POS[[#This Row],[QUALP]]=1,IF(tbl2020POS[[#This Row],[GS]]&gt;=GS_TO_QUALIFY,1,0),0)</f>
        <v>0</v>
      </c>
      <c r="AB291" s="279">
        <f>IF(tbl2020POS[[#This Row],[QUALP]]=1,IF(tbl2020POS[[#This Row],[G]]-tbl2020POS[[#This Row],[GS]]&gt;=RP_APP_TO_QUALIFY,1,0),0)</f>
        <v>0</v>
      </c>
      <c r="AC291" s="279" t="e">
        <f>IF(tbl2020POS[[#This Row],[C]]&gt;=GAMES_TO_QUALIFY,1,IF(tbl2020POS[[#This Row],[PRIMPOS]]="C",1,0))</f>
        <v>#REF!</v>
      </c>
      <c r="AD291" s="279" t="e">
        <f>IF(tbl2020POS[[#This Row],[1B]]&gt;=GAMES_TO_QUALIFY,1,IF(tbl2020POS[[#This Row],[PRIMPOS]]="1B",1,0))</f>
        <v>#REF!</v>
      </c>
      <c r="AE291" s="279" t="e">
        <f>IF(tbl2020POS[[#This Row],[2B]]&gt;=GAMES_TO_QUALIFY,1,IF(tbl2020POS[[#This Row],[PRIMPOS]]="2B",1,0))</f>
        <v>#REF!</v>
      </c>
      <c r="AF291" s="279" t="e">
        <f>IF(tbl2020POS[[#This Row],[3B]]&gt;=GAMES_TO_QUALIFY,1,IF(tbl2020POS[[#This Row],[PRIMPOS]]="3B",1,0))</f>
        <v>#REF!</v>
      </c>
      <c r="AG291" s="279" t="e">
        <f>IF(tbl2020POS[[#This Row],[SS]]&gt;=GAMES_TO_QUALIFY,1,IF(tbl2020POS[[#This Row],[PRIMPOS]]="SS",1,0))</f>
        <v>#REF!</v>
      </c>
      <c r="AH291" s="279" t="e">
        <f>IF(tbl2020POS[[#This Row],[LF]]&gt;=GAMES_TO_QUALIFY,1,0)</f>
        <v>#REF!</v>
      </c>
      <c r="AI291" s="279" t="e">
        <f>IF(tbl2020POS[[#This Row],[CF]]&gt;=GAMES_TO_QUALIFY,1,0)</f>
        <v>#REF!</v>
      </c>
      <c r="AJ291" s="279" t="e">
        <f>IF(tbl2020POS[[#This Row],[RF]]&gt;=GAMES_TO_QUALIFY,1,0)</f>
        <v>#REF!</v>
      </c>
      <c r="AK291" s="279" t="e">
        <f>IF(tbl2020POS[[#This Row],[OF]]&gt;=GAMES_TO_QUALIFY,1,IF(tbl2020POS[[#This Row],[PRIMPOS]]="OF",1,0))</f>
        <v>#REF!</v>
      </c>
      <c r="AL291" s="279" t="e">
        <f>IF(tbl2020POS[[#This Row],[DH]]&gt;=GAMES_TO_QUALIFY,1,IF(tbl2020POS[[#This Row],[PRIMPOS]]="DH",1,0))</f>
        <v>#REF!</v>
      </c>
      <c r="AM291" s="279" t="e" cm="1">
        <f t="array" aca="1" ref="AM2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1" s="280" t="str">
        <f>IFERROR(LEFT(tbl2020POS[[#This Row],[POSROUGH]],LEN(tbl2020POS[[#This Row],[POSROUGH]])-1),"")</f>
        <v/>
      </c>
      <c r="AP29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2" spans="1:42" x14ac:dyDescent="0.3">
      <c r="A292" s="277">
        <v>289</v>
      </c>
      <c r="B292" t="s">
        <v>20851</v>
      </c>
      <c r="C292" s="277">
        <v>25</v>
      </c>
      <c r="D292" s="278" t="s">
        <v>1405</v>
      </c>
      <c r="E292" s="277">
        <v>2</v>
      </c>
      <c r="F292" s="277">
        <v>18</v>
      </c>
      <c r="G292" s="277">
        <v>8</v>
      </c>
      <c r="H292" s="277">
        <v>18</v>
      </c>
      <c r="I292" s="277">
        <v>15</v>
      </c>
      <c r="J292" s="277">
        <v>1</v>
      </c>
      <c r="K292" s="277">
        <v>0</v>
      </c>
      <c r="L292" s="277">
        <v>0</v>
      </c>
      <c r="M292" s="277">
        <v>0</v>
      </c>
      <c r="N292" s="277">
        <v>0</v>
      </c>
      <c r="O292" s="277">
        <v>0</v>
      </c>
      <c r="P292" s="277">
        <v>2</v>
      </c>
      <c r="Q292" s="277">
        <v>0</v>
      </c>
      <c r="R292" s="277">
        <v>12</v>
      </c>
      <c r="S292" s="277">
        <v>14</v>
      </c>
      <c r="T292" s="277">
        <v>3</v>
      </c>
      <c r="U292" s="277">
        <v>4</v>
      </c>
      <c r="V292" s="277">
        <v>5</v>
      </c>
      <c r="W292" s="279" t="e">
        <f t="shared" si="4"/>
        <v>#REF!</v>
      </c>
      <c r="X292" s="279" t="s">
        <v>15860</v>
      </c>
      <c r="Y2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92" s="279">
        <f>IF(MAX(tbl2020POS[[#This Row],[P]:[PR]])=tbl2020POS[[#This Row],[P]],1,0)</f>
        <v>0</v>
      </c>
      <c r="AA292" s="279">
        <f>IF(tbl2020POS[[#This Row],[QUALP]]=1,IF(tbl2020POS[[#This Row],[GS]]&gt;=GS_TO_QUALIFY,1,0),0)</f>
        <v>0</v>
      </c>
      <c r="AB292" s="279">
        <f>IF(tbl2020POS[[#This Row],[QUALP]]=1,IF(tbl2020POS[[#This Row],[G]]-tbl2020POS[[#This Row],[GS]]&gt;=RP_APP_TO_QUALIFY,1,0),0)</f>
        <v>0</v>
      </c>
      <c r="AC292" s="279" t="e">
        <f>IF(tbl2020POS[[#This Row],[C]]&gt;=GAMES_TO_QUALIFY,1,IF(tbl2020POS[[#This Row],[PRIMPOS]]="C",1,0))</f>
        <v>#REF!</v>
      </c>
      <c r="AD292" s="279" t="e">
        <f>IF(tbl2020POS[[#This Row],[1B]]&gt;=GAMES_TO_QUALIFY,1,IF(tbl2020POS[[#This Row],[PRIMPOS]]="1B",1,0))</f>
        <v>#REF!</v>
      </c>
      <c r="AE292" s="279" t="e">
        <f>IF(tbl2020POS[[#This Row],[2B]]&gt;=GAMES_TO_QUALIFY,1,IF(tbl2020POS[[#This Row],[PRIMPOS]]="2B",1,0))</f>
        <v>#REF!</v>
      </c>
      <c r="AF292" s="279" t="e">
        <f>IF(tbl2020POS[[#This Row],[3B]]&gt;=GAMES_TO_QUALIFY,1,IF(tbl2020POS[[#This Row],[PRIMPOS]]="3B",1,0))</f>
        <v>#REF!</v>
      </c>
      <c r="AG292" s="279" t="e">
        <f>IF(tbl2020POS[[#This Row],[SS]]&gt;=GAMES_TO_QUALIFY,1,IF(tbl2020POS[[#This Row],[PRIMPOS]]="SS",1,0))</f>
        <v>#REF!</v>
      </c>
      <c r="AH292" s="279" t="e">
        <f>IF(tbl2020POS[[#This Row],[LF]]&gt;=GAMES_TO_QUALIFY,1,0)</f>
        <v>#REF!</v>
      </c>
      <c r="AI292" s="279" t="e">
        <f>IF(tbl2020POS[[#This Row],[CF]]&gt;=GAMES_TO_QUALIFY,1,0)</f>
        <v>#REF!</v>
      </c>
      <c r="AJ292" s="279" t="e">
        <f>IF(tbl2020POS[[#This Row],[RF]]&gt;=GAMES_TO_QUALIFY,1,0)</f>
        <v>#REF!</v>
      </c>
      <c r="AK292" s="279" t="e">
        <f>IF(tbl2020POS[[#This Row],[OF]]&gt;=GAMES_TO_QUALIFY,1,IF(tbl2020POS[[#This Row],[PRIMPOS]]="OF",1,0))</f>
        <v>#REF!</v>
      </c>
      <c r="AL292" s="279" t="e">
        <f>IF(tbl2020POS[[#This Row],[DH]]&gt;=GAMES_TO_QUALIFY,1,IF(tbl2020POS[[#This Row],[PRIMPOS]]="DH",1,0))</f>
        <v>#REF!</v>
      </c>
      <c r="AM292" s="279" t="e" cm="1">
        <f t="array" aca="1" ref="AM2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2" s="280" t="str">
        <f>IFERROR(LEFT(tbl2020POS[[#This Row],[POSROUGH]],LEN(tbl2020POS[[#This Row],[POSROUGH]])-1),"")</f>
        <v/>
      </c>
      <c r="AP29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3" spans="1:42" x14ac:dyDescent="0.3">
      <c r="A293" s="277">
        <v>290</v>
      </c>
      <c r="B293" t="s">
        <v>20852</v>
      </c>
      <c r="C293" s="277">
        <v>29</v>
      </c>
      <c r="D293" s="278" t="s">
        <v>1481</v>
      </c>
      <c r="E293" s="277">
        <v>3</v>
      </c>
      <c r="F293" s="277">
        <v>1</v>
      </c>
      <c r="G293" s="277">
        <v>0</v>
      </c>
      <c r="H293" s="277">
        <v>0</v>
      </c>
      <c r="I293" s="277">
        <v>1</v>
      </c>
      <c r="J293" s="277">
        <v>1</v>
      </c>
      <c r="K293" s="277">
        <v>0</v>
      </c>
      <c r="L293" s="277">
        <v>0</v>
      </c>
      <c r="M293" s="277">
        <v>0</v>
      </c>
      <c r="N293" s="277">
        <v>0</v>
      </c>
      <c r="O293" s="277">
        <v>0</v>
      </c>
      <c r="P293" s="277">
        <v>0</v>
      </c>
      <c r="Q293" s="277">
        <v>0</v>
      </c>
      <c r="R293" s="277">
        <v>0</v>
      </c>
      <c r="S293" s="277">
        <v>0</v>
      </c>
      <c r="T293" s="277">
        <v>0</v>
      </c>
      <c r="U293" s="277">
        <v>0</v>
      </c>
      <c r="V293" s="277">
        <v>0</v>
      </c>
      <c r="W293" s="279" t="e">
        <f t="shared" si="4"/>
        <v>#REF!</v>
      </c>
      <c r="X293" s="279" t="s">
        <v>21892</v>
      </c>
      <c r="Y2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3" s="279">
        <f>IF(MAX(tbl2020POS[[#This Row],[P]:[PR]])=tbl2020POS[[#This Row],[P]],1,0)</f>
        <v>1</v>
      </c>
      <c r="AA293" s="279">
        <f>IF(tbl2020POS[[#This Row],[QUALP]]=1,IF(tbl2020POS[[#This Row],[GS]]&gt;=GS_TO_QUALIFY,1,0),0)</f>
        <v>0</v>
      </c>
      <c r="AB293" s="279">
        <f>IF(tbl2020POS[[#This Row],[QUALP]]=1,IF(tbl2020POS[[#This Row],[G]]-tbl2020POS[[#This Row],[GS]]&gt;=RP_APP_TO_QUALIFY,1,0),0)</f>
        <v>0</v>
      </c>
      <c r="AC293" s="279" t="e">
        <f>IF(tbl2020POS[[#This Row],[C]]&gt;=GAMES_TO_QUALIFY,1,IF(tbl2020POS[[#This Row],[PRIMPOS]]="C",1,0))</f>
        <v>#REF!</v>
      </c>
      <c r="AD293" s="279" t="e">
        <f>IF(tbl2020POS[[#This Row],[1B]]&gt;=GAMES_TO_QUALIFY,1,IF(tbl2020POS[[#This Row],[PRIMPOS]]="1B",1,0))</f>
        <v>#REF!</v>
      </c>
      <c r="AE293" s="279" t="e">
        <f>IF(tbl2020POS[[#This Row],[2B]]&gt;=GAMES_TO_QUALIFY,1,IF(tbl2020POS[[#This Row],[PRIMPOS]]="2B",1,0))</f>
        <v>#REF!</v>
      </c>
      <c r="AF293" s="279" t="e">
        <f>IF(tbl2020POS[[#This Row],[3B]]&gt;=GAMES_TO_QUALIFY,1,IF(tbl2020POS[[#This Row],[PRIMPOS]]="3B",1,0))</f>
        <v>#REF!</v>
      </c>
      <c r="AG293" s="279" t="e">
        <f>IF(tbl2020POS[[#This Row],[SS]]&gt;=GAMES_TO_QUALIFY,1,IF(tbl2020POS[[#This Row],[PRIMPOS]]="SS",1,0))</f>
        <v>#REF!</v>
      </c>
      <c r="AH293" s="279" t="e">
        <f>IF(tbl2020POS[[#This Row],[LF]]&gt;=GAMES_TO_QUALIFY,1,0)</f>
        <v>#REF!</v>
      </c>
      <c r="AI293" s="279" t="e">
        <f>IF(tbl2020POS[[#This Row],[CF]]&gt;=GAMES_TO_QUALIFY,1,0)</f>
        <v>#REF!</v>
      </c>
      <c r="AJ293" s="279" t="e">
        <f>IF(tbl2020POS[[#This Row],[RF]]&gt;=GAMES_TO_QUALIFY,1,0)</f>
        <v>#REF!</v>
      </c>
      <c r="AK293" s="279" t="e">
        <f>IF(tbl2020POS[[#This Row],[OF]]&gt;=GAMES_TO_QUALIFY,1,IF(tbl2020POS[[#This Row],[PRIMPOS]]="OF",1,0))</f>
        <v>#REF!</v>
      </c>
      <c r="AL293" s="279" t="e">
        <f>IF(tbl2020POS[[#This Row],[DH]]&gt;=GAMES_TO_QUALIFY,1,IF(tbl2020POS[[#This Row],[PRIMPOS]]="DH",1,0))</f>
        <v>#REF!</v>
      </c>
      <c r="AM293" s="279" t="str" cm="1">
        <f t="array" aca="1" ref="AM2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3" s="280" t="str">
        <f>IFERROR(LEFT(tbl2020POS[[#This Row],[POSROUGH]],LEN(tbl2020POS[[#This Row],[POSROUGH]])-1),"")</f>
        <v/>
      </c>
      <c r="AP29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4" spans="1:42" x14ac:dyDescent="0.3">
      <c r="A294" s="277">
        <v>291</v>
      </c>
      <c r="B294" t="s">
        <v>20853</v>
      </c>
      <c r="C294" s="277">
        <v>30</v>
      </c>
      <c r="D294" s="278" t="s">
        <v>1446</v>
      </c>
      <c r="E294" s="277">
        <v>6</v>
      </c>
      <c r="F294" s="277">
        <v>9</v>
      </c>
      <c r="G294" s="277">
        <v>7</v>
      </c>
      <c r="H294" s="277">
        <v>0</v>
      </c>
      <c r="I294" s="277">
        <v>9</v>
      </c>
      <c r="J294" s="277">
        <v>9</v>
      </c>
      <c r="K294" s="277">
        <v>0</v>
      </c>
      <c r="L294" s="277">
        <v>0</v>
      </c>
      <c r="M294" s="277">
        <v>0</v>
      </c>
      <c r="N294" s="277">
        <v>0</v>
      </c>
      <c r="O294" s="277">
        <v>0</v>
      </c>
      <c r="P294" s="277">
        <v>0</v>
      </c>
      <c r="Q294" s="277">
        <v>0</v>
      </c>
      <c r="R294" s="277">
        <v>0</v>
      </c>
      <c r="S294" s="277">
        <v>0</v>
      </c>
      <c r="T294" s="277">
        <v>0</v>
      </c>
      <c r="U294" s="277">
        <v>0</v>
      </c>
      <c r="V294" s="277">
        <v>0</v>
      </c>
      <c r="W294" s="279" t="e">
        <f t="shared" si="4"/>
        <v>#REF!</v>
      </c>
      <c r="X294" s="279" t="s">
        <v>5393</v>
      </c>
      <c r="Y2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4" s="279">
        <f>IF(MAX(tbl2020POS[[#This Row],[P]:[PR]])=tbl2020POS[[#This Row],[P]],1,0)</f>
        <v>1</v>
      </c>
      <c r="AA294" s="279">
        <f>IF(tbl2020POS[[#This Row],[QUALP]]=1,IF(tbl2020POS[[#This Row],[GS]]&gt;=GS_TO_QUALIFY,1,0),0)</f>
        <v>0</v>
      </c>
      <c r="AB294" s="279">
        <f>IF(tbl2020POS[[#This Row],[QUALP]]=1,IF(tbl2020POS[[#This Row],[G]]-tbl2020POS[[#This Row],[GS]]&gt;=RP_APP_TO_QUALIFY,1,0),0)</f>
        <v>0</v>
      </c>
      <c r="AC294" s="279" t="e">
        <f>IF(tbl2020POS[[#This Row],[C]]&gt;=GAMES_TO_QUALIFY,1,IF(tbl2020POS[[#This Row],[PRIMPOS]]="C",1,0))</f>
        <v>#REF!</v>
      </c>
      <c r="AD294" s="279" t="e">
        <f>IF(tbl2020POS[[#This Row],[1B]]&gt;=GAMES_TO_QUALIFY,1,IF(tbl2020POS[[#This Row],[PRIMPOS]]="1B",1,0))</f>
        <v>#REF!</v>
      </c>
      <c r="AE294" s="279" t="e">
        <f>IF(tbl2020POS[[#This Row],[2B]]&gt;=GAMES_TO_QUALIFY,1,IF(tbl2020POS[[#This Row],[PRIMPOS]]="2B",1,0))</f>
        <v>#REF!</v>
      </c>
      <c r="AF294" s="279" t="e">
        <f>IF(tbl2020POS[[#This Row],[3B]]&gt;=GAMES_TO_QUALIFY,1,IF(tbl2020POS[[#This Row],[PRIMPOS]]="3B",1,0))</f>
        <v>#REF!</v>
      </c>
      <c r="AG294" s="279" t="e">
        <f>IF(tbl2020POS[[#This Row],[SS]]&gt;=GAMES_TO_QUALIFY,1,IF(tbl2020POS[[#This Row],[PRIMPOS]]="SS",1,0))</f>
        <v>#REF!</v>
      </c>
      <c r="AH294" s="279" t="e">
        <f>IF(tbl2020POS[[#This Row],[LF]]&gt;=GAMES_TO_QUALIFY,1,0)</f>
        <v>#REF!</v>
      </c>
      <c r="AI294" s="279" t="e">
        <f>IF(tbl2020POS[[#This Row],[CF]]&gt;=GAMES_TO_QUALIFY,1,0)</f>
        <v>#REF!</v>
      </c>
      <c r="AJ294" s="279" t="e">
        <f>IF(tbl2020POS[[#This Row],[RF]]&gt;=GAMES_TO_QUALIFY,1,0)</f>
        <v>#REF!</v>
      </c>
      <c r="AK294" s="279" t="e">
        <f>IF(tbl2020POS[[#This Row],[OF]]&gt;=GAMES_TO_QUALIFY,1,IF(tbl2020POS[[#This Row],[PRIMPOS]]="OF",1,0))</f>
        <v>#REF!</v>
      </c>
      <c r="AL294" s="279" t="e">
        <f>IF(tbl2020POS[[#This Row],[DH]]&gt;=GAMES_TO_QUALIFY,1,IF(tbl2020POS[[#This Row],[PRIMPOS]]="DH",1,0))</f>
        <v>#REF!</v>
      </c>
      <c r="AM294" s="279" t="str" cm="1">
        <f t="array" aca="1" ref="AM2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4" s="280" t="str">
        <f>IFERROR(LEFT(tbl2020POS[[#This Row],[POSROUGH]],LEN(tbl2020POS[[#This Row],[POSROUGH]])-1),"")</f>
        <v/>
      </c>
      <c r="AP29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5" spans="1:42" x14ac:dyDescent="0.3">
      <c r="A295" s="277">
        <v>292</v>
      </c>
      <c r="B295" t="s">
        <v>20854</v>
      </c>
      <c r="C295" s="277">
        <v>27</v>
      </c>
      <c r="D295" s="278" t="s">
        <v>1402</v>
      </c>
      <c r="E295" s="277">
        <v>6</v>
      </c>
      <c r="F295" s="277">
        <v>37</v>
      </c>
      <c r="G295" s="277">
        <v>32</v>
      </c>
      <c r="H295" s="277">
        <v>37</v>
      </c>
      <c r="I295" s="277">
        <v>35</v>
      </c>
      <c r="J295" s="277">
        <v>0</v>
      </c>
      <c r="K295" s="277">
        <v>0</v>
      </c>
      <c r="L295" s="277">
        <v>0</v>
      </c>
      <c r="M295" s="277">
        <v>0</v>
      </c>
      <c r="N295" s="277">
        <v>0</v>
      </c>
      <c r="O295" s="277">
        <v>0</v>
      </c>
      <c r="P295" s="277">
        <v>0</v>
      </c>
      <c r="Q295" s="277">
        <v>35</v>
      </c>
      <c r="R295" s="277">
        <v>0</v>
      </c>
      <c r="S295" s="277">
        <v>35</v>
      </c>
      <c r="T295" s="277">
        <v>1</v>
      </c>
      <c r="U295" s="277">
        <v>1</v>
      </c>
      <c r="V295" s="277">
        <v>3</v>
      </c>
      <c r="W295" s="279" t="e">
        <f t="shared" si="4"/>
        <v>#REF!</v>
      </c>
      <c r="X295" s="279" t="s">
        <v>8504</v>
      </c>
      <c r="Y2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95" s="279">
        <f>IF(MAX(tbl2020POS[[#This Row],[P]:[PR]])=tbl2020POS[[#This Row],[P]],1,0)</f>
        <v>0</v>
      </c>
      <c r="AA295" s="279">
        <f>IF(tbl2020POS[[#This Row],[QUALP]]=1,IF(tbl2020POS[[#This Row],[GS]]&gt;=GS_TO_QUALIFY,1,0),0)</f>
        <v>0</v>
      </c>
      <c r="AB295" s="279">
        <f>IF(tbl2020POS[[#This Row],[QUALP]]=1,IF(tbl2020POS[[#This Row],[G]]-tbl2020POS[[#This Row],[GS]]&gt;=RP_APP_TO_QUALIFY,1,0),0)</f>
        <v>0</v>
      </c>
      <c r="AC295" s="279" t="e">
        <f>IF(tbl2020POS[[#This Row],[C]]&gt;=GAMES_TO_QUALIFY,1,IF(tbl2020POS[[#This Row],[PRIMPOS]]="C",1,0))</f>
        <v>#REF!</v>
      </c>
      <c r="AD295" s="279" t="e">
        <f>IF(tbl2020POS[[#This Row],[1B]]&gt;=GAMES_TO_QUALIFY,1,IF(tbl2020POS[[#This Row],[PRIMPOS]]="1B",1,0))</f>
        <v>#REF!</v>
      </c>
      <c r="AE295" s="279" t="e">
        <f>IF(tbl2020POS[[#This Row],[2B]]&gt;=GAMES_TO_QUALIFY,1,IF(tbl2020POS[[#This Row],[PRIMPOS]]="2B",1,0))</f>
        <v>#REF!</v>
      </c>
      <c r="AF295" s="279" t="e">
        <f>IF(tbl2020POS[[#This Row],[3B]]&gt;=GAMES_TO_QUALIFY,1,IF(tbl2020POS[[#This Row],[PRIMPOS]]="3B",1,0))</f>
        <v>#REF!</v>
      </c>
      <c r="AG295" s="279" t="e">
        <f>IF(tbl2020POS[[#This Row],[SS]]&gt;=GAMES_TO_QUALIFY,1,IF(tbl2020POS[[#This Row],[PRIMPOS]]="SS",1,0))</f>
        <v>#REF!</v>
      </c>
      <c r="AH295" s="279" t="e">
        <f>IF(tbl2020POS[[#This Row],[LF]]&gt;=GAMES_TO_QUALIFY,1,0)</f>
        <v>#REF!</v>
      </c>
      <c r="AI295" s="279" t="e">
        <f>IF(tbl2020POS[[#This Row],[CF]]&gt;=GAMES_TO_QUALIFY,1,0)</f>
        <v>#REF!</v>
      </c>
      <c r="AJ295" s="279" t="e">
        <f>IF(tbl2020POS[[#This Row],[RF]]&gt;=GAMES_TO_QUALIFY,1,0)</f>
        <v>#REF!</v>
      </c>
      <c r="AK295" s="279" t="e">
        <f>IF(tbl2020POS[[#This Row],[OF]]&gt;=GAMES_TO_QUALIFY,1,IF(tbl2020POS[[#This Row],[PRIMPOS]]="OF",1,0))</f>
        <v>#REF!</v>
      </c>
      <c r="AL295" s="279" t="e">
        <f>IF(tbl2020POS[[#This Row],[DH]]&gt;=GAMES_TO_QUALIFY,1,IF(tbl2020POS[[#This Row],[PRIMPOS]]="DH",1,0))</f>
        <v>#REF!</v>
      </c>
      <c r="AM295" s="279" t="e" cm="1">
        <f t="array" aca="1" ref="AM2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5" s="280" t="str">
        <f>IFERROR(LEFT(tbl2020POS[[#This Row],[POSROUGH]],LEN(tbl2020POS[[#This Row],[POSROUGH]])-1),"")</f>
        <v/>
      </c>
      <c r="AP29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6" spans="1:42" x14ac:dyDescent="0.3">
      <c r="A296" s="277">
        <v>293</v>
      </c>
      <c r="B296" t="s">
        <v>20855</v>
      </c>
      <c r="C296" s="277">
        <v>34</v>
      </c>
      <c r="D296" s="278" t="s">
        <v>1464</v>
      </c>
      <c r="E296" s="277">
        <v>12</v>
      </c>
      <c r="F296" s="277">
        <v>16</v>
      </c>
      <c r="G296" s="277">
        <v>0</v>
      </c>
      <c r="H296" s="277">
        <v>0</v>
      </c>
      <c r="I296" s="277">
        <v>16</v>
      </c>
      <c r="J296" s="277">
        <v>16</v>
      </c>
      <c r="K296" s="277">
        <v>0</v>
      </c>
      <c r="L296" s="277">
        <v>0</v>
      </c>
      <c r="M296" s="277">
        <v>0</v>
      </c>
      <c r="N296" s="277">
        <v>0</v>
      </c>
      <c r="O296" s="277">
        <v>0</v>
      </c>
      <c r="P296" s="277">
        <v>0</v>
      </c>
      <c r="Q296" s="277">
        <v>0</v>
      </c>
      <c r="R296" s="277">
        <v>0</v>
      </c>
      <c r="S296" s="277">
        <v>0</v>
      </c>
      <c r="T296" s="277">
        <v>0</v>
      </c>
      <c r="U296" s="277">
        <v>0</v>
      </c>
      <c r="V296" s="277">
        <v>0</v>
      </c>
      <c r="W296" s="279" t="e">
        <f t="shared" si="4"/>
        <v>#REF!</v>
      </c>
      <c r="X296" s="279" t="s">
        <v>1876</v>
      </c>
      <c r="Y2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6" s="279">
        <f>IF(MAX(tbl2020POS[[#This Row],[P]:[PR]])=tbl2020POS[[#This Row],[P]],1,0)</f>
        <v>1</v>
      </c>
      <c r="AA296" s="279">
        <f>IF(tbl2020POS[[#This Row],[QUALP]]=1,IF(tbl2020POS[[#This Row],[GS]]&gt;=GS_TO_QUALIFY,1,0),0)</f>
        <v>0</v>
      </c>
      <c r="AB296" s="279">
        <f>IF(tbl2020POS[[#This Row],[QUALP]]=1,IF(tbl2020POS[[#This Row],[G]]-tbl2020POS[[#This Row],[GS]]&gt;=RP_APP_TO_QUALIFY,1,0),0)</f>
        <v>1</v>
      </c>
      <c r="AC296" s="279" t="e">
        <f>IF(tbl2020POS[[#This Row],[C]]&gt;=GAMES_TO_QUALIFY,1,IF(tbl2020POS[[#This Row],[PRIMPOS]]="C",1,0))</f>
        <v>#REF!</v>
      </c>
      <c r="AD296" s="279" t="e">
        <f>IF(tbl2020POS[[#This Row],[1B]]&gt;=GAMES_TO_QUALIFY,1,IF(tbl2020POS[[#This Row],[PRIMPOS]]="1B",1,0))</f>
        <v>#REF!</v>
      </c>
      <c r="AE296" s="279" t="e">
        <f>IF(tbl2020POS[[#This Row],[2B]]&gt;=GAMES_TO_QUALIFY,1,IF(tbl2020POS[[#This Row],[PRIMPOS]]="2B",1,0))</f>
        <v>#REF!</v>
      </c>
      <c r="AF296" s="279" t="e">
        <f>IF(tbl2020POS[[#This Row],[3B]]&gt;=GAMES_TO_QUALIFY,1,IF(tbl2020POS[[#This Row],[PRIMPOS]]="3B",1,0))</f>
        <v>#REF!</v>
      </c>
      <c r="AG296" s="279" t="e">
        <f>IF(tbl2020POS[[#This Row],[SS]]&gt;=GAMES_TO_QUALIFY,1,IF(tbl2020POS[[#This Row],[PRIMPOS]]="SS",1,0))</f>
        <v>#REF!</v>
      </c>
      <c r="AH296" s="279" t="e">
        <f>IF(tbl2020POS[[#This Row],[LF]]&gt;=GAMES_TO_QUALIFY,1,0)</f>
        <v>#REF!</v>
      </c>
      <c r="AI296" s="279" t="e">
        <f>IF(tbl2020POS[[#This Row],[CF]]&gt;=GAMES_TO_QUALIFY,1,0)</f>
        <v>#REF!</v>
      </c>
      <c r="AJ296" s="279" t="e">
        <f>IF(tbl2020POS[[#This Row],[RF]]&gt;=GAMES_TO_QUALIFY,1,0)</f>
        <v>#REF!</v>
      </c>
      <c r="AK296" s="279" t="e">
        <f>IF(tbl2020POS[[#This Row],[OF]]&gt;=GAMES_TO_QUALIFY,1,IF(tbl2020POS[[#This Row],[PRIMPOS]]="OF",1,0))</f>
        <v>#REF!</v>
      </c>
      <c r="AL296" s="279" t="e">
        <f>IF(tbl2020POS[[#This Row],[DH]]&gt;=GAMES_TO_QUALIFY,1,IF(tbl2020POS[[#This Row],[PRIMPOS]]="DH",1,0))</f>
        <v>#REF!</v>
      </c>
      <c r="AM296" s="279" t="str" cm="1">
        <f t="array" aca="1" ref="AM2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6" s="280" t="str">
        <f>IFERROR(LEFT(tbl2020POS[[#This Row],[POSROUGH]],LEN(tbl2020POS[[#This Row],[POSROUGH]])-1),"")</f>
        <v/>
      </c>
      <c r="AP29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97" spans="1:42" x14ac:dyDescent="0.3">
      <c r="A297" s="277">
        <v>294</v>
      </c>
      <c r="B297" t="s">
        <v>20856</v>
      </c>
      <c r="C297" s="277">
        <v>29</v>
      </c>
      <c r="D297" s="278" t="s">
        <v>1376</v>
      </c>
      <c r="E297" s="277">
        <v>5</v>
      </c>
      <c r="F297" s="277">
        <v>4</v>
      </c>
      <c r="G297" s="277">
        <v>0</v>
      </c>
      <c r="H297" s="277">
        <v>0</v>
      </c>
      <c r="I297" s="277">
        <v>4</v>
      </c>
      <c r="J297" s="277">
        <v>4</v>
      </c>
      <c r="K297" s="277">
        <v>0</v>
      </c>
      <c r="L297" s="277">
        <v>0</v>
      </c>
      <c r="M297" s="277">
        <v>0</v>
      </c>
      <c r="N297" s="277">
        <v>0</v>
      </c>
      <c r="O297" s="277">
        <v>0</v>
      </c>
      <c r="P297" s="277">
        <v>0</v>
      </c>
      <c r="Q297" s="277">
        <v>0</v>
      </c>
      <c r="R297" s="277">
        <v>0</v>
      </c>
      <c r="S297" s="277">
        <v>0</v>
      </c>
      <c r="T297" s="277">
        <v>0</v>
      </c>
      <c r="U297" s="277">
        <v>0</v>
      </c>
      <c r="V297" s="277">
        <v>0</v>
      </c>
      <c r="W297" s="279" t="e">
        <f t="shared" si="4"/>
        <v>#REF!</v>
      </c>
      <c r="X297" s="279" t="s">
        <v>12243</v>
      </c>
      <c r="Y2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7" s="279">
        <f>IF(MAX(tbl2020POS[[#This Row],[P]:[PR]])=tbl2020POS[[#This Row],[P]],1,0)</f>
        <v>1</v>
      </c>
      <c r="AA297" s="279">
        <f>IF(tbl2020POS[[#This Row],[QUALP]]=1,IF(tbl2020POS[[#This Row],[GS]]&gt;=GS_TO_QUALIFY,1,0),0)</f>
        <v>0</v>
      </c>
      <c r="AB297" s="279">
        <f>IF(tbl2020POS[[#This Row],[QUALP]]=1,IF(tbl2020POS[[#This Row],[G]]-tbl2020POS[[#This Row],[GS]]&gt;=RP_APP_TO_QUALIFY,1,0),0)</f>
        <v>0</v>
      </c>
      <c r="AC297" s="279" t="e">
        <f>IF(tbl2020POS[[#This Row],[C]]&gt;=GAMES_TO_QUALIFY,1,IF(tbl2020POS[[#This Row],[PRIMPOS]]="C",1,0))</f>
        <v>#REF!</v>
      </c>
      <c r="AD297" s="279" t="e">
        <f>IF(tbl2020POS[[#This Row],[1B]]&gt;=GAMES_TO_QUALIFY,1,IF(tbl2020POS[[#This Row],[PRIMPOS]]="1B",1,0))</f>
        <v>#REF!</v>
      </c>
      <c r="AE297" s="279" t="e">
        <f>IF(tbl2020POS[[#This Row],[2B]]&gt;=GAMES_TO_QUALIFY,1,IF(tbl2020POS[[#This Row],[PRIMPOS]]="2B",1,0))</f>
        <v>#REF!</v>
      </c>
      <c r="AF297" s="279" t="e">
        <f>IF(tbl2020POS[[#This Row],[3B]]&gt;=GAMES_TO_QUALIFY,1,IF(tbl2020POS[[#This Row],[PRIMPOS]]="3B",1,0))</f>
        <v>#REF!</v>
      </c>
      <c r="AG297" s="279" t="e">
        <f>IF(tbl2020POS[[#This Row],[SS]]&gt;=GAMES_TO_QUALIFY,1,IF(tbl2020POS[[#This Row],[PRIMPOS]]="SS",1,0))</f>
        <v>#REF!</v>
      </c>
      <c r="AH297" s="279" t="e">
        <f>IF(tbl2020POS[[#This Row],[LF]]&gt;=GAMES_TO_QUALIFY,1,0)</f>
        <v>#REF!</v>
      </c>
      <c r="AI297" s="279" t="e">
        <f>IF(tbl2020POS[[#This Row],[CF]]&gt;=GAMES_TO_QUALIFY,1,0)</f>
        <v>#REF!</v>
      </c>
      <c r="AJ297" s="279" t="e">
        <f>IF(tbl2020POS[[#This Row],[RF]]&gt;=GAMES_TO_QUALIFY,1,0)</f>
        <v>#REF!</v>
      </c>
      <c r="AK297" s="279" t="e">
        <f>IF(tbl2020POS[[#This Row],[OF]]&gt;=GAMES_TO_QUALIFY,1,IF(tbl2020POS[[#This Row],[PRIMPOS]]="OF",1,0))</f>
        <v>#REF!</v>
      </c>
      <c r="AL297" s="279" t="e">
        <f>IF(tbl2020POS[[#This Row],[DH]]&gt;=GAMES_TO_QUALIFY,1,IF(tbl2020POS[[#This Row],[PRIMPOS]]="DH",1,0))</f>
        <v>#REF!</v>
      </c>
      <c r="AM297" s="279" t="str" cm="1">
        <f t="array" aca="1" ref="AM2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7" s="280" t="str">
        <f>IFERROR(LEFT(tbl2020POS[[#This Row],[POSROUGH]],LEN(tbl2020POS[[#This Row],[POSROUGH]])-1),"")</f>
        <v/>
      </c>
      <c r="AP29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8" spans="1:42" x14ac:dyDescent="0.3">
      <c r="A298" s="277">
        <v>295</v>
      </c>
      <c r="B298" t="s">
        <v>20857</v>
      </c>
      <c r="C298" s="277">
        <v>23</v>
      </c>
      <c r="D298" s="278" t="s">
        <v>1389</v>
      </c>
      <c r="E298" s="277">
        <v>4</v>
      </c>
      <c r="F298" s="277">
        <v>57</v>
      </c>
      <c r="G298" s="277">
        <v>55</v>
      </c>
      <c r="H298" s="277">
        <v>57</v>
      </c>
      <c r="I298" s="277">
        <v>57</v>
      </c>
      <c r="J298" s="277">
        <v>0</v>
      </c>
      <c r="K298" s="277">
        <v>0</v>
      </c>
      <c r="L298" s="277">
        <v>0</v>
      </c>
      <c r="M298" s="277">
        <v>0</v>
      </c>
      <c r="N298" s="277">
        <v>57</v>
      </c>
      <c r="O298" s="277">
        <v>0</v>
      </c>
      <c r="P298" s="277">
        <v>0</v>
      </c>
      <c r="Q298" s="277">
        <v>0</v>
      </c>
      <c r="R298" s="277">
        <v>0</v>
      </c>
      <c r="S298" s="277">
        <v>0</v>
      </c>
      <c r="T298" s="277">
        <v>0</v>
      </c>
      <c r="U298" s="277">
        <v>2</v>
      </c>
      <c r="V298" s="277">
        <v>0</v>
      </c>
      <c r="W298" s="279" t="e">
        <f t="shared" si="4"/>
        <v>#REF!</v>
      </c>
      <c r="X298" s="279" t="s">
        <v>11454</v>
      </c>
      <c r="Y2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298" s="279">
        <f>IF(MAX(tbl2020POS[[#This Row],[P]:[PR]])=tbl2020POS[[#This Row],[P]],1,0)</f>
        <v>0</v>
      </c>
      <c r="AA298" s="279">
        <f>IF(tbl2020POS[[#This Row],[QUALP]]=1,IF(tbl2020POS[[#This Row],[GS]]&gt;=GS_TO_QUALIFY,1,0),0)</f>
        <v>0</v>
      </c>
      <c r="AB298" s="279">
        <f>IF(tbl2020POS[[#This Row],[QUALP]]=1,IF(tbl2020POS[[#This Row],[G]]-tbl2020POS[[#This Row],[GS]]&gt;=RP_APP_TO_QUALIFY,1,0),0)</f>
        <v>0</v>
      </c>
      <c r="AC298" s="279" t="e">
        <f>IF(tbl2020POS[[#This Row],[C]]&gt;=GAMES_TO_QUALIFY,1,IF(tbl2020POS[[#This Row],[PRIMPOS]]="C",1,0))</f>
        <v>#REF!</v>
      </c>
      <c r="AD298" s="279" t="e">
        <f>IF(tbl2020POS[[#This Row],[1B]]&gt;=GAMES_TO_QUALIFY,1,IF(tbl2020POS[[#This Row],[PRIMPOS]]="1B",1,0))</f>
        <v>#REF!</v>
      </c>
      <c r="AE298" s="279" t="e">
        <f>IF(tbl2020POS[[#This Row],[2B]]&gt;=GAMES_TO_QUALIFY,1,IF(tbl2020POS[[#This Row],[PRIMPOS]]="2B",1,0))</f>
        <v>#REF!</v>
      </c>
      <c r="AF298" s="279" t="e">
        <f>IF(tbl2020POS[[#This Row],[3B]]&gt;=GAMES_TO_QUALIFY,1,IF(tbl2020POS[[#This Row],[PRIMPOS]]="3B",1,0))</f>
        <v>#REF!</v>
      </c>
      <c r="AG298" s="279" t="e">
        <f>IF(tbl2020POS[[#This Row],[SS]]&gt;=GAMES_TO_QUALIFY,1,IF(tbl2020POS[[#This Row],[PRIMPOS]]="SS",1,0))</f>
        <v>#REF!</v>
      </c>
      <c r="AH298" s="279" t="e">
        <f>IF(tbl2020POS[[#This Row],[LF]]&gt;=GAMES_TO_QUALIFY,1,0)</f>
        <v>#REF!</v>
      </c>
      <c r="AI298" s="279" t="e">
        <f>IF(tbl2020POS[[#This Row],[CF]]&gt;=GAMES_TO_QUALIFY,1,0)</f>
        <v>#REF!</v>
      </c>
      <c r="AJ298" s="279" t="e">
        <f>IF(tbl2020POS[[#This Row],[RF]]&gt;=GAMES_TO_QUALIFY,1,0)</f>
        <v>#REF!</v>
      </c>
      <c r="AK298" s="279" t="e">
        <f>IF(tbl2020POS[[#This Row],[OF]]&gt;=GAMES_TO_QUALIFY,1,IF(tbl2020POS[[#This Row],[PRIMPOS]]="OF",1,0))</f>
        <v>#REF!</v>
      </c>
      <c r="AL298" s="279" t="e">
        <f>IF(tbl2020POS[[#This Row],[DH]]&gt;=GAMES_TO_QUALIFY,1,IF(tbl2020POS[[#This Row],[PRIMPOS]]="DH",1,0))</f>
        <v>#REF!</v>
      </c>
      <c r="AM298" s="279" t="e" cm="1">
        <f t="array" aca="1" ref="AM2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8" s="280" t="str">
        <f>IFERROR(LEFT(tbl2020POS[[#This Row],[POSROUGH]],LEN(tbl2020POS[[#This Row],[POSROUGH]])-1),"")</f>
        <v/>
      </c>
      <c r="AP29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9" spans="1:42" x14ac:dyDescent="0.3">
      <c r="A299" s="277">
        <v>296</v>
      </c>
      <c r="B299" t="s">
        <v>20858</v>
      </c>
      <c r="C299" s="277">
        <v>29</v>
      </c>
      <c r="D299" s="278" t="s">
        <v>1376</v>
      </c>
      <c r="E299" s="277">
        <v>5</v>
      </c>
      <c r="F299" s="277">
        <v>17</v>
      </c>
      <c r="G299" s="277">
        <v>16</v>
      </c>
      <c r="H299" s="277">
        <v>17</v>
      </c>
      <c r="I299" s="277">
        <v>14</v>
      </c>
      <c r="J299" s="277">
        <v>0</v>
      </c>
      <c r="K299" s="277">
        <v>0</v>
      </c>
      <c r="L299" s="277">
        <v>2</v>
      </c>
      <c r="M299" s="277">
        <v>10</v>
      </c>
      <c r="N299" s="277">
        <v>3</v>
      </c>
      <c r="O299" s="277">
        <v>0</v>
      </c>
      <c r="P299" s="277">
        <v>1</v>
      </c>
      <c r="Q299" s="277">
        <v>0</v>
      </c>
      <c r="R299" s="277">
        <v>0</v>
      </c>
      <c r="S299" s="277">
        <v>1</v>
      </c>
      <c r="T299" s="277">
        <v>2</v>
      </c>
      <c r="U299" s="277">
        <v>1</v>
      </c>
      <c r="V299" s="277">
        <v>0</v>
      </c>
      <c r="W299" s="279" t="e">
        <f t="shared" si="4"/>
        <v>#REF!</v>
      </c>
      <c r="X299" s="279" t="s">
        <v>12152</v>
      </c>
      <c r="Y2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99" s="279">
        <f>IF(MAX(tbl2020POS[[#This Row],[P]:[PR]])=tbl2020POS[[#This Row],[P]],1,0)</f>
        <v>0</v>
      </c>
      <c r="AA299" s="279">
        <f>IF(tbl2020POS[[#This Row],[QUALP]]=1,IF(tbl2020POS[[#This Row],[GS]]&gt;=GS_TO_QUALIFY,1,0),0)</f>
        <v>0</v>
      </c>
      <c r="AB299" s="279">
        <f>IF(tbl2020POS[[#This Row],[QUALP]]=1,IF(tbl2020POS[[#This Row],[G]]-tbl2020POS[[#This Row],[GS]]&gt;=RP_APP_TO_QUALIFY,1,0),0)</f>
        <v>0</v>
      </c>
      <c r="AC299" s="279" t="e">
        <f>IF(tbl2020POS[[#This Row],[C]]&gt;=GAMES_TO_QUALIFY,1,IF(tbl2020POS[[#This Row],[PRIMPOS]]="C",1,0))</f>
        <v>#REF!</v>
      </c>
      <c r="AD299" s="279" t="e">
        <f>IF(tbl2020POS[[#This Row],[1B]]&gt;=GAMES_TO_QUALIFY,1,IF(tbl2020POS[[#This Row],[PRIMPOS]]="1B",1,0))</f>
        <v>#REF!</v>
      </c>
      <c r="AE299" s="279" t="e">
        <f>IF(tbl2020POS[[#This Row],[2B]]&gt;=GAMES_TO_QUALIFY,1,IF(tbl2020POS[[#This Row],[PRIMPOS]]="2B",1,0))</f>
        <v>#REF!</v>
      </c>
      <c r="AF299" s="279" t="e">
        <f>IF(tbl2020POS[[#This Row],[3B]]&gt;=GAMES_TO_QUALIFY,1,IF(tbl2020POS[[#This Row],[PRIMPOS]]="3B",1,0))</f>
        <v>#REF!</v>
      </c>
      <c r="AG299" s="279" t="e">
        <f>IF(tbl2020POS[[#This Row],[SS]]&gt;=GAMES_TO_QUALIFY,1,IF(tbl2020POS[[#This Row],[PRIMPOS]]="SS",1,0))</f>
        <v>#REF!</v>
      </c>
      <c r="AH299" s="279" t="e">
        <f>IF(tbl2020POS[[#This Row],[LF]]&gt;=GAMES_TO_QUALIFY,1,0)</f>
        <v>#REF!</v>
      </c>
      <c r="AI299" s="279" t="e">
        <f>IF(tbl2020POS[[#This Row],[CF]]&gt;=GAMES_TO_QUALIFY,1,0)</f>
        <v>#REF!</v>
      </c>
      <c r="AJ299" s="279" t="e">
        <f>IF(tbl2020POS[[#This Row],[RF]]&gt;=GAMES_TO_QUALIFY,1,0)</f>
        <v>#REF!</v>
      </c>
      <c r="AK299" s="279" t="e">
        <f>IF(tbl2020POS[[#This Row],[OF]]&gt;=GAMES_TO_QUALIFY,1,IF(tbl2020POS[[#This Row],[PRIMPOS]]="OF",1,0))</f>
        <v>#REF!</v>
      </c>
      <c r="AL299" s="279" t="e">
        <f>IF(tbl2020POS[[#This Row],[DH]]&gt;=GAMES_TO_QUALIFY,1,IF(tbl2020POS[[#This Row],[PRIMPOS]]="DH",1,0))</f>
        <v>#REF!</v>
      </c>
      <c r="AM299" s="279" t="e" cm="1">
        <f t="array" aca="1" ref="AM2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9" s="280" t="str">
        <f>IFERROR(LEFT(tbl2020POS[[#This Row],[POSROUGH]],LEN(tbl2020POS[[#This Row],[POSROUGH]])-1),"")</f>
        <v/>
      </c>
      <c r="AP29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0" spans="1:42" x14ac:dyDescent="0.3">
      <c r="A300" s="277">
        <v>297</v>
      </c>
      <c r="B300" t="s">
        <v>20859</v>
      </c>
      <c r="C300" s="277">
        <v>26</v>
      </c>
      <c r="D300" s="278" t="s">
        <v>1509</v>
      </c>
      <c r="E300" s="277">
        <v>5</v>
      </c>
      <c r="F300" s="277">
        <v>26</v>
      </c>
      <c r="G300" s="277">
        <v>0</v>
      </c>
      <c r="H300" s="277">
        <v>0</v>
      </c>
      <c r="I300" s="277">
        <v>26</v>
      </c>
      <c r="J300" s="277">
        <v>26</v>
      </c>
      <c r="K300" s="277">
        <v>0</v>
      </c>
      <c r="L300" s="277">
        <v>0</v>
      </c>
      <c r="M300" s="277">
        <v>0</v>
      </c>
      <c r="N300" s="277">
        <v>0</v>
      </c>
      <c r="O300" s="277">
        <v>0</v>
      </c>
      <c r="P300" s="277">
        <v>0</v>
      </c>
      <c r="Q300" s="277">
        <v>0</v>
      </c>
      <c r="R300" s="277">
        <v>0</v>
      </c>
      <c r="S300" s="277">
        <v>0</v>
      </c>
      <c r="T300" s="277">
        <v>0</v>
      </c>
      <c r="U300" s="277">
        <v>0</v>
      </c>
      <c r="V300" s="277">
        <v>0</v>
      </c>
      <c r="W300" s="279" t="e">
        <f t="shared" si="4"/>
        <v>#REF!</v>
      </c>
      <c r="X300" s="279" t="s">
        <v>12591</v>
      </c>
      <c r="Y3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0" s="279">
        <f>IF(MAX(tbl2020POS[[#This Row],[P]:[PR]])=tbl2020POS[[#This Row],[P]],1,0)</f>
        <v>1</v>
      </c>
      <c r="AA300" s="279">
        <f>IF(tbl2020POS[[#This Row],[QUALP]]=1,IF(tbl2020POS[[#This Row],[GS]]&gt;=GS_TO_QUALIFY,1,0),0)</f>
        <v>0</v>
      </c>
      <c r="AB300" s="279">
        <f>IF(tbl2020POS[[#This Row],[QUALP]]=1,IF(tbl2020POS[[#This Row],[G]]-tbl2020POS[[#This Row],[GS]]&gt;=RP_APP_TO_QUALIFY,1,0),0)</f>
        <v>1</v>
      </c>
      <c r="AC300" s="279" t="e">
        <f>IF(tbl2020POS[[#This Row],[C]]&gt;=GAMES_TO_QUALIFY,1,IF(tbl2020POS[[#This Row],[PRIMPOS]]="C",1,0))</f>
        <v>#REF!</v>
      </c>
      <c r="AD300" s="279" t="e">
        <f>IF(tbl2020POS[[#This Row],[1B]]&gt;=GAMES_TO_QUALIFY,1,IF(tbl2020POS[[#This Row],[PRIMPOS]]="1B",1,0))</f>
        <v>#REF!</v>
      </c>
      <c r="AE300" s="279" t="e">
        <f>IF(tbl2020POS[[#This Row],[2B]]&gt;=GAMES_TO_QUALIFY,1,IF(tbl2020POS[[#This Row],[PRIMPOS]]="2B",1,0))</f>
        <v>#REF!</v>
      </c>
      <c r="AF300" s="279" t="e">
        <f>IF(tbl2020POS[[#This Row],[3B]]&gt;=GAMES_TO_QUALIFY,1,IF(tbl2020POS[[#This Row],[PRIMPOS]]="3B",1,0))</f>
        <v>#REF!</v>
      </c>
      <c r="AG300" s="279" t="e">
        <f>IF(tbl2020POS[[#This Row],[SS]]&gt;=GAMES_TO_QUALIFY,1,IF(tbl2020POS[[#This Row],[PRIMPOS]]="SS",1,0))</f>
        <v>#REF!</v>
      </c>
      <c r="AH300" s="279" t="e">
        <f>IF(tbl2020POS[[#This Row],[LF]]&gt;=GAMES_TO_QUALIFY,1,0)</f>
        <v>#REF!</v>
      </c>
      <c r="AI300" s="279" t="e">
        <f>IF(tbl2020POS[[#This Row],[CF]]&gt;=GAMES_TO_QUALIFY,1,0)</f>
        <v>#REF!</v>
      </c>
      <c r="AJ300" s="279" t="e">
        <f>IF(tbl2020POS[[#This Row],[RF]]&gt;=GAMES_TO_QUALIFY,1,0)</f>
        <v>#REF!</v>
      </c>
      <c r="AK300" s="279" t="e">
        <f>IF(tbl2020POS[[#This Row],[OF]]&gt;=GAMES_TO_QUALIFY,1,IF(tbl2020POS[[#This Row],[PRIMPOS]]="OF",1,0))</f>
        <v>#REF!</v>
      </c>
      <c r="AL300" s="279" t="e">
        <f>IF(tbl2020POS[[#This Row],[DH]]&gt;=GAMES_TO_QUALIFY,1,IF(tbl2020POS[[#This Row],[PRIMPOS]]="DH",1,0))</f>
        <v>#REF!</v>
      </c>
      <c r="AM300" s="279" t="str" cm="1">
        <f t="array" aca="1" ref="AM3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0" s="280" t="str">
        <f>IFERROR(LEFT(tbl2020POS[[#This Row],[POSROUGH]],LEN(tbl2020POS[[#This Row],[POSROUGH]])-1),"")</f>
        <v/>
      </c>
      <c r="AP30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01" spans="1:42" x14ac:dyDescent="0.3">
      <c r="A301" s="277">
        <v>298</v>
      </c>
      <c r="B301" t="s">
        <v>20860</v>
      </c>
      <c r="C301" s="277">
        <v>29</v>
      </c>
      <c r="D301" s="278" t="s">
        <v>1526</v>
      </c>
      <c r="E301" s="277">
        <v>6</v>
      </c>
      <c r="F301" s="277">
        <v>26</v>
      </c>
      <c r="G301" s="277">
        <v>15</v>
      </c>
      <c r="H301" s="277">
        <v>26</v>
      </c>
      <c r="I301" s="277">
        <v>24</v>
      </c>
      <c r="J301" s="277">
        <v>0</v>
      </c>
      <c r="K301" s="277">
        <v>24</v>
      </c>
      <c r="L301" s="277">
        <v>0</v>
      </c>
      <c r="M301" s="277">
        <v>0</v>
      </c>
      <c r="N301" s="277">
        <v>0</v>
      </c>
      <c r="O301" s="277">
        <v>0</v>
      </c>
      <c r="P301" s="277">
        <v>0</v>
      </c>
      <c r="Q301" s="277">
        <v>0</v>
      </c>
      <c r="R301" s="277">
        <v>0</v>
      </c>
      <c r="S301" s="277">
        <v>0</v>
      </c>
      <c r="T301" s="277">
        <v>2</v>
      </c>
      <c r="U301" s="277">
        <v>7</v>
      </c>
      <c r="V301" s="277">
        <v>0</v>
      </c>
      <c r="W301" s="279" t="e">
        <f t="shared" si="4"/>
        <v>#REF!</v>
      </c>
      <c r="X301" s="279" t="s">
        <v>13716</v>
      </c>
      <c r="Y3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301" s="279">
        <f>IF(MAX(tbl2020POS[[#This Row],[P]:[PR]])=tbl2020POS[[#This Row],[P]],1,0)</f>
        <v>0</v>
      </c>
      <c r="AA301" s="279">
        <f>IF(tbl2020POS[[#This Row],[QUALP]]=1,IF(tbl2020POS[[#This Row],[GS]]&gt;=GS_TO_QUALIFY,1,0),0)</f>
        <v>0</v>
      </c>
      <c r="AB301" s="279">
        <f>IF(tbl2020POS[[#This Row],[QUALP]]=1,IF(tbl2020POS[[#This Row],[G]]-tbl2020POS[[#This Row],[GS]]&gt;=RP_APP_TO_QUALIFY,1,0),0)</f>
        <v>0</v>
      </c>
      <c r="AC301" s="279" t="e">
        <f>IF(tbl2020POS[[#This Row],[C]]&gt;=GAMES_TO_QUALIFY,1,IF(tbl2020POS[[#This Row],[PRIMPOS]]="C",1,0))</f>
        <v>#REF!</v>
      </c>
      <c r="AD301" s="279" t="e">
        <f>IF(tbl2020POS[[#This Row],[1B]]&gt;=GAMES_TO_QUALIFY,1,IF(tbl2020POS[[#This Row],[PRIMPOS]]="1B",1,0))</f>
        <v>#REF!</v>
      </c>
      <c r="AE301" s="279" t="e">
        <f>IF(tbl2020POS[[#This Row],[2B]]&gt;=GAMES_TO_QUALIFY,1,IF(tbl2020POS[[#This Row],[PRIMPOS]]="2B",1,0))</f>
        <v>#REF!</v>
      </c>
      <c r="AF301" s="279" t="e">
        <f>IF(tbl2020POS[[#This Row],[3B]]&gt;=GAMES_TO_QUALIFY,1,IF(tbl2020POS[[#This Row],[PRIMPOS]]="3B",1,0))</f>
        <v>#REF!</v>
      </c>
      <c r="AG301" s="279" t="e">
        <f>IF(tbl2020POS[[#This Row],[SS]]&gt;=GAMES_TO_QUALIFY,1,IF(tbl2020POS[[#This Row],[PRIMPOS]]="SS",1,0))</f>
        <v>#REF!</v>
      </c>
      <c r="AH301" s="279" t="e">
        <f>IF(tbl2020POS[[#This Row],[LF]]&gt;=GAMES_TO_QUALIFY,1,0)</f>
        <v>#REF!</v>
      </c>
      <c r="AI301" s="279" t="e">
        <f>IF(tbl2020POS[[#This Row],[CF]]&gt;=GAMES_TO_QUALIFY,1,0)</f>
        <v>#REF!</v>
      </c>
      <c r="AJ301" s="279" t="e">
        <f>IF(tbl2020POS[[#This Row],[RF]]&gt;=GAMES_TO_QUALIFY,1,0)</f>
        <v>#REF!</v>
      </c>
      <c r="AK301" s="279" t="e">
        <f>IF(tbl2020POS[[#This Row],[OF]]&gt;=GAMES_TO_QUALIFY,1,IF(tbl2020POS[[#This Row],[PRIMPOS]]="OF",1,0))</f>
        <v>#REF!</v>
      </c>
      <c r="AL301" s="279" t="e">
        <f>IF(tbl2020POS[[#This Row],[DH]]&gt;=GAMES_TO_QUALIFY,1,IF(tbl2020POS[[#This Row],[PRIMPOS]]="DH",1,0))</f>
        <v>#REF!</v>
      </c>
      <c r="AM301" s="279" t="e" cm="1">
        <f t="array" aca="1" ref="AM3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1" s="280" t="str">
        <f>IFERROR(LEFT(tbl2020POS[[#This Row],[POSROUGH]],LEN(tbl2020POS[[#This Row],[POSROUGH]])-1),"")</f>
        <v/>
      </c>
      <c r="AP30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2" spans="1:42" x14ac:dyDescent="0.3">
      <c r="A302" s="277">
        <v>299</v>
      </c>
      <c r="B302" t="s">
        <v>20861</v>
      </c>
      <c r="C302" s="277">
        <v>24</v>
      </c>
      <c r="D302" s="278" t="s">
        <v>1413</v>
      </c>
      <c r="E302" s="277">
        <v>2</v>
      </c>
      <c r="F302" s="277">
        <v>7</v>
      </c>
      <c r="G302" s="277">
        <v>6</v>
      </c>
      <c r="H302" s="277">
        <v>7</v>
      </c>
      <c r="I302" s="277">
        <v>7</v>
      </c>
      <c r="J302" s="277">
        <v>0</v>
      </c>
      <c r="K302" s="277">
        <v>0</v>
      </c>
      <c r="L302" s="277">
        <v>0</v>
      </c>
      <c r="M302" s="277">
        <v>7</v>
      </c>
      <c r="N302" s="277">
        <v>0</v>
      </c>
      <c r="O302" s="277">
        <v>0</v>
      </c>
      <c r="P302" s="277">
        <v>0</v>
      </c>
      <c r="Q302" s="277">
        <v>0</v>
      </c>
      <c r="R302" s="277">
        <v>0</v>
      </c>
      <c r="S302" s="277">
        <v>0</v>
      </c>
      <c r="T302" s="277">
        <v>0</v>
      </c>
      <c r="U302" s="277">
        <v>0</v>
      </c>
      <c r="V302" s="277">
        <v>0</v>
      </c>
      <c r="W302" s="279" t="e">
        <f t="shared" si="4"/>
        <v>#REF!</v>
      </c>
      <c r="X302" s="279" t="s">
        <v>13279</v>
      </c>
      <c r="Y3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02" s="279">
        <f>IF(MAX(tbl2020POS[[#This Row],[P]:[PR]])=tbl2020POS[[#This Row],[P]],1,0)</f>
        <v>0</v>
      </c>
      <c r="AA302" s="279">
        <f>IF(tbl2020POS[[#This Row],[QUALP]]=1,IF(tbl2020POS[[#This Row],[GS]]&gt;=GS_TO_QUALIFY,1,0),0)</f>
        <v>0</v>
      </c>
      <c r="AB302" s="279">
        <f>IF(tbl2020POS[[#This Row],[QUALP]]=1,IF(tbl2020POS[[#This Row],[G]]-tbl2020POS[[#This Row],[GS]]&gt;=RP_APP_TO_QUALIFY,1,0),0)</f>
        <v>0</v>
      </c>
      <c r="AC302" s="279" t="e">
        <f>IF(tbl2020POS[[#This Row],[C]]&gt;=GAMES_TO_QUALIFY,1,IF(tbl2020POS[[#This Row],[PRIMPOS]]="C",1,0))</f>
        <v>#REF!</v>
      </c>
      <c r="AD302" s="279" t="e">
        <f>IF(tbl2020POS[[#This Row],[1B]]&gt;=GAMES_TO_QUALIFY,1,IF(tbl2020POS[[#This Row],[PRIMPOS]]="1B",1,0))</f>
        <v>#REF!</v>
      </c>
      <c r="AE302" s="279" t="e">
        <f>IF(tbl2020POS[[#This Row],[2B]]&gt;=GAMES_TO_QUALIFY,1,IF(tbl2020POS[[#This Row],[PRIMPOS]]="2B",1,0))</f>
        <v>#REF!</v>
      </c>
      <c r="AF302" s="279" t="e">
        <f>IF(tbl2020POS[[#This Row],[3B]]&gt;=GAMES_TO_QUALIFY,1,IF(tbl2020POS[[#This Row],[PRIMPOS]]="3B",1,0))</f>
        <v>#REF!</v>
      </c>
      <c r="AG302" s="279" t="e">
        <f>IF(tbl2020POS[[#This Row],[SS]]&gt;=GAMES_TO_QUALIFY,1,IF(tbl2020POS[[#This Row],[PRIMPOS]]="SS",1,0))</f>
        <v>#REF!</v>
      </c>
      <c r="AH302" s="279" t="e">
        <f>IF(tbl2020POS[[#This Row],[LF]]&gt;=GAMES_TO_QUALIFY,1,0)</f>
        <v>#REF!</v>
      </c>
      <c r="AI302" s="279" t="e">
        <f>IF(tbl2020POS[[#This Row],[CF]]&gt;=GAMES_TO_QUALIFY,1,0)</f>
        <v>#REF!</v>
      </c>
      <c r="AJ302" s="279" t="e">
        <f>IF(tbl2020POS[[#This Row],[RF]]&gt;=GAMES_TO_QUALIFY,1,0)</f>
        <v>#REF!</v>
      </c>
      <c r="AK302" s="279" t="e">
        <f>IF(tbl2020POS[[#This Row],[OF]]&gt;=GAMES_TO_QUALIFY,1,IF(tbl2020POS[[#This Row],[PRIMPOS]]="OF",1,0))</f>
        <v>#REF!</v>
      </c>
      <c r="AL302" s="279" t="e">
        <f>IF(tbl2020POS[[#This Row],[DH]]&gt;=GAMES_TO_QUALIFY,1,IF(tbl2020POS[[#This Row],[PRIMPOS]]="DH",1,0))</f>
        <v>#REF!</v>
      </c>
      <c r="AM302" s="279" t="e" cm="1">
        <f t="array" aca="1" ref="AM3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2" s="280" t="str">
        <f>IFERROR(LEFT(tbl2020POS[[#This Row],[POSROUGH]],LEN(tbl2020POS[[#This Row],[POSROUGH]])-1),"")</f>
        <v/>
      </c>
      <c r="AP30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3" spans="1:42" x14ac:dyDescent="0.3">
      <c r="A303" s="277">
        <v>300</v>
      </c>
      <c r="B303" t="s">
        <v>20862</v>
      </c>
      <c r="C303" s="277">
        <v>29</v>
      </c>
      <c r="D303" s="278" t="s">
        <v>1526</v>
      </c>
      <c r="E303" s="277">
        <v>5</v>
      </c>
      <c r="F303" s="277">
        <v>24</v>
      </c>
      <c r="G303" s="277">
        <v>0</v>
      </c>
      <c r="H303" s="277">
        <v>0</v>
      </c>
      <c r="I303" s="277">
        <v>24</v>
      </c>
      <c r="J303" s="277">
        <v>24</v>
      </c>
      <c r="K303" s="277">
        <v>0</v>
      </c>
      <c r="L303" s="277">
        <v>0</v>
      </c>
      <c r="M303" s="277">
        <v>0</v>
      </c>
      <c r="N303" s="277">
        <v>0</v>
      </c>
      <c r="O303" s="277">
        <v>0</v>
      </c>
      <c r="P303" s="277">
        <v>0</v>
      </c>
      <c r="Q303" s="277">
        <v>0</v>
      </c>
      <c r="R303" s="277">
        <v>0</v>
      </c>
      <c r="S303" s="277">
        <v>0</v>
      </c>
      <c r="T303" s="277">
        <v>0</v>
      </c>
      <c r="U303" s="277">
        <v>0</v>
      </c>
      <c r="V303" s="277">
        <v>0</v>
      </c>
      <c r="W303" s="279" t="e">
        <f t="shared" si="4"/>
        <v>#REF!</v>
      </c>
      <c r="X303" s="279" t="s">
        <v>11046</v>
      </c>
      <c r="Y3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3" s="279">
        <f>IF(MAX(tbl2020POS[[#This Row],[P]:[PR]])=tbl2020POS[[#This Row],[P]],1,0)</f>
        <v>1</v>
      </c>
      <c r="AA303" s="279">
        <f>IF(tbl2020POS[[#This Row],[QUALP]]=1,IF(tbl2020POS[[#This Row],[GS]]&gt;=GS_TO_QUALIFY,1,0),0)</f>
        <v>0</v>
      </c>
      <c r="AB303" s="279">
        <f>IF(tbl2020POS[[#This Row],[QUALP]]=1,IF(tbl2020POS[[#This Row],[G]]-tbl2020POS[[#This Row],[GS]]&gt;=RP_APP_TO_QUALIFY,1,0),0)</f>
        <v>1</v>
      </c>
      <c r="AC303" s="279" t="e">
        <f>IF(tbl2020POS[[#This Row],[C]]&gt;=GAMES_TO_QUALIFY,1,IF(tbl2020POS[[#This Row],[PRIMPOS]]="C",1,0))</f>
        <v>#REF!</v>
      </c>
      <c r="AD303" s="279" t="e">
        <f>IF(tbl2020POS[[#This Row],[1B]]&gt;=GAMES_TO_QUALIFY,1,IF(tbl2020POS[[#This Row],[PRIMPOS]]="1B",1,0))</f>
        <v>#REF!</v>
      </c>
      <c r="AE303" s="279" t="e">
        <f>IF(tbl2020POS[[#This Row],[2B]]&gt;=GAMES_TO_QUALIFY,1,IF(tbl2020POS[[#This Row],[PRIMPOS]]="2B",1,0))</f>
        <v>#REF!</v>
      </c>
      <c r="AF303" s="279" t="e">
        <f>IF(tbl2020POS[[#This Row],[3B]]&gt;=GAMES_TO_QUALIFY,1,IF(tbl2020POS[[#This Row],[PRIMPOS]]="3B",1,0))</f>
        <v>#REF!</v>
      </c>
      <c r="AG303" s="279" t="e">
        <f>IF(tbl2020POS[[#This Row],[SS]]&gt;=GAMES_TO_QUALIFY,1,IF(tbl2020POS[[#This Row],[PRIMPOS]]="SS",1,0))</f>
        <v>#REF!</v>
      </c>
      <c r="AH303" s="279" t="e">
        <f>IF(tbl2020POS[[#This Row],[LF]]&gt;=GAMES_TO_QUALIFY,1,0)</f>
        <v>#REF!</v>
      </c>
      <c r="AI303" s="279" t="e">
        <f>IF(tbl2020POS[[#This Row],[CF]]&gt;=GAMES_TO_QUALIFY,1,0)</f>
        <v>#REF!</v>
      </c>
      <c r="AJ303" s="279" t="e">
        <f>IF(tbl2020POS[[#This Row],[RF]]&gt;=GAMES_TO_QUALIFY,1,0)</f>
        <v>#REF!</v>
      </c>
      <c r="AK303" s="279" t="e">
        <f>IF(tbl2020POS[[#This Row],[OF]]&gt;=GAMES_TO_QUALIFY,1,IF(tbl2020POS[[#This Row],[PRIMPOS]]="OF",1,0))</f>
        <v>#REF!</v>
      </c>
      <c r="AL303" s="279" t="e">
        <f>IF(tbl2020POS[[#This Row],[DH]]&gt;=GAMES_TO_QUALIFY,1,IF(tbl2020POS[[#This Row],[PRIMPOS]]="DH",1,0))</f>
        <v>#REF!</v>
      </c>
      <c r="AM303" s="279" t="str" cm="1">
        <f t="array" aca="1" ref="AM3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3" s="280" t="str">
        <f>IFERROR(LEFT(tbl2020POS[[#This Row],[POSROUGH]],LEN(tbl2020POS[[#This Row],[POSROUGH]])-1),"")</f>
        <v/>
      </c>
      <c r="AP30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04" spans="1:42" x14ac:dyDescent="0.3">
      <c r="A304" s="277">
        <v>301</v>
      </c>
      <c r="B304" t="s">
        <v>20863</v>
      </c>
      <c r="C304" s="277">
        <v>23</v>
      </c>
      <c r="D304" s="278" t="s">
        <v>1413</v>
      </c>
      <c r="E304" s="277" t="s">
        <v>20557</v>
      </c>
      <c r="F304" s="277">
        <v>14</v>
      </c>
      <c r="G304" s="277">
        <v>11</v>
      </c>
      <c r="H304" s="277">
        <v>14</v>
      </c>
      <c r="I304" s="277">
        <v>11</v>
      </c>
      <c r="J304" s="277">
        <v>0</v>
      </c>
      <c r="K304" s="277">
        <v>0</v>
      </c>
      <c r="L304" s="277">
        <v>11</v>
      </c>
      <c r="M304" s="277">
        <v>0</v>
      </c>
      <c r="N304" s="277">
        <v>0</v>
      </c>
      <c r="O304" s="277">
        <v>0</v>
      </c>
      <c r="P304" s="277">
        <v>0</v>
      </c>
      <c r="Q304" s="277">
        <v>0</v>
      </c>
      <c r="R304" s="277">
        <v>0</v>
      </c>
      <c r="S304" s="277">
        <v>0</v>
      </c>
      <c r="T304" s="277">
        <v>1</v>
      </c>
      <c r="U304" s="277">
        <v>2</v>
      </c>
      <c r="V304" s="277">
        <v>0</v>
      </c>
      <c r="W304" s="279" t="e">
        <f t="shared" si="4"/>
        <v>#REF!</v>
      </c>
      <c r="X304" s="279" t="s">
        <v>17457</v>
      </c>
      <c r="Y3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04" s="279">
        <f>IF(MAX(tbl2020POS[[#This Row],[P]:[PR]])=tbl2020POS[[#This Row],[P]],1,0)</f>
        <v>0</v>
      </c>
      <c r="AA304" s="279">
        <f>IF(tbl2020POS[[#This Row],[QUALP]]=1,IF(tbl2020POS[[#This Row],[GS]]&gt;=GS_TO_QUALIFY,1,0),0)</f>
        <v>0</v>
      </c>
      <c r="AB304" s="279">
        <f>IF(tbl2020POS[[#This Row],[QUALP]]=1,IF(tbl2020POS[[#This Row],[G]]-tbl2020POS[[#This Row],[GS]]&gt;=RP_APP_TO_QUALIFY,1,0),0)</f>
        <v>0</v>
      </c>
      <c r="AC304" s="279" t="e">
        <f>IF(tbl2020POS[[#This Row],[C]]&gt;=GAMES_TO_QUALIFY,1,IF(tbl2020POS[[#This Row],[PRIMPOS]]="C",1,0))</f>
        <v>#REF!</v>
      </c>
      <c r="AD304" s="279" t="e">
        <f>IF(tbl2020POS[[#This Row],[1B]]&gt;=GAMES_TO_QUALIFY,1,IF(tbl2020POS[[#This Row],[PRIMPOS]]="1B",1,0))</f>
        <v>#REF!</v>
      </c>
      <c r="AE304" s="279" t="e">
        <f>IF(tbl2020POS[[#This Row],[2B]]&gt;=GAMES_TO_QUALIFY,1,IF(tbl2020POS[[#This Row],[PRIMPOS]]="2B",1,0))</f>
        <v>#REF!</v>
      </c>
      <c r="AF304" s="279" t="e">
        <f>IF(tbl2020POS[[#This Row],[3B]]&gt;=GAMES_TO_QUALIFY,1,IF(tbl2020POS[[#This Row],[PRIMPOS]]="3B",1,0))</f>
        <v>#REF!</v>
      </c>
      <c r="AG304" s="279" t="e">
        <f>IF(tbl2020POS[[#This Row],[SS]]&gt;=GAMES_TO_QUALIFY,1,IF(tbl2020POS[[#This Row],[PRIMPOS]]="SS",1,0))</f>
        <v>#REF!</v>
      </c>
      <c r="AH304" s="279" t="e">
        <f>IF(tbl2020POS[[#This Row],[LF]]&gt;=GAMES_TO_QUALIFY,1,0)</f>
        <v>#REF!</v>
      </c>
      <c r="AI304" s="279" t="e">
        <f>IF(tbl2020POS[[#This Row],[CF]]&gt;=GAMES_TO_QUALIFY,1,0)</f>
        <v>#REF!</v>
      </c>
      <c r="AJ304" s="279" t="e">
        <f>IF(tbl2020POS[[#This Row],[RF]]&gt;=GAMES_TO_QUALIFY,1,0)</f>
        <v>#REF!</v>
      </c>
      <c r="AK304" s="279" t="e">
        <f>IF(tbl2020POS[[#This Row],[OF]]&gt;=GAMES_TO_QUALIFY,1,IF(tbl2020POS[[#This Row],[PRIMPOS]]="OF",1,0))</f>
        <v>#REF!</v>
      </c>
      <c r="AL304" s="279" t="e">
        <f>IF(tbl2020POS[[#This Row],[DH]]&gt;=GAMES_TO_QUALIFY,1,IF(tbl2020POS[[#This Row],[PRIMPOS]]="DH",1,0))</f>
        <v>#REF!</v>
      </c>
      <c r="AM304" s="279" t="e" cm="1">
        <f t="array" aca="1" ref="AM3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4" s="280" t="str">
        <f>IFERROR(LEFT(tbl2020POS[[#This Row],[POSROUGH]],LEN(tbl2020POS[[#This Row],[POSROUGH]])-1),"")</f>
        <v/>
      </c>
      <c r="AP30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5" spans="1:42" x14ac:dyDescent="0.3">
      <c r="A305" s="277">
        <v>302</v>
      </c>
      <c r="B305" t="s">
        <v>20864</v>
      </c>
      <c r="C305" s="277">
        <v>28</v>
      </c>
      <c r="D305" s="278" t="s">
        <v>20563</v>
      </c>
      <c r="E305" s="277">
        <v>4</v>
      </c>
      <c r="F305" s="277">
        <v>34</v>
      </c>
      <c r="G305" s="277">
        <v>30</v>
      </c>
      <c r="H305" s="277">
        <v>34</v>
      </c>
      <c r="I305" s="277">
        <v>26</v>
      </c>
      <c r="J305" s="277">
        <v>0</v>
      </c>
      <c r="K305" s="277">
        <v>0</v>
      </c>
      <c r="L305" s="277">
        <v>2</v>
      </c>
      <c r="M305" s="277">
        <v>0</v>
      </c>
      <c r="N305" s="277">
        <v>25</v>
      </c>
      <c r="O305" s="277">
        <v>0</v>
      </c>
      <c r="P305" s="277">
        <v>0</v>
      </c>
      <c r="Q305" s="277">
        <v>0</v>
      </c>
      <c r="R305" s="277">
        <v>0</v>
      </c>
      <c r="S305" s="277">
        <v>0</v>
      </c>
      <c r="T305" s="277">
        <v>7</v>
      </c>
      <c r="U305" s="277">
        <v>4</v>
      </c>
      <c r="V305" s="277">
        <v>0</v>
      </c>
      <c r="W305" s="279" t="e">
        <f t="shared" si="4"/>
        <v>#REF!</v>
      </c>
      <c r="X305" s="279" t="s">
        <v>13556</v>
      </c>
      <c r="Y3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05" s="279">
        <f>IF(MAX(tbl2020POS[[#This Row],[P]:[PR]])=tbl2020POS[[#This Row],[P]],1,0)</f>
        <v>0</v>
      </c>
      <c r="AA305" s="279">
        <f>IF(tbl2020POS[[#This Row],[QUALP]]=1,IF(tbl2020POS[[#This Row],[GS]]&gt;=GS_TO_QUALIFY,1,0),0)</f>
        <v>0</v>
      </c>
      <c r="AB305" s="279">
        <f>IF(tbl2020POS[[#This Row],[QUALP]]=1,IF(tbl2020POS[[#This Row],[G]]-tbl2020POS[[#This Row],[GS]]&gt;=RP_APP_TO_QUALIFY,1,0),0)</f>
        <v>0</v>
      </c>
      <c r="AC305" s="279" t="e">
        <f>IF(tbl2020POS[[#This Row],[C]]&gt;=GAMES_TO_QUALIFY,1,IF(tbl2020POS[[#This Row],[PRIMPOS]]="C",1,0))</f>
        <v>#REF!</v>
      </c>
      <c r="AD305" s="279" t="e">
        <f>IF(tbl2020POS[[#This Row],[1B]]&gt;=GAMES_TO_QUALIFY,1,IF(tbl2020POS[[#This Row],[PRIMPOS]]="1B",1,0))</f>
        <v>#REF!</v>
      </c>
      <c r="AE305" s="279" t="e">
        <f>IF(tbl2020POS[[#This Row],[2B]]&gt;=GAMES_TO_QUALIFY,1,IF(tbl2020POS[[#This Row],[PRIMPOS]]="2B",1,0))</f>
        <v>#REF!</v>
      </c>
      <c r="AF305" s="279" t="e">
        <f>IF(tbl2020POS[[#This Row],[3B]]&gt;=GAMES_TO_QUALIFY,1,IF(tbl2020POS[[#This Row],[PRIMPOS]]="3B",1,0))</f>
        <v>#REF!</v>
      </c>
      <c r="AG305" s="279" t="e">
        <f>IF(tbl2020POS[[#This Row],[SS]]&gt;=GAMES_TO_QUALIFY,1,IF(tbl2020POS[[#This Row],[PRIMPOS]]="SS",1,0))</f>
        <v>#REF!</v>
      </c>
      <c r="AH305" s="279" t="e">
        <f>IF(tbl2020POS[[#This Row],[LF]]&gt;=GAMES_TO_QUALIFY,1,0)</f>
        <v>#REF!</v>
      </c>
      <c r="AI305" s="279" t="e">
        <f>IF(tbl2020POS[[#This Row],[CF]]&gt;=GAMES_TO_QUALIFY,1,0)</f>
        <v>#REF!</v>
      </c>
      <c r="AJ305" s="279" t="e">
        <f>IF(tbl2020POS[[#This Row],[RF]]&gt;=GAMES_TO_QUALIFY,1,0)</f>
        <v>#REF!</v>
      </c>
      <c r="AK305" s="279" t="e">
        <f>IF(tbl2020POS[[#This Row],[OF]]&gt;=GAMES_TO_QUALIFY,1,IF(tbl2020POS[[#This Row],[PRIMPOS]]="OF",1,0))</f>
        <v>#REF!</v>
      </c>
      <c r="AL305" s="279" t="e">
        <f>IF(tbl2020POS[[#This Row],[DH]]&gt;=GAMES_TO_QUALIFY,1,IF(tbl2020POS[[#This Row],[PRIMPOS]]="DH",1,0))</f>
        <v>#REF!</v>
      </c>
      <c r="AM305" s="279" t="e" cm="1">
        <f t="array" aca="1" ref="AM3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5" s="280" t="str">
        <f>IFERROR(LEFT(tbl2020POS[[#This Row],[POSROUGH]],LEN(tbl2020POS[[#This Row],[POSROUGH]])-1),"")</f>
        <v/>
      </c>
      <c r="AP30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6" spans="1:42" x14ac:dyDescent="0.3">
      <c r="A306" s="277">
        <v>303</v>
      </c>
      <c r="B306" t="s">
        <v>20865</v>
      </c>
      <c r="C306" s="277">
        <v>30</v>
      </c>
      <c r="D306" s="278" t="s">
        <v>20607</v>
      </c>
      <c r="E306" s="277">
        <v>4</v>
      </c>
      <c r="F306" s="277">
        <v>52</v>
      </c>
      <c r="G306" s="277">
        <v>38</v>
      </c>
      <c r="H306" s="277">
        <v>52</v>
      </c>
      <c r="I306" s="277">
        <v>46</v>
      </c>
      <c r="J306" s="277">
        <v>0</v>
      </c>
      <c r="K306" s="277">
        <v>0</v>
      </c>
      <c r="L306" s="277">
        <v>0</v>
      </c>
      <c r="M306" s="277">
        <v>0</v>
      </c>
      <c r="N306" s="277">
        <v>0</v>
      </c>
      <c r="O306" s="277">
        <v>0</v>
      </c>
      <c r="P306" s="277">
        <v>41</v>
      </c>
      <c r="Q306" s="277">
        <v>0</v>
      </c>
      <c r="R306" s="277">
        <v>5</v>
      </c>
      <c r="S306" s="277">
        <v>46</v>
      </c>
      <c r="T306" s="277">
        <v>3</v>
      </c>
      <c r="U306" s="277">
        <v>14</v>
      </c>
      <c r="V306" s="277">
        <v>0</v>
      </c>
      <c r="W306" s="279" t="e">
        <f t="shared" si="4"/>
        <v>#REF!</v>
      </c>
      <c r="X306" s="279" t="s">
        <v>12626</v>
      </c>
      <c r="Y3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06" s="279">
        <f>IF(MAX(tbl2020POS[[#This Row],[P]:[PR]])=tbl2020POS[[#This Row],[P]],1,0)</f>
        <v>0</v>
      </c>
      <c r="AA306" s="279">
        <f>IF(tbl2020POS[[#This Row],[QUALP]]=1,IF(tbl2020POS[[#This Row],[GS]]&gt;=GS_TO_QUALIFY,1,0),0)</f>
        <v>0</v>
      </c>
      <c r="AB306" s="279">
        <f>IF(tbl2020POS[[#This Row],[QUALP]]=1,IF(tbl2020POS[[#This Row],[G]]-tbl2020POS[[#This Row],[GS]]&gt;=RP_APP_TO_QUALIFY,1,0),0)</f>
        <v>0</v>
      </c>
      <c r="AC306" s="279" t="e">
        <f>IF(tbl2020POS[[#This Row],[C]]&gt;=GAMES_TO_QUALIFY,1,IF(tbl2020POS[[#This Row],[PRIMPOS]]="C",1,0))</f>
        <v>#REF!</v>
      </c>
      <c r="AD306" s="279" t="e">
        <f>IF(tbl2020POS[[#This Row],[1B]]&gt;=GAMES_TO_QUALIFY,1,IF(tbl2020POS[[#This Row],[PRIMPOS]]="1B",1,0))</f>
        <v>#REF!</v>
      </c>
      <c r="AE306" s="279" t="e">
        <f>IF(tbl2020POS[[#This Row],[2B]]&gt;=GAMES_TO_QUALIFY,1,IF(tbl2020POS[[#This Row],[PRIMPOS]]="2B",1,0))</f>
        <v>#REF!</v>
      </c>
      <c r="AF306" s="279" t="e">
        <f>IF(tbl2020POS[[#This Row],[3B]]&gt;=GAMES_TO_QUALIFY,1,IF(tbl2020POS[[#This Row],[PRIMPOS]]="3B",1,0))</f>
        <v>#REF!</v>
      </c>
      <c r="AG306" s="279" t="e">
        <f>IF(tbl2020POS[[#This Row],[SS]]&gt;=GAMES_TO_QUALIFY,1,IF(tbl2020POS[[#This Row],[PRIMPOS]]="SS",1,0))</f>
        <v>#REF!</v>
      </c>
      <c r="AH306" s="279" t="e">
        <f>IF(tbl2020POS[[#This Row],[LF]]&gt;=GAMES_TO_QUALIFY,1,0)</f>
        <v>#REF!</v>
      </c>
      <c r="AI306" s="279" t="e">
        <f>IF(tbl2020POS[[#This Row],[CF]]&gt;=GAMES_TO_QUALIFY,1,0)</f>
        <v>#REF!</v>
      </c>
      <c r="AJ306" s="279" t="e">
        <f>IF(tbl2020POS[[#This Row],[RF]]&gt;=GAMES_TO_QUALIFY,1,0)</f>
        <v>#REF!</v>
      </c>
      <c r="AK306" s="279" t="e">
        <f>IF(tbl2020POS[[#This Row],[OF]]&gt;=GAMES_TO_QUALIFY,1,IF(tbl2020POS[[#This Row],[PRIMPOS]]="OF",1,0))</f>
        <v>#REF!</v>
      </c>
      <c r="AL306" s="279" t="e">
        <f>IF(tbl2020POS[[#This Row],[DH]]&gt;=GAMES_TO_QUALIFY,1,IF(tbl2020POS[[#This Row],[PRIMPOS]]="DH",1,0))</f>
        <v>#REF!</v>
      </c>
      <c r="AM306" s="279" t="e" cm="1">
        <f t="array" aca="1" ref="AM3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6" s="280" t="str">
        <f>IFERROR(LEFT(tbl2020POS[[#This Row],[POSROUGH]],LEN(tbl2020POS[[#This Row],[POSROUGH]])-1),"")</f>
        <v/>
      </c>
      <c r="AP30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7" spans="1:42" x14ac:dyDescent="0.3">
      <c r="A307" s="277">
        <v>304</v>
      </c>
      <c r="B307" t="s">
        <v>20866</v>
      </c>
      <c r="C307" s="277">
        <v>31</v>
      </c>
      <c r="D307" s="278" t="s">
        <v>1413</v>
      </c>
      <c r="E307" s="277">
        <v>8</v>
      </c>
      <c r="F307" s="277">
        <v>52</v>
      </c>
      <c r="G307" s="277">
        <v>51</v>
      </c>
      <c r="H307" s="277">
        <v>52</v>
      </c>
      <c r="I307" s="277">
        <v>46</v>
      </c>
      <c r="J307" s="277">
        <v>0</v>
      </c>
      <c r="K307" s="277">
        <v>0</v>
      </c>
      <c r="L307" s="277">
        <v>0</v>
      </c>
      <c r="M307" s="277">
        <v>0</v>
      </c>
      <c r="N307" s="277">
        <v>0</v>
      </c>
      <c r="O307" s="277">
        <v>0</v>
      </c>
      <c r="P307" s="277">
        <v>46</v>
      </c>
      <c r="Q307" s="277">
        <v>0</v>
      </c>
      <c r="R307" s="277">
        <v>1</v>
      </c>
      <c r="S307" s="277">
        <v>46</v>
      </c>
      <c r="T307" s="277">
        <v>6</v>
      </c>
      <c r="U307" s="277">
        <v>1</v>
      </c>
      <c r="V307" s="277">
        <v>0</v>
      </c>
      <c r="W307" s="279" t="e">
        <f t="shared" si="4"/>
        <v>#REF!</v>
      </c>
      <c r="X307" s="279" t="s">
        <v>3811</v>
      </c>
      <c r="Y3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07" s="279">
        <f>IF(MAX(tbl2020POS[[#This Row],[P]:[PR]])=tbl2020POS[[#This Row],[P]],1,0)</f>
        <v>0</v>
      </c>
      <c r="AA307" s="279">
        <f>IF(tbl2020POS[[#This Row],[QUALP]]=1,IF(tbl2020POS[[#This Row],[GS]]&gt;=GS_TO_QUALIFY,1,0),0)</f>
        <v>0</v>
      </c>
      <c r="AB307" s="279">
        <f>IF(tbl2020POS[[#This Row],[QUALP]]=1,IF(tbl2020POS[[#This Row],[G]]-tbl2020POS[[#This Row],[GS]]&gt;=RP_APP_TO_QUALIFY,1,0),0)</f>
        <v>0</v>
      </c>
      <c r="AC307" s="279" t="e">
        <f>IF(tbl2020POS[[#This Row],[C]]&gt;=GAMES_TO_QUALIFY,1,IF(tbl2020POS[[#This Row],[PRIMPOS]]="C",1,0))</f>
        <v>#REF!</v>
      </c>
      <c r="AD307" s="279" t="e">
        <f>IF(tbl2020POS[[#This Row],[1B]]&gt;=GAMES_TO_QUALIFY,1,IF(tbl2020POS[[#This Row],[PRIMPOS]]="1B",1,0))</f>
        <v>#REF!</v>
      </c>
      <c r="AE307" s="279" t="e">
        <f>IF(tbl2020POS[[#This Row],[2B]]&gt;=GAMES_TO_QUALIFY,1,IF(tbl2020POS[[#This Row],[PRIMPOS]]="2B",1,0))</f>
        <v>#REF!</v>
      </c>
      <c r="AF307" s="279" t="e">
        <f>IF(tbl2020POS[[#This Row],[3B]]&gt;=GAMES_TO_QUALIFY,1,IF(tbl2020POS[[#This Row],[PRIMPOS]]="3B",1,0))</f>
        <v>#REF!</v>
      </c>
      <c r="AG307" s="279" t="e">
        <f>IF(tbl2020POS[[#This Row],[SS]]&gt;=GAMES_TO_QUALIFY,1,IF(tbl2020POS[[#This Row],[PRIMPOS]]="SS",1,0))</f>
        <v>#REF!</v>
      </c>
      <c r="AH307" s="279" t="e">
        <f>IF(tbl2020POS[[#This Row],[LF]]&gt;=GAMES_TO_QUALIFY,1,0)</f>
        <v>#REF!</v>
      </c>
      <c r="AI307" s="279" t="e">
        <f>IF(tbl2020POS[[#This Row],[CF]]&gt;=GAMES_TO_QUALIFY,1,0)</f>
        <v>#REF!</v>
      </c>
      <c r="AJ307" s="279" t="e">
        <f>IF(tbl2020POS[[#This Row],[RF]]&gt;=GAMES_TO_QUALIFY,1,0)</f>
        <v>#REF!</v>
      </c>
      <c r="AK307" s="279" t="e">
        <f>IF(tbl2020POS[[#This Row],[OF]]&gt;=GAMES_TO_QUALIFY,1,IF(tbl2020POS[[#This Row],[PRIMPOS]]="OF",1,0))</f>
        <v>#REF!</v>
      </c>
      <c r="AL307" s="279" t="e">
        <f>IF(tbl2020POS[[#This Row],[DH]]&gt;=GAMES_TO_QUALIFY,1,IF(tbl2020POS[[#This Row],[PRIMPOS]]="DH",1,0))</f>
        <v>#REF!</v>
      </c>
      <c r="AM307" s="279" t="e" cm="1">
        <f t="array" aca="1" ref="AM3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7" s="280" t="str">
        <f>IFERROR(LEFT(tbl2020POS[[#This Row],[POSROUGH]],LEN(tbl2020POS[[#This Row],[POSROUGH]])-1),"")</f>
        <v/>
      </c>
      <c r="AP30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8" spans="1:42" x14ac:dyDescent="0.3">
      <c r="A308" s="277">
        <v>305</v>
      </c>
      <c r="B308" t="s">
        <v>20867</v>
      </c>
      <c r="C308" s="277">
        <v>25</v>
      </c>
      <c r="D308" s="278" t="s">
        <v>1526</v>
      </c>
      <c r="E308" s="277">
        <v>2</v>
      </c>
      <c r="F308" s="277">
        <v>6</v>
      </c>
      <c r="G308" s="277">
        <v>0</v>
      </c>
      <c r="H308" s="277">
        <v>0</v>
      </c>
      <c r="I308" s="277">
        <v>6</v>
      </c>
      <c r="J308" s="277">
        <v>6</v>
      </c>
      <c r="K308" s="277">
        <v>0</v>
      </c>
      <c r="L308" s="277">
        <v>0</v>
      </c>
      <c r="M308" s="277">
        <v>0</v>
      </c>
      <c r="N308" s="277">
        <v>0</v>
      </c>
      <c r="O308" s="277">
        <v>0</v>
      </c>
      <c r="P308" s="277">
        <v>0</v>
      </c>
      <c r="Q308" s="277">
        <v>0</v>
      </c>
      <c r="R308" s="277">
        <v>0</v>
      </c>
      <c r="S308" s="277">
        <v>0</v>
      </c>
      <c r="T308" s="277">
        <v>0</v>
      </c>
      <c r="U308" s="277">
        <v>0</v>
      </c>
      <c r="V308" s="277">
        <v>0</v>
      </c>
      <c r="W308" s="279" t="e">
        <f t="shared" si="4"/>
        <v>#REF!</v>
      </c>
      <c r="X308" s="279" t="s">
        <v>21893</v>
      </c>
      <c r="Y3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8" s="279">
        <f>IF(MAX(tbl2020POS[[#This Row],[P]:[PR]])=tbl2020POS[[#This Row],[P]],1,0)</f>
        <v>1</v>
      </c>
      <c r="AA308" s="279">
        <f>IF(tbl2020POS[[#This Row],[QUALP]]=1,IF(tbl2020POS[[#This Row],[GS]]&gt;=GS_TO_QUALIFY,1,0),0)</f>
        <v>0</v>
      </c>
      <c r="AB308" s="279">
        <f>IF(tbl2020POS[[#This Row],[QUALP]]=1,IF(tbl2020POS[[#This Row],[G]]-tbl2020POS[[#This Row],[GS]]&gt;=RP_APP_TO_QUALIFY,1,0),0)</f>
        <v>1</v>
      </c>
      <c r="AC308" s="279" t="e">
        <f>IF(tbl2020POS[[#This Row],[C]]&gt;=GAMES_TO_QUALIFY,1,IF(tbl2020POS[[#This Row],[PRIMPOS]]="C",1,0))</f>
        <v>#REF!</v>
      </c>
      <c r="AD308" s="279" t="e">
        <f>IF(tbl2020POS[[#This Row],[1B]]&gt;=GAMES_TO_QUALIFY,1,IF(tbl2020POS[[#This Row],[PRIMPOS]]="1B",1,0))</f>
        <v>#REF!</v>
      </c>
      <c r="AE308" s="279" t="e">
        <f>IF(tbl2020POS[[#This Row],[2B]]&gt;=GAMES_TO_QUALIFY,1,IF(tbl2020POS[[#This Row],[PRIMPOS]]="2B",1,0))</f>
        <v>#REF!</v>
      </c>
      <c r="AF308" s="279" t="e">
        <f>IF(tbl2020POS[[#This Row],[3B]]&gt;=GAMES_TO_QUALIFY,1,IF(tbl2020POS[[#This Row],[PRIMPOS]]="3B",1,0))</f>
        <v>#REF!</v>
      </c>
      <c r="AG308" s="279" t="e">
        <f>IF(tbl2020POS[[#This Row],[SS]]&gt;=GAMES_TO_QUALIFY,1,IF(tbl2020POS[[#This Row],[PRIMPOS]]="SS",1,0))</f>
        <v>#REF!</v>
      </c>
      <c r="AH308" s="279" t="e">
        <f>IF(tbl2020POS[[#This Row],[LF]]&gt;=GAMES_TO_QUALIFY,1,0)</f>
        <v>#REF!</v>
      </c>
      <c r="AI308" s="279" t="e">
        <f>IF(tbl2020POS[[#This Row],[CF]]&gt;=GAMES_TO_QUALIFY,1,0)</f>
        <v>#REF!</v>
      </c>
      <c r="AJ308" s="279" t="e">
        <f>IF(tbl2020POS[[#This Row],[RF]]&gt;=GAMES_TO_QUALIFY,1,0)</f>
        <v>#REF!</v>
      </c>
      <c r="AK308" s="279" t="e">
        <f>IF(tbl2020POS[[#This Row],[OF]]&gt;=GAMES_TO_QUALIFY,1,IF(tbl2020POS[[#This Row],[PRIMPOS]]="OF",1,0))</f>
        <v>#REF!</v>
      </c>
      <c r="AL308" s="279" t="e">
        <f>IF(tbl2020POS[[#This Row],[DH]]&gt;=GAMES_TO_QUALIFY,1,IF(tbl2020POS[[#This Row],[PRIMPOS]]="DH",1,0))</f>
        <v>#REF!</v>
      </c>
      <c r="AM308" s="279" t="str" cm="1">
        <f t="array" aca="1" ref="AM3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8" s="280" t="str">
        <f>IFERROR(LEFT(tbl2020POS[[#This Row],[POSROUGH]],LEN(tbl2020POS[[#This Row],[POSROUGH]])-1),"")</f>
        <v/>
      </c>
      <c r="AP30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09" spans="1:42" x14ac:dyDescent="0.3">
      <c r="A309" s="277">
        <v>306</v>
      </c>
      <c r="B309" t="s">
        <v>20868</v>
      </c>
      <c r="C309" s="277">
        <v>33</v>
      </c>
      <c r="D309" s="278" t="s">
        <v>1386</v>
      </c>
      <c r="E309" s="277">
        <v>9</v>
      </c>
      <c r="F309" s="277">
        <v>21</v>
      </c>
      <c r="G309" s="277">
        <v>0</v>
      </c>
      <c r="H309" s="277">
        <v>0</v>
      </c>
      <c r="I309" s="277">
        <v>21</v>
      </c>
      <c r="J309" s="277">
        <v>21</v>
      </c>
      <c r="K309" s="277">
        <v>0</v>
      </c>
      <c r="L309" s="277">
        <v>0</v>
      </c>
      <c r="M309" s="277">
        <v>0</v>
      </c>
      <c r="N309" s="277">
        <v>0</v>
      </c>
      <c r="O309" s="277">
        <v>0</v>
      </c>
      <c r="P309" s="277">
        <v>0</v>
      </c>
      <c r="Q309" s="277">
        <v>0</v>
      </c>
      <c r="R309" s="277">
        <v>0</v>
      </c>
      <c r="S309" s="277">
        <v>0</v>
      </c>
      <c r="T309" s="277">
        <v>0</v>
      </c>
      <c r="U309" s="277">
        <v>0</v>
      </c>
      <c r="V309" s="277">
        <v>0</v>
      </c>
      <c r="W309" s="279" t="e">
        <f t="shared" si="4"/>
        <v>#REF!</v>
      </c>
      <c r="X309" s="279" t="s">
        <v>8265</v>
      </c>
      <c r="Y3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9" s="279">
        <f>IF(MAX(tbl2020POS[[#This Row],[P]:[PR]])=tbl2020POS[[#This Row],[P]],1,0)</f>
        <v>1</v>
      </c>
      <c r="AA309" s="279">
        <f>IF(tbl2020POS[[#This Row],[QUALP]]=1,IF(tbl2020POS[[#This Row],[GS]]&gt;=GS_TO_QUALIFY,1,0),0)</f>
        <v>0</v>
      </c>
      <c r="AB309" s="279">
        <f>IF(tbl2020POS[[#This Row],[QUALP]]=1,IF(tbl2020POS[[#This Row],[G]]-tbl2020POS[[#This Row],[GS]]&gt;=RP_APP_TO_QUALIFY,1,0),0)</f>
        <v>1</v>
      </c>
      <c r="AC309" s="279" t="e">
        <f>IF(tbl2020POS[[#This Row],[C]]&gt;=GAMES_TO_QUALIFY,1,IF(tbl2020POS[[#This Row],[PRIMPOS]]="C",1,0))</f>
        <v>#REF!</v>
      </c>
      <c r="AD309" s="279" t="e">
        <f>IF(tbl2020POS[[#This Row],[1B]]&gt;=GAMES_TO_QUALIFY,1,IF(tbl2020POS[[#This Row],[PRIMPOS]]="1B",1,0))</f>
        <v>#REF!</v>
      </c>
      <c r="AE309" s="279" t="e">
        <f>IF(tbl2020POS[[#This Row],[2B]]&gt;=GAMES_TO_QUALIFY,1,IF(tbl2020POS[[#This Row],[PRIMPOS]]="2B",1,0))</f>
        <v>#REF!</v>
      </c>
      <c r="AF309" s="279" t="e">
        <f>IF(tbl2020POS[[#This Row],[3B]]&gt;=GAMES_TO_QUALIFY,1,IF(tbl2020POS[[#This Row],[PRIMPOS]]="3B",1,0))</f>
        <v>#REF!</v>
      </c>
      <c r="AG309" s="279" t="e">
        <f>IF(tbl2020POS[[#This Row],[SS]]&gt;=GAMES_TO_QUALIFY,1,IF(tbl2020POS[[#This Row],[PRIMPOS]]="SS",1,0))</f>
        <v>#REF!</v>
      </c>
      <c r="AH309" s="279" t="e">
        <f>IF(tbl2020POS[[#This Row],[LF]]&gt;=GAMES_TO_QUALIFY,1,0)</f>
        <v>#REF!</v>
      </c>
      <c r="AI309" s="279" t="e">
        <f>IF(tbl2020POS[[#This Row],[CF]]&gt;=GAMES_TO_QUALIFY,1,0)</f>
        <v>#REF!</v>
      </c>
      <c r="AJ309" s="279" t="e">
        <f>IF(tbl2020POS[[#This Row],[RF]]&gt;=GAMES_TO_QUALIFY,1,0)</f>
        <v>#REF!</v>
      </c>
      <c r="AK309" s="279" t="e">
        <f>IF(tbl2020POS[[#This Row],[OF]]&gt;=GAMES_TO_QUALIFY,1,IF(tbl2020POS[[#This Row],[PRIMPOS]]="OF",1,0))</f>
        <v>#REF!</v>
      </c>
      <c r="AL309" s="279" t="e">
        <f>IF(tbl2020POS[[#This Row],[DH]]&gt;=GAMES_TO_QUALIFY,1,IF(tbl2020POS[[#This Row],[PRIMPOS]]="DH",1,0))</f>
        <v>#REF!</v>
      </c>
      <c r="AM309" s="279" t="str" cm="1">
        <f t="array" aca="1" ref="AM3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9" s="280" t="str">
        <f>IFERROR(LEFT(tbl2020POS[[#This Row],[POSROUGH]],LEN(tbl2020POS[[#This Row],[POSROUGH]])-1),"")</f>
        <v/>
      </c>
      <c r="AP30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10" spans="1:42" x14ac:dyDescent="0.3">
      <c r="A310" s="277">
        <v>307</v>
      </c>
      <c r="B310" t="s">
        <v>20869</v>
      </c>
      <c r="C310" s="277">
        <v>30</v>
      </c>
      <c r="D310" s="278" t="s">
        <v>1430</v>
      </c>
      <c r="E310" s="277">
        <v>8</v>
      </c>
      <c r="F310" s="277">
        <v>25</v>
      </c>
      <c r="G310" s="277">
        <v>18</v>
      </c>
      <c r="H310" s="277">
        <v>25</v>
      </c>
      <c r="I310" s="277">
        <v>12</v>
      </c>
      <c r="J310" s="277">
        <v>0</v>
      </c>
      <c r="K310" s="277">
        <v>0</v>
      </c>
      <c r="L310" s="277">
        <v>6</v>
      </c>
      <c r="M310" s="277">
        <v>3</v>
      </c>
      <c r="N310" s="277">
        <v>3</v>
      </c>
      <c r="O310" s="277">
        <v>0</v>
      </c>
      <c r="P310" s="277">
        <v>0</v>
      </c>
      <c r="Q310" s="277">
        <v>0</v>
      </c>
      <c r="R310" s="277">
        <v>0</v>
      </c>
      <c r="S310" s="277">
        <v>0</v>
      </c>
      <c r="T310" s="277">
        <v>9</v>
      </c>
      <c r="U310" s="277">
        <v>6</v>
      </c>
      <c r="V310" s="277">
        <v>0</v>
      </c>
      <c r="W310" s="279" t="e">
        <f t="shared" si="4"/>
        <v>#REF!</v>
      </c>
      <c r="X310" s="279" t="s">
        <v>3480</v>
      </c>
      <c r="Y3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10" s="279">
        <f>IF(MAX(tbl2020POS[[#This Row],[P]:[PR]])=tbl2020POS[[#This Row],[P]],1,0)</f>
        <v>0</v>
      </c>
      <c r="AA310" s="279">
        <f>IF(tbl2020POS[[#This Row],[QUALP]]=1,IF(tbl2020POS[[#This Row],[GS]]&gt;=GS_TO_QUALIFY,1,0),0)</f>
        <v>0</v>
      </c>
      <c r="AB310" s="279">
        <f>IF(tbl2020POS[[#This Row],[QUALP]]=1,IF(tbl2020POS[[#This Row],[G]]-tbl2020POS[[#This Row],[GS]]&gt;=RP_APP_TO_QUALIFY,1,0),0)</f>
        <v>0</v>
      </c>
      <c r="AC310" s="279" t="e">
        <f>IF(tbl2020POS[[#This Row],[C]]&gt;=GAMES_TO_QUALIFY,1,IF(tbl2020POS[[#This Row],[PRIMPOS]]="C",1,0))</f>
        <v>#REF!</v>
      </c>
      <c r="AD310" s="279" t="e">
        <f>IF(tbl2020POS[[#This Row],[1B]]&gt;=GAMES_TO_QUALIFY,1,IF(tbl2020POS[[#This Row],[PRIMPOS]]="1B",1,0))</f>
        <v>#REF!</v>
      </c>
      <c r="AE310" s="279" t="e">
        <f>IF(tbl2020POS[[#This Row],[2B]]&gt;=GAMES_TO_QUALIFY,1,IF(tbl2020POS[[#This Row],[PRIMPOS]]="2B",1,0))</f>
        <v>#REF!</v>
      </c>
      <c r="AF310" s="279" t="e">
        <f>IF(tbl2020POS[[#This Row],[3B]]&gt;=GAMES_TO_QUALIFY,1,IF(tbl2020POS[[#This Row],[PRIMPOS]]="3B",1,0))</f>
        <v>#REF!</v>
      </c>
      <c r="AG310" s="279" t="e">
        <f>IF(tbl2020POS[[#This Row],[SS]]&gt;=GAMES_TO_QUALIFY,1,IF(tbl2020POS[[#This Row],[PRIMPOS]]="SS",1,0))</f>
        <v>#REF!</v>
      </c>
      <c r="AH310" s="279" t="e">
        <f>IF(tbl2020POS[[#This Row],[LF]]&gt;=GAMES_TO_QUALIFY,1,0)</f>
        <v>#REF!</v>
      </c>
      <c r="AI310" s="279" t="e">
        <f>IF(tbl2020POS[[#This Row],[CF]]&gt;=GAMES_TO_QUALIFY,1,0)</f>
        <v>#REF!</v>
      </c>
      <c r="AJ310" s="279" t="e">
        <f>IF(tbl2020POS[[#This Row],[RF]]&gt;=GAMES_TO_QUALIFY,1,0)</f>
        <v>#REF!</v>
      </c>
      <c r="AK310" s="279" t="e">
        <f>IF(tbl2020POS[[#This Row],[OF]]&gt;=GAMES_TO_QUALIFY,1,IF(tbl2020POS[[#This Row],[PRIMPOS]]="OF",1,0))</f>
        <v>#REF!</v>
      </c>
      <c r="AL310" s="279" t="e">
        <f>IF(tbl2020POS[[#This Row],[DH]]&gt;=GAMES_TO_QUALIFY,1,IF(tbl2020POS[[#This Row],[PRIMPOS]]="DH",1,0))</f>
        <v>#REF!</v>
      </c>
      <c r="AM310" s="279" t="e" cm="1">
        <f t="array" aca="1" ref="AM3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0" s="280" t="str">
        <f>IFERROR(LEFT(tbl2020POS[[#This Row],[POSROUGH]],LEN(tbl2020POS[[#This Row],[POSROUGH]])-1),"")</f>
        <v/>
      </c>
      <c r="AP31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1" spans="1:42" x14ac:dyDescent="0.3">
      <c r="A311" s="277">
        <v>308</v>
      </c>
      <c r="B311" t="s">
        <v>20870</v>
      </c>
      <c r="C311" s="277">
        <v>28</v>
      </c>
      <c r="D311" s="278" t="s">
        <v>20628</v>
      </c>
      <c r="E311" s="277">
        <v>6</v>
      </c>
      <c r="F311" s="277">
        <v>12</v>
      </c>
      <c r="G311" s="277">
        <v>2</v>
      </c>
      <c r="H311" s="277">
        <v>12</v>
      </c>
      <c r="I311" s="277">
        <v>10</v>
      </c>
      <c r="J311" s="277">
        <v>0</v>
      </c>
      <c r="K311" s="277">
        <v>0</v>
      </c>
      <c r="L311" s="277">
        <v>0</v>
      </c>
      <c r="M311" s="277">
        <v>4</v>
      </c>
      <c r="N311" s="277">
        <v>2</v>
      </c>
      <c r="O311" s="277">
        <v>4</v>
      </c>
      <c r="P311" s="277">
        <v>0</v>
      </c>
      <c r="Q311" s="277">
        <v>0</v>
      </c>
      <c r="R311" s="277">
        <v>0</v>
      </c>
      <c r="S311" s="277">
        <v>0</v>
      </c>
      <c r="T311" s="277">
        <v>1</v>
      </c>
      <c r="U311" s="277">
        <v>3</v>
      </c>
      <c r="V311" s="277">
        <v>1</v>
      </c>
      <c r="W311" s="279" t="e">
        <f t="shared" si="4"/>
        <v>#REF!</v>
      </c>
      <c r="X311" s="279" t="s">
        <v>12375</v>
      </c>
      <c r="Y3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11" s="279">
        <f>IF(MAX(tbl2020POS[[#This Row],[P]:[PR]])=tbl2020POS[[#This Row],[P]],1,0)</f>
        <v>0</v>
      </c>
      <c r="AA311" s="279">
        <f>IF(tbl2020POS[[#This Row],[QUALP]]=1,IF(tbl2020POS[[#This Row],[GS]]&gt;=GS_TO_QUALIFY,1,0),0)</f>
        <v>0</v>
      </c>
      <c r="AB311" s="279">
        <f>IF(tbl2020POS[[#This Row],[QUALP]]=1,IF(tbl2020POS[[#This Row],[G]]-tbl2020POS[[#This Row],[GS]]&gt;=RP_APP_TO_QUALIFY,1,0),0)</f>
        <v>0</v>
      </c>
      <c r="AC311" s="279" t="e">
        <f>IF(tbl2020POS[[#This Row],[C]]&gt;=GAMES_TO_QUALIFY,1,IF(tbl2020POS[[#This Row],[PRIMPOS]]="C",1,0))</f>
        <v>#REF!</v>
      </c>
      <c r="AD311" s="279" t="e">
        <f>IF(tbl2020POS[[#This Row],[1B]]&gt;=GAMES_TO_QUALIFY,1,IF(tbl2020POS[[#This Row],[PRIMPOS]]="1B",1,0))</f>
        <v>#REF!</v>
      </c>
      <c r="AE311" s="279" t="e">
        <f>IF(tbl2020POS[[#This Row],[2B]]&gt;=GAMES_TO_QUALIFY,1,IF(tbl2020POS[[#This Row],[PRIMPOS]]="2B",1,0))</f>
        <v>#REF!</v>
      </c>
      <c r="AF311" s="279" t="e">
        <f>IF(tbl2020POS[[#This Row],[3B]]&gt;=GAMES_TO_QUALIFY,1,IF(tbl2020POS[[#This Row],[PRIMPOS]]="3B",1,0))</f>
        <v>#REF!</v>
      </c>
      <c r="AG311" s="279" t="e">
        <f>IF(tbl2020POS[[#This Row],[SS]]&gt;=GAMES_TO_QUALIFY,1,IF(tbl2020POS[[#This Row],[PRIMPOS]]="SS",1,0))</f>
        <v>#REF!</v>
      </c>
      <c r="AH311" s="279" t="e">
        <f>IF(tbl2020POS[[#This Row],[LF]]&gt;=GAMES_TO_QUALIFY,1,0)</f>
        <v>#REF!</v>
      </c>
      <c r="AI311" s="279" t="e">
        <f>IF(tbl2020POS[[#This Row],[CF]]&gt;=GAMES_TO_QUALIFY,1,0)</f>
        <v>#REF!</v>
      </c>
      <c r="AJ311" s="279" t="e">
        <f>IF(tbl2020POS[[#This Row],[RF]]&gt;=GAMES_TO_QUALIFY,1,0)</f>
        <v>#REF!</v>
      </c>
      <c r="AK311" s="279" t="e">
        <f>IF(tbl2020POS[[#This Row],[OF]]&gt;=GAMES_TO_QUALIFY,1,IF(tbl2020POS[[#This Row],[PRIMPOS]]="OF",1,0))</f>
        <v>#REF!</v>
      </c>
      <c r="AL311" s="279" t="e">
        <f>IF(tbl2020POS[[#This Row],[DH]]&gt;=GAMES_TO_QUALIFY,1,IF(tbl2020POS[[#This Row],[PRIMPOS]]="DH",1,0))</f>
        <v>#REF!</v>
      </c>
      <c r="AM311" s="279" t="e" cm="1">
        <f t="array" aca="1" ref="AM3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1" s="280" t="str">
        <f>IFERROR(LEFT(tbl2020POS[[#This Row],[POSROUGH]],LEN(tbl2020POS[[#This Row],[POSROUGH]])-1),"")</f>
        <v/>
      </c>
      <c r="AP31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2" spans="1:42" x14ac:dyDescent="0.3">
      <c r="A312" s="277">
        <v>309</v>
      </c>
      <c r="B312" t="s">
        <v>20871</v>
      </c>
      <c r="C312" s="277">
        <v>28</v>
      </c>
      <c r="D312" s="278" t="s">
        <v>1405</v>
      </c>
      <c r="E312" s="277">
        <v>3</v>
      </c>
      <c r="F312" s="277">
        <v>5</v>
      </c>
      <c r="G312" s="277">
        <v>3</v>
      </c>
      <c r="H312" s="277">
        <v>5</v>
      </c>
      <c r="I312" s="277">
        <v>5</v>
      </c>
      <c r="J312" s="277">
        <v>0</v>
      </c>
      <c r="K312" s="277">
        <v>0</v>
      </c>
      <c r="L312" s="277">
        <v>4</v>
      </c>
      <c r="M312" s="277">
        <v>1</v>
      </c>
      <c r="N312" s="277">
        <v>0</v>
      </c>
      <c r="O312" s="277">
        <v>0</v>
      </c>
      <c r="P312" s="277">
        <v>2</v>
      </c>
      <c r="Q312" s="277">
        <v>0</v>
      </c>
      <c r="R312" s="277">
        <v>0</v>
      </c>
      <c r="S312" s="277">
        <v>2</v>
      </c>
      <c r="T312" s="277">
        <v>0</v>
      </c>
      <c r="U312" s="277">
        <v>1</v>
      </c>
      <c r="V312" s="277">
        <v>1</v>
      </c>
      <c r="W312" s="279" t="e">
        <f t="shared" si="4"/>
        <v>#REF!</v>
      </c>
      <c r="X312" s="279" t="s">
        <v>15876</v>
      </c>
      <c r="Y3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12" s="279">
        <f>IF(MAX(tbl2020POS[[#This Row],[P]:[PR]])=tbl2020POS[[#This Row],[P]],1,0)</f>
        <v>0</v>
      </c>
      <c r="AA312" s="279">
        <f>IF(tbl2020POS[[#This Row],[QUALP]]=1,IF(tbl2020POS[[#This Row],[GS]]&gt;=GS_TO_QUALIFY,1,0),0)</f>
        <v>0</v>
      </c>
      <c r="AB312" s="279">
        <f>IF(tbl2020POS[[#This Row],[QUALP]]=1,IF(tbl2020POS[[#This Row],[G]]-tbl2020POS[[#This Row],[GS]]&gt;=RP_APP_TO_QUALIFY,1,0),0)</f>
        <v>0</v>
      </c>
      <c r="AC312" s="279" t="e">
        <f>IF(tbl2020POS[[#This Row],[C]]&gt;=GAMES_TO_QUALIFY,1,IF(tbl2020POS[[#This Row],[PRIMPOS]]="C",1,0))</f>
        <v>#REF!</v>
      </c>
      <c r="AD312" s="279" t="e">
        <f>IF(tbl2020POS[[#This Row],[1B]]&gt;=GAMES_TO_QUALIFY,1,IF(tbl2020POS[[#This Row],[PRIMPOS]]="1B",1,0))</f>
        <v>#REF!</v>
      </c>
      <c r="AE312" s="279" t="e">
        <f>IF(tbl2020POS[[#This Row],[2B]]&gt;=GAMES_TO_QUALIFY,1,IF(tbl2020POS[[#This Row],[PRIMPOS]]="2B",1,0))</f>
        <v>#REF!</v>
      </c>
      <c r="AF312" s="279" t="e">
        <f>IF(tbl2020POS[[#This Row],[3B]]&gt;=GAMES_TO_QUALIFY,1,IF(tbl2020POS[[#This Row],[PRIMPOS]]="3B",1,0))</f>
        <v>#REF!</v>
      </c>
      <c r="AG312" s="279" t="e">
        <f>IF(tbl2020POS[[#This Row],[SS]]&gt;=GAMES_TO_QUALIFY,1,IF(tbl2020POS[[#This Row],[PRIMPOS]]="SS",1,0))</f>
        <v>#REF!</v>
      </c>
      <c r="AH312" s="279" t="e">
        <f>IF(tbl2020POS[[#This Row],[LF]]&gt;=GAMES_TO_QUALIFY,1,0)</f>
        <v>#REF!</v>
      </c>
      <c r="AI312" s="279" t="e">
        <f>IF(tbl2020POS[[#This Row],[CF]]&gt;=GAMES_TO_QUALIFY,1,0)</f>
        <v>#REF!</v>
      </c>
      <c r="AJ312" s="279" t="e">
        <f>IF(tbl2020POS[[#This Row],[RF]]&gt;=GAMES_TO_QUALIFY,1,0)</f>
        <v>#REF!</v>
      </c>
      <c r="AK312" s="279" t="e">
        <f>IF(tbl2020POS[[#This Row],[OF]]&gt;=GAMES_TO_QUALIFY,1,IF(tbl2020POS[[#This Row],[PRIMPOS]]="OF",1,0))</f>
        <v>#REF!</v>
      </c>
      <c r="AL312" s="279" t="e">
        <f>IF(tbl2020POS[[#This Row],[DH]]&gt;=GAMES_TO_QUALIFY,1,IF(tbl2020POS[[#This Row],[PRIMPOS]]="DH",1,0))</f>
        <v>#REF!</v>
      </c>
      <c r="AM312" s="279" t="e" cm="1">
        <f t="array" aca="1" ref="AM3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2" s="280" t="str">
        <f>IFERROR(LEFT(tbl2020POS[[#This Row],[POSROUGH]],LEN(tbl2020POS[[#This Row],[POSROUGH]])-1),"")</f>
        <v/>
      </c>
      <c r="AP31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3" spans="1:42" x14ac:dyDescent="0.3">
      <c r="A313" s="277">
        <v>310</v>
      </c>
      <c r="B313" t="s">
        <v>20872</v>
      </c>
      <c r="C313" s="277">
        <v>25</v>
      </c>
      <c r="D313" s="278" t="s">
        <v>1565</v>
      </c>
      <c r="E313" s="277">
        <v>2</v>
      </c>
      <c r="F313" s="277">
        <v>10</v>
      </c>
      <c r="G313" s="277">
        <v>10</v>
      </c>
      <c r="H313" s="277">
        <v>0</v>
      </c>
      <c r="I313" s="277">
        <v>10</v>
      </c>
      <c r="J313" s="277">
        <v>10</v>
      </c>
      <c r="K313" s="277">
        <v>0</v>
      </c>
      <c r="L313" s="277">
        <v>0</v>
      </c>
      <c r="M313" s="277">
        <v>0</v>
      </c>
      <c r="N313" s="277">
        <v>0</v>
      </c>
      <c r="O313" s="277">
        <v>0</v>
      </c>
      <c r="P313" s="277">
        <v>0</v>
      </c>
      <c r="Q313" s="277">
        <v>0</v>
      </c>
      <c r="R313" s="277">
        <v>0</v>
      </c>
      <c r="S313" s="277">
        <v>0</v>
      </c>
      <c r="T313" s="277">
        <v>0</v>
      </c>
      <c r="U313" s="277">
        <v>0</v>
      </c>
      <c r="V313" s="277">
        <v>0</v>
      </c>
      <c r="W313" s="279" t="e">
        <f t="shared" si="4"/>
        <v>#REF!</v>
      </c>
      <c r="X313" s="279" t="s">
        <v>17346</v>
      </c>
      <c r="Y3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3" s="279">
        <f>IF(MAX(tbl2020POS[[#This Row],[P]:[PR]])=tbl2020POS[[#This Row],[P]],1,0)</f>
        <v>1</v>
      </c>
      <c r="AA313" s="279">
        <f>IF(tbl2020POS[[#This Row],[QUALP]]=1,IF(tbl2020POS[[#This Row],[GS]]&gt;=GS_TO_QUALIFY,1,0),0)</f>
        <v>1</v>
      </c>
      <c r="AB313" s="279">
        <f>IF(tbl2020POS[[#This Row],[QUALP]]=1,IF(tbl2020POS[[#This Row],[G]]-tbl2020POS[[#This Row],[GS]]&gt;=RP_APP_TO_QUALIFY,1,0),0)</f>
        <v>0</v>
      </c>
      <c r="AC313" s="279" t="e">
        <f>IF(tbl2020POS[[#This Row],[C]]&gt;=GAMES_TO_QUALIFY,1,IF(tbl2020POS[[#This Row],[PRIMPOS]]="C",1,0))</f>
        <v>#REF!</v>
      </c>
      <c r="AD313" s="279" t="e">
        <f>IF(tbl2020POS[[#This Row],[1B]]&gt;=GAMES_TO_QUALIFY,1,IF(tbl2020POS[[#This Row],[PRIMPOS]]="1B",1,0))</f>
        <v>#REF!</v>
      </c>
      <c r="AE313" s="279" t="e">
        <f>IF(tbl2020POS[[#This Row],[2B]]&gt;=GAMES_TO_QUALIFY,1,IF(tbl2020POS[[#This Row],[PRIMPOS]]="2B",1,0))</f>
        <v>#REF!</v>
      </c>
      <c r="AF313" s="279" t="e">
        <f>IF(tbl2020POS[[#This Row],[3B]]&gt;=GAMES_TO_QUALIFY,1,IF(tbl2020POS[[#This Row],[PRIMPOS]]="3B",1,0))</f>
        <v>#REF!</v>
      </c>
      <c r="AG313" s="279" t="e">
        <f>IF(tbl2020POS[[#This Row],[SS]]&gt;=GAMES_TO_QUALIFY,1,IF(tbl2020POS[[#This Row],[PRIMPOS]]="SS",1,0))</f>
        <v>#REF!</v>
      </c>
      <c r="AH313" s="279" t="e">
        <f>IF(tbl2020POS[[#This Row],[LF]]&gt;=GAMES_TO_QUALIFY,1,0)</f>
        <v>#REF!</v>
      </c>
      <c r="AI313" s="279" t="e">
        <f>IF(tbl2020POS[[#This Row],[CF]]&gt;=GAMES_TO_QUALIFY,1,0)</f>
        <v>#REF!</v>
      </c>
      <c r="AJ313" s="279" t="e">
        <f>IF(tbl2020POS[[#This Row],[RF]]&gt;=GAMES_TO_QUALIFY,1,0)</f>
        <v>#REF!</v>
      </c>
      <c r="AK313" s="279" t="e">
        <f>IF(tbl2020POS[[#This Row],[OF]]&gt;=GAMES_TO_QUALIFY,1,IF(tbl2020POS[[#This Row],[PRIMPOS]]="OF",1,0))</f>
        <v>#REF!</v>
      </c>
      <c r="AL313" s="279" t="e">
        <f>IF(tbl2020POS[[#This Row],[DH]]&gt;=GAMES_TO_QUALIFY,1,IF(tbl2020POS[[#This Row],[PRIMPOS]]="DH",1,0))</f>
        <v>#REF!</v>
      </c>
      <c r="AM313" s="279" t="str" cm="1">
        <f t="array" aca="1" ref="AM3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3" s="280" t="str">
        <f>IFERROR(LEFT(tbl2020POS[[#This Row],[POSROUGH]],LEN(tbl2020POS[[#This Row],[POSROUGH]])-1),"")</f>
        <v/>
      </c>
      <c r="AP31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14" spans="1:42" x14ac:dyDescent="0.3">
      <c r="A314" s="277">
        <v>311</v>
      </c>
      <c r="B314" t="s">
        <v>20873</v>
      </c>
      <c r="C314" s="277">
        <v>32</v>
      </c>
      <c r="D314" s="278" t="s">
        <v>1426</v>
      </c>
      <c r="E314" s="277">
        <v>4</v>
      </c>
      <c r="F314" s="277">
        <v>24</v>
      </c>
      <c r="G314" s="277">
        <v>0</v>
      </c>
      <c r="H314" s="277">
        <v>0</v>
      </c>
      <c r="I314" s="277">
        <v>24</v>
      </c>
      <c r="J314" s="277">
        <v>24</v>
      </c>
      <c r="K314" s="277">
        <v>0</v>
      </c>
      <c r="L314" s="277">
        <v>0</v>
      </c>
      <c r="M314" s="277">
        <v>0</v>
      </c>
      <c r="N314" s="277">
        <v>0</v>
      </c>
      <c r="O314" s="277">
        <v>0</v>
      </c>
      <c r="P314" s="277">
        <v>0</v>
      </c>
      <c r="Q314" s="277">
        <v>0</v>
      </c>
      <c r="R314" s="277">
        <v>0</v>
      </c>
      <c r="S314" s="277">
        <v>0</v>
      </c>
      <c r="T314" s="277">
        <v>0</v>
      </c>
      <c r="U314" s="277">
        <v>0</v>
      </c>
      <c r="V314" s="277">
        <v>0</v>
      </c>
      <c r="W314" s="279" t="e">
        <f t="shared" si="4"/>
        <v>#REF!</v>
      </c>
      <c r="X314" s="279" t="s">
        <v>20022</v>
      </c>
      <c r="Y3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4" s="279">
        <f>IF(MAX(tbl2020POS[[#This Row],[P]:[PR]])=tbl2020POS[[#This Row],[P]],1,0)</f>
        <v>1</v>
      </c>
      <c r="AA314" s="279">
        <f>IF(tbl2020POS[[#This Row],[QUALP]]=1,IF(tbl2020POS[[#This Row],[GS]]&gt;=GS_TO_QUALIFY,1,0),0)</f>
        <v>0</v>
      </c>
      <c r="AB314" s="279">
        <f>IF(tbl2020POS[[#This Row],[QUALP]]=1,IF(tbl2020POS[[#This Row],[G]]-tbl2020POS[[#This Row],[GS]]&gt;=RP_APP_TO_QUALIFY,1,0),0)</f>
        <v>1</v>
      </c>
      <c r="AC314" s="279" t="e">
        <f>IF(tbl2020POS[[#This Row],[C]]&gt;=GAMES_TO_QUALIFY,1,IF(tbl2020POS[[#This Row],[PRIMPOS]]="C",1,0))</f>
        <v>#REF!</v>
      </c>
      <c r="AD314" s="279" t="e">
        <f>IF(tbl2020POS[[#This Row],[1B]]&gt;=GAMES_TO_QUALIFY,1,IF(tbl2020POS[[#This Row],[PRIMPOS]]="1B",1,0))</f>
        <v>#REF!</v>
      </c>
      <c r="AE314" s="279" t="e">
        <f>IF(tbl2020POS[[#This Row],[2B]]&gt;=GAMES_TO_QUALIFY,1,IF(tbl2020POS[[#This Row],[PRIMPOS]]="2B",1,0))</f>
        <v>#REF!</v>
      </c>
      <c r="AF314" s="279" t="e">
        <f>IF(tbl2020POS[[#This Row],[3B]]&gt;=GAMES_TO_QUALIFY,1,IF(tbl2020POS[[#This Row],[PRIMPOS]]="3B",1,0))</f>
        <v>#REF!</v>
      </c>
      <c r="AG314" s="279" t="e">
        <f>IF(tbl2020POS[[#This Row],[SS]]&gt;=GAMES_TO_QUALIFY,1,IF(tbl2020POS[[#This Row],[PRIMPOS]]="SS",1,0))</f>
        <v>#REF!</v>
      </c>
      <c r="AH314" s="279" t="e">
        <f>IF(tbl2020POS[[#This Row],[LF]]&gt;=GAMES_TO_QUALIFY,1,0)</f>
        <v>#REF!</v>
      </c>
      <c r="AI314" s="279" t="e">
        <f>IF(tbl2020POS[[#This Row],[CF]]&gt;=GAMES_TO_QUALIFY,1,0)</f>
        <v>#REF!</v>
      </c>
      <c r="AJ314" s="279" t="e">
        <f>IF(tbl2020POS[[#This Row],[RF]]&gt;=GAMES_TO_QUALIFY,1,0)</f>
        <v>#REF!</v>
      </c>
      <c r="AK314" s="279" t="e">
        <f>IF(tbl2020POS[[#This Row],[OF]]&gt;=GAMES_TO_QUALIFY,1,IF(tbl2020POS[[#This Row],[PRIMPOS]]="OF",1,0))</f>
        <v>#REF!</v>
      </c>
      <c r="AL314" s="279" t="e">
        <f>IF(tbl2020POS[[#This Row],[DH]]&gt;=GAMES_TO_QUALIFY,1,IF(tbl2020POS[[#This Row],[PRIMPOS]]="DH",1,0))</f>
        <v>#REF!</v>
      </c>
      <c r="AM314" s="279" t="str" cm="1">
        <f t="array" aca="1" ref="AM3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4" s="280" t="str">
        <f>IFERROR(LEFT(tbl2020POS[[#This Row],[POSROUGH]],LEN(tbl2020POS[[#This Row],[POSROUGH]])-1),"")</f>
        <v/>
      </c>
      <c r="AP31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15" spans="1:42" x14ac:dyDescent="0.3">
      <c r="A315" s="277">
        <v>312</v>
      </c>
      <c r="B315" t="s">
        <v>20874</v>
      </c>
      <c r="C315" s="277">
        <v>34</v>
      </c>
      <c r="D315" s="278" t="s">
        <v>1565</v>
      </c>
      <c r="E315" s="277">
        <v>10</v>
      </c>
      <c r="F315" s="277">
        <v>28</v>
      </c>
      <c r="G315" s="277">
        <v>25</v>
      </c>
      <c r="H315" s="277">
        <v>28</v>
      </c>
      <c r="I315" s="277">
        <v>26</v>
      </c>
      <c r="J315" s="277">
        <v>0</v>
      </c>
      <c r="K315" s="277">
        <v>0</v>
      </c>
      <c r="L315" s="277">
        <v>0</v>
      </c>
      <c r="M315" s="277">
        <v>0</v>
      </c>
      <c r="N315" s="277">
        <v>26</v>
      </c>
      <c r="O315" s="277">
        <v>0</v>
      </c>
      <c r="P315" s="277">
        <v>0</v>
      </c>
      <c r="Q315" s="277">
        <v>0</v>
      </c>
      <c r="R315" s="277">
        <v>0</v>
      </c>
      <c r="S315" s="277">
        <v>0</v>
      </c>
      <c r="T315" s="277">
        <v>0</v>
      </c>
      <c r="U315" s="277">
        <v>3</v>
      </c>
      <c r="V315" s="277">
        <v>0</v>
      </c>
      <c r="W315" s="279" t="e">
        <f t="shared" si="4"/>
        <v>#REF!</v>
      </c>
      <c r="X315" s="279" t="s">
        <v>1899</v>
      </c>
      <c r="Y3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15" s="279">
        <f>IF(MAX(tbl2020POS[[#This Row],[P]:[PR]])=tbl2020POS[[#This Row],[P]],1,0)</f>
        <v>0</v>
      </c>
      <c r="AA315" s="279">
        <f>IF(tbl2020POS[[#This Row],[QUALP]]=1,IF(tbl2020POS[[#This Row],[GS]]&gt;=GS_TO_QUALIFY,1,0),0)</f>
        <v>0</v>
      </c>
      <c r="AB315" s="279">
        <f>IF(tbl2020POS[[#This Row],[QUALP]]=1,IF(tbl2020POS[[#This Row],[G]]-tbl2020POS[[#This Row],[GS]]&gt;=RP_APP_TO_QUALIFY,1,0),0)</f>
        <v>0</v>
      </c>
      <c r="AC315" s="279" t="e">
        <f>IF(tbl2020POS[[#This Row],[C]]&gt;=GAMES_TO_QUALIFY,1,IF(tbl2020POS[[#This Row],[PRIMPOS]]="C",1,0))</f>
        <v>#REF!</v>
      </c>
      <c r="AD315" s="279" t="e">
        <f>IF(tbl2020POS[[#This Row],[1B]]&gt;=GAMES_TO_QUALIFY,1,IF(tbl2020POS[[#This Row],[PRIMPOS]]="1B",1,0))</f>
        <v>#REF!</v>
      </c>
      <c r="AE315" s="279" t="e">
        <f>IF(tbl2020POS[[#This Row],[2B]]&gt;=GAMES_TO_QUALIFY,1,IF(tbl2020POS[[#This Row],[PRIMPOS]]="2B",1,0))</f>
        <v>#REF!</v>
      </c>
      <c r="AF315" s="279" t="e">
        <f>IF(tbl2020POS[[#This Row],[3B]]&gt;=GAMES_TO_QUALIFY,1,IF(tbl2020POS[[#This Row],[PRIMPOS]]="3B",1,0))</f>
        <v>#REF!</v>
      </c>
      <c r="AG315" s="279" t="e">
        <f>IF(tbl2020POS[[#This Row],[SS]]&gt;=GAMES_TO_QUALIFY,1,IF(tbl2020POS[[#This Row],[PRIMPOS]]="SS",1,0))</f>
        <v>#REF!</v>
      </c>
      <c r="AH315" s="279" t="e">
        <f>IF(tbl2020POS[[#This Row],[LF]]&gt;=GAMES_TO_QUALIFY,1,0)</f>
        <v>#REF!</v>
      </c>
      <c r="AI315" s="279" t="e">
        <f>IF(tbl2020POS[[#This Row],[CF]]&gt;=GAMES_TO_QUALIFY,1,0)</f>
        <v>#REF!</v>
      </c>
      <c r="AJ315" s="279" t="e">
        <f>IF(tbl2020POS[[#This Row],[RF]]&gt;=GAMES_TO_QUALIFY,1,0)</f>
        <v>#REF!</v>
      </c>
      <c r="AK315" s="279" t="e">
        <f>IF(tbl2020POS[[#This Row],[OF]]&gt;=GAMES_TO_QUALIFY,1,IF(tbl2020POS[[#This Row],[PRIMPOS]]="OF",1,0))</f>
        <v>#REF!</v>
      </c>
      <c r="AL315" s="279" t="e">
        <f>IF(tbl2020POS[[#This Row],[DH]]&gt;=GAMES_TO_QUALIFY,1,IF(tbl2020POS[[#This Row],[PRIMPOS]]="DH",1,0))</f>
        <v>#REF!</v>
      </c>
      <c r="AM315" s="279" t="e" cm="1">
        <f t="array" aca="1" ref="AM3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5" s="280" t="str">
        <f>IFERROR(LEFT(tbl2020POS[[#This Row],[POSROUGH]],LEN(tbl2020POS[[#This Row],[POSROUGH]])-1),"")</f>
        <v/>
      </c>
      <c r="AP31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6" spans="1:42" x14ac:dyDescent="0.3">
      <c r="A316" s="277">
        <v>313</v>
      </c>
      <c r="B316" t="s">
        <v>20875</v>
      </c>
      <c r="C316" s="277">
        <v>33</v>
      </c>
      <c r="D316" s="278" t="s">
        <v>20628</v>
      </c>
      <c r="E316" s="277">
        <v>9</v>
      </c>
      <c r="F316" s="277">
        <v>11</v>
      </c>
      <c r="G316" s="277">
        <v>0</v>
      </c>
      <c r="H316" s="277">
        <v>0</v>
      </c>
      <c r="I316" s="277">
        <v>11</v>
      </c>
      <c r="J316" s="277">
        <v>11</v>
      </c>
      <c r="K316" s="277">
        <v>0</v>
      </c>
      <c r="L316" s="277">
        <v>0</v>
      </c>
      <c r="M316" s="277">
        <v>0</v>
      </c>
      <c r="N316" s="277">
        <v>0</v>
      </c>
      <c r="O316" s="277">
        <v>0</v>
      </c>
      <c r="P316" s="277">
        <v>0</v>
      </c>
      <c r="Q316" s="277">
        <v>0</v>
      </c>
      <c r="R316" s="277">
        <v>0</v>
      </c>
      <c r="S316" s="277">
        <v>0</v>
      </c>
      <c r="T316" s="277">
        <v>0</v>
      </c>
      <c r="U316" s="277">
        <v>0</v>
      </c>
      <c r="V316" s="277">
        <v>0</v>
      </c>
      <c r="W316" s="279" t="e">
        <f t="shared" si="4"/>
        <v>#REF!</v>
      </c>
      <c r="X316" s="279" t="s">
        <v>1901</v>
      </c>
      <c r="Y3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6" s="279">
        <f>IF(MAX(tbl2020POS[[#This Row],[P]:[PR]])=tbl2020POS[[#This Row],[P]],1,0)</f>
        <v>1</v>
      </c>
      <c r="AA316" s="279">
        <f>IF(tbl2020POS[[#This Row],[QUALP]]=1,IF(tbl2020POS[[#This Row],[GS]]&gt;=GS_TO_QUALIFY,1,0),0)</f>
        <v>0</v>
      </c>
      <c r="AB316" s="279">
        <f>IF(tbl2020POS[[#This Row],[QUALP]]=1,IF(tbl2020POS[[#This Row],[G]]-tbl2020POS[[#This Row],[GS]]&gt;=RP_APP_TO_QUALIFY,1,0),0)</f>
        <v>1</v>
      </c>
      <c r="AC316" s="279" t="e">
        <f>IF(tbl2020POS[[#This Row],[C]]&gt;=GAMES_TO_QUALIFY,1,IF(tbl2020POS[[#This Row],[PRIMPOS]]="C",1,0))</f>
        <v>#REF!</v>
      </c>
      <c r="AD316" s="279" t="e">
        <f>IF(tbl2020POS[[#This Row],[1B]]&gt;=GAMES_TO_QUALIFY,1,IF(tbl2020POS[[#This Row],[PRIMPOS]]="1B",1,0))</f>
        <v>#REF!</v>
      </c>
      <c r="AE316" s="279" t="e">
        <f>IF(tbl2020POS[[#This Row],[2B]]&gt;=GAMES_TO_QUALIFY,1,IF(tbl2020POS[[#This Row],[PRIMPOS]]="2B",1,0))</f>
        <v>#REF!</v>
      </c>
      <c r="AF316" s="279" t="e">
        <f>IF(tbl2020POS[[#This Row],[3B]]&gt;=GAMES_TO_QUALIFY,1,IF(tbl2020POS[[#This Row],[PRIMPOS]]="3B",1,0))</f>
        <v>#REF!</v>
      </c>
      <c r="AG316" s="279" t="e">
        <f>IF(tbl2020POS[[#This Row],[SS]]&gt;=GAMES_TO_QUALIFY,1,IF(tbl2020POS[[#This Row],[PRIMPOS]]="SS",1,0))</f>
        <v>#REF!</v>
      </c>
      <c r="AH316" s="279" t="e">
        <f>IF(tbl2020POS[[#This Row],[LF]]&gt;=GAMES_TO_QUALIFY,1,0)</f>
        <v>#REF!</v>
      </c>
      <c r="AI316" s="279" t="e">
        <f>IF(tbl2020POS[[#This Row],[CF]]&gt;=GAMES_TO_QUALIFY,1,0)</f>
        <v>#REF!</v>
      </c>
      <c r="AJ316" s="279" t="e">
        <f>IF(tbl2020POS[[#This Row],[RF]]&gt;=GAMES_TO_QUALIFY,1,0)</f>
        <v>#REF!</v>
      </c>
      <c r="AK316" s="279" t="e">
        <f>IF(tbl2020POS[[#This Row],[OF]]&gt;=GAMES_TO_QUALIFY,1,IF(tbl2020POS[[#This Row],[PRIMPOS]]="OF",1,0))</f>
        <v>#REF!</v>
      </c>
      <c r="AL316" s="279" t="e">
        <f>IF(tbl2020POS[[#This Row],[DH]]&gt;=GAMES_TO_QUALIFY,1,IF(tbl2020POS[[#This Row],[PRIMPOS]]="DH",1,0))</f>
        <v>#REF!</v>
      </c>
      <c r="AM316" s="279" t="str" cm="1">
        <f t="array" aca="1" ref="AM3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6" s="280" t="str">
        <f>IFERROR(LEFT(tbl2020POS[[#This Row],[POSROUGH]],LEN(tbl2020POS[[#This Row],[POSROUGH]])-1),"")</f>
        <v/>
      </c>
      <c r="AP31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17" spans="1:42" x14ac:dyDescent="0.3">
      <c r="A317" s="277">
        <v>314</v>
      </c>
      <c r="B317" t="s">
        <v>20876</v>
      </c>
      <c r="C317" s="277">
        <v>24</v>
      </c>
      <c r="D317" s="278" t="s">
        <v>1526</v>
      </c>
      <c r="E317" s="277" t="s">
        <v>20557</v>
      </c>
      <c r="F317" s="277">
        <v>3</v>
      </c>
      <c r="G317" s="277">
        <v>0</v>
      </c>
      <c r="H317" s="277">
        <v>0</v>
      </c>
      <c r="I317" s="277">
        <v>3</v>
      </c>
      <c r="J317" s="277">
        <v>3</v>
      </c>
      <c r="K317" s="277">
        <v>0</v>
      </c>
      <c r="L317" s="277">
        <v>0</v>
      </c>
      <c r="M317" s="277">
        <v>0</v>
      </c>
      <c r="N317" s="277">
        <v>0</v>
      </c>
      <c r="O317" s="277">
        <v>0</v>
      </c>
      <c r="P317" s="277">
        <v>0</v>
      </c>
      <c r="Q317" s="277">
        <v>0</v>
      </c>
      <c r="R317" s="277">
        <v>0</v>
      </c>
      <c r="S317" s="277">
        <v>0</v>
      </c>
      <c r="T317" s="277">
        <v>0</v>
      </c>
      <c r="U317" s="277">
        <v>0</v>
      </c>
      <c r="V317" s="277">
        <v>0</v>
      </c>
      <c r="W317" s="279" t="e">
        <f t="shared" si="4"/>
        <v>#REF!</v>
      </c>
      <c r="X317" s="279" t="s">
        <v>21894</v>
      </c>
      <c r="Y3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7" s="279">
        <f>IF(MAX(tbl2020POS[[#This Row],[P]:[PR]])=tbl2020POS[[#This Row],[P]],1,0)</f>
        <v>1</v>
      </c>
      <c r="AA317" s="279">
        <f>IF(tbl2020POS[[#This Row],[QUALP]]=1,IF(tbl2020POS[[#This Row],[GS]]&gt;=GS_TO_QUALIFY,1,0),0)</f>
        <v>0</v>
      </c>
      <c r="AB317" s="279">
        <f>IF(tbl2020POS[[#This Row],[QUALP]]=1,IF(tbl2020POS[[#This Row],[G]]-tbl2020POS[[#This Row],[GS]]&gt;=RP_APP_TO_QUALIFY,1,0),0)</f>
        <v>0</v>
      </c>
      <c r="AC317" s="279" t="e">
        <f>IF(tbl2020POS[[#This Row],[C]]&gt;=GAMES_TO_QUALIFY,1,IF(tbl2020POS[[#This Row],[PRIMPOS]]="C",1,0))</f>
        <v>#REF!</v>
      </c>
      <c r="AD317" s="279" t="e">
        <f>IF(tbl2020POS[[#This Row],[1B]]&gt;=GAMES_TO_QUALIFY,1,IF(tbl2020POS[[#This Row],[PRIMPOS]]="1B",1,0))</f>
        <v>#REF!</v>
      </c>
      <c r="AE317" s="279" t="e">
        <f>IF(tbl2020POS[[#This Row],[2B]]&gt;=GAMES_TO_QUALIFY,1,IF(tbl2020POS[[#This Row],[PRIMPOS]]="2B",1,0))</f>
        <v>#REF!</v>
      </c>
      <c r="AF317" s="279" t="e">
        <f>IF(tbl2020POS[[#This Row],[3B]]&gt;=GAMES_TO_QUALIFY,1,IF(tbl2020POS[[#This Row],[PRIMPOS]]="3B",1,0))</f>
        <v>#REF!</v>
      </c>
      <c r="AG317" s="279" t="e">
        <f>IF(tbl2020POS[[#This Row],[SS]]&gt;=GAMES_TO_QUALIFY,1,IF(tbl2020POS[[#This Row],[PRIMPOS]]="SS",1,0))</f>
        <v>#REF!</v>
      </c>
      <c r="AH317" s="279" t="e">
        <f>IF(tbl2020POS[[#This Row],[LF]]&gt;=GAMES_TO_QUALIFY,1,0)</f>
        <v>#REF!</v>
      </c>
      <c r="AI317" s="279" t="e">
        <f>IF(tbl2020POS[[#This Row],[CF]]&gt;=GAMES_TO_QUALIFY,1,0)</f>
        <v>#REF!</v>
      </c>
      <c r="AJ317" s="279" t="e">
        <f>IF(tbl2020POS[[#This Row],[RF]]&gt;=GAMES_TO_QUALIFY,1,0)</f>
        <v>#REF!</v>
      </c>
      <c r="AK317" s="279" t="e">
        <f>IF(tbl2020POS[[#This Row],[OF]]&gt;=GAMES_TO_QUALIFY,1,IF(tbl2020POS[[#This Row],[PRIMPOS]]="OF",1,0))</f>
        <v>#REF!</v>
      </c>
      <c r="AL317" s="279" t="e">
        <f>IF(tbl2020POS[[#This Row],[DH]]&gt;=GAMES_TO_QUALIFY,1,IF(tbl2020POS[[#This Row],[PRIMPOS]]="DH",1,0))</f>
        <v>#REF!</v>
      </c>
      <c r="AM317" s="279" t="str" cm="1">
        <f t="array" aca="1" ref="AM3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7" s="280" t="str">
        <f>IFERROR(LEFT(tbl2020POS[[#This Row],[POSROUGH]],LEN(tbl2020POS[[#This Row],[POSROUGH]])-1),"")</f>
        <v/>
      </c>
      <c r="AP31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18" spans="1:42" x14ac:dyDescent="0.3">
      <c r="A318" s="277">
        <v>315</v>
      </c>
      <c r="B318" t="s">
        <v>20877</v>
      </c>
      <c r="C318" s="277">
        <v>33</v>
      </c>
      <c r="D318" s="278" t="s">
        <v>1509</v>
      </c>
      <c r="E318" s="277">
        <v>9</v>
      </c>
      <c r="F318" s="277">
        <v>7</v>
      </c>
      <c r="G318" s="277">
        <v>4</v>
      </c>
      <c r="H318" s="277">
        <v>7</v>
      </c>
      <c r="I318" s="277">
        <v>5</v>
      </c>
      <c r="J318" s="277">
        <v>0</v>
      </c>
      <c r="K318" s="277">
        <v>0</v>
      </c>
      <c r="L318" s="277">
        <v>0</v>
      </c>
      <c r="M318" s="277">
        <v>5</v>
      </c>
      <c r="N318" s="277">
        <v>0</v>
      </c>
      <c r="O318" s="277">
        <v>0</v>
      </c>
      <c r="P318" s="277">
        <v>0</v>
      </c>
      <c r="Q318" s="277">
        <v>0</v>
      </c>
      <c r="R318" s="277">
        <v>0</v>
      </c>
      <c r="S318" s="277">
        <v>0</v>
      </c>
      <c r="T318" s="277">
        <v>1</v>
      </c>
      <c r="U318" s="277">
        <v>1</v>
      </c>
      <c r="V318" s="277">
        <v>0</v>
      </c>
      <c r="W318" s="279" t="e">
        <f t="shared" si="4"/>
        <v>#REF!</v>
      </c>
      <c r="X318" s="279" t="s">
        <v>1913</v>
      </c>
      <c r="Y3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18" s="279">
        <f>IF(MAX(tbl2020POS[[#This Row],[P]:[PR]])=tbl2020POS[[#This Row],[P]],1,0)</f>
        <v>0</v>
      </c>
      <c r="AA318" s="279">
        <f>IF(tbl2020POS[[#This Row],[QUALP]]=1,IF(tbl2020POS[[#This Row],[GS]]&gt;=GS_TO_QUALIFY,1,0),0)</f>
        <v>0</v>
      </c>
      <c r="AB318" s="279">
        <f>IF(tbl2020POS[[#This Row],[QUALP]]=1,IF(tbl2020POS[[#This Row],[G]]-tbl2020POS[[#This Row],[GS]]&gt;=RP_APP_TO_QUALIFY,1,0),0)</f>
        <v>0</v>
      </c>
      <c r="AC318" s="279" t="e">
        <f>IF(tbl2020POS[[#This Row],[C]]&gt;=GAMES_TO_QUALIFY,1,IF(tbl2020POS[[#This Row],[PRIMPOS]]="C",1,0))</f>
        <v>#REF!</v>
      </c>
      <c r="AD318" s="279" t="e">
        <f>IF(tbl2020POS[[#This Row],[1B]]&gt;=GAMES_TO_QUALIFY,1,IF(tbl2020POS[[#This Row],[PRIMPOS]]="1B",1,0))</f>
        <v>#REF!</v>
      </c>
      <c r="AE318" s="279" t="e">
        <f>IF(tbl2020POS[[#This Row],[2B]]&gt;=GAMES_TO_QUALIFY,1,IF(tbl2020POS[[#This Row],[PRIMPOS]]="2B",1,0))</f>
        <v>#REF!</v>
      </c>
      <c r="AF318" s="279" t="e">
        <f>IF(tbl2020POS[[#This Row],[3B]]&gt;=GAMES_TO_QUALIFY,1,IF(tbl2020POS[[#This Row],[PRIMPOS]]="3B",1,0))</f>
        <v>#REF!</v>
      </c>
      <c r="AG318" s="279" t="e">
        <f>IF(tbl2020POS[[#This Row],[SS]]&gt;=GAMES_TO_QUALIFY,1,IF(tbl2020POS[[#This Row],[PRIMPOS]]="SS",1,0))</f>
        <v>#REF!</v>
      </c>
      <c r="AH318" s="279" t="e">
        <f>IF(tbl2020POS[[#This Row],[LF]]&gt;=GAMES_TO_QUALIFY,1,0)</f>
        <v>#REF!</v>
      </c>
      <c r="AI318" s="279" t="e">
        <f>IF(tbl2020POS[[#This Row],[CF]]&gt;=GAMES_TO_QUALIFY,1,0)</f>
        <v>#REF!</v>
      </c>
      <c r="AJ318" s="279" t="e">
        <f>IF(tbl2020POS[[#This Row],[RF]]&gt;=GAMES_TO_QUALIFY,1,0)</f>
        <v>#REF!</v>
      </c>
      <c r="AK318" s="279" t="e">
        <f>IF(tbl2020POS[[#This Row],[OF]]&gt;=GAMES_TO_QUALIFY,1,IF(tbl2020POS[[#This Row],[PRIMPOS]]="OF",1,0))</f>
        <v>#REF!</v>
      </c>
      <c r="AL318" s="279" t="e">
        <f>IF(tbl2020POS[[#This Row],[DH]]&gt;=GAMES_TO_QUALIFY,1,IF(tbl2020POS[[#This Row],[PRIMPOS]]="DH",1,0))</f>
        <v>#REF!</v>
      </c>
      <c r="AM318" s="279" t="e" cm="1">
        <f t="array" aca="1" ref="AM3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8" s="280" t="str">
        <f>IFERROR(LEFT(tbl2020POS[[#This Row],[POSROUGH]],LEN(tbl2020POS[[#This Row],[POSROUGH]])-1),"")</f>
        <v/>
      </c>
      <c r="AP31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9" spans="1:42" x14ac:dyDescent="0.3">
      <c r="A319" s="277">
        <v>316</v>
      </c>
      <c r="B319" t="s">
        <v>20878</v>
      </c>
      <c r="C319" s="277">
        <v>28</v>
      </c>
      <c r="D319" s="278" t="s">
        <v>20567</v>
      </c>
      <c r="E319" s="277">
        <v>4</v>
      </c>
      <c r="F319" s="277">
        <v>44</v>
      </c>
      <c r="G319" s="277">
        <v>44</v>
      </c>
      <c r="H319" s="277">
        <v>44</v>
      </c>
      <c r="I319" s="277">
        <v>44</v>
      </c>
      <c r="J319" s="277">
        <v>0</v>
      </c>
      <c r="K319" s="277">
        <v>0</v>
      </c>
      <c r="L319" s="277">
        <v>28</v>
      </c>
      <c r="M319" s="277">
        <v>0</v>
      </c>
      <c r="N319" s="277">
        <v>1</v>
      </c>
      <c r="O319" s="277">
        <v>0</v>
      </c>
      <c r="P319" s="277">
        <v>2</v>
      </c>
      <c r="Q319" s="277">
        <v>0</v>
      </c>
      <c r="R319" s="277">
        <v>18</v>
      </c>
      <c r="S319" s="277">
        <v>20</v>
      </c>
      <c r="T319" s="277">
        <v>0</v>
      </c>
      <c r="U319" s="277">
        <v>0</v>
      </c>
      <c r="V319" s="277">
        <v>0</v>
      </c>
      <c r="W319" s="279" t="e">
        <f t="shared" si="4"/>
        <v>#REF!</v>
      </c>
      <c r="X319" s="279" t="s">
        <v>12786</v>
      </c>
      <c r="Y3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19" s="279">
        <f>IF(MAX(tbl2020POS[[#This Row],[P]:[PR]])=tbl2020POS[[#This Row],[P]],1,0)</f>
        <v>0</v>
      </c>
      <c r="AA319" s="279">
        <f>IF(tbl2020POS[[#This Row],[QUALP]]=1,IF(tbl2020POS[[#This Row],[GS]]&gt;=GS_TO_QUALIFY,1,0),0)</f>
        <v>0</v>
      </c>
      <c r="AB319" s="279">
        <f>IF(tbl2020POS[[#This Row],[QUALP]]=1,IF(tbl2020POS[[#This Row],[G]]-tbl2020POS[[#This Row],[GS]]&gt;=RP_APP_TO_QUALIFY,1,0),0)</f>
        <v>0</v>
      </c>
      <c r="AC319" s="279" t="e">
        <f>IF(tbl2020POS[[#This Row],[C]]&gt;=GAMES_TO_QUALIFY,1,IF(tbl2020POS[[#This Row],[PRIMPOS]]="C",1,0))</f>
        <v>#REF!</v>
      </c>
      <c r="AD319" s="279" t="e">
        <f>IF(tbl2020POS[[#This Row],[1B]]&gt;=GAMES_TO_QUALIFY,1,IF(tbl2020POS[[#This Row],[PRIMPOS]]="1B",1,0))</f>
        <v>#REF!</v>
      </c>
      <c r="AE319" s="279" t="e">
        <f>IF(tbl2020POS[[#This Row],[2B]]&gt;=GAMES_TO_QUALIFY,1,IF(tbl2020POS[[#This Row],[PRIMPOS]]="2B",1,0))</f>
        <v>#REF!</v>
      </c>
      <c r="AF319" s="279" t="e">
        <f>IF(tbl2020POS[[#This Row],[3B]]&gt;=GAMES_TO_QUALIFY,1,IF(tbl2020POS[[#This Row],[PRIMPOS]]="3B",1,0))</f>
        <v>#REF!</v>
      </c>
      <c r="AG319" s="279" t="e">
        <f>IF(tbl2020POS[[#This Row],[SS]]&gt;=GAMES_TO_QUALIFY,1,IF(tbl2020POS[[#This Row],[PRIMPOS]]="SS",1,0))</f>
        <v>#REF!</v>
      </c>
      <c r="AH319" s="279" t="e">
        <f>IF(tbl2020POS[[#This Row],[LF]]&gt;=GAMES_TO_QUALIFY,1,0)</f>
        <v>#REF!</v>
      </c>
      <c r="AI319" s="279" t="e">
        <f>IF(tbl2020POS[[#This Row],[CF]]&gt;=GAMES_TO_QUALIFY,1,0)</f>
        <v>#REF!</v>
      </c>
      <c r="AJ319" s="279" t="e">
        <f>IF(tbl2020POS[[#This Row],[RF]]&gt;=GAMES_TO_QUALIFY,1,0)</f>
        <v>#REF!</v>
      </c>
      <c r="AK319" s="279" t="e">
        <f>IF(tbl2020POS[[#This Row],[OF]]&gt;=GAMES_TO_QUALIFY,1,IF(tbl2020POS[[#This Row],[PRIMPOS]]="OF",1,0))</f>
        <v>#REF!</v>
      </c>
      <c r="AL319" s="279" t="e">
        <f>IF(tbl2020POS[[#This Row],[DH]]&gt;=GAMES_TO_QUALIFY,1,IF(tbl2020POS[[#This Row],[PRIMPOS]]="DH",1,0))</f>
        <v>#REF!</v>
      </c>
      <c r="AM319" s="279" t="e" cm="1">
        <f t="array" aca="1" ref="AM3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9" s="280" t="str">
        <f>IFERROR(LEFT(tbl2020POS[[#This Row],[POSROUGH]],LEN(tbl2020POS[[#This Row],[POSROUGH]])-1),"")</f>
        <v/>
      </c>
      <c r="AP31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0" spans="1:42" x14ac:dyDescent="0.3">
      <c r="A320" s="277">
        <v>317</v>
      </c>
      <c r="B320" t="s">
        <v>20879</v>
      </c>
      <c r="C320" s="277">
        <v>33</v>
      </c>
      <c r="D320" s="278" t="s">
        <v>20563</v>
      </c>
      <c r="E320" s="277">
        <v>6</v>
      </c>
      <c r="F320" s="277">
        <v>11</v>
      </c>
      <c r="G320" s="277">
        <v>0</v>
      </c>
      <c r="H320" s="277">
        <v>0</v>
      </c>
      <c r="I320" s="277">
        <v>11</v>
      </c>
      <c r="J320" s="277">
        <v>11</v>
      </c>
      <c r="K320" s="277">
        <v>0</v>
      </c>
      <c r="L320" s="277">
        <v>0</v>
      </c>
      <c r="M320" s="277">
        <v>0</v>
      </c>
      <c r="N320" s="277">
        <v>0</v>
      </c>
      <c r="O320" s="277">
        <v>0</v>
      </c>
      <c r="P320" s="277">
        <v>0</v>
      </c>
      <c r="Q320" s="277">
        <v>0</v>
      </c>
      <c r="R320" s="277">
        <v>0</v>
      </c>
      <c r="S320" s="277">
        <v>0</v>
      </c>
      <c r="T320" s="277">
        <v>0</v>
      </c>
      <c r="U320" s="277">
        <v>0</v>
      </c>
      <c r="V320" s="277">
        <v>0</v>
      </c>
      <c r="W320" s="279" t="e">
        <f t="shared" si="4"/>
        <v>#REF!</v>
      </c>
      <c r="X320" s="279" t="s">
        <v>14076</v>
      </c>
      <c r="Y3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0" s="279">
        <f>IF(MAX(tbl2020POS[[#This Row],[P]:[PR]])=tbl2020POS[[#This Row],[P]],1,0)</f>
        <v>1</v>
      </c>
      <c r="AA320" s="279">
        <f>IF(tbl2020POS[[#This Row],[QUALP]]=1,IF(tbl2020POS[[#This Row],[GS]]&gt;=GS_TO_QUALIFY,1,0),0)</f>
        <v>0</v>
      </c>
      <c r="AB320" s="279">
        <f>IF(tbl2020POS[[#This Row],[QUALP]]=1,IF(tbl2020POS[[#This Row],[G]]-tbl2020POS[[#This Row],[GS]]&gt;=RP_APP_TO_QUALIFY,1,0),0)</f>
        <v>1</v>
      </c>
      <c r="AC320" s="279" t="e">
        <f>IF(tbl2020POS[[#This Row],[C]]&gt;=GAMES_TO_QUALIFY,1,IF(tbl2020POS[[#This Row],[PRIMPOS]]="C",1,0))</f>
        <v>#REF!</v>
      </c>
      <c r="AD320" s="279" t="e">
        <f>IF(tbl2020POS[[#This Row],[1B]]&gt;=GAMES_TO_QUALIFY,1,IF(tbl2020POS[[#This Row],[PRIMPOS]]="1B",1,0))</f>
        <v>#REF!</v>
      </c>
      <c r="AE320" s="279" t="e">
        <f>IF(tbl2020POS[[#This Row],[2B]]&gt;=GAMES_TO_QUALIFY,1,IF(tbl2020POS[[#This Row],[PRIMPOS]]="2B",1,0))</f>
        <v>#REF!</v>
      </c>
      <c r="AF320" s="279" t="e">
        <f>IF(tbl2020POS[[#This Row],[3B]]&gt;=GAMES_TO_QUALIFY,1,IF(tbl2020POS[[#This Row],[PRIMPOS]]="3B",1,0))</f>
        <v>#REF!</v>
      </c>
      <c r="AG320" s="279" t="e">
        <f>IF(tbl2020POS[[#This Row],[SS]]&gt;=GAMES_TO_QUALIFY,1,IF(tbl2020POS[[#This Row],[PRIMPOS]]="SS",1,0))</f>
        <v>#REF!</v>
      </c>
      <c r="AH320" s="279" t="e">
        <f>IF(tbl2020POS[[#This Row],[LF]]&gt;=GAMES_TO_QUALIFY,1,0)</f>
        <v>#REF!</v>
      </c>
      <c r="AI320" s="279" t="e">
        <f>IF(tbl2020POS[[#This Row],[CF]]&gt;=GAMES_TO_QUALIFY,1,0)</f>
        <v>#REF!</v>
      </c>
      <c r="AJ320" s="279" t="e">
        <f>IF(tbl2020POS[[#This Row],[RF]]&gt;=GAMES_TO_QUALIFY,1,0)</f>
        <v>#REF!</v>
      </c>
      <c r="AK320" s="279" t="e">
        <f>IF(tbl2020POS[[#This Row],[OF]]&gt;=GAMES_TO_QUALIFY,1,IF(tbl2020POS[[#This Row],[PRIMPOS]]="OF",1,0))</f>
        <v>#REF!</v>
      </c>
      <c r="AL320" s="279" t="e">
        <f>IF(tbl2020POS[[#This Row],[DH]]&gt;=GAMES_TO_QUALIFY,1,IF(tbl2020POS[[#This Row],[PRIMPOS]]="DH",1,0))</f>
        <v>#REF!</v>
      </c>
      <c r="AM320" s="279" t="str" cm="1">
        <f t="array" aca="1" ref="AM3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0" s="280" t="str">
        <f>IFERROR(LEFT(tbl2020POS[[#This Row],[POSROUGH]],LEN(tbl2020POS[[#This Row],[POSROUGH]])-1),"")</f>
        <v/>
      </c>
      <c r="AP32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21" spans="1:42" x14ac:dyDescent="0.3">
      <c r="A321" s="277">
        <v>318</v>
      </c>
      <c r="B321" t="s">
        <v>20880</v>
      </c>
      <c r="C321" s="277">
        <v>27</v>
      </c>
      <c r="D321" s="278" t="s">
        <v>1426</v>
      </c>
      <c r="E321" s="277">
        <v>6</v>
      </c>
      <c r="F321" s="277">
        <v>21</v>
      </c>
      <c r="G321" s="277">
        <v>14</v>
      </c>
      <c r="H321" s="277">
        <v>21</v>
      </c>
      <c r="I321" s="277">
        <v>21</v>
      </c>
      <c r="J321" s="277">
        <v>0</v>
      </c>
      <c r="K321" s="277">
        <v>0</v>
      </c>
      <c r="L321" s="277">
        <v>0</v>
      </c>
      <c r="M321" s="277">
        <v>4</v>
      </c>
      <c r="N321" s="277">
        <v>16</v>
      </c>
      <c r="O321" s="277">
        <v>2</v>
      </c>
      <c r="P321" s="277">
        <v>0</v>
      </c>
      <c r="Q321" s="277">
        <v>0</v>
      </c>
      <c r="R321" s="277">
        <v>0</v>
      </c>
      <c r="S321" s="277">
        <v>0</v>
      </c>
      <c r="T321" s="277">
        <v>0</v>
      </c>
      <c r="U321" s="277">
        <v>1</v>
      </c>
      <c r="V321" s="277">
        <v>0</v>
      </c>
      <c r="W321" s="279" t="e">
        <f t="shared" si="4"/>
        <v>#REF!</v>
      </c>
      <c r="X321" s="279" t="s">
        <v>12127</v>
      </c>
      <c r="Y3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21" s="279">
        <f>IF(MAX(tbl2020POS[[#This Row],[P]:[PR]])=tbl2020POS[[#This Row],[P]],1,0)</f>
        <v>0</v>
      </c>
      <c r="AA321" s="279">
        <f>IF(tbl2020POS[[#This Row],[QUALP]]=1,IF(tbl2020POS[[#This Row],[GS]]&gt;=GS_TO_QUALIFY,1,0),0)</f>
        <v>0</v>
      </c>
      <c r="AB321" s="279">
        <f>IF(tbl2020POS[[#This Row],[QUALP]]=1,IF(tbl2020POS[[#This Row],[G]]-tbl2020POS[[#This Row],[GS]]&gt;=RP_APP_TO_QUALIFY,1,0),0)</f>
        <v>0</v>
      </c>
      <c r="AC321" s="279" t="e">
        <f>IF(tbl2020POS[[#This Row],[C]]&gt;=GAMES_TO_QUALIFY,1,IF(tbl2020POS[[#This Row],[PRIMPOS]]="C",1,0))</f>
        <v>#REF!</v>
      </c>
      <c r="AD321" s="279" t="e">
        <f>IF(tbl2020POS[[#This Row],[1B]]&gt;=GAMES_TO_QUALIFY,1,IF(tbl2020POS[[#This Row],[PRIMPOS]]="1B",1,0))</f>
        <v>#REF!</v>
      </c>
      <c r="AE321" s="279" t="e">
        <f>IF(tbl2020POS[[#This Row],[2B]]&gt;=GAMES_TO_QUALIFY,1,IF(tbl2020POS[[#This Row],[PRIMPOS]]="2B",1,0))</f>
        <v>#REF!</v>
      </c>
      <c r="AF321" s="279" t="e">
        <f>IF(tbl2020POS[[#This Row],[3B]]&gt;=GAMES_TO_QUALIFY,1,IF(tbl2020POS[[#This Row],[PRIMPOS]]="3B",1,0))</f>
        <v>#REF!</v>
      </c>
      <c r="AG321" s="279" t="e">
        <f>IF(tbl2020POS[[#This Row],[SS]]&gt;=GAMES_TO_QUALIFY,1,IF(tbl2020POS[[#This Row],[PRIMPOS]]="SS",1,0))</f>
        <v>#REF!</v>
      </c>
      <c r="AH321" s="279" t="e">
        <f>IF(tbl2020POS[[#This Row],[LF]]&gt;=GAMES_TO_QUALIFY,1,0)</f>
        <v>#REF!</v>
      </c>
      <c r="AI321" s="279" t="e">
        <f>IF(tbl2020POS[[#This Row],[CF]]&gt;=GAMES_TO_QUALIFY,1,0)</f>
        <v>#REF!</v>
      </c>
      <c r="AJ321" s="279" t="e">
        <f>IF(tbl2020POS[[#This Row],[RF]]&gt;=GAMES_TO_QUALIFY,1,0)</f>
        <v>#REF!</v>
      </c>
      <c r="AK321" s="279" t="e">
        <f>IF(tbl2020POS[[#This Row],[OF]]&gt;=GAMES_TO_QUALIFY,1,IF(tbl2020POS[[#This Row],[PRIMPOS]]="OF",1,0))</f>
        <v>#REF!</v>
      </c>
      <c r="AL321" s="279" t="e">
        <f>IF(tbl2020POS[[#This Row],[DH]]&gt;=GAMES_TO_QUALIFY,1,IF(tbl2020POS[[#This Row],[PRIMPOS]]="DH",1,0))</f>
        <v>#REF!</v>
      </c>
      <c r="AM321" s="279" t="e" cm="1">
        <f t="array" aca="1" ref="AM3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1" s="280" t="str">
        <f>IFERROR(LEFT(tbl2020POS[[#This Row],[POSROUGH]],LEN(tbl2020POS[[#This Row],[POSROUGH]])-1),"")</f>
        <v/>
      </c>
      <c r="AP32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2" spans="1:42" x14ac:dyDescent="0.3">
      <c r="A322" s="277">
        <v>319</v>
      </c>
      <c r="B322" t="s">
        <v>20881</v>
      </c>
      <c r="C322" s="277">
        <v>25</v>
      </c>
      <c r="D322" s="278" t="s">
        <v>20607</v>
      </c>
      <c r="E322" s="277">
        <v>2</v>
      </c>
      <c r="F322" s="277">
        <v>54</v>
      </c>
      <c r="G322" s="277">
        <v>46</v>
      </c>
      <c r="H322" s="277">
        <v>54</v>
      </c>
      <c r="I322" s="277">
        <v>54</v>
      </c>
      <c r="J322" s="277">
        <v>0</v>
      </c>
      <c r="K322" s="277">
        <v>0</v>
      </c>
      <c r="L322" s="277">
        <v>0</v>
      </c>
      <c r="M322" s="277">
        <v>8</v>
      </c>
      <c r="N322" s="277">
        <v>0</v>
      </c>
      <c r="O322" s="277">
        <v>8</v>
      </c>
      <c r="P322" s="277">
        <v>0</v>
      </c>
      <c r="Q322" s="277">
        <v>44</v>
      </c>
      <c r="R322" s="277">
        <v>0</v>
      </c>
      <c r="S322" s="277">
        <v>44</v>
      </c>
      <c r="T322" s="277">
        <v>0</v>
      </c>
      <c r="U322" s="277">
        <v>1</v>
      </c>
      <c r="V322" s="277">
        <v>0</v>
      </c>
      <c r="W322" s="279" t="e">
        <f t="shared" si="4"/>
        <v>#REF!</v>
      </c>
      <c r="X322" s="279" t="s">
        <v>14079</v>
      </c>
      <c r="Y3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2" s="279">
        <f>IF(MAX(tbl2020POS[[#This Row],[P]:[PR]])=tbl2020POS[[#This Row],[P]],1,0)</f>
        <v>0</v>
      </c>
      <c r="AA322" s="279">
        <f>IF(tbl2020POS[[#This Row],[QUALP]]=1,IF(tbl2020POS[[#This Row],[GS]]&gt;=GS_TO_QUALIFY,1,0),0)</f>
        <v>0</v>
      </c>
      <c r="AB322" s="279">
        <f>IF(tbl2020POS[[#This Row],[QUALP]]=1,IF(tbl2020POS[[#This Row],[G]]-tbl2020POS[[#This Row],[GS]]&gt;=RP_APP_TO_QUALIFY,1,0),0)</f>
        <v>0</v>
      </c>
      <c r="AC322" s="279" t="e">
        <f>IF(tbl2020POS[[#This Row],[C]]&gt;=GAMES_TO_QUALIFY,1,IF(tbl2020POS[[#This Row],[PRIMPOS]]="C",1,0))</f>
        <v>#REF!</v>
      </c>
      <c r="AD322" s="279" t="e">
        <f>IF(tbl2020POS[[#This Row],[1B]]&gt;=GAMES_TO_QUALIFY,1,IF(tbl2020POS[[#This Row],[PRIMPOS]]="1B",1,0))</f>
        <v>#REF!</v>
      </c>
      <c r="AE322" s="279" t="e">
        <f>IF(tbl2020POS[[#This Row],[2B]]&gt;=GAMES_TO_QUALIFY,1,IF(tbl2020POS[[#This Row],[PRIMPOS]]="2B",1,0))</f>
        <v>#REF!</v>
      </c>
      <c r="AF322" s="279" t="e">
        <f>IF(tbl2020POS[[#This Row],[3B]]&gt;=GAMES_TO_QUALIFY,1,IF(tbl2020POS[[#This Row],[PRIMPOS]]="3B",1,0))</f>
        <v>#REF!</v>
      </c>
      <c r="AG322" s="279" t="e">
        <f>IF(tbl2020POS[[#This Row],[SS]]&gt;=GAMES_TO_QUALIFY,1,IF(tbl2020POS[[#This Row],[PRIMPOS]]="SS",1,0))</f>
        <v>#REF!</v>
      </c>
      <c r="AH322" s="279" t="e">
        <f>IF(tbl2020POS[[#This Row],[LF]]&gt;=GAMES_TO_QUALIFY,1,0)</f>
        <v>#REF!</v>
      </c>
      <c r="AI322" s="279" t="e">
        <f>IF(tbl2020POS[[#This Row],[CF]]&gt;=GAMES_TO_QUALIFY,1,0)</f>
        <v>#REF!</v>
      </c>
      <c r="AJ322" s="279" t="e">
        <f>IF(tbl2020POS[[#This Row],[RF]]&gt;=GAMES_TO_QUALIFY,1,0)</f>
        <v>#REF!</v>
      </c>
      <c r="AK322" s="279" t="e">
        <f>IF(tbl2020POS[[#This Row],[OF]]&gt;=GAMES_TO_QUALIFY,1,IF(tbl2020POS[[#This Row],[PRIMPOS]]="OF",1,0))</f>
        <v>#REF!</v>
      </c>
      <c r="AL322" s="279" t="e">
        <f>IF(tbl2020POS[[#This Row],[DH]]&gt;=GAMES_TO_QUALIFY,1,IF(tbl2020POS[[#This Row],[PRIMPOS]]="DH",1,0))</f>
        <v>#REF!</v>
      </c>
      <c r="AM322" s="279" t="e" cm="1">
        <f t="array" aca="1" ref="AM3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2" s="280" t="str">
        <f>IFERROR(LEFT(tbl2020POS[[#This Row],[POSROUGH]],LEN(tbl2020POS[[#This Row],[POSROUGH]])-1),"")</f>
        <v/>
      </c>
      <c r="AP32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3" spans="1:42" x14ac:dyDescent="0.3">
      <c r="A323" s="277">
        <v>320</v>
      </c>
      <c r="B323" t="s">
        <v>20882</v>
      </c>
      <c r="C323" s="277">
        <v>29</v>
      </c>
      <c r="D323" s="278" t="s">
        <v>1565</v>
      </c>
      <c r="E323" s="277">
        <v>6</v>
      </c>
      <c r="F323" s="277">
        <v>22</v>
      </c>
      <c r="G323" s="277">
        <v>0</v>
      </c>
      <c r="H323" s="277">
        <v>0</v>
      </c>
      <c r="I323" s="277">
        <v>22</v>
      </c>
      <c r="J323" s="277">
        <v>22</v>
      </c>
      <c r="K323" s="277">
        <v>0</v>
      </c>
      <c r="L323" s="277">
        <v>0</v>
      </c>
      <c r="M323" s="277">
        <v>0</v>
      </c>
      <c r="N323" s="277">
        <v>0</v>
      </c>
      <c r="O323" s="277">
        <v>0</v>
      </c>
      <c r="P323" s="277">
        <v>0</v>
      </c>
      <c r="Q323" s="277">
        <v>0</v>
      </c>
      <c r="R323" s="277">
        <v>0</v>
      </c>
      <c r="S323" s="277">
        <v>0</v>
      </c>
      <c r="T323" s="277">
        <v>0</v>
      </c>
      <c r="U323" s="277">
        <v>0</v>
      </c>
      <c r="V323" s="277">
        <v>0</v>
      </c>
      <c r="W323" s="279" t="e">
        <f t="shared" si="4"/>
        <v>#REF!</v>
      </c>
      <c r="X323" s="279" t="s">
        <v>11033</v>
      </c>
      <c r="Y3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3" s="279">
        <f>IF(MAX(tbl2020POS[[#This Row],[P]:[PR]])=tbl2020POS[[#This Row],[P]],1,0)</f>
        <v>1</v>
      </c>
      <c r="AA323" s="279">
        <f>IF(tbl2020POS[[#This Row],[QUALP]]=1,IF(tbl2020POS[[#This Row],[GS]]&gt;=GS_TO_QUALIFY,1,0),0)</f>
        <v>0</v>
      </c>
      <c r="AB323" s="279">
        <f>IF(tbl2020POS[[#This Row],[QUALP]]=1,IF(tbl2020POS[[#This Row],[G]]-tbl2020POS[[#This Row],[GS]]&gt;=RP_APP_TO_QUALIFY,1,0),0)</f>
        <v>1</v>
      </c>
      <c r="AC323" s="279" t="e">
        <f>IF(tbl2020POS[[#This Row],[C]]&gt;=GAMES_TO_QUALIFY,1,IF(tbl2020POS[[#This Row],[PRIMPOS]]="C",1,0))</f>
        <v>#REF!</v>
      </c>
      <c r="AD323" s="279" t="e">
        <f>IF(tbl2020POS[[#This Row],[1B]]&gt;=GAMES_TO_QUALIFY,1,IF(tbl2020POS[[#This Row],[PRIMPOS]]="1B",1,0))</f>
        <v>#REF!</v>
      </c>
      <c r="AE323" s="279" t="e">
        <f>IF(tbl2020POS[[#This Row],[2B]]&gt;=GAMES_TO_QUALIFY,1,IF(tbl2020POS[[#This Row],[PRIMPOS]]="2B",1,0))</f>
        <v>#REF!</v>
      </c>
      <c r="AF323" s="279" t="e">
        <f>IF(tbl2020POS[[#This Row],[3B]]&gt;=GAMES_TO_QUALIFY,1,IF(tbl2020POS[[#This Row],[PRIMPOS]]="3B",1,0))</f>
        <v>#REF!</v>
      </c>
      <c r="AG323" s="279" t="e">
        <f>IF(tbl2020POS[[#This Row],[SS]]&gt;=GAMES_TO_QUALIFY,1,IF(tbl2020POS[[#This Row],[PRIMPOS]]="SS",1,0))</f>
        <v>#REF!</v>
      </c>
      <c r="AH323" s="279" t="e">
        <f>IF(tbl2020POS[[#This Row],[LF]]&gt;=GAMES_TO_QUALIFY,1,0)</f>
        <v>#REF!</v>
      </c>
      <c r="AI323" s="279" t="e">
        <f>IF(tbl2020POS[[#This Row],[CF]]&gt;=GAMES_TO_QUALIFY,1,0)</f>
        <v>#REF!</v>
      </c>
      <c r="AJ323" s="279" t="e">
        <f>IF(tbl2020POS[[#This Row],[RF]]&gt;=GAMES_TO_QUALIFY,1,0)</f>
        <v>#REF!</v>
      </c>
      <c r="AK323" s="279" t="e">
        <f>IF(tbl2020POS[[#This Row],[OF]]&gt;=GAMES_TO_QUALIFY,1,IF(tbl2020POS[[#This Row],[PRIMPOS]]="OF",1,0))</f>
        <v>#REF!</v>
      </c>
      <c r="AL323" s="279" t="e">
        <f>IF(tbl2020POS[[#This Row],[DH]]&gt;=GAMES_TO_QUALIFY,1,IF(tbl2020POS[[#This Row],[PRIMPOS]]="DH",1,0))</f>
        <v>#REF!</v>
      </c>
      <c r="AM323" s="279" t="str" cm="1">
        <f t="array" aca="1" ref="AM3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3" s="280" t="str">
        <f>IFERROR(LEFT(tbl2020POS[[#This Row],[POSROUGH]],LEN(tbl2020POS[[#This Row],[POSROUGH]])-1),"")</f>
        <v/>
      </c>
      <c r="AP32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24" spans="1:42" x14ac:dyDescent="0.3">
      <c r="A324" s="277">
        <v>321</v>
      </c>
      <c r="B324" t="s">
        <v>20883</v>
      </c>
      <c r="C324" s="277">
        <v>31</v>
      </c>
      <c r="D324" s="278" t="s">
        <v>20567</v>
      </c>
      <c r="E324" s="277">
        <v>10</v>
      </c>
      <c r="F324" s="277">
        <v>12</v>
      </c>
      <c r="G324" s="277">
        <v>11</v>
      </c>
      <c r="H324" s="277">
        <v>0</v>
      </c>
      <c r="I324" s="277">
        <v>12</v>
      </c>
      <c r="J324" s="277">
        <v>12</v>
      </c>
      <c r="K324" s="277">
        <v>0</v>
      </c>
      <c r="L324" s="277">
        <v>0</v>
      </c>
      <c r="M324" s="277">
        <v>0</v>
      </c>
      <c r="N324" s="277">
        <v>0</v>
      </c>
      <c r="O324" s="277">
        <v>0</v>
      </c>
      <c r="P324" s="277">
        <v>0</v>
      </c>
      <c r="Q324" s="277">
        <v>0</v>
      </c>
      <c r="R324" s="277">
        <v>0</v>
      </c>
      <c r="S324" s="277">
        <v>0</v>
      </c>
      <c r="T324" s="277">
        <v>0</v>
      </c>
      <c r="U324" s="277">
        <v>0</v>
      </c>
      <c r="V324" s="277">
        <v>0</v>
      </c>
      <c r="W324" s="279" t="e">
        <f t="shared" ref="W324:W387" si="5">IF(P324&gt;=GAMES_TO_QUALIFY,"LF","")&amp;IF(Q324&gt;=GAMES_TO_QUALIFY,"CF","")&amp;IF(R324&gt;=GAMES_TO_QUALIFY,"RF","")</f>
        <v>#REF!</v>
      </c>
      <c r="X324" s="279" t="s">
        <v>3481</v>
      </c>
      <c r="Y3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4" s="279">
        <f>IF(MAX(tbl2020POS[[#This Row],[P]:[PR]])=tbl2020POS[[#This Row],[P]],1,0)</f>
        <v>1</v>
      </c>
      <c r="AA324" s="279">
        <f>IF(tbl2020POS[[#This Row],[QUALP]]=1,IF(tbl2020POS[[#This Row],[GS]]&gt;=GS_TO_QUALIFY,1,0),0)</f>
        <v>1</v>
      </c>
      <c r="AB324" s="279">
        <f>IF(tbl2020POS[[#This Row],[QUALP]]=1,IF(tbl2020POS[[#This Row],[G]]-tbl2020POS[[#This Row],[GS]]&gt;=RP_APP_TO_QUALIFY,1,0),0)</f>
        <v>0</v>
      </c>
      <c r="AC324" s="279" t="e">
        <f>IF(tbl2020POS[[#This Row],[C]]&gt;=GAMES_TO_QUALIFY,1,IF(tbl2020POS[[#This Row],[PRIMPOS]]="C",1,0))</f>
        <v>#REF!</v>
      </c>
      <c r="AD324" s="279" t="e">
        <f>IF(tbl2020POS[[#This Row],[1B]]&gt;=GAMES_TO_QUALIFY,1,IF(tbl2020POS[[#This Row],[PRIMPOS]]="1B",1,0))</f>
        <v>#REF!</v>
      </c>
      <c r="AE324" s="279" t="e">
        <f>IF(tbl2020POS[[#This Row],[2B]]&gt;=GAMES_TO_QUALIFY,1,IF(tbl2020POS[[#This Row],[PRIMPOS]]="2B",1,0))</f>
        <v>#REF!</v>
      </c>
      <c r="AF324" s="279" t="e">
        <f>IF(tbl2020POS[[#This Row],[3B]]&gt;=GAMES_TO_QUALIFY,1,IF(tbl2020POS[[#This Row],[PRIMPOS]]="3B",1,0))</f>
        <v>#REF!</v>
      </c>
      <c r="AG324" s="279" t="e">
        <f>IF(tbl2020POS[[#This Row],[SS]]&gt;=GAMES_TO_QUALIFY,1,IF(tbl2020POS[[#This Row],[PRIMPOS]]="SS",1,0))</f>
        <v>#REF!</v>
      </c>
      <c r="AH324" s="279" t="e">
        <f>IF(tbl2020POS[[#This Row],[LF]]&gt;=GAMES_TO_QUALIFY,1,0)</f>
        <v>#REF!</v>
      </c>
      <c r="AI324" s="279" t="e">
        <f>IF(tbl2020POS[[#This Row],[CF]]&gt;=GAMES_TO_QUALIFY,1,0)</f>
        <v>#REF!</v>
      </c>
      <c r="AJ324" s="279" t="e">
        <f>IF(tbl2020POS[[#This Row],[RF]]&gt;=GAMES_TO_QUALIFY,1,0)</f>
        <v>#REF!</v>
      </c>
      <c r="AK324" s="279" t="e">
        <f>IF(tbl2020POS[[#This Row],[OF]]&gt;=GAMES_TO_QUALIFY,1,IF(tbl2020POS[[#This Row],[PRIMPOS]]="OF",1,0))</f>
        <v>#REF!</v>
      </c>
      <c r="AL324" s="279" t="e">
        <f>IF(tbl2020POS[[#This Row],[DH]]&gt;=GAMES_TO_QUALIFY,1,IF(tbl2020POS[[#This Row],[PRIMPOS]]="DH",1,0))</f>
        <v>#REF!</v>
      </c>
      <c r="AM324" s="279" t="str" cm="1">
        <f t="array" aca="1" ref="AM3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4" s="280" t="str">
        <f>IFERROR(LEFT(tbl2020POS[[#This Row],[POSROUGH]],LEN(tbl2020POS[[#This Row],[POSROUGH]])-1),"")</f>
        <v/>
      </c>
      <c r="AP32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25" spans="1:42" x14ac:dyDescent="0.3">
      <c r="A325" s="277">
        <v>322</v>
      </c>
      <c r="B325" t="s">
        <v>20884</v>
      </c>
      <c r="C325" s="277">
        <v>26</v>
      </c>
      <c r="D325" s="278" t="s">
        <v>20607</v>
      </c>
      <c r="E325" s="277">
        <v>3</v>
      </c>
      <c r="F325" s="277">
        <v>21</v>
      </c>
      <c r="G325" s="277">
        <v>10</v>
      </c>
      <c r="H325" s="277">
        <v>21</v>
      </c>
      <c r="I325" s="277">
        <v>20</v>
      </c>
      <c r="J325" s="277">
        <v>0</v>
      </c>
      <c r="K325" s="277">
        <v>0</v>
      </c>
      <c r="L325" s="277">
        <v>0</v>
      </c>
      <c r="M325" s="277">
        <v>0</v>
      </c>
      <c r="N325" s="277">
        <v>0</v>
      </c>
      <c r="O325" s="277">
        <v>0</v>
      </c>
      <c r="P325" s="277">
        <v>11</v>
      </c>
      <c r="Q325" s="277">
        <v>4</v>
      </c>
      <c r="R325" s="277">
        <v>7</v>
      </c>
      <c r="S325" s="277">
        <v>20</v>
      </c>
      <c r="T325" s="277">
        <v>0</v>
      </c>
      <c r="U325" s="277">
        <v>1</v>
      </c>
      <c r="V325" s="277">
        <v>3</v>
      </c>
      <c r="W325" s="279" t="e">
        <f t="shared" si="5"/>
        <v>#REF!</v>
      </c>
      <c r="X325" s="279" t="s">
        <v>14082</v>
      </c>
      <c r="Y3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5" s="279">
        <f>IF(MAX(tbl2020POS[[#This Row],[P]:[PR]])=tbl2020POS[[#This Row],[P]],1,0)</f>
        <v>0</v>
      </c>
      <c r="AA325" s="279">
        <f>IF(tbl2020POS[[#This Row],[QUALP]]=1,IF(tbl2020POS[[#This Row],[GS]]&gt;=GS_TO_QUALIFY,1,0),0)</f>
        <v>0</v>
      </c>
      <c r="AB325" s="279">
        <f>IF(tbl2020POS[[#This Row],[QUALP]]=1,IF(tbl2020POS[[#This Row],[G]]-tbl2020POS[[#This Row],[GS]]&gt;=RP_APP_TO_QUALIFY,1,0),0)</f>
        <v>0</v>
      </c>
      <c r="AC325" s="279" t="e">
        <f>IF(tbl2020POS[[#This Row],[C]]&gt;=GAMES_TO_QUALIFY,1,IF(tbl2020POS[[#This Row],[PRIMPOS]]="C",1,0))</f>
        <v>#REF!</v>
      </c>
      <c r="AD325" s="279" t="e">
        <f>IF(tbl2020POS[[#This Row],[1B]]&gt;=GAMES_TO_QUALIFY,1,IF(tbl2020POS[[#This Row],[PRIMPOS]]="1B",1,0))</f>
        <v>#REF!</v>
      </c>
      <c r="AE325" s="279" t="e">
        <f>IF(tbl2020POS[[#This Row],[2B]]&gt;=GAMES_TO_QUALIFY,1,IF(tbl2020POS[[#This Row],[PRIMPOS]]="2B",1,0))</f>
        <v>#REF!</v>
      </c>
      <c r="AF325" s="279" t="e">
        <f>IF(tbl2020POS[[#This Row],[3B]]&gt;=GAMES_TO_QUALIFY,1,IF(tbl2020POS[[#This Row],[PRIMPOS]]="3B",1,0))</f>
        <v>#REF!</v>
      </c>
      <c r="AG325" s="279" t="e">
        <f>IF(tbl2020POS[[#This Row],[SS]]&gt;=GAMES_TO_QUALIFY,1,IF(tbl2020POS[[#This Row],[PRIMPOS]]="SS",1,0))</f>
        <v>#REF!</v>
      </c>
      <c r="AH325" s="279" t="e">
        <f>IF(tbl2020POS[[#This Row],[LF]]&gt;=GAMES_TO_QUALIFY,1,0)</f>
        <v>#REF!</v>
      </c>
      <c r="AI325" s="279" t="e">
        <f>IF(tbl2020POS[[#This Row],[CF]]&gt;=GAMES_TO_QUALIFY,1,0)</f>
        <v>#REF!</v>
      </c>
      <c r="AJ325" s="279" t="e">
        <f>IF(tbl2020POS[[#This Row],[RF]]&gt;=GAMES_TO_QUALIFY,1,0)</f>
        <v>#REF!</v>
      </c>
      <c r="AK325" s="279" t="e">
        <f>IF(tbl2020POS[[#This Row],[OF]]&gt;=GAMES_TO_QUALIFY,1,IF(tbl2020POS[[#This Row],[PRIMPOS]]="OF",1,0))</f>
        <v>#REF!</v>
      </c>
      <c r="AL325" s="279" t="e">
        <f>IF(tbl2020POS[[#This Row],[DH]]&gt;=GAMES_TO_QUALIFY,1,IF(tbl2020POS[[#This Row],[PRIMPOS]]="DH",1,0))</f>
        <v>#REF!</v>
      </c>
      <c r="AM325" s="279" t="e" cm="1">
        <f t="array" aca="1" ref="AM3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5" s="280" t="str">
        <f>IFERROR(LEFT(tbl2020POS[[#This Row],[POSROUGH]],LEN(tbl2020POS[[#This Row],[POSROUGH]])-1),"")</f>
        <v/>
      </c>
      <c r="AP32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6" spans="1:42" x14ac:dyDescent="0.3">
      <c r="A326" s="277">
        <v>323</v>
      </c>
      <c r="B326" t="s">
        <v>20885</v>
      </c>
      <c r="C326" s="277">
        <v>24</v>
      </c>
      <c r="D326" s="278" t="s">
        <v>1413</v>
      </c>
      <c r="E326" s="277">
        <v>2</v>
      </c>
      <c r="F326" s="277">
        <v>4</v>
      </c>
      <c r="G326" s="277">
        <v>1</v>
      </c>
      <c r="H326" s="277">
        <v>0</v>
      </c>
      <c r="I326" s="277">
        <v>4</v>
      </c>
      <c r="J326" s="277">
        <v>4</v>
      </c>
      <c r="K326" s="277">
        <v>0</v>
      </c>
      <c r="L326" s="277">
        <v>0</v>
      </c>
      <c r="M326" s="277">
        <v>0</v>
      </c>
      <c r="N326" s="277">
        <v>0</v>
      </c>
      <c r="O326" s="277">
        <v>0</v>
      </c>
      <c r="P326" s="277">
        <v>0</v>
      </c>
      <c r="Q326" s="277">
        <v>0</v>
      </c>
      <c r="R326" s="277">
        <v>0</v>
      </c>
      <c r="S326" s="277">
        <v>0</v>
      </c>
      <c r="T326" s="277">
        <v>0</v>
      </c>
      <c r="U326" s="277">
        <v>0</v>
      </c>
      <c r="V326" s="277">
        <v>0</v>
      </c>
      <c r="W326" s="279" t="e">
        <f t="shared" si="5"/>
        <v>#REF!</v>
      </c>
      <c r="X326" s="279" t="s">
        <v>15884</v>
      </c>
      <c r="Y3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6" s="279">
        <f>IF(MAX(tbl2020POS[[#This Row],[P]:[PR]])=tbl2020POS[[#This Row],[P]],1,0)</f>
        <v>1</v>
      </c>
      <c r="AA326" s="279">
        <f>IF(tbl2020POS[[#This Row],[QUALP]]=1,IF(tbl2020POS[[#This Row],[GS]]&gt;=GS_TO_QUALIFY,1,0),0)</f>
        <v>0</v>
      </c>
      <c r="AB326" s="279">
        <f>IF(tbl2020POS[[#This Row],[QUALP]]=1,IF(tbl2020POS[[#This Row],[G]]-tbl2020POS[[#This Row],[GS]]&gt;=RP_APP_TO_QUALIFY,1,0),0)</f>
        <v>0</v>
      </c>
      <c r="AC326" s="279" t="e">
        <f>IF(tbl2020POS[[#This Row],[C]]&gt;=GAMES_TO_QUALIFY,1,IF(tbl2020POS[[#This Row],[PRIMPOS]]="C",1,0))</f>
        <v>#REF!</v>
      </c>
      <c r="AD326" s="279" t="e">
        <f>IF(tbl2020POS[[#This Row],[1B]]&gt;=GAMES_TO_QUALIFY,1,IF(tbl2020POS[[#This Row],[PRIMPOS]]="1B",1,0))</f>
        <v>#REF!</v>
      </c>
      <c r="AE326" s="279" t="e">
        <f>IF(tbl2020POS[[#This Row],[2B]]&gt;=GAMES_TO_QUALIFY,1,IF(tbl2020POS[[#This Row],[PRIMPOS]]="2B",1,0))</f>
        <v>#REF!</v>
      </c>
      <c r="AF326" s="279" t="e">
        <f>IF(tbl2020POS[[#This Row],[3B]]&gt;=GAMES_TO_QUALIFY,1,IF(tbl2020POS[[#This Row],[PRIMPOS]]="3B",1,0))</f>
        <v>#REF!</v>
      </c>
      <c r="AG326" s="279" t="e">
        <f>IF(tbl2020POS[[#This Row],[SS]]&gt;=GAMES_TO_QUALIFY,1,IF(tbl2020POS[[#This Row],[PRIMPOS]]="SS",1,0))</f>
        <v>#REF!</v>
      </c>
      <c r="AH326" s="279" t="e">
        <f>IF(tbl2020POS[[#This Row],[LF]]&gt;=GAMES_TO_QUALIFY,1,0)</f>
        <v>#REF!</v>
      </c>
      <c r="AI326" s="279" t="e">
        <f>IF(tbl2020POS[[#This Row],[CF]]&gt;=GAMES_TO_QUALIFY,1,0)</f>
        <v>#REF!</v>
      </c>
      <c r="AJ326" s="279" t="e">
        <f>IF(tbl2020POS[[#This Row],[RF]]&gt;=GAMES_TO_QUALIFY,1,0)</f>
        <v>#REF!</v>
      </c>
      <c r="AK326" s="279" t="e">
        <f>IF(tbl2020POS[[#This Row],[OF]]&gt;=GAMES_TO_QUALIFY,1,IF(tbl2020POS[[#This Row],[PRIMPOS]]="OF",1,0))</f>
        <v>#REF!</v>
      </c>
      <c r="AL326" s="279" t="e">
        <f>IF(tbl2020POS[[#This Row],[DH]]&gt;=GAMES_TO_QUALIFY,1,IF(tbl2020POS[[#This Row],[PRIMPOS]]="DH",1,0))</f>
        <v>#REF!</v>
      </c>
      <c r="AM326" s="279" t="str" cm="1">
        <f t="array" aca="1" ref="AM3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6" s="280" t="str">
        <f>IFERROR(LEFT(tbl2020POS[[#This Row],[POSROUGH]],LEN(tbl2020POS[[#This Row],[POSROUGH]])-1),"")</f>
        <v/>
      </c>
      <c r="AP32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27" spans="1:42" x14ac:dyDescent="0.3">
      <c r="A327" s="277">
        <v>324</v>
      </c>
      <c r="B327" t="s">
        <v>20886</v>
      </c>
      <c r="C327" s="277">
        <v>24</v>
      </c>
      <c r="D327" s="278" t="s">
        <v>1392</v>
      </c>
      <c r="E327" s="277">
        <v>2</v>
      </c>
      <c r="F327" s="277">
        <v>10</v>
      </c>
      <c r="G327" s="277">
        <v>10</v>
      </c>
      <c r="H327" s="277">
        <v>0</v>
      </c>
      <c r="I327" s="277">
        <v>10</v>
      </c>
      <c r="J327" s="277">
        <v>10</v>
      </c>
      <c r="K327" s="277">
        <v>0</v>
      </c>
      <c r="L327" s="277">
        <v>0</v>
      </c>
      <c r="M327" s="277">
        <v>0</v>
      </c>
      <c r="N327" s="277">
        <v>0</v>
      </c>
      <c r="O327" s="277">
        <v>0</v>
      </c>
      <c r="P327" s="277">
        <v>0</v>
      </c>
      <c r="Q327" s="277">
        <v>0</v>
      </c>
      <c r="R327" s="277">
        <v>0</v>
      </c>
      <c r="S327" s="277">
        <v>0</v>
      </c>
      <c r="T327" s="277">
        <v>0</v>
      </c>
      <c r="U327" s="277">
        <v>0</v>
      </c>
      <c r="V327" s="277">
        <v>0</v>
      </c>
      <c r="W327" s="279" t="e">
        <f t="shared" si="5"/>
        <v>#REF!</v>
      </c>
      <c r="X327" s="279" t="s">
        <v>17352</v>
      </c>
      <c r="Y3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7" s="279">
        <f>IF(MAX(tbl2020POS[[#This Row],[P]:[PR]])=tbl2020POS[[#This Row],[P]],1,0)</f>
        <v>1</v>
      </c>
      <c r="AA327" s="279">
        <f>IF(tbl2020POS[[#This Row],[QUALP]]=1,IF(tbl2020POS[[#This Row],[GS]]&gt;=GS_TO_QUALIFY,1,0),0)</f>
        <v>1</v>
      </c>
      <c r="AB327" s="279">
        <f>IF(tbl2020POS[[#This Row],[QUALP]]=1,IF(tbl2020POS[[#This Row],[G]]-tbl2020POS[[#This Row],[GS]]&gt;=RP_APP_TO_QUALIFY,1,0),0)</f>
        <v>0</v>
      </c>
      <c r="AC327" s="279" t="e">
        <f>IF(tbl2020POS[[#This Row],[C]]&gt;=GAMES_TO_QUALIFY,1,IF(tbl2020POS[[#This Row],[PRIMPOS]]="C",1,0))</f>
        <v>#REF!</v>
      </c>
      <c r="AD327" s="279" t="e">
        <f>IF(tbl2020POS[[#This Row],[1B]]&gt;=GAMES_TO_QUALIFY,1,IF(tbl2020POS[[#This Row],[PRIMPOS]]="1B",1,0))</f>
        <v>#REF!</v>
      </c>
      <c r="AE327" s="279" t="e">
        <f>IF(tbl2020POS[[#This Row],[2B]]&gt;=GAMES_TO_QUALIFY,1,IF(tbl2020POS[[#This Row],[PRIMPOS]]="2B",1,0))</f>
        <v>#REF!</v>
      </c>
      <c r="AF327" s="279" t="e">
        <f>IF(tbl2020POS[[#This Row],[3B]]&gt;=GAMES_TO_QUALIFY,1,IF(tbl2020POS[[#This Row],[PRIMPOS]]="3B",1,0))</f>
        <v>#REF!</v>
      </c>
      <c r="AG327" s="279" t="e">
        <f>IF(tbl2020POS[[#This Row],[SS]]&gt;=GAMES_TO_QUALIFY,1,IF(tbl2020POS[[#This Row],[PRIMPOS]]="SS",1,0))</f>
        <v>#REF!</v>
      </c>
      <c r="AH327" s="279" t="e">
        <f>IF(tbl2020POS[[#This Row],[LF]]&gt;=GAMES_TO_QUALIFY,1,0)</f>
        <v>#REF!</v>
      </c>
      <c r="AI327" s="279" t="e">
        <f>IF(tbl2020POS[[#This Row],[CF]]&gt;=GAMES_TO_QUALIFY,1,0)</f>
        <v>#REF!</v>
      </c>
      <c r="AJ327" s="279" t="e">
        <f>IF(tbl2020POS[[#This Row],[RF]]&gt;=GAMES_TO_QUALIFY,1,0)</f>
        <v>#REF!</v>
      </c>
      <c r="AK327" s="279" t="e">
        <f>IF(tbl2020POS[[#This Row],[OF]]&gt;=GAMES_TO_QUALIFY,1,IF(tbl2020POS[[#This Row],[PRIMPOS]]="OF",1,0))</f>
        <v>#REF!</v>
      </c>
      <c r="AL327" s="279" t="e">
        <f>IF(tbl2020POS[[#This Row],[DH]]&gt;=GAMES_TO_QUALIFY,1,IF(tbl2020POS[[#This Row],[PRIMPOS]]="DH",1,0))</f>
        <v>#REF!</v>
      </c>
      <c r="AM327" s="279" t="str" cm="1">
        <f t="array" aca="1" ref="AM3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7" s="280" t="str">
        <f>IFERROR(LEFT(tbl2020POS[[#This Row],[POSROUGH]],LEN(tbl2020POS[[#This Row],[POSROUGH]])-1),"")</f>
        <v/>
      </c>
      <c r="AP32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28" spans="1:42" x14ac:dyDescent="0.3">
      <c r="A328" s="277">
        <v>325</v>
      </c>
      <c r="B328" t="s">
        <v>20887</v>
      </c>
      <c r="C328" s="277">
        <v>25</v>
      </c>
      <c r="D328" s="278" t="s">
        <v>1464</v>
      </c>
      <c r="E328" s="277" t="s">
        <v>20557</v>
      </c>
      <c r="F328" s="277">
        <v>7</v>
      </c>
      <c r="G328" s="277">
        <v>7</v>
      </c>
      <c r="H328" s="277">
        <v>0</v>
      </c>
      <c r="I328" s="277">
        <v>7</v>
      </c>
      <c r="J328" s="277">
        <v>7</v>
      </c>
      <c r="K328" s="277">
        <v>0</v>
      </c>
      <c r="L328" s="277">
        <v>0</v>
      </c>
      <c r="M328" s="277">
        <v>0</v>
      </c>
      <c r="N328" s="277">
        <v>0</v>
      </c>
      <c r="O328" s="277">
        <v>0</v>
      </c>
      <c r="P328" s="277">
        <v>0</v>
      </c>
      <c r="Q328" s="277">
        <v>0</v>
      </c>
      <c r="R328" s="277">
        <v>0</v>
      </c>
      <c r="S328" s="277">
        <v>0</v>
      </c>
      <c r="T328" s="277">
        <v>0</v>
      </c>
      <c r="U328" s="277">
        <v>0</v>
      </c>
      <c r="V328" s="277">
        <v>0</v>
      </c>
      <c r="W328" s="279" t="e">
        <f t="shared" si="5"/>
        <v>#REF!</v>
      </c>
      <c r="X328" s="279" t="s">
        <v>19957</v>
      </c>
      <c r="Y3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8" s="279">
        <f>IF(MAX(tbl2020POS[[#This Row],[P]:[PR]])=tbl2020POS[[#This Row],[P]],1,0)</f>
        <v>1</v>
      </c>
      <c r="AA328" s="279">
        <f>IF(tbl2020POS[[#This Row],[QUALP]]=1,IF(tbl2020POS[[#This Row],[GS]]&gt;=GS_TO_QUALIFY,1,0),0)</f>
        <v>0</v>
      </c>
      <c r="AB328" s="279">
        <f>IF(tbl2020POS[[#This Row],[QUALP]]=1,IF(tbl2020POS[[#This Row],[G]]-tbl2020POS[[#This Row],[GS]]&gt;=RP_APP_TO_QUALIFY,1,0),0)</f>
        <v>0</v>
      </c>
      <c r="AC328" s="279" t="e">
        <f>IF(tbl2020POS[[#This Row],[C]]&gt;=GAMES_TO_QUALIFY,1,IF(tbl2020POS[[#This Row],[PRIMPOS]]="C",1,0))</f>
        <v>#REF!</v>
      </c>
      <c r="AD328" s="279" t="e">
        <f>IF(tbl2020POS[[#This Row],[1B]]&gt;=GAMES_TO_QUALIFY,1,IF(tbl2020POS[[#This Row],[PRIMPOS]]="1B",1,0))</f>
        <v>#REF!</v>
      </c>
      <c r="AE328" s="279" t="e">
        <f>IF(tbl2020POS[[#This Row],[2B]]&gt;=GAMES_TO_QUALIFY,1,IF(tbl2020POS[[#This Row],[PRIMPOS]]="2B",1,0))</f>
        <v>#REF!</v>
      </c>
      <c r="AF328" s="279" t="e">
        <f>IF(tbl2020POS[[#This Row],[3B]]&gt;=GAMES_TO_QUALIFY,1,IF(tbl2020POS[[#This Row],[PRIMPOS]]="3B",1,0))</f>
        <v>#REF!</v>
      </c>
      <c r="AG328" s="279" t="e">
        <f>IF(tbl2020POS[[#This Row],[SS]]&gt;=GAMES_TO_QUALIFY,1,IF(tbl2020POS[[#This Row],[PRIMPOS]]="SS",1,0))</f>
        <v>#REF!</v>
      </c>
      <c r="AH328" s="279" t="e">
        <f>IF(tbl2020POS[[#This Row],[LF]]&gt;=GAMES_TO_QUALIFY,1,0)</f>
        <v>#REF!</v>
      </c>
      <c r="AI328" s="279" t="e">
        <f>IF(tbl2020POS[[#This Row],[CF]]&gt;=GAMES_TO_QUALIFY,1,0)</f>
        <v>#REF!</v>
      </c>
      <c r="AJ328" s="279" t="e">
        <f>IF(tbl2020POS[[#This Row],[RF]]&gt;=GAMES_TO_QUALIFY,1,0)</f>
        <v>#REF!</v>
      </c>
      <c r="AK328" s="279" t="e">
        <f>IF(tbl2020POS[[#This Row],[OF]]&gt;=GAMES_TO_QUALIFY,1,IF(tbl2020POS[[#This Row],[PRIMPOS]]="OF",1,0))</f>
        <v>#REF!</v>
      </c>
      <c r="AL328" s="279" t="e">
        <f>IF(tbl2020POS[[#This Row],[DH]]&gt;=GAMES_TO_QUALIFY,1,IF(tbl2020POS[[#This Row],[PRIMPOS]]="DH",1,0))</f>
        <v>#REF!</v>
      </c>
      <c r="AM328" s="279" t="str" cm="1">
        <f t="array" aca="1" ref="AM3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8" s="280" t="str">
        <f>IFERROR(LEFT(tbl2020POS[[#This Row],[POSROUGH]],LEN(tbl2020POS[[#This Row],[POSROUGH]])-1),"")</f>
        <v/>
      </c>
      <c r="AP32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29" spans="1:42" x14ac:dyDescent="0.3">
      <c r="A329" s="277">
        <v>326</v>
      </c>
      <c r="B329" t="s">
        <v>20888</v>
      </c>
      <c r="C329" s="277">
        <v>31</v>
      </c>
      <c r="D329" s="278" t="s">
        <v>1460</v>
      </c>
      <c r="E329" s="277">
        <v>7</v>
      </c>
      <c r="F329" s="277">
        <v>57</v>
      </c>
      <c r="G329" s="277">
        <v>47</v>
      </c>
      <c r="H329" s="277">
        <v>57</v>
      </c>
      <c r="I329" s="277">
        <v>56</v>
      </c>
      <c r="J329" s="277">
        <v>0</v>
      </c>
      <c r="K329" s="277">
        <v>0</v>
      </c>
      <c r="L329" s="277">
        <v>0</v>
      </c>
      <c r="M329" s="277">
        <v>0</v>
      </c>
      <c r="N329" s="277">
        <v>0</v>
      </c>
      <c r="O329" s="277">
        <v>0</v>
      </c>
      <c r="P329" s="277">
        <v>45</v>
      </c>
      <c r="Q329" s="277">
        <v>1</v>
      </c>
      <c r="R329" s="277">
        <v>17</v>
      </c>
      <c r="S329" s="277">
        <v>56</v>
      </c>
      <c r="T329" s="277">
        <v>1</v>
      </c>
      <c r="U329" s="277">
        <v>5</v>
      </c>
      <c r="V329" s="277">
        <v>0</v>
      </c>
      <c r="W329" s="279" t="e">
        <f t="shared" si="5"/>
        <v>#REF!</v>
      </c>
      <c r="X329" s="279" t="s">
        <v>10495</v>
      </c>
      <c r="Y3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9" s="279">
        <f>IF(MAX(tbl2020POS[[#This Row],[P]:[PR]])=tbl2020POS[[#This Row],[P]],1,0)</f>
        <v>0</v>
      </c>
      <c r="AA329" s="279">
        <f>IF(tbl2020POS[[#This Row],[QUALP]]=1,IF(tbl2020POS[[#This Row],[GS]]&gt;=GS_TO_QUALIFY,1,0),0)</f>
        <v>0</v>
      </c>
      <c r="AB329" s="279">
        <f>IF(tbl2020POS[[#This Row],[QUALP]]=1,IF(tbl2020POS[[#This Row],[G]]-tbl2020POS[[#This Row],[GS]]&gt;=RP_APP_TO_QUALIFY,1,0),0)</f>
        <v>0</v>
      </c>
      <c r="AC329" s="279" t="e">
        <f>IF(tbl2020POS[[#This Row],[C]]&gt;=GAMES_TO_QUALIFY,1,IF(tbl2020POS[[#This Row],[PRIMPOS]]="C",1,0))</f>
        <v>#REF!</v>
      </c>
      <c r="AD329" s="279" t="e">
        <f>IF(tbl2020POS[[#This Row],[1B]]&gt;=GAMES_TO_QUALIFY,1,IF(tbl2020POS[[#This Row],[PRIMPOS]]="1B",1,0))</f>
        <v>#REF!</v>
      </c>
      <c r="AE329" s="279" t="e">
        <f>IF(tbl2020POS[[#This Row],[2B]]&gt;=GAMES_TO_QUALIFY,1,IF(tbl2020POS[[#This Row],[PRIMPOS]]="2B",1,0))</f>
        <v>#REF!</v>
      </c>
      <c r="AF329" s="279" t="e">
        <f>IF(tbl2020POS[[#This Row],[3B]]&gt;=GAMES_TO_QUALIFY,1,IF(tbl2020POS[[#This Row],[PRIMPOS]]="3B",1,0))</f>
        <v>#REF!</v>
      </c>
      <c r="AG329" s="279" t="e">
        <f>IF(tbl2020POS[[#This Row],[SS]]&gt;=GAMES_TO_QUALIFY,1,IF(tbl2020POS[[#This Row],[PRIMPOS]]="SS",1,0))</f>
        <v>#REF!</v>
      </c>
      <c r="AH329" s="279" t="e">
        <f>IF(tbl2020POS[[#This Row],[LF]]&gt;=GAMES_TO_QUALIFY,1,0)</f>
        <v>#REF!</v>
      </c>
      <c r="AI329" s="279" t="e">
        <f>IF(tbl2020POS[[#This Row],[CF]]&gt;=GAMES_TO_QUALIFY,1,0)</f>
        <v>#REF!</v>
      </c>
      <c r="AJ329" s="279" t="e">
        <f>IF(tbl2020POS[[#This Row],[RF]]&gt;=GAMES_TO_QUALIFY,1,0)</f>
        <v>#REF!</v>
      </c>
      <c r="AK329" s="279" t="e">
        <f>IF(tbl2020POS[[#This Row],[OF]]&gt;=GAMES_TO_QUALIFY,1,IF(tbl2020POS[[#This Row],[PRIMPOS]]="OF",1,0))</f>
        <v>#REF!</v>
      </c>
      <c r="AL329" s="279" t="e">
        <f>IF(tbl2020POS[[#This Row],[DH]]&gt;=GAMES_TO_QUALIFY,1,IF(tbl2020POS[[#This Row],[PRIMPOS]]="DH",1,0))</f>
        <v>#REF!</v>
      </c>
      <c r="AM329" s="279" t="e" cm="1">
        <f t="array" aca="1" ref="AM3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9" s="280" t="str">
        <f>IFERROR(LEFT(tbl2020POS[[#This Row],[POSROUGH]],LEN(tbl2020POS[[#This Row],[POSROUGH]])-1),"")</f>
        <v/>
      </c>
      <c r="AP32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0" spans="1:42" x14ac:dyDescent="0.3">
      <c r="A330" s="277">
        <v>327</v>
      </c>
      <c r="B330" t="s">
        <v>20889</v>
      </c>
      <c r="C330" s="277">
        <v>35</v>
      </c>
      <c r="D330" s="278" t="s">
        <v>20584</v>
      </c>
      <c r="E330" s="277">
        <v>11</v>
      </c>
      <c r="F330" s="277">
        <v>32</v>
      </c>
      <c r="G330" s="277">
        <v>18</v>
      </c>
      <c r="H330" s="277">
        <v>32</v>
      </c>
      <c r="I330" s="277">
        <v>29</v>
      </c>
      <c r="J330" s="277">
        <v>0</v>
      </c>
      <c r="K330" s="277">
        <v>0</v>
      </c>
      <c r="L330" s="277">
        <v>0</v>
      </c>
      <c r="M330" s="277">
        <v>0</v>
      </c>
      <c r="N330" s="277">
        <v>0</v>
      </c>
      <c r="O330" s="277">
        <v>0</v>
      </c>
      <c r="P330" s="277">
        <v>6</v>
      </c>
      <c r="Q330" s="277">
        <v>23</v>
      </c>
      <c r="R330" s="277">
        <v>1</v>
      </c>
      <c r="S330" s="277">
        <v>29</v>
      </c>
      <c r="T330" s="277">
        <v>2</v>
      </c>
      <c r="U330" s="277">
        <v>1</v>
      </c>
      <c r="V330" s="277">
        <v>8</v>
      </c>
      <c r="W330" s="279" t="e">
        <f t="shared" si="5"/>
        <v>#REF!</v>
      </c>
      <c r="X330" s="279" t="s">
        <v>1932</v>
      </c>
      <c r="Y3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30" s="279">
        <f>IF(MAX(tbl2020POS[[#This Row],[P]:[PR]])=tbl2020POS[[#This Row],[P]],1,0)</f>
        <v>0</v>
      </c>
      <c r="AA330" s="279">
        <f>IF(tbl2020POS[[#This Row],[QUALP]]=1,IF(tbl2020POS[[#This Row],[GS]]&gt;=GS_TO_QUALIFY,1,0),0)</f>
        <v>0</v>
      </c>
      <c r="AB330" s="279">
        <f>IF(tbl2020POS[[#This Row],[QUALP]]=1,IF(tbl2020POS[[#This Row],[G]]-tbl2020POS[[#This Row],[GS]]&gt;=RP_APP_TO_QUALIFY,1,0),0)</f>
        <v>0</v>
      </c>
      <c r="AC330" s="279" t="e">
        <f>IF(tbl2020POS[[#This Row],[C]]&gt;=GAMES_TO_QUALIFY,1,IF(tbl2020POS[[#This Row],[PRIMPOS]]="C",1,0))</f>
        <v>#REF!</v>
      </c>
      <c r="AD330" s="279" t="e">
        <f>IF(tbl2020POS[[#This Row],[1B]]&gt;=GAMES_TO_QUALIFY,1,IF(tbl2020POS[[#This Row],[PRIMPOS]]="1B",1,0))</f>
        <v>#REF!</v>
      </c>
      <c r="AE330" s="279" t="e">
        <f>IF(tbl2020POS[[#This Row],[2B]]&gt;=GAMES_TO_QUALIFY,1,IF(tbl2020POS[[#This Row],[PRIMPOS]]="2B",1,0))</f>
        <v>#REF!</v>
      </c>
      <c r="AF330" s="279" t="e">
        <f>IF(tbl2020POS[[#This Row],[3B]]&gt;=GAMES_TO_QUALIFY,1,IF(tbl2020POS[[#This Row],[PRIMPOS]]="3B",1,0))</f>
        <v>#REF!</v>
      </c>
      <c r="AG330" s="279" t="e">
        <f>IF(tbl2020POS[[#This Row],[SS]]&gt;=GAMES_TO_QUALIFY,1,IF(tbl2020POS[[#This Row],[PRIMPOS]]="SS",1,0))</f>
        <v>#REF!</v>
      </c>
      <c r="AH330" s="279" t="e">
        <f>IF(tbl2020POS[[#This Row],[LF]]&gt;=GAMES_TO_QUALIFY,1,0)</f>
        <v>#REF!</v>
      </c>
      <c r="AI330" s="279" t="e">
        <f>IF(tbl2020POS[[#This Row],[CF]]&gt;=GAMES_TO_QUALIFY,1,0)</f>
        <v>#REF!</v>
      </c>
      <c r="AJ330" s="279" t="e">
        <f>IF(tbl2020POS[[#This Row],[RF]]&gt;=GAMES_TO_QUALIFY,1,0)</f>
        <v>#REF!</v>
      </c>
      <c r="AK330" s="279" t="e">
        <f>IF(tbl2020POS[[#This Row],[OF]]&gt;=GAMES_TO_QUALIFY,1,IF(tbl2020POS[[#This Row],[PRIMPOS]]="OF",1,0))</f>
        <v>#REF!</v>
      </c>
      <c r="AL330" s="279" t="e">
        <f>IF(tbl2020POS[[#This Row],[DH]]&gt;=GAMES_TO_QUALIFY,1,IF(tbl2020POS[[#This Row],[PRIMPOS]]="DH",1,0))</f>
        <v>#REF!</v>
      </c>
      <c r="AM330" s="279" t="e" cm="1">
        <f t="array" aca="1" ref="AM3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0" s="280" t="str">
        <f>IFERROR(LEFT(tbl2020POS[[#This Row],[POSROUGH]],LEN(tbl2020POS[[#This Row],[POSROUGH]])-1),"")</f>
        <v/>
      </c>
      <c r="AP33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1" spans="1:42" x14ac:dyDescent="0.3">
      <c r="A331" s="277">
        <v>328</v>
      </c>
      <c r="B331" t="s">
        <v>20890</v>
      </c>
      <c r="C331" s="277">
        <v>31</v>
      </c>
      <c r="D331" s="278" t="s">
        <v>20628</v>
      </c>
      <c r="E331" s="277">
        <v>9</v>
      </c>
      <c r="F331" s="277">
        <v>41</v>
      </c>
      <c r="G331" s="277">
        <v>40</v>
      </c>
      <c r="H331" s="277">
        <v>41</v>
      </c>
      <c r="I331" s="277">
        <v>41</v>
      </c>
      <c r="J331" s="277">
        <v>0</v>
      </c>
      <c r="K331" s="277">
        <v>0</v>
      </c>
      <c r="L331" s="277">
        <v>0</v>
      </c>
      <c r="M331" s="277">
        <v>0</v>
      </c>
      <c r="N331" s="277">
        <v>0</v>
      </c>
      <c r="O331" s="277">
        <v>0</v>
      </c>
      <c r="P331" s="277">
        <v>0</v>
      </c>
      <c r="Q331" s="277">
        <v>0</v>
      </c>
      <c r="R331" s="277">
        <v>41</v>
      </c>
      <c r="S331" s="277">
        <v>41</v>
      </c>
      <c r="T331" s="277">
        <v>0</v>
      </c>
      <c r="U331" s="277">
        <v>1</v>
      </c>
      <c r="V331" s="277">
        <v>0</v>
      </c>
      <c r="W331" s="279" t="e">
        <f t="shared" si="5"/>
        <v>#REF!</v>
      </c>
      <c r="X331" s="279" t="s">
        <v>1935</v>
      </c>
      <c r="Y3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31" s="279">
        <f>IF(MAX(tbl2020POS[[#This Row],[P]:[PR]])=tbl2020POS[[#This Row],[P]],1,0)</f>
        <v>0</v>
      </c>
      <c r="AA331" s="279">
        <f>IF(tbl2020POS[[#This Row],[QUALP]]=1,IF(tbl2020POS[[#This Row],[GS]]&gt;=GS_TO_QUALIFY,1,0),0)</f>
        <v>0</v>
      </c>
      <c r="AB331" s="279">
        <f>IF(tbl2020POS[[#This Row],[QUALP]]=1,IF(tbl2020POS[[#This Row],[G]]-tbl2020POS[[#This Row],[GS]]&gt;=RP_APP_TO_QUALIFY,1,0),0)</f>
        <v>0</v>
      </c>
      <c r="AC331" s="279" t="e">
        <f>IF(tbl2020POS[[#This Row],[C]]&gt;=GAMES_TO_QUALIFY,1,IF(tbl2020POS[[#This Row],[PRIMPOS]]="C",1,0))</f>
        <v>#REF!</v>
      </c>
      <c r="AD331" s="279" t="e">
        <f>IF(tbl2020POS[[#This Row],[1B]]&gt;=GAMES_TO_QUALIFY,1,IF(tbl2020POS[[#This Row],[PRIMPOS]]="1B",1,0))</f>
        <v>#REF!</v>
      </c>
      <c r="AE331" s="279" t="e">
        <f>IF(tbl2020POS[[#This Row],[2B]]&gt;=GAMES_TO_QUALIFY,1,IF(tbl2020POS[[#This Row],[PRIMPOS]]="2B",1,0))</f>
        <v>#REF!</v>
      </c>
      <c r="AF331" s="279" t="e">
        <f>IF(tbl2020POS[[#This Row],[3B]]&gt;=GAMES_TO_QUALIFY,1,IF(tbl2020POS[[#This Row],[PRIMPOS]]="3B",1,0))</f>
        <v>#REF!</v>
      </c>
      <c r="AG331" s="279" t="e">
        <f>IF(tbl2020POS[[#This Row],[SS]]&gt;=GAMES_TO_QUALIFY,1,IF(tbl2020POS[[#This Row],[PRIMPOS]]="SS",1,0))</f>
        <v>#REF!</v>
      </c>
      <c r="AH331" s="279" t="e">
        <f>IF(tbl2020POS[[#This Row],[LF]]&gt;=GAMES_TO_QUALIFY,1,0)</f>
        <v>#REF!</v>
      </c>
      <c r="AI331" s="279" t="e">
        <f>IF(tbl2020POS[[#This Row],[CF]]&gt;=GAMES_TO_QUALIFY,1,0)</f>
        <v>#REF!</v>
      </c>
      <c r="AJ331" s="279" t="e">
        <f>IF(tbl2020POS[[#This Row],[RF]]&gt;=GAMES_TO_QUALIFY,1,0)</f>
        <v>#REF!</v>
      </c>
      <c r="AK331" s="279" t="e">
        <f>IF(tbl2020POS[[#This Row],[OF]]&gt;=GAMES_TO_QUALIFY,1,IF(tbl2020POS[[#This Row],[PRIMPOS]]="OF",1,0))</f>
        <v>#REF!</v>
      </c>
      <c r="AL331" s="279" t="e">
        <f>IF(tbl2020POS[[#This Row],[DH]]&gt;=GAMES_TO_QUALIFY,1,IF(tbl2020POS[[#This Row],[PRIMPOS]]="DH",1,0))</f>
        <v>#REF!</v>
      </c>
      <c r="AM331" s="279" t="e" cm="1">
        <f t="array" aca="1" ref="AM3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1" s="280" t="str">
        <f>IFERROR(LEFT(tbl2020POS[[#This Row],[POSROUGH]],LEN(tbl2020POS[[#This Row],[POSROUGH]])-1),"")</f>
        <v/>
      </c>
      <c r="AP33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2" spans="1:42" x14ac:dyDescent="0.3">
      <c r="A332" s="277">
        <v>329</v>
      </c>
      <c r="B332" t="s">
        <v>20891</v>
      </c>
      <c r="C332" s="277">
        <v>25</v>
      </c>
      <c r="D332" s="278" t="s">
        <v>1395</v>
      </c>
      <c r="E332" s="277">
        <v>2</v>
      </c>
      <c r="F332" s="277">
        <v>55</v>
      </c>
      <c r="G332" s="277">
        <v>54</v>
      </c>
      <c r="H332" s="277">
        <v>55</v>
      </c>
      <c r="I332" s="277">
        <v>54</v>
      </c>
      <c r="J332" s="277">
        <v>0</v>
      </c>
      <c r="K332" s="277">
        <v>0</v>
      </c>
      <c r="L332" s="277">
        <v>0</v>
      </c>
      <c r="M332" s="277">
        <v>8</v>
      </c>
      <c r="N332" s="277">
        <v>31</v>
      </c>
      <c r="O332" s="277">
        <v>13</v>
      </c>
      <c r="P332" s="277">
        <v>8</v>
      </c>
      <c r="Q332" s="277">
        <v>0</v>
      </c>
      <c r="R332" s="277">
        <v>13</v>
      </c>
      <c r="S332" s="277">
        <v>21</v>
      </c>
      <c r="T332" s="277">
        <v>0</v>
      </c>
      <c r="U332" s="277">
        <v>1</v>
      </c>
      <c r="V332" s="277">
        <v>0</v>
      </c>
      <c r="W332" s="279" t="e">
        <f t="shared" si="5"/>
        <v>#REF!</v>
      </c>
      <c r="X332" s="279" t="s">
        <v>15891</v>
      </c>
      <c r="Y3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32" s="279">
        <f>IF(MAX(tbl2020POS[[#This Row],[P]:[PR]])=tbl2020POS[[#This Row],[P]],1,0)</f>
        <v>0</v>
      </c>
      <c r="AA332" s="279">
        <f>IF(tbl2020POS[[#This Row],[QUALP]]=1,IF(tbl2020POS[[#This Row],[GS]]&gt;=GS_TO_QUALIFY,1,0),0)</f>
        <v>0</v>
      </c>
      <c r="AB332" s="279">
        <f>IF(tbl2020POS[[#This Row],[QUALP]]=1,IF(tbl2020POS[[#This Row],[G]]-tbl2020POS[[#This Row],[GS]]&gt;=RP_APP_TO_QUALIFY,1,0),0)</f>
        <v>0</v>
      </c>
      <c r="AC332" s="279" t="e">
        <f>IF(tbl2020POS[[#This Row],[C]]&gt;=GAMES_TO_QUALIFY,1,IF(tbl2020POS[[#This Row],[PRIMPOS]]="C",1,0))</f>
        <v>#REF!</v>
      </c>
      <c r="AD332" s="279" t="e">
        <f>IF(tbl2020POS[[#This Row],[1B]]&gt;=GAMES_TO_QUALIFY,1,IF(tbl2020POS[[#This Row],[PRIMPOS]]="1B",1,0))</f>
        <v>#REF!</v>
      </c>
      <c r="AE332" s="279" t="e">
        <f>IF(tbl2020POS[[#This Row],[2B]]&gt;=GAMES_TO_QUALIFY,1,IF(tbl2020POS[[#This Row],[PRIMPOS]]="2B",1,0))</f>
        <v>#REF!</v>
      </c>
      <c r="AF332" s="279" t="e">
        <f>IF(tbl2020POS[[#This Row],[3B]]&gt;=GAMES_TO_QUALIFY,1,IF(tbl2020POS[[#This Row],[PRIMPOS]]="3B",1,0))</f>
        <v>#REF!</v>
      </c>
      <c r="AG332" s="279" t="e">
        <f>IF(tbl2020POS[[#This Row],[SS]]&gt;=GAMES_TO_QUALIFY,1,IF(tbl2020POS[[#This Row],[PRIMPOS]]="SS",1,0))</f>
        <v>#REF!</v>
      </c>
      <c r="AH332" s="279" t="e">
        <f>IF(tbl2020POS[[#This Row],[LF]]&gt;=GAMES_TO_QUALIFY,1,0)</f>
        <v>#REF!</v>
      </c>
      <c r="AI332" s="279" t="e">
        <f>IF(tbl2020POS[[#This Row],[CF]]&gt;=GAMES_TO_QUALIFY,1,0)</f>
        <v>#REF!</v>
      </c>
      <c r="AJ332" s="279" t="e">
        <f>IF(tbl2020POS[[#This Row],[RF]]&gt;=GAMES_TO_QUALIFY,1,0)</f>
        <v>#REF!</v>
      </c>
      <c r="AK332" s="279" t="e">
        <f>IF(tbl2020POS[[#This Row],[OF]]&gt;=GAMES_TO_QUALIFY,1,IF(tbl2020POS[[#This Row],[PRIMPOS]]="OF",1,0))</f>
        <v>#REF!</v>
      </c>
      <c r="AL332" s="279" t="e">
        <f>IF(tbl2020POS[[#This Row],[DH]]&gt;=GAMES_TO_QUALIFY,1,IF(tbl2020POS[[#This Row],[PRIMPOS]]="DH",1,0))</f>
        <v>#REF!</v>
      </c>
      <c r="AM332" s="279" t="e" cm="1">
        <f t="array" aca="1" ref="AM3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2" s="280" t="str">
        <f>IFERROR(LEFT(tbl2020POS[[#This Row],[POSROUGH]],LEN(tbl2020POS[[#This Row],[POSROUGH]])-1),"")</f>
        <v/>
      </c>
      <c r="AP33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3" spans="1:42" x14ac:dyDescent="0.3">
      <c r="A333" s="277">
        <v>330</v>
      </c>
      <c r="B333" t="s">
        <v>20892</v>
      </c>
      <c r="C333" s="277">
        <v>28</v>
      </c>
      <c r="D333" s="278" t="s">
        <v>1392</v>
      </c>
      <c r="E333" s="277">
        <v>6</v>
      </c>
      <c r="F333" s="277">
        <v>5</v>
      </c>
      <c r="G333" s="277">
        <v>0</v>
      </c>
      <c r="H333" s="277">
        <v>0</v>
      </c>
      <c r="I333" s="277">
        <v>5</v>
      </c>
      <c r="J333" s="277">
        <v>5</v>
      </c>
      <c r="K333" s="277">
        <v>0</v>
      </c>
      <c r="L333" s="277">
        <v>0</v>
      </c>
      <c r="M333" s="277">
        <v>0</v>
      </c>
      <c r="N333" s="277">
        <v>0</v>
      </c>
      <c r="O333" s="277">
        <v>0</v>
      </c>
      <c r="P333" s="277">
        <v>0</v>
      </c>
      <c r="Q333" s="277">
        <v>0</v>
      </c>
      <c r="R333" s="277">
        <v>0</v>
      </c>
      <c r="S333" s="277">
        <v>0</v>
      </c>
      <c r="T333" s="277">
        <v>0</v>
      </c>
      <c r="U333" s="277">
        <v>0</v>
      </c>
      <c r="V333" s="277">
        <v>0</v>
      </c>
      <c r="W333" s="279" t="e">
        <f t="shared" si="5"/>
        <v>#REF!</v>
      </c>
      <c r="X333" s="279" t="s">
        <v>10796</v>
      </c>
      <c r="Y3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3" s="279">
        <f>IF(MAX(tbl2020POS[[#This Row],[P]:[PR]])=tbl2020POS[[#This Row],[P]],1,0)</f>
        <v>1</v>
      </c>
      <c r="AA333" s="279">
        <f>IF(tbl2020POS[[#This Row],[QUALP]]=1,IF(tbl2020POS[[#This Row],[GS]]&gt;=GS_TO_QUALIFY,1,0),0)</f>
        <v>0</v>
      </c>
      <c r="AB333" s="279">
        <f>IF(tbl2020POS[[#This Row],[QUALP]]=1,IF(tbl2020POS[[#This Row],[G]]-tbl2020POS[[#This Row],[GS]]&gt;=RP_APP_TO_QUALIFY,1,0),0)</f>
        <v>1</v>
      </c>
      <c r="AC333" s="279" t="e">
        <f>IF(tbl2020POS[[#This Row],[C]]&gt;=GAMES_TO_QUALIFY,1,IF(tbl2020POS[[#This Row],[PRIMPOS]]="C",1,0))</f>
        <v>#REF!</v>
      </c>
      <c r="AD333" s="279" t="e">
        <f>IF(tbl2020POS[[#This Row],[1B]]&gt;=GAMES_TO_QUALIFY,1,IF(tbl2020POS[[#This Row],[PRIMPOS]]="1B",1,0))</f>
        <v>#REF!</v>
      </c>
      <c r="AE333" s="279" t="e">
        <f>IF(tbl2020POS[[#This Row],[2B]]&gt;=GAMES_TO_QUALIFY,1,IF(tbl2020POS[[#This Row],[PRIMPOS]]="2B",1,0))</f>
        <v>#REF!</v>
      </c>
      <c r="AF333" s="279" t="e">
        <f>IF(tbl2020POS[[#This Row],[3B]]&gt;=GAMES_TO_QUALIFY,1,IF(tbl2020POS[[#This Row],[PRIMPOS]]="3B",1,0))</f>
        <v>#REF!</v>
      </c>
      <c r="AG333" s="279" t="e">
        <f>IF(tbl2020POS[[#This Row],[SS]]&gt;=GAMES_TO_QUALIFY,1,IF(tbl2020POS[[#This Row],[PRIMPOS]]="SS",1,0))</f>
        <v>#REF!</v>
      </c>
      <c r="AH333" s="279" t="e">
        <f>IF(tbl2020POS[[#This Row],[LF]]&gt;=GAMES_TO_QUALIFY,1,0)</f>
        <v>#REF!</v>
      </c>
      <c r="AI333" s="279" t="e">
        <f>IF(tbl2020POS[[#This Row],[CF]]&gt;=GAMES_TO_QUALIFY,1,0)</f>
        <v>#REF!</v>
      </c>
      <c r="AJ333" s="279" t="e">
        <f>IF(tbl2020POS[[#This Row],[RF]]&gt;=GAMES_TO_QUALIFY,1,0)</f>
        <v>#REF!</v>
      </c>
      <c r="AK333" s="279" t="e">
        <f>IF(tbl2020POS[[#This Row],[OF]]&gt;=GAMES_TO_QUALIFY,1,IF(tbl2020POS[[#This Row],[PRIMPOS]]="OF",1,0))</f>
        <v>#REF!</v>
      </c>
      <c r="AL333" s="279" t="e">
        <f>IF(tbl2020POS[[#This Row],[DH]]&gt;=GAMES_TO_QUALIFY,1,IF(tbl2020POS[[#This Row],[PRIMPOS]]="DH",1,0))</f>
        <v>#REF!</v>
      </c>
      <c r="AM333" s="279" t="str" cm="1">
        <f t="array" aca="1" ref="AM3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3" s="280" t="str">
        <f>IFERROR(LEFT(tbl2020POS[[#This Row],[POSROUGH]],LEN(tbl2020POS[[#This Row],[POSROUGH]])-1),"")</f>
        <v/>
      </c>
      <c r="AP33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34" spans="1:42" x14ac:dyDescent="0.3">
      <c r="A334" s="277">
        <v>331</v>
      </c>
      <c r="B334" t="s">
        <v>20893</v>
      </c>
      <c r="C334" s="277">
        <v>26</v>
      </c>
      <c r="D334" s="278" t="s">
        <v>1398</v>
      </c>
      <c r="E334" s="277">
        <v>5</v>
      </c>
      <c r="F334" s="277">
        <v>11</v>
      </c>
      <c r="G334" s="277">
        <v>10</v>
      </c>
      <c r="H334" s="277">
        <v>0</v>
      </c>
      <c r="I334" s="277">
        <v>11</v>
      </c>
      <c r="J334" s="277">
        <v>11</v>
      </c>
      <c r="K334" s="277">
        <v>0</v>
      </c>
      <c r="L334" s="277">
        <v>0</v>
      </c>
      <c r="M334" s="277">
        <v>0</v>
      </c>
      <c r="N334" s="277">
        <v>0</v>
      </c>
      <c r="O334" s="277">
        <v>0</v>
      </c>
      <c r="P334" s="277">
        <v>0</v>
      </c>
      <c r="Q334" s="277">
        <v>0</v>
      </c>
      <c r="R334" s="277">
        <v>0</v>
      </c>
      <c r="S334" s="277">
        <v>0</v>
      </c>
      <c r="T334" s="277">
        <v>0</v>
      </c>
      <c r="U334" s="277">
        <v>0</v>
      </c>
      <c r="V334" s="277">
        <v>0</v>
      </c>
      <c r="W334" s="279" t="e">
        <f t="shared" si="5"/>
        <v>#REF!</v>
      </c>
      <c r="X334" s="279" t="s">
        <v>11983</v>
      </c>
      <c r="Y3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4" s="279">
        <f>IF(MAX(tbl2020POS[[#This Row],[P]:[PR]])=tbl2020POS[[#This Row],[P]],1,0)</f>
        <v>1</v>
      </c>
      <c r="AA334" s="279">
        <f>IF(tbl2020POS[[#This Row],[QUALP]]=1,IF(tbl2020POS[[#This Row],[GS]]&gt;=GS_TO_QUALIFY,1,0),0)</f>
        <v>1</v>
      </c>
      <c r="AB334" s="279">
        <f>IF(tbl2020POS[[#This Row],[QUALP]]=1,IF(tbl2020POS[[#This Row],[G]]-tbl2020POS[[#This Row],[GS]]&gt;=RP_APP_TO_QUALIFY,1,0),0)</f>
        <v>0</v>
      </c>
      <c r="AC334" s="279" t="e">
        <f>IF(tbl2020POS[[#This Row],[C]]&gt;=GAMES_TO_QUALIFY,1,IF(tbl2020POS[[#This Row],[PRIMPOS]]="C",1,0))</f>
        <v>#REF!</v>
      </c>
      <c r="AD334" s="279" t="e">
        <f>IF(tbl2020POS[[#This Row],[1B]]&gt;=GAMES_TO_QUALIFY,1,IF(tbl2020POS[[#This Row],[PRIMPOS]]="1B",1,0))</f>
        <v>#REF!</v>
      </c>
      <c r="AE334" s="279" t="e">
        <f>IF(tbl2020POS[[#This Row],[2B]]&gt;=GAMES_TO_QUALIFY,1,IF(tbl2020POS[[#This Row],[PRIMPOS]]="2B",1,0))</f>
        <v>#REF!</v>
      </c>
      <c r="AF334" s="279" t="e">
        <f>IF(tbl2020POS[[#This Row],[3B]]&gt;=GAMES_TO_QUALIFY,1,IF(tbl2020POS[[#This Row],[PRIMPOS]]="3B",1,0))</f>
        <v>#REF!</v>
      </c>
      <c r="AG334" s="279" t="e">
        <f>IF(tbl2020POS[[#This Row],[SS]]&gt;=GAMES_TO_QUALIFY,1,IF(tbl2020POS[[#This Row],[PRIMPOS]]="SS",1,0))</f>
        <v>#REF!</v>
      </c>
      <c r="AH334" s="279" t="e">
        <f>IF(tbl2020POS[[#This Row],[LF]]&gt;=GAMES_TO_QUALIFY,1,0)</f>
        <v>#REF!</v>
      </c>
      <c r="AI334" s="279" t="e">
        <f>IF(tbl2020POS[[#This Row],[CF]]&gt;=GAMES_TO_QUALIFY,1,0)</f>
        <v>#REF!</v>
      </c>
      <c r="AJ334" s="279" t="e">
        <f>IF(tbl2020POS[[#This Row],[RF]]&gt;=GAMES_TO_QUALIFY,1,0)</f>
        <v>#REF!</v>
      </c>
      <c r="AK334" s="279" t="e">
        <f>IF(tbl2020POS[[#This Row],[OF]]&gt;=GAMES_TO_QUALIFY,1,IF(tbl2020POS[[#This Row],[PRIMPOS]]="OF",1,0))</f>
        <v>#REF!</v>
      </c>
      <c r="AL334" s="279" t="e">
        <f>IF(tbl2020POS[[#This Row],[DH]]&gt;=GAMES_TO_QUALIFY,1,IF(tbl2020POS[[#This Row],[PRIMPOS]]="DH",1,0))</f>
        <v>#REF!</v>
      </c>
      <c r="AM334" s="279" t="str" cm="1">
        <f t="array" aca="1" ref="AM3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4" s="280" t="str">
        <f>IFERROR(LEFT(tbl2020POS[[#This Row],[POSROUGH]],LEN(tbl2020POS[[#This Row],[POSROUGH]])-1),"")</f>
        <v/>
      </c>
      <c r="AP33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35" spans="1:42" x14ac:dyDescent="0.3">
      <c r="A335" s="277">
        <v>332</v>
      </c>
      <c r="B335" t="s">
        <v>20894</v>
      </c>
      <c r="C335" s="277">
        <v>31</v>
      </c>
      <c r="D335" s="278" t="s">
        <v>1413</v>
      </c>
      <c r="E335" s="277">
        <v>3</v>
      </c>
      <c r="F335" s="277">
        <v>3</v>
      </c>
      <c r="G335" s="277">
        <v>0</v>
      </c>
      <c r="H335" s="277">
        <v>0</v>
      </c>
      <c r="I335" s="277">
        <v>3</v>
      </c>
      <c r="J335" s="277">
        <v>3</v>
      </c>
      <c r="K335" s="277">
        <v>0</v>
      </c>
      <c r="L335" s="277">
        <v>0</v>
      </c>
      <c r="M335" s="277">
        <v>0</v>
      </c>
      <c r="N335" s="277">
        <v>0</v>
      </c>
      <c r="O335" s="277">
        <v>0</v>
      </c>
      <c r="P335" s="277">
        <v>0</v>
      </c>
      <c r="Q335" s="277">
        <v>0</v>
      </c>
      <c r="R335" s="277">
        <v>0</v>
      </c>
      <c r="S335" s="277">
        <v>0</v>
      </c>
      <c r="T335" s="277">
        <v>0</v>
      </c>
      <c r="U335" s="277">
        <v>0</v>
      </c>
      <c r="V335" s="277">
        <v>0</v>
      </c>
      <c r="W335" s="279" t="e">
        <f t="shared" si="5"/>
        <v>#REF!</v>
      </c>
      <c r="X335" s="279" t="s">
        <v>12028</v>
      </c>
      <c r="Y3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5" s="279">
        <f>IF(MAX(tbl2020POS[[#This Row],[P]:[PR]])=tbl2020POS[[#This Row],[P]],1,0)</f>
        <v>1</v>
      </c>
      <c r="AA335" s="279">
        <f>IF(tbl2020POS[[#This Row],[QUALP]]=1,IF(tbl2020POS[[#This Row],[GS]]&gt;=GS_TO_QUALIFY,1,0),0)</f>
        <v>0</v>
      </c>
      <c r="AB335" s="279">
        <f>IF(tbl2020POS[[#This Row],[QUALP]]=1,IF(tbl2020POS[[#This Row],[G]]-tbl2020POS[[#This Row],[GS]]&gt;=RP_APP_TO_QUALIFY,1,0),0)</f>
        <v>0</v>
      </c>
      <c r="AC335" s="279" t="e">
        <f>IF(tbl2020POS[[#This Row],[C]]&gt;=GAMES_TO_QUALIFY,1,IF(tbl2020POS[[#This Row],[PRIMPOS]]="C",1,0))</f>
        <v>#REF!</v>
      </c>
      <c r="AD335" s="279" t="e">
        <f>IF(tbl2020POS[[#This Row],[1B]]&gt;=GAMES_TO_QUALIFY,1,IF(tbl2020POS[[#This Row],[PRIMPOS]]="1B",1,0))</f>
        <v>#REF!</v>
      </c>
      <c r="AE335" s="279" t="e">
        <f>IF(tbl2020POS[[#This Row],[2B]]&gt;=GAMES_TO_QUALIFY,1,IF(tbl2020POS[[#This Row],[PRIMPOS]]="2B",1,0))</f>
        <v>#REF!</v>
      </c>
      <c r="AF335" s="279" t="e">
        <f>IF(tbl2020POS[[#This Row],[3B]]&gt;=GAMES_TO_QUALIFY,1,IF(tbl2020POS[[#This Row],[PRIMPOS]]="3B",1,0))</f>
        <v>#REF!</v>
      </c>
      <c r="AG335" s="279" t="e">
        <f>IF(tbl2020POS[[#This Row],[SS]]&gt;=GAMES_TO_QUALIFY,1,IF(tbl2020POS[[#This Row],[PRIMPOS]]="SS",1,0))</f>
        <v>#REF!</v>
      </c>
      <c r="AH335" s="279" t="e">
        <f>IF(tbl2020POS[[#This Row],[LF]]&gt;=GAMES_TO_QUALIFY,1,0)</f>
        <v>#REF!</v>
      </c>
      <c r="AI335" s="279" t="e">
        <f>IF(tbl2020POS[[#This Row],[CF]]&gt;=GAMES_TO_QUALIFY,1,0)</f>
        <v>#REF!</v>
      </c>
      <c r="AJ335" s="279" t="e">
        <f>IF(tbl2020POS[[#This Row],[RF]]&gt;=GAMES_TO_QUALIFY,1,0)</f>
        <v>#REF!</v>
      </c>
      <c r="AK335" s="279" t="e">
        <f>IF(tbl2020POS[[#This Row],[OF]]&gt;=GAMES_TO_QUALIFY,1,IF(tbl2020POS[[#This Row],[PRIMPOS]]="OF",1,0))</f>
        <v>#REF!</v>
      </c>
      <c r="AL335" s="279" t="e">
        <f>IF(tbl2020POS[[#This Row],[DH]]&gt;=GAMES_TO_QUALIFY,1,IF(tbl2020POS[[#This Row],[PRIMPOS]]="DH",1,0))</f>
        <v>#REF!</v>
      </c>
      <c r="AM335" s="279" t="str" cm="1">
        <f t="array" aca="1" ref="AM3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5" s="280" t="str">
        <f>IFERROR(LEFT(tbl2020POS[[#This Row],[POSROUGH]],LEN(tbl2020POS[[#This Row],[POSROUGH]])-1),"")</f>
        <v/>
      </c>
      <c r="AP33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36" spans="1:42" x14ac:dyDescent="0.3">
      <c r="A336" s="277">
        <v>333</v>
      </c>
      <c r="B336" t="s">
        <v>20895</v>
      </c>
      <c r="C336" s="277">
        <v>24</v>
      </c>
      <c r="D336" s="278" t="s">
        <v>1395</v>
      </c>
      <c r="E336" s="277" t="s">
        <v>20557</v>
      </c>
      <c r="F336" s="277">
        <v>12</v>
      </c>
      <c r="G336" s="277">
        <v>0</v>
      </c>
      <c r="H336" s="277">
        <v>1</v>
      </c>
      <c r="I336" s="277">
        <v>12</v>
      </c>
      <c r="J336" s="277">
        <v>12</v>
      </c>
      <c r="K336" s="277">
        <v>0</v>
      </c>
      <c r="L336" s="277">
        <v>0</v>
      </c>
      <c r="M336" s="277">
        <v>0</v>
      </c>
      <c r="N336" s="277">
        <v>0</v>
      </c>
      <c r="O336" s="277">
        <v>0</v>
      </c>
      <c r="P336" s="277">
        <v>0</v>
      </c>
      <c r="Q336" s="277">
        <v>0</v>
      </c>
      <c r="R336" s="277">
        <v>0</v>
      </c>
      <c r="S336" s="277">
        <v>0</v>
      </c>
      <c r="T336" s="277">
        <v>0</v>
      </c>
      <c r="U336" s="277">
        <v>0</v>
      </c>
      <c r="V336" s="277">
        <v>0</v>
      </c>
      <c r="W336" s="279" t="e">
        <f t="shared" si="5"/>
        <v>#REF!</v>
      </c>
      <c r="X336" s="279" t="s">
        <v>21895</v>
      </c>
      <c r="Y3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6" s="279">
        <f>IF(MAX(tbl2020POS[[#This Row],[P]:[PR]])=tbl2020POS[[#This Row],[P]],1,0)</f>
        <v>1</v>
      </c>
      <c r="AA336" s="279">
        <f>IF(tbl2020POS[[#This Row],[QUALP]]=1,IF(tbl2020POS[[#This Row],[GS]]&gt;=GS_TO_QUALIFY,1,0),0)</f>
        <v>0</v>
      </c>
      <c r="AB336" s="279">
        <f>IF(tbl2020POS[[#This Row],[QUALP]]=1,IF(tbl2020POS[[#This Row],[G]]-tbl2020POS[[#This Row],[GS]]&gt;=RP_APP_TO_QUALIFY,1,0),0)</f>
        <v>1</v>
      </c>
      <c r="AC336" s="279" t="e">
        <f>IF(tbl2020POS[[#This Row],[C]]&gt;=GAMES_TO_QUALIFY,1,IF(tbl2020POS[[#This Row],[PRIMPOS]]="C",1,0))</f>
        <v>#REF!</v>
      </c>
      <c r="AD336" s="279" t="e">
        <f>IF(tbl2020POS[[#This Row],[1B]]&gt;=GAMES_TO_QUALIFY,1,IF(tbl2020POS[[#This Row],[PRIMPOS]]="1B",1,0))</f>
        <v>#REF!</v>
      </c>
      <c r="AE336" s="279" t="e">
        <f>IF(tbl2020POS[[#This Row],[2B]]&gt;=GAMES_TO_QUALIFY,1,IF(tbl2020POS[[#This Row],[PRIMPOS]]="2B",1,0))</f>
        <v>#REF!</v>
      </c>
      <c r="AF336" s="279" t="e">
        <f>IF(tbl2020POS[[#This Row],[3B]]&gt;=GAMES_TO_QUALIFY,1,IF(tbl2020POS[[#This Row],[PRIMPOS]]="3B",1,0))</f>
        <v>#REF!</v>
      </c>
      <c r="AG336" s="279" t="e">
        <f>IF(tbl2020POS[[#This Row],[SS]]&gt;=GAMES_TO_QUALIFY,1,IF(tbl2020POS[[#This Row],[PRIMPOS]]="SS",1,0))</f>
        <v>#REF!</v>
      </c>
      <c r="AH336" s="279" t="e">
        <f>IF(tbl2020POS[[#This Row],[LF]]&gt;=GAMES_TO_QUALIFY,1,0)</f>
        <v>#REF!</v>
      </c>
      <c r="AI336" s="279" t="e">
        <f>IF(tbl2020POS[[#This Row],[CF]]&gt;=GAMES_TO_QUALIFY,1,0)</f>
        <v>#REF!</v>
      </c>
      <c r="AJ336" s="279" t="e">
        <f>IF(tbl2020POS[[#This Row],[RF]]&gt;=GAMES_TO_QUALIFY,1,0)</f>
        <v>#REF!</v>
      </c>
      <c r="AK336" s="279" t="e">
        <f>IF(tbl2020POS[[#This Row],[OF]]&gt;=GAMES_TO_QUALIFY,1,IF(tbl2020POS[[#This Row],[PRIMPOS]]="OF",1,0))</f>
        <v>#REF!</v>
      </c>
      <c r="AL336" s="279" t="e">
        <f>IF(tbl2020POS[[#This Row],[DH]]&gt;=GAMES_TO_QUALIFY,1,IF(tbl2020POS[[#This Row],[PRIMPOS]]="DH",1,0))</f>
        <v>#REF!</v>
      </c>
      <c r="AM336" s="279" t="str" cm="1">
        <f t="array" aca="1" ref="AM3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6" s="280" t="str">
        <f>IFERROR(LEFT(tbl2020POS[[#This Row],[POSROUGH]],LEN(tbl2020POS[[#This Row],[POSROUGH]])-1),"")</f>
        <v/>
      </c>
      <c r="AP33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37" spans="1:42" x14ac:dyDescent="0.3">
      <c r="A337" s="277">
        <v>334</v>
      </c>
      <c r="B337" t="s">
        <v>20896</v>
      </c>
      <c r="C337" s="277">
        <v>37</v>
      </c>
      <c r="D337" s="278" t="s">
        <v>1464</v>
      </c>
      <c r="E337" s="277">
        <v>16</v>
      </c>
      <c r="F337" s="277">
        <v>44</v>
      </c>
      <c r="G337" s="277">
        <v>43</v>
      </c>
      <c r="H337" s="277">
        <v>44</v>
      </c>
      <c r="I337" s="277">
        <v>0</v>
      </c>
      <c r="J337" s="277">
        <v>0</v>
      </c>
      <c r="K337" s="277">
        <v>0</v>
      </c>
      <c r="L337" s="277">
        <v>0</v>
      </c>
      <c r="M337" s="277">
        <v>0</v>
      </c>
      <c r="N337" s="277">
        <v>0</v>
      </c>
      <c r="O337" s="277">
        <v>0</v>
      </c>
      <c r="P337" s="277">
        <v>0</v>
      </c>
      <c r="Q337" s="277">
        <v>0</v>
      </c>
      <c r="R337" s="277">
        <v>0</v>
      </c>
      <c r="S337" s="277">
        <v>0</v>
      </c>
      <c r="T337" s="277">
        <v>43</v>
      </c>
      <c r="U337" s="277">
        <v>1</v>
      </c>
      <c r="V337" s="277">
        <v>0</v>
      </c>
      <c r="W337" s="279" t="e">
        <f t="shared" si="5"/>
        <v>#REF!</v>
      </c>
      <c r="X337" s="279" t="s">
        <v>1947</v>
      </c>
      <c r="Y3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37" s="279">
        <f>IF(MAX(tbl2020POS[[#This Row],[P]:[PR]])=tbl2020POS[[#This Row],[P]],1,0)</f>
        <v>0</v>
      </c>
      <c r="AA337" s="279">
        <f>IF(tbl2020POS[[#This Row],[QUALP]]=1,IF(tbl2020POS[[#This Row],[GS]]&gt;=GS_TO_QUALIFY,1,0),0)</f>
        <v>0</v>
      </c>
      <c r="AB337" s="279">
        <f>IF(tbl2020POS[[#This Row],[QUALP]]=1,IF(tbl2020POS[[#This Row],[G]]-tbl2020POS[[#This Row],[GS]]&gt;=RP_APP_TO_QUALIFY,1,0),0)</f>
        <v>0</v>
      </c>
      <c r="AC337" s="279" t="e">
        <f>IF(tbl2020POS[[#This Row],[C]]&gt;=GAMES_TO_QUALIFY,1,IF(tbl2020POS[[#This Row],[PRIMPOS]]="C",1,0))</f>
        <v>#REF!</v>
      </c>
      <c r="AD337" s="279" t="e">
        <f>IF(tbl2020POS[[#This Row],[1B]]&gt;=GAMES_TO_QUALIFY,1,IF(tbl2020POS[[#This Row],[PRIMPOS]]="1B",1,0))</f>
        <v>#REF!</v>
      </c>
      <c r="AE337" s="279" t="e">
        <f>IF(tbl2020POS[[#This Row],[2B]]&gt;=GAMES_TO_QUALIFY,1,IF(tbl2020POS[[#This Row],[PRIMPOS]]="2B",1,0))</f>
        <v>#REF!</v>
      </c>
      <c r="AF337" s="279" t="e">
        <f>IF(tbl2020POS[[#This Row],[3B]]&gt;=GAMES_TO_QUALIFY,1,IF(tbl2020POS[[#This Row],[PRIMPOS]]="3B",1,0))</f>
        <v>#REF!</v>
      </c>
      <c r="AG337" s="279" t="e">
        <f>IF(tbl2020POS[[#This Row],[SS]]&gt;=GAMES_TO_QUALIFY,1,IF(tbl2020POS[[#This Row],[PRIMPOS]]="SS",1,0))</f>
        <v>#REF!</v>
      </c>
      <c r="AH337" s="279" t="e">
        <f>IF(tbl2020POS[[#This Row],[LF]]&gt;=GAMES_TO_QUALIFY,1,0)</f>
        <v>#REF!</v>
      </c>
      <c r="AI337" s="279" t="e">
        <f>IF(tbl2020POS[[#This Row],[CF]]&gt;=GAMES_TO_QUALIFY,1,0)</f>
        <v>#REF!</v>
      </c>
      <c r="AJ337" s="279" t="e">
        <f>IF(tbl2020POS[[#This Row],[RF]]&gt;=GAMES_TO_QUALIFY,1,0)</f>
        <v>#REF!</v>
      </c>
      <c r="AK337" s="279" t="e">
        <f>IF(tbl2020POS[[#This Row],[OF]]&gt;=GAMES_TO_QUALIFY,1,IF(tbl2020POS[[#This Row],[PRIMPOS]]="OF",1,0))</f>
        <v>#REF!</v>
      </c>
      <c r="AL337" s="279" t="e">
        <f>IF(tbl2020POS[[#This Row],[DH]]&gt;=GAMES_TO_QUALIFY,1,IF(tbl2020POS[[#This Row],[PRIMPOS]]="DH",1,0))</f>
        <v>#REF!</v>
      </c>
      <c r="AM337" s="279" t="e" cm="1">
        <f t="array" aca="1" ref="AM3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7" s="280" t="str">
        <f>IFERROR(LEFT(tbl2020POS[[#This Row],[POSROUGH]],LEN(tbl2020POS[[#This Row],[POSROUGH]])-1),"")</f>
        <v/>
      </c>
      <c r="AP33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8" spans="1:42" x14ac:dyDescent="0.3">
      <c r="A338" s="277">
        <v>335</v>
      </c>
      <c r="B338" t="s">
        <v>20897</v>
      </c>
      <c r="C338" s="277">
        <v>28</v>
      </c>
      <c r="D338" s="278" t="s">
        <v>1464</v>
      </c>
      <c r="E338" s="277">
        <v>4</v>
      </c>
      <c r="F338" s="277">
        <v>36</v>
      </c>
      <c r="G338" s="277">
        <v>23</v>
      </c>
      <c r="H338" s="277">
        <v>36</v>
      </c>
      <c r="I338" s="277">
        <v>35</v>
      </c>
      <c r="J338" s="277">
        <v>0</v>
      </c>
      <c r="K338" s="277">
        <v>0</v>
      </c>
      <c r="L338" s="277">
        <v>0</v>
      </c>
      <c r="M338" s="277">
        <v>0</v>
      </c>
      <c r="N338" s="277">
        <v>0</v>
      </c>
      <c r="O338" s="277">
        <v>0</v>
      </c>
      <c r="P338" s="277">
        <v>9</v>
      </c>
      <c r="Q338" s="277">
        <v>3</v>
      </c>
      <c r="R338" s="277">
        <v>25</v>
      </c>
      <c r="S338" s="277">
        <v>35</v>
      </c>
      <c r="T338" s="277">
        <v>0</v>
      </c>
      <c r="U338" s="277">
        <v>4</v>
      </c>
      <c r="V338" s="277">
        <v>6</v>
      </c>
      <c r="W338" s="279" t="e">
        <f t="shared" si="5"/>
        <v>#REF!</v>
      </c>
      <c r="X338" s="279" t="s">
        <v>13445</v>
      </c>
      <c r="Y3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38" s="279">
        <f>IF(MAX(tbl2020POS[[#This Row],[P]:[PR]])=tbl2020POS[[#This Row],[P]],1,0)</f>
        <v>0</v>
      </c>
      <c r="AA338" s="279">
        <f>IF(tbl2020POS[[#This Row],[QUALP]]=1,IF(tbl2020POS[[#This Row],[GS]]&gt;=GS_TO_QUALIFY,1,0),0)</f>
        <v>0</v>
      </c>
      <c r="AB338" s="279">
        <f>IF(tbl2020POS[[#This Row],[QUALP]]=1,IF(tbl2020POS[[#This Row],[G]]-tbl2020POS[[#This Row],[GS]]&gt;=RP_APP_TO_QUALIFY,1,0),0)</f>
        <v>0</v>
      </c>
      <c r="AC338" s="279" t="e">
        <f>IF(tbl2020POS[[#This Row],[C]]&gt;=GAMES_TO_QUALIFY,1,IF(tbl2020POS[[#This Row],[PRIMPOS]]="C",1,0))</f>
        <v>#REF!</v>
      </c>
      <c r="AD338" s="279" t="e">
        <f>IF(tbl2020POS[[#This Row],[1B]]&gt;=GAMES_TO_QUALIFY,1,IF(tbl2020POS[[#This Row],[PRIMPOS]]="1B",1,0))</f>
        <v>#REF!</v>
      </c>
      <c r="AE338" s="279" t="e">
        <f>IF(tbl2020POS[[#This Row],[2B]]&gt;=GAMES_TO_QUALIFY,1,IF(tbl2020POS[[#This Row],[PRIMPOS]]="2B",1,0))</f>
        <v>#REF!</v>
      </c>
      <c r="AF338" s="279" t="e">
        <f>IF(tbl2020POS[[#This Row],[3B]]&gt;=GAMES_TO_QUALIFY,1,IF(tbl2020POS[[#This Row],[PRIMPOS]]="3B",1,0))</f>
        <v>#REF!</v>
      </c>
      <c r="AG338" s="279" t="e">
        <f>IF(tbl2020POS[[#This Row],[SS]]&gt;=GAMES_TO_QUALIFY,1,IF(tbl2020POS[[#This Row],[PRIMPOS]]="SS",1,0))</f>
        <v>#REF!</v>
      </c>
      <c r="AH338" s="279" t="e">
        <f>IF(tbl2020POS[[#This Row],[LF]]&gt;=GAMES_TO_QUALIFY,1,0)</f>
        <v>#REF!</v>
      </c>
      <c r="AI338" s="279" t="e">
        <f>IF(tbl2020POS[[#This Row],[CF]]&gt;=GAMES_TO_QUALIFY,1,0)</f>
        <v>#REF!</v>
      </c>
      <c r="AJ338" s="279" t="e">
        <f>IF(tbl2020POS[[#This Row],[RF]]&gt;=GAMES_TO_QUALIFY,1,0)</f>
        <v>#REF!</v>
      </c>
      <c r="AK338" s="279" t="e">
        <f>IF(tbl2020POS[[#This Row],[OF]]&gt;=GAMES_TO_QUALIFY,1,IF(tbl2020POS[[#This Row],[PRIMPOS]]="OF",1,0))</f>
        <v>#REF!</v>
      </c>
      <c r="AL338" s="279" t="e">
        <f>IF(tbl2020POS[[#This Row],[DH]]&gt;=GAMES_TO_QUALIFY,1,IF(tbl2020POS[[#This Row],[PRIMPOS]]="DH",1,0))</f>
        <v>#REF!</v>
      </c>
      <c r="AM338" s="279" t="e" cm="1">
        <f t="array" aca="1" ref="AM3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8" s="280" t="str">
        <f>IFERROR(LEFT(tbl2020POS[[#This Row],[POSROUGH]],LEN(tbl2020POS[[#This Row],[POSROUGH]])-1),"")</f>
        <v/>
      </c>
      <c r="AP33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9" spans="1:42" x14ac:dyDescent="0.3">
      <c r="A339" s="277">
        <v>336</v>
      </c>
      <c r="B339" t="s">
        <v>20898</v>
      </c>
      <c r="C339" s="277">
        <v>30</v>
      </c>
      <c r="D339" s="278" t="s">
        <v>1389</v>
      </c>
      <c r="E339" s="277">
        <v>9</v>
      </c>
      <c r="F339" s="277">
        <v>9</v>
      </c>
      <c r="G339" s="277">
        <v>9</v>
      </c>
      <c r="H339" s="277">
        <v>0</v>
      </c>
      <c r="I339" s="277">
        <v>9</v>
      </c>
      <c r="J339" s="277">
        <v>9</v>
      </c>
      <c r="K339" s="277">
        <v>0</v>
      </c>
      <c r="L339" s="277">
        <v>0</v>
      </c>
      <c r="M339" s="277">
        <v>0</v>
      </c>
      <c r="N339" s="277">
        <v>0</v>
      </c>
      <c r="O339" s="277">
        <v>0</v>
      </c>
      <c r="P339" s="277">
        <v>0</v>
      </c>
      <c r="Q339" s="277">
        <v>0</v>
      </c>
      <c r="R339" s="277">
        <v>0</v>
      </c>
      <c r="S339" s="277">
        <v>0</v>
      </c>
      <c r="T339" s="277">
        <v>0</v>
      </c>
      <c r="U339" s="277">
        <v>0</v>
      </c>
      <c r="V339" s="277">
        <v>0</v>
      </c>
      <c r="W339" s="279" t="e">
        <f t="shared" si="5"/>
        <v>#REF!</v>
      </c>
      <c r="X339" s="279" t="s">
        <v>1951</v>
      </c>
      <c r="Y3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9" s="279">
        <f>IF(MAX(tbl2020POS[[#This Row],[P]:[PR]])=tbl2020POS[[#This Row],[P]],1,0)</f>
        <v>1</v>
      </c>
      <c r="AA339" s="279">
        <f>IF(tbl2020POS[[#This Row],[QUALP]]=1,IF(tbl2020POS[[#This Row],[GS]]&gt;=GS_TO_QUALIFY,1,0),0)</f>
        <v>0</v>
      </c>
      <c r="AB339" s="279">
        <f>IF(tbl2020POS[[#This Row],[QUALP]]=1,IF(tbl2020POS[[#This Row],[G]]-tbl2020POS[[#This Row],[GS]]&gt;=RP_APP_TO_QUALIFY,1,0),0)</f>
        <v>0</v>
      </c>
      <c r="AC339" s="279" t="e">
        <f>IF(tbl2020POS[[#This Row],[C]]&gt;=GAMES_TO_QUALIFY,1,IF(tbl2020POS[[#This Row],[PRIMPOS]]="C",1,0))</f>
        <v>#REF!</v>
      </c>
      <c r="AD339" s="279" t="e">
        <f>IF(tbl2020POS[[#This Row],[1B]]&gt;=GAMES_TO_QUALIFY,1,IF(tbl2020POS[[#This Row],[PRIMPOS]]="1B",1,0))</f>
        <v>#REF!</v>
      </c>
      <c r="AE339" s="279" t="e">
        <f>IF(tbl2020POS[[#This Row],[2B]]&gt;=GAMES_TO_QUALIFY,1,IF(tbl2020POS[[#This Row],[PRIMPOS]]="2B",1,0))</f>
        <v>#REF!</v>
      </c>
      <c r="AF339" s="279" t="e">
        <f>IF(tbl2020POS[[#This Row],[3B]]&gt;=GAMES_TO_QUALIFY,1,IF(tbl2020POS[[#This Row],[PRIMPOS]]="3B",1,0))</f>
        <v>#REF!</v>
      </c>
      <c r="AG339" s="279" t="e">
        <f>IF(tbl2020POS[[#This Row],[SS]]&gt;=GAMES_TO_QUALIFY,1,IF(tbl2020POS[[#This Row],[PRIMPOS]]="SS",1,0))</f>
        <v>#REF!</v>
      </c>
      <c r="AH339" s="279" t="e">
        <f>IF(tbl2020POS[[#This Row],[LF]]&gt;=GAMES_TO_QUALIFY,1,0)</f>
        <v>#REF!</v>
      </c>
      <c r="AI339" s="279" t="e">
        <f>IF(tbl2020POS[[#This Row],[CF]]&gt;=GAMES_TO_QUALIFY,1,0)</f>
        <v>#REF!</v>
      </c>
      <c r="AJ339" s="279" t="e">
        <f>IF(tbl2020POS[[#This Row],[RF]]&gt;=GAMES_TO_QUALIFY,1,0)</f>
        <v>#REF!</v>
      </c>
      <c r="AK339" s="279" t="e">
        <f>IF(tbl2020POS[[#This Row],[OF]]&gt;=GAMES_TO_QUALIFY,1,IF(tbl2020POS[[#This Row],[PRIMPOS]]="OF",1,0))</f>
        <v>#REF!</v>
      </c>
      <c r="AL339" s="279" t="e">
        <f>IF(tbl2020POS[[#This Row],[DH]]&gt;=GAMES_TO_QUALIFY,1,IF(tbl2020POS[[#This Row],[PRIMPOS]]="DH",1,0))</f>
        <v>#REF!</v>
      </c>
      <c r="AM339" s="279" t="str" cm="1">
        <f t="array" aca="1" ref="AM3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9" s="280" t="str">
        <f>IFERROR(LEFT(tbl2020POS[[#This Row],[POSROUGH]],LEN(tbl2020POS[[#This Row],[POSROUGH]])-1),"")</f>
        <v/>
      </c>
      <c r="AP33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0" spans="1:42" x14ac:dyDescent="0.3">
      <c r="A340" s="277">
        <v>337</v>
      </c>
      <c r="B340" t="s">
        <v>20899</v>
      </c>
      <c r="C340" s="277">
        <v>29</v>
      </c>
      <c r="D340" s="278" t="s">
        <v>20584</v>
      </c>
      <c r="E340" s="277">
        <v>7</v>
      </c>
      <c r="F340" s="277">
        <v>9</v>
      </c>
      <c r="G340" s="277">
        <v>5</v>
      </c>
      <c r="H340" s="277">
        <v>0</v>
      </c>
      <c r="I340" s="277">
        <v>9</v>
      </c>
      <c r="J340" s="277">
        <v>9</v>
      </c>
      <c r="K340" s="277">
        <v>0</v>
      </c>
      <c r="L340" s="277">
        <v>0</v>
      </c>
      <c r="M340" s="277">
        <v>0</v>
      </c>
      <c r="N340" s="277">
        <v>0</v>
      </c>
      <c r="O340" s="277">
        <v>0</v>
      </c>
      <c r="P340" s="277">
        <v>0</v>
      </c>
      <c r="Q340" s="277">
        <v>0</v>
      </c>
      <c r="R340" s="277">
        <v>0</v>
      </c>
      <c r="S340" s="277">
        <v>0</v>
      </c>
      <c r="T340" s="277">
        <v>0</v>
      </c>
      <c r="U340" s="277">
        <v>0</v>
      </c>
      <c r="V340" s="277">
        <v>0</v>
      </c>
      <c r="W340" s="279" t="e">
        <f t="shared" si="5"/>
        <v>#REF!</v>
      </c>
      <c r="X340" s="279" t="s">
        <v>3482</v>
      </c>
      <c r="Y3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0" s="279">
        <f>IF(MAX(tbl2020POS[[#This Row],[P]:[PR]])=tbl2020POS[[#This Row],[P]],1,0)</f>
        <v>1</v>
      </c>
      <c r="AA340" s="279">
        <f>IF(tbl2020POS[[#This Row],[QUALP]]=1,IF(tbl2020POS[[#This Row],[GS]]&gt;=GS_TO_QUALIFY,1,0),0)</f>
        <v>0</v>
      </c>
      <c r="AB340" s="279">
        <f>IF(tbl2020POS[[#This Row],[QUALP]]=1,IF(tbl2020POS[[#This Row],[G]]-tbl2020POS[[#This Row],[GS]]&gt;=RP_APP_TO_QUALIFY,1,0),0)</f>
        <v>0</v>
      </c>
      <c r="AC340" s="279" t="e">
        <f>IF(tbl2020POS[[#This Row],[C]]&gt;=GAMES_TO_QUALIFY,1,IF(tbl2020POS[[#This Row],[PRIMPOS]]="C",1,0))</f>
        <v>#REF!</v>
      </c>
      <c r="AD340" s="279" t="e">
        <f>IF(tbl2020POS[[#This Row],[1B]]&gt;=GAMES_TO_QUALIFY,1,IF(tbl2020POS[[#This Row],[PRIMPOS]]="1B",1,0))</f>
        <v>#REF!</v>
      </c>
      <c r="AE340" s="279" t="e">
        <f>IF(tbl2020POS[[#This Row],[2B]]&gt;=GAMES_TO_QUALIFY,1,IF(tbl2020POS[[#This Row],[PRIMPOS]]="2B",1,0))</f>
        <v>#REF!</v>
      </c>
      <c r="AF340" s="279" t="e">
        <f>IF(tbl2020POS[[#This Row],[3B]]&gt;=GAMES_TO_QUALIFY,1,IF(tbl2020POS[[#This Row],[PRIMPOS]]="3B",1,0))</f>
        <v>#REF!</v>
      </c>
      <c r="AG340" s="279" t="e">
        <f>IF(tbl2020POS[[#This Row],[SS]]&gt;=GAMES_TO_QUALIFY,1,IF(tbl2020POS[[#This Row],[PRIMPOS]]="SS",1,0))</f>
        <v>#REF!</v>
      </c>
      <c r="AH340" s="279" t="e">
        <f>IF(tbl2020POS[[#This Row],[LF]]&gt;=GAMES_TO_QUALIFY,1,0)</f>
        <v>#REF!</v>
      </c>
      <c r="AI340" s="279" t="e">
        <f>IF(tbl2020POS[[#This Row],[CF]]&gt;=GAMES_TO_QUALIFY,1,0)</f>
        <v>#REF!</v>
      </c>
      <c r="AJ340" s="279" t="e">
        <f>IF(tbl2020POS[[#This Row],[RF]]&gt;=GAMES_TO_QUALIFY,1,0)</f>
        <v>#REF!</v>
      </c>
      <c r="AK340" s="279" t="e">
        <f>IF(tbl2020POS[[#This Row],[OF]]&gt;=GAMES_TO_QUALIFY,1,IF(tbl2020POS[[#This Row],[PRIMPOS]]="OF",1,0))</f>
        <v>#REF!</v>
      </c>
      <c r="AL340" s="279" t="e">
        <f>IF(tbl2020POS[[#This Row],[DH]]&gt;=GAMES_TO_QUALIFY,1,IF(tbl2020POS[[#This Row],[PRIMPOS]]="DH",1,0))</f>
        <v>#REF!</v>
      </c>
      <c r="AM340" s="279" t="str" cm="1">
        <f t="array" aca="1" ref="AM3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0" s="280" t="str">
        <f>IFERROR(LEFT(tbl2020POS[[#This Row],[POSROUGH]],LEN(tbl2020POS[[#This Row],[POSROUGH]])-1),"")</f>
        <v/>
      </c>
      <c r="AP34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1" spans="1:42" x14ac:dyDescent="0.3">
      <c r="A341" s="277">
        <v>338</v>
      </c>
      <c r="B341" t="s">
        <v>20900</v>
      </c>
      <c r="C341" s="277">
        <v>27</v>
      </c>
      <c r="D341" s="278" t="s">
        <v>20584</v>
      </c>
      <c r="E341" s="277">
        <v>4</v>
      </c>
      <c r="F341" s="277">
        <v>37</v>
      </c>
      <c r="G341" s="277">
        <v>20</v>
      </c>
      <c r="H341" s="277">
        <v>37</v>
      </c>
      <c r="I341" s="277">
        <v>34</v>
      </c>
      <c r="J341" s="277">
        <v>0</v>
      </c>
      <c r="K341" s="277">
        <v>0</v>
      </c>
      <c r="L341" s="277">
        <v>0</v>
      </c>
      <c r="M341" s="277">
        <v>0</v>
      </c>
      <c r="N341" s="277">
        <v>0</v>
      </c>
      <c r="O341" s="277">
        <v>0</v>
      </c>
      <c r="P341" s="277">
        <v>10</v>
      </c>
      <c r="Q341" s="277">
        <v>7</v>
      </c>
      <c r="R341" s="277">
        <v>19</v>
      </c>
      <c r="S341" s="277">
        <v>34</v>
      </c>
      <c r="T341" s="277">
        <v>1</v>
      </c>
      <c r="U341" s="277">
        <v>14</v>
      </c>
      <c r="V341" s="277">
        <v>1</v>
      </c>
      <c r="W341" s="279" t="e">
        <f t="shared" si="5"/>
        <v>#REF!</v>
      </c>
      <c r="X341" s="279" t="s">
        <v>14388</v>
      </c>
      <c r="Y3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41" s="279">
        <f>IF(MAX(tbl2020POS[[#This Row],[P]:[PR]])=tbl2020POS[[#This Row],[P]],1,0)</f>
        <v>0</v>
      </c>
      <c r="AA341" s="279">
        <f>IF(tbl2020POS[[#This Row],[QUALP]]=1,IF(tbl2020POS[[#This Row],[GS]]&gt;=GS_TO_QUALIFY,1,0),0)</f>
        <v>0</v>
      </c>
      <c r="AB341" s="279">
        <f>IF(tbl2020POS[[#This Row],[QUALP]]=1,IF(tbl2020POS[[#This Row],[G]]-tbl2020POS[[#This Row],[GS]]&gt;=RP_APP_TO_QUALIFY,1,0),0)</f>
        <v>0</v>
      </c>
      <c r="AC341" s="279" t="e">
        <f>IF(tbl2020POS[[#This Row],[C]]&gt;=GAMES_TO_QUALIFY,1,IF(tbl2020POS[[#This Row],[PRIMPOS]]="C",1,0))</f>
        <v>#REF!</v>
      </c>
      <c r="AD341" s="279" t="e">
        <f>IF(tbl2020POS[[#This Row],[1B]]&gt;=GAMES_TO_QUALIFY,1,IF(tbl2020POS[[#This Row],[PRIMPOS]]="1B",1,0))</f>
        <v>#REF!</v>
      </c>
      <c r="AE341" s="279" t="e">
        <f>IF(tbl2020POS[[#This Row],[2B]]&gt;=GAMES_TO_QUALIFY,1,IF(tbl2020POS[[#This Row],[PRIMPOS]]="2B",1,0))</f>
        <v>#REF!</v>
      </c>
      <c r="AF341" s="279" t="e">
        <f>IF(tbl2020POS[[#This Row],[3B]]&gt;=GAMES_TO_QUALIFY,1,IF(tbl2020POS[[#This Row],[PRIMPOS]]="3B",1,0))</f>
        <v>#REF!</v>
      </c>
      <c r="AG341" s="279" t="e">
        <f>IF(tbl2020POS[[#This Row],[SS]]&gt;=GAMES_TO_QUALIFY,1,IF(tbl2020POS[[#This Row],[PRIMPOS]]="SS",1,0))</f>
        <v>#REF!</v>
      </c>
      <c r="AH341" s="279" t="e">
        <f>IF(tbl2020POS[[#This Row],[LF]]&gt;=GAMES_TO_QUALIFY,1,0)</f>
        <v>#REF!</v>
      </c>
      <c r="AI341" s="279" t="e">
        <f>IF(tbl2020POS[[#This Row],[CF]]&gt;=GAMES_TO_QUALIFY,1,0)</f>
        <v>#REF!</v>
      </c>
      <c r="AJ341" s="279" t="e">
        <f>IF(tbl2020POS[[#This Row],[RF]]&gt;=GAMES_TO_QUALIFY,1,0)</f>
        <v>#REF!</v>
      </c>
      <c r="AK341" s="279" t="e">
        <f>IF(tbl2020POS[[#This Row],[OF]]&gt;=GAMES_TO_QUALIFY,1,IF(tbl2020POS[[#This Row],[PRIMPOS]]="OF",1,0))</f>
        <v>#REF!</v>
      </c>
      <c r="AL341" s="279" t="e">
        <f>IF(tbl2020POS[[#This Row],[DH]]&gt;=GAMES_TO_QUALIFY,1,IF(tbl2020POS[[#This Row],[PRIMPOS]]="DH",1,0))</f>
        <v>#REF!</v>
      </c>
      <c r="AM341" s="279" t="e" cm="1">
        <f t="array" aca="1" ref="AM3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1" s="280" t="str">
        <f>IFERROR(LEFT(tbl2020POS[[#This Row],[POSROUGH]],LEN(tbl2020POS[[#This Row],[POSROUGH]])-1),"")</f>
        <v/>
      </c>
      <c r="AP34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2" spans="1:42" x14ac:dyDescent="0.3">
      <c r="A342" s="277">
        <v>339</v>
      </c>
      <c r="B342" t="s">
        <v>20901</v>
      </c>
      <c r="C342" s="277">
        <v>31</v>
      </c>
      <c r="D342" s="278" t="s">
        <v>1531</v>
      </c>
      <c r="E342" s="277">
        <v>10</v>
      </c>
      <c r="F342" s="277">
        <v>54</v>
      </c>
      <c r="G342" s="277">
        <v>53</v>
      </c>
      <c r="H342" s="277">
        <v>54</v>
      </c>
      <c r="I342" s="277">
        <v>50</v>
      </c>
      <c r="J342" s="277">
        <v>0</v>
      </c>
      <c r="K342" s="277">
        <v>0</v>
      </c>
      <c r="L342" s="277">
        <v>0</v>
      </c>
      <c r="M342" s="277">
        <v>3</v>
      </c>
      <c r="N342" s="277">
        <v>47</v>
      </c>
      <c r="O342" s="277">
        <v>0</v>
      </c>
      <c r="P342" s="277">
        <v>0</v>
      </c>
      <c r="Q342" s="277">
        <v>0</v>
      </c>
      <c r="R342" s="277">
        <v>0</v>
      </c>
      <c r="S342" s="277">
        <v>0</v>
      </c>
      <c r="T342" s="277">
        <v>4</v>
      </c>
      <c r="U342" s="277">
        <v>0</v>
      </c>
      <c r="V342" s="277">
        <v>0</v>
      </c>
      <c r="W342" s="279" t="e">
        <f t="shared" si="5"/>
        <v>#REF!</v>
      </c>
      <c r="X342" s="279" t="s">
        <v>1958</v>
      </c>
      <c r="Y3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42" s="279">
        <f>IF(MAX(tbl2020POS[[#This Row],[P]:[PR]])=tbl2020POS[[#This Row],[P]],1,0)</f>
        <v>0</v>
      </c>
      <c r="AA342" s="279">
        <f>IF(tbl2020POS[[#This Row],[QUALP]]=1,IF(tbl2020POS[[#This Row],[GS]]&gt;=GS_TO_QUALIFY,1,0),0)</f>
        <v>0</v>
      </c>
      <c r="AB342" s="279">
        <f>IF(tbl2020POS[[#This Row],[QUALP]]=1,IF(tbl2020POS[[#This Row],[G]]-tbl2020POS[[#This Row],[GS]]&gt;=RP_APP_TO_QUALIFY,1,0),0)</f>
        <v>0</v>
      </c>
      <c r="AC342" s="279" t="e">
        <f>IF(tbl2020POS[[#This Row],[C]]&gt;=GAMES_TO_QUALIFY,1,IF(tbl2020POS[[#This Row],[PRIMPOS]]="C",1,0))</f>
        <v>#REF!</v>
      </c>
      <c r="AD342" s="279" t="e">
        <f>IF(tbl2020POS[[#This Row],[1B]]&gt;=GAMES_TO_QUALIFY,1,IF(tbl2020POS[[#This Row],[PRIMPOS]]="1B",1,0))</f>
        <v>#REF!</v>
      </c>
      <c r="AE342" s="279" t="e">
        <f>IF(tbl2020POS[[#This Row],[2B]]&gt;=GAMES_TO_QUALIFY,1,IF(tbl2020POS[[#This Row],[PRIMPOS]]="2B",1,0))</f>
        <v>#REF!</v>
      </c>
      <c r="AF342" s="279" t="e">
        <f>IF(tbl2020POS[[#This Row],[3B]]&gt;=GAMES_TO_QUALIFY,1,IF(tbl2020POS[[#This Row],[PRIMPOS]]="3B",1,0))</f>
        <v>#REF!</v>
      </c>
      <c r="AG342" s="279" t="e">
        <f>IF(tbl2020POS[[#This Row],[SS]]&gt;=GAMES_TO_QUALIFY,1,IF(tbl2020POS[[#This Row],[PRIMPOS]]="SS",1,0))</f>
        <v>#REF!</v>
      </c>
      <c r="AH342" s="279" t="e">
        <f>IF(tbl2020POS[[#This Row],[LF]]&gt;=GAMES_TO_QUALIFY,1,0)</f>
        <v>#REF!</v>
      </c>
      <c r="AI342" s="279" t="e">
        <f>IF(tbl2020POS[[#This Row],[CF]]&gt;=GAMES_TO_QUALIFY,1,0)</f>
        <v>#REF!</v>
      </c>
      <c r="AJ342" s="279" t="e">
        <f>IF(tbl2020POS[[#This Row],[RF]]&gt;=GAMES_TO_QUALIFY,1,0)</f>
        <v>#REF!</v>
      </c>
      <c r="AK342" s="279" t="e">
        <f>IF(tbl2020POS[[#This Row],[OF]]&gt;=GAMES_TO_QUALIFY,1,IF(tbl2020POS[[#This Row],[PRIMPOS]]="OF",1,0))</f>
        <v>#REF!</v>
      </c>
      <c r="AL342" s="279" t="e">
        <f>IF(tbl2020POS[[#This Row],[DH]]&gt;=GAMES_TO_QUALIFY,1,IF(tbl2020POS[[#This Row],[PRIMPOS]]="DH",1,0))</f>
        <v>#REF!</v>
      </c>
      <c r="AM342" s="279" t="e" cm="1">
        <f t="array" aca="1" ref="AM3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2" s="280" t="str">
        <f>IFERROR(LEFT(tbl2020POS[[#This Row],[POSROUGH]],LEN(tbl2020POS[[#This Row],[POSROUGH]])-1),"")</f>
        <v/>
      </c>
      <c r="AP34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3" spans="1:42" x14ac:dyDescent="0.3">
      <c r="A343" s="277">
        <v>340</v>
      </c>
      <c r="B343" t="s">
        <v>20902</v>
      </c>
      <c r="C343" s="277">
        <v>26</v>
      </c>
      <c r="D343" s="278" t="s">
        <v>1449</v>
      </c>
      <c r="E343" s="277">
        <v>2</v>
      </c>
      <c r="F343" s="277">
        <v>12</v>
      </c>
      <c r="G343" s="277">
        <v>4</v>
      </c>
      <c r="H343" s="277">
        <v>0</v>
      </c>
      <c r="I343" s="277">
        <v>12</v>
      </c>
      <c r="J343" s="277">
        <v>12</v>
      </c>
      <c r="K343" s="277">
        <v>0</v>
      </c>
      <c r="L343" s="277">
        <v>0</v>
      </c>
      <c r="M343" s="277">
        <v>0</v>
      </c>
      <c r="N343" s="277">
        <v>0</v>
      </c>
      <c r="O343" s="277">
        <v>0</v>
      </c>
      <c r="P343" s="277">
        <v>0</v>
      </c>
      <c r="Q343" s="277">
        <v>0</v>
      </c>
      <c r="R343" s="277">
        <v>0</v>
      </c>
      <c r="S343" s="277">
        <v>0</v>
      </c>
      <c r="T343" s="277">
        <v>0</v>
      </c>
      <c r="U343" s="277">
        <v>0</v>
      </c>
      <c r="V343" s="277">
        <v>0</v>
      </c>
      <c r="W343" s="279" t="e">
        <f t="shared" si="5"/>
        <v>#REF!</v>
      </c>
      <c r="X343" s="279" t="s">
        <v>15898</v>
      </c>
      <c r="Y3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3" s="279">
        <f>IF(MAX(tbl2020POS[[#This Row],[P]:[PR]])=tbl2020POS[[#This Row],[P]],1,0)</f>
        <v>1</v>
      </c>
      <c r="AA343" s="279">
        <f>IF(tbl2020POS[[#This Row],[QUALP]]=1,IF(tbl2020POS[[#This Row],[GS]]&gt;=GS_TO_QUALIFY,1,0),0)</f>
        <v>0</v>
      </c>
      <c r="AB343" s="279">
        <f>IF(tbl2020POS[[#This Row],[QUALP]]=1,IF(tbl2020POS[[#This Row],[G]]-tbl2020POS[[#This Row],[GS]]&gt;=RP_APP_TO_QUALIFY,1,0),0)</f>
        <v>1</v>
      </c>
      <c r="AC343" s="279" t="e">
        <f>IF(tbl2020POS[[#This Row],[C]]&gt;=GAMES_TO_QUALIFY,1,IF(tbl2020POS[[#This Row],[PRIMPOS]]="C",1,0))</f>
        <v>#REF!</v>
      </c>
      <c r="AD343" s="279" t="e">
        <f>IF(tbl2020POS[[#This Row],[1B]]&gt;=GAMES_TO_QUALIFY,1,IF(tbl2020POS[[#This Row],[PRIMPOS]]="1B",1,0))</f>
        <v>#REF!</v>
      </c>
      <c r="AE343" s="279" t="e">
        <f>IF(tbl2020POS[[#This Row],[2B]]&gt;=GAMES_TO_QUALIFY,1,IF(tbl2020POS[[#This Row],[PRIMPOS]]="2B",1,0))</f>
        <v>#REF!</v>
      </c>
      <c r="AF343" s="279" t="e">
        <f>IF(tbl2020POS[[#This Row],[3B]]&gt;=GAMES_TO_QUALIFY,1,IF(tbl2020POS[[#This Row],[PRIMPOS]]="3B",1,0))</f>
        <v>#REF!</v>
      </c>
      <c r="AG343" s="279" t="e">
        <f>IF(tbl2020POS[[#This Row],[SS]]&gt;=GAMES_TO_QUALIFY,1,IF(tbl2020POS[[#This Row],[PRIMPOS]]="SS",1,0))</f>
        <v>#REF!</v>
      </c>
      <c r="AH343" s="279" t="e">
        <f>IF(tbl2020POS[[#This Row],[LF]]&gt;=GAMES_TO_QUALIFY,1,0)</f>
        <v>#REF!</v>
      </c>
      <c r="AI343" s="279" t="e">
        <f>IF(tbl2020POS[[#This Row],[CF]]&gt;=GAMES_TO_QUALIFY,1,0)</f>
        <v>#REF!</v>
      </c>
      <c r="AJ343" s="279" t="e">
        <f>IF(tbl2020POS[[#This Row],[RF]]&gt;=GAMES_TO_QUALIFY,1,0)</f>
        <v>#REF!</v>
      </c>
      <c r="AK343" s="279" t="e">
        <f>IF(tbl2020POS[[#This Row],[OF]]&gt;=GAMES_TO_QUALIFY,1,IF(tbl2020POS[[#This Row],[PRIMPOS]]="OF",1,0))</f>
        <v>#REF!</v>
      </c>
      <c r="AL343" s="279" t="e">
        <f>IF(tbl2020POS[[#This Row],[DH]]&gt;=GAMES_TO_QUALIFY,1,IF(tbl2020POS[[#This Row],[PRIMPOS]]="DH",1,0))</f>
        <v>#REF!</v>
      </c>
      <c r="AM343" s="279" t="str" cm="1">
        <f t="array" aca="1" ref="AM3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3" s="280" t="str">
        <f>IFERROR(LEFT(tbl2020POS[[#This Row],[POSROUGH]],LEN(tbl2020POS[[#This Row],[POSROUGH]])-1),"")</f>
        <v/>
      </c>
      <c r="AP34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44" spans="1:42" x14ac:dyDescent="0.3">
      <c r="A344" s="277">
        <v>341</v>
      </c>
      <c r="B344" t="s">
        <v>20903</v>
      </c>
      <c r="C344" s="277">
        <v>25</v>
      </c>
      <c r="D344" s="278" t="s">
        <v>1426</v>
      </c>
      <c r="E344" s="277" t="s">
        <v>20557</v>
      </c>
      <c r="F344" s="277">
        <v>27</v>
      </c>
      <c r="G344" s="277">
        <v>19</v>
      </c>
      <c r="H344" s="277">
        <v>26</v>
      </c>
      <c r="I344" s="277">
        <v>24</v>
      </c>
      <c r="J344" s="277">
        <v>2</v>
      </c>
      <c r="K344" s="277">
        <v>0</v>
      </c>
      <c r="L344" s="277">
        <v>0</v>
      </c>
      <c r="M344" s="277">
        <v>0</v>
      </c>
      <c r="N344" s="277">
        <v>2</v>
      </c>
      <c r="O344" s="277">
        <v>21</v>
      </c>
      <c r="P344" s="277">
        <v>0</v>
      </c>
      <c r="Q344" s="277">
        <v>0</v>
      </c>
      <c r="R344" s="277">
        <v>0</v>
      </c>
      <c r="S344" s="277">
        <v>0</v>
      </c>
      <c r="T344" s="277">
        <v>0</v>
      </c>
      <c r="U344" s="277">
        <v>0</v>
      </c>
      <c r="V344" s="277">
        <v>4</v>
      </c>
      <c r="W344" s="279" t="e">
        <f t="shared" si="5"/>
        <v>#REF!</v>
      </c>
      <c r="X344" s="279" t="s">
        <v>21896</v>
      </c>
      <c r="Y3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344" s="279">
        <f>IF(MAX(tbl2020POS[[#This Row],[P]:[PR]])=tbl2020POS[[#This Row],[P]],1,0)</f>
        <v>0</v>
      </c>
      <c r="AA344" s="279">
        <f>IF(tbl2020POS[[#This Row],[QUALP]]=1,IF(tbl2020POS[[#This Row],[GS]]&gt;=GS_TO_QUALIFY,1,0),0)</f>
        <v>0</v>
      </c>
      <c r="AB344" s="279">
        <f>IF(tbl2020POS[[#This Row],[QUALP]]=1,IF(tbl2020POS[[#This Row],[G]]-tbl2020POS[[#This Row],[GS]]&gt;=RP_APP_TO_QUALIFY,1,0),0)</f>
        <v>0</v>
      </c>
      <c r="AC344" s="279" t="e">
        <f>IF(tbl2020POS[[#This Row],[C]]&gt;=GAMES_TO_QUALIFY,1,IF(tbl2020POS[[#This Row],[PRIMPOS]]="C",1,0))</f>
        <v>#REF!</v>
      </c>
      <c r="AD344" s="279" t="e">
        <f>IF(tbl2020POS[[#This Row],[1B]]&gt;=GAMES_TO_QUALIFY,1,IF(tbl2020POS[[#This Row],[PRIMPOS]]="1B",1,0))</f>
        <v>#REF!</v>
      </c>
      <c r="AE344" s="279" t="e">
        <f>IF(tbl2020POS[[#This Row],[2B]]&gt;=GAMES_TO_QUALIFY,1,IF(tbl2020POS[[#This Row],[PRIMPOS]]="2B",1,0))</f>
        <v>#REF!</v>
      </c>
      <c r="AF344" s="279" t="e">
        <f>IF(tbl2020POS[[#This Row],[3B]]&gt;=GAMES_TO_QUALIFY,1,IF(tbl2020POS[[#This Row],[PRIMPOS]]="3B",1,0))</f>
        <v>#REF!</v>
      </c>
      <c r="AG344" s="279" t="e">
        <f>IF(tbl2020POS[[#This Row],[SS]]&gt;=GAMES_TO_QUALIFY,1,IF(tbl2020POS[[#This Row],[PRIMPOS]]="SS",1,0))</f>
        <v>#REF!</v>
      </c>
      <c r="AH344" s="279" t="e">
        <f>IF(tbl2020POS[[#This Row],[LF]]&gt;=GAMES_TO_QUALIFY,1,0)</f>
        <v>#REF!</v>
      </c>
      <c r="AI344" s="279" t="e">
        <f>IF(tbl2020POS[[#This Row],[CF]]&gt;=GAMES_TO_QUALIFY,1,0)</f>
        <v>#REF!</v>
      </c>
      <c r="AJ344" s="279" t="e">
        <f>IF(tbl2020POS[[#This Row],[RF]]&gt;=GAMES_TO_QUALIFY,1,0)</f>
        <v>#REF!</v>
      </c>
      <c r="AK344" s="279" t="e">
        <f>IF(tbl2020POS[[#This Row],[OF]]&gt;=GAMES_TO_QUALIFY,1,IF(tbl2020POS[[#This Row],[PRIMPOS]]="OF",1,0))</f>
        <v>#REF!</v>
      </c>
      <c r="AL344" s="279" t="e">
        <f>IF(tbl2020POS[[#This Row],[DH]]&gt;=GAMES_TO_QUALIFY,1,IF(tbl2020POS[[#This Row],[PRIMPOS]]="DH",1,0))</f>
        <v>#REF!</v>
      </c>
      <c r="AM344" s="279" t="e" cm="1">
        <f t="array" aca="1" ref="AM3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4" s="280" t="str">
        <f>IFERROR(LEFT(tbl2020POS[[#This Row],[POSROUGH]],LEN(tbl2020POS[[#This Row],[POSROUGH]])-1),"")</f>
        <v/>
      </c>
      <c r="AP34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5" spans="1:42" x14ac:dyDescent="0.3">
      <c r="A345" s="277">
        <v>342</v>
      </c>
      <c r="B345" t="s">
        <v>20904</v>
      </c>
      <c r="C345" s="277">
        <v>33</v>
      </c>
      <c r="D345" s="278" t="s">
        <v>20628</v>
      </c>
      <c r="E345" s="277">
        <v>2</v>
      </c>
      <c r="F345" s="277">
        <v>2</v>
      </c>
      <c r="G345" s="277">
        <v>1</v>
      </c>
      <c r="H345" s="277">
        <v>0</v>
      </c>
      <c r="I345" s="277">
        <v>2</v>
      </c>
      <c r="J345" s="277">
        <v>2</v>
      </c>
      <c r="K345" s="277">
        <v>0</v>
      </c>
      <c r="L345" s="277">
        <v>0</v>
      </c>
      <c r="M345" s="277">
        <v>0</v>
      </c>
      <c r="N345" s="277">
        <v>0</v>
      </c>
      <c r="O345" s="277">
        <v>0</v>
      </c>
      <c r="P345" s="277">
        <v>0</v>
      </c>
      <c r="Q345" s="277">
        <v>0</v>
      </c>
      <c r="R345" s="277">
        <v>0</v>
      </c>
      <c r="S345" s="277">
        <v>0</v>
      </c>
      <c r="T345" s="277">
        <v>0</v>
      </c>
      <c r="U345" s="277">
        <v>0</v>
      </c>
      <c r="V345" s="277">
        <v>0</v>
      </c>
      <c r="W345" s="279" t="e">
        <f t="shared" si="5"/>
        <v>#REF!</v>
      </c>
      <c r="X345" s="279" t="s">
        <v>21897</v>
      </c>
      <c r="Y3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5" s="279">
        <f>IF(MAX(tbl2020POS[[#This Row],[P]:[PR]])=tbl2020POS[[#This Row],[P]],1,0)</f>
        <v>1</v>
      </c>
      <c r="AA345" s="279">
        <f>IF(tbl2020POS[[#This Row],[QUALP]]=1,IF(tbl2020POS[[#This Row],[GS]]&gt;=GS_TO_QUALIFY,1,0),0)</f>
        <v>0</v>
      </c>
      <c r="AB345" s="279">
        <f>IF(tbl2020POS[[#This Row],[QUALP]]=1,IF(tbl2020POS[[#This Row],[G]]-tbl2020POS[[#This Row],[GS]]&gt;=RP_APP_TO_QUALIFY,1,0),0)</f>
        <v>0</v>
      </c>
      <c r="AC345" s="279" t="e">
        <f>IF(tbl2020POS[[#This Row],[C]]&gt;=GAMES_TO_QUALIFY,1,IF(tbl2020POS[[#This Row],[PRIMPOS]]="C",1,0))</f>
        <v>#REF!</v>
      </c>
      <c r="AD345" s="279" t="e">
        <f>IF(tbl2020POS[[#This Row],[1B]]&gt;=GAMES_TO_QUALIFY,1,IF(tbl2020POS[[#This Row],[PRIMPOS]]="1B",1,0))</f>
        <v>#REF!</v>
      </c>
      <c r="AE345" s="279" t="e">
        <f>IF(tbl2020POS[[#This Row],[2B]]&gt;=GAMES_TO_QUALIFY,1,IF(tbl2020POS[[#This Row],[PRIMPOS]]="2B",1,0))</f>
        <v>#REF!</v>
      </c>
      <c r="AF345" s="279" t="e">
        <f>IF(tbl2020POS[[#This Row],[3B]]&gt;=GAMES_TO_QUALIFY,1,IF(tbl2020POS[[#This Row],[PRIMPOS]]="3B",1,0))</f>
        <v>#REF!</v>
      </c>
      <c r="AG345" s="279" t="e">
        <f>IF(tbl2020POS[[#This Row],[SS]]&gt;=GAMES_TO_QUALIFY,1,IF(tbl2020POS[[#This Row],[PRIMPOS]]="SS",1,0))</f>
        <v>#REF!</v>
      </c>
      <c r="AH345" s="279" t="e">
        <f>IF(tbl2020POS[[#This Row],[LF]]&gt;=GAMES_TO_QUALIFY,1,0)</f>
        <v>#REF!</v>
      </c>
      <c r="AI345" s="279" t="e">
        <f>IF(tbl2020POS[[#This Row],[CF]]&gt;=GAMES_TO_QUALIFY,1,0)</f>
        <v>#REF!</v>
      </c>
      <c r="AJ345" s="279" t="e">
        <f>IF(tbl2020POS[[#This Row],[RF]]&gt;=GAMES_TO_QUALIFY,1,0)</f>
        <v>#REF!</v>
      </c>
      <c r="AK345" s="279" t="e">
        <f>IF(tbl2020POS[[#This Row],[OF]]&gt;=GAMES_TO_QUALIFY,1,IF(tbl2020POS[[#This Row],[PRIMPOS]]="OF",1,0))</f>
        <v>#REF!</v>
      </c>
      <c r="AL345" s="279" t="e">
        <f>IF(tbl2020POS[[#This Row],[DH]]&gt;=GAMES_TO_QUALIFY,1,IF(tbl2020POS[[#This Row],[PRIMPOS]]="DH",1,0))</f>
        <v>#REF!</v>
      </c>
      <c r="AM345" s="279" t="str" cm="1">
        <f t="array" aca="1" ref="AM3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5" s="280" t="str">
        <f>IFERROR(LEFT(tbl2020POS[[#This Row],[POSROUGH]],LEN(tbl2020POS[[#This Row],[POSROUGH]])-1),"")</f>
        <v/>
      </c>
      <c r="AP34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6" spans="1:42" x14ac:dyDescent="0.3">
      <c r="A346" s="277">
        <v>343</v>
      </c>
      <c r="B346" t="s">
        <v>20905</v>
      </c>
      <c r="C346" s="277">
        <v>27</v>
      </c>
      <c r="D346" s="278" t="s">
        <v>1526</v>
      </c>
      <c r="E346" s="277">
        <v>4</v>
      </c>
      <c r="F346" s="277">
        <v>26</v>
      </c>
      <c r="G346" s="277">
        <v>0</v>
      </c>
      <c r="H346" s="277">
        <v>0</v>
      </c>
      <c r="I346" s="277">
        <v>26</v>
      </c>
      <c r="J346" s="277">
        <v>26</v>
      </c>
      <c r="K346" s="277">
        <v>0</v>
      </c>
      <c r="L346" s="277">
        <v>0</v>
      </c>
      <c r="M346" s="277">
        <v>0</v>
      </c>
      <c r="N346" s="277">
        <v>0</v>
      </c>
      <c r="O346" s="277">
        <v>0</v>
      </c>
      <c r="P346" s="277">
        <v>0</v>
      </c>
      <c r="Q346" s="277">
        <v>0</v>
      </c>
      <c r="R346" s="277">
        <v>0</v>
      </c>
      <c r="S346" s="277">
        <v>0</v>
      </c>
      <c r="T346" s="277">
        <v>0</v>
      </c>
      <c r="U346" s="277">
        <v>0</v>
      </c>
      <c r="V346" s="277">
        <v>0</v>
      </c>
      <c r="W346" s="279" t="e">
        <f t="shared" si="5"/>
        <v>#REF!</v>
      </c>
      <c r="X346" s="279" t="s">
        <v>12319</v>
      </c>
      <c r="Y3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6" s="279">
        <f>IF(MAX(tbl2020POS[[#This Row],[P]:[PR]])=tbl2020POS[[#This Row],[P]],1,0)</f>
        <v>1</v>
      </c>
      <c r="AA346" s="279">
        <f>IF(tbl2020POS[[#This Row],[QUALP]]=1,IF(tbl2020POS[[#This Row],[GS]]&gt;=GS_TO_QUALIFY,1,0),0)</f>
        <v>0</v>
      </c>
      <c r="AB346" s="279">
        <f>IF(tbl2020POS[[#This Row],[QUALP]]=1,IF(tbl2020POS[[#This Row],[G]]-tbl2020POS[[#This Row],[GS]]&gt;=RP_APP_TO_QUALIFY,1,0),0)</f>
        <v>1</v>
      </c>
      <c r="AC346" s="279" t="e">
        <f>IF(tbl2020POS[[#This Row],[C]]&gt;=GAMES_TO_QUALIFY,1,IF(tbl2020POS[[#This Row],[PRIMPOS]]="C",1,0))</f>
        <v>#REF!</v>
      </c>
      <c r="AD346" s="279" t="e">
        <f>IF(tbl2020POS[[#This Row],[1B]]&gt;=GAMES_TO_QUALIFY,1,IF(tbl2020POS[[#This Row],[PRIMPOS]]="1B",1,0))</f>
        <v>#REF!</v>
      </c>
      <c r="AE346" s="279" t="e">
        <f>IF(tbl2020POS[[#This Row],[2B]]&gt;=GAMES_TO_QUALIFY,1,IF(tbl2020POS[[#This Row],[PRIMPOS]]="2B",1,0))</f>
        <v>#REF!</v>
      </c>
      <c r="AF346" s="279" t="e">
        <f>IF(tbl2020POS[[#This Row],[3B]]&gt;=GAMES_TO_QUALIFY,1,IF(tbl2020POS[[#This Row],[PRIMPOS]]="3B",1,0))</f>
        <v>#REF!</v>
      </c>
      <c r="AG346" s="279" t="e">
        <f>IF(tbl2020POS[[#This Row],[SS]]&gt;=GAMES_TO_QUALIFY,1,IF(tbl2020POS[[#This Row],[PRIMPOS]]="SS",1,0))</f>
        <v>#REF!</v>
      </c>
      <c r="AH346" s="279" t="e">
        <f>IF(tbl2020POS[[#This Row],[LF]]&gt;=GAMES_TO_QUALIFY,1,0)</f>
        <v>#REF!</v>
      </c>
      <c r="AI346" s="279" t="e">
        <f>IF(tbl2020POS[[#This Row],[CF]]&gt;=GAMES_TO_QUALIFY,1,0)</f>
        <v>#REF!</v>
      </c>
      <c r="AJ346" s="279" t="e">
        <f>IF(tbl2020POS[[#This Row],[RF]]&gt;=GAMES_TO_QUALIFY,1,0)</f>
        <v>#REF!</v>
      </c>
      <c r="AK346" s="279" t="e">
        <f>IF(tbl2020POS[[#This Row],[OF]]&gt;=GAMES_TO_QUALIFY,1,IF(tbl2020POS[[#This Row],[PRIMPOS]]="OF",1,0))</f>
        <v>#REF!</v>
      </c>
      <c r="AL346" s="279" t="e">
        <f>IF(tbl2020POS[[#This Row],[DH]]&gt;=GAMES_TO_QUALIFY,1,IF(tbl2020POS[[#This Row],[PRIMPOS]]="DH",1,0))</f>
        <v>#REF!</v>
      </c>
      <c r="AM346" s="279" t="str" cm="1">
        <f t="array" aca="1" ref="AM3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6" s="280" t="str">
        <f>IFERROR(LEFT(tbl2020POS[[#This Row],[POSROUGH]],LEN(tbl2020POS[[#This Row],[POSROUGH]])-1),"")</f>
        <v/>
      </c>
      <c r="AP34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47" spans="1:42" x14ac:dyDescent="0.3">
      <c r="A347" s="277">
        <v>344</v>
      </c>
      <c r="B347" t="s">
        <v>20906</v>
      </c>
      <c r="C347" s="277">
        <v>24</v>
      </c>
      <c r="D347" s="278" t="s">
        <v>1372</v>
      </c>
      <c r="E347" s="277">
        <v>2</v>
      </c>
      <c r="F347" s="277">
        <v>26</v>
      </c>
      <c r="G347" s="277">
        <v>15</v>
      </c>
      <c r="H347" s="277">
        <v>26</v>
      </c>
      <c r="I347" s="277">
        <v>25</v>
      </c>
      <c r="J347" s="277">
        <v>0</v>
      </c>
      <c r="K347" s="277">
        <v>0</v>
      </c>
      <c r="L347" s="277">
        <v>0</v>
      </c>
      <c r="M347" s="277">
        <v>20</v>
      </c>
      <c r="N347" s="277">
        <v>6</v>
      </c>
      <c r="O347" s="277">
        <v>3</v>
      </c>
      <c r="P347" s="277">
        <v>0</v>
      </c>
      <c r="Q347" s="277">
        <v>0</v>
      </c>
      <c r="R347" s="277">
        <v>0</v>
      </c>
      <c r="S347" s="277">
        <v>0</v>
      </c>
      <c r="T347" s="277">
        <v>0</v>
      </c>
      <c r="U347" s="277">
        <v>1</v>
      </c>
      <c r="V347" s="277">
        <v>3</v>
      </c>
      <c r="W347" s="279" t="e">
        <f t="shared" si="5"/>
        <v>#REF!</v>
      </c>
      <c r="X347" s="279" t="s">
        <v>15903</v>
      </c>
      <c r="Y3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47" s="279">
        <f>IF(MAX(tbl2020POS[[#This Row],[P]:[PR]])=tbl2020POS[[#This Row],[P]],1,0)</f>
        <v>0</v>
      </c>
      <c r="AA347" s="279">
        <f>IF(tbl2020POS[[#This Row],[QUALP]]=1,IF(tbl2020POS[[#This Row],[GS]]&gt;=GS_TO_QUALIFY,1,0),0)</f>
        <v>0</v>
      </c>
      <c r="AB347" s="279">
        <f>IF(tbl2020POS[[#This Row],[QUALP]]=1,IF(tbl2020POS[[#This Row],[G]]-tbl2020POS[[#This Row],[GS]]&gt;=RP_APP_TO_QUALIFY,1,0),0)</f>
        <v>0</v>
      </c>
      <c r="AC347" s="279" t="e">
        <f>IF(tbl2020POS[[#This Row],[C]]&gt;=GAMES_TO_QUALIFY,1,IF(tbl2020POS[[#This Row],[PRIMPOS]]="C",1,0))</f>
        <v>#REF!</v>
      </c>
      <c r="AD347" s="279" t="e">
        <f>IF(tbl2020POS[[#This Row],[1B]]&gt;=GAMES_TO_QUALIFY,1,IF(tbl2020POS[[#This Row],[PRIMPOS]]="1B",1,0))</f>
        <v>#REF!</v>
      </c>
      <c r="AE347" s="279" t="e">
        <f>IF(tbl2020POS[[#This Row],[2B]]&gt;=GAMES_TO_QUALIFY,1,IF(tbl2020POS[[#This Row],[PRIMPOS]]="2B",1,0))</f>
        <v>#REF!</v>
      </c>
      <c r="AF347" s="279" t="e">
        <f>IF(tbl2020POS[[#This Row],[3B]]&gt;=GAMES_TO_QUALIFY,1,IF(tbl2020POS[[#This Row],[PRIMPOS]]="3B",1,0))</f>
        <v>#REF!</v>
      </c>
      <c r="AG347" s="279" t="e">
        <f>IF(tbl2020POS[[#This Row],[SS]]&gt;=GAMES_TO_QUALIFY,1,IF(tbl2020POS[[#This Row],[PRIMPOS]]="SS",1,0))</f>
        <v>#REF!</v>
      </c>
      <c r="AH347" s="279" t="e">
        <f>IF(tbl2020POS[[#This Row],[LF]]&gt;=GAMES_TO_QUALIFY,1,0)</f>
        <v>#REF!</v>
      </c>
      <c r="AI347" s="279" t="e">
        <f>IF(tbl2020POS[[#This Row],[CF]]&gt;=GAMES_TO_QUALIFY,1,0)</f>
        <v>#REF!</v>
      </c>
      <c r="AJ347" s="279" t="e">
        <f>IF(tbl2020POS[[#This Row],[RF]]&gt;=GAMES_TO_QUALIFY,1,0)</f>
        <v>#REF!</v>
      </c>
      <c r="AK347" s="279" t="e">
        <f>IF(tbl2020POS[[#This Row],[OF]]&gt;=GAMES_TO_QUALIFY,1,IF(tbl2020POS[[#This Row],[PRIMPOS]]="OF",1,0))</f>
        <v>#REF!</v>
      </c>
      <c r="AL347" s="279" t="e">
        <f>IF(tbl2020POS[[#This Row],[DH]]&gt;=GAMES_TO_QUALIFY,1,IF(tbl2020POS[[#This Row],[PRIMPOS]]="DH",1,0))</f>
        <v>#REF!</v>
      </c>
      <c r="AM347" s="279" t="e" cm="1">
        <f t="array" aca="1" ref="AM3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7" s="280" t="str">
        <f>IFERROR(LEFT(tbl2020POS[[#This Row],[POSROUGH]],LEN(tbl2020POS[[#This Row],[POSROUGH]])-1),"")</f>
        <v/>
      </c>
      <c r="AP34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8" spans="1:42" x14ac:dyDescent="0.3">
      <c r="A348" s="277">
        <v>345</v>
      </c>
      <c r="B348" t="s">
        <v>20907</v>
      </c>
      <c r="C348" s="277">
        <v>23</v>
      </c>
      <c r="D348" s="278" t="s">
        <v>1430</v>
      </c>
      <c r="E348" s="277" t="s">
        <v>20557</v>
      </c>
      <c r="F348" s="277">
        <v>4</v>
      </c>
      <c r="G348" s="277">
        <v>0</v>
      </c>
      <c r="H348" s="277">
        <v>0</v>
      </c>
      <c r="I348" s="277">
        <v>4</v>
      </c>
      <c r="J348" s="277">
        <v>4</v>
      </c>
      <c r="K348" s="277">
        <v>0</v>
      </c>
      <c r="L348" s="277">
        <v>0</v>
      </c>
      <c r="M348" s="277">
        <v>0</v>
      </c>
      <c r="N348" s="277">
        <v>0</v>
      </c>
      <c r="O348" s="277">
        <v>0</v>
      </c>
      <c r="P348" s="277">
        <v>0</v>
      </c>
      <c r="Q348" s="277">
        <v>0</v>
      </c>
      <c r="R348" s="277">
        <v>0</v>
      </c>
      <c r="S348" s="277">
        <v>0</v>
      </c>
      <c r="T348" s="277">
        <v>0</v>
      </c>
      <c r="U348" s="277">
        <v>0</v>
      </c>
      <c r="V348" s="277">
        <v>0</v>
      </c>
      <c r="W348" s="279" t="e">
        <f t="shared" si="5"/>
        <v>#REF!</v>
      </c>
      <c r="X348" s="279" t="s">
        <v>20272</v>
      </c>
      <c r="Y3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8" s="279">
        <f>IF(MAX(tbl2020POS[[#This Row],[P]:[PR]])=tbl2020POS[[#This Row],[P]],1,0)</f>
        <v>1</v>
      </c>
      <c r="AA348" s="279">
        <f>IF(tbl2020POS[[#This Row],[QUALP]]=1,IF(tbl2020POS[[#This Row],[GS]]&gt;=GS_TO_QUALIFY,1,0),0)</f>
        <v>0</v>
      </c>
      <c r="AB348" s="279">
        <f>IF(tbl2020POS[[#This Row],[QUALP]]=1,IF(tbl2020POS[[#This Row],[G]]-tbl2020POS[[#This Row],[GS]]&gt;=RP_APP_TO_QUALIFY,1,0),0)</f>
        <v>0</v>
      </c>
      <c r="AC348" s="279" t="e">
        <f>IF(tbl2020POS[[#This Row],[C]]&gt;=GAMES_TO_QUALIFY,1,IF(tbl2020POS[[#This Row],[PRIMPOS]]="C",1,0))</f>
        <v>#REF!</v>
      </c>
      <c r="AD348" s="279" t="e">
        <f>IF(tbl2020POS[[#This Row],[1B]]&gt;=GAMES_TO_QUALIFY,1,IF(tbl2020POS[[#This Row],[PRIMPOS]]="1B",1,0))</f>
        <v>#REF!</v>
      </c>
      <c r="AE348" s="279" t="e">
        <f>IF(tbl2020POS[[#This Row],[2B]]&gt;=GAMES_TO_QUALIFY,1,IF(tbl2020POS[[#This Row],[PRIMPOS]]="2B",1,0))</f>
        <v>#REF!</v>
      </c>
      <c r="AF348" s="279" t="e">
        <f>IF(tbl2020POS[[#This Row],[3B]]&gt;=GAMES_TO_QUALIFY,1,IF(tbl2020POS[[#This Row],[PRIMPOS]]="3B",1,0))</f>
        <v>#REF!</v>
      </c>
      <c r="AG348" s="279" t="e">
        <f>IF(tbl2020POS[[#This Row],[SS]]&gt;=GAMES_TO_QUALIFY,1,IF(tbl2020POS[[#This Row],[PRIMPOS]]="SS",1,0))</f>
        <v>#REF!</v>
      </c>
      <c r="AH348" s="279" t="e">
        <f>IF(tbl2020POS[[#This Row],[LF]]&gt;=GAMES_TO_QUALIFY,1,0)</f>
        <v>#REF!</v>
      </c>
      <c r="AI348" s="279" t="e">
        <f>IF(tbl2020POS[[#This Row],[CF]]&gt;=GAMES_TO_QUALIFY,1,0)</f>
        <v>#REF!</v>
      </c>
      <c r="AJ348" s="279" t="e">
        <f>IF(tbl2020POS[[#This Row],[RF]]&gt;=GAMES_TO_QUALIFY,1,0)</f>
        <v>#REF!</v>
      </c>
      <c r="AK348" s="279" t="e">
        <f>IF(tbl2020POS[[#This Row],[OF]]&gt;=GAMES_TO_QUALIFY,1,IF(tbl2020POS[[#This Row],[PRIMPOS]]="OF",1,0))</f>
        <v>#REF!</v>
      </c>
      <c r="AL348" s="279" t="e">
        <f>IF(tbl2020POS[[#This Row],[DH]]&gt;=GAMES_TO_QUALIFY,1,IF(tbl2020POS[[#This Row],[PRIMPOS]]="DH",1,0))</f>
        <v>#REF!</v>
      </c>
      <c r="AM348" s="279" t="str" cm="1">
        <f t="array" aca="1" ref="AM3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8" s="280" t="str">
        <f>IFERROR(LEFT(tbl2020POS[[#This Row],[POSROUGH]],LEN(tbl2020POS[[#This Row],[POSROUGH]])-1),"")</f>
        <v/>
      </c>
      <c r="AP34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9" spans="1:42" x14ac:dyDescent="0.3">
      <c r="A349" s="277">
        <v>346</v>
      </c>
      <c r="B349" t="s">
        <v>20908</v>
      </c>
      <c r="C349" s="277">
        <v>27</v>
      </c>
      <c r="D349" s="278" t="s">
        <v>1416</v>
      </c>
      <c r="E349" s="277">
        <v>3</v>
      </c>
      <c r="F349" s="277">
        <v>11</v>
      </c>
      <c r="G349" s="277">
        <v>11</v>
      </c>
      <c r="H349" s="277">
        <v>11</v>
      </c>
      <c r="I349" s="277">
        <v>11</v>
      </c>
      <c r="J349" s="277">
        <v>0</v>
      </c>
      <c r="K349" s="277">
        <v>0</v>
      </c>
      <c r="L349" s="277">
        <v>1</v>
      </c>
      <c r="M349" s="277">
        <v>0</v>
      </c>
      <c r="N349" s="277">
        <v>8</v>
      </c>
      <c r="O349" s="277">
        <v>0</v>
      </c>
      <c r="P349" s="277">
        <v>1</v>
      </c>
      <c r="Q349" s="277">
        <v>0</v>
      </c>
      <c r="R349" s="277">
        <v>1</v>
      </c>
      <c r="S349" s="277">
        <v>2</v>
      </c>
      <c r="T349" s="277">
        <v>0</v>
      </c>
      <c r="U349" s="277">
        <v>0</v>
      </c>
      <c r="V349" s="277">
        <v>0</v>
      </c>
      <c r="W349" s="279" t="e">
        <f t="shared" si="5"/>
        <v>#REF!</v>
      </c>
      <c r="X349" s="279" t="s">
        <v>21898</v>
      </c>
      <c r="Y3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49" s="279">
        <f>IF(MAX(tbl2020POS[[#This Row],[P]:[PR]])=tbl2020POS[[#This Row],[P]],1,0)</f>
        <v>0</v>
      </c>
      <c r="AA349" s="279">
        <f>IF(tbl2020POS[[#This Row],[QUALP]]=1,IF(tbl2020POS[[#This Row],[GS]]&gt;=GS_TO_QUALIFY,1,0),0)</f>
        <v>0</v>
      </c>
      <c r="AB349" s="279">
        <f>IF(tbl2020POS[[#This Row],[QUALP]]=1,IF(tbl2020POS[[#This Row],[G]]-tbl2020POS[[#This Row],[GS]]&gt;=RP_APP_TO_QUALIFY,1,0),0)</f>
        <v>0</v>
      </c>
      <c r="AC349" s="279" t="e">
        <f>IF(tbl2020POS[[#This Row],[C]]&gt;=GAMES_TO_QUALIFY,1,IF(tbl2020POS[[#This Row],[PRIMPOS]]="C",1,0))</f>
        <v>#REF!</v>
      </c>
      <c r="AD349" s="279" t="e">
        <f>IF(tbl2020POS[[#This Row],[1B]]&gt;=GAMES_TO_QUALIFY,1,IF(tbl2020POS[[#This Row],[PRIMPOS]]="1B",1,0))</f>
        <v>#REF!</v>
      </c>
      <c r="AE349" s="279" t="e">
        <f>IF(tbl2020POS[[#This Row],[2B]]&gt;=GAMES_TO_QUALIFY,1,IF(tbl2020POS[[#This Row],[PRIMPOS]]="2B",1,0))</f>
        <v>#REF!</v>
      </c>
      <c r="AF349" s="279" t="e">
        <f>IF(tbl2020POS[[#This Row],[3B]]&gt;=GAMES_TO_QUALIFY,1,IF(tbl2020POS[[#This Row],[PRIMPOS]]="3B",1,0))</f>
        <v>#REF!</v>
      </c>
      <c r="AG349" s="279" t="e">
        <f>IF(tbl2020POS[[#This Row],[SS]]&gt;=GAMES_TO_QUALIFY,1,IF(tbl2020POS[[#This Row],[PRIMPOS]]="SS",1,0))</f>
        <v>#REF!</v>
      </c>
      <c r="AH349" s="279" t="e">
        <f>IF(tbl2020POS[[#This Row],[LF]]&gt;=GAMES_TO_QUALIFY,1,0)</f>
        <v>#REF!</v>
      </c>
      <c r="AI349" s="279" t="e">
        <f>IF(tbl2020POS[[#This Row],[CF]]&gt;=GAMES_TO_QUALIFY,1,0)</f>
        <v>#REF!</v>
      </c>
      <c r="AJ349" s="279" t="e">
        <f>IF(tbl2020POS[[#This Row],[RF]]&gt;=GAMES_TO_QUALIFY,1,0)</f>
        <v>#REF!</v>
      </c>
      <c r="AK349" s="279" t="e">
        <f>IF(tbl2020POS[[#This Row],[OF]]&gt;=GAMES_TO_QUALIFY,1,IF(tbl2020POS[[#This Row],[PRIMPOS]]="OF",1,0))</f>
        <v>#REF!</v>
      </c>
      <c r="AL349" s="279" t="e">
        <f>IF(tbl2020POS[[#This Row],[DH]]&gt;=GAMES_TO_QUALIFY,1,IF(tbl2020POS[[#This Row],[PRIMPOS]]="DH",1,0))</f>
        <v>#REF!</v>
      </c>
      <c r="AM349" s="279" t="e" cm="1">
        <f t="array" aca="1" ref="AM3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9" s="280" t="str">
        <f>IFERROR(LEFT(tbl2020POS[[#This Row],[POSROUGH]],LEN(tbl2020POS[[#This Row],[POSROUGH]])-1),"")</f>
        <v/>
      </c>
      <c r="AP34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50" spans="1:42" x14ac:dyDescent="0.3">
      <c r="A350" s="277">
        <v>347</v>
      </c>
      <c r="B350" t="s">
        <v>20909</v>
      </c>
      <c r="C350" s="277">
        <v>26</v>
      </c>
      <c r="D350" s="278" t="s">
        <v>20563</v>
      </c>
      <c r="E350" s="277">
        <v>2</v>
      </c>
      <c r="F350" s="277">
        <v>27</v>
      </c>
      <c r="G350" s="277">
        <v>2</v>
      </c>
      <c r="H350" s="277">
        <v>0</v>
      </c>
      <c r="I350" s="277">
        <v>27</v>
      </c>
      <c r="J350" s="277">
        <v>27</v>
      </c>
      <c r="K350" s="277">
        <v>0</v>
      </c>
      <c r="L350" s="277">
        <v>0</v>
      </c>
      <c r="M350" s="277">
        <v>0</v>
      </c>
      <c r="N350" s="277">
        <v>0</v>
      </c>
      <c r="O350" s="277">
        <v>0</v>
      </c>
      <c r="P350" s="277">
        <v>0</v>
      </c>
      <c r="Q350" s="277">
        <v>0</v>
      </c>
      <c r="R350" s="277">
        <v>0</v>
      </c>
      <c r="S350" s="277">
        <v>0</v>
      </c>
      <c r="T350" s="277">
        <v>0</v>
      </c>
      <c r="U350" s="277">
        <v>0</v>
      </c>
      <c r="V350" s="277">
        <v>0</v>
      </c>
      <c r="W350" s="279" t="e">
        <f t="shared" si="5"/>
        <v>#REF!</v>
      </c>
      <c r="X350" s="279" t="s">
        <v>19995</v>
      </c>
      <c r="Y3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0" s="279">
        <f>IF(MAX(tbl2020POS[[#This Row],[P]:[PR]])=tbl2020POS[[#This Row],[P]],1,0)</f>
        <v>1</v>
      </c>
      <c r="AA350" s="279">
        <f>IF(tbl2020POS[[#This Row],[QUALP]]=1,IF(tbl2020POS[[#This Row],[GS]]&gt;=GS_TO_QUALIFY,1,0),0)</f>
        <v>0</v>
      </c>
      <c r="AB350" s="279">
        <f>IF(tbl2020POS[[#This Row],[QUALP]]=1,IF(tbl2020POS[[#This Row],[G]]-tbl2020POS[[#This Row],[GS]]&gt;=RP_APP_TO_QUALIFY,1,0),0)</f>
        <v>1</v>
      </c>
      <c r="AC350" s="279" t="e">
        <f>IF(tbl2020POS[[#This Row],[C]]&gt;=GAMES_TO_QUALIFY,1,IF(tbl2020POS[[#This Row],[PRIMPOS]]="C",1,0))</f>
        <v>#REF!</v>
      </c>
      <c r="AD350" s="279" t="e">
        <f>IF(tbl2020POS[[#This Row],[1B]]&gt;=GAMES_TO_QUALIFY,1,IF(tbl2020POS[[#This Row],[PRIMPOS]]="1B",1,0))</f>
        <v>#REF!</v>
      </c>
      <c r="AE350" s="279" t="e">
        <f>IF(tbl2020POS[[#This Row],[2B]]&gt;=GAMES_TO_QUALIFY,1,IF(tbl2020POS[[#This Row],[PRIMPOS]]="2B",1,0))</f>
        <v>#REF!</v>
      </c>
      <c r="AF350" s="279" t="e">
        <f>IF(tbl2020POS[[#This Row],[3B]]&gt;=GAMES_TO_QUALIFY,1,IF(tbl2020POS[[#This Row],[PRIMPOS]]="3B",1,0))</f>
        <v>#REF!</v>
      </c>
      <c r="AG350" s="279" t="e">
        <f>IF(tbl2020POS[[#This Row],[SS]]&gt;=GAMES_TO_QUALIFY,1,IF(tbl2020POS[[#This Row],[PRIMPOS]]="SS",1,0))</f>
        <v>#REF!</v>
      </c>
      <c r="AH350" s="279" t="e">
        <f>IF(tbl2020POS[[#This Row],[LF]]&gt;=GAMES_TO_QUALIFY,1,0)</f>
        <v>#REF!</v>
      </c>
      <c r="AI350" s="279" t="e">
        <f>IF(tbl2020POS[[#This Row],[CF]]&gt;=GAMES_TO_QUALIFY,1,0)</f>
        <v>#REF!</v>
      </c>
      <c r="AJ350" s="279" t="e">
        <f>IF(tbl2020POS[[#This Row],[RF]]&gt;=GAMES_TO_QUALIFY,1,0)</f>
        <v>#REF!</v>
      </c>
      <c r="AK350" s="279" t="e">
        <f>IF(tbl2020POS[[#This Row],[OF]]&gt;=GAMES_TO_QUALIFY,1,IF(tbl2020POS[[#This Row],[PRIMPOS]]="OF",1,0))</f>
        <v>#REF!</v>
      </c>
      <c r="AL350" s="279" t="e">
        <f>IF(tbl2020POS[[#This Row],[DH]]&gt;=GAMES_TO_QUALIFY,1,IF(tbl2020POS[[#This Row],[PRIMPOS]]="DH",1,0))</f>
        <v>#REF!</v>
      </c>
      <c r="AM350" s="279" t="str" cm="1">
        <f t="array" aca="1" ref="AM3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0" s="280" t="str">
        <f>IFERROR(LEFT(tbl2020POS[[#This Row],[POSROUGH]],LEN(tbl2020POS[[#This Row],[POSROUGH]])-1),"")</f>
        <v/>
      </c>
      <c r="AP35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1" spans="1:42" x14ac:dyDescent="0.3">
      <c r="A351" s="277">
        <v>348</v>
      </c>
      <c r="B351" t="s">
        <v>20910</v>
      </c>
      <c r="C351" s="277">
        <v>30</v>
      </c>
      <c r="D351" s="278" t="s">
        <v>1509</v>
      </c>
      <c r="E351" s="277">
        <v>9</v>
      </c>
      <c r="F351" s="277">
        <v>25</v>
      </c>
      <c r="G351" s="277">
        <v>0</v>
      </c>
      <c r="H351" s="277">
        <v>0</v>
      </c>
      <c r="I351" s="277">
        <v>25</v>
      </c>
      <c r="J351" s="277">
        <v>25</v>
      </c>
      <c r="K351" s="277">
        <v>0</v>
      </c>
      <c r="L351" s="277">
        <v>0</v>
      </c>
      <c r="M351" s="277">
        <v>0</v>
      </c>
      <c r="N351" s="277">
        <v>0</v>
      </c>
      <c r="O351" s="277">
        <v>0</v>
      </c>
      <c r="P351" s="277">
        <v>0</v>
      </c>
      <c r="Q351" s="277">
        <v>0</v>
      </c>
      <c r="R351" s="277">
        <v>0</v>
      </c>
      <c r="S351" s="277">
        <v>0</v>
      </c>
      <c r="T351" s="277">
        <v>0</v>
      </c>
      <c r="U351" s="277">
        <v>0</v>
      </c>
      <c r="V351" s="277">
        <v>0</v>
      </c>
      <c r="W351" s="279" t="e">
        <f t="shared" si="5"/>
        <v>#REF!</v>
      </c>
      <c r="X351" s="279" t="s">
        <v>1969</v>
      </c>
      <c r="Y3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1" s="279">
        <f>IF(MAX(tbl2020POS[[#This Row],[P]:[PR]])=tbl2020POS[[#This Row],[P]],1,0)</f>
        <v>1</v>
      </c>
      <c r="AA351" s="279">
        <f>IF(tbl2020POS[[#This Row],[QUALP]]=1,IF(tbl2020POS[[#This Row],[GS]]&gt;=GS_TO_QUALIFY,1,0),0)</f>
        <v>0</v>
      </c>
      <c r="AB351" s="279">
        <f>IF(tbl2020POS[[#This Row],[QUALP]]=1,IF(tbl2020POS[[#This Row],[G]]-tbl2020POS[[#This Row],[GS]]&gt;=RP_APP_TO_QUALIFY,1,0),0)</f>
        <v>1</v>
      </c>
      <c r="AC351" s="279" t="e">
        <f>IF(tbl2020POS[[#This Row],[C]]&gt;=GAMES_TO_QUALIFY,1,IF(tbl2020POS[[#This Row],[PRIMPOS]]="C",1,0))</f>
        <v>#REF!</v>
      </c>
      <c r="AD351" s="279" t="e">
        <f>IF(tbl2020POS[[#This Row],[1B]]&gt;=GAMES_TO_QUALIFY,1,IF(tbl2020POS[[#This Row],[PRIMPOS]]="1B",1,0))</f>
        <v>#REF!</v>
      </c>
      <c r="AE351" s="279" t="e">
        <f>IF(tbl2020POS[[#This Row],[2B]]&gt;=GAMES_TO_QUALIFY,1,IF(tbl2020POS[[#This Row],[PRIMPOS]]="2B",1,0))</f>
        <v>#REF!</v>
      </c>
      <c r="AF351" s="279" t="e">
        <f>IF(tbl2020POS[[#This Row],[3B]]&gt;=GAMES_TO_QUALIFY,1,IF(tbl2020POS[[#This Row],[PRIMPOS]]="3B",1,0))</f>
        <v>#REF!</v>
      </c>
      <c r="AG351" s="279" t="e">
        <f>IF(tbl2020POS[[#This Row],[SS]]&gt;=GAMES_TO_QUALIFY,1,IF(tbl2020POS[[#This Row],[PRIMPOS]]="SS",1,0))</f>
        <v>#REF!</v>
      </c>
      <c r="AH351" s="279" t="e">
        <f>IF(tbl2020POS[[#This Row],[LF]]&gt;=GAMES_TO_QUALIFY,1,0)</f>
        <v>#REF!</v>
      </c>
      <c r="AI351" s="279" t="e">
        <f>IF(tbl2020POS[[#This Row],[CF]]&gt;=GAMES_TO_QUALIFY,1,0)</f>
        <v>#REF!</v>
      </c>
      <c r="AJ351" s="279" t="e">
        <f>IF(tbl2020POS[[#This Row],[RF]]&gt;=GAMES_TO_QUALIFY,1,0)</f>
        <v>#REF!</v>
      </c>
      <c r="AK351" s="279" t="e">
        <f>IF(tbl2020POS[[#This Row],[OF]]&gt;=GAMES_TO_QUALIFY,1,IF(tbl2020POS[[#This Row],[PRIMPOS]]="OF",1,0))</f>
        <v>#REF!</v>
      </c>
      <c r="AL351" s="279" t="e">
        <f>IF(tbl2020POS[[#This Row],[DH]]&gt;=GAMES_TO_QUALIFY,1,IF(tbl2020POS[[#This Row],[PRIMPOS]]="DH",1,0))</f>
        <v>#REF!</v>
      </c>
      <c r="AM351" s="279" t="str" cm="1">
        <f t="array" aca="1" ref="AM3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1" s="280" t="str">
        <f>IFERROR(LEFT(tbl2020POS[[#This Row],[POSROUGH]],LEN(tbl2020POS[[#This Row],[POSROUGH]])-1),"")</f>
        <v/>
      </c>
      <c r="AP35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2" spans="1:42" x14ac:dyDescent="0.3">
      <c r="A352" s="277">
        <v>349</v>
      </c>
      <c r="B352" t="s">
        <v>20911</v>
      </c>
      <c r="C352" s="277">
        <v>29</v>
      </c>
      <c r="D352" s="278" t="s">
        <v>1405</v>
      </c>
      <c r="E352" s="277">
        <v>7</v>
      </c>
      <c r="F352" s="277">
        <v>23</v>
      </c>
      <c r="G352" s="277">
        <v>0</v>
      </c>
      <c r="H352" s="277">
        <v>0</v>
      </c>
      <c r="I352" s="277">
        <v>23</v>
      </c>
      <c r="J352" s="277">
        <v>23</v>
      </c>
      <c r="K352" s="277">
        <v>0</v>
      </c>
      <c r="L352" s="277">
        <v>0</v>
      </c>
      <c r="M352" s="277">
        <v>0</v>
      </c>
      <c r="N352" s="277">
        <v>0</v>
      </c>
      <c r="O352" s="277">
        <v>0</v>
      </c>
      <c r="P352" s="277">
        <v>0</v>
      </c>
      <c r="Q352" s="277">
        <v>0</v>
      </c>
      <c r="R352" s="277">
        <v>0</v>
      </c>
      <c r="S352" s="277">
        <v>0</v>
      </c>
      <c r="T352" s="277">
        <v>0</v>
      </c>
      <c r="U352" s="277">
        <v>0</v>
      </c>
      <c r="V352" s="277">
        <v>0</v>
      </c>
      <c r="W352" s="279" t="e">
        <f t="shared" si="5"/>
        <v>#REF!</v>
      </c>
      <c r="X352" s="279" t="s">
        <v>8284</v>
      </c>
      <c r="Y3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2" s="279">
        <f>IF(MAX(tbl2020POS[[#This Row],[P]:[PR]])=tbl2020POS[[#This Row],[P]],1,0)</f>
        <v>1</v>
      </c>
      <c r="AA352" s="279">
        <f>IF(tbl2020POS[[#This Row],[QUALP]]=1,IF(tbl2020POS[[#This Row],[GS]]&gt;=GS_TO_QUALIFY,1,0),0)</f>
        <v>0</v>
      </c>
      <c r="AB352" s="279">
        <f>IF(tbl2020POS[[#This Row],[QUALP]]=1,IF(tbl2020POS[[#This Row],[G]]-tbl2020POS[[#This Row],[GS]]&gt;=RP_APP_TO_QUALIFY,1,0),0)</f>
        <v>1</v>
      </c>
      <c r="AC352" s="279" t="e">
        <f>IF(tbl2020POS[[#This Row],[C]]&gt;=GAMES_TO_QUALIFY,1,IF(tbl2020POS[[#This Row],[PRIMPOS]]="C",1,0))</f>
        <v>#REF!</v>
      </c>
      <c r="AD352" s="279" t="e">
        <f>IF(tbl2020POS[[#This Row],[1B]]&gt;=GAMES_TO_QUALIFY,1,IF(tbl2020POS[[#This Row],[PRIMPOS]]="1B",1,0))</f>
        <v>#REF!</v>
      </c>
      <c r="AE352" s="279" t="e">
        <f>IF(tbl2020POS[[#This Row],[2B]]&gt;=GAMES_TO_QUALIFY,1,IF(tbl2020POS[[#This Row],[PRIMPOS]]="2B",1,0))</f>
        <v>#REF!</v>
      </c>
      <c r="AF352" s="279" t="e">
        <f>IF(tbl2020POS[[#This Row],[3B]]&gt;=GAMES_TO_QUALIFY,1,IF(tbl2020POS[[#This Row],[PRIMPOS]]="3B",1,0))</f>
        <v>#REF!</v>
      </c>
      <c r="AG352" s="279" t="e">
        <f>IF(tbl2020POS[[#This Row],[SS]]&gt;=GAMES_TO_QUALIFY,1,IF(tbl2020POS[[#This Row],[PRIMPOS]]="SS",1,0))</f>
        <v>#REF!</v>
      </c>
      <c r="AH352" s="279" t="e">
        <f>IF(tbl2020POS[[#This Row],[LF]]&gt;=GAMES_TO_QUALIFY,1,0)</f>
        <v>#REF!</v>
      </c>
      <c r="AI352" s="279" t="e">
        <f>IF(tbl2020POS[[#This Row],[CF]]&gt;=GAMES_TO_QUALIFY,1,0)</f>
        <v>#REF!</v>
      </c>
      <c r="AJ352" s="279" t="e">
        <f>IF(tbl2020POS[[#This Row],[RF]]&gt;=GAMES_TO_QUALIFY,1,0)</f>
        <v>#REF!</v>
      </c>
      <c r="AK352" s="279" t="e">
        <f>IF(tbl2020POS[[#This Row],[OF]]&gt;=GAMES_TO_QUALIFY,1,IF(tbl2020POS[[#This Row],[PRIMPOS]]="OF",1,0))</f>
        <v>#REF!</v>
      </c>
      <c r="AL352" s="279" t="e">
        <f>IF(tbl2020POS[[#This Row],[DH]]&gt;=GAMES_TO_QUALIFY,1,IF(tbl2020POS[[#This Row],[PRIMPOS]]="DH",1,0))</f>
        <v>#REF!</v>
      </c>
      <c r="AM352" s="279" t="str" cm="1">
        <f t="array" aca="1" ref="AM3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2" s="280" t="str">
        <f>IFERROR(LEFT(tbl2020POS[[#This Row],[POSROUGH]],LEN(tbl2020POS[[#This Row],[POSROUGH]])-1),"")</f>
        <v/>
      </c>
      <c r="AP35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3" spans="1:42" x14ac:dyDescent="0.3">
      <c r="A353" s="277">
        <v>350</v>
      </c>
      <c r="B353" t="s">
        <v>20912</v>
      </c>
      <c r="C353" s="277">
        <v>29</v>
      </c>
      <c r="D353" s="278" t="s">
        <v>1446</v>
      </c>
      <c r="E353" s="277">
        <v>4</v>
      </c>
      <c r="F353" s="277">
        <v>32</v>
      </c>
      <c r="G353" s="277">
        <v>19</v>
      </c>
      <c r="H353" s="277">
        <v>32</v>
      </c>
      <c r="I353" s="277">
        <v>32</v>
      </c>
      <c r="J353" s="277">
        <v>0</v>
      </c>
      <c r="K353" s="277">
        <v>0</v>
      </c>
      <c r="L353" s="277">
        <v>1</v>
      </c>
      <c r="M353" s="277">
        <v>13</v>
      </c>
      <c r="N353" s="277">
        <v>2</v>
      </c>
      <c r="O353" s="277">
        <v>15</v>
      </c>
      <c r="P353" s="277">
        <v>2</v>
      </c>
      <c r="Q353" s="277">
        <v>0</v>
      </c>
      <c r="R353" s="277">
        <v>0</v>
      </c>
      <c r="S353" s="277">
        <v>2</v>
      </c>
      <c r="T353" s="277">
        <v>0</v>
      </c>
      <c r="U353" s="277">
        <v>0</v>
      </c>
      <c r="V353" s="277">
        <v>1</v>
      </c>
      <c r="W353" s="279" t="e">
        <f t="shared" si="5"/>
        <v>#REF!</v>
      </c>
      <c r="X353" s="279" t="s">
        <v>15908</v>
      </c>
      <c r="Y3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353" s="279">
        <f>IF(MAX(tbl2020POS[[#This Row],[P]:[PR]])=tbl2020POS[[#This Row],[P]],1,0)</f>
        <v>0</v>
      </c>
      <c r="AA353" s="279">
        <f>IF(tbl2020POS[[#This Row],[QUALP]]=1,IF(tbl2020POS[[#This Row],[GS]]&gt;=GS_TO_QUALIFY,1,0),0)</f>
        <v>0</v>
      </c>
      <c r="AB353" s="279">
        <f>IF(tbl2020POS[[#This Row],[QUALP]]=1,IF(tbl2020POS[[#This Row],[G]]-tbl2020POS[[#This Row],[GS]]&gt;=RP_APP_TO_QUALIFY,1,0),0)</f>
        <v>0</v>
      </c>
      <c r="AC353" s="279" t="e">
        <f>IF(tbl2020POS[[#This Row],[C]]&gt;=GAMES_TO_QUALIFY,1,IF(tbl2020POS[[#This Row],[PRIMPOS]]="C",1,0))</f>
        <v>#REF!</v>
      </c>
      <c r="AD353" s="279" t="e">
        <f>IF(tbl2020POS[[#This Row],[1B]]&gt;=GAMES_TO_QUALIFY,1,IF(tbl2020POS[[#This Row],[PRIMPOS]]="1B",1,0))</f>
        <v>#REF!</v>
      </c>
      <c r="AE353" s="279" t="e">
        <f>IF(tbl2020POS[[#This Row],[2B]]&gt;=GAMES_TO_QUALIFY,1,IF(tbl2020POS[[#This Row],[PRIMPOS]]="2B",1,0))</f>
        <v>#REF!</v>
      </c>
      <c r="AF353" s="279" t="e">
        <f>IF(tbl2020POS[[#This Row],[3B]]&gt;=GAMES_TO_QUALIFY,1,IF(tbl2020POS[[#This Row],[PRIMPOS]]="3B",1,0))</f>
        <v>#REF!</v>
      </c>
      <c r="AG353" s="279" t="e">
        <f>IF(tbl2020POS[[#This Row],[SS]]&gt;=GAMES_TO_QUALIFY,1,IF(tbl2020POS[[#This Row],[PRIMPOS]]="SS",1,0))</f>
        <v>#REF!</v>
      </c>
      <c r="AH353" s="279" t="e">
        <f>IF(tbl2020POS[[#This Row],[LF]]&gt;=GAMES_TO_QUALIFY,1,0)</f>
        <v>#REF!</v>
      </c>
      <c r="AI353" s="279" t="e">
        <f>IF(tbl2020POS[[#This Row],[CF]]&gt;=GAMES_TO_QUALIFY,1,0)</f>
        <v>#REF!</v>
      </c>
      <c r="AJ353" s="279" t="e">
        <f>IF(tbl2020POS[[#This Row],[RF]]&gt;=GAMES_TO_QUALIFY,1,0)</f>
        <v>#REF!</v>
      </c>
      <c r="AK353" s="279" t="e">
        <f>IF(tbl2020POS[[#This Row],[OF]]&gt;=GAMES_TO_QUALIFY,1,IF(tbl2020POS[[#This Row],[PRIMPOS]]="OF",1,0))</f>
        <v>#REF!</v>
      </c>
      <c r="AL353" s="279" t="e">
        <f>IF(tbl2020POS[[#This Row],[DH]]&gt;=GAMES_TO_QUALIFY,1,IF(tbl2020POS[[#This Row],[PRIMPOS]]="DH",1,0))</f>
        <v>#REF!</v>
      </c>
      <c r="AM353" s="279" t="e" cm="1">
        <f t="array" aca="1" ref="AM3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3" s="280" t="str">
        <f>IFERROR(LEFT(tbl2020POS[[#This Row],[POSROUGH]],LEN(tbl2020POS[[#This Row],[POSROUGH]])-1),"")</f>
        <v/>
      </c>
      <c r="AP35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54" spans="1:42" x14ac:dyDescent="0.3">
      <c r="A354" s="277">
        <v>351</v>
      </c>
      <c r="B354" t="s">
        <v>20913</v>
      </c>
      <c r="C354" s="277">
        <v>29</v>
      </c>
      <c r="D354" s="278" t="s">
        <v>1430</v>
      </c>
      <c r="E354" s="277">
        <v>4</v>
      </c>
      <c r="F354" s="277">
        <v>4</v>
      </c>
      <c r="G354" s="277">
        <v>0</v>
      </c>
      <c r="H354" s="277">
        <v>0</v>
      </c>
      <c r="I354" s="277">
        <v>4</v>
      </c>
      <c r="J354" s="277">
        <v>4</v>
      </c>
      <c r="K354" s="277">
        <v>0</v>
      </c>
      <c r="L354" s="277">
        <v>0</v>
      </c>
      <c r="M354" s="277">
        <v>0</v>
      </c>
      <c r="N354" s="277">
        <v>0</v>
      </c>
      <c r="O354" s="277">
        <v>0</v>
      </c>
      <c r="P354" s="277">
        <v>0</v>
      </c>
      <c r="Q354" s="277">
        <v>0</v>
      </c>
      <c r="R354" s="277">
        <v>0</v>
      </c>
      <c r="S354" s="277">
        <v>0</v>
      </c>
      <c r="T354" s="277">
        <v>0</v>
      </c>
      <c r="U354" s="277">
        <v>0</v>
      </c>
      <c r="V354" s="277">
        <v>0</v>
      </c>
      <c r="W354" s="279" t="e">
        <f t="shared" si="5"/>
        <v>#REF!</v>
      </c>
      <c r="X354" s="279" t="s">
        <v>21899</v>
      </c>
      <c r="Y3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4" s="279">
        <f>IF(MAX(tbl2020POS[[#This Row],[P]:[PR]])=tbl2020POS[[#This Row],[P]],1,0)</f>
        <v>1</v>
      </c>
      <c r="AA354" s="279">
        <f>IF(tbl2020POS[[#This Row],[QUALP]]=1,IF(tbl2020POS[[#This Row],[GS]]&gt;=GS_TO_QUALIFY,1,0),0)</f>
        <v>0</v>
      </c>
      <c r="AB354" s="279">
        <f>IF(tbl2020POS[[#This Row],[QUALP]]=1,IF(tbl2020POS[[#This Row],[G]]-tbl2020POS[[#This Row],[GS]]&gt;=RP_APP_TO_QUALIFY,1,0),0)</f>
        <v>0</v>
      </c>
      <c r="AC354" s="279" t="e">
        <f>IF(tbl2020POS[[#This Row],[C]]&gt;=GAMES_TO_QUALIFY,1,IF(tbl2020POS[[#This Row],[PRIMPOS]]="C",1,0))</f>
        <v>#REF!</v>
      </c>
      <c r="AD354" s="279" t="e">
        <f>IF(tbl2020POS[[#This Row],[1B]]&gt;=GAMES_TO_QUALIFY,1,IF(tbl2020POS[[#This Row],[PRIMPOS]]="1B",1,0))</f>
        <v>#REF!</v>
      </c>
      <c r="AE354" s="279" t="e">
        <f>IF(tbl2020POS[[#This Row],[2B]]&gt;=GAMES_TO_QUALIFY,1,IF(tbl2020POS[[#This Row],[PRIMPOS]]="2B",1,0))</f>
        <v>#REF!</v>
      </c>
      <c r="AF354" s="279" t="e">
        <f>IF(tbl2020POS[[#This Row],[3B]]&gt;=GAMES_TO_QUALIFY,1,IF(tbl2020POS[[#This Row],[PRIMPOS]]="3B",1,0))</f>
        <v>#REF!</v>
      </c>
      <c r="AG354" s="279" t="e">
        <f>IF(tbl2020POS[[#This Row],[SS]]&gt;=GAMES_TO_QUALIFY,1,IF(tbl2020POS[[#This Row],[PRIMPOS]]="SS",1,0))</f>
        <v>#REF!</v>
      </c>
      <c r="AH354" s="279" t="e">
        <f>IF(tbl2020POS[[#This Row],[LF]]&gt;=GAMES_TO_QUALIFY,1,0)</f>
        <v>#REF!</v>
      </c>
      <c r="AI354" s="279" t="e">
        <f>IF(tbl2020POS[[#This Row],[CF]]&gt;=GAMES_TO_QUALIFY,1,0)</f>
        <v>#REF!</v>
      </c>
      <c r="AJ354" s="279" t="e">
        <f>IF(tbl2020POS[[#This Row],[RF]]&gt;=GAMES_TO_QUALIFY,1,0)</f>
        <v>#REF!</v>
      </c>
      <c r="AK354" s="279" t="e">
        <f>IF(tbl2020POS[[#This Row],[OF]]&gt;=GAMES_TO_QUALIFY,1,IF(tbl2020POS[[#This Row],[PRIMPOS]]="OF",1,0))</f>
        <v>#REF!</v>
      </c>
      <c r="AL354" s="279" t="e">
        <f>IF(tbl2020POS[[#This Row],[DH]]&gt;=GAMES_TO_QUALIFY,1,IF(tbl2020POS[[#This Row],[PRIMPOS]]="DH",1,0))</f>
        <v>#REF!</v>
      </c>
      <c r="AM354" s="279" t="str" cm="1">
        <f t="array" aca="1" ref="AM3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4" s="280" t="str">
        <f>IFERROR(LEFT(tbl2020POS[[#This Row],[POSROUGH]],LEN(tbl2020POS[[#This Row],[POSROUGH]])-1),"")</f>
        <v/>
      </c>
      <c r="AP35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5" spans="1:42" x14ac:dyDescent="0.3">
      <c r="A355" s="277">
        <v>352</v>
      </c>
      <c r="B355" t="s">
        <v>20914</v>
      </c>
      <c r="C355" s="277">
        <v>27</v>
      </c>
      <c r="D355" s="278" t="s">
        <v>20628</v>
      </c>
      <c r="E355" s="277">
        <v>4</v>
      </c>
      <c r="F355" s="277">
        <v>11</v>
      </c>
      <c r="G355" s="277">
        <v>8</v>
      </c>
      <c r="H355" s="277">
        <v>0</v>
      </c>
      <c r="I355" s="277">
        <v>11</v>
      </c>
      <c r="J355" s="277">
        <v>11</v>
      </c>
      <c r="K355" s="277">
        <v>0</v>
      </c>
      <c r="L355" s="277">
        <v>0</v>
      </c>
      <c r="M355" s="277">
        <v>0</v>
      </c>
      <c r="N355" s="277">
        <v>0</v>
      </c>
      <c r="O355" s="277">
        <v>0</v>
      </c>
      <c r="P355" s="277">
        <v>0</v>
      </c>
      <c r="Q355" s="277">
        <v>0</v>
      </c>
      <c r="R355" s="277">
        <v>0</v>
      </c>
      <c r="S355" s="277">
        <v>0</v>
      </c>
      <c r="T355" s="277">
        <v>0</v>
      </c>
      <c r="U355" s="277">
        <v>0</v>
      </c>
      <c r="V355" s="277">
        <v>0</v>
      </c>
      <c r="W355" s="279" t="e">
        <f t="shared" si="5"/>
        <v>#REF!</v>
      </c>
      <c r="X355" s="279" t="s">
        <v>12923</v>
      </c>
      <c r="Y3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5" s="279">
        <f>IF(MAX(tbl2020POS[[#This Row],[P]:[PR]])=tbl2020POS[[#This Row],[P]],1,0)</f>
        <v>1</v>
      </c>
      <c r="AA355" s="279">
        <f>IF(tbl2020POS[[#This Row],[QUALP]]=1,IF(tbl2020POS[[#This Row],[GS]]&gt;=GS_TO_QUALIFY,1,0),0)</f>
        <v>0</v>
      </c>
      <c r="AB355" s="279">
        <f>IF(tbl2020POS[[#This Row],[QUALP]]=1,IF(tbl2020POS[[#This Row],[G]]-tbl2020POS[[#This Row],[GS]]&gt;=RP_APP_TO_QUALIFY,1,0),0)</f>
        <v>0</v>
      </c>
      <c r="AC355" s="279" t="e">
        <f>IF(tbl2020POS[[#This Row],[C]]&gt;=GAMES_TO_QUALIFY,1,IF(tbl2020POS[[#This Row],[PRIMPOS]]="C",1,0))</f>
        <v>#REF!</v>
      </c>
      <c r="AD355" s="279" t="e">
        <f>IF(tbl2020POS[[#This Row],[1B]]&gt;=GAMES_TO_QUALIFY,1,IF(tbl2020POS[[#This Row],[PRIMPOS]]="1B",1,0))</f>
        <v>#REF!</v>
      </c>
      <c r="AE355" s="279" t="e">
        <f>IF(tbl2020POS[[#This Row],[2B]]&gt;=GAMES_TO_QUALIFY,1,IF(tbl2020POS[[#This Row],[PRIMPOS]]="2B",1,0))</f>
        <v>#REF!</v>
      </c>
      <c r="AF355" s="279" t="e">
        <f>IF(tbl2020POS[[#This Row],[3B]]&gt;=GAMES_TO_QUALIFY,1,IF(tbl2020POS[[#This Row],[PRIMPOS]]="3B",1,0))</f>
        <v>#REF!</v>
      </c>
      <c r="AG355" s="279" t="e">
        <f>IF(tbl2020POS[[#This Row],[SS]]&gt;=GAMES_TO_QUALIFY,1,IF(tbl2020POS[[#This Row],[PRIMPOS]]="SS",1,0))</f>
        <v>#REF!</v>
      </c>
      <c r="AH355" s="279" t="e">
        <f>IF(tbl2020POS[[#This Row],[LF]]&gt;=GAMES_TO_QUALIFY,1,0)</f>
        <v>#REF!</v>
      </c>
      <c r="AI355" s="279" t="e">
        <f>IF(tbl2020POS[[#This Row],[CF]]&gt;=GAMES_TO_QUALIFY,1,0)</f>
        <v>#REF!</v>
      </c>
      <c r="AJ355" s="279" t="e">
        <f>IF(tbl2020POS[[#This Row],[RF]]&gt;=GAMES_TO_QUALIFY,1,0)</f>
        <v>#REF!</v>
      </c>
      <c r="AK355" s="279" t="e">
        <f>IF(tbl2020POS[[#This Row],[OF]]&gt;=GAMES_TO_QUALIFY,1,IF(tbl2020POS[[#This Row],[PRIMPOS]]="OF",1,0))</f>
        <v>#REF!</v>
      </c>
      <c r="AL355" s="279" t="e">
        <f>IF(tbl2020POS[[#This Row],[DH]]&gt;=GAMES_TO_QUALIFY,1,IF(tbl2020POS[[#This Row],[PRIMPOS]]="DH",1,0))</f>
        <v>#REF!</v>
      </c>
      <c r="AM355" s="279" t="str" cm="1">
        <f t="array" aca="1" ref="AM3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5" s="280" t="str">
        <f>IFERROR(LEFT(tbl2020POS[[#This Row],[POSROUGH]],LEN(tbl2020POS[[#This Row],[POSROUGH]])-1),"")</f>
        <v/>
      </c>
      <c r="AP35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6" spans="1:42" x14ac:dyDescent="0.3">
      <c r="A356" s="277">
        <v>353</v>
      </c>
      <c r="B356" t="s">
        <v>20915</v>
      </c>
      <c r="C356" s="277">
        <v>27</v>
      </c>
      <c r="D356" s="278" t="s">
        <v>1416</v>
      </c>
      <c r="E356" s="277">
        <v>6</v>
      </c>
      <c r="F356" s="277">
        <v>3</v>
      </c>
      <c r="G356" s="277">
        <v>0</v>
      </c>
      <c r="H356" s="277">
        <v>0</v>
      </c>
      <c r="I356" s="277">
        <v>3</v>
      </c>
      <c r="J356" s="277">
        <v>3</v>
      </c>
      <c r="K356" s="277">
        <v>0</v>
      </c>
      <c r="L356" s="277">
        <v>0</v>
      </c>
      <c r="M356" s="277">
        <v>0</v>
      </c>
      <c r="N356" s="277">
        <v>0</v>
      </c>
      <c r="O356" s="277">
        <v>0</v>
      </c>
      <c r="P356" s="277">
        <v>0</v>
      </c>
      <c r="Q356" s="277">
        <v>0</v>
      </c>
      <c r="R356" s="277">
        <v>0</v>
      </c>
      <c r="S356" s="277">
        <v>0</v>
      </c>
      <c r="T356" s="277">
        <v>0</v>
      </c>
      <c r="U356" s="277">
        <v>0</v>
      </c>
      <c r="V356" s="277">
        <v>0</v>
      </c>
      <c r="W356" s="279" t="e">
        <f t="shared" si="5"/>
        <v>#REF!</v>
      </c>
      <c r="X356" s="279" t="s">
        <v>12103</v>
      </c>
      <c r="Y3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6" s="279">
        <f>IF(MAX(tbl2020POS[[#This Row],[P]:[PR]])=tbl2020POS[[#This Row],[P]],1,0)</f>
        <v>1</v>
      </c>
      <c r="AA356" s="279">
        <f>IF(tbl2020POS[[#This Row],[QUALP]]=1,IF(tbl2020POS[[#This Row],[GS]]&gt;=GS_TO_QUALIFY,1,0),0)</f>
        <v>0</v>
      </c>
      <c r="AB356" s="279">
        <f>IF(tbl2020POS[[#This Row],[QUALP]]=1,IF(tbl2020POS[[#This Row],[G]]-tbl2020POS[[#This Row],[GS]]&gt;=RP_APP_TO_QUALIFY,1,0),0)</f>
        <v>0</v>
      </c>
      <c r="AC356" s="279" t="e">
        <f>IF(tbl2020POS[[#This Row],[C]]&gt;=GAMES_TO_QUALIFY,1,IF(tbl2020POS[[#This Row],[PRIMPOS]]="C",1,0))</f>
        <v>#REF!</v>
      </c>
      <c r="AD356" s="279" t="e">
        <f>IF(tbl2020POS[[#This Row],[1B]]&gt;=GAMES_TO_QUALIFY,1,IF(tbl2020POS[[#This Row],[PRIMPOS]]="1B",1,0))</f>
        <v>#REF!</v>
      </c>
      <c r="AE356" s="279" t="e">
        <f>IF(tbl2020POS[[#This Row],[2B]]&gt;=GAMES_TO_QUALIFY,1,IF(tbl2020POS[[#This Row],[PRIMPOS]]="2B",1,0))</f>
        <v>#REF!</v>
      </c>
      <c r="AF356" s="279" t="e">
        <f>IF(tbl2020POS[[#This Row],[3B]]&gt;=GAMES_TO_QUALIFY,1,IF(tbl2020POS[[#This Row],[PRIMPOS]]="3B",1,0))</f>
        <v>#REF!</v>
      </c>
      <c r="AG356" s="279" t="e">
        <f>IF(tbl2020POS[[#This Row],[SS]]&gt;=GAMES_TO_QUALIFY,1,IF(tbl2020POS[[#This Row],[PRIMPOS]]="SS",1,0))</f>
        <v>#REF!</v>
      </c>
      <c r="AH356" s="279" t="e">
        <f>IF(tbl2020POS[[#This Row],[LF]]&gt;=GAMES_TO_QUALIFY,1,0)</f>
        <v>#REF!</v>
      </c>
      <c r="AI356" s="279" t="e">
        <f>IF(tbl2020POS[[#This Row],[CF]]&gt;=GAMES_TO_QUALIFY,1,0)</f>
        <v>#REF!</v>
      </c>
      <c r="AJ356" s="279" t="e">
        <f>IF(tbl2020POS[[#This Row],[RF]]&gt;=GAMES_TO_QUALIFY,1,0)</f>
        <v>#REF!</v>
      </c>
      <c r="AK356" s="279" t="e">
        <f>IF(tbl2020POS[[#This Row],[OF]]&gt;=GAMES_TO_QUALIFY,1,IF(tbl2020POS[[#This Row],[PRIMPOS]]="OF",1,0))</f>
        <v>#REF!</v>
      </c>
      <c r="AL356" s="279" t="e">
        <f>IF(tbl2020POS[[#This Row],[DH]]&gt;=GAMES_TO_QUALIFY,1,IF(tbl2020POS[[#This Row],[PRIMPOS]]="DH",1,0))</f>
        <v>#REF!</v>
      </c>
      <c r="AM356" s="279" t="str" cm="1">
        <f t="array" aca="1" ref="AM3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6" s="280" t="str">
        <f>IFERROR(LEFT(tbl2020POS[[#This Row],[POSROUGH]],LEN(tbl2020POS[[#This Row],[POSROUGH]])-1),"")</f>
        <v/>
      </c>
      <c r="AP35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7" spans="1:42" x14ac:dyDescent="0.3">
      <c r="A357" s="277">
        <v>354</v>
      </c>
      <c r="B357" t="s">
        <v>20916</v>
      </c>
      <c r="C357" s="277">
        <v>23</v>
      </c>
      <c r="D357" s="278" t="s">
        <v>1379</v>
      </c>
      <c r="E357" s="277">
        <v>3</v>
      </c>
      <c r="F357" s="277">
        <v>21</v>
      </c>
      <c r="G357" s="277">
        <v>1</v>
      </c>
      <c r="H357" s="277">
        <v>0</v>
      </c>
      <c r="I357" s="277">
        <v>21</v>
      </c>
      <c r="J357" s="277">
        <v>21</v>
      </c>
      <c r="K357" s="277">
        <v>0</v>
      </c>
      <c r="L357" s="277">
        <v>0</v>
      </c>
      <c r="M357" s="277">
        <v>0</v>
      </c>
      <c r="N357" s="277">
        <v>0</v>
      </c>
      <c r="O357" s="277">
        <v>0</v>
      </c>
      <c r="P357" s="277">
        <v>0</v>
      </c>
      <c r="Q357" s="277">
        <v>0</v>
      </c>
      <c r="R357" s="277">
        <v>0</v>
      </c>
      <c r="S357" s="277">
        <v>0</v>
      </c>
      <c r="T357" s="277">
        <v>0</v>
      </c>
      <c r="U357" s="277">
        <v>0</v>
      </c>
      <c r="V357" s="277">
        <v>0</v>
      </c>
      <c r="W357" s="279" t="e">
        <f t="shared" si="5"/>
        <v>#REF!</v>
      </c>
      <c r="X357" s="279" t="s">
        <v>15287</v>
      </c>
      <c r="Y3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7" s="279">
        <f>IF(MAX(tbl2020POS[[#This Row],[P]:[PR]])=tbl2020POS[[#This Row],[P]],1,0)</f>
        <v>1</v>
      </c>
      <c r="AA357" s="279">
        <f>IF(tbl2020POS[[#This Row],[QUALP]]=1,IF(tbl2020POS[[#This Row],[GS]]&gt;=GS_TO_QUALIFY,1,0),0)</f>
        <v>0</v>
      </c>
      <c r="AB357" s="279">
        <f>IF(tbl2020POS[[#This Row],[QUALP]]=1,IF(tbl2020POS[[#This Row],[G]]-tbl2020POS[[#This Row],[GS]]&gt;=RP_APP_TO_QUALIFY,1,0),0)</f>
        <v>1</v>
      </c>
      <c r="AC357" s="279" t="e">
        <f>IF(tbl2020POS[[#This Row],[C]]&gt;=GAMES_TO_QUALIFY,1,IF(tbl2020POS[[#This Row],[PRIMPOS]]="C",1,0))</f>
        <v>#REF!</v>
      </c>
      <c r="AD357" s="279" t="e">
        <f>IF(tbl2020POS[[#This Row],[1B]]&gt;=GAMES_TO_QUALIFY,1,IF(tbl2020POS[[#This Row],[PRIMPOS]]="1B",1,0))</f>
        <v>#REF!</v>
      </c>
      <c r="AE357" s="279" t="e">
        <f>IF(tbl2020POS[[#This Row],[2B]]&gt;=GAMES_TO_QUALIFY,1,IF(tbl2020POS[[#This Row],[PRIMPOS]]="2B",1,0))</f>
        <v>#REF!</v>
      </c>
      <c r="AF357" s="279" t="e">
        <f>IF(tbl2020POS[[#This Row],[3B]]&gt;=GAMES_TO_QUALIFY,1,IF(tbl2020POS[[#This Row],[PRIMPOS]]="3B",1,0))</f>
        <v>#REF!</v>
      </c>
      <c r="AG357" s="279" t="e">
        <f>IF(tbl2020POS[[#This Row],[SS]]&gt;=GAMES_TO_QUALIFY,1,IF(tbl2020POS[[#This Row],[PRIMPOS]]="SS",1,0))</f>
        <v>#REF!</v>
      </c>
      <c r="AH357" s="279" t="e">
        <f>IF(tbl2020POS[[#This Row],[LF]]&gt;=GAMES_TO_QUALIFY,1,0)</f>
        <v>#REF!</v>
      </c>
      <c r="AI357" s="279" t="e">
        <f>IF(tbl2020POS[[#This Row],[CF]]&gt;=GAMES_TO_QUALIFY,1,0)</f>
        <v>#REF!</v>
      </c>
      <c r="AJ357" s="279" t="e">
        <f>IF(tbl2020POS[[#This Row],[RF]]&gt;=GAMES_TO_QUALIFY,1,0)</f>
        <v>#REF!</v>
      </c>
      <c r="AK357" s="279" t="e">
        <f>IF(tbl2020POS[[#This Row],[OF]]&gt;=GAMES_TO_QUALIFY,1,IF(tbl2020POS[[#This Row],[PRIMPOS]]="OF",1,0))</f>
        <v>#REF!</v>
      </c>
      <c r="AL357" s="279" t="e">
        <f>IF(tbl2020POS[[#This Row],[DH]]&gt;=GAMES_TO_QUALIFY,1,IF(tbl2020POS[[#This Row],[PRIMPOS]]="DH",1,0))</f>
        <v>#REF!</v>
      </c>
      <c r="AM357" s="279" t="str" cm="1">
        <f t="array" aca="1" ref="AM3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7" s="280" t="str">
        <f>IFERROR(LEFT(tbl2020POS[[#This Row],[POSROUGH]],LEN(tbl2020POS[[#This Row],[POSROUGH]])-1),"")</f>
        <v/>
      </c>
      <c r="AP35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8" spans="1:42" x14ac:dyDescent="0.3">
      <c r="A358" s="277">
        <v>355</v>
      </c>
      <c r="B358" t="s">
        <v>20917</v>
      </c>
      <c r="C358" s="277">
        <v>23</v>
      </c>
      <c r="D358" s="278" t="s">
        <v>1395</v>
      </c>
      <c r="E358" s="277">
        <v>2</v>
      </c>
      <c r="F358" s="277">
        <v>3</v>
      </c>
      <c r="G358" s="277">
        <v>0</v>
      </c>
      <c r="H358" s="277">
        <v>0</v>
      </c>
      <c r="I358" s="277">
        <v>3</v>
      </c>
      <c r="J358" s="277">
        <v>3</v>
      </c>
      <c r="K358" s="277">
        <v>0</v>
      </c>
      <c r="L358" s="277">
        <v>0</v>
      </c>
      <c r="M358" s="277">
        <v>0</v>
      </c>
      <c r="N358" s="277">
        <v>0</v>
      </c>
      <c r="O358" s="277">
        <v>0</v>
      </c>
      <c r="P358" s="277">
        <v>0</v>
      </c>
      <c r="Q358" s="277">
        <v>0</v>
      </c>
      <c r="R358" s="277">
        <v>0</v>
      </c>
      <c r="S358" s="277">
        <v>0</v>
      </c>
      <c r="T358" s="277">
        <v>0</v>
      </c>
      <c r="U358" s="277">
        <v>0</v>
      </c>
      <c r="V358" s="277">
        <v>0</v>
      </c>
      <c r="W358" s="279" t="e">
        <f t="shared" si="5"/>
        <v>#REF!</v>
      </c>
      <c r="X358" s="279" t="s">
        <v>21900</v>
      </c>
      <c r="Y3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8" s="279">
        <f>IF(MAX(tbl2020POS[[#This Row],[P]:[PR]])=tbl2020POS[[#This Row],[P]],1,0)</f>
        <v>1</v>
      </c>
      <c r="AA358" s="279">
        <f>IF(tbl2020POS[[#This Row],[QUALP]]=1,IF(tbl2020POS[[#This Row],[GS]]&gt;=GS_TO_QUALIFY,1,0),0)</f>
        <v>0</v>
      </c>
      <c r="AB358" s="279">
        <f>IF(tbl2020POS[[#This Row],[QUALP]]=1,IF(tbl2020POS[[#This Row],[G]]-tbl2020POS[[#This Row],[GS]]&gt;=RP_APP_TO_QUALIFY,1,0),0)</f>
        <v>0</v>
      </c>
      <c r="AC358" s="279" t="e">
        <f>IF(tbl2020POS[[#This Row],[C]]&gt;=GAMES_TO_QUALIFY,1,IF(tbl2020POS[[#This Row],[PRIMPOS]]="C",1,0))</f>
        <v>#REF!</v>
      </c>
      <c r="AD358" s="279" t="e">
        <f>IF(tbl2020POS[[#This Row],[1B]]&gt;=GAMES_TO_QUALIFY,1,IF(tbl2020POS[[#This Row],[PRIMPOS]]="1B",1,0))</f>
        <v>#REF!</v>
      </c>
      <c r="AE358" s="279" t="e">
        <f>IF(tbl2020POS[[#This Row],[2B]]&gt;=GAMES_TO_QUALIFY,1,IF(tbl2020POS[[#This Row],[PRIMPOS]]="2B",1,0))</f>
        <v>#REF!</v>
      </c>
      <c r="AF358" s="279" t="e">
        <f>IF(tbl2020POS[[#This Row],[3B]]&gt;=GAMES_TO_QUALIFY,1,IF(tbl2020POS[[#This Row],[PRIMPOS]]="3B",1,0))</f>
        <v>#REF!</v>
      </c>
      <c r="AG358" s="279" t="e">
        <f>IF(tbl2020POS[[#This Row],[SS]]&gt;=GAMES_TO_QUALIFY,1,IF(tbl2020POS[[#This Row],[PRIMPOS]]="SS",1,0))</f>
        <v>#REF!</v>
      </c>
      <c r="AH358" s="279" t="e">
        <f>IF(tbl2020POS[[#This Row],[LF]]&gt;=GAMES_TO_QUALIFY,1,0)</f>
        <v>#REF!</v>
      </c>
      <c r="AI358" s="279" t="e">
        <f>IF(tbl2020POS[[#This Row],[CF]]&gt;=GAMES_TO_QUALIFY,1,0)</f>
        <v>#REF!</v>
      </c>
      <c r="AJ358" s="279" t="e">
        <f>IF(tbl2020POS[[#This Row],[RF]]&gt;=GAMES_TO_QUALIFY,1,0)</f>
        <v>#REF!</v>
      </c>
      <c r="AK358" s="279" t="e">
        <f>IF(tbl2020POS[[#This Row],[OF]]&gt;=GAMES_TO_QUALIFY,1,IF(tbl2020POS[[#This Row],[PRIMPOS]]="OF",1,0))</f>
        <v>#REF!</v>
      </c>
      <c r="AL358" s="279" t="e">
        <f>IF(tbl2020POS[[#This Row],[DH]]&gt;=GAMES_TO_QUALIFY,1,IF(tbl2020POS[[#This Row],[PRIMPOS]]="DH",1,0))</f>
        <v>#REF!</v>
      </c>
      <c r="AM358" s="279" t="str" cm="1">
        <f t="array" aca="1" ref="AM3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8" s="280" t="str">
        <f>IFERROR(LEFT(tbl2020POS[[#This Row],[POSROUGH]],LEN(tbl2020POS[[#This Row],[POSROUGH]])-1),"")</f>
        <v/>
      </c>
      <c r="AP35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9" spans="1:42" x14ac:dyDescent="0.3">
      <c r="A359" s="277">
        <v>356</v>
      </c>
      <c r="B359" t="s">
        <v>20918</v>
      </c>
      <c r="C359" s="277">
        <v>27</v>
      </c>
      <c r="D359" s="278" t="s">
        <v>1437</v>
      </c>
      <c r="E359" s="277" t="s">
        <v>20557</v>
      </c>
      <c r="F359" s="277">
        <v>6</v>
      </c>
      <c r="G359" s="277">
        <v>0</v>
      </c>
      <c r="H359" s="277">
        <v>0</v>
      </c>
      <c r="I359" s="277">
        <v>6</v>
      </c>
      <c r="J359" s="277">
        <v>6</v>
      </c>
      <c r="K359" s="277">
        <v>0</v>
      </c>
      <c r="L359" s="277">
        <v>0</v>
      </c>
      <c r="M359" s="277">
        <v>0</v>
      </c>
      <c r="N359" s="277">
        <v>0</v>
      </c>
      <c r="O359" s="277">
        <v>0</v>
      </c>
      <c r="P359" s="277">
        <v>0</v>
      </c>
      <c r="Q359" s="277">
        <v>0</v>
      </c>
      <c r="R359" s="277">
        <v>0</v>
      </c>
      <c r="S359" s="277">
        <v>0</v>
      </c>
      <c r="T359" s="277">
        <v>0</v>
      </c>
      <c r="U359" s="277">
        <v>0</v>
      </c>
      <c r="V359" s="277">
        <v>0</v>
      </c>
      <c r="W359" s="279" t="e">
        <f t="shared" si="5"/>
        <v>#REF!</v>
      </c>
      <c r="X359" s="279" t="s">
        <v>21901</v>
      </c>
      <c r="Y3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9" s="279">
        <f>IF(MAX(tbl2020POS[[#This Row],[P]:[PR]])=tbl2020POS[[#This Row],[P]],1,0)</f>
        <v>1</v>
      </c>
      <c r="AA359" s="279">
        <f>IF(tbl2020POS[[#This Row],[QUALP]]=1,IF(tbl2020POS[[#This Row],[GS]]&gt;=GS_TO_QUALIFY,1,0),0)</f>
        <v>0</v>
      </c>
      <c r="AB359" s="279">
        <f>IF(tbl2020POS[[#This Row],[QUALP]]=1,IF(tbl2020POS[[#This Row],[G]]-tbl2020POS[[#This Row],[GS]]&gt;=RP_APP_TO_QUALIFY,1,0),0)</f>
        <v>1</v>
      </c>
      <c r="AC359" s="279" t="e">
        <f>IF(tbl2020POS[[#This Row],[C]]&gt;=GAMES_TO_QUALIFY,1,IF(tbl2020POS[[#This Row],[PRIMPOS]]="C",1,0))</f>
        <v>#REF!</v>
      </c>
      <c r="AD359" s="279" t="e">
        <f>IF(tbl2020POS[[#This Row],[1B]]&gt;=GAMES_TO_QUALIFY,1,IF(tbl2020POS[[#This Row],[PRIMPOS]]="1B",1,0))</f>
        <v>#REF!</v>
      </c>
      <c r="AE359" s="279" t="e">
        <f>IF(tbl2020POS[[#This Row],[2B]]&gt;=GAMES_TO_QUALIFY,1,IF(tbl2020POS[[#This Row],[PRIMPOS]]="2B",1,0))</f>
        <v>#REF!</v>
      </c>
      <c r="AF359" s="279" t="e">
        <f>IF(tbl2020POS[[#This Row],[3B]]&gt;=GAMES_TO_QUALIFY,1,IF(tbl2020POS[[#This Row],[PRIMPOS]]="3B",1,0))</f>
        <v>#REF!</v>
      </c>
      <c r="AG359" s="279" t="e">
        <f>IF(tbl2020POS[[#This Row],[SS]]&gt;=GAMES_TO_QUALIFY,1,IF(tbl2020POS[[#This Row],[PRIMPOS]]="SS",1,0))</f>
        <v>#REF!</v>
      </c>
      <c r="AH359" s="279" t="e">
        <f>IF(tbl2020POS[[#This Row],[LF]]&gt;=GAMES_TO_QUALIFY,1,0)</f>
        <v>#REF!</v>
      </c>
      <c r="AI359" s="279" t="e">
        <f>IF(tbl2020POS[[#This Row],[CF]]&gt;=GAMES_TO_QUALIFY,1,0)</f>
        <v>#REF!</v>
      </c>
      <c r="AJ359" s="279" t="e">
        <f>IF(tbl2020POS[[#This Row],[RF]]&gt;=GAMES_TO_QUALIFY,1,0)</f>
        <v>#REF!</v>
      </c>
      <c r="AK359" s="279" t="e">
        <f>IF(tbl2020POS[[#This Row],[OF]]&gt;=GAMES_TO_QUALIFY,1,IF(tbl2020POS[[#This Row],[PRIMPOS]]="OF",1,0))</f>
        <v>#REF!</v>
      </c>
      <c r="AL359" s="279" t="e">
        <f>IF(tbl2020POS[[#This Row],[DH]]&gt;=GAMES_TO_QUALIFY,1,IF(tbl2020POS[[#This Row],[PRIMPOS]]="DH",1,0))</f>
        <v>#REF!</v>
      </c>
      <c r="AM359" s="279" t="str" cm="1">
        <f t="array" aca="1" ref="AM3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9" s="280" t="str">
        <f>IFERROR(LEFT(tbl2020POS[[#This Row],[POSROUGH]],LEN(tbl2020POS[[#This Row],[POSROUGH]])-1),"")</f>
        <v/>
      </c>
      <c r="AP35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60" spans="1:42" x14ac:dyDescent="0.3">
      <c r="A360" s="277">
        <v>357</v>
      </c>
      <c r="B360" t="s">
        <v>20919</v>
      </c>
      <c r="C360" s="277">
        <v>35</v>
      </c>
      <c r="D360" s="278" t="s">
        <v>1386</v>
      </c>
      <c r="E360" s="277">
        <v>10</v>
      </c>
      <c r="F360" s="277">
        <v>11</v>
      </c>
      <c r="G360" s="277">
        <v>11</v>
      </c>
      <c r="H360" s="277">
        <v>0</v>
      </c>
      <c r="I360" s="277">
        <v>11</v>
      </c>
      <c r="J360" s="277">
        <v>11</v>
      </c>
      <c r="K360" s="277">
        <v>0</v>
      </c>
      <c r="L360" s="277">
        <v>0</v>
      </c>
      <c r="M360" s="277">
        <v>0</v>
      </c>
      <c r="N360" s="277">
        <v>0</v>
      </c>
      <c r="O360" s="277">
        <v>0</v>
      </c>
      <c r="P360" s="277">
        <v>0</v>
      </c>
      <c r="Q360" s="277">
        <v>0</v>
      </c>
      <c r="R360" s="277">
        <v>0</v>
      </c>
      <c r="S360" s="277">
        <v>0</v>
      </c>
      <c r="T360" s="277">
        <v>0</v>
      </c>
      <c r="U360" s="277">
        <v>0</v>
      </c>
      <c r="V360" s="277">
        <v>0</v>
      </c>
      <c r="W360" s="279" t="e">
        <f t="shared" si="5"/>
        <v>#REF!</v>
      </c>
      <c r="X360" s="279" t="s">
        <v>1987</v>
      </c>
      <c r="Y3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0" s="279">
        <f>IF(MAX(tbl2020POS[[#This Row],[P]:[PR]])=tbl2020POS[[#This Row],[P]],1,0)</f>
        <v>1</v>
      </c>
      <c r="AA360" s="279">
        <f>IF(tbl2020POS[[#This Row],[QUALP]]=1,IF(tbl2020POS[[#This Row],[GS]]&gt;=GS_TO_QUALIFY,1,0),0)</f>
        <v>1</v>
      </c>
      <c r="AB360" s="279">
        <f>IF(tbl2020POS[[#This Row],[QUALP]]=1,IF(tbl2020POS[[#This Row],[G]]-tbl2020POS[[#This Row],[GS]]&gt;=RP_APP_TO_QUALIFY,1,0),0)</f>
        <v>0</v>
      </c>
      <c r="AC360" s="279" t="e">
        <f>IF(tbl2020POS[[#This Row],[C]]&gt;=GAMES_TO_QUALIFY,1,IF(tbl2020POS[[#This Row],[PRIMPOS]]="C",1,0))</f>
        <v>#REF!</v>
      </c>
      <c r="AD360" s="279" t="e">
        <f>IF(tbl2020POS[[#This Row],[1B]]&gt;=GAMES_TO_QUALIFY,1,IF(tbl2020POS[[#This Row],[PRIMPOS]]="1B",1,0))</f>
        <v>#REF!</v>
      </c>
      <c r="AE360" s="279" t="e">
        <f>IF(tbl2020POS[[#This Row],[2B]]&gt;=GAMES_TO_QUALIFY,1,IF(tbl2020POS[[#This Row],[PRIMPOS]]="2B",1,0))</f>
        <v>#REF!</v>
      </c>
      <c r="AF360" s="279" t="e">
        <f>IF(tbl2020POS[[#This Row],[3B]]&gt;=GAMES_TO_QUALIFY,1,IF(tbl2020POS[[#This Row],[PRIMPOS]]="3B",1,0))</f>
        <v>#REF!</v>
      </c>
      <c r="AG360" s="279" t="e">
        <f>IF(tbl2020POS[[#This Row],[SS]]&gt;=GAMES_TO_QUALIFY,1,IF(tbl2020POS[[#This Row],[PRIMPOS]]="SS",1,0))</f>
        <v>#REF!</v>
      </c>
      <c r="AH360" s="279" t="e">
        <f>IF(tbl2020POS[[#This Row],[LF]]&gt;=GAMES_TO_QUALIFY,1,0)</f>
        <v>#REF!</v>
      </c>
      <c r="AI360" s="279" t="e">
        <f>IF(tbl2020POS[[#This Row],[CF]]&gt;=GAMES_TO_QUALIFY,1,0)</f>
        <v>#REF!</v>
      </c>
      <c r="AJ360" s="279" t="e">
        <f>IF(tbl2020POS[[#This Row],[RF]]&gt;=GAMES_TO_QUALIFY,1,0)</f>
        <v>#REF!</v>
      </c>
      <c r="AK360" s="279" t="e">
        <f>IF(tbl2020POS[[#This Row],[OF]]&gt;=GAMES_TO_QUALIFY,1,IF(tbl2020POS[[#This Row],[PRIMPOS]]="OF",1,0))</f>
        <v>#REF!</v>
      </c>
      <c r="AL360" s="279" t="e">
        <f>IF(tbl2020POS[[#This Row],[DH]]&gt;=GAMES_TO_QUALIFY,1,IF(tbl2020POS[[#This Row],[PRIMPOS]]="DH",1,0))</f>
        <v>#REF!</v>
      </c>
      <c r="AM360" s="279" t="str" cm="1">
        <f t="array" aca="1" ref="AM3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0" s="280" t="str">
        <f>IFERROR(LEFT(tbl2020POS[[#This Row],[POSROUGH]],LEN(tbl2020POS[[#This Row],[POSROUGH]])-1),"")</f>
        <v/>
      </c>
      <c r="AP36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61" spans="1:42" x14ac:dyDescent="0.3">
      <c r="A361" s="277">
        <v>358</v>
      </c>
      <c r="B361" t="s">
        <v>20920</v>
      </c>
      <c r="C361" s="277">
        <v>28</v>
      </c>
      <c r="D361" s="278" t="s">
        <v>20628</v>
      </c>
      <c r="E361" s="277" t="s">
        <v>20557</v>
      </c>
      <c r="F361" s="277">
        <v>25</v>
      </c>
      <c r="G361" s="277">
        <v>0</v>
      </c>
      <c r="H361" s="277">
        <v>0</v>
      </c>
      <c r="I361" s="277">
        <v>25</v>
      </c>
      <c r="J361" s="277">
        <v>25</v>
      </c>
      <c r="K361" s="277">
        <v>0</v>
      </c>
      <c r="L361" s="277">
        <v>0</v>
      </c>
      <c r="M361" s="277">
        <v>0</v>
      </c>
      <c r="N361" s="277">
        <v>0</v>
      </c>
      <c r="O361" s="277">
        <v>0</v>
      </c>
      <c r="P361" s="277">
        <v>0</v>
      </c>
      <c r="Q361" s="277">
        <v>0</v>
      </c>
      <c r="R361" s="277">
        <v>0</v>
      </c>
      <c r="S361" s="277">
        <v>0</v>
      </c>
      <c r="T361" s="277">
        <v>0</v>
      </c>
      <c r="U361" s="277">
        <v>0</v>
      </c>
      <c r="V361" s="277">
        <v>0</v>
      </c>
      <c r="W361" s="279" t="e">
        <f t="shared" si="5"/>
        <v>#REF!</v>
      </c>
      <c r="X361" s="279" t="s">
        <v>21902</v>
      </c>
      <c r="Y3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1" s="279">
        <f>IF(MAX(tbl2020POS[[#This Row],[P]:[PR]])=tbl2020POS[[#This Row],[P]],1,0)</f>
        <v>1</v>
      </c>
      <c r="AA361" s="279">
        <f>IF(tbl2020POS[[#This Row],[QUALP]]=1,IF(tbl2020POS[[#This Row],[GS]]&gt;=GS_TO_QUALIFY,1,0),0)</f>
        <v>0</v>
      </c>
      <c r="AB361" s="279">
        <f>IF(tbl2020POS[[#This Row],[QUALP]]=1,IF(tbl2020POS[[#This Row],[G]]-tbl2020POS[[#This Row],[GS]]&gt;=RP_APP_TO_QUALIFY,1,0),0)</f>
        <v>1</v>
      </c>
      <c r="AC361" s="279" t="e">
        <f>IF(tbl2020POS[[#This Row],[C]]&gt;=GAMES_TO_QUALIFY,1,IF(tbl2020POS[[#This Row],[PRIMPOS]]="C",1,0))</f>
        <v>#REF!</v>
      </c>
      <c r="AD361" s="279" t="e">
        <f>IF(tbl2020POS[[#This Row],[1B]]&gt;=GAMES_TO_QUALIFY,1,IF(tbl2020POS[[#This Row],[PRIMPOS]]="1B",1,0))</f>
        <v>#REF!</v>
      </c>
      <c r="AE361" s="279" t="e">
        <f>IF(tbl2020POS[[#This Row],[2B]]&gt;=GAMES_TO_QUALIFY,1,IF(tbl2020POS[[#This Row],[PRIMPOS]]="2B",1,0))</f>
        <v>#REF!</v>
      </c>
      <c r="AF361" s="279" t="e">
        <f>IF(tbl2020POS[[#This Row],[3B]]&gt;=GAMES_TO_QUALIFY,1,IF(tbl2020POS[[#This Row],[PRIMPOS]]="3B",1,0))</f>
        <v>#REF!</v>
      </c>
      <c r="AG361" s="279" t="e">
        <f>IF(tbl2020POS[[#This Row],[SS]]&gt;=GAMES_TO_QUALIFY,1,IF(tbl2020POS[[#This Row],[PRIMPOS]]="SS",1,0))</f>
        <v>#REF!</v>
      </c>
      <c r="AH361" s="279" t="e">
        <f>IF(tbl2020POS[[#This Row],[LF]]&gt;=GAMES_TO_QUALIFY,1,0)</f>
        <v>#REF!</v>
      </c>
      <c r="AI361" s="279" t="e">
        <f>IF(tbl2020POS[[#This Row],[CF]]&gt;=GAMES_TO_QUALIFY,1,0)</f>
        <v>#REF!</v>
      </c>
      <c r="AJ361" s="279" t="e">
        <f>IF(tbl2020POS[[#This Row],[RF]]&gt;=GAMES_TO_QUALIFY,1,0)</f>
        <v>#REF!</v>
      </c>
      <c r="AK361" s="279" t="e">
        <f>IF(tbl2020POS[[#This Row],[OF]]&gt;=GAMES_TO_QUALIFY,1,IF(tbl2020POS[[#This Row],[PRIMPOS]]="OF",1,0))</f>
        <v>#REF!</v>
      </c>
      <c r="AL361" s="279" t="e">
        <f>IF(tbl2020POS[[#This Row],[DH]]&gt;=GAMES_TO_QUALIFY,1,IF(tbl2020POS[[#This Row],[PRIMPOS]]="DH",1,0))</f>
        <v>#REF!</v>
      </c>
      <c r="AM361" s="279" t="str" cm="1">
        <f t="array" aca="1" ref="AM3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1" s="280" t="str">
        <f>IFERROR(LEFT(tbl2020POS[[#This Row],[POSROUGH]],LEN(tbl2020POS[[#This Row],[POSROUGH]])-1),"")</f>
        <v/>
      </c>
      <c r="AP36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62" spans="1:42" x14ac:dyDescent="0.3">
      <c r="A362" s="277">
        <v>359</v>
      </c>
      <c r="B362" t="s">
        <v>20921</v>
      </c>
      <c r="C362" s="277">
        <v>26</v>
      </c>
      <c r="D362" s="278" t="s">
        <v>1426</v>
      </c>
      <c r="E362" s="277">
        <v>4</v>
      </c>
      <c r="F362" s="277">
        <v>16</v>
      </c>
      <c r="G362" s="277">
        <v>11</v>
      </c>
      <c r="H362" s="277">
        <v>16</v>
      </c>
      <c r="I362" s="277">
        <v>15</v>
      </c>
      <c r="J362" s="277">
        <v>0</v>
      </c>
      <c r="K362" s="277">
        <v>0</v>
      </c>
      <c r="L362" s="277">
        <v>0</v>
      </c>
      <c r="M362" s="277">
        <v>0</v>
      </c>
      <c r="N362" s="277">
        <v>0</v>
      </c>
      <c r="O362" s="277">
        <v>0</v>
      </c>
      <c r="P362" s="277">
        <v>5</v>
      </c>
      <c r="Q362" s="277">
        <v>0</v>
      </c>
      <c r="R362" s="277">
        <v>10</v>
      </c>
      <c r="S362" s="277">
        <v>15</v>
      </c>
      <c r="T362" s="277">
        <v>1</v>
      </c>
      <c r="U362" s="277">
        <v>1</v>
      </c>
      <c r="V362" s="277">
        <v>2</v>
      </c>
      <c r="W362" s="279" t="e">
        <f t="shared" si="5"/>
        <v>#REF!</v>
      </c>
      <c r="X362" s="279" t="s">
        <v>9384</v>
      </c>
      <c r="Y3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62" s="279">
        <f>IF(MAX(tbl2020POS[[#This Row],[P]:[PR]])=tbl2020POS[[#This Row],[P]],1,0)</f>
        <v>0</v>
      </c>
      <c r="AA362" s="279">
        <f>IF(tbl2020POS[[#This Row],[QUALP]]=1,IF(tbl2020POS[[#This Row],[GS]]&gt;=GS_TO_QUALIFY,1,0),0)</f>
        <v>0</v>
      </c>
      <c r="AB362" s="279">
        <f>IF(tbl2020POS[[#This Row],[QUALP]]=1,IF(tbl2020POS[[#This Row],[G]]-tbl2020POS[[#This Row],[GS]]&gt;=RP_APP_TO_QUALIFY,1,0),0)</f>
        <v>0</v>
      </c>
      <c r="AC362" s="279" t="e">
        <f>IF(tbl2020POS[[#This Row],[C]]&gt;=GAMES_TO_QUALIFY,1,IF(tbl2020POS[[#This Row],[PRIMPOS]]="C",1,0))</f>
        <v>#REF!</v>
      </c>
      <c r="AD362" s="279" t="e">
        <f>IF(tbl2020POS[[#This Row],[1B]]&gt;=GAMES_TO_QUALIFY,1,IF(tbl2020POS[[#This Row],[PRIMPOS]]="1B",1,0))</f>
        <v>#REF!</v>
      </c>
      <c r="AE362" s="279" t="e">
        <f>IF(tbl2020POS[[#This Row],[2B]]&gt;=GAMES_TO_QUALIFY,1,IF(tbl2020POS[[#This Row],[PRIMPOS]]="2B",1,0))</f>
        <v>#REF!</v>
      </c>
      <c r="AF362" s="279" t="e">
        <f>IF(tbl2020POS[[#This Row],[3B]]&gt;=GAMES_TO_QUALIFY,1,IF(tbl2020POS[[#This Row],[PRIMPOS]]="3B",1,0))</f>
        <v>#REF!</v>
      </c>
      <c r="AG362" s="279" t="e">
        <f>IF(tbl2020POS[[#This Row],[SS]]&gt;=GAMES_TO_QUALIFY,1,IF(tbl2020POS[[#This Row],[PRIMPOS]]="SS",1,0))</f>
        <v>#REF!</v>
      </c>
      <c r="AH362" s="279" t="e">
        <f>IF(tbl2020POS[[#This Row],[LF]]&gt;=GAMES_TO_QUALIFY,1,0)</f>
        <v>#REF!</v>
      </c>
      <c r="AI362" s="279" t="e">
        <f>IF(tbl2020POS[[#This Row],[CF]]&gt;=GAMES_TO_QUALIFY,1,0)</f>
        <v>#REF!</v>
      </c>
      <c r="AJ362" s="279" t="e">
        <f>IF(tbl2020POS[[#This Row],[RF]]&gt;=GAMES_TO_QUALIFY,1,0)</f>
        <v>#REF!</v>
      </c>
      <c r="AK362" s="279" t="e">
        <f>IF(tbl2020POS[[#This Row],[OF]]&gt;=GAMES_TO_QUALIFY,1,IF(tbl2020POS[[#This Row],[PRIMPOS]]="OF",1,0))</f>
        <v>#REF!</v>
      </c>
      <c r="AL362" s="279" t="e">
        <f>IF(tbl2020POS[[#This Row],[DH]]&gt;=GAMES_TO_QUALIFY,1,IF(tbl2020POS[[#This Row],[PRIMPOS]]="DH",1,0))</f>
        <v>#REF!</v>
      </c>
      <c r="AM362" s="279" t="e" cm="1">
        <f t="array" aca="1" ref="AM3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2" s="280" t="str">
        <f>IFERROR(LEFT(tbl2020POS[[#This Row],[POSROUGH]],LEN(tbl2020POS[[#This Row],[POSROUGH]])-1),"")</f>
        <v/>
      </c>
      <c r="AP36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3" spans="1:42" x14ac:dyDescent="0.3">
      <c r="A363" s="277">
        <v>360</v>
      </c>
      <c r="B363" t="s">
        <v>20922</v>
      </c>
      <c r="C363" s="277">
        <v>24</v>
      </c>
      <c r="D363" s="278" t="s">
        <v>1395</v>
      </c>
      <c r="E363" s="277">
        <v>4</v>
      </c>
      <c r="F363" s="277">
        <v>9</v>
      </c>
      <c r="G363" s="277">
        <v>9</v>
      </c>
      <c r="H363" s="277">
        <v>0</v>
      </c>
      <c r="I363" s="277">
        <v>9</v>
      </c>
      <c r="J363" s="277">
        <v>9</v>
      </c>
      <c r="K363" s="277">
        <v>0</v>
      </c>
      <c r="L363" s="277">
        <v>0</v>
      </c>
      <c r="M363" s="277">
        <v>0</v>
      </c>
      <c r="N363" s="277">
        <v>0</v>
      </c>
      <c r="O363" s="277">
        <v>0</v>
      </c>
      <c r="P363" s="277">
        <v>0</v>
      </c>
      <c r="Q363" s="277">
        <v>0</v>
      </c>
      <c r="R363" s="277">
        <v>0</v>
      </c>
      <c r="S363" s="277">
        <v>0</v>
      </c>
      <c r="T363" s="277">
        <v>0</v>
      </c>
      <c r="U363" s="277">
        <v>0</v>
      </c>
      <c r="V363" s="277">
        <v>0</v>
      </c>
      <c r="W363" s="279" t="e">
        <f t="shared" si="5"/>
        <v>#REF!</v>
      </c>
      <c r="X363" s="279" t="s">
        <v>14085</v>
      </c>
      <c r="Y3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3" s="279">
        <f>IF(MAX(tbl2020POS[[#This Row],[P]:[PR]])=tbl2020POS[[#This Row],[P]],1,0)</f>
        <v>1</v>
      </c>
      <c r="AA363" s="279">
        <f>IF(tbl2020POS[[#This Row],[QUALP]]=1,IF(tbl2020POS[[#This Row],[GS]]&gt;=GS_TO_QUALIFY,1,0),0)</f>
        <v>0</v>
      </c>
      <c r="AB363" s="279">
        <f>IF(tbl2020POS[[#This Row],[QUALP]]=1,IF(tbl2020POS[[#This Row],[G]]-tbl2020POS[[#This Row],[GS]]&gt;=RP_APP_TO_QUALIFY,1,0),0)</f>
        <v>0</v>
      </c>
      <c r="AC363" s="279" t="e">
        <f>IF(tbl2020POS[[#This Row],[C]]&gt;=GAMES_TO_QUALIFY,1,IF(tbl2020POS[[#This Row],[PRIMPOS]]="C",1,0))</f>
        <v>#REF!</v>
      </c>
      <c r="AD363" s="279" t="e">
        <f>IF(tbl2020POS[[#This Row],[1B]]&gt;=GAMES_TO_QUALIFY,1,IF(tbl2020POS[[#This Row],[PRIMPOS]]="1B",1,0))</f>
        <v>#REF!</v>
      </c>
      <c r="AE363" s="279" t="e">
        <f>IF(tbl2020POS[[#This Row],[2B]]&gt;=GAMES_TO_QUALIFY,1,IF(tbl2020POS[[#This Row],[PRIMPOS]]="2B",1,0))</f>
        <v>#REF!</v>
      </c>
      <c r="AF363" s="279" t="e">
        <f>IF(tbl2020POS[[#This Row],[3B]]&gt;=GAMES_TO_QUALIFY,1,IF(tbl2020POS[[#This Row],[PRIMPOS]]="3B",1,0))</f>
        <v>#REF!</v>
      </c>
      <c r="AG363" s="279" t="e">
        <f>IF(tbl2020POS[[#This Row],[SS]]&gt;=GAMES_TO_QUALIFY,1,IF(tbl2020POS[[#This Row],[PRIMPOS]]="SS",1,0))</f>
        <v>#REF!</v>
      </c>
      <c r="AH363" s="279" t="e">
        <f>IF(tbl2020POS[[#This Row],[LF]]&gt;=GAMES_TO_QUALIFY,1,0)</f>
        <v>#REF!</v>
      </c>
      <c r="AI363" s="279" t="e">
        <f>IF(tbl2020POS[[#This Row],[CF]]&gt;=GAMES_TO_QUALIFY,1,0)</f>
        <v>#REF!</v>
      </c>
      <c r="AJ363" s="279" t="e">
        <f>IF(tbl2020POS[[#This Row],[RF]]&gt;=GAMES_TO_QUALIFY,1,0)</f>
        <v>#REF!</v>
      </c>
      <c r="AK363" s="279" t="e">
        <f>IF(tbl2020POS[[#This Row],[OF]]&gt;=GAMES_TO_QUALIFY,1,IF(tbl2020POS[[#This Row],[PRIMPOS]]="OF",1,0))</f>
        <v>#REF!</v>
      </c>
      <c r="AL363" s="279" t="e">
        <f>IF(tbl2020POS[[#This Row],[DH]]&gt;=GAMES_TO_QUALIFY,1,IF(tbl2020POS[[#This Row],[PRIMPOS]]="DH",1,0))</f>
        <v>#REF!</v>
      </c>
      <c r="AM363" s="279" t="str" cm="1">
        <f t="array" aca="1" ref="AM3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3" s="280" t="str">
        <f>IFERROR(LEFT(tbl2020POS[[#This Row],[POSROUGH]],LEN(tbl2020POS[[#This Row],[POSROUGH]])-1),"")</f>
        <v/>
      </c>
      <c r="AP36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64" spans="1:42" x14ac:dyDescent="0.3">
      <c r="A364" s="277">
        <v>361</v>
      </c>
      <c r="B364" t="s">
        <v>20923</v>
      </c>
      <c r="C364" s="277">
        <v>24</v>
      </c>
      <c r="D364" s="278" t="s">
        <v>20563</v>
      </c>
      <c r="E364" s="277" t="s">
        <v>20557</v>
      </c>
      <c r="F364" s="277">
        <v>7</v>
      </c>
      <c r="G364" s="277">
        <v>5</v>
      </c>
      <c r="H364" s="277">
        <v>0</v>
      </c>
      <c r="I364" s="277">
        <v>7</v>
      </c>
      <c r="J364" s="277">
        <v>7</v>
      </c>
      <c r="K364" s="277">
        <v>0</v>
      </c>
      <c r="L364" s="277">
        <v>0</v>
      </c>
      <c r="M364" s="277">
        <v>0</v>
      </c>
      <c r="N364" s="277">
        <v>0</v>
      </c>
      <c r="O364" s="277">
        <v>0</v>
      </c>
      <c r="P364" s="277">
        <v>0</v>
      </c>
      <c r="Q364" s="277">
        <v>0</v>
      </c>
      <c r="R364" s="277">
        <v>0</v>
      </c>
      <c r="S364" s="277">
        <v>0</v>
      </c>
      <c r="T364" s="277">
        <v>0</v>
      </c>
      <c r="U364" s="277">
        <v>0</v>
      </c>
      <c r="V364" s="277">
        <v>0</v>
      </c>
      <c r="W364" s="279" t="e">
        <f t="shared" si="5"/>
        <v>#REF!</v>
      </c>
      <c r="X364" s="279" t="s">
        <v>19963</v>
      </c>
      <c r="Y3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4" s="279">
        <f>IF(MAX(tbl2020POS[[#This Row],[P]:[PR]])=tbl2020POS[[#This Row],[P]],1,0)</f>
        <v>1</v>
      </c>
      <c r="AA364" s="279">
        <f>IF(tbl2020POS[[#This Row],[QUALP]]=1,IF(tbl2020POS[[#This Row],[GS]]&gt;=GS_TO_QUALIFY,1,0),0)</f>
        <v>0</v>
      </c>
      <c r="AB364" s="279">
        <f>IF(tbl2020POS[[#This Row],[QUALP]]=1,IF(tbl2020POS[[#This Row],[G]]-tbl2020POS[[#This Row],[GS]]&gt;=RP_APP_TO_QUALIFY,1,0),0)</f>
        <v>0</v>
      </c>
      <c r="AC364" s="279" t="e">
        <f>IF(tbl2020POS[[#This Row],[C]]&gt;=GAMES_TO_QUALIFY,1,IF(tbl2020POS[[#This Row],[PRIMPOS]]="C",1,0))</f>
        <v>#REF!</v>
      </c>
      <c r="AD364" s="279" t="e">
        <f>IF(tbl2020POS[[#This Row],[1B]]&gt;=GAMES_TO_QUALIFY,1,IF(tbl2020POS[[#This Row],[PRIMPOS]]="1B",1,0))</f>
        <v>#REF!</v>
      </c>
      <c r="AE364" s="279" t="e">
        <f>IF(tbl2020POS[[#This Row],[2B]]&gt;=GAMES_TO_QUALIFY,1,IF(tbl2020POS[[#This Row],[PRIMPOS]]="2B",1,0))</f>
        <v>#REF!</v>
      </c>
      <c r="AF364" s="279" t="e">
        <f>IF(tbl2020POS[[#This Row],[3B]]&gt;=GAMES_TO_QUALIFY,1,IF(tbl2020POS[[#This Row],[PRIMPOS]]="3B",1,0))</f>
        <v>#REF!</v>
      </c>
      <c r="AG364" s="279" t="e">
        <f>IF(tbl2020POS[[#This Row],[SS]]&gt;=GAMES_TO_QUALIFY,1,IF(tbl2020POS[[#This Row],[PRIMPOS]]="SS",1,0))</f>
        <v>#REF!</v>
      </c>
      <c r="AH364" s="279" t="e">
        <f>IF(tbl2020POS[[#This Row],[LF]]&gt;=GAMES_TO_QUALIFY,1,0)</f>
        <v>#REF!</v>
      </c>
      <c r="AI364" s="279" t="e">
        <f>IF(tbl2020POS[[#This Row],[CF]]&gt;=GAMES_TO_QUALIFY,1,0)</f>
        <v>#REF!</v>
      </c>
      <c r="AJ364" s="279" t="e">
        <f>IF(tbl2020POS[[#This Row],[RF]]&gt;=GAMES_TO_QUALIFY,1,0)</f>
        <v>#REF!</v>
      </c>
      <c r="AK364" s="279" t="e">
        <f>IF(tbl2020POS[[#This Row],[OF]]&gt;=GAMES_TO_QUALIFY,1,IF(tbl2020POS[[#This Row],[PRIMPOS]]="OF",1,0))</f>
        <v>#REF!</v>
      </c>
      <c r="AL364" s="279" t="e">
        <f>IF(tbl2020POS[[#This Row],[DH]]&gt;=GAMES_TO_QUALIFY,1,IF(tbl2020POS[[#This Row],[PRIMPOS]]="DH",1,0))</f>
        <v>#REF!</v>
      </c>
      <c r="AM364" s="279" t="str" cm="1">
        <f t="array" aca="1" ref="AM3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4" s="280" t="str">
        <f>IFERROR(LEFT(tbl2020POS[[#This Row],[POSROUGH]],LEN(tbl2020POS[[#This Row],[POSROUGH]])-1),"")</f>
        <v/>
      </c>
      <c r="AP36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65" spans="1:42" x14ac:dyDescent="0.3">
      <c r="A365" s="277">
        <v>362</v>
      </c>
      <c r="B365" t="s">
        <v>20924</v>
      </c>
      <c r="C365" s="277">
        <v>24</v>
      </c>
      <c r="D365" s="278" t="s">
        <v>1392</v>
      </c>
      <c r="E365" s="277" t="s">
        <v>20557</v>
      </c>
      <c r="F365" s="277">
        <v>6</v>
      </c>
      <c r="G365" s="277">
        <v>0</v>
      </c>
      <c r="H365" s="277">
        <v>0</v>
      </c>
      <c r="I365" s="277">
        <v>6</v>
      </c>
      <c r="J365" s="277">
        <v>6</v>
      </c>
      <c r="K365" s="277">
        <v>0</v>
      </c>
      <c r="L365" s="277">
        <v>0</v>
      </c>
      <c r="M365" s="277">
        <v>0</v>
      </c>
      <c r="N365" s="277">
        <v>0</v>
      </c>
      <c r="O365" s="277">
        <v>0</v>
      </c>
      <c r="P365" s="277">
        <v>0</v>
      </c>
      <c r="Q365" s="277">
        <v>0</v>
      </c>
      <c r="R365" s="277">
        <v>0</v>
      </c>
      <c r="S365" s="277">
        <v>0</v>
      </c>
      <c r="T365" s="277">
        <v>0</v>
      </c>
      <c r="U365" s="277">
        <v>0</v>
      </c>
      <c r="V365" s="277">
        <v>0</v>
      </c>
      <c r="W365" s="279" t="e">
        <f t="shared" si="5"/>
        <v>#REF!</v>
      </c>
      <c r="X365" s="279" t="s">
        <v>21903</v>
      </c>
      <c r="Y3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5" s="279">
        <f>IF(MAX(tbl2020POS[[#This Row],[P]:[PR]])=tbl2020POS[[#This Row],[P]],1,0)</f>
        <v>1</v>
      </c>
      <c r="AA365" s="279">
        <f>IF(tbl2020POS[[#This Row],[QUALP]]=1,IF(tbl2020POS[[#This Row],[GS]]&gt;=GS_TO_QUALIFY,1,0),0)</f>
        <v>0</v>
      </c>
      <c r="AB365" s="279">
        <f>IF(tbl2020POS[[#This Row],[QUALP]]=1,IF(tbl2020POS[[#This Row],[G]]-tbl2020POS[[#This Row],[GS]]&gt;=RP_APP_TO_QUALIFY,1,0),0)</f>
        <v>1</v>
      </c>
      <c r="AC365" s="279" t="e">
        <f>IF(tbl2020POS[[#This Row],[C]]&gt;=GAMES_TO_QUALIFY,1,IF(tbl2020POS[[#This Row],[PRIMPOS]]="C",1,0))</f>
        <v>#REF!</v>
      </c>
      <c r="AD365" s="279" t="e">
        <f>IF(tbl2020POS[[#This Row],[1B]]&gt;=GAMES_TO_QUALIFY,1,IF(tbl2020POS[[#This Row],[PRIMPOS]]="1B",1,0))</f>
        <v>#REF!</v>
      </c>
      <c r="AE365" s="279" t="e">
        <f>IF(tbl2020POS[[#This Row],[2B]]&gt;=GAMES_TO_QUALIFY,1,IF(tbl2020POS[[#This Row],[PRIMPOS]]="2B",1,0))</f>
        <v>#REF!</v>
      </c>
      <c r="AF365" s="279" t="e">
        <f>IF(tbl2020POS[[#This Row],[3B]]&gt;=GAMES_TO_QUALIFY,1,IF(tbl2020POS[[#This Row],[PRIMPOS]]="3B",1,0))</f>
        <v>#REF!</v>
      </c>
      <c r="AG365" s="279" t="e">
        <f>IF(tbl2020POS[[#This Row],[SS]]&gt;=GAMES_TO_QUALIFY,1,IF(tbl2020POS[[#This Row],[PRIMPOS]]="SS",1,0))</f>
        <v>#REF!</v>
      </c>
      <c r="AH365" s="279" t="e">
        <f>IF(tbl2020POS[[#This Row],[LF]]&gt;=GAMES_TO_QUALIFY,1,0)</f>
        <v>#REF!</v>
      </c>
      <c r="AI365" s="279" t="e">
        <f>IF(tbl2020POS[[#This Row],[CF]]&gt;=GAMES_TO_QUALIFY,1,0)</f>
        <v>#REF!</v>
      </c>
      <c r="AJ365" s="279" t="e">
        <f>IF(tbl2020POS[[#This Row],[RF]]&gt;=GAMES_TO_QUALIFY,1,0)</f>
        <v>#REF!</v>
      </c>
      <c r="AK365" s="279" t="e">
        <f>IF(tbl2020POS[[#This Row],[OF]]&gt;=GAMES_TO_QUALIFY,1,IF(tbl2020POS[[#This Row],[PRIMPOS]]="OF",1,0))</f>
        <v>#REF!</v>
      </c>
      <c r="AL365" s="279" t="e">
        <f>IF(tbl2020POS[[#This Row],[DH]]&gt;=GAMES_TO_QUALIFY,1,IF(tbl2020POS[[#This Row],[PRIMPOS]]="DH",1,0))</f>
        <v>#REF!</v>
      </c>
      <c r="AM365" s="279" t="str" cm="1">
        <f t="array" aca="1" ref="AM3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5" s="280" t="str">
        <f>IFERROR(LEFT(tbl2020POS[[#This Row],[POSROUGH]],LEN(tbl2020POS[[#This Row],[POSROUGH]])-1),"")</f>
        <v/>
      </c>
      <c r="AP36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66" spans="1:42" x14ac:dyDescent="0.3">
      <c r="A366" s="277">
        <v>363</v>
      </c>
      <c r="B366" t="s">
        <v>20925</v>
      </c>
      <c r="C366" s="277">
        <v>26</v>
      </c>
      <c r="D366" s="278" t="s">
        <v>1470</v>
      </c>
      <c r="E366" s="277">
        <v>3</v>
      </c>
      <c r="F366" s="277">
        <v>49</v>
      </c>
      <c r="G366" s="277">
        <v>49</v>
      </c>
      <c r="H366" s="277">
        <v>49</v>
      </c>
      <c r="I366" s="277">
        <v>49</v>
      </c>
      <c r="J366" s="277">
        <v>0</v>
      </c>
      <c r="K366" s="277">
        <v>0</v>
      </c>
      <c r="L366" s="277">
        <v>0</v>
      </c>
      <c r="M366" s="277">
        <v>15</v>
      </c>
      <c r="N366" s="277">
        <v>8</v>
      </c>
      <c r="O366" s="277">
        <v>27</v>
      </c>
      <c r="P366" s="277">
        <v>0</v>
      </c>
      <c r="Q366" s="277">
        <v>0</v>
      </c>
      <c r="R366" s="277">
        <v>1</v>
      </c>
      <c r="S366" s="277">
        <v>1</v>
      </c>
      <c r="T366" s="277">
        <v>0</v>
      </c>
      <c r="U366" s="277">
        <v>0</v>
      </c>
      <c r="V366" s="277">
        <v>0</v>
      </c>
      <c r="W366" s="279" t="e">
        <f t="shared" si="5"/>
        <v>#REF!</v>
      </c>
      <c r="X366" s="279" t="s">
        <v>14790</v>
      </c>
      <c r="Y3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366" s="279">
        <f>IF(MAX(tbl2020POS[[#This Row],[P]:[PR]])=tbl2020POS[[#This Row],[P]],1,0)</f>
        <v>0</v>
      </c>
      <c r="AA366" s="279">
        <f>IF(tbl2020POS[[#This Row],[QUALP]]=1,IF(tbl2020POS[[#This Row],[GS]]&gt;=GS_TO_QUALIFY,1,0),0)</f>
        <v>0</v>
      </c>
      <c r="AB366" s="279">
        <f>IF(tbl2020POS[[#This Row],[QUALP]]=1,IF(tbl2020POS[[#This Row],[G]]-tbl2020POS[[#This Row],[GS]]&gt;=RP_APP_TO_QUALIFY,1,0),0)</f>
        <v>0</v>
      </c>
      <c r="AC366" s="279" t="e">
        <f>IF(tbl2020POS[[#This Row],[C]]&gt;=GAMES_TO_QUALIFY,1,IF(tbl2020POS[[#This Row],[PRIMPOS]]="C",1,0))</f>
        <v>#REF!</v>
      </c>
      <c r="AD366" s="279" t="e">
        <f>IF(tbl2020POS[[#This Row],[1B]]&gt;=GAMES_TO_QUALIFY,1,IF(tbl2020POS[[#This Row],[PRIMPOS]]="1B",1,0))</f>
        <v>#REF!</v>
      </c>
      <c r="AE366" s="279" t="e">
        <f>IF(tbl2020POS[[#This Row],[2B]]&gt;=GAMES_TO_QUALIFY,1,IF(tbl2020POS[[#This Row],[PRIMPOS]]="2B",1,0))</f>
        <v>#REF!</v>
      </c>
      <c r="AF366" s="279" t="e">
        <f>IF(tbl2020POS[[#This Row],[3B]]&gt;=GAMES_TO_QUALIFY,1,IF(tbl2020POS[[#This Row],[PRIMPOS]]="3B",1,0))</f>
        <v>#REF!</v>
      </c>
      <c r="AG366" s="279" t="e">
        <f>IF(tbl2020POS[[#This Row],[SS]]&gt;=GAMES_TO_QUALIFY,1,IF(tbl2020POS[[#This Row],[PRIMPOS]]="SS",1,0))</f>
        <v>#REF!</v>
      </c>
      <c r="AH366" s="279" t="e">
        <f>IF(tbl2020POS[[#This Row],[LF]]&gt;=GAMES_TO_QUALIFY,1,0)</f>
        <v>#REF!</v>
      </c>
      <c r="AI366" s="279" t="e">
        <f>IF(tbl2020POS[[#This Row],[CF]]&gt;=GAMES_TO_QUALIFY,1,0)</f>
        <v>#REF!</v>
      </c>
      <c r="AJ366" s="279" t="e">
        <f>IF(tbl2020POS[[#This Row],[RF]]&gt;=GAMES_TO_QUALIFY,1,0)</f>
        <v>#REF!</v>
      </c>
      <c r="AK366" s="279" t="e">
        <f>IF(tbl2020POS[[#This Row],[OF]]&gt;=GAMES_TO_QUALIFY,1,IF(tbl2020POS[[#This Row],[PRIMPOS]]="OF",1,0))</f>
        <v>#REF!</v>
      </c>
      <c r="AL366" s="279" t="e">
        <f>IF(tbl2020POS[[#This Row],[DH]]&gt;=GAMES_TO_QUALIFY,1,IF(tbl2020POS[[#This Row],[PRIMPOS]]="DH",1,0))</f>
        <v>#REF!</v>
      </c>
      <c r="AM366" s="279" t="e" cm="1">
        <f t="array" aca="1" ref="AM3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6" s="280" t="str">
        <f>IFERROR(LEFT(tbl2020POS[[#This Row],[POSROUGH]],LEN(tbl2020POS[[#This Row],[POSROUGH]])-1),"")</f>
        <v/>
      </c>
      <c r="AP36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7" spans="1:42" x14ac:dyDescent="0.3">
      <c r="A367" s="277">
        <v>364</v>
      </c>
      <c r="B367" t="s">
        <v>20926</v>
      </c>
      <c r="C367" s="277">
        <v>24</v>
      </c>
      <c r="D367" s="278" t="s">
        <v>1464</v>
      </c>
      <c r="E367" s="277" t="s">
        <v>20557</v>
      </c>
      <c r="F367" s="277">
        <v>2</v>
      </c>
      <c r="G367" s="277">
        <v>0</v>
      </c>
      <c r="H367" s="277">
        <v>0</v>
      </c>
      <c r="I367" s="277">
        <v>2</v>
      </c>
      <c r="J367" s="277">
        <v>2</v>
      </c>
      <c r="K367" s="277">
        <v>0</v>
      </c>
      <c r="L367" s="277">
        <v>0</v>
      </c>
      <c r="M367" s="277">
        <v>0</v>
      </c>
      <c r="N367" s="277">
        <v>0</v>
      </c>
      <c r="O367" s="277">
        <v>0</v>
      </c>
      <c r="P367" s="277">
        <v>0</v>
      </c>
      <c r="Q367" s="277">
        <v>0</v>
      </c>
      <c r="R367" s="277">
        <v>0</v>
      </c>
      <c r="S367" s="277">
        <v>0</v>
      </c>
      <c r="T367" s="277">
        <v>0</v>
      </c>
      <c r="U367" s="277">
        <v>0</v>
      </c>
      <c r="V367" s="277">
        <v>0</v>
      </c>
      <c r="W367" s="279" t="e">
        <f t="shared" si="5"/>
        <v>#REF!</v>
      </c>
      <c r="X367" s="279" t="s">
        <v>21904</v>
      </c>
      <c r="Y3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7" s="279">
        <f>IF(MAX(tbl2020POS[[#This Row],[P]:[PR]])=tbl2020POS[[#This Row],[P]],1,0)</f>
        <v>1</v>
      </c>
      <c r="AA367" s="279">
        <f>IF(tbl2020POS[[#This Row],[QUALP]]=1,IF(tbl2020POS[[#This Row],[GS]]&gt;=GS_TO_QUALIFY,1,0),0)</f>
        <v>0</v>
      </c>
      <c r="AB367" s="279">
        <f>IF(tbl2020POS[[#This Row],[QUALP]]=1,IF(tbl2020POS[[#This Row],[G]]-tbl2020POS[[#This Row],[GS]]&gt;=RP_APP_TO_QUALIFY,1,0),0)</f>
        <v>0</v>
      </c>
      <c r="AC367" s="279" t="e">
        <f>IF(tbl2020POS[[#This Row],[C]]&gt;=GAMES_TO_QUALIFY,1,IF(tbl2020POS[[#This Row],[PRIMPOS]]="C",1,0))</f>
        <v>#REF!</v>
      </c>
      <c r="AD367" s="279" t="e">
        <f>IF(tbl2020POS[[#This Row],[1B]]&gt;=GAMES_TO_QUALIFY,1,IF(tbl2020POS[[#This Row],[PRIMPOS]]="1B",1,0))</f>
        <v>#REF!</v>
      </c>
      <c r="AE367" s="279" t="e">
        <f>IF(tbl2020POS[[#This Row],[2B]]&gt;=GAMES_TO_QUALIFY,1,IF(tbl2020POS[[#This Row],[PRIMPOS]]="2B",1,0))</f>
        <v>#REF!</v>
      </c>
      <c r="AF367" s="279" t="e">
        <f>IF(tbl2020POS[[#This Row],[3B]]&gt;=GAMES_TO_QUALIFY,1,IF(tbl2020POS[[#This Row],[PRIMPOS]]="3B",1,0))</f>
        <v>#REF!</v>
      </c>
      <c r="AG367" s="279" t="e">
        <f>IF(tbl2020POS[[#This Row],[SS]]&gt;=GAMES_TO_QUALIFY,1,IF(tbl2020POS[[#This Row],[PRIMPOS]]="SS",1,0))</f>
        <v>#REF!</v>
      </c>
      <c r="AH367" s="279" t="e">
        <f>IF(tbl2020POS[[#This Row],[LF]]&gt;=GAMES_TO_QUALIFY,1,0)</f>
        <v>#REF!</v>
      </c>
      <c r="AI367" s="279" t="e">
        <f>IF(tbl2020POS[[#This Row],[CF]]&gt;=GAMES_TO_QUALIFY,1,0)</f>
        <v>#REF!</v>
      </c>
      <c r="AJ367" s="279" t="e">
        <f>IF(tbl2020POS[[#This Row],[RF]]&gt;=GAMES_TO_QUALIFY,1,0)</f>
        <v>#REF!</v>
      </c>
      <c r="AK367" s="279" t="e">
        <f>IF(tbl2020POS[[#This Row],[OF]]&gt;=GAMES_TO_QUALIFY,1,IF(tbl2020POS[[#This Row],[PRIMPOS]]="OF",1,0))</f>
        <v>#REF!</v>
      </c>
      <c r="AL367" s="279" t="e">
        <f>IF(tbl2020POS[[#This Row],[DH]]&gt;=GAMES_TO_QUALIFY,1,IF(tbl2020POS[[#This Row],[PRIMPOS]]="DH",1,0))</f>
        <v>#REF!</v>
      </c>
      <c r="AM367" s="279" t="str" cm="1">
        <f t="array" aca="1" ref="AM3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7" s="280" t="str">
        <f>IFERROR(LEFT(tbl2020POS[[#This Row],[POSROUGH]],LEN(tbl2020POS[[#This Row],[POSROUGH]])-1),"")</f>
        <v/>
      </c>
      <c r="AP36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68" spans="1:42" x14ac:dyDescent="0.3">
      <c r="A368" s="277">
        <v>365</v>
      </c>
      <c r="B368" t="s">
        <v>20927</v>
      </c>
      <c r="C368" s="277">
        <v>28</v>
      </c>
      <c r="D368" s="278" t="s">
        <v>20607</v>
      </c>
      <c r="E368" s="277">
        <v>8</v>
      </c>
      <c r="F368" s="277">
        <v>55</v>
      </c>
      <c r="G368" s="277">
        <v>50</v>
      </c>
      <c r="H368" s="277">
        <v>55</v>
      </c>
      <c r="I368" s="277">
        <v>30</v>
      </c>
      <c r="J368" s="277">
        <v>0</v>
      </c>
      <c r="K368" s="277">
        <v>0</v>
      </c>
      <c r="L368" s="277">
        <v>14</v>
      </c>
      <c r="M368" s="277">
        <v>14</v>
      </c>
      <c r="N368" s="277">
        <v>3</v>
      </c>
      <c r="O368" s="277">
        <v>0</v>
      </c>
      <c r="P368" s="277">
        <v>0</v>
      </c>
      <c r="Q368" s="277">
        <v>0</v>
      </c>
      <c r="R368" s="277">
        <v>0</v>
      </c>
      <c r="S368" s="277">
        <v>0</v>
      </c>
      <c r="T368" s="277">
        <v>22</v>
      </c>
      <c r="U368" s="277">
        <v>5</v>
      </c>
      <c r="V368" s="277">
        <v>0</v>
      </c>
      <c r="W368" s="279" t="e">
        <f t="shared" si="5"/>
        <v>#REF!</v>
      </c>
      <c r="X368" s="279" t="s">
        <v>1998</v>
      </c>
      <c r="Y3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68" s="279">
        <f>IF(MAX(tbl2020POS[[#This Row],[P]:[PR]])=tbl2020POS[[#This Row],[P]],1,0)</f>
        <v>0</v>
      </c>
      <c r="AA368" s="279">
        <f>IF(tbl2020POS[[#This Row],[QUALP]]=1,IF(tbl2020POS[[#This Row],[GS]]&gt;=GS_TO_QUALIFY,1,0),0)</f>
        <v>0</v>
      </c>
      <c r="AB368" s="279">
        <f>IF(tbl2020POS[[#This Row],[QUALP]]=1,IF(tbl2020POS[[#This Row],[G]]-tbl2020POS[[#This Row],[GS]]&gt;=RP_APP_TO_QUALIFY,1,0),0)</f>
        <v>0</v>
      </c>
      <c r="AC368" s="279" t="e">
        <f>IF(tbl2020POS[[#This Row],[C]]&gt;=GAMES_TO_QUALIFY,1,IF(tbl2020POS[[#This Row],[PRIMPOS]]="C",1,0))</f>
        <v>#REF!</v>
      </c>
      <c r="AD368" s="279" t="e">
        <f>IF(tbl2020POS[[#This Row],[1B]]&gt;=GAMES_TO_QUALIFY,1,IF(tbl2020POS[[#This Row],[PRIMPOS]]="1B",1,0))</f>
        <v>#REF!</v>
      </c>
      <c r="AE368" s="279" t="e">
        <f>IF(tbl2020POS[[#This Row],[2B]]&gt;=GAMES_TO_QUALIFY,1,IF(tbl2020POS[[#This Row],[PRIMPOS]]="2B",1,0))</f>
        <v>#REF!</v>
      </c>
      <c r="AF368" s="279" t="e">
        <f>IF(tbl2020POS[[#This Row],[3B]]&gt;=GAMES_TO_QUALIFY,1,IF(tbl2020POS[[#This Row],[PRIMPOS]]="3B",1,0))</f>
        <v>#REF!</v>
      </c>
      <c r="AG368" s="279" t="e">
        <f>IF(tbl2020POS[[#This Row],[SS]]&gt;=GAMES_TO_QUALIFY,1,IF(tbl2020POS[[#This Row],[PRIMPOS]]="SS",1,0))</f>
        <v>#REF!</v>
      </c>
      <c r="AH368" s="279" t="e">
        <f>IF(tbl2020POS[[#This Row],[LF]]&gt;=GAMES_TO_QUALIFY,1,0)</f>
        <v>#REF!</v>
      </c>
      <c r="AI368" s="279" t="e">
        <f>IF(tbl2020POS[[#This Row],[CF]]&gt;=GAMES_TO_QUALIFY,1,0)</f>
        <v>#REF!</v>
      </c>
      <c r="AJ368" s="279" t="e">
        <f>IF(tbl2020POS[[#This Row],[RF]]&gt;=GAMES_TO_QUALIFY,1,0)</f>
        <v>#REF!</v>
      </c>
      <c r="AK368" s="279" t="e">
        <f>IF(tbl2020POS[[#This Row],[OF]]&gt;=GAMES_TO_QUALIFY,1,IF(tbl2020POS[[#This Row],[PRIMPOS]]="OF",1,0))</f>
        <v>#REF!</v>
      </c>
      <c r="AL368" s="279" t="e">
        <f>IF(tbl2020POS[[#This Row],[DH]]&gt;=GAMES_TO_QUALIFY,1,IF(tbl2020POS[[#This Row],[PRIMPOS]]="DH",1,0))</f>
        <v>#REF!</v>
      </c>
      <c r="AM368" s="279" t="e" cm="1">
        <f t="array" aca="1" ref="AM3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8" s="280" t="str">
        <f>IFERROR(LEFT(tbl2020POS[[#This Row],[POSROUGH]],LEN(tbl2020POS[[#This Row],[POSROUGH]])-1),"")</f>
        <v/>
      </c>
      <c r="AP36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9" spans="1:42" x14ac:dyDescent="0.3">
      <c r="A369" s="277">
        <v>366</v>
      </c>
      <c r="B369" t="s">
        <v>20928</v>
      </c>
      <c r="C369" s="277">
        <v>22</v>
      </c>
      <c r="D369" s="278" t="s">
        <v>1372</v>
      </c>
      <c r="E369" s="277" t="s">
        <v>20557</v>
      </c>
      <c r="F369" s="277">
        <v>1</v>
      </c>
      <c r="G369" s="277">
        <v>1</v>
      </c>
      <c r="H369" s="277">
        <v>1</v>
      </c>
      <c r="I369" s="277">
        <v>1</v>
      </c>
      <c r="J369" s="277">
        <v>0</v>
      </c>
      <c r="K369" s="277">
        <v>0</v>
      </c>
      <c r="L369" s="277">
        <v>0</v>
      </c>
      <c r="M369" s="277">
        <v>0</v>
      </c>
      <c r="N369" s="277">
        <v>0</v>
      </c>
      <c r="O369" s="277">
        <v>0</v>
      </c>
      <c r="P369" s="277">
        <v>0</v>
      </c>
      <c r="Q369" s="277">
        <v>1</v>
      </c>
      <c r="R369" s="277">
        <v>0</v>
      </c>
      <c r="S369" s="277">
        <v>1</v>
      </c>
      <c r="T369" s="277">
        <v>0</v>
      </c>
      <c r="U369" s="277">
        <v>0</v>
      </c>
      <c r="V369" s="277">
        <v>0</v>
      </c>
      <c r="W369" s="279" t="e">
        <f t="shared" si="5"/>
        <v>#REF!</v>
      </c>
      <c r="X369" s="279" t="s">
        <v>21905</v>
      </c>
      <c r="Y3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69" s="279">
        <f>IF(MAX(tbl2020POS[[#This Row],[P]:[PR]])=tbl2020POS[[#This Row],[P]],1,0)</f>
        <v>0</v>
      </c>
      <c r="AA369" s="279">
        <f>IF(tbl2020POS[[#This Row],[QUALP]]=1,IF(tbl2020POS[[#This Row],[GS]]&gt;=GS_TO_QUALIFY,1,0),0)</f>
        <v>0</v>
      </c>
      <c r="AB369" s="279">
        <f>IF(tbl2020POS[[#This Row],[QUALP]]=1,IF(tbl2020POS[[#This Row],[G]]-tbl2020POS[[#This Row],[GS]]&gt;=RP_APP_TO_QUALIFY,1,0),0)</f>
        <v>0</v>
      </c>
      <c r="AC369" s="279" t="e">
        <f>IF(tbl2020POS[[#This Row],[C]]&gt;=GAMES_TO_QUALIFY,1,IF(tbl2020POS[[#This Row],[PRIMPOS]]="C",1,0))</f>
        <v>#REF!</v>
      </c>
      <c r="AD369" s="279" t="e">
        <f>IF(tbl2020POS[[#This Row],[1B]]&gt;=GAMES_TO_QUALIFY,1,IF(tbl2020POS[[#This Row],[PRIMPOS]]="1B",1,0))</f>
        <v>#REF!</v>
      </c>
      <c r="AE369" s="279" t="e">
        <f>IF(tbl2020POS[[#This Row],[2B]]&gt;=GAMES_TO_QUALIFY,1,IF(tbl2020POS[[#This Row],[PRIMPOS]]="2B",1,0))</f>
        <v>#REF!</v>
      </c>
      <c r="AF369" s="279" t="e">
        <f>IF(tbl2020POS[[#This Row],[3B]]&gt;=GAMES_TO_QUALIFY,1,IF(tbl2020POS[[#This Row],[PRIMPOS]]="3B",1,0))</f>
        <v>#REF!</v>
      </c>
      <c r="AG369" s="279" t="e">
        <f>IF(tbl2020POS[[#This Row],[SS]]&gt;=GAMES_TO_QUALIFY,1,IF(tbl2020POS[[#This Row],[PRIMPOS]]="SS",1,0))</f>
        <v>#REF!</v>
      </c>
      <c r="AH369" s="279" t="e">
        <f>IF(tbl2020POS[[#This Row],[LF]]&gt;=GAMES_TO_QUALIFY,1,0)</f>
        <v>#REF!</v>
      </c>
      <c r="AI369" s="279" t="e">
        <f>IF(tbl2020POS[[#This Row],[CF]]&gt;=GAMES_TO_QUALIFY,1,0)</f>
        <v>#REF!</v>
      </c>
      <c r="AJ369" s="279" t="e">
        <f>IF(tbl2020POS[[#This Row],[RF]]&gt;=GAMES_TO_QUALIFY,1,0)</f>
        <v>#REF!</v>
      </c>
      <c r="AK369" s="279" t="e">
        <f>IF(tbl2020POS[[#This Row],[OF]]&gt;=GAMES_TO_QUALIFY,1,IF(tbl2020POS[[#This Row],[PRIMPOS]]="OF",1,0))</f>
        <v>#REF!</v>
      </c>
      <c r="AL369" s="279" t="e">
        <f>IF(tbl2020POS[[#This Row],[DH]]&gt;=GAMES_TO_QUALIFY,1,IF(tbl2020POS[[#This Row],[PRIMPOS]]="DH",1,0))</f>
        <v>#REF!</v>
      </c>
      <c r="AM369" s="279" t="e" cm="1">
        <f t="array" aca="1" ref="AM3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9" s="280" t="str">
        <f>IFERROR(LEFT(tbl2020POS[[#This Row],[POSROUGH]],LEN(tbl2020POS[[#This Row],[POSROUGH]])-1),"")</f>
        <v/>
      </c>
      <c r="AP36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0" spans="1:42" x14ac:dyDescent="0.3">
      <c r="A370" s="277">
        <v>367</v>
      </c>
      <c r="B370" t="s">
        <v>20929</v>
      </c>
      <c r="C370" s="277">
        <v>29</v>
      </c>
      <c r="D370" s="278" t="s">
        <v>1379</v>
      </c>
      <c r="E370" s="277">
        <v>5</v>
      </c>
      <c r="F370" s="277">
        <v>25</v>
      </c>
      <c r="G370" s="277">
        <v>0</v>
      </c>
      <c r="H370" s="277">
        <v>0</v>
      </c>
      <c r="I370" s="277">
        <v>25</v>
      </c>
      <c r="J370" s="277">
        <v>25</v>
      </c>
      <c r="K370" s="277">
        <v>0</v>
      </c>
      <c r="L370" s="277">
        <v>0</v>
      </c>
      <c r="M370" s="277">
        <v>0</v>
      </c>
      <c r="N370" s="277">
        <v>0</v>
      </c>
      <c r="O370" s="277">
        <v>0</v>
      </c>
      <c r="P370" s="277">
        <v>0</v>
      </c>
      <c r="Q370" s="277">
        <v>0</v>
      </c>
      <c r="R370" s="277">
        <v>0</v>
      </c>
      <c r="S370" s="277">
        <v>0</v>
      </c>
      <c r="T370" s="277">
        <v>0</v>
      </c>
      <c r="U370" s="277">
        <v>0</v>
      </c>
      <c r="V370" s="277">
        <v>0</v>
      </c>
      <c r="W370" s="279" t="e">
        <f t="shared" si="5"/>
        <v>#REF!</v>
      </c>
      <c r="X370" s="279" t="s">
        <v>15923</v>
      </c>
      <c r="Y3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0" s="279">
        <f>IF(MAX(tbl2020POS[[#This Row],[P]:[PR]])=tbl2020POS[[#This Row],[P]],1,0)</f>
        <v>1</v>
      </c>
      <c r="AA370" s="279">
        <f>IF(tbl2020POS[[#This Row],[QUALP]]=1,IF(tbl2020POS[[#This Row],[GS]]&gt;=GS_TO_QUALIFY,1,0),0)</f>
        <v>0</v>
      </c>
      <c r="AB370" s="279">
        <f>IF(tbl2020POS[[#This Row],[QUALP]]=1,IF(tbl2020POS[[#This Row],[G]]-tbl2020POS[[#This Row],[GS]]&gt;=RP_APP_TO_QUALIFY,1,0),0)</f>
        <v>1</v>
      </c>
      <c r="AC370" s="279" t="e">
        <f>IF(tbl2020POS[[#This Row],[C]]&gt;=GAMES_TO_QUALIFY,1,IF(tbl2020POS[[#This Row],[PRIMPOS]]="C",1,0))</f>
        <v>#REF!</v>
      </c>
      <c r="AD370" s="279" t="e">
        <f>IF(tbl2020POS[[#This Row],[1B]]&gt;=GAMES_TO_QUALIFY,1,IF(tbl2020POS[[#This Row],[PRIMPOS]]="1B",1,0))</f>
        <v>#REF!</v>
      </c>
      <c r="AE370" s="279" t="e">
        <f>IF(tbl2020POS[[#This Row],[2B]]&gt;=GAMES_TO_QUALIFY,1,IF(tbl2020POS[[#This Row],[PRIMPOS]]="2B",1,0))</f>
        <v>#REF!</v>
      </c>
      <c r="AF370" s="279" t="e">
        <f>IF(tbl2020POS[[#This Row],[3B]]&gt;=GAMES_TO_QUALIFY,1,IF(tbl2020POS[[#This Row],[PRIMPOS]]="3B",1,0))</f>
        <v>#REF!</v>
      </c>
      <c r="AG370" s="279" t="e">
        <f>IF(tbl2020POS[[#This Row],[SS]]&gt;=GAMES_TO_QUALIFY,1,IF(tbl2020POS[[#This Row],[PRIMPOS]]="SS",1,0))</f>
        <v>#REF!</v>
      </c>
      <c r="AH370" s="279" t="e">
        <f>IF(tbl2020POS[[#This Row],[LF]]&gt;=GAMES_TO_QUALIFY,1,0)</f>
        <v>#REF!</v>
      </c>
      <c r="AI370" s="279" t="e">
        <f>IF(tbl2020POS[[#This Row],[CF]]&gt;=GAMES_TO_QUALIFY,1,0)</f>
        <v>#REF!</v>
      </c>
      <c r="AJ370" s="279" t="e">
        <f>IF(tbl2020POS[[#This Row],[RF]]&gt;=GAMES_TO_QUALIFY,1,0)</f>
        <v>#REF!</v>
      </c>
      <c r="AK370" s="279" t="e">
        <f>IF(tbl2020POS[[#This Row],[OF]]&gt;=GAMES_TO_QUALIFY,1,IF(tbl2020POS[[#This Row],[PRIMPOS]]="OF",1,0))</f>
        <v>#REF!</v>
      </c>
      <c r="AL370" s="279" t="e">
        <f>IF(tbl2020POS[[#This Row],[DH]]&gt;=GAMES_TO_QUALIFY,1,IF(tbl2020POS[[#This Row],[PRIMPOS]]="DH",1,0))</f>
        <v>#REF!</v>
      </c>
      <c r="AM370" s="279" t="str" cm="1">
        <f t="array" aca="1" ref="AM3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0" s="280" t="str">
        <f>IFERROR(LEFT(tbl2020POS[[#This Row],[POSROUGH]],LEN(tbl2020POS[[#This Row],[POSROUGH]])-1),"")</f>
        <v/>
      </c>
      <c r="AP37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1" spans="1:42" x14ac:dyDescent="0.3">
      <c r="A371" s="277">
        <v>368</v>
      </c>
      <c r="B371" t="s">
        <v>20930</v>
      </c>
      <c r="C371" s="277">
        <v>34</v>
      </c>
      <c r="D371" s="278" t="s">
        <v>1460</v>
      </c>
      <c r="E371" s="277">
        <v>12</v>
      </c>
      <c r="F371" s="277">
        <v>22</v>
      </c>
      <c r="G371" s="277">
        <v>22</v>
      </c>
      <c r="H371" s="277">
        <v>22</v>
      </c>
      <c r="I371" s="277">
        <v>22</v>
      </c>
      <c r="J371" s="277">
        <v>0</v>
      </c>
      <c r="K371" s="277">
        <v>22</v>
      </c>
      <c r="L371" s="277">
        <v>0</v>
      </c>
      <c r="M371" s="277">
        <v>0</v>
      </c>
      <c r="N371" s="277">
        <v>0</v>
      </c>
      <c r="O371" s="277">
        <v>0</v>
      </c>
      <c r="P371" s="277">
        <v>0</v>
      </c>
      <c r="Q371" s="277">
        <v>0</v>
      </c>
      <c r="R371" s="277">
        <v>0</v>
      </c>
      <c r="S371" s="277">
        <v>0</v>
      </c>
      <c r="T371" s="277">
        <v>0</v>
      </c>
      <c r="U371" s="277">
        <v>0</v>
      </c>
      <c r="V371" s="277">
        <v>0</v>
      </c>
      <c r="W371" s="279" t="e">
        <f t="shared" si="5"/>
        <v>#REF!</v>
      </c>
      <c r="X371" s="279" t="s">
        <v>2001</v>
      </c>
      <c r="Y3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371" s="279">
        <f>IF(MAX(tbl2020POS[[#This Row],[P]:[PR]])=tbl2020POS[[#This Row],[P]],1,0)</f>
        <v>0</v>
      </c>
      <c r="AA371" s="279">
        <f>IF(tbl2020POS[[#This Row],[QUALP]]=1,IF(tbl2020POS[[#This Row],[GS]]&gt;=GS_TO_QUALIFY,1,0),0)</f>
        <v>0</v>
      </c>
      <c r="AB371" s="279">
        <f>IF(tbl2020POS[[#This Row],[QUALP]]=1,IF(tbl2020POS[[#This Row],[G]]-tbl2020POS[[#This Row],[GS]]&gt;=RP_APP_TO_QUALIFY,1,0),0)</f>
        <v>0</v>
      </c>
      <c r="AC371" s="279" t="e">
        <f>IF(tbl2020POS[[#This Row],[C]]&gt;=GAMES_TO_QUALIFY,1,IF(tbl2020POS[[#This Row],[PRIMPOS]]="C",1,0))</f>
        <v>#REF!</v>
      </c>
      <c r="AD371" s="279" t="e">
        <f>IF(tbl2020POS[[#This Row],[1B]]&gt;=GAMES_TO_QUALIFY,1,IF(tbl2020POS[[#This Row],[PRIMPOS]]="1B",1,0))</f>
        <v>#REF!</v>
      </c>
      <c r="AE371" s="279" t="e">
        <f>IF(tbl2020POS[[#This Row],[2B]]&gt;=GAMES_TO_QUALIFY,1,IF(tbl2020POS[[#This Row],[PRIMPOS]]="2B",1,0))</f>
        <v>#REF!</v>
      </c>
      <c r="AF371" s="279" t="e">
        <f>IF(tbl2020POS[[#This Row],[3B]]&gt;=GAMES_TO_QUALIFY,1,IF(tbl2020POS[[#This Row],[PRIMPOS]]="3B",1,0))</f>
        <v>#REF!</v>
      </c>
      <c r="AG371" s="279" t="e">
        <f>IF(tbl2020POS[[#This Row],[SS]]&gt;=GAMES_TO_QUALIFY,1,IF(tbl2020POS[[#This Row],[PRIMPOS]]="SS",1,0))</f>
        <v>#REF!</v>
      </c>
      <c r="AH371" s="279" t="e">
        <f>IF(tbl2020POS[[#This Row],[LF]]&gt;=GAMES_TO_QUALIFY,1,0)</f>
        <v>#REF!</v>
      </c>
      <c r="AI371" s="279" t="e">
        <f>IF(tbl2020POS[[#This Row],[CF]]&gt;=GAMES_TO_QUALIFY,1,0)</f>
        <v>#REF!</v>
      </c>
      <c r="AJ371" s="279" t="e">
        <f>IF(tbl2020POS[[#This Row],[RF]]&gt;=GAMES_TO_QUALIFY,1,0)</f>
        <v>#REF!</v>
      </c>
      <c r="AK371" s="279" t="e">
        <f>IF(tbl2020POS[[#This Row],[OF]]&gt;=GAMES_TO_QUALIFY,1,IF(tbl2020POS[[#This Row],[PRIMPOS]]="OF",1,0))</f>
        <v>#REF!</v>
      </c>
      <c r="AL371" s="279" t="e">
        <f>IF(tbl2020POS[[#This Row],[DH]]&gt;=GAMES_TO_QUALIFY,1,IF(tbl2020POS[[#This Row],[PRIMPOS]]="DH",1,0))</f>
        <v>#REF!</v>
      </c>
      <c r="AM371" s="279" t="e" cm="1">
        <f t="array" aca="1" ref="AM3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1" s="280" t="str">
        <f>IFERROR(LEFT(tbl2020POS[[#This Row],[POSROUGH]],LEN(tbl2020POS[[#This Row],[POSROUGH]])-1),"")</f>
        <v/>
      </c>
      <c r="AP37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2" spans="1:42" x14ac:dyDescent="0.3">
      <c r="A372" s="277">
        <v>369</v>
      </c>
      <c r="B372" t="s">
        <v>20931</v>
      </c>
      <c r="C372" s="277">
        <v>28</v>
      </c>
      <c r="D372" s="278" t="s">
        <v>1460</v>
      </c>
      <c r="E372" s="277">
        <v>7</v>
      </c>
      <c r="F372" s="277">
        <v>1</v>
      </c>
      <c r="G372" s="277">
        <v>1</v>
      </c>
      <c r="H372" s="277">
        <v>0</v>
      </c>
      <c r="I372" s="277">
        <v>1</v>
      </c>
      <c r="J372" s="277">
        <v>1</v>
      </c>
      <c r="K372" s="277">
        <v>0</v>
      </c>
      <c r="L372" s="277">
        <v>0</v>
      </c>
      <c r="M372" s="277">
        <v>0</v>
      </c>
      <c r="N372" s="277">
        <v>0</v>
      </c>
      <c r="O372" s="277">
        <v>0</v>
      </c>
      <c r="P372" s="277">
        <v>0</v>
      </c>
      <c r="Q372" s="277">
        <v>0</v>
      </c>
      <c r="R372" s="277">
        <v>0</v>
      </c>
      <c r="S372" s="277">
        <v>0</v>
      </c>
      <c r="T372" s="277">
        <v>0</v>
      </c>
      <c r="U372" s="277">
        <v>0</v>
      </c>
      <c r="V372" s="277">
        <v>0</v>
      </c>
      <c r="W372" s="279" t="e">
        <f t="shared" si="5"/>
        <v>#REF!</v>
      </c>
      <c r="X372" s="279" t="s">
        <v>8253</v>
      </c>
      <c r="Y3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2" s="279">
        <f>IF(MAX(tbl2020POS[[#This Row],[P]:[PR]])=tbl2020POS[[#This Row],[P]],1,0)</f>
        <v>1</v>
      </c>
      <c r="AA372" s="279">
        <f>IF(tbl2020POS[[#This Row],[QUALP]]=1,IF(tbl2020POS[[#This Row],[GS]]&gt;=GS_TO_QUALIFY,1,0),0)</f>
        <v>0</v>
      </c>
      <c r="AB372" s="279">
        <f>IF(tbl2020POS[[#This Row],[QUALP]]=1,IF(tbl2020POS[[#This Row],[G]]-tbl2020POS[[#This Row],[GS]]&gt;=RP_APP_TO_QUALIFY,1,0),0)</f>
        <v>0</v>
      </c>
      <c r="AC372" s="279" t="e">
        <f>IF(tbl2020POS[[#This Row],[C]]&gt;=GAMES_TO_QUALIFY,1,IF(tbl2020POS[[#This Row],[PRIMPOS]]="C",1,0))</f>
        <v>#REF!</v>
      </c>
      <c r="AD372" s="279" t="e">
        <f>IF(tbl2020POS[[#This Row],[1B]]&gt;=GAMES_TO_QUALIFY,1,IF(tbl2020POS[[#This Row],[PRIMPOS]]="1B",1,0))</f>
        <v>#REF!</v>
      </c>
      <c r="AE372" s="279" t="e">
        <f>IF(tbl2020POS[[#This Row],[2B]]&gt;=GAMES_TO_QUALIFY,1,IF(tbl2020POS[[#This Row],[PRIMPOS]]="2B",1,0))</f>
        <v>#REF!</v>
      </c>
      <c r="AF372" s="279" t="e">
        <f>IF(tbl2020POS[[#This Row],[3B]]&gt;=GAMES_TO_QUALIFY,1,IF(tbl2020POS[[#This Row],[PRIMPOS]]="3B",1,0))</f>
        <v>#REF!</v>
      </c>
      <c r="AG372" s="279" t="e">
        <f>IF(tbl2020POS[[#This Row],[SS]]&gt;=GAMES_TO_QUALIFY,1,IF(tbl2020POS[[#This Row],[PRIMPOS]]="SS",1,0))</f>
        <v>#REF!</v>
      </c>
      <c r="AH372" s="279" t="e">
        <f>IF(tbl2020POS[[#This Row],[LF]]&gt;=GAMES_TO_QUALIFY,1,0)</f>
        <v>#REF!</v>
      </c>
      <c r="AI372" s="279" t="e">
        <f>IF(tbl2020POS[[#This Row],[CF]]&gt;=GAMES_TO_QUALIFY,1,0)</f>
        <v>#REF!</v>
      </c>
      <c r="AJ372" s="279" t="e">
        <f>IF(tbl2020POS[[#This Row],[RF]]&gt;=GAMES_TO_QUALIFY,1,0)</f>
        <v>#REF!</v>
      </c>
      <c r="AK372" s="279" t="e">
        <f>IF(tbl2020POS[[#This Row],[OF]]&gt;=GAMES_TO_QUALIFY,1,IF(tbl2020POS[[#This Row],[PRIMPOS]]="OF",1,0))</f>
        <v>#REF!</v>
      </c>
      <c r="AL372" s="279" t="e">
        <f>IF(tbl2020POS[[#This Row],[DH]]&gt;=GAMES_TO_QUALIFY,1,IF(tbl2020POS[[#This Row],[PRIMPOS]]="DH",1,0))</f>
        <v>#REF!</v>
      </c>
      <c r="AM372" s="279" t="str" cm="1">
        <f t="array" aca="1" ref="AM3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2" s="280" t="str">
        <f>IFERROR(LEFT(tbl2020POS[[#This Row],[POSROUGH]],LEN(tbl2020POS[[#This Row],[POSROUGH]])-1),"")</f>
        <v/>
      </c>
      <c r="AP37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73" spans="1:42" x14ac:dyDescent="0.3">
      <c r="A373" s="277">
        <v>370</v>
      </c>
      <c r="B373" t="s">
        <v>20932</v>
      </c>
      <c r="C373" s="277">
        <v>30</v>
      </c>
      <c r="D373" s="278" t="s">
        <v>1426</v>
      </c>
      <c r="E373" s="277">
        <v>6</v>
      </c>
      <c r="F373" s="277">
        <v>21</v>
      </c>
      <c r="G373" s="277">
        <v>0</v>
      </c>
      <c r="H373" s="277">
        <v>0</v>
      </c>
      <c r="I373" s="277">
        <v>21</v>
      </c>
      <c r="J373" s="277">
        <v>21</v>
      </c>
      <c r="K373" s="277">
        <v>0</v>
      </c>
      <c r="L373" s="277">
        <v>0</v>
      </c>
      <c r="M373" s="277">
        <v>0</v>
      </c>
      <c r="N373" s="277">
        <v>0</v>
      </c>
      <c r="O373" s="277">
        <v>0</v>
      </c>
      <c r="P373" s="277">
        <v>0</v>
      </c>
      <c r="Q373" s="277">
        <v>0</v>
      </c>
      <c r="R373" s="277">
        <v>0</v>
      </c>
      <c r="S373" s="277">
        <v>0</v>
      </c>
      <c r="T373" s="277">
        <v>0</v>
      </c>
      <c r="U373" s="277">
        <v>0</v>
      </c>
      <c r="V373" s="277">
        <v>0</v>
      </c>
      <c r="W373" s="279" t="e">
        <f t="shared" si="5"/>
        <v>#REF!</v>
      </c>
      <c r="X373" s="279" t="s">
        <v>2005</v>
      </c>
      <c r="Y3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3" s="279">
        <f>IF(MAX(tbl2020POS[[#This Row],[P]:[PR]])=tbl2020POS[[#This Row],[P]],1,0)</f>
        <v>1</v>
      </c>
      <c r="AA373" s="279">
        <f>IF(tbl2020POS[[#This Row],[QUALP]]=1,IF(tbl2020POS[[#This Row],[GS]]&gt;=GS_TO_QUALIFY,1,0),0)</f>
        <v>0</v>
      </c>
      <c r="AB373" s="279">
        <f>IF(tbl2020POS[[#This Row],[QUALP]]=1,IF(tbl2020POS[[#This Row],[G]]-tbl2020POS[[#This Row],[GS]]&gt;=RP_APP_TO_QUALIFY,1,0),0)</f>
        <v>1</v>
      </c>
      <c r="AC373" s="279" t="e">
        <f>IF(tbl2020POS[[#This Row],[C]]&gt;=GAMES_TO_QUALIFY,1,IF(tbl2020POS[[#This Row],[PRIMPOS]]="C",1,0))</f>
        <v>#REF!</v>
      </c>
      <c r="AD373" s="279" t="e">
        <f>IF(tbl2020POS[[#This Row],[1B]]&gt;=GAMES_TO_QUALIFY,1,IF(tbl2020POS[[#This Row],[PRIMPOS]]="1B",1,0))</f>
        <v>#REF!</v>
      </c>
      <c r="AE373" s="279" t="e">
        <f>IF(tbl2020POS[[#This Row],[2B]]&gt;=GAMES_TO_QUALIFY,1,IF(tbl2020POS[[#This Row],[PRIMPOS]]="2B",1,0))</f>
        <v>#REF!</v>
      </c>
      <c r="AF373" s="279" t="e">
        <f>IF(tbl2020POS[[#This Row],[3B]]&gt;=GAMES_TO_QUALIFY,1,IF(tbl2020POS[[#This Row],[PRIMPOS]]="3B",1,0))</f>
        <v>#REF!</v>
      </c>
      <c r="AG373" s="279" t="e">
        <f>IF(tbl2020POS[[#This Row],[SS]]&gt;=GAMES_TO_QUALIFY,1,IF(tbl2020POS[[#This Row],[PRIMPOS]]="SS",1,0))</f>
        <v>#REF!</v>
      </c>
      <c r="AH373" s="279" t="e">
        <f>IF(tbl2020POS[[#This Row],[LF]]&gt;=GAMES_TO_QUALIFY,1,0)</f>
        <v>#REF!</v>
      </c>
      <c r="AI373" s="279" t="e">
        <f>IF(tbl2020POS[[#This Row],[CF]]&gt;=GAMES_TO_QUALIFY,1,0)</f>
        <v>#REF!</v>
      </c>
      <c r="AJ373" s="279" t="e">
        <f>IF(tbl2020POS[[#This Row],[RF]]&gt;=GAMES_TO_QUALIFY,1,0)</f>
        <v>#REF!</v>
      </c>
      <c r="AK373" s="279" t="e">
        <f>IF(tbl2020POS[[#This Row],[OF]]&gt;=GAMES_TO_QUALIFY,1,IF(tbl2020POS[[#This Row],[PRIMPOS]]="OF",1,0))</f>
        <v>#REF!</v>
      </c>
      <c r="AL373" s="279" t="e">
        <f>IF(tbl2020POS[[#This Row],[DH]]&gt;=GAMES_TO_QUALIFY,1,IF(tbl2020POS[[#This Row],[PRIMPOS]]="DH",1,0))</f>
        <v>#REF!</v>
      </c>
      <c r="AM373" s="279" t="str" cm="1">
        <f t="array" aca="1" ref="AM3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3" s="280" t="str">
        <f>IFERROR(LEFT(tbl2020POS[[#This Row],[POSROUGH]],LEN(tbl2020POS[[#This Row],[POSROUGH]])-1),"")</f>
        <v/>
      </c>
      <c r="AP37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4" spans="1:42" x14ac:dyDescent="0.3">
      <c r="A374" s="277">
        <v>371</v>
      </c>
      <c r="B374" t="s">
        <v>20933</v>
      </c>
      <c r="C374" s="277">
        <v>27</v>
      </c>
      <c r="D374" s="278" t="s">
        <v>1372</v>
      </c>
      <c r="E374" s="277">
        <v>2</v>
      </c>
      <c r="F374" s="277">
        <v>29</v>
      </c>
      <c r="G374" s="277">
        <v>18</v>
      </c>
      <c r="H374" s="277">
        <v>29</v>
      </c>
      <c r="I374" s="277">
        <v>13</v>
      </c>
      <c r="J374" s="277">
        <v>0</v>
      </c>
      <c r="K374" s="277">
        <v>0</v>
      </c>
      <c r="L374" s="277">
        <v>13</v>
      </c>
      <c r="M374" s="277">
        <v>0</v>
      </c>
      <c r="N374" s="277">
        <v>0</v>
      </c>
      <c r="O374" s="277">
        <v>0</v>
      </c>
      <c r="P374" s="277">
        <v>0</v>
      </c>
      <c r="Q374" s="277">
        <v>0</v>
      </c>
      <c r="R374" s="277">
        <v>0</v>
      </c>
      <c r="S374" s="277">
        <v>0</v>
      </c>
      <c r="T374" s="277">
        <v>7</v>
      </c>
      <c r="U374" s="277">
        <v>10</v>
      </c>
      <c r="V374" s="277">
        <v>0</v>
      </c>
      <c r="W374" s="279" t="e">
        <f t="shared" si="5"/>
        <v>#REF!</v>
      </c>
      <c r="X374" s="279" t="s">
        <v>14087</v>
      </c>
      <c r="Y3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74" s="279">
        <f>IF(MAX(tbl2020POS[[#This Row],[P]:[PR]])=tbl2020POS[[#This Row],[P]],1,0)</f>
        <v>0</v>
      </c>
      <c r="AA374" s="279">
        <f>IF(tbl2020POS[[#This Row],[QUALP]]=1,IF(tbl2020POS[[#This Row],[GS]]&gt;=GS_TO_QUALIFY,1,0),0)</f>
        <v>0</v>
      </c>
      <c r="AB374" s="279">
        <f>IF(tbl2020POS[[#This Row],[QUALP]]=1,IF(tbl2020POS[[#This Row],[G]]-tbl2020POS[[#This Row],[GS]]&gt;=RP_APP_TO_QUALIFY,1,0),0)</f>
        <v>0</v>
      </c>
      <c r="AC374" s="279" t="e">
        <f>IF(tbl2020POS[[#This Row],[C]]&gt;=GAMES_TO_QUALIFY,1,IF(tbl2020POS[[#This Row],[PRIMPOS]]="C",1,0))</f>
        <v>#REF!</v>
      </c>
      <c r="AD374" s="279" t="e">
        <f>IF(tbl2020POS[[#This Row],[1B]]&gt;=GAMES_TO_QUALIFY,1,IF(tbl2020POS[[#This Row],[PRIMPOS]]="1B",1,0))</f>
        <v>#REF!</v>
      </c>
      <c r="AE374" s="279" t="e">
        <f>IF(tbl2020POS[[#This Row],[2B]]&gt;=GAMES_TO_QUALIFY,1,IF(tbl2020POS[[#This Row],[PRIMPOS]]="2B",1,0))</f>
        <v>#REF!</v>
      </c>
      <c r="AF374" s="279" t="e">
        <f>IF(tbl2020POS[[#This Row],[3B]]&gt;=GAMES_TO_QUALIFY,1,IF(tbl2020POS[[#This Row],[PRIMPOS]]="3B",1,0))</f>
        <v>#REF!</v>
      </c>
      <c r="AG374" s="279" t="e">
        <f>IF(tbl2020POS[[#This Row],[SS]]&gt;=GAMES_TO_QUALIFY,1,IF(tbl2020POS[[#This Row],[PRIMPOS]]="SS",1,0))</f>
        <v>#REF!</v>
      </c>
      <c r="AH374" s="279" t="e">
        <f>IF(tbl2020POS[[#This Row],[LF]]&gt;=GAMES_TO_QUALIFY,1,0)</f>
        <v>#REF!</v>
      </c>
      <c r="AI374" s="279" t="e">
        <f>IF(tbl2020POS[[#This Row],[CF]]&gt;=GAMES_TO_QUALIFY,1,0)</f>
        <v>#REF!</v>
      </c>
      <c r="AJ374" s="279" t="e">
        <f>IF(tbl2020POS[[#This Row],[RF]]&gt;=GAMES_TO_QUALIFY,1,0)</f>
        <v>#REF!</v>
      </c>
      <c r="AK374" s="279" t="e">
        <f>IF(tbl2020POS[[#This Row],[OF]]&gt;=GAMES_TO_QUALIFY,1,IF(tbl2020POS[[#This Row],[PRIMPOS]]="OF",1,0))</f>
        <v>#REF!</v>
      </c>
      <c r="AL374" s="279" t="e">
        <f>IF(tbl2020POS[[#This Row],[DH]]&gt;=GAMES_TO_QUALIFY,1,IF(tbl2020POS[[#This Row],[PRIMPOS]]="DH",1,0))</f>
        <v>#REF!</v>
      </c>
      <c r="AM374" s="279" t="e" cm="1">
        <f t="array" aca="1" ref="AM3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4" s="280" t="str">
        <f>IFERROR(LEFT(tbl2020POS[[#This Row],[POSROUGH]],LEN(tbl2020POS[[#This Row],[POSROUGH]])-1),"")</f>
        <v/>
      </c>
      <c r="AP37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5" spans="1:42" x14ac:dyDescent="0.3">
      <c r="A375" s="277">
        <v>372</v>
      </c>
      <c r="B375" t="s">
        <v>20934</v>
      </c>
      <c r="C375" s="277">
        <v>33</v>
      </c>
      <c r="D375" s="278" t="s">
        <v>1413</v>
      </c>
      <c r="E375" s="277">
        <v>10</v>
      </c>
      <c r="F375" s="277">
        <v>13</v>
      </c>
      <c r="G375" s="277">
        <v>11</v>
      </c>
      <c r="H375" s="277">
        <v>12</v>
      </c>
      <c r="I375" s="277">
        <v>11</v>
      </c>
      <c r="J375" s="277">
        <v>1</v>
      </c>
      <c r="K375" s="277">
        <v>0</v>
      </c>
      <c r="L375" s="277">
        <v>4</v>
      </c>
      <c r="M375" s="277">
        <v>6</v>
      </c>
      <c r="N375" s="277">
        <v>0</v>
      </c>
      <c r="O375" s="277">
        <v>0</v>
      </c>
      <c r="P375" s="277">
        <v>0</v>
      </c>
      <c r="Q375" s="277">
        <v>0</v>
      </c>
      <c r="R375" s="277">
        <v>0</v>
      </c>
      <c r="S375" s="277">
        <v>0</v>
      </c>
      <c r="T375" s="277">
        <v>2</v>
      </c>
      <c r="U375" s="277">
        <v>0</v>
      </c>
      <c r="V375" s="277">
        <v>0</v>
      </c>
      <c r="W375" s="279" t="e">
        <f t="shared" si="5"/>
        <v>#REF!</v>
      </c>
      <c r="X375" s="279" t="s">
        <v>2007</v>
      </c>
      <c r="Y3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75" s="279">
        <f>IF(MAX(tbl2020POS[[#This Row],[P]:[PR]])=tbl2020POS[[#This Row],[P]],1,0)</f>
        <v>0</v>
      </c>
      <c r="AA375" s="279">
        <f>IF(tbl2020POS[[#This Row],[QUALP]]=1,IF(tbl2020POS[[#This Row],[GS]]&gt;=GS_TO_QUALIFY,1,0),0)</f>
        <v>0</v>
      </c>
      <c r="AB375" s="279">
        <f>IF(tbl2020POS[[#This Row],[QUALP]]=1,IF(tbl2020POS[[#This Row],[G]]-tbl2020POS[[#This Row],[GS]]&gt;=RP_APP_TO_QUALIFY,1,0),0)</f>
        <v>0</v>
      </c>
      <c r="AC375" s="279" t="e">
        <f>IF(tbl2020POS[[#This Row],[C]]&gt;=GAMES_TO_QUALIFY,1,IF(tbl2020POS[[#This Row],[PRIMPOS]]="C",1,0))</f>
        <v>#REF!</v>
      </c>
      <c r="AD375" s="279" t="e">
        <f>IF(tbl2020POS[[#This Row],[1B]]&gt;=GAMES_TO_QUALIFY,1,IF(tbl2020POS[[#This Row],[PRIMPOS]]="1B",1,0))</f>
        <v>#REF!</v>
      </c>
      <c r="AE375" s="279" t="e">
        <f>IF(tbl2020POS[[#This Row],[2B]]&gt;=GAMES_TO_QUALIFY,1,IF(tbl2020POS[[#This Row],[PRIMPOS]]="2B",1,0))</f>
        <v>#REF!</v>
      </c>
      <c r="AF375" s="279" t="e">
        <f>IF(tbl2020POS[[#This Row],[3B]]&gt;=GAMES_TO_QUALIFY,1,IF(tbl2020POS[[#This Row],[PRIMPOS]]="3B",1,0))</f>
        <v>#REF!</v>
      </c>
      <c r="AG375" s="279" t="e">
        <f>IF(tbl2020POS[[#This Row],[SS]]&gt;=GAMES_TO_QUALIFY,1,IF(tbl2020POS[[#This Row],[PRIMPOS]]="SS",1,0))</f>
        <v>#REF!</v>
      </c>
      <c r="AH375" s="279" t="e">
        <f>IF(tbl2020POS[[#This Row],[LF]]&gt;=GAMES_TO_QUALIFY,1,0)</f>
        <v>#REF!</v>
      </c>
      <c r="AI375" s="279" t="e">
        <f>IF(tbl2020POS[[#This Row],[CF]]&gt;=GAMES_TO_QUALIFY,1,0)</f>
        <v>#REF!</v>
      </c>
      <c r="AJ375" s="279" t="e">
        <f>IF(tbl2020POS[[#This Row],[RF]]&gt;=GAMES_TO_QUALIFY,1,0)</f>
        <v>#REF!</v>
      </c>
      <c r="AK375" s="279" t="e">
        <f>IF(tbl2020POS[[#This Row],[OF]]&gt;=GAMES_TO_QUALIFY,1,IF(tbl2020POS[[#This Row],[PRIMPOS]]="OF",1,0))</f>
        <v>#REF!</v>
      </c>
      <c r="AL375" s="279" t="e">
        <f>IF(tbl2020POS[[#This Row],[DH]]&gt;=GAMES_TO_QUALIFY,1,IF(tbl2020POS[[#This Row],[PRIMPOS]]="DH",1,0))</f>
        <v>#REF!</v>
      </c>
      <c r="AM375" s="279" t="e" cm="1">
        <f t="array" aca="1" ref="AM3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5" s="280" t="str">
        <f>IFERROR(LEFT(tbl2020POS[[#This Row],[POSROUGH]],LEN(tbl2020POS[[#This Row],[POSROUGH]])-1),"")</f>
        <v/>
      </c>
      <c r="AP37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6" spans="1:42" x14ac:dyDescent="0.3">
      <c r="A376" s="277">
        <v>373</v>
      </c>
      <c r="B376" t="s">
        <v>20935</v>
      </c>
      <c r="C376" s="277">
        <v>25</v>
      </c>
      <c r="D376" s="278" t="s">
        <v>1464</v>
      </c>
      <c r="E376" s="277" t="s">
        <v>20557</v>
      </c>
      <c r="F376" s="277">
        <v>23</v>
      </c>
      <c r="G376" s="277">
        <v>2</v>
      </c>
      <c r="H376" s="277">
        <v>1</v>
      </c>
      <c r="I376" s="277">
        <v>23</v>
      </c>
      <c r="J376" s="277">
        <v>23</v>
      </c>
      <c r="K376" s="277">
        <v>0</v>
      </c>
      <c r="L376" s="277">
        <v>0</v>
      </c>
      <c r="M376" s="277">
        <v>0</v>
      </c>
      <c r="N376" s="277">
        <v>0</v>
      </c>
      <c r="O376" s="277">
        <v>0</v>
      </c>
      <c r="P376" s="277">
        <v>0</v>
      </c>
      <c r="Q376" s="277">
        <v>0</v>
      </c>
      <c r="R376" s="277">
        <v>0</v>
      </c>
      <c r="S376" s="277">
        <v>0</v>
      </c>
      <c r="T376" s="277">
        <v>0</v>
      </c>
      <c r="U376" s="277">
        <v>0</v>
      </c>
      <c r="V376" s="277">
        <v>0</v>
      </c>
      <c r="W376" s="279" t="e">
        <f t="shared" si="5"/>
        <v>#REF!</v>
      </c>
      <c r="X376" s="279" t="s">
        <v>20186</v>
      </c>
      <c r="Y3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6" s="279">
        <f>IF(MAX(tbl2020POS[[#This Row],[P]:[PR]])=tbl2020POS[[#This Row],[P]],1,0)</f>
        <v>1</v>
      </c>
      <c r="AA376" s="279">
        <f>IF(tbl2020POS[[#This Row],[QUALP]]=1,IF(tbl2020POS[[#This Row],[GS]]&gt;=GS_TO_QUALIFY,1,0),0)</f>
        <v>0</v>
      </c>
      <c r="AB376" s="279">
        <f>IF(tbl2020POS[[#This Row],[QUALP]]=1,IF(tbl2020POS[[#This Row],[G]]-tbl2020POS[[#This Row],[GS]]&gt;=RP_APP_TO_QUALIFY,1,0),0)</f>
        <v>1</v>
      </c>
      <c r="AC376" s="279" t="e">
        <f>IF(tbl2020POS[[#This Row],[C]]&gt;=GAMES_TO_QUALIFY,1,IF(tbl2020POS[[#This Row],[PRIMPOS]]="C",1,0))</f>
        <v>#REF!</v>
      </c>
      <c r="AD376" s="279" t="e">
        <f>IF(tbl2020POS[[#This Row],[1B]]&gt;=GAMES_TO_QUALIFY,1,IF(tbl2020POS[[#This Row],[PRIMPOS]]="1B",1,0))</f>
        <v>#REF!</v>
      </c>
      <c r="AE376" s="279" t="e">
        <f>IF(tbl2020POS[[#This Row],[2B]]&gt;=GAMES_TO_QUALIFY,1,IF(tbl2020POS[[#This Row],[PRIMPOS]]="2B",1,0))</f>
        <v>#REF!</v>
      </c>
      <c r="AF376" s="279" t="e">
        <f>IF(tbl2020POS[[#This Row],[3B]]&gt;=GAMES_TO_QUALIFY,1,IF(tbl2020POS[[#This Row],[PRIMPOS]]="3B",1,0))</f>
        <v>#REF!</v>
      </c>
      <c r="AG376" s="279" t="e">
        <f>IF(tbl2020POS[[#This Row],[SS]]&gt;=GAMES_TO_QUALIFY,1,IF(tbl2020POS[[#This Row],[PRIMPOS]]="SS",1,0))</f>
        <v>#REF!</v>
      </c>
      <c r="AH376" s="279" t="e">
        <f>IF(tbl2020POS[[#This Row],[LF]]&gt;=GAMES_TO_QUALIFY,1,0)</f>
        <v>#REF!</v>
      </c>
      <c r="AI376" s="279" t="e">
        <f>IF(tbl2020POS[[#This Row],[CF]]&gt;=GAMES_TO_QUALIFY,1,0)</f>
        <v>#REF!</v>
      </c>
      <c r="AJ376" s="279" t="e">
        <f>IF(tbl2020POS[[#This Row],[RF]]&gt;=GAMES_TO_QUALIFY,1,0)</f>
        <v>#REF!</v>
      </c>
      <c r="AK376" s="279" t="e">
        <f>IF(tbl2020POS[[#This Row],[OF]]&gt;=GAMES_TO_QUALIFY,1,IF(tbl2020POS[[#This Row],[PRIMPOS]]="OF",1,0))</f>
        <v>#REF!</v>
      </c>
      <c r="AL376" s="279" t="e">
        <f>IF(tbl2020POS[[#This Row],[DH]]&gt;=GAMES_TO_QUALIFY,1,IF(tbl2020POS[[#This Row],[PRIMPOS]]="DH",1,0))</f>
        <v>#REF!</v>
      </c>
      <c r="AM376" s="279" t="str" cm="1">
        <f t="array" aca="1" ref="AM3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6" s="280" t="str">
        <f>IFERROR(LEFT(tbl2020POS[[#This Row],[POSROUGH]],LEN(tbl2020POS[[#This Row],[POSROUGH]])-1),"")</f>
        <v/>
      </c>
      <c r="AP37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7" spans="1:42" x14ac:dyDescent="0.3">
      <c r="A377" s="277">
        <v>374</v>
      </c>
      <c r="B377" t="s">
        <v>20936</v>
      </c>
      <c r="C377" s="277">
        <v>34</v>
      </c>
      <c r="D377" s="278" t="s">
        <v>1395</v>
      </c>
      <c r="E377" s="277">
        <v>13</v>
      </c>
      <c r="F377" s="277">
        <v>31</v>
      </c>
      <c r="G377" s="277">
        <v>29</v>
      </c>
      <c r="H377" s="277">
        <v>31</v>
      </c>
      <c r="I377" s="277">
        <v>27</v>
      </c>
      <c r="J377" s="277">
        <v>0</v>
      </c>
      <c r="K377" s="277">
        <v>0</v>
      </c>
      <c r="L377" s="277">
        <v>0</v>
      </c>
      <c r="M377" s="277">
        <v>0</v>
      </c>
      <c r="N377" s="277">
        <v>0</v>
      </c>
      <c r="O377" s="277">
        <v>0</v>
      </c>
      <c r="P377" s="277">
        <v>0</v>
      </c>
      <c r="Q377" s="277">
        <v>0</v>
      </c>
      <c r="R377" s="277">
        <v>27</v>
      </c>
      <c r="S377" s="277">
        <v>27</v>
      </c>
      <c r="T377" s="277">
        <v>2</v>
      </c>
      <c r="U377" s="277">
        <v>2</v>
      </c>
      <c r="V377" s="277">
        <v>0</v>
      </c>
      <c r="W377" s="279" t="e">
        <f t="shared" si="5"/>
        <v>#REF!</v>
      </c>
      <c r="X377" s="279" t="s">
        <v>2009</v>
      </c>
      <c r="Y3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77" s="279">
        <f>IF(MAX(tbl2020POS[[#This Row],[P]:[PR]])=tbl2020POS[[#This Row],[P]],1,0)</f>
        <v>0</v>
      </c>
      <c r="AA377" s="279">
        <f>IF(tbl2020POS[[#This Row],[QUALP]]=1,IF(tbl2020POS[[#This Row],[GS]]&gt;=GS_TO_QUALIFY,1,0),0)</f>
        <v>0</v>
      </c>
      <c r="AB377" s="279">
        <f>IF(tbl2020POS[[#This Row],[QUALP]]=1,IF(tbl2020POS[[#This Row],[G]]-tbl2020POS[[#This Row],[GS]]&gt;=RP_APP_TO_QUALIFY,1,0),0)</f>
        <v>0</v>
      </c>
      <c r="AC377" s="279" t="e">
        <f>IF(tbl2020POS[[#This Row],[C]]&gt;=GAMES_TO_QUALIFY,1,IF(tbl2020POS[[#This Row],[PRIMPOS]]="C",1,0))</f>
        <v>#REF!</v>
      </c>
      <c r="AD377" s="279" t="e">
        <f>IF(tbl2020POS[[#This Row],[1B]]&gt;=GAMES_TO_QUALIFY,1,IF(tbl2020POS[[#This Row],[PRIMPOS]]="1B",1,0))</f>
        <v>#REF!</v>
      </c>
      <c r="AE377" s="279" t="e">
        <f>IF(tbl2020POS[[#This Row],[2B]]&gt;=GAMES_TO_QUALIFY,1,IF(tbl2020POS[[#This Row],[PRIMPOS]]="2B",1,0))</f>
        <v>#REF!</v>
      </c>
      <c r="AF377" s="279" t="e">
        <f>IF(tbl2020POS[[#This Row],[3B]]&gt;=GAMES_TO_QUALIFY,1,IF(tbl2020POS[[#This Row],[PRIMPOS]]="3B",1,0))</f>
        <v>#REF!</v>
      </c>
      <c r="AG377" s="279" t="e">
        <f>IF(tbl2020POS[[#This Row],[SS]]&gt;=GAMES_TO_QUALIFY,1,IF(tbl2020POS[[#This Row],[PRIMPOS]]="SS",1,0))</f>
        <v>#REF!</v>
      </c>
      <c r="AH377" s="279" t="e">
        <f>IF(tbl2020POS[[#This Row],[LF]]&gt;=GAMES_TO_QUALIFY,1,0)</f>
        <v>#REF!</v>
      </c>
      <c r="AI377" s="279" t="e">
        <f>IF(tbl2020POS[[#This Row],[CF]]&gt;=GAMES_TO_QUALIFY,1,0)</f>
        <v>#REF!</v>
      </c>
      <c r="AJ377" s="279" t="e">
        <f>IF(tbl2020POS[[#This Row],[RF]]&gt;=GAMES_TO_QUALIFY,1,0)</f>
        <v>#REF!</v>
      </c>
      <c r="AK377" s="279" t="e">
        <f>IF(tbl2020POS[[#This Row],[OF]]&gt;=GAMES_TO_QUALIFY,1,IF(tbl2020POS[[#This Row],[PRIMPOS]]="OF",1,0))</f>
        <v>#REF!</v>
      </c>
      <c r="AL377" s="279" t="e">
        <f>IF(tbl2020POS[[#This Row],[DH]]&gt;=GAMES_TO_QUALIFY,1,IF(tbl2020POS[[#This Row],[PRIMPOS]]="DH",1,0))</f>
        <v>#REF!</v>
      </c>
      <c r="AM377" s="279" t="e" cm="1">
        <f t="array" aca="1" ref="AM3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7" s="280" t="str">
        <f>IFERROR(LEFT(tbl2020POS[[#This Row],[POSROUGH]],LEN(tbl2020POS[[#This Row],[POSROUGH]])-1),"")</f>
        <v/>
      </c>
      <c r="AP37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8" spans="1:42" x14ac:dyDescent="0.3">
      <c r="A378" s="277">
        <v>375</v>
      </c>
      <c r="B378" t="s">
        <v>20937</v>
      </c>
      <c r="C378" s="277">
        <v>25</v>
      </c>
      <c r="D378" s="278" t="s">
        <v>1392</v>
      </c>
      <c r="E378" s="277">
        <v>2</v>
      </c>
      <c r="F378" s="277">
        <v>7</v>
      </c>
      <c r="G378" s="277">
        <v>7</v>
      </c>
      <c r="H378" s="277">
        <v>7</v>
      </c>
      <c r="I378" s="277">
        <v>7</v>
      </c>
      <c r="J378" s="277">
        <v>0</v>
      </c>
      <c r="K378" s="277">
        <v>0</v>
      </c>
      <c r="L378" s="277">
        <v>0</v>
      </c>
      <c r="M378" s="277">
        <v>0</v>
      </c>
      <c r="N378" s="277">
        <v>0</v>
      </c>
      <c r="O378" s="277">
        <v>0</v>
      </c>
      <c r="P378" s="277">
        <v>1</v>
      </c>
      <c r="Q378" s="277">
        <v>0</v>
      </c>
      <c r="R378" s="277">
        <v>6</v>
      </c>
      <c r="S378" s="277">
        <v>7</v>
      </c>
      <c r="T378" s="277">
        <v>0</v>
      </c>
      <c r="U378" s="277">
        <v>0</v>
      </c>
      <c r="V378" s="277">
        <v>0</v>
      </c>
      <c r="W378" s="279" t="e">
        <f t="shared" si="5"/>
        <v>#REF!</v>
      </c>
      <c r="X378" s="279" t="s">
        <v>15937</v>
      </c>
      <c r="Y3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78" s="279">
        <f>IF(MAX(tbl2020POS[[#This Row],[P]:[PR]])=tbl2020POS[[#This Row],[P]],1,0)</f>
        <v>0</v>
      </c>
      <c r="AA378" s="279">
        <f>IF(tbl2020POS[[#This Row],[QUALP]]=1,IF(tbl2020POS[[#This Row],[GS]]&gt;=GS_TO_QUALIFY,1,0),0)</f>
        <v>0</v>
      </c>
      <c r="AB378" s="279">
        <f>IF(tbl2020POS[[#This Row],[QUALP]]=1,IF(tbl2020POS[[#This Row],[G]]-tbl2020POS[[#This Row],[GS]]&gt;=RP_APP_TO_QUALIFY,1,0),0)</f>
        <v>0</v>
      </c>
      <c r="AC378" s="279" t="e">
        <f>IF(tbl2020POS[[#This Row],[C]]&gt;=GAMES_TO_QUALIFY,1,IF(tbl2020POS[[#This Row],[PRIMPOS]]="C",1,0))</f>
        <v>#REF!</v>
      </c>
      <c r="AD378" s="279" t="e">
        <f>IF(tbl2020POS[[#This Row],[1B]]&gt;=GAMES_TO_QUALIFY,1,IF(tbl2020POS[[#This Row],[PRIMPOS]]="1B",1,0))</f>
        <v>#REF!</v>
      </c>
      <c r="AE378" s="279" t="e">
        <f>IF(tbl2020POS[[#This Row],[2B]]&gt;=GAMES_TO_QUALIFY,1,IF(tbl2020POS[[#This Row],[PRIMPOS]]="2B",1,0))</f>
        <v>#REF!</v>
      </c>
      <c r="AF378" s="279" t="e">
        <f>IF(tbl2020POS[[#This Row],[3B]]&gt;=GAMES_TO_QUALIFY,1,IF(tbl2020POS[[#This Row],[PRIMPOS]]="3B",1,0))</f>
        <v>#REF!</v>
      </c>
      <c r="AG378" s="279" t="e">
        <f>IF(tbl2020POS[[#This Row],[SS]]&gt;=GAMES_TO_QUALIFY,1,IF(tbl2020POS[[#This Row],[PRIMPOS]]="SS",1,0))</f>
        <v>#REF!</v>
      </c>
      <c r="AH378" s="279" t="e">
        <f>IF(tbl2020POS[[#This Row],[LF]]&gt;=GAMES_TO_QUALIFY,1,0)</f>
        <v>#REF!</v>
      </c>
      <c r="AI378" s="279" t="e">
        <f>IF(tbl2020POS[[#This Row],[CF]]&gt;=GAMES_TO_QUALIFY,1,0)</f>
        <v>#REF!</v>
      </c>
      <c r="AJ378" s="279" t="e">
        <f>IF(tbl2020POS[[#This Row],[RF]]&gt;=GAMES_TO_QUALIFY,1,0)</f>
        <v>#REF!</v>
      </c>
      <c r="AK378" s="279" t="e">
        <f>IF(tbl2020POS[[#This Row],[OF]]&gt;=GAMES_TO_QUALIFY,1,IF(tbl2020POS[[#This Row],[PRIMPOS]]="OF",1,0))</f>
        <v>#REF!</v>
      </c>
      <c r="AL378" s="279" t="e">
        <f>IF(tbl2020POS[[#This Row],[DH]]&gt;=GAMES_TO_QUALIFY,1,IF(tbl2020POS[[#This Row],[PRIMPOS]]="DH",1,0))</f>
        <v>#REF!</v>
      </c>
      <c r="AM378" s="279" t="e" cm="1">
        <f t="array" aca="1" ref="AM3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8" s="280" t="str">
        <f>IFERROR(LEFT(tbl2020POS[[#This Row],[POSROUGH]],LEN(tbl2020POS[[#This Row],[POSROUGH]])-1),"")</f>
        <v/>
      </c>
      <c r="AP37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9" spans="1:42" x14ac:dyDescent="0.3">
      <c r="A379" s="277">
        <v>376</v>
      </c>
      <c r="B379" t="s">
        <v>20938</v>
      </c>
      <c r="C379" s="277">
        <v>25</v>
      </c>
      <c r="D379" s="278" t="s">
        <v>20584</v>
      </c>
      <c r="E379" s="277">
        <v>2</v>
      </c>
      <c r="F379" s="277">
        <v>43</v>
      </c>
      <c r="G379" s="277">
        <v>35</v>
      </c>
      <c r="H379" s="277">
        <v>43</v>
      </c>
      <c r="I379" s="277">
        <v>21</v>
      </c>
      <c r="J379" s="277">
        <v>0</v>
      </c>
      <c r="K379" s="277">
        <v>0</v>
      </c>
      <c r="L379" s="277">
        <v>5</v>
      </c>
      <c r="M379" s="277">
        <v>10</v>
      </c>
      <c r="N379" s="277">
        <v>6</v>
      </c>
      <c r="O379" s="277">
        <v>0</v>
      </c>
      <c r="P379" s="277">
        <v>0</v>
      </c>
      <c r="Q379" s="277">
        <v>0</v>
      </c>
      <c r="R379" s="277">
        <v>0</v>
      </c>
      <c r="S379" s="277">
        <v>0</v>
      </c>
      <c r="T379" s="277">
        <v>19</v>
      </c>
      <c r="U379" s="277">
        <v>8</v>
      </c>
      <c r="V379" s="277">
        <v>0</v>
      </c>
      <c r="W379" s="279" t="e">
        <f t="shared" si="5"/>
        <v>#REF!</v>
      </c>
      <c r="X379" s="279" t="s">
        <v>15942</v>
      </c>
      <c r="Y3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79" s="279">
        <f>IF(MAX(tbl2020POS[[#This Row],[P]:[PR]])=tbl2020POS[[#This Row],[P]],1,0)</f>
        <v>0</v>
      </c>
      <c r="AA379" s="279">
        <f>IF(tbl2020POS[[#This Row],[QUALP]]=1,IF(tbl2020POS[[#This Row],[GS]]&gt;=GS_TO_QUALIFY,1,0),0)</f>
        <v>0</v>
      </c>
      <c r="AB379" s="279">
        <f>IF(tbl2020POS[[#This Row],[QUALP]]=1,IF(tbl2020POS[[#This Row],[G]]-tbl2020POS[[#This Row],[GS]]&gt;=RP_APP_TO_QUALIFY,1,0),0)</f>
        <v>0</v>
      </c>
      <c r="AC379" s="279" t="e">
        <f>IF(tbl2020POS[[#This Row],[C]]&gt;=GAMES_TO_QUALIFY,1,IF(tbl2020POS[[#This Row],[PRIMPOS]]="C",1,0))</f>
        <v>#REF!</v>
      </c>
      <c r="AD379" s="279" t="e">
        <f>IF(tbl2020POS[[#This Row],[1B]]&gt;=GAMES_TO_QUALIFY,1,IF(tbl2020POS[[#This Row],[PRIMPOS]]="1B",1,0))</f>
        <v>#REF!</v>
      </c>
      <c r="AE379" s="279" t="e">
        <f>IF(tbl2020POS[[#This Row],[2B]]&gt;=GAMES_TO_QUALIFY,1,IF(tbl2020POS[[#This Row],[PRIMPOS]]="2B",1,0))</f>
        <v>#REF!</v>
      </c>
      <c r="AF379" s="279" t="e">
        <f>IF(tbl2020POS[[#This Row],[3B]]&gt;=GAMES_TO_QUALIFY,1,IF(tbl2020POS[[#This Row],[PRIMPOS]]="3B",1,0))</f>
        <v>#REF!</v>
      </c>
      <c r="AG379" s="279" t="e">
        <f>IF(tbl2020POS[[#This Row],[SS]]&gt;=GAMES_TO_QUALIFY,1,IF(tbl2020POS[[#This Row],[PRIMPOS]]="SS",1,0))</f>
        <v>#REF!</v>
      </c>
      <c r="AH379" s="279" t="e">
        <f>IF(tbl2020POS[[#This Row],[LF]]&gt;=GAMES_TO_QUALIFY,1,0)</f>
        <v>#REF!</v>
      </c>
      <c r="AI379" s="279" t="e">
        <f>IF(tbl2020POS[[#This Row],[CF]]&gt;=GAMES_TO_QUALIFY,1,0)</f>
        <v>#REF!</v>
      </c>
      <c r="AJ379" s="279" t="e">
        <f>IF(tbl2020POS[[#This Row],[RF]]&gt;=GAMES_TO_QUALIFY,1,0)</f>
        <v>#REF!</v>
      </c>
      <c r="AK379" s="279" t="e">
        <f>IF(tbl2020POS[[#This Row],[OF]]&gt;=GAMES_TO_QUALIFY,1,IF(tbl2020POS[[#This Row],[PRIMPOS]]="OF",1,0))</f>
        <v>#REF!</v>
      </c>
      <c r="AL379" s="279" t="e">
        <f>IF(tbl2020POS[[#This Row],[DH]]&gt;=GAMES_TO_QUALIFY,1,IF(tbl2020POS[[#This Row],[PRIMPOS]]="DH",1,0))</f>
        <v>#REF!</v>
      </c>
      <c r="AM379" s="279" t="e" cm="1">
        <f t="array" aca="1" ref="AM3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9" s="280" t="str">
        <f>IFERROR(LEFT(tbl2020POS[[#This Row],[POSROUGH]],LEN(tbl2020POS[[#This Row],[POSROUGH]])-1),"")</f>
        <v/>
      </c>
      <c r="AP37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0" spans="1:42" x14ac:dyDescent="0.3">
      <c r="A380" s="277">
        <v>377</v>
      </c>
      <c r="B380" t="s">
        <v>20939</v>
      </c>
      <c r="C380" s="277">
        <v>27</v>
      </c>
      <c r="D380" s="278" t="s">
        <v>20567</v>
      </c>
      <c r="E380" s="277">
        <v>7</v>
      </c>
      <c r="F380" s="277">
        <v>60</v>
      </c>
      <c r="G380" s="277">
        <v>60</v>
      </c>
      <c r="H380" s="277">
        <v>60</v>
      </c>
      <c r="I380" s="277">
        <v>52</v>
      </c>
      <c r="J380" s="277">
        <v>0</v>
      </c>
      <c r="K380" s="277">
        <v>0</v>
      </c>
      <c r="L380" s="277">
        <v>2</v>
      </c>
      <c r="M380" s="277">
        <v>0</v>
      </c>
      <c r="N380" s="277">
        <v>51</v>
      </c>
      <c r="O380" s="277">
        <v>0</v>
      </c>
      <c r="P380" s="277">
        <v>0</v>
      </c>
      <c r="Q380" s="277">
        <v>0</v>
      </c>
      <c r="R380" s="277">
        <v>0</v>
      </c>
      <c r="S380" s="277">
        <v>0</v>
      </c>
      <c r="T380" s="277">
        <v>8</v>
      </c>
      <c r="U380" s="277">
        <v>0</v>
      </c>
      <c r="V380" s="277">
        <v>0</v>
      </c>
      <c r="W380" s="279" t="e">
        <f t="shared" si="5"/>
        <v>#REF!</v>
      </c>
      <c r="X380" s="279" t="s">
        <v>5487</v>
      </c>
      <c r="Y3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80" s="279">
        <f>IF(MAX(tbl2020POS[[#This Row],[P]:[PR]])=tbl2020POS[[#This Row],[P]],1,0)</f>
        <v>0</v>
      </c>
      <c r="AA380" s="279">
        <f>IF(tbl2020POS[[#This Row],[QUALP]]=1,IF(tbl2020POS[[#This Row],[GS]]&gt;=GS_TO_QUALIFY,1,0),0)</f>
        <v>0</v>
      </c>
      <c r="AB380" s="279">
        <f>IF(tbl2020POS[[#This Row],[QUALP]]=1,IF(tbl2020POS[[#This Row],[G]]-tbl2020POS[[#This Row],[GS]]&gt;=RP_APP_TO_QUALIFY,1,0),0)</f>
        <v>0</v>
      </c>
      <c r="AC380" s="279" t="e">
        <f>IF(tbl2020POS[[#This Row],[C]]&gt;=GAMES_TO_QUALIFY,1,IF(tbl2020POS[[#This Row],[PRIMPOS]]="C",1,0))</f>
        <v>#REF!</v>
      </c>
      <c r="AD380" s="279" t="e">
        <f>IF(tbl2020POS[[#This Row],[1B]]&gt;=GAMES_TO_QUALIFY,1,IF(tbl2020POS[[#This Row],[PRIMPOS]]="1B",1,0))</f>
        <v>#REF!</v>
      </c>
      <c r="AE380" s="279" t="e">
        <f>IF(tbl2020POS[[#This Row],[2B]]&gt;=GAMES_TO_QUALIFY,1,IF(tbl2020POS[[#This Row],[PRIMPOS]]="2B",1,0))</f>
        <v>#REF!</v>
      </c>
      <c r="AF380" s="279" t="e">
        <f>IF(tbl2020POS[[#This Row],[3B]]&gt;=GAMES_TO_QUALIFY,1,IF(tbl2020POS[[#This Row],[PRIMPOS]]="3B",1,0))</f>
        <v>#REF!</v>
      </c>
      <c r="AG380" s="279" t="e">
        <f>IF(tbl2020POS[[#This Row],[SS]]&gt;=GAMES_TO_QUALIFY,1,IF(tbl2020POS[[#This Row],[PRIMPOS]]="SS",1,0))</f>
        <v>#REF!</v>
      </c>
      <c r="AH380" s="279" t="e">
        <f>IF(tbl2020POS[[#This Row],[LF]]&gt;=GAMES_TO_QUALIFY,1,0)</f>
        <v>#REF!</v>
      </c>
      <c r="AI380" s="279" t="e">
        <f>IF(tbl2020POS[[#This Row],[CF]]&gt;=GAMES_TO_QUALIFY,1,0)</f>
        <v>#REF!</v>
      </c>
      <c r="AJ380" s="279" t="e">
        <f>IF(tbl2020POS[[#This Row],[RF]]&gt;=GAMES_TO_QUALIFY,1,0)</f>
        <v>#REF!</v>
      </c>
      <c r="AK380" s="279" t="e">
        <f>IF(tbl2020POS[[#This Row],[OF]]&gt;=GAMES_TO_QUALIFY,1,IF(tbl2020POS[[#This Row],[PRIMPOS]]="OF",1,0))</f>
        <v>#REF!</v>
      </c>
      <c r="AL380" s="279" t="e">
        <f>IF(tbl2020POS[[#This Row],[DH]]&gt;=GAMES_TO_QUALIFY,1,IF(tbl2020POS[[#This Row],[PRIMPOS]]="DH",1,0))</f>
        <v>#REF!</v>
      </c>
      <c r="AM380" s="279" t="e" cm="1">
        <f t="array" aca="1" ref="AM3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0" s="280" t="str">
        <f>IFERROR(LEFT(tbl2020POS[[#This Row],[POSROUGH]],LEN(tbl2020POS[[#This Row],[POSROUGH]])-1),"")</f>
        <v/>
      </c>
      <c r="AP38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1" spans="1:42" x14ac:dyDescent="0.3">
      <c r="A381" s="277">
        <v>378</v>
      </c>
      <c r="B381" t="s">
        <v>20940</v>
      </c>
      <c r="C381" s="277">
        <v>31</v>
      </c>
      <c r="D381" s="278" t="s">
        <v>1392</v>
      </c>
      <c r="E381" s="277">
        <v>2</v>
      </c>
      <c r="F381" s="277">
        <v>2</v>
      </c>
      <c r="G381" s="277">
        <v>0</v>
      </c>
      <c r="H381" s="277">
        <v>0</v>
      </c>
      <c r="I381" s="277">
        <v>2</v>
      </c>
      <c r="J381" s="277">
        <v>2</v>
      </c>
      <c r="K381" s="277">
        <v>0</v>
      </c>
      <c r="L381" s="277">
        <v>0</v>
      </c>
      <c r="M381" s="277">
        <v>0</v>
      </c>
      <c r="N381" s="277">
        <v>0</v>
      </c>
      <c r="O381" s="277">
        <v>0</v>
      </c>
      <c r="P381" s="277">
        <v>0</v>
      </c>
      <c r="Q381" s="277">
        <v>0</v>
      </c>
      <c r="R381" s="277">
        <v>0</v>
      </c>
      <c r="S381" s="277">
        <v>0</v>
      </c>
      <c r="T381" s="277">
        <v>0</v>
      </c>
      <c r="U381" s="277">
        <v>0</v>
      </c>
      <c r="V381" s="277">
        <v>0</v>
      </c>
      <c r="W381" s="279" t="e">
        <f t="shared" si="5"/>
        <v>#REF!</v>
      </c>
      <c r="X381" s="279" t="s">
        <v>21906</v>
      </c>
      <c r="Y3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1" s="279">
        <f>IF(MAX(tbl2020POS[[#This Row],[P]:[PR]])=tbl2020POS[[#This Row],[P]],1,0)</f>
        <v>1</v>
      </c>
      <c r="AA381" s="279">
        <f>IF(tbl2020POS[[#This Row],[QUALP]]=1,IF(tbl2020POS[[#This Row],[GS]]&gt;=GS_TO_QUALIFY,1,0),0)</f>
        <v>0</v>
      </c>
      <c r="AB381" s="279">
        <f>IF(tbl2020POS[[#This Row],[QUALP]]=1,IF(tbl2020POS[[#This Row],[G]]-tbl2020POS[[#This Row],[GS]]&gt;=RP_APP_TO_QUALIFY,1,0),0)</f>
        <v>0</v>
      </c>
      <c r="AC381" s="279" t="e">
        <f>IF(tbl2020POS[[#This Row],[C]]&gt;=GAMES_TO_QUALIFY,1,IF(tbl2020POS[[#This Row],[PRIMPOS]]="C",1,0))</f>
        <v>#REF!</v>
      </c>
      <c r="AD381" s="279" t="e">
        <f>IF(tbl2020POS[[#This Row],[1B]]&gt;=GAMES_TO_QUALIFY,1,IF(tbl2020POS[[#This Row],[PRIMPOS]]="1B",1,0))</f>
        <v>#REF!</v>
      </c>
      <c r="AE381" s="279" t="e">
        <f>IF(tbl2020POS[[#This Row],[2B]]&gt;=GAMES_TO_QUALIFY,1,IF(tbl2020POS[[#This Row],[PRIMPOS]]="2B",1,0))</f>
        <v>#REF!</v>
      </c>
      <c r="AF381" s="279" t="e">
        <f>IF(tbl2020POS[[#This Row],[3B]]&gt;=GAMES_TO_QUALIFY,1,IF(tbl2020POS[[#This Row],[PRIMPOS]]="3B",1,0))</f>
        <v>#REF!</v>
      </c>
      <c r="AG381" s="279" t="e">
        <f>IF(tbl2020POS[[#This Row],[SS]]&gt;=GAMES_TO_QUALIFY,1,IF(tbl2020POS[[#This Row],[PRIMPOS]]="SS",1,0))</f>
        <v>#REF!</v>
      </c>
      <c r="AH381" s="279" t="e">
        <f>IF(tbl2020POS[[#This Row],[LF]]&gt;=GAMES_TO_QUALIFY,1,0)</f>
        <v>#REF!</v>
      </c>
      <c r="AI381" s="279" t="e">
        <f>IF(tbl2020POS[[#This Row],[CF]]&gt;=GAMES_TO_QUALIFY,1,0)</f>
        <v>#REF!</v>
      </c>
      <c r="AJ381" s="279" t="e">
        <f>IF(tbl2020POS[[#This Row],[RF]]&gt;=GAMES_TO_QUALIFY,1,0)</f>
        <v>#REF!</v>
      </c>
      <c r="AK381" s="279" t="e">
        <f>IF(tbl2020POS[[#This Row],[OF]]&gt;=GAMES_TO_QUALIFY,1,IF(tbl2020POS[[#This Row],[PRIMPOS]]="OF",1,0))</f>
        <v>#REF!</v>
      </c>
      <c r="AL381" s="279" t="e">
        <f>IF(tbl2020POS[[#This Row],[DH]]&gt;=GAMES_TO_QUALIFY,1,IF(tbl2020POS[[#This Row],[PRIMPOS]]="DH",1,0))</f>
        <v>#REF!</v>
      </c>
      <c r="AM381" s="279" t="str" cm="1">
        <f t="array" aca="1" ref="AM3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1" s="280" t="str">
        <f>IFERROR(LEFT(tbl2020POS[[#This Row],[POSROUGH]],LEN(tbl2020POS[[#This Row],[POSROUGH]])-1),"")</f>
        <v/>
      </c>
      <c r="AP38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82" spans="1:42" x14ac:dyDescent="0.3">
      <c r="A382" s="277">
        <v>379</v>
      </c>
      <c r="B382" t="s">
        <v>20941</v>
      </c>
      <c r="C382" s="277">
        <v>28</v>
      </c>
      <c r="D382" s="278" t="s">
        <v>1416</v>
      </c>
      <c r="E382" s="277">
        <v>5</v>
      </c>
      <c r="F382" s="277">
        <v>58</v>
      </c>
      <c r="G382" s="277">
        <v>54</v>
      </c>
      <c r="H382" s="277">
        <v>58</v>
      </c>
      <c r="I382" s="277">
        <v>54</v>
      </c>
      <c r="J382" s="277">
        <v>0</v>
      </c>
      <c r="K382" s="277">
        <v>0</v>
      </c>
      <c r="L382" s="277">
        <v>0</v>
      </c>
      <c r="M382" s="277">
        <v>41</v>
      </c>
      <c r="N382" s="277">
        <v>0</v>
      </c>
      <c r="O382" s="277">
        <v>0</v>
      </c>
      <c r="P382" s="277">
        <v>14</v>
      </c>
      <c r="Q382" s="277">
        <v>0</v>
      </c>
      <c r="R382" s="277">
        <v>0</v>
      </c>
      <c r="S382" s="277">
        <v>14</v>
      </c>
      <c r="T382" s="277">
        <v>2</v>
      </c>
      <c r="U382" s="277">
        <v>3</v>
      </c>
      <c r="V382" s="277">
        <v>0</v>
      </c>
      <c r="W382" s="279" t="e">
        <f t="shared" si="5"/>
        <v>#REF!</v>
      </c>
      <c r="X382" s="279" t="s">
        <v>12137</v>
      </c>
      <c r="Y3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82" s="279">
        <f>IF(MAX(tbl2020POS[[#This Row],[P]:[PR]])=tbl2020POS[[#This Row],[P]],1,0)</f>
        <v>0</v>
      </c>
      <c r="AA382" s="279">
        <f>IF(tbl2020POS[[#This Row],[QUALP]]=1,IF(tbl2020POS[[#This Row],[GS]]&gt;=GS_TO_QUALIFY,1,0),0)</f>
        <v>0</v>
      </c>
      <c r="AB382" s="279">
        <f>IF(tbl2020POS[[#This Row],[QUALP]]=1,IF(tbl2020POS[[#This Row],[G]]-tbl2020POS[[#This Row],[GS]]&gt;=RP_APP_TO_QUALIFY,1,0),0)</f>
        <v>0</v>
      </c>
      <c r="AC382" s="279" t="e">
        <f>IF(tbl2020POS[[#This Row],[C]]&gt;=GAMES_TO_QUALIFY,1,IF(tbl2020POS[[#This Row],[PRIMPOS]]="C",1,0))</f>
        <v>#REF!</v>
      </c>
      <c r="AD382" s="279" t="e">
        <f>IF(tbl2020POS[[#This Row],[1B]]&gt;=GAMES_TO_QUALIFY,1,IF(tbl2020POS[[#This Row],[PRIMPOS]]="1B",1,0))</f>
        <v>#REF!</v>
      </c>
      <c r="AE382" s="279" t="e">
        <f>IF(tbl2020POS[[#This Row],[2B]]&gt;=GAMES_TO_QUALIFY,1,IF(tbl2020POS[[#This Row],[PRIMPOS]]="2B",1,0))</f>
        <v>#REF!</v>
      </c>
      <c r="AF382" s="279" t="e">
        <f>IF(tbl2020POS[[#This Row],[3B]]&gt;=GAMES_TO_QUALIFY,1,IF(tbl2020POS[[#This Row],[PRIMPOS]]="3B",1,0))</f>
        <v>#REF!</v>
      </c>
      <c r="AG382" s="279" t="e">
        <f>IF(tbl2020POS[[#This Row],[SS]]&gt;=GAMES_TO_QUALIFY,1,IF(tbl2020POS[[#This Row],[PRIMPOS]]="SS",1,0))</f>
        <v>#REF!</v>
      </c>
      <c r="AH382" s="279" t="e">
        <f>IF(tbl2020POS[[#This Row],[LF]]&gt;=GAMES_TO_QUALIFY,1,0)</f>
        <v>#REF!</v>
      </c>
      <c r="AI382" s="279" t="e">
        <f>IF(tbl2020POS[[#This Row],[CF]]&gt;=GAMES_TO_QUALIFY,1,0)</f>
        <v>#REF!</v>
      </c>
      <c r="AJ382" s="279" t="e">
        <f>IF(tbl2020POS[[#This Row],[RF]]&gt;=GAMES_TO_QUALIFY,1,0)</f>
        <v>#REF!</v>
      </c>
      <c r="AK382" s="279" t="e">
        <f>IF(tbl2020POS[[#This Row],[OF]]&gt;=GAMES_TO_QUALIFY,1,IF(tbl2020POS[[#This Row],[PRIMPOS]]="OF",1,0))</f>
        <v>#REF!</v>
      </c>
      <c r="AL382" s="279" t="e">
        <f>IF(tbl2020POS[[#This Row],[DH]]&gt;=GAMES_TO_QUALIFY,1,IF(tbl2020POS[[#This Row],[PRIMPOS]]="DH",1,0))</f>
        <v>#REF!</v>
      </c>
      <c r="AM382" s="279" t="e" cm="1">
        <f t="array" aca="1" ref="AM3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2" s="280" t="str">
        <f>IFERROR(LEFT(tbl2020POS[[#This Row],[POSROUGH]],LEN(tbl2020POS[[#This Row],[POSROUGH]])-1),"")</f>
        <v/>
      </c>
      <c r="AP38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3" spans="1:42" x14ac:dyDescent="0.3">
      <c r="A383" s="277">
        <v>380</v>
      </c>
      <c r="B383" t="s">
        <v>20942</v>
      </c>
      <c r="C383" s="277">
        <v>25</v>
      </c>
      <c r="D383" s="278" t="s">
        <v>1372</v>
      </c>
      <c r="E383" s="277">
        <v>4</v>
      </c>
      <c r="F383" s="277">
        <v>39</v>
      </c>
      <c r="G383" s="277">
        <v>39</v>
      </c>
      <c r="H383" s="277">
        <v>39</v>
      </c>
      <c r="I383" s="277">
        <v>34</v>
      </c>
      <c r="J383" s="277">
        <v>0</v>
      </c>
      <c r="K383" s="277">
        <v>0</v>
      </c>
      <c r="L383" s="277">
        <v>0</v>
      </c>
      <c r="M383" s="277">
        <v>0</v>
      </c>
      <c r="N383" s="277">
        <v>0</v>
      </c>
      <c r="O383" s="277">
        <v>0</v>
      </c>
      <c r="P383" s="277">
        <v>8</v>
      </c>
      <c r="Q383" s="277">
        <v>0</v>
      </c>
      <c r="R383" s="277">
        <v>28</v>
      </c>
      <c r="S383" s="277">
        <v>34</v>
      </c>
      <c r="T383" s="277">
        <v>5</v>
      </c>
      <c r="U383" s="277">
        <v>0</v>
      </c>
      <c r="V383" s="277">
        <v>0</v>
      </c>
      <c r="W383" s="279" t="e">
        <f t="shared" si="5"/>
        <v>#REF!</v>
      </c>
      <c r="X383" s="279" t="s">
        <v>15949</v>
      </c>
      <c r="Y3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83" s="279">
        <f>IF(MAX(tbl2020POS[[#This Row],[P]:[PR]])=tbl2020POS[[#This Row],[P]],1,0)</f>
        <v>0</v>
      </c>
      <c r="AA383" s="279">
        <f>IF(tbl2020POS[[#This Row],[QUALP]]=1,IF(tbl2020POS[[#This Row],[GS]]&gt;=GS_TO_QUALIFY,1,0),0)</f>
        <v>0</v>
      </c>
      <c r="AB383" s="279">
        <f>IF(tbl2020POS[[#This Row],[QUALP]]=1,IF(tbl2020POS[[#This Row],[G]]-tbl2020POS[[#This Row],[GS]]&gt;=RP_APP_TO_QUALIFY,1,0),0)</f>
        <v>0</v>
      </c>
      <c r="AC383" s="279" t="e">
        <f>IF(tbl2020POS[[#This Row],[C]]&gt;=GAMES_TO_QUALIFY,1,IF(tbl2020POS[[#This Row],[PRIMPOS]]="C",1,0))</f>
        <v>#REF!</v>
      </c>
      <c r="AD383" s="279" t="e">
        <f>IF(tbl2020POS[[#This Row],[1B]]&gt;=GAMES_TO_QUALIFY,1,IF(tbl2020POS[[#This Row],[PRIMPOS]]="1B",1,0))</f>
        <v>#REF!</v>
      </c>
      <c r="AE383" s="279" t="e">
        <f>IF(tbl2020POS[[#This Row],[2B]]&gt;=GAMES_TO_QUALIFY,1,IF(tbl2020POS[[#This Row],[PRIMPOS]]="2B",1,0))</f>
        <v>#REF!</v>
      </c>
      <c r="AF383" s="279" t="e">
        <f>IF(tbl2020POS[[#This Row],[3B]]&gt;=GAMES_TO_QUALIFY,1,IF(tbl2020POS[[#This Row],[PRIMPOS]]="3B",1,0))</f>
        <v>#REF!</v>
      </c>
      <c r="AG383" s="279" t="e">
        <f>IF(tbl2020POS[[#This Row],[SS]]&gt;=GAMES_TO_QUALIFY,1,IF(tbl2020POS[[#This Row],[PRIMPOS]]="SS",1,0))</f>
        <v>#REF!</v>
      </c>
      <c r="AH383" s="279" t="e">
        <f>IF(tbl2020POS[[#This Row],[LF]]&gt;=GAMES_TO_QUALIFY,1,0)</f>
        <v>#REF!</v>
      </c>
      <c r="AI383" s="279" t="e">
        <f>IF(tbl2020POS[[#This Row],[CF]]&gt;=GAMES_TO_QUALIFY,1,0)</f>
        <v>#REF!</v>
      </c>
      <c r="AJ383" s="279" t="e">
        <f>IF(tbl2020POS[[#This Row],[RF]]&gt;=GAMES_TO_QUALIFY,1,0)</f>
        <v>#REF!</v>
      </c>
      <c r="AK383" s="279" t="e">
        <f>IF(tbl2020POS[[#This Row],[OF]]&gt;=GAMES_TO_QUALIFY,1,IF(tbl2020POS[[#This Row],[PRIMPOS]]="OF",1,0))</f>
        <v>#REF!</v>
      </c>
      <c r="AL383" s="279" t="e">
        <f>IF(tbl2020POS[[#This Row],[DH]]&gt;=GAMES_TO_QUALIFY,1,IF(tbl2020POS[[#This Row],[PRIMPOS]]="DH",1,0))</f>
        <v>#REF!</v>
      </c>
      <c r="AM383" s="279" t="e" cm="1">
        <f t="array" aca="1" ref="AM3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3" s="280" t="str">
        <f>IFERROR(LEFT(tbl2020POS[[#This Row],[POSROUGH]],LEN(tbl2020POS[[#This Row],[POSROUGH]])-1),"")</f>
        <v/>
      </c>
      <c r="AP38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4" spans="1:42" x14ac:dyDescent="0.3">
      <c r="A384" s="277">
        <v>381</v>
      </c>
      <c r="B384" t="s">
        <v>20943</v>
      </c>
      <c r="C384" s="277">
        <v>34</v>
      </c>
      <c r="D384" s="278" t="s">
        <v>20584</v>
      </c>
      <c r="E384" s="277">
        <v>10</v>
      </c>
      <c r="F384" s="277">
        <v>45</v>
      </c>
      <c r="G384" s="277">
        <v>42</v>
      </c>
      <c r="H384" s="277">
        <v>45</v>
      </c>
      <c r="I384" s="277">
        <v>45</v>
      </c>
      <c r="J384" s="277">
        <v>1</v>
      </c>
      <c r="K384" s="277">
        <v>0</v>
      </c>
      <c r="L384" s="277">
        <v>16</v>
      </c>
      <c r="M384" s="277">
        <v>0</v>
      </c>
      <c r="N384" s="277">
        <v>29</v>
      </c>
      <c r="O384" s="277">
        <v>0</v>
      </c>
      <c r="P384" s="277">
        <v>0</v>
      </c>
      <c r="Q384" s="277">
        <v>0</v>
      </c>
      <c r="R384" s="277">
        <v>0</v>
      </c>
      <c r="S384" s="277">
        <v>0</v>
      </c>
      <c r="T384" s="277">
        <v>0</v>
      </c>
      <c r="U384" s="277">
        <v>1</v>
      </c>
      <c r="V384" s="277">
        <v>0</v>
      </c>
      <c r="W384" s="279" t="e">
        <f t="shared" si="5"/>
        <v>#REF!</v>
      </c>
      <c r="X384" s="279" t="s">
        <v>2026</v>
      </c>
      <c r="Y3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84" s="279">
        <f>IF(MAX(tbl2020POS[[#This Row],[P]:[PR]])=tbl2020POS[[#This Row],[P]],1,0)</f>
        <v>0</v>
      </c>
      <c r="AA384" s="279">
        <f>IF(tbl2020POS[[#This Row],[QUALP]]=1,IF(tbl2020POS[[#This Row],[GS]]&gt;=GS_TO_QUALIFY,1,0),0)</f>
        <v>0</v>
      </c>
      <c r="AB384" s="279">
        <f>IF(tbl2020POS[[#This Row],[QUALP]]=1,IF(tbl2020POS[[#This Row],[G]]-tbl2020POS[[#This Row],[GS]]&gt;=RP_APP_TO_QUALIFY,1,0),0)</f>
        <v>0</v>
      </c>
      <c r="AC384" s="279" t="e">
        <f>IF(tbl2020POS[[#This Row],[C]]&gt;=GAMES_TO_QUALIFY,1,IF(tbl2020POS[[#This Row],[PRIMPOS]]="C",1,0))</f>
        <v>#REF!</v>
      </c>
      <c r="AD384" s="279" t="e">
        <f>IF(tbl2020POS[[#This Row],[1B]]&gt;=GAMES_TO_QUALIFY,1,IF(tbl2020POS[[#This Row],[PRIMPOS]]="1B",1,0))</f>
        <v>#REF!</v>
      </c>
      <c r="AE384" s="279" t="e">
        <f>IF(tbl2020POS[[#This Row],[2B]]&gt;=GAMES_TO_QUALIFY,1,IF(tbl2020POS[[#This Row],[PRIMPOS]]="2B",1,0))</f>
        <v>#REF!</v>
      </c>
      <c r="AF384" s="279" t="e">
        <f>IF(tbl2020POS[[#This Row],[3B]]&gt;=GAMES_TO_QUALIFY,1,IF(tbl2020POS[[#This Row],[PRIMPOS]]="3B",1,0))</f>
        <v>#REF!</v>
      </c>
      <c r="AG384" s="279" t="e">
        <f>IF(tbl2020POS[[#This Row],[SS]]&gt;=GAMES_TO_QUALIFY,1,IF(tbl2020POS[[#This Row],[PRIMPOS]]="SS",1,0))</f>
        <v>#REF!</v>
      </c>
      <c r="AH384" s="279" t="e">
        <f>IF(tbl2020POS[[#This Row],[LF]]&gt;=GAMES_TO_QUALIFY,1,0)</f>
        <v>#REF!</v>
      </c>
      <c r="AI384" s="279" t="e">
        <f>IF(tbl2020POS[[#This Row],[CF]]&gt;=GAMES_TO_QUALIFY,1,0)</f>
        <v>#REF!</v>
      </c>
      <c r="AJ384" s="279" t="e">
        <f>IF(tbl2020POS[[#This Row],[RF]]&gt;=GAMES_TO_QUALIFY,1,0)</f>
        <v>#REF!</v>
      </c>
      <c r="AK384" s="279" t="e">
        <f>IF(tbl2020POS[[#This Row],[OF]]&gt;=GAMES_TO_QUALIFY,1,IF(tbl2020POS[[#This Row],[PRIMPOS]]="OF",1,0))</f>
        <v>#REF!</v>
      </c>
      <c r="AL384" s="279" t="e">
        <f>IF(tbl2020POS[[#This Row],[DH]]&gt;=GAMES_TO_QUALIFY,1,IF(tbl2020POS[[#This Row],[PRIMPOS]]="DH",1,0))</f>
        <v>#REF!</v>
      </c>
      <c r="AM384" s="279" t="e" cm="1">
        <f t="array" aca="1" ref="AM3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4" s="280" t="str">
        <f>IFERROR(LEFT(tbl2020POS[[#This Row],[POSROUGH]],LEN(tbl2020POS[[#This Row],[POSROUGH]])-1),"")</f>
        <v/>
      </c>
      <c r="AP38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5" spans="1:42" x14ac:dyDescent="0.3">
      <c r="A385" s="277">
        <v>382</v>
      </c>
      <c r="B385" t="s">
        <v>20944</v>
      </c>
      <c r="C385" s="277">
        <v>27</v>
      </c>
      <c r="D385" s="278" t="s">
        <v>1526</v>
      </c>
      <c r="E385" s="277">
        <v>4</v>
      </c>
      <c r="F385" s="277">
        <v>13</v>
      </c>
      <c r="G385" s="277">
        <v>13</v>
      </c>
      <c r="H385" s="277">
        <v>0</v>
      </c>
      <c r="I385" s="277">
        <v>13</v>
      </c>
      <c r="J385" s="277">
        <v>13</v>
      </c>
      <c r="K385" s="277">
        <v>0</v>
      </c>
      <c r="L385" s="277">
        <v>0</v>
      </c>
      <c r="M385" s="277">
        <v>0</v>
      </c>
      <c r="N385" s="277">
        <v>0</v>
      </c>
      <c r="O385" s="277">
        <v>0</v>
      </c>
      <c r="P385" s="277">
        <v>0</v>
      </c>
      <c r="Q385" s="277">
        <v>0</v>
      </c>
      <c r="R385" s="277">
        <v>0</v>
      </c>
      <c r="S385" s="277">
        <v>0</v>
      </c>
      <c r="T385" s="277">
        <v>0</v>
      </c>
      <c r="U385" s="277">
        <v>0</v>
      </c>
      <c r="V385" s="277">
        <v>0</v>
      </c>
      <c r="W385" s="279" t="e">
        <f t="shared" si="5"/>
        <v>#REF!</v>
      </c>
      <c r="X385" s="279" t="s">
        <v>13433</v>
      </c>
      <c r="Y3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5" s="279">
        <f>IF(MAX(tbl2020POS[[#This Row],[P]:[PR]])=tbl2020POS[[#This Row],[P]],1,0)</f>
        <v>1</v>
      </c>
      <c r="AA385" s="279">
        <f>IF(tbl2020POS[[#This Row],[QUALP]]=1,IF(tbl2020POS[[#This Row],[GS]]&gt;=GS_TO_QUALIFY,1,0),0)</f>
        <v>1</v>
      </c>
      <c r="AB385" s="279">
        <f>IF(tbl2020POS[[#This Row],[QUALP]]=1,IF(tbl2020POS[[#This Row],[G]]-tbl2020POS[[#This Row],[GS]]&gt;=RP_APP_TO_QUALIFY,1,0),0)</f>
        <v>0</v>
      </c>
      <c r="AC385" s="279" t="e">
        <f>IF(tbl2020POS[[#This Row],[C]]&gt;=GAMES_TO_QUALIFY,1,IF(tbl2020POS[[#This Row],[PRIMPOS]]="C",1,0))</f>
        <v>#REF!</v>
      </c>
      <c r="AD385" s="279" t="e">
        <f>IF(tbl2020POS[[#This Row],[1B]]&gt;=GAMES_TO_QUALIFY,1,IF(tbl2020POS[[#This Row],[PRIMPOS]]="1B",1,0))</f>
        <v>#REF!</v>
      </c>
      <c r="AE385" s="279" t="e">
        <f>IF(tbl2020POS[[#This Row],[2B]]&gt;=GAMES_TO_QUALIFY,1,IF(tbl2020POS[[#This Row],[PRIMPOS]]="2B",1,0))</f>
        <v>#REF!</v>
      </c>
      <c r="AF385" s="279" t="e">
        <f>IF(tbl2020POS[[#This Row],[3B]]&gt;=GAMES_TO_QUALIFY,1,IF(tbl2020POS[[#This Row],[PRIMPOS]]="3B",1,0))</f>
        <v>#REF!</v>
      </c>
      <c r="AG385" s="279" t="e">
        <f>IF(tbl2020POS[[#This Row],[SS]]&gt;=GAMES_TO_QUALIFY,1,IF(tbl2020POS[[#This Row],[PRIMPOS]]="SS",1,0))</f>
        <v>#REF!</v>
      </c>
      <c r="AH385" s="279" t="e">
        <f>IF(tbl2020POS[[#This Row],[LF]]&gt;=GAMES_TO_QUALIFY,1,0)</f>
        <v>#REF!</v>
      </c>
      <c r="AI385" s="279" t="e">
        <f>IF(tbl2020POS[[#This Row],[CF]]&gt;=GAMES_TO_QUALIFY,1,0)</f>
        <v>#REF!</v>
      </c>
      <c r="AJ385" s="279" t="e">
        <f>IF(tbl2020POS[[#This Row],[RF]]&gt;=GAMES_TO_QUALIFY,1,0)</f>
        <v>#REF!</v>
      </c>
      <c r="AK385" s="279" t="e">
        <f>IF(tbl2020POS[[#This Row],[OF]]&gt;=GAMES_TO_QUALIFY,1,IF(tbl2020POS[[#This Row],[PRIMPOS]]="OF",1,0))</f>
        <v>#REF!</v>
      </c>
      <c r="AL385" s="279" t="e">
        <f>IF(tbl2020POS[[#This Row],[DH]]&gt;=GAMES_TO_QUALIFY,1,IF(tbl2020POS[[#This Row],[PRIMPOS]]="DH",1,0))</f>
        <v>#REF!</v>
      </c>
      <c r="AM385" s="279" t="str" cm="1">
        <f t="array" aca="1" ref="AM3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5" s="280" t="str">
        <f>IFERROR(LEFT(tbl2020POS[[#This Row],[POSROUGH]],LEN(tbl2020POS[[#This Row],[POSROUGH]])-1),"")</f>
        <v/>
      </c>
      <c r="AP38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86" spans="1:42" x14ac:dyDescent="0.3">
      <c r="A386" s="277">
        <v>383</v>
      </c>
      <c r="B386" t="s">
        <v>20945</v>
      </c>
      <c r="C386" s="277">
        <v>30</v>
      </c>
      <c r="D386" s="278" t="s">
        <v>1460</v>
      </c>
      <c r="E386" s="277">
        <v>11</v>
      </c>
      <c r="F386" s="277">
        <v>60</v>
      </c>
      <c r="G386" s="277">
        <v>58</v>
      </c>
      <c r="H386" s="277">
        <v>60</v>
      </c>
      <c r="I386" s="277">
        <v>58</v>
      </c>
      <c r="J386" s="277">
        <v>0</v>
      </c>
      <c r="K386" s="277">
        <v>0</v>
      </c>
      <c r="L386" s="277">
        <v>58</v>
      </c>
      <c r="M386" s="277">
        <v>0</v>
      </c>
      <c r="N386" s="277">
        <v>0</v>
      </c>
      <c r="O386" s="277">
        <v>0</v>
      </c>
      <c r="P386" s="277">
        <v>0</v>
      </c>
      <c r="Q386" s="277">
        <v>0</v>
      </c>
      <c r="R386" s="277">
        <v>0</v>
      </c>
      <c r="S386" s="277">
        <v>0</v>
      </c>
      <c r="T386" s="277">
        <v>2</v>
      </c>
      <c r="U386" s="277">
        <v>2</v>
      </c>
      <c r="V386" s="277">
        <v>0</v>
      </c>
      <c r="W386" s="279" t="e">
        <f t="shared" si="5"/>
        <v>#REF!</v>
      </c>
      <c r="X386" s="279" t="s">
        <v>2028</v>
      </c>
      <c r="Y3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86" s="279">
        <f>IF(MAX(tbl2020POS[[#This Row],[P]:[PR]])=tbl2020POS[[#This Row],[P]],1,0)</f>
        <v>0</v>
      </c>
      <c r="AA386" s="279">
        <f>IF(tbl2020POS[[#This Row],[QUALP]]=1,IF(tbl2020POS[[#This Row],[GS]]&gt;=GS_TO_QUALIFY,1,0),0)</f>
        <v>0</v>
      </c>
      <c r="AB386" s="279">
        <f>IF(tbl2020POS[[#This Row],[QUALP]]=1,IF(tbl2020POS[[#This Row],[G]]-tbl2020POS[[#This Row],[GS]]&gt;=RP_APP_TO_QUALIFY,1,0),0)</f>
        <v>0</v>
      </c>
      <c r="AC386" s="279" t="e">
        <f>IF(tbl2020POS[[#This Row],[C]]&gt;=GAMES_TO_QUALIFY,1,IF(tbl2020POS[[#This Row],[PRIMPOS]]="C",1,0))</f>
        <v>#REF!</v>
      </c>
      <c r="AD386" s="279" t="e">
        <f>IF(tbl2020POS[[#This Row],[1B]]&gt;=GAMES_TO_QUALIFY,1,IF(tbl2020POS[[#This Row],[PRIMPOS]]="1B",1,0))</f>
        <v>#REF!</v>
      </c>
      <c r="AE386" s="279" t="e">
        <f>IF(tbl2020POS[[#This Row],[2B]]&gt;=GAMES_TO_QUALIFY,1,IF(tbl2020POS[[#This Row],[PRIMPOS]]="2B",1,0))</f>
        <v>#REF!</v>
      </c>
      <c r="AF386" s="279" t="e">
        <f>IF(tbl2020POS[[#This Row],[3B]]&gt;=GAMES_TO_QUALIFY,1,IF(tbl2020POS[[#This Row],[PRIMPOS]]="3B",1,0))</f>
        <v>#REF!</v>
      </c>
      <c r="AG386" s="279" t="e">
        <f>IF(tbl2020POS[[#This Row],[SS]]&gt;=GAMES_TO_QUALIFY,1,IF(tbl2020POS[[#This Row],[PRIMPOS]]="SS",1,0))</f>
        <v>#REF!</v>
      </c>
      <c r="AH386" s="279" t="e">
        <f>IF(tbl2020POS[[#This Row],[LF]]&gt;=GAMES_TO_QUALIFY,1,0)</f>
        <v>#REF!</v>
      </c>
      <c r="AI386" s="279" t="e">
        <f>IF(tbl2020POS[[#This Row],[CF]]&gt;=GAMES_TO_QUALIFY,1,0)</f>
        <v>#REF!</v>
      </c>
      <c r="AJ386" s="279" t="e">
        <f>IF(tbl2020POS[[#This Row],[RF]]&gt;=GAMES_TO_QUALIFY,1,0)</f>
        <v>#REF!</v>
      </c>
      <c r="AK386" s="279" t="e">
        <f>IF(tbl2020POS[[#This Row],[OF]]&gt;=GAMES_TO_QUALIFY,1,IF(tbl2020POS[[#This Row],[PRIMPOS]]="OF",1,0))</f>
        <v>#REF!</v>
      </c>
      <c r="AL386" s="279" t="e">
        <f>IF(tbl2020POS[[#This Row],[DH]]&gt;=GAMES_TO_QUALIFY,1,IF(tbl2020POS[[#This Row],[PRIMPOS]]="DH",1,0))</f>
        <v>#REF!</v>
      </c>
      <c r="AM386" s="279" t="e" cm="1">
        <f t="array" aca="1" ref="AM3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6" s="280" t="str">
        <f>IFERROR(LEFT(tbl2020POS[[#This Row],[POSROUGH]],LEN(tbl2020POS[[#This Row],[POSROUGH]])-1),"")</f>
        <v/>
      </c>
      <c r="AP38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7" spans="1:42" x14ac:dyDescent="0.3">
      <c r="A387" s="277">
        <v>384</v>
      </c>
      <c r="B387" t="s">
        <v>20946</v>
      </c>
      <c r="C387" s="277">
        <v>32</v>
      </c>
      <c r="D387" s="278" t="s">
        <v>1402</v>
      </c>
      <c r="E387" s="277">
        <v>5</v>
      </c>
      <c r="F387" s="277">
        <v>24</v>
      </c>
      <c r="G387" s="277">
        <v>8</v>
      </c>
      <c r="H387" s="277">
        <v>24</v>
      </c>
      <c r="I387" s="277">
        <v>18</v>
      </c>
      <c r="J387" s="277">
        <v>0</v>
      </c>
      <c r="K387" s="277">
        <v>0</v>
      </c>
      <c r="L387" s="277">
        <v>1</v>
      </c>
      <c r="M387" s="277">
        <v>4</v>
      </c>
      <c r="N387" s="277">
        <v>6</v>
      </c>
      <c r="O387" s="277">
        <v>3</v>
      </c>
      <c r="P387" s="277">
        <v>4</v>
      </c>
      <c r="Q387" s="277">
        <v>0</v>
      </c>
      <c r="R387" s="277">
        <v>0</v>
      </c>
      <c r="S387" s="277">
        <v>4</v>
      </c>
      <c r="T387" s="277">
        <v>2</v>
      </c>
      <c r="U387" s="277">
        <v>8</v>
      </c>
      <c r="V387" s="277">
        <v>2</v>
      </c>
      <c r="W387" s="279" t="e">
        <f t="shared" si="5"/>
        <v>#REF!</v>
      </c>
      <c r="X387" s="279" t="s">
        <v>15951</v>
      </c>
      <c r="Y3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87" s="279">
        <f>IF(MAX(tbl2020POS[[#This Row],[P]:[PR]])=tbl2020POS[[#This Row],[P]],1,0)</f>
        <v>0</v>
      </c>
      <c r="AA387" s="279">
        <f>IF(tbl2020POS[[#This Row],[QUALP]]=1,IF(tbl2020POS[[#This Row],[GS]]&gt;=GS_TO_QUALIFY,1,0),0)</f>
        <v>0</v>
      </c>
      <c r="AB387" s="279">
        <f>IF(tbl2020POS[[#This Row],[QUALP]]=1,IF(tbl2020POS[[#This Row],[G]]-tbl2020POS[[#This Row],[GS]]&gt;=RP_APP_TO_QUALIFY,1,0),0)</f>
        <v>0</v>
      </c>
      <c r="AC387" s="279" t="e">
        <f>IF(tbl2020POS[[#This Row],[C]]&gt;=GAMES_TO_QUALIFY,1,IF(tbl2020POS[[#This Row],[PRIMPOS]]="C",1,0))</f>
        <v>#REF!</v>
      </c>
      <c r="AD387" s="279" t="e">
        <f>IF(tbl2020POS[[#This Row],[1B]]&gt;=GAMES_TO_QUALIFY,1,IF(tbl2020POS[[#This Row],[PRIMPOS]]="1B",1,0))</f>
        <v>#REF!</v>
      </c>
      <c r="AE387" s="279" t="e">
        <f>IF(tbl2020POS[[#This Row],[2B]]&gt;=GAMES_TO_QUALIFY,1,IF(tbl2020POS[[#This Row],[PRIMPOS]]="2B",1,0))</f>
        <v>#REF!</v>
      </c>
      <c r="AF387" s="279" t="e">
        <f>IF(tbl2020POS[[#This Row],[3B]]&gt;=GAMES_TO_QUALIFY,1,IF(tbl2020POS[[#This Row],[PRIMPOS]]="3B",1,0))</f>
        <v>#REF!</v>
      </c>
      <c r="AG387" s="279" t="e">
        <f>IF(tbl2020POS[[#This Row],[SS]]&gt;=GAMES_TO_QUALIFY,1,IF(tbl2020POS[[#This Row],[PRIMPOS]]="SS",1,0))</f>
        <v>#REF!</v>
      </c>
      <c r="AH387" s="279" t="e">
        <f>IF(tbl2020POS[[#This Row],[LF]]&gt;=GAMES_TO_QUALIFY,1,0)</f>
        <v>#REF!</v>
      </c>
      <c r="AI387" s="279" t="e">
        <f>IF(tbl2020POS[[#This Row],[CF]]&gt;=GAMES_TO_QUALIFY,1,0)</f>
        <v>#REF!</v>
      </c>
      <c r="AJ387" s="279" t="e">
        <f>IF(tbl2020POS[[#This Row],[RF]]&gt;=GAMES_TO_QUALIFY,1,0)</f>
        <v>#REF!</v>
      </c>
      <c r="AK387" s="279" t="e">
        <f>IF(tbl2020POS[[#This Row],[OF]]&gt;=GAMES_TO_QUALIFY,1,IF(tbl2020POS[[#This Row],[PRIMPOS]]="OF",1,0))</f>
        <v>#REF!</v>
      </c>
      <c r="AL387" s="279" t="e">
        <f>IF(tbl2020POS[[#This Row],[DH]]&gt;=GAMES_TO_QUALIFY,1,IF(tbl2020POS[[#This Row],[PRIMPOS]]="DH",1,0))</f>
        <v>#REF!</v>
      </c>
      <c r="AM387" s="279" t="e" cm="1">
        <f t="array" aca="1" ref="AM3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7" s="280" t="str">
        <f>IFERROR(LEFT(tbl2020POS[[#This Row],[POSROUGH]],LEN(tbl2020POS[[#This Row],[POSROUGH]])-1),"")</f>
        <v/>
      </c>
      <c r="AP38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8" spans="1:42" x14ac:dyDescent="0.3">
      <c r="A388" s="277">
        <v>385</v>
      </c>
      <c r="B388" t="s">
        <v>20947</v>
      </c>
      <c r="C388" s="277">
        <v>33</v>
      </c>
      <c r="D388" s="278" t="s">
        <v>20628</v>
      </c>
      <c r="E388" s="277">
        <v>9</v>
      </c>
      <c r="F388" s="277">
        <v>7</v>
      </c>
      <c r="G388" s="277">
        <v>0</v>
      </c>
      <c r="H388" s="277">
        <v>0</v>
      </c>
      <c r="I388" s="277">
        <v>7</v>
      </c>
      <c r="J388" s="277">
        <v>7</v>
      </c>
      <c r="K388" s="277">
        <v>0</v>
      </c>
      <c r="L388" s="277">
        <v>0</v>
      </c>
      <c r="M388" s="277">
        <v>0</v>
      </c>
      <c r="N388" s="277">
        <v>0</v>
      </c>
      <c r="O388" s="277">
        <v>0</v>
      </c>
      <c r="P388" s="277">
        <v>0</v>
      </c>
      <c r="Q388" s="277">
        <v>0</v>
      </c>
      <c r="R388" s="277">
        <v>0</v>
      </c>
      <c r="S388" s="277">
        <v>0</v>
      </c>
      <c r="T388" s="277">
        <v>0</v>
      </c>
      <c r="U388" s="277">
        <v>0</v>
      </c>
      <c r="V388" s="277">
        <v>0</v>
      </c>
      <c r="W388" s="279" t="e">
        <f t="shared" ref="W388:W451" si="6">IF(P388&gt;=GAMES_TO_QUALIFY,"LF","")&amp;IF(Q388&gt;=GAMES_TO_QUALIFY,"CF","")&amp;IF(R388&gt;=GAMES_TO_QUALIFY,"RF","")</f>
        <v>#REF!</v>
      </c>
      <c r="X388" s="279" t="s">
        <v>2030</v>
      </c>
      <c r="Y3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8" s="279">
        <f>IF(MAX(tbl2020POS[[#This Row],[P]:[PR]])=tbl2020POS[[#This Row],[P]],1,0)</f>
        <v>1</v>
      </c>
      <c r="AA388" s="279">
        <f>IF(tbl2020POS[[#This Row],[QUALP]]=1,IF(tbl2020POS[[#This Row],[GS]]&gt;=GS_TO_QUALIFY,1,0),0)</f>
        <v>0</v>
      </c>
      <c r="AB388" s="279">
        <f>IF(tbl2020POS[[#This Row],[QUALP]]=1,IF(tbl2020POS[[#This Row],[G]]-tbl2020POS[[#This Row],[GS]]&gt;=RP_APP_TO_QUALIFY,1,0),0)</f>
        <v>1</v>
      </c>
      <c r="AC388" s="279" t="e">
        <f>IF(tbl2020POS[[#This Row],[C]]&gt;=GAMES_TO_QUALIFY,1,IF(tbl2020POS[[#This Row],[PRIMPOS]]="C",1,0))</f>
        <v>#REF!</v>
      </c>
      <c r="AD388" s="279" t="e">
        <f>IF(tbl2020POS[[#This Row],[1B]]&gt;=GAMES_TO_QUALIFY,1,IF(tbl2020POS[[#This Row],[PRIMPOS]]="1B",1,0))</f>
        <v>#REF!</v>
      </c>
      <c r="AE388" s="279" t="e">
        <f>IF(tbl2020POS[[#This Row],[2B]]&gt;=GAMES_TO_QUALIFY,1,IF(tbl2020POS[[#This Row],[PRIMPOS]]="2B",1,0))</f>
        <v>#REF!</v>
      </c>
      <c r="AF388" s="279" t="e">
        <f>IF(tbl2020POS[[#This Row],[3B]]&gt;=GAMES_TO_QUALIFY,1,IF(tbl2020POS[[#This Row],[PRIMPOS]]="3B",1,0))</f>
        <v>#REF!</v>
      </c>
      <c r="AG388" s="279" t="e">
        <f>IF(tbl2020POS[[#This Row],[SS]]&gt;=GAMES_TO_QUALIFY,1,IF(tbl2020POS[[#This Row],[PRIMPOS]]="SS",1,0))</f>
        <v>#REF!</v>
      </c>
      <c r="AH388" s="279" t="e">
        <f>IF(tbl2020POS[[#This Row],[LF]]&gt;=GAMES_TO_QUALIFY,1,0)</f>
        <v>#REF!</v>
      </c>
      <c r="AI388" s="279" t="e">
        <f>IF(tbl2020POS[[#This Row],[CF]]&gt;=GAMES_TO_QUALIFY,1,0)</f>
        <v>#REF!</v>
      </c>
      <c r="AJ388" s="279" t="e">
        <f>IF(tbl2020POS[[#This Row],[RF]]&gt;=GAMES_TO_QUALIFY,1,0)</f>
        <v>#REF!</v>
      </c>
      <c r="AK388" s="279" t="e">
        <f>IF(tbl2020POS[[#This Row],[OF]]&gt;=GAMES_TO_QUALIFY,1,IF(tbl2020POS[[#This Row],[PRIMPOS]]="OF",1,0))</f>
        <v>#REF!</v>
      </c>
      <c r="AL388" s="279" t="e">
        <f>IF(tbl2020POS[[#This Row],[DH]]&gt;=GAMES_TO_QUALIFY,1,IF(tbl2020POS[[#This Row],[PRIMPOS]]="DH",1,0))</f>
        <v>#REF!</v>
      </c>
      <c r="AM388" s="279" t="str" cm="1">
        <f t="array" aca="1" ref="AM3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8" s="280" t="str">
        <f>IFERROR(LEFT(tbl2020POS[[#This Row],[POSROUGH]],LEN(tbl2020POS[[#This Row],[POSROUGH]])-1),"")</f>
        <v/>
      </c>
      <c r="AP38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89" spans="1:42" x14ac:dyDescent="0.3">
      <c r="A389" s="277">
        <v>386</v>
      </c>
      <c r="B389" t="s">
        <v>20948</v>
      </c>
      <c r="C389" s="277">
        <v>26</v>
      </c>
      <c r="D389" s="278" t="s">
        <v>1460</v>
      </c>
      <c r="E389" s="277">
        <v>4</v>
      </c>
      <c r="F389" s="277">
        <v>11</v>
      </c>
      <c r="G389" s="277">
        <v>11</v>
      </c>
      <c r="H389" s="277">
        <v>0</v>
      </c>
      <c r="I389" s="277">
        <v>11</v>
      </c>
      <c r="J389" s="277">
        <v>11</v>
      </c>
      <c r="K389" s="277">
        <v>0</v>
      </c>
      <c r="L389" s="277">
        <v>0</v>
      </c>
      <c r="M389" s="277">
        <v>0</v>
      </c>
      <c r="N389" s="277">
        <v>0</v>
      </c>
      <c r="O389" s="277">
        <v>0</v>
      </c>
      <c r="P389" s="277">
        <v>0</v>
      </c>
      <c r="Q389" s="277">
        <v>0</v>
      </c>
      <c r="R389" s="277">
        <v>0</v>
      </c>
      <c r="S389" s="277">
        <v>0</v>
      </c>
      <c r="T389" s="277">
        <v>0</v>
      </c>
      <c r="U389" s="277">
        <v>0</v>
      </c>
      <c r="V389" s="277">
        <v>0</v>
      </c>
      <c r="W389" s="279" t="e">
        <f t="shared" si="6"/>
        <v>#REF!</v>
      </c>
      <c r="X389" s="279" t="s">
        <v>13991</v>
      </c>
      <c r="Y3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9" s="279">
        <f>IF(MAX(tbl2020POS[[#This Row],[P]:[PR]])=tbl2020POS[[#This Row],[P]],1,0)</f>
        <v>1</v>
      </c>
      <c r="AA389" s="279">
        <f>IF(tbl2020POS[[#This Row],[QUALP]]=1,IF(tbl2020POS[[#This Row],[GS]]&gt;=GS_TO_QUALIFY,1,0),0)</f>
        <v>1</v>
      </c>
      <c r="AB389" s="279">
        <f>IF(tbl2020POS[[#This Row],[QUALP]]=1,IF(tbl2020POS[[#This Row],[G]]-tbl2020POS[[#This Row],[GS]]&gt;=RP_APP_TO_QUALIFY,1,0),0)</f>
        <v>0</v>
      </c>
      <c r="AC389" s="279" t="e">
        <f>IF(tbl2020POS[[#This Row],[C]]&gt;=GAMES_TO_QUALIFY,1,IF(tbl2020POS[[#This Row],[PRIMPOS]]="C",1,0))</f>
        <v>#REF!</v>
      </c>
      <c r="AD389" s="279" t="e">
        <f>IF(tbl2020POS[[#This Row],[1B]]&gt;=GAMES_TO_QUALIFY,1,IF(tbl2020POS[[#This Row],[PRIMPOS]]="1B",1,0))</f>
        <v>#REF!</v>
      </c>
      <c r="AE389" s="279" t="e">
        <f>IF(tbl2020POS[[#This Row],[2B]]&gt;=GAMES_TO_QUALIFY,1,IF(tbl2020POS[[#This Row],[PRIMPOS]]="2B",1,0))</f>
        <v>#REF!</v>
      </c>
      <c r="AF389" s="279" t="e">
        <f>IF(tbl2020POS[[#This Row],[3B]]&gt;=GAMES_TO_QUALIFY,1,IF(tbl2020POS[[#This Row],[PRIMPOS]]="3B",1,0))</f>
        <v>#REF!</v>
      </c>
      <c r="AG389" s="279" t="e">
        <f>IF(tbl2020POS[[#This Row],[SS]]&gt;=GAMES_TO_QUALIFY,1,IF(tbl2020POS[[#This Row],[PRIMPOS]]="SS",1,0))</f>
        <v>#REF!</v>
      </c>
      <c r="AH389" s="279" t="e">
        <f>IF(tbl2020POS[[#This Row],[LF]]&gt;=GAMES_TO_QUALIFY,1,0)</f>
        <v>#REF!</v>
      </c>
      <c r="AI389" s="279" t="e">
        <f>IF(tbl2020POS[[#This Row],[CF]]&gt;=GAMES_TO_QUALIFY,1,0)</f>
        <v>#REF!</v>
      </c>
      <c r="AJ389" s="279" t="e">
        <f>IF(tbl2020POS[[#This Row],[RF]]&gt;=GAMES_TO_QUALIFY,1,0)</f>
        <v>#REF!</v>
      </c>
      <c r="AK389" s="279" t="e">
        <f>IF(tbl2020POS[[#This Row],[OF]]&gt;=GAMES_TO_QUALIFY,1,IF(tbl2020POS[[#This Row],[PRIMPOS]]="OF",1,0))</f>
        <v>#REF!</v>
      </c>
      <c r="AL389" s="279" t="e">
        <f>IF(tbl2020POS[[#This Row],[DH]]&gt;=GAMES_TO_QUALIFY,1,IF(tbl2020POS[[#This Row],[PRIMPOS]]="DH",1,0))</f>
        <v>#REF!</v>
      </c>
      <c r="AM389" s="279" t="str" cm="1">
        <f t="array" aca="1" ref="AM3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9" s="280" t="str">
        <f>IFERROR(LEFT(tbl2020POS[[#This Row],[POSROUGH]],LEN(tbl2020POS[[#This Row],[POSROUGH]])-1),"")</f>
        <v/>
      </c>
      <c r="AP38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90" spans="1:42" x14ac:dyDescent="0.3">
      <c r="A390" s="277">
        <v>387</v>
      </c>
      <c r="B390" t="s">
        <v>20949</v>
      </c>
      <c r="C390" s="277">
        <v>26</v>
      </c>
      <c r="D390" s="278" t="s">
        <v>1464</v>
      </c>
      <c r="E390" s="277">
        <v>4</v>
      </c>
      <c r="F390" s="277">
        <v>18</v>
      </c>
      <c r="G390" s="277">
        <v>0</v>
      </c>
      <c r="H390" s="277">
        <v>0</v>
      </c>
      <c r="I390" s="277">
        <v>18</v>
      </c>
      <c r="J390" s="277">
        <v>18</v>
      </c>
      <c r="K390" s="277">
        <v>0</v>
      </c>
      <c r="L390" s="277">
        <v>0</v>
      </c>
      <c r="M390" s="277">
        <v>0</v>
      </c>
      <c r="N390" s="277">
        <v>0</v>
      </c>
      <c r="O390" s="277">
        <v>0</v>
      </c>
      <c r="P390" s="277">
        <v>0</v>
      </c>
      <c r="Q390" s="277">
        <v>0</v>
      </c>
      <c r="R390" s="277">
        <v>0</v>
      </c>
      <c r="S390" s="277">
        <v>0</v>
      </c>
      <c r="T390" s="277">
        <v>0</v>
      </c>
      <c r="U390" s="277">
        <v>0</v>
      </c>
      <c r="V390" s="277">
        <v>0</v>
      </c>
      <c r="W390" s="279" t="e">
        <f t="shared" si="6"/>
        <v>#REF!</v>
      </c>
      <c r="X390" s="279" t="s">
        <v>14793</v>
      </c>
      <c r="Y3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0" s="279">
        <f>IF(MAX(tbl2020POS[[#This Row],[P]:[PR]])=tbl2020POS[[#This Row],[P]],1,0)</f>
        <v>1</v>
      </c>
      <c r="AA390" s="279">
        <f>IF(tbl2020POS[[#This Row],[QUALP]]=1,IF(tbl2020POS[[#This Row],[GS]]&gt;=GS_TO_QUALIFY,1,0),0)</f>
        <v>0</v>
      </c>
      <c r="AB390" s="279">
        <f>IF(tbl2020POS[[#This Row],[QUALP]]=1,IF(tbl2020POS[[#This Row],[G]]-tbl2020POS[[#This Row],[GS]]&gt;=RP_APP_TO_QUALIFY,1,0),0)</f>
        <v>1</v>
      </c>
      <c r="AC390" s="279" t="e">
        <f>IF(tbl2020POS[[#This Row],[C]]&gt;=GAMES_TO_QUALIFY,1,IF(tbl2020POS[[#This Row],[PRIMPOS]]="C",1,0))</f>
        <v>#REF!</v>
      </c>
      <c r="AD390" s="279" t="e">
        <f>IF(tbl2020POS[[#This Row],[1B]]&gt;=GAMES_TO_QUALIFY,1,IF(tbl2020POS[[#This Row],[PRIMPOS]]="1B",1,0))</f>
        <v>#REF!</v>
      </c>
      <c r="AE390" s="279" t="e">
        <f>IF(tbl2020POS[[#This Row],[2B]]&gt;=GAMES_TO_QUALIFY,1,IF(tbl2020POS[[#This Row],[PRIMPOS]]="2B",1,0))</f>
        <v>#REF!</v>
      </c>
      <c r="AF390" s="279" t="e">
        <f>IF(tbl2020POS[[#This Row],[3B]]&gt;=GAMES_TO_QUALIFY,1,IF(tbl2020POS[[#This Row],[PRIMPOS]]="3B",1,0))</f>
        <v>#REF!</v>
      </c>
      <c r="AG390" s="279" t="e">
        <f>IF(tbl2020POS[[#This Row],[SS]]&gt;=GAMES_TO_QUALIFY,1,IF(tbl2020POS[[#This Row],[PRIMPOS]]="SS",1,0))</f>
        <v>#REF!</v>
      </c>
      <c r="AH390" s="279" t="e">
        <f>IF(tbl2020POS[[#This Row],[LF]]&gt;=GAMES_TO_QUALIFY,1,0)</f>
        <v>#REF!</v>
      </c>
      <c r="AI390" s="279" t="e">
        <f>IF(tbl2020POS[[#This Row],[CF]]&gt;=GAMES_TO_QUALIFY,1,0)</f>
        <v>#REF!</v>
      </c>
      <c r="AJ390" s="279" t="e">
        <f>IF(tbl2020POS[[#This Row],[RF]]&gt;=GAMES_TO_QUALIFY,1,0)</f>
        <v>#REF!</v>
      </c>
      <c r="AK390" s="279" t="e">
        <f>IF(tbl2020POS[[#This Row],[OF]]&gt;=GAMES_TO_QUALIFY,1,IF(tbl2020POS[[#This Row],[PRIMPOS]]="OF",1,0))</f>
        <v>#REF!</v>
      </c>
      <c r="AL390" s="279" t="e">
        <f>IF(tbl2020POS[[#This Row],[DH]]&gt;=GAMES_TO_QUALIFY,1,IF(tbl2020POS[[#This Row],[PRIMPOS]]="DH",1,0))</f>
        <v>#REF!</v>
      </c>
      <c r="AM390" s="279" t="str" cm="1">
        <f t="array" aca="1" ref="AM3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0" s="280" t="str">
        <f>IFERROR(LEFT(tbl2020POS[[#This Row],[POSROUGH]],LEN(tbl2020POS[[#This Row],[POSROUGH]])-1),"")</f>
        <v/>
      </c>
      <c r="AP39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1" spans="1:42" x14ac:dyDescent="0.3">
      <c r="A391" s="277">
        <v>388</v>
      </c>
      <c r="B391" t="s">
        <v>20950</v>
      </c>
      <c r="C391" s="277">
        <v>27</v>
      </c>
      <c r="D391" s="278" t="s">
        <v>1449</v>
      </c>
      <c r="E391" s="277">
        <v>3</v>
      </c>
      <c r="F391" s="277">
        <v>22</v>
      </c>
      <c r="G391" s="277">
        <v>0</v>
      </c>
      <c r="H391" s="277">
        <v>0</v>
      </c>
      <c r="I391" s="277">
        <v>22</v>
      </c>
      <c r="J391" s="277">
        <v>22</v>
      </c>
      <c r="K391" s="277">
        <v>0</v>
      </c>
      <c r="L391" s="277">
        <v>0</v>
      </c>
      <c r="M391" s="277">
        <v>0</v>
      </c>
      <c r="N391" s="277">
        <v>0</v>
      </c>
      <c r="O391" s="277">
        <v>0</v>
      </c>
      <c r="P391" s="277">
        <v>0</v>
      </c>
      <c r="Q391" s="277">
        <v>0</v>
      </c>
      <c r="R391" s="277">
        <v>0</v>
      </c>
      <c r="S391" s="277">
        <v>0</v>
      </c>
      <c r="T391" s="277">
        <v>0</v>
      </c>
      <c r="U391" s="277">
        <v>0</v>
      </c>
      <c r="V391" s="277">
        <v>0</v>
      </c>
      <c r="W391" s="279" t="e">
        <f t="shared" si="6"/>
        <v>#REF!</v>
      </c>
      <c r="X391" s="279" t="s">
        <v>15961</v>
      </c>
      <c r="Y3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1" s="279">
        <f>IF(MAX(tbl2020POS[[#This Row],[P]:[PR]])=tbl2020POS[[#This Row],[P]],1,0)</f>
        <v>1</v>
      </c>
      <c r="AA391" s="279">
        <f>IF(tbl2020POS[[#This Row],[QUALP]]=1,IF(tbl2020POS[[#This Row],[GS]]&gt;=GS_TO_QUALIFY,1,0),0)</f>
        <v>0</v>
      </c>
      <c r="AB391" s="279">
        <f>IF(tbl2020POS[[#This Row],[QUALP]]=1,IF(tbl2020POS[[#This Row],[G]]-tbl2020POS[[#This Row],[GS]]&gt;=RP_APP_TO_QUALIFY,1,0),0)</f>
        <v>1</v>
      </c>
      <c r="AC391" s="279" t="e">
        <f>IF(tbl2020POS[[#This Row],[C]]&gt;=GAMES_TO_QUALIFY,1,IF(tbl2020POS[[#This Row],[PRIMPOS]]="C",1,0))</f>
        <v>#REF!</v>
      </c>
      <c r="AD391" s="279" t="e">
        <f>IF(tbl2020POS[[#This Row],[1B]]&gt;=GAMES_TO_QUALIFY,1,IF(tbl2020POS[[#This Row],[PRIMPOS]]="1B",1,0))</f>
        <v>#REF!</v>
      </c>
      <c r="AE391" s="279" t="e">
        <f>IF(tbl2020POS[[#This Row],[2B]]&gt;=GAMES_TO_QUALIFY,1,IF(tbl2020POS[[#This Row],[PRIMPOS]]="2B",1,0))</f>
        <v>#REF!</v>
      </c>
      <c r="AF391" s="279" t="e">
        <f>IF(tbl2020POS[[#This Row],[3B]]&gt;=GAMES_TO_QUALIFY,1,IF(tbl2020POS[[#This Row],[PRIMPOS]]="3B",1,0))</f>
        <v>#REF!</v>
      </c>
      <c r="AG391" s="279" t="e">
        <f>IF(tbl2020POS[[#This Row],[SS]]&gt;=GAMES_TO_QUALIFY,1,IF(tbl2020POS[[#This Row],[PRIMPOS]]="SS",1,0))</f>
        <v>#REF!</v>
      </c>
      <c r="AH391" s="279" t="e">
        <f>IF(tbl2020POS[[#This Row],[LF]]&gt;=GAMES_TO_QUALIFY,1,0)</f>
        <v>#REF!</v>
      </c>
      <c r="AI391" s="279" t="e">
        <f>IF(tbl2020POS[[#This Row],[CF]]&gt;=GAMES_TO_QUALIFY,1,0)</f>
        <v>#REF!</v>
      </c>
      <c r="AJ391" s="279" t="e">
        <f>IF(tbl2020POS[[#This Row],[RF]]&gt;=GAMES_TO_QUALIFY,1,0)</f>
        <v>#REF!</v>
      </c>
      <c r="AK391" s="279" t="e">
        <f>IF(tbl2020POS[[#This Row],[OF]]&gt;=GAMES_TO_QUALIFY,1,IF(tbl2020POS[[#This Row],[PRIMPOS]]="OF",1,0))</f>
        <v>#REF!</v>
      </c>
      <c r="AL391" s="279" t="e">
        <f>IF(tbl2020POS[[#This Row],[DH]]&gt;=GAMES_TO_QUALIFY,1,IF(tbl2020POS[[#This Row],[PRIMPOS]]="DH",1,0))</f>
        <v>#REF!</v>
      </c>
      <c r="AM391" s="279" t="str" cm="1">
        <f t="array" aca="1" ref="AM3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1" s="280" t="str">
        <f>IFERROR(LEFT(tbl2020POS[[#This Row],[POSROUGH]],LEN(tbl2020POS[[#This Row],[POSROUGH]])-1),"")</f>
        <v/>
      </c>
      <c r="AP39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2" spans="1:42" x14ac:dyDescent="0.3">
      <c r="A392" s="277">
        <v>389</v>
      </c>
      <c r="B392" t="s">
        <v>20951</v>
      </c>
      <c r="C392" s="277">
        <v>27</v>
      </c>
      <c r="D392" s="278" t="s">
        <v>1526</v>
      </c>
      <c r="E392" s="277">
        <v>2</v>
      </c>
      <c r="F392" s="277">
        <v>30</v>
      </c>
      <c r="G392" s="277">
        <v>24</v>
      </c>
      <c r="H392" s="277">
        <v>30</v>
      </c>
      <c r="I392" s="277">
        <v>28</v>
      </c>
      <c r="J392" s="277">
        <v>0</v>
      </c>
      <c r="K392" s="277">
        <v>0</v>
      </c>
      <c r="L392" s="277">
        <v>26</v>
      </c>
      <c r="M392" s="277">
        <v>0</v>
      </c>
      <c r="N392" s="277">
        <v>6</v>
      </c>
      <c r="O392" s="277">
        <v>0</v>
      </c>
      <c r="P392" s="277">
        <v>2</v>
      </c>
      <c r="Q392" s="277">
        <v>0</v>
      </c>
      <c r="R392" s="277">
        <v>1</v>
      </c>
      <c r="S392" s="277">
        <v>2</v>
      </c>
      <c r="T392" s="277">
        <v>0</v>
      </c>
      <c r="U392" s="277">
        <v>4</v>
      </c>
      <c r="V392" s="277">
        <v>0</v>
      </c>
      <c r="W392" s="279" t="e">
        <f t="shared" si="6"/>
        <v>#REF!</v>
      </c>
      <c r="X392" s="279" t="s">
        <v>15963</v>
      </c>
      <c r="Y3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92" s="279">
        <f>IF(MAX(tbl2020POS[[#This Row],[P]:[PR]])=tbl2020POS[[#This Row],[P]],1,0)</f>
        <v>0</v>
      </c>
      <c r="AA392" s="279">
        <f>IF(tbl2020POS[[#This Row],[QUALP]]=1,IF(tbl2020POS[[#This Row],[GS]]&gt;=GS_TO_QUALIFY,1,0),0)</f>
        <v>0</v>
      </c>
      <c r="AB392" s="279">
        <f>IF(tbl2020POS[[#This Row],[QUALP]]=1,IF(tbl2020POS[[#This Row],[G]]-tbl2020POS[[#This Row],[GS]]&gt;=RP_APP_TO_QUALIFY,1,0),0)</f>
        <v>0</v>
      </c>
      <c r="AC392" s="279" t="e">
        <f>IF(tbl2020POS[[#This Row],[C]]&gt;=GAMES_TO_QUALIFY,1,IF(tbl2020POS[[#This Row],[PRIMPOS]]="C",1,0))</f>
        <v>#REF!</v>
      </c>
      <c r="AD392" s="279" t="e">
        <f>IF(tbl2020POS[[#This Row],[1B]]&gt;=GAMES_TO_QUALIFY,1,IF(tbl2020POS[[#This Row],[PRIMPOS]]="1B",1,0))</f>
        <v>#REF!</v>
      </c>
      <c r="AE392" s="279" t="e">
        <f>IF(tbl2020POS[[#This Row],[2B]]&gt;=GAMES_TO_QUALIFY,1,IF(tbl2020POS[[#This Row],[PRIMPOS]]="2B",1,0))</f>
        <v>#REF!</v>
      </c>
      <c r="AF392" s="279" t="e">
        <f>IF(tbl2020POS[[#This Row],[3B]]&gt;=GAMES_TO_QUALIFY,1,IF(tbl2020POS[[#This Row],[PRIMPOS]]="3B",1,0))</f>
        <v>#REF!</v>
      </c>
      <c r="AG392" s="279" t="e">
        <f>IF(tbl2020POS[[#This Row],[SS]]&gt;=GAMES_TO_QUALIFY,1,IF(tbl2020POS[[#This Row],[PRIMPOS]]="SS",1,0))</f>
        <v>#REF!</v>
      </c>
      <c r="AH392" s="279" t="e">
        <f>IF(tbl2020POS[[#This Row],[LF]]&gt;=GAMES_TO_QUALIFY,1,0)</f>
        <v>#REF!</v>
      </c>
      <c r="AI392" s="279" t="e">
        <f>IF(tbl2020POS[[#This Row],[CF]]&gt;=GAMES_TO_QUALIFY,1,0)</f>
        <v>#REF!</v>
      </c>
      <c r="AJ392" s="279" t="e">
        <f>IF(tbl2020POS[[#This Row],[RF]]&gt;=GAMES_TO_QUALIFY,1,0)</f>
        <v>#REF!</v>
      </c>
      <c r="AK392" s="279" t="e">
        <f>IF(tbl2020POS[[#This Row],[OF]]&gt;=GAMES_TO_QUALIFY,1,IF(tbl2020POS[[#This Row],[PRIMPOS]]="OF",1,0))</f>
        <v>#REF!</v>
      </c>
      <c r="AL392" s="279" t="e">
        <f>IF(tbl2020POS[[#This Row],[DH]]&gt;=GAMES_TO_QUALIFY,1,IF(tbl2020POS[[#This Row],[PRIMPOS]]="DH",1,0))</f>
        <v>#REF!</v>
      </c>
      <c r="AM392" s="279" t="e" cm="1">
        <f t="array" aca="1" ref="AM3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2" s="280" t="str">
        <f>IFERROR(LEFT(tbl2020POS[[#This Row],[POSROUGH]],LEN(tbl2020POS[[#This Row],[POSROUGH]])-1),"")</f>
        <v/>
      </c>
      <c r="AP39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93" spans="1:42" x14ac:dyDescent="0.3">
      <c r="A393" s="277">
        <v>390</v>
      </c>
      <c r="B393" t="s">
        <v>20952</v>
      </c>
      <c r="C393" s="277">
        <v>26</v>
      </c>
      <c r="D393" s="278" t="s">
        <v>20584</v>
      </c>
      <c r="E393" s="277">
        <v>5</v>
      </c>
      <c r="F393" s="277">
        <v>10</v>
      </c>
      <c r="G393" s="277">
        <v>0</v>
      </c>
      <c r="H393" s="277">
        <v>0</v>
      </c>
      <c r="I393" s="277">
        <v>10</v>
      </c>
      <c r="J393" s="277">
        <v>10</v>
      </c>
      <c r="K393" s="277">
        <v>0</v>
      </c>
      <c r="L393" s="277">
        <v>0</v>
      </c>
      <c r="M393" s="277">
        <v>0</v>
      </c>
      <c r="N393" s="277">
        <v>0</v>
      </c>
      <c r="O393" s="277">
        <v>0</v>
      </c>
      <c r="P393" s="277">
        <v>0</v>
      </c>
      <c r="Q393" s="277">
        <v>0</v>
      </c>
      <c r="R393" s="277">
        <v>0</v>
      </c>
      <c r="S393" s="277">
        <v>0</v>
      </c>
      <c r="T393" s="277">
        <v>0</v>
      </c>
      <c r="U393" s="277">
        <v>0</v>
      </c>
      <c r="V393" s="277">
        <v>0</v>
      </c>
      <c r="W393" s="279" t="e">
        <f t="shared" si="6"/>
        <v>#REF!</v>
      </c>
      <c r="X393" s="279" t="s">
        <v>12178</v>
      </c>
      <c r="Y3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3" s="279">
        <f>IF(MAX(tbl2020POS[[#This Row],[P]:[PR]])=tbl2020POS[[#This Row],[P]],1,0)</f>
        <v>1</v>
      </c>
      <c r="AA393" s="279">
        <f>IF(tbl2020POS[[#This Row],[QUALP]]=1,IF(tbl2020POS[[#This Row],[GS]]&gt;=GS_TO_QUALIFY,1,0),0)</f>
        <v>0</v>
      </c>
      <c r="AB393" s="279">
        <f>IF(tbl2020POS[[#This Row],[QUALP]]=1,IF(tbl2020POS[[#This Row],[G]]-tbl2020POS[[#This Row],[GS]]&gt;=RP_APP_TO_QUALIFY,1,0),0)</f>
        <v>1</v>
      </c>
      <c r="AC393" s="279" t="e">
        <f>IF(tbl2020POS[[#This Row],[C]]&gt;=GAMES_TO_QUALIFY,1,IF(tbl2020POS[[#This Row],[PRIMPOS]]="C",1,0))</f>
        <v>#REF!</v>
      </c>
      <c r="AD393" s="279" t="e">
        <f>IF(tbl2020POS[[#This Row],[1B]]&gt;=GAMES_TO_QUALIFY,1,IF(tbl2020POS[[#This Row],[PRIMPOS]]="1B",1,0))</f>
        <v>#REF!</v>
      </c>
      <c r="AE393" s="279" t="e">
        <f>IF(tbl2020POS[[#This Row],[2B]]&gt;=GAMES_TO_QUALIFY,1,IF(tbl2020POS[[#This Row],[PRIMPOS]]="2B",1,0))</f>
        <v>#REF!</v>
      </c>
      <c r="AF393" s="279" t="e">
        <f>IF(tbl2020POS[[#This Row],[3B]]&gt;=GAMES_TO_QUALIFY,1,IF(tbl2020POS[[#This Row],[PRIMPOS]]="3B",1,0))</f>
        <v>#REF!</v>
      </c>
      <c r="AG393" s="279" t="e">
        <f>IF(tbl2020POS[[#This Row],[SS]]&gt;=GAMES_TO_QUALIFY,1,IF(tbl2020POS[[#This Row],[PRIMPOS]]="SS",1,0))</f>
        <v>#REF!</v>
      </c>
      <c r="AH393" s="279" t="e">
        <f>IF(tbl2020POS[[#This Row],[LF]]&gt;=GAMES_TO_QUALIFY,1,0)</f>
        <v>#REF!</v>
      </c>
      <c r="AI393" s="279" t="e">
        <f>IF(tbl2020POS[[#This Row],[CF]]&gt;=GAMES_TO_QUALIFY,1,0)</f>
        <v>#REF!</v>
      </c>
      <c r="AJ393" s="279" t="e">
        <f>IF(tbl2020POS[[#This Row],[RF]]&gt;=GAMES_TO_QUALIFY,1,0)</f>
        <v>#REF!</v>
      </c>
      <c r="AK393" s="279" t="e">
        <f>IF(tbl2020POS[[#This Row],[OF]]&gt;=GAMES_TO_QUALIFY,1,IF(tbl2020POS[[#This Row],[PRIMPOS]]="OF",1,0))</f>
        <v>#REF!</v>
      </c>
      <c r="AL393" s="279" t="e">
        <f>IF(tbl2020POS[[#This Row],[DH]]&gt;=GAMES_TO_QUALIFY,1,IF(tbl2020POS[[#This Row],[PRIMPOS]]="DH",1,0))</f>
        <v>#REF!</v>
      </c>
      <c r="AM393" s="279" t="str" cm="1">
        <f t="array" aca="1" ref="AM3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3" s="280" t="str">
        <f>IFERROR(LEFT(tbl2020POS[[#This Row],[POSROUGH]],LEN(tbl2020POS[[#This Row],[POSROUGH]])-1),"")</f>
        <v/>
      </c>
      <c r="AP39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4" spans="1:42" x14ac:dyDescent="0.3">
      <c r="A394" s="277">
        <v>391</v>
      </c>
      <c r="B394" t="s">
        <v>20953</v>
      </c>
      <c r="C394" s="277">
        <v>27</v>
      </c>
      <c r="D394" s="278" t="s">
        <v>1405</v>
      </c>
      <c r="E394" s="277">
        <v>4</v>
      </c>
      <c r="F394" s="277">
        <v>10</v>
      </c>
      <c r="G394" s="277">
        <v>10</v>
      </c>
      <c r="H394" s="277">
        <v>0</v>
      </c>
      <c r="I394" s="277">
        <v>10</v>
      </c>
      <c r="J394" s="277">
        <v>10</v>
      </c>
      <c r="K394" s="277">
        <v>0</v>
      </c>
      <c r="L394" s="277">
        <v>0</v>
      </c>
      <c r="M394" s="277">
        <v>0</v>
      </c>
      <c r="N394" s="277">
        <v>0</v>
      </c>
      <c r="O394" s="277">
        <v>0</v>
      </c>
      <c r="P394" s="277">
        <v>0</v>
      </c>
      <c r="Q394" s="277">
        <v>0</v>
      </c>
      <c r="R394" s="277">
        <v>0</v>
      </c>
      <c r="S394" s="277">
        <v>0</v>
      </c>
      <c r="T394" s="277">
        <v>0</v>
      </c>
      <c r="U394" s="277">
        <v>0</v>
      </c>
      <c r="V394" s="277">
        <v>0</v>
      </c>
      <c r="W394" s="279" t="e">
        <f t="shared" si="6"/>
        <v>#REF!</v>
      </c>
      <c r="X394" s="279" t="s">
        <v>12500</v>
      </c>
      <c r="Y3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4" s="279">
        <f>IF(MAX(tbl2020POS[[#This Row],[P]:[PR]])=tbl2020POS[[#This Row],[P]],1,0)</f>
        <v>1</v>
      </c>
      <c r="AA394" s="279">
        <f>IF(tbl2020POS[[#This Row],[QUALP]]=1,IF(tbl2020POS[[#This Row],[GS]]&gt;=GS_TO_QUALIFY,1,0),0)</f>
        <v>1</v>
      </c>
      <c r="AB394" s="279">
        <f>IF(tbl2020POS[[#This Row],[QUALP]]=1,IF(tbl2020POS[[#This Row],[G]]-tbl2020POS[[#This Row],[GS]]&gt;=RP_APP_TO_QUALIFY,1,0),0)</f>
        <v>0</v>
      </c>
      <c r="AC394" s="279" t="e">
        <f>IF(tbl2020POS[[#This Row],[C]]&gt;=GAMES_TO_QUALIFY,1,IF(tbl2020POS[[#This Row],[PRIMPOS]]="C",1,0))</f>
        <v>#REF!</v>
      </c>
      <c r="AD394" s="279" t="e">
        <f>IF(tbl2020POS[[#This Row],[1B]]&gt;=GAMES_TO_QUALIFY,1,IF(tbl2020POS[[#This Row],[PRIMPOS]]="1B",1,0))</f>
        <v>#REF!</v>
      </c>
      <c r="AE394" s="279" t="e">
        <f>IF(tbl2020POS[[#This Row],[2B]]&gt;=GAMES_TO_QUALIFY,1,IF(tbl2020POS[[#This Row],[PRIMPOS]]="2B",1,0))</f>
        <v>#REF!</v>
      </c>
      <c r="AF394" s="279" t="e">
        <f>IF(tbl2020POS[[#This Row],[3B]]&gt;=GAMES_TO_QUALIFY,1,IF(tbl2020POS[[#This Row],[PRIMPOS]]="3B",1,0))</f>
        <v>#REF!</v>
      </c>
      <c r="AG394" s="279" t="e">
        <f>IF(tbl2020POS[[#This Row],[SS]]&gt;=GAMES_TO_QUALIFY,1,IF(tbl2020POS[[#This Row],[PRIMPOS]]="SS",1,0))</f>
        <v>#REF!</v>
      </c>
      <c r="AH394" s="279" t="e">
        <f>IF(tbl2020POS[[#This Row],[LF]]&gt;=GAMES_TO_QUALIFY,1,0)</f>
        <v>#REF!</v>
      </c>
      <c r="AI394" s="279" t="e">
        <f>IF(tbl2020POS[[#This Row],[CF]]&gt;=GAMES_TO_QUALIFY,1,0)</f>
        <v>#REF!</v>
      </c>
      <c r="AJ394" s="279" t="e">
        <f>IF(tbl2020POS[[#This Row],[RF]]&gt;=GAMES_TO_QUALIFY,1,0)</f>
        <v>#REF!</v>
      </c>
      <c r="AK394" s="279" t="e">
        <f>IF(tbl2020POS[[#This Row],[OF]]&gt;=GAMES_TO_QUALIFY,1,IF(tbl2020POS[[#This Row],[PRIMPOS]]="OF",1,0))</f>
        <v>#REF!</v>
      </c>
      <c r="AL394" s="279" t="e">
        <f>IF(tbl2020POS[[#This Row],[DH]]&gt;=GAMES_TO_QUALIFY,1,IF(tbl2020POS[[#This Row],[PRIMPOS]]="DH",1,0))</f>
        <v>#REF!</v>
      </c>
      <c r="AM394" s="279" t="str" cm="1">
        <f t="array" aca="1" ref="AM3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4" s="280" t="str">
        <f>IFERROR(LEFT(tbl2020POS[[#This Row],[POSROUGH]],LEN(tbl2020POS[[#This Row],[POSROUGH]])-1),"")</f>
        <v/>
      </c>
      <c r="AP39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95" spans="1:42" x14ac:dyDescent="0.3">
      <c r="A395" s="277">
        <v>392</v>
      </c>
      <c r="B395" t="s">
        <v>20954</v>
      </c>
      <c r="C395" s="277">
        <v>26</v>
      </c>
      <c r="D395" s="278" t="s">
        <v>1405</v>
      </c>
      <c r="E395" s="277" t="s">
        <v>20557</v>
      </c>
      <c r="F395" s="277">
        <v>13</v>
      </c>
      <c r="G395" s="277">
        <v>0</v>
      </c>
      <c r="H395" s="277">
        <v>0</v>
      </c>
      <c r="I395" s="277">
        <v>13</v>
      </c>
      <c r="J395" s="277">
        <v>13</v>
      </c>
      <c r="K395" s="277">
        <v>0</v>
      </c>
      <c r="L395" s="277">
        <v>0</v>
      </c>
      <c r="M395" s="277">
        <v>0</v>
      </c>
      <c r="N395" s="277">
        <v>0</v>
      </c>
      <c r="O395" s="277">
        <v>0</v>
      </c>
      <c r="P395" s="277">
        <v>0</v>
      </c>
      <c r="Q395" s="277">
        <v>0</v>
      </c>
      <c r="R395" s="277">
        <v>0</v>
      </c>
      <c r="S395" s="277">
        <v>0</v>
      </c>
      <c r="T395" s="277">
        <v>0</v>
      </c>
      <c r="U395" s="277">
        <v>0</v>
      </c>
      <c r="V395" s="277">
        <v>0</v>
      </c>
      <c r="W395" s="279" t="e">
        <f t="shared" si="6"/>
        <v>#REF!</v>
      </c>
      <c r="X395" s="279" t="s">
        <v>21907</v>
      </c>
      <c r="Y3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5" s="279">
        <f>IF(MAX(tbl2020POS[[#This Row],[P]:[PR]])=tbl2020POS[[#This Row],[P]],1,0)</f>
        <v>1</v>
      </c>
      <c r="AA395" s="279">
        <f>IF(tbl2020POS[[#This Row],[QUALP]]=1,IF(tbl2020POS[[#This Row],[GS]]&gt;=GS_TO_QUALIFY,1,0),0)</f>
        <v>0</v>
      </c>
      <c r="AB395" s="279">
        <f>IF(tbl2020POS[[#This Row],[QUALP]]=1,IF(tbl2020POS[[#This Row],[G]]-tbl2020POS[[#This Row],[GS]]&gt;=RP_APP_TO_QUALIFY,1,0),0)</f>
        <v>1</v>
      </c>
      <c r="AC395" s="279" t="e">
        <f>IF(tbl2020POS[[#This Row],[C]]&gt;=GAMES_TO_QUALIFY,1,IF(tbl2020POS[[#This Row],[PRIMPOS]]="C",1,0))</f>
        <v>#REF!</v>
      </c>
      <c r="AD395" s="279" t="e">
        <f>IF(tbl2020POS[[#This Row],[1B]]&gt;=GAMES_TO_QUALIFY,1,IF(tbl2020POS[[#This Row],[PRIMPOS]]="1B",1,0))</f>
        <v>#REF!</v>
      </c>
      <c r="AE395" s="279" t="e">
        <f>IF(tbl2020POS[[#This Row],[2B]]&gt;=GAMES_TO_QUALIFY,1,IF(tbl2020POS[[#This Row],[PRIMPOS]]="2B",1,0))</f>
        <v>#REF!</v>
      </c>
      <c r="AF395" s="279" t="e">
        <f>IF(tbl2020POS[[#This Row],[3B]]&gt;=GAMES_TO_QUALIFY,1,IF(tbl2020POS[[#This Row],[PRIMPOS]]="3B",1,0))</f>
        <v>#REF!</v>
      </c>
      <c r="AG395" s="279" t="e">
        <f>IF(tbl2020POS[[#This Row],[SS]]&gt;=GAMES_TO_QUALIFY,1,IF(tbl2020POS[[#This Row],[PRIMPOS]]="SS",1,0))</f>
        <v>#REF!</v>
      </c>
      <c r="AH395" s="279" t="e">
        <f>IF(tbl2020POS[[#This Row],[LF]]&gt;=GAMES_TO_QUALIFY,1,0)</f>
        <v>#REF!</v>
      </c>
      <c r="AI395" s="279" t="e">
        <f>IF(tbl2020POS[[#This Row],[CF]]&gt;=GAMES_TO_QUALIFY,1,0)</f>
        <v>#REF!</v>
      </c>
      <c r="AJ395" s="279" t="e">
        <f>IF(tbl2020POS[[#This Row],[RF]]&gt;=GAMES_TO_QUALIFY,1,0)</f>
        <v>#REF!</v>
      </c>
      <c r="AK395" s="279" t="e">
        <f>IF(tbl2020POS[[#This Row],[OF]]&gt;=GAMES_TO_QUALIFY,1,IF(tbl2020POS[[#This Row],[PRIMPOS]]="OF",1,0))</f>
        <v>#REF!</v>
      </c>
      <c r="AL395" s="279" t="e">
        <f>IF(tbl2020POS[[#This Row],[DH]]&gt;=GAMES_TO_QUALIFY,1,IF(tbl2020POS[[#This Row],[PRIMPOS]]="DH",1,0))</f>
        <v>#REF!</v>
      </c>
      <c r="AM395" s="279" t="str" cm="1">
        <f t="array" aca="1" ref="AM3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5" s="280" t="str">
        <f>IFERROR(LEFT(tbl2020POS[[#This Row],[POSROUGH]],LEN(tbl2020POS[[#This Row],[POSROUGH]])-1),"")</f>
        <v/>
      </c>
      <c r="AP39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6" spans="1:42" x14ac:dyDescent="0.3">
      <c r="A396" s="277">
        <v>393</v>
      </c>
      <c r="B396" t="s">
        <v>20955</v>
      </c>
      <c r="C396" s="277">
        <v>27</v>
      </c>
      <c r="D396" s="278" t="s">
        <v>20567</v>
      </c>
      <c r="E396" s="277">
        <v>4</v>
      </c>
      <c r="F396" s="277">
        <v>25</v>
      </c>
      <c r="G396" s="277">
        <v>19</v>
      </c>
      <c r="H396" s="277">
        <v>25</v>
      </c>
      <c r="I396" s="277">
        <v>25</v>
      </c>
      <c r="J396" s="277">
        <v>0</v>
      </c>
      <c r="K396" s="277">
        <v>25</v>
      </c>
      <c r="L396" s="277">
        <v>0</v>
      </c>
      <c r="M396" s="277">
        <v>0</v>
      </c>
      <c r="N396" s="277">
        <v>0</v>
      </c>
      <c r="O396" s="277">
        <v>0</v>
      </c>
      <c r="P396" s="277">
        <v>0</v>
      </c>
      <c r="Q396" s="277">
        <v>0</v>
      </c>
      <c r="R396" s="277">
        <v>0</v>
      </c>
      <c r="S396" s="277">
        <v>0</v>
      </c>
      <c r="T396" s="277">
        <v>0</v>
      </c>
      <c r="U396" s="277">
        <v>0</v>
      </c>
      <c r="V396" s="277">
        <v>0</v>
      </c>
      <c r="W396" s="279" t="e">
        <f t="shared" si="6"/>
        <v>#REF!</v>
      </c>
      <c r="X396" s="279" t="s">
        <v>15966</v>
      </c>
      <c r="Y3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396" s="279">
        <f>IF(MAX(tbl2020POS[[#This Row],[P]:[PR]])=tbl2020POS[[#This Row],[P]],1,0)</f>
        <v>0</v>
      </c>
      <c r="AA396" s="279">
        <f>IF(tbl2020POS[[#This Row],[QUALP]]=1,IF(tbl2020POS[[#This Row],[GS]]&gt;=GS_TO_QUALIFY,1,0),0)</f>
        <v>0</v>
      </c>
      <c r="AB396" s="279">
        <f>IF(tbl2020POS[[#This Row],[QUALP]]=1,IF(tbl2020POS[[#This Row],[G]]-tbl2020POS[[#This Row],[GS]]&gt;=RP_APP_TO_QUALIFY,1,0),0)</f>
        <v>0</v>
      </c>
      <c r="AC396" s="279" t="e">
        <f>IF(tbl2020POS[[#This Row],[C]]&gt;=GAMES_TO_QUALIFY,1,IF(tbl2020POS[[#This Row],[PRIMPOS]]="C",1,0))</f>
        <v>#REF!</v>
      </c>
      <c r="AD396" s="279" t="e">
        <f>IF(tbl2020POS[[#This Row],[1B]]&gt;=GAMES_TO_QUALIFY,1,IF(tbl2020POS[[#This Row],[PRIMPOS]]="1B",1,0))</f>
        <v>#REF!</v>
      </c>
      <c r="AE396" s="279" t="e">
        <f>IF(tbl2020POS[[#This Row],[2B]]&gt;=GAMES_TO_QUALIFY,1,IF(tbl2020POS[[#This Row],[PRIMPOS]]="2B",1,0))</f>
        <v>#REF!</v>
      </c>
      <c r="AF396" s="279" t="e">
        <f>IF(tbl2020POS[[#This Row],[3B]]&gt;=GAMES_TO_QUALIFY,1,IF(tbl2020POS[[#This Row],[PRIMPOS]]="3B",1,0))</f>
        <v>#REF!</v>
      </c>
      <c r="AG396" s="279" t="e">
        <f>IF(tbl2020POS[[#This Row],[SS]]&gt;=GAMES_TO_QUALIFY,1,IF(tbl2020POS[[#This Row],[PRIMPOS]]="SS",1,0))</f>
        <v>#REF!</v>
      </c>
      <c r="AH396" s="279" t="e">
        <f>IF(tbl2020POS[[#This Row],[LF]]&gt;=GAMES_TO_QUALIFY,1,0)</f>
        <v>#REF!</v>
      </c>
      <c r="AI396" s="279" t="e">
        <f>IF(tbl2020POS[[#This Row],[CF]]&gt;=GAMES_TO_QUALIFY,1,0)</f>
        <v>#REF!</v>
      </c>
      <c r="AJ396" s="279" t="e">
        <f>IF(tbl2020POS[[#This Row],[RF]]&gt;=GAMES_TO_QUALIFY,1,0)</f>
        <v>#REF!</v>
      </c>
      <c r="AK396" s="279" t="e">
        <f>IF(tbl2020POS[[#This Row],[OF]]&gt;=GAMES_TO_QUALIFY,1,IF(tbl2020POS[[#This Row],[PRIMPOS]]="OF",1,0))</f>
        <v>#REF!</v>
      </c>
      <c r="AL396" s="279" t="e">
        <f>IF(tbl2020POS[[#This Row],[DH]]&gt;=GAMES_TO_QUALIFY,1,IF(tbl2020POS[[#This Row],[PRIMPOS]]="DH",1,0))</f>
        <v>#REF!</v>
      </c>
      <c r="AM396" s="279" t="e" cm="1">
        <f t="array" aca="1" ref="AM3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6" s="280" t="str">
        <f>IFERROR(LEFT(tbl2020POS[[#This Row],[POSROUGH]],LEN(tbl2020POS[[#This Row],[POSROUGH]])-1),"")</f>
        <v/>
      </c>
      <c r="AP39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97" spans="1:42" x14ac:dyDescent="0.3">
      <c r="A397" s="277">
        <v>394</v>
      </c>
      <c r="B397" t="s">
        <v>20956</v>
      </c>
      <c r="C397" s="277">
        <v>28</v>
      </c>
      <c r="D397" s="278" t="s">
        <v>1395</v>
      </c>
      <c r="E397" s="277">
        <v>4</v>
      </c>
      <c r="F397" s="277">
        <v>16</v>
      </c>
      <c r="G397" s="277">
        <v>0</v>
      </c>
      <c r="H397" s="277">
        <v>0</v>
      </c>
      <c r="I397" s="277">
        <v>16</v>
      </c>
      <c r="J397" s="277">
        <v>16</v>
      </c>
      <c r="K397" s="277">
        <v>0</v>
      </c>
      <c r="L397" s="277">
        <v>0</v>
      </c>
      <c r="M397" s="277">
        <v>0</v>
      </c>
      <c r="N397" s="277">
        <v>0</v>
      </c>
      <c r="O397" s="277">
        <v>0</v>
      </c>
      <c r="P397" s="277">
        <v>0</v>
      </c>
      <c r="Q397" s="277">
        <v>0</v>
      </c>
      <c r="R397" s="277">
        <v>0</v>
      </c>
      <c r="S397" s="277">
        <v>0</v>
      </c>
      <c r="T397" s="277">
        <v>0</v>
      </c>
      <c r="U397" s="277">
        <v>0</v>
      </c>
      <c r="V397" s="277">
        <v>0</v>
      </c>
      <c r="W397" s="279" t="e">
        <f t="shared" si="6"/>
        <v>#REF!</v>
      </c>
      <c r="X397" s="279" t="s">
        <v>15969</v>
      </c>
      <c r="Y3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7" s="279">
        <f>IF(MAX(tbl2020POS[[#This Row],[P]:[PR]])=tbl2020POS[[#This Row],[P]],1,0)</f>
        <v>1</v>
      </c>
      <c r="AA397" s="279">
        <f>IF(tbl2020POS[[#This Row],[QUALP]]=1,IF(tbl2020POS[[#This Row],[GS]]&gt;=GS_TO_QUALIFY,1,0),0)</f>
        <v>0</v>
      </c>
      <c r="AB397" s="279">
        <f>IF(tbl2020POS[[#This Row],[QUALP]]=1,IF(tbl2020POS[[#This Row],[G]]-tbl2020POS[[#This Row],[GS]]&gt;=RP_APP_TO_QUALIFY,1,0),0)</f>
        <v>1</v>
      </c>
      <c r="AC397" s="279" t="e">
        <f>IF(tbl2020POS[[#This Row],[C]]&gt;=GAMES_TO_QUALIFY,1,IF(tbl2020POS[[#This Row],[PRIMPOS]]="C",1,0))</f>
        <v>#REF!</v>
      </c>
      <c r="AD397" s="279" t="e">
        <f>IF(tbl2020POS[[#This Row],[1B]]&gt;=GAMES_TO_QUALIFY,1,IF(tbl2020POS[[#This Row],[PRIMPOS]]="1B",1,0))</f>
        <v>#REF!</v>
      </c>
      <c r="AE397" s="279" t="e">
        <f>IF(tbl2020POS[[#This Row],[2B]]&gt;=GAMES_TO_QUALIFY,1,IF(tbl2020POS[[#This Row],[PRIMPOS]]="2B",1,0))</f>
        <v>#REF!</v>
      </c>
      <c r="AF397" s="279" t="e">
        <f>IF(tbl2020POS[[#This Row],[3B]]&gt;=GAMES_TO_QUALIFY,1,IF(tbl2020POS[[#This Row],[PRIMPOS]]="3B",1,0))</f>
        <v>#REF!</v>
      </c>
      <c r="AG397" s="279" t="e">
        <f>IF(tbl2020POS[[#This Row],[SS]]&gt;=GAMES_TO_QUALIFY,1,IF(tbl2020POS[[#This Row],[PRIMPOS]]="SS",1,0))</f>
        <v>#REF!</v>
      </c>
      <c r="AH397" s="279" t="e">
        <f>IF(tbl2020POS[[#This Row],[LF]]&gt;=GAMES_TO_QUALIFY,1,0)</f>
        <v>#REF!</v>
      </c>
      <c r="AI397" s="279" t="e">
        <f>IF(tbl2020POS[[#This Row],[CF]]&gt;=GAMES_TO_QUALIFY,1,0)</f>
        <v>#REF!</v>
      </c>
      <c r="AJ397" s="279" t="e">
        <f>IF(tbl2020POS[[#This Row],[RF]]&gt;=GAMES_TO_QUALIFY,1,0)</f>
        <v>#REF!</v>
      </c>
      <c r="AK397" s="279" t="e">
        <f>IF(tbl2020POS[[#This Row],[OF]]&gt;=GAMES_TO_QUALIFY,1,IF(tbl2020POS[[#This Row],[PRIMPOS]]="OF",1,0))</f>
        <v>#REF!</v>
      </c>
      <c r="AL397" s="279" t="e">
        <f>IF(tbl2020POS[[#This Row],[DH]]&gt;=GAMES_TO_QUALIFY,1,IF(tbl2020POS[[#This Row],[PRIMPOS]]="DH",1,0))</f>
        <v>#REF!</v>
      </c>
      <c r="AM397" s="279" t="str" cm="1">
        <f t="array" aca="1" ref="AM3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7" s="280" t="str">
        <f>IFERROR(LEFT(tbl2020POS[[#This Row],[POSROUGH]],LEN(tbl2020POS[[#This Row],[POSROUGH]])-1),"")</f>
        <v/>
      </c>
      <c r="AP39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8" spans="1:42" x14ac:dyDescent="0.3">
      <c r="A398" s="277">
        <v>395</v>
      </c>
      <c r="B398" t="s">
        <v>20957</v>
      </c>
      <c r="C398" s="277">
        <v>24</v>
      </c>
      <c r="D398" s="278" t="s">
        <v>1531</v>
      </c>
      <c r="E398" s="277">
        <v>2</v>
      </c>
      <c r="F398" s="277">
        <v>12</v>
      </c>
      <c r="G398" s="277">
        <v>12</v>
      </c>
      <c r="H398" s="277">
        <v>0</v>
      </c>
      <c r="I398" s="277">
        <v>12</v>
      </c>
      <c r="J398" s="277">
        <v>12</v>
      </c>
      <c r="K398" s="277">
        <v>0</v>
      </c>
      <c r="L398" s="277">
        <v>0</v>
      </c>
      <c r="M398" s="277">
        <v>0</v>
      </c>
      <c r="N398" s="277">
        <v>0</v>
      </c>
      <c r="O398" s="277">
        <v>0</v>
      </c>
      <c r="P398" s="277">
        <v>0</v>
      </c>
      <c r="Q398" s="277">
        <v>0</v>
      </c>
      <c r="R398" s="277">
        <v>0</v>
      </c>
      <c r="S398" s="277">
        <v>0</v>
      </c>
      <c r="T398" s="277">
        <v>0</v>
      </c>
      <c r="U398" s="277">
        <v>0</v>
      </c>
      <c r="V398" s="277">
        <v>0</v>
      </c>
      <c r="W398" s="279" t="e">
        <f t="shared" si="6"/>
        <v>#REF!</v>
      </c>
      <c r="X398" s="279" t="s">
        <v>14089</v>
      </c>
      <c r="Y3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8" s="279">
        <f>IF(MAX(tbl2020POS[[#This Row],[P]:[PR]])=tbl2020POS[[#This Row],[P]],1,0)</f>
        <v>1</v>
      </c>
      <c r="AA398" s="279">
        <f>IF(tbl2020POS[[#This Row],[QUALP]]=1,IF(tbl2020POS[[#This Row],[GS]]&gt;=GS_TO_QUALIFY,1,0),0)</f>
        <v>1</v>
      </c>
      <c r="AB398" s="279">
        <f>IF(tbl2020POS[[#This Row],[QUALP]]=1,IF(tbl2020POS[[#This Row],[G]]-tbl2020POS[[#This Row],[GS]]&gt;=RP_APP_TO_QUALIFY,1,0),0)</f>
        <v>0</v>
      </c>
      <c r="AC398" s="279" t="e">
        <f>IF(tbl2020POS[[#This Row],[C]]&gt;=GAMES_TO_QUALIFY,1,IF(tbl2020POS[[#This Row],[PRIMPOS]]="C",1,0))</f>
        <v>#REF!</v>
      </c>
      <c r="AD398" s="279" t="e">
        <f>IF(tbl2020POS[[#This Row],[1B]]&gt;=GAMES_TO_QUALIFY,1,IF(tbl2020POS[[#This Row],[PRIMPOS]]="1B",1,0))</f>
        <v>#REF!</v>
      </c>
      <c r="AE398" s="279" t="e">
        <f>IF(tbl2020POS[[#This Row],[2B]]&gt;=GAMES_TO_QUALIFY,1,IF(tbl2020POS[[#This Row],[PRIMPOS]]="2B",1,0))</f>
        <v>#REF!</v>
      </c>
      <c r="AF398" s="279" t="e">
        <f>IF(tbl2020POS[[#This Row],[3B]]&gt;=GAMES_TO_QUALIFY,1,IF(tbl2020POS[[#This Row],[PRIMPOS]]="3B",1,0))</f>
        <v>#REF!</v>
      </c>
      <c r="AG398" s="279" t="e">
        <f>IF(tbl2020POS[[#This Row],[SS]]&gt;=GAMES_TO_QUALIFY,1,IF(tbl2020POS[[#This Row],[PRIMPOS]]="SS",1,0))</f>
        <v>#REF!</v>
      </c>
      <c r="AH398" s="279" t="e">
        <f>IF(tbl2020POS[[#This Row],[LF]]&gt;=GAMES_TO_QUALIFY,1,0)</f>
        <v>#REF!</v>
      </c>
      <c r="AI398" s="279" t="e">
        <f>IF(tbl2020POS[[#This Row],[CF]]&gt;=GAMES_TO_QUALIFY,1,0)</f>
        <v>#REF!</v>
      </c>
      <c r="AJ398" s="279" t="e">
        <f>IF(tbl2020POS[[#This Row],[RF]]&gt;=GAMES_TO_QUALIFY,1,0)</f>
        <v>#REF!</v>
      </c>
      <c r="AK398" s="279" t="e">
        <f>IF(tbl2020POS[[#This Row],[OF]]&gt;=GAMES_TO_QUALIFY,1,IF(tbl2020POS[[#This Row],[PRIMPOS]]="OF",1,0))</f>
        <v>#REF!</v>
      </c>
      <c r="AL398" s="279" t="e">
        <f>IF(tbl2020POS[[#This Row],[DH]]&gt;=GAMES_TO_QUALIFY,1,IF(tbl2020POS[[#This Row],[PRIMPOS]]="DH",1,0))</f>
        <v>#REF!</v>
      </c>
      <c r="AM398" s="279" t="str" cm="1">
        <f t="array" aca="1" ref="AM3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8" s="280" t="str">
        <f>IFERROR(LEFT(tbl2020POS[[#This Row],[POSROUGH]],LEN(tbl2020POS[[#This Row],[POSROUGH]])-1),"")</f>
        <v/>
      </c>
      <c r="AP39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99" spans="1:42" x14ac:dyDescent="0.3">
      <c r="A399" s="277">
        <v>396</v>
      </c>
      <c r="B399" t="s">
        <v>20958</v>
      </c>
      <c r="C399" s="277">
        <v>26</v>
      </c>
      <c r="D399" s="278" t="s">
        <v>1430</v>
      </c>
      <c r="E399" s="277">
        <v>6</v>
      </c>
      <c r="F399" s="277">
        <v>57</v>
      </c>
      <c r="G399" s="277">
        <v>55</v>
      </c>
      <c r="H399" s="277">
        <v>57</v>
      </c>
      <c r="I399" s="277">
        <v>53</v>
      </c>
      <c r="J399" s="277">
        <v>0</v>
      </c>
      <c r="K399" s="277">
        <v>0</v>
      </c>
      <c r="L399" s="277">
        <v>0</v>
      </c>
      <c r="M399" s="277">
        <v>0</v>
      </c>
      <c r="N399" s="277">
        <v>0</v>
      </c>
      <c r="O399" s="277">
        <v>0</v>
      </c>
      <c r="P399" s="277">
        <v>0</v>
      </c>
      <c r="Q399" s="277">
        <v>1</v>
      </c>
      <c r="R399" s="277">
        <v>53</v>
      </c>
      <c r="S399" s="277">
        <v>53</v>
      </c>
      <c r="T399" s="277">
        <v>2</v>
      </c>
      <c r="U399" s="277">
        <v>2</v>
      </c>
      <c r="V399" s="277">
        <v>0</v>
      </c>
      <c r="W399" s="279" t="e">
        <f t="shared" si="6"/>
        <v>#REF!</v>
      </c>
      <c r="X399" s="279" t="s">
        <v>8172</v>
      </c>
      <c r="Y3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99" s="279">
        <f>IF(MAX(tbl2020POS[[#This Row],[P]:[PR]])=tbl2020POS[[#This Row],[P]],1,0)</f>
        <v>0</v>
      </c>
      <c r="AA399" s="279">
        <f>IF(tbl2020POS[[#This Row],[QUALP]]=1,IF(tbl2020POS[[#This Row],[GS]]&gt;=GS_TO_QUALIFY,1,0),0)</f>
        <v>0</v>
      </c>
      <c r="AB399" s="279">
        <f>IF(tbl2020POS[[#This Row],[QUALP]]=1,IF(tbl2020POS[[#This Row],[G]]-tbl2020POS[[#This Row],[GS]]&gt;=RP_APP_TO_QUALIFY,1,0),0)</f>
        <v>0</v>
      </c>
      <c r="AC399" s="279" t="e">
        <f>IF(tbl2020POS[[#This Row],[C]]&gt;=GAMES_TO_QUALIFY,1,IF(tbl2020POS[[#This Row],[PRIMPOS]]="C",1,0))</f>
        <v>#REF!</v>
      </c>
      <c r="AD399" s="279" t="e">
        <f>IF(tbl2020POS[[#This Row],[1B]]&gt;=GAMES_TO_QUALIFY,1,IF(tbl2020POS[[#This Row],[PRIMPOS]]="1B",1,0))</f>
        <v>#REF!</v>
      </c>
      <c r="AE399" s="279" t="e">
        <f>IF(tbl2020POS[[#This Row],[2B]]&gt;=GAMES_TO_QUALIFY,1,IF(tbl2020POS[[#This Row],[PRIMPOS]]="2B",1,0))</f>
        <v>#REF!</v>
      </c>
      <c r="AF399" s="279" t="e">
        <f>IF(tbl2020POS[[#This Row],[3B]]&gt;=GAMES_TO_QUALIFY,1,IF(tbl2020POS[[#This Row],[PRIMPOS]]="3B",1,0))</f>
        <v>#REF!</v>
      </c>
      <c r="AG399" s="279" t="e">
        <f>IF(tbl2020POS[[#This Row],[SS]]&gt;=GAMES_TO_QUALIFY,1,IF(tbl2020POS[[#This Row],[PRIMPOS]]="SS",1,0))</f>
        <v>#REF!</v>
      </c>
      <c r="AH399" s="279" t="e">
        <f>IF(tbl2020POS[[#This Row],[LF]]&gt;=GAMES_TO_QUALIFY,1,0)</f>
        <v>#REF!</v>
      </c>
      <c r="AI399" s="279" t="e">
        <f>IF(tbl2020POS[[#This Row],[CF]]&gt;=GAMES_TO_QUALIFY,1,0)</f>
        <v>#REF!</v>
      </c>
      <c r="AJ399" s="279" t="e">
        <f>IF(tbl2020POS[[#This Row],[RF]]&gt;=GAMES_TO_QUALIFY,1,0)</f>
        <v>#REF!</v>
      </c>
      <c r="AK399" s="279" t="e">
        <f>IF(tbl2020POS[[#This Row],[OF]]&gt;=GAMES_TO_QUALIFY,1,IF(tbl2020POS[[#This Row],[PRIMPOS]]="OF",1,0))</f>
        <v>#REF!</v>
      </c>
      <c r="AL399" s="279" t="e">
        <f>IF(tbl2020POS[[#This Row],[DH]]&gt;=GAMES_TO_QUALIFY,1,IF(tbl2020POS[[#This Row],[PRIMPOS]]="DH",1,0))</f>
        <v>#REF!</v>
      </c>
      <c r="AM399" s="279" t="e" cm="1">
        <f t="array" aca="1" ref="AM3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9" s="280" t="str">
        <f>IFERROR(LEFT(tbl2020POS[[#This Row],[POSROUGH]],LEN(tbl2020POS[[#This Row],[POSROUGH]])-1),"")</f>
        <v/>
      </c>
      <c r="AP39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0" spans="1:42" x14ac:dyDescent="0.3">
      <c r="A400" s="277">
        <v>397</v>
      </c>
      <c r="B400" t="s">
        <v>20959</v>
      </c>
      <c r="C400" s="277">
        <v>30</v>
      </c>
      <c r="D400" s="278" t="s">
        <v>1446</v>
      </c>
      <c r="E400" s="277">
        <v>9</v>
      </c>
      <c r="F400" s="277">
        <v>47</v>
      </c>
      <c r="G400" s="277">
        <v>42</v>
      </c>
      <c r="H400" s="277">
        <v>47</v>
      </c>
      <c r="I400" s="277">
        <v>45</v>
      </c>
      <c r="J400" s="277">
        <v>0</v>
      </c>
      <c r="K400" s="277">
        <v>0</v>
      </c>
      <c r="L400" s="277">
        <v>0</v>
      </c>
      <c r="M400" s="277">
        <v>16</v>
      </c>
      <c r="N400" s="277">
        <v>0</v>
      </c>
      <c r="O400" s="277">
        <v>33</v>
      </c>
      <c r="P400" s="277">
        <v>0</v>
      </c>
      <c r="Q400" s="277">
        <v>0</v>
      </c>
      <c r="R400" s="277">
        <v>0</v>
      </c>
      <c r="S400" s="277">
        <v>0</v>
      </c>
      <c r="T400" s="277">
        <v>0</v>
      </c>
      <c r="U400" s="277">
        <v>3</v>
      </c>
      <c r="V400" s="277">
        <v>1</v>
      </c>
      <c r="W400" s="279" t="e">
        <f t="shared" si="6"/>
        <v>#REF!</v>
      </c>
      <c r="X400" s="279" t="s">
        <v>2046</v>
      </c>
      <c r="Y4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00" s="279">
        <f>IF(MAX(tbl2020POS[[#This Row],[P]:[PR]])=tbl2020POS[[#This Row],[P]],1,0)</f>
        <v>0</v>
      </c>
      <c r="AA400" s="279">
        <f>IF(tbl2020POS[[#This Row],[QUALP]]=1,IF(tbl2020POS[[#This Row],[GS]]&gt;=GS_TO_QUALIFY,1,0),0)</f>
        <v>0</v>
      </c>
      <c r="AB400" s="279">
        <f>IF(tbl2020POS[[#This Row],[QUALP]]=1,IF(tbl2020POS[[#This Row],[G]]-tbl2020POS[[#This Row],[GS]]&gt;=RP_APP_TO_QUALIFY,1,0),0)</f>
        <v>0</v>
      </c>
      <c r="AC400" s="279" t="e">
        <f>IF(tbl2020POS[[#This Row],[C]]&gt;=GAMES_TO_QUALIFY,1,IF(tbl2020POS[[#This Row],[PRIMPOS]]="C",1,0))</f>
        <v>#REF!</v>
      </c>
      <c r="AD400" s="279" t="e">
        <f>IF(tbl2020POS[[#This Row],[1B]]&gt;=GAMES_TO_QUALIFY,1,IF(tbl2020POS[[#This Row],[PRIMPOS]]="1B",1,0))</f>
        <v>#REF!</v>
      </c>
      <c r="AE400" s="279" t="e">
        <f>IF(tbl2020POS[[#This Row],[2B]]&gt;=GAMES_TO_QUALIFY,1,IF(tbl2020POS[[#This Row],[PRIMPOS]]="2B",1,0))</f>
        <v>#REF!</v>
      </c>
      <c r="AF400" s="279" t="e">
        <f>IF(tbl2020POS[[#This Row],[3B]]&gt;=GAMES_TO_QUALIFY,1,IF(tbl2020POS[[#This Row],[PRIMPOS]]="3B",1,0))</f>
        <v>#REF!</v>
      </c>
      <c r="AG400" s="279" t="e">
        <f>IF(tbl2020POS[[#This Row],[SS]]&gt;=GAMES_TO_QUALIFY,1,IF(tbl2020POS[[#This Row],[PRIMPOS]]="SS",1,0))</f>
        <v>#REF!</v>
      </c>
      <c r="AH400" s="279" t="e">
        <f>IF(tbl2020POS[[#This Row],[LF]]&gt;=GAMES_TO_QUALIFY,1,0)</f>
        <v>#REF!</v>
      </c>
      <c r="AI400" s="279" t="e">
        <f>IF(tbl2020POS[[#This Row],[CF]]&gt;=GAMES_TO_QUALIFY,1,0)</f>
        <v>#REF!</v>
      </c>
      <c r="AJ400" s="279" t="e">
        <f>IF(tbl2020POS[[#This Row],[RF]]&gt;=GAMES_TO_QUALIFY,1,0)</f>
        <v>#REF!</v>
      </c>
      <c r="AK400" s="279" t="e">
        <f>IF(tbl2020POS[[#This Row],[OF]]&gt;=GAMES_TO_QUALIFY,1,IF(tbl2020POS[[#This Row],[PRIMPOS]]="OF",1,0))</f>
        <v>#REF!</v>
      </c>
      <c r="AL400" s="279" t="e">
        <f>IF(tbl2020POS[[#This Row],[DH]]&gt;=GAMES_TO_QUALIFY,1,IF(tbl2020POS[[#This Row],[PRIMPOS]]="DH",1,0))</f>
        <v>#REF!</v>
      </c>
      <c r="AM400" s="279" t="e" cm="1">
        <f t="array" aca="1" ref="AM4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0" s="280" t="str">
        <f>IFERROR(LEFT(tbl2020POS[[#This Row],[POSROUGH]],LEN(tbl2020POS[[#This Row],[POSROUGH]])-1),"")</f>
        <v/>
      </c>
      <c r="AP40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1" spans="1:42" x14ac:dyDescent="0.3">
      <c r="A401" s="277">
        <v>398</v>
      </c>
      <c r="B401" t="s">
        <v>20960</v>
      </c>
      <c r="C401" s="277">
        <v>28</v>
      </c>
      <c r="D401" s="278" t="s">
        <v>1437</v>
      </c>
      <c r="E401" s="277">
        <v>5</v>
      </c>
      <c r="F401" s="277">
        <v>40</v>
      </c>
      <c r="G401" s="277">
        <v>31</v>
      </c>
      <c r="H401" s="277">
        <v>40</v>
      </c>
      <c r="I401" s="277">
        <v>37</v>
      </c>
      <c r="J401" s="277">
        <v>0</v>
      </c>
      <c r="K401" s="277">
        <v>0</v>
      </c>
      <c r="L401" s="277">
        <v>0</v>
      </c>
      <c r="M401" s="277">
        <v>0</v>
      </c>
      <c r="N401" s="277">
        <v>0</v>
      </c>
      <c r="O401" s="277">
        <v>0</v>
      </c>
      <c r="P401" s="277">
        <v>1</v>
      </c>
      <c r="Q401" s="277">
        <v>11</v>
      </c>
      <c r="R401" s="277">
        <v>27</v>
      </c>
      <c r="S401" s="277">
        <v>37</v>
      </c>
      <c r="T401" s="277">
        <v>0</v>
      </c>
      <c r="U401" s="277">
        <v>3</v>
      </c>
      <c r="V401" s="277">
        <v>2</v>
      </c>
      <c r="W401" s="279" t="e">
        <f t="shared" si="6"/>
        <v>#REF!</v>
      </c>
      <c r="X401" s="279" t="s">
        <v>12606</v>
      </c>
      <c r="Y4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01" s="279">
        <f>IF(MAX(tbl2020POS[[#This Row],[P]:[PR]])=tbl2020POS[[#This Row],[P]],1,0)</f>
        <v>0</v>
      </c>
      <c r="AA401" s="279">
        <f>IF(tbl2020POS[[#This Row],[QUALP]]=1,IF(tbl2020POS[[#This Row],[GS]]&gt;=GS_TO_QUALIFY,1,0),0)</f>
        <v>0</v>
      </c>
      <c r="AB401" s="279">
        <f>IF(tbl2020POS[[#This Row],[QUALP]]=1,IF(tbl2020POS[[#This Row],[G]]-tbl2020POS[[#This Row],[GS]]&gt;=RP_APP_TO_QUALIFY,1,0),0)</f>
        <v>0</v>
      </c>
      <c r="AC401" s="279" t="e">
        <f>IF(tbl2020POS[[#This Row],[C]]&gt;=GAMES_TO_QUALIFY,1,IF(tbl2020POS[[#This Row],[PRIMPOS]]="C",1,0))</f>
        <v>#REF!</v>
      </c>
      <c r="AD401" s="279" t="e">
        <f>IF(tbl2020POS[[#This Row],[1B]]&gt;=GAMES_TO_QUALIFY,1,IF(tbl2020POS[[#This Row],[PRIMPOS]]="1B",1,0))</f>
        <v>#REF!</v>
      </c>
      <c r="AE401" s="279" t="e">
        <f>IF(tbl2020POS[[#This Row],[2B]]&gt;=GAMES_TO_QUALIFY,1,IF(tbl2020POS[[#This Row],[PRIMPOS]]="2B",1,0))</f>
        <v>#REF!</v>
      </c>
      <c r="AF401" s="279" t="e">
        <f>IF(tbl2020POS[[#This Row],[3B]]&gt;=GAMES_TO_QUALIFY,1,IF(tbl2020POS[[#This Row],[PRIMPOS]]="3B",1,0))</f>
        <v>#REF!</v>
      </c>
      <c r="AG401" s="279" t="e">
        <f>IF(tbl2020POS[[#This Row],[SS]]&gt;=GAMES_TO_QUALIFY,1,IF(tbl2020POS[[#This Row],[PRIMPOS]]="SS",1,0))</f>
        <v>#REF!</v>
      </c>
      <c r="AH401" s="279" t="e">
        <f>IF(tbl2020POS[[#This Row],[LF]]&gt;=GAMES_TO_QUALIFY,1,0)</f>
        <v>#REF!</v>
      </c>
      <c r="AI401" s="279" t="e">
        <f>IF(tbl2020POS[[#This Row],[CF]]&gt;=GAMES_TO_QUALIFY,1,0)</f>
        <v>#REF!</v>
      </c>
      <c r="AJ401" s="279" t="e">
        <f>IF(tbl2020POS[[#This Row],[RF]]&gt;=GAMES_TO_QUALIFY,1,0)</f>
        <v>#REF!</v>
      </c>
      <c r="AK401" s="279" t="e">
        <f>IF(tbl2020POS[[#This Row],[OF]]&gt;=GAMES_TO_QUALIFY,1,IF(tbl2020POS[[#This Row],[PRIMPOS]]="OF",1,0))</f>
        <v>#REF!</v>
      </c>
      <c r="AL401" s="279" t="e">
        <f>IF(tbl2020POS[[#This Row],[DH]]&gt;=GAMES_TO_QUALIFY,1,IF(tbl2020POS[[#This Row],[PRIMPOS]]="DH",1,0))</f>
        <v>#REF!</v>
      </c>
      <c r="AM401" s="279" t="e" cm="1">
        <f t="array" aca="1" ref="AM4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1" s="280" t="str">
        <f>IFERROR(LEFT(tbl2020POS[[#This Row],[POSROUGH]],LEN(tbl2020POS[[#This Row],[POSROUGH]])-1),"")</f>
        <v/>
      </c>
      <c r="AP40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2" spans="1:42" x14ac:dyDescent="0.3">
      <c r="A402" s="277">
        <v>399</v>
      </c>
      <c r="B402" t="s">
        <v>20961</v>
      </c>
      <c r="C402" s="277">
        <v>27</v>
      </c>
      <c r="D402" s="278" t="s">
        <v>1395</v>
      </c>
      <c r="E402" s="277">
        <v>5</v>
      </c>
      <c r="F402" s="277">
        <v>17</v>
      </c>
      <c r="G402" s="277">
        <v>0</v>
      </c>
      <c r="H402" s="277">
        <v>0</v>
      </c>
      <c r="I402" s="277">
        <v>17</v>
      </c>
      <c r="J402" s="277">
        <v>17</v>
      </c>
      <c r="K402" s="277">
        <v>0</v>
      </c>
      <c r="L402" s="277">
        <v>0</v>
      </c>
      <c r="M402" s="277">
        <v>0</v>
      </c>
      <c r="N402" s="277">
        <v>0</v>
      </c>
      <c r="O402" s="277">
        <v>0</v>
      </c>
      <c r="P402" s="277">
        <v>0</v>
      </c>
      <c r="Q402" s="277">
        <v>0</v>
      </c>
      <c r="R402" s="277">
        <v>0</v>
      </c>
      <c r="S402" s="277">
        <v>0</v>
      </c>
      <c r="T402" s="277">
        <v>0</v>
      </c>
      <c r="U402" s="277">
        <v>0</v>
      </c>
      <c r="V402" s="277">
        <v>0</v>
      </c>
      <c r="W402" s="279" t="e">
        <f t="shared" si="6"/>
        <v>#REF!</v>
      </c>
      <c r="X402" s="279" t="s">
        <v>14795</v>
      </c>
      <c r="Y4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2" s="279">
        <f>IF(MAX(tbl2020POS[[#This Row],[P]:[PR]])=tbl2020POS[[#This Row],[P]],1,0)</f>
        <v>1</v>
      </c>
      <c r="AA402" s="279">
        <f>IF(tbl2020POS[[#This Row],[QUALP]]=1,IF(tbl2020POS[[#This Row],[GS]]&gt;=GS_TO_QUALIFY,1,0),0)</f>
        <v>0</v>
      </c>
      <c r="AB402" s="279">
        <f>IF(tbl2020POS[[#This Row],[QUALP]]=1,IF(tbl2020POS[[#This Row],[G]]-tbl2020POS[[#This Row],[GS]]&gt;=RP_APP_TO_QUALIFY,1,0),0)</f>
        <v>1</v>
      </c>
      <c r="AC402" s="279" t="e">
        <f>IF(tbl2020POS[[#This Row],[C]]&gt;=GAMES_TO_QUALIFY,1,IF(tbl2020POS[[#This Row],[PRIMPOS]]="C",1,0))</f>
        <v>#REF!</v>
      </c>
      <c r="AD402" s="279" t="e">
        <f>IF(tbl2020POS[[#This Row],[1B]]&gt;=GAMES_TO_QUALIFY,1,IF(tbl2020POS[[#This Row],[PRIMPOS]]="1B",1,0))</f>
        <v>#REF!</v>
      </c>
      <c r="AE402" s="279" t="e">
        <f>IF(tbl2020POS[[#This Row],[2B]]&gt;=GAMES_TO_QUALIFY,1,IF(tbl2020POS[[#This Row],[PRIMPOS]]="2B",1,0))</f>
        <v>#REF!</v>
      </c>
      <c r="AF402" s="279" t="e">
        <f>IF(tbl2020POS[[#This Row],[3B]]&gt;=GAMES_TO_QUALIFY,1,IF(tbl2020POS[[#This Row],[PRIMPOS]]="3B",1,0))</f>
        <v>#REF!</v>
      </c>
      <c r="AG402" s="279" t="e">
        <f>IF(tbl2020POS[[#This Row],[SS]]&gt;=GAMES_TO_QUALIFY,1,IF(tbl2020POS[[#This Row],[PRIMPOS]]="SS",1,0))</f>
        <v>#REF!</v>
      </c>
      <c r="AH402" s="279" t="e">
        <f>IF(tbl2020POS[[#This Row],[LF]]&gt;=GAMES_TO_QUALIFY,1,0)</f>
        <v>#REF!</v>
      </c>
      <c r="AI402" s="279" t="e">
        <f>IF(tbl2020POS[[#This Row],[CF]]&gt;=GAMES_TO_QUALIFY,1,0)</f>
        <v>#REF!</v>
      </c>
      <c r="AJ402" s="279" t="e">
        <f>IF(tbl2020POS[[#This Row],[RF]]&gt;=GAMES_TO_QUALIFY,1,0)</f>
        <v>#REF!</v>
      </c>
      <c r="AK402" s="279" t="e">
        <f>IF(tbl2020POS[[#This Row],[OF]]&gt;=GAMES_TO_QUALIFY,1,IF(tbl2020POS[[#This Row],[PRIMPOS]]="OF",1,0))</f>
        <v>#REF!</v>
      </c>
      <c r="AL402" s="279" t="e">
        <f>IF(tbl2020POS[[#This Row],[DH]]&gt;=GAMES_TO_QUALIFY,1,IF(tbl2020POS[[#This Row],[PRIMPOS]]="DH",1,0))</f>
        <v>#REF!</v>
      </c>
      <c r="AM402" s="279" t="str" cm="1">
        <f t="array" aca="1" ref="AM4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2" s="280" t="str">
        <f>IFERROR(LEFT(tbl2020POS[[#This Row],[POSROUGH]],LEN(tbl2020POS[[#This Row],[POSROUGH]])-1),"")</f>
        <v/>
      </c>
      <c r="AP40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03" spans="1:42" x14ac:dyDescent="0.3">
      <c r="A403" s="277">
        <v>400</v>
      </c>
      <c r="B403" t="s">
        <v>20962</v>
      </c>
      <c r="C403" s="277">
        <v>27</v>
      </c>
      <c r="D403" s="278" t="s">
        <v>1430</v>
      </c>
      <c r="E403" s="277">
        <v>2</v>
      </c>
      <c r="F403" s="277">
        <v>3</v>
      </c>
      <c r="G403" s="277">
        <v>2</v>
      </c>
      <c r="H403" s="277">
        <v>3</v>
      </c>
      <c r="I403" s="277">
        <v>3</v>
      </c>
      <c r="J403" s="277">
        <v>0</v>
      </c>
      <c r="K403" s="277">
        <v>0</v>
      </c>
      <c r="L403" s="277">
        <v>0</v>
      </c>
      <c r="M403" s="277">
        <v>0</v>
      </c>
      <c r="N403" s="277">
        <v>0</v>
      </c>
      <c r="O403" s="277">
        <v>0</v>
      </c>
      <c r="P403" s="277">
        <v>3</v>
      </c>
      <c r="Q403" s="277">
        <v>0</v>
      </c>
      <c r="R403" s="277">
        <v>0</v>
      </c>
      <c r="S403" s="277">
        <v>3</v>
      </c>
      <c r="T403" s="277">
        <v>0</v>
      </c>
      <c r="U403" s="277">
        <v>0</v>
      </c>
      <c r="V403" s="277">
        <v>0</v>
      </c>
      <c r="W403" s="279" t="e">
        <f t="shared" si="6"/>
        <v>#REF!</v>
      </c>
      <c r="X403" s="279" t="s">
        <v>20395</v>
      </c>
      <c r="Y4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03" s="279">
        <f>IF(MAX(tbl2020POS[[#This Row],[P]:[PR]])=tbl2020POS[[#This Row],[P]],1,0)</f>
        <v>0</v>
      </c>
      <c r="AA403" s="279">
        <f>IF(tbl2020POS[[#This Row],[QUALP]]=1,IF(tbl2020POS[[#This Row],[GS]]&gt;=GS_TO_QUALIFY,1,0),0)</f>
        <v>0</v>
      </c>
      <c r="AB403" s="279">
        <f>IF(tbl2020POS[[#This Row],[QUALP]]=1,IF(tbl2020POS[[#This Row],[G]]-tbl2020POS[[#This Row],[GS]]&gt;=RP_APP_TO_QUALIFY,1,0),0)</f>
        <v>0</v>
      </c>
      <c r="AC403" s="279" t="e">
        <f>IF(tbl2020POS[[#This Row],[C]]&gt;=GAMES_TO_QUALIFY,1,IF(tbl2020POS[[#This Row],[PRIMPOS]]="C",1,0))</f>
        <v>#REF!</v>
      </c>
      <c r="AD403" s="279" t="e">
        <f>IF(tbl2020POS[[#This Row],[1B]]&gt;=GAMES_TO_QUALIFY,1,IF(tbl2020POS[[#This Row],[PRIMPOS]]="1B",1,0))</f>
        <v>#REF!</v>
      </c>
      <c r="AE403" s="279" t="e">
        <f>IF(tbl2020POS[[#This Row],[2B]]&gt;=GAMES_TO_QUALIFY,1,IF(tbl2020POS[[#This Row],[PRIMPOS]]="2B",1,0))</f>
        <v>#REF!</v>
      </c>
      <c r="AF403" s="279" t="e">
        <f>IF(tbl2020POS[[#This Row],[3B]]&gt;=GAMES_TO_QUALIFY,1,IF(tbl2020POS[[#This Row],[PRIMPOS]]="3B",1,0))</f>
        <v>#REF!</v>
      </c>
      <c r="AG403" s="279" t="e">
        <f>IF(tbl2020POS[[#This Row],[SS]]&gt;=GAMES_TO_QUALIFY,1,IF(tbl2020POS[[#This Row],[PRIMPOS]]="SS",1,0))</f>
        <v>#REF!</v>
      </c>
      <c r="AH403" s="279" t="e">
        <f>IF(tbl2020POS[[#This Row],[LF]]&gt;=GAMES_TO_QUALIFY,1,0)</f>
        <v>#REF!</v>
      </c>
      <c r="AI403" s="279" t="e">
        <f>IF(tbl2020POS[[#This Row],[CF]]&gt;=GAMES_TO_QUALIFY,1,0)</f>
        <v>#REF!</v>
      </c>
      <c r="AJ403" s="279" t="e">
        <f>IF(tbl2020POS[[#This Row],[RF]]&gt;=GAMES_TO_QUALIFY,1,0)</f>
        <v>#REF!</v>
      </c>
      <c r="AK403" s="279" t="e">
        <f>IF(tbl2020POS[[#This Row],[OF]]&gt;=GAMES_TO_QUALIFY,1,IF(tbl2020POS[[#This Row],[PRIMPOS]]="OF",1,0))</f>
        <v>#REF!</v>
      </c>
      <c r="AL403" s="279" t="e">
        <f>IF(tbl2020POS[[#This Row],[DH]]&gt;=GAMES_TO_QUALIFY,1,IF(tbl2020POS[[#This Row],[PRIMPOS]]="DH",1,0))</f>
        <v>#REF!</v>
      </c>
      <c r="AM403" s="279" t="e" cm="1">
        <f t="array" aca="1" ref="AM4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3" s="280" t="str">
        <f>IFERROR(LEFT(tbl2020POS[[#This Row],[POSROUGH]],LEN(tbl2020POS[[#This Row],[POSROUGH]])-1),"")</f>
        <v/>
      </c>
      <c r="AP40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4" spans="1:42" x14ac:dyDescent="0.3">
      <c r="A404" s="277">
        <v>401</v>
      </c>
      <c r="B404" t="s">
        <v>20963</v>
      </c>
      <c r="C404" s="277">
        <v>29</v>
      </c>
      <c r="D404" s="278" t="s">
        <v>1437</v>
      </c>
      <c r="E404" s="277">
        <v>9</v>
      </c>
      <c r="F404" s="277">
        <v>53</v>
      </c>
      <c r="G404" s="277">
        <v>50</v>
      </c>
      <c r="H404" s="277">
        <v>53</v>
      </c>
      <c r="I404" s="277">
        <v>49</v>
      </c>
      <c r="J404" s="277">
        <v>0</v>
      </c>
      <c r="K404" s="277">
        <v>0</v>
      </c>
      <c r="L404" s="277">
        <v>0</v>
      </c>
      <c r="M404" s="277">
        <v>0</v>
      </c>
      <c r="N404" s="277">
        <v>0</v>
      </c>
      <c r="O404" s="277">
        <v>0</v>
      </c>
      <c r="P404" s="277">
        <v>0</v>
      </c>
      <c r="Q404" s="277">
        <v>44</v>
      </c>
      <c r="R404" s="277">
        <v>5</v>
      </c>
      <c r="S404" s="277">
        <v>49</v>
      </c>
      <c r="T404" s="277">
        <v>3</v>
      </c>
      <c r="U404" s="277">
        <v>3</v>
      </c>
      <c r="V404" s="277">
        <v>0</v>
      </c>
      <c r="W404" s="279" t="e">
        <f t="shared" si="6"/>
        <v>#REF!</v>
      </c>
      <c r="X404" s="279" t="s">
        <v>2049</v>
      </c>
      <c r="Y4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04" s="279">
        <f>IF(MAX(tbl2020POS[[#This Row],[P]:[PR]])=tbl2020POS[[#This Row],[P]],1,0)</f>
        <v>0</v>
      </c>
      <c r="AA404" s="279">
        <f>IF(tbl2020POS[[#This Row],[QUALP]]=1,IF(tbl2020POS[[#This Row],[GS]]&gt;=GS_TO_QUALIFY,1,0),0)</f>
        <v>0</v>
      </c>
      <c r="AB404" s="279">
        <f>IF(tbl2020POS[[#This Row],[QUALP]]=1,IF(tbl2020POS[[#This Row],[G]]-tbl2020POS[[#This Row],[GS]]&gt;=RP_APP_TO_QUALIFY,1,0),0)</f>
        <v>0</v>
      </c>
      <c r="AC404" s="279" t="e">
        <f>IF(tbl2020POS[[#This Row],[C]]&gt;=GAMES_TO_QUALIFY,1,IF(tbl2020POS[[#This Row],[PRIMPOS]]="C",1,0))</f>
        <v>#REF!</v>
      </c>
      <c r="AD404" s="279" t="e">
        <f>IF(tbl2020POS[[#This Row],[1B]]&gt;=GAMES_TO_QUALIFY,1,IF(tbl2020POS[[#This Row],[PRIMPOS]]="1B",1,0))</f>
        <v>#REF!</v>
      </c>
      <c r="AE404" s="279" t="e">
        <f>IF(tbl2020POS[[#This Row],[2B]]&gt;=GAMES_TO_QUALIFY,1,IF(tbl2020POS[[#This Row],[PRIMPOS]]="2B",1,0))</f>
        <v>#REF!</v>
      </c>
      <c r="AF404" s="279" t="e">
        <f>IF(tbl2020POS[[#This Row],[3B]]&gt;=GAMES_TO_QUALIFY,1,IF(tbl2020POS[[#This Row],[PRIMPOS]]="3B",1,0))</f>
        <v>#REF!</v>
      </c>
      <c r="AG404" s="279" t="e">
        <f>IF(tbl2020POS[[#This Row],[SS]]&gt;=GAMES_TO_QUALIFY,1,IF(tbl2020POS[[#This Row],[PRIMPOS]]="SS",1,0))</f>
        <v>#REF!</v>
      </c>
      <c r="AH404" s="279" t="e">
        <f>IF(tbl2020POS[[#This Row],[LF]]&gt;=GAMES_TO_QUALIFY,1,0)</f>
        <v>#REF!</v>
      </c>
      <c r="AI404" s="279" t="e">
        <f>IF(tbl2020POS[[#This Row],[CF]]&gt;=GAMES_TO_QUALIFY,1,0)</f>
        <v>#REF!</v>
      </c>
      <c r="AJ404" s="279" t="e">
        <f>IF(tbl2020POS[[#This Row],[RF]]&gt;=GAMES_TO_QUALIFY,1,0)</f>
        <v>#REF!</v>
      </c>
      <c r="AK404" s="279" t="e">
        <f>IF(tbl2020POS[[#This Row],[OF]]&gt;=GAMES_TO_QUALIFY,1,IF(tbl2020POS[[#This Row],[PRIMPOS]]="OF",1,0))</f>
        <v>#REF!</v>
      </c>
      <c r="AL404" s="279" t="e">
        <f>IF(tbl2020POS[[#This Row],[DH]]&gt;=GAMES_TO_QUALIFY,1,IF(tbl2020POS[[#This Row],[PRIMPOS]]="DH",1,0))</f>
        <v>#REF!</v>
      </c>
      <c r="AM404" s="279" t="e" cm="1">
        <f t="array" aca="1" ref="AM4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4" s="280" t="str">
        <f>IFERROR(LEFT(tbl2020POS[[#This Row],[POSROUGH]],LEN(tbl2020POS[[#This Row],[POSROUGH]])-1),"")</f>
        <v/>
      </c>
      <c r="AP40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5" spans="1:42" x14ac:dyDescent="0.3">
      <c r="A405" s="277">
        <v>402</v>
      </c>
      <c r="B405" t="s">
        <v>20964</v>
      </c>
      <c r="C405" s="277">
        <v>25</v>
      </c>
      <c r="D405" s="278" t="s">
        <v>1405</v>
      </c>
      <c r="E405" s="277">
        <v>2</v>
      </c>
      <c r="F405" s="277">
        <v>26</v>
      </c>
      <c r="G405" s="277">
        <v>0</v>
      </c>
      <c r="H405" s="277">
        <v>0</v>
      </c>
      <c r="I405" s="277">
        <v>26</v>
      </c>
      <c r="J405" s="277">
        <v>26</v>
      </c>
      <c r="K405" s="277">
        <v>0</v>
      </c>
      <c r="L405" s="277">
        <v>0</v>
      </c>
      <c r="M405" s="277">
        <v>0</v>
      </c>
      <c r="N405" s="277">
        <v>0</v>
      </c>
      <c r="O405" s="277">
        <v>0</v>
      </c>
      <c r="P405" s="277">
        <v>0</v>
      </c>
      <c r="Q405" s="277">
        <v>0</v>
      </c>
      <c r="R405" s="277">
        <v>0</v>
      </c>
      <c r="S405" s="277">
        <v>0</v>
      </c>
      <c r="T405" s="277">
        <v>0</v>
      </c>
      <c r="U405" s="277">
        <v>0</v>
      </c>
      <c r="V405" s="277">
        <v>0</v>
      </c>
      <c r="W405" s="279" t="e">
        <f t="shared" si="6"/>
        <v>#REF!</v>
      </c>
      <c r="X405" s="279" t="s">
        <v>20049</v>
      </c>
      <c r="Y4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5" s="279">
        <f>IF(MAX(tbl2020POS[[#This Row],[P]:[PR]])=tbl2020POS[[#This Row],[P]],1,0)</f>
        <v>1</v>
      </c>
      <c r="AA405" s="279">
        <f>IF(tbl2020POS[[#This Row],[QUALP]]=1,IF(tbl2020POS[[#This Row],[GS]]&gt;=GS_TO_QUALIFY,1,0),0)</f>
        <v>0</v>
      </c>
      <c r="AB405" s="279">
        <f>IF(tbl2020POS[[#This Row],[QUALP]]=1,IF(tbl2020POS[[#This Row],[G]]-tbl2020POS[[#This Row],[GS]]&gt;=RP_APP_TO_QUALIFY,1,0),0)</f>
        <v>1</v>
      </c>
      <c r="AC405" s="279" t="e">
        <f>IF(tbl2020POS[[#This Row],[C]]&gt;=GAMES_TO_QUALIFY,1,IF(tbl2020POS[[#This Row],[PRIMPOS]]="C",1,0))</f>
        <v>#REF!</v>
      </c>
      <c r="AD405" s="279" t="e">
        <f>IF(tbl2020POS[[#This Row],[1B]]&gt;=GAMES_TO_QUALIFY,1,IF(tbl2020POS[[#This Row],[PRIMPOS]]="1B",1,0))</f>
        <v>#REF!</v>
      </c>
      <c r="AE405" s="279" t="e">
        <f>IF(tbl2020POS[[#This Row],[2B]]&gt;=GAMES_TO_QUALIFY,1,IF(tbl2020POS[[#This Row],[PRIMPOS]]="2B",1,0))</f>
        <v>#REF!</v>
      </c>
      <c r="AF405" s="279" t="e">
        <f>IF(tbl2020POS[[#This Row],[3B]]&gt;=GAMES_TO_QUALIFY,1,IF(tbl2020POS[[#This Row],[PRIMPOS]]="3B",1,0))</f>
        <v>#REF!</v>
      </c>
      <c r="AG405" s="279" t="e">
        <f>IF(tbl2020POS[[#This Row],[SS]]&gt;=GAMES_TO_QUALIFY,1,IF(tbl2020POS[[#This Row],[PRIMPOS]]="SS",1,0))</f>
        <v>#REF!</v>
      </c>
      <c r="AH405" s="279" t="e">
        <f>IF(tbl2020POS[[#This Row],[LF]]&gt;=GAMES_TO_QUALIFY,1,0)</f>
        <v>#REF!</v>
      </c>
      <c r="AI405" s="279" t="e">
        <f>IF(tbl2020POS[[#This Row],[CF]]&gt;=GAMES_TO_QUALIFY,1,0)</f>
        <v>#REF!</v>
      </c>
      <c r="AJ405" s="279" t="e">
        <f>IF(tbl2020POS[[#This Row],[RF]]&gt;=GAMES_TO_QUALIFY,1,0)</f>
        <v>#REF!</v>
      </c>
      <c r="AK405" s="279" t="e">
        <f>IF(tbl2020POS[[#This Row],[OF]]&gt;=GAMES_TO_QUALIFY,1,IF(tbl2020POS[[#This Row],[PRIMPOS]]="OF",1,0))</f>
        <v>#REF!</v>
      </c>
      <c r="AL405" s="279" t="e">
        <f>IF(tbl2020POS[[#This Row],[DH]]&gt;=GAMES_TO_QUALIFY,1,IF(tbl2020POS[[#This Row],[PRIMPOS]]="DH",1,0))</f>
        <v>#REF!</v>
      </c>
      <c r="AM405" s="279" t="str" cm="1">
        <f t="array" aca="1" ref="AM4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5" s="280" t="str">
        <f>IFERROR(LEFT(tbl2020POS[[#This Row],[POSROUGH]],LEN(tbl2020POS[[#This Row],[POSROUGH]])-1),"")</f>
        <v/>
      </c>
      <c r="AP40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06" spans="1:42" x14ac:dyDescent="0.3">
      <c r="A406" s="277">
        <v>403</v>
      </c>
      <c r="B406" t="s">
        <v>20965</v>
      </c>
      <c r="C406" s="277">
        <v>21</v>
      </c>
      <c r="D406" s="278" t="s">
        <v>1372</v>
      </c>
      <c r="E406" s="277" t="s">
        <v>20557</v>
      </c>
      <c r="F406" s="277">
        <v>6</v>
      </c>
      <c r="G406" s="277">
        <v>6</v>
      </c>
      <c r="H406" s="277">
        <v>0</v>
      </c>
      <c r="I406" s="277">
        <v>6</v>
      </c>
      <c r="J406" s="277">
        <v>6</v>
      </c>
      <c r="K406" s="277">
        <v>0</v>
      </c>
      <c r="L406" s="277">
        <v>0</v>
      </c>
      <c r="M406" s="277">
        <v>0</v>
      </c>
      <c r="N406" s="277">
        <v>0</v>
      </c>
      <c r="O406" s="277">
        <v>0</v>
      </c>
      <c r="P406" s="277">
        <v>0</v>
      </c>
      <c r="Q406" s="277">
        <v>0</v>
      </c>
      <c r="R406" s="277">
        <v>0</v>
      </c>
      <c r="S406" s="277">
        <v>0</v>
      </c>
      <c r="T406" s="277">
        <v>0</v>
      </c>
      <c r="U406" s="277">
        <v>0</v>
      </c>
      <c r="V406" s="277">
        <v>0</v>
      </c>
      <c r="W406" s="279" t="e">
        <f t="shared" si="6"/>
        <v>#REF!</v>
      </c>
      <c r="X406" s="279" t="s">
        <v>17479</v>
      </c>
      <c r="Y4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6" s="279">
        <f>IF(MAX(tbl2020POS[[#This Row],[P]:[PR]])=tbl2020POS[[#This Row],[P]],1,0)</f>
        <v>1</v>
      </c>
      <c r="AA406" s="279">
        <f>IF(tbl2020POS[[#This Row],[QUALP]]=1,IF(tbl2020POS[[#This Row],[GS]]&gt;=GS_TO_QUALIFY,1,0),0)</f>
        <v>0</v>
      </c>
      <c r="AB406" s="279">
        <f>IF(tbl2020POS[[#This Row],[QUALP]]=1,IF(tbl2020POS[[#This Row],[G]]-tbl2020POS[[#This Row],[GS]]&gt;=RP_APP_TO_QUALIFY,1,0),0)</f>
        <v>0</v>
      </c>
      <c r="AC406" s="279" t="e">
        <f>IF(tbl2020POS[[#This Row],[C]]&gt;=GAMES_TO_QUALIFY,1,IF(tbl2020POS[[#This Row],[PRIMPOS]]="C",1,0))</f>
        <v>#REF!</v>
      </c>
      <c r="AD406" s="279" t="e">
        <f>IF(tbl2020POS[[#This Row],[1B]]&gt;=GAMES_TO_QUALIFY,1,IF(tbl2020POS[[#This Row],[PRIMPOS]]="1B",1,0))</f>
        <v>#REF!</v>
      </c>
      <c r="AE406" s="279" t="e">
        <f>IF(tbl2020POS[[#This Row],[2B]]&gt;=GAMES_TO_QUALIFY,1,IF(tbl2020POS[[#This Row],[PRIMPOS]]="2B",1,0))</f>
        <v>#REF!</v>
      </c>
      <c r="AF406" s="279" t="e">
        <f>IF(tbl2020POS[[#This Row],[3B]]&gt;=GAMES_TO_QUALIFY,1,IF(tbl2020POS[[#This Row],[PRIMPOS]]="3B",1,0))</f>
        <v>#REF!</v>
      </c>
      <c r="AG406" s="279" t="e">
        <f>IF(tbl2020POS[[#This Row],[SS]]&gt;=GAMES_TO_QUALIFY,1,IF(tbl2020POS[[#This Row],[PRIMPOS]]="SS",1,0))</f>
        <v>#REF!</v>
      </c>
      <c r="AH406" s="279" t="e">
        <f>IF(tbl2020POS[[#This Row],[LF]]&gt;=GAMES_TO_QUALIFY,1,0)</f>
        <v>#REF!</v>
      </c>
      <c r="AI406" s="279" t="e">
        <f>IF(tbl2020POS[[#This Row],[CF]]&gt;=GAMES_TO_QUALIFY,1,0)</f>
        <v>#REF!</v>
      </c>
      <c r="AJ406" s="279" t="e">
        <f>IF(tbl2020POS[[#This Row],[RF]]&gt;=GAMES_TO_QUALIFY,1,0)</f>
        <v>#REF!</v>
      </c>
      <c r="AK406" s="279" t="e">
        <f>IF(tbl2020POS[[#This Row],[OF]]&gt;=GAMES_TO_QUALIFY,1,IF(tbl2020POS[[#This Row],[PRIMPOS]]="OF",1,0))</f>
        <v>#REF!</v>
      </c>
      <c r="AL406" s="279" t="e">
        <f>IF(tbl2020POS[[#This Row],[DH]]&gt;=GAMES_TO_QUALIFY,1,IF(tbl2020POS[[#This Row],[PRIMPOS]]="DH",1,0))</f>
        <v>#REF!</v>
      </c>
      <c r="AM406" s="279" t="str" cm="1">
        <f t="array" aca="1" ref="AM4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6" s="280" t="str">
        <f>IFERROR(LEFT(tbl2020POS[[#This Row],[POSROUGH]],LEN(tbl2020POS[[#This Row],[POSROUGH]])-1),"")</f>
        <v/>
      </c>
      <c r="AP40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07" spans="1:42" x14ac:dyDescent="0.3">
      <c r="A407" s="277">
        <v>404</v>
      </c>
      <c r="B407" t="s">
        <v>20966</v>
      </c>
      <c r="C407" s="277">
        <v>23</v>
      </c>
      <c r="D407" s="278" t="s">
        <v>20563</v>
      </c>
      <c r="E407" s="277">
        <v>2</v>
      </c>
      <c r="F407" s="277">
        <v>4</v>
      </c>
      <c r="G407" s="277">
        <v>0</v>
      </c>
      <c r="H407" s="277">
        <v>0</v>
      </c>
      <c r="I407" s="277">
        <v>4</v>
      </c>
      <c r="J407" s="277">
        <v>4</v>
      </c>
      <c r="K407" s="277">
        <v>0</v>
      </c>
      <c r="L407" s="277">
        <v>0</v>
      </c>
      <c r="M407" s="277">
        <v>0</v>
      </c>
      <c r="N407" s="277">
        <v>0</v>
      </c>
      <c r="O407" s="277">
        <v>0</v>
      </c>
      <c r="P407" s="277">
        <v>0</v>
      </c>
      <c r="Q407" s="277">
        <v>0</v>
      </c>
      <c r="R407" s="277">
        <v>0</v>
      </c>
      <c r="S407" s="277">
        <v>0</v>
      </c>
      <c r="T407" s="277">
        <v>0</v>
      </c>
      <c r="U407" s="277">
        <v>0</v>
      </c>
      <c r="V407" s="277">
        <v>0</v>
      </c>
      <c r="W407" s="279" t="e">
        <f t="shared" si="6"/>
        <v>#REF!</v>
      </c>
      <c r="X407" s="279" t="s">
        <v>15984</v>
      </c>
      <c r="Y4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7" s="279">
        <f>IF(MAX(tbl2020POS[[#This Row],[P]:[PR]])=tbl2020POS[[#This Row],[P]],1,0)</f>
        <v>1</v>
      </c>
      <c r="AA407" s="279">
        <f>IF(tbl2020POS[[#This Row],[QUALP]]=1,IF(tbl2020POS[[#This Row],[GS]]&gt;=GS_TO_QUALIFY,1,0),0)</f>
        <v>0</v>
      </c>
      <c r="AB407" s="279">
        <f>IF(tbl2020POS[[#This Row],[QUALP]]=1,IF(tbl2020POS[[#This Row],[G]]-tbl2020POS[[#This Row],[GS]]&gt;=RP_APP_TO_QUALIFY,1,0),0)</f>
        <v>0</v>
      </c>
      <c r="AC407" s="279" t="e">
        <f>IF(tbl2020POS[[#This Row],[C]]&gt;=GAMES_TO_QUALIFY,1,IF(tbl2020POS[[#This Row],[PRIMPOS]]="C",1,0))</f>
        <v>#REF!</v>
      </c>
      <c r="AD407" s="279" t="e">
        <f>IF(tbl2020POS[[#This Row],[1B]]&gt;=GAMES_TO_QUALIFY,1,IF(tbl2020POS[[#This Row],[PRIMPOS]]="1B",1,0))</f>
        <v>#REF!</v>
      </c>
      <c r="AE407" s="279" t="e">
        <f>IF(tbl2020POS[[#This Row],[2B]]&gt;=GAMES_TO_QUALIFY,1,IF(tbl2020POS[[#This Row],[PRIMPOS]]="2B",1,0))</f>
        <v>#REF!</v>
      </c>
      <c r="AF407" s="279" t="e">
        <f>IF(tbl2020POS[[#This Row],[3B]]&gt;=GAMES_TO_QUALIFY,1,IF(tbl2020POS[[#This Row],[PRIMPOS]]="3B",1,0))</f>
        <v>#REF!</v>
      </c>
      <c r="AG407" s="279" t="e">
        <f>IF(tbl2020POS[[#This Row],[SS]]&gt;=GAMES_TO_QUALIFY,1,IF(tbl2020POS[[#This Row],[PRIMPOS]]="SS",1,0))</f>
        <v>#REF!</v>
      </c>
      <c r="AH407" s="279" t="e">
        <f>IF(tbl2020POS[[#This Row],[LF]]&gt;=GAMES_TO_QUALIFY,1,0)</f>
        <v>#REF!</v>
      </c>
      <c r="AI407" s="279" t="e">
        <f>IF(tbl2020POS[[#This Row],[CF]]&gt;=GAMES_TO_QUALIFY,1,0)</f>
        <v>#REF!</v>
      </c>
      <c r="AJ407" s="279" t="e">
        <f>IF(tbl2020POS[[#This Row],[RF]]&gt;=GAMES_TO_QUALIFY,1,0)</f>
        <v>#REF!</v>
      </c>
      <c r="AK407" s="279" t="e">
        <f>IF(tbl2020POS[[#This Row],[OF]]&gt;=GAMES_TO_QUALIFY,1,IF(tbl2020POS[[#This Row],[PRIMPOS]]="OF",1,0))</f>
        <v>#REF!</v>
      </c>
      <c r="AL407" s="279" t="e">
        <f>IF(tbl2020POS[[#This Row],[DH]]&gt;=GAMES_TO_QUALIFY,1,IF(tbl2020POS[[#This Row],[PRIMPOS]]="DH",1,0))</f>
        <v>#REF!</v>
      </c>
      <c r="AM407" s="279" t="str" cm="1">
        <f t="array" aca="1" ref="AM4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7" s="280" t="str">
        <f>IFERROR(LEFT(tbl2020POS[[#This Row],[POSROUGH]],LEN(tbl2020POS[[#This Row],[POSROUGH]])-1),"")</f>
        <v/>
      </c>
      <c r="AP40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08" spans="1:42" x14ac:dyDescent="0.3">
      <c r="A408" s="277">
        <v>405</v>
      </c>
      <c r="B408" t="s">
        <v>20967</v>
      </c>
      <c r="C408" s="277">
        <v>30</v>
      </c>
      <c r="D408" s="278" t="s">
        <v>20565</v>
      </c>
      <c r="E408" s="277">
        <v>7</v>
      </c>
      <c r="F408" s="277">
        <v>35</v>
      </c>
      <c r="G408" s="277">
        <v>15</v>
      </c>
      <c r="H408" s="277">
        <v>35</v>
      </c>
      <c r="I408" s="277">
        <v>19</v>
      </c>
      <c r="J408" s="277">
        <v>0</v>
      </c>
      <c r="K408" s="277">
        <v>0</v>
      </c>
      <c r="L408" s="277">
        <v>0</v>
      </c>
      <c r="M408" s="277">
        <v>11</v>
      </c>
      <c r="N408" s="277">
        <v>10</v>
      </c>
      <c r="O408" s="277">
        <v>0</v>
      </c>
      <c r="P408" s="277">
        <v>0</v>
      </c>
      <c r="Q408" s="277">
        <v>0</v>
      </c>
      <c r="R408" s="277">
        <v>0</v>
      </c>
      <c r="S408" s="277">
        <v>0</v>
      </c>
      <c r="T408" s="277">
        <v>10</v>
      </c>
      <c r="U408" s="277">
        <v>12</v>
      </c>
      <c r="V408" s="277">
        <v>0</v>
      </c>
      <c r="W408" s="279" t="e">
        <f t="shared" si="6"/>
        <v>#REF!</v>
      </c>
      <c r="X408" s="279" t="s">
        <v>12161</v>
      </c>
      <c r="Y4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408" s="279">
        <f>IF(MAX(tbl2020POS[[#This Row],[P]:[PR]])=tbl2020POS[[#This Row],[P]],1,0)</f>
        <v>0</v>
      </c>
      <c r="AA408" s="279">
        <f>IF(tbl2020POS[[#This Row],[QUALP]]=1,IF(tbl2020POS[[#This Row],[GS]]&gt;=GS_TO_QUALIFY,1,0),0)</f>
        <v>0</v>
      </c>
      <c r="AB408" s="279">
        <f>IF(tbl2020POS[[#This Row],[QUALP]]=1,IF(tbl2020POS[[#This Row],[G]]-tbl2020POS[[#This Row],[GS]]&gt;=RP_APP_TO_QUALIFY,1,0),0)</f>
        <v>0</v>
      </c>
      <c r="AC408" s="279" t="e">
        <f>IF(tbl2020POS[[#This Row],[C]]&gt;=GAMES_TO_QUALIFY,1,IF(tbl2020POS[[#This Row],[PRIMPOS]]="C",1,0))</f>
        <v>#REF!</v>
      </c>
      <c r="AD408" s="279" t="e">
        <f>IF(tbl2020POS[[#This Row],[1B]]&gt;=GAMES_TO_QUALIFY,1,IF(tbl2020POS[[#This Row],[PRIMPOS]]="1B",1,0))</f>
        <v>#REF!</v>
      </c>
      <c r="AE408" s="279" t="e">
        <f>IF(tbl2020POS[[#This Row],[2B]]&gt;=GAMES_TO_QUALIFY,1,IF(tbl2020POS[[#This Row],[PRIMPOS]]="2B",1,0))</f>
        <v>#REF!</v>
      </c>
      <c r="AF408" s="279" t="e">
        <f>IF(tbl2020POS[[#This Row],[3B]]&gt;=GAMES_TO_QUALIFY,1,IF(tbl2020POS[[#This Row],[PRIMPOS]]="3B",1,0))</f>
        <v>#REF!</v>
      </c>
      <c r="AG408" s="279" t="e">
        <f>IF(tbl2020POS[[#This Row],[SS]]&gt;=GAMES_TO_QUALIFY,1,IF(tbl2020POS[[#This Row],[PRIMPOS]]="SS",1,0))</f>
        <v>#REF!</v>
      </c>
      <c r="AH408" s="279" t="e">
        <f>IF(tbl2020POS[[#This Row],[LF]]&gt;=GAMES_TO_QUALIFY,1,0)</f>
        <v>#REF!</v>
      </c>
      <c r="AI408" s="279" t="e">
        <f>IF(tbl2020POS[[#This Row],[CF]]&gt;=GAMES_TO_QUALIFY,1,0)</f>
        <v>#REF!</v>
      </c>
      <c r="AJ408" s="279" t="e">
        <f>IF(tbl2020POS[[#This Row],[RF]]&gt;=GAMES_TO_QUALIFY,1,0)</f>
        <v>#REF!</v>
      </c>
      <c r="AK408" s="279" t="e">
        <f>IF(tbl2020POS[[#This Row],[OF]]&gt;=GAMES_TO_QUALIFY,1,IF(tbl2020POS[[#This Row],[PRIMPOS]]="OF",1,0))</f>
        <v>#REF!</v>
      </c>
      <c r="AL408" s="279" t="e">
        <f>IF(tbl2020POS[[#This Row],[DH]]&gt;=GAMES_TO_QUALIFY,1,IF(tbl2020POS[[#This Row],[PRIMPOS]]="DH",1,0))</f>
        <v>#REF!</v>
      </c>
      <c r="AM408" s="279" t="e" cm="1">
        <f t="array" aca="1" ref="AM4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8" s="280" t="str">
        <f>IFERROR(LEFT(tbl2020POS[[#This Row],[POSROUGH]],LEN(tbl2020POS[[#This Row],[POSROUGH]])-1),"")</f>
        <v/>
      </c>
      <c r="AP40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9" spans="1:42" x14ac:dyDescent="0.3">
      <c r="A409" s="277">
        <v>406</v>
      </c>
      <c r="B409" t="s">
        <v>20968</v>
      </c>
      <c r="C409" s="277">
        <v>27</v>
      </c>
      <c r="D409" s="278" t="s">
        <v>20607</v>
      </c>
      <c r="E409" s="277">
        <v>4</v>
      </c>
      <c r="F409" s="277">
        <v>19</v>
      </c>
      <c r="G409" s="277">
        <v>0</v>
      </c>
      <c r="H409" s="277">
        <v>0</v>
      </c>
      <c r="I409" s="277">
        <v>19</v>
      </c>
      <c r="J409" s="277">
        <v>19</v>
      </c>
      <c r="K409" s="277">
        <v>0</v>
      </c>
      <c r="L409" s="277">
        <v>0</v>
      </c>
      <c r="M409" s="277">
        <v>0</v>
      </c>
      <c r="N409" s="277">
        <v>0</v>
      </c>
      <c r="O409" s="277">
        <v>0</v>
      </c>
      <c r="P409" s="277">
        <v>0</v>
      </c>
      <c r="Q409" s="277">
        <v>0</v>
      </c>
      <c r="R409" s="277">
        <v>0</v>
      </c>
      <c r="S409" s="277">
        <v>0</v>
      </c>
      <c r="T409" s="277">
        <v>0</v>
      </c>
      <c r="U409" s="277">
        <v>0</v>
      </c>
      <c r="V409" s="277">
        <v>0</v>
      </c>
      <c r="W409" s="279" t="e">
        <f t="shared" si="6"/>
        <v>#REF!</v>
      </c>
      <c r="X409" s="279" t="s">
        <v>14568</v>
      </c>
      <c r="Y4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9" s="279">
        <f>IF(MAX(tbl2020POS[[#This Row],[P]:[PR]])=tbl2020POS[[#This Row],[P]],1,0)</f>
        <v>1</v>
      </c>
      <c r="AA409" s="279">
        <f>IF(tbl2020POS[[#This Row],[QUALP]]=1,IF(tbl2020POS[[#This Row],[GS]]&gt;=GS_TO_QUALIFY,1,0),0)</f>
        <v>0</v>
      </c>
      <c r="AB409" s="279">
        <f>IF(tbl2020POS[[#This Row],[QUALP]]=1,IF(tbl2020POS[[#This Row],[G]]-tbl2020POS[[#This Row],[GS]]&gt;=RP_APP_TO_QUALIFY,1,0),0)</f>
        <v>1</v>
      </c>
      <c r="AC409" s="279" t="e">
        <f>IF(tbl2020POS[[#This Row],[C]]&gt;=GAMES_TO_QUALIFY,1,IF(tbl2020POS[[#This Row],[PRIMPOS]]="C",1,0))</f>
        <v>#REF!</v>
      </c>
      <c r="AD409" s="279" t="e">
        <f>IF(tbl2020POS[[#This Row],[1B]]&gt;=GAMES_TO_QUALIFY,1,IF(tbl2020POS[[#This Row],[PRIMPOS]]="1B",1,0))</f>
        <v>#REF!</v>
      </c>
      <c r="AE409" s="279" t="e">
        <f>IF(tbl2020POS[[#This Row],[2B]]&gt;=GAMES_TO_QUALIFY,1,IF(tbl2020POS[[#This Row],[PRIMPOS]]="2B",1,0))</f>
        <v>#REF!</v>
      </c>
      <c r="AF409" s="279" t="e">
        <f>IF(tbl2020POS[[#This Row],[3B]]&gt;=GAMES_TO_QUALIFY,1,IF(tbl2020POS[[#This Row],[PRIMPOS]]="3B",1,0))</f>
        <v>#REF!</v>
      </c>
      <c r="AG409" s="279" t="e">
        <f>IF(tbl2020POS[[#This Row],[SS]]&gt;=GAMES_TO_QUALIFY,1,IF(tbl2020POS[[#This Row],[PRIMPOS]]="SS",1,0))</f>
        <v>#REF!</v>
      </c>
      <c r="AH409" s="279" t="e">
        <f>IF(tbl2020POS[[#This Row],[LF]]&gt;=GAMES_TO_QUALIFY,1,0)</f>
        <v>#REF!</v>
      </c>
      <c r="AI409" s="279" t="e">
        <f>IF(tbl2020POS[[#This Row],[CF]]&gt;=GAMES_TO_QUALIFY,1,0)</f>
        <v>#REF!</v>
      </c>
      <c r="AJ409" s="279" t="e">
        <f>IF(tbl2020POS[[#This Row],[RF]]&gt;=GAMES_TO_QUALIFY,1,0)</f>
        <v>#REF!</v>
      </c>
      <c r="AK409" s="279" t="e">
        <f>IF(tbl2020POS[[#This Row],[OF]]&gt;=GAMES_TO_QUALIFY,1,IF(tbl2020POS[[#This Row],[PRIMPOS]]="OF",1,0))</f>
        <v>#REF!</v>
      </c>
      <c r="AL409" s="279" t="e">
        <f>IF(tbl2020POS[[#This Row],[DH]]&gt;=GAMES_TO_QUALIFY,1,IF(tbl2020POS[[#This Row],[PRIMPOS]]="DH",1,0))</f>
        <v>#REF!</v>
      </c>
      <c r="AM409" s="279" t="str" cm="1">
        <f t="array" aca="1" ref="AM4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9" s="280" t="str">
        <f>IFERROR(LEFT(tbl2020POS[[#This Row],[POSROUGH]],LEN(tbl2020POS[[#This Row],[POSROUGH]])-1),"")</f>
        <v/>
      </c>
      <c r="AP40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0" spans="1:42" x14ac:dyDescent="0.3">
      <c r="A410" s="277">
        <v>407</v>
      </c>
      <c r="B410" t="s">
        <v>20969</v>
      </c>
      <c r="C410" s="277">
        <v>22</v>
      </c>
      <c r="D410" s="278" t="s">
        <v>1446</v>
      </c>
      <c r="E410" s="277" t="s">
        <v>20557</v>
      </c>
      <c r="F410" s="277">
        <v>24</v>
      </c>
      <c r="G410" s="277">
        <v>19</v>
      </c>
      <c r="H410" s="277">
        <v>24</v>
      </c>
      <c r="I410" s="277">
        <v>21</v>
      </c>
      <c r="J410" s="277">
        <v>0</v>
      </c>
      <c r="K410" s="277">
        <v>0</v>
      </c>
      <c r="L410" s="277">
        <v>0</v>
      </c>
      <c r="M410" s="277">
        <v>0</v>
      </c>
      <c r="N410" s="277">
        <v>0</v>
      </c>
      <c r="O410" s="277">
        <v>21</v>
      </c>
      <c r="P410" s="277">
        <v>0</v>
      </c>
      <c r="Q410" s="277">
        <v>0</v>
      </c>
      <c r="R410" s="277">
        <v>0</v>
      </c>
      <c r="S410" s="277">
        <v>0</v>
      </c>
      <c r="T410" s="277">
        <v>2</v>
      </c>
      <c r="U410" s="277">
        <v>2</v>
      </c>
      <c r="V410" s="277">
        <v>2</v>
      </c>
      <c r="W410" s="279" t="e">
        <f t="shared" si="6"/>
        <v>#REF!</v>
      </c>
      <c r="X410" s="279" t="s">
        <v>20100</v>
      </c>
      <c r="Y4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10" s="279">
        <f>IF(MAX(tbl2020POS[[#This Row],[P]:[PR]])=tbl2020POS[[#This Row],[P]],1,0)</f>
        <v>0</v>
      </c>
      <c r="AA410" s="279">
        <f>IF(tbl2020POS[[#This Row],[QUALP]]=1,IF(tbl2020POS[[#This Row],[GS]]&gt;=GS_TO_QUALIFY,1,0),0)</f>
        <v>0</v>
      </c>
      <c r="AB410" s="279">
        <f>IF(tbl2020POS[[#This Row],[QUALP]]=1,IF(tbl2020POS[[#This Row],[G]]-tbl2020POS[[#This Row],[GS]]&gt;=RP_APP_TO_QUALIFY,1,0),0)</f>
        <v>0</v>
      </c>
      <c r="AC410" s="279" t="e">
        <f>IF(tbl2020POS[[#This Row],[C]]&gt;=GAMES_TO_QUALIFY,1,IF(tbl2020POS[[#This Row],[PRIMPOS]]="C",1,0))</f>
        <v>#REF!</v>
      </c>
      <c r="AD410" s="279" t="e">
        <f>IF(tbl2020POS[[#This Row],[1B]]&gt;=GAMES_TO_QUALIFY,1,IF(tbl2020POS[[#This Row],[PRIMPOS]]="1B",1,0))</f>
        <v>#REF!</v>
      </c>
      <c r="AE410" s="279" t="e">
        <f>IF(tbl2020POS[[#This Row],[2B]]&gt;=GAMES_TO_QUALIFY,1,IF(tbl2020POS[[#This Row],[PRIMPOS]]="2B",1,0))</f>
        <v>#REF!</v>
      </c>
      <c r="AF410" s="279" t="e">
        <f>IF(tbl2020POS[[#This Row],[3B]]&gt;=GAMES_TO_QUALIFY,1,IF(tbl2020POS[[#This Row],[PRIMPOS]]="3B",1,0))</f>
        <v>#REF!</v>
      </c>
      <c r="AG410" s="279" t="e">
        <f>IF(tbl2020POS[[#This Row],[SS]]&gt;=GAMES_TO_QUALIFY,1,IF(tbl2020POS[[#This Row],[PRIMPOS]]="SS",1,0))</f>
        <v>#REF!</v>
      </c>
      <c r="AH410" s="279" t="e">
        <f>IF(tbl2020POS[[#This Row],[LF]]&gt;=GAMES_TO_QUALIFY,1,0)</f>
        <v>#REF!</v>
      </c>
      <c r="AI410" s="279" t="e">
        <f>IF(tbl2020POS[[#This Row],[CF]]&gt;=GAMES_TO_QUALIFY,1,0)</f>
        <v>#REF!</v>
      </c>
      <c r="AJ410" s="279" t="e">
        <f>IF(tbl2020POS[[#This Row],[RF]]&gt;=GAMES_TO_QUALIFY,1,0)</f>
        <v>#REF!</v>
      </c>
      <c r="AK410" s="279" t="e">
        <f>IF(tbl2020POS[[#This Row],[OF]]&gt;=GAMES_TO_QUALIFY,1,IF(tbl2020POS[[#This Row],[PRIMPOS]]="OF",1,0))</f>
        <v>#REF!</v>
      </c>
      <c r="AL410" s="279" t="e">
        <f>IF(tbl2020POS[[#This Row],[DH]]&gt;=GAMES_TO_QUALIFY,1,IF(tbl2020POS[[#This Row],[PRIMPOS]]="DH",1,0))</f>
        <v>#REF!</v>
      </c>
      <c r="AM410" s="279" t="e" cm="1">
        <f t="array" aca="1" ref="AM4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0" s="280" t="str">
        <f>IFERROR(LEFT(tbl2020POS[[#This Row],[POSROUGH]],LEN(tbl2020POS[[#This Row],[POSROUGH]])-1),"")</f>
        <v/>
      </c>
      <c r="AP41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1" spans="1:42" x14ac:dyDescent="0.3">
      <c r="A411" s="277">
        <v>408</v>
      </c>
      <c r="B411" t="s">
        <v>20970</v>
      </c>
      <c r="C411" s="277">
        <v>29</v>
      </c>
      <c r="D411" s="278" t="s">
        <v>1464</v>
      </c>
      <c r="E411" s="277">
        <v>8</v>
      </c>
      <c r="F411" s="277">
        <v>16</v>
      </c>
      <c r="G411" s="277">
        <v>15</v>
      </c>
      <c r="H411" s="277">
        <v>16</v>
      </c>
      <c r="I411" s="277">
        <v>16</v>
      </c>
      <c r="J411" s="277">
        <v>0</v>
      </c>
      <c r="K411" s="277">
        <v>0</v>
      </c>
      <c r="L411" s="277">
        <v>0</v>
      </c>
      <c r="M411" s="277">
        <v>5</v>
      </c>
      <c r="N411" s="277">
        <v>0</v>
      </c>
      <c r="O411" s="277">
        <v>10</v>
      </c>
      <c r="P411" s="277">
        <v>0</v>
      </c>
      <c r="Q411" s="277">
        <v>0</v>
      </c>
      <c r="R411" s="277">
        <v>3</v>
      </c>
      <c r="S411" s="277">
        <v>3</v>
      </c>
      <c r="T411" s="277">
        <v>0</v>
      </c>
      <c r="U411" s="277">
        <v>1</v>
      </c>
      <c r="V411" s="277">
        <v>0</v>
      </c>
      <c r="W411" s="279" t="e">
        <f t="shared" si="6"/>
        <v>#REF!</v>
      </c>
      <c r="X411" s="279" t="s">
        <v>13183</v>
      </c>
      <c r="Y4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11" s="279">
        <f>IF(MAX(tbl2020POS[[#This Row],[P]:[PR]])=tbl2020POS[[#This Row],[P]],1,0)</f>
        <v>0</v>
      </c>
      <c r="AA411" s="279">
        <f>IF(tbl2020POS[[#This Row],[QUALP]]=1,IF(tbl2020POS[[#This Row],[GS]]&gt;=GS_TO_QUALIFY,1,0),0)</f>
        <v>0</v>
      </c>
      <c r="AB411" s="279">
        <f>IF(tbl2020POS[[#This Row],[QUALP]]=1,IF(tbl2020POS[[#This Row],[G]]-tbl2020POS[[#This Row],[GS]]&gt;=RP_APP_TO_QUALIFY,1,0),0)</f>
        <v>0</v>
      </c>
      <c r="AC411" s="279" t="e">
        <f>IF(tbl2020POS[[#This Row],[C]]&gt;=GAMES_TO_QUALIFY,1,IF(tbl2020POS[[#This Row],[PRIMPOS]]="C",1,0))</f>
        <v>#REF!</v>
      </c>
      <c r="AD411" s="279" t="e">
        <f>IF(tbl2020POS[[#This Row],[1B]]&gt;=GAMES_TO_QUALIFY,1,IF(tbl2020POS[[#This Row],[PRIMPOS]]="1B",1,0))</f>
        <v>#REF!</v>
      </c>
      <c r="AE411" s="279" t="e">
        <f>IF(tbl2020POS[[#This Row],[2B]]&gt;=GAMES_TO_QUALIFY,1,IF(tbl2020POS[[#This Row],[PRIMPOS]]="2B",1,0))</f>
        <v>#REF!</v>
      </c>
      <c r="AF411" s="279" t="e">
        <f>IF(tbl2020POS[[#This Row],[3B]]&gt;=GAMES_TO_QUALIFY,1,IF(tbl2020POS[[#This Row],[PRIMPOS]]="3B",1,0))</f>
        <v>#REF!</v>
      </c>
      <c r="AG411" s="279" t="e">
        <f>IF(tbl2020POS[[#This Row],[SS]]&gt;=GAMES_TO_QUALIFY,1,IF(tbl2020POS[[#This Row],[PRIMPOS]]="SS",1,0))</f>
        <v>#REF!</v>
      </c>
      <c r="AH411" s="279" t="e">
        <f>IF(tbl2020POS[[#This Row],[LF]]&gt;=GAMES_TO_QUALIFY,1,0)</f>
        <v>#REF!</v>
      </c>
      <c r="AI411" s="279" t="e">
        <f>IF(tbl2020POS[[#This Row],[CF]]&gt;=GAMES_TO_QUALIFY,1,0)</f>
        <v>#REF!</v>
      </c>
      <c r="AJ411" s="279" t="e">
        <f>IF(tbl2020POS[[#This Row],[RF]]&gt;=GAMES_TO_QUALIFY,1,0)</f>
        <v>#REF!</v>
      </c>
      <c r="AK411" s="279" t="e">
        <f>IF(tbl2020POS[[#This Row],[OF]]&gt;=GAMES_TO_QUALIFY,1,IF(tbl2020POS[[#This Row],[PRIMPOS]]="OF",1,0))</f>
        <v>#REF!</v>
      </c>
      <c r="AL411" s="279" t="e">
        <f>IF(tbl2020POS[[#This Row],[DH]]&gt;=GAMES_TO_QUALIFY,1,IF(tbl2020POS[[#This Row],[PRIMPOS]]="DH",1,0))</f>
        <v>#REF!</v>
      </c>
      <c r="AM411" s="279" t="e" cm="1">
        <f t="array" aca="1" ref="AM4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1" s="280" t="str">
        <f>IFERROR(LEFT(tbl2020POS[[#This Row],[POSROUGH]],LEN(tbl2020POS[[#This Row],[POSROUGH]])-1),"")</f>
        <v/>
      </c>
      <c r="AP41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2" spans="1:42" x14ac:dyDescent="0.3">
      <c r="A412" s="277">
        <v>409</v>
      </c>
      <c r="B412" t="s">
        <v>20971</v>
      </c>
      <c r="C412" s="277">
        <v>33</v>
      </c>
      <c r="D412" s="278" t="s">
        <v>1430</v>
      </c>
      <c r="E412" s="277">
        <v>8</v>
      </c>
      <c r="F412" s="277">
        <v>11</v>
      </c>
      <c r="G412" s="277">
        <v>2</v>
      </c>
      <c r="H412" s="277">
        <v>0</v>
      </c>
      <c r="I412" s="277">
        <v>11</v>
      </c>
      <c r="J412" s="277">
        <v>11</v>
      </c>
      <c r="K412" s="277">
        <v>0</v>
      </c>
      <c r="L412" s="277">
        <v>0</v>
      </c>
      <c r="M412" s="277">
        <v>0</v>
      </c>
      <c r="N412" s="277">
        <v>0</v>
      </c>
      <c r="O412" s="277">
        <v>0</v>
      </c>
      <c r="P412" s="277">
        <v>0</v>
      </c>
      <c r="Q412" s="277">
        <v>0</v>
      </c>
      <c r="R412" s="277">
        <v>0</v>
      </c>
      <c r="S412" s="277">
        <v>0</v>
      </c>
      <c r="T412" s="277">
        <v>0</v>
      </c>
      <c r="U412" s="277">
        <v>0</v>
      </c>
      <c r="V412" s="277">
        <v>0</v>
      </c>
      <c r="W412" s="279" t="e">
        <f t="shared" si="6"/>
        <v>#REF!</v>
      </c>
      <c r="X412" s="279" t="s">
        <v>13724</v>
      </c>
      <c r="Y4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2" s="279">
        <f>IF(MAX(tbl2020POS[[#This Row],[P]:[PR]])=tbl2020POS[[#This Row],[P]],1,0)</f>
        <v>1</v>
      </c>
      <c r="AA412" s="279">
        <f>IF(tbl2020POS[[#This Row],[QUALP]]=1,IF(tbl2020POS[[#This Row],[GS]]&gt;=GS_TO_QUALIFY,1,0),0)</f>
        <v>0</v>
      </c>
      <c r="AB412" s="279">
        <f>IF(tbl2020POS[[#This Row],[QUALP]]=1,IF(tbl2020POS[[#This Row],[G]]-tbl2020POS[[#This Row],[GS]]&gt;=RP_APP_TO_QUALIFY,1,0),0)</f>
        <v>1</v>
      </c>
      <c r="AC412" s="279" t="e">
        <f>IF(tbl2020POS[[#This Row],[C]]&gt;=GAMES_TO_QUALIFY,1,IF(tbl2020POS[[#This Row],[PRIMPOS]]="C",1,0))</f>
        <v>#REF!</v>
      </c>
      <c r="AD412" s="279" t="e">
        <f>IF(tbl2020POS[[#This Row],[1B]]&gt;=GAMES_TO_QUALIFY,1,IF(tbl2020POS[[#This Row],[PRIMPOS]]="1B",1,0))</f>
        <v>#REF!</v>
      </c>
      <c r="AE412" s="279" t="e">
        <f>IF(tbl2020POS[[#This Row],[2B]]&gt;=GAMES_TO_QUALIFY,1,IF(tbl2020POS[[#This Row],[PRIMPOS]]="2B",1,0))</f>
        <v>#REF!</v>
      </c>
      <c r="AF412" s="279" t="e">
        <f>IF(tbl2020POS[[#This Row],[3B]]&gt;=GAMES_TO_QUALIFY,1,IF(tbl2020POS[[#This Row],[PRIMPOS]]="3B",1,0))</f>
        <v>#REF!</v>
      </c>
      <c r="AG412" s="279" t="e">
        <f>IF(tbl2020POS[[#This Row],[SS]]&gt;=GAMES_TO_QUALIFY,1,IF(tbl2020POS[[#This Row],[PRIMPOS]]="SS",1,0))</f>
        <v>#REF!</v>
      </c>
      <c r="AH412" s="279" t="e">
        <f>IF(tbl2020POS[[#This Row],[LF]]&gt;=GAMES_TO_QUALIFY,1,0)</f>
        <v>#REF!</v>
      </c>
      <c r="AI412" s="279" t="e">
        <f>IF(tbl2020POS[[#This Row],[CF]]&gt;=GAMES_TO_QUALIFY,1,0)</f>
        <v>#REF!</v>
      </c>
      <c r="AJ412" s="279" t="e">
        <f>IF(tbl2020POS[[#This Row],[RF]]&gt;=GAMES_TO_QUALIFY,1,0)</f>
        <v>#REF!</v>
      </c>
      <c r="AK412" s="279" t="e">
        <f>IF(tbl2020POS[[#This Row],[OF]]&gt;=GAMES_TO_QUALIFY,1,IF(tbl2020POS[[#This Row],[PRIMPOS]]="OF",1,0))</f>
        <v>#REF!</v>
      </c>
      <c r="AL412" s="279" t="e">
        <f>IF(tbl2020POS[[#This Row],[DH]]&gt;=GAMES_TO_QUALIFY,1,IF(tbl2020POS[[#This Row],[PRIMPOS]]="DH",1,0))</f>
        <v>#REF!</v>
      </c>
      <c r="AM412" s="279" t="str" cm="1">
        <f t="array" aca="1" ref="AM4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2" s="280" t="str">
        <f>IFERROR(LEFT(tbl2020POS[[#This Row],[POSROUGH]],LEN(tbl2020POS[[#This Row],[POSROUGH]])-1),"")</f>
        <v/>
      </c>
      <c r="AP41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3" spans="1:42" x14ac:dyDescent="0.3">
      <c r="A413" s="277">
        <v>410</v>
      </c>
      <c r="B413" t="s">
        <v>20972</v>
      </c>
      <c r="C413" s="277">
        <v>20</v>
      </c>
      <c r="D413" s="278" t="s">
        <v>20628</v>
      </c>
      <c r="E413" s="277" t="s">
        <v>20557</v>
      </c>
      <c r="F413" s="277">
        <v>40</v>
      </c>
      <c r="G413" s="277">
        <v>36</v>
      </c>
      <c r="H413" s="277">
        <v>40</v>
      </c>
      <c r="I413" s="277">
        <v>40</v>
      </c>
      <c r="J413" s="277">
        <v>0</v>
      </c>
      <c r="K413" s="277">
        <v>0</v>
      </c>
      <c r="L413" s="277">
        <v>0</v>
      </c>
      <c r="M413" s="277">
        <v>37</v>
      </c>
      <c r="N413" s="277">
        <v>0</v>
      </c>
      <c r="O413" s="277">
        <v>3</v>
      </c>
      <c r="P413" s="277">
        <v>0</v>
      </c>
      <c r="Q413" s="277">
        <v>0</v>
      </c>
      <c r="R413" s="277">
        <v>0</v>
      </c>
      <c r="S413" s="277">
        <v>0</v>
      </c>
      <c r="T413" s="277">
        <v>0</v>
      </c>
      <c r="U413" s="277">
        <v>1</v>
      </c>
      <c r="V413" s="277">
        <v>0</v>
      </c>
      <c r="W413" s="279" t="e">
        <f t="shared" si="6"/>
        <v>#REF!</v>
      </c>
      <c r="X413" s="279" t="s">
        <v>19902</v>
      </c>
      <c r="Y4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413" s="279">
        <f>IF(MAX(tbl2020POS[[#This Row],[P]:[PR]])=tbl2020POS[[#This Row],[P]],1,0)</f>
        <v>0</v>
      </c>
      <c r="AA413" s="279">
        <f>IF(tbl2020POS[[#This Row],[QUALP]]=1,IF(tbl2020POS[[#This Row],[GS]]&gt;=GS_TO_QUALIFY,1,0),0)</f>
        <v>0</v>
      </c>
      <c r="AB413" s="279">
        <f>IF(tbl2020POS[[#This Row],[QUALP]]=1,IF(tbl2020POS[[#This Row],[G]]-tbl2020POS[[#This Row],[GS]]&gt;=RP_APP_TO_QUALIFY,1,0),0)</f>
        <v>0</v>
      </c>
      <c r="AC413" s="279" t="e">
        <f>IF(tbl2020POS[[#This Row],[C]]&gt;=GAMES_TO_QUALIFY,1,IF(tbl2020POS[[#This Row],[PRIMPOS]]="C",1,0))</f>
        <v>#REF!</v>
      </c>
      <c r="AD413" s="279" t="e">
        <f>IF(tbl2020POS[[#This Row],[1B]]&gt;=GAMES_TO_QUALIFY,1,IF(tbl2020POS[[#This Row],[PRIMPOS]]="1B",1,0))</f>
        <v>#REF!</v>
      </c>
      <c r="AE413" s="279" t="e">
        <f>IF(tbl2020POS[[#This Row],[2B]]&gt;=GAMES_TO_QUALIFY,1,IF(tbl2020POS[[#This Row],[PRIMPOS]]="2B",1,0))</f>
        <v>#REF!</v>
      </c>
      <c r="AF413" s="279" t="e">
        <f>IF(tbl2020POS[[#This Row],[3B]]&gt;=GAMES_TO_QUALIFY,1,IF(tbl2020POS[[#This Row],[PRIMPOS]]="3B",1,0))</f>
        <v>#REF!</v>
      </c>
      <c r="AG413" s="279" t="e">
        <f>IF(tbl2020POS[[#This Row],[SS]]&gt;=GAMES_TO_QUALIFY,1,IF(tbl2020POS[[#This Row],[PRIMPOS]]="SS",1,0))</f>
        <v>#REF!</v>
      </c>
      <c r="AH413" s="279" t="e">
        <f>IF(tbl2020POS[[#This Row],[LF]]&gt;=GAMES_TO_QUALIFY,1,0)</f>
        <v>#REF!</v>
      </c>
      <c r="AI413" s="279" t="e">
        <f>IF(tbl2020POS[[#This Row],[CF]]&gt;=GAMES_TO_QUALIFY,1,0)</f>
        <v>#REF!</v>
      </c>
      <c r="AJ413" s="279" t="e">
        <f>IF(tbl2020POS[[#This Row],[RF]]&gt;=GAMES_TO_QUALIFY,1,0)</f>
        <v>#REF!</v>
      </c>
      <c r="AK413" s="279" t="e">
        <f>IF(tbl2020POS[[#This Row],[OF]]&gt;=GAMES_TO_QUALIFY,1,IF(tbl2020POS[[#This Row],[PRIMPOS]]="OF",1,0))</f>
        <v>#REF!</v>
      </c>
      <c r="AL413" s="279" t="e">
        <f>IF(tbl2020POS[[#This Row],[DH]]&gt;=GAMES_TO_QUALIFY,1,IF(tbl2020POS[[#This Row],[PRIMPOS]]="DH",1,0))</f>
        <v>#REF!</v>
      </c>
      <c r="AM413" s="279" t="e" cm="1">
        <f t="array" aca="1" ref="AM4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3" s="280" t="str">
        <f>IFERROR(LEFT(tbl2020POS[[#This Row],[POSROUGH]],LEN(tbl2020POS[[#This Row],[POSROUGH]])-1),"")</f>
        <v/>
      </c>
      <c r="AP41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4" spans="1:42" x14ac:dyDescent="0.3">
      <c r="A414" s="277">
        <v>411</v>
      </c>
      <c r="B414" t="s">
        <v>20973</v>
      </c>
      <c r="C414" s="277">
        <v>23</v>
      </c>
      <c r="D414" s="278" t="s">
        <v>1376</v>
      </c>
      <c r="E414" s="277" t="s">
        <v>20557</v>
      </c>
      <c r="F414" s="277">
        <v>5</v>
      </c>
      <c r="G414" s="277">
        <v>1</v>
      </c>
      <c r="H414" s="277">
        <v>0</v>
      </c>
      <c r="I414" s="277">
        <v>5</v>
      </c>
      <c r="J414" s="277">
        <v>5</v>
      </c>
      <c r="K414" s="277">
        <v>0</v>
      </c>
      <c r="L414" s="277">
        <v>0</v>
      </c>
      <c r="M414" s="277">
        <v>0</v>
      </c>
      <c r="N414" s="277">
        <v>0</v>
      </c>
      <c r="O414" s="277">
        <v>0</v>
      </c>
      <c r="P414" s="277">
        <v>0</v>
      </c>
      <c r="Q414" s="277">
        <v>0</v>
      </c>
      <c r="R414" s="277">
        <v>0</v>
      </c>
      <c r="S414" s="277">
        <v>0</v>
      </c>
      <c r="T414" s="277">
        <v>0</v>
      </c>
      <c r="U414" s="277">
        <v>0</v>
      </c>
      <c r="V414" s="277">
        <v>0</v>
      </c>
      <c r="W414" s="279" t="e">
        <f t="shared" si="6"/>
        <v>#REF!</v>
      </c>
      <c r="X414" s="279" t="s">
        <v>21908</v>
      </c>
      <c r="Y4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4" s="279">
        <f>IF(MAX(tbl2020POS[[#This Row],[P]:[PR]])=tbl2020POS[[#This Row],[P]],1,0)</f>
        <v>1</v>
      </c>
      <c r="AA414" s="279">
        <f>IF(tbl2020POS[[#This Row],[QUALP]]=1,IF(tbl2020POS[[#This Row],[GS]]&gt;=GS_TO_QUALIFY,1,0),0)</f>
        <v>0</v>
      </c>
      <c r="AB414" s="279">
        <f>IF(tbl2020POS[[#This Row],[QUALP]]=1,IF(tbl2020POS[[#This Row],[G]]-tbl2020POS[[#This Row],[GS]]&gt;=RP_APP_TO_QUALIFY,1,0),0)</f>
        <v>0</v>
      </c>
      <c r="AC414" s="279" t="e">
        <f>IF(tbl2020POS[[#This Row],[C]]&gt;=GAMES_TO_QUALIFY,1,IF(tbl2020POS[[#This Row],[PRIMPOS]]="C",1,0))</f>
        <v>#REF!</v>
      </c>
      <c r="AD414" s="279" t="e">
        <f>IF(tbl2020POS[[#This Row],[1B]]&gt;=GAMES_TO_QUALIFY,1,IF(tbl2020POS[[#This Row],[PRIMPOS]]="1B",1,0))</f>
        <v>#REF!</v>
      </c>
      <c r="AE414" s="279" t="e">
        <f>IF(tbl2020POS[[#This Row],[2B]]&gt;=GAMES_TO_QUALIFY,1,IF(tbl2020POS[[#This Row],[PRIMPOS]]="2B",1,0))</f>
        <v>#REF!</v>
      </c>
      <c r="AF414" s="279" t="e">
        <f>IF(tbl2020POS[[#This Row],[3B]]&gt;=GAMES_TO_QUALIFY,1,IF(tbl2020POS[[#This Row],[PRIMPOS]]="3B",1,0))</f>
        <v>#REF!</v>
      </c>
      <c r="AG414" s="279" t="e">
        <f>IF(tbl2020POS[[#This Row],[SS]]&gt;=GAMES_TO_QUALIFY,1,IF(tbl2020POS[[#This Row],[PRIMPOS]]="SS",1,0))</f>
        <v>#REF!</v>
      </c>
      <c r="AH414" s="279" t="e">
        <f>IF(tbl2020POS[[#This Row],[LF]]&gt;=GAMES_TO_QUALIFY,1,0)</f>
        <v>#REF!</v>
      </c>
      <c r="AI414" s="279" t="e">
        <f>IF(tbl2020POS[[#This Row],[CF]]&gt;=GAMES_TO_QUALIFY,1,0)</f>
        <v>#REF!</v>
      </c>
      <c r="AJ414" s="279" t="e">
        <f>IF(tbl2020POS[[#This Row],[RF]]&gt;=GAMES_TO_QUALIFY,1,0)</f>
        <v>#REF!</v>
      </c>
      <c r="AK414" s="279" t="e">
        <f>IF(tbl2020POS[[#This Row],[OF]]&gt;=GAMES_TO_QUALIFY,1,IF(tbl2020POS[[#This Row],[PRIMPOS]]="OF",1,0))</f>
        <v>#REF!</v>
      </c>
      <c r="AL414" s="279" t="e">
        <f>IF(tbl2020POS[[#This Row],[DH]]&gt;=GAMES_TO_QUALIFY,1,IF(tbl2020POS[[#This Row],[PRIMPOS]]="DH",1,0))</f>
        <v>#REF!</v>
      </c>
      <c r="AM414" s="279" t="str" cm="1">
        <f t="array" aca="1" ref="AM4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4" s="280" t="str">
        <f>IFERROR(LEFT(tbl2020POS[[#This Row],[POSROUGH]],LEN(tbl2020POS[[#This Row],[POSROUGH]])-1),"")</f>
        <v/>
      </c>
      <c r="AP41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15" spans="1:42" x14ac:dyDescent="0.3">
      <c r="A415" s="277">
        <v>412</v>
      </c>
      <c r="B415" t="s">
        <v>20974</v>
      </c>
      <c r="C415" s="277">
        <v>26</v>
      </c>
      <c r="D415" s="278" t="s">
        <v>20607</v>
      </c>
      <c r="E415" s="277">
        <v>2</v>
      </c>
      <c r="F415" s="277">
        <v>12</v>
      </c>
      <c r="G415" s="277">
        <v>0</v>
      </c>
      <c r="H415" s="277">
        <v>0</v>
      </c>
      <c r="I415" s="277">
        <v>12</v>
      </c>
      <c r="J415" s="277">
        <v>12</v>
      </c>
      <c r="K415" s="277">
        <v>0</v>
      </c>
      <c r="L415" s="277">
        <v>0</v>
      </c>
      <c r="M415" s="277">
        <v>0</v>
      </c>
      <c r="N415" s="277">
        <v>0</v>
      </c>
      <c r="O415" s="277">
        <v>0</v>
      </c>
      <c r="P415" s="277">
        <v>0</v>
      </c>
      <c r="Q415" s="277">
        <v>0</v>
      </c>
      <c r="R415" s="277">
        <v>0</v>
      </c>
      <c r="S415" s="277">
        <v>0</v>
      </c>
      <c r="T415" s="277">
        <v>0</v>
      </c>
      <c r="U415" s="277">
        <v>0</v>
      </c>
      <c r="V415" s="277">
        <v>0</v>
      </c>
      <c r="W415" s="279" t="e">
        <f t="shared" si="6"/>
        <v>#REF!</v>
      </c>
      <c r="X415" s="279" t="s">
        <v>21909</v>
      </c>
      <c r="Y4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5" s="279">
        <f>IF(MAX(tbl2020POS[[#This Row],[P]:[PR]])=tbl2020POS[[#This Row],[P]],1,0)</f>
        <v>1</v>
      </c>
      <c r="AA415" s="279">
        <f>IF(tbl2020POS[[#This Row],[QUALP]]=1,IF(tbl2020POS[[#This Row],[GS]]&gt;=GS_TO_QUALIFY,1,0),0)</f>
        <v>0</v>
      </c>
      <c r="AB415" s="279">
        <f>IF(tbl2020POS[[#This Row],[QUALP]]=1,IF(tbl2020POS[[#This Row],[G]]-tbl2020POS[[#This Row],[GS]]&gt;=RP_APP_TO_QUALIFY,1,0),0)</f>
        <v>1</v>
      </c>
      <c r="AC415" s="279" t="e">
        <f>IF(tbl2020POS[[#This Row],[C]]&gt;=GAMES_TO_QUALIFY,1,IF(tbl2020POS[[#This Row],[PRIMPOS]]="C",1,0))</f>
        <v>#REF!</v>
      </c>
      <c r="AD415" s="279" t="e">
        <f>IF(tbl2020POS[[#This Row],[1B]]&gt;=GAMES_TO_QUALIFY,1,IF(tbl2020POS[[#This Row],[PRIMPOS]]="1B",1,0))</f>
        <v>#REF!</v>
      </c>
      <c r="AE415" s="279" t="e">
        <f>IF(tbl2020POS[[#This Row],[2B]]&gt;=GAMES_TO_QUALIFY,1,IF(tbl2020POS[[#This Row],[PRIMPOS]]="2B",1,0))</f>
        <v>#REF!</v>
      </c>
      <c r="AF415" s="279" t="e">
        <f>IF(tbl2020POS[[#This Row],[3B]]&gt;=GAMES_TO_QUALIFY,1,IF(tbl2020POS[[#This Row],[PRIMPOS]]="3B",1,0))</f>
        <v>#REF!</v>
      </c>
      <c r="AG415" s="279" t="e">
        <f>IF(tbl2020POS[[#This Row],[SS]]&gt;=GAMES_TO_QUALIFY,1,IF(tbl2020POS[[#This Row],[PRIMPOS]]="SS",1,0))</f>
        <v>#REF!</v>
      </c>
      <c r="AH415" s="279" t="e">
        <f>IF(tbl2020POS[[#This Row],[LF]]&gt;=GAMES_TO_QUALIFY,1,0)</f>
        <v>#REF!</v>
      </c>
      <c r="AI415" s="279" t="e">
        <f>IF(tbl2020POS[[#This Row],[CF]]&gt;=GAMES_TO_QUALIFY,1,0)</f>
        <v>#REF!</v>
      </c>
      <c r="AJ415" s="279" t="e">
        <f>IF(tbl2020POS[[#This Row],[RF]]&gt;=GAMES_TO_QUALIFY,1,0)</f>
        <v>#REF!</v>
      </c>
      <c r="AK415" s="279" t="e">
        <f>IF(tbl2020POS[[#This Row],[OF]]&gt;=GAMES_TO_QUALIFY,1,IF(tbl2020POS[[#This Row],[PRIMPOS]]="OF",1,0))</f>
        <v>#REF!</v>
      </c>
      <c r="AL415" s="279" t="e">
        <f>IF(tbl2020POS[[#This Row],[DH]]&gt;=GAMES_TO_QUALIFY,1,IF(tbl2020POS[[#This Row],[PRIMPOS]]="DH",1,0))</f>
        <v>#REF!</v>
      </c>
      <c r="AM415" s="279" t="str" cm="1">
        <f t="array" aca="1" ref="AM4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5" s="280" t="str">
        <f>IFERROR(LEFT(tbl2020POS[[#This Row],[POSROUGH]],LEN(tbl2020POS[[#This Row],[POSROUGH]])-1),"")</f>
        <v/>
      </c>
      <c r="AP41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6" spans="1:42" x14ac:dyDescent="0.3">
      <c r="A416" s="277">
        <v>413</v>
      </c>
      <c r="B416" t="s">
        <v>20975</v>
      </c>
      <c r="C416" s="277">
        <v>22</v>
      </c>
      <c r="D416" s="278" t="s">
        <v>1405</v>
      </c>
      <c r="E416" s="277" t="s">
        <v>20557</v>
      </c>
      <c r="F416" s="277">
        <v>15</v>
      </c>
      <c r="G416" s="277">
        <v>2</v>
      </c>
      <c r="H416" s="277">
        <v>0</v>
      </c>
      <c r="I416" s="277">
        <v>15</v>
      </c>
      <c r="J416" s="277">
        <v>15</v>
      </c>
      <c r="K416" s="277">
        <v>0</v>
      </c>
      <c r="L416" s="277">
        <v>0</v>
      </c>
      <c r="M416" s="277">
        <v>0</v>
      </c>
      <c r="N416" s="277">
        <v>0</v>
      </c>
      <c r="O416" s="277">
        <v>0</v>
      </c>
      <c r="P416" s="277">
        <v>0</v>
      </c>
      <c r="Q416" s="277">
        <v>0</v>
      </c>
      <c r="R416" s="277">
        <v>0</v>
      </c>
      <c r="S416" s="277">
        <v>0</v>
      </c>
      <c r="T416" s="277">
        <v>0</v>
      </c>
      <c r="U416" s="277">
        <v>0</v>
      </c>
      <c r="V416" s="277">
        <v>0</v>
      </c>
      <c r="W416" s="279" t="e">
        <f t="shared" si="6"/>
        <v>#REF!</v>
      </c>
      <c r="X416" s="279" t="s">
        <v>21910</v>
      </c>
      <c r="Y4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6" s="279">
        <f>IF(MAX(tbl2020POS[[#This Row],[P]:[PR]])=tbl2020POS[[#This Row],[P]],1,0)</f>
        <v>1</v>
      </c>
      <c r="AA416" s="279">
        <f>IF(tbl2020POS[[#This Row],[QUALP]]=1,IF(tbl2020POS[[#This Row],[GS]]&gt;=GS_TO_QUALIFY,1,0),0)</f>
        <v>0</v>
      </c>
      <c r="AB416" s="279">
        <f>IF(tbl2020POS[[#This Row],[QUALP]]=1,IF(tbl2020POS[[#This Row],[G]]-tbl2020POS[[#This Row],[GS]]&gt;=RP_APP_TO_QUALIFY,1,0),0)</f>
        <v>1</v>
      </c>
      <c r="AC416" s="279" t="e">
        <f>IF(tbl2020POS[[#This Row],[C]]&gt;=GAMES_TO_QUALIFY,1,IF(tbl2020POS[[#This Row],[PRIMPOS]]="C",1,0))</f>
        <v>#REF!</v>
      </c>
      <c r="AD416" s="279" t="e">
        <f>IF(tbl2020POS[[#This Row],[1B]]&gt;=GAMES_TO_QUALIFY,1,IF(tbl2020POS[[#This Row],[PRIMPOS]]="1B",1,0))</f>
        <v>#REF!</v>
      </c>
      <c r="AE416" s="279" t="e">
        <f>IF(tbl2020POS[[#This Row],[2B]]&gt;=GAMES_TO_QUALIFY,1,IF(tbl2020POS[[#This Row],[PRIMPOS]]="2B",1,0))</f>
        <v>#REF!</v>
      </c>
      <c r="AF416" s="279" t="e">
        <f>IF(tbl2020POS[[#This Row],[3B]]&gt;=GAMES_TO_QUALIFY,1,IF(tbl2020POS[[#This Row],[PRIMPOS]]="3B",1,0))</f>
        <v>#REF!</v>
      </c>
      <c r="AG416" s="279" t="e">
        <f>IF(tbl2020POS[[#This Row],[SS]]&gt;=GAMES_TO_QUALIFY,1,IF(tbl2020POS[[#This Row],[PRIMPOS]]="SS",1,0))</f>
        <v>#REF!</v>
      </c>
      <c r="AH416" s="279" t="e">
        <f>IF(tbl2020POS[[#This Row],[LF]]&gt;=GAMES_TO_QUALIFY,1,0)</f>
        <v>#REF!</v>
      </c>
      <c r="AI416" s="279" t="e">
        <f>IF(tbl2020POS[[#This Row],[CF]]&gt;=GAMES_TO_QUALIFY,1,0)</f>
        <v>#REF!</v>
      </c>
      <c r="AJ416" s="279" t="e">
        <f>IF(tbl2020POS[[#This Row],[RF]]&gt;=GAMES_TO_QUALIFY,1,0)</f>
        <v>#REF!</v>
      </c>
      <c r="AK416" s="279" t="e">
        <f>IF(tbl2020POS[[#This Row],[OF]]&gt;=GAMES_TO_QUALIFY,1,IF(tbl2020POS[[#This Row],[PRIMPOS]]="OF",1,0))</f>
        <v>#REF!</v>
      </c>
      <c r="AL416" s="279" t="e">
        <f>IF(tbl2020POS[[#This Row],[DH]]&gt;=GAMES_TO_QUALIFY,1,IF(tbl2020POS[[#This Row],[PRIMPOS]]="DH",1,0))</f>
        <v>#REF!</v>
      </c>
      <c r="AM416" s="279" t="str" cm="1">
        <f t="array" aca="1" ref="AM4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6" s="280" t="str">
        <f>IFERROR(LEFT(tbl2020POS[[#This Row],[POSROUGH]],LEN(tbl2020POS[[#This Row],[POSROUGH]])-1),"")</f>
        <v/>
      </c>
      <c r="AP41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7" spans="1:42" x14ac:dyDescent="0.3">
      <c r="A417" s="277">
        <v>414</v>
      </c>
      <c r="B417" t="s">
        <v>20976</v>
      </c>
      <c r="C417" s="277">
        <v>29</v>
      </c>
      <c r="D417" s="278" t="s">
        <v>1413</v>
      </c>
      <c r="E417" s="277">
        <v>6</v>
      </c>
      <c r="F417" s="277">
        <v>14</v>
      </c>
      <c r="G417" s="277">
        <v>0</v>
      </c>
      <c r="H417" s="277">
        <v>0</v>
      </c>
      <c r="I417" s="277">
        <v>14</v>
      </c>
      <c r="J417" s="277">
        <v>14</v>
      </c>
      <c r="K417" s="277">
        <v>0</v>
      </c>
      <c r="L417" s="277">
        <v>0</v>
      </c>
      <c r="M417" s="277">
        <v>0</v>
      </c>
      <c r="N417" s="277">
        <v>0</v>
      </c>
      <c r="O417" s="277">
        <v>0</v>
      </c>
      <c r="P417" s="277">
        <v>0</v>
      </c>
      <c r="Q417" s="277">
        <v>0</v>
      </c>
      <c r="R417" s="277">
        <v>0</v>
      </c>
      <c r="S417" s="277">
        <v>0</v>
      </c>
      <c r="T417" s="277">
        <v>0</v>
      </c>
      <c r="U417" s="277">
        <v>0</v>
      </c>
      <c r="V417" s="277">
        <v>0</v>
      </c>
      <c r="W417" s="279" t="e">
        <f t="shared" si="6"/>
        <v>#REF!</v>
      </c>
      <c r="X417" s="279" t="s">
        <v>8273</v>
      </c>
      <c r="Y4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7" s="279">
        <f>IF(MAX(tbl2020POS[[#This Row],[P]:[PR]])=tbl2020POS[[#This Row],[P]],1,0)</f>
        <v>1</v>
      </c>
      <c r="AA417" s="279">
        <f>IF(tbl2020POS[[#This Row],[QUALP]]=1,IF(tbl2020POS[[#This Row],[GS]]&gt;=GS_TO_QUALIFY,1,0),0)</f>
        <v>0</v>
      </c>
      <c r="AB417" s="279">
        <f>IF(tbl2020POS[[#This Row],[QUALP]]=1,IF(tbl2020POS[[#This Row],[G]]-tbl2020POS[[#This Row],[GS]]&gt;=RP_APP_TO_QUALIFY,1,0),0)</f>
        <v>1</v>
      </c>
      <c r="AC417" s="279" t="e">
        <f>IF(tbl2020POS[[#This Row],[C]]&gt;=GAMES_TO_QUALIFY,1,IF(tbl2020POS[[#This Row],[PRIMPOS]]="C",1,0))</f>
        <v>#REF!</v>
      </c>
      <c r="AD417" s="279" t="e">
        <f>IF(tbl2020POS[[#This Row],[1B]]&gt;=GAMES_TO_QUALIFY,1,IF(tbl2020POS[[#This Row],[PRIMPOS]]="1B",1,0))</f>
        <v>#REF!</v>
      </c>
      <c r="AE417" s="279" t="e">
        <f>IF(tbl2020POS[[#This Row],[2B]]&gt;=GAMES_TO_QUALIFY,1,IF(tbl2020POS[[#This Row],[PRIMPOS]]="2B",1,0))</f>
        <v>#REF!</v>
      </c>
      <c r="AF417" s="279" t="e">
        <f>IF(tbl2020POS[[#This Row],[3B]]&gt;=GAMES_TO_QUALIFY,1,IF(tbl2020POS[[#This Row],[PRIMPOS]]="3B",1,0))</f>
        <v>#REF!</v>
      </c>
      <c r="AG417" s="279" t="e">
        <f>IF(tbl2020POS[[#This Row],[SS]]&gt;=GAMES_TO_QUALIFY,1,IF(tbl2020POS[[#This Row],[PRIMPOS]]="SS",1,0))</f>
        <v>#REF!</v>
      </c>
      <c r="AH417" s="279" t="e">
        <f>IF(tbl2020POS[[#This Row],[LF]]&gt;=GAMES_TO_QUALIFY,1,0)</f>
        <v>#REF!</v>
      </c>
      <c r="AI417" s="279" t="e">
        <f>IF(tbl2020POS[[#This Row],[CF]]&gt;=GAMES_TO_QUALIFY,1,0)</f>
        <v>#REF!</v>
      </c>
      <c r="AJ417" s="279" t="e">
        <f>IF(tbl2020POS[[#This Row],[RF]]&gt;=GAMES_TO_QUALIFY,1,0)</f>
        <v>#REF!</v>
      </c>
      <c r="AK417" s="279" t="e">
        <f>IF(tbl2020POS[[#This Row],[OF]]&gt;=GAMES_TO_QUALIFY,1,IF(tbl2020POS[[#This Row],[PRIMPOS]]="OF",1,0))</f>
        <v>#REF!</v>
      </c>
      <c r="AL417" s="279" t="e">
        <f>IF(tbl2020POS[[#This Row],[DH]]&gt;=GAMES_TO_QUALIFY,1,IF(tbl2020POS[[#This Row],[PRIMPOS]]="DH",1,0))</f>
        <v>#REF!</v>
      </c>
      <c r="AM417" s="279" t="str" cm="1">
        <f t="array" aca="1" ref="AM4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7" s="280" t="str">
        <f>IFERROR(LEFT(tbl2020POS[[#This Row],[POSROUGH]],LEN(tbl2020POS[[#This Row],[POSROUGH]])-1),"")</f>
        <v/>
      </c>
      <c r="AP41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8" spans="1:42" x14ac:dyDescent="0.3">
      <c r="A418" s="277">
        <v>415</v>
      </c>
      <c r="B418" t="s">
        <v>20977</v>
      </c>
      <c r="C418" s="277">
        <v>36</v>
      </c>
      <c r="D418" s="278" t="s">
        <v>1372</v>
      </c>
      <c r="E418" s="277">
        <v>13</v>
      </c>
      <c r="F418" s="277">
        <v>49</v>
      </c>
      <c r="G418" s="277">
        <v>40</v>
      </c>
      <c r="H418" s="277">
        <v>49</v>
      </c>
      <c r="I418" s="277">
        <v>48</v>
      </c>
      <c r="J418" s="277">
        <v>0</v>
      </c>
      <c r="K418" s="277">
        <v>0</v>
      </c>
      <c r="L418" s="277">
        <v>0</v>
      </c>
      <c r="M418" s="277">
        <v>0</v>
      </c>
      <c r="N418" s="277">
        <v>0</v>
      </c>
      <c r="O418" s="277">
        <v>0</v>
      </c>
      <c r="P418" s="277">
        <v>39</v>
      </c>
      <c r="Q418" s="277">
        <v>10</v>
      </c>
      <c r="R418" s="277">
        <v>0</v>
      </c>
      <c r="S418" s="277">
        <v>48</v>
      </c>
      <c r="T418" s="277">
        <v>1</v>
      </c>
      <c r="U418" s="277">
        <v>0</v>
      </c>
      <c r="V418" s="277">
        <v>2</v>
      </c>
      <c r="W418" s="279" t="e">
        <f t="shared" si="6"/>
        <v>#REF!</v>
      </c>
      <c r="X418" s="279" t="s">
        <v>2055</v>
      </c>
      <c r="Y4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18" s="279">
        <f>IF(MAX(tbl2020POS[[#This Row],[P]:[PR]])=tbl2020POS[[#This Row],[P]],1,0)</f>
        <v>0</v>
      </c>
      <c r="AA418" s="279">
        <f>IF(tbl2020POS[[#This Row],[QUALP]]=1,IF(tbl2020POS[[#This Row],[GS]]&gt;=GS_TO_QUALIFY,1,0),0)</f>
        <v>0</v>
      </c>
      <c r="AB418" s="279">
        <f>IF(tbl2020POS[[#This Row],[QUALP]]=1,IF(tbl2020POS[[#This Row],[G]]-tbl2020POS[[#This Row],[GS]]&gt;=RP_APP_TO_QUALIFY,1,0),0)</f>
        <v>0</v>
      </c>
      <c r="AC418" s="279" t="e">
        <f>IF(tbl2020POS[[#This Row],[C]]&gt;=GAMES_TO_QUALIFY,1,IF(tbl2020POS[[#This Row],[PRIMPOS]]="C",1,0))</f>
        <v>#REF!</v>
      </c>
      <c r="AD418" s="279" t="e">
        <f>IF(tbl2020POS[[#This Row],[1B]]&gt;=GAMES_TO_QUALIFY,1,IF(tbl2020POS[[#This Row],[PRIMPOS]]="1B",1,0))</f>
        <v>#REF!</v>
      </c>
      <c r="AE418" s="279" t="e">
        <f>IF(tbl2020POS[[#This Row],[2B]]&gt;=GAMES_TO_QUALIFY,1,IF(tbl2020POS[[#This Row],[PRIMPOS]]="2B",1,0))</f>
        <v>#REF!</v>
      </c>
      <c r="AF418" s="279" t="e">
        <f>IF(tbl2020POS[[#This Row],[3B]]&gt;=GAMES_TO_QUALIFY,1,IF(tbl2020POS[[#This Row],[PRIMPOS]]="3B",1,0))</f>
        <v>#REF!</v>
      </c>
      <c r="AG418" s="279" t="e">
        <f>IF(tbl2020POS[[#This Row],[SS]]&gt;=GAMES_TO_QUALIFY,1,IF(tbl2020POS[[#This Row],[PRIMPOS]]="SS",1,0))</f>
        <v>#REF!</v>
      </c>
      <c r="AH418" s="279" t="e">
        <f>IF(tbl2020POS[[#This Row],[LF]]&gt;=GAMES_TO_QUALIFY,1,0)</f>
        <v>#REF!</v>
      </c>
      <c r="AI418" s="279" t="e">
        <f>IF(tbl2020POS[[#This Row],[CF]]&gt;=GAMES_TO_QUALIFY,1,0)</f>
        <v>#REF!</v>
      </c>
      <c r="AJ418" s="279" t="e">
        <f>IF(tbl2020POS[[#This Row],[RF]]&gt;=GAMES_TO_QUALIFY,1,0)</f>
        <v>#REF!</v>
      </c>
      <c r="AK418" s="279" t="e">
        <f>IF(tbl2020POS[[#This Row],[OF]]&gt;=GAMES_TO_QUALIFY,1,IF(tbl2020POS[[#This Row],[PRIMPOS]]="OF",1,0))</f>
        <v>#REF!</v>
      </c>
      <c r="AL418" s="279" t="e">
        <f>IF(tbl2020POS[[#This Row],[DH]]&gt;=GAMES_TO_QUALIFY,1,IF(tbl2020POS[[#This Row],[PRIMPOS]]="DH",1,0))</f>
        <v>#REF!</v>
      </c>
      <c r="AM418" s="279" t="e" cm="1">
        <f t="array" aca="1" ref="AM4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8" s="280" t="str">
        <f>IFERROR(LEFT(tbl2020POS[[#This Row],[POSROUGH]],LEN(tbl2020POS[[#This Row],[POSROUGH]])-1),"")</f>
        <v/>
      </c>
      <c r="AP41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9" spans="1:42" x14ac:dyDescent="0.3">
      <c r="A419" s="277">
        <v>416</v>
      </c>
      <c r="B419" t="s">
        <v>20978</v>
      </c>
      <c r="C419" s="277">
        <v>28</v>
      </c>
      <c r="D419" s="278" t="s">
        <v>1398</v>
      </c>
      <c r="E419" s="277">
        <v>2</v>
      </c>
      <c r="F419" s="277">
        <v>12</v>
      </c>
      <c r="G419" s="277">
        <v>8</v>
      </c>
      <c r="H419" s="277">
        <v>12</v>
      </c>
      <c r="I419" s="277">
        <v>10</v>
      </c>
      <c r="J419" s="277">
        <v>0</v>
      </c>
      <c r="K419" s="277">
        <v>0</v>
      </c>
      <c r="L419" s="277">
        <v>0</v>
      </c>
      <c r="M419" s="277">
        <v>0</v>
      </c>
      <c r="N419" s="277">
        <v>0</v>
      </c>
      <c r="O419" s="277">
        <v>0</v>
      </c>
      <c r="P419" s="277">
        <v>5</v>
      </c>
      <c r="Q419" s="277">
        <v>0</v>
      </c>
      <c r="R419" s="277">
        <v>5</v>
      </c>
      <c r="S419" s="277">
        <v>10</v>
      </c>
      <c r="T419" s="277">
        <v>1</v>
      </c>
      <c r="U419" s="277">
        <v>2</v>
      </c>
      <c r="V419" s="277">
        <v>0</v>
      </c>
      <c r="W419" s="279" t="e">
        <f t="shared" si="6"/>
        <v>#REF!</v>
      </c>
      <c r="X419" s="279" t="s">
        <v>15997</v>
      </c>
      <c r="Y4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19" s="279">
        <f>IF(MAX(tbl2020POS[[#This Row],[P]:[PR]])=tbl2020POS[[#This Row],[P]],1,0)</f>
        <v>0</v>
      </c>
      <c r="AA419" s="279">
        <f>IF(tbl2020POS[[#This Row],[QUALP]]=1,IF(tbl2020POS[[#This Row],[GS]]&gt;=GS_TO_QUALIFY,1,0),0)</f>
        <v>0</v>
      </c>
      <c r="AB419" s="279">
        <f>IF(tbl2020POS[[#This Row],[QUALP]]=1,IF(tbl2020POS[[#This Row],[G]]-tbl2020POS[[#This Row],[GS]]&gt;=RP_APP_TO_QUALIFY,1,0),0)</f>
        <v>0</v>
      </c>
      <c r="AC419" s="279" t="e">
        <f>IF(tbl2020POS[[#This Row],[C]]&gt;=GAMES_TO_QUALIFY,1,IF(tbl2020POS[[#This Row],[PRIMPOS]]="C",1,0))</f>
        <v>#REF!</v>
      </c>
      <c r="AD419" s="279" t="e">
        <f>IF(tbl2020POS[[#This Row],[1B]]&gt;=GAMES_TO_QUALIFY,1,IF(tbl2020POS[[#This Row],[PRIMPOS]]="1B",1,0))</f>
        <v>#REF!</v>
      </c>
      <c r="AE419" s="279" t="e">
        <f>IF(tbl2020POS[[#This Row],[2B]]&gt;=GAMES_TO_QUALIFY,1,IF(tbl2020POS[[#This Row],[PRIMPOS]]="2B",1,0))</f>
        <v>#REF!</v>
      </c>
      <c r="AF419" s="279" t="e">
        <f>IF(tbl2020POS[[#This Row],[3B]]&gt;=GAMES_TO_QUALIFY,1,IF(tbl2020POS[[#This Row],[PRIMPOS]]="3B",1,0))</f>
        <v>#REF!</v>
      </c>
      <c r="AG419" s="279" t="e">
        <f>IF(tbl2020POS[[#This Row],[SS]]&gt;=GAMES_TO_QUALIFY,1,IF(tbl2020POS[[#This Row],[PRIMPOS]]="SS",1,0))</f>
        <v>#REF!</v>
      </c>
      <c r="AH419" s="279" t="e">
        <f>IF(tbl2020POS[[#This Row],[LF]]&gt;=GAMES_TO_QUALIFY,1,0)</f>
        <v>#REF!</v>
      </c>
      <c r="AI419" s="279" t="e">
        <f>IF(tbl2020POS[[#This Row],[CF]]&gt;=GAMES_TO_QUALIFY,1,0)</f>
        <v>#REF!</v>
      </c>
      <c r="AJ419" s="279" t="e">
        <f>IF(tbl2020POS[[#This Row],[RF]]&gt;=GAMES_TO_QUALIFY,1,0)</f>
        <v>#REF!</v>
      </c>
      <c r="AK419" s="279" t="e">
        <f>IF(tbl2020POS[[#This Row],[OF]]&gt;=GAMES_TO_QUALIFY,1,IF(tbl2020POS[[#This Row],[PRIMPOS]]="OF",1,0))</f>
        <v>#REF!</v>
      </c>
      <c r="AL419" s="279" t="e">
        <f>IF(tbl2020POS[[#This Row],[DH]]&gt;=GAMES_TO_QUALIFY,1,IF(tbl2020POS[[#This Row],[PRIMPOS]]="DH",1,0))</f>
        <v>#REF!</v>
      </c>
      <c r="AM419" s="279" t="e" cm="1">
        <f t="array" aca="1" ref="AM4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9" s="280" t="str">
        <f>IFERROR(LEFT(tbl2020POS[[#This Row],[POSROUGH]],LEN(tbl2020POS[[#This Row],[POSROUGH]])-1),"")</f>
        <v/>
      </c>
      <c r="AP41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0" spans="1:42" x14ac:dyDescent="0.3">
      <c r="A420" s="277">
        <v>417</v>
      </c>
      <c r="B420" t="s">
        <v>20979</v>
      </c>
      <c r="C420" s="277">
        <v>32</v>
      </c>
      <c r="D420" s="278" t="s">
        <v>1376</v>
      </c>
      <c r="E420" s="277">
        <v>6</v>
      </c>
      <c r="F420" s="277">
        <v>17</v>
      </c>
      <c r="G420" s="277">
        <v>13</v>
      </c>
      <c r="H420" s="277">
        <v>17</v>
      </c>
      <c r="I420" s="277">
        <v>17</v>
      </c>
      <c r="J420" s="277">
        <v>0</v>
      </c>
      <c r="K420" s="277">
        <v>17</v>
      </c>
      <c r="L420" s="277">
        <v>0</v>
      </c>
      <c r="M420" s="277">
        <v>0</v>
      </c>
      <c r="N420" s="277">
        <v>0</v>
      </c>
      <c r="O420" s="277">
        <v>0</v>
      </c>
      <c r="P420" s="277">
        <v>0</v>
      </c>
      <c r="Q420" s="277">
        <v>0</v>
      </c>
      <c r="R420" s="277">
        <v>0</v>
      </c>
      <c r="S420" s="277">
        <v>0</v>
      </c>
      <c r="T420" s="277">
        <v>0</v>
      </c>
      <c r="U420" s="277">
        <v>1</v>
      </c>
      <c r="V420" s="277">
        <v>0</v>
      </c>
      <c r="W420" s="279" t="e">
        <f t="shared" si="6"/>
        <v>#REF!</v>
      </c>
      <c r="X420" s="279" t="s">
        <v>11083</v>
      </c>
      <c r="Y4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20" s="279">
        <f>IF(MAX(tbl2020POS[[#This Row],[P]:[PR]])=tbl2020POS[[#This Row],[P]],1,0)</f>
        <v>0</v>
      </c>
      <c r="AA420" s="279">
        <f>IF(tbl2020POS[[#This Row],[QUALP]]=1,IF(tbl2020POS[[#This Row],[GS]]&gt;=GS_TO_QUALIFY,1,0),0)</f>
        <v>0</v>
      </c>
      <c r="AB420" s="279">
        <f>IF(tbl2020POS[[#This Row],[QUALP]]=1,IF(tbl2020POS[[#This Row],[G]]-tbl2020POS[[#This Row],[GS]]&gt;=RP_APP_TO_QUALIFY,1,0),0)</f>
        <v>0</v>
      </c>
      <c r="AC420" s="279" t="e">
        <f>IF(tbl2020POS[[#This Row],[C]]&gt;=GAMES_TO_QUALIFY,1,IF(tbl2020POS[[#This Row],[PRIMPOS]]="C",1,0))</f>
        <v>#REF!</v>
      </c>
      <c r="AD420" s="279" t="e">
        <f>IF(tbl2020POS[[#This Row],[1B]]&gt;=GAMES_TO_QUALIFY,1,IF(tbl2020POS[[#This Row],[PRIMPOS]]="1B",1,0))</f>
        <v>#REF!</v>
      </c>
      <c r="AE420" s="279" t="e">
        <f>IF(tbl2020POS[[#This Row],[2B]]&gt;=GAMES_TO_QUALIFY,1,IF(tbl2020POS[[#This Row],[PRIMPOS]]="2B",1,0))</f>
        <v>#REF!</v>
      </c>
      <c r="AF420" s="279" t="e">
        <f>IF(tbl2020POS[[#This Row],[3B]]&gt;=GAMES_TO_QUALIFY,1,IF(tbl2020POS[[#This Row],[PRIMPOS]]="3B",1,0))</f>
        <v>#REF!</v>
      </c>
      <c r="AG420" s="279" t="e">
        <f>IF(tbl2020POS[[#This Row],[SS]]&gt;=GAMES_TO_QUALIFY,1,IF(tbl2020POS[[#This Row],[PRIMPOS]]="SS",1,0))</f>
        <v>#REF!</v>
      </c>
      <c r="AH420" s="279" t="e">
        <f>IF(tbl2020POS[[#This Row],[LF]]&gt;=GAMES_TO_QUALIFY,1,0)</f>
        <v>#REF!</v>
      </c>
      <c r="AI420" s="279" t="e">
        <f>IF(tbl2020POS[[#This Row],[CF]]&gt;=GAMES_TO_QUALIFY,1,0)</f>
        <v>#REF!</v>
      </c>
      <c r="AJ420" s="279" t="e">
        <f>IF(tbl2020POS[[#This Row],[RF]]&gt;=GAMES_TO_QUALIFY,1,0)</f>
        <v>#REF!</v>
      </c>
      <c r="AK420" s="279" t="e">
        <f>IF(tbl2020POS[[#This Row],[OF]]&gt;=GAMES_TO_QUALIFY,1,IF(tbl2020POS[[#This Row],[PRIMPOS]]="OF",1,0))</f>
        <v>#REF!</v>
      </c>
      <c r="AL420" s="279" t="e">
        <f>IF(tbl2020POS[[#This Row],[DH]]&gt;=GAMES_TO_QUALIFY,1,IF(tbl2020POS[[#This Row],[PRIMPOS]]="DH",1,0))</f>
        <v>#REF!</v>
      </c>
      <c r="AM420" s="279" t="e" cm="1">
        <f t="array" aca="1" ref="AM4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0" s="280" t="str">
        <f>IFERROR(LEFT(tbl2020POS[[#This Row],[POSROUGH]],LEN(tbl2020POS[[#This Row],[POSROUGH]])-1),"")</f>
        <v/>
      </c>
      <c r="AP42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1" spans="1:42" x14ac:dyDescent="0.3">
      <c r="A421" s="277">
        <v>418</v>
      </c>
      <c r="B421" t="s">
        <v>20980</v>
      </c>
      <c r="C421" s="277">
        <v>28</v>
      </c>
      <c r="D421" s="278" t="s">
        <v>1446</v>
      </c>
      <c r="E421" s="277">
        <v>4</v>
      </c>
      <c r="F421" s="277">
        <v>21</v>
      </c>
      <c r="G421" s="277">
        <v>0</v>
      </c>
      <c r="H421" s="277">
        <v>0</v>
      </c>
      <c r="I421" s="277">
        <v>21</v>
      </c>
      <c r="J421" s="277">
        <v>21</v>
      </c>
      <c r="K421" s="277">
        <v>0</v>
      </c>
      <c r="L421" s="277">
        <v>0</v>
      </c>
      <c r="M421" s="277">
        <v>0</v>
      </c>
      <c r="N421" s="277">
        <v>0</v>
      </c>
      <c r="O421" s="277">
        <v>0</v>
      </c>
      <c r="P421" s="277">
        <v>0</v>
      </c>
      <c r="Q421" s="277">
        <v>0</v>
      </c>
      <c r="R421" s="277">
        <v>0</v>
      </c>
      <c r="S421" s="277">
        <v>0</v>
      </c>
      <c r="T421" s="277">
        <v>0</v>
      </c>
      <c r="U421" s="277">
        <v>0</v>
      </c>
      <c r="V421" s="277">
        <v>0</v>
      </c>
      <c r="W421" s="279" t="e">
        <f t="shared" si="6"/>
        <v>#REF!</v>
      </c>
      <c r="X421" s="279" t="s">
        <v>12802</v>
      </c>
      <c r="Y4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1" s="279">
        <f>IF(MAX(tbl2020POS[[#This Row],[P]:[PR]])=tbl2020POS[[#This Row],[P]],1,0)</f>
        <v>1</v>
      </c>
      <c r="AA421" s="279">
        <f>IF(tbl2020POS[[#This Row],[QUALP]]=1,IF(tbl2020POS[[#This Row],[GS]]&gt;=GS_TO_QUALIFY,1,0),0)</f>
        <v>0</v>
      </c>
      <c r="AB421" s="279">
        <f>IF(tbl2020POS[[#This Row],[QUALP]]=1,IF(tbl2020POS[[#This Row],[G]]-tbl2020POS[[#This Row],[GS]]&gt;=RP_APP_TO_QUALIFY,1,0),0)</f>
        <v>1</v>
      </c>
      <c r="AC421" s="279" t="e">
        <f>IF(tbl2020POS[[#This Row],[C]]&gt;=GAMES_TO_QUALIFY,1,IF(tbl2020POS[[#This Row],[PRIMPOS]]="C",1,0))</f>
        <v>#REF!</v>
      </c>
      <c r="AD421" s="279" t="e">
        <f>IF(tbl2020POS[[#This Row],[1B]]&gt;=GAMES_TO_QUALIFY,1,IF(tbl2020POS[[#This Row],[PRIMPOS]]="1B",1,0))</f>
        <v>#REF!</v>
      </c>
      <c r="AE421" s="279" t="e">
        <f>IF(tbl2020POS[[#This Row],[2B]]&gt;=GAMES_TO_QUALIFY,1,IF(tbl2020POS[[#This Row],[PRIMPOS]]="2B",1,0))</f>
        <v>#REF!</v>
      </c>
      <c r="AF421" s="279" t="e">
        <f>IF(tbl2020POS[[#This Row],[3B]]&gt;=GAMES_TO_QUALIFY,1,IF(tbl2020POS[[#This Row],[PRIMPOS]]="3B",1,0))</f>
        <v>#REF!</v>
      </c>
      <c r="AG421" s="279" t="e">
        <f>IF(tbl2020POS[[#This Row],[SS]]&gt;=GAMES_TO_QUALIFY,1,IF(tbl2020POS[[#This Row],[PRIMPOS]]="SS",1,0))</f>
        <v>#REF!</v>
      </c>
      <c r="AH421" s="279" t="e">
        <f>IF(tbl2020POS[[#This Row],[LF]]&gt;=GAMES_TO_QUALIFY,1,0)</f>
        <v>#REF!</v>
      </c>
      <c r="AI421" s="279" t="e">
        <f>IF(tbl2020POS[[#This Row],[CF]]&gt;=GAMES_TO_QUALIFY,1,0)</f>
        <v>#REF!</v>
      </c>
      <c r="AJ421" s="279" t="e">
        <f>IF(tbl2020POS[[#This Row],[RF]]&gt;=GAMES_TO_QUALIFY,1,0)</f>
        <v>#REF!</v>
      </c>
      <c r="AK421" s="279" t="e">
        <f>IF(tbl2020POS[[#This Row],[OF]]&gt;=GAMES_TO_QUALIFY,1,IF(tbl2020POS[[#This Row],[PRIMPOS]]="OF",1,0))</f>
        <v>#REF!</v>
      </c>
      <c r="AL421" s="279" t="e">
        <f>IF(tbl2020POS[[#This Row],[DH]]&gt;=GAMES_TO_QUALIFY,1,IF(tbl2020POS[[#This Row],[PRIMPOS]]="DH",1,0))</f>
        <v>#REF!</v>
      </c>
      <c r="AM421" s="279" t="str" cm="1">
        <f t="array" aca="1" ref="AM4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1" s="280" t="str">
        <f>IFERROR(LEFT(tbl2020POS[[#This Row],[POSROUGH]],LEN(tbl2020POS[[#This Row],[POSROUGH]])-1),"")</f>
        <v/>
      </c>
      <c r="AP42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22" spans="1:42" x14ac:dyDescent="0.3">
      <c r="A422" s="277">
        <v>419</v>
      </c>
      <c r="B422" t="s">
        <v>20981</v>
      </c>
      <c r="C422" s="277">
        <v>22</v>
      </c>
      <c r="D422" s="278" t="s">
        <v>1413</v>
      </c>
      <c r="E422" s="277" t="s">
        <v>20557</v>
      </c>
      <c r="F422" s="277">
        <v>2</v>
      </c>
      <c r="G422" s="277">
        <v>2</v>
      </c>
      <c r="H422" s="277">
        <v>0</v>
      </c>
      <c r="I422" s="277">
        <v>2</v>
      </c>
      <c r="J422" s="277">
        <v>2</v>
      </c>
      <c r="K422" s="277">
        <v>0</v>
      </c>
      <c r="L422" s="277">
        <v>0</v>
      </c>
      <c r="M422" s="277">
        <v>0</v>
      </c>
      <c r="N422" s="277">
        <v>0</v>
      </c>
      <c r="O422" s="277">
        <v>0</v>
      </c>
      <c r="P422" s="277">
        <v>0</v>
      </c>
      <c r="Q422" s="277">
        <v>0</v>
      </c>
      <c r="R422" s="277">
        <v>0</v>
      </c>
      <c r="S422" s="277">
        <v>0</v>
      </c>
      <c r="T422" s="277">
        <v>0</v>
      </c>
      <c r="U422" s="277">
        <v>0</v>
      </c>
      <c r="V422" s="277">
        <v>0</v>
      </c>
      <c r="W422" s="279" t="e">
        <f t="shared" si="6"/>
        <v>#REF!</v>
      </c>
      <c r="X422" s="279" t="s">
        <v>16003</v>
      </c>
      <c r="Y4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2" s="279">
        <f>IF(MAX(tbl2020POS[[#This Row],[P]:[PR]])=tbl2020POS[[#This Row],[P]],1,0)</f>
        <v>1</v>
      </c>
      <c r="AA422" s="279">
        <f>IF(tbl2020POS[[#This Row],[QUALP]]=1,IF(tbl2020POS[[#This Row],[GS]]&gt;=GS_TO_QUALIFY,1,0),0)</f>
        <v>0</v>
      </c>
      <c r="AB422" s="279">
        <f>IF(tbl2020POS[[#This Row],[QUALP]]=1,IF(tbl2020POS[[#This Row],[G]]-tbl2020POS[[#This Row],[GS]]&gt;=RP_APP_TO_QUALIFY,1,0),0)</f>
        <v>0</v>
      </c>
      <c r="AC422" s="279" t="e">
        <f>IF(tbl2020POS[[#This Row],[C]]&gt;=GAMES_TO_QUALIFY,1,IF(tbl2020POS[[#This Row],[PRIMPOS]]="C",1,0))</f>
        <v>#REF!</v>
      </c>
      <c r="AD422" s="279" t="e">
        <f>IF(tbl2020POS[[#This Row],[1B]]&gt;=GAMES_TO_QUALIFY,1,IF(tbl2020POS[[#This Row],[PRIMPOS]]="1B",1,0))</f>
        <v>#REF!</v>
      </c>
      <c r="AE422" s="279" t="e">
        <f>IF(tbl2020POS[[#This Row],[2B]]&gt;=GAMES_TO_QUALIFY,1,IF(tbl2020POS[[#This Row],[PRIMPOS]]="2B",1,0))</f>
        <v>#REF!</v>
      </c>
      <c r="AF422" s="279" t="e">
        <f>IF(tbl2020POS[[#This Row],[3B]]&gt;=GAMES_TO_QUALIFY,1,IF(tbl2020POS[[#This Row],[PRIMPOS]]="3B",1,0))</f>
        <v>#REF!</v>
      </c>
      <c r="AG422" s="279" t="e">
        <f>IF(tbl2020POS[[#This Row],[SS]]&gt;=GAMES_TO_QUALIFY,1,IF(tbl2020POS[[#This Row],[PRIMPOS]]="SS",1,0))</f>
        <v>#REF!</v>
      </c>
      <c r="AH422" s="279" t="e">
        <f>IF(tbl2020POS[[#This Row],[LF]]&gt;=GAMES_TO_QUALIFY,1,0)</f>
        <v>#REF!</v>
      </c>
      <c r="AI422" s="279" t="e">
        <f>IF(tbl2020POS[[#This Row],[CF]]&gt;=GAMES_TO_QUALIFY,1,0)</f>
        <v>#REF!</v>
      </c>
      <c r="AJ422" s="279" t="e">
        <f>IF(tbl2020POS[[#This Row],[RF]]&gt;=GAMES_TO_QUALIFY,1,0)</f>
        <v>#REF!</v>
      </c>
      <c r="AK422" s="279" t="e">
        <f>IF(tbl2020POS[[#This Row],[OF]]&gt;=GAMES_TO_QUALIFY,1,IF(tbl2020POS[[#This Row],[PRIMPOS]]="OF",1,0))</f>
        <v>#REF!</v>
      </c>
      <c r="AL422" s="279" t="e">
        <f>IF(tbl2020POS[[#This Row],[DH]]&gt;=GAMES_TO_QUALIFY,1,IF(tbl2020POS[[#This Row],[PRIMPOS]]="DH",1,0))</f>
        <v>#REF!</v>
      </c>
      <c r="AM422" s="279" t="str" cm="1">
        <f t="array" aca="1" ref="AM4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2" s="280" t="str">
        <f>IFERROR(LEFT(tbl2020POS[[#This Row],[POSROUGH]],LEN(tbl2020POS[[#This Row],[POSROUGH]])-1),"")</f>
        <v/>
      </c>
      <c r="AP42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23" spans="1:42" x14ac:dyDescent="0.3">
      <c r="A423" s="277">
        <v>420</v>
      </c>
      <c r="B423" t="s">
        <v>20982</v>
      </c>
      <c r="C423" s="277">
        <v>29</v>
      </c>
      <c r="D423" s="278" t="s">
        <v>1565</v>
      </c>
      <c r="E423" s="277">
        <v>4</v>
      </c>
      <c r="F423" s="277">
        <v>23</v>
      </c>
      <c r="G423" s="277">
        <v>19</v>
      </c>
      <c r="H423" s="277">
        <v>23</v>
      </c>
      <c r="I423" s="277">
        <v>23</v>
      </c>
      <c r="J423" s="277">
        <v>0</v>
      </c>
      <c r="K423" s="277">
        <v>22</v>
      </c>
      <c r="L423" s="277">
        <v>1</v>
      </c>
      <c r="M423" s="277">
        <v>0</v>
      </c>
      <c r="N423" s="277">
        <v>0</v>
      </c>
      <c r="O423" s="277">
        <v>0</v>
      </c>
      <c r="P423" s="277">
        <v>0</v>
      </c>
      <c r="Q423" s="277">
        <v>0</v>
      </c>
      <c r="R423" s="277">
        <v>0</v>
      </c>
      <c r="S423" s="277">
        <v>0</v>
      </c>
      <c r="T423" s="277">
        <v>0</v>
      </c>
      <c r="U423" s="277">
        <v>2</v>
      </c>
      <c r="V423" s="277">
        <v>0</v>
      </c>
      <c r="W423" s="279" t="e">
        <f t="shared" si="6"/>
        <v>#REF!</v>
      </c>
      <c r="X423" s="279" t="s">
        <v>14095</v>
      </c>
      <c r="Y4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23" s="279">
        <f>IF(MAX(tbl2020POS[[#This Row],[P]:[PR]])=tbl2020POS[[#This Row],[P]],1,0)</f>
        <v>0</v>
      </c>
      <c r="AA423" s="279">
        <f>IF(tbl2020POS[[#This Row],[QUALP]]=1,IF(tbl2020POS[[#This Row],[GS]]&gt;=GS_TO_QUALIFY,1,0),0)</f>
        <v>0</v>
      </c>
      <c r="AB423" s="279">
        <f>IF(tbl2020POS[[#This Row],[QUALP]]=1,IF(tbl2020POS[[#This Row],[G]]-tbl2020POS[[#This Row],[GS]]&gt;=RP_APP_TO_QUALIFY,1,0),0)</f>
        <v>0</v>
      </c>
      <c r="AC423" s="279" t="e">
        <f>IF(tbl2020POS[[#This Row],[C]]&gt;=GAMES_TO_QUALIFY,1,IF(tbl2020POS[[#This Row],[PRIMPOS]]="C",1,0))</f>
        <v>#REF!</v>
      </c>
      <c r="AD423" s="279" t="e">
        <f>IF(tbl2020POS[[#This Row],[1B]]&gt;=GAMES_TO_QUALIFY,1,IF(tbl2020POS[[#This Row],[PRIMPOS]]="1B",1,0))</f>
        <v>#REF!</v>
      </c>
      <c r="AE423" s="279" t="e">
        <f>IF(tbl2020POS[[#This Row],[2B]]&gt;=GAMES_TO_QUALIFY,1,IF(tbl2020POS[[#This Row],[PRIMPOS]]="2B",1,0))</f>
        <v>#REF!</v>
      </c>
      <c r="AF423" s="279" t="e">
        <f>IF(tbl2020POS[[#This Row],[3B]]&gt;=GAMES_TO_QUALIFY,1,IF(tbl2020POS[[#This Row],[PRIMPOS]]="3B",1,0))</f>
        <v>#REF!</v>
      </c>
      <c r="AG423" s="279" t="e">
        <f>IF(tbl2020POS[[#This Row],[SS]]&gt;=GAMES_TO_QUALIFY,1,IF(tbl2020POS[[#This Row],[PRIMPOS]]="SS",1,0))</f>
        <v>#REF!</v>
      </c>
      <c r="AH423" s="279" t="e">
        <f>IF(tbl2020POS[[#This Row],[LF]]&gt;=GAMES_TO_QUALIFY,1,0)</f>
        <v>#REF!</v>
      </c>
      <c r="AI423" s="279" t="e">
        <f>IF(tbl2020POS[[#This Row],[CF]]&gt;=GAMES_TO_QUALIFY,1,0)</f>
        <v>#REF!</v>
      </c>
      <c r="AJ423" s="279" t="e">
        <f>IF(tbl2020POS[[#This Row],[RF]]&gt;=GAMES_TO_QUALIFY,1,0)</f>
        <v>#REF!</v>
      </c>
      <c r="AK423" s="279" t="e">
        <f>IF(tbl2020POS[[#This Row],[OF]]&gt;=GAMES_TO_QUALIFY,1,IF(tbl2020POS[[#This Row],[PRIMPOS]]="OF",1,0))</f>
        <v>#REF!</v>
      </c>
      <c r="AL423" s="279" t="e">
        <f>IF(tbl2020POS[[#This Row],[DH]]&gt;=GAMES_TO_QUALIFY,1,IF(tbl2020POS[[#This Row],[PRIMPOS]]="DH",1,0))</f>
        <v>#REF!</v>
      </c>
      <c r="AM423" s="279" t="e" cm="1">
        <f t="array" aca="1" ref="AM4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3" s="280" t="str">
        <f>IFERROR(LEFT(tbl2020POS[[#This Row],[POSROUGH]],LEN(tbl2020POS[[#This Row],[POSROUGH]])-1),"")</f>
        <v/>
      </c>
      <c r="AP42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4" spans="1:42" x14ac:dyDescent="0.3">
      <c r="A424" s="277">
        <v>421</v>
      </c>
      <c r="B424" t="s">
        <v>20983</v>
      </c>
      <c r="C424" s="277">
        <v>29</v>
      </c>
      <c r="D424" s="278" t="s">
        <v>20607</v>
      </c>
      <c r="E424" s="277">
        <v>8</v>
      </c>
      <c r="F424" s="277">
        <v>12</v>
      </c>
      <c r="G424" s="277">
        <v>10</v>
      </c>
      <c r="H424" s="277">
        <v>0</v>
      </c>
      <c r="I424" s="277">
        <v>12</v>
      </c>
      <c r="J424" s="277">
        <v>12</v>
      </c>
      <c r="K424" s="277">
        <v>0</v>
      </c>
      <c r="L424" s="277">
        <v>0</v>
      </c>
      <c r="M424" s="277">
        <v>0</v>
      </c>
      <c r="N424" s="277">
        <v>0</v>
      </c>
      <c r="O424" s="277">
        <v>0</v>
      </c>
      <c r="P424" s="277">
        <v>0</v>
      </c>
      <c r="Q424" s="277">
        <v>0</v>
      </c>
      <c r="R424" s="277">
        <v>0</v>
      </c>
      <c r="S424" s="277">
        <v>0</v>
      </c>
      <c r="T424" s="277">
        <v>0</v>
      </c>
      <c r="U424" s="277">
        <v>0</v>
      </c>
      <c r="V424" s="277">
        <v>0</v>
      </c>
      <c r="W424" s="279" t="e">
        <f t="shared" si="6"/>
        <v>#REF!</v>
      </c>
      <c r="X424" s="279" t="s">
        <v>3486</v>
      </c>
      <c r="Y4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4" s="279">
        <f>IF(MAX(tbl2020POS[[#This Row],[P]:[PR]])=tbl2020POS[[#This Row],[P]],1,0)</f>
        <v>1</v>
      </c>
      <c r="AA424" s="279">
        <f>IF(tbl2020POS[[#This Row],[QUALP]]=1,IF(tbl2020POS[[#This Row],[GS]]&gt;=GS_TO_QUALIFY,1,0),0)</f>
        <v>1</v>
      </c>
      <c r="AB424" s="279">
        <f>IF(tbl2020POS[[#This Row],[QUALP]]=1,IF(tbl2020POS[[#This Row],[G]]-tbl2020POS[[#This Row],[GS]]&gt;=RP_APP_TO_QUALIFY,1,0),0)</f>
        <v>0</v>
      </c>
      <c r="AC424" s="279" t="e">
        <f>IF(tbl2020POS[[#This Row],[C]]&gt;=GAMES_TO_QUALIFY,1,IF(tbl2020POS[[#This Row],[PRIMPOS]]="C",1,0))</f>
        <v>#REF!</v>
      </c>
      <c r="AD424" s="279" t="e">
        <f>IF(tbl2020POS[[#This Row],[1B]]&gt;=GAMES_TO_QUALIFY,1,IF(tbl2020POS[[#This Row],[PRIMPOS]]="1B",1,0))</f>
        <v>#REF!</v>
      </c>
      <c r="AE424" s="279" t="e">
        <f>IF(tbl2020POS[[#This Row],[2B]]&gt;=GAMES_TO_QUALIFY,1,IF(tbl2020POS[[#This Row],[PRIMPOS]]="2B",1,0))</f>
        <v>#REF!</v>
      </c>
      <c r="AF424" s="279" t="e">
        <f>IF(tbl2020POS[[#This Row],[3B]]&gt;=GAMES_TO_QUALIFY,1,IF(tbl2020POS[[#This Row],[PRIMPOS]]="3B",1,0))</f>
        <v>#REF!</v>
      </c>
      <c r="AG424" s="279" t="e">
        <f>IF(tbl2020POS[[#This Row],[SS]]&gt;=GAMES_TO_QUALIFY,1,IF(tbl2020POS[[#This Row],[PRIMPOS]]="SS",1,0))</f>
        <v>#REF!</v>
      </c>
      <c r="AH424" s="279" t="e">
        <f>IF(tbl2020POS[[#This Row],[LF]]&gt;=GAMES_TO_QUALIFY,1,0)</f>
        <v>#REF!</v>
      </c>
      <c r="AI424" s="279" t="e">
        <f>IF(tbl2020POS[[#This Row],[CF]]&gt;=GAMES_TO_QUALIFY,1,0)</f>
        <v>#REF!</v>
      </c>
      <c r="AJ424" s="279" t="e">
        <f>IF(tbl2020POS[[#This Row],[RF]]&gt;=GAMES_TO_QUALIFY,1,0)</f>
        <v>#REF!</v>
      </c>
      <c r="AK424" s="279" t="e">
        <f>IF(tbl2020POS[[#This Row],[OF]]&gt;=GAMES_TO_QUALIFY,1,IF(tbl2020POS[[#This Row],[PRIMPOS]]="OF",1,0))</f>
        <v>#REF!</v>
      </c>
      <c r="AL424" s="279" t="e">
        <f>IF(tbl2020POS[[#This Row],[DH]]&gt;=GAMES_TO_QUALIFY,1,IF(tbl2020POS[[#This Row],[PRIMPOS]]="DH",1,0))</f>
        <v>#REF!</v>
      </c>
      <c r="AM424" s="279" t="str" cm="1">
        <f t="array" aca="1" ref="AM4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4" s="280" t="str">
        <f>IFERROR(LEFT(tbl2020POS[[#This Row],[POSROUGH]],LEN(tbl2020POS[[#This Row],[POSROUGH]])-1),"")</f>
        <v/>
      </c>
      <c r="AP42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25" spans="1:42" x14ac:dyDescent="0.3">
      <c r="A425" s="277">
        <v>422</v>
      </c>
      <c r="B425" t="s">
        <v>20984</v>
      </c>
      <c r="C425" s="277">
        <v>30</v>
      </c>
      <c r="D425" s="278" t="s">
        <v>1426</v>
      </c>
      <c r="E425" s="277">
        <v>4</v>
      </c>
      <c r="F425" s="277">
        <v>4</v>
      </c>
      <c r="G425" s="277">
        <v>0</v>
      </c>
      <c r="H425" s="277">
        <v>0</v>
      </c>
      <c r="I425" s="277">
        <v>4</v>
      </c>
      <c r="J425" s="277">
        <v>4</v>
      </c>
      <c r="K425" s="277">
        <v>0</v>
      </c>
      <c r="L425" s="277">
        <v>0</v>
      </c>
      <c r="M425" s="277">
        <v>0</v>
      </c>
      <c r="N425" s="277">
        <v>0</v>
      </c>
      <c r="O425" s="277">
        <v>0</v>
      </c>
      <c r="P425" s="277">
        <v>0</v>
      </c>
      <c r="Q425" s="277">
        <v>0</v>
      </c>
      <c r="R425" s="277">
        <v>0</v>
      </c>
      <c r="S425" s="277">
        <v>0</v>
      </c>
      <c r="T425" s="277">
        <v>0</v>
      </c>
      <c r="U425" s="277">
        <v>0</v>
      </c>
      <c r="V425" s="277">
        <v>0</v>
      </c>
      <c r="W425" s="279" t="e">
        <f t="shared" si="6"/>
        <v>#REF!</v>
      </c>
      <c r="X425" s="279" t="s">
        <v>13534</v>
      </c>
      <c r="Y4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5" s="279">
        <f>IF(MAX(tbl2020POS[[#This Row],[P]:[PR]])=tbl2020POS[[#This Row],[P]],1,0)</f>
        <v>1</v>
      </c>
      <c r="AA425" s="279">
        <f>IF(tbl2020POS[[#This Row],[QUALP]]=1,IF(tbl2020POS[[#This Row],[GS]]&gt;=GS_TO_QUALIFY,1,0),0)</f>
        <v>0</v>
      </c>
      <c r="AB425" s="279">
        <f>IF(tbl2020POS[[#This Row],[QUALP]]=1,IF(tbl2020POS[[#This Row],[G]]-tbl2020POS[[#This Row],[GS]]&gt;=RP_APP_TO_QUALIFY,1,0),0)</f>
        <v>0</v>
      </c>
      <c r="AC425" s="279" t="e">
        <f>IF(tbl2020POS[[#This Row],[C]]&gt;=GAMES_TO_QUALIFY,1,IF(tbl2020POS[[#This Row],[PRIMPOS]]="C",1,0))</f>
        <v>#REF!</v>
      </c>
      <c r="AD425" s="279" t="e">
        <f>IF(tbl2020POS[[#This Row],[1B]]&gt;=GAMES_TO_QUALIFY,1,IF(tbl2020POS[[#This Row],[PRIMPOS]]="1B",1,0))</f>
        <v>#REF!</v>
      </c>
      <c r="AE425" s="279" t="e">
        <f>IF(tbl2020POS[[#This Row],[2B]]&gt;=GAMES_TO_QUALIFY,1,IF(tbl2020POS[[#This Row],[PRIMPOS]]="2B",1,0))</f>
        <v>#REF!</v>
      </c>
      <c r="AF425" s="279" t="e">
        <f>IF(tbl2020POS[[#This Row],[3B]]&gt;=GAMES_TO_QUALIFY,1,IF(tbl2020POS[[#This Row],[PRIMPOS]]="3B",1,0))</f>
        <v>#REF!</v>
      </c>
      <c r="AG425" s="279" t="e">
        <f>IF(tbl2020POS[[#This Row],[SS]]&gt;=GAMES_TO_QUALIFY,1,IF(tbl2020POS[[#This Row],[PRIMPOS]]="SS",1,0))</f>
        <v>#REF!</v>
      </c>
      <c r="AH425" s="279" t="e">
        <f>IF(tbl2020POS[[#This Row],[LF]]&gt;=GAMES_TO_QUALIFY,1,0)</f>
        <v>#REF!</v>
      </c>
      <c r="AI425" s="279" t="e">
        <f>IF(tbl2020POS[[#This Row],[CF]]&gt;=GAMES_TO_QUALIFY,1,0)</f>
        <v>#REF!</v>
      </c>
      <c r="AJ425" s="279" t="e">
        <f>IF(tbl2020POS[[#This Row],[RF]]&gt;=GAMES_TO_QUALIFY,1,0)</f>
        <v>#REF!</v>
      </c>
      <c r="AK425" s="279" t="e">
        <f>IF(tbl2020POS[[#This Row],[OF]]&gt;=GAMES_TO_QUALIFY,1,IF(tbl2020POS[[#This Row],[PRIMPOS]]="OF",1,0))</f>
        <v>#REF!</v>
      </c>
      <c r="AL425" s="279" t="e">
        <f>IF(tbl2020POS[[#This Row],[DH]]&gt;=GAMES_TO_QUALIFY,1,IF(tbl2020POS[[#This Row],[PRIMPOS]]="DH",1,0))</f>
        <v>#REF!</v>
      </c>
      <c r="AM425" s="279" t="str" cm="1">
        <f t="array" aca="1" ref="AM4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5" s="280" t="str">
        <f>IFERROR(LEFT(tbl2020POS[[#This Row],[POSROUGH]],LEN(tbl2020POS[[#This Row],[POSROUGH]])-1),"")</f>
        <v/>
      </c>
      <c r="AP42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26" spans="1:42" x14ac:dyDescent="0.3">
      <c r="A426" s="277">
        <v>423</v>
      </c>
      <c r="B426" t="s">
        <v>20985</v>
      </c>
      <c r="C426" s="277">
        <v>34</v>
      </c>
      <c r="D426" s="278" t="s">
        <v>1565</v>
      </c>
      <c r="E426" s="277">
        <v>9</v>
      </c>
      <c r="F426" s="277">
        <v>1</v>
      </c>
      <c r="G426" s="277">
        <v>0</v>
      </c>
      <c r="H426" s="277">
        <v>0</v>
      </c>
      <c r="I426" s="277">
        <v>1</v>
      </c>
      <c r="J426" s="277">
        <v>1</v>
      </c>
      <c r="K426" s="277">
        <v>0</v>
      </c>
      <c r="L426" s="277">
        <v>0</v>
      </c>
      <c r="M426" s="277">
        <v>0</v>
      </c>
      <c r="N426" s="277">
        <v>0</v>
      </c>
      <c r="O426" s="277">
        <v>0</v>
      </c>
      <c r="P426" s="277">
        <v>0</v>
      </c>
      <c r="Q426" s="277">
        <v>0</v>
      </c>
      <c r="R426" s="277">
        <v>0</v>
      </c>
      <c r="S426" s="277">
        <v>0</v>
      </c>
      <c r="T426" s="277">
        <v>0</v>
      </c>
      <c r="U426" s="277">
        <v>0</v>
      </c>
      <c r="V426" s="277">
        <v>0</v>
      </c>
      <c r="W426" s="279" t="e">
        <f t="shared" si="6"/>
        <v>#REF!</v>
      </c>
      <c r="X426" s="279" t="s">
        <v>2062</v>
      </c>
      <c r="Y4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6" s="279">
        <f>IF(MAX(tbl2020POS[[#This Row],[P]:[PR]])=tbl2020POS[[#This Row],[P]],1,0)</f>
        <v>1</v>
      </c>
      <c r="AA426" s="279">
        <f>IF(tbl2020POS[[#This Row],[QUALP]]=1,IF(tbl2020POS[[#This Row],[GS]]&gt;=GS_TO_QUALIFY,1,0),0)</f>
        <v>0</v>
      </c>
      <c r="AB426" s="279">
        <f>IF(tbl2020POS[[#This Row],[QUALP]]=1,IF(tbl2020POS[[#This Row],[G]]-tbl2020POS[[#This Row],[GS]]&gt;=RP_APP_TO_QUALIFY,1,0),0)</f>
        <v>0</v>
      </c>
      <c r="AC426" s="279" t="e">
        <f>IF(tbl2020POS[[#This Row],[C]]&gt;=GAMES_TO_QUALIFY,1,IF(tbl2020POS[[#This Row],[PRIMPOS]]="C",1,0))</f>
        <v>#REF!</v>
      </c>
      <c r="AD426" s="279" t="e">
        <f>IF(tbl2020POS[[#This Row],[1B]]&gt;=GAMES_TO_QUALIFY,1,IF(tbl2020POS[[#This Row],[PRIMPOS]]="1B",1,0))</f>
        <v>#REF!</v>
      </c>
      <c r="AE426" s="279" t="e">
        <f>IF(tbl2020POS[[#This Row],[2B]]&gt;=GAMES_TO_QUALIFY,1,IF(tbl2020POS[[#This Row],[PRIMPOS]]="2B",1,0))</f>
        <v>#REF!</v>
      </c>
      <c r="AF426" s="279" t="e">
        <f>IF(tbl2020POS[[#This Row],[3B]]&gt;=GAMES_TO_QUALIFY,1,IF(tbl2020POS[[#This Row],[PRIMPOS]]="3B",1,0))</f>
        <v>#REF!</v>
      </c>
      <c r="AG426" s="279" t="e">
        <f>IF(tbl2020POS[[#This Row],[SS]]&gt;=GAMES_TO_QUALIFY,1,IF(tbl2020POS[[#This Row],[PRIMPOS]]="SS",1,0))</f>
        <v>#REF!</v>
      </c>
      <c r="AH426" s="279" t="e">
        <f>IF(tbl2020POS[[#This Row],[LF]]&gt;=GAMES_TO_QUALIFY,1,0)</f>
        <v>#REF!</v>
      </c>
      <c r="AI426" s="279" t="e">
        <f>IF(tbl2020POS[[#This Row],[CF]]&gt;=GAMES_TO_QUALIFY,1,0)</f>
        <v>#REF!</v>
      </c>
      <c r="AJ426" s="279" t="e">
        <f>IF(tbl2020POS[[#This Row],[RF]]&gt;=GAMES_TO_QUALIFY,1,0)</f>
        <v>#REF!</v>
      </c>
      <c r="AK426" s="279" t="e">
        <f>IF(tbl2020POS[[#This Row],[OF]]&gt;=GAMES_TO_QUALIFY,1,IF(tbl2020POS[[#This Row],[PRIMPOS]]="OF",1,0))</f>
        <v>#REF!</v>
      </c>
      <c r="AL426" s="279" t="e">
        <f>IF(tbl2020POS[[#This Row],[DH]]&gt;=GAMES_TO_QUALIFY,1,IF(tbl2020POS[[#This Row],[PRIMPOS]]="DH",1,0))</f>
        <v>#REF!</v>
      </c>
      <c r="AM426" s="279" t="str" cm="1">
        <f t="array" aca="1" ref="AM4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6" s="280" t="str">
        <f>IFERROR(LEFT(tbl2020POS[[#This Row],[POSROUGH]],LEN(tbl2020POS[[#This Row],[POSROUGH]])-1),"")</f>
        <v/>
      </c>
      <c r="AP42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27" spans="1:42" x14ac:dyDescent="0.3">
      <c r="A427" s="277">
        <v>424</v>
      </c>
      <c r="B427" t="s">
        <v>20986</v>
      </c>
      <c r="C427" s="277">
        <v>23</v>
      </c>
      <c r="D427" s="278" t="s">
        <v>1392</v>
      </c>
      <c r="E427" s="277" t="s">
        <v>20557</v>
      </c>
      <c r="F427" s="277">
        <v>17</v>
      </c>
      <c r="G427" s="277">
        <v>0</v>
      </c>
      <c r="H427" s="277">
        <v>0</v>
      </c>
      <c r="I427" s="277">
        <v>17</v>
      </c>
      <c r="J427" s="277">
        <v>17</v>
      </c>
      <c r="K427" s="277">
        <v>0</v>
      </c>
      <c r="L427" s="277">
        <v>0</v>
      </c>
      <c r="M427" s="277">
        <v>0</v>
      </c>
      <c r="N427" s="277">
        <v>0</v>
      </c>
      <c r="O427" s="277">
        <v>0</v>
      </c>
      <c r="P427" s="277">
        <v>0</v>
      </c>
      <c r="Q427" s="277">
        <v>0</v>
      </c>
      <c r="R427" s="277">
        <v>0</v>
      </c>
      <c r="S427" s="277">
        <v>0</v>
      </c>
      <c r="T427" s="277">
        <v>0</v>
      </c>
      <c r="U427" s="277">
        <v>0</v>
      </c>
      <c r="V427" s="277">
        <v>0</v>
      </c>
      <c r="W427" s="279" t="e">
        <f t="shared" si="6"/>
        <v>#REF!</v>
      </c>
      <c r="X427" s="279" t="s">
        <v>21911</v>
      </c>
      <c r="Y4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7" s="279">
        <f>IF(MAX(tbl2020POS[[#This Row],[P]:[PR]])=tbl2020POS[[#This Row],[P]],1,0)</f>
        <v>1</v>
      </c>
      <c r="AA427" s="279">
        <f>IF(tbl2020POS[[#This Row],[QUALP]]=1,IF(tbl2020POS[[#This Row],[GS]]&gt;=GS_TO_QUALIFY,1,0),0)</f>
        <v>0</v>
      </c>
      <c r="AB427" s="279">
        <f>IF(tbl2020POS[[#This Row],[QUALP]]=1,IF(tbl2020POS[[#This Row],[G]]-tbl2020POS[[#This Row],[GS]]&gt;=RP_APP_TO_QUALIFY,1,0),0)</f>
        <v>1</v>
      </c>
      <c r="AC427" s="279" t="e">
        <f>IF(tbl2020POS[[#This Row],[C]]&gt;=GAMES_TO_QUALIFY,1,IF(tbl2020POS[[#This Row],[PRIMPOS]]="C",1,0))</f>
        <v>#REF!</v>
      </c>
      <c r="AD427" s="279" t="e">
        <f>IF(tbl2020POS[[#This Row],[1B]]&gt;=GAMES_TO_QUALIFY,1,IF(tbl2020POS[[#This Row],[PRIMPOS]]="1B",1,0))</f>
        <v>#REF!</v>
      </c>
      <c r="AE427" s="279" t="e">
        <f>IF(tbl2020POS[[#This Row],[2B]]&gt;=GAMES_TO_QUALIFY,1,IF(tbl2020POS[[#This Row],[PRIMPOS]]="2B",1,0))</f>
        <v>#REF!</v>
      </c>
      <c r="AF427" s="279" t="e">
        <f>IF(tbl2020POS[[#This Row],[3B]]&gt;=GAMES_TO_QUALIFY,1,IF(tbl2020POS[[#This Row],[PRIMPOS]]="3B",1,0))</f>
        <v>#REF!</v>
      </c>
      <c r="AG427" s="279" t="e">
        <f>IF(tbl2020POS[[#This Row],[SS]]&gt;=GAMES_TO_QUALIFY,1,IF(tbl2020POS[[#This Row],[PRIMPOS]]="SS",1,0))</f>
        <v>#REF!</v>
      </c>
      <c r="AH427" s="279" t="e">
        <f>IF(tbl2020POS[[#This Row],[LF]]&gt;=GAMES_TO_QUALIFY,1,0)</f>
        <v>#REF!</v>
      </c>
      <c r="AI427" s="279" t="e">
        <f>IF(tbl2020POS[[#This Row],[CF]]&gt;=GAMES_TO_QUALIFY,1,0)</f>
        <v>#REF!</v>
      </c>
      <c r="AJ427" s="279" t="e">
        <f>IF(tbl2020POS[[#This Row],[RF]]&gt;=GAMES_TO_QUALIFY,1,0)</f>
        <v>#REF!</v>
      </c>
      <c r="AK427" s="279" t="e">
        <f>IF(tbl2020POS[[#This Row],[OF]]&gt;=GAMES_TO_QUALIFY,1,IF(tbl2020POS[[#This Row],[PRIMPOS]]="OF",1,0))</f>
        <v>#REF!</v>
      </c>
      <c r="AL427" s="279" t="e">
        <f>IF(tbl2020POS[[#This Row],[DH]]&gt;=GAMES_TO_QUALIFY,1,IF(tbl2020POS[[#This Row],[PRIMPOS]]="DH",1,0))</f>
        <v>#REF!</v>
      </c>
      <c r="AM427" s="279" t="str" cm="1">
        <f t="array" aca="1" ref="AM4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7" s="280" t="str">
        <f>IFERROR(LEFT(tbl2020POS[[#This Row],[POSROUGH]],LEN(tbl2020POS[[#This Row],[POSROUGH]])-1),"")</f>
        <v/>
      </c>
      <c r="AP42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28" spans="1:42" x14ac:dyDescent="0.3">
      <c r="A428" s="277">
        <v>425</v>
      </c>
      <c r="B428" t="s">
        <v>20987</v>
      </c>
      <c r="C428" s="277">
        <v>26</v>
      </c>
      <c r="D428" s="278" t="s">
        <v>1430</v>
      </c>
      <c r="E428" s="277">
        <v>2</v>
      </c>
      <c r="F428" s="277">
        <v>14</v>
      </c>
      <c r="G428" s="277">
        <v>0</v>
      </c>
      <c r="H428" s="277">
        <v>0</v>
      </c>
      <c r="I428" s="277">
        <v>14</v>
      </c>
      <c r="J428" s="277">
        <v>14</v>
      </c>
      <c r="K428" s="277">
        <v>0</v>
      </c>
      <c r="L428" s="277">
        <v>0</v>
      </c>
      <c r="M428" s="277">
        <v>0</v>
      </c>
      <c r="N428" s="277">
        <v>0</v>
      </c>
      <c r="O428" s="277">
        <v>0</v>
      </c>
      <c r="P428" s="277">
        <v>0</v>
      </c>
      <c r="Q428" s="277">
        <v>0</v>
      </c>
      <c r="R428" s="277">
        <v>0</v>
      </c>
      <c r="S428" s="277">
        <v>0</v>
      </c>
      <c r="T428" s="277">
        <v>0</v>
      </c>
      <c r="U428" s="277">
        <v>0</v>
      </c>
      <c r="V428" s="277">
        <v>0</v>
      </c>
      <c r="W428" s="279" t="e">
        <f t="shared" si="6"/>
        <v>#REF!</v>
      </c>
      <c r="X428" s="279" t="s">
        <v>21912</v>
      </c>
      <c r="Y4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8" s="279">
        <f>IF(MAX(tbl2020POS[[#This Row],[P]:[PR]])=tbl2020POS[[#This Row],[P]],1,0)</f>
        <v>1</v>
      </c>
      <c r="AA428" s="279">
        <f>IF(tbl2020POS[[#This Row],[QUALP]]=1,IF(tbl2020POS[[#This Row],[GS]]&gt;=GS_TO_QUALIFY,1,0),0)</f>
        <v>0</v>
      </c>
      <c r="AB428" s="279">
        <f>IF(tbl2020POS[[#This Row],[QUALP]]=1,IF(tbl2020POS[[#This Row],[G]]-tbl2020POS[[#This Row],[GS]]&gt;=RP_APP_TO_QUALIFY,1,0),0)</f>
        <v>1</v>
      </c>
      <c r="AC428" s="279" t="e">
        <f>IF(tbl2020POS[[#This Row],[C]]&gt;=GAMES_TO_QUALIFY,1,IF(tbl2020POS[[#This Row],[PRIMPOS]]="C",1,0))</f>
        <v>#REF!</v>
      </c>
      <c r="AD428" s="279" t="e">
        <f>IF(tbl2020POS[[#This Row],[1B]]&gt;=GAMES_TO_QUALIFY,1,IF(tbl2020POS[[#This Row],[PRIMPOS]]="1B",1,0))</f>
        <v>#REF!</v>
      </c>
      <c r="AE428" s="279" t="e">
        <f>IF(tbl2020POS[[#This Row],[2B]]&gt;=GAMES_TO_QUALIFY,1,IF(tbl2020POS[[#This Row],[PRIMPOS]]="2B",1,0))</f>
        <v>#REF!</v>
      </c>
      <c r="AF428" s="279" t="e">
        <f>IF(tbl2020POS[[#This Row],[3B]]&gt;=GAMES_TO_QUALIFY,1,IF(tbl2020POS[[#This Row],[PRIMPOS]]="3B",1,0))</f>
        <v>#REF!</v>
      </c>
      <c r="AG428" s="279" t="e">
        <f>IF(tbl2020POS[[#This Row],[SS]]&gt;=GAMES_TO_QUALIFY,1,IF(tbl2020POS[[#This Row],[PRIMPOS]]="SS",1,0))</f>
        <v>#REF!</v>
      </c>
      <c r="AH428" s="279" t="e">
        <f>IF(tbl2020POS[[#This Row],[LF]]&gt;=GAMES_TO_QUALIFY,1,0)</f>
        <v>#REF!</v>
      </c>
      <c r="AI428" s="279" t="e">
        <f>IF(tbl2020POS[[#This Row],[CF]]&gt;=GAMES_TO_QUALIFY,1,0)</f>
        <v>#REF!</v>
      </c>
      <c r="AJ428" s="279" t="e">
        <f>IF(tbl2020POS[[#This Row],[RF]]&gt;=GAMES_TO_QUALIFY,1,0)</f>
        <v>#REF!</v>
      </c>
      <c r="AK428" s="279" t="e">
        <f>IF(tbl2020POS[[#This Row],[OF]]&gt;=GAMES_TO_QUALIFY,1,IF(tbl2020POS[[#This Row],[PRIMPOS]]="OF",1,0))</f>
        <v>#REF!</v>
      </c>
      <c r="AL428" s="279" t="e">
        <f>IF(tbl2020POS[[#This Row],[DH]]&gt;=GAMES_TO_QUALIFY,1,IF(tbl2020POS[[#This Row],[PRIMPOS]]="DH",1,0))</f>
        <v>#REF!</v>
      </c>
      <c r="AM428" s="279" t="str" cm="1">
        <f t="array" aca="1" ref="AM4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8" s="280" t="str">
        <f>IFERROR(LEFT(tbl2020POS[[#This Row],[POSROUGH]],LEN(tbl2020POS[[#This Row],[POSROUGH]])-1),"")</f>
        <v/>
      </c>
      <c r="AP42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29" spans="1:42" x14ac:dyDescent="0.3">
      <c r="A429" s="277">
        <v>426</v>
      </c>
      <c r="B429" t="s">
        <v>20988</v>
      </c>
      <c r="C429" s="277">
        <v>32</v>
      </c>
      <c r="D429" s="278" t="s">
        <v>1430</v>
      </c>
      <c r="E429" s="277">
        <v>8</v>
      </c>
      <c r="F429" s="277">
        <v>12</v>
      </c>
      <c r="G429" s="277">
        <v>12</v>
      </c>
      <c r="H429" s="277">
        <v>0</v>
      </c>
      <c r="I429" s="277">
        <v>12</v>
      </c>
      <c r="J429" s="277">
        <v>12</v>
      </c>
      <c r="K429" s="277">
        <v>0</v>
      </c>
      <c r="L429" s="277">
        <v>0</v>
      </c>
      <c r="M429" s="277">
        <v>0</v>
      </c>
      <c r="N429" s="277">
        <v>0</v>
      </c>
      <c r="O429" s="277">
        <v>0</v>
      </c>
      <c r="P429" s="277">
        <v>0</v>
      </c>
      <c r="Q429" s="277">
        <v>0</v>
      </c>
      <c r="R429" s="277">
        <v>0</v>
      </c>
      <c r="S429" s="277">
        <v>0</v>
      </c>
      <c r="T429" s="277">
        <v>0</v>
      </c>
      <c r="U429" s="277">
        <v>0</v>
      </c>
      <c r="V429" s="277">
        <v>0</v>
      </c>
      <c r="W429" s="279" t="e">
        <f t="shared" si="6"/>
        <v>#REF!</v>
      </c>
      <c r="X429" s="279" t="s">
        <v>2074</v>
      </c>
      <c r="Y4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9" s="279">
        <f>IF(MAX(tbl2020POS[[#This Row],[P]:[PR]])=tbl2020POS[[#This Row],[P]],1,0)</f>
        <v>1</v>
      </c>
      <c r="AA429" s="279">
        <f>IF(tbl2020POS[[#This Row],[QUALP]]=1,IF(tbl2020POS[[#This Row],[GS]]&gt;=GS_TO_QUALIFY,1,0),0)</f>
        <v>1</v>
      </c>
      <c r="AB429" s="279">
        <f>IF(tbl2020POS[[#This Row],[QUALP]]=1,IF(tbl2020POS[[#This Row],[G]]-tbl2020POS[[#This Row],[GS]]&gt;=RP_APP_TO_QUALIFY,1,0),0)</f>
        <v>0</v>
      </c>
      <c r="AC429" s="279" t="e">
        <f>IF(tbl2020POS[[#This Row],[C]]&gt;=GAMES_TO_QUALIFY,1,IF(tbl2020POS[[#This Row],[PRIMPOS]]="C",1,0))</f>
        <v>#REF!</v>
      </c>
      <c r="AD429" s="279" t="e">
        <f>IF(tbl2020POS[[#This Row],[1B]]&gt;=GAMES_TO_QUALIFY,1,IF(tbl2020POS[[#This Row],[PRIMPOS]]="1B",1,0))</f>
        <v>#REF!</v>
      </c>
      <c r="AE429" s="279" t="e">
        <f>IF(tbl2020POS[[#This Row],[2B]]&gt;=GAMES_TO_QUALIFY,1,IF(tbl2020POS[[#This Row],[PRIMPOS]]="2B",1,0))</f>
        <v>#REF!</v>
      </c>
      <c r="AF429" s="279" t="e">
        <f>IF(tbl2020POS[[#This Row],[3B]]&gt;=GAMES_TO_QUALIFY,1,IF(tbl2020POS[[#This Row],[PRIMPOS]]="3B",1,0))</f>
        <v>#REF!</v>
      </c>
      <c r="AG429" s="279" t="e">
        <f>IF(tbl2020POS[[#This Row],[SS]]&gt;=GAMES_TO_QUALIFY,1,IF(tbl2020POS[[#This Row],[PRIMPOS]]="SS",1,0))</f>
        <v>#REF!</v>
      </c>
      <c r="AH429" s="279" t="e">
        <f>IF(tbl2020POS[[#This Row],[LF]]&gt;=GAMES_TO_QUALIFY,1,0)</f>
        <v>#REF!</v>
      </c>
      <c r="AI429" s="279" t="e">
        <f>IF(tbl2020POS[[#This Row],[CF]]&gt;=GAMES_TO_QUALIFY,1,0)</f>
        <v>#REF!</v>
      </c>
      <c r="AJ429" s="279" t="e">
        <f>IF(tbl2020POS[[#This Row],[RF]]&gt;=GAMES_TO_QUALIFY,1,0)</f>
        <v>#REF!</v>
      </c>
      <c r="AK429" s="279" t="e">
        <f>IF(tbl2020POS[[#This Row],[OF]]&gt;=GAMES_TO_QUALIFY,1,IF(tbl2020POS[[#This Row],[PRIMPOS]]="OF",1,0))</f>
        <v>#REF!</v>
      </c>
      <c r="AL429" s="279" t="e">
        <f>IF(tbl2020POS[[#This Row],[DH]]&gt;=GAMES_TO_QUALIFY,1,IF(tbl2020POS[[#This Row],[PRIMPOS]]="DH",1,0))</f>
        <v>#REF!</v>
      </c>
      <c r="AM429" s="279" t="str" cm="1">
        <f t="array" aca="1" ref="AM4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9" s="280" t="str">
        <f>IFERROR(LEFT(tbl2020POS[[#This Row],[POSROUGH]],LEN(tbl2020POS[[#This Row],[POSROUGH]])-1),"")</f>
        <v/>
      </c>
      <c r="AP42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30" spans="1:42" x14ac:dyDescent="0.3">
      <c r="A430" s="277">
        <v>427</v>
      </c>
      <c r="B430" t="s">
        <v>20989</v>
      </c>
      <c r="C430" s="277">
        <v>29</v>
      </c>
      <c r="D430" s="278" t="s">
        <v>1426</v>
      </c>
      <c r="E430" s="277">
        <v>7</v>
      </c>
      <c r="F430" s="277">
        <v>4</v>
      </c>
      <c r="G430" s="277">
        <v>0</v>
      </c>
      <c r="H430" s="277">
        <v>0</v>
      </c>
      <c r="I430" s="277">
        <v>4</v>
      </c>
      <c r="J430" s="277">
        <v>4</v>
      </c>
      <c r="K430" s="277">
        <v>0</v>
      </c>
      <c r="L430" s="277">
        <v>0</v>
      </c>
      <c r="M430" s="277">
        <v>0</v>
      </c>
      <c r="N430" s="277">
        <v>0</v>
      </c>
      <c r="O430" s="277">
        <v>0</v>
      </c>
      <c r="P430" s="277">
        <v>0</v>
      </c>
      <c r="Q430" s="277">
        <v>0</v>
      </c>
      <c r="R430" s="277">
        <v>0</v>
      </c>
      <c r="S430" s="277">
        <v>0</v>
      </c>
      <c r="T430" s="277">
        <v>0</v>
      </c>
      <c r="U430" s="277">
        <v>0</v>
      </c>
      <c r="V430" s="277">
        <v>0</v>
      </c>
      <c r="W430" s="279" t="e">
        <f t="shared" si="6"/>
        <v>#REF!</v>
      </c>
      <c r="X430" s="279" t="s">
        <v>4050</v>
      </c>
      <c r="Y4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0" s="279">
        <f>IF(MAX(tbl2020POS[[#This Row],[P]:[PR]])=tbl2020POS[[#This Row],[P]],1,0)</f>
        <v>1</v>
      </c>
      <c r="AA430" s="279">
        <f>IF(tbl2020POS[[#This Row],[QUALP]]=1,IF(tbl2020POS[[#This Row],[GS]]&gt;=GS_TO_QUALIFY,1,0),0)</f>
        <v>0</v>
      </c>
      <c r="AB430" s="279">
        <f>IF(tbl2020POS[[#This Row],[QUALP]]=1,IF(tbl2020POS[[#This Row],[G]]-tbl2020POS[[#This Row],[GS]]&gt;=RP_APP_TO_QUALIFY,1,0),0)</f>
        <v>0</v>
      </c>
      <c r="AC430" s="279" t="e">
        <f>IF(tbl2020POS[[#This Row],[C]]&gt;=GAMES_TO_QUALIFY,1,IF(tbl2020POS[[#This Row],[PRIMPOS]]="C",1,0))</f>
        <v>#REF!</v>
      </c>
      <c r="AD430" s="279" t="e">
        <f>IF(tbl2020POS[[#This Row],[1B]]&gt;=GAMES_TO_QUALIFY,1,IF(tbl2020POS[[#This Row],[PRIMPOS]]="1B",1,0))</f>
        <v>#REF!</v>
      </c>
      <c r="AE430" s="279" t="e">
        <f>IF(tbl2020POS[[#This Row],[2B]]&gt;=GAMES_TO_QUALIFY,1,IF(tbl2020POS[[#This Row],[PRIMPOS]]="2B",1,0))</f>
        <v>#REF!</v>
      </c>
      <c r="AF430" s="279" t="e">
        <f>IF(tbl2020POS[[#This Row],[3B]]&gt;=GAMES_TO_QUALIFY,1,IF(tbl2020POS[[#This Row],[PRIMPOS]]="3B",1,0))</f>
        <v>#REF!</v>
      </c>
      <c r="AG430" s="279" t="e">
        <f>IF(tbl2020POS[[#This Row],[SS]]&gt;=GAMES_TO_QUALIFY,1,IF(tbl2020POS[[#This Row],[PRIMPOS]]="SS",1,0))</f>
        <v>#REF!</v>
      </c>
      <c r="AH430" s="279" t="e">
        <f>IF(tbl2020POS[[#This Row],[LF]]&gt;=GAMES_TO_QUALIFY,1,0)</f>
        <v>#REF!</v>
      </c>
      <c r="AI430" s="279" t="e">
        <f>IF(tbl2020POS[[#This Row],[CF]]&gt;=GAMES_TO_QUALIFY,1,0)</f>
        <v>#REF!</v>
      </c>
      <c r="AJ430" s="279" t="e">
        <f>IF(tbl2020POS[[#This Row],[RF]]&gt;=GAMES_TO_QUALIFY,1,0)</f>
        <v>#REF!</v>
      </c>
      <c r="AK430" s="279" t="e">
        <f>IF(tbl2020POS[[#This Row],[OF]]&gt;=GAMES_TO_QUALIFY,1,IF(tbl2020POS[[#This Row],[PRIMPOS]]="OF",1,0))</f>
        <v>#REF!</v>
      </c>
      <c r="AL430" s="279" t="e">
        <f>IF(tbl2020POS[[#This Row],[DH]]&gt;=GAMES_TO_QUALIFY,1,IF(tbl2020POS[[#This Row],[PRIMPOS]]="DH",1,0))</f>
        <v>#REF!</v>
      </c>
      <c r="AM430" s="279" t="str" cm="1">
        <f t="array" aca="1" ref="AM4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0" s="280" t="str">
        <f>IFERROR(LEFT(tbl2020POS[[#This Row],[POSROUGH]],LEN(tbl2020POS[[#This Row],[POSROUGH]])-1),"")</f>
        <v/>
      </c>
      <c r="AP43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1" spans="1:42" x14ac:dyDescent="0.3">
      <c r="A431" s="277">
        <v>428</v>
      </c>
      <c r="B431" t="s">
        <v>20990</v>
      </c>
      <c r="C431" s="277">
        <v>30</v>
      </c>
      <c r="D431" s="278" t="s">
        <v>20563</v>
      </c>
      <c r="E431" s="277">
        <v>6</v>
      </c>
      <c r="F431" s="277">
        <v>2</v>
      </c>
      <c r="G431" s="277">
        <v>0</v>
      </c>
      <c r="H431" s="277">
        <v>0</v>
      </c>
      <c r="I431" s="277">
        <v>2</v>
      </c>
      <c r="J431" s="277">
        <v>2</v>
      </c>
      <c r="K431" s="277">
        <v>0</v>
      </c>
      <c r="L431" s="277">
        <v>0</v>
      </c>
      <c r="M431" s="277">
        <v>0</v>
      </c>
      <c r="N431" s="277">
        <v>0</v>
      </c>
      <c r="O431" s="277">
        <v>0</v>
      </c>
      <c r="P431" s="277">
        <v>0</v>
      </c>
      <c r="Q431" s="277">
        <v>0</v>
      </c>
      <c r="R431" s="277">
        <v>0</v>
      </c>
      <c r="S431" s="277">
        <v>0</v>
      </c>
      <c r="T431" s="277">
        <v>0</v>
      </c>
      <c r="U431" s="277">
        <v>0</v>
      </c>
      <c r="V431" s="277">
        <v>0</v>
      </c>
      <c r="W431" s="279" t="e">
        <f t="shared" si="6"/>
        <v>#REF!</v>
      </c>
      <c r="X431" s="279" t="s">
        <v>21913</v>
      </c>
      <c r="Y4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1" s="279">
        <f>IF(MAX(tbl2020POS[[#This Row],[P]:[PR]])=tbl2020POS[[#This Row],[P]],1,0)</f>
        <v>1</v>
      </c>
      <c r="AA431" s="279">
        <f>IF(tbl2020POS[[#This Row],[QUALP]]=1,IF(tbl2020POS[[#This Row],[GS]]&gt;=GS_TO_QUALIFY,1,0),0)</f>
        <v>0</v>
      </c>
      <c r="AB431" s="279">
        <f>IF(tbl2020POS[[#This Row],[QUALP]]=1,IF(tbl2020POS[[#This Row],[G]]-tbl2020POS[[#This Row],[GS]]&gt;=RP_APP_TO_QUALIFY,1,0),0)</f>
        <v>0</v>
      </c>
      <c r="AC431" s="279" t="e">
        <f>IF(tbl2020POS[[#This Row],[C]]&gt;=GAMES_TO_QUALIFY,1,IF(tbl2020POS[[#This Row],[PRIMPOS]]="C",1,0))</f>
        <v>#REF!</v>
      </c>
      <c r="AD431" s="279" t="e">
        <f>IF(tbl2020POS[[#This Row],[1B]]&gt;=GAMES_TO_QUALIFY,1,IF(tbl2020POS[[#This Row],[PRIMPOS]]="1B",1,0))</f>
        <v>#REF!</v>
      </c>
      <c r="AE431" s="279" t="e">
        <f>IF(tbl2020POS[[#This Row],[2B]]&gt;=GAMES_TO_QUALIFY,1,IF(tbl2020POS[[#This Row],[PRIMPOS]]="2B",1,0))</f>
        <v>#REF!</v>
      </c>
      <c r="AF431" s="279" t="e">
        <f>IF(tbl2020POS[[#This Row],[3B]]&gt;=GAMES_TO_QUALIFY,1,IF(tbl2020POS[[#This Row],[PRIMPOS]]="3B",1,0))</f>
        <v>#REF!</v>
      </c>
      <c r="AG431" s="279" t="e">
        <f>IF(tbl2020POS[[#This Row],[SS]]&gt;=GAMES_TO_QUALIFY,1,IF(tbl2020POS[[#This Row],[PRIMPOS]]="SS",1,0))</f>
        <v>#REF!</v>
      </c>
      <c r="AH431" s="279" t="e">
        <f>IF(tbl2020POS[[#This Row],[LF]]&gt;=GAMES_TO_QUALIFY,1,0)</f>
        <v>#REF!</v>
      </c>
      <c r="AI431" s="279" t="e">
        <f>IF(tbl2020POS[[#This Row],[CF]]&gt;=GAMES_TO_QUALIFY,1,0)</f>
        <v>#REF!</v>
      </c>
      <c r="AJ431" s="279" t="e">
        <f>IF(tbl2020POS[[#This Row],[RF]]&gt;=GAMES_TO_QUALIFY,1,0)</f>
        <v>#REF!</v>
      </c>
      <c r="AK431" s="279" t="e">
        <f>IF(tbl2020POS[[#This Row],[OF]]&gt;=GAMES_TO_QUALIFY,1,IF(tbl2020POS[[#This Row],[PRIMPOS]]="OF",1,0))</f>
        <v>#REF!</v>
      </c>
      <c r="AL431" s="279" t="e">
        <f>IF(tbl2020POS[[#This Row],[DH]]&gt;=GAMES_TO_QUALIFY,1,IF(tbl2020POS[[#This Row],[PRIMPOS]]="DH",1,0))</f>
        <v>#REF!</v>
      </c>
      <c r="AM431" s="279" t="str" cm="1">
        <f t="array" aca="1" ref="AM4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1" s="280" t="str">
        <f>IFERROR(LEFT(tbl2020POS[[#This Row],[POSROUGH]],LEN(tbl2020POS[[#This Row],[POSROUGH]])-1),"")</f>
        <v/>
      </c>
      <c r="AP43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2" spans="1:42" x14ac:dyDescent="0.3">
      <c r="A432" s="277">
        <v>429</v>
      </c>
      <c r="B432" t="s">
        <v>20991</v>
      </c>
      <c r="C432" s="277">
        <v>21</v>
      </c>
      <c r="D432" s="278" t="s">
        <v>1509</v>
      </c>
      <c r="E432" s="277" t="s">
        <v>20557</v>
      </c>
      <c r="F432" s="277">
        <v>49</v>
      </c>
      <c r="G432" s="277">
        <v>29</v>
      </c>
      <c r="H432" s="277">
        <v>49</v>
      </c>
      <c r="I432" s="277">
        <v>45</v>
      </c>
      <c r="J432" s="277">
        <v>0</v>
      </c>
      <c r="K432" s="277">
        <v>0</v>
      </c>
      <c r="L432" s="277">
        <v>0</v>
      </c>
      <c r="M432" s="277">
        <v>19</v>
      </c>
      <c r="N432" s="277">
        <v>10</v>
      </c>
      <c r="O432" s="277">
        <v>23</v>
      </c>
      <c r="P432" s="277">
        <v>0</v>
      </c>
      <c r="Q432" s="277">
        <v>0</v>
      </c>
      <c r="R432" s="277">
        <v>0</v>
      </c>
      <c r="S432" s="277">
        <v>0</v>
      </c>
      <c r="T432" s="277">
        <v>0</v>
      </c>
      <c r="U432" s="277">
        <v>4</v>
      </c>
      <c r="V432" s="277">
        <v>5</v>
      </c>
      <c r="W432" s="279" t="e">
        <f t="shared" si="6"/>
        <v>#REF!</v>
      </c>
      <c r="X432" s="279" t="s">
        <v>16015</v>
      </c>
      <c r="Y4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32" s="279">
        <f>IF(MAX(tbl2020POS[[#This Row],[P]:[PR]])=tbl2020POS[[#This Row],[P]],1,0)</f>
        <v>0</v>
      </c>
      <c r="AA432" s="279">
        <f>IF(tbl2020POS[[#This Row],[QUALP]]=1,IF(tbl2020POS[[#This Row],[GS]]&gt;=GS_TO_QUALIFY,1,0),0)</f>
        <v>0</v>
      </c>
      <c r="AB432" s="279">
        <f>IF(tbl2020POS[[#This Row],[QUALP]]=1,IF(tbl2020POS[[#This Row],[G]]-tbl2020POS[[#This Row],[GS]]&gt;=RP_APP_TO_QUALIFY,1,0),0)</f>
        <v>0</v>
      </c>
      <c r="AC432" s="279" t="e">
        <f>IF(tbl2020POS[[#This Row],[C]]&gt;=GAMES_TO_QUALIFY,1,IF(tbl2020POS[[#This Row],[PRIMPOS]]="C",1,0))</f>
        <v>#REF!</v>
      </c>
      <c r="AD432" s="279" t="e">
        <f>IF(tbl2020POS[[#This Row],[1B]]&gt;=GAMES_TO_QUALIFY,1,IF(tbl2020POS[[#This Row],[PRIMPOS]]="1B",1,0))</f>
        <v>#REF!</v>
      </c>
      <c r="AE432" s="279" t="e">
        <f>IF(tbl2020POS[[#This Row],[2B]]&gt;=GAMES_TO_QUALIFY,1,IF(tbl2020POS[[#This Row],[PRIMPOS]]="2B",1,0))</f>
        <v>#REF!</v>
      </c>
      <c r="AF432" s="279" t="e">
        <f>IF(tbl2020POS[[#This Row],[3B]]&gt;=GAMES_TO_QUALIFY,1,IF(tbl2020POS[[#This Row],[PRIMPOS]]="3B",1,0))</f>
        <v>#REF!</v>
      </c>
      <c r="AG432" s="279" t="e">
        <f>IF(tbl2020POS[[#This Row],[SS]]&gt;=GAMES_TO_QUALIFY,1,IF(tbl2020POS[[#This Row],[PRIMPOS]]="SS",1,0))</f>
        <v>#REF!</v>
      </c>
      <c r="AH432" s="279" t="e">
        <f>IF(tbl2020POS[[#This Row],[LF]]&gt;=GAMES_TO_QUALIFY,1,0)</f>
        <v>#REF!</v>
      </c>
      <c r="AI432" s="279" t="e">
        <f>IF(tbl2020POS[[#This Row],[CF]]&gt;=GAMES_TO_QUALIFY,1,0)</f>
        <v>#REF!</v>
      </c>
      <c r="AJ432" s="279" t="e">
        <f>IF(tbl2020POS[[#This Row],[RF]]&gt;=GAMES_TO_QUALIFY,1,0)</f>
        <v>#REF!</v>
      </c>
      <c r="AK432" s="279" t="e">
        <f>IF(tbl2020POS[[#This Row],[OF]]&gt;=GAMES_TO_QUALIFY,1,IF(tbl2020POS[[#This Row],[PRIMPOS]]="OF",1,0))</f>
        <v>#REF!</v>
      </c>
      <c r="AL432" s="279" t="e">
        <f>IF(tbl2020POS[[#This Row],[DH]]&gt;=GAMES_TO_QUALIFY,1,IF(tbl2020POS[[#This Row],[PRIMPOS]]="DH",1,0))</f>
        <v>#REF!</v>
      </c>
      <c r="AM432" s="279" t="e" cm="1">
        <f t="array" aca="1" ref="AM4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2" s="280" t="str">
        <f>IFERROR(LEFT(tbl2020POS[[#This Row],[POSROUGH]],LEN(tbl2020POS[[#This Row],[POSROUGH]])-1),"")</f>
        <v/>
      </c>
      <c r="AP43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33" spans="1:42" x14ac:dyDescent="0.3">
      <c r="A433" s="277">
        <v>430</v>
      </c>
      <c r="B433" t="s">
        <v>20992</v>
      </c>
      <c r="C433" s="277">
        <v>26</v>
      </c>
      <c r="D433" s="278" t="s">
        <v>1531</v>
      </c>
      <c r="E433" s="277">
        <v>2</v>
      </c>
      <c r="F433" s="277">
        <v>19</v>
      </c>
      <c r="G433" s="277">
        <v>0</v>
      </c>
      <c r="H433" s="277">
        <v>0</v>
      </c>
      <c r="I433" s="277">
        <v>19</v>
      </c>
      <c r="J433" s="277">
        <v>19</v>
      </c>
      <c r="K433" s="277">
        <v>0</v>
      </c>
      <c r="L433" s="277">
        <v>0</v>
      </c>
      <c r="M433" s="277">
        <v>0</v>
      </c>
      <c r="N433" s="277">
        <v>0</v>
      </c>
      <c r="O433" s="277">
        <v>0</v>
      </c>
      <c r="P433" s="277">
        <v>0</v>
      </c>
      <c r="Q433" s="277">
        <v>0</v>
      </c>
      <c r="R433" s="277">
        <v>0</v>
      </c>
      <c r="S433" s="277">
        <v>0</v>
      </c>
      <c r="T433" s="277">
        <v>0</v>
      </c>
      <c r="U433" s="277">
        <v>0</v>
      </c>
      <c r="V433" s="277">
        <v>0</v>
      </c>
      <c r="W433" s="279" t="e">
        <f t="shared" si="6"/>
        <v>#REF!</v>
      </c>
      <c r="X433" s="279" t="s">
        <v>17486</v>
      </c>
      <c r="Y4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3" s="279">
        <f>IF(MAX(tbl2020POS[[#This Row],[P]:[PR]])=tbl2020POS[[#This Row],[P]],1,0)</f>
        <v>1</v>
      </c>
      <c r="AA433" s="279">
        <f>IF(tbl2020POS[[#This Row],[QUALP]]=1,IF(tbl2020POS[[#This Row],[GS]]&gt;=GS_TO_QUALIFY,1,0),0)</f>
        <v>0</v>
      </c>
      <c r="AB433" s="279">
        <f>IF(tbl2020POS[[#This Row],[QUALP]]=1,IF(tbl2020POS[[#This Row],[G]]-tbl2020POS[[#This Row],[GS]]&gt;=RP_APP_TO_QUALIFY,1,0),0)</f>
        <v>1</v>
      </c>
      <c r="AC433" s="279" t="e">
        <f>IF(tbl2020POS[[#This Row],[C]]&gt;=GAMES_TO_QUALIFY,1,IF(tbl2020POS[[#This Row],[PRIMPOS]]="C",1,0))</f>
        <v>#REF!</v>
      </c>
      <c r="AD433" s="279" t="e">
        <f>IF(tbl2020POS[[#This Row],[1B]]&gt;=GAMES_TO_QUALIFY,1,IF(tbl2020POS[[#This Row],[PRIMPOS]]="1B",1,0))</f>
        <v>#REF!</v>
      </c>
      <c r="AE433" s="279" t="e">
        <f>IF(tbl2020POS[[#This Row],[2B]]&gt;=GAMES_TO_QUALIFY,1,IF(tbl2020POS[[#This Row],[PRIMPOS]]="2B",1,0))</f>
        <v>#REF!</v>
      </c>
      <c r="AF433" s="279" t="e">
        <f>IF(tbl2020POS[[#This Row],[3B]]&gt;=GAMES_TO_QUALIFY,1,IF(tbl2020POS[[#This Row],[PRIMPOS]]="3B",1,0))</f>
        <v>#REF!</v>
      </c>
      <c r="AG433" s="279" t="e">
        <f>IF(tbl2020POS[[#This Row],[SS]]&gt;=GAMES_TO_QUALIFY,1,IF(tbl2020POS[[#This Row],[PRIMPOS]]="SS",1,0))</f>
        <v>#REF!</v>
      </c>
      <c r="AH433" s="279" t="e">
        <f>IF(tbl2020POS[[#This Row],[LF]]&gt;=GAMES_TO_QUALIFY,1,0)</f>
        <v>#REF!</v>
      </c>
      <c r="AI433" s="279" t="e">
        <f>IF(tbl2020POS[[#This Row],[CF]]&gt;=GAMES_TO_QUALIFY,1,0)</f>
        <v>#REF!</v>
      </c>
      <c r="AJ433" s="279" t="e">
        <f>IF(tbl2020POS[[#This Row],[RF]]&gt;=GAMES_TO_QUALIFY,1,0)</f>
        <v>#REF!</v>
      </c>
      <c r="AK433" s="279" t="e">
        <f>IF(tbl2020POS[[#This Row],[OF]]&gt;=GAMES_TO_QUALIFY,1,IF(tbl2020POS[[#This Row],[PRIMPOS]]="OF",1,0))</f>
        <v>#REF!</v>
      </c>
      <c r="AL433" s="279" t="e">
        <f>IF(tbl2020POS[[#This Row],[DH]]&gt;=GAMES_TO_QUALIFY,1,IF(tbl2020POS[[#This Row],[PRIMPOS]]="DH",1,0))</f>
        <v>#REF!</v>
      </c>
      <c r="AM433" s="279" t="str" cm="1">
        <f t="array" aca="1" ref="AM4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3" s="280" t="str">
        <f>IFERROR(LEFT(tbl2020POS[[#This Row],[POSROUGH]],LEN(tbl2020POS[[#This Row],[POSROUGH]])-1),"")</f>
        <v/>
      </c>
      <c r="AP43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34" spans="1:42" x14ac:dyDescent="0.3">
      <c r="A434" s="277">
        <v>431</v>
      </c>
      <c r="B434" t="s">
        <v>20993</v>
      </c>
      <c r="C434" s="277">
        <v>25</v>
      </c>
      <c r="D434" s="278" t="s">
        <v>1464</v>
      </c>
      <c r="E434" s="277">
        <v>5</v>
      </c>
      <c r="F434" s="277">
        <v>12</v>
      </c>
      <c r="G434" s="277">
        <v>12</v>
      </c>
      <c r="H434" s="277">
        <v>0</v>
      </c>
      <c r="I434" s="277">
        <v>12</v>
      </c>
      <c r="J434" s="277">
        <v>12</v>
      </c>
      <c r="K434" s="277">
        <v>0</v>
      </c>
      <c r="L434" s="277">
        <v>0</v>
      </c>
      <c r="M434" s="277">
        <v>0</v>
      </c>
      <c r="N434" s="277">
        <v>0</v>
      </c>
      <c r="O434" s="277">
        <v>0</v>
      </c>
      <c r="P434" s="277">
        <v>0</v>
      </c>
      <c r="Q434" s="277">
        <v>0</v>
      </c>
      <c r="R434" s="277">
        <v>0</v>
      </c>
      <c r="S434" s="277">
        <v>0</v>
      </c>
      <c r="T434" s="277">
        <v>0</v>
      </c>
      <c r="U434" s="277">
        <v>0</v>
      </c>
      <c r="V434" s="277">
        <v>0</v>
      </c>
      <c r="W434" s="279" t="e">
        <f t="shared" si="6"/>
        <v>#REF!</v>
      </c>
      <c r="X434" s="279" t="s">
        <v>10229</v>
      </c>
      <c r="Y4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4" s="279">
        <f>IF(MAX(tbl2020POS[[#This Row],[P]:[PR]])=tbl2020POS[[#This Row],[P]],1,0)</f>
        <v>1</v>
      </c>
      <c r="AA434" s="279">
        <f>IF(tbl2020POS[[#This Row],[QUALP]]=1,IF(tbl2020POS[[#This Row],[GS]]&gt;=GS_TO_QUALIFY,1,0),0)</f>
        <v>1</v>
      </c>
      <c r="AB434" s="279">
        <f>IF(tbl2020POS[[#This Row],[QUALP]]=1,IF(tbl2020POS[[#This Row],[G]]-tbl2020POS[[#This Row],[GS]]&gt;=RP_APP_TO_QUALIFY,1,0),0)</f>
        <v>0</v>
      </c>
      <c r="AC434" s="279" t="e">
        <f>IF(tbl2020POS[[#This Row],[C]]&gt;=GAMES_TO_QUALIFY,1,IF(tbl2020POS[[#This Row],[PRIMPOS]]="C",1,0))</f>
        <v>#REF!</v>
      </c>
      <c r="AD434" s="279" t="e">
        <f>IF(tbl2020POS[[#This Row],[1B]]&gt;=GAMES_TO_QUALIFY,1,IF(tbl2020POS[[#This Row],[PRIMPOS]]="1B",1,0))</f>
        <v>#REF!</v>
      </c>
      <c r="AE434" s="279" t="e">
        <f>IF(tbl2020POS[[#This Row],[2B]]&gt;=GAMES_TO_QUALIFY,1,IF(tbl2020POS[[#This Row],[PRIMPOS]]="2B",1,0))</f>
        <v>#REF!</v>
      </c>
      <c r="AF434" s="279" t="e">
        <f>IF(tbl2020POS[[#This Row],[3B]]&gt;=GAMES_TO_QUALIFY,1,IF(tbl2020POS[[#This Row],[PRIMPOS]]="3B",1,0))</f>
        <v>#REF!</v>
      </c>
      <c r="AG434" s="279" t="e">
        <f>IF(tbl2020POS[[#This Row],[SS]]&gt;=GAMES_TO_QUALIFY,1,IF(tbl2020POS[[#This Row],[PRIMPOS]]="SS",1,0))</f>
        <v>#REF!</v>
      </c>
      <c r="AH434" s="279" t="e">
        <f>IF(tbl2020POS[[#This Row],[LF]]&gt;=GAMES_TO_QUALIFY,1,0)</f>
        <v>#REF!</v>
      </c>
      <c r="AI434" s="279" t="e">
        <f>IF(tbl2020POS[[#This Row],[CF]]&gt;=GAMES_TO_QUALIFY,1,0)</f>
        <v>#REF!</v>
      </c>
      <c r="AJ434" s="279" t="e">
        <f>IF(tbl2020POS[[#This Row],[RF]]&gt;=GAMES_TO_QUALIFY,1,0)</f>
        <v>#REF!</v>
      </c>
      <c r="AK434" s="279" t="e">
        <f>IF(tbl2020POS[[#This Row],[OF]]&gt;=GAMES_TO_QUALIFY,1,IF(tbl2020POS[[#This Row],[PRIMPOS]]="OF",1,0))</f>
        <v>#REF!</v>
      </c>
      <c r="AL434" s="279" t="e">
        <f>IF(tbl2020POS[[#This Row],[DH]]&gt;=GAMES_TO_QUALIFY,1,IF(tbl2020POS[[#This Row],[PRIMPOS]]="DH",1,0))</f>
        <v>#REF!</v>
      </c>
      <c r="AM434" s="279" t="str" cm="1">
        <f t="array" aca="1" ref="AM4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4" s="280" t="str">
        <f>IFERROR(LEFT(tbl2020POS[[#This Row],[POSROUGH]],LEN(tbl2020POS[[#This Row],[POSROUGH]])-1),"")</f>
        <v/>
      </c>
      <c r="AP43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35" spans="1:42" x14ac:dyDescent="0.3">
      <c r="A435" s="277">
        <v>432</v>
      </c>
      <c r="B435" t="s">
        <v>20994</v>
      </c>
      <c r="C435" s="277">
        <v>30</v>
      </c>
      <c r="D435" s="278" t="s">
        <v>20584</v>
      </c>
      <c r="E435" s="277">
        <v>6</v>
      </c>
      <c r="F435" s="277">
        <v>22</v>
      </c>
      <c r="G435" s="277">
        <v>0</v>
      </c>
      <c r="H435" s="277">
        <v>0</v>
      </c>
      <c r="I435" s="277">
        <v>22</v>
      </c>
      <c r="J435" s="277">
        <v>22</v>
      </c>
      <c r="K435" s="277">
        <v>0</v>
      </c>
      <c r="L435" s="277">
        <v>0</v>
      </c>
      <c r="M435" s="277">
        <v>0</v>
      </c>
      <c r="N435" s="277">
        <v>0</v>
      </c>
      <c r="O435" s="277">
        <v>0</v>
      </c>
      <c r="P435" s="277">
        <v>0</v>
      </c>
      <c r="Q435" s="277">
        <v>0</v>
      </c>
      <c r="R435" s="277">
        <v>0</v>
      </c>
      <c r="S435" s="277">
        <v>0</v>
      </c>
      <c r="T435" s="277">
        <v>0</v>
      </c>
      <c r="U435" s="277">
        <v>0</v>
      </c>
      <c r="V435" s="277">
        <v>0</v>
      </c>
      <c r="W435" s="279" t="e">
        <f t="shared" si="6"/>
        <v>#REF!</v>
      </c>
      <c r="X435" s="279" t="s">
        <v>12645</v>
      </c>
      <c r="Y4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5" s="279">
        <f>IF(MAX(tbl2020POS[[#This Row],[P]:[PR]])=tbl2020POS[[#This Row],[P]],1,0)</f>
        <v>1</v>
      </c>
      <c r="AA435" s="279">
        <f>IF(tbl2020POS[[#This Row],[QUALP]]=1,IF(tbl2020POS[[#This Row],[GS]]&gt;=GS_TO_QUALIFY,1,0),0)</f>
        <v>0</v>
      </c>
      <c r="AB435" s="279">
        <f>IF(tbl2020POS[[#This Row],[QUALP]]=1,IF(tbl2020POS[[#This Row],[G]]-tbl2020POS[[#This Row],[GS]]&gt;=RP_APP_TO_QUALIFY,1,0),0)</f>
        <v>1</v>
      </c>
      <c r="AC435" s="279" t="e">
        <f>IF(tbl2020POS[[#This Row],[C]]&gt;=GAMES_TO_QUALIFY,1,IF(tbl2020POS[[#This Row],[PRIMPOS]]="C",1,0))</f>
        <v>#REF!</v>
      </c>
      <c r="AD435" s="279" t="e">
        <f>IF(tbl2020POS[[#This Row],[1B]]&gt;=GAMES_TO_QUALIFY,1,IF(tbl2020POS[[#This Row],[PRIMPOS]]="1B",1,0))</f>
        <v>#REF!</v>
      </c>
      <c r="AE435" s="279" t="e">
        <f>IF(tbl2020POS[[#This Row],[2B]]&gt;=GAMES_TO_QUALIFY,1,IF(tbl2020POS[[#This Row],[PRIMPOS]]="2B",1,0))</f>
        <v>#REF!</v>
      </c>
      <c r="AF435" s="279" t="e">
        <f>IF(tbl2020POS[[#This Row],[3B]]&gt;=GAMES_TO_QUALIFY,1,IF(tbl2020POS[[#This Row],[PRIMPOS]]="3B",1,0))</f>
        <v>#REF!</v>
      </c>
      <c r="AG435" s="279" t="e">
        <f>IF(tbl2020POS[[#This Row],[SS]]&gt;=GAMES_TO_QUALIFY,1,IF(tbl2020POS[[#This Row],[PRIMPOS]]="SS",1,0))</f>
        <v>#REF!</v>
      </c>
      <c r="AH435" s="279" t="e">
        <f>IF(tbl2020POS[[#This Row],[LF]]&gt;=GAMES_TO_QUALIFY,1,0)</f>
        <v>#REF!</v>
      </c>
      <c r="AI435" s="279" t="e">
        <f>IF(tbl2020POS[[#This Row],[CF]]&gt;=GAMES_TO_QUALIFY,1,0)</f>
        <v>#REF!</v>
      </c>
      <c r="AJ435" s="279" t="e">
        <f>IF(tbl2020POS[[#This Row],[RF]]&gt;=GAMES_TO_QUALIFY,1,0)</f>
        <v>#REF!</v>
      </c>
      <c r="AK435" s="279" t="e">
        <f>IF(tbl2020POS[[#This Row],[OF]]&gt;=GAMES_TO_QUALIFY,1,IF(tbl2020POS[[#This Row],[PRIMPOS]]="OF",1,0))</f>
        <v>#REF!</v>
      </c>
      <c r="AL435" s="279" t="e">
        <f>IF(tbl2020POS[[#This Row],[DH]]&gt;=GAMES_TO_QUALIFY,1,IF(tbl2020POS[[#This Row],[PRIMPOS]]="DH",1,0))</f>
        <v>#REF!</v>
      </c>
      <c r="AM435" s="279" t="str" cm="1">
        <f t="array" aca="1" ref="AM4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5" s="280" t="str">
        <f>IFERROR(LEFT(tbl2020POS[[#This Row],[POSROUGH]],LEN(tbl2020POS[[#This Row],[POSROUGH]])-1),"")</f>
        <v/>
      </c>
      <c r="AP43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36" spans="1:42" x14ac:dyDescent="0.3">
      <c r="A436" s="277">
        <v>433</v>
      </c>
      <c r="B436" t="s">
        <v>20995</v>
      </c>
      <c r="C436" s="277">
        <v>26</v>
      </c>
      <c r="D436" s="278" t="s">
        <v>20563</v>
      </c>
      <c r="E436" s="277">
        <v>5</v>
      </c>
      <c r="F436" s="277">
        <v>11</v>
      </c>
      <c r="G436" s="277">
        <v>11</v>
      </c>
      <c r="H436" s="277">
        <v>0</v>
      </c>
      <c r="I436" s="277">
        <v>11</v>
      </c>
      <c r="J436" s="277">
        <v>11</v>
      </c>
      <c r="K436" s="277">
        <v>0</v>
      </c>
      <c r="L436" s="277">
        <v>0</v>
      </c>
      <c r="M436" s="277">
        <v>0</v>
      </c>
      <c r="N436" s="277">
        <v>0</v>
      </c>
      <c r="O436" s="277">
        <v>0</v>
      </c>
      <c r="P436" s="277">
        <v>0</v>
      </c>
      <c r="Q436" s="277">
        <v>0</v>
      </c>
      <c r="R436" s="277">
        <v>0</v>
      </c>
      <c r="S436" s="277">
        <v>0</v>
      </c>
      <c r="T436" s="277">
        <v>0</v>
      </c>
      <c r="U436" s="277">
        <v>0</v>
      </c>
      <c r="V436" s="277">
        <v>0</v>
      </c>
      <c r="W436" s="279" t="e">
        <f t="shared" si="6"/>
        <v>#REF!</v>
      </c>
      <c r="X436" s="279" t="s">
        <v>9808</v>
      </c>
      <c r="Y4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6" s="279">
        <f>IF(MAX(tbl2020POS[[#This Row],[P]:[PR]])=tbl2020POS[[#This Row],[P]],1,0)</f>
        <v>1</v>
      </c>
      <c r="AA436" s="279">
        <f>IF(tbl2020POS[[#This Row],[QUALP]]=1,IF(tbl2020POS[[#This Row],[GS]]&gt;=GS_TO_QUALIFY,1,0),0)</f>
        <v>1</v>
      </c>
      <c r="AB436" s="279">
        <f>IF(tbl2020POS[[#This Row],[QUALP]]=1,IF(tbl2020POS[[#This Row],[G]]-tbl2020POS[[#This Row],[GS]]&gt;=RP_APP_TO_QUALIFY,1,0),0)</f>
        <v>0</v>
      </c>
      <c r="AC436" s="279" t="e">
        <f>IF(tbl2020POS[[#This Row],[C]]&gt;=GAMES_TO_QUALIFY,1,IF(tbl2020POS[[#This Row],[PRIMPOS]]="C",1,0))</f>
        <v>#REF!</v>
      </c>
      <c r="AD436" s="279" t="e">
        <f>IF(tbl2020POS[[#This Row],[1B]]&gt;=GAMES_TO_QUALIFY,1,IF(tbl2020POS[[#This Row],[PRIMPOS]]="1B",1,0))</f>
        <v>#REF!</v>
      </c>
      <c r="AE436" s="279" t="e">
        <f>IF(tbl2020POS[[#This Row],[2B]]&gt;=GAMES_TO_QUALIFY,1,IF(tbl2020POS[[#This Row],[PRIMPOS]]="2B",1,0))</f>
        <v>#REF!</v>
      </c>
      <c r="AF436" s="279" t="e">
        <f>IF(tbl2020POS[[#This Row],[3B]]&gt;=GAMES_TO_QUALIFY,1,IF(tbl2020POS[[#This Row],[PRIMPOS]]="3B",1,0))</f>
        <v>#REF!</v>
      </c>
      <c r="AG436" s="279" t="e">
        <f>IF(tbl2020POS[[#This Row],[SS]]&gt;=GAMES_TO_QUALIFY,1,IF(tbl2020POS[[#This Row],[PRIMPOS]]="SS",1,0))</f>
        <v>#REF!</v>
      </c>
      <c r="AH436" s="279" t="e">
        <f>IF(tbl2020POS[[#This Row],[LF]]&gt;=GAMES_TO_QUALIFY,1,0)</f>
        <v>#REF!</v>
      </c>
      <c r="AI436" s="279" t="e">
        <f>IF(tbl2020POS[[#This Row],[CF]]&gt;=GAMES_TO_QUALIFY,1,0)</f>
        <v>#REF!</v>
      </c>
      <c r="AJ436" s="279" t="e">
        <f>IF(tbl2020POS[[#This Row],[RF]]&gt;=GAMES_TO_QUALIFY,1,0)</f>
        <v>#REF!</v>
      </c>
      <c r="AK436" s="279" t="e">
        <f>IF(tbl2020POS[[#This Row],[OF]]&gt;=GAMES_TO_QUALIFY,1,IF(tbl2020POS[[#This Row],[PRIMPOS]]="OF",1,0))</f>
        <v>#REF!</v>
      </c>
      <c r="AL436" s="279" t="e">
        <f>IF(tbl2020POS[[#This Row],[DH]]&gt;=GAMES_TO_QUALIFY,1,IF(tbl2020POS[[#This Row],[PRIMPOS]]="DH",1,0))</f>
        <v>#REF!</v>
      </c>
      <c r="AM436" s="279" t="str" cm="1">
        <f t="array" aca="1" ref="AM4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6" s="280" t="str">
        <f>IFERROR(LEFT(tbl2020POS[[#This Row],[POSROUGH]],LEN(tbl2020POS[[#This Row],[POSROUGH]])-1),"")</f>
        <v/>
      </c>
      <c r="AP43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37" spans="1:42" x14ac:dyDescent="0.3">
      <c r="A437" s="277">
        <v>434</v>
      </c>
      <c r="B437" t="s">
        <v>20996</v>
      </c>
      <c r="C437" s="277">
        <v>30</v>
      </c>
      <c r="D437" s="278" t="s">
        <v>1389</v>
      </c>
      <c r="E437" s="277">
        <v>6</v>
      </c>
      <c r="F437" s="277">
        <v>8</v>
      </c>
      <c r="G437" s="277">
        <v>7</v>
      </c>
      <c r="H437" s="277">
        <v>0</v>
      </c>
      <c r="I437" s="277">
        <v>8</v>
      </c>
      <c r="J437" s="277">
        <v>8</v>
      </c>
      <c r="K437" s="277">
        <v>0</v>
      </c>
      <c r="L437" s="277">
        <v>0</v>
      </c>
      <c r="M437" s="277">
        <v>0</v>
      </c>
      <c r="N437" s="277">
        <v>0</v>
      </c>
      <c r="O437" s="277">
        <v>0</v>
      </c>
      <c r="P437" s="277">
        <v>0</v>
      </c>
      <c r="Q437" s="277">
        <v>0</v>
      </c>
      <c r="R437" s="277">
        <v>0</v>
      </c>
      <c r="S437" s="277">
        <v>0</v>
      </c>
      <c r="T437" s="277">
        <v>0</v>
      </c>
      <c r="U437" s="277">
        <v>0</v>
      </c>
      <c r="V437" s="277">
        <v>0</v>
      </c>
      <c r="W437" s="279" t="e">
        <f t="shared" si="6"/>
        <v>#REF!</v>
      </c>
      <c r="X437" s="279" t="s">
        <v>13455</v>
      </c>
      <c r="Y4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7" s="279">
        <f>IF(MAX(tbl2020POS[[#This Row],[P]:[PR]])=tbl2020POS[[#This Row],[P]],1,0)</f>
        <v>1</v>
      </c>
      <c r="AA437" s="279">
        <f>IF(tbl2020POS[[#This Row],[QUALP]]=1,IF(tbl2020POS[[#This Row],[GS]]&gt;=GS_TO_QUALIFY,1,0),0)</f>
        <v>0</v>
      </c>
      <c r="AB437" s="279">
        <f>IF(tbl2020POS[[#This Row],[QUALP]]=1,IF(tbl2020POS[[#This Row],[G]]-tbl2020POS[[#This Row],[GS]]&gt;=RP_APP_TO_QUALIFY,1,0),0)</f>
        <v>0</v>
      </c>
      <c r="AC437" s="279" t="e">
        <f>IF(tbl2020POS[[#This Row],[C]]&gt;=GAMES_TO_QUALIFY,1,IF(tbl2020POS[[#This Row],[PRIMPOS]]="C",1,0))</f>
        <v>#REF!</v>
      </c>
      <c r="AD437" s="279" t="e">
        <f>IF(tbl2020POS[[#This Row],[1B]]&gt;=GAMES_TO_QUALIFY,1,IF(tbl2020POS[[#This Row],[PRIMPOS]]="1B",1,0))</f>
        <v>#REF!</v>
      </c>
      <c r="AE437" s="279" t="e">
        <f>IF(tbl2020POS[[#This Row],[2B]]&gt;=GAMES_TO_QUALIFY,1,IF(tbl2020POS[[#This Row],[PRIMPOS]]="2B",1,0))</f>
        <v>#REF!</v>
      </c>
      <c r="AF437" s="279" t="e">
        <f>IF(tbl2020POS[[#This Row],[3B]]&gt;=GAMES_TO_QUALIFY,1,IF(tbl2020POS[[#This Row],[PRIMPOS]]="3B",1,0))</f>
        <v>#REF!</v>
      </c>
      <c r="AG437" s="279" t="e">
        <f>IF(tbl2020POS[[#This Row],[SS]]&gt;=GAMES_TO_QUALIFY,1,IF(tbl2020POS[[#This Row],[PRIMPOS]]="SS",1,0))</f>
        <v>#REF!</v>
      </c>
      <c r="AH437" s="279" t="e">
        <f>IF(tbl2020POS[[#This Row],[LF]]&gt;=GAMES_TO_QUALIFY,1,0)</f>
        <v>#REF!</v>
      </c>
      <c r="AI437" s="279" t="e">
        <f>IF(tbl2020POS[[#This Row],[CF]]&gt;=GAMES_TO_QUALIFY,1,0)</f>
        <v>#REF!</v>
      </c>
      <c r="AJ437" s="279" t="e">
        <f>IF(tbl2020POS[[#This Row],[RF]]&gt;=GAMES_TO_QUALIFY,1,0)</f>
        <v>#REF!</v>
      </c>
      <c r="AK437" s="279" t="e">
        <f>IF(tbl2020POS[[#This Row],[OF]]&gt;=GAMES_TO_QUALIFY,1,IF(tbl2020POS[[#This Row],[PRIMPOS]]="OF",1,0))</f>
        <v>#REF!</v>
      </c>
      <c r="AL437" s="279" t="e">
        <f>IF(tbl2020POS[[#This Row],[DH]]&gt;=GAMES_TO_QUALIFY,1,IF(tbl2020POS[[#This Row],[PRIMPOS]]="DH",1,0))</f>
        <v>#REF!</v>
      </c>
      <c r="AM437" s="279" t="str" cm="1">
        <f t="array" aca="1" ref="AM4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7" s="280" t="str">
        <f>IFERROR(LEFT(tbl2020POS[[#This Row],[POSROUGH]],LEN(tbl2020POS[[#This Row],[POSROUGH]])-1),"")</f>
        <v/>
      </c>
      <c r="AP43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8" spans="1:42" x14ac:dyDescent="0.3">
      <c r="A438" s="277">
        <v>435</v>
      </c>
      <c r="B438" t="s">
        <v>20997</v>
      </c>
      <c r="C438" s="277">
        <v>32</v>
      </c>
      <c r="D438" s="278" t="s">
        <v>1464</v>
      </c>
      <c r="E438" s="277">
        <v>8</v>
      </c>
      <c r="F438" s="277">
        <v>14</v>
      </c>
      <c r="G438" s="277">
        <v>2</v>
      </c>
      <c r="H438" s="277">
        <v>14</v>
      </c>
      <c r="I438" s="277">
        <v>5</v>
      </c>
      <c r="J438" s="277">
        <v>0</v>
      </c>
      <c r="K438" s="277">
        <v>0</v>
      </c>
      <c r="L438" s="277">
        <v>0</v>
      </c>
      <c r="M438" s="277">
        <v>1</v>
      </c>
      <c r="N438" s="277">
        <v>2</v>
      </c>
      <c r="O438" s="277">
        <v>2</v>
      </c>
      <c r="P438" s="277">
        <v>0</v>
      </c>
      <c r="Q438" s="277">
        <v>0</v>
      </c>
      <c r="R438" s="277">
        <v>0</v>
      </c>
      <c r="S438" s="277">
        <v>0</v>
      </c>
      <c r="T438" s="277">
        <v>5</v>
      </c>
      <c r="U438" s="277">
        <v>1</v>
      </c>
      <c r="V438" s="277">
        <v>8</v>
      </c>
      <c r="W438" s="279" t="e">
        <f t="shared" si="6"/>
        <v>#REF!</v>
      </c>
      <c r="X438" s="279" t="s">
        <v>4057</v>
      </c>
      <c r="Y4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438" s="279">
        <f>IF(MAX(tbl2020POS[[#This Row],[P]:[PR]])=tbl2020POS[[#This Row],[P]],1,0)</f>
        <v>0</v>
      </c>
      <c r="AA438" s="279">
        <f>IF(tbl2020POS[[#This Row],[QUALP]]=1,IF(tbl2020POS[[#This Row],[GS]]&gt;=GS_TO_QUALIFY,1,0),0)</f>
        <v>0</v>
      </c>
      <c r="AB438" s="279">
        <f>IF(tbl2020POS[[#This Row],[QUALP]]=1,IF(tbl2020POS[[#This Row],[G]]-tbl2020POS[[#This Row],[GS]]&gt;=RP_APP_TO_QUALIFY,1,0),0)</f>
        <v>0</v>
      </c>
      <c r="AC438" s="279" t="e">
        <f>IF(tbl2020POS[[#This Row],[C]]&gt;=GAMES_TO_QUALIFY,1,IF(tbl2020POS[[#This Row],[PRIMPOS]]="C",1,0))</f>
        <v>#REF!</v>
      </c>
      <c r="AD438" s="279" t="e">
        <f>IF(tbl2020POS[[#This Row],[1B]]&gt;=GAMES_TO_QUALIFY,1,IF(tbl2020POS[[#This Row],[PRIMPOS]]="1B",1,0))</f>
        <v>#REF!</v>
      </c>
      <c r="AE438" s="279" t="e">
        <f>IF(tbl2020POS[[#This Row],[2B]]&gt;=GAMES_TO_QUALIFY,1,IF(tbl2020POS[[#This Row],[PRIMPOS]]="2B",1,0))</f>
        <v>#REF!</v>
      </c>
      <c r="AF438" s="279" t="e">
        <f>IF(tbl2020POS[[#This Row],[3B]]&gt;=GAMES_TO_QUALIFY,1,IF(tbl2020POS[[#This Row],[PRIMPOS]]="3B",1,0))</f>
        <v>#REF!</v>
      </c>
      <c r="AG438" s="279" t="e">
        <f>IF(tbl2020POS[[#This Row],[SS]]&gt;=GAMES_TO_QUALIFY,1,IF(tbl2020POS[[#This Row],[PRIMPOS]]="SS",1,0))</f>
        <v>#REF!</v>
      </c>
      <c r="AH438" s="279" t="e">
        <f>IF(tbl2020POS[[#This Row],[LF]]&gt;=GAMES_TO_QUALIFY,1,0)</f>
        <v>#REF!</v>
      </c>
      <c r="AI438" s="279" t="e">
        <f>IF(tbl2020POS[[#This Row],[CF]]&gt;=GAMES_TO_QUALIFY,1,0)</f>
        <v>#REF!</v>
      </c>
      <c r="AJ438" s="279" t="e">
        <f>IF(tbl2020POS[[#This Row],[RF]]&gt;=GAMES_TO_QUALIFY,1,0)</f>
        <v>#REF!</v>
      </c>
      <c r="AK438" s="279" t="e">
        <f>IF(tbl2020POS[[#This Row],[OF]]&gt;=GAMES_TO_QUALIFY,1,IF(tbl2020POS[[#This Row],[PRIMPOS]]="OF",1,0))</f>
        <v>#REF!</v>
      </c>
      <c r="AL438" s="279" t="e">
        <f>IF(tbl2020POS[[#This Row],[DH]]&gt;=GAMES_TO_QUALIFY,1,IF(tbl2020POS[[#This Row],[PRIMPOS]]="DH",1,0))</f>
        <v>#REF!</v>
      </c>
      <c r="AM438" s="279" t="e" cm="1">
        <f t="array" aca="1" ref="AM4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8" s="280" t="str">
        <f>IFERROR(LEFT(tbl2020POS[[#This Row],[POSROUGH]],LEN(tbl2020POS[[#This Row],[POSROUGH]])-1),"")</f>
        <v/>
      </c>
      <c r="AP43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39" spans="1:42" x14ac:dyDescent="0.3">
      <c r="A439" s="277">
        <v>436</v>
      </c>
      <c r="B439" t="s">
        <v>20998</v>
      </c>
      <c r="C439" s="277">
        <v>32</v>
      </c>
      <c r="D439" s="278" t="s">
        <v>1395</v>
      </c>
      <c r="E439" s="277">
        <v>10</v>
      </c>
      <c r="F439" s="277">
        <v>58</v>
      </c>
      <c r="G439" s="277">
        <v>58</v>
      </c>
      <c r="H439" s="277">
        <v>58</v>
      </c>
      <c r="I439" s="277">
        <v>52</v>
      </c>
      <c r="J439" s="277">
        <v>0</v>
      </c>
      <c r="K439" s="277">
        <v>0</v>
      </c>
      <c r="L439" s="277">
        <v>52</v>
      </c>
      <c r="M439" s="277">
        <v>0</v>
      </c>
      <c r="N439" s="277">
        <v>0</v>
      </c>
      <c r="O439" s="277">
        <v>0</v>
      </c>
      <c r="P439" s="277">
        <v>0</v>
      </c>
      <c r="Q439" s="277">
        <v>0</v>
      </c>
      <c r="R439" s="277">
        <v>0</v>
      </c>
      <c r="S439" s="277">
        <v>0</v>
      </c>
      <c r="T439" s="277">
        <v>6</v>
      </c>
      <c r="U439" s="277">
        <v>0</v>
      </c>
      <c r="V439" s="277">
        <v>0</v>
      </c>
      <c r="W439" s="279" t="e">
        <f t="shared" si="6"/>
        <v>#REF!</v>
      </c>
      <c r="X439" s="279" t="s">
        <v>2082</v>
      </c>
      <c r="Y4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39" s="279">
        <f>IF(MAX(tbl2020POS[[#This Row],[P]:[PR]])=tbl2020POS[[#This Row],[P]],1,0)</f>
        <v>0</v>
      </c>
      <c r="AA439" s="279">
        <f>IF(tbl2020POS[[#This Row],[QUALP]]=1,IF(tbl2020POS[[#This Row],[GS]]&gt;=GS_TO_QUALIFY,1,0),0)</f>
        <v>0</v>
      </c>
      <c r="AB439" s="279">
        <f>IF(tbl2020POS[[#This Row],[QUALP]]=1,IF(tbl2020POS[[#This Row],[G]]-tbl2020POS[[#This Row],[GS]]&gt;=RP_APP_TO_QUALIFY,1,0),0)</f>
        <v>0</v>
      </c>
      <c r="AC439" s="279" t="e">
        <f>IF(tbl2020POS[[#This Row],[C]]&gt;=GAMES_TO_QUALIFY,1,IF(tbl2020POS[[#This Row],[PRIMPOS]]="C",1,0))</f>
        <v>#REF!</v>
      </c>
      <c r="AD439" s="279" t="e">
        <f>IF(tbl2020POS[[#This Row],[1B]]&gt;=GAMES_TO_QUALIFY,1,IF(tbl2020POS[[#This Row],[PRIMPOS]]="1B",1,0))</f>
        <v>#REF!</v>
      </c>
      <c r="AE439" s="279" t="e">
        <f>IF(tbl2020POS[[#This Row],[2B]]&gt;=GAMES_TO_QUALIFY,1,IF(tbl2020POS[[#This Row],[PRIMPOS]]="2B",1,0))</f>
        <v>#REF!</v>
      </c>
      <c r="AF439" s="279" t="e">
        <f>IF(tbl2020POS[[#This Row],[3B]]&gt;=GAMES_TO_QUALIFY,1,IF(tbl2020POS[[#This Row],[PRIMPOS]]="3B",1,0))</f>
        <v>#REF!</v>
      </c>
      <c r="AG439" s="279" t="e">
        <f>IF(tbl2020POS[[#This Row],[SS]]&gt;=GAMES_TO_QUALIFY,1,IF(tbl2020POS[[#This Row],[PRIMPOS]]="SS",1,0))</f>
        <v>#REF!</v>
      </c>
      <c r="AH439" s="279" t="e">
        <f>IF(tbl2020POS[[#This Row],[LF]]&gt;=GAMES_TO_QUALIFY,1,0)</f>
        <v>#REF!</v>
      </c>
      <c r="AI439" s="279" t="e">
        <f>IF(tbl2020POS[[#This Row],[CF]]&gt;=GAMES_TO_QUALIFY,1,0)</f>
        <v>#REF!</v>
      </c>
      <c r="AJ439" s="279" t="e">
        <f>IF(tbl2020POS[[#This Row],[RF]]&gt;=GAMES_TO_QUALIFY,1,0)</f>
        <v>#REF!</v>
      </c>
      <c r="AK439" s="279" t="e">
        <f>IF(tbl2020POS[[#This Row],[OF]]&gt;=GAMES_TO_QUALIFY,1,IF(tbl2020POS[[#This Row],[PRIMPOS]]="OF",1,0))</f>
        <v>#REF!</v>
      </c>
      <c r="AL439" s="279" t="e">
        <f>IF(tbl2020POS[[#This Row],[DH]]&gt;=GAMES_TO_QUALIFY,1,IF(tbl2020POS[[#This Row],[PRIMPOS]]="DH",1,0))</f>
        <v>#REF!</v>
      </c>
      <c r="AM439" s="279" t="e" cm="1">
        <f t="array" aca="1" ref="AM4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9" s="280" t="str">
        <f>IFERROR(LEFT(tbl2020POS[[#This Row],[POSROUGH]],LEN(tbl2020POS[[#This Row],[POSROUGH]])-1),"")</f>
        <v/>
      </c>
      <c r="AP43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0" spans="1:42" x14ac:dyDescent="0.3">
      <c r="A440" s="277">
        <v>437</v>
      </c>
      <c r="B440" t="s">
        <v>20999</v>
      </c>
      <c r="C440" s="277">
        <v>26</v>
      </c>
      <c r="D440" s="278" t="s">
        <v>1395</v>
      </c>
      <c r="E440" s="277">
        <v>2</v>
      </c>
      <c r="F440" s="277">
        <v>14</v>
      </c>
      <c r="G440" s="277">
        <v>4</v>
      </c>
      <c r="H440" s="277">
        <v>0</v>
      </c>
      <c r="I440" s="277">
        <v>14</v>
      </c>
      <c r="J440" s="277">
        <v>14</v>
      </c>
      <c r="K440" s="277">
        <v>0</v>
      </c>
      <c r="L440" s="277">
        <v>0</v>
      </c>
      <c r="M440" s="277">
        <v>0</v>
      </c>
      <c r="N440" s="277">
        <v>0</v>
      </c>
      <c r="O440" s="277">
        <v>0</v>
      </c>
      <c r="P440" s="277">
        <v>0</v>
      </c>
      <c r="Q440" s="277">
        <v>0</v>
      </c>
      <c r="R440" s="277">
        <v>0</v>
      </c>
      <c r="S440" s="277">
        <v>0</v>
      </c>
      <c r="T440" s="277">
        <v>0</v>
      </c>
      <c r="U440" s="277">
        <v>0</v>
      </c>
      <c r="V440" s="277">
        <v>0</v>
      </c>
      <c r="W440" s="279" t="e">
        <f t="shared" si="6"/>
        <v>#REF!</v>
      </c>
      <c r="X440" s="279" t="s">
        <v>14797</v>
      </c>
      <c r="Y4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0" s="279">
        <f>IF(MAX(tbl2020POS[[#This Row],[P]:[PR]])=tbl2020POS[[#This Row],[P]],1,0)</f>
        <v>1</v>
      </c>
      <c r="AA440" s="279">
        <f>IF(tbl2020POS[[#This Row],[QUALP]]=1,IF(tbl2020POS[[#This Row],[GS]]&gt;=GS_TO_QUALIFY,1,0),0)</f>
        <v>0</v>
      </c>
      <c r="AB440" s="279">
        <f>IF(tbl2020POS[[#This Row],[QUALP]]=1,IF(tbl2020POS[[#This Row],[G]]-tbl2020POS[[#This Row],[GS]]&gt;=RP_APP_TO_QUALIFY,1,0),0)</f>
        <v>1</v>
      </c>
      <c r="AC440" s="279" t="e">
        <f>IF(tbl2020POS[[#This Row],[C]]&gt;=GAMES_TO_QUALIFY,1,IF(tbl2020POS[[#This Row],[PRIMPOS]]="C",1,0))</f>
        <v>#REF!</v>
      </c>
      <c r="AD440" s="279" t="e">
        <f>IF(tbl2020POS[[#This Row],[1B]]&gt;=GAMES_TO_QUALIFY,1,IF(tbl2020POS[[#This Row],[PRIMPOS]]="1B",1,0))</f>
        <v>#REF!</v>
      </c>
      <c r="AE440" s="279" t="e">
        <f>IF(tbl2020POS[[#This Row],[2B]]&gt;=GAMES_TO_QUALIFY,1,IF(tbl2020POS[[#This Row],[PRIMPOS]]="2B",1,0))</f>
        <v>#REF!</v>
      </c>
      <c r="AF440" s="279" t="e">
        <f>IF(tbl2020POS[[#This Row],[3B]]&gt;=GAMES_TO_QUALIFY,1,IF(tbl2020POS[[#This Row],[PRIMPOS]]="3B",1,0))</f>
        <v>#REF!</v>
      </c>
      <c r="AG440" s="279" t="e">
        <f>IF(tbl2020POS[[#This Row],[SS]]&gt;=GAMES_TO_QUALIFY,1,IF(tbl2020POS[[#This Row],[PRIMPOS]]="SS",1,0))</f>
        <v>#REF!</v>
      </c>
      <c r="AH440" s="279" t="e">
        <f>IF(tbl2020POS[[#This Row],[LF]]&gt;=GAMES_TO_QUALIFY,1,0)</f>
        <v>#REF!</v>
      </c>
      <c r="AI440" s="279" t="e">
        <f>IF(tbl2020POS[[#This Row],[CF]]&gt;=GAMES_TO_QUALIFY,1,0)</f>
        <v>#REF!</v>
      </c>
      <c r="AJ440" s="279" t="e">
        <f>IF(tbl2020POS[[#This Row],[RF]]&gt;=GAMES_TO_QUALIFY,1,0)</f>
        <v>#REF!</v>
      </c>
      <c r="AK440" s="279" t="e">
        <f>IF(tbl2020POS[[#This Row],[OF]]&gt;=GAMES_TO_QUALIFY,1,IF(tbl2020POS[[#This Row],[PRIMPOS]]="OF",1,0))</f>
        <v>#REF!</v>
      </c>
      <c r="AL440" s="279" t="e">
        <f>IF(tbl2020POS[[#This Row],[DH]]&gt;=GAMES_TO_QUALIFY,1,IF(tbl2020POS[[#This Row],[PRIMPOS]]="DH",1,0))</f>
        <v>#REF!</v>
      </c>
      <c r="AM440" s="279" t="str" cm="1">
        <f t="array" aca="1" ref="AM4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0" s="280" t="str">
        <f>IFERROR(LEFT(tbl2020POS[[#This Row],[POSROUGH]],LEN(tbl2020POS[[#This Row],[POSROUGH]])-1),"")</f>
        <v/>
      </c>
      <c r="AP44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41" spans="1:42" x14ac:dyDescent="0.3">
      <c r="A441" s="277">
        <v>438</v>
      </c>
      <c r="B441" t="s">
        <v>21000</v>
      </c>
      <c r="C441" s="277">
        <v>32</v>
      </c>
      <c r="D441" s="278" t="s">
        <v>20628</v>
      </c>
      <c r="E441" s="277">
        <v>9</v>
      </c>
      <c r="F441" s="277">
        <v>30</v>
      </c>
      <c r="G441" s="277">
        <v>30</v>
      </c>
      <c r="H441" s="277">
        <v>30</v>
      </c>
      <c r="I441" s="277">
        <v>30</v>
      </c>
      <c r="J441" s="277">
        <v>0</v>
      </c>
      <c r="K441" s="277">
        <v>30</v>
      </c>
      <c r="L441" s="277">
        <v>0</v>
      </c>
      <c r="M441" s="277">
        <v>0</v>
      </c>
      <c r="N441" s="277">
        <v>0</v>
      </c>
      <c r="O441" s="277">
        <v>0</v>
      </c>
      <c r="P441" s="277">
        <v>0</v>
      </c>
      <c r="Q441" s="277">
        <v>0</v>
      </c>
      <c r="R441" s="277">
        <v>0</v>
      </c>
      <c r="S441" s="277">
        <v>0</v>
      </c>
      <c r="T441" s="277">
        <v>0</v>
      </c>
      <c r="U441" s="277">
        <v>0</v>
      </c>
      <c r="V441" s="277">
        <v>0</v>
      </c>
      <c r="W441" s="279" t="e">
        <f t="shared" si="6"/>
        <v>#REF!</v>
      </c>
      <c r="X441" s="279" t="s">
        <v>2086</v>
      </c>
      <c r="Y4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41" s="279">
        <f>IF(MAX(tbl2020POS[[#This Row],[P]:[PR]])=tbl2020POS[[#This Row],[P]],1,0)</f>
        <v>0</v>
      </c>
      <c r="AA441" s="279">
        <f>IF(tbl2020POS[[#This Row],[QUALP]]=1,IF(tbl2020POS[[#This Row],[GS]]&gt;=GS_TO_QUALIFY,1,0),0)</f>
        <v>0</v>
      </c>
      <c r="AB441" s="279">
        <f>IF(tbl2020POS[[#This Row],[QUALP]]=1,IF(tbl2020POS[[#This Row],[G]]-tbl2020POS[[#This Row],[GS]]&gt;=RP_APP_TO_QUALIFY,1,0),0)</f>
        <v>0</v>
      </c>
      <c r="AC441" s="279" t="e">
        <f>IF(tbl2020POS[[#This Row],[C]]&gt;=GAMES_TO_QUALIFY,1,IF(tbl2020POS[[#This Row],[PRIMPOS]]="C",1,0))</f>
        <v>#REF!</v>
      </c>
      <c r="AD441" s="279" t="e">
        <f>IF(tbl2020POS[[#This Row],[1B]]&gt;=GAMES_TO_QUALIFY,1,IF(tbl2020POS[[#This Row],[PRIMPOS]]="1B",1,0))</f>
        <v>#REF!</v>
      </c>
      <c r="AE441" s="279" t="e">
        <f>IF(tbl2020POS[[#This Row],[2B]]&gt;=GAMES_TO_QUALIFY,1,IF(tbl2020POS[[#This Row],[PRIMPOS]]="2B",1,0))</f>
        <v>#REF!</v>
      </c>
      <c r="AF441" s="279" t="e">
        <f>IF(tbl2020POS[[#This Row],[3B]]&gt;=GAMES_TO_QUALIFY,1,IF(tbl2020POS[[#This Row],[PRIMPOS]]="3B",1,0))</f>
        <v>#REF!</v>
      </c>
      <c r="AG441" s="279" t="e">
        <f>IF(tbl2020POS[[#This Row],[SS]]&gt;=GAMES_TO_QUALIFY,1,IF(tbl2020POS[[#This Row],[PRIMPOS]]="SS",1,0))</f>
        <v>#REF!</v>
      </c>
      <c r="AH441" s="279" t="e">
        <f>IF(tbl2020POS[[#This Row],[LF]]&gt;=GAMES_TO_QUALIFY,1,0)</f>
        <v>#REF!</v>
      </c>
      <c r="AI441" s="279" t="e">
        <f>IF(tbl2020POS[[#This Row],[CF]]&gt;=GAMES_TO_QUALIFY,1,0)</f>
        <v>#REF!</v>
      </c>
      <c r="AJ441" s="279" t="e">
        <f>IF(tbl2020POS[[#This Row],[RF]]&gt;=GAMES_TO_QUALIFY,1,0)</f>
        <v>#REF!</v>
      </c>
      <c r="AK441" s="279" t="e">
        <f>IF(tbl2020POS[[#This Row],[OF]]&gt;=GAMES_TO_QUALIFY,1,IF(tbl2020POS[[#This Row],[PRIMPOS]]="OF",1,0))</f>
        <v>#REF!</v>
      </c>
      <c r="AL441" s="279" t="e">
        <f>IF(tbl2020POS[[#This Row],[DH]]&gt;=GAMES_TO_QUALIFY,1,IF(tbl2020POS[[#This Row],[PRIMPOS]]="DH",1,0))</f>
        <v>#REF!</v>
      </c>
      <c r="AM441" s="279" t="e" cm="1">
        <f t="array" aca="1" ref="AM4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1" s="280" t="str">
        <f>IFERROR(LEFT(tbl2020POS[[#This Row],[POSROUGH]],LEN(tbl2020POS[[#This Row],[POSROUGH]])-1),"")</f>
        <v/>
      </c>
      <c r="AP44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2" spans="1:42" x14ac:dyDescent="0.3">
      <c r="A442" s="277">
        <v>439</v>
      </c>
      <c r="B442" t="s">
        <v>21001</v>
      </c>
      <c r="C442" s="277">
        <v>26</v>
      </c>
      <c r="D442" s="278" t="s">
        <v>1379</v>
      </c>
      <c r="E442" s="277">
        <v>2</v>
      </c>
      <c r="F442" s="277">
        <v>9</v>
      </c>
      <c r="G442" s="277">
        <v>8</v>
      </c>
      <c r="H442" s="277">
        <v>1</v>
      </c>
      <c r="I442" s="277">
        <v>9</v>
      </c>
      <c r="J442" s="277">
        <v>9</v>
      </c>
      <c r="K442" s="277">
        <v>0</v>
      </c>
      <c r="L442" s="277">
        <v>0</v>
      </c>
      <c r="M442" s="277">
        <v>0</v>
      </c>
      <c r="N442" s="277">
        <v>0</v>
      </c>
      <c r="O442" s="277">
        <v>0</v>
      </c>
      <c r="P442" s="277">
        <v>0</v>
      </c>
      <c r="Q442" s="277">
        <v>0</v>
      </c>
      <c r="R442" s="277">
        <v>0</v>
      </c>
      <c r="S442" s="277">
        <v>0</v>
      </c>
      <c r="T442" s="277">
        <v>0</v>
      </c>
      <c r="U442" s="277">
        <v>0</v>
      </c>
      <c r="V442" s="277">
        <v>0</v>
      </c>
      <c r="W442" s="279" t="e">
        <f t="shared" si="6"/>
        <v>#REF!</v>
      </c>
      <c r="X442" s="279" t="s">
        <v>16022</v>
      </c>
      <c r="Y4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2" s="279">
        <f>IF(MAX(tbl2020POS[[#This Row],[P]:[PR]])=tbl2020POS[[#This Row],[P]],1,0)</f>
        <v>1</v>
      </c>
      <c r="AA442" s="279">
        <f>IF(tbl2020POS[[#This Row],[QUALP]]=1,IF(tbl2020POS[[#This Row],[GS]]&gt;=GS_TO_QUALIFY,1,0),0)</f>
        <v>0</v>
      </c>
      <c r="AB442" s="279">
        <f>IF(tbl2020POS[[#This Row],[QUALP]]=1,IF(tbl2020POS[[#This Row],[G]]-tbl2020POS[[#This Row],[GS]]&gt;=RP_APP_TO_QUALIFY,1,0),0)</f>
        <v>0</v>
      </c>
      <c r="AC442" s="279" t="e">
        <f>IF(tbl2020POS[[#This Row],[C]]&gt;=GAMES_TO_QUALIFY,1,IF(tbl2020POS[[#This Row],[PRIMPOS]]="C",1,0))</f>
        <v>#REF!</v>
      </c>
      <c r="AD442" s="279" t="e">
        <f>IF(tbl2020POS[[#This Row],[1B]]&gt;=GAMES_TO_QUALIFY,1,IF(tbl2020POS[[#This Row],[PRIMPOS]]="1B",1,0))</f>
        <v>#REF!</v>
      </c>
      <c r="AE442" s="279" t="e">
        <f>IF(tbl2020POS[[#This Row],[2B]]&gt;=GAMES_TO_QUALIFY,1,IF(tbl2020POS[[#This Row],[PRIMPOS]]="2B",1,0))</f>
        <v>#REF!</v>
      </c>
      <c r="AF442" s="279" t="e">
        <f>IF(tbl2020POS[[#This Row],[3B]]&gt;=GAMES_TO_QUALIFY,1,IF(tbl2020POS[[#This Row],[PRIMPOS]]="3B",1,0))</f>
        <v>#REF!</v>
      </c>
      <c r="AG442" s="279" t="e">
        <f>IF(tbl2020POS[[#This Row],[SS]]&gt;=GAMES_TO_QUALIFY,1,IF(tbl2020POS[[#This Row],[PRIMPOS]]="SS",1,0))</f>
        <v>#REF!</v>
      </c>
      <c r="AH442" s="279" t="e">
        <f>IF(tbl2020POS[[#This Row],[LF]]&gt;=GAMES_TO_QUALIFY,1,0)</f>
        <v>#REF!</v>
      </c>
      <c r="AI442" s="279" t="e">
        <f>IF(tbl2020POS[[#This Row],[CF]]&gt;=GAMES_TO_QUALIFY,1,0)</f>
        <v>#REF!</v>
      </c>
      <c r="AJ442" s="279" t="e">
        <f>IF(tbl2020POS[[#This Row],[RF]]&gt;=GAMES_TO_QUALIFY,1,0)</f>
        <v>#REF!</v>
      </c>
      <c r="AK442" s="279" t="e">
        <f>IF(tbl2020POS[[#This Row],[OF]]&gt;=GAMES_TO_QUALIFY,1,IF(tbl2020POS[[#This Row],[PRIMPOS]]="OF",1,0))</f>
        <v>#REF!</v>
      </c>
      <c r="AL442" s="279" t="e">
        <f>IF(tbl2020POS[[#This Row],[DH]]&gt;=GAMES_TO_QUALIFY,1,IF(tbl2020POS[[#This Row],[PRIMPOS]]="DH",1,0))</f>
        <v>#REF!</v>
      </c>
      <c r="AM442" s="279" t="str" cm="1">
        <f t="array" aca="1" ref="AM4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2" s="280" t="str">
        <f>IFERROR(LEFT(tbl2020POS[[#This Row],[POSROUGH]],LEN(tbl2020POS[[#This Row],[POSROUGH]])-1),"")</f>
        <v/>
      </c>
      <c r="AP44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43" spans="1:42" x14ac:dyDescent="0.3">
      <c r="A443" s="277">
        <v>440</v>
      </c>
      <c r="B443" t="s">
        <v>21002</v>
      </c>
      <c r="C443" s="277">
        <v>28</v>
      </c>
      <c r="D443" s="278" t="s">
        <v>1392</v>
      </c>
      <c r="E443" s="277">
        <v>6</v>
      </c>
      <c r="F443" s="277">
        <v>11</v>
      </c>
      <c r="G443" s="277">
        <v>11</v>
      </c>
      <c r="H443" s="277">
        <v>0</v>
      </c>
      <c r="I443" s="277">
        <v>11</v>
      </c>
      <c r="J443" s="277">
        <v>11</v>
      </c>
      <c r="K443" s="277">
        <v>0</v>
      </c>
      <c r="L443" s="277">
        <v>0</v>
      </c>
      <c r="M443" s="277">
        <v>0</v>
      </c>
      <c r="N443" s="277">
        <v>0</v>
      </c>
      <c r="O443" s="277">
        <v>0</v>
      </c>
      <c r="P443" s="277">
        <v>0</v>
      </c>
      <c r="Q443" s="277">
        <v>0</v>
      </c>
      <c r="R443" s="277">
        <v>0</v>
      </c>
      <c r="S443" s="277">
        <v>0</v>
      </c>
      <c r="T443" s="277">
        <v>0</v>
      </c>
      <c r="U443" s="277">
        <v>0</v>
      </c>
      <c r="V443" s="277">
        <v>0</v>
      </c>
      <c r="W443" s="279" t="e">
        <f t="shared" si="6"/>
        <v>#REF!</v>
      </c>
      <c r="X443" s="279" t="s">
        <v>4070</v>
      </c>
      <c r="Y4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3" s="279">
        <f>IF(MAX(tbl2020POS[[#This Row],[P]:[PR]])=tbl2020POS[[#This Row],[P]],1,0)</f>
        <v>1</v>
      </c>
      <c r="AA443" s="279">
        <f>IF(tbl2020POS[[#This Row],[QUALP]]=1,IF(tbl2020POS[[#This Row],[GS]]&gt;=GS_TO_QUALIFY,1,0),0)</f>
        <v>1</v>
      </c>
      <c r="AB443" s="279">
        <f>IF(tbl2020POS[[#This Row],[QUALP]]=1,IF(tbl2020POS[[#This Row],[G]]-tbl2020POS[[#This Row],[GS]]&gt;=RP_APP_TO_QUALIFY,1,0),0)</f>
        <v>0</v>
      </c>
      <c r="AC443" s="279" t="e">
        <f>IF(tbl2020POS[[#This Row],[C]]&gt;=GAMES_TO_QUALIFY,1,IF(tbl2020POS[[#This Row],[PRIMPOS]]="C",1,0))</f>
        <v>#REF!</v>
      </c>
      <c r="AD443" s="279" t="e">
        <f>IF(tbl2020POS[[#This Row],[1B]]&gt;=GAMES_TO_QUALIFY,1,IF(tbl2020POS[[#This Row],[PRIMPOS]]="1B",1,0))</f>
        <v>#REF!</v>
      </c>
      <c r="AE443" s="279" t="e">
        <f>IF(tbl2020POS[[#This Row],[2B]]&gt;=GAMES_TO_QUALIFY,1,IF(tbl2020POS[[#This Row],[PRIMPOS]]="2B",1,0))</f>
        <v>#REF!</v>
      </c>
      <c r="AF443" s="279" t="e">
        <f>IF(tbl2020POS[[#This Row],[3B]]&gt;=GAMES_TO_QUALIFY,1,IF(tbl2020POS[[#This Row],[PRIMPOS]]="3B",1,0))</f>
        <v>#REF!</v>
      </c>
      <c r="AG443" s="279" t="e">
        <f>IF(tbl2020POS[[#This Row],[SS]]&gt;=GAMES_TO_QUALIFY,1,IF(tbl2020POS[[#This Row],[PRIMPOS]]="SS",1,0))</f>
        <v>#REF!</v>
      </c>
      <c r="AH443" s="279" t="e">
        <f>IF(tbl2020POS[[#This Row],[LF]]&gt;=GAMES_TO_QUALIFY,1,0)</f>
        <v>#REF!</v>
      </c>
      <c r="AI443" s="279" t="e">
        <f>IF(tbl2020POS[[#This Row],[CF]]&gt;=GAMES_TO_QUALIFY,1,0)</f>
        <v>#REF!</v>
      </c>
      <c r="AJ443" s="279" t="e">
        <f>IF(tbl2020POS[[#This Row],[RF]]&gt;=GAMES_TO_QUALIFY,1,0)</f>
        <v>#REF!</v>
      </c>
      <c r="AK443" s="279" t="e">
        <f>IF(tbl2020POS[[#This Row],[OF]]&gt;=GAMES_TO_QUALIFY,1,IF(tbl2020POS[[#This Row],[PRIMPOS]]="OF",1,0))</f>
        <v>#REF!</v>
      </c>
      <c r="AL443" s="279" t="e">
        <f>IF(tbl2020POS[[#This Row],[DH]]&gt;=GAMES_TO_QUALIFY,1,IF(tbl2020POS[[#This Row],[PRIMPOS]]="DH",1,0))</f>
        <v>#REF!</v>
      </c>
      <c r="AM443" s="279" t="str" cm="1">
        <f t="array" aca="1" ref="AM4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3" s="280" t="str">
        <f>IFERROR(LEFT(tbl2020POS[[#This Row],[POSROUGH]],LEN(tbl2020POS[[#This Row],[POSROUGH]])-1),"")</f>
        <v/>
      </c>
      <c r="AP44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44" spans="1:42" x14ac:dyDescent="0.3">
      <c r="A444" s="277">
        <v>441</v>
      </c>
      <c r="B444" t="s">
        <v>21003</v>
      </c>
      <c r="C444" s="277">
        <v>28</v>
      </c>
      <c r="D444" s="278" t="s">
        <v>1526</v>
      </c>
      <c r="E444" s="277">
        <v>4</v>
      </c>
      <c r="F444" s="277">
        <v>6</v>
      </c>
      <c r="G444" s="277">
        <v>4</v>
      </c>
      <c r="H444" s="277">
        <v>0</v>
      </c>
      <c r="I444" s="277">
        <v>6</v>
      </c>
      <c r="J444" s="277">
        <v>6</v>
      </c>
      <c r="K444" s="277">
        <v>0</v>
      </c>
      <c r="L444" s="277">
        <v>0</v>
      </c>
      <c r="M444" s="277">
        <v>0</v>
      </c>
      <c r="N444" s="277">
        <v>0</v>
      </c>
      <c r="O444" s="277">
        <v>0</v>
      </c>
      <c r="P444" s="277">
        <v>0</v>
      </c>
      <c r="Q444" s="277">
        <v>0</v>
      </c>
      <c r="R444" s="277">
        <v>0</v>
      </c>
      <c r="S444" s="277">
        <v>0</v>
      </c>
      <c r="T444" s="277">
        <v>0</v>
      </c>
      <c r="U444" s="277">
        <v>0</v>
      </c>
      <c r="V444" s="277">
        <v>0</v>
      </c>
      <c r="W444" s="279" t="e">
        <f t="shared" si="6"/>
        <v>#REF!</v>
      </c>
      <c r="X444" s="279" t="s">
        <v>8299</v>
      </c>
      <c r="Y4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4" s="279">
        <f>IF(MAX(tbl2020POS[[#This Row],[P]:[PR]])=tbl2020POS[[#This Row],[P]],1,0)</f>
        <v>1</v>
      </c>
      <c r="AA444" s="279">
        <f>IF(tbl2020POS[[#This Row],[QUALP]]=1,IF(tbl2020POS[[#This Row],[GS]]&gt;=GS_TO_QUALIFY,1,0),0)</f>
        <v>0</v>
      </c>
      <c r="AB444" s="279">
        <f>IF(tbl2020POS[[#This Row],[QUALP]]=1,IF(tbl2020POS[[#This Row],[G]]-tbl2020POS[[#This Row],[GS]]&gt;=RP_APP_TO_QUALIFY,1,0),0)</f>
        <v>0</v>
      </c>
      <c r="AC444" s="279" t="e">
        <f>IF(tbl2020POS[[#This Row],[C]]&gt;=GAMES_TO_QUALIFY,1,IF(tbl2020POS[[#This Row],[PRIMPOS]]="C",1,0))</f>
        <v>#REF!</v>
      </c>
      <c r="AD444" s="279" t="e">
        <f>IF(tbl2020POS[[#This Row],[1B]]&gt;=GAMES_TO_QUALIFY,1,IF(tbl2020POS[[#This Row],[PRIMPOS]]="1B",1,0))</f>
        <v>#REF!</v>
      </c>
      <c r="AE444" s="279" t="e">
        <f>IF(tbl2020POS[[#This Row],[2B]]&gt;=GAMES_TO_QUALIFY,1,IF(tbl2020POS[[#This Row],[PRIMPOS]]="2B",1,0))</f>
        <v>#REF!</v>
      </c>
      <c r="AF444" s="279" t="e">
        <f>IF(tbl2020POS[[#This Row],[3B]]&gt;=GAMES_TO_QUALIFY,1,IF(tbl2020POS[[#This Row],[PRIMPOS]]="3B",1,0))</f>
        <v>#REF!</v>
      </c>
      <c r="AG444" s="279" t="e">
        <f>IF(tbl2020POS[[#This Row],[SS]]&gt;=GAMES_TO_QUALIFY,1,IF(tbl2020POS[[#This Row],[PRIMPOS]]="SS",1,0))</f>
        <v>#REF!</v>
      </c>
      <c r="AH444" s="279" t="e">
        <f>IF(tbl2020POS[[#This Row],[LF]]&gt;=GAMES_TO_QUALIFY,1,0)</f>
        <v>#REF!</v>
      </c>
      <c r="AI444" s="279" t="e">
        <f>IF(tbl2020POS[[#This Row],[CF]]&gt;=GAMES_TO_QUALIFY,1,0)</f>
        <v>#REF!</v>
      </c>
      <c r="AJ444" s="279" t="e">
        <f>IF(tbl2020POS[[#This Row],[RF]]&gt;=GAMES_TO_QUALIFY,1,0)</f>
        <v>#REF!</v>
      </c>
      <c r="AK444" s="279" t="e">
        <f>IF(tbl2020POS[[#This Row],[OF]]&gt;=GAMES_TO_QUALIFY,1,IF(tbl2020POS[[#This Row],[PRIMPOS]]="OF",1,0))</f>
        <v>#REF!</v>
      </c>
      <c r="AL444" s="279" t="e">
        <f>IF(tbl2020POS[[#This Row],[DH]]&gt;=GAMES_TO_QUALIFY,1,IF(tbl2020POS[[#This Row],[PRIMPOS]]="DH",1,0))</f>
        <v>#REF!</v>
      </c>
      <c r="AM444" s="279" t="str" cm="1">
        <f t="array" aca="1" ref="AM4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4" s="280" t="str">
        <f>IFERROR(LEFT(tbl2020POS[[#This Row],[POSROUGH]],LEN(tbl2020POS[[#This Row],[POSROUGH]])-1),"")</f>
        <v/>
      </c>
      <c r="AP44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45" spans="1:42" x14ac:dyDescent="0.3">
      <c r="A445" s="277">
        <v>442</v>
      </c>
      <c r="B445" t="s">
        <v>21004</v>
      </c>
      <c r="C445" s="277">
        <v>28</v>
      </c>
      <c r="D445" s="278" t="s">
        <v>1416</v>
      </c>
      <c r="E445" s="277">
        <v>5</v>
      </c>
      <c r="F445" s="277">
        <v>50</v>
      </c>
      <c r="G445" s="277">
        <v>47</v>
      </c>
      <c r="H445" s="277">
        <v>50</v>
      </c>
      <c r="I445" s="277">
        <v>49</v>
      </c>
      <c r="J445" s="277">
        <v>0</v>
      </c>
      <c r="K445" s="277">
        <v>0</v>
      </c>
      <c r="L445" s="277">
        <v>0</v>
      </c>
      <c r="M445" s="277">
        <v>0</v>
      </c>
      <c r="N445" s="277">
        <v>13</v>
      </c>
      <c r="O445" s="277">
        <v>38</v>
      </c>
      <c r="P445" s="277">
        <v>0</v>
      </c>
      <c r="Q445" s="277">
        <v>0</v>
      </c>
      <c r="R445" s="277">
        <v>0</v>
      </c>
      <c r="S445" s="277">
        <v>0</v>
      </c>
      <c r="T445" s="277">
        <v>1</v>
      </c>
      <c r="U445" s="277">
        <v>2</v>
      </c>
      <c r="V445" s="277">
        <v>0</v>
      </c>
      <c r="W445" s="279" t="e">
        <f t="shared" si="6"/>
        <v>#REF!</v>
      </c>
      <c r="X445" s="279" t="s">
        <v>13733</v>
      </c>
      <c r="Y4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45" s="279">
        <f>IF(MAX(tbl2020POS[[#This Row],[P]:[PR]])=tbl2020POS[[#This Row],[P]],1,0)</f>
        <v>0</v>
      </c>
      <c r="AA445" s="279">
        <f>IF(tbl2020POS[[#This Row],[QUALP]]=1,IF(tbl2020POS[[#This Row],[GS]]&gt;=GS_TO_QUALIFY,1,0),0)</f>
        <v>0</v>
      </c>
      <c r="AB445" s="279">
        <f>IF(tbl2020POS[[#This Row],[QUALP]]=1,IF(tbl2020POS[[#This Row],[G]]-tbl2020POS[[#This Row],[GS]]&gt;=RP_APP_TO_QUALIFY,1,0),0)</f>
        <v>0</v>
      </c>
      <c r="AC445" s="279" t="e">
        <f>IF(tbl2020POS[[#This Row],[C]]&gt;=GAMES_TO_QUALIFY,1,IF(tbl2020POS[[#This Row],[PRIMPOS]]="C",1,0))</f>
        <v>#REF!</v>
      </c>
      <c r="AD445" s="279" t="e">
        <f>IF(tbl2020POS[[#This Row],[1B]]&gt;=GAMES_TO_QUALIFY,1,IF(tbl2020POS[[#This Row],[PRIMPOS]]="1B",1,0))</f>
        <v>#REF!</v>
      </c>
      <c r="AE445" s="279" t="e">
        <f>IF(tbl2020POS[[#This Row],[2B]]&gt;=GAMES_TO_QUALIFY,1,IF(tbl2020POS[[#This Row],[PRIMPOS]]="2B",1,0))</f>
        <v>#REF!</v>
      </c>
      <c r="AF445" s="279" t="e">
        <f>IF(tbl2020POS[[#This Row],[3B]]&gt;=GAMES_TO_QUALIFY,1,IF(tbl2020POS[[#This Row],[PRIMPOS]]="3B",1,0))</f>
        <v>#REF!</v>
      </c>
      <c r="AG445" s="279" t="e">
        <f>IF(tbl2020POS[[#This Row],[SS]]&gt;=GAMES_TO_QUALIFY,1,IF(tbl2020POS[[#This Row],[PRIMPOS]]="SS",1,0))</f>
        <v>#REF!</v>
      </c>
      <c r="AH445" s="279" t="e">
        <f>IF(tbl2020POS[[#This Row],[LF]]&gt;=GAMES_TO_QUALIFY,1,0)</f>
        <v>#REF!</v>
      </c>
      <c r="AI445" s="279" t="e">
        <f>IF(tbl2020POS[[#This Row],[CF]]&gt;=GAMES_TO_QUALIFY,1,0)</f>
        <v>#REF!</v>
      </c>
      <c r="AJ445" s="279" t="e">
        <f>IF(tbl2020POS[[#This Row],[RF]]&gt;=GAMES_TO_QUALIFY,1,0)</f>
        <v>#REF!</v>
      </c>
      <c r="AK445" s="279" t="e">
        <f>IF(tbl2020POS[[#This Row],[OF]]&gt;=GAMES_TO_QUALIFY,1,IF(tbl2020POS[[#This Row],[PRIMPOS]]="OF",1,0))</f>
        <v>#REF!</v>
      </c>
      <c r="AL445" s="279" t="e">
        <f>IF(tbl2020POS[[#This Row],[DH]]&gt;=GAMES_TO_QUALIFY,1,IF(tbl2020POS[[#This Row],[PRIMPOS]]="DH",1,0))</f>
        <v>#REF!</v>
      </c>
      <c r="AM445" s="279" t="e" cm="1">
        <f t="array" aca="1" ref="AM4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5" s="280" t="str">
        <f>IFERROR(LEFT(tbl2020POS[[#This Row],[POSROUGH]],LEN(tbl2020POS[[#This Row],[POSROUGH]])-1),"")</f>
        <v/>
      </c>
      <c r="AP44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6" spans="1:42" x14ac:dyDescent="0.3">
      <c r="A446" s="277">
        <v>443</v>
      </c>
      <c r="B446" t="s">
        <v>21005</v>
      </c>
      <c r="C446" s="277">
        <v>34</v>
      </c>
      <c r="D446" s="278" t="s">
        <v>1464</v>
      </c>
      <c r="E446" s="277">
        <v>13</v>
      </c>
      <c r="F446" s="277">
        <v>12</v>
      </c>
      <c r="G446" s="277">
        <v>4</v>
      </c>
      <c r="H446" s="277">
        <v>0</v>
      </c>
      <c r="I446" s="277">
        <v>12</v>
      </c>
      <c r="J446" s="277">
        <v>12</v>
      </c>
      <c r="K446" s="277">
        <v>0</v>
      </c>
      <c r="L446" s="277">
        <v>0</v>
      </c>
      <c r="M446" s="277">
        <v>0</v>
      </c>
      <c r="N446" s="277">
        <v>0</v>
      </c>
      <c r="O446" s="277">
        <v>0</v>
      </c>
      <c r="P446" s="277">
        <v>0</v>
      </c>
      <c r="Q446" s="277">
        <v>0</v>
      </c>
      <c r="R446" s="277">
        <v>0</v>
      </c>
      <c r="S446" s="277">
        <v>0</v>
      </c>
      <c r="T446" s="277">
        <v>0</v>
      </c>
      <c r="U446" s="277">
        <v>0</v>
      </c>
      <c r="V446" s="277">
        <v>0</v>
      </c>
      <c r="W446" s="279" t="e">
        <f t="shared" si="6"/>
        <v>#REF!</v>
      </c>
      <c r="X446" s="279" t="s">
        <v>2096</v>
      </c>
      <c r="Y4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6" s="279">
        <f>IF(MAX(tbl2020POS[[#This Row],[P]:[PR]])=tbl2020POS[[#This Row],[P]],1,0)</f>
        <v>1</v>
      </c>
      <c r="AA446" s="279">
        <f>IF(tbl2020POS[[#This Row],[QUALP]]=1,IF(tbl2020POS[[#This Row],[GS]]&gt;=GS_TO_QUALIFY,1,0),0)</f>
        <v>0</v>
      </c>
      <c r="AB446" s="279">
        <f>IF(tbl2020POS[[#This Row],[QUALP]]=1,IF(tbl2020POS[[#This Row],[G]]-tbl2020POS[[#This Row],[GS]]&gt;=RP_APP_TO_QUALIFY,1,0),0)</f>
        <v>1</v>
      </c>
      <c r="AC446" s="279" t="e">
        <f>IF(tbl2020POS[[#This Row],[C]]&gt;=GAMES_TO_QUALIFY,1,IF(tbl2020POS[[#This Row],[PRIMPOS]]="C",1,0))</f>
        <v>#REF!</v>
      </c>
      <c r="AD446" s="279" t="e">
        <f>IF(tbl2020POS[[#This Row],[1B]]&gt;=GAMES_TO_QUALIFY,1,IF(tbl2020POS[[#This Row],[PRIMPOS]]="1B",1,0))</f>
        <v>#REF!</v>
      </c>
      <c r="AE446" s="279" t="e">
        <f>IF(tbl2020POS[[#This Row],[2B]]&gt;=GAMES_TO_QUALIFY,1,IF(tbl2020POS[[#This Row],[PRIMPOS]]="2B",1,0))</f>
        <v>#REF!</v>
      </c>
      <c r="AF446" s="279" t="e">
        <f>IF(tbl2020POS[[#This Row],[3B]]&gt;=GAMES_TO_QUALIFY,1,IF(tbl2020POS[[#This Row],[PRIMPOS]]="3B",1,0))</f>
        <v>#REF!</v>
      </c>
      <c r="AG446" s="279" t="e">
        <f>IF(tbl2020POS[[#This Row],[SS]]&gt;=GAMES_TO_QUALIFY,1,IF(tbl2020POS[[#This Row],[PRIMPOS]]="SS",1,0))</f>
        <v>#REF!</v>
      </c>
      <c r="AH446" s="279" t="e">
        <f>IF(tbl2020POS[[#This Row],[LF]]&gt;=GAMES_TO_QUALIFY,1,0)</f>
        <v>#REF!</v>
      </c>
      <c r="AI446" s="279" t="e">
        <f>IF(tbl2020POS[[#This Row],[CF]]&gt;=GAMES_TO_QUALIFY,1,0)</f>
        <v>#REF!</v>
      </c>
      <c r="AJ446" s="279" t="e">
        <f>IF(tbl2020POS[[#This Row],[RF]]&gt;=GAMES_TO_QUALIFY,1,0)</f>
        <v>#REF!</v>
      </c>
      <c r="AK446" s="279" t="e">
        <f>IF(tbl2020POS[[#This Row],[OF]]&gt;=GAMES_TO_QUALIFY,1,IF(tbl2020POS[[#This Row],[PRIMPOS]]="OF",1,0))</f>
        <v>#REF!</v>
      </c>
      <c r="AL446" s="279" t="e">
        <f>IF(tbl2020POS[[#This Row],[DH]]&gt;=GAMES_TO_QUALIFY,1,IF(tbl2020POS[[#This Row],[PRIMPOS]]="DH",1,0))</f>
        <v>#REF!</v>
      </c>
      <c r="AM446" s="279" t="str" cm="1">
        <f t="array" aca="1" ref="AM4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6" s="280" t="str">
        <f>IFERROR(LEFT(tbl2020POS[[#This Row],[POSROUGH]],LEN(tbl2020POS[[#This Row],[POSROUGH]])-1),"")</f>
        <v/>
      </c>
      <c r="AP44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47" spans="1:42" x14ac:dyDescent="0.3">
      <c r="A447" s="277">
        <v>444</v>
      </c>
      <c r="B447" t="s">
        <v>21006</v>
      </c>
      <c r="C447" s="277">
        <v>24</v>
      </c>
      <c r="D447" s="278" t="s">
        <v>1464</v>
      </c>
      <c r="E447" s="277" t="s">
        <v>20557</v>
      </c>
      <c r="F447" s="277">
        <v>3</v>
      </c>
      <c r="G447" s="277">
        <v>0</v>
      </c>
      <c r="H447" s="277">
        <v>3</v>
      </c>
      <c r="I447" s="277">
        <v>2</v>
      </c>
      <c r="J447" s="277">
        <v>0</v>
      </c>
      <c r="K447" s="277">
        <v>0</v>
      </c>
      <c r="L447" s="277">
        <v>0</v>
      </c>
      <c r="M447" s="277">
        <v>0</v>
      </c>
      <c r="N447" s="277">
        <v>0</v>
      </c>
      <c r="O447" s="277">
        <v>0</v>
      </c>
      <c r="P447" s="277">
        <v>1</v>
      </c>
      <c r="Q447" s="277">
        <v>1</v>
      </c>
      <c r="R447" s="277">
        <v>0</v>
      </c>
      <c r="S447" s="277">
        <v>2</v>
      </c>
      <c r="T447" s="277">
        <v>1</v>
      </c>
      <c r="U447" s="277">
        <v>1</v>
      </c>
      <c r="V447" s="277">
        <v>1</v>
      </c>
      <c r="W447" s="279" t="e">
        <f t="shared" si="6"/>
        <v>#REF!</v>
      </c>
      <c r="X447" s="279" t="s">
        <v>21914</v>
      </c>
      <c r="Y4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47" s="279">
        <f>IF(MAX(tbl2020POS[[#This Row],[P]:[PR]])=tbl2020POS[[#This Row],[P]],1,0)</f>
        <v>0</v>
      </c>
      <c r="AA447" s="279">
        <f>IF(tbl2020POS[[#This Row],[QUALP]]=1,IF(tbl2020POS[[#This Row],[GS]]&gt;=GS_TO_QUALIFY,1,0),0)</f>
        <v>0</v>
      </c>
      <c r="AB447" s="279">
        <f>IF(tbl2020POS[[#This Row],[QUALP]]=1,IF(tbl2020POS[[#This Row],[G]]-tbl2020POS[[#This Row],[GS]]&gt;=RP_APP_TO_QUALIFY,1,0),0)</f>
        <v>0</v>
      </c>
      <c r="AC447" s="279" t="e">
        <f>IF(tbl2020POS[[#This Row],[C]]&gt;=GAMES_TO_QUALIFY,1,IF(tbl2020POS[[#This Row],[PRIMPOS]]="C",1,0))</f>
        <v>#REF!</v>
      </c>
      <c r="AD447" s="279" t="e">
        <f>IF(tbl2020POS[[#This Row],[1B]]&gt;=GAMES_TO_QUALIFY,1,IF(tbl2020POS[[#This Row],[PRIMPOS]]="1B",1,0))</f>
        <v>#REF!</v>
      </c>
      <c r="AE447" s="279" t="e">
        <f>IF(tbl2020POS[[#This Row],[2B]]&gt;=GAMES_TO_QUALIFY,1,IF(tbl2020POS[[#This Row],[PRIMPOS]]="2B",1,0))</f>
        <v>#REF!</v>
      </c>
      <c r="AF447" s="279" t="e">
        <f>IF(tbl2020POS[[#This Row],[3B]]&gt;=GAMES_TO_QUALIFY,1,IF(tbl2020POS[[#This Row],[PRIMPOS]]="3B",1,0))</f>
        <v>#REF!</v>
      </c>
      <c r="AG447" s="279" t="e">
        <f>IF(tbl2020POS[[#This Row],[SS]]&gt;=GAMES_TO_QUALIFY,1,IF(tbl2020POS[[#This Row],[PRIMPOS]]="SS",1,0))</f>
        <v>#REF!</v>
      </c>
      <c r="AH447" s="279" t="e">
        <f>IF(tbl2020POS[[#This Row],[LF]]&gt;=GAMES_TO_QUALIFY,1,0)</f>
        <v>#REF!</v>
      </c>
      <c r="AI447" s="279" t="e">
        <f>IF(tbl2020POS[[#This Row],[CF]]&gt;=GAMES_TO_QUALIFY,1,0)</f>
        <v>#REF!</v>
      </c>
      <c r="AJ447" s="279" t="e">
        <f>IF(tbl2020POS[[#This Row],[RF]]&gt;=GAMES_TO_QUALIFY,1,0)</f>
        <v>#REF!</v>
      </c>
      <c r="AK447" s="279" t="e">
        <f>IF(tbl2020POS[[#This Row],[OF]]&gt;=GAMES_TO_QUALIFY,1,IF(tbl2020POS[[#This Row],[PRIMPOS]]="OF",1,0))</f>
        <v>#REF!</v>
      </c>
      <c r="AL447" s="279" t="e">
        <f>IF(tbl2020POS[[#This Row],[DH]]&gt;=GAMES_TO_QUALIFY,1,IF(tbl2020POS[[#This Row],[PRIMPOS]]="DH",1,0))</f>
        <v>#REF!</v>
      </c>
      <c r="AM447" s="279" t="e" cm="1">
        <f t="array" aca="1" ref="AM4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7" s="280" t="str">
        <f>IFERROR(LEFT(tbl2020POS[[#This Row],[POSROUGH]],LEN(tbl2020POS[[#This Row],[POSROUGH]])-1),"")</f>
        <v/>
      </c>
      <c r="AP44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8" spans="1:42" x14ac:dyDescent="0.3">
      <c r="A448" s="277">
        <v>445</v>
      </c>
      <c r="B448" t="s">
        <v>21007</v>
      </c>
      <c r="C448" s="277">
        <v>31</v>
      </c>
      <c r="D448" s="278" t="s">
        <v>1565</v>
      </c>
      <c r="E448" s="277">
        <v>9</v>
      </c>
      <c r="F448" s="277">
        <v>53</v>
      </c>
      <c r="G448" s="277">
        <v>51</v>
      </c>
      <c r="H448" s="277">
        <v>53</v>
      </c>
      <c r="I448" s="277">
        <v>53</v>
      </c>
      <c r="J448" s="277">
        <v>0</v>
      </c>
      <c r="K448" s="277">
        <v>0</v>
      </c>
      <c r="L448" s="277">
        <v>14</v>
      </c>
      <c r="M448" s="277">
        <v>21</v>
      </c>
      <c r="N448" s="277">
        <v>23</v>
      </c>
      <c r="O448" s="277">
        <v>0</v>
      </c>
      <c r="P448" s="277">
        <v>0</v>
      </c>
      <c r="Q448" s="277">
        <v>0</v>
      </c>
      <c r="R448" s="277">
        <v>8</v>
      </c>
      <c r="S448" s="277">
        <v>8</v>
      </c>
      <c r="T448" s="277">
        <v>0</v>
      </c>
      <c r="U448" s="277">
        <v>0</v>
      </c>
      <c r="V448" s="277">
        <v>1</v>
      </c>
      <c r="W448" s="279" t="e">
        <f t="shared" si="6"/>
        <v>#REF!</v>
      </c>
      <c r="X448" s="279" t="s">
        <v>2098</v>
      </c>
      <c r="Y4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448" s="279">
        <f>IF(MAX(tbl2020POS[[#This Row],[P]:[PR]])=tbl2020POS[[#This Row],[P]],1,0)</f>
        <v>0</v>
      </c>
      <c r="AA448" s="279">
        <f>IF(tbl2020POS[[#This Row],[QUALP]]=1,IF(tbl2020POS[[#This Row],[GS]]&gt;=GS_TO_QUALIFY,1,0),0)</f>
        <v>0</v>
      </c>
      <c r="AB448" s="279">
        <f>IF(tbl2020POS[[#This Row],[QUALP]]=1,IF(tbl2020POS[[#This Row],[G]]-tbl2020POS[[#This Row],[GS]]&gt;=RP_APP_TO_QUALIFY,1,0),0)</f>
        <v>0</v>
      </c>
      <c r="AC448" s="279" t="e">
        <f>IF(tbl2020POS[[#This Row],[C]]&gt;=GAMES_TO_QUALIFY,1,IF(tbl2020POS[[#This Row],[PRIMPOS]]="C",1,0))</f>
        <v>#REF!</v>
      </c>
      <c r="AD448" s="279" t="e">
        <f>IF(tbl2020POS[[#This Row],[1B]]&gt;=GAMES_TO_QUALIFY,1,IF(tbl2020POS[[#This Row],[PRIMPOS]]="1B",1,0))</f>
        <v>#REF!</v>
      </c>
      <c r="AE448" s="279" t="e">
        <f>IF(tbl2020POS[[#This Row],[2B]]&gt;=GAMES_TO_QUALIFY,1,IF(tbl2020POS[[#This Row],[PRIMPOS]]="2B",1,0))</f>
        <v>#REF!</v>
      </c>
      <c r="AF448" s="279" t="e">
        <f>IF(tbl2020POS[[#This Row],[3B]]&gt;=GAMES_TO_QUALIFY,1,IF(tbl2020POS[[#This Row],[PRIMPOS]]="3B",1,0))</f>
        <v>#REF!</v>
      </c>
      <c r="AG448" s="279" t="e">
        <f>IF(tbl2020POS[[#This Row],[SS]]&gt;=GAMES_TO_QUALIFY,1,IF(tbl2020POS[[#This Row],[PRIMPOS]]="SS",1,0))</f>
        <v>#REF!</v>
      </c>
      <c r="AH448" s="279" t="e">
        <f>IF(tbl2020POS[[#This Row],[LF]]&gt;=GAMES_TO_QUALIFY,1,0)</f>
        <v>#REF!</v>
      </c>
      <c r="AI448" s="279" t="e">
        <f>IF(tbl2020POS[[#This Row],[CF]]&gt;=GAMES_TO_QUALIFY,1,0)</f>
        <v>#REF!</v>
      </c>
      <c r="AJ448" s="279" t="e">
        <f>IF(tbl2020POS[[#This Row],[RF]]&gt;=GAMES_TO_QUALIFY,1,0)</f>
        <v>#REF!</v>
      </c>
      <c r="AK448" s="279" t="e">
        <f>IF(tbl2020POS[[#This Row],[OF]]&gt;=GAMES_TO_QUALIFY,1,IF(tbl2020POS[[#This Row],[PRIMPOS]]="OF",1,0))</f>
        <v>#REF!</v>
      </c>
      <c r="AL448" s="279" t="e">
        <f>IF(tbl2020POS[[#This Row],[DH]]&gt;=GAMES_TO_QUALIFY,1,IF(tbl2020POS[[#This Row],[PRIMPOS]]="DH",1,0))</f>
        <v>#REF!</v>
      </c>
      <c r="AM448" s="279" t="e" cm="1">
        <f t="array" aca="1" ref="AM4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8" s="280" t="str">
        <f>IFERROR(LEFT(tbl2020POS[[#This Row],[POSROUGH]],LEN(tbl2020POS[[#This Row],[POSROUGH]])-1),"")</f>
        <v/>
      </c>
      <c r="AP44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9" spans="1:42" x14ac:dyDescent="0.3">
      <c r="A449" s="277">
        <v>446</v>
      </c>
      <c r="B449" t="s">
        <v>21008</v>
      </c>
      <c r="C449" s="277">
        <v>24</v>
      </c>
      <c r="D449" s="278" t="s">
        <v>1379</v>
      </c>
      <c r="E449" s="277" t="s">
        <v>20557</v>
      </c>
      <c r="F449" s="277">
        <v>15</v>
      </c>
      <c r="G449" s="277">
        <v>1</v>
      </c>
      <c r="H449" s="277">
        <v>0</v>
      </c>
      <c r="I449" s="277">
        <v>15</v>
      </c>
      <c r="J449" s="277">
        <v>15</v>
      </c>
      <c r="K449" s="277">
        <v>0</v>
      </c>
      <c r="L449" s="277">
        <v>0</v>
      </c>
      <c r="M449" s="277">
        <v>0</v>
      </c>
      <c r="N449" s="277">
        <v>0</v>
      </c>
      <c r="O449" s="277">
        <v>0</v>
      </c>
      <c r="P449" s="277">
        <v>0</v>
      </c>
      <c r="Q449" s="277">
        <v>0</v>
      </c>
      <c r="R449" s="277">
        <v>0</v>
      </c>
      <c r="S449" s="277">
        <v>0</v>
      </c>
      <c r="T449" s="277">
        <v>0</v>
      </c>
      <c r="U449" s="277">
        <v>0</v>
      </c>
      <c r="V449" s="277">
        <v>0</v>
      </c>
      <c r="W449" s="279" t="e">
        <f t="shared" si="6"/>
        <v>#REF!</v>
      </c>
      <c r="X449" s="279" t="s">
        <v>21915</v>
      </c>
      <c r="Y4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9" s="279">
        <f>IF(MAX(tbl2020POS[[#This Row],[P]:[PR]])=tbl2020POS[[#This Row],[P]],1,0)</f>
        <v>1</v>
      </c>
      <c r="AA449" s="279">
        <f>IF(tbl2020POS[[#This Row],[QUALP]]=1,IF(tbl2020POS[[#This Row],[GS]]&gt;=GS_TO_QUALIFY,1,0),0)</f>
        <v>0</v>
      </c>
      <c r="AB449" s="279">
        <f>IF(tbl2020POS[[#This Row],[QUALP]]=1,IF(tbl2020POS[[#This Row],[G]]-tbl2020POS[[#This Row],[GS]]&gt;=RP_APP_TO_QUALIFY,1,0),0)</f>
        <v>1</v>
      </c>
      <c r="AC449" s="279" t="e">
        <f>IF(tbl2020POS[[#This Row],[C]]&gt;=GAMES_TO_QUALIFY,1,IF(tbl2020POS[[#This Row],[PRIMPOS]]="C",1,0))</f>
        <v>#REF!</v>
      </c>
      <c r="AD449" s="279" t="e">
        <f>IF(tbl2020POS[[#This Row],[1B]]&gt;=GAMES_TO_QUALIFY,1,IF(tbl2020POS[[#This Row],[PRIMPOS]]="1B",1,0))</f>
        <v>#REF!</v>
      </c>
      <c r="AE449" s="279" t="e">
        <f>IF(tbl2020POS[[#This Row],[2B]]&gt;=GAMES_TO_QUALIFY,1,IF(tbl2020POS[[#This Row],[PRIMPOS]]="2B",1,0))</f>
        <v>#REF!</v>
      </c>
      <c r="AF449" s="279" t="e">
        <f>IF(tbl2020POS[[#This Row],[3B]]&gt;=GAMES_TO_QUALIFY,1,IF(tbl2020POS[[#This Row],[PRIMPOS]]="3B",1,0))</f>
        <v>#REF!</v>
      </c>
      <c r="AG449" s="279" t="e">
        <f>IF(tbl2020POS[[#This Row],[SS]]&gt;=GAMES_TO_QUALIFY,1,IF(tbl2020POS[[#This Row],[PRIMPOS]]="SS",1,0))</f>
        <v>#REF!</v>
      </c>
      <c r="AH449" s="279" t="e">
        <f>IF(tbl2020POS[[#This Row],[LF]]&gt;=GAMES_TO_QUALIFY,1,0)</f>
        <v>#REF!</v>
      </c>
      <c r="AI449" s="279" t="e">
        <f>IF(tbl2020POS[[#This Row],[CF]]&gt;=GAMES_TO_QUALIFY,1,0)</f>
        <v>#REF!</v>
      </c>
      <c r="AJ449" s="279" t="e">
        <f>IF(tbl2020POS[[#This Row],[RF]]&gt;=GAMES_TO_QUALIFY,1,0)</f>
        <v>#REF!</v>
      </c>
      <c r="AK449" s="279" t="e">
        <f>IF(tbl2020POS[[#This Row],[OF]]&gt;=GAMES_TO_QUALIFY,1,IF(tbl2020POS[[#This Row],[PRIMPOS]]="OF",1,0))</f>
        <v>#REF!</v>
      </c>
      <c r="AL449" s="279" t="e">
        <f>IF(tbl2020POS[[#This Row],[DH]]&gt;=GAMES_TO_QUALIFY,1,IF(tbl2020POS[[#This Row],[PRIMPOS]]="DH",1,0))</f>
        <v>#REF!</v>
      </c>
      <c r="AM449" s="279" t="str" cm="1">
        <f t="array" aca="1" ref="AM4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9" s="280" t="str">
        <f>IFERROR(LEFT(tbl2020POS[[#This Row],[POSROUGH]],LEN(tbl2020POS[[#This Row],[POSROUGH]])-1),"")</f>
        <v/>
      </c>
      <c r="AP44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50" spans="1:42" x14ac:dyDescent="0.3">
      <c r="A450" s="277">
        <v>447</v>
      </c>
      <c r="B450" t="s">
        <v>21009</v>
      </c>
      <c r="C450" s="277">
        <v>28</v>
      </c>
      <c r="D450" s="278" t="s">
        <v>1405</v>
      </c>
      <c r="E450" s="277">
        <v>4</v>
      </c>
      <c r="F450" s="277">
        <v>43</v>
      </c>
      <c r="G450" s="277">
        <v>41</v>
      </c>
      <c r="H450" s="277">
        <v>43</v>
      </c>
      <c r="I450" s="277">
        <v>41</v>
      </c>
      <c r="J450" s="277">
        <v>0</v>
      </c>
      <c r="K450" s="277">
        <v>0</v>
      </c>
      <c r="L450" s="277">
        <v>0</v>
      </c>
      <c r="M450" s="277">
        <v>11</v>
      </c>
      <c r="N450" s="277">
        <v>0</v>
      </c>
      <c r="O450" s="277">
        <v>31</v>
      </c>
      <c r="P450" s="277">
        <v>0</v>
      </c>
      <c r="Q450" s="277">
        <v>0</v>
      </c>
      <c r="R450" s="277">
        <v>0</v>
      </c>
      <c r="S450" s="277">
        <v>0</v>
      </c>
      <c r="T450" s="277">
        <v>0</v>
      </c>
      <c r="U450" s="277">
        <v>2</v>
      </c>
      <c r="V450" s="277">
        <v>0</v>
      </c>
      <c r="W450" s="279" t="e">
        <f t="shared" si="6"/>
        <v>#REF!</v>
      </c>
      <c r="X450" s="279" t="s">
        <v>14573</v>
      </c>
      <c r="Y4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50" s="279">
        <f>IF(MAX(tbl2020POS[[#This Row],[P]:[PR]])=tbl2020POS[[#This Row],[P]],1,0)</f>
        <v>0</v>
      </c>
      <c r="AA450" s="279">
        <f>IF(tbl2020POS[[#This Row],[QUALP]]=1,IF(tbl2020POS[[#This Row],[GS]]&gt;=GS_TO_QUALIFY,1,0),0)</f>
        <v>0</v>
      </c>
      <c r="AB450" s="279">
        <f>IF(tbl2020POS[[#This Row],[QUALP]]=1,IF(tbl2020POS[[#This Row],[G]]-tbl2020POS[[#This Row],[GS]]&gt;=RP_APP_TO_QUALIFY,1,0),0)</f>
        <v>0</v>
      </c>
      <c r="AC450" s="279" t="e">
        <f>IF(tbl2020POS[[#This Row],[C]]&gt;=GAMES_TO_QUALIFY,1,IF(tbl2020POS[[#This Row],[PRIMPOS]]="C",1,0))</f>
        <v>#REF!</v>
      </c>
      <c r="AD450" s="279" t="e">
        <f>IF(tbl2020POS[[#This Row],[1B]]&gt;=GAMES_TO_QUALIFY,1,IF(tbl2020POS[[#This Row],[PRIMPOS]]="1B",1,0))</f>
        <v>#REF!</v>
      </c>
      <c r="AE450" s="279" t="e">
        <f>IF(tbl2020POS[[#This Row],[2B]]&gt;=GAMES_TO_QUALIFY,1,IF(tbl2020POS[[#This Row],[PRIMPOS]]="2B",1,0))</f>
        <v>#REF!</v>
      </c>
      <c r="AF450" s="279" t="e">
        <f>IF(tbl2020POS[[#This Row],[3B]]&gt;=GAMES_TO_QUALIFY,1,IF(tbl2020POS[[#This Row],[PRIMPOS]]="3B",1,0))</f>
        <v>#REF!</v>
      </c>
      <c r="AG450" s="279" t="e">
        <f>IF(tbl2020POS[[#This Row],[SS]]&gt;=GAMES_TO_QUALIFY,1,IF(tbl2020POS[[#This Row],[PRIMPOS]]="SS",1,0))</f>
        <v>#REF!</v>
      </c>
      <c r="AH450" s="279" t="e">
        <f>IF(tbl2020POS[[#This Row],[LF]]&gt;=GAMES_TO_QUALIFY,1,0)</f>
        <v>#REF!</v>
      </c>
      <c r="AI450" s="279" t="e">
        <f>IF(tbl2020POS[[#This Row],[CF]]&gt;=GAMES_TO_QUALIFY,1,0)</f>
        <v>#REF!</v>
      </c>
      <c r="AJ450" s="279" t="e">
        <f>IF(tbl2020POS[[#This Row],[RF]]&gt;=GAMES_TO_QUALIFY,1,0)</f>
        <v>#REF!</v>
      </c>
      <c r="AK450" s="279" t="e">
        <f>IF(tbl2020POS[[#This Row],[OF]]&gt;=GAMES_TO_QUALIFY,1,IF(tbl2020POS[[#This Row],[PRIMPOS]]="OF",1,0))</f>
        <v>#REF!</v>
      </c>
      <c r="AL450" s="279" t="e">
        <f>IF(tbl2020POS[[#This Row],[DH]]&gt;=GAMES_TO_QUALIFY,1,IF(tbl2020POS[[#This Row],[PRIMPOS]]="DH",1,0))</f>
        <v>#REF!</v>
      </c>
      <c r="AM450" s="279" t="e" cm="1">
        <f t="array" aca="1" ref="AM4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0" s="280" t="str">
        <f>IFERROR(LEFT(tbl2020POS[[#This Row],[POSROUGH]],LEN(tbl2020POS[[#This Row],[POSROUGH]])-1),"")</f>
        <v/>
      </c>
      <c r="AP45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1" spans="1:42" x14ac:dyDescent="0.3">
      <c r="A451" s="277">
        <v>448</v>
      </c>
      <c r="B451" t="s">
        <v>21010</v>
      </c>
      <c r="C451" s="277">
        <v>29</v>
      </c>
      <c r="D451" s="278" t="s">
        <v>20584</v>
      </c>
      <c r="E451" s="277">
        <v>5</v>
      </c>
      <c r="F451" s="277">
        <v>50</v>
      </c>
      <c r="G451" s="277">
        <v>41</v>
      </c>
      <c r="H451" s="277">
        <v>50</v>
      </c>
      <c r="I451" s="277">
        <v>46</v>
      </c>
      <c r="J451" s="277">
        <v>0</v>
      </c>
      <c r="K451" s="277">
        <v>0</v>
      </c>
      <c r="L451" s="277">
        <v>0</v>
      </c>
      <c r="M451" s="277">
        <v>0</v>
      </c>
      <c r="N451" s="277">
        <v>0</v>
      </c>
      <c r="O451" s="277">
        <v>0</v>
      </c>
      <c r="P451" s="277">
        <v>16</v>
      </c>
      <c r="Q451" s="277">
        <v>20</v>
      </c>
      <c r="R451" s="277">
        <v>12</v>
      </c>
      <c r="S451" s="277">
        <v>46</v>
      </c>
      <c r="T451" s="277">
        <v>1</v>
      </c>
      <c r="U451" s="277">
        <v>6</v>
      </c>
      <c r="V451" s="277">
        <v>0</v>
      </c>
      <c r="W451" s="279" t="e">
        <f t="shared" si="6"/>
        <v>#REF!</v>
      </c>
      <c r="X451" s="279" t="s">
        <v>13737</v>
      </c>
      <c r="Y4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1" s="279">
        <f>IF(MAX(tbl2020POS[[#This Row],[P]:[PR]])=tbl2020POS[[#This Row],[P]],1,0)</f>
        <v>0</v>
      </c>
      <c r="AA451" s="279">
        <f>IF(tbl2020POS[[#This Row],[QUALP]]=1,IF(tbl2020POS[[#This Row],[GS]]&gt;=GS_TO_QUALIFY,1,0),0)</f>
        <v>0</v>
      </c>
      <c r="AB451" s="279">
        <f>IF(tbl2020POS[[#This Row],[QUALP]]=1,IF(tbl2020POS[[#This Row],[G]]-tbl2020POS[[#This Row],[GS]]&gt;=RP_APP_TO_QUALIFY,1,0),0)</f>
        <v>0</v>
      </c>
      <c r="AC451" s="279" t="e">
        <f>IF(tbl2020POS[[#This Row],[C]]&gt;=GAMES_TO_QUALIFY,1,IF(tbl2020POS[[#This Row],[PRIMPOS]]="C",1,0))</f>
        <v>#REF!</v>
      </c>
      <c r="AD451" s="279" t="e">
        <f>IF(tbl2020POS[[#This Row],[1B]]&gt;=GAMES_TO_QUALIFY,1,IF(tbl2020POS[[#This Row],[PRIMPOS]]="1B",1,0))</f>
        <v>#REF!</v>
      </c>
      <c r="AE451" s="279" t="e">
        <f>IF(tbl2020POS[[#This Row],[2B]]&gt;=GAMES_TO_QUALIFY,1,IF(tbl2020POS[[#This Row],[PRIMPOS]]="2B",1,0))</f>
        <v>#REF!</v>
      </c>
      <c r="AF451" s="279" t="e">
        <f>IF(tbl2020POS[[#This Row],[3B]]&gt;=GAMES_TO_QUALIFY,1,IF(tbl2020POS[[#This Row],[PRIMPOS]]="3B",1,0))</f>
        <v>#REF!</v>
      </c>
      <c r="AG451" s="279" t="e">
        <f>IF(tbl2020POS[[#This Row],[SS]]&gt;=GAMES_TO_QUALIFY,1,IF(tbl2020POS[[#This Row],[PRIMPOS]]="SS",1,0))</f>
        <v>#REF!</v>
      </c>
      <c r="AH451" s="279" t="e">
        <f>IF(tbl2020POS[[#This Row],[LF]]&gt;=GAMES_TO_QUALIFY,1,0)</f>
        <v>#REF!</v>
      </c>
      <c r="AI451" s="279" t="e">
        <f>IF(tbl2020POS[[#This Row],[CF]]&gt;=GAMES_TO_QUALIFY,1,0)</f>
        <v>#REF!</v>
      </c>
      <c r="AJ451" s="279" t="e">
        <f>IF(tbl2020POS[[#This Row],[RF]]&gt;=GAMES_TO_QUALIFY,1,0)</f>
        <v>#REF!</v>
      </c>
      <c r="AK451" s="279" t="e">
        <f>IF(tbl2020POS[[#This Row],[OF]]&gt;=GAMES_TO_QUALIFY,1,IF(tbl2020POS[[#This Row],[PRIMPOS]]="OF",1,0))</f>
        <v>#REF!</v>
      </c>
      <c r="AL451" s="279" t="e">
        <f>IF(tbl2020POS[[#This Row],[DH]]&gt;=GAMES_TO_QUALIFY,1,IF(tbl2020POS[[#This Row],[PRIMPOS]]="DH",1,0))</f>
        <v>#REF!</v>
      </c>
      <c r="AM451" s="279" t="e" cm="1">
        <f t="array" aca="1" ref="AM4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1" s="280" t="str">
        <f>IFERROR(LEFT(tbl2020POS[[#This Row],[POSROUGH]],LEN(tbl2020POS[[#This Row],[POSROUGH]])-1),"")</f>
        <v/>
      </c>
      <c r="AP45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2" spans="1:42" x14ac:dyDescent="0.3">
      <c r="A452" s="277">
        <v>449</v>
      </c>
      <c r="B452" t="s">
        <v>21011</v>
      </c>
      <c r="C452" s="277">
        <v>28</v>
      </c>
      <c r="D452" s="278" t="s">
        <v>1430</v>
      </c>
      <c r="E452" s="277">
        <v>6</v>
      </c>
      <c r="F452" s="277">
        <v>17</v>
      </c>
      <c r="G452" s="277">
        <v>1</v>
      </c>
      <c r="H452" s="277">
        <v>0</v>
      </c>
      <c r="I452" s="277">
        <v>17</v>
      </c>
      <c r="J452" s="277">
        <v>17</v>
      </c>
      <c r="K452" s="277">
        <v>0</v>
      </c>
      <c r="L452" s="277">
        <v>0</v>
      </c>
      <c r="M452" s="277">
        <v>0</v>
      </c>
      <c r="N452" s="277">
        <v>0</v>
      </c>
      <c r="O452" s="277">
        <v>0</v>
      </c>
      <c r="P452" s="277">
        <v>0</v>
      </c>
      <c r="Q452" s="277">
        <v>0</v>
      </c>
      <c r="R452" s="277">
        <v>0</v>
      </c>
      <c r="S452" s="277">
        <v>0</v>
      </c>
      <c r="T452" s="277">
        <v>0</v>
      </c>
      <c r="U452" s="277">
        <v>0</v>
      </c>
      <c r="V452" s="277">
        <v>0</v>
      </c>
      <c r="W452" s="279" t="e">
        <f t="shared" ref="W452:W515" si="7">IF(P452&gt;=GAMES_TO_QUALIFY,"LF","")&amp;IF(Q452&gt;=GAMES_TO_QUALIFY,"CF","")&amp;IF(R452&gt;=GAMES_TO_QUALIFY,"RF","")</f>
        <v>#REF!</v>
      </c>
      <c r="X452" s="279" t="s">
        <v>14103</v>
      </c>
      <c r="Y4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2" s="279">
        <f>IF(MAX(tbl2020POS[[#This Row],[P]:[PR]])=tbl2020POS[[#This Row],[P]],1,0)</f>
        <v>1</v>
      </c>
      <c r="AA452" s="279">
        <f>IF(tbl2020POS[[#This Row],[QUALP]]=1,IF(tbl2020POS[[#This Row],[GS]]&gt;=GS_TO_QUALIFY,1,0),0)</f>
        <v>0</v>
      </c>
      <c r="AB452" s="279">
        <f>IF(tbl2020POS[[#This Row],[QUALP]]=1,IF(tbl2020POS[[#This Row],[G]]-tbl2020POS[[#This Row],[GS]]&gt;=RP_APP_TO_QUALIFY,1,0),0)</f>
        <v>1</v>
      </c>
      <c r="AC452" s="279" t="e">
        <f>IF(tbl2020POS[[#This Row],[C]]&gt;=GAMES_TO_QUALIFY,1,IF(tbl2020POS[[#This Row],[PRIMPOS]]="C",1,0))</f>
        <v>#REF!</v>
      </c>
      <c r="AD452" s="279" t="e">
        <f>IF(tbl2020POS[[#This Row],[1B]]&gt;=GAMES_TO_QUALIFY,1,IF(tbl2020POS[[#This Row],[PRIMPOS]]="1B",1,0))</f>
        <v>#REF!</v>
      </c>
      <c r="AE452" s="279" t="e">
        <f>IF(tbl2020POS[[#This Row],[2B]]&gt;=GAMES_TO_QUALIFY,1,IF(tbl2020POS[[#This Row],[PRIMPOS]]="2B",1,0))</f>
        <v>#REF!</v>
      </c>
      <c r="AF452" s="279" t="e">
        <f>IF(tbl2020POS[[#This Row],[3B]]&gt;=GAMES_TO_QUALIFY,1,IF(tbl2020POS[[#This Row],[PRIMPOS]]="3B",1,0))</f>
        <v>#REF!</v>
      </c>
      <c r="AG452" s="279" t="e">
        <f>IF(tbl2020POS[[#This Row],[SS]]&gt;=GAMES_TO_QUALIFY,1,IF(tbl2020POS[[#This Row],[PRIMPOS]]="SS",1,0))</f>
        <v>#REF!</v>
      </c>
      <c r="AH452" s="279" t="e">
        <f>IF(tbl2020POS[[#This Row],[LF]]&gt;=GAMES_TO_QUALIFY,1,0)</f>
        <v>#REF!</v>
      </c>
      <c r="AI452" s="279" t="e">
        <f>IF(tbl2020POS[[#This Row],[CF]]&gt;=GAMES_TO_QUALIFY,1,0)</f>
        <v>#REF!</v>
      </c>
      <c r="AJ452" s="279" t="e">
        <f>IF(tbl2020POS[[#This Row],[RF]]&gt;=GAMES_TO_QUALIFY,1,0)</f>
        <v>#REF!</v>
      </c>
      <c r="AK452" s="279" t="e">
        <f>IF(tbl2020POS[[#This Row],[OF]]&gt;=GAMES_TO_QUALIFY,1,IF(tbl2020POS[[#This Row],[PRIMPOS]]="OF",1,0))</f>
        <v>#REF!</v>
      </c>
      <c r="AL452" s="279" t="e">
        <f>IF(tbl2020POS[[#This Row],[DH]]&gt;=GAMES_TO_QUALIFY,1,IF(tbl2020POS[[#This Row],[PRIMPOS]]="DH",1,0))</f>
        <v>#REF!</v>
      </c>
      <c r="AM452" s="279" t="str" cm="1">
        <f t="array" aca="1" ref="AM4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2" s="280" t="str">
        <f>IFERROR(LEFT(tbl2020POS[[#This Row],[POSROUGH]],LEN(tbl2020POS[[#This Row],[POSROUGH]])-1),"")</f>
        <v/>
      </c>
      <c r="AP45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53" spans="1:42" x14ac:dyDescent="0.3">
      <c r="A453" s="277">
        <v>450</v>
      </c>
      <c r="B453" t="s">
        <v>21012</v>
      </c>
      <c r="C453" s="277">
        <v>36</v>
      </c>
      <c r="D453" s="278" t="s">
        <v>20567</v>
      </c>
      <c r="E453" s="277">
        <v>14</v>
      </c>
      <c r="F453" s="277">
        <v>50</v>
      </c>
      <c r="G453" s="277">
        <v>48</v>
      </c>
      <c r="H453" s="277">
        <v>50</v>
      </c>
      <c r="I453" s="277">
        <v>49</v>
      </c>
      <c r="J453" s="277">
        <v>0</v>
      </c>
      <c r="K453" s="277">
        <v>0</v>
      </c>
      <c r="L453" s="277">
        <v>0</v>
      </c>
      <c r="M453" s="277">
        <v>0</v>
      </c>
      <c r="N453" s="277">
        <v>0</v>
      </c>
      <c r="O453" s="277">
        <v>0</v>
      </c>
      <c r="P453" s="277">
        <v>49</v>
      </c>
      <c r="Q453" s="277">
        <v>0</v>
      </c>
      <c r="R453" s="277">
        <v>0</v>
      </c>
      <c r="S453" s="277">
        <v>49</v>
      </c>
      <c r="T453" s="277">
        <v>0</v>
      </c>
      <c r="U453" s="277">
        <v>2</v>
      </c>
      <c r="V453" s="277">
        <v>0</v>
      </c>
      <c r="W453" s="279" t="e">
        <f t="shared" si="7"/>
        <v>#REF!</v>
      </c>
      <c r="X453" s="279" t="s">
        <v>2103</v>
      </c>
      <c r="Y4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3" s="279">
        <f>IF(MAX(tbl2020POS[[#This Row],[P]:[PR]])=tbl2020POS[[#This Row],[P]],1,0)</f>
        <v>0</v>
      </c>
      <c r="AA453" s="279">
        <f>IF(tbl2020POS[[#This Row],[QUALP]]=1,IF(tbl2020POS[[#This Row],[GS]]&gt;=GS_TO_QUALIFY,1,0),0)</f>
        <v>0</v>
      </c>
      <c r="AB453" s="279">
        <f>IF(tbl2020POS[[#This Row],[QUALP]]=1,IF(tbl2020POS[[#This Row],[G]]-tbl2020POS[[#This Row],[GS]]&gt;=RP_APP_TO_QUALIFY,1,0),0)</f>
        <v>0</v>
      </c>
      <c r="AC453" s="279" t="e">
        <f>IF(tbl2020POS[[#This Row],[C]]&gt;=GAMES_TO_QUALIFY,1,IF(tbl2020POS[[#This Row],[PRIMPOS]]="C",1,0))</f>
        <v>#REF!</v>
      </c>
      <c r="AD453" s="279" t="e">
        <f>IF(tbl2020POS[[#This Row],[1B]]&gt;=GAMES_TO_QUALIFY,1,IF(tbl2020POS[[#This Row],[PRIMPOS]]="1B",1,0))</f>
        <v>#REF!</v>
      </c>
      <c r="AE453" s="279" t="e">
        <f>IF(tbl2020POS[[#This Row],[2B]]&gt;=GAMES_TO_QUALIFY,1,IF(tbl2020POS[[#This Row],[PRIMPOS]]="2B",1,0))</f>
        <v>#REF!</v>
      </c>
      <c r="AF453" s="279" t="e">
        <f>IF(tbl2020POS[[#This Row],[3B]]&gt;=GAMES_TO_QUALIFY,1,IF(tbl2020POS[[#This Row],[PRIMPOS]]="3B",1,0))</f>
        <v>#REF!</v>
      </c>
      <c r="AG453" s="279" t="e">
        <f>IF(tbl2020POS[[#This Row],[SS]]&gt;=GAMES_TO_QUALIFY,1,IF(tbl2020POS[[#This Row],[PRIMPOS]]="SS",1,0))</f>
        <v>#REF!</v>
      </c>
      <c r="AH453" s="279" t="e">
        <f>IF(tbl2020POS[[#This Row],[LF]]&gt;=GAMES_TO_QUALIFY,1,0)</f>
        <v>#REF!</v>
      </c>
      <c r="AI453" s="279" t="e">
        <f>IF(tbl2020POS[[#This Row],[CF]]&gt;=GAMES_TO_QUALIFY,1,0)</f>
        <v>#REF!</v>
      </c>
      <c r="AJ453" s="279" t="e">
        <f>IF(tbl2020POS[[#This Row],[RF]]&gt;=GAMES_TO_QUALIFY,1,0)</f>
        <v>#REF!</v>
      </c>
      <c r="AK453" s="279" t="e">
        <f>IF(tbl2020POS[[#This Row],[OF]]&gt;=GAMES_TO_QUALIFY,1,IF(tbl2020POS[[#This Row],[PRIMPOS]]="OF",1,0))</f>
        <v>#REF!</v>
      </c>
      <c r="AL453" s="279" t="e">
        <f>IF(tbl2020POS[[#This Row],[DH]]&gt;=GAMES_TO_QUALIFY,1,IF(tbl2020POS[[#This Row],[PRIMPOS]]="DH",1,0))</f>
        <v>#REF!</v>
      </c>
      <c r="AM453" s="279" t="e" cm="1">
        <f t="array" aca="1" ref="AM4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3" s="280" t="str">
        <f>IFERROR(LEFT(tbl2020POS[[#This Row],[POSROUGH]],LEN(tbl2020POS[[#This Row],[POSROUGH]])-1),"")</f>
        <v/>
      </c>
      <c r="AP45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4" spans="1:42" x14ac:dyDescent="0.3">
      <c r="A454" s="277">
        <v>451</v>
      </c>
      <c r="B454" t="s">
        <v>21013</v>
      </c>
      <c r="C454" s="277">
        <v>29</v>
      </c>
      <c r="D454" s="278" t="s">
        <v>1379</v>
      </c>
      <c r="E454" s="277">
        <v>7</v>
      </c>
      <c r="F454" s="277">
        <v>2</v>
      </c>
      <c r="G454" s="277">
        <v>0</v>
      </c>
      <c r="H454" s="277">
        <v>2</v>
      </c>
      <c r="I454" s="277">
        <v>1</v>
      </c>
      <c r="J454" s="277">
        <v>0</v>
      </c>
      <c r="K454" s="277">
        <v>0</v>
      </c>
      <c r="L454" s="277">
        <v>0</v>
      </c>
      <c r="M454" s="277">
        <v>0</v>
      </c>
      <c r="N454" s="277">
        <v>0</v>
      </c>
      <c r="O454" s="277">
        <v>0</v>
      </c>
      <c r="P454" s="277">
        <v>0</v>
      </c>
      <c r="Q454" s="277">
        <v>1</v>
      </c>
      <c r="R454" s="277">
        <v>0</v>
      </c>
      <c r="S454" s="277">
        <v>1</v>
      </c>
      <c r="T454" s="277">
        <v>1</v>
      </c>
      <c r="U454" s="277">
        <v>0</v>
      </c>
      <c r="V454" s="277">
        <v>1</v>
      </c>
      <c r="W454" s="279" t="e">
        <f t="shared" si="7"/>
        <v>#REF!</v>
      </c>
      <c r="X454" s="279" t="s">
        <v>8174</v>
      </c>
      <c r="Y4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4" s="279">
        <f>IF(MAX(tbl2020POS[[#This Row],[P]:[PR]])=tbl2020POS[[#This Row],[P]],1,0)</f>
        <v>0</v>
      </c>
      <c r="AA454" s="279">
        <f>IF(tbl2020POS[[#This Row],[QUALP]]=1,IF(tbl2020POS[[#This Row],[GS]]&gt;=GS_TO_QUALIFY,1,0),0)</f>
        <v>0</v>
      </c>
      <c r="AB454" s="279">
        <f>IF(tbl2020POS[[#This Row],[QUALP]]=1,IF(tbl2020POS[[#This Row],[G]]-tbl2020POS[[#This Row],[GS]]&gt;=RP_APP_TO_QUALIFY,1,0),0)</f>
        <v>0</v>
      </c>
      <c r="AC454" s="279" t="e">
        <f>IF(tbl2020POS[[#This Row],[C]]&gt;=GAMES_TO_QUALIFY,1,IF(tbl2020POS[[#This Row],[PRIMPOS]]="C",1,0))</f>
        <v>#REF!</v>
      </c>
      <c r="AD454" s="279" t="e">
        <f>IF(tbl2020POS[[#This Row],[1B]]&gt;=GAMES_TO_QUALIFY,1,IF(tbl2020POS[[#This Row],[PRIMPOS]]="1B",1,0))</f>
        <v>#REF!</v>
      </c>
      <c r="AE454" s="279" t="e">
        <f>IF(tbl2020POS[[#This Row],[2B]]&gt;=GAMES_TO_QUALIFY,1,IF(tbl2020POS[[#This Row],[PRIMPOS]]="2B",1,0))</f>
        <v>#REF!</v>
      </c>
      <c r="AF454" s="279" t="e">
        <f>IF(tbl2020POS[[#This Row],[3B]]&gt;=GAMES_TO_QUALIFY,1,IF(tbl2020POS[[#This Row],[PRIMPOS]]="3B",1,0))</f>
        <v>#REF!</v>
      </c>
      <c r="AG454" s="279" t="e">
        <f>IF(tbl2020POS[[#This Row],[SS]]&gt;=GAMES_TO_QUALIFY,1,IF(tbl2020POS[[#This Row],[PRIMPOS]]="SS",1,0))</f>
        <v>#REF!</v>
      </c>
      <c r="AH454" s="279" t="e">
        <f>IF(tbl2020POS[[#This Row],[LF]]&gt;=GAMES_TO_QUALIFY,1,0)</f>
        <v>#REF!</v>
      </c>
      <c r="AI454" s="279" t="e">
        <f>IF(tbl2020POS[[#This Row],[CF]]&gt;=GAMES_TO_QUALIFY,1,0)</f>
        <v>#REF!</v>
      </c>
      <c r="AJ454" s="279" t="e">
        <f>IF(tbl2020POS[[#This Row],[RF]]&gt;=GAMES_TO_QUALIFY,1,0)</f>
        <v>#REF!</v>
      </c>
      <c r="AK454" s="279" t="e">
        <f>IF(tbl2020POS[[#This Row],[OF]]&gt;=GAMES_TO_QUALIFY,1,IF(tbl2020POS[[#This Row],[PRIMPOS]]="OF",1,0))</f>
        <v>#REF!</v>
      </c>
      <c r="AL454" s="279" t="e">
        <f>IF(tbl2020POS[[#This Row],[DH]]&gt;=GAMES_TO_QUALIFY,1,IF(tbl2020POS[[#This Row],[PRIMPOS]]="DH",1,0))</f>
        <v>#REF!</v>
      </c>
      <c r="AM454" s="279" t="e" cm="1">
        <f t="array" aca="1" ref="AM4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4" s="280" t="str">
        <f>IFERROR(LEFT(tbl2020POS[[#This Row],[POSROUGH]],LEN(tbl2020POS[[#This Row],[POSROUGH]])-1),"")</f>
        <v/>
      </c>
      <c r="AP45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5" spans="1:42" x14ac:dyDescent="0.3">
      <c r="A455" s="277">
        <v>452</v>
      </c>
      <c r="B455" t="s">
        <v>21014</v>
      </c>
      <c r="C455" s="277">
        <v>31</v>
      </c>
      <c r="D455" s="278" t="s">
        <v>1398</v>
      </c>
      <c r="E455" s="277">
        <v>8</v>
      </c>
      <c r="F455" s="277">
        <v>39</v>
      </c>
      <c r="G455" s="277">
        <v>28</v>
      </c>
      <c r="H455" s="277">
        <v>39</v>
      </c>
      <c r="I455" s="277">
        <v>25</v>
      </c>
      <c r="J455" s="277">
        <v>0</v>
      </c>
      <c r="K455" s="277">
        <v>0</v>
      </c>
      <c r="L455" s="277">
        <v>8</v>
      </c>
      <c r="M455" s="277">
        <v>4</v>
      </c>
      <c r="N455" s="277">
        <v>2</v>
      </c>
      <c r="O455" s="277">
        <v>0</v>
      </c>
      <c r="P455" s="277">
        <v>7</v>
      </c>
      <c r="Q455" s="277">
        <v>0</v>
      </c>
      <c r="R455" s="277">
        <v>7</v>
      </c>
      <c r="S455" s="277">
        <v>14</v>
      </c>
      <c r="T455" s="277">
        <v>11</v>
      </c>
      <c r="U455" s="277">
        <v>8</v>
      </c>
      <c r="V455" s="277">
        <v>1</v>
      </c>
      <c r="W455" s="279" t="e">
        <f t="shared" si="7"/>
        <v>#REF!</v>
      </c>
      <c r="X455" s="279" t="s">
        <v>5563</v>
      </c>
      <c r="Y4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5" s="279">
        <f>IF(MAX(tbl2020POS[[#This Row],[P]:[PR]])=tbl2020POS[[#This Row],[P]],1,0)</f>
        <v>0</v>
      </c>
      <c r="AA455" s="279">
        <f>IF(tbl2020POS[[#This Row],[QUALP]]=1,IF(tbl2020POS[[#This Row],[GS]]&gt;=GS_TO_QUALIFY,1,0),0)</f>
        <v>0</v>
      </c>
      <c r="AB455" s="279">
        <f>IF(tbl2020POS[[#This Row],[QUALP]]=1,IF(tbl2020POS[[#This Row],[G]]-tbl2020POS[[#This Row],[GS]]&gt;=RP_APP_TO_QUALIFY,1,0),0)</f>
        <v>0</v>
      </c>
      <c r="AC455" s="279" t="e">
        <f>IF(tbl2020POS[[#This Row],[C]]&gt;=GAMES_TO_QUALIFY,1,IF(tbl2020POS[[#This Row],[PRIMPOS]]="C",1,0))</f>
        <v>#REF!</v>
      </c>
      <c r="AD455" s="279" t="e">
        <f>IF(tbl2020POS[[#This Row],[1B]]&gt;=GAMES_TO_QUALIFY,1,IF(tbl2020POS[[#This Row],[PRIMPOS]]="1B",1,0))</f>
        <v>#REF!</v>
      </c>
      <c r="AE455" s="279" t="e">
        <f>IF(tbl2020POS[[#This Row],[2B]]&gt;=GAMES_TO_QUALIFY,1,IF(tbl2020POS[[#This Row],[PRIMPOS]]="2B",1,0))</f>
        <v>#REF!</v>
      </c>
      <c r="AF455" s="279" t="e">
        <f>IF(tbl2020POS[[#This Row],[3B]]&gt;=GAMES_TO_QUALIFY,1,IF(tbl2020POS[[#This Row],[PRIMPOS]]="3B",1,0))</f>
        <v>#REF!</v>
      </c>
      <c r="AG455" s="279" t="e">
        <f>IF(tbl2020POS[[#This Row],[SS]]&gt;=GAMES_TO_QUALIFY,1,IF(tbl2020POS[[#This Row],[PRIMPOS]]="SS",1,0))</f>
        <v>#REF!</v>
      </c>
      <c r="AH455" s="279" t="e">
        <f>IF(tbl2020POS[[#This Row],[LF]]&gt;=GAMES_TO_QUALIFY,1,0)</f>
        <v>#REF!</v>
      </c>
      <c r="AI455" s="279" t="e">
        <f>IF(tbl2020POS[[#This Row],[CF]]&gt;=GAMES_TO_QUALIFY,1,0)</f>
        <v>#REF!</v>
      </c>
      <c r="AJ455" s="279" t="e">
        <f>IF(tbl2020POS[[#This Row],[RF]]&gt;=GAMES_TO_QUALIFY,1,0)</f>
        <v>#REF!</v>
      </c>
      <c r="AK455" s="279" t="e">
        <f>IF(tbl2020POS[[#This Row],[OF]]&gt;=GAMES_TO_QUALIFY,1,IF(tbl2020POS[[#This Row],[PRIMPOS]]="OF",1,0))</f>
        <v>#REF!</v>
      </c>
      <c r="AL455" s="279" t="e">
        <f>IF(tbl2020POS[[#This Row],[DH]]&gt;=GAMES_TO_QUALIFY,1,IF(tbl2020POS[[#This Row],[PRIMPOS]]="DH",1,0))</f>
        <v>#REF!</v>
      </c>
      <c r="AM455" s="279" t="e" cm="1">
        <f t="array" aca="1" ref="AM4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5" s="280" t="str">
        <f>IFERROR(LEFT(tbl2020POS[[#This Row],[POSROUGH]],LEN(tbl2020POS[[#This Row],[POSROUGH]])-1),"")</f>
        <v/>
      </c>
      <c r="AP45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6" spans="1:42" x14ac:dyDescent="0.3">
      <c r="A456" s="277">
        <v>453</v>
      </c>
      <c r="B456" t="s">
        <v>21015</v>
      </c>
      <c r="C456" s="277">
        <v>27</v>
      </c>
      <c r="D456" s="278" t="s">
        <v>20607</v>
      </c>
      <c r="E456" s="277">
        <v>6</v>
      </c>
      <c r="F456" s="277">
        <v>15</v>
      </c>
      <c r="G456" s="277">
        <v>0</v>
      </c>
      <c r="H456" s="277">
        <v>0</v>
      </c>
      <c r="I456" s="277">
        <v>15</v>
      </c>
      <c r="J456" s="277">
        <v>15</v>
      </c>
      <c r="K456" s="277">
        <v>0</v>
      </c>
      <c r="L456" s="277">
        <v>0</v>
      </c>
      <c r="M456" s="277">
        <v>0</v>
      </c>
      <c r="N456" s="277">
        <v>0</v>
      </c>
      <c r="O456" s="277">
        <v>0</v>
      </c>
      <c r="P456" s="277">
        <v>0</v>
      </c>
      <c r="Q456" s="277">
        <v>0</v>
      </c>
      <c r="R456" s="277">
        <v>0</v>
      </c>
      <c r="S456" s="277">
        <v>0</v>
      </c>
      <c r="T456" s="277">
        <v>0</v>
      </c>
      <c r="U456" s="277">
        <v>0</v>
      </c>
      <c r="V456" s="277">
        <v>0</v>
      </c>
      <c r="W456" s="279" t="e">
        <f t="shared" si="7"/>
        <v>#REF!</v>
      </c>
      <c r="X456" s="279" t="s">
        <v>16039</v>
      </c>
      <c r="Y4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6" s="279">
        <f>IF(MAX(tbl2020POS[[#This Row],[P]:[PR]])=tbl2020POS[[#This Row],[P]],1,0)</f>
        <v>1</v>
      </c>
      <c r="AA456" s="279">
        <f>IF(tbl2020POS[[#This Row],[QUALP]]=1,IF(tbl2020POS[[#This Row],[GS]]&gt;=GS_TO_QUALIFY,1,0),0)</f>
        <v>0</v>
      </c>
      <c r="AB456" s="279">
        <f>IF(tbl2020POS[[#This Row],[QUALP]]=1,IF(tbl2020POS[[#This Row],[G]]-tbl2020POS[[#This Row],[GS]]&gt;=RP_APP_TO_QUALIFY,1,0),0)</f>
        <v>1</v>
      </c>
      <c r="AC456" s="279" t="e">
        <f>IF(tbl2020POS[[#This Row],[C]]&gt;=GAMES_TO_QUALIFY,1,IF(tbl2020POS[[#This Row],[PRIMPOS]]="C",1,0))</f>
        <v>#REF!</v>
      </c>
      <c r="AD456" s="279" t="e">
        <f>IF(tbl2020POS[[#This Row],[1B]]&gt;=GAMES_TO_QUALIFY,1,IF(tbl2020POS[[#This Row],[PRIMPOS]]="1B",1,0))</f>
        <v>#REF!</v>
      </c>
      <c r="AE456" s="279" t="e">
        <f>IF(tbl2020POS[[#This Row],[2B]]&gt;=GAMES_TO_QUALIFY,1,IF(tbl2020POS[[#This Row],[PRIMPOS]]="2B",1,0))</f>
        <v>#REF!</v>
      </c>
      <c r="AF456" s="279" t="e">
        <f>IF(tbl2020POS[[#This Row],[3B]]&gt;=GAMES_TO_QUALIFY,1,IF(tbl2020POS[[#This Row],[PRIMPOS]]="3B",1,0))</f>
        <v>#REF!</v>
      </c>
      <c r="AG456" s="279" t="e">
        <f>IF(tbl2020POS[[#This Row],[SS]]&gt;=GAMES_TO_QUALIFY,1,IF(tbl2020POS[[#This Row],[PRIMPOS]]="SS",1,0))</f>
        <v>#REF!</v>
      </c>
      <c r="AH456" s="279" t="e">
        <f>IF(tbl2020POS[[#This Row],[LF]]&gt;=GAMES_TO_QUALIFY,1,0)</f>
        <v>#REF!</v>
      </c>
      <c r="AI456" s="279" t="e">
        <f>IF(tbl2020POS[[#This Row],[CF]]&gt;=GAMES_TO_QUALIFY,1,0)</f>
        <v>#REF!</v>
      </c>
      <c r="AJ456" s="279" t="e">
        <f>IF(tbl2020POS[[#This Row],[RF]]&gt;=GAMES_TO_QUALIFY,1,0)</f>
        <v>#REF!</v>
      </c>
      <c r="AK456" s="279" t="e">
        <f>IF(tbl2020POS[[#This Row],[OF]]&gt;=GAMES_TO_QUALIFY,1,IF(tbl2020POS[[#This Row],[PRIMPOS]]="OF",1,0))</f>
        <v>#REF!</v>
      </c>
      <c r="AL456" s="279" t="e">
        <f>IF(tbl2020POS[[#This Row],[DH]]&gt;=GAMES_TO_QUALIFY,1,IF(tbl2020POS[[#This Row],[PRIMPOS]]="DH",1,0))</f>
        <v>#REF!</v>
      </c>
      <c r="AM456" s="279" t="str" cm="1">
        <f t="array" aca="1" ref="AM4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6" s="280" t="str">
        <f>IFERROR(LEFT(tbl2020POS[[#This Row],[POSROUGH]],LEN(tbl2020POS[[#This Row],[POSROUGH]])-1),"")</f>
        <v/>
      </c>
      <c r="AP45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57" spans="1:42" x14ac:dyDescent="0.3">
      <c r="A457" s="277">
        <v>454</v>
      </c>
      <c r="B457" t="s">
        <v>21016</v>
      </c>
      <c r="C457" s="277">
        <v>27</v>
      </c>
      <c r="D457" s="278" t="s">
        <v>1526</v>
      </c>
      <c r="E457" s="277" t="s">
        <v>20557</v>
      </c>
      <c r="F457" s="277">
        <v>4</v>
      </c>
      <c r="G457" s="277">
        <v>0</v>
      </c>
      <c r="H457" s="277">
        <v>0</v>
      </c>
      <c r="I457" s="277">
        <v>4</v>
      </c>
      <c r="J457" s="277">
        <v>4</v>
      </c>
      <c r="K457" s="277">
        <v>0</v>
      </c>
      <c r="L457" s="277">
        <v>0</v>
      </c>
      <c r="M457" s="277">
        <v>0</v>
      </c>
      <c r="N457" s="277">
        <v>0</v>
      </c>
      <c r="O457" s="277">
        <v>0</v>
      </c>
      <c r="P457" s="277">
        <v>0</v>
      </c>
      <c r="Q457" s="277">
        <v>0</v>
      </c>
      <c r="R457" s="277">
        <v>0</v>
      </c>
      <c r="S457" s="277">
        <v>0</v>
      </c>
      <c r="T457" s="277">
        <v>0</v>
      </c>
      <c r="U457" s="277">
        <v>0</v>
      </c>
      <c r="V457" s="277">
        <v>0</v>
      </c>
      <c r="W457" s="279" t="e">
        <f t="shared" si="7"/>
        <v>#REF!</v>
      </c>
      <c r="X457" s="279" t="s">
        <v>21916</v>
      </c>
      <c r="Y4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7" s="279">
        <f>IF(MAX(tbl2020POS[[#This Row],[P]:[PR]])=tbl2020POS[[#This Row],[P]],1,0)</f>
        <v>1</v>
      </c>
      <c r="AA457" s="279">
        <f>IF(tbl2020POS[[#This Row],[QUALP]]=1,IF(tbl2020POS[[#This Row],[GS]]&gt;=GS_TO_QUALIFY,1,0),0)</f>
        <v>0</v>
      </c>
      <c r="AB457" s="279">
        <f>IF(tbl2020POS[[#This Row],[QUALP]]=1,IF(tbl2020POS[[#This Row],[G]]-tbl2020POS[[#This Row],[GS]]&gt;=RP_APP_TO_QUALIFY,1,0),0)</f>
        <v>0</v>
      </c>
      <c r="AC457" s="279" t="e">
        <f>IF(tbl2020POS[[#This Row],[C]]&gt;=GAMES_TO_QUALIFY,1,IF(tbl2020POS[[#This Row],[PRIMPOS]]="C",1,0))</f>
        <v>#REF!</v>
      </c>
      <c r="AD457" s="279" t="e">
        <f>IF(tbl2020POS[[#This Row],[1B]]&gt;=GAMES_TO_QUALIFY,1,IF(tbl2020POS[[#This Row],[PRIMPOS]]="1B",1,0))</f>
        <v>#REF!</v>
      </c>
      <c r="AE457" s="279" t="e">
        <f>IF(tbl2020POS[[#This Row],[2B]]&gt;=GAMES_TO_QUALIFY,1,IF(tbl2020POS[[#This Row],[PRIMPOS]]="2B",1,0))</f>
        <v>#REF!</v>
      </c>
      <c r="AF457" s="279" t="e">
        <f>IF(tbl2020POS[[#This Row],[3B]]&gt;=GAMES_TO_QUALIFY,1,IF(tbl2020POS[[#This Row],[PRIMPOS]]="3B",1,0))</f>
        <v>#REF!</v>
      </c>
      <c r="AG457" s="279" t="e">
        <f>IF(tbl2020POS[[#This Row],[SS]]&gt;=GAMES_TO_QUALIFY,1,IF(tbl2020POS[[#This Row],[PRIMPOS]]="SS",1,0))</f>
        <v>#REF!</v>
      </c>
      <c r="AH457" s="279" t="e">
        <f>IF(tbl2020POS[[#This Row],[LF]]&gt;=GAMES_TO_QUALIFY,1,0)</f>
        <v>#REF!</v>
      </c>
      <c r="AI457" s="279" t="e">
        <f>IF(tbl2020POS[[#This Row],[CF]]&gt;=GAMES_TO_QUALIFY,1,0)</f>
        <v>#REF!</v>
      </c>
      <c r="AJ457" s="279" t="e">
        <f>IF(tbl2020POS[[#This Row],[RF]]&gt;=GAMES_TO_QUALIFY,1,0)</f>
        <v>#REF!</v>
      </c>
      <c r="AK457" s="279" t="e">
        <f>IF(tbl2020POS[[#This Row],[OF]]&gt;=GAMES_TO_QUALIFY,1,IF(tbl2020POS[[#This Row],[PRIMPOS]]="OF",1,0))</f>
        <v>#REF!</v>
      </c>
      <c r="AL457" s="279" t="e">
        <f>IF(tbl2020POS[[#This Row],[DH]]&gt;=GAMES_TO_QUALIFY,1,IF(tbl2020POS[[#This Row],[PRIMPOS]]="DH",1,0))</f>
        <v>#REF!</v>
      </c>
      <c r="AM457" s="279" t="str" cm="1">
        <f t="array" aca="1" ref="AM4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7" s="280" t="str">
        <f>IFERROR(LEFT(tbl2020POS[[#This Row],[POSROUGH]],LEN(tbl2020POS[[#This Row],[POSROUGH]])-1),"")</f>
        <v/>
      </c>
      <c r="AP45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58" spans="1:42" x14ac:dyDescent="0.3">
      <c r="A458" s="277">
        <v>455</v>
      </c>
      <c r="B458" t="s">
        <v>21017</v>
      </c>
      <c r="C458" s="277">
        <v>31</v>
      </c>
      <c r="D458" s="278" t="s">
        <v>1531</v>
      </c>
      <c r="E458" s="277">
        <v>6</v>
      </c>
      <c r="F458" s="277">
        <v>3</v>
      </c>
      <c r="G458" s="277">
        <v>0</v>
      </c>
      <c r="H458" s="277">
        <v>0</v>
      </c>
      <c r="I458" s="277">
        <v>3</v>
      </c>
      <c r="J458" s="277">
        <v>3</v>
      </c>
      <c r="K458" s="277">
        <v>0</v>
      </c>
      <c r="L458" s="277">
        <v>0</v>
      </c>
      <c r="M458" s="277">
        <v>0</v>
      </c>
      <c r="N458" s="277">
        <v>0</v>
      </c>
      <c r="O458" s="277">
        <v>0</v>
      </c>
      <c r="P458" s="277">
        <v>0</v>
      </c>
      <c r="Q458" s="277">
        <v>0</v>
      </c>
      <c r="R458" s="277">
        <v>0</v>
      </c>
      <c r="S458" s="277">
        <v>0</v>
      </c>
      <c r="T458" s="277">
        <v>0</v>
      </c>
      <c r="U458" s="277">
        <v>0</v>
      </c>
      <c r="V458" s="277">
        <v>0</v>
      </c>
      <c r="W458" s="279" t="e">
        <f t="shared" si="7"/>
        <v>#REF!</v>
      </c>
      <c r="X458" s="279" t="s">
        <v>14577</v>
      </c>
      <c r="Y4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8" s="279">
        <f>IF(MAX(tbl2020POS[[#This Row],[P]:[PR]])=tbl2020POS[[#This Row],[P]],1,0)</f>
        <v>1</v>
      </c>
      <c r="AA458" s="279">
        <f>IF(tbl2020POS[[#This Row],[QUALP]]=1,IF(tbl2020POS[[#This Row],[GS]]&gt;=GS_TO_QUALIFY,1,0),0)</f>
        <v>0</v>
      </c>
      <c r="AB458" s="279">
        <f>IF(tbl2020POS[[#This Row],[QUALP]]=1,IF(tbl2020POS[[#This Row],[G]]-tbl2020POS[[#This Row],[GS]]&gt;=RP_APP_TO_QUALIFY,1,0),0)</f>
        <v>0</v>
      </c>
      <c r="AC458" s="279" t="e">
        <f>IF(tbl2020POS[[#This Row],[C]]&gt;=GAMES_TO_QUALIFY,1,IF(tbl2020POS[[#This Row],[PRIMPOS]]="C",1,0))</f>
        <v>#REF!</v>
      </c>
      <c r="AD458" s="279" t="e">
        <f>IF(tbl2020POS[[#This Row],[1B]]&gt;=GAMES_TO_QUALIFY,1,IF(tbl2020POS[[#This Row],[PRIMPOS]]="1B",1,0))</f>
        <v>#REF!</v>
      </c>
      <c r="AE458" s="279" t="e">
        <f>IF(tbl2020POS[[#This Row],[2B]]&gt;=GAMES_TO_QUALIFY,1,IF(tbl2020POS[[#This Row],[PRIMPOS]]="2B",1,0))</f>
        <v>#REF!</v>
      </c>
      <c r="AF458" s="279" t="e">
        <f>IF(tbl2020POS[[#This Row],[3B]]&gt;=GAMES_TO_QUALIFY,1,IF(tbl2020POS[[#This Row],[PRIMPOS]]="3B",1,0))</f>
        <v>#REF!</v>
      </c>
      <c r="AG458" s="279" t="e">
        <f>IF(tbl2020POS[[#This Row],[SS]]&gt;=GAMES_TO_QUALIFY,1,IF(tbl2020POS[[#This Row],[PRIMPOS]]="SS",1,0))</f>
        <v>#REF!</v>
      </c>
      <c r="AH458" s="279" t="e">
        <f>IF(tbl2020POS[[#This Row],[LF]]&gt;=GAMES_TO_QUALIFY,1,0)</f>
        <v>#REF!</v>
      </c>
      <c r="AI458" s="279" t="e">
        <f>IF(tbl2020POS[[#This Row],[CF]]&gt;=GAMES_TO_QUALIFY,1,0)</f>
        <v>#REF!</v>
      </c>
      <c r="AJ458" s="279" t="e">
        <f>IF(tbl2020POS[[#This Row],[RF]]&gt;=GAMES_TO_QUALIFY,1,0)</f>
        <v>#REF!</v>
      </c>
      <c r="AK458" s="279" t="e">
        <f>IF(tbl2020POS[[#This Row],[OF]]&gt;=GAMES_TO_QUALIFY,1,IF(tbl2020POS[[#This Row],[PRIMPOS]]="OF",1,0))</f>
        <v>#REF!</v>
      </c>
      <c r="AL458" s="279" t="e">
        <f>IF(tbl2020POS[[#This Row],[DH]]&gt;=GAMES_TO_QUALIFY,1,IF(tbl2020POS[[#This Row],[PRIMPOS]]="DH",1,0))</f>
        <v>#REF!</v>
      </c>
      <c r="AM458" s="279" t="str" cm="1">
        <f t="array" aca="1" ref="AM4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8" s="280" t="str">
        <f>IFERROR(LEFT(tbl2020POS[[#This Row],[POSROUGH]],LEN(tbl2020POS[[#This Row],[POSROUGH]])-1),"")</f>
        <v/>
      </c>
      <c r="AP45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59" spans="1:42" x14ac:dyDescent="0.3">
      <c r="A459" s="277">
        <v>456</v>
      </c>
      <c r="B459" t="s">
        <v>21018</v>
      </c>
      <c r="C459" s="277">
        <v>31</v>
      </c>
      <c r="D459" s="278" t="s">
        <v>1464</v>
      </c>
      <c r="E459" s="277">
        <v>9</v>
      </c>
      <c r="F459" s="277">
        <v>46</v>
      </c>
      <c r="G459" s="277">
        <v>45</v>
      </c>
      <c r="H459" s="277">
        <v>46</v>
      </c>
      <c r="I459" s="277">
        <v>38</v>
      </c>
      <c r="J459" s="277">
        <v>0</v>
      </c>
      <c r="K459" s="277">
        <v>32</v>
      </c>
      <c r="L459" s="277">
        <v>6</v>
      </c>
      <c r="M459" s="277">
        <v>0</v>
      </c>
      <c r="N459" s="277">
        <v>0</v>
      </c>
      <c r="O459" s="277">
        <v>0</v>
      </c>
      <c r="P459" s="277">
        <v>0</v>
      </c>
      <c r="Q459" s="277">
        <v>0</v>
      </c>
      <c r="R459" s="277">
        <v>0</v>
      </c>
      <c r="S459" s="277">
        <v>0</v>
      </c>
      <c r="T459" s="277">
        <v>7</v>
      </c>
      <c r="U459" s="277">
        <v>1</v>
      </c>
      <c r="V459" s="277">
        <v>0</v>
      </c>
      <c r="W459" s="279" t="e">
        <f t="shared" si="7"/>
        <v>#REF!</v>
      </c>
      <c r="X459" s="279" t="s">
        <v>2112</v>
      </c>
      <c r="Y4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59" s="279">
        <f>IF(MAX(tbl2020POS[[#This Row],[P]:[PR]])=tbl2020POS[[#This Row],[P]],1,0)</f>
        <v>0</v>
      </c>
      <c r="AA459" s="279">
        <f>IF(tbl2020POS[[#This Row],[QUALP]]=1,IF(tbl2020POS[[#This Row],[GS]]&gt;=GS_TO_QUALIFY,1,0),0)</f>
        <v>0</v>
      </c>
      <c r="AB459" s="279">
        <f>IF(tbl2020POS[[#This Row],[QUALP]]=1,IF(tbl2020POS[[#This Row],[G]]-tbl2020POS[[#This Row],[GS]]&gt;=RP_APP_TO_QUALIFY,1,0),0)</f>
        <v>0</v>
      </c>
      <c r="AC459" s="279" t="e">
        <f>IF(tbl2020POS[[#This Row],[C]]&gt;=GAMES_TO_QUALIFY,1,IF(tbl2020POS[[#This Row],[PRIMPOS]]="C",1,0))</f>
        <v>#REF!</v>
      </c>
      <c r="AD459" s="279" t="e">
        <f>IF(tbl2020POS[[#This Row],[1B]]&gt;=GAMES_TO_QUALIFY,1,IF(tbl2020POS[[#This Row],[PRIMPOS]]="1B",1,0))</f>
        <v>#REF!</v>
      </c>
      <c r="AE459" s="279" t="e">
        <f>IF(tbl2020POS[[#This Row],[2B]]&gt;=GAMES_TO_QUALIFY,1,IF(tbl2020POS[[#This Row],[PRIMPOS]]="2B",1,0))</f>
        <v>#REF!</v>
      </c>
      <c r="AF459" s="279" t="e">
        <f>IF(tbl2020POS[[#This Row],[3B]]&gt;=GAMES_TO_QUALIFY,1,IF(tbl2020POS[[#This Row],[PRIMPOS]]="3B",1,0))</f>
        <v>#REF!</v>
      </c>
      <c r="AG459" s="279" t="e">
        <f>IF(tbl2020POS[[#This Row],[SS]]&gt;=GAMES_TO_QUALIFY,1,IF(tbl2020POS[[#This Row],[PRIMPOS]]="SS",1,0))</f>
        <v>#REF!</v>
      </c>
      <c r="AH459" s="279" t="e">
        <f>IF(tbl2020POS[[#This Row],[LF]]&gt;=GAMES_TO_QUALIFY,1,0)</f>
        <v>#REF!</v>
      </c>
      <c r="AI459" s="279" t="e">
        <f>IF(tbl2020POS[[#This Row],[CF]]&gt;=GAMES_TO_QUALIFY,1,0)</f>
        <v>#REF!</v>
      </c>
      <c r="AJ459" s="279" t="e">
        <f>IF(tbl2020POS[[#This Row],[RF]]&gt;=GAMES_TO_QUALIFY,1,0)</f>
        <v>#REF!</v>
      </c>
      <c r="AK459" s="279" t="e">
        <f>IF(tbl2020POS[[#This Row],[OF]]&gt;=GAMES_TO_QUALIFY,1,IF(tbl2020POS[[#This Row],[PRIMPOS]]="OF",1,0))</f>
        <v>#REF!</v>
      </c>
      <c r="AL459" s="279" t="e">
        <f>IF(tbl2020POS[[#This Row],[DH]]&gt;=GAMES_TO_QUALIFY,1,IF(tbl2020POS[[#This Row],[PRIMPOS]]="DH",1,0))</f>
        <v>#REF!</v>
      </c>
      <c r="AM459" s="279" t="e" cm="1">
        <f t="array" aca="1" ref="AM4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9" s="280" t="str">
        <f>IFERROR(LEFT(tbl2020POS[[#This Row],[POSROUGH]],LEN(tbl2020POS[[#This Row],[POSROUGH]])-1),"")</f>
        <v/>
      </c>
      <c r="AP45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60" spans="1:42" x14ac:dyDescent="0.3">
      <c r="A460" s="277">
        <v>457</v>
      </c>
      <c r="B460" t="s">
        <v>21019</v>
      </c>
      <c r="C460" s="277">
        <v>21</v>
      </c>
      <c r="D460" s="278" t="s">
        <v>1379</v>
      </c>
      <c r="E460" s="277">
        <v>2</v>
      </c>
      <c r="F460" s="277">
        <v>23</v>
      </c>
      <c r="G460" s="277">
        <v>2</v>
      </c>
      <c r="H460" s="277">
        <v>0</v>
      </c>
      <c r="I460" s="277">
        <v>23</v>
      </c>
      <c r="J460" s="277">
        <v>23</v>
      </c>
      <c r="K460" s="277">
        <v>0</v>
      </c>
      <c r="L460" s="277">
        <v>0</v>
      </c>
      <c r="M460" s="277">
        <v>0</v>
      </c>
      <c r="N460" s="277">
        <v>0</v>
      </c>
      <c r="O460" s="277">
        <v>0</v>
      </c>
      <c r="P460" s="277">
        <v>0</v>
      </c>
      <c r="Q460" s="277">
        <v>0</v>
      </c>
      <c r="R460" s="277">
        <v>0</v>
      </c>
      <c r="S460" s="277">
        <v>0</v>
      </c>
      <c r="T460" s="277">
        <v>0</v>
      </c>
      <c r="U460" s="277">
        <v>0</v>
      </c>
      <c r="V460" s="277">
        <v>0</v>
      </c>
      <c r="W460" s="279" t="e">
        <f t="shared" si="7"/>
        <v>#REF!</v>
      </c>
      <c r="X460" s="279" t="s">
        <v>17348</v>
      </c>
      <c r="Y4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0" s="279">
        <f>IF(MAX(tbl2020POS[[#This Row],[P]:[PR]])=tbl2020POS[[#This Row],[P]],1,0)</f>
        <v>1</v>
      </c>
      <c r="AA460" s="279">
        <f>IF(tbl2020POS[[#This Row],[QUALP]]=1,IF(tbl2020POS[[#This Row],[GS]]&gt;=GS_TO_QUALIFY,1,0),0)</f>
        <v>0</v>
      </c>
      <c r="AB460" s="279">
        <f>IF(tbl2020POS[[#This Row],[QUALP]]=1,IF(tbl2020POS[[#This Row],[G]]-tbl2020POS[[#This Row],[GS]]&gt;=RP_APP_TO_QUALIFY,1,0),0)</f>
        <v>1</v>
      </c>
      <c r="AC460" s="279" t="e">
        <f>IF(tbl2020POS[[#This Row],[C]]&gt;=GAMES_TO_QUALIFY,1,IF(tbl2020POS[[#This Row],[PRIMPOS]]="C",1,0))</f>
        <v>#REF!</v>
      </c>
      <c r="AD460" s="279" t="e">
        <f>IF(tbl2020POS[[#This Row],[1B]]&gt;=GAMES_TO_QUALIFY,1,IF(tbl2020POS[[#This Row],[PRIMPOS]]="1B",1,0))</f>
        <v>#REF!</v>
      </c>
      <c r="AE460" s="279" t="e">
        <f>IF(tbl2020POS[[#This Row],[2B]]&gt;=GAMES_TO_QUALIFY,1,IF(tbl2020POS[[#This Row],[PRIMPOS]]="2B",1,0))</f>
        <v>#REF!</v>
      </c>
      <c r="AF460" s="279" t="e">
        <f>IF(tbl2020POS[[#This Row],[3B]]&gt;=GAMES_TO_QUALIFY,1,IF(tbl2020POS[[#This Row],[PRIMPOS]]="3B",1,0))</f>
        <v>#REF!</v>
      </c>
      <c r="AG460" s="279" t="e">
        <f>IF(tbl2020POS[[#This Row],[SS]]&gt;=GAMES_TO_QUALIFY,1,IF(tbl2020POS[[#This Row],[PRIMPOS]]="SS",1,0))</f>
        <v>#REF!</v>
      </c>
      <c r="AH460" s="279" t="e">
        <f>IF(tbl2020POS[[#This Row],[LF]]&gt;=GAMES_TO_QUALIFY,1,0)</f>
        <v>#REF!</v>
      </c>
      <c r="AI460" s="279" t="e">
        <f>IF(tbl2020POS[[#This Row],[CF]]&gt;=GAMES_TO_QUALIFY,1,0)</f>
        <v>#REF!</v>
      </c>
      <c r="AJ460" s="279" t="e">
        <f>IF(tbl2020POS[[#This Row],[RF]]&gt;=GAMES_TO_QUALIFY,1,0)</f>
        <v>#REF!</v>
      </c>
      <c r="AK460" s="279" t="e">
        <f>IF(tbl2020POS[[#This Row],[OF]]&gt;=GAMES_TO_QUALIFY,1,IF(tbl2020POS[[#This Row],[PRIMPOS]]="OF",1,0))</f>
        <v>#REF!</v>
      </c>
      <c r="AL460" s="279" t="e">
        <f>IF(tbl2020POS[[#This Row],[DH]]&gt;=GAMES_TO_QUALIFY,1,IF(tbl2020POS[[#This Row],[PRIMPOS]]="DH",1,0))</f>
        <v>#REF!</v>
      </c>
      <c r="AM460" s="279" t="str" cm="1">
        <f t="array" aca="1" ref="AM4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0" s="280" t="str">
        <f>IFERROR(LEFT(tbl2020POS[[#This Row],[POSROUGH]],LEN(tbl2020POS[[#This Row],[POSROUGH]])-1),"")</f>
        <v/>
      </c>
      <c r="AP46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1" spans="1:42" x14ac:dyDescent="0.3">
      <c r="A461" s="277">
        <v>458</v>
      </c>
      <c r="B461" t="s">
        <v>21020</v>
      </c>
      <c r="C461" s="277">
        <v>29</v>
      </c>
      <c r="D461" s="278" t="s">
        <v>1392</v>
      </c>
      <c r="E461" s="277">
        <v>6</v>
      </c>
      <c r="F461" s="277">
        <v>11</v>
      </c>
      <c r="G461" s="277">
        <v>2</v>
      </c>
      <c r="H461" s="277">
        <v>0</v>
      </c>
      <c r="I461" s="277">
        <v>11</v>
      </c>
      <c r="J461" s="277">
        <v>11</v>
      </c>
      <c r="K461" s="277">
        <v>0</v>
      </c>
      <c r="L461" s="277">
        <v>0</v>
      </c>
      <c r="M461" s="277">
        <v>0</v>
      </c>
      <c r="N461" s="277">
        <v>0</v>
      </c>
      <c r="O461" s="277">
        <v>0</v>
      </c>
      <c r="P461" s="277">
        <v>0</v>
      </c>
      <c r="Q461" s="277">
        <v>0</v>
      </c>
      <c r="R461" s="277">
        <v>0</v>
      </c>
      <c r="S461" s="277">
        <v>0</v>
      </c>
      <c r="T461" s="277">
        <v>0</v>
      </c>
      <c r="U461" s="277">
        <v>0</v>
      </c>
      <c r="V461" s="277">
        <v>0</v>
      </c>
      <c r="W461" s="279" t="e">
        <f t="shared" si="7"/>
        <v>#REF!</v>
      </c>
      <c r="X461" s="279" t="s">
        <v>8269</v>
      </c>
      <c r="Y4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1" s="279">
        <f>IF(MAX(tbl2020POS[[#This Row],[P]:[PR]])=tbl2020POS[[#This Row],[P]],1,0)</f>
        <v>1</v>
      </c>
      <c r="AA461" s="279">
        <f>IF(tbl2020POS[[#This Row],[QUALP]]=1,IF(tbl2020POS[[#This Row],[GS]]&gt;=GS_TO_QUALIFY,1,0),0)</f>
        <v>0</v>
      </c>
      <c r="AB461" s="279">
        <f>IF(tbl2020POS[[#This Row],[QUALP]]=1,IF(tbl2020POS[[#This Row],[G]]-tbl2020POS[[#This Row],[GS]]&gt;=RP_APP_TO_QUALIFY,1,0),0)</f>
        <v>1</v>
      </c>
      <c r="AC461" s="279" t="e">
        <f>IF(tbl2020POS[[#This Row],[C]]&gt;=GAMES_TO_QUALIFY,1,IF(tbl2020POS[[#This Row],[PRIMPOS]]="C",1,0))</f>
        <v>#REF!</v>
      </c>
      <c r="AD461" s="279" t="e">
        <f>IF(tbl2020POS[[#This Row],[1B]]&gt;=GAMES_TO_QUALIFY,1,IF(tbl2020POS[[#This Row],[PRIMPOS]]="1B",1,0))</f>
        <v>#REF!</v>
      </c>
      <c r="AE461" s="279" t="e">
        <f>IF(tbl2020POS[[#This Row],[2B]]&gt;=GAMES_TO_QUALIFY,1,IF(tbl2020POS[[#This Row],[PRIMPOS]]="2B",1,0))</f>
        <v>#REF!</v>
      </c>
      <c r="AF461" s="279" t="e">
        <f>IF(tbl2020POS[[#This Row],[3B]]&gt;=GAMES_TO_QUALIFY,1,IF(tbl2020POS[[#This Row],[PRIMPOS]]="3B",1,0))</f>
        <v>#REF!</v>
      </c>
      <c r="AG461" s="279" t="e">
        <f>IF(tbl2020POS[[#This Row],[SS]]&gt;=GAMES_TO_QUALIFY,1,IF(tbl2020POS[[#This Row],[PRIMPOS]]="SS",1,0))</f>
        <v>#REF!</v>
      </c>
      <c r="AH461" s="279" t="e">
        <f>IF(tbl2020POS[[#This Row],[LF]]&gt;=GAMES_TO_QUALIFY,1,0)</f>
        <v>#REF!</v>
      </c>
      <c r="AI461" s="279" t="e">
        <f>IF(tbl2020POS[[#This Row],[CF]]&gt;=GAMES_TO_QUALIFY,1,0)</f>
        <v>#REF!</v>
      </c>
      <c r="AJ461" s="279" t="e">
        <f>IF(tbl2020POS[[#This Row],[RF]]&gt;=GAMES_TO_QUALIFY,1,0)</f>
        <v>#REF!</v>
      </c>
      <c r="AK461" s="279" t="e">
        <f>IF(tbl2020POS[[#This Row],[OF]]&gt;=GAMES_TO_QUALIFY,1,IF(tbl2020POS[[#This Row],[PRIMPOS]]="OF",1,0))</f>
        <v>#REF!</v>
      </c>
      <c r="AL461" s="279" t="e">
        <f>IF(tbl2020POS[[#This Row],[DH]]&gt;=GAMES_TO_QUALIFY,1,IF(tbl2020POS[[#This Row],[PRIMPOS]]="DH",1,0))</f>
        <v>#REF!</v>
      </c>
      <c r="AM461" s="279" t="str" cm="1">
        <f t="array" aca="1" ref="AM4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1" s="280" t="str">
        <f>IFERROR(LEFT(tbl2020POS[[#This Row],[POSROUGH]],LEN(tbl2020POS[[#This Row],[POSROUGH]])-1),"")</f>
        <v/>
      </c>
      <c r="AP46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2" spans="1:42" x14ac:dyDescent="0.3">
      <c r="A462" s="277">
        <v>459</v>
      </c>
      <c r="B462" t="s">
        <v>21021</v>
      </c>
      <c r="C462" s="277">
        <v>28</v>
      </c>
      <c r="D462" s="278" t="s">
        <v>1526</v>
      </c>
      <c r="E462" s="277">
        <v>6</v>
      </c>
      <c r="F462" s="277">
        <v>8</v>
      </c>
      <c r="G462" s="277">
        <v>8</v>
      </c>
      <c r="H462" s="277">
        <v>0</v>
      </c>
      <c r="I462" s="277">
        <v>8</v>
      </c>
      <c r="J462" s="277">
        <v>8</v>
      </c>
      <c r="K462" s="277">
        <v>0</v>
      </c>
      <c r="L462" s="277">
        <v>0</v>
      </c>
      <c r="M462" s="277">
        <v>0</v>
      </c>
      <c r="N462" s="277">
        <v>0</v>
      </c>
      <c r="O462" s="277">
        <v>0</v>
      </c>
      <c r="P462" s="277">
        <v>0</v>
      </c>
      <c r="Q462" s="277">
        <v>0</v>
      </c>
      <c r="R462" s="277">
        <v>0</v>
      </c>
      <c r="S462" s="277">
        <v>0</v>
      </c>
      <c r="T462" s="277">
        <v>0</v>
      </c>
      <c r="U462" s="277">
        <v>0</v>
      </c>
      <c r="V462" s="277">
        <v>0</v>
      </c>
      <c r="W462" s="279" t="e">
        <f t="shared" si="7"/>
        <v>#REF!</v>
      </c>
      <c r="X462" s="279" t="s">
        <v>12201</v>
      </c>
      <c r="Y4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2" s="279">
        <f>IF(MAX(tbl2020POS[[#This Row],[P]:[PR]])=tbl2020POS[[#This Row],[P]],1,0)</f>
        <v>1</v>
      </c>
      <c r="AA462" s="279">
        <f>IF(tbl2020POS[[#This Row],[QUALP]]=1,IF(tbl2020POS[[#This Row],[GS]]&gt;=GS_TO_QUALIFY,1,0),0)</f>
        <v>0</v>
      </c>
      <c r="AB462" s="279">
        <f>IF(tbl2020POS[[#This Row],[QUALP]]=1,IF(tbl2020POS[[#This Row],[G]]-tbl2020POS[[#This Row],[GS]]&gt;=RP_APP_TO_QUALIFY,1,0),0)</f>
        <v>0</v>
      </c>
      <c r="AC462" s="279" t="e">
        <f>IF(tbl2020POS[[#This Row],[C]]&gt;=GAMES_TO_QUALIFY,1,IF(tbl2020POS[[#This Row],[PRIMPOS]]="C",1,0))</f>
        <v>#REF!</v>
      </c>
      <c r="AD462" s="279" t="e">
        <f>IF(tbl2020POS[[#This Row],[1B]]&gt;=GAMES_TO_QUALIFY,1,IF(tbl2020POS[[#This Row],[PRIMPOS]]="1B",1,0))</f>
        <v>#REF!</v>
      </c>
      <c r="AE462" s="279" t="e">
        <f>IF(tbl2020POS[[#This Row],[2B]]&gt;=GAMES_TO_QUALIFY,1,IF(tbl2020POS[[#This Row],[PRIMPOS]]="2B",1,0))</f>
        <v>#REF!</v>
      </c>
      <c r="AF462" s="279" t="e">
        <f>IF(tbl2020POS[[#This Row],[3B]]&gt;=GAMES_TO_QUALIFY,1,IF(tbl2020POS[[#This Row],[PRIMPOS]]="3B",1,0))</f>
        <v>#REF!</v>
      </c>
      <c r="AG462" s="279" t="e">
        <f>IF(tbl2020POS[[#This Row],[SS]]&gt;=GAMES_TO_QUALIFY,1,IF(tbl2020POS[[#This Row],[PRIMPOS]]="SS",1,0))</f>
        <v>#REF!</v>
      </c>
      <c r="AH462" s="279" t="e">
        <f>IF(tbl2020POS[[#This Row],[LF]]&gt;=GAMES_TO_QUALIFY,1,0)</f>
        <v>#REF!</v>
      </c>
      <c r="AI462" s="279" t="e">
        <f>IF(tbl2020POS[[#This Row],[CF]]&gt;=GAMES_TO_QUALIFY,1,0)</f>
        <v>#REF!</v>
      </c>
      <c r="AJ462" s="279" t="e">
        <f>IF(tbl2020POS[[#This Row],[RF]]&gt;=GAMES_TO_QUALIFY,1,0)</f>
        <v>#REF!</v>
      </c>
      <c r="AK462" s="279" t="e">
        <f>IF(tbl2020POS[[#This Row],[OF]]&gt;=GAMES_TO_QUALIFY,1,IF(tbl2020POS[[#This Row],[PRIMPOS]]="OF",1,0))</f>
        <v>#REF!</v>
      </c>
      <c r="AL462" s="279" t="e">
        <f>IF(tbl2020POS[[#This Row],[DH]]&gt;=GAMES_TO_QUALIFY,1,IF(tbl2020POS[[#This Row],[PRIMPOS]]="DH",1,0))</f>
        <v>#REF!</v>
      </c>
      <c r="AM462" s="279" t="str" cm="1">
        <f t="array" aca="1" ref="AM4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2" s="280" t="str">
        <f>IFERROR(LEFT(tbl2020POS[[#This Row],[POSROUGH]],LEN(tbl2020POS[[#This Row],[POSROUGH]])-1),"")</f>
        <v/>
      </c>
      <c r="AP46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63" spans="1:42" x14ac:dyDescent="0.3">
      <c r="A463" s="277">
        <v>460</v>
      </c>
      <c r="B463" t="s">
        <v>21022</v>
      </c>
      <c r="C463" s="277">
        <v>30</v>
      </c>
      <c r="D463" s="278" t="s">
        <v>1446</v>
      </c>
      <c r="E463" s="277">
        <v>8</v>
      </c>
      <c r="F463" s="277">
        <v>11</v>
      </c>
      <c r="G463" s="277">
        <v>11</v>
      </c>
      <c r="H463" s="277">
        <v>0</v>
      </c>
      <c r="I463" s="277">
        <v>11</v>
      </c>
      <c r="J463" s="277">
        <v>11</v>
      </c>
      <c r="K463" s="277">
        <v>0</v>
      </c>
      <c r="L463" s="277">
        <v>0</v>
      </c>
      <c r="M463" s="277">
        <v>0</v>
      </c>
      <c r="N463" s="277">
        <v>0</v>
      </c>
      <c r="O463" s="277">
        <v>0</v>
      </c>
      <c r="P463" s="277">
        <v>0</v>
      </c>
      <c r="Q463" s="277">
        <v>0</v>
      </c>
      <c r="R463" s="277">
        <v>0</v>
      </c>
      <c r="S463" s="277">
        <v>0</v>
      </c>
      <c r="T463" s="277">
        <v>0</v>
      </c>
      <c r="U463" s="277">
        <v>0</v>
      </c>
      <c r="V463" s="277">
        <v>0</v>
      </c>
      <c r="W463" s="279" t="e">
        <f t="shared" si="7"/>
        <v>#REF!</v>
      </c>
      <c r="X463" s="279" t="s">
        <v>2113</v>
      </c>
      <c r="Y4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3" s="279">
        <f>IF(MAX(tbl2020POS[[#This Row],[P]:[PR]])=tbl2020POS[[#This Row],[P]],1,0)</f>
        <v>1</v>
      </c>
      <c r="AA463" s="279">
        <f>IF(tbl2020POS[[#This Row],[QUALP]]=1,IF(tbl2020POS[[#This Row],[GS]]&gt;=GS_TO_QUALIFY,1,0),0)</f>
        <v>1</v>
      </c>
      <c r="AB463" s="279">
        <f>IF(tbl2020POS[[#This Row],[QUALP]]=1,IF(tbl2020POS[[#This Row],[G]]-tbl2020POS[[#This Row],[GS]]&gt;=RP_APP_TO_QUALIFY,1,0),0)</f>
        <v>0</v>
      </c>
      <c r="AC463" s="279" t="e">
        <f>IF(tbl2020POS[[#This Row],[C]]&gt;=GAMES_TO_QUALIFY,1,IF(tbl2020POS[[#This Row],[PRIMPOS]]="C",1,0))</f>
        <v>#REF!</v>
      </c>
      <c r="AD463" s="279" t="e">
        <f>IF(tbl2020POS[[#This Row],[1B]]&gt;=GAMES_TO_QUALIFY,1,IF(tbl2020POS[[#This Row],[PRIMPOS]]="1B",1,0))</f>
        <v>#REF!</v>
      </c>
      <c r="AE463" s="279" t="e">
        <f>IF(tbl2020POS[[#This Row],[2B]]&gt;=GAMES_TO_QUALIFY,1,IF(tbl2020POS[[#This Row],[PRIMPOS]]="2B",1,0))</f>
        <v>#REF!</v>
      </c>
      <c r="AF463" s="279" t="e">
        <f>IF(tbl2020POS[[#This Row],[3B]]&gt;=GAMES_TO_QUALIFY,1,IF(tbl2020POS[[#This Row],[PRIMPOS]]="3B",1,0))</f>
        <v>#REF!</v>
      </c>
      <c r="AG463" s="279" t="e">
        <f>IF(tbl2020POS[[#This Row],[SS]]&gt;=GAMES_TO_QUALIFY,1,IF(tbl2020POS[[#This Row],[PRIMPOS]]="SS",1,0))</f>
        <v>#REF!</v>
      </c>
      <c r="AH463" s="279" t="e">
        <f>IF(tbl2020POS[[#This Row],[LF]]&gt;=GAMES_TO_QUALIFY,1,0)</f>
        <v>#REF!</v>
      </c>
      <c r="AI463" s="279" t="e">
        <f>IF(tbl2020POS[[#This Row],[CF]]&gt;=GAMES_TO_QUALIFY,1,0)</f>
        <v>#REF!</v>
      </c>
      <c r="AJ463" s="279" t="e">
        <f>IF(tbl2020POS[[#This Row],[RF]]&gt;=GAMES_TO_QUALIFY,1,0)</f>
        <v>#REF!</v>
      </c>
      <c r="AK463" s="279" t="e">
        <f>IF(tbl2020POS[[#This Row],[OF]]&gt;=GAMES_TO_QUALIFY,1,IF(tbl2020POS[[#This Row],[PRIMPOS]]="OF",1,0))</f>
        <v>#REF!</v>
      </c>
      <c r="AL463" s="279" t="e">
        <f>IF(tbl2020POS[[#This Row],[DH]]&gt;=GAMES_TO_QUALIFY,1,IF(tbl2020POS[[#This Row],[PRIMPOS]]="DH",1,0))</f>
        <v>#REF!</v>
      </c>
      <c r="AM463" s="279" t="str" cm="1">
        <f t="array" aca="1" ref="AM4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3" s="280" t="str">
        <f>IFERROR(LEFT(tbl2020POS[[#This Row],[POSROUGH]],LEN(tbl2020POS[[#This Row],[POSROUGH]])-1),"")</f>
        <v/>
      </c>
      <c r="AP46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64" spans="1:42" x14ac:dyDescent="0.3">
      <c r="A464" s="277">
        <v>461</v>
      </c>
      <c r="B464" t="s">
        <v>21023</v>
      </c>
      <c r="C464" s="277">
        <v>29</v>
      </c>
      <c r="D464" s="278" t="s">
        <v>1372</v>
      </c>
      <c r="E464" s="277">
        <v>5</v>
      </c>
      <c r="F464" s="277">
        <v>22</v>
      </c>
      <c r="G464" s="277">
        <v>0</v>
      </c>
      <c r="H464" s="277">
        <v>1</v>
      </c>
      <c r="I464" s="277">
        <v>22</v>
      </c>
      <c r="J464" s="277">
        <v>22</v>
      </c>
      <c r="K464" s="277">
        <v>0</v>
      </c>
      <c r="L464" s="277">
        <v>0</v>
      </c>
      <c r="M464" s="277">
        <v>0</v>
      </c>
      <c r="N464" s="277">
        <v>0</v>
      </c>
      <c r="O464" s="277">
        <v>0</v>
      </c>
      <c r="P464" s="277">
        <v>0</v>
      </c>
      <c r="Q464" s="277">
        <v>0</v>
      </c>
      <c r="R464" s="277">
        <v>0</v>
      </c>
      <c r="S464" s="277">
        <v>0</v>
      </c>
      <c r="T464" s="277">
        <v>0</v>
      </c>
      <c r="U464" s="277">
        <v>0</v>
      </c>
      <c r="V464" s="277">
        <v>0</v>
      </c>
      <c r="W464" s="279" t="e">
        <f t="shared" si="7"/>
        <v>#REF!</v>
      </c>
      <c r="X464" s="279" t="s">
        <v>12039</v>
      </c>
      <c r="Y4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4" s="279">
        <f>IF(MAX(tbl2020POS[[#This Row],[P]:[PR]])=tbl2020POS[[#This Row],[P]],1,0)</f>
        <v>1</v>
      </c>
      <c r="AA464" s="279">
        <f>IF(tbl2020POS[[#This Row],[QUALP]]=1,IF(tbl2020POS[[#This Row],[GS]]&gt;=GS_TO_QUALIFY,1,0),0)</f>
        <v>0</v>
      </c>
      <c r="AB464" s="279">
        <f>IF(tbl2020POS[[#This Row],[QUALP]]=1,IF(tbl2020POS[[#This Row],[G]]-tbl2020POS[[#This Row],[GS]]&gt;=RP_APP_TO_QUALIFY,1,0),0)</f>
        <v>1</v>
      </c>
      <c r="AC464" s="279" t="e">
        <f>IF(tbl2020POS[[#This Row],[C]]&gt;=GAMES_TO_QUALIFY,1,IF(tbl2020POS[[#This Row],[PRIMPOS]]="C",1,0))</f>
        <v>#REF!</v>
      </c>
      <c r="AD464" s="279" t="e">
        <f>IF(tbl2020POS[[#This Row],[1B]]&gt;=GAMES_TO_QUALIFY,1,IF(tbl2020POS[[#This Row],[PRIMPOS]]="1B",1,0))</f>
        <v>#REF!</v>
      </c>
      <c r="AE464" s="279" t="e">
        <f>IF(tbl2020POS[[#This Row],[2B]]&gt;=GAMES_TO_QUALIFY,1,IF(tbl2020POS[[#This Row],[PRIMPOS]]="2B",1,0))</f>
        <v>#REF!</v>
      </c>
      <c r="AF464" s="279" t="e">
        <f>IF(tbl2020POS[[#This Row],[3B]]&gt;=GAMES_TO_QUALIFY,1,IF(tbl2020POS[[#This Row],[PRIMPOS]]="3B",1,0))</f>
        <v>#REF!</v>
      </c>
      <c r="AG464" s="279" t="e">
        <f>IF(tbl2020POS[[#This Row],[SS]]&gt;=GAMES_TO_QUALIFY,1,IF(tbl2020POS[[#This Row],[PRIMPOS]]="SS",1,0))</f>
        <v>#REF!</v>
      </c>
      <c r="AH464" s="279" t="e">
        <f>IF(tbl2020POS[[#This Row],[LF]]&gt;=GAMES_TO_QUALIFY,1,0)</f>
        <v>#REF!</v>
      </c>
      <c r="AI464" s="279" t="e">
        <f>IF(tbl2020POS[[#This Row],[CF]]&gt;=GAMES_TO_QUALIFY,1,0)</f>
        <v>#REF!</v>
      </c>
      <c r="AJ464" s="279" t="e">
        <f>IF(tbl2020POS[[#This Row],[RF]]&gt;=GAMES_TO_QUALIFY,1,0)</f>
        <v>#REF!</v>
      </c>
      <c r="AK464" s="279" t="e">
        <f>IF(tbl2020POS[[#This Row],[OF]]&gt;=GAMES_TO_QUALIFY,1,IF(tbl2020POS[[#This Row],[PRIMPOS]]="OF",1,0))</f>
        <v>#REF!</v>
      </c>
      <c r="AL464" s="279" t="e">
        <f>IF(tbl2020POS[[#This Row],[DH]]&gt;=GAMES_TO_QUALIFY,1,IF(tbl2020POS[[#This Row],[PRIMPOS]]="DH",1,0))</f>
        <v>#REF!</v>
      </c>
      <c r="AM464" s="279" t="str" cm="1">
        <f t="array" aca="1" ref="AM4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4" s="280" t="str">
        <f>IFERROR(LEFT(tbl2020POS[[#This Row],[POSROUGH]],LEN(tbl2020POS[[#This Row],[POSROUGH]])-1),"")</f>
        <v/>
      </c>
      <c r="AP46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5" spans="1:42" x14ac:dyDescent="0.3">
      <c r="A465" s="277">
        <v>462</v>
      </c>
      <c r="B465" t="s">
        <v>21024</v>
      </c>
      <c r="C465" s="277">
        <v>31</v>
      </c>
      <c r="D465" s="278" t="s">
        <v>1460</v>
      </c>
      <c r="E465" s="277">
        <v>7</v>
      </c>
      <c r="F465" s="277">
        <v>28</v>
      </c>
      <c r="G465" s="277">
        <v>0</v>
      </c>
      <c r="H465" s="277">
        <v>0</v>
      </c>
      <c r="I465" s="277">
        <v>28</v>
      </c>
      <c r="J465" s="277">
        <v>28</v>
      </c>
      <c r="K465" s="277">
        <v>0</v>
      </c>
      <c r="L465" s="277">
        <v>0</v>
      </c>
      <c r="M465" s="277">
        <v>0</v>
      </c>
      <c r="N465" s="277">
        <v>0</v>
      </c>
      <c r="O465" s="277">
        <v>0</v>
      </c>
      <c r="P465" s="277">
        <v>0</v>
      </c>
      <c r="Q465" s="277">
        <v>0</v>
      </c>
      <c r="R465" s="277">
        <v>0</v>
      </c>
      <c r="S465" s="277">
        <v>0</v>
      </c>
      <c r="T465" s="277">
        <v>0</v>
      </c>
      <c r="U465" s="277">
        <v>0</v>
      </c>
      <c r="V465" s="277">
        <v>0</v>
      </c>
      <c r="W465" s="279" t="e">
        <f t="shared" si="7"/>
        <v>#REF!</v>
      </c>
      <c r="X465" s="279" t="s">
        <v>5571</v>
      </c>
      <c r="Y4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5" s="279">
        <f>IF(MAX(tbl2020POS[[#This Row],[P]:[PR]])=tbl2020POS[[#This Row],[P]],1,0)</f>
        <v>1</v>
      </c>
      <c r="AA465" s="279">
        <f>IF(tbl2020POS[[#This Row],[QUALP]]=1,IF(tbl2020POS[[#This Row],[GS]]&gt;=GS_TO_QUALIFY,1,0),0)</f>
        <v>0</v>
      </c>
      <c r="AB465" s="279">
        <f>IF(tbl2020POS[[#This Row],[QUALP]]=1,IF(tbl2020POS[[#This Row],[G]]-tbl2020POS[[#This Row],[GS]]&gt;=RP_APP_TO_QUALIFY,1,0),0)</f>
        <v>1</v>
      </c>
      <c r="AC465" s="279" t="e">
        <f>IF(tbl2020POS[[#This Row],[C]]&gt;=GAMES_TO_QUALIFY,1,IF(tbl2020POS[[#This Row],[PRIMPOS]]="C",1,0))</f>
        <v>#REF!</v>
      </c>
      <c r="AD465" s="279" t="e">
        <f>IF(tbl2020POS[[#This Row],[1B]]&gt;=GAMES_TO_QUALIFY,1,IF(tbl2020POS[[#This Row],[PRIMPOS]]="1B",1,0))</f>
        <v>#REF!</v>
      </c>
      <c r="AE465" s="279" t="e">
        <f>IF(tbl2020POS[[#This Row],[2B]]&gt;=GAMES_TO_QUALIFY,1,IF(tbl2020POS[[#This Row],[PRIMPOS]]="2B",1,0))</f>
        <v>#REF!</v>
      </c>
      <c r="AF465" s="279" t="e">
        <f>IF(tbl2020POS[[#This Row],[3B]]&gt;=GAMES_TO_QUALIFY,1,IF(tbl2020POS[[#This Row],[PRIMPOS]]="3B",1,0))</f>
        <v>#REF!</v>
      </c>
      <c r="AG465" s="279" t="e">
        <f>IF(tbl2020POS[[#This Row],[SS]]&gt;=GAMES_TO_QUALIFY,1,IF(tbl2020POS[[#This Row],[PRIMPOS]]="SS",1,0))</f>
        <v>#REF!</v>
      </c>
      <c r="AH465" s="279" t="e">
        <f>IF(tbl2020POS[[#This Row],[LF]]&gt;=GAMES_TO_QUALIFY,1,0)</f>
        <v>#REF!</v>
      </c>
      <c r="AI465" s="279" t="e">
        <f>IF(tbl2020POS[[#This Row],[CF]]&gt;=GAMES_TO_QUALIFY,1,0)</f>
        <v>#REF!</v>
      </c>
      <c r="AJ465" s="279" t="e">
        <f>IF(tbl2020POS[[#This Row],[RF]]&gt;=GAMES_TO_QUALIFY,1,0)</f>
        <v>#REF!</v>
      </c>
      <c r="AK465" s="279" t="e">
        <f>IF(tbl2020POS[[#This Row],[OF]]&gt;=GAMES_TO_QUALIFY,1,IF(tbl2020POS[[#This Row],[PRIMPOS]]="OF",1,0))</f>
        <v>#REF!</v>
      </c>
      <c r="AL465" s="279" t="e">
        <f>IF(tbl2020POS[[#This Row],[DH]]&gt;=GAMES_TO_QUALIFY,1,IF(tbl2020POS[[#This Row],[PRIMPOS]]="DH",1,0))</f>
        <v>#REF!</v>
      </c>
      <c r="AM465" s="279" t="str" cm="1">
        <f t="array" aca="1" ref="AM4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5" s="280" t="str">
        <f>IFERROR(LEFT(tbl2020POS[[#This Row],[POSROUGH]],LEN(tbl2020POS[[#This Row],[POSROUGH]])-1),"")</f>
        <v/>
      </c>
      <c r="AP46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6" spans="1:42" x14ac:dyDescent="0.3">
      <c r="A466" s="277">
        <v>463</v>
      </c>
      <c r="B466" t="s">
        <v>21025</v>
      </c>
      <c r="C466" s="277">
        <v>30</v>
      </c>
      <c r="D466" s="278" t="s">
        <v>1398</v>
      </c>
      <c r="E466" s="277">
        <v>9</v>
      </c>
      <c r="F466" s="277">
        <v>60</v>
      </c>
      <c r="G466" s="277">
        <v>56</v>
      </c>
      <c r="H466" s="277">
        <v>60</v>
      </c>
      <c r="I466" s="277">
        <v>59</v>
      </c>
      <c r="J466" s="277">
        <v>0</v>
      </c>
      <c r="K466" s="277">
        <v>0</v>
      </c>
      <c r="L466" s="277">
        <v>0</v>
      </c>
      <c r="M466" s="277">
        <v>0</v>
      </c>
      <c r="N466" s="277">
        <v>0</v>
      </c>
      <c r="O466" s="277">
        <v>59</v>
      </c>
      <c r="P466" s="277">
        <v>0</v>
      </c>
      <c r="Q466" s="277">
        <v>0</v>
      </c>
      <c r="R466" s="277">
        <v>0</v>
      </c>
      <c r="S466" s="277">
        <v>0</v>
      </c>
      <c r="T466" s="277">
        <v>0</v>
      </c>
      <c r="U466" s="277">
        <v>3</v>
      </c>
      <c r="V466" s="277">
        <v>0</v>
      </c>
      <c r="W466" s="279" t="e">
        <f t="shared" si="7"/>
        <v>#REF!</v>
      </c>
      <c r="X466" s="279" t="s">
        <v>2123</v>
      </c>
      <c r="Y4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66" s="279">
        <f>IF(MAX(tbl2020POS[[#This Row],[P]:[PR]])=tbl2020POS[[#This Row],[P]],1,0)</f>
        <v>0</v>
      </c>
      <c r="AA466" s="279">
        <f>IF(tbl2020POS[[#This Row],[QUALP]]=1,IF(tbl2020POS[[#This Row],[GS]]&gt;=GS_TO_QUALIFY,1,0),0)</f>
        <v>0</v>
      </c>
      <c r="AB466" s="279">
        <f>IF(tbl2020POS[[#This Row],[QUALP]]=1,IF(tbl2020POS[[#This Row],[G]]-tbl2020POS[[#This Row],[GS]]&gt;=RP_APP_TO_QUALIFY,1,0),0)</f>
        <v>0</v>
      </c>
      <c r="AC466" s="279" t="e">
        <f>IF(tbl2020POS[[#This Row],[C]]&gt;=GAMES_TO_QUALIFY,1,IF(tbl2020POS[[#This Row],[PRIMPOS]]="C",1,0))</f>
        <v>#REF!</v>
      </c>
      <c r="AD466" s="279" t="e">
        <f>IF(tbl2020POS[[#This Row],[1B]]&gt;=GAMES_TO_QUALIFY,1,IF(tbl2020POS[[#This Row],[PRIMPOS]]="1B",1,0))</f>
        <v>#REF!</v>
      </c>
      <c r="AE466" s="279" t="e">
        <f>IF(tbl2020POS[[#This Row],[2B]]&gt;=GAMES_TO_QUALIFY,1,IF(tbl2020POS[[#This Row],[PRIMPOS]]="2B",1,0))</f>
        <v>#REF!</v>
      </c>
      <c r="AF466" s="279" t="e">
        <f>IF(tbl2020POS[[#This Row],[3B]]&gt;=GAMES_TO_QUALIFY,1,IF(tbl2020POS[[#This Row],[PRIMPOS]]="3B",1,0))</f>
        <v>#REF!</v>
      </c>
      <c r="AG466" s="279" t="e">
        <f>IF(tbl2020POS[[#This Row],[SS]]&gt;=GAMES_TO_QUALIFY,1,IF(tbl2020POS[[#This Row],[PRIMPOS]]="SS",1,0))</f>
        <v>#REF!</v>
      </c>
      <c r="AH466" s="279" t="e">
        <f>IF(tbl2020POS[[#This Row],[LF]]&gt;=GAMES_TO_QUALIFY,1,0)</f>
        <v>#REF!</v>
      </c>
      <c r="AI466" s="279" t="e">
        <f>IF(tbl2020POS[[#This Row],[CF]]&gt;=GAMES_TO_QUALIFY,1,0)</f>
        <v>#REF!</v>
      </c>
      <c r="AJ466" s="279" t="e">
        <f>IF(tbl2020POS[[#This Row],[RF]]&gt;=GAMES_TO_QUALIFY,1,0)</f>
        <v>#REF!</v>
      </c>
      <c r="AK466" s="279" t="e">
        <f>IF(tbl2020POS[[#This Row],[OF]]&gt;=GAMES_TO_QUALIFY,1,IF(tbl2020POS[[#This Row],[PRIMPOS]]="OF",1,0))</f>
        <v>#REF!</v>
      </c>
      <c r="AL466" s="279" t="e">
        <f>IF(tbl2020POS[[#This Row],[DH]]&gt;=GAMES_TO_QUALIFY,1,IF(tbl2020POS[[#This Row],[PRIMPOS]]="DH",1,0))</f>
        <v>#REF!</v>
      </c>
      <c r="AM466" s="279" t="e" cm="1">
        <f t="array" aca="1" ref="AM4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6" s="280" t="str">
        <f>IFERROR(LEFT(tbl2020POS[[#This Row],[POSROUGH]],LEN(tbl2020POS[[#This Row],[POSROUGH]])-1),"")</f>
        <v/>
      </c>
      <c r="AP46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67" spans="1:42" x14ac:dyDescent="0.3">
      <c r="A467" s="277">
        <v>464</v>
      </c>
      <c r="B467" t="s">
        <v>21026</v>
      </c>
      <c r="C467" s="277">
        <v>27</v>
      </c>
      <c r="D467" s="278" t="s">
        <v>1405</v>
      </c>
      <c r="E467" s="277">
        <v>3</v>
      </c>
      <c r="F467" s="277">
        <v>18</v>
      </c>
      <c r="G467" s="277">
        <v>16</v>
      </c>
      <c r="H467" s="277">
        <v>18</v>
      </c>
      <c r="I467" s="277">
        <v>18</v>
      </c>
      <c r="J467" s="277">
        <v>0</v>
      </c>
      <c r="K467" s="277">
        <v>18</v>
      </c>
      <c r="L467" s="277">
        <v>0</v>
      </c>
      <c r="M467" s="277">
        <v>0</v>
      </c>
      <c r="N467" s="277">
        <v>0</v>
      </c>
      <c r="O467" s="277">
        <v>0</v>
      </c>
      <c r="P467" s="277">
        <v>0</v>
      </c>
      <c r="Q467" s="277">
        <v>0</v>
      </c>
      <c r="R467" s="277">
        <v>0</v>
      </c>
      <c r="S467" s="277">
        <v>0</v>
      </c>
      <c r="T467" s="277">
        <v>0</v>
      </c>
      <c r="U467" s="277">
        <v>0</v>
      </c>
      <c r="V467" s="277">
        <v>0</v>
      </c>
      <c r="W467" s="279" t="e">
        <f t="shared" si="7"/>
        <v>#REF!</v>
      </c>
      <c r="X467" s="279" t="s">
        <v>14950</v>
      </c>
      <c r="Y4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67" s="279">
        <f>IF(MAX(tbl2020POS[[#This Row],[P]:[PR]])=tbl2020POS[[#This Row],[P]],1,0)</f>
        <v>0</v>
      </c>
      <c r="AA467" s="279">
        <f>IF(tbl2020POS[[#This Row],[QUALP]]=1,IF(tbl2020POS[[#This Row],[GS]]&gt;=GS_TO_QUALIFY,1,0),0)</f>
        <v>0</v>
      </c>
      <c r="AB467" s="279">
        <f>IF(tbl2020POS[[#This Row],[QUALP]]=1,IF(tbl2020POS[[#This Row],[G]]-tbl2020POS[[#This Row],[GS]]&gt;=RP_APP_TO_QUALIFY,1,0),0)</f>
        <v>0</v>
      </c>
      <c r="AC467" s="279" t="e">
        <f>IF(tbl2020POS[[#This Row],[C]]&gt;=GAMES_TO_QUALIFY,1,IF(tbl2020POS[[#This Row],[PRIMPOS]]="C",1,0))</f>
        <v>#REF!</v>
      </c>
      <c r="AD467" s="279" t="e">
        <f>IF(tbl2020POS[[#This Row],[1B]]&gt;=GAMES_TO_QUALIFY,1,IF(tbl2020POS[[#This Row],[PRIMPOS]]="1B",1,0))</f>
        <v>#REF!</v>
      </c>
      <c r="AE467" s="279" t="e">
        <f>IF(tbl2020POS[[#This Row],[2B]]&gt;=GAMES_TO_QUALIFY,1,IF(tbl2020POS[[#This Row],[PRIMPOS]]="2B",1,0))</f>
        <v>#REF!</v>
      </c>
      <c r="AF467" s="279" t="e">
        <f>IF(tbl2020POS[[#This Row],[3B]]&gt;=GAMES_TO_QUALIFY,1,IF(tbl2020POS[[#This Row],[PRIMPOS]]="3B",1,0))</f>
        <v>#REF!</v>
      </c>
      <c r="AG467" s="279" t="e">
        <f>IF(tbl2020POS[[#This Row],[SS]]&gt;=GAMES_TO_QUALIFY,1,IF(tbl2020POS[[#This Row],[PRIMPOS]]="SS",1,0))</f>
        <v>#REF!</v>
      </c>
      <c r="AH467" s="279" t="e">
        <f>IF(tbl2020POS[[#This Row],[LF]]&gt;=GAMES_TO_QUALIFY,1,0)</f>
        <v>#REF!</v>
      </c>
      <c r="AI467" s="279" t="e">
        <f>IF(tbl2020POS[[#This Row],[CF]]&gt;=GAMES_TO_QUALIFY,1,0)</f>
        <v>#REF!</v>
      </c>
      <c r="AJ467" s="279" t="e">
        <f>IF(tbl2020POS[[#This Row],[RF]]&gt;=GAMES_TO_QUALIFY,1,0)</f>
        <v>#REF!</v>
      </c>
      <c r="AK467" s="279" t="e">
        <f>IF(tbl2020POS[[#This Row],[OF]]&gt;=GAMES_TO_QUALIFY,1,IF(tbl2020POS[[#This Row],[PRIMPOS]]="OF",1,0))</f>
        <v>#REF!</v>
      </c>
      <c r="AL467" s="279" t="e">
        <f>IF(tbl2020POS[[#This Row],[DH]]&gt;=GAMES_TO_QUALIFY,1,IF(tbl2020POS[[#This Row],[PRIMPOS]]="DH",1,0))</f>
        <v>#REF!</v>
      </c>
      <c r="AM467" s="279" t="e" cm="1">
        <f t="array" aca="1" ref="AM4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7" s="280" t="str">
        <f>IFERROR(LEFT(tbl2020POS[[#This Row],[POSROUGH]],LEN(tbl2020POS[[#This Row],[POSROUGH]])-1),"")</f>
        <v/>
      </c>
      <c r="AP46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68" spans="1:42" x14ac:dyDescent="0.3">
      <c r="A468" s="277">
        <v>465</v>
      </c>
      <c r="B468" t="s">
        <v>21027</v>
      </c>
      <c r="C468" s="277">
        <v>36</v>
      </c>
      <c r="D468" s="278" t="s">
        <v>1376</v>
      </c>
      <c r="E468" s="277">
        <v>17</v>
      </c>
      <c r="F468" s="277">
        <v>12</v>
      </c>
      <c r="G468" s="277">
        <v>12</v>
      </c>
      <c r="H468" s="277">
        <v>0</v>
      </c>
      <c r="I468" s="277">
        <v>12</v>
      </c>
      <c r="J468" s="277">
        <v>12</v>
      </c>
      <c r="K468" s="277">
        <v>0</v>
      </c>
      <c r="L468" s="277">
        <v>0</v>
      </c>
      <c r="M468" s="277">
        <v>0</v>
      </c>
      <c r="N468" s="277">
        <v>0</v>
      </c>
      <c r="O468" s="277">
        <v>0</v>
      </c>
      <c r="P468" s="277">
        <v>0</v>
      </c>
      <c r="Q468" s="277">
        <v>0</v>
      </c>
      <c r="R468" s="277">
        <v>0</v>
      </c>
      <c r="S468" s="277">
        <v>0</v>
      </c>
      <c r="T468" s="277">
        <v>0</v>
      </c>
      <c r="U468" s="277">
        <v>0</v>
      </c>
      <c r="V468" s="277">
        <v>0</v>
      </c>
      <c r="W468" s="279" t="e">
        <f t="shared" si="7"/>
        <v>#REF!</v>
      </c>
      <c r="X468" s="279" t="s">
        <v>2124</v>
      </c>
      <c r="Y4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8" s="279">
        <f>IF(MAX(tbl2020POS[[#This Row],[P]:[PR]])=tbl2020POS[[#This Row],[P]],1,0)</f>
        <v>1</v>
      </c>
      <c r="AA468" s="279">
        <f>IF(tbl2020POS[[#This Row],[QUALP]]=1,IF(tbl2020POS[[#This Row],[GS]]&gt;=GS_TO_QUALIFY,1,0),0)</f>
        <v>1</v>
      </c>
      <c r="AB468" s="279">
        <f>IF(tbl2020POS[[#This Row],[QUALP]]=1,IF(tbl2020POS[[#This Row],[G]]-tbl2020POS[[#This Row],[GS]]&gt;=RP_APP_TO_QUALIFY,1,0),0)</f>
        <v>0</v>
      </c>
      <c r="AC468" s="279" t="e">
        <f>IF(tbl2020POS[[#This Row],[C]]&gt;=GAMES_TO_QUALIFY,1,IF(tbl2020POS[[#This Row],[PRIMPOS]]="C",1,0))</f>
        <v>#REF!</v>
      </c>
      <c r="AD468" s="279" t="e">
        <f>IF(tbl2020POS[[#This Row],[1B]]&gt;=GAMES_TO_QUALIFY,1,IF(tbl2020POS[[#This Row],[PRIMPOS]]="1B",1,0))</f>
        <v>#REF!</v>
      </c>
      <c r="AE468" s="279" t="e">
        <f>IF(tbl2020POS[[#This Row],[2B]]&gt;=GAMES_TO_QUALIFY,1,IF(tbl2020POS[[#This Row],[PRIMPOS]]="2B",1,0))</f>
        <v>#REF!</v>
      </c>
      <c r="AF468" s="279" t="e">
        <f>IF(tbl2020POS[[#This Row],[3B]]&gt;=GAMES_TO_QUALIFY,1,IF(tbl2020POS[[#This Row],[PRIMPOS]]="3B",1,0))</f>
        <v>#REF!</v>
      </c>
      <c r="AG468" s="279" t="e">
        <f>IF(tbl2020POS[[#This Row],[SS]]&gt;=GAMES_TO_QUALIFY,1,IF(tbl2020POS[[#This Row],[PRIMPOS]]="SS",1,0))</f>
        <v>#REF!</v>
      </c>
      <c r="AH468" s="279" t="e">
        <f>IF(tbl2020POS[[#This Row],[LF]]&gt;=GAMES_TO_QUALIFY,1,0)</f>
        <v>#REF!</v>
      </c>
      <c r="AI468" s="279" t="e">
        <f>IF(tbl2020POS[[#This Row],[CF]]&gt;=GAMES_TO_QUALIFY,1,0)</f>
        <v>#REF!</v>
      </c>
      <c r="AJ468" s="279" t="e">
        <f>IF(tbl2020POS[[#This Row],[RF]]&gt;=GAMES_TO_QUALIFY,1,0)</f>
        <v>#REF!</v>
      </c>
      <c r="AK468" s="279" t="e">
        <f>IF(tbl2020POS[[#This Row],[OF]]&gt;=GAMES_TO_QUALIFY,1,IF(tbl2020POS[[#This Row],[PRIMPOS]]="OF",1,0))</f>
        <v>#REF!</v>
      </c>
      <c r="AL468" s="279" t="e">
        <f>IF(tbl2020POS[[#This Row],[DH]]&gt;=GAMES_TO_QUALIFY,1,IF(tbl2020POS[[#This Row],[PRIMPOS]]="DH",1,0))</f>
        <v>#REF!</v>
      </c>
      <c r="AM468" s="279" t="str" cm="1">
        <f t="array" aca="1" ref="AM4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8" s="280" t="str">
        <f>IFERROR(LEFT(tbl2020POS[[#This Row],[POSROUGH]],LEN(tbl2020POS[[#This Row],[POSROUGH]])-1),"")</f>
        <v/>
      </c>
      <c r="AP46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69" spans="1:42" x14ac:dyDescent="0.3">
      <c r="A469" s="277">
        <v>466</v>
      </c>
      <c r="B469" t="s">
        <v>21028</v>
      </c>
      <c r="C469" s="277">
        <v>28</v>
      </c>
      <c r="D469" s="278" t="s">
        <v>1426</v>
      </c>
      <c r="E469" s="277">
        <v>7</v>
      </c>
      <c r="F469" s="277">
        <v>55</v>
      </c>
      <c r="G469" s="277">
        <v>54</v>
      </c>
      <c r="H469" s="277">
        <v>55</v>
      </c>
      <c r="I469" s="277">
        <v>48</v>
      </c>
      <c r="J469" s="277">
        <v>0</v>
      </c>
      <c r="K469" s="277">
        <v>0</v>
      </c>
      <c r="L469" s="277">
        <v>0</v>
      </c>
      <c r="M469" s="277">
        <v>0</v>
      </c>
      <c r="N469" s="277">
        <v>0</v>
      </c>
      <c r="O469" s="277">
        <v>0</v>
      </c>
      <c r="P469" s="277">
        <v>0</v>
      </c>
      <c r="Q469" s="277">
        <v>48</v>
      </c>
      <c r="R469" s="277">
        <v>0</v>
      </c>
      <c r="S469" s="277">
        <v>48</v>
      </c>
      <c r="T469" s="277">
        <v>7</v>
      </c>
      <c r="U469" s="277">
        <v>0</v>
      </c>
      <c r="V469" s="277">
        <v>0</v>
      </c>
      <c r="W469" s="279" t="e">
        <f t="shared" si="7"/>
        <v>#REF!</v>
      </c>
      <c r="X469" s="279" t="s">
        <v>8177</v>
      </c>
      <c r="Y4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69" s="279">
        <f>IF(MAX(tbl2020POS[[#This Row],[P]:[PR]])=tbl2020POS[[#This Row],[P]],1,0)</f>
        <v>0</v>
      </c>
      <c r="AA469" s="279">
        <f>IF(tbl2020POS[[#This Row],[QUALP]]=1,IF(tbl2020POS[[#This Row],[GS]]&gt;=GS_TO_QUALIFY,1,0),0)</f>
        <v>0</v>
      </c>
      <c r="AB469" s="279">
        <f>IF(tbl2020POS[[#This Row],[QUALP]]=1,IF(tbl2020POS[[#This Row],[G]]-tbl2020POS[[#This Row],[GS]]&gt;=RP_APP_TO_QUALIFY,1,0),0)</f>
        <v>0</v>
      </c>
      <c r="AC469" s="279" t="e">
        <f>IF(tbl2020POS[[#This Row],[C]]&gt;=GAMES_TO_QUALIFY,1,IF(tbl2020POS[[#This Row],[PRIMPOS]]="C",1,0))</f>
        <v>#REF!</v>
      </c>
      <c r="AD469" s="279" t="e">
        <f>IF(tbl2020POS[[#This Row],[1B]]&gt;=GAMES_TO_QUALIFY,1,IF(tbl2020POS[[#This Row],[PRIMPOS]]="1B",1,0))</f>
        <v>#REF!</v>
      </c>
      <c r="AE469" s="279" t="e">
        <f>IF(tbl2020POS[[#This Row],[2B]]&gt;=GAMES_TO_QUALIFY,1,IF(tbl2020POS[[#This Row],[PRIMPOS]]="2B",1,0))</f>
        <v>#REF!</v>
      </c>
      <c r="AF469" s="279" t="e">
        <f>IF(tbl2020POS[[#This Row],[3B]]&gt;=GAMES_TO_QUALIFY,1,IF(tbl2020POS[[#This Row],[PRIMPOS]]="3B",1,0))</f>
        <v>#REF!</v>
      </c>
      <c r="AG469" s="279" t="e">
        <f>IF(tbl2020POS[[#This Row],[SS]]&gt;=GAMES_TO_QUALIFY,1,IF(tbl2020POS[[#This Row],[PRIMPOS]]="SS",1,0))</f>
        <v>#REF!</v>
      </c>
      <c r="AH469" s="279" t="e">
        <f>IF(tbl2020POS[[#This Row],[LF]]&gt;=GAMES_TO_QUALIFY,1,0)</f>
        <v>#REF!</v>
      </c>
      <c r="AI469" s="279" t="e">
        <f>IF(tbl2020POS[[#This Row],[CF]]&gt;=GAMES_TO_QUALIFY,1,0)</f>
        <v>#REF!</v>
      </c>
      <c r="AJ469" s="279" t="e">
        <f>IF(tbl2020POS[[#This Row],[RF]]&gt;=GAMES_TO_QUALIFY,1,0)</f>
        <v>#REF!</v>
      </c>
      <c r="AK469" s="279" t="e">
        <f>IF(tbl2020POS[[#This Row],[OF]]&gt;=GAMES_TO_QUALIFY,1,IF(tbl2020POS[[#This Row],[PRIMPOS]]="OF",1,0))</f>
        <v>#REF!</v>
      </c>
      <c r="AL469" s="279" t="e">
        <f>IF(tbl2020POS[[#This Row],[DH]]&gt;=GAMES_TO_QUALIFY,1,IF(tbl2020POS[[#This Row],[PRIMPOS]]="DH",1,0))</f>
        <v>#REF!</v>
      </c>
      <c r="AM469" s="279" t="e" cm="1">
        <f t="array" aca="1" ref="AM4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9" s="280" t="str">
        <f>IFERROR(LEFT(tbl2020POS[[#This Row],[POSROUGH]],LEN(tbl2020POS[[#This Row],[POSROUGH]])-1),"")</f>
        <v/>
      </c>
      <c r="AP46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0" spans="1:42" x14ac:dyDescent="0.3">
      <c r="A470" s="277">
        <v>467</v>
      </c>
      <c r="B470" t="s">
        <v>21029</v>
      </c>
      <c r="C470" s="277">
        <v>24</v>
      </c>
      <c r="D470" s="278" t="s">
        <v>20567</v>
      </c>
      <c r="E470" s="277" t="s">
        <v>20557</v>
      </c>
      <c r="F470" s="277">
        <v>1</v>
      </c>
      <c r="G470" s="277">
        <v>0</v>
      </c>
      <c r="H470" s="277">
        <v>0</v>
      </c>
      <c r="I470" s="277">
        <v>1</v>
      </c>
      <c r="J470" s="277">
        <v>1</v>
      </c>
      <c r="K470" s="277">
        <v>0</v>
      </c>
      <c r="L470" s="277">
        <v>0</v>
      </c>
      <c r="M470" s="277">
        <v>0</v>
      </c>
      <c r="N470" s="277">
        <v>0</v>
      </c>
      <c r="O470" s="277">
        <v>0</v>
      </c>
      <c r="P470" s="277">
        <v>0</v>
      </c>
      <c r="Q470" s="277">
        <v>0</v>
      </c>
      <c r="R470" s="277">
        <v>0</v>
      </c>
      <c r="S470" s="277">
        <v>0</v>
      </c>
      <c r="T470" s="277">
        <v>0</v>
      </c>
      <c r="U470" s="277">
        <v>0</v>
      </c>
      <c r="V470" s="277">
        <v>0</v>
      </c>
      <c r="W470" s="279" t="e">
        <f t="shared" si="7"/>
        <v>#REF!</v>
      </c>
      <c r="X470" s="279" t="s">
        <v>21917</v>
      </c>
      <c r="Y4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0" s="279">
        <f>IF(MAX(tbl2020POS[[#This Row],[P]:[PR]])=tbl2020POS[[#This Row],[P]],1,0)</f>
        <v>1</v>
      </c>
      <c r="AA470" s="279">
        <f>IF(tbl2020POS[[#This Row],[QUALP]]=1,IF(tbl2020POS[[#This Row],[GS]]&gt;=GS_TO_QUALIFY,1,0),0)</f>
        <v>0</v>
      </c>
      <c r="AB470" s="279">
        <f>IF(tbl2020POS[[#This Row],[QUALP]]=1,IF(tbl2020POS[[#This Row],[G]]-tbl2020POS[[#This Row],[GS]]&gt;=RP_APP_TO_QUALIFY,1,0),0)</f>
        <v>0</v>
      </c>
      <c r="AC470" s="279" t="e">
        <f>IF(tbl2020POS[[#This Row],[C]]&gt;=GAMES_TO_QUALIFY,1,IF(tbl2020POS[[#This Row],[PRIMPOS]]="C",1,0))</f>
        <v>#REF!</v>
      </c>
      <c r="AD470" s="279" t="e">
        <f>IF(tbl2020POS[[#This Row],[1B]]&gt;=GAMES_TO_QUALIFY,1,IF(tbl2020POS[[#This Row],[PRIMPOS]]="1B",1,0))</f>
        <v>#REF!</v>
      </c>
      <c r="AE470" s="279" t="e">
        <f>IF(tbl2020POS[[#This Row],[2B]]&gt;=GAMES_TO_QUALIFY,1,IF(tbl2020POS[[#This Row],[PRIMPOS]]="2B",1,0))</f>
        <v>#REF!</v>
      </c>
      <c r="AF470" s="279" t="e">
        <f>IF(tbl2020POS[[#This Row],[3B]]&gt;=GAMES_TO_QUALIFY,1,IF(tbl2020POS[[#This Row],[PRIMPOS]]="3B",1,0))</f>
        <v>#REF!</v>
      </c>
      <c r="AG470" s="279" t="e">
        <f>IF(tbl2020POS[[#This Row],[SS]]&gt;=GAMES_TO_QUALIFY,1,IF(tbl2020POS[[#This Row],[PRIMPOS]]="SS",1,0))</f>
        <v>#REF!</v>
      </c>
      <c r="AH470" s="279" t="e">
        <f>IF(tbl2020POS[[#This Row],[LF]]&gt;=GAMES_TO_QUALIFY,1,0)</f>
        <v>#REF!</v>
      </c>
      <c r="AI470" s="279" t="e">
        <f>IF(tbl2020POS[[#This Row],[CF]]&gt;=GAMES_TO_QUALIFY,1,0)</f>
        <v>#REF!</v>
      </c>
      <c r="AJ470" s="279" t="e">
        <f>IF(tbl2020POS[[#This Row],[RF]]&gt;=GAMES_TO_QUALIFY,1,0)</f>
        <v>#REF!</v>
      </c>
      <c r="AK470" s="279" t="e">
        <f>IF(tbl2020POS[[#This Row],[OF]]&gt;=GAMES_TO_QUALIFY,1,IF(tbl2020POS[[#This Row],[PRIMPOS]]="OF",1,0))</f>
        <v>#REF!</v>
      </c>
      <c r="AL470" s="279" t="e">
        <f>IF(tbl2020POS[[#This Row],[DH]]&gt;=GAMES_TO_QUALIFY,1,IF(tbl2020POS[[#This Row],[PRIMPOS]]="DH",1,0))</f>
        <v>#REF!</v>
      </c>
      <c r="AM470" s="279" t="str" cm="1">
        <f t="array" aca="1" ref="AM4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0" s="280" t="str">
        <f>IFERROR(LEFT(tbl2020POS[[#This Row],[POSROUGH]],LEN(tbl2020POS[[#This Row],[POSROUGH]])-1),"")</f>
        <v/>
      </c>
      <c r="AP47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1" spans="1:42" x14ac:dyDescent="0.3">
      <c r="A471" s="277">
        <v>468</v>
      </c>
      <c r="B471" t="s">
        <v>21030</v>
      </c>
      <c r="C471" s="277">
        <v>31</v>
      </c>
      <c r="D471" s="278" t="s">
        <v>1437</v>
      </c>
      <c r="E471" s="277">
        <v>8</v>
      </c>
      <c r="F471" s="277">
        <v>4</v>
      </c>
      <c r="G471" s="277">
        <v>0</v>
      </c>
      <c r="H471" s="277">
        <v>0</v>
      </c>
      <c r="I471" s="277">
        <v>4</v>
      </c>
      <c r="J471" s="277">
        <v>4</v>
      </c>
      <c r="K471" s="277">
        <v>0</v>
      </c>
      <c r="L471" s="277">
        <v>0</v>
      </c>
      <c r="M471" s="277">
        <v>0</v>
      </c>
      <c r="N471" s="277">
        <v>0</v>
      </c>
      <c r="O471" s="277">
        <v>0</v>
      </c>
      <c r="P471" s="277">
        <v>0</v>
      </c>
      <c r="Q471" s="277">
        <v>0</v>
      </c>
      <c r="R471" s="277">
        <v>0</v>
      </c>
      <c r="S471" s="277">
        <v>0</v>
      </c>
      <c r="T471" s="277">
        <v>0</v>
      </c>
      <c r="U471" s="277">
        <v>0</v>
      </c>
      <c r="V471" s="277">
        <v>0</v>
      </c>
      <c r="W471" s="279" t="e">
        <f t="shared" si="7"/>
        <v>#REF!</v>
      </c>
      <c r="X471" s="279" t="s">
        <v>2129</v>
      </c>
      <c r="Y4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1" s="279">
        <f>IF(MAX(tbl2020POS[[#This Row],[P]:[PR]])=tbl2020POS[[#This Row],[P]],1,0)</f>
        <v>1</v>
      </c>
      <c r="AA471" s="279">
        <f>IF(tbl2020POS[[#This Row],[QUALP]]=1,IF(tbl2020POS[[#This Row],[GS]]&gt;=GS_TO_QUALIFY,1,0),0)</f>
        <v>0</v>
      </c>
      <c r="AB471" s="279">
        <f>IF(tbl2020POS[[#This Row],[QUALP]]=1,IF(tbl2020POS[[#This Row],[G]]-tbl2020POS[[#This Row],[GS]]&gt;=RP_APP_TO_QUALIFY,1,0),0)</f>
        <v>0</v>
      </c>
      <c r="AC471" s="279" t="e">
        <f>IF(tbl2020POS[[#This Row],[C]]&gt;=GAMES_TO_QUALIFY,1,IF(tbl2020POS[[#This Row],[PRIMPOS]]="C",1,0))</f>
        <v>#REF!</v>
      </c>
      <c r="AD471" s="279" t="e">
        <f>IF(tbl2020POS[[#This Row],[1B]]&gt;=GAMES_TO_QUALIFY,1,IF(tbl2020POS[[#This Row],[PRIMPOS]]="1B",1,0))</f>
        <v>#REF!</v>
      </c>
      <c r="AE471" s="279" t="e">
        <f>IF(tbl2020POS[[#This Row],[2B]]&gt;=GAMES_TO_QUALIFY,1,IF(tbl2020POS[[#This Row],[PRIMPOS]]="2B",1,0))</f>
        <v>#REF!</v>
      </c>
      <c r="AF471" s="279" t="e">
        <f>IF(tbl2020POS[[#This Row],[3B]]&gt;=GAMES_TO_QUALIFY,1,IF(tbl2020POS[[#This Row],[PRIMPOS]]="3B",1,0))</f>
        <v>#REF!</v>
      </c>
      <c r="AG471" s="279" t="e">
        <f>IF(tbl2020POS[[#This Row],[SS]]&gt;=GAMES_TO_QUALIFY,1,IF(tbl2020POS[[#This Row],[PRIMPOS]]="SS",1,0))</f>
        <v>#REF!</v>
      </c>
      <c r="AH471" s="279" t="e">
        <f>IF(tbl2020POS[[#This Row],[LF]]&gt;=GAMES_TO_QUALIFY,1,0)</f>
        <v>#REF!</v>
      </c>
      <c r="AI471" s="279" t="e">
        <f>IF(tbl2020POS[[#This Row],[CF]]&gt;=GAMES_TO_QUALIFY,1,0)</f>
        <v>#REF!</v>
      </c>
      <c r="AJ471" s="279" t="e">
        <f>IF(tbl2020POS[[#This Row],[RF]]&gt;=GAMES_TO_QUALIFY,1,0)</f>
        <v>#REF!</v>
      </c>
      <c r="AK471" s="279" t="e">
        <f>IF(tbl2020POS[[#This Row],[OF]]&gt;=GAMES_TO_QUALIFY,1,IF(tbl2020POS[[#This Row],[PRIMPOS]]="OF",1,0))</f>
        <v>#REF!</v>
      </c>
      <c r="AL471" s="279" t="e">
        <f>IF(tbl2020POS[[#This Row],[DH]]&gt;=GAMES_TO_QUALIFY,1,IF(tbl2020POS[[#This Row],[PRIMPOS]]="DH",1,0))</f>
        <v>#REF!</v>
      </c>
      <c r="AM471" s="279" t="str" cm="1">
        <f t="array" aca="1" ref="AM4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1" s="280" t="str">
        <f>IFERROR(LEFT(tbl2020POS[[#This Row],[POSROUGH]],LEN(tbl2020POS[[#This Row],[POSROUGH]])-1),"")</f>
        <v/>
      </c>
      <c r="AP47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2" spans="1:42" x14ac:dyDescent="0.3">
      <c r="A472" s="277">
        <v>469</v>
      </c>
      <c r="B472" t="s">
        <v>21031</v>
      </c>
      <c r="C472" s="277">
        <v>23</v>
      </c>
      <c r="D472" s="278" t="s">
        <v>20565</v>
      </c>
      <c r="E472" s="277">
        <v>2</v>
      </c>
      <c r="F472" s="277">
        <v>59</v>
      </c>
      <c r="G472" s="277">
        <v>57</v>
      </c>
      <c r="H472" s="277">
        <v>59</v>
      </c>
      <c r="I472" s="277">
        <v>59</v>
      </c>
      <c r="J472" s="277">
        <v>0</v>
      </c>
      <c r="K472" s="277">
        <v>0</v>
      </c>
      <c r="L472" s="277">
        <v>0</v>
      </c>
      <c r="M472" s="277">
        <v>0</v>
      </c>
      <c r="N472" s="277">
        <v>0</v>
      </c>
      <c r="O472" s="277">
        <v>0</v>
      </c>
      <c r="P472" s="277">
        <v>0</v>
      </c>
      <c r="Q472" s="277">
        <v>59</v>
      </c>
      <c r="R472" s="277">
        <v>0</v>
      </c>
      <c r="S472" s="277">
        <v>59</v>
      </c>
      <c r="T472" s="277">
        <v>0</v>
      </c>
      <c r="U472" s="277">
        <v>1</v>
      </c>
      <c r="V472" s="277">
        <v>0</v>
      </c>
      <c r="W472" s="279" t="e">
        <f t="shared" si="7"/>
        <v>#REF!</v>
      </c>
      <c r="X472" s="279" t="s">
        <v>16056</v>
      </c>
      <c r="Y4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72" s="279">
        <f>IF(MAX(tbl2020POS[[#This Row],[P]:[PR]])=tbl2020POS[[#This Row],[P]],1,0)</f>
        <v>0</v>
      </c>
      <c r="AA472" s="279">
        <f>IF(tbl2020POS[[#This Row],[QUALP]]=1,IF(tbl2020POS[[#This Row],[GS]]&gt;=GS_TO_QUALIFY,1,0),0)</f>
        <v>0</v>
      </c>
      <c r="AB472" s="279">
        <f>IF(tbl2020POS[[#This Row],[QUALP]]=1,IF(tbl2020POS[[#This Row],[G]]-tbl2020POS[[#This Row],[GS]]&gt;=RP_APP_TO_QUALIFY,1,0),0)</f>
        <v>0</v>
      </c>
      <c r="AC472" s="279" t="e">
        <f>IF(tbl2020POS[[#This Row],[C]]&gt;=GAMES_TO_QUALIFY,1,IF(tbl2020POS[[#This Row],[PRIMPOS]]="C",1,0))</f>
        <v>#REF!</v>
      </c>
      <c r="AD472" s="279" t="e">
        <f>IF(tbl2020POS[[#This Row],[1B]]&gt;=GAMES_TO_QUALIFY,1,IF(tbl2020POS[[#This Row],[PRIMPOS]]="1B",1,0))</f>
        <v>#REF!</v>
      </c>
      <c r="AE472" s="279" t="e">
        <f>IF(tbl2020POS[[#This Row],[2B]]&gt;=GAMES_TO_QUALIFY,1,IF(tbl2020POS[[#This Row],[PRIMPOS]]="2B",1,0))</f>
        <v>#REF!</v>
      </c>
      <c r="AF472" s="279" t="e">
        <f>IF(tbl2020POS[[#This Row],[3B]]&gt;=GAMES_TO_QUALIFY,1,IF(tbl2020POS[[#This Row],[PRIMPOS]]="3B",1,0))</f>
        <v>#REF!</v>
      </c>
      <c r="AG472" s="279" t="e">
        <f>IF(tbl2020POS[[#This Row],[SS]]&gt;=GAMES_TO_QUALIFY,1,IF(tbl2020POS[[#This Row],[PRIMPOS]]="SS",1,0))</f>
        <v>#REF!</v>
      </c>
      <c r="AH472" s="279" t="e">
        <f>IF(tbl2020POS[[#This Row],[LF]]&gt;=GAMES_TO_QUALIFY,1,0)</f>
        <v>#REF!</v>
      </c>
      <c r="AI472" s="279" t="e">
        <f>IF(tbl2020POS[[#This Row],[CF]]&gt;=GAMES_TO_QUALIFY,1,0)</f>
        <v>#REF!</v>
      </c>
      <c r="AJ472" s="279" t="e">
        <f>IF(tbl2020POS[[#This Row],[RF]]&gt;=GAMES_TO_QUALIFY,1,0)</f>
        <v>#REF!</v>
      </c>
      <c r="AK472" s="279" t="e">
        <f>IF(tbl2020POS[[#This Row],[OF]]&gt;=GAMES_TO_QUALIFY,1,IF(tbl2020POS[[#This Row],[PRIMPOS]]="OF",1,0))</f>
        <v>#REF!</v>
      </c>
      <c r="AL472" s="279" t="e">
        <f>IF(tbl2020POS[[#This Row],[DH]]&gt;=GAMES_TO_QUALIFY,1,IF(tbl2020POS[[#This Row],[PRIMPOS]]="DH",1,0))</f>
        <v>#REF!</v>
      </c>
      <c r="AM472" s="279" t="e" cm="1">
        <f t="array" aca="1" ref="AM4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2" s="280" t="str">
        <f>IFERROR(LEFT(tbl2020POS[[#This Row],[POSROUGH]],LEN(tbl2020POS[[#This Row],[POSROUGH]])-1),"")</f>
        <v/>
      </c>
      <c r="AP47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3" spans="1:42" x14ac:dyDescent="0.3">
      <c r="A473" s="277">
        <v>470</v>
      </c>
      <c r="B473" t="s">
        <v>21032</v>
      </c>
      <c r="C473" s="277">
        <v>30</v>
      </c>
      <c r="D473" s="278" t="s">
        <v>1386</v>
      </c>
      <c r="E473" s="277">
        <v>8</v>
      </c>
      <c r="F473" s="277">
        <v>51</v>
      </c>
      <c r="G473" s="277">
        <v>45</v>
      </c>
      <c r="H473" s="277">
        <v>51</v>
      </c>
      <c r="I473" s="277">
        <v>47</v>
      </c>
      <c r="J473" s="277">
        <v>0</v>
      </c>
      <c r="K473" s="277">
        <v>0</v>
      </c>
      <c r="L473" s="277">
        <v>0</v>
      </c>
      <c r="M473" s="277">
        <v>0</v>
      </c>
      <c r="N473" s="277">
        <v>0</v>
      </c>
      <c r="O473" s="277">
        <v>0</v>
      </c>
      <c r="P473" s="277">
        <v>46</v>
      </c>
      <c r="Q473" s="277">
        <v>2</v>
      </c>
      <c r="R473" s="277">
        <v>1</v>
      </c>
      <c r="S473" s="277">
        <v>47</v>
      </c>
      <c r="T473" s="277">
        <v>2</v>
      </c>
      <c r="U473" s="277">
        <v>5</v>
      </c>
      <c r="V473" s="277">
        <v>0</v>
      </c>
      <c r="W473" s="279" t="e">
        <f t="shared" si="7"/>
        <v>#REF!</v>
      </c>
      <c r="X473" s="279" t="s">
        <v>2130</v>
      </c>
      <c r="Y4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73" s="279">
        <f>IF(MAX(tbl2020POS[[#This Row],[P]:[PR]])=tbl2020POS[[#This Row],[P]],1,0)</f>
        <v>0</v>
      </c>
      <c r="AA473" s="279">
        <f>IF(tbl2020POS[[#This Row],[QUALP]]=1,IF(tbl2020POS[[#This Row],[GS]]&gt;=GS_TO_QUALIFY,1,0),0)</f>
        <v>0</v>
      </c>
      <c r="AB473" s="279">
        <f>IF(tbl2020POS[[#This Row],[QUALP]]=1,IF(tbl2020POS[[#This Row],[G]]-tbl2020POS[[#This Row],[GS]]&gt;=RP_APP_TO_QUALIFY,1,0),0)</f>
        <v>0</v>
      </c>
      <c r="AC473" s="279" t="e">
        <f>IF(tbl2020POS[[#This Row],[C]]&gt;=GAMES_TO_QUALIFY,1,IF(tbl2020POS[[#This Row],[PRIMPOS]]="C",1,0))</f>
        <v>#REF!</v>
      </c>
      <c r="AD473" s="279" t="e">
        <f>IF(tbl2020POS[[#This Row],[1B]]&gt;=GAMES_TO_QUALIFY,1,IF(tbl2020POS[[#This Row],[PRIMPOS]]="1B",1,0))</f>
        <v>#REF!</v>
      </c>
      <c r="AE473" s="279" t="e">
        <f>IF(tbl2020POS[[#This Row],[2B]]&gt;=GAMES_TO_QUALIFY,1,IF(tbl2020POS[[#This Row],[PRIMPOS]]="2B",1,0))</f>
        <v>#REF!</v>
      </c>
      <c r="AF473" s="279" t="e">
        <f>IF(tbl2020POS[[#This Row],[3B]]&gt;=GAMES_TO_QUALIFY,1,IF(tbl2020POS[[#This Row],[PRIMPOS]]="3B",1,0))</f>
        <v>#REF!</v>
      </c>
      <c r="AG473" s="279" t="e">
        <f>IF(tbl2020POS[[#This Row],[SS]]&gt;=GAMES_TO_QUALIFY,1,IF(tbl2020POS[[#This Row],[PRIMPOS]]="SS",1,0))</f>
        <v>#REF!</v>
      </c>
      <c r="AH473" s="279" t="e">
        <f>IF(tbl2020POS[[#This Row],[LF]]&gt;=GAMES_TO_QUALIFY,1,0)</f>
        <v>#REF!</v>
      </c>
      <c r="AI473" s="279" t="e">
        <f>IF(tbl2020POS[[#This Row],[CF]]&gt;=GAMES_TO_QUALIFY,1,0)</f>
        <v>#REF!</v>
      </c>
      <c r="AJ473" s="279" t="e">
        <f>IF(tbl2020POS[[#This Row],[RF]]&gt;=GAMES_TO_QUALIFY,1,0)</f>
        <v>#REF!</v>
      </c>
      <c r="AK473" s="279" t="e">
        <f>IF(tbl2020POS[[#This Row],[OF]]&gt;=GAMES_TO_QUALIFY,1,IF(tbl2020POS[[#This Row],[PRIMPOS]]="OF",1,0))</f>
        <v>#REF!</v>
      </c>
      <c r="AL473" s="279" t="e">
        <f>IF(tbl2020POS[[#This Row],[DH]]&gt;=GAMES_TO_QUALIFY,1,IF(tbl2020POS[[#This Row],[PRIMPOS]]="DH",1,0))</f>
        <v>#REF!</v>
      </c>
      <c r="AM473" s="279" t="e" cm="1">
        <f t="array" aca="1" ref="AM4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3" s="280" t="str">
        <f>IFERROR(LEFT(tbl2020POS[[#This Row],[POSROUGH]],LEN(tbl2020POS[[#This Row],[POSROUGH]])-1),"")</f>
        <v/>
      </c>
      <c r="AP47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4" spans="1:42" x14ac:dyDescent="0.3">
      <c r="A474" s="277">
        <v>471</v>
      </c>
      <c r="B474" t="s">
        <v>21033</v>
      </c>
      <c r="C474" s="277">
        <v>27</v>
      </c>
      <c r="D474" s="278" t="s">
        <v>1392</v>
      </c>
      <c r="E474" s="277">
        <v>2</v>
      </c>
      <c r="F474" s="277">
        <v>5</v>
      </c>
      <c r="G474" s="277">
        <v>0</v>
      </c>
      <c r="H474" s="277">
        <v>0</v>
      </c>
      <c r="I474" s="277">
        <v>5</v>
      </c>
      <c r="J474" s="277">
        <v>5</v>
      </c>
      <c r="K474" s="277">
        <v>0</v>
      </c>
      <c r="L474" s="277">
        <v>0</v>
      </c>
      <c r="M474" s="277">
        <v>0</v>
      </c>
      <c r="N474" s="277">
        <v>0</v>
      </c>
      <c r="O474" s="277">
        <v>0</v>
      </c>
      <c r="P474" s="277">
        <v>0</v>
      </c>
      <c r="Q474" s="277">
        <v>0</v>
      </c>
      <c r="R474" s="277">
        <v>0</v>
      </c>
      <c r="S474" s="277">
        <v>0</v>
      </c>
      <c r="T474" s="277">
        <v>0</v>
      </c>
      <c r="U474" s="277">
        <v>0</v>
      </c>
      <c r="V474" s="277">
        <v>0</v>
      </c>
      <c r="W474" s="279" t="e">
        <f t="shared" si="7"/>
        <v>#REF!</v>
      </c>
      <c r="X474" s="279" t="s">
        <v>21918</v>
      </c>
      <c r="Y4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4" s="279">
        <f>IF(MAX(tbl2020POS[[#This Row],[P]:[PR]])=tbl2020POS[[#This Row],[P]],1,0)</f>
        <v>1</v>
      </c>
      <c r="AA474" s="279">
        <f>IF(tbl2020POS[[#This Row],[QUALP]]=1,IF(tbl2020POS[[#This Row],[GS]]&gt;=GS_TO_QUALIFY,1,0),0)</f>
        <v>0</v>
      </c>
      <c r="AB474" s="279">
        <f>IF(tbl2020POS[[#This Row],[QUALP]]=1,IF(tbl2020POS[[#This Row],[G]]-tbl2020POS[[#This Row],[GS]]&gt;=RP_APP_TO_QUALIFY,1,0),0)</f>
        <v>1</v>
      </c>
      <c r="AC474" s="279" t="e">
        <f>IF(tbl2020POS[[#This Row],[C]]&gt;=GAMES_TO_QUALIFY,1,IF(tbl2020POS[[#This Row],[PRIMPOS]]="C",1,0))</f>
        <v>#REF!</v>
      </c>
      <c r="AD474" s="279" t="e">
        <f>IF(tbl2020POS[[#This Row],[1B]]&gt;=GAMES_TO_QUALIFY,1,IF(tbl2020POS[[#This Row],[PRIMPOS]]="1B",1,0))</f>
        <v>#REF!</v>
      </c>
      <c r="AE474" s="279" t="e">
        <f>IF(tbl2020POS[[#This Row],[2B]]&gt;=GAMES_TO_QUALIFY,1,IF(tbl2020POS[[#This Row],[PRIMPOS]]="2B",1,0))</f>
        <v>#REF!</v>
      </c>
      <c r="AF474" s="279" t="e">
        <f>IF(tbl2020POS[[#This Row],[3B]]&gt;=GAMES_TO_QUALIFY,1,IF(tbl2020POS[[#This Row],[PRIMPOS]]="3B",1,0))</f>
        <v>#REF!</v>
      </c>
      <c r="AG474" s="279" t="e">
        <f>IF(tbl2020POS[[#This Row],[SS]]&gt;=GAMES_TO_QUALIFY,1,IF(tbl2020POS[[#This Row],[PRIMPOS]]="SS",1,0))</f>
        <v>#REF!</v>
      </c>
      <c r="AH474" s="279" t="e">
        <f>IF(tbl2020POS[[#This Row],[LF]]&gt;=GAMES_TO_QUALIFY,1,0)</f>
        <v>#REF!</v>
      </c>
      <c r="AI474" s="279" t="e">
        <f>IF(tbl2020POS[[#This Row],[CF]]&gt;=GAMES_TO_QUALIFY,1,0)</f>
        <v>#REF!</v>
      </c>
      <c r="AJ474" s="279" t="e">
        <f>IF(tbl2020POS[[#This Row],[RF]]&gt;=GAMES_TO_QUALIFY,1,0)</f>
        <v>#REF!</v>
      </c>
      <c r="AK474" s="279" t="e">
        <f>IF(tbl2020POS[[#This Row],[OF]]&gt;=GAMES_TO_QUALIFY,1,IF(tbl2020POS[[#This Row],[PRIMPOS]]="OF",1,0))</f>
        <v>#REF!</v>
      </c>
      <c r="AL474" s="279" t="e">
        <f>IF(tbl2020POS[[#This Row],[DH]]&gt;=GAMES_TO_QUALIFY,1,IF(tbl2020POS[[#This Row],[PRIMPOS]]="DH",1,0))</f>
        <v>#REF!</v>
      </c>
      <c r="AM474" s="279" t="str" cm="1">
        <f t="array" aca="1" ref="AM4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4" s="280" t="str">
        <f>IFERROR(LEFT(tbl2020POS[[#This Row],[POSROUGH]],LEN(tbl2020POS[[#This Row],[POSROUGH]])-1),"")</f>
        <v/>
      </c>
      <c r="AP47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75" spans="1:42" x14ac:dyDescent="0.3">
      <c r="A475" s="277">
        <v>472</v>
      </c>
      <c r="B475" t="s">
        <v>21034</v>
      </c>
      <c r="C475" s="277">
        <v>24</v>
      </c>
      <c r="D475" s="278" t="s">
        <v>1389</v>
      </c>
      <c r="E475" s="277">
        <v>2</v>
      </c>
      <c r="F475" s="277">
        <v>1</v>
      </c>
      <c r="G475" s="277">
        <v>1</v>
      </c>
      <c r="H475" s="277">
        <v>1</v>
      </c>
      <c r="I475" s="277">
        <v>1</v>
      </c>
      <c r="J475" s="277">
        <v>0</v>
      </c>
      <c r="K475" s="277">
        <v>1</v>
      </c>
      <c r="L475" s="277">
        <v>0</v>
      </c>
      <c r="M475" s="277">
        <v>0</v>
      </c>
      <c r="N475" s="277">
        <v>0</v>
      </c>
      <c r="O475" s="277">
        <v>0</v>
      </c>
      <c r="P475" s="277">
        <v>0</v>
      </c>
      <c r="Q475" s="277">
        <v>0</v>
      </c>
      <c r="R475" s="277">
        <v>0</v>
      </c>
      <c r="S475" s="277">
        <v>0</v>
      </c>
      <c r="T475" s="277">
        <v>0</v>
      </c>
      <c r="U475" s="277">
        <v>0</v>
      </c>
      <c r="V475" s="277">
        <v>0</v>
      </c>
      <c r="W475" s="279" t="e">
        <f t="shared" si="7"/>
        <v>#REF!</v>
      </c>
      <c r="X475" s="279" t="s">
        <v>21919</v>
      </c>
      <c r="Y4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75" s="279">
        <f>IF(MAX(tbl2020POS[[#This Row],[P]:[PR]])=tbl2020POS[[#This Row],[P]],1,0)</f>
        <v>0</v>
      </c>
      <c r="AA475" s="279">
        <f>IF(tbl2020POS[[#This Row],[QUALP]]=1,IF(tbl2020POS[[#This Row],[GS]]&gt;=GS_TO_QUALIFY,1,0),0)</f>
        <v>0</v>
      </c>
      <c r="AB475" s="279">
        <f>IF(tbl2020POS[[#This Row],[QUALP]]=1,IF(tbl2020POS[[#This Row],[G]]-tbl2020POS[[#This Row],[GS]]&gt;=RP_APP_TO_QUALIFY,1,0),0)</f>
        <v>0</v>
      </c>
      <c r="AC475" s="279" t="e">
        <f>IF(tbl2020POS[[#This Row],[C]]&gt;=GAMES_TO_QUALIFY,1,IF(tbl2020POS[[#This Row],[PRIMPOS]]="C",1,0))</f>
        <v>#REF!</v>
      </c>
      <c r="AD475" s="279" t="e">
        <f>IF(tbl2020POS[[#This Row],[1B]]&gt;=GAMES_TO_QUALIFY,1,IF(tbl2020POS[[#This Row],[PRIMPOS]]="1B",1,0))</f>
        <v>#REF!</v>
      </c>
      <c r="AE475" s="279" t="e">
        <f>IF(tbl2020POS[[#This Row],[2B]]&gt;=GAMES_TO_QUALIFY,1,IF(tbl2020POS[[#This Row],[PRIMPOS]]="2B",1,0))</f>
        <v>#REF!</v>
      </c>
      <c r="AF475" s="279" t="e">
        <f>IF(tbl2020POS[[#This Row],[3B]]&gt;=GAMES_TO_QUALIFY,1,IF(tbl2020POS[[#This Row],[PRIMPOS]]="3B",1,0))</f>
        <v>#REF!</v>
      </c>
      <c r="AG475" s="279" t="e">
        <f>IF(tbl2020POS[[#This Row],[SS]]&gt;=GAMES_TO_QUALIFY,1,IF(tbl2020POS[[#This Row],[PRIMPOS]]="SS",1,0))</f>
        <v>#REF!</v>
      </c>
      <c r="AH475" s="279" t="e">
        <f>IF(tbl2020POS[[#This Row],[LF]]&gt;=GAMES_TO_QUALIFY,1,0)</f>
        <v>#REF!</v>
      </c>
      <c r="AI475" s="279" t="e">
        <f>IF(tbl2020POS[[#This Row],[CF]]&gt;=GAMES_TO_QUALIFY,1,0)</f>
        <v>#REF!</v>
      </c>
      <c r="AJ475" s="279" t="e">
        <f>IF(tbl2020POS[[#This Row],[RF]]&gt;=GAMES_TO_QUALIFY,1,0)</f>
        <v>#REF!</v>
      </c>
      <c r="AK475" s="279" t="e">
        <f>IF(tbl2020POS[[#This Row],[OF]]&gt;=GAMES_TO_QUALIFY,1,IF(tbl2020POS[[#This Row],[PRIMPOS]]="OF",1,0))</f>
        <v>#REF!</v>
      </c>
      <c r="AL475" s="279" t="e">
        <f>IF(tbl2020POS[[#This Row],[DH]]&gt;=GAMES_TO_QUALIFY,1,IF(tbl2020POS[[#This Row],[PRIMPOS]]="DH",1,0))</f>
        <v>#REF!</v>
      </c>
      <c r="AM475" s="279" t="e" cm="1">
        <f t="array" aca="1" ref="AM4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5" s="280" t="str">
        <f>IFERROR(LEFT(tbl2020POS[[#This Row],[POSROUGH]],LEN(tbl2020POS[[#This Row],[POSROUGH]])-1),"")</f>
        <v/>
      </c>
      <c r="AP47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6" spans="1:42" x14ac:dyDescent="0.3">
      <c r="A476" s="277">
        <v>473</v>
      </c>
      <c r="B476" t="s">
        <v>21035</v>
      </c>
      <c r="C476" s="277">
        <v>26</v>
      </c>
      <c r="D476" s="278" t="s">
        <v>1509</v>
      </c>
      <c r="E476" s="277">
        <v>5</v>
      </c>
      <c r="F476" s="277">
        <v>6</v>
      </c>
      <c r="G476" s="277">
        <v>4</v>
      </c>
      <c r="H476" s="277">
        <v>0</v>
      </c>
      <c r="I476" s="277">
        <v>6</v>
      </c>
      <c r="J476" s="277">
        <v>6</v>
      </c>
      <c r="K476" s="277">
        <v>0</v>
      </c>
      <c r="L476" s="277">
        <v>0</v>
      </c>
      <c r="M476" s="277">
        <v>0</v>
      </c>
      <c r="N476" s="277">
        <v>0</v>
      </c>
      <c r="O476" s="277">
        <v>0</v>
      </c>
      <c r="P476" s="277">
        <v>0</v>
      </c>
      <c r="Q476" s="277">
        <v>0</v>
      </c>
      <c r="R476" s="277">
        <v>0</v>
      </c>
      <c r="S476" s="277">
        <v>0</v>
      </c>
      <c r="T476" s="277">
        <v>0</v>
      </c>
      <c r="U476" s="277">
        <v>0</v>
      </c>
      <c r="V476" s="277">
        <v>0</v>
      </c>
      <c r="W476" s="279" t="e">
        <f t="shared" si="7"/>
        <v>#REF!</v>
      </c>
      <c r="X476" s="279" t="s">
        <v>12193</v>
      </c>
      <c r="Y4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6" s="279">
        <f>IF(MAX(tbl2020POS[[#This Row],[P]:[PR]])=tbl2020POS[[#This Row],[P]],1,0)</f>
        <v>1</v>
      </c>
      <c r="AA476" s="279">
        <f>IF(tbl2020POS[[#This Row],[QUALP]]=1,IF(tbl2020POS[[#This Row],[GS]]&gt;=GS_TO_QUALIFY,1,0),0)</f>
        <v>0</v>
      </c>
      <c r="AB476" s="279">
        <f>IF(tbl2020POS[[#This Row],[QUALP]]=1,IF(tbl2020POS[[#This Row],[G]]-tbl2020POS[[#This Row],[GS]]&gt;=RP_APP_TO_QUALIFY,1,0),0)</f>
        <v>0</v>
      </c>
      <c r="AC476" s="279" t="e">
        <f>IF(tbl2020POS[[#This Row],[C]]&gt;=GAMES_TO_QUALIFY,1,IF(tbl2020POS[[#This Row],[PRIMPOS]]="C",1,0))</f>
        <v>#REF!</v>
      </c>
      <c r="AD476" s="279" t="e">
        <f>IF(tbl2020POS[[#This Row],[1B]]&gt;=GAMES_TO_QUALIFY,1,IF(tbl2020POS[[#This Row],[PRIMPOS]]="1B",1,0))</f>
        <v>#REF!</v>
      </c>
      <c r="AE476" s="279" t="e">
        <f>IF(tbl2020POS[[#This Row],[2B]]&gt;=GAMES_TO_QUALIFY,1,IF(tbl2020POS[[#This Row],[PRIMPOS]]="2B",1,0))</f>
        <v>#REF!</v>
      </c>
      <c r="AF476" s="279" t="e">
        <f>IF(tbl2020POS[[#This Row],[3B]]&gt;=GAMES_TO_QUALIFY,1,IF(tbl2020POS[[#This Row],[PRIMPOS]]="3B",1,0))</f>
        <v>#REF!</v>
      </c>
      <c r="AG476" s="279" t="e">
        <f>IF(tbl2020POS[[#This Row],[SS]]&gt;=GAMES_TO_QUALIFY,1,IF(tbl2020POS[[#This Row],[PRIMPOS]]="SS",1,0))</f>
        <v>#REF!</v>
      </c>
      <c r="AH476" s="279" t="e">
        <f>IF(tbl2020POS[[#This Row],[LF]]&gt;=GAMES_TO_QUALIFY,1,0)</f>
        <v>#REF!</v>
      </c>
      <c r="AI476" s="279" t="e">
        <f>IF(tbl2020POS[[#This Row],[CF]]&gt;=GAMES_TO_QUALIFY,1,0)</f>
        <v>#REF!</v>
      </c>
      <c r="AJ476" s="279" t="e">
        <f>IF(tbl2020POS[[#This Row],[RF]]&gt;=GAMES_TO_QUALIFY,1,0)</f>
        <v>#REF!</v>
      </c>
      <c r="AK476" s="279" t="e">
        <f>IF(tbl2020POS[[#This Row],[OF]]&gt;=GAMES_TO_QUALIFY,1,IF(tbl2020POS[[#This Row],[PRIMPOS]]="OF",1,0))</f>
        <v>#REF!</v>
      </c>
      <c r="AL476" s="279" t="e">
        <f>IF(tbl2020POS[[#This Row],[DH]]&gt;=GAMES_TO_QUALIFY,1,IF(tbl2020POS[[#This Row],[PRIMPOS]]="DH",1,0))</f>
        <v>#REF!</v>
      </c>
      <c r="AM476" s="279" t="str" cm="1">
        <f t="array" aca="1" ref="AM4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6" s="280" t="str">
        <f>IFERROR(LEFT(tbl2020POS[[#This Row],[POSROUGH]],LEN(tbl2020POS[[#This Row],[POSROUGH]])-1),"")</f>
        <v/>
      </c>
      <c r="AP47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7" spans="1:42" x14ac:dyDescent="0.3">
      <c r="A477" s="277">
        <v>474</v>
      </c>
      <c r="B477" t="s">
        <v>21036</v>
      </c>
      <c r="C477" s="277">
        <v>31</v>
      </c>
      <c r="D477" s="278" t="s">
        <v>1398</v>
      </c>
      <c r="E477" s="277">
        <v>5</v>
      </c>
      <c r="F477" s="277">
        <v>9</v>
      </c>
      <c r="G477" s="277">
        <v>0</v>
      </c>
      <c r="H477" s="277">
        <v>0</v>
      </c>
      <c r="I477" s="277">
        <v>9</v>
      </c>
      <c r="J477" s="277">
        <v>9</v>
      </c>
      <c r="K477" s="277">
        <v>0</v>
      </c>
      <c r="L477" s="277">
        <v>0</v>
      </c>
      <c r="M477" s="277">
        <v>0</v>
      </c>
      <c r="N477" s="277">
        <v>0</v>
      </c>
      <c r="O477" s="277">
        <v>0</v>
      </c>
      <c r="P477" s="277">
        <v>0</v>
      </c>
      <c r="Q477" s="277">
        <v>0</v>
      </c>
      <c r="R477" s="277">
        <v>0</v>
      </c>
      <c r="S477" s="277">
        <v>0</v>
      </c>
      <c r="T477" s="277">
        <v>0</v>
      </c>
      <c r="U477" s="277">
        <v>0</v>
      </c>
      <c r="V477" s="277">
        <v>0</v>
      </c>
      <c r="W477" s="279" t="e">
        <f t="shared" si="7"/>
        <v>#REF!</v>
      </c>
      <c r="X477" s="279" t="s">
        <v>21920</v>
      </c>
      <c r="Y4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7" s="279">
        <f>IF(MAX(tbl2020POS[[#This Row],[P]:[PR]])=tbl2020POS[[#This Row],[P]],1,0)</f>
        <v>1</v>
      </c>
      <c r="AA477" s="279">
        <f>IF(tbl2020POS[[#This Row],[QUALP]]=1,IF(tbl2020POS[[#This Row],[GS]]&gt;=GS_TO_QUALIFY,1,0),0)</f>
        <v>0</v>
      </c>
      <c r="AB477" s="279">
        <f>IF(tbl2020POS[[#This Row],[QUALP]]=1,IF(tbl2020POS[[#This Row],[G]]-tbl2020POS[[#This Row],[GS]]&gt;=RP_APP_TO_QUALIFY,1,0),0)</f>
        <v>1</v>
      </c>
      <c r="AC477" s="279" t="e">
        <f>IF(tbl2020POS[[#This Row],[C]]&gt;=GAMES_TO_QUALIFY,1,IF(tbl2020POS[[#This Row],[PRIMPOS]]="C",1,0))</f>
        <v>#REF!</v>
      </c>
      <c r="AD477" s="279" t="e">
        <f>IF(tbl2020POS[[#This Row],[1B]]&gt;=GAMES_TO_QUALIFY,1,IF(tbl2020POS[[#This Row],[PRIMPOS]]="1B",1,0))</f>
        <v>#REF!</v>
      </c>
      <c r="AE477" s="279" t="e">
        <f>IF(tbl2020POS[[#This Row],[2B]]&gt;=GAMES_TO_QUALIFY,1,IF(tbl2020POS[[#This Row],[PRIMPOS]]="2B",1,0))</f>
        <v>#REF!</v>
      </c>
      <c r="AF477" s="279" t="e">
        <f>IF(tbl2020POS[[#This Row],[3B]]&gt;=GAMES_TO_QUALIFY,1,IF(tbl2020POS[[#This Row],[PRIMPOS]]="3B",1,0))</f>
        <v>#REF!</v>
      </c>
      <c r="AG477" s="279" t="e">
        <f>IF(tbl2020POS[[#This Row],[SS]]&gt;=GAMES_TO_QUALIFY,1,IF(tbl2020POS[[#This Row],[PRIMPOS]]="SS",1,0))</f>
        <v>#REF!</v>
      </c>
      <c r="AH477" s="279" t="e">
        <f>IF(tbl2020POS[[#This Row],[LF]]&gt;=GAMES_TO_QUALIFY,1,0)</f>
        <v>#REF!</v>
      </c>
      <c r="AI477" s="279" t="e">
        <f>IF(tbl2020POS[[#This Row],[CF]]&gt;=GAMES_TO_QUALIFY,1,0)</f>
        <v>#REF!</v>
      </c>
      <c r="AJ477" s="279" t="e">
        <f>IF(tbl2020POS[[#This Row],[RF]]&gt;=GAMES_TO_QUALIFY,1,0)</f>
        <v>#REF!</v>
      </c>
      <c r="AK477" s="279" t="e">
        <f>IF(tbl2020POS[[#This Row],[OF]]&gt;=GAMES_TO_QUALIFY,1,IF(tbl2020POS[[#This Row],[PRIMPOS]]="OF",1,0))</f>
        <v>#REF!</v>
      </c>
      <c r="AL477" s="279" t="e">
        <f>IF(tbl2020POS[[#This Row],[DH]]&gt;=GAMES_TO_QUALIFY,1,IF(tbl2020POS[[#This Row],[PRIMPOS]]="DH",1,0))</f>
        <v>#REF!</v>
      </c>
      <c r="AM477" s="279" t="str" cm="1">
        <f t="array" aca="1" ref="AM4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7" s="280" t="str">
        <f>IFERROR(LEFT(tbl2020POS[[#This Row],[POSROUGH]],LEN(tbl2020POS[[#This Row],[POSROUGH]])-1),"")</f>
        <v/>
      </c>
      <c r="AP47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78" spans="1:42" x14ac:dyDescent="0.3">
      <c r="A478" s="277">
        <v>475</v>
      </c>
      <c r="B478" t="s">
        <v>21037</v>
      </c>
      <c r="C478" s="277">
        <v>34</v>
      </c>
      <c r="D478" s="278" t="s">
        <v>20628</v>
      </c>
      <c r="E478" s="277">
        <v>10</v>
      </c>
      <c r="F478" s="277">
        <v>14</v>
      </c>
      <c r="G478" s="277">
        <v>0</v>
      </c>
      <c r="H478" s="277">
        <v>0</v>
      </c>
      <c r="I478" s="277">
        <v>14</v>
      </c>
      <c r="J478" s="277">
        <v>14</v>
      </c>
      <c r="K478" s="277">
        <v>0</v>
      </c>
      <c r="L478" s="277">
        <v>0</v>
      </c>
      <c r="M478" s="277">
        <v>0</v>
      </c>
      <c r="N478" s="277">
        <v>0</v>
      </c>
      <c r="O478" s="277">
        <v>0</v>
      </c>
      <c r="P478" s="277">
        <v>0</v>
      </c>
      <c r="Q478" s="277">
        <v>0</v>
      </c>
      <c r="R478" s="277">
        <v>0</v>
      </c>
      <c r="S478" s="277">
        <v>0</v>
      </c>
      <c r="T478" s="277">
        <v>0</v>
      </c>
      <c r="U478" s="277">
        <v>0</v>
      </c>
      <c r="V478" s="277">
        <v>0</v>
      </c>
      <c r="W478" s="279" t="e">
        <f t="shared" si="7"/>
        <v>#REF!</v>
      </c>
      <c r="X478" s="279" t="s">
        <v>2131</v>
      </c>
      <c r="Y4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8" s="279">
        <f>IF(MAX(tbl2020POS[[#This Row],[P]:[PR]])=tbl2020POS[[#This Row],[P]],1,0)</f>
        <v>1</v>
      </c>
      <c r="AA478" s="279">
        <f>IF(tbl2020POS[[#This Row],[QUALP]]=1,IF(tbl2020POS[[#This Row],[GS]]&gt;=GS_TO_QUALIFY,1,0),0)</f>
        <v>0</v>
      </c>
      <c r="AB478" s="279">
        <f>IF(tbl2020POS[[#This Row],[QUALP]]=1,IF(tbl2020POS[[#This Row],[G]]-tbl2020POS[[#This Row],[GS]]&gt;=RP_APP_TO_QUALIFY,1,0),0)</f>
        <v>1</v>
      </c>
      <c r="AC478" s="279" t="e">
        <f>IF(tbl2020POS[[#This Row],[C]]&gt;=GAMES_TO_QUALIFY,1,IF(tbl2020POS[[#This Row],[PRIMPOS]]="C",1,0))</f>
        <v>#REF!</v>
      </c>
      <c r="AD478" s="279" t="e">
        <f>IF(tbl2020POS[[#This Row],[1B]]&gt;=GAMES_TO_QUALIFY,1,IF(tbl2020POS[[#This Row],[PRIMPOS]]="1B",1,0))</f>
        <v>#REF!</v>
      </c>
      <c r="AE478" s="279" t="e">
        <f>IF(tbl2020POS[[#This Row],[2B]]&gt;=GAMES_TO_QUALIFY,1,IF(tbl2020POS[[#This Row],[PRIMPOS]]="2B",1,0))</f>
        <v>#REF!</v>
      </c>
      <c r="AF478" s="279" t="e">
        <f>IF(tbl2020POS[[#This Row],[3B]]&gt;=GAMES_TO_QUALIFY,1,IF(tbl2020POS[[#This Row],[PRIMPOS]]="3B",1,0))</f>
        <v>#REF!</v>
      </c>
      <c r="AG478" s="279" t="e">
        <f>IF(tbl2020POS[[#This Row],[SS]]&gt;=GAMES_TO_QUALIFY,1,IF(tbl2020POS[[#This Row],[PRIMPOS]]="SS",1,0))</f>
        <v>#REF!</v>
      </c>
      <c r="AH478" s="279" t="e">
        <f>IF(tbl2020POS[[#This Row],[LF]]&gt;=GAMES_TO_QUALIFY,1,0)</f>
        <v>#REF!</v>
      </c>
      <c r="AI478" s="279" t="e">
        <f>IF(tbl2020POS[[#This Row],[CF]]&gt;=GAMES_TO_QUALIFY,1,0)</f>
        <v>#REF!</v>
      </c>
      <c r="AJ478" s="279" t="e">
        <f>IF(tbl2020POS[[#This Row],[RF]]&gt;=GAMES_TO_QUALIFY,1,0)</f>
        <v>#REF!</v>
      </c>
      <c r="AK478" s="279" t="e">
        <f>IF(tbl2020POS[[#This Row],[OF]]&gt;=GAMES_TO_QUALIFY,1,IF(tbl2020POS[[#This Row],[PRIMPOS]]="OF",1,0))</f>
        <v>#REF!</v>
      </c>
      <c r="AL478" s="279" t="e">
        <f>IF(tbl2020POS[[#This Row],[DH]]&gt;=GAMES_TO_QUALIFY,1,IF(tbl2020POS[[#This Row],[PRIMPOS]]="DH",1,0))</f>
        <v>#REF!</v>
      </c>
      <c r="AM478" s="279" t="str" cm="1">
        <f t="array" aca="1" ref="AM4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8" s="280" t="str">
        <f>IFERROR(LEFT(tbl2020POS[[#This Row],[POSROUGH]],LEN(tbl2020POS[[#This Row],[POSROUGH]])-1),"")</f>
        <v/>
      </c>
      <c r="AP47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79" spans="1:42" x14ac:dyDescent="0.3">
      <c r="A479" s="277">
        <v>476</v>
      </c>
      <c r="B479" t="s">
        <v>21038</v>
      </c>
      <c r="C479" s="277">
        <v>24</v>
      </c>
      <c r="D479" s="278" t="s">
        <v>20565</v>
      </c>
      <c r="E479" s="277">
        <v>3</v>
      </c>
      <c r="F479" s="277">
        <v>14</v>
      </c>
      <c r="G479" s="277">
        <v>0</v>
      </c>
      <c r="H479" s="277">
        <v>0</v>
      </c>
      <c r="I479" s="277">
        <v>14</v>
      </c>
      <c r="J479" s="277">
        <v>14</v>
      </c>
      <c r="K479" s="277">
        <v>0</v>
      </c>
      <c r="L479" s="277">
        <v>0</v>
      </c>
      <c r="M479" s="277">
        <v>0</v>
      </c>
      <c r="N479" s="277">
        <v>0</v>
      </c>
      <c r="O479" s="277">
        <v>0</v>
      </c>
      <c r="P479" s="277">
        <v>0</v>
      </c>
      <c r="Q479" s="277">
        <v>0</v>
      </c>
      <c r="R479" s="277">
        <v>0</v>
      </c>
      <c r="S479" s="277">
        <v>0</v>
      </c>
      <c r="T479" s="277">
        <v>0</v>
      </c>
      <c r="U479" s="277">
        <v>0</v>
      </c>
      <c r="V479" s="277">
        <v>0</v>
      </c>
      <c r="W479" s="279" t="e">
        <f t="shared" si="7"/>
        <v>#REF!</v>
      </c>
      <c r="X479" s="279" t="s">
        <v>21921</v>
      </c>
      <c r="Y4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9" s="279">
        <f>IF(MAX(tbl2020POS[[#This Row],[P]:[PR]])=tbl2020POS[[#This Row],[P]],1,0)</f>
        <v>1</v>
      </c>
      <c r="AA479" s="279">
        <f>IF(tbl2020POS[[#This Row],[QUALP]]=1,IF(tbl2020POS[[#This Row],[GS]]&gt;=GS_TO_QUALIFY,1,0),0)</f>
        <v>0</v>
      </c>
      <c r="AB479" s="279">
        <f>IF(tbl2020POS[[#This Row],[QUALP]]=1,IF(tbl2020POS[[#This Row],[G]]-tbl2020POS[[#This Row],[GS]]&gt;=RP_APP_TO_QUALIFY,1,0),0)</f>
        <v>1</v>
      </c>
      <c r="AC479" s="279" t="e">
        <f>IF(tbl2020POS[[#This Row],[C]]&gt;=GAMES_TO_QUALIFY,1,IF(tbl2020POS[[#This Row],[PRIMPOS]]="C",1,0))</f>
        <v>#REF!</v>
      </c>
      <c r="AD479" s="279" t="e">
        <f>IF(tbl2020POS[[#This Row],[1B]]&gt;=GAMES_TO_QUALIFY,1,IF(tbl2020POS[[#This Row],[PRIMPOS]]="1B",1,0))</f>
        <v>#REF!</v>
      </c>
      <c r="AE479" s="279" t="e">
        <f>IF(tbl2020POS[[#This Row],[2B]]&gt;=GAMES_TO_QUALIFY,1,IF(tbl2020POS[[#This Row],[PRIMPOS]]="2B",1,0))</f>
        <v>#REF!</v>
      </c>
      <c r="AF479" s="279" t="e">
        <f>IF(tbl2020POS[[#This Row],[3B]]&gt;=GAMES_TO_QUALIFY,1,IF(tbl2020POS[[#This Row],[PRIMPOS]]="3B",1,0))</f>
        <v>#REF!</v>
      </c>
      <c r="AG479" s="279" t="e">
        <f>IF(tbl2020POS[[#This Row],[SS]]&gt;=GAMES_TO_QUALIFY,1,IF(tbl2020POS[[#This Row],[PRIMPOS]]="SS",1,0))</f>
        <v>#REF!</v>
      </c>
      <c r="AH479" s="279" t="e">
        <f>IF(tbl2020POS[[#This Row],[LF]]&gt;=GAMES_TO_QUALIFY,1,0)</f>
        <v>#REF!</v>
      </c>
      <c r="AI479" s="279" t="e">
        <f>IF(tbl2020POS[[#This Row],[CF]]&gt;=GAMES_TO_QUALIFY,1,0)</f>
        <v>#REF!</v>
      </c>
      <c r="AJ479" s="279" t="e">
        <f>IF(tbl2020POS[[#This Row],[RF]]&gt;=GAMES_TO_QUALIFY,1,0)</f>
        <v>#REF!</v>
      </c>
      <c r="AK479" s="279" t="e">
        <f>IF(tbl2020POS[[#This Row],[OF]]&gt;=GAMES_TO_QUALIFY,1,IF(tbl2020POS[[#This Row],[PRIMPOS]]="OF",1,0))</f>
        <v>#REF!</v>
      </c>
      <c r="AL479" s="279" t="e">
        <f>IF(tbl2020POS[[#This Row],[DH]]&gt;=GAMES_TO_QUALIFY,1,IF(tbl2020POS[[#This Row],[PRIMPOS]]="DH",1,0))</f>
        <v>#REF!</v>
      </c>
      <c r="AM479" s="279" t="str" cm="1">
        <f t="array" aca="1" ref="AM4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9" s="280" t="str">
        <f>IFERROR(LEFT(tbl2020POS[[#This Row],[POSROUGH]],LEN(tbl2020POS[[#This Row],[POSROUGH]])-1),"")</f>
        <v/>
      </c>
      <c r="AP47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80" spans="1:42" x14ac:dyDescent="0.3">
      <c r="A480" s="277">
        <v>477</v>
      </c>
      <c r="B480" t="s">
        <v>21039</v>
      </c>
      <c r="C480" s="277">
        <v>35</v>
      </c>
      <c r="D480" s="278" t="s">
        <v>1531</v>
      </c>
      <c r="E480" s="277">
        <v>6</v>
      </c>
      <c r="F480" s="277">
        <v>25</v>
      </c>
      <c r="G480" s="277">
        <v>0</v>
      </c>
      <c r="H480" s="277">
        <v>0</v>
      </c>
      <c r="I480" s="277">
        <v>25</v>
      </c>
      <c r="J480" s="277">
        <v>25</v>
      </c>
      <c r="K480" s="277">
        <v>0</v>
      </c>
      <c r="L480" s="277">
        <v>0</v>
      </c>
      <c r="M480" s="277">
        <v>0</v>
      </c>
      <c r="N480" s="277">
        <v>0</v>
      </c>
      <c r="O480" s="277">
        <v>0</v>
      </c>
      <c r="P480" s="277">
        <v>0</v>
      </c>
      <c r="Q480" s="277">
        <v>0</v>
      </c>
      <c r="R480" s="277">
        <v>0</v>
      </c>
      <c r="S480" s="277">
        <v>0</v>
      </c>
      <c r="T480" s="277">
        <v>0</v>
      </c>
      <c r="U480" s="277">
        <v>0</v>
      </c>
      <c r="V480" s="277">
        <v>0</v>
      </c>
      <c r="W480" s="279" t="e">
        <f t="shared" si="7"/>
        <v>#REF!</v>
      </c>
      <c r="X480" s="279" t="s">
        <v>12080</v>
      </c>
      <c r="Y4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0" s="279">
        <f>IF(MAX(tbl2020POS[[#This Row],[P]:[PR]])=tbl2020POS[[#This Row],[P]],1,0)</f>
        <v>1</v>
      </c>
      <c r="AA480" s="279">
        <f>IF(tbl2020POS[[#This Row],[QUALP]]=1,IF(tbl2020POS[[#This Row],[GS]]&gt;=GS_TO_QUALIFY,1,0),0)</f>
        <v>0</v>
      </c>
      <c r="AB480" s="279">
        <f>IF(tbl2020POS[[#This Row],[QUALP]]=1,IF(tbl2020POS[[#This Row],[G]]-tbl2020POS[[#This Row],[GS]]&gt;=RP_APP_TO_QUALIFY,1,0),0)</f>
        <v>1</v>
      </c>
      <c r="AC480" s="279" t="e">
        <f>IF(tbl2020POS[[#This Row],[C]]&gt;=GAMES_TO_QUALIFY,1,IF(tbl2020POS[[#This Row],[PRIMPOS]]="C",1,0))</f>
        <v>#REF!</v>
      </c>
      <c r="AD480" s="279" t="e">
        <f>IF(tbl2020POS[[#This Row],[1B]]&gt;=GAMES_TO_QUALIFY,1,IF(tbl2020POS[[#This Row],[PRIMPOS]]="1B",1,0))</f>
        <v>#REF!</v>
      </c>
      <c r="AE480" s="279" t="e">
        <f>IF(tbl2020POS[[#This Row],[2B]]&gt;=GAMES_TO_QUALIFY,1,IF(tbl2020POS[[#This Row],[PRIMPOS]]="2B",1,0))</f>
        <v>#REF!</v>
      </c>
      <c r="AF480" s="279" t="e">
        <f>IF(tbl2020POS[[#This Row],[3B]]&gt;=GAMES_TO_QUALIFY,1,IF(tbl2020POS[[#This Row],[PRIMPOS]]="3B",1,0))</f>
        <v>#REF!</v>
      </c>
      <c r="AG480" s="279" t="e">
        <f>IF(tbl2020POS[[#This Row],[SS]]&gt;=GAMES_TO_QUALIFY,1,IF(tbl2020POS[[#This Row],[PRIMPOS]]="SS",1,0))</f>
        <v>#REF!</v>
      </c>
      <c r="AH480" s="279" t="e">
        <f>IF(tbl2020POS[[#This Row],[LF]]&gt;=GAMES_TO_QUALIFY,1,0)</f>
        <v>#REF!</v>
      </c>
      <c r="AI480" s="279" t="e">
        <f>IF(tbl2020POS[[#This Row],[CF]]&gt;=GAMES_TO_QUALIFY,1,0)</f>
        <v>#REF!</v>
      </c>
      <c r="AJ480" s="279" t="e">
        <f>IF(tbl2020POS[[#This Row],[RF]]&gt;=GAMES_TO_QUALIFY,1,0)</f>
        <v>#REF!</v>
      </c>
      <c r="AK480" s="279" t="e">
        <f>IF(tbl2020POS[[#This Row],[OF]]&gt;=GAMES_TO_QUALIFY,1,IF(tbl2020POS[[#This Row],[PRIMPOS]]="OF",1,0))</f>
        <v>#REF!</v>
      </c>
      <c r="AL480" s="279" t="e">
        <f>IF(tbl2020POS[[#This Row],[DH]]&gt;=GAMES_TO_QUALIFY,1,IF(tbl2020POS[[#This Row],[PRIMPOS]]="DH",1,0))</f>
        <v>#REF!</v>
      </c>
      <c r="AM480" s="279" t="str" cm="1">
        <f t="array" aca="1" ref="AM4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0" s="280" t="str">
        <f>IFERROR(LEFT(tbl2020POS[[#This Row],[POSROUGH]],LEN(tbl2020POS[[#This Row],[POSROUGH]])-1),"")</f>
        <v/>
      </c>
      <c r="AP48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81" spans="1:42" x14ac:dyDescent="0.3">
      <c r="A481" s="277">
        <v>478</v>
      </c>
      <c r="B481" t="s">
        <v>21040</v>
      </c>
      <c r="C481" s="277">
        <v>21</v>
      </c>
      <c r="D481" s="278" t="s">
        <v>1426</v>
      </c>
      <c r="E481" s="277">
        <v>2</v>
      </c>
      <c r="F481" s="277">
        <v>60</v>
      </c>
      <c r="G481" s="277">
        <v>57</v>
      </c>
      <c r="H481" s="277">
        <v>60</v>
      </c>
      <c r="I481" s="277">
        <v>34</v>
      </c>
      <c r="J481" s="277">
        <v>0</v>
      </c>
      <c r="K481" s="277">
        <v>0</v>
      </c>
      <c r="L481" s="277">
        <v>34</v>
      </c>
      <c r="M481" s="277">
        <v>0</v>
      </c>
      <c r="N481" s="277">
        <v>0</v>
      </c>
      <c r="O481" s="277">
        <v>0</v>
      </c>
      <c r="P481" s="277">
        <v>0</v>
      </c>
      <c r="Q481" s="277">
        <v>0</v>
      </c>
      <c r="R481" s="277">
        <v>0</v>
      </c>
      <c r="S481" s="277">
        <v>0</v>
      </c>
      <c r="T481" s="277">
        <v>23</v>
      </c>
      <c r="U481" s="277">
        <v>3</v>
      </c>
      <c r="V481" s="277">
        <v>0</v>
      </c>
      <c r="W481" s="279" t="e">
        <f t="shared" si="7"/>
        <v>#REF!</v>
      </c>
      <c r="X481" s="279" t="s">
        <v>14579</v>
      </c>
      <c r="Y4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1" s="279">
        <f>IF(MAX(tbl2020POS[[#This Row],[P]:[PR]])=tbl2020POS[[#This Row],[P]],1,0)</f>
        <v>0</v>
      </c>
      <c r="AA481" s="279">
        <f>IF(tbl2020POS[[#This Row],[QUALP]]=1,IF(tbl2020POS[[#This Row],[GS]]&gt;=GS_TO_QUALIFY,1,0),0)</f>
        <v>0</v>
      </c>
      <c r="AB481" s="279">
        <f>IF(tbl2020POS[[#This Row],[QUALP]]=1,IF(tbl2020POS[[#This Row],[G]]-tbl2020POS[[#This Row],[GS]]&gt;=RP_APP_TO_QUALIFY,1,0),0)</f>
        <v>0</v>
      </c>
      <c r="AC481" s="279" t="e">
        <f>IF(tbl2020POS[[#This Row],[C]]&gt;=GAMES_TO_QUALIFY,1,IF(tbl2020POS[[#This Row],[PRIMPOS]]="C",1,0))</f>
        <v>#REF!</v>
      </c>
      <c r="AD481" s="279" t="e">
        <f>IF(tbl2020POS[[#This Row],[1B]]&gt;=GAMES_TO_QUALIFY,1,IF(tbl2020POS[[#This Row],[PRIMPOS]]="1B",1,0))</f>
        <v>#REF!</v>
      </c>
      <c r="AE481" s="279" t="e">
        <f>IF(tbl2020POS[[#This Row],[2B]]&gt;=GAMES_TO_QUALIFY,1,IF(tbl2020POS[[#This Row],[PRIMPOS]]="2B",1,0))</f>
        <v>#REF!</v>
      </c>
      <c r="AF481" s="279" t="e">
        <f>IF(tbl2020POS[[#This Row],[3B]]&gt;=GAMES_TO_QUALIFY,1,IF(tbl2020POS[[#This Row],[PRIMPOS]]="3B",1,0))</f>
        <v>#REF!</v>
      </c>
      <c r="AG481" s="279" t="e">
        <f>IF(tbl2020POS[[#This Row],[SS]]&gt;=GAMES_TO_QUALIFY,1,IF(tbl2020POS[[#This Row],[PRIMPOS]]="SS",1,0))</f>
        <v>#REF!</v>
      </c>
      <c r="AH481" s="279" t="e">
        <f>IF(tbl2020POS[[#This Row],[LF]]&gt;=GAMES_TO_QUALIFY,1,0)</f>
        <v>#REF!</v>
      </c>
      <c r="AI481" s="279" t="e">
        <f>IF(tbl2020POS[[#This Row],[CF]]&gt;=GAMES_TO_QUALIFY,1,0)</f>
        <v>#REF!</v>
      </c>
      <c r="AJ481" s="279" t="e">
        <f>IF(tbl2020POS[[#This Row],[RF]]&gt;=GAMES_TO_QUALIFY,1,0)</f>
        <v>#REF!</v>
      </c>
      <c r="AK481" s="279" t="e">
        <f>IF(tbl2020POS[[#This Row],[OF]]&gt;=GAMES_TO_QUALIFY,1,IF(tbl2020POS[[#This Row],[PRIMPOS]]="OF",1,0))</f>
        <v>#REF!</v>
      </c>
      <c r="AL481" s="279" t="e">
        <f>IF(tbl2020POS[[#This Row],[DH]]&gt;=GAMES_TO_QUALIFY,1,IF(tbl2020POS[[#This Row],[PRIMPOS]]="DH",1,0))</f>
        <v>#REF!</v>
      </c>
      <c r="AM481" s="279" t="e" cm="1">
        <f t="array" aca="1" ref="AM4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1" s="280" t="str">
        <f>IFERROR(LEFT(tbl2020POS[[#This Row],[POSROUGH]],LEN(tbl2020POS[[#This Row],[POSROUGH]])-1),"")</f>
        <v/>
      </c>
      <c r="AP48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2" spans="1:42" x14ac:dyDescent="0.3">
      <c r="A482" s="277">
        <v>479</v>
      </c>
      <c r="B482" t="s">
        <v>21041</v>
      </c>
      <c r="C482" s="277">
        <v>27</v>
      </c>
      <c r="D482" s="278" t="s">
        <v>1392</v>
      </c>
      <c r="E482" s="277">
        <v>2</v>
      </c>
      <c r="F482" s="277">
        <v>8</v>
      </c>
      <c r="G482" s="277">
        <v>0</v>
      </c>
      <c r="H482" s="277">
        <v>0</v>
      </c>
      <c r="I482" s="277">
        <v>8</v>
      </c>
      <c r="J482" s="277">
        <v>8</v>
      </c>
      <c r="K482" s="277">
        <v>0</v>
      </c>
      <c r="L482" s="277">
        <v>0</v>
      </c>
      <c r="M482" s="277">
        <v>0</v>
      </c>
      <c r="N482" s="277">
        <v>0</v>
      </c>
      <c r="O482" s="277">
        <v>0</v>
      </c>
      <c r="P482" s="277">
        <v>0</v>
      </c>
      <c r="Q482" s="277">
        <v>0</v>
      </c>
      <c r="R482" s="277">
        <v>0</v>
      </c>
      <c r="S482" s="277">
        <v>0</v>
      </c>
      <c r="T482" s="277">
        <v>0</v>
      </c>
      <c r="U482" s="277">
        <v>0</v>
      </c>
      <c r="V482" s="277">
        <v>0</v>
      </c>
      <c r="W482" s="279" t="e">
        <f t="shared" si="7"/>
        <v>#REF!</v>
      </c>
      <c r="X482" s="279" t="s">
        <v>21922</v>
      </c>
      <c r="Y4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2" s="279">
        <f>IF(MAX(tbl2020POS[[#This Row],[P]:[PR]])=tbl2020POS[[#This Row],[P]],1,0)</f>
        <v>1</v>
      </c>
      <c r="AA482" s="279">
        <f>IF(tbl2020POS[[#This Row],[QUALP]]=1,IF(tbl2020POS[[#This Row],[GS]]&gt;=GS_TO_QUALIFY,1,0),0)</f>
        <v>0</v>
      </c>
      <c r="AB482" s="279">
        <f>IF(tbl2020POS[[#This Row],[QUALP]]=1,IF(tbl2020POS[[#This Row],[G]]-tbl2020POS[[#This Row],[GS]]&gt;=RP_APP_TO_QUALIFY,1,0),0)</f>
        <v>1</v>
      </c>
      <c r="AC482" s="279" t="e">
        <f>IF(tbl2020POS[[#This Row],[C]]&gt;=GAMES_TO_QUALIFY,1,IF(tbl2020POS[[#This Row],[PRIMPOS]]="C",1,0))</f>
        <v>#REF!</v>
      </c>
      <c r="AD482" s="279" t="e">
        <f>IF(tbl2020POS[[#This Row],[1B]]&gt;=GAMES_TO_QUALIFY,1,IF(tbl2020POS[[#This Row],[PRIMPOS]]="1B",1,0))</f>
        <v>#REF!</v>
      </c>
      <c r="AE482" s="279" t="e">
        <f>IF(tbl2020POS[[#This Row],[2B]]&gt;=GAMES_TO_QUALIFY,1,IF(tbl2020POS[[#This Row],[PRIMPOS]]="2B",1,0))</f>
        <v>#REF!</v>
      </c>
      <c r="AF482" s="279" t="e">
        <f>IF(tbl2020POS[[#This Row],[3B]]&gt;=GAMES_TO_QUALIFY,1,IF(tbl2020POS[[#This Row],[PRIMPOS]]="3B",1,0))</f>
        <v>#REF!</v>
      </c>
      <c r="AG482" s="279" t="e">
        <f>IF(tbl2020POS[[#This Row],[SS]]&gt;=GAMES_TO_QUALIFY,1,IF(tbl2020POS[[#This Row],[PRIMPOS]]="SS",1,0))</f>
        <v>#REF!</v>
      </c>
      <c r="AH482" s="279" t="e">
        <f>IF(tbl2020POS[[#This Row],[LF]]&gt;=GAMES_TO_QUALIFY,1,0)</f>
        <v>#REF!</v>
      </c>
      <c r="AI482" s="279" t="e">
        <f>IF(tbl2020POS[[#This Row],[CF]]&gt;=GAMES_TO_QUALIFY,1,0)</f>
        <v>#REF!</v>
      </c>
      <c r="AJ482" s="279" t="e">
        <f>IF(tbl2020POS[[#This Row],[RF]]&gt;=GAMES_TO_QUALIFY,1,0)</f>
        <v>#REF!</v>
      </c>
      <c r="AK482" s="279" t="e">
        <f>IF(tbl2020POS[[#This Row],[OF]]&gt;=GAMES_TO_QUALIFY,1,IF(tbl2020POS[[#This Row],[PRIMPOS]]="OF",1,0))</f>
        <v>#REF!</v>
      </c>
      <c r="AL482" s="279" t="e">
        <f>IF(tbl2020POS[[#This Row],[DH]]&gt;=GAMES_TO_QUALIFY,1,IF(tbl2020POS[[#This Row],[PRIMPOS]]="DH",1,0))</f>
        <v>#REF!</v>
      </c>
      <c r="AM482" s="279" t="str" cm="1">
        <f t="array" aca="1" ref="AM4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2" s="280" t="str">
        <f>IFERROR(LEFT(tbl2020POS[[#This Row],[POSROUGH]],LEN(tbl2020POS[[#This Row],[POSROUGH]])-1),"")</f>
        <v/>
      </c>
      <c r="AP48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83" spans="1:42" x14ac:dyDescent="0.3">
      <c r="A483" s="277">
        <v>480</v>
      </c>
      <c r="B483" t="s">
        <v>21042</v>
      </c>
      <c r="C483" s="277">
        <v>25</v>
      </c>
      <c r="D483" s="278" t="s">
        <v>1509</v>
      </c>
      <c r="E483" s="277">
        <v>3</v>
      </c>
      <c r="F483" s="277">
        <v>30</v>
      </c>
      <c r="G483" s="277">
        <v>15</v>
      </c>
      <c r="H483" s="277">
        <v>29</v>
      </c>
      <c r="I483" s="277">
        <v>23</v>
      </c>
      <c r="J483" s="277">
        <v>1</v>
      </c>
      <c r="K483" s="277">
        <v>0</v>
      </c>
      <c r="L483" s="277">
        <v>0</v>
      </c>
      <c r="M483" s="277">
        <v>17</v>
      </c>
      <c r="N483" s="277">
        <v>4</v>
      </c>
      <c r="O483" s="277">
        <v>3</v>
      </c>
      <c r="P483" s="277">
        <v>0</v>
      </c>
      <c r="Q483" s="277">
        <v>0</v>
      </c>
      <c r="R483" s="277">
        <v>0</v>
      </c>
      <c r="S483" s="277">
        <v>0</v>
      </c>
      <c r="T483" s="277">
        <v>0</v>
      </c>
      <c r="U483" s="277">
        <v>7</v>
      </c>
      <c r="V483" s="277">
        <v>1</v>
      </c>
      <c r="W483" s="279" t="e">
        <f t="shared" si="7"/>
        <v>#REF!</v>
      </c>
      <c r="X483" s="279" t="s">
        <v>16065</v>
      </c>
      <c r="Y4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483" s="279">
        <f>IF(MAX(tbl2020POS[[#This Row],[P]:[PR]])=tbl2020POS[[#This Row],[P]],1,0)</f>
        <v>0</v>
      </c>
      <c r="AA483" s="279">
        <f>IF(tbl2020POS[[#This Row],[QUALP]]=1,IF(tbl2020POS[[#This Row],[GS]]&gt;=GS_TO_QUALIFY,1,0),0)</f>
        <v>0</v>
      </c>
      <c r="AB483" s="279">
        <f>IF(tbl2020POS[[#This Row],[QUALP]]=1,IF(tbl2020POS[[#This Row],[G]]-tbl2020POS[[#This Row],[GS]]&gt;=RP_APP_TO_QUALIFY,1,0),0)</f>
        <v>0</v>
      </c>
      <c r="AC483" s="279" t="e">
        <f>IF(tbl2020POS[[#This Row],[C]]&gt;=GAMES_TO_QUALIFY,1,IF(tbl2020POS[[#This Row],[PRIMPOS]]="C",1,0))</f>
        <v>#REF!</v>
      </c>
      <c r="AD483" s="279" t="e">
        <f>IF(tbl2020POS[[#This Row],[1B]]&gt;=GAMES_TO_QUALIFY,1,IF(tbl2020POS[[#This Row],[PRIMPOS]]="1B",1,0))</f>
        <v>#REF!</v>
      </c>
      <c r="AE483" s="279" t="e">
        <f>IF(tbl2020POS[[#This Row],[2B]]&gt;=GAMES_TO_QUALIFY,1,IF(tbl2020POS[[#This Row],[PRIMPOS]]="2B",1,0))</f>
        <v>#REF!</v>
      </c>
      <c r="AF483" s="279" t="e">
        <f>IF(tbl2020POS[[#This Row],[3B]]&gt;=GAMES_TO_QUALIFY,1,IF(tbl2020POS[[#This Row],[PRIMPOS]]="3B",1,0))</f>
        <v>#REF!</v>
      </c>
      <c r="AG483" s="279" t="e">
        <f>IF(tbl2020POS[[#This Row],[SS]]&gt;=GAMES_TO_QUALIFY,1,IF(tbl2020POS[[#This Row],[PRIMPOS]]="SS",1,0))</f>
        <v>#REF!</v>
      </c>
      <c r="AH483" s="279" t="e">
        <f>IF(tbl2020POS[[#This Row],[LF]]&gt;=GAMES_TO_QUALIFY,1,0)</f>
        <v>#REF!</v>
      </c>
      <c r="AI483" s="279" t="e">
        <f>IF(tbl2020POS[[#This Row],[CF]]&gt;=GAMES_TO_QUALIFY,1,0)</f>
        <v>#REF!</v>
      </c>
      <c r="AJ483" s="279" t="e">
        <f>IF(tbl2020POS[[#This Row],[RF]]&gt;=GAMES_TO_QUALIFY,1,0)</f>
        <v>#REF!</v>
      </c>
      <c r="AK483" s="279" t="e">
        <f>IF(tbl2020POS[[#This Row],[OF]]&gt;=GAMES_TO_QUALIFY,1,IF(tbl2020POS[[#This Row],[PRIMPOS]]="OF",1,0))</f>
        <v>#REF!</v>
      </c>
      <c r="AL483" s="279" t="e">
        <f>IF(tbl2020POS[[#This Row],[DH]]&gt;=GAMES_TO_QUALIFY,1,IF(tbl2020POS[[#This Row],[PRIMPOS]]="DH",1,0))</f>
        <v>#REF!</v>
      </c>
      <c r="AM483" s="279" t="e" cm="1">
        <f t="array" aca="1" ref="AM4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3" s="280" t="str">
        <f>IFERROR(LEFT(tbl2020POS[[#This Row],[POSROUGH]],LEN(tbl2020POS[[#This Row],[POSROUGH]])-1),"")</f>
        <v/>
      </c>
      <c r="AP48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4" spans="1:42" x14ac:dyDescent="0.3">
      <c r="A484" s="277">
        <v>481</v>
      </c>
      <c r="B484" t="s">
        <v>21043</v>
      </c>
      <c r="C484" s="277">
        <v>26</v>
      </c>
      <c r="D484" s="278" t="s">
        <v>1426</v>
      </c>
      <c r="E484" s="277">
        <v>3</v>
      </c>
      <c r="F484" s="277">
        <v>57</v>
      </c>
      <c r="G484" s="277">
        <v>52</v>
      </c>
      <c r="H484" s="277">
        <v>57</v>
      </c>
      <c r="I484" s="277">
        <v>54</v>
      </c>
      <c r="J484" s="277">
        <v>0</v>
      </c>
      <c r="K484" s="277">
        <v>0</v>
      </c>
      <c r="L484" s="277">
        <v>1</v>
      </c>
      <c r="M484" s="277">
        <v>0</v>
      </c>
      <c r="N484" s="277">
        <v>0</v>
      </c>
      <c r="O484" s="277">
        <v>0</v>
      </c>
      <c r="P484" s="277">
        <v>53</v>
      </c>
      <c r="Q484" s="277">
        <v>0</v>
      </c>
      <c r="R484" s="277">
        <v>0</v>
      </c>
      <c r="S484" s="277">
        <v>53</v>
      </c>
      <c r="T484" s="277">
        <v>3</v>
      </c>
      <c r="U484" s="277">
        <v>4</v>
      </c>
      <c r="V484" s="277">
        <v>0</v>
      </c>
      <c r="W484" s="279" t="e">
        <f t="shared" si="7"/>
        <v>#REF!</v>
      </c>
      <c r="X484" s="279" t="s">
        <v>15418</v>
      </c>
      <c r="Y4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84" s="279">
        <f>IF(MAX(tbl2020POS[[#This Row],[P]:[PR]])=tbl2020POS[[#This Row],[P]],1,0)</f>
        <v>0</v>
      </c>
      <c r="AA484" s="279">
        <f>IF(tbl2020POS[[#This Row],[QUALP]]=1,IF(tbl2020POS[[#This Row],[GS]]&gt;=GS_TO_QUALIFY,1,0),0)</f>
        <v>0</v>
      </c>
      <c r="AB484" s="279">
        <f>IF(tbl2020POS[[#This Row],[QUALP]]=1,IF(tbl2020POS[[#This Row],[G]]-tbl2020POS[[#This Row],[GS]]&gt;=RP_APP_TO_QUALIFY,1,0),0)</f>
        <v>0</v>
      </c>
      <c r="AC484" s="279" t="e">
        <f>IF(tbl2020POS[[#This Row],[C]]&gt;=GAMES_TO_QUALIFY,1,IF(tbl2020POS[[#This Row],[PRIMPOS]]="C",1,0))</f>
        <v>#REF!</v>
      </c>
      <c r="AD484" s="279" t="e">
        <f>IF(tbl2020POS[[#This Row],[1B]]&gt;=GAMES_TO_QUALIFY,1,IF(tbl2020POS[[#This Row],[PRIMPOS]]="1B",1,0))</f>
        <v>#REF!</v>
      </c>
      <c r="AE484" s="279" t="e">
        <f>IF(tbl2020POS[[#This Row],[2B]]&gt;=GAMES_TO_QUALIFY,1,IF(tbl2020POS[[#This Row],[PRIMPOS]]="2B",1,0))</f>
        <v>#REF!</v>
      </c>
      <c r="AF484" s="279" t="e">
        <f>IF(tbl2020POS[[#This Row],[3B]]&gt;=GAMES_TO_QUALIFY,1,IF(tbl2020POS[[#This Row],[PRIMPOS]]="3B",1,0))</f>
        <v>#REF!</v>
      </c>
      <c r="AG484" s="279" t="e">
        <f>IF(tbl2020POS[[#This Row],[SS]]&gt;=GAMES_TO_QUALIFY,1,IF(tbl2020POS[[#This Row],[PRIMPOS]]="SS",1,0))</f>
        <v>#REF!</v>
      </c>
      <c r="AH484" s="279" t="e">
        <f>IF(tbl2020POS[[#This Row],[LF]]&gt;=GAMES_TO_QUALIFY,1,0)</f>
        <v>#REF!</v>
      </c>
      <c r="AI484" s="279" t="e">
        <f>IF(tbl2020POS[[#This Row],[CF]]&gt;=GAMES_TO_QUALIFY,1,0)</f>
        <v>#REF!</v>
      </c>
      <c r="AJ484" s="279" t="e">
        <f>IF(tbl2020POS[[#This Row],[RF]]&gt;=GAMES_TO_QUALIFY,1,0)</f>
        <v>#REF!</v>
      </c>
      <c r="AK484" s="279" t="e">
        <f>IF(tbl2020POS[[#This Row],[OF]]&gt;=GAMES_TO_QUALIFY,1,IF(tbl2020POS[[#This Row],[PRIMPOS]]="OF",1,0))</f>
        <v>#REF!</v>
      </c>
      <c r="AL484" s="279" t="e">
        <f>IF(tbl2020POS[[#This Row],[DH]]&gt;=GAMES_TO_QUALIFY,1,IF(tbl2020POS[[#This Row],[PRIMPOS]]="DH",1,0))</f>
        <v>#REF!</v>
      </c>
      <c r="AM484" s="279" t="e" cm="1">
        <f t="array" aca="1" ref="AM4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4" s="280" t="str">
        <f>IFERROR(LEFT(tbl2020POS[[#This Row],[POSROUGH]],LEN(tbl2020POS[[#This Row],[POSROUGH]])-1),"")</f>
        <v/>
      </c>
      <c r="AP48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5" spans="1:42" x14ac:dyDescent="0.3">
      <c r="A485" s="277">
        <v>482</v>
      </c>
      <c r="B485" t="s">
        <v>21044</v>
      </c>
      <c r="C485" s="277">
        <v>36</v>
      </c>
      <c r="D485" s="278" t="s">
        <v>1376</v>
      </c>
      <c r="E485" s="277">
        <v>5</v>
      </c>
      <c r="F485" s="277">
        <v>57</v>
      </c>
      <c r="G485" s="277">
        <v>56</v>
      </c>
      <c r="H485" s="277">
        <v>57</v>
      </c>
      <c r="I485" s="277">
        <v>55</v>
      </c>
      <c r="J485" s="277">
        <v>0</v>
      </c>
      <c r="K485" s="277">
        <v>0</v>
      </c>
      <c r="L485" s="277">
        <v>55</v>
      </c>
      <c r="M485" s="277">
        <v>0</v>
      </c>
      <c r="N485" s="277">
        <v>0</v>
      </c>
      <c r="O485" s="277">
        <v>0</v>
      </c>
      <c r="P485" s="277">
        <v>0</v>
      </c>
      <c r="Q485" s="277">
        <v>0</v>
      </c>
      <c r="R485" s="277">
        <v>0</v>
      </c>
      <c r="S485" s="277">
        <v>0</v>
      </c>
      <c r="T485" s="277">
        <v>2</v>
      </c>
      <c r="U485" s="277">
        <v>1</v>
      </c>
      <c r="V485" s="277">
        <v>0</v>
      </c>
      <c r="W485" s="279" t="e">
        <f t="shared" si="7"/>
        <v>#REF!</v>
      </c>
      <c r="X485" s="279" t="s">
        <v>12551</v>
      </c>
      <c r="Y4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5" s="279">
        <f>IF(MAX(tbl2020POS[[#This Row],[P]:[PR]])=tbl2020POS[[#This Row],[P]],1,0)</f>
        <v>0</v>
      </c>
      <c r="AA485" s="279">
        <f>IF(tbl2020POS[[#This Row],[QUALP]]=1,IF(tbl2020POS[[#This Row],[GS]]&gt;=GS_TO_QUALIFY,1,0),0)</f>
        <v>0</v>
      </c>
      <c r="AB485" s="279">
        <f>IF(tbl2020POS[[#This Row],[QUALP]]=1,IF(tbl2020POS[[#This Row],[G]]-tbl2020POS[[#This Row],[GS]]&gt;=RP_APP_TO_QUALIFY,1,0),0)</f>
        <v>0</v>
      </c>
      <c r="AC485" s="279" t="e">
        <f>IF(tbl2020POS[[#This Row],[C]]&gt;=GAMES_TO_QUALIFY,1,IF(tbl2020POS[[#This Row],[PRIMPOS]]="C",1,0))</f>
        <v>#REF!</v>
      </c>
      <c r="AD485" s="279" t="e">
        <f>IF(tbl2020POS[[#This Row],[1B]]&gt;=GAMES_TO_QUALIFY,1,IF(tbl2020POS[[#This Row],[PRIMPOS]]="1B",1,0))</f>
        <v>#REF!</v>
      </c>
      <c r="AE485" s="279" t="e">
        <f>IF(tbl2020POS[[#This Row],[2B]]&gt;=GAMES_TO_QUALIFY,1,IF(tbl2020POS[[#This Row],[PRIMPOS]]="2B",1,0))</f>
        <v>#REF!</v>
      </c>
      <c r="AF485" s="279" t="e">
        <f>IF(tbl2020POS[[#This Row],[3B]]&gt;=GAMES_TO_QUALIFY,1,IF(tbl2020POS[[#This Row],[PRIMPOS]]="3B",1,0))</f>
        <v>#REF!</v>
      </c>
      <c r="AG485" s="279" t="e">
        <f>IF(tbl2020POS[[#This Row],[SS]]&gt;=GAMES_TO_QUALIFY,1,IF(tbl2020POS[[#This Row],[PRIMPOS]]="SS",1,0))</f>
        <v>#REF!</v>
      </c>
      <c r="AH485" s="279" t="e">
        <f>IF(tbl2020POS[[#This Row],[LF]]&gt;=GAMES_TO_QUALIFY,1,0)</f>
        <v>#REF!</v>
      </c>
      <c r="AI485" s="279" t="e">
        <f>IF(tbl2020POS[[#This Row],[CF]]&gt;=GAMES_TO_QUALIFY,1,0)</f>
        <v>#REF!</v>
      </c>
      <c r="AJ485" s="279" t="e">
        <f>IF(tbl2020POS[[#This Row],[RF]]&gt;=GAMES_TO_QUALIFY,1,0)</f>
        <v>#REF!</v>
      </c>
      <c r="AK485" s="279" t="e">
        <f>IF(tbl2020POS[[#This Row],[OF]]&gt;=GAMES_TO_QUALIFY,1,IF(tbl2020POS[[#This Row],[PRIMPOS]]="OF",1,0))</f>
        <v>#REF!</v>
      </c>
      <c r="AL485" s="279" t="e">
        <f>IF(tbl2020POS[[#This Row],[DH]]&gt;=GAMES_TO_QUALIFY,1,IF(tbl2020POS[[#This Row],[PRIMPOS]]="DH",1,0))</f>
        <v>#REF!</v>
      </c>
      <c r="AM485" s="279" t="e" cm="1">
        <f t="array" aca="1" ref="AM4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5" s="280" t="str">
        <f>IFERROR(LEFT(tbl2020POS[[#This Row],[POSROUGH]],LEN(tbl2020POS[[#This Row],[POSROUGH]])-1),"")</f>
        <v/>
      </c>
      <c r="AP48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6" spans="1:42" x14ac:dyDescent="0.3">
      <c r="A486" s="277">
        <v>483</v>
      </c>
      <c r="B486" t="s">
        <v>21045</v>
      </c>
      <c r="C486" s="277">
        <v>25</v>
      </c>
      <c r="D486" s="278" t="s">
        <v>20567</v>
      </c>
      <c r="E486" s="277">
        <v>2</v>
      </c>
      <c r="F486" s="277">
        <v>4</v>
      </c>
      <c r="G486" s="277">
        <v>3</v>
      </c>
      <c r="H486" s="277">
        <v>4</v>
      </c>
      <c r="I486" s="277">
        <v>3</v>
      </c>
      <c r="J486" s="277">
        <v>0</v>
      </c>
      <c r="K486" s="277">
        <v>0</v>
      </c>
      <c r="L486" s="277">
        <v>0</v>
      </c>
      <c r="M486" s="277">
        <v>0</v>
      </c>
      <c r="N486" s="277">
        <v>3</v>
      </c>
      <c r="O486" s="277">
        <v>0</v>
      </c>
      <c r="P486" s="277">
        <v>0</v>
      </c>
      <c r="Q486" s="277">
        <v>0</v>
      </c>
      <c r="R486" s="277">
        <v>0</v>
      </c>
      <c r="S486" s="277">
        <v>0</v>
      </c>
      <c r="T486" s="277">
        <v>1</v>
      </c>
      <c r="U486" s="277">
        <v>0</v>
      </c>
      <c r="V486" s="277">
        <v>1</v>
      </c>
      <c r="W486" s="279" t="e">
        <f t="shared" si="7"/>
        <v>#REF!</v>
      </c>
      <c r="X486" s="279" t="s">
        <v>16070</v>
      </c>
      <c r="Y4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486" s="279">
        <f>IF(MAX(tbl2020POS[[#This Row],[P]:[PR]])=tbl2020POS[[#This Row],[P]],1,0)</f>
        <v>0</v>
      </c>
      <c r="AA486" s="279">
        <f>IF(tbl2020POS[[#This Row],[QUALP]]=1,IF(tbl2020POS[[#This Row],[GS]]&gt;=GS_TO_QUALIFY,1,0),0)</f>
        <v>0</v>
      </c>
      <c r="AB486" s="279">
        <f>IF(tbl2020POS[[#This Row],[QUALP]]=1,IF(tbl2020POS[[#This Row],[G]]-tbl2020POS[[#This Row],[GS]]&gt;=RP_APP_TO_QUALIFY,1,0),0)</f>
        <v>0</v>
      </c>
      <c r="AC486" s="279" t="e">
        <f>IF(tbl2020POS[[#This Row],[C]]&gt;=GAMES_TO_QUALIFY,1,IF(tbl2020POS[[#This Row],[PRIMPOS]]="C",1,0))</f>
        <v>#REF!</v>
      </c>
      <c r="AD486" s="279" t="e">
        <f>IF(tbl2020POS[[#This Row],[1B]]&gt;=GAMES_TO_QUALIFY,1,IF(tbl2020POS[[#This Row],[PRIMPOS]]="1B",1,0))</f>
        <v>#REF!</v>
      </c>
      <c r="AE486" s="279" t="e">
        <f>IF(tbl2020POS[[#This Row],[2B]]&gt;=GAMES_TO_QUALIFY,1,IF(tbl2020POS[[#This Row],[PRIMPOS]]="2B",1,0))</f>
        <v>#REF!</v>
      </c>
      <c r="AF486" s="279" t="e">
        <f>IF(tbl2020POS[[#This Row],[3B]]&gt;=GAMES_TO_QUALIFY,1,IF(tbl2020POS[[#This Row],[PRIMPOS]]="3B",1,0))</f>
        <v>#REF!</v>
      </c>
      <c r="AG486" s="279" t="e">
        <f>IF(tbl2020POS[[#This Row],[SS]]&gt;=GAMES_TO_QUALIFY,1,IF(tbl2020POS[[#This Row],[PRIMPOS]]="SS",1,0))</f>
        <v>#REF!</v>
      </c>
      <c r="AH486" s="279" t="e">
        <f>IF(tbl2020POS[[#This Row],[LF]]&gt;=GAMES_TO_QUALIFY,1,0)</f>
        <v>#REF!</v>
      </c>
      <c r="AI486" s="279" t="e">
        <f>IF(tbl2020POS[[#This Row],[CF]]&gt;=GAMES_TO_QUALIFY,1,0)</f>
        <v>#REF!</v>
      </c>
      <c r="AJ486" s="279" t="e">
        <f>IF(tbl2020POS[[#This Row],[RF]]&gt;=GAMES_TO_QUALIFY,1,0)</f>
        <v>#REF!</v>
      </c>
      <c r="AK486" s="279" t="e">
        <f>IF(tbl2020POS[[#This Row],[OF]]&gt;=GAMES_TO_QUALIFY,1,IF(tbl2020POS[[#This Row],[PRIMPOS]]="OF",1,0))</f>
        <v>#REF!</v>
      </c>
      <c r="AL486" s="279" t="e">
        <f>IF(tbl2020POS[[#This Row],[DH]]&gt;=GAMES_TO_QUALIFY,1,IF(tbl2020POS[[#This Row],[PRIMPOS]]="DH",1,0))</f>
        <v>#REF!</v>
      </c>
      <c r="AM486" s="279" t="e" cm="1">
        <f t="array" aca="1" ref="AM4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6" s="280" t="str">
        <f>IFERROR(LEFT(tbl2020POS[[#This Row],[POSROUGH]],LEN(tbl2020POS[[#This Row],[POSROUGH]])-1),"")</f>
        <v/>
      </c>
      <c r="AP48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7" spans="1:42" x14ac:dyDescent="0.3">
      <c r="A487" s="277">
        <v>484</v>
      </c>
      <c r="B487" t="s">
        <v>21046</v>
      </c>
      <c r="C487" s="277">
        <v>24</v>
      </c>
      <c r="D487" s="278" t="s">
        <v>1413</v>
      </c>
      <c r="E487" s="277" t="s">
        <v>20557</v>
      </c>
      <c r="F487" s="277">
        <v>1</v>
      </c>
      <c r="G487" s="277">
        <v>0</v>
      </c>
      <c r="H487" s="277">
        <v>0</v>
      </c>
      <c r="I487" s="277">
        <v>1</v>
      </c>
      <c r="J487" s="277">
        <v>1</v>
      </c>
      <c r="K487" s="277">
        <v>0</v>
      </c>
      <c r="L487" s="277">
        <v>0</v>
      </c>
      <c r="M487" s="277">
        <v>0</v>
      </c>
      <c r="N487" s="277">
        <v>0</v>
      </c>
      <c r="O487" s="277">
        <v>0</v>
      </c>
      <c r="P487" s="277">
        <v>0</v>
      </c>
      <c r="Q487" s="277">
        <v>0</v>
      </c>
      <c r="R487" s="277">
        <v>0</v>
      </c>
      <c r="S487" s="277">
        <v>0</v>
      </c>
      <c r="T487" s="277">
        <v>0</v>
      </c>
      <c r="U487" s="277">
        <v>0</v>
      </c>
      <c r="V487" s="277">
        <v>0</v>
      </c>
      <c r="W487" s="279" t="e">
        <f t="shared" si="7"/>
        <v>#REF!</v>
      </c>
      <c r="X487" s="279" t="s">
        <v>21923</v>
      </c>
      <c r="Y4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7" s="279">
        <f>IF(MAX(tbl2020POS[[#This Row],[P]:[PR]])=tbl2020POS[[#This Row],[P]],1,0)</f>
        <v>1</v>
      </c>
      <c r="AA487" s="279">
        <f>IF(tbl2020POS[[#This Row],[QUALP]]=1,IF(tbl2020POS[[#This Row],[GS]]&gt;=GS_TO_QUALIFY,1,0),0)</f>
        <v>0</v>
      </c>
      <c r="AB487" s="279">
        <f>IF(tbl2020POS[[#This Row],[QUALP]]=1,IF(tbl2020POS[[#This Row],[G]]-tbl2020POS[[#This Row],[GS]]&gt;=RP_APP_TO_QUALIFY,1,0),0)</f>
        <v>0</v>
      </c>
      <c r="AC487" s="279" t="e">
        <f>IF(tbl2020POS[[#This Row],[C]]&gt;=GAMES_TO_QUALIFY,1,IF(tbl2020POS[[#This Row],[PRIMPOS]]="C",1,0))</f>
        <v>#REF!</v>
      </c>
      <c r="AD487" s="279" t="e">
        <f>IF(tbl2020POS[[#This Row],[1B]]&gt;=GAMES_TO_QUALIFY,1,IF(tbl2020POS[[#This Row],[PRIMPOS]]="1B",1,0))</f>
        <v>#REF!</v>
      </c>
      <c r="AE487" s="279" t="e">
        <f>IF(tbl2020POS[[#This Row],[2B]]&gt;=GAMES_TO_QUALIFY,1,IF(tbl2020POS[[#This Row],[PRIMPOS]]="2B",1,0))</f>
        <v>#REF!</v>
      </c>
      <c r="AF487" s="279" t="e">
        <f>IF(tbl2020POS[[#This Row],[3B]]&gt;=GAMES_TO_QUALIFY,1,IF(tbl2020POS[[#This Row],[PRIMPOS]]="3B",1,0))</f>
        <v>#REF!</v>
      </c>
      <c r="AG487" s="279" t="e">
        <f>IF(tbl2020POS[[#This Row],[SS]]&gt;=GAMES_TO_QUALIFY,1,IF(tbl2020POS[[#This Row],[PRIMPOS]]="SS",1,0))</f>
        <v>#REF!</v>
      </c>
      <c r="AH487" s="279" t="e">
        <f>IF(tbl2020POS[[#This Row],[LF]]&gt;=GAMES_TO_QUALIFY,1,0)</f>
        <v>#REF!</v>
      </c>
      <c r="AI487" s="279" t="e">
        <f>IF(tbl2020POS[[#This Row],[CF]]&gt;=GAMES_TO_QUALIFY,1,0)</f>
        <v>#REF!</v>
      </c>
      <c r="AJ487" s="279" t="e">
        <f>IF(tbl2020POS[[#This Row],[RF]]&gt;=GAMES_TO_QUALIFY,1,0)</f>
        <v>#REF!</v>
      </c>
      <c r="AK487" s="279" t="e">
        <f>IF(tbl2020POS[[#This Row],[OF]]&gt;=GAMES_TO_QUALIFY,1,IF(tbl2020POS[[#This Row],[PRIMPOS]]="OF",1,0))</f>
        <v>#REF!</v>
      </c>
      <c r="AL487" s="279" t="e">
        <f>IF(tbl2020POS[[#This Row],[DH]]&gt;=GAMES_TO_QUALIFY,1,IF(tbl2020POS[[#This Row],[PRIMPOS]]="DH",1,0))</f>
        <v>#REF!</v>
      </c>
      <c r="AM487" s="279" t="str" cm="1">
        <f t="array" aca="1" ref="AM4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7" s="280" t="str">
        <f>IFERROR(LEFT(tbl2020POS[[#This Row],[POSROUGH]],LEN(tbl2020POS[[#This Row],[POSROUGH]])-1),"")</f>
        <v/>
      </c>
      <c r="AP48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88" spans="1:42" x14ac:dyDescent="0.3">
      <c r="A488" s="277">
        <v>485</v>
      </c>
      <c r="B488" t="s">
        <v>21047</v>
      </c>
      <c r="C488" s="277">
        <v>25</v>
      </c>
      <c r="D488" s="278" t="s">
        <v>1430</v>
      </c>
      <c r="E488" s="277">
        <v>3</v>
      </c>
      <c r="F488" s="277">
        <v>26</v>
      </c>
      <c r="G488" s="277">
        <v>23</v>
      </c>
      <c r="H488" s="277">
        <v>26</v>
      </c>
      <c r="I488" s="277">
        <v>24</v>
      </c>
      <c r="J488" s="277">
        <v>0</v>
      </c>
      <c r="K488" s="277">
        <v>0</v>
      </c>
      <c r="L488" s="277">
        <v>24</v>
      </c>
      <c r="M488" s="277">
        <v>0</v>
      </c>
      <c r="N488" s="277">
        <v>0</v>
      </c>
      <c r="O488" s="277">
        <v>0</v>
      </c>
      <c r="P488" s="277">
        <v>0</v>
      </c>
      <c r="Q488" s="277">
        <v>0</v>
      </c>
      <c r="R488" s="277">
        <v>0</v>
      </c>
      <c r="S488" s="277">
        <v>0</v>
      </c>
      <c r="T488" s="277">
        <v>0</v>
      </c>
      <c r="U488" s="277">
        <v>2</v>
      </c>
      <c r="V488" s="277">
        <v>0</v>
      </c>
      <c r="W488" s="279" t="e">
        <f t="shared" si="7"/>
        <v>#REF!</v>
      </c>
      <c r="X488" s="279" t="s">
        <v>14581</v>
      </c>
      <c r="Y4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8" s="279">
        <f>IF(MAX(tbl2020POS[[#This Row],[P]:[PR]])=tbl2020POS[[#This Row],[P]],1,0)</f>
        <v>0</v>
      </c>
      <c r="AA488" s="279">
        <f>IF(tbl2020POS[[#This Row],[QUALP]]=1,IF(tbl2020POS[[#This Row],[GS]]&gt;=GS_TO_QUALIFY,1,0),0)</f>
        <v>0</v>
      </c>
      <c r="AB488" s="279">
        <f>IF(tbl2020POS[[#This Row],[QUALP]]=1,IF(tbl2020POS[[#This Row],[G]]-tbl2020POS[[#This Row],[GS]]&gt;=RP_APP_TO_QUALIFY,1,0),0)</f>
        <v>0</v>
      </c>
      <c r="AC488" s="279" t="e">
        <f>IF(tbl2020POS[[#This Row],[C]]&gt;=GAMES_TO_QUALIFY,1,IF(tbl2020POS[[#This Row],[PRIMPOS]]="C",1,0))</f>
        <v>#REF!</v>
      </c>
      <c r="AD488" s="279" t="e">
        <f>IF(tbl2020POS[[#This Row],[1B]]&gt;=GAMES_TO_QUALIFY,1,IF(tbl2020POS[[#This Row],[PRIMPOS]]="1B",1,0))</f>
        <v>#REF!</v>
      </c>
      <c r="AE488" s="279" t="e">
        <f>IF(tbl2020POS[[#This Row],[2B]]&gt;=GAMES_TO_QUALIFY,1,IF(tbl2020POS[[#This Row],[PRIMPOS]]="2B",1,0))</f>
        <v>#REF!</v>
      </c>
      <c r="AF488" s="279" t="e">
        <f>IF(tbl2020POS[[#This Row],[3B]]&gt;=GAMES_TO_QUALIFY,1,IF(tbl2020POS[[#This Row],[PRIMPOS]]="3B",1,0))</f>
        <v>#REF!</v>
      </c>
      <c r="AG488" s="279" t="e">
        <f>IF(tbl2020POS[[#This Row],[SS]]&gt;=GAMES_TO_QUALIFY,1,IF(tbl2020POS[[#This Row],[PRIMPOS]]="SS",1,0))</f>
        <v>#REF!</v>
      </c>
      <c r="AH488" s="279" t="e">
        <f>IF(tbl2020POS[[#This Row],[LF]]&gt;=GAMES_TO_QUALIFY,1,0)</f>
        <v>#REF!</v>
      </c>
      <c r="AI488" s="279" t="e">
        <f>IF(tbl2020POS[[#This Row],[CF]]&gt;=GAMES_TO_QUALIFY,1,0)</f>
        <v>#REF!</v>
      </c>
      <c r="AJ488" s="279" t="e">
        <f>IF(tbl2020POS[[#This Row],[RF]]&gt;=GAMES_TO_QUALIFY,1,0)</f>
        <v>#REF!</v>
      </c>
      <c r="AK488" s="279" t="e">
        <f>IF(tbl2020POS[[#This Row],[OF]]&gt;=GAMES_TO_QUALIFY,1,IF(tbl2020POS[[#This Row],[PRIMPOS]]="OF",1,0))</f>
        <v>#REF!</v>
      </c>
      <c r="AL488" s="279" t="e">
        <f>IF(tbl2020POS[[#This Row],[DH]]&gt;=GAMES_TO_QUALIFY,1,IF(tbl2020POS[[#This Row],[PRIMPOS]]="DH",1,0))</f>
        <v>#REF!</v>
      </c>
      <c r="AM488" s="279" t="e" cm="1">
        <f t="array" aca="1" ref="AM4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8" s="280" t="str">
        <f>IFERROR(LEFT(tbl2020POS[[#This Row],[POSROUGH]],LEN(tbl2020POS[[#This Row],[POSROUGH]])-1),"")</f>
        <v/>
      </c>
      <c r="AP48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9" spans="1:42" x14ac:dyDescent="0.3">
      <c r="A489" s="277">
        <v>486</v>
      </c>
      <c r="B489" t="s">
        <v>21048</v>
      </c>
      <c r="C489" s="277">
        <v>31</v>
      </c>
      <c r="D489" s="278" t="s">
        <v>1437</v>
      </c>
      <c r="E489" s="277">
        <v>8</v>
      </c>
      <c r="F489" s="277">
        <v>43</v>
      </c>
      <c r="G489" s="277">
        <v>35</v>
      </c>
      <c r="H489" s="277">
        <v>42</v>
      </c>
      <c r="I489" s="277">
        <v>40</v>
      </c>
      <c r="J489" s="277">
        <v>1</v>
      </c>
      <c r="K489" s="277">
        <v>0</v>
      </c>
      <c r="L489" s="277">
        <v>30</v>
      </c>
      <c r="M489" s="277">
        <v>0</v>
      </c>
      <c r="N489" s="277">
        <v>11</v>
      </c>
      <c r="O489" s="277">
        <v>0</v>
      </c>
      <c r="P489" s="277">
        <v>0</v>
      </c>
      <c r="Q489" s="277">
        <v>0</v>
      </c>
      <c r="R489" s="277">
        <v>0</v>
      </c>
      <c r="S489" s="277">
        <v>0</v>
      </c>
      <c r="T489" s="277">
        <v>1</v>
      </c>
      <c r="U489" s="277">
        <v>7</v>
      </c>
      <c r="V489" s="277">
        <v>0</v>
      </c>
      <c r="W489" s="279" t="e">
        <f t="shared" si="7"/>
        <v>#REF!</v>
      </c>
      <c r="X489" s="279" t="s">
        <v>2145</v>
      </c>
      <c r="Y4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9" s="279">
        <f>IF(MAX(tbl2020POS[[#This Row],[P]:[PR]])=tbl2020POS[[#This Row],[P]],1,0)</f>
        <v>0</v>
      </c>
      <c r="AA489" s="279">
        <f>IF(tbl2020POS[[#This Row],[QUALP]]=1,IF(tbl2020POS[[#This Row],[GS]]&gt;=GS_TO_QUALIFY,1,0),0)</f>
        <v>0</v>
      </c>
      <c r="AB489" s="279">
        <f>IF(tbl2020POS[[#This Row],[QUALP]]=1,IF(tbl2020POS[[#This Row],[G]]-tbl2020POS[[#This Row],[GS]]&gt;=RP_APP_TO_QUALIFY,1,0),0)</f>
        <v>0</v>
      </c>
      <c r="AC489" s="279" t="e">
        <f>IF(tbl2020POS[[#This Row],[C]]&gt;=GAMES_TO_QUALIFY,1,IF(tbl2020POS[[#This Row],[PRIMPOS]]="C",1,0))</f>
        <v>#REF!</v>
      </c>
      <c r="AD489" s="279" t="e">
        <f>IF(tbl2020POS[[#This Row],[1B]]&gt;=GAMES_TO_QUALIFY,1,IF(tbl2020POS[[#This Row],[PRIMPOS]]="1B",1,0))</f>
        <v>#REF!</v>
      </c>
      <c r="AE489" s="279" t="e">
        <f>IF(tbl2020POS[[#This Row],[2B]]&gt;=GAMES_TO_QUALIFY,1,IF(tbl2020POS[[#This Row],[PRIMPOS]]="2B",1,0))</f>
        <v>#REF!</v>
      </c>
      <c r="AF489" s="279" t="e">
        <f>IF(tbl2020POS[[#This Row],[3B]]&gt;=GAMES_TO_QUALIFY,1,IF(tbl2020POS[[#This Row],[PRIMPOS]]="3B",1,0))</f>
        <v>#REF!</v>
      </c>
      <c r="AG489" s="279" t="e">
        <f>IF(tbl2020POS[[#This Row],[SS]]&gt;=GAMES_TO_QUALIFY,1,IF(tbl2020POS[[#This Row],[PRIMPOS]]="SS",1,0))</f>
        <v>#REF!</v>
      </c>
      <c r="AH489" s="279" t="e">
        <f>IF(tbl2020POS[[#This Row],[LF]]&gt;=GAMES_TO_QUALIFY,1,0)</f>
        <v>#REF!</v>
      </c>
      <c r="AI489" s="279" t="e">
        <f>IF(tbl2020POS[[#This Row],[CF]]&gt;=GAMES_TO_QUALIFY,1,0)</f>
        <v>#REF!</v>
      </c>
      <c r="AJ489" s="279" t="e">
        <f>IF(tbl2020POS[[#This Row],[RF]]&gt;=GAMES_TO_QUALIFY,1,0)</f>
        <v>#REF!</v>
      </c>
      <c r="AK489" s="279" t="e">
        <f>IF(tbl2020POS[[#This Row],[OF]]&gt;=GAMES_TO_QUALIFY,1,IF(tbl2020POS[[#This Row],[PRIMPOS]]="OF",1,0))</f>
        <v>#REF!</v>
      </c>
      <c r="AL489" s="279" t="e">
        <f>IF(tbl2020POS[[#This Row],[DH]]&gt;=GAMES_TO_QUALIFY,1,IF(tbl2020POS[[#This Row],[PRIMPOS]]="DH",1,0))</f>
        <v>#REF!</v>
      </c>
      <c r="AM489" s="279" t="e" cm="1">
        <f t="array" aca="1" ref="AM4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9" s="280" t="str">
        <f>IFERROR(LEFT(tbl2020POS[[#This Row],[POSROUGH]],LEN(tbl2020POS[[#This Row],[POSROUGH]])-1),"")</f>
        <v/>
      </c>
      <c r="AP48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0" spans="1:42" x14ac:dyDescent="0.3">
      <c r="A490" s="277">
        <v>487</v>
      </c>
      <c r="B490" t="s">
        <v>21049</v>
      </c>
      <c r="C490" s="277">
        <v>27</v>
      </c>
      <c r="D490" s="278" t="s">
        <v>1405</v>
      </c>
      <c r="E490" s="277">
        <v>3</v>
      </c>
      <c r="F490" s="277">
        <v>7</v>
      </c>
      <c r="G490" s="277">
        <v>5</v>
      </c>
      <c r="H490" s="277">
        <v>7</v>
      </c>
      <c r="I490" s="277">
        <v>7</v>
      </c>
      <c r="J490" s="277">
        <v>0</v>
      </c>
      <c r="K490" s="277">
        <v>7</v>
      </c>
      <c r="L490" s="277">
        <v>0</v>
      </c>
      <c r="M490" s="277">
        <v>0</v>
      </c>
      <c r="N490" s="277">
        <v>0</v>
      </c>
      <c r="O490" s="277">
        <v>0</v>
      </c>
      <c r="P490" s="277">
        <v>0</v>
      </c>
      <c r="Q490" s="277">
        <v>0</v>
      </c>
      <c r="R490" s="277">
        <v>0</v>
      </c>
      <c r="S490" s="277">
        <v>0</v>
      </c>
      <c r="T490" s="277">
        <v>0</v>
      </c>
      <c r="U490" s="277">
        <v>0</v>
      </c>
      <c r="V490" s="277">
        <v>0</v>
      </c>
      <c r="W490" s="279" t="e">
        <f t="shared" si="7"/>
        <v>#REF!</v>
      </c>
      <c r="X490" s="279" t="s">
        <v>21924</v>
      </c>
      <c r="Y4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90" s="279">
        <f>IF(MAX(tbl2020POS[[#This Row],[P]:[PR]])=tbl2020POS[[#This Row],[P]],1,0)</f>
        <v>0</v>
      </c>
      <c r="AA490" s="279">
        <f>IF(tbl2020POS[[#This Row],[QUALP]]=1,IF(tbl2020POS[[#This Row],[GS]]&gt;=GS_TO_QUALIFY,1,0),0)</f>
        <v>0</v>
      </c>
      <c r="AB490" s="279">
        <f>IF(tbl2020POS[[#This Row],[QUALP]]=1,IF(tbl2020POS[[#This Row],[G]]-tbl2020POS[[#This Row],[GS]]&gt;=RP_APP_TO_QUALIFY,1,0),0)</f>
        <v>0</v>
      </c>
      <c r="AC490" s="279" t="e">
        <f>IF(tbl2020POS[[#This Row],[C]]&gt;=GAMES_TO_QUALIFY,1,IF(tbl2020POS[[#This Row],[PRIMPOS]]="C",1,0))</f>
        <v>#REF!</v>
      </c>
      <c r="AD490" s="279" t="e">
        <f>IF(tbl2020POS[[#This Row],[1B]]&gt;=GAMES_TO_QUALIFY,1,IF(tbl2020POS[[#This Row],[PRIMPOS]]="1B",1,0))</f>
        <v>#REF!</v>
      </c>
      <c r="AE490" s="279" t="e">
        <f>IF(tbl2020POS[[#This Row],[2B]]&gt;=GAMES_TO_QUALIFY,1,IF(tbl2020POS[[#This Row],[PRIMPOS]]="2B",1,0))</f>
        <v>#REF!</v>
      </c>
      <c r="AF490" s="279" t="e">
        <f>IF(tbl2020POS[[#This Row],[3B]]&gt;=GAMES_TO_QUALIFY,1,IF(tbl2020POS[[#This Row],[PRIMPOS]]="3B",1,0))</f>
        <v>#REF!</v>
      </c>
      <c r="AG490" s="279" t="e">
        <f>IF(tbl2020POS[[#This Row],[SS]]&gt;=GAMES_TO_QUALIFY,1,IF(tbl2020POS[[#This Row],[PRIMPOS]]="SS",1,0))</f>
        <v>#REF!</v>
      </c>
      <c r="AH490" s="279" t="e">
        <f>IF(tbl2020POS[[#This Row],[LF]]&gt;=GAMES_TO_QUALIFY,1,0)</f>
        <v>#REF!</v>
      </c>
      <c r="AI490" s="279" t="e">
        <f>IF(tbl2020POS[[#This Row],[CF]]&gt;=GAMES_TO_QUALIFY,1,0)</f>
        <v>#REF!</v>
      </c>
      <c r="AJ490" s="279" t="e">
        <f>IF(tbl2020POS[[#This Row],[RF]]&gt;=GAMES_TO_QUALIFY,1,0)</f>
        <v>#REF!</v>
      </c>
      <c r="AK490" s="279" t="e">
        <f>IF(tbl2020POS[[#This Row],[OF]]&gt;=GAMES_TO_QUALIFY,1,IF(tbl2020POS[[#This Row],[PRIMPOS]]="OF",1,0))</f>
        <v>#REF!</v>
      </c>
      <c r="AL490" s="279" t="e">
        <f>IF(tbl2020POS[[#This Row],[DH]]&gt;=GAMES_TO_QUALIFY,1,IF(tbl2020POS[[#This Row],[PRIMPOS]]="DH",1,0))</f>
        <v>#REF!</v>
      </c>
      <c r="AM490" s="279" t="e" cm="1">
        <f t="array" aca="1" ref="AM4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0" s="280" t="str">
        <f>IFERROR(LEFT(tbl2020POS[[#This Row],[POSROUGH]],LEN(tbl2020POS[[#This Row],[POSROUGH]])-1),"")</f>
        <v/>
      </c>
      <c r="AP49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1" spans="1:42" x14ac:dyDescent="0.3">
      <c r="A491" s="277">
        <v>488</v>
      </c>
      <c r="B491" t="s">
        <v>21050</v>
      </c>
      <c r="C491" s="277">
        <v>26</v>
      </c>
      <c r="D491" s="278" t="s">
        <v>1437</v>
      </c>
      <c r="E491" s="277">
        <v>4</v>
      </c>
      <c r="F491" s="277">
        <v>21</v>
      </c>
      <c r="G491" s="277">
        <v>0</v>
      </c>
      <c r="H491" s="277">
        <v>1</v>
      </c>
      <c r="I491" s="277">
        <v>21</v>
      </c>
      <c r="J491" s="277">
        <v>21</v>
      </c>
      <c r="K491" s="277">
        <v>0</v>
      </c>
      <c r="L491" s="277">
        <v>0</v>
      </c>
      <c r="M491" s="277">
        <v>0</v>
      </c>
      <c r="N491" s="277">
        <v>0</v>
      </c>
      <c r="O491" s="277">
        <v>0</v>
      </c>
      <c r="P491" s="277">
        <v>0</v>
      </c>
      <c r="Q491" s="277">
        <v>0</v>
      </c>
      <c r="R491" s="277">
        <v>0</v>
      </c>
      <c r="S491" s="277">
        <v>0</v>
      </c>
      <c r="T491" s="277">
        <v>0</v>
      </c>
      <c r="U491" s="277">
        <v>0</v>
      </c>
      <c r="V491" s="277">
        <v>0</v>
      </c>
      <c r="W491" s="279" t="e">
        <f t="shared" si="7"/>
        <v>#REF!</v>
      </c>
      <c r="X491" s="279" t="s">
        <v>12739</v>
      </c>
      <c r="Y4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1" s="279">
        <f>IF(MAX(tbl2020POS[[#This Row],[P]:[PR]])=tbl2020POS[[#This Row],[P]],1,0)</f>
        <v>1</v>
      </c>
      <c r="AA491" s="279">
        <f>IF(tbl2020POS[[#This Row],[QUALP]]=1,IF(tbl2020POS[[#This Row],[GS]]&gt;=GS_TO_QUALIFY,1,0),0)</f>
        <v>0</v>
      </c>
      <c r="AB491" s="279">
        <f>IF(tbl2020POS[[#This Row],[QUALP]]=1,IF(tbl2020POS[[#This Row],[G]]-tbl2020POS[[#This Row],[GS]]&gt;=RP_APP_TO_QUALIFY,1,0),0)</f>
        <v>1</v>
      </c>
      <c r="AC491" s="279" t="e">
        <f>IF(tbl2020POS[[#This Row],[C]]&gt;=GAMES_TO_QUALIFY,1,IF(tbl2020POS[[#This Row],[PRIMPOS]]="C",1,0))</f>
        <v>#REF!</v>
      </c>
      <c r="AD491" s="279" t="e">
        <f>IF(tbl2020POS[[#This Row],[1B]]&gt;=GAMES_TO_QUALIFY,1,IF(tbl2020POS[[#This Row],[PRIMPOS]]="1B",1,0))</f>
        <v>#REF!</v>
      </c>
      <c r="AE491" s="279" t="e">
        <f>IF(tbl2020POS[[#This Row],[2B]]&gt;=GAMES_TO_QUALIFY,1,IF(tbl2020POS[[#This Row],[PRIMPOS]]="2B",1,0))</f>
        <v>#REF!</v>
      </c>
      <c r="AF491" s="279" t="e">
        <f>IF(tbl2020POS[[#This Row],[3B]]&gt;=GAMES_TO_QUALIFY,1,IF(tbl2020POS[[#This Row],[PRIMPOS]]="3B",1,0))</f>
        <v>#REF!</v>
      </c>
      <c r="AG491" s="279" t="e">
        <f>IF(tbl2020POS[[#This Row],[SS]]&gt;=GAMES_TO_QUALIFY,1,IF(tbl2020POS[[#This Row],[PRIMPOS]]="SS",1,0))</f>
        <v>#REF!</v>
      </c>
      <c r="AH491" s="279" t="e">
        <f>IF(tbl2020POS[[#This Row],[LF]]&gt;=GAMES_TO_QUALIFY,1,0)</f>
        <v>#REF!</v>
      </c>
      <c r="AI491" s="279" t="e">
        <f>IF(tbl2020POS[[#This Row],[CF]]&gt;=GAMES_TO_QUALIFY,1,0)</f>
        <v>#REF!</v>
      </c>
      <c r="AJ491" s="279" t="e">
        <f>IF(tbl2020POS[[#This Row],[RF]]&gt;=GAMES_TO_QUALIFY,1,0)</f>
        <v>#REF!</v>
      </c>
      <c r="AK491" s="279" t="e">
        <f>IF(tbl2020POS[[#This Row],[OF]]&gt;=GAMES_TO_QUALIFY,1,IF(tbl2020POS[[#This Row],[PRIMPOS]]="OF",1,0))</f>
        <v>#REF!</v>
      </c>
      <c r="AL491" s="279" t="e">
        <f>IF(tbl2020POS[[#This Row],[DH]]&gt;=GAMES_TO_QUALIFY,1,IF(tbl2020POS[[#This Row],[PRIMPOS]]="DH",1,0))</f>
        <v>#REF!</v>
      </c>
      <c r="AM491" s="279" t="str" cm="1">
        <f t="array" aca="1" ref="AM4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1" s="280" t="str">
        <f>IFERROR(LEFT(tbl2020POS[[#This Row],[POSROUGH]],LEN(tbl2020POS[[#This Row],[POSROUGH]])-1),"")</f>
        <v/>
      </c>
      <c r="AP49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2" spans="1:42" x14ac:dyDescent="0.3">
      <c r="A492" s="277">
        <v>489</v>
      </c>
      <c r="B492" t="s">
        <v>21051</v>
      </c>
      <c r="C492" s="277">
        <v>26</v>
      </c>
      <c r="D492" s="278" t="s">
        <v>1392</v>
      </c>
      <c r="E492" s="277">
        <v>2</v>
      </c>
      <c r="F492" s="277">
        <v>13</v>
      </c>
      <c r="G492" s="277">
        <v>13</v>
      </c>
      <c r="H492" s="277">
        <v>13</v>
      </c>
      <c r="I492" s="277">
        <v>12</v>
      </c>
      <c r="J492" s="277">
        <v>0</v>
      </c>
      <c r="K492" s="277">
        <v>0</v>
      </c>
      <c r="L492" s="277">
        <v>0</v>
      </c>
      <c r="M492" s="277">
        <v>0</v>
      </c>
      <c r="N492" s="277">
        <v>1</v>
      </c>
      <c r="O492" s="277">
        <v>0</v>
      </c>
      <c r="P492" s="277">
        <v>10</v>
      </c>
      <c r="Q492" s="277">
        <v>0</v>
      </c>
      <c r="R492" s="277">
        <v>1</v>
      </c>
      <c r="S492" s="277">
        <v>11</v>
      </c>
      <c r="T492" s="277">
        <v>1</v>
      </c>
      <c r="U492" s="277">
        <v>0</v>
      </c>
      <c r="V492" s="277">
        <v>0</v>
      </c>
      <c r="W492" s="279" t="e">
        <f t="shared" si="7"/>
        <v>#REF!</v>
      </c>
      <c r="X492" s="279" t="s">
        <v>19904</v>
      </c>
      <c r="Y4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92" s="279">
        <f>IF(MAX(tbl2020POS[[#This Row],[P]:[PR]])=tbl2020POS[[#This Row],[P]],1,0)</f>
        <v>0</v>
      </c>
      <c r="AA492" s="279">
        <f>IF(tbl2020POS[[#This Row],[QUALP]]=1,IF(tbl2020POS[[#This Row],[GS]]&gt;=GS_TO_QUALIFY,1,0),0)</f>
        <v>0</v>
      </c>
      <c r="AB492" s="279">
        <f>IF(tbl2020POS[[#This Row],[QUALP]]=1,IF(tbl2020POS[[#This Row],[G]]-tbl2020POS[[#This Row],[GS]]&gt;=RP_APP_TO_QUALIFY,1,0),0)</f>
        <v>0</v>
      </c>
      <c r="AC492" s="279" t="e">
        <f>IF(tbl2020POS[[#This Row],[C]]&gt;=GAMES_TO_QUALIFY,1,IF(tbl2020POS[[#This Row],[PRIMPOS]]="C",1,0))</f>
        <v>#REF!</v>
      </c>
      <c r="AD492" s="279" t="e">
        <f>IF(tbl2020POS[[#This Row],[1B]]&gt;=GAMES_TO_QUALIFY,1,IF(tbl2020POS[[#This Row],[PRIMPOS]]="1B",1,0))</f>
        <v>#REF!</v>
      </c>
      <c r="AE492" s="279" t="e">
        <f>IF(tbl2020POS[[#This Row],[2B]]&gt;=GAMES_TO_QUALIFY,1,IF(tbl2020POS[[#This Row],[PRIMPOS]]="2B",1,0))</f>
        <v>#REF!</v>
      </c>
      <c r="AF492" s="279" t="e">
        <f>IF(tbl2020POS[[#This Row],[3B]]&gt;=GAMES_TO_QUALIFY,1,IF(tbl2020POS[[#This Row],[PRIMPOS]]="3B",1,0))</f>
        <v>#REF!</v>
      </c>
      <c r="AG492" s="279" t="e">
        <f>IF(tbl2020POS[[#This Row],[SS]]&gt;=GAMES_TO_QUALIFY,1,IF(tbl2020POS[[#This Row],[PRIMPOS]]="SS",1,0))</f>
        <v>#REF!</v>
      </c>
      <c r="AH492" s="279" t="e">
        <f>IF(tbl2020POS[[#This Row],[LF]]&gt;=GAMES_TO_QUALIFY,1,0)</f>
        <v>#REF!</v>
      </c>
      <c r="AI492" s="279" t="e">
        <f>IF(tbl2020POS[[#This Row],[CF]]&gt;=GAMES_TO_QUALIFY,1,0)</f>
        <v>#REF!</v>
      </c>
      <c r="AJ492" s="279" t="e">
        <f>IF(tbl2020POS[[#This Row],[RF]]&gt;=GAMES_TO_QUALIFY,1,0)</f>
        <v>#REF!</v>
      </c>
      <c r="AK492" s="279" t="e">
        <f>IF(tbl2020POS[[#This Row],[OF]]&gt;=GAMES_TO_QUALIFY,1,IF(tbl2020POS[[#This Row],[PRIMPOS]]="OF",1,0))</f>
        <v>#REF!</v>
      </c>
      <c r="AL492" s="279" t="e">
        <f>IF(tbl2020POS[[#This Row],[DH]]&gt;=GAMES_TO_QUALIFY,1,IF(tbl2020POS[[#This Row],[PRIMPOS]]="DH",1,0))</f>
        <v>#REF!</v>
      </c>
      <c r="AM492" s="279" t="e" cm="1">
        <f t="array" aca="1" ref="AM4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2" s="280" t="str">
        <f>IFERROR(LEFT(tbl2020POS[[#This Row],[POSROUGH]],LEN(tbl2020POS[[#This Row],[POSROUGH]])-1),"")</f>
        <v/>
      </c>
      <c r="AP49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3" spans="1:42" x14ac:dyDescent="0.3">
      <c r="A493" s="277">
        <v>490</v>
      </c>
      <c r="B493" t="s">
        <v>21052</v>
      </c>
      <c r="C493" s="277">
        <v>30</v>
      </c>
      <c r="D493" s="278" t="s">
        <v>20567</v>
      </c>
      <c r="E493" s="277">
        <v>6</v>
      </c>
      <c r="F493" s="277">
        <v>18</v>
      </c>
      <c r="G493" s="277">
        <v>0</v>
      </c>
      <c r="H493" s="277">
        <v>0</v>
      </c>
      <c r="I493" s="277">
        <v>18</v>
      </c>
      <c r="J493" s="277">
        <v>18</v>
      </c>
      <c r="K493" s="277">
        <v>0</v>
      </c>
      <c r="L493" s="277">
        <v>0</v>
      </c>
      <c r="M493" s="277">
        <v>0</v>
      </c>
      <c r="N493" s="277">
        <v>0</v>
      </c>
      <c r="O493" s="277">
        <v>0</v>
      </c>
      <c r="P493" s="277">
        <v>0</v>
      </c>
      <c r="Q493" s="277">
        <v>0</v>
      </c>
      <c r="R493" s="277">
        <v>0</v>
      </c>
      <c r="S493" s="277">
        <v>0</v>
      </c>
      <c r="T493" s="277">
        <v>0</v>
      </c>
      <c r="U493" s="277">
        <v>0</v>
      </c>
      <c r="V493" s="277">
        <v>0</v>
      </c>
      <c r="W493" s="279" t="e">
        <f t="shared" si="7"/>
        <v>#REF!</v>
      </c>
      <c r="X493" s="279" t="s">
        <v>4116</v>
      </c>
      <c r="Y4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3" s="279">
        <f>IF(MAX(tbl2020POS[[#This Row],[P]:[PR]])=tbl2020POS[[#This Row],[P]],1,0)</f>
        <v>1</v>
      </c>
      <c r="AA493" s="279">
        <f>IF(tbl2020POS[[#This Row],[QUALP]]=1,IF(tbl2020POS[[#This Row],[GS]]&gt;=GS_TO_QUALIFY,1,0),0)</f>
        <v>0</v>
      </c>
      <c r="AB493" s="279">
        <f>IF(tbl2020POS[[#This Row],[QUALP]]=1,IF(tbl2020POS[[#This Row],[G]]-tbl2020POS[[#This Row],[GS]]&gt;=RP_APP_TO_QUALIFY,1,0),0)</f>
        <v>1</v>
      </c>
      <c r="AC493" s="279" t="e">
        <f>IF(tbl2020POS[[#This Row],[C]]&gt;=GAMES_TO_QUALIFY,1,IF(tbl2020POS[[#This Row],[PRIMPOS]]="C",1,0))</f>
        <v>#REF!</v>
      </c>
      <c r="AD493" s="279" t="e">
        <f>IF(tbl2020POS[[#This Row],[1B]]&gt;=GAMES_TO_QUALIFY,1,IF(tbl2020POS[[#This Row],[PRIMPOS]]="1B",1,0))</f>
        <v>#REF!</v>
      </c>
      <c r="AE493" s="279" t="e">
        <f>IF(tbl2020POS[[#This Row],[2B]]&gt;=GAMES_TO_QUALIFY,1,IF(tbl2020POS[[#This Row],[PRIMPOS]]="2B",1,0))</f>
        <v>#REF!</v>
      </c>
      <c r="AF493" s="279" t="e">
        <f>IF(tbl2020POS[[#This Row],[3B]]&gt;=GAMES_TO_QUALIFY,1,IF(tbl2020POS[[#This Row],[PRIMPOS]]="3B",1,0))</f>
        <v>#REF!</v>
      </c>
      <c r="AG493" s="279" t="e">
        <f>IF(tbl2020POS[[#This Row],[SS]]&gt;=GAMES_TO_QUALIFY,1,IF(tbl2020POS[[#This Row],[PRIMPOS]]="SS",1,0))</f>
        <v>#REF!</v>
      </c>
      <c r="AH493" s="279" t="e">
        <f>IF(tbl2020POS[[#This Row],[LF]]&gt;=GAMES_TO_QUALIFY,1,0)</f>
        <v>#REF!</v>
      </c>
      <c r="AI493" s="279" t="e">
        <f>IF(tbl2020POS[[#This Row],[CF]]&gt;=GAMES_TO_QUALIFY,1,0)</f>
        <v>#REF!</v>
      </c>
      <c r="AJ493" s="279" t="e">
        <f>IF(tbl2020POS[[#This Row],[RF]]&gt;=GAMES_TO_QUALIFY,1,0)</f>
        <v>#REF!</v>
      </c>
      <c r="AK493" s="279" t="e">
        <f>IF(tbl2020POS[[#This Row],[OF]]&gt;=GAMES_TO_QUALIFY,1,IF(tbl2020POS[[#This Row],[PRIMPOS]]="OF",1,0))</f>
        <v>#REF!</v>
      </c>
      <c r="AL493" s="279" t="e">
        <f>IF(tbl2020POS[[#This Row],[DH]]&gt;=GAMES_TO_QUALIFY,1,IF(tbl2020POS[[#This Row],[PRIMPOS]]="DH",1,0))</f>
        <v>#REF!</v>
      </c>
      <c r="AM493" s="279" t="str" cm="1">
        <f t="array" aca="1" ref="AM4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3" s="280" t="str">
        <f>IFERROR(LEFT(tbl2020POS[[#This Row],[POSROUGH]],LEN(tbl2020POS[[#This Row],[POSROUGH]])-1),"")</f>
        <v/>
      </c>
      <c r="AP49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4" spans="1:42" x14ac:dyDescent="0.3">
      <c r="A494" s="277">
        <v>491</v>
      </c>
      <c r="B494" t="s">
        <v>21053</v>
      </c>
      <c r="C494" s="277">
        <v>32</v>
      </c>
      <c r="D494" s="278" t="s">
        <v>20584</v>
      </c>
      <c r="E494" s="277">
        <v>7</v>
      </c>
      <c r="F494" s="277">
        <v>11</v>
      </c>
      <c r="G494" s="277">
        <v>2</v>
      </c>
      <c r="H494" s="277">
        <v>0</v>
      </c>
      <c r="I494" s="277">
        <v>11</v>
      </c>
      <c r="J494" s="277">
        <v>11</v>
      </c>
      <c r="K494" s="277">
        <v>0</v>
      </c>
      <c r="L494" s="277">
        <v>0</v>
      </c>
      <c r="M494" s="277">
        <v>0</v>
      </c>
      <c r="N494" s="277">
        <v>0</v>
      </c>
      <c r="O494" s="277">
        <v>0</v>
      </c>
      <c r="P494" s="277">
        <v>0</v>
      </c>
      <c r="Q494" s="277">
        <v>0</v>
      </c>
      <c r="R494" s="277">
        <v>0</v>
      </c>
      <c r="S494" s="277">
        <v>0</v>
      </c>
      <c r="T494" s="277">
        <v>0</v>
      </c>
      <c r="U494" s="277">
        <v>0</v>
      </c>
      <c r="V494" s="277">
        <v>0</v>
      </c>
      <c r="W494" s="279" t="e">
        <f t="shared" si="7"/>
        <v>#REF!</v>
      </c>
      <c r="X494" s="279" t="s">
        <v>4121</v>
      </c>
      <c r="Y4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4" s="279">
        <f>IF(MAX(tbl2020POS[[#This Row],[P]:[PR]])=tbl2020POS[[#This Row],[P]],1,0)</f>
        <v>1</v>
      </c>
      <c r="AA494" s="279">
        <f>IF(tbl2020POS[[#This Row],[QUALP]]=1,IF(tbl2020POS[[#This Row],[GS]]&gt;=GS_TO_QUALIFY,1,0),0)</f>
        <v>0</v>
      </c>
      <c r="AB494" s="279">
        <f>IF(tbl2020POS[[#This Row],[QUALP]]=1,IF(tbl2020POS[[#This Row],[G]]-tbl2020POS[[#This Row],[GS]]&gt;=RP_APP_TO_QUALIFY,1,0),0)</f>
        <v>1</v>
      </c>
      <c r="AC494" s="279" t="e">
        <f>IF(tbl2020POS[[#This Row],[C]]&gt;=GAMES_TO_QUALIFY,1,IF(tbl2020POS[[#This Row],[PRIMPOS]]="C",1,0))</f>
        <v>#REF!</v>
      </c>
      <c r="AD494" s="279" t="e">
        <f>IF(tbl2020POS[[#This Row],[1B]]&gt;=GAMES_TO_QUALIFY,1,IF(tbl2020POS[[#This Row],[PRIMPOS]]="1B",1,0))</f>
        <v>#REF!</v>
      </c>
      <c r="AE494" s="279" t="e">
        <f>IF(tbl2020POS[[#This Row],[2B]]&gt;=GAMES_TO_QUALIFY,1,IF(tbl2020POS[[#This Row],[PRIMPOS]]="2B",1,0))</f>
        <v>#REF!</v>
      </c>
      <c r="AF494" s="279" t="e">
        <f>IF(tbl2020POS[[#This Row],[3B]]&gt;=GAMES_TO_QUALIFY,1,IF(tbl2020POS[[#This Row],[PRIMPOS]]="3B",1,0))</f>
        <v>#REF!</v>
      </c>
      <c r="AG494" s="279" t="e">
        <f>IF(tbl2020POS[[#This Row],[SS]]&gt;=GAMES_TO_QUALIFY,1,IF(tbl2020POS[[#This Row],[PRIMPOS]]="SS",1,0))</f>
        <v>#REF!</v>
      </c>
      <c r="AH494" s="279" t="e">
        <f>IF(tbl2020POS[[#This Row],[LF]]&gt;=GAMES_TO_QUALIFY,1,0)</f>
        <v>#REF!</v>
      </c>
      <c r="AI494" s="279" t="e">
        <f>IF(tbl2020POS[[#This Row],[CF]]&gt;=GAMES_TO_QUALIFY,1,0)</f>
        <v>#REF!</v>
      </c>
      <c r="AJ494" s="279" t="e">
        <f>IF(tbl2020POS[[#This Row],[RF]]&gt;=GAMES_TO_QUALIFY,1,0)</f>
        <v>#REF!</v>
      </c>
      <c r="AK494" s="279" t="e">
        <f>IF(tbl2020POS[[#This Row],[OF]]&gt;=GAMES_TO_QUALIFY,1,IF(tbl2020POS[[#This Row],[PRIMPOS]]="OF",1,0))</f>
        <v>#REF!</v>
      </c>
      <c r="AL494" s="279" t="e">
        <f>IF(tbl2020POS[[#This Row],[DH]]&gt;=GAMES_TO_QUALIFY,1,IF(tbl2020POS[[#This Row],[PRIMPOS]]="DH",1,0))</f>
        <v>#REF!</v>
      </c>
      <c r="AM494" s="279" t="str" cm="1">
        <f t="array" aca="1" ref="AM4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4" s="280" t="str">
        <f>IFERROR(LEFT(tbl2020POS[[#This Row],[POSROUGH]],LEN(tbl2020POS[[#This Row],[POSROUGH]])-1),"")</f>
        <v/>
      </c>
      <c r="AP49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5" spans="1:42" x14ac:dyDescent="0.3">
      <c r="A495" s="277">
        <v>492</v>
      </c>
      <c r="B495" t="s">
        <v>21054</v>
      </c>
      <c r="C495" s="277">
        <v>26</v>
      </c>
      <c r="D495" s="278" t="s">
        <v>1389</v>
      </c>
      <c r="E495" s="277">
        <v>3</v>
      </c>
      <c r="F495" s="277">
        <v>4</v>
      </c>
      <c r="G495" s="277">
        <v>1</v>
      </c>
      <c r="H495" s="277">
        <v>0</v>
      </c>
      <c r="I495" s="277">
        <v>4</v>
      </c>
      <c r="J495" s="277">
        <v>4</v>
      </c>
      <c r="K495" s="277">
        <v>0</v>
      </c>
      <c r="L495" s="277">
        <v>0</v>
      </c>
      <c r="M495" s="277">
        <v>0</v>
      </c>
      <c r="N495" s="277">
        <v>0</v>
      </c>
      <c r="O495" s="277">
        <v>0</v>
      </c>
      <c r="P495" s="277">
        <v>0</v>
      </c>
      <c r="Q495" s="277">
        <v>0</v>
      </c>
      <c r="R495" s="277">
        <v>0</v>
      </c>
      <c r="S495" s="277">
        <v>0</v>
      </c>
      <c r="T495" s="277">
        <v>0</v>
      </c>
      <c r="U495" s="277">
        <v>0</v>
      </c>
      <c r="V495" s="277">
        <v>0</v>
      </c>
      <c r="W495" s="279" t="e">
        <f t="shared" si="7"/>
        <v>#REF!</v>
      </c>
      <c r="X495" s="279" t="s">
        <v>14800</v>
      </c>
      <c r="Y4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5" s="279">
        <f>IF(MAX(tbl2020POS[[#This Row],[P]:[PR]])=tbl2020POS[[#This Row],[P]],1,0)</f>
        <v>1</v>
      </c>
      <c r="AA495" s="279">
        <f>IF(tbl2020POS[[#This Row],[QUALP]]=1,IF(tbl2020POS[[#This Row],[GS]]&gt;=GS_TO_QUALIFY,1,0),0)</f>
        <v>0</v>
      </c>
      <c r="AB495" s="279">
        <f>IF(tbl2020POS[[#This Row],[QUALP]]=1,IF(tbl2020POS[[#This Row],[G]]-tbl2020POS[[#This Row],[GS]]&gt;=RP_APP_TO_QUALIFY,1,0),0)</f>
        <v>0</v>
      </c>
      <c r="AC495" s="279" t="e">
        <f>IF(tbl2020POS[[#This Row],[C]]&gt;=GAMES_TO_QUALIFY,1,IF(tbl2020POS[[#This Row],[PRIMPOS]]="C",1,0))</f>
        <v>#REF!</v>
      </c>
      <c r="AD495" s="279" t="e">
        <f>IF(tbl2020POS[[#This Row],[1B]]&gt;=GAMES_TO_QUALIFY,1,IF(tbl2020POS[[#This Row],[PRIMPOS]]="1B",1,0))</f>
        <v>#REF!</v>
      </c>
      <c r="AE495" s="279" t="e">
        <f>IF(tbl2020POS[[#This Row],[2B]]&gt;=GAMES_TO_QUALIFY,1,IF(tbl2020POS[[#This Row],[PRIMPOS]]="2B",1,0))</f>
        <v>#REF!</v>
      </c>
      <c r="AF495" s="279" t="e">
        <f>IF(tbl2020POS[[#This Row],[3B]]&gt;=GAMES_TO_QUALIFY,1,IF(tbl2020POS[[#This Row],[PRIMPOS]]="3B",1,0))</f>
        <v>#REF!</v>
      </c>
      <c r="AG495" s="279" t="e">
        <f>IF(tbl2020POS[[#This Row],[SS]]&gt;=GAMES_TO_QUALIFY,1,IF(tbl2020POS[[#This Row],[PRIMPOS]]="SS",1,0))</f>
        <v>#REF!</v>
      </c>
      <c r="AH495" s="279" t="e">
        <f>IF(tbl2020POS[[#This Row],[LF]]&gt;=GAMES_TO_QUALIFY,1,0)</f>
        <v>#REF!</v>
      </c>
      <c r="AI495" s="279" t="e">
        <f>IF(tbl2020POS[[#This Row],[CF]]&gt;=GAMES_TO_QUALIFY,1,0)</f>
        <v>#REF!</v>
      </c>
      <c r="AJ495" s="279" t="e">
        <f>IF(tbl2020POS[[#This Row],[RF]]&gt;=GAMES_TO_QUALIFY,1,0)</f>
        <v>#REF!</v>
      </c>
      <c r="AK495" s="279" t="e">
        <f>IF(tbl2020POS[[#This Row],[OF]]&gt;=GAMES_TO_QUALIFY,1,IF(tbl2020POS[[#This Row],[PRIMPOS]]="OF",1,0))</f>
        <v>#REF!</v>
      </c>
      <c r="AL495" s="279" t="e">
        <f>IF(tbl2020POS[[#This Row],[DH]]&gt;=GAMES_TO_QUALIFY,1,IF(tbl2020POS[[#This Row],[PRIMPOS]]="DH",1,0))</f>
        <v>#REF!</v>
      </c>
      <c r="AM495" s="279" t="str" cm="1">
        <f t="array" aca="1" ref="AM4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5" s="280" t="str">
        <f>IFERROR(LEFT(tbl2020POS[[#This Row],[POSROUGH]],LEN(tbl2020POS[[#This Row],[POSROUGH]])-1),"")</f>
        <v/>
      </c>
      <c r="AP49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96" spans="1:42" x14ac:dyDescent="0.3">
      <c r="A496" s="277">
        <v>493</v>
      </c>
      <c r="B496" t="s">
        <v>21055</v>
      </c>
      <c r="C496" s="277">
        <v>36</v>
      </c>
      <c r="D496" s="278" t="s">
        <v>1460</v>
      </c>
      <c r="E496" s="277">
        <v>15</v>
      </c>
      <c r="F496" s="277">
        <v>1</v>
      </c>
      <c r="G496" s="277">
        <v>1</v>
      </c>
      <c r="H496" s="277">
        <v>0</v>
      </c>
      <c r="I496" s="277">
        <v>1</v>
      </c>
      <c r="J496" s="277">
        <v>1</v>
      </c>
      <c r="K496" s="277">
        <v>0</v>
      </c>
      <c r="L496" s="277">
        <v>0</v>
      </c>
      <c r="M496" s="277">
        <v>0</v>
      </c>
      <c r="N496" s="277">
        <v>0</v>
      </c>
      <c r="O496" s="277">
        <v>0</v>
      </c>
      <c r="P496" s="277">
        <v>0</v>
      </c>
      <c r="Q496" s="277">
        <v>0</v>
      </c>
      <c r="R496" s="277">
        <v>0</v>
      </c>
      <c r="S496" s="277">
        <v>0</v>
      </c>
      <c r="T496" s="277">
        <v>0</v>
      </c>
      <c r="U496" s="277">
        <v>0</v>
      </c>
      <c r="V496" s="277">
        <v>0</v>
      </c>
      <c r="W496" s="279" t="e">
        <f t="shared" si="7"/>
        <v>#REF!</v>
      </c>
      <c r="X496" s="279" t="s">
        <v>2158</v>
      </c>
      <c r="Y4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6" s="279">
        <f>IF(MAX(tbl2020POS[[#This Row],[P]:[PR]])=tbl2020POS[[#This Row],[P]],1,0)</f>
        <v>1</v>
      </c>
      <c r="AA496" s="279">
        <f>IF(tbl2020POS[[#This Row],[QUALP]]=1,IF(tbl2020POS[[#This Row],[GS]]&gt;=GS_TO_QUALIFY,1,0),0)</f>
        <v>0</v>
      </c>
      <c r="AB496" s="279">
        <f>IF(tbl2020POS[[#This Row],[QUALP]]=1,IF(tbl2020POS[[#This Row],[G]]-tbl2020POS[[#This Row],[GS]]&gt;=RP_APP_TO_QUALIFY,1,0),0)</f>
        <v>0</v>
      </c>
      <c r="AC496" s="279" t="e">
        <f>IF(tbl2020POS[[#This Row],[C]]&gt;=GAMES_TO_QUALIFY,1,IF(tbl2020POS[[#This Row],[PRIMPOS]]="C",1,0))</f>
        <v>#REF!</v>
      </c>
      <c r="AD496" s="279" t="e">
        <f>IF(tbl2020POS[[#This Row],[1B]]&gt;=GAMES_TO_QUALIFY,1,IF(tbl2020POS[[#This Row],[PRIMPOS]]="1B",1,0))</f>
        <v>#REF!</v>
      </c>
      <c r="AE496" s="279" t="e">
        <f>IF(tbl2020POS[[#This Row],[2B]]&gt;=GAMES_TO_QUALIFY,1,IF(tbl2020POS[[#This Row],[PRIMPOS]]="2B",1,0))</f>
        <v>#REF!</v>
      </c>
      <c r="AF496" s="279" t="e">
        <f>IF(tbl2020POS[[#This Row],[3B]]&gt;=GAMES_TO_QUALIFY,1,IF(tbl2020POS[[#This Row],[PRIMPOS]]="3B",1,0))</f>
        <v>#REF!</v>
      </c>
      <c r="AG496" s="279" t="e">
        <f>IF(tbl2020POS[[#This Row],[SS]]&gt;=GAMES_TO_QUALIFY,1,IF(tbl2020POS[[#This Row],[PRIMPOS]]="SS",1,0))</f>
        <v>#REF!</v>
      </c>
      <c r="AH496" s="279" t="e">
        <f>IF(tbl2020POS[[#This Row],[LF]]&gt;=GAMES_TO_QUALIFY,1,0)</f>
        <v>#REF!</v>
      </c>
      <c r="AI496" s="279" t="e">
        <f>IF(tbl2020POS[[#This Row],[CF]]&gt;=GAMES_TO_QUALIFY,1,0)</f>
        <v>#REF!</v>
      </c>
      <c r="AJ496" s="279" t="e">
        <f>IF(tbl2020POS[[#This Row],[RF]]&gt;=GAMES_TO_QUALIFY,1,0)</f>
        <v>#REF!</v>
      </c>
      <c r="AK496" s="279" t="e">
        <f>IF(tbl2020POS[[#This Row],[OF]]&gt;=GAMES_TO_QUALIFY,1,IF(tbl2020POS[[#This Row],[PRIMPOS]]="OF",1,0))</f>
        <v>#REF!</v>
      </c>
      <c r="AL496" s="279" t="e">
        <f>IF(tbl2020POS[[#This Row],[DH]]&gt;=GAMES_TO_QUALIFY,1,IF(tbl2020POS[[#This Row],[PRIMPOS]]="DH",1,0))</f>
        <v>#REF!</v>
      </c>
      <c r="AM496" s="279" t="str" cm="1">
        <f t="array" aca="1" ref="AM4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6" s="280" t="str">
        <f>IFERROR(LEFT(tbl2020POS[[#This Row],[POSROUGH]],LEN(tbl2020POS[[#This Row],[POSROUGH]])-1),"")</f>
        <v/>
      </c>
      <c r="AP49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97" spans="1:42" x14ac:dyDescent="0.3">
      <c r="A497" s="277">
        <v>494</v>
      </c>
      <c r="B497" t="s">
        <v>21056</v>
      </c>
      <c r="C497" s="277">
        <v>29</v>
      </c>
      <c r="D497" s="278" t="s">
        <v>20584</v>
      </c>
      <c r="E497" s="277">
        <v>8</v>
      </c>
      <c r="F497" s="277">
        <v>31</v>
      </c>
      <c r="G497" s="277">
        <v>6</v>
      </c>
      <c r="H497" s="277">
        <v>31</v>
      </c>
      <c r="I497" s="277">
        <v>25</v>
      </c>
      <c r="J497" s="277">
        <v>0</v>
      </c>
      <c r="K497" s="277">
        <v>0</v>
      </c>
      <c r="L497" s="277">
        <v>0</v>
      </c>
      <c r="M497" s="277">
        <v>0</v>
      </c>
      <c r="N497" s="277">
        <v>0</v>
      </c>
      <c r="O497" s="277">
        <v>0</v>
      </c>
      <c r="P497" s="277">
        <v>0</v>
      </c>
      <c r="Q497" s="277">
        <v>25</v>
      </c>
      <c r="R497" s="277">
        <v>0</v>
      </c>
      <c r="S497" s="277">
        <v>25</v>
      </c>
      <c r="T497" s="277">
        <v>3</v>
      </c>
      <c r="U497" s="277">
        <v>2</v>
      </c>
      <c r="V497" s="277">
        <v>12</v>
      </c>
      <c r="W497" s="279" t="e">
        <f t="shared" si="7"/>
        <v>#REF!</v>
      </c>
      <c r="X497" s="279" t="s">
        <v>2160</v>
      </c>
      <c r="Y4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97" s="279">
        <f>IF(MAX(tbl2020POS[[#This Row],[P]:[PR]])=tbl2020POS[[#This Row],[P]],1,0)</f>
        <v>0</v>
      </c>
      <c r="AA497" s="279">
        <f>IF(tbl2020POS[[#This Row],[QUALP]]=1,IF(tbl2020POS[[#This Row],[GS]]&gt;=GS_TO_QUALIFY,1,0),0)</f>
        <v>0</v>
      </c>
      <c r="AB497" s="279">
        <f>IF(tbl2020POS[[#This Row],[QUALP]]=1,IF(tbl2020POS[[#This Row],[G]]-tbl2020POS[[#This Row],[GS]]&gt;=RP_APP_TO_QUALIFY,1,0),0)</f>
        <v>0</v>
      </c>
      <c r="AC497" s="279" t="e">
        <f>IF(tbl2020POS[[#This Row],[C]]&gt;=GAMES_TO_QUALIFY,1,IF(tbl2020POS[[#This Row],[PRIMPOS]]="C",1,0))</f>
        <v>#REF!</v>
      </c>
      <c r="AD497" s="279" t="e">
        <f>IF(tbl2020POS[[#This Row],[1B]]&gt;=GAMES_TO_QUALIFY,1,IF(tbl2020POS[[#This Row],[PRIMPOS]]="1B",1,0))</f>
        <v>#REF!</v>
      </c>
      <c r="AE497" s="279" t="e">
        <f>IF(tbl2020POS[[#This Row],[2B]]&gt;=GAMES_TO_QUALIFY,1,IF(tbl2020POS[[#This Row],[PRIMPOS]]="2B",1,0))</f>
        <v>#REF!</v>
      </c>
      <c r="AF497" s="279" t="e">
        <f>IF(tbl2020POS[[#This Row],[3B]]&gt;=GAMES_TO_QUALIFY,1,IF(tbl2020POS[[#This Row],[PRIMPOS]]="3B",1,0))</f>
        <v>#REF!</v>
      </c>
      <c r="AG497" s="279" t="e">
        <f>IF(tbl2020POS[[#This Row],[SS]]&gt;=GAMES_TO_QUALIFY,1,IF(tbl2020POS[[#This Row],[PRIMPOS]]="SS",1,0))</f>
        <v>#REF!</v>
      </c>
      <c r="AH497" s="279" t="e">
        <f>IF(tbl2020POS[[#This Row],[LF]]&gt;=GAMES_TO_QUALIFY,1,0)</f>
        <v>#REF!</v>
      </c>
      <c r="AI497" s="279" t="e">
        <f>IF(tbl2020POS[[#This Row],[CF]]&gt;=GAMES_TO_QUALIFY,1,0)</f>
        <v>#REF!</v>
      </c>
      <c r="AJ497" s="279" t="e">
        <f>IF(tbl2020POS[[#This Row],[RF]]&gt;=GAMES_TO_QUALIFY,1,0)</f>
        <v>#REF!</v>
      </c>
      <c r="AK497" s="279" t="e">
        <f>IF(tbl2020POS[[#This Row],[OF]]&gt;=GAMES_TO_QUALIFY,1,IF(tbl2020POS[[#This Row],[PRIMPOS]]="OF",1,0))</f>
        <v>#REF!</v>
      </c>
      <c r="AL497" s="279" t="e">
        <f>IF(tbl2020POS[[#This Row],[DH]]&gt;=GAMES_TO_QUALIFY,1,IF(tbl2020POS[[#This Row],[PRIMPOS]]="DH",1,0))</f>
        <v>#REF!</v>
      </c>
      <c r="AM497" s="279" t="e" cm="1">
        <f t="array" aca="1" ref="AM4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7" s="280" t="str">
        <f>IFERROR(LEFT(tbl2020POS[[#This Row],[POSROUGH]],LEN(tbl2020POS[[#This Row],[POSROUGH]])-1),"")</f>
        <v/>
      </c>
      <c r="AP49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8" spans="1:42" x14ac:dyDescent="0.3">
      <c r="A498" s="277">
        <v>495</v>
      </c>
      <c r="B498" t="s">
        <v>21057</v>
      </c>
      <c r="C498" s="277">
        <v>25</v>
      </c>
      <c r="D498" s="278" t="s">
        <v>1464</v>
      </c>
      <c r="E498" s="277">
        <v>2</v>
      </c>
      <c r="F498" s="277">
        <v>4</v>
      </c>
      <c r="G498" s="277">
        <v>0</v>
      </c>
      <c r="H498" s="277">
        <v>0</v>
      </c>
      <c r="I498" s="277">
        <v>4</v>
      </c>
      <c r="J498" s="277">
        <v>4</v>
      </c>
      <c r="K498" s="277">
        <v>0</v>
      </c>
      <c r="L498" s="277">
        <v>0</v>
      </c>
      <c r="M498" s="277">
        <v>0</v>
      </c>
      <c r="N498" s="277">
        <v>0</v>
      </c>
      <c r="O498" s="277">
        <v>0</v>
      </c>
      <c r="P498" s="277">
        <v>0</v>
      </c>
      <c r="Q498" s="277">
        <v>0</v>
      </c>
      <c r="R498" s="277">
        <v>0</v>
      </c>
      <c r="S498" s="277">
        <v>0</v>
      </c>
      <c r="T498" s="277">
        <v>0</v>
      </c>
      <c r="U498" s="277">
        <v>0</v>
      </c>
      <c r="V498" s="277">
        <v>0</v>
      </c>
      <c r="W498" s="279" t="e">
        <f t="shared" si="7"/>
        <v>#REF!</v>
      </c>
      <c r="X498" s="279" t="s">
        <v>21925</v>
      </c>
      <c r="Y4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8" s="279">
        <f>IF(MAX(tbl2020POS[[#This Row],[P]:[PR]])=tbl2020POS[[#This Row],[P]],1,0)</f>
        <v>1</v>
      </c>
      <c r="AA498" s="279">
        <f>IF(tbl2020POS[[#This Row],[QUALP]]=1,IF(tbl2020POS[[#This Row],[GS]]&gt;=GS_TO_QUALIFY,1,0),0)</f>
        <v>0</v>
      </c>
      <c r="AB498" s="279">
        <f>IF(tbl2020POS[[#This Row],[QUALP]]=1,IF(tbl2020POS[[#This Row],[G]]-tbl2020POS[[#This Row],[GS]]&gt;=RP_APP_TO_QUALIFY,1,0),0)</f>
        <v>0</v>
      </c>
      <c r="AC498" s="279" t="e">
        <f>IF(tbl2020POS[[#This Row],[C]]&gt;=GAMES_TO_QUALIFY,1,IF(tbl2020POS[[#This Row],[PRIMPOS]]="C",1,0))</f>
        <v>#REF!</v>
      </c>
      <c r="AD498" s="279" t="e">
        <f>IF(tbl2020POS[[#This Row],[1B]]&gt;=GAMES_TO_QUALIFY,1,IF(tbl2020POS[[#This Row],[PRIMPOS]]="1B",1,0))</f>
        <v>#REF!</v>
      </c>
      <c r="AE498" s="279" t="e">
        <f>IF(tbl2020POS[[#This Row],[2B]]&gt;=GAMES_TO_QUALIFY,1,IF(tbl2020POS[[#This Row],[PRIMPOS]]="2B",1,0))</f>
        <v>#REF!</v>
      </c>
      <c r="AF498" s="279" t="e">
        <f>IF(tbl2020POS[[#This Row],[3B]]&gt;=GAMES_TO_QUALIFY,1,IF(tbl2020POS[[#This Row],[PRIMPOS]]="3B",1,0))</f>
        <v>#REF!</v>
      </c>
      <c r="AG498" s="279" t="e">
        <f>IF(tbl2020POS[[#This Row],[SS]]&gt;=GAMES_TO_QUALIFY,1,IF(tbl2020POS[[#This Row],[PRIMPOS]]="SS",1,0))</f>
        <v>#REF!</v>
      </c>
      <c r="AH498" s="279" t="e">
        <f>IF(tbl2020POS[[#This Row],[LF]]&gt;=GAMES_TO_QUALIFY,1,0)</f>
        <v>#REF!</v>
      </c>
      <c r="AI498" s="279" t="e">
        <f>IF(tbl2020POS[[#This Row],[CF]]&gt;=GAMES_TO_QUALIFY,1,0)</f>
        <v>#REF!</v>
      </c>
      <c r="AJ498" s="279" t="e">
        <f>IF(tbl2020POS[[#This Row],[RF]]&gt;=GAMES_TO_QUALIFY,1,0)</f>
        <v>#REF!</v>
      </c>
      <c r="AK498" s="279" t="e">
        <f>IF(tbl2020POS[[#This Row],[OF]]&gt;=GAMES_TO_QUALIFY,1,IF(tbl2020POS[[#This Row],[PRIMPOS]]="OF",1,0))</f>
        <v>#REF!</v>
      </c>
      <c r="AL498" s="279" t="e">
        <f>IF(tbl2020POS[[#This Row],[DH]]&gt;=GAMES_TO_QUALIFY,1,IF(tbl2020POS[[#This Row],[PRIMPOS]]="DH",1,0))</f>
        <v>#REF!</v>
      </c>
      <c r="AM498" s="279" t="str" cm="1">
        <f t="array" aca="1" ref="AM4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8" s="280" t="str">
        <f>IFERROR(LEFT(tbl2020POS[[#This Row],[POSROUGH]],LEN(tbl2020POS[[#This Row],[POSROUGH]])-1),"")</f>
        <v/>
      </c>
      <c r="AP49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99" spans="1:42" x14ac:dyDescent="0.3">
      <c r="A499" s="277">
        <v>496</v>
      </c>
      <c r="B499" t="s">
        <v>21058</v>
      </c>
      <c r="C499" s="277">
        <v>25</v>
      </c>
      <c r="D499" s="278" t="s">
        <v>1526</v>
      </c>
      <c r="E499" s="277">
        <v>3</v>
      </c>
      <c r="F499" s="277">
        <v>53</v>
      </c>
      <c r="G499" s="277">
        <v>43</v>
      </c>
      <c r="H499" s="277">
        <v>53</v>
      </c>
      <c r="I499" s="277">
        <v>49</v>
      </c>
      <c r="J499" s="277">
        <v>0</v>
      </c>
      <c r="K499" s="277">
        <v>0</v>
      </c>
      <c r="L499" s="277">
        <v>0</v>
      </c>
      <c r="M499" s="277">
        <v>26</v>
      </c>
      <c r="N499" s="277">
        <v>0</v>
      </c>
      <c r="O499" s="277">
        <v>6</v>
      </c>
      <c r="P499" s="277">
        <v>7</v>
      </c>
      <c r="Q499" s="277">
        <v>20</v>
      </c>
      <c r="R499" s="277">
        <v>0</v>
      </c>
      <c r="S499" s="277">
        <v>26</v>
      </c>
      <c r="T499" s="277">
        <v>1</v>
      </c>
      <c r="U499" s="277">
        <v>5</v>
      </c>
      <c r="V499" s="277">
        <v>3</v>
      </c>
      <c r="W499" s="279" t="e">
        <f t="shared" si="7"/>
        <v>#REF!</v>
      </c>
      <c r="X499" s="279" t="s">
        <v>14954</v>
      </c>
      <c r="Y4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499" s="279">
        <f>IF(MAX(tbl2020POS[[#This Row],[P]:[PR]])=tbl2020POS[[#This Row],[P]],1,0)</f>
        <v>0</v>
      </c>
      <c r="AA499" s="279">
        <f>IF(tbl2020POS[[#This Row],[QUALP]]=1,IF(tbl2020POS[[#This Row],[GS]]&gt;=GS_TO_QUALIFY,1,0),0)</f>
        <v>0</v>
      </c>
      <c r="AB499" s="279">
        <f>IF(tbl2020POS[[#This Row],[QUALP]]=1,IF(tbl2020POS[[#This Row],[G]]-tbl2020POS[[#This Row],[GS]]&gt;=RP_APP_TO_QUALIFY,1,0),0)</f>
        <v>0</v>
      </c>
      <c r="AC499" s="279" t="e">
        <f>IF(tbl2020POS[[#This Row],[C]]&gt;=GAMES_TO_QUALIFY,1,IF(tbl2020POS[[#This Row],[PRIMPOS]]="C",1,0))</f>
        <v>#REF!</v>
      </c>
      <c r="AD499" s="279" t="e">
        <f>IF(tbl2020POS[[#This Row],[1B]]&gt;=GAMES_TO_QUALIFY,1,IF(tbl2020POS[[#This Row],[PRIMPOS]]="1B",1,0))</f>
        <v>#REF!</v>
      </c>
      <c r="AE499" s="279" t="e">
        <f>IF(tbl2020POS[[#This Row],[2B]]&gt;=GAMES_TO_QUALIFY,1,IF(tbl2020POS[[#This Row],[PRIMPOS]]="2B",1,0))</f>
        <v>#REF!</v>
      </c>
      <c r="AF499" s="279" t="e">
        <f>IF(tbl2020POS[[#This Row],[3B]]&gt;=GAMES_TO_QUALIFY,1,IF(tbl2020POS[[#This Row],[PRIMPOS]]="3B",1,0))</f>
        <v>#REF!</v>
      </c>
      <c r="AG499" s="279" t="e">
        <f>IF(tbl2020POS[[#This Row],[SS]]&gt;=GAMES_TO_QUALIFY,1,IF(tbl2020POS[[#This Row],[PRIMPOS]]="SS",1,0))</f>
        <v>#REF!</v>
      </c>
      <c r="AH499" s="279" t="e">
        <f>IF(tbl2020POS[[#This Row],[LF]]&gt;=GAMES_TO_QUALIFY,1,0)</f>
        <v>#REF!</v>
      </c>
      <c r="AI499" s="279" t="e">
        <f>IF(tbl2020POS[[#This Row],[CF]]&gt;=GAMES_TO_QUALIFY,1,0)</f>
        <v>#REF!</v>
      </c>
      <c r="AJ499" s="279" t="e">
        <f>IF(tbl2020POS[[#This Row],[RF]]&gt;=GAMES_TO_QUALIFY,1,0)</f>
        <v>#REF!</v>
      </c>
      <c r="AK499" s="279" t="e">
        <f>IF(tbl2020POS[[#This Row],[OF]]&gt;=GAMES_TO_QUALIFY,1,IF(tbl2020POS[[#This Row],[PRIMPOS]]="OF",1,0))</f>
        <v>#REF!</v>
      </c>
      <c r="AL499" s="279" t="e">
        <f>IF(tbl2020POS[[#This Row],[DH]]&gt;=GAMES_TO_QUALIFY,1,IF(tbl2020POS[[#This Row],[PRIMPOS]]="DH",1,0))</f>
        <v>#REF!</v>
      </c>
      <c r="AM499" s="279" t="e" cm="1">
        <f t="array" aca="1" ref="AM4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9" s="280" t="str">
        <f>IFERROR(LEFT(tbl2020POS[[#This Row],[POSROUGH]],LEN(tbl2020POS[[#This Row],[POSROUGH]])-1),"")</f>
        <v/>
      </c>
      <c r="AP49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0" spans="1:42" x14ac:dyDescent="0.3">
      <c r="A500" s="277">
        <v>497</v>
      </c>
      <c r="B500" t="s">
        <v>21059</v>
      </c>
      <c r="C500" s="277">
        <v>30</v>
      </c>
      <c r="D500" s="278" t="s">
        <v>1402</v>
      </c>
      <c r="E500" s="277">
        <v>10</v>
      </c>
      <c r="F500" s="277">
        <v>23</v>
      </c>
      <c r="G500" s="277">
        <v>0</v>
      </c>
      <c r="H500" s="277">
        <v>0</v>
      </c>
      <c r="I500" s="277">
        <v>23</v>
      </c>
      <c r="J500" s="277">
        <v>23</v>
      </c>
      <c r="K500" s="277">
        <v>0</v>
      </c>
      <c r="L500" s="277">
        <v>0</v>
      </c>
      <c r="M500" s="277">
        <v>0</v>
      </c>
      <c r="N500" s="277">
        <v>0</v>
      </c>
      <c r="O500" s="277">
        <v>0</v>
      </c>
      <c r="P500" s="277">
        <v>0</v>
      </c>
      <c r="Q500" s="277">
        <v>0</v>
      </c>
      <c r="R500" s="277">
        <v>0</v>
      </c>
      <c r="S500" s="277">
        <v>0</v>
      </c>
      <c r="T500" s="277">
        <v>0</v>
      </c>
      <c r="U500" s="277">
        <v>0</v>
      </c>
      <c r="V500" s="277">
        <v>0</v>
      </c>
      <c r="W500" s="279" t="e">
        <f t="shared" si="7"/>
        <v>#REF!</v>
      </c>
      <c r="X500" s="279" t="s">
        <v>2165</v>
      </c>
      <c r="Y5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0" s="279">
        <f>IF(MAX(tbl2020POS[[#This Row],[P]:[PR]])=tbl2020POS[[#This Row],[P]],1,0)</f>
        <v>1</v>
      </c>
      <c r="AA500" s="279">
        <f>IF(tbl2020POS[[#This Row],[QUALP]]=1,IF(tbl2020POS[[#This Row],[GS]]&gt;=GS_TO_QUALIFY,1,0),0)</f>
        <v>0</v>
      </c>
      <c r="AB500" s="279">
        <f>IF(tbl2020POS[[#This Row],[QUALP]]=1,IF(tbl2020POS[[#This Row],[G]]-tbl2020POS[[#This Row],[GS]]&gt;=RP_APP_TO_QUALIFY,1,0),0)</f>
        <v>1</v>
      </c>
      <c r="AC500" s="279" t="e">
        <f>IF(tbl2020POS[[#This Row],[C]]&gt;=GAMES_TO_QUALIFY,1,IF(tbl2020POS[[#This Row],[PRIMPOS]]="C",1,0))</f>
        <v>#REF!</v>
      </c>
      <c r="AD500" s="279" t="e">
        <f>IF(tbl2020POS[[#This Row],[1B]]&gt;=GAMES_TO_QUALIFY,1,IF(tbl2020POS[[#This Row],[PRIMPOS]]="1B",1,0))</f>
        <v>#REF!</v>
      </c>
      <c r="AE500" s="279" t="e">
        <f>IF(tbl2020POS[[#This Row],[2B]]&gt;=GAMES_TO_QUALIFY,1,IF(tbl2020POS[[#This Row],[PRIMPOS]]="2B",1,0))</f>
        <v>#REF!</v>
      </c>
      <c r="AF500" s="279" t="e">
        <f>IF(tbl2020POS[[#This Row],[3B]]&gt;=GAMES_TO_QUALIFY,1,IF(tbl2020POS[[#This Row],[PRIMPOS]]="3B",1,0))</f>
        <v>#REF!</v>
      </c>
      <c r="AG500" s="279" t="e">
        <f>IF(tbl2020POS[[#This Row],[SS]]&gt;=GAMES_TO_QUALIFY,1,IF(tbl2020POS[[#This Row],[PRIMPOS]]="SS",1,0))</f>
        <v>#REF!</v>
      </c>
      <c r="AH500" s="279" t="e">
        <f>IF(tbl2020POS[[#This Row],[LF]]&gt;=GAMES_TO_QUALIFY,1,0)</f>
        <v>#REF!</v>
      </c>
      <c r="AI500" s="279" t="e">
        <f>IF(tbl2020POS[[#This Row],[CF]]&gt;=GAMES_TO_QUALIFY,1,0)</f>
        <v>#REF!</v>
      </c>
      <c r="AJ500" s="279" t="e">
        <f>IF(tbl2020POS[[#This Row],[RF]]&gt;=GAMES_TO_QUALIFY,1,0)</f>
        <v>#REF!</v>
      </c>
      <c r="AK500" s="279" t="e">
        <f>IF(tbl2020POS[[#This Row],[OF]]&gt;=GAMES_TO_QUALIFY,1,IF(tbl2020POS[[#This Row],[PRIMPOS]]="OF",1,0))</f>
        <v>#REF!</v>
      </c>
      <c r="AL500" s="279" t="e">
        <f>IF(tbl2020POS[[#This Row],[DH]]&gt;=GAMES_TO_QUALIFY,1,IF(tbl2020POS[[#This Row],[PRIMPOS]]="DH",1,0))</f>
        <v>#REF!</v>
      </c>
      <c r="AM500" s="279" t="str" cm="1">
        <f t="array" aca="1" ref="AM5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0" s="280" t="str">
        <f>IFERROR(LEFT(tbl2020POS[[#This Row],[POSROUGH]],LEN(tbl2020POS[[#This Row],[POSROUGH]])-1),"")</f>
        <v/>
      </c>
      <c r="AP50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1" spans="1:42" x14ac:dyDescent="0.3">
      <c r="A501" s="277">
        <v>498</v>
      </c>
      <c r="B501" t="s">
        <v>21060</v>
      </c>
      <c r="C501" s="277">
        <v>25</v>
      </c>
      <c r="D501" s="278" t="s">
        <v>1481</v>
      </c>
      <c r="E501" s="277">
        <v>4</v>
      </c>
      <c r="F501" s="277">
        <v>57</v>
      </c>
      <c r="G501" s="277">
        <v>53</v>
      </c>
      <c r="H501" s="277">
        <v>57</v>
      </c>
      <c r="I501" s="277">
        <v>56</v>
      </c>
      <c r="J501" s="277">
        <v>0</v>
      </c>
      <c r="K501" s="277">
        <v>0</v>
      </c>
      <c r="L501" s="277">
        <v>2</v>
      </c>
      <c r="M501" s="277">
        <v>0</v>
      </c>
      <c r="N501" s="277">
        <v>0</v>
      </c>
      <c r="O501" s="277">
        <v>0</v>
      </c>
      <c r="P501" s="277">
        <v>28</v>
      </c>
      <c r="Q501" s="277">
        <v>51</v>
      </c>
      <c r="R501" s="277">
        <v>7</v>
      </c>
      <c r="S501" s="277">
        <v>56</v>
      </c>
      <c r="T501" s="277">
        <v>1</v>
      </c>
      <c r="U501" s="277">
        <v>3</v>
      </c>
      <c r="V501" s="277">
        <v>0</v>
      </c>
      <c r="W501" s="279" t="e">
        <f t="shared" si="7"/>
        <v>#REF!</v>
      </c>
      <c r="X501" s="279" t="s">
        <v>11402</v>
      </c>
      <c r="Y5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01" s="279">
        <f>IF(MAX(tbl2020POS[[#This Row],[P]:[PR]])=tbl2020POS[[#This Row],[P]],1,0)</f>
        <v>0</v>
      </c>
      <c r="AA501" s="279">
        <f>IF(tbl2020POS[[#This Row],[QUALP]]=1,IF(tbl2020POS[[#This Row],[GS]]&gt;=GS_TO_QUALIFY,1,0),0)</f>
        <v>0</v>
      </c>
      <c r="AB501" s="279">
        <f>IF(tbl2020POS[[#This Row],[QUALP]]=1,IF(tbl2020POS[[#This Row],[G]]-tbl2020POS[[#This Row],[GS]]&gt;=RP_APP_TO_QUALIFY,1,0),0)</f>
        <v>0</v>
      </c>
      <c r="AC501" s="279" t="e">
        <f>IF(tbl2020POS[[#This Row],[C]]&gt;=GAMES_TO_QUALIFY,1,IF(tbl2020POS[[#This Row],[PRIMPOS]]="C",1,0))</f>
        <v>#REF!</v>
      </c>
      <c r="AD501" s="279" t="e">
        <f>IF(tbl2020POS[[#This Row],[1B]]&gt;=GAMES_TO_QUALIFY,1,IF(tbl2020POS[[#This Row],[PRIMPOS]]="1B",1,0))</f>
        <v>#REF!</v>
      </c>
      <c r="AE501" s="279" t="e">
        <f>IF(tbl2020POS[[#This Row],[2B]]&gt;=GAMES_TO_QUALIFY,1,IF(tbl2020POS[[#This Row],[PRIMPOS]]="2B",1,0))</f>
        <v>#REF!</v>
      </c>
      <c r="AF501" s="279" t="e">
        <f>IF(tbl2020POS[[#This Row],[3B]]&gt;=GAMES_TO_QUALIFY,1,IF(tbl2020POS[[#This Row],[PRIMPOS]]="3B",1,0))</f>
        <v>#REF!</v>
      </c>
      <c r="AG501" s="279" t="e">
        <f>IF(tbl2020POS[[#This Row],[SS]]&gt;=GAMES_TO_QUALIFY,1,IF(tbl2020POS[[#This Row],[PRIMPOS]]="SS",1,0))</f>
        <v>#REF!</v>
      </c>
      <c r="AH501" s="279" t="e">
        <f>IF(tbl2020POS[[#This Row],[LF]]&gt;=GAMES_TO_QUALIFY,1,0)</f>
        <v>#REF!</v>
      </c>
      <c r="AI501" s="279" t="e">
        <f>IF(tbl2020POS[[#This Row],[CF]]&gt;=GAMES_TO_QUALIFY,1,0)</f>
        <v>#REF!</v>
      </c>
      <c r="AJ501" s="279" t="e">
        <f>IF(tbl2020POS[[#This Row],[RF]]&gt;=GAMES_TO_QUALIFY,1,0)</f>
        <v>#REF!</v>
      </c>
      <c r="AK501" s="279" t="e">
        <f>IF(tbl2020POS[[#This Row],[OF]]&gt;=GAMES_TO_QUALIFY,1,IF(tbl2020POS[[#This Row],[PRIMPOS]]="OF",1,0))</f>
        <v>#REF!</v>
      </c>
      <c r="AL501" s="279" t="e">
        <f>IF(tbl2020POS[[#This Row],[DH]]&gt;=GAMES_TO_QUALIFY,1,IF(tbl2020POS[[#This Row],[PRIMPOS]]="DH",1,0))</f>
        <v>#REF!</v>
      </c>
      <c r="AM501" s="279" t="e" cm="1">
        <f t="array" aca="1" ref="AM5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1" s="280" t="str">
        <f>IFERROR(LEFT(tbl2020POS[[#This Row],[POSROUGH]],LEN(tbl2020POS[[#This Row],[POSROUGH]])-1),"")</f>
        <v/>
      </c>
      <c r="AP50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2" spans="1:42" x14ac:dyDescent="0.3">
      <c r="A502" s="277">
        <v>499</v>
      </c>
      <c r="B502" t="s">
        <v>21061</v>
      </c>
      <c r="C502" s="277">
        <v>37</v>
      </c>
      <c r="D502" s="278" t="s">
        <v>1372</v>
      </c>
      <c r="E502" s="277">
        <v>14</v>
      </c>
      <c r="F502" s="277">
        <v>9</v>
      </c>
      <c r="G502" s="277">
        <v>9</v>
      </c>
      <c r="H502" s="277">
        <v>0</v>
      </c>
      <c r="I502" s="277">
        <v>9</v>
      </c>
      <c r="J502" s="277">
        <v>9</v>
      </c>
      <c r="K502" s="277">
        <v>0</v>
      </c>
      <c r="L502" s="277">
        <v>0</v>
      </c>
      <c r="M502" s="277">
        <v>0</v>
      </c>
      <c r="N502" s="277">
        <v>0</v>
      </c>
      <c r="O502" s="277">
        <v>0</v>
      </c>
      <c r="P502" s="277">
        <v>0</v>
      </c>
      <c r="Q502" s="277">
        <v>0</v>
      </c>
      <c r="R502" s="277">
        <v>0</v>
      </c>
      <c r="S502" s="277">
        <v>0</v>
      </c>
      <c r="T502" s="277">
        <v>0</v>
      </c>
      <c r="U502" s="277">
        <v>0</v>
      </c>
      <c r="V502" s="277">
        <v>0</v>
      </c>
      <c r="W502" s="279" t="e">
        <f t="shared" si="7"/>
        <v>#REF!</v>
      </c>
      <c r="X502" s="279" t="s">
        <v>2175</v>
      </c>
      <c r="Y5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2" s="279">
        <f>IF(MAX(tbl2020POS[[#This Row],[P]:[PR]])=tbl2020POS[[#This Row],[P]],1,0)</f>
        <v>1</v>
      </c>
      <c r="AA502" s="279">
        <f>IF(tbl2020POS[[#This Row],[QUALP]]=1,IF(tbl2020POS[[#This Row],[GS]]&gt;=GS_TO_QUALIFY,1,0),0)</f>
        <v>0</v>
      </c>
      <c r="AB502" s="279">
        <f>IF(tbl2020POS[[#This Row],[QUALP]]=1,IF(tbl2020POS[[#This Row],[G]]-tbl2020POS[[#This Row],[GS]]&gt;=RP_APP_TO_QUALIFY,1,0),0)</f>
        <v>0</v>
      </c>
      <c r="AC502" s="279" t="e">
        <f>IF(tbl2020POS[[#This Row],[C]]&gt;=GAMES_TO_QUALIFY,1,IF(tbl2020POS[[#This Row],[PRIMPOS]]="C",1,0))</f>
        <v>#REF!</v>
      </c>
      <c r="AD502" s="279" t="e">
        <f>IF(tbl2020POS[[#This Row],[1B]]&gt;=GAMES_TO_QUALIFY,1,IF(tbl2020POS[[#This Row],[PRIMPOS]]="1B",1,0))</f>
        <v>#REF!</v>
      </c>
      <c r="AE502" s="279" t="e">
        <f>IF(tbl2020POS[[#This Row],[2B]]&gt;=GAMES_TO_QUALIFY,1,IF(tbl2020POS[[#This Row],[PRIMPOS]]="2B",1,0))</f>
        <v>#REF!</v>
      </c>
      <c r="AF502" s="279" t="e">
        <f>IF(tbl2020POS[[#This Row],[3B]]&gt;=GAMES_TO_QUALIFY,1,IF(tbl2020POS[[#This Row],[PRIMPOS]]="3B",1,0))</f>
        <v>#REF!</v>
      </c>
      <c r="AG502" s="279" t="e">
        <f>IF(tbl2020POS[[#This Row],[SS]]&gt;=GAMES_TO_QUALIFY,1,IF(tbl2020POS[[#This Row],[PRIMPOS]]="SS",1,0))</f>
        <v>#REF!</v>
      </c>
      <c r="AH502" s="279" t="e">
        <f>IF(tbl2020POS[[#This Row],[LF]]&gt;=GAMES_TO_QUALIFY,1,0)</f>
        <v>#REF!</v>
      </c>
      <c r="AI502" s="279" t="e">
        <f>IF(tbl2020POS[[#This Row],[CF]]&gt;=GAMES_TO_QUALIFY,1,0)</f>
        <v>#REF!</v>
      </c>
      <c r="AJ502" s="279" t="e">
        <f>IF(tbl2020POS[[#This Row],[RF]]&gt;=GAMES_TO_QUALIFY,1,0)</f>
        <v>#REF!</v>
      </c>
      <c r="AK502" s="279" t="e">
        <f>IF(tbl2020POS[[#This Row],[OF]]&gt;=GAMES_TO_QUALIFY,1,IF(tbl2020POS[[#This Row],[PRIMPOS]]="OF",1,0))</f>
        <v>#REF!</v>
      </c>
      <c r="AL502" s="279" t="e">
        <f>IF(tbl2020POS[[#This Row],[DH]]&gt;=GAMES_TO_QUALIFY,1,IF(tbl2020POS[[#This Row],[PRIMPOS]]="DH",1,0))</f>
        <v>#REF!</v>
      </c>
      <c r="AM502" s="279" t="str" cm="1">
        <f t="array" aca="1" ref="AM5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2" s="280" t="str">
        <f>IFERROR(LEFT(tbl2020POS[[#This Row],[POSROUGH]],LEN(tbl2020POS[[#This Row],[POSROUGH]])-1),"")</f>
        <v/>
      </c>
      <c r="AP50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03" spans="1:42" x14ac:dyDescent="0.3">
      <c r="A503" s="277">
        <v>500</v>
      </c>
      <c r="B503" t="s">
        <v>21062</v>
      </c>
      <c r="C503" s="277">
        <v>27</v>
      </c>
      <c r="D503" s="278" t="s">
        <v>1398</v>
      </c>
      <c r="E503" s="277">
        <v>9</v>
      </c>
      <c r="F503" s="277">
        <v>58</v>
      </c>
      <c r="G503" s="277">
        <v>58</v>
      </c>
      <c r="H503" s="277">
        <v>58</v>
      </c>
      <c r="I503" s="277">
        <v>48</v>
      </c>
      <c r="J503" s="277">
        <v>0</v>
      </c>
      <c r="K503" s="277">
        <v>0</v>
      </c>
      <c r="L503" s="277">
        <v>0</v>
      </c>
      <c r="M503" s="277">
        <v>0</v>
      </c>
      <c r="N503" s="277">
        <v>0</v>
      </c>
      <c r="O503" s="277">
        <v>0</v>
      </c>
      <c r="P503" s="277">
        <v>0</v>
      </c>
      <c r="Q503" s="277">
        <v>3</v>
      </c>
      <c r="R503" s="277">
        <v>48</v>
      </c>
      <c r="S503" s="277">
        <v>48</v>
      </c>
      <c r="T503" s="277">
        <v>10</v>
      </c>
      <c r="U503" s="277">
        <v>0</v>
      </c>
      <c r="V503" s="277">
        <v>0</v>
      </c>
      <c r="W503" s="279" t="e">
        <f t="shared" si="7"/>
        <v>#REF!</v>
      </c>
      <c r="X503" s="279" t="s">
        <v>2183</v>
      </c>
      <c r="Y5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03" s="279">
        <f>IF(MAX(tbl2020POS[[#This Row],[P]:[PR]])=tbl2020POS[[#This Row],[P]],1,0)</f>
        <v>0</v>
      </c>
      <c r="AA503" s="279">
        <f>IF(tbl2020POS[[#This Row],[QUALP]]=1,IF(tbl2020POS[[#This Row],[GS]]&gt;=GS_TO_QUALIFY,1,0),0)</f>
        <v>0</v>
      </c>
      <c r="AB503" s="279">
        <f>IF(tbl2020POS[[#This Row],[QUALP]]=1,IF(tbl2020POS[[#This Row],[G]]-tbl2020POS[[#This Row],[GS]]&gt;=RP_APP_TO_QUALIFY,1,0),0)</f>
        <v>0</v>
      </c>
      <c r="AC503" s="279" t="e">
        <f>IF(tbl2020POS[[#This Row],[C]]&gt;=GAMES_TO_QUALIFY,1,IF(tbl2020POS[[#This Row],[PRIMPOS]]="C",1,0))</f>
        <v>#REF!</v>
      </c>
      <c r="AD503" s="279" t="e">
        <f>IF(tbl2020POS[[#This Row],[1B]]&gt;=GAMES_TO_QUALIFY,1,IF(tbl2020POS[[#This Row],[PRIMPOS]]="1B",1,0))</f>
        <v>#REF!</v>
      </c>
      <c r="AE503" s="279" t="e">
        <f>IF(tbl2020POS[[#This Row],[2B]]&gt;=GAMES_TO_QUALIFY,1,IF(tbl2020POS[[#This Row],[PRIMPOS]]="2B",1,0))</f>
        <v>#REF!</v>
      </c>
      <c r="AF503" s="279" t="e">
        <f>IF(tbl2020POS[[#This Row],[3B]]&gt;=GAMES_TO_QUALIFY,1,IF(tbl2020POS[[#This Row],[PRIMPOS]]="3B",1,0))</f>
        <v>#REF!</v>
      </c>
      <c r="AG503" s="279" t="e">
        <f>IF(tbl2020POS[[#This Row],[SS]]&gt;=GAMES_TO_QUALIFY,1,IF(tbl2020POS[[#This Row],[PRIMPOS]]="SS",1,0))</f>
        <v>#REF!</v>
      </c>
      <c r="AH503" s="279" t="e">
        <f>IF(tbl2020POS[[#This Row],[LF]]&gt;=GAMES_TO_QUALIFY,1,0)</f>
        <v>#REF!</v>
      </c>
      <c r="AI503" s="279" t="e">
        <f>IF(tbl2020POS[[#This Row],[CF]]&gt;=GAMES_TO_QUALIFY,1,0)</f>
        <v>#REF!</v>
      </c>
      <c r="AJ503" s="279" t="e">
        <f>IF(tbl2020POS[[#This Row],[RF]]&gt;=GAMES_TO_QUALIFY,1,0)</f>
        <v>#REF!</v>
      </c>
      <c r="AK503" s="279" t="e">
        <f>IF(tbl2020POS[[#This Row],[OF]]&gt;=GAMES_TO_QUALIFY,1,IF(tbl2020POS[[#This Row],[PRIMPOS]]="OF",1,0))</f>
        <v>#REF!</v>
      </c>
      <c r="AL503" s="279" t="e">
        <f>IF(tbl2020POS[[#This Row],[DH]]&gt;=GAMES_TO_QUALIFY,1,IF(tbl2020POS[[#This Row],[PRIMPOS]]="DH",1,0))</f>
        <v>#REF!</v>
      </c>
      <c r="AM503" s="279" t="e" cm="1">
        <f t="array" aca="1" ref="AM5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3" s="280" t="str">
        <f>IFERROR(LEFT(tbl2020POS[[#This Row],[POSROUGH]],LEN(tbl2020POS[[#This Row],[POSROUGH]])-1),"")</f>
        <v/>
      </c>
      <c r="AP50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4" spans="1:42" x14ac:dyDescent="0.3">
      <c r="A504" s="277">
        <v>501</v>
      </c>
      <c r="B504" t="s">
        <v>21063</v>
      </c>
      <c r="C504" s="277">
        <v>31</v>
      </c>
      <c r="D504" s="278" t="s">
        <v>20628</v>
      </c>
      <c r="E504" s="277">
        <v>2</v>
      </c>
      <c r="F504" s="277">
        <v>23</v>
      </c>
      <c r="G504" s="277">
        <v>0</v>
      </c>
      <c r="H504" s="277">
        <v>0</v>
      </c>
      <c r="I504" s="277">
        <v>23</v>
      </c>
      <c r="J504" s="277">
        <v>23</v>
      </c>
      <c r="K504" s="277">
        <v>0</v>
      </c>
      <c r="L504" s="277">
        <v>0</v>
      </c>
      <c r="M504" s="277">
        <v>0</v>
      </c>
      <c r="N504" s="277">
        <v>0</v>
      </c>
      <c r="O504" s="277">
        <v>0</v>
      </c>
      <c r="P504" s="277">
        <v>0</v>
      </c>
      <c r="Q504" s="277">
        <v>0</v>
      </c>
      <c r="R504" s="277">
        <v>0</v>
      </c>
      <c r="S504" s="277">
        <v>0</v>
      </c>
      <c r="T504" s="277">
        <v>0</v>
      </c>
      <c r="U504" s="277">
        <v>0</v>
      </c>
      <c r="V504" s="277">
        <v>0</v>
      </c>
      <c r="W504" s="279" t="e">
        <f t="shared" si="7"/>
        <v>#REF!</v>
      </c>
      <c r="X504" s="279" t="s">
        <v>16080</v>
      </c>
      <c r="Y5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4" s="279">
        <f>IF(MAX(tbl2020POS[[#This Row],[P]:[PR]])=tbl2020POS[[#This Row],[P]],1,0)</f>
        <v>1</v>
      </c>
      <c r="AA504" s="279">
        <f>IF(tbl2020POS[[#This Row],[QUALP]]=1,IF(tbl2020POS[[#This Row],[GS]]&gt;=GS_TO_QUALIFY,1,0),0)</f>
        <v>0</v>
      </c>
      <c r="AB504" s="279">
        <f>IF(tbl2020POS[[#This Row],[QUALP]]=1,IF(tbl2020POS[[#This Row],[G]]-tbl2020POS[[#This Row],[GS]]&gt;=RP_APP_TO_QUALIFY,1,0),0)</f>
        <v>1</v>
      </c>
      <c r="AC504" s="279" t="e">
        <f>IF(tbl2020POS[[#This Row],[C]]&gt;=GAMES_TO_QUALIFY,1,IF(tbl2020POS[[#This Row],[PRIMPOS]]="C",1,0))</f>
        <v>#REF!</v>
      </c>
      <c r="AD504" s="279" t="e">
        <f>IF(tbl2020POS[[#This Row],[1B]]&gt;=GAMES_TO_QUALIFY,1,IF(tbl2020POS[[#This Row],[PRIMPOS]]="1B",1,0))</f>
        <v>#REF!</v>
      </c>
      <c r="AE504" s="279" t="e">
        <f>IF(tbl2020POS[[#This Row],[2B]]&gt;=GAMES_TO_QUALIFY,1,IF(tbl2020POS[[#This Row],[PRIMPOS]]="2B",1,0))</f>
        <v>#REF!</v>
      </c>
      <c r="AF504" s="279" t="e">
        <f>IF(tbl2020POS[[#This Row],[3B]]&gt;=GAMES_TO_QUALIFY,1,IF(tbl2020POS[[#This Row],[PRIMPOS]]="3B",1,0))</f>
        <v>#REF!</v>
      </c>
      <c r="AG504" s="279" t="e">
        <f>IF(tbl2020POS[[#This Row],[SS]]&gt;=GAMES_TO_QUALIFY,1,IF(tbl2020POS[[#This Row],[PRIMPOS]]="SS",1,0))</f>
        <v>#REF!</v>
      </c>
      <c r="AH504" s="279" t="e">
        <f>IF(tbl2020POS[[#This Row],[LF]]&gt;=GAMES_TO_QUALIFY,1,0)</f>
        <v>#REF!</v>
      </c>
      <c r="AI504" s="279" t="e">
        <f>IF(tbl2020POS[[#This Row],[CF]]&gt;=GAMES_TO_QUALIFY,1,0)</f>
        <v>#REF!</v>
      </c>
      <c r="AJ504" s="279" t="e">
        <f>IF(tbl2020POS[[#This Row],[RF]]&gt;=GAMES_TO_QUALIFY,1,0)</f>
        <v>#REF!</v>
      </c>
      <c r="AK504" s="279" t="e">
        <f>IF(tbl2020POS[[#This Row],[OF]]&gt;=GAMES_TO_QUALIFY,1,IF(tbl2020POS[[#This Row],[PRIMPOS]]="OF",1,0))</f>
        <v>#REF!</v>
      </c>
      <c r="AL504" s="279" t="e">
        <f>IF(tbl2020POS[[#This Row],[DH]]&gt;=GAMES_TO_QUALIFY,1,IF(tbl2020POS[[#This Row],[PRIMPOS]]="DH",1,0))</f>
        <v>#REF!</v>
      </c>
      <c r="AM504" s="279" t="str" cm="1">
        <f t="array" aca="1" ref="AM5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4" s="280" t="str">
        <f>IFERROR(LEFT(tbl2020POS[[#This Row],[POSROUGH]],LEN(tbl2020POS[[#This Row],[POSROUGH]])-1),"")</f>
        <v/>
      </c>
      <c r="AP50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5" spans="1:42" x14ac:dyDescent="0.3">
      <c r="A505" s="277">
        <v>502</v>
      </c>
      <c r="B505" t="s">
        <v>21064</v>
      </c>
      <c r="C505" s="277">
        <v>35</v>
      </c>
      <c r="D505" s="278" t="s">
        <v>20628</v>
      </c>
      <c r="E505" s="277">
        <v>9</v>
      </c>
      <c r="F505" s="277">
        <v>20</v>
      </c>
      <c r="G505" s="277">
        <v>0</v>
      </c>
      <c r="H505" s="277">
        <v>0</v>
      </c>
      <c r="I505" s="277">
        <v>20</v>
      </c>
      <c r="J505" s="277">
        <v>20</v>
      </c>
      <c r="K505" s="277">
        <v>0</v>
      </c>
      <c r="L505" s="277">
        <v>0</v>
      </c>
      <c r="M505" s="277">
        <v>0</v>
      </c>
      <c r="N505" s="277">
        <v>0</v>
      </c>
      <c r="O505" s="277">
        <v>0</v>
      </c>
      <c r="P505" s="277">
        <v>0</v>
      </c>
      <c r="Q505" s="277">
        <v>0</v>
      </c>
      <c r="R505" s="277">
        <v>0</v>
      </c>
      <c r="S505" s="277">
        <v>0</v>
      </c>
      <c r="T505" s="277">
        <v>0</v>
      </c>
      <c r="U505" s="277">
        <v>0</v>
      </c>
      <c r="V505" s="277">
        <v>0</v>
      </c>
      <c r="W505" s="279" t="e">
        <f t="shared" si="7"/>
        <v>#REF!</v>
      </c>
      <c r="X505" s="279" t="s">
        <v>8286</v>
      </c>
      <c r="Y5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5" s="279">
        <f>IF(MAX(tbl2020POS[[#This Row],[P]:[PR]])=tbl2020POS[[#This Row],[P]],1,0)</f>
        <v>1</v>
      </c>
      <c r="AA505" s="279">
        <f>IF(tbl2020POS[[#This Row],[QUALP]]=1,IF(tbl2020POS[[#This Row],[GS]]&gt;=GS_TO_QUALIFY,1,0),0)</f>
        <v>0</v>
      </c>
      <c r="AB505" s="279">
        <f>IF(tbl2020POS[[#This Row],[QUALP]]=1,IF(tbl2020POS[[#This Row],[G]]-tbl2020POS[[#This Row],[GS]]&gt;=RP_APP_TO_QUALIFY,1,0),0)</f>
        <v>1</v>
      </c>
      <c r="AC505" s="279" t="e">
        <f>IF(tbl2020POS[[#This Row],[C]]&gt;=GAMES_TO_QUALIFY,1,IF(tbl2020POS[[#This Row],[PRIMPOS]]="C",1,0))</f>
        <v>#REF!</v>
      </c>
      <c r="AD505" s="279" t="e">
        <f>IF(tbl2020POS[[#This Row],[1B]]&gt;=GAMES_TO_QUALIFY,1,IF(tbl2020POS[[#This Row],[PRIMPOS]]="1B",1,0))</f>
        <v>#REF!</v>
      </c>
      <c r="AE505" s="279" t="e">
        <f>IF(tbl2020POS[[#This Row],[2B]]&gt;=GAMES_TO_QUALIFY,1,IF(tbl2020POS[[#This Row],[PRIMPOS]]="2B",1,0))</f>
        <v>#REF!</v>
      </c>
      <c r="AF505" s="279" t="e">
        <f>IF(tbl2020POS[[#This Row],[3B]]&gt;=GAMES_TO_QUALIFY,1,IF(tbl2020POS[[#This Row],[PRIMPOS]]="3B",1,0))</f>
        <v>#REF!</v>
      </c>
      <c r="AG505" s="279" t="e">
        <f>IF(tbl2020POS[[#This Row],[SS]]&gt;=GAMES_TO_QUALIFY,1,IF(tbl2020POS[[#This Row],[PRIMPOS]]="SS",1,0))</f>
        <v>#REF!</v>
      </c>
      <c r="AH505" s="279" t="e">
        <f>IF(tbl2020POS[[#This Row],[LF]]&gt;=GAMES_TO_QUALIFY,1,0)</f>
        <v>#REF!</v>
      </c>
      <c r="AI505" s="279" t="e">
        <f>IF(tbl2020POS[[#This Row],[CF]]&gt;=GAMES_TO_QUALIFY,1,0)</f>
        <v>#REF!</v>
      </c>
      <c r="AJ505" s="279" t="e">
        <f>IF(tbl2020POS[[#This Row],[RF]]&gt;=GAMES_TO_QUALIFY,1,0)</f>
        <v>#REF!</v>
      </c>
      <c r="AK505" s="279" t="e">
        <f>IF(tbl2020POS[[#This Row],[OF]]&gt;=GAMES_TO_QUALIFY,1,IF(tbl2020POS[[#This Row],[PRIMPOS]]="OF",1,0))</f>
        <v>#REF!</v>
      </c>
      <c r="AL505" s="279" t="e">
        <f>IF(tbl2020POS[[#This Row],[DH]]&gt;=GAMES_TO_QUALIFY,1,IF(tbl2020POS[[#This Row],[PRIMPOS]]="DH",1,0))</f>
        <v>#REF!</v>
      </c>
      <c r="AM505" s="279" t="str" cm="1">
        <f t="array" aca="1" ref="AM5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5" s="280" t="str">
        <f>IFERROR(LEFT(tbl2020POS[[#This Row],[POSROUGH]],LEN(tbl2020POS[[#This Row],[POSROUGH]])-1),"")</f>
        <v/>
      </c>
      <c r="AP50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6" spans="1:42" x14ac:dyDescent="0.3">
      <c r="A506" s="277">
        <v>503</v>
      </c>
      <c r="B506" t="s">
        <v>21065</v>
      </c>
      <c r="C506" s="277">
        <v>32</v>
      </c>
      <c r="D506" s="278" t="s">
        <v>20628</v>
      </c>
      <c r="E506" s="277">
        <v>10</v>
      </c>
      <c r="F506" s="277">
        <v>33</v>
      </c>
      <c r="G506" s="277">
        <v>22</v>
      </c>
      <c r="H506" s="277">
        <v>33</v>
      </c>
      <c r="I506" s="277">
        <v>26</v>
      </c>
      <c r="J506" s="277">
        <v>0</v>
      </c>
      <c r="K506" s="277">
        <v>0</v>
      </c>
      <c r="L506" s="277">
        <v>1</v>
      </c>
      <c r="M506" s="277">
        <v>12</v>
      </c>
      <c r="N506" s="277">
        <v>10</v>
      </c>
      <c r="O506" s="277">
        <v>0</v>
      </c>
      <c r="P506" s="277">
        <v>5</v>
      </c>
      <c r="Q506" s="277">
        <v>0</v>
      </c>
      <c r="R506" s="277">
        <v>2</v>
      </c>
      <c r="S506" s="277">
        <v>6</v>
      </c>
      <c r="T506" s="277">
        <v>6</v>
      </c>
      <c r="U506" s="277">
        <v>5</v>
      </c>
      <c r="V506" s="277">
        <v>4</v>
      </c>
      <c r="W506" s="279" t="e">
        <f t="shared" si="7"/>
        <v>#REF!</v>
      </c>
      <c r="X506" s="279" t="s">
        <v>2186</v>
      </c>
      <c r="Y5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06" s="279">
        <f>IF(MAX(tbl2020POS[[#This Row],[P]:[PR]])=tbl2020POS[[#This Row],[P]],1,0)</f>
        <v>0</v>
      </c>
      <c r="AA506" s="279">
        <f>IF(tbl2020POS[[#This Row],[QUALP]]=1,IF(tbl2020POS[[#This Row],[GS]]&gt;=GS_TO_QUALIFY,1,0),0)</f>
        <v>0</v>
      </c>
      <c r="AB506" s="279">
        <f>IF(tbl2020POS[[#This Row],[QUALP]]=1,IF(tbl2020POS[[#This Row],[G]]-tbl2020POS[[#This Row],[GS]]&gt;=RP_APP_TO_QUALIFY,1,0),0)</f>
        <v>0</v>
      </c>
      <c r="AC506" s="279" t="e">
        <f>IF(tbl2020POS[[#This Row],[C]]&gt;=GAMES_TO_QUALIFY,1,IF(tbl2020POS[[#This Row],[PRIMPOS]]="C",1,0))</f>
        <v>#REF!</v>
      </c>
      <c r="AD506" s="279" t="e">
        <f>IF(tbl2020POS[[#This Row],[1B]]&gt;=GAMES_TO_QUALIFY,1,IF(tbl2020POS[[#This Row],[PRIMPOS]]="1B",1,0))</f>
        <v>#REF!</v>
      </c>
      <c r="AE506" s="279" t="e">
        <f>IF(tbl2020POS[[#This Row],[2B]]&gt;=GAMES_TO_QUALIFY,1,IF(tbl2020POS[[#This Row],[PRIMPOS]]="2B",1,0))</f>
        <v>#REF!</v>
      </c>
      <c r="AF506" s="279" t="e">
        <f>IF(tbl2020POS[[#This Row],[3B]]&gt;=GAMES_TO_QUALIFY,1,IF(tbl2020POS[[#This Row],[PRIMPOS]]="3B",1,0))</f>
        <v>#REF!</v>
      </c>
      <c r="AG506" s="279" t="e">
        <f>IF(tbl2020POS[[#This Row],[SS]]&gt;=GAMES_TO_QUALIFY,1,IF(tbl2020POS[[#This Row],[PRIMPOS]]="SS",1,0))</f>
        <v>#REF!</v>
      </c>
      <c r="AH506" s="279" t="e">
        <f>IF(tbl2020POS[[#This Row],[LF]]&gt;=GAMES_TO_QUALIFY,1,0)</f>
        <v>#REF!</v>
      </c>
      <c r="AI506" s="279" t="e">
        <f>IF(tbl2020POS[[#This Row],[CF]]&gt;=GAMES_TO_QUALIFY,1,0)</f>
        <v>#REF!</v>
      </c>
      <c r="AJ506" s="279" t="e">
        <f>IF(tbl2020POS[[#This Row],[RF]]&gt;=GAMES_TO_QUALIFY,1,0)</f>
        <v>#REF!</v>
      </c>
      <c r="AK506" s="279" t="e">
        <f>IF(tbl2020POS[[#This Row],[OF]]&gt;=GAMES_TO_QUALIFY,1,IF(tbl2020POS[[#This Row],[PRIMPOS]]="OF",1,0))</f>
        <v>#REF!</v>
      </c>
      <c r="AL506" s="279" t="e">
        <f>IF(tbl2020POS[[#This Row],[DH]]&gt;=GAMES_TO_QUALIFY,1,IF(tbl2020POS[[#This Row],[PRIMPOS]]="DH",1,0))</f>
        <v>#REF!</v>
      </c>
      <c r="AM506" s="279" t="e" cm="1">
        <f t="array" aca="1" ref="AM5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6" s="280" t="str">
        <f>IFERROR(LEFT(tbl2020POS[[#This Row],[POSROUGH]],LEN(tbl2020POS[[#This Row],[POSROUGH]])-1),"")</f>
        <v/>
      </c>
      <c r="AP50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7" spans="1:42" x14ac:dyDescent="0.3">
      <c r="A507" s="277">
        <v>504</v>
      </c>
      <c r="B507" t="s">
        <v>21066</v>
      </c>
      <c r="C507" s="277">
        <v>24</v>
      </c>
      <c r="D507" s="278" t="s">
        <v>1413</v>
      </c>
      <c r="E507" s="277" t="s">
        <v>20557</v>
      </c>
      <c r="F507" s="277">
        <v>32</v>
      </c>
      <c r="G507" s="277">
        <v>12</v>
      </c>
      <c r="H507" s="277">
        <v>32</v>
      </c>
      <c r="I507" s="277">
        <v>28</v>
      </c>
      <c r="J507" s="277">
        <v>0</v>
      </c>
      <c r="K507" s="277">
        <v>0</v>
      </c>
      <c r="L507" s="277">
        <v>0</v>
      </c>
      <c r="M507" s="277">
        <v>0</v>
      </c>
      <c r="N507" s="277">
        <v>0</v>
      </c>
      <c r="O507" s="277">
        <v>0</v>
      </c>
      <c r="P507" s="277">
        <v>0</v>
      </c>
      <c r="Q507" s="277">
        <v>16</v>
      </c>
      <c r="R507" s="277">
        <v>13</v>
      </c>
      <c r="S507" s="277">
        <v>28</v>
      </c>
      <c r="T507" s="277">
        <v>0</v>
      </c>
      <c r="U507" s="277">
        <v>2</v>
      </c>
      <c r="V507" s="277">
        <v>9</v>
      </c>
      <c r="W507" s="279" t="e">
        <f t="shared" si="7"/>
        <v>#REF!</v>
      </c>
      <c r="X507" s="279" t="s">
        <v>16084</v>
      </c>
      <c r="Y5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07" s="279">
        <f>IF(MAX(tbl2020POS[[#This Row],[P]:[PR]])=tbl2020POS[[#This Row],[P]],1,0)</f>
        <v>0</v>
      </c>
      <c r="AA507" s="279">
        <f>IF(tbl2020POS[[#This Row],[QUALP]]=1,IF(tbl2020POS[[#This Row],[GS]]&gt;=GS_TO_QUALIFY,1,0),0)</f>
        <v>0</v>
      </c>
      <c r="AB507" s="279">
        <f>IF(tbl2020POS[[#This Row],[QUALP]]=1,IF(tbl2020POS[[#This Row],[G]]-tbl2020POS[[#This Row],[GS]]&gt;=RP_APP_TO_QUALIFY,1,0),0)</f>
        <v>0</v>
      </c>
      <c r="AC507" s="279" t="e">
        <f>IF(tbl2020POS[[#This Row],[C]]&gt;=GAMES_TO_QUALIFY,1,IF(tbl2020POS[[#This Row],[PRIMPOS]]="C",1,0))</f>
        <v>#REF!</v>
      </c>
      <c r="AD507" s="279" t="e">
        <f>IF(tbl2020POS[[#This Row],[1B]]&gt;=GAMES_TO_QUALIFY,1,IF(tbl2020POS[[#This Row],[PRIMPOS]]="1B",1,0))</f>
        <v>#REF!</v>
      </c>
      <c r="AE507" s="279" t="e">
        <f>IF(tbl2020POS[[#This Row],[2B]]&gt;=GAMES_TO_QUALIFY,1,IF(tbl2020POS[[#This Row],[PRIMPOS]]="2B",1,0))</f>
        <v>#REF!</v>
      </c>
      <c r="AF507" s="279" t="e">
        <f>IF(tbl2020POS[[#This Row],[3B]]&gt;=GAMES_TO_QUALIFY,1,IF(tbl2020POS[[#This Row],[PRIMPOS]]="3B",1,0))</f>
        <v>#REF!</v>
      </c>
      <c r="AG507" s="279" t="e">
        <f>IF(tbl2020POS[[#This Row],[SS]]&gt;=GAMES_TO_QUALIFY,1,IF(tbl2020POS[[#This Row],[PRIMPOS]]="SS",1,0))</f>
        <v>#REF!</v>
      </c>
      <c r="AH507" s="279" t="e">
        <f>IF(tbl2020POS[[#This Row],[LF]]&gt;=GAMES_TO_QUALIFY,1,0)</f>
        <v>#REF!</v>
      </c>
      <c r="AI507" s="279" t="e">
        <f>IF(tbl2020POS[[#This Row],[CF]]&gt;=GAMES_TO_QUALIFY,1,0)</f>
        <v>#REF!</v>
      </c>
      <c r="AJ507" s="279" t="e">
        <f>IF(tbl2020POS[[#This Row],[RF]]&gt;=GAMES_TO_QUALIFY,1,0)</f>
        <v>#REF!</v>
      </c>
      <c r="AK507" s="279" t="e">
        <f>IF(tbl2020POS[[#This Row],[OF]]&gt;=GAMES_TO_QUALIFY,1,IF(tbl2020POS[[#This Row],[PRIMPOS]]="OF",1,0))</f>
        <v>#REF!</v>
      </c>
      <c r="AL507" s="279" t="e">
        <f>IF(tbl2020POS[[#This Row],[DH]]&gt;=GAMES_TO_QUALIFY,1,IF(tbl2020POS[[#This Row],[PRIMPOS]]="DH",1,0))</f>
        <v>#REF!</v>
      </c>
      <c r="AM507" s="279" t="e" cm="1">
        <f t="array" aca="1" ref="AM5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7" s="280" t="str">
        <f>IFERROR(LEFT(tbl2020POS[[#This Row],[POSROUGH]],LEN(tbl2020POS[[#This Row],[POSROUGH]])-1),"")</f>
        <v/>
      </c>
      <c r="AP50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8" spans="1:42" x14ac:dyDescent="0.3">
      <c r="A508" s="277">
        <v>505</v>
      </c>
      <c r="B508" t="s">
        <v>21067</v>
      </c>
      <c r="C508" s="277">
        <v>27</v>
      </c>
      <c r="D508" s="278" t="s">
        <v>1389</v>
      </c>
      <c r="E508" s="277" t="s">
        <v>20557</v>
      </c>
      <c r="F508" s="277">
        <v>4</v>
      </c>
      <c r="G508" s="277">
        <v>3</v>
      </c>
      <c r="H508" s="277">
        <v>0</v>
      </c>
      <c r="I508" s="277">
        <v>4</v>
      </c>
      <c r="J508" s="277">
        <v>4</v>
      </c>
      <c r="K508" s="277">
        <v>0</v>
      </c>
      <c r="L508" s="277">
        <v>0</v>
      </c>
      <c r="M508" s="277">
        <v>0</v>
      </c>
      <c r="N508" s="277">
        <v>0</v>
      </c>
      <c r="O508" s="277">
        <v>0</v>
      </c>
      <c r="P508" s="277">
        <v>0</v>
      </c>
      <c r="Q508" s="277">
        <v>0</v>
      </c>
      <c r="R508" s="277">
        <v>0</v>
      </c>
      <c r="S508" s="277">
        <v>0</v>
      </c>
      <c r="T508" s="277">
        <v>0</v>
      </c>
      <c r="U508" s="277">
        <v>0</v>
      </c>
      <c r="V508" s="277">
        <v>0</v>
      </c>
      <c r="W508" s="279" t="e">
        <f t="shared" si="7"/>
        <v>#REF!</v>
      </c>
      <c r="X508" s="279" t="s">
        <v>21926</v>
      </c>
      <c r="Y5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8" s="279">
        <f>IF(MAX(tbl2020POS[[#This Row],[P]:[PR]])=tbl2020POS[[#This Row],[P]],1,0)</f>
        <v>1</v>
      </c>
      <c r="AA508" s="279">
        <f>IF(tbl2020POS[[#This Row],[QUALP]]=1,IF(tbl2020POS[[#This Row],[GS]]&gt;=GS_TO_QUALIFY,1,0),0)</f>
        <v>0</v>
      </c>
      <c r="AB508" s="279">
        <f>IF(tbl2020POS[[#This Row],[QUALP]]=1,IF(tbl2020POS[[#This Row],[G]]-tbl2020POS[[#This Row],[GS]]&gt;=RP_APP_TO_QUALIFY,1,0),0)</f>
        <v>0</v>
      </c>
      <c r="AC508" s="279" t="e">
        <f>IF(tbl2020POS[[#This Row],[C]]&gt;=GAMES_TO_QUALIFY,1,IF(tbl2020POS[[#This Row],[PRIMPOS]]="C",1,0))</f>
        <v>#REF!</v>
      </c>
      <c r="AD508" s="279" t="e">
        <f>IF(tbl2020POS[[#This Row],[1B]]&gt;=GAMES_TO_QUALIFY,1,IF(tbl2020POS[[#This Row],[PRIMPOS]]="1B",1,0))</f>
        <v>#REF!</v>
      </c>
      <c r="AE508" s="279" t="e">
        <f>IF(tbl2020POS[[#This Row],[2B]]&gt;=GAMES_TO_QUALIFY,1,IF(tbl2020POS[[#This Row],[PRIMPOS]]="2B",1,0))</f>
        <v>#REF!</v>
      </c>
      <c r="AF508" s="279" t="e">
        <f>IF(tbl2020POS[[#This Row],[3B]]&gt;=GAMES_TO_QUALIFY,1,IF(tbl2020POS[[#This Row],[PRIMPOS]]="3B",1,0))</f>
        <v>#REF!</v>
      </c>
      <c r="AG508" s="279" t="e">
        <f>IF(tbl2020POS[[#This Row],[SS]]&gt;=GAMES_TO_QUALIFY,1,IF(tbl2020POS[[#This Row],[PRIMPOS]]="SS",1,0))</f>
        <v>#REF!</v>
      </c>
      <c r="AH508" s="279" t="e">
        <f>IF(tbl2020POS[[#This Row],[LF]]&gt;=GAMES_TO_QUALIFY,1,0)</f>
        <v>#REF!</v>
      </c>
      <c r="AI508" s="279" t="e">
        <f>IF(tbl2020POS[[#This Row],[CF]]&gt;=GAMES_TO_QUALIFY,1,0)</f>
        <v>#REF!</v>
      </c>
      <c r="AJ508" s="279" t="e">
        <f>IF(tbl2020POS[[#This Row],[RF]]&gt;=GAMES_TO_QUALIFY,1,0)</f>
        <v>#REF!</v>
      </c>
      <c r="AK508" s="279" t="e">
        <f>IF(tbl2020POS[[#This Row],[OF]]&gt;=GAMES_TO_QUALIFY,1,IF(tbl2020POS[[#This Row],[PRIMPOS]]="OF",1,0))</f>
        <v>#REF!</v>
      </c>
      <c r="AL508" s="279" t="e">
        <f>IF(tbl2020POS[[#This Row],[DH]]&gt;=GAMES_TO_QUALIFY,1,IF(tbl2020POS[[#This Row],[PRIMPOS]]="DH",1,0))</f>
        <v>#REF!</v>
      </c>
      <c r="AM508" s="279" t="str" cm="1">
        <f t="array" aca="1" ref="AM5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8" s="280" t="str">
        <f>IFERROR(LEFT(tbl2020POS[[#This Row],[POSROUGH]],LEN(tbl2020POS[[#This Row],[POSROUGH]])-1),"")</f>
        <v/>
      </c>
      <c r="AP50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09" spans="1:42" x14ac:dyDescent="0.3">
      <c r="A509" s="277">
        <v>506</v>
      </c>
      <c r="B509" t="s">
        <v>21068</v>
      </c>
      <c r="C509" s="277">
        <v>26</v>
      </c>
      <c r="D509" s="278" t="s">
        <v>1416</v>
      </c>
      <c r="E509" s="277">
        <v>2</v>
      </c>
      <c r="F509" s="277">
        <v>21</v>
      </c>
      <c r="G509" s="277">
        <v>0</v>
      </c>
      <c r="H509" s="277">
        <v>0</v>
      </c>
      <c r="I509" s="277">
        <v>21</v>
      </c>
      <c r="J509" s="277">
        <v>21</v>
      </c>
      <c r="K509" s="277">
        <v>0</v>
      </c>
      <c r="L509" s="277">
        <v>0</v>
      </c>
      <c r="M509" s="277">
        <v>0</v>
      </c>
      <c r="N509" s="277">
        <v>0</v>
      </c>
      <c r="O509" s="277">
        <v>0</v>
      </c>
      <c r="P509" s="277">
        <v>0</v>
      </c>
      <c r="Q509" s="277">
        <v>0</v>
      </c>
      <c r="R509" s="277">
        <v>0</v>
      </c>
      <c r="S509" s="277">
        <v>0</v>
      </c>
      <c r="T509" s="277">
        <v>0</v>
      </c>
      <c r="U509" s="277">
        <v>0</v>
      </c>
      <c r="V509" s="277">
        <v>0</v>
      </c>
      <c r="W509" s="279" t="e">
        <f t="shared" si="7"/>
        <v>#REF!</v>
      </c>
      <c r="X509" s="279" t="s">
        <v>16087</v>
      </c>
      <c r="Y5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9" s="279">
        <f>IF(MAX(tbl2020POS[[#This Row],[P]:[PR]])=tbl2020POS[[#This Row],[P]],1,0)</f>
        <v>1</v>
      </c>
      <c r="AA509" s="279">
        <f>IF(tbl2020POS[[#This Row],[QUALP]]=1,IF(tbl2020POS[[#This Row],[GS]]&gt;=GS_TO_QUALIFY,1,0),0)</f>
        <v>0</v>
      </c>
      <c r="AB509" s="279">
        <f>IF(tbl2020POS[[#This Row],[QUALP]]=1,IF(tbl2020POS[[#This Row],[G]]-tbl2020POS[[#This Row],[GS]]&gt;=RP_APP_TO_QUALIFY,1,0),0)</f>
        <v>1</v>
      </c>
      <c r="AC509" s="279" t="e">
        <f>IF(tbl2020POS[[#This Row],[C]]&gt;=GAMES_TO_QUALIFY,1,IF(tbl2020POS[[#This Row],[PRIMPOS]]="C",1,0))</f>
        <v>#REF!</v>
      </c>
      <c r="AD509" s="279" t="e">
        <f>IF(tbl2020POS[[#This Row],[1B]]&gt;=GAMES_TO_QUALIFY,1,IF(tbl2020POS[[#This Row],[PRIMPOS]]="1B",1,0))</f>
        <v>#REF!</v>
      </c>
      <c r="AE509" s="279" t="e">
        <f>IF(tbl2020POS[[#This Row],[2B]]&gt;=GAMES_TO_QUALIFY,1,IF(tbl2020POS[[#This Row],[PRIMPOS]]="2B",1,0))</f>
        <v>#REF!</v>
      </c>
      <c r="AF509" s="279" t="e">
        <f>IF(tbl2020POS[[#This Row],[3B]]&gt;=GAMES_TO_QUALIFY,1,IF(tbl2020POS[[#This Row],[PRIMPOS]]="3B",1,0))</f>
        <v>#REF!</v>
      </c>
      <c r="AG509" s="279" t="e">
        <f>IF(tbl2020POS[[#This Row],[SS]]&gt;=GAMES_TO_QUALIFY,1,IF(tbl2020POS[[#This Row],[PRIMPOS]]="SS",1,0))</f>
        <v>#REF!</v>
      </c>
      <c r="AH509" s="279" t="e">
        <f>IF(tbl2020POS[[#This Row],[LF]]&gt;=GAMES_TO_QUALIFY,1,0)</f>
        <v>#REF!</v>
      </c>
      <c r="AI509" s="279" t="e">
        <f>IF(tbl2020POS[[#This Row],[CF]]&gt;=GAMES_TO_QUALIFY,1,0)</f>
        <v>#REF!</v>
      </c>
      <c r="AJ509" s="279" t="e">
        <f>IF(tbl2020POS[[#This Row],[RF]]&gt;=GAMES_TO_QUALIFY,1,0)</f>
        <v>#REF!</v>
      </c>
      <c r="AK509" s="279" t="e">
        <f>IF(tbl2020POS[[#This Row],[OF]]&gt;=GAMES_TO_QUALIFY,1,IF(tbl2020POS[[#This Row],[PRIMPOS]]="OF",1,0))</f>
        <v>#REF!</v>
      </c>
      <c r="AL509" s="279" t="e">
        <f>IF(tbl2020POS[[#This Row],[DH]]&gt;=GAMES_TO_QUALIFY,1,IF(tbl2020POS[[#This Row],[PRIMPOS]]="DH",1,0))</f>
        <v>#REF!</v>
      </c>
      <c r="AM509" s="279" t="str" cm="1">
        <f t="array" aca="1" ref="AM5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9" s="280" t="str">
        <f>IFERROR(LEFT(tbl2020POS[[#This Row],[POSROUGH]],LEN(tbl2020POS[[#This Row],[POSROUGH]])-1),"")</f>
        <v/>
      </c>
      <c r="AP50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10" spans="1:42" x14ac:dyDescent="0.3">
      <c r="A510" s="277">
        <v>507</v>
      </c>
      <c r="B510" t="s">
        <v>21069</v>
      </c>
      <c r="C510" s="277">
        <v>25</v>
      </c>
      <c r="D510" s="278" t="s">
        <v>1449</v>
      </c>
      <c r="E510" s="277">
        <v>2</v>
      </c>
      <c r="F510" s="277">
        <v>10</v>
      </c>
      <c r="G510" s="277">
        <v>0</v>
      </c>
      <c r="H510" s="277">
        <v>0</v>
      </c>
      <c r="I510" s="277">
        <v>10</v>
      </c>
      <c r="J510" s="277">
        <v>10</v>
      </c>
      <c r="K510" s="277">
        <v>0</v>
      </c>
      <c r="L510" s="277">
        <v>0</v>
      </c>
      <c r="M510" s="277">
        <v>0</v>
      </c>
      <c r="N510" s="277">
        <v>0</v>
      </c>
      <c r="O510" s="277">
        <v>0</v>
      </c>
      <c r="P510" s="277">
        <v>0</v>
      </c>
      <c r="Q510" s="277">
        <v>0</v>
      </c>
      <c r="R510" s="277">
        <v>0</v>
      </c>
      <c r="S510" s="277">
        <v>0</v>
      </c>
      <c r="T510" s="277">
        <v>0</v>
      </c>
      <c r="U510" s="277">
        <v>0</v>
      </c>
      <c r="V510" s="277">
        <v>0</v>
      </c>
      <c r="W510" s="279" t="e">
        <f t="shared" si="7"/>
        <v>#REF!</v>
      </c>
      <c r="X510" s="279" t="s">
        <v>10770</v>
      </c>
      <c r="Y5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0" s="279">
        <f>IF(MAX(tbl2020POS[[#This Row],[P]:[PR]])=tbl2020POS[[#This Row],[P]],1,0)</f>
        <v>1</v>
      </c>
      <c r="AA510" s="279">
        <f>IF(tbl2020POS[[#This Row],[QUALP]]=1,IF(tbl2020POS[[#This Row],[GS]]&gt;=GS_TO_QUALIFY,1,0),0)</f>
        <v>0</v>
      </c>
      <c r="AB510" s="279">
        <f>IF(tbl2020POS[[#This Row],[QUALP]]=1,IF(tbl2020POS[[#This Row],[G]]-tbl2020POS[[#This Row],[GS]]&gt;=RP_APP_TO_QUALIFY,1,0),0)</f>
        <v>1</v>
      </c>
      <c r="AC510" s="279" t="e">
        <f>IF(tbl2020POS[[#This Row],[C]]&gt;=GAMES_TO_QUALIFY,1,IF(tbl2020POS[[#This Row],[PRIMPOS]]="C",1,0))</f>
        <v>#REF!</v>
      </c>
      <c r="AD510" s="279" t="e">
        <f>IF(tbl2020POS[[#This Row],[1B]]&gt;=GAMES_TO_QUALIFY,1,IF(tbl2020POS[[#This Row],[PRIMPOS]]="1B",1,0))</f>
        <v>#REF!</v>
      </c>
      <c r="AE510" s="279" t="e">
        <f>IF(tbl2020POS[[#This Row],[2B]]&gt;=GAMES_TO_QUALIFY,1,IF(tbl2020POS[[#This Row],[PRIMPOS]]="2B",1,0))</f>
        <v>#REF!</v>
      </c>
      <c r="AF510" s="279" t="e">
        <f>IF(tbl2020POS[[#This Row],[3B]]&gt;=GAMES_TO_QUALIFY,1,IF(tbl2020POS[[#This Row],[PRIMPOS]]="3B",1,0))</f>
        <v>#REF!</v>
      </c>
      <c r="AG510" s="279" t="e">
        <f>IF(tbl2020POS[[#This Row],[SS]]&gt;=GAMES_TO_QUALIFY,1,IF(tbl2020POS[[#This Row],[PRIMPOS]]="SS",1,0))</f>
        <v>#REF!</v>
      </c>
      <c r="AH510" s="279" t="e">
        <f>IF(tbl2020POS[[#This Row],[LF]]&gt;=GAMES_TO_QUALIFY,1,0)</f>
        <v>#REF!</v>
      </c>
      <c r="AI510" s="279" t="e">
        <f>IF(tbl2020POS[[#This Row],[CF]]&gt;=GAMES_TO_QUALIFY,1,0)</f>
        <v>#REF!</v>
      </c>
      <c r="AJ510" s="279" t="e">
        <f>IF(tbl2020POS[[#This Row],[RF]]&gt;=GAMES_TO_QUALIFY,1,0)</f>
        <v>#REF!</v>
      </c>
      <c r="AK510" s="279" t="e">
        <f>IF(tbl2020POS[[#This Row],[OF]]&gt;=GAMES_TO_QUALIFY,1,IF(tbl2020POS[[#This Row],[PRIMPOS]]="OF",1,0))</f>
        <v>#REF!</v>
      </c>
      <c r="AL510" s="279" t="e">
        <f>IF(tbl2020POS[[#This Row],[DH]]&gt;=GAMES_TO_QUALIFY,1,IF(tbl2020POS[[#This Row],[PRIMPOS]]="DH",1,0))</f>
        <v>#REF!</v>
      </c>
      <c r="AM510" s="279" t="str" cm="1">
        <f t="array" aca="1" ref="AM5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0" s="280" t="str">
        <f>IFERROR(LEFT(tbl2020POS[[#This Row],[POSROUGH]],LEN(tbl2020POS[[#This Row],[POSROUGH]])-1),"")</f>
        <v/>
      </c>
      <c r="AP51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11" spans="1:42" x14ac:dyDescent="0.3">
      <c r="A511" s="277">
        <v>508</v>
      </c>
      <c r="B511" t="s">
        <v>21070</v>
      </c>
      <c r="C511" s="277">
        <v>28</v>
      </c>
      <c r="D511" s="278" t="s">
        <v>1526</v>
      </c>
      <c r="E511" s="277">
        <v>2</v>
      </c>
      <c r="F511" s="277">
        <v>4</v>
      </c>
      <c r="G511" s="277">
        <v>0</v>
      </c>
      <c r="H511" s="277">
        <v>0</v>
      </c>
      <c r="I511" s="277">
        <v>4</v>
      </c>
      <c r="J511" s="277">
        <v>4</v>
      </c>
      <c r="K511" s="277">
        <v>0</v>
      </c>
      <c r="L511" s="277">
        <v>0</v>
      </c>
      <c r="M511" s="277">
        <v>0</v>
      </c>
      <c r="N511" s="277">
        <v>0</v>
      </c>
      <c r="O511" s="277">
        <v>0</v>
      </c>
      <c r="P511" s="277">
        <v>0</v>
      </c>
      <c r="Q511" s="277">
        <v>0</v>
      </c>
      <c r="R511" s="277">
        <v>0</v>
      </c>
      <c r="S511" s="277">
        <v>0</v>
      </c>
      <c r="T511" s="277">
        <v>0</v>
      </c>
      <c r="U511" s="277">
        <v>0</v>
      </c>
      <c r="V511" s="277">
        <v>0</v>
      </c>
      <c r="W511" s="279" t="e">
        <f t="shared" si="7"/>
        <v>#REF!</v>
      </c>
      <c r="X511" s="279" t="s">
        <v>21927</v>
      </c>
      <c r="Y5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1" s="279">
        <f>IF(MAX(tbl2020POS[[#This Row],[P]:[PR]])=tbl2020POS[[#This Row],[P]],1,0)</f>
        <v>1</v>
      </c>
      <c r="AA511" s="279">
        <f>IF(tbl2020POS[[#This Row],[QUALP]]=1,IF(tbl2020POS[[#This Row],[GS]]&gt;=GS_TO_QUALIFY,1,0),0)</f>
        <v>0</v>
      </c>
      <c r="AB511" s="279">
        <f>IF(tbl2020POS[[#This Row],[QUALP]]=1,IF(tbl2020POS[[#This Row],[G]]-tbl2020POS[[#This Row],[GS]]&gt;=RP_APP_TO_QUALIFY,1,0),0)</f>
        <v>0</v>
      </c>
      <c r="AC511" s="279" t="e">
        <f>IF(tbl2020POS[[#This Row],[C]]&gt;=GAMES_TO_QUALIFY,1,IF(tbl2020POS[[#This Row],[PRIMPOS]]="C",1,0))</f>
        <v>#REF!</v>
      </c>
      <c r="AD511" s="279" t="e">
        <f>IF(tbl2020POS[[#This Row],[1B]]&gt;=GAMES_TO_QUALIFY,1,IF(tbl2020POS[[#This Row],[PRIMPOS]]="1B",1,0))</f>
        <v>#REF!</v>
      </c>
      <c r="AE511" s="279" t="e">
        <f>IF(tbl2020POS[[#This Row],[2B]]&gt;=GAMES_TO_QUALIFY,1,IF(tbl2020POS[[#This Row],[PRIMPOS]]="2B",1,0))</f>
        <v>#REF!</v>
      </c>
      <c r="AF511" s="279" t="e">
        <f>IF(tbl2020POS[[#This Row],[3B]]&gt;=GAMES_TO_QUALIFY,1,IF(tbl2020POS[[#This Row],[PRIMPOS]]="3B",1,0))</f>
        <v>#REF!</v>
      </c>
      <c r="AG511" s="279" t="e">
        <f>IF(tbl2020POS[[#This Row],[SS]]&gt;=GAMES_TO_QUALIFY,1,IF(tbl2020POS[[#This Row],[PRIMPOS]]="SS",1,0))</f>
        <v>#REF!</v>
      </c>
      <c r="AH511" s="279" t="e">
        <f>IF(tbl2020POS[[#This Row],[LF]]&gt;=GAMES_TO_QUALIFY,1,0)</f>
        <v>#REF!</v>
      </c>
      <c r="AI511" s="279" t="e">
        <f>IF(tbl2020POS[[#This Row],[CF]]&gt;=GAMES_TO_QUALIFY,1,0)</f>
        <v>#REF!</v>
      </c>
      <c r="AJ511" s="279" t="e">
        <f>IF(tbl2020POS[[#This Row],[RF]]&gt;=GAMES_TO_QUALIFY,1,0)</f>
        <v>#REF!</v>
      </c>
      <c r="AK511" s="279" t="e">
        <f>IF(tbl2020POS[[#This Row],[OF]]&gt;=GAMES_TO_QUALIFY,1,IF(tbl2020POS[[#This Row],[PRIMPOS]]="OF",1,0))</f>
        <v>#REF!</v>
      </c>
      <c r="AL511" s="279" t="e">
        <f>IF(tbl2020POS[[#This Row],[DH]]&gt;=GAMES_TO_QUALIFY,1,IF(tbl2020POS[[#This Row],[PRIMPOS]]="DH",1,0))</f>
        <v>#REF!</v>
      </c>
      <c r="AM511" s="279" t="str" cm="1">
        <f t="array" aca="1" ref="AM5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1" s="280" t="str">
        <f>IFERROR(LEFT(tbl2020POS[[#This Row],[POSROUGH]],LEN(tbl2020POS[[#This Row],[POSROUGH]])-1),"")</f>
        <v/>
      </c>
      <c r="AP51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12" spans="1:42" x14ac:dyDescent="0.3">
      <c r="A512" s="277">
        <v>509</v>
      </c>
      <c r="B512" t="s">
        <v>21071</v>
      </c>
      <c r="C512" s="277">
        <v>31</v>
      </c>
      <c r="D512" s="278" t="s">
        <v>20567</v>
      </c>
      <c r="E512" s="277">
        <v>8</v>
      </c>
      <c r="F512" s="277">
        <v>7</v>
      </c>
      <c r="G512" s="277">
        <v>4</v>
      </c>
      <c r="H512" s="277">
        <v>0</v>
      </c>
      <c r="I512" s="277">
        <v>7</v>
      </c>
      <c r="J512" s="277">
        <v>7</v>
      </c>
      <c r="K512" s="277">
        <v>0</v>
      </c>
      <c r="L512" s="277">
        <v>0</v>
      </c>
      <c r="M512" s="277">
        <v>0</v>
      </c>
      <c r="N512" s="277">
        <v>0</v>
      </c>
      <c r="O512" s="277">
        <v>0</v>
      </c>
      <c r="P512" s="277">
        <v>0</v>
      </c>
      <c r="Q512" s="277">
        <v>0</v>
      </c>
      <c r="R512" s="277">
        <v>0</v>
      </c>
      <c r="S512" s="277">
        <v>0</v>
      </c>
      <c r="T512" s="277">
        <v>0</v>
      </c>
      <c r="U512" s="277">
        <v>0</v>
      </c>
      <c r="V512" s="277">
        <v>0</v>
      </c>
      <c r="W512" s="279" t="e">
        <f t="shared" si="7"/>
        <v>#REF!</v>
      </c>
      <c r="X512" s="279" t="s">
        <v>2192</v>
      </c>
      <c r="Y5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2" s="279">
        <f>IF(MAX(tbl2020POS[[#This Row],[P]:[PR]])=tbl2020POS[[#This Row],[P]],1,0)</f>
        <v>1</v>
      </c>
      <c r="AA512" s="279">
        <f>IF(tbl2020POS[[#This Row],[QUALP]]=1,IF(tbl2020POS[[#This Row],[GS]]&gt;=GS_TO_QUALIFY,1,0),0)</f>
        <v>0</v>
      </c>
      <c r="AB512" s="279">
        <f>IF(tbl2020POS[[#This Row],[QUALP]]=1,IF(tbl2020POS[[#This Row],[G]]-tbl2020POS[[#This Row],[GS]]&gt;=RP_APP_TO_QUALIFY,1,0),0)</f>
        <v>0</v>
      </c>
      <c r="AC512" s="279" t="e">
        <f>IF(tbl2020POS[[#This Row],[C]]&gt;=GAMES_TO_QUALIFY,1,IF(tbl2020POS[[#This Row],[PRIMPOS]]="C",1,0))</f>
        <v>#REF!</v>
      </c>
      <c r="AD512" s="279" t="e">
        <f>IF(tbl2020POS[[#This Row],[1B]]&gt;=GAMES_TO_QUALIFY,1,IF(tbl2020POS[[#This Row],[PRIMPOS]]="1B",1,0))</f>
        <v>#REF!</v>
      </c>
      <c r="AE512" s="279" t="e">
        <f>IF(tbl2020POS[[#This Row],[2B]]&gt;=GAMES_TO_QUALIFY,1,IF(tbl2020POS[[#This Row],[PRIMPOS]]="2B",1,0))</f>
        <v>#REF!</v>
      </c>
      <c r="AF512" s="279" t="e">
        <f>IF(tbl2020POS[[#This Row],[3B]]&gt;=GAMES_TO_QUALIFY,1,IF(tbl2020POS[[#This Row],[PRIMPOS]]="3B",1,0))</f>
        <v>#REF!</v>
      </c>
      <c r="AG512" s="279" t="e">
        <f>IF(tbl2020POS[[#This Row],[SS]]&gt;=GAMES_TO_QUALIFY,1,IF(tbl2020POS[[#This Row],[PRIMPOS]]="SS",1,0))</f>
        <v>#REF!</v>
      </c>
      <c r="AH512" s="279" t="e">
        <f>IF(tbl2020POS[[#This Row],[LF]]&gt;=GAMES_TO_QUALIFY,1,0)</f>
        <v>#REF!</v>
      </c>
      <c r="AI512" s="279" t="e">
        <f>IF(tbl2020POS[[#This Row],[CF]]&gt;=GAMES_TO_QUALIFY,1,0)</f>
        <v>#REF!</v>
      </c>
      <c r="AJ512" s="279" t="e">
        <f>IF(tbl2020POS[[#This Row],[RF]]&gt;=GAMES_TO_QUALIFY,1,0)</f>
        <v>#REF!</v>
      </c>
      <c r="AK512" s="279" t="e">
        <f>IF(tbl2020POS[[#This Row],[OF]]&gt;=GAMES_TO_QUALIFY,1,IF(tbl2020POS[[#This Row],[PRIMPOS]]="OF",1,0))</f>
        <v>#REF!</v>
      </c>
      <c r="AL512" s="279" t="e">
        <f>IF(tbl2020POS[[#This Row],[DH]]&gt;=GAMES_TO_QUALIFY,1,IF(tbl2020POS[[#This Row],[PRIMPOS]]="DH",1,0))</f>
        <v>#REF!</v>
      </c>
      <c r="AM512" s="279" t="str" cm="1">
        <f t="array" aca="1" ref="AM5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2" s="280" t="str">
        <f>IFERROR(LEFT(tbl2020POS[[#This Row],[POSROUGH]],LEN(tbl2020POS[[#This Row],[POSROUGH]])-1),"")</f>
        <v/>
      </c>
      <c r="AP51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13" spans="1:42" x14ac:dyDescent="0.3">
      <c r="A513" s="277">
        <v>510</v>
      </c>
      <c r="B513" t="s">
        <v>21072</v>
      </c>
      <c r="C513" s="277">
        <v>24</v>
      </c>
      <c r="D513" s="278" t="s">
        <v>1398</v>
      </c>
      <c r="E513" s="277">
        <v>2</v>
      </c>
      <c r="F513" s="277">
        <v>40</v>
      </c>
      <c r="G513" s="277">
        <v>23</v>
      </c>
      <c r="H513" s="277">
        <v>40</v>
      </c>
      <c r="I513" s="277">
        <v>39</v>
      </c>
      <c r="J513" s="277">
        <v>0</v>
      </c>
      <c r="K513" s="277">
        <v>0</v>
      </c>
      <c r="L513" s="277">
        <v>0</v>
      </c>
      <c r="M513" s="277">
        <v>0</v>
      </c>
      <c r="N513" s="277">
        <v>0</v>
      </c>
      <c r="O513" s="277">
        <v>0</v>
      </c>
      <c r="P513" s="277">
        <v>11</v>
      </c>
      <c r="Q513" s="277">
        <v>24</v>
      </c>
      <c r="R513" s="277">
        <v>9</v>
      </c>
      <c r="S513" s="277">
        <v>39</v>
      </c>
      <c r="T513" s="277">
        <v>0</v>
      </c>
      <c r="U513" s="277">
        <v>5</v>
      </c>
      <c r="V513" s="277">
        <v>1</v>
      </c>
      <c r="W513" s="279" t="e">
        <f t="shared" si="7"/>
        <v>#REF!</v>
      </c>
      <c r="X513" s="279" t="s">
        <v>16093</v>
      </c>
      <c r="Y5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13" s="279">
        <f>IF(MAX(tbl2020POS[[#This Row],[P]:[PR]])=tbl2020POS[[#This Row],[P]],1,0)</f>
        <v>0</v>
      </c>
      <c r="AA513" s="279">
        <f>IF(tbl2020POS[[#This Row],[QUALP]]=1,IF(tbl2020POS[[#This Row],[GS]]&gt;=GS_TO_QUALIFY,1,0),0)</f>
        <v>0</v>
      </c>
      <c r="AB513" s="279">
        <f>IF(tbl2020POS[[#This Row],[QUALP]]=1,IF(tbl2020POS[[#This Row],[G]]-tbl2020POS[[#This Row],[GS]]&gt;=RP_APP_TO_QUALIFY,1,0),0)</f>
        <v>0</v>
      </c>
      <c r="AC513" s="279" t="e">
        <f>IF(tbl2020POS[[#This Row],[C]]&gt;=GAMES_TO_QUALIFY,1,IF(tbl2020POS[[#This Row],[PRIMPOS]]="C",1,0))</f>
        <v>#REF!</v>
      </c>
      <c r="AD513" s="279" t="e">
        <f>IF(tbl2020POS[[#This Row],[1B]]&gt;=GAMES_TO_QUALIFY,1,IF(tbl2020POS[[#This Row],[PRIMPOS]]="1B",1,0))</f>
        <v>#REF!</v>
      </c>
      <c r="AE513" s="279" t="e">
        <f>IF(tbl2020POS[[#This Row],[2B]]&gt;=GAMES_TO_QUALIFY,1,IF(tbl2020POS[[#This Row],[PRIMPOS]]="2B",1,0))</f>
        <v>#REF!</v>
      </c>
      <c r="AF513" s="279" t="e">
        <f>IF(tbl2020POS[[#This Row],[3B]]&gt;=GAMES_TO_QUALIFY,1,IF(tbl2020POS[[#This Row],[PRIMPOS]]="3B",1,0))</f>
        <v>#REF!</v>
      </c>
      <c r="AG513" s="279" t="e">
        <f>IF(tbl2020POS[[#This Row],[SS]]&gt;=GAMES_TO_QUALIFY,1,IF(tbl2020POS[[#This Row],[PRIMPOS]]="SS",1,0))</f>
        <v>#REF!</v>
      </c>
      <c r="AH513" s="279" t="e">
        <f>IF(tbl2020POS[[#This Row],[LF]]&gt;=GAMES_TO_QUALIFY,1,0)</f>
        <v>#REF!</v>
      </c>
      <c r="AI513" s="279" t="e">
        <f>IF(tbl2020POS[[#This Row],[CF]]&gt;=GAMES_TO_QUALIFY,1,0)</f>
        <v>#REF!</v>
      </c>
      <c r="AJ513" s="279" t="e">
        <f>IF(tbl2020POS[[#This Row],[RF]]&gt;=GAMES_TO_QUALIFY,1,0)</f>
        <v>#REF!</v>
      </c>
      <c r="AK513" s="279" t="e">
        <f>IF(tbl2020POS[[#This Row],[OF]]&gt;=GAMES_TO_QUALIFY,1,IF(tbl2020POS[[#This Row],[PRIMPOS]]="OF",1,0))</f>
        <v>#REF!</v>
      </c>
      <c r="AL513" s="279" t="e">
        <f>IF(tbl2020POS[[#This Row],[DH]]&gt;=GAMES_TO_QUALIFY,1,IF(tbl2020POS[[#This Row],[PRIMPOS]]="DH",1,0))</f>
        <v>#REF!</v>
      </c>
      <c r="AM513" s="279" t="e" cm="1">
        <f t="array" aca="1" ref="AM5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3" s="280" t="str">
        <f>IFERROR(LEFT(tbl2020POS[[#This Row],[POSROUGH]],LEN(tbl2020POS[[#This Row],[POSROUGH]])-1),"")</f>
        <v/>
      </c>
      <c r="AP51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4" spans="1:42" x14ac:dyDescent="0.3">
      <c r="A514" s="277">
        <v>511</v>
      </c>
      <c r="B514" t="s">
        <v>21073</v>
      </c>
      <c r="C514" s="277">
        <v>25</v>
      </c>
      <c r="D514" s="278" t="s">
        <v>1426</v>
      </c>
      <c r="E514" s="277" t="s">
        <v>20557</v>
      </c>
      <c r="F514" s="277">
        <v>17</v>
      </c>
      <c r="G514" s="277">
        <v>1</v>
      </c>
      <c r="H514" s="277">
        <v>0</v>
      </c>
      <c r="I514" s="277">
        <v>17</v>
      </c>
      <c r="J514" s="277">
        <v>17</v>
      </c>
      <c r="K514" s="277">
        <v>0</v>
      </c>
      <c r="L514" s="277">
        <v>0</v>
      </c>
      <c r="M514" s="277">
        <v>0</v>
      </c>
      <c r="N514" s="277">
        <v>0</v>
      </c>
      <c r="O514" s="277">
        <v>0</v>
      </c>
      <c r="P514" s="277">
        <v>0</v>
      </c>
      <c r="Q514" s="277">
        <v>0</v>
      </c>
      <c r="R514" s="277">
        <v>0</v>
      </c>
      <c r="S514" s="277">
        <v>0</v>
      </c>
      <c r="T514" s="277">
        <v>0</v>
      </c>
      <c r="U514" s="277">
        <v>0</v>
      </c>
      <c r="V514" s="277">
        <v>0</v>
      </c>
      <c r="W514" s="279" t="e">
        <f t="shared" si="7"/>
        <v>#REF!</v>
      </c>
      <c r="X514" s="279" t="s">
        <v>20154</v>
      </c>
      <c r="Y5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4" s="279">
        <f>IF(MAX(tbl2020POS[[#This Row],[P]:[PR]])=tbl2020POS[[#This Row],[P]],1,0)</f>
        <v>1</v>
      </c>
      <c r="AA514" s="279">
        <f>IF(tbl2020POS[[#This Row],[QUALP]]=1,IF(tbl2020POS[[#This Row],[GS]]&gt;=GS_TO_QUALIFY,1,0),0)</f>
        <v>0</v>
      </c>
      <c r="AB514" s="279">
        <f>IF(tbl2020POS[[#This Row],[QUALP]]=1,IF(tbl2020POS[[#This Row],[G]]-tbl2020POS[[#This Row],[GS]]&gt;=RP_APP_TO_QUALIFY,1,0),0)</f>
        <v>1</v>
      </c>
      <c r="AC514" s="279" t="e">
        <f>IF(tbl2020POS[[#This Row],[C]]&gt;=GAMES_TO_QUALIFY,1,IF(tbl2020POS[[#This Row],[PRIMPOS]]="C",1,0))</f>
        <v>#REF!</v>
      </c>
      <c r="AD514" s="279" t="e">
        <f>IF(tbl2020POS[[#This Row],[1B]]&gt;=GAMES_TO_QUALIFY,1,IF(tbl2020POS[[#This Row],[PRIMPOS]]="1B",1,0))</f>
        <v>#REF!</v>
      </c>
      <c r="AE514" s="279" t="e">
        <f>IF(tbl2020POS[[#This Row],[2B]]&gt;=GAMES_TO_QUALIFY,1,IF(tbl2020POS[[#This Row],[PRIMPOS]]="2B",1,0))</f>
        <v>#REF!</v>
      </c>
      <c r="AF514" s="279" t="e">
        <f>IF(tbl2020POS[[#This Row],[3B]]&gt;=GAMES_TO_QUALIFY,1,IF(tbl2020POS[[#This Row],[PRIMPOS]]="3B",1,0))</f>
        <v>#REF!</v>
      </c>
      <c r="AG514" s="279" t="e">
        <f>IF(tbl2020POS[[#This Row],[SS]]&gt;=GAMES_TO_QUALIFY,1,IF(tbl2020POS[[#This Row],[PRIMPOS]]="SS",1,0))</f>
        <v>#REF!</v>
      </c>
      <c r="AH514" s="279" t="e">
        <f>IF(tbl2020POS[[#This Row],[LF]]&gt;=GAMES_TO_QUALIFY,1,0)</f>
        <v>#REF!</v>
      </c>
      <c r="AI514" s="279" t="e">
        <f>IF(tbl2020POS[[#This Row],[CF]]&gt;=GAMES_TO_QUALIFY,1,0)</f>
        <v>#REF!</v>
      </c>
      <c r="AJ514" s="279" t="e">
        <f>IF(tbl2020POS[[#This Row],[RF]]&gt;=GAMES_TO_QUALIFY,1,0)</f>
        <v>#REF!</v>
      </c>
      <c r="AK514" s="279" t="e">
        <f>IF(tbl2020POS[[#This Row],[OF]]&gt;=GAMES_TO_QUALIFY,1,IF(tbl2020POS[[#This Row],[PRIMPOS]]="OF",1,0))</f>
        <v>#REF!</v>
      </c>
      <c r="AL514" s="279" t="e">
        <f>IF(tbl2020POS[[#This Row],[DH]]&gt;=GAMES_TO_QUALIFY,1,IF(tbl2020POS[[#This Row],[PRIMPOS]]="DH",1,0))</f>
        <v>#REF!</v>
      </c>
      <c r="AM514" s="279" t="str" cm="1">
        <f t="array" aca="1" ref="AM5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4" s="280" t="str">
        <f>IFERROR(LEFT(tbl2020POS[[#This Row],[POSROUGH]],LEN(tbl2020POS[[#This Row],[POSROUGH]])-1),"")</f>
        <v/>
      </c>
      <c r="AP51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15" spans="1:42" x14ac:dyDescent="0.3">
      <c r="A515" s="277">
        <v>512</v>
      </c>
      <c r="B515" t="s">
        <v>21074</v>
      </c>
      <c r="C515" s="277">
        <v>23</v>
      </c>
      <c r="D515" s="278" t="s">
        <v>1416</v>
      </c>
      <c r="E515" s="277" t="s">
        <v>20557</v>
      </c>
      <c r="F515" s="277">
        <v>24</v>
      </c>
      <c r="G515" s="277">
        <v>24</v>
      </c>
      <c r="H515" s="277">
        <v>24</v>
      </c>
      <c r="I515" s="277">
        <v>24</v>
      </c>
      <c r="J515" s="277">
        <v>0</v>
      </c>
      <c r="K515" s="277">
        <v>0</v>
      </c>
      <c r="L515" s="277">
        <v>0</v>
      </c>
      <c r="M515" s="277">
        <v>0</v>
      </c>
      <c r="N515" s="277">
        <v>24</v>
      </c>
      <c r="O515" s="277">
        <v>0</v>
      </c>
      <c r="P515" s="277">
        <v>0</v>
      </c>
      <c r="Q515" s="277">
        <v>0</v>
      </c>
      <c r="R515" s="277">
        <v>0</v>
      </c>
      <c r="S515" s="277">
        <v>0</v>
      </c>
      <c r="T515" s="277">
        <v>0</v>
      </c>
      <c r="U515" s="277">
        <v>0</v>
      </c>
      <c r="V515" s="277">
        <v>0</v>
      </c>
      <c r="W515" s="279" t="e">
        <f t="shared" si="7"/>
        <v>#REF!</v>
      </c>
      <c r="X515" s="279" t="s">
        <v>16098</v>
      </c>
      <c r="Y5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515" s="279">
        <f>IF(MAX(tbl2020POS[[#This Row],[P]:[PR]])=tbl2020POS[[#This Row],[P]],1,0)</f>
        <v>0</v>
      </c>
      <c r="AA515" s="279">
        <f>IF(tbl2020POS[[#This Row],[QUALP]]=1,IF(tbl2020POS[[#This Row],[GS]]&gt;=GS_TO_QUALIFY,1,0),0)</f>
        <v>0</v>
      </c>
      <c r="AB515" s="279">
        <f>IF(tbl2020POS[[#This Row],[QUALP]]=1,IF(tbl2020POS[[#This Row],[G]]-tbl2020POS[[#This Row],[GS]]&gt;=RP_APP_TO_QUALIFY,1,0),0)</f>
        <v>0</v>
      </c>
      <c r="AC515" s="279" t="e">
        <f>IF(tbl2020POS[[#This Row],[C]]&gt;=GAMES_TO_QUALIFY,1,IF(tbl2020POS[[#This Row],[PRIMPOS]]="C",1,0))</f>
        <v>#REF!</v>
      </c>
      <c r="AD515" s="279" t="e">
        <f>IF(tbl2020POS[[#This Row],[1B]]&gt;=GAMES_TO_QUALIFY,1,IF(tbl2020POS[[#This Row],[PRIMPOS]]="1B",1,0))</f>
        <v>#REF!</v>
      </c>
      <c r="AE515" s="279" t="e">
        <f>IF(tbl2020POS[[#This Row],[2B]]&gt;=GAMES_TO_QUALIFY,1,IF(tbl2020POS[[#This Row],[PRIMPOS]]="2B",1,0))</f>
        <v>#REF!</v>
      </c>
      <c r="AF515" s="279" t="e">
        <f>IF(tbl2020POS[[#This Row],[3B]]&gt;=GAMES_TO_QUALIFY,1,IF(tbl2020POS[[#This Row],[PRIMPOS]]="3B",1,0))</f>
        <v>#REF!</v>
      </c>
      <c r="AG515" s="279" t="e">
        <f>IF(tbl2020POS[[#This Row],[SS]]&gt;=GAMES_TO_QUALIFY,1,IF(tbl2020POS[[#This Row],[PRIMPOS]]="SS",1,0))</f>
        <v>#REF!</v>
      </c>
      <c r="AH515" s="279" t="e">
        <f>IF(tbl2020POS[[#This Row],[LF]]&gt;=GAMES_TO_QUALIFY,1,0)</f>
        <v>#REF!</v>
      </c>
      <c r="AI515" s="279" t="e">
        <f>IF(tbl2020POS[[#This Row],[CF]]&gt;=GAMES_TO_QUALIFY,1,0)</f>
        <v>#REF!</v>
      </c>
      <c r="AJ515" s="279" t="e">
        <f>IF(tbl2020POS[[#This Row],[RF]]&gt;=GAMES_TO_QUALIFY,1,0)</f>
        <v>#REF!</v>
      </c>
      <c r="AK515" s="279" t="e">
        <f>IF(tbl2020POS[[#This Row],[OF]]&gt;=GAMES_TO_QUALIFY,1,IF(tbl2020POS[[#This Row],[PRIMPOS]]="OF",1,0))</f>
        <v>#REF!</v>
      </c>
      <c r="AL515" s="279" t="e">
        <f>IF(tbl2020POS[[#This Row],[DH]]&gt;=GAMES_TO_QUALIFY,1,IF(tbl2020POS[[#This Row],[PRIMPOS]]="DH",1,0))</f>
        <v>#REF!</v>
      </c>
      <c r="AM515" s="279" t="e" cm="1">
        <f t="array" aca="1" ref="AM5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5" s="280" t="str">
        <f>IFERROR(LEFT(tbl2020POS[[#This Row],[POSROUGH]],LEN(tbl2020POS[[#This Row],[POSROUGH]])-1),"")</f>
        <v/>
      </c>
      <c r="AP51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6" spans="1:42" x14ac:dyDescent="0.3">
      <c r="A516" s="277">
        <v>513</v>
      </c>
      <c r="B516" t="s">
        <v>21075</v>
      </c>
      <c r="C516" s="277">
        <v>24</v>
      </c>
      <c r="D516" s="278" t="s">
        <v>1449</v>
      </c>
      <c r="E516" s="277">
        <v>3</v>
      </c>
      <c r="F516" s="277">
        <v>33</v>
      </c>
      <c r="G516" s="277">
        <v>31</v>
      </c>
      <c r="H516" s="277">
        <v>33</v>
      </c>
      <c r="I516" s="277">
        <v>33</v>
      </c>
      <c r="J516" s="277">
        <v>0</v>
      </c>
      <c r="K516" s="277">
        <v>0</v>
      </c>
      <c r="L516" s="277">
        <v>0</v>
      </c>
      <c r="M516" s="277">
        <v>0</v>
      </c>
      <c r="N516" s="277">
        <v>0</v>
      </c>
      <c r="O516" s="277">
        <v>0</v>
      </c>
      <c r="P516" s="277">
        <v>10</v>
      </c>
      <c r="Q516" s="277">
        <v>23</v>
      </c>
      <c r="R516" s="277">
        <v>3</v>
      </c>
      <c r="S516" s="277">
        <v>33</v>
      </c>
      <c r="T516" s="277">
        <v>0</v>
      </c>
      <c r="U516" s="277">
        <v>2</v>
      </c>
      <c r="V516" s="277">
        <v>0</v>
      </c>
      <c r="W516" s="279" t="e">
        <f t="shared" ref="W516:W579" si="8">IF(P516&gt;=GAMES_TO_QUALIFY,"LF","")&amp;IF(Q516&gt;=GAMES_TO_QUALIFY,"CF","")&amp;IF(R516&gt;=GAMES_TO_QUALIFY,"RF","")</f>
        <v>#REF!</v>
      </c>
      <c r="X516" s="279" t="s">
        <v>13994</v>
      </c>
      <c r="Y5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16" s="279">
        <f>IF(MAX(tbl2020POS[[#This Row],[P]:[PR]])=tbl2020POS[[#This Row],[P]],1,0)</f>
        <v>0</v>
      </c>
      <c r="AA516" s="279">
        <f>IF(tbl2020POS[[#This Row],[QUALP]]=1,IF(tbl2020POS[[#This Row],[GS]]&gt;=GS_TO_QUALIFY,1,0),0)</f>
        <v>0</v>
      </c>
      <c r="AB516" s="279">
        <f>IF(tbl2020POS[[#This Row],[QUALP]]=1,IF(tbl2020POS[[#This Row],[G]]-tbl2020POS[[#This Row],[GS]]&gt;=RP_APP_TO_QUALIFY,1,0),0)</f>
        <v>0</v>
      </c>
      <c r="AC516" s="279" t="e">
        <f>IF(tbl2020POS[[#This Row],[C]]&gt;=GAMES_TO_QUALIFY,1,IF(tbl2020POS[[#This Row],[PRIMPOS]]="C",1,0))</f>
        <v>#REF!</v>
      </c>
      <c r="AD516" s="279" t="e">
        <f>IF(tbl2020POS[[#This Row],[1B]]&gt;=GAMES_TO_QUALIFY,1,IF(tbl2020POS[[#This Row],[PRIMPOS]]="1B",1,0))</f>
        <v>#REF!</v>
      </c>
      <c r="AE516" s="279" t="e">
        <f>IF(tbl2020POS[[#This Row],[2B]]&gt;=GAMES_TO_QUALIFY,1,IF(tbl2020POS[[#This Row],[PRIMPOS]]="2B",1,0))</f>
        <v>#REF!</v>
      </c>
      <c r="AF516" s="279" t="e">
        <f>IF(tbl2020POS[[#This Row],[3B]]&gt;=GAMES_TO_QUALIFY,1,IF(tbl2020POS[[#This Row],[PRIMPOS]]="3B",1,0))</f>
        <v>#REF!</v>
      </c>
      <c r="AG516" s="279" t="e">
        <f>IF(tbl2020POS[[#This Row],[SS]]&gt;=GAMES_TO_QUALIFY,1,IF(tbl2020POS[[#This Row],[PRIMPOS]]="SS",1,0))</f>
        <v>#REF!</v>
      </c>
      <c r="AH516" s="279" t="e">
        <f>IF(tbl2020POS[[#This Row],[LF]]&gt;=GAMES_TO_QUALIFY,1,0)</f>
        <v>#REF!</v>
      </c>
      <c r="AI516" s="279" t="e">
        <f>IF(tbl2020POS[[#This Row],[CF]]&gt;=GAMES_TO_QUALIFY,1,0)</f>
        <v>#REF!</v>
      </c>
      <c r="AJ516" s="279" t="e">
        <f>IF(tbl2020POS[[#This Row],[RF]]&gt;=GAMES_TO_QUALIFY,1,0)</f>
        <v>#REF!</v>
      </c>
      <c r="AK516" s="279" t="e">
        <f>IF(tbl2020POS[[#This Row],[OF]]&gt;=GAMES_TO_QUALIFY,1,IF(tbl2020POS[[#This Row],[PRIMPOS]]="OF",1,0))</f>
        <v>#REF!</v>
      </c>
      <c r="AL516" s="279" t="e">
        <f>IF(tbl2020POS[[#This Row],[DH]]&gt;=GAMES_TO_QUALIFY,1,IF(tbl2020POS[[#This Row],[PRIMPOS]]="DH",1,0))</f>
        <v>#REF!</v>
      </c>
      <c r="AM516" s="279" t="e" cm="1">
        <f t="array" aca="1" ref="AM5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6" s="280" t="str">
        <f>IFERROR(LEFT(tbl2020POS[[#This Row],[POSROUGH]],LEN(tbl2020POS[[#This Row],[POSROUGH]])-1),"")</f>
        <v/>
      </c>
      <c r="AP51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7" spans="1:42" x14ac:dyDescent="0.3">
      <c r="A517" s="277">
        <v>514</v>
      </c>
      <c r="B517" t="s">
        <v>21076</v>
      </c>
      <c r="C517" s="277">
        <v>28</v>
      </c>
      <c r="D517" s="278" t="s">
        <v>1437</v>
      </c>
      <c r="E517" s="277">
        <v>5</v>
      </c>
      <c r="F517" s="277">
        <v>4</v>
      </c>
      <c r="G517" s="277">
        <v>2</v>
      </c>
      <c r="H517" s="277">
        <v>4</v>
      </c>
      <c r="I517" s="277">
        <v>2</v>
      </c>
      <c r="J517" s="277">
        <v>0</v>
      </c>
      <c r="K517" s="277">
        <v>0</v>
      </c>
      <c r="L517" s="277">
        <v>2</v>
      </c>
      <c r="M517" s="277">
        <v>0</v>
      </c>
      <c r="N517" s="277">
        <v>0</v>
      </c>
      <c r="O517" s="277">
        <v>0</v>
      </c>
      <c r="P517" s="277">
        <v>0</v>
      </c>
      <c r="Q517" s="277">
        <v>0</v>
      </c>
      <c r="R517" s="277">
        <v>0</v>
      </c>
      <c r="S517" s="277">
        <v>0</v>
      </c>
      <c r="T517" s="277">
        <v>2</v>
      </c>
      <c r="U517" s="277">
        <v>1</v>
      </c>
      <c r="V517" s="277">
        <v>0</v>
      </c>
      <c r="W517" s="279" t="e">
        <f t="shared" si="8"/>
        <v>#REF!</v>
      </c>
      <c r="X517" s="279" t="s">
        <v>12336</v>
      </c>
      <c r="Y5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17" s="279">
        <f>IF(MAX(tbl2020POS[[#This Row],[P]:[PR]])=tbl2020POS[[#This Row],[P]],1,0)</f>
        <v>0</v>
      </c>
      <c r="AA517" s="279">
        <f>IF(tbl2020POS[[#This Row],[QUALP]]=1,IF(tbl2020POS[[#This Row],[GS]]&gt;=GS_TO_QUALIFY,1,0),0)</f>
        <v>0</v>
      </c>
      <c r="AB517" s="279">
        <f>IF(tbl2020POS[[#This Row],[QUALP]]=1,IF(tbl2020POS[[#This Row],[G]]-tbl2020POS[[#This Row],[GS]]&gt;=RP_APP_TO_QUALIFY,1,0),0)</f>
        <v>0</v>
      </c>
      <c r="AC517" s="279" t="e">
        <f>IF(tbl2020POS[[#This Row],[C]]&gt;=GAMES_TO_QUALIFY,1,IF(tbl2020POS[[#This Row],[PRIMPOS]]="C",1,0))</f>
        <v>#REF!</v>
      </c>
      <c r="AD517" s="279" t="e">
        <f>IF(tbl2020POS[[#This Row],[1B]]&gt;=GAMES_TO_QUALIFY,1,IF(tbl2020POS[[#This Row],[PRIMPOS]]="1B",1,0))</f>
        <v>#REF!</v>
      </c>
      <c r="AE517" s="279" t="e">
        <f>IF(tbl2020POS[[#This Row],[2B]]&gt;=GAMES_TO_QUALIFY,1,IF(tbl2020POS[[#This Row],[PRIMPOS]]="2B",1,0))</f>
        <v>#REF!</v>
      </c>
      <c r="AF517" s="279" t="e">
        <f>IF(tbl2020POS[[#This Row],[3B]]&gt;=GAMES_TO_QUALIFY,1,IF(tbl2020POS[[#This Row],[PRIMPOS]]="3B",1,0))</f>
        <v>#REF!</v>
      </c>
      <c r="AG517" s="279" t="e">
        <f>IF(tbl2020POS[[#This Row],[SS]]&gt;=GAMES_TO_QUALIFY,1,IF(tbl2020POS[[#This Row],[PRIMPOS]]="SS",1,0))</f>
        <v>#REF!</v>
      </c>
      <c r="AH517" s="279" t="e">
        <f>IF(tbl2020POS[[#This Row],[LF]]&gt;=GAMES_TO_QUALIFY,1,0)</f>
        <v>#REF!</v>
      </c>
      <c r="AI517" s="279" t="e">
        <f>IF(tbl2020POS[[#This Row],[CF]]&gt;=GAMES_TO_QUALIFY,1,0)</f>
        <v>#REF!</v>
      </c>
      <c r="AJ517" s="279" t="e">
        <f>IF(tbl2020POS[[#This Row],[RF]]&gt;=GAMES_TO_QUALIFY,1,0)</f>
        <v>#REF!</v>
      </c>
      <c r="AK517" s="279" t="e">
        <f>IF(tbl2020POS[[#This Row],[OF]]&gt;=GAMES_TO_QUALIFY,1,IF(tbl2020POS[[#This Row],[PRIMPOS]]="OF",1,0))</f>
        <v>#REF!</v>
      </c>
      <c r="AL517" s="279" t="e">
        <f>IF(tbl2020POS[[#This Row],[DH]]&gt;=GAMES_TO_QUALIFY,1,IF(tbl2020POS[[#This Row],[PRIMPOS]]="DH",1,0))</f>
        <v>#REF!</v>
      </c>
      <c r="AM517" s="279" t="e" cm="1">
        <f t="array" aca="1" ref="AM5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7" s="280" t="str">
        <f>IFERROR(LEFT(tbl2020POS[[#This Row],[POSROUGH]],LEN(tbl2020POS[[#This Row],[POSROUGH]])-1),"")</f>
        <v/>
      </c>
      <c r="AP51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8" spans="1:42" x14ac:dyDescent="0.3">
      <c r="A518" s="277">
        <v>515</v>
      </c>
      <c r="B518" t="s">
        <v>21077</v>
      </c>
      <c r="C518" s="277">
        <v>29</v>
      </c>
      <c r="D518" s="278" t="s">
        <v>1470</v>
      </c>
      <c r="E518" s="277">
        <v>7</v>
      </c>
      <c r="F518" s="277">
        <v>12</v>
      </c>
      <c r="G518" s="277">
        <v>12</v>
      </c>
      <c r="H518" s="277">
        <v>0</v>
      </c>
      <c r="I518" s="277">
        <v>12</v>
      </c>
      <c r="J518" s="277">
        <v>12</v>
      </c>
      <c r="K518" s="277">
        <v>0</v>
      </c>
      <c r="L518" s="277">
        <v>0</v>
      </c>
      <c r="M518" s="277">
        <v>0</v>
      </c>
      <c r="N518" s="277">
        <v>0</v>
      </c>
      <c r="O518" s="277">
        <v>0</v>
      </c>
      <c r="P518" s="277">
        <v>0</v>
      </c>
      <c r="Q518" s="277">
        <v>0</v>
      </c>
      <c r="R518" s="277">
        <v>0</v>
      </c>
      <c r="S518" s="277">
        <v>0</v>
      </c>
      <c r="T518" s="277">
        <v>0</v>
      </c>
      <c r="U518" s="277">
        <v>0</v>
      </c>
      <c r="V518" s="277">
        <v>0</v>
      </c>
      <c r="W518" s="279" t="e">
        <f t="shared" si="8"/>
        <v>#REF!</v>
      </c>
      <c r="X518" s="279" t="s">
        <v>5061</v>
      </c>
      <c r="Y5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8" s="279">
        <f>IF(MAX(tbl2020POS[[#This Row],[P]:[PR]])=tbl2020POS[[#This Row],[P]],1,0)</f>
        <v>1</v>
      </c>
      <c r="AA518" s="279">
        <f>IF(tbl2020POS[[#This Row],[QUALP]]=1,IF(tbl2020POS[[#This Row],[GS]]&gt;=GS_TO_QUALIFY,1,0),0)</f>
        <v>1</v>
      </c>
      <c r="AB518" s="279">
        <f>IF(tbl2020POS[[#This Row],[QUALP]]=1,IF(tbl2020POS[[#This Row],[G]]-tbl2020POS[[#This Row],[GS]]&gt;=RP_APP_TO_QUALIFY,1,0),0)</f>
        <v>0</v>
      </c>
      <c r="AC518" s="279" t="e">
        <f>IF(tbl2020POS[[#This Row],[C]]&gt;=GAMES_TO_QUALIFY,1,IF(tbl2020POS[[#This Row],[PRIMPOS]]="C",1,0))</f>
        <v>#REF!</v>
      </c>
      <c r="AD518" s="279" t="e">
        <f>IF(tbl2020POS[[#This Row],[1B]]&gt;=GAMES_TO_QUALIFY,1,IF(tbl2020POS[[#This Row],[PRIMPOS]]="1B",1,0))</f>
        <v>#REF!</v>
      </c>
      <c r="AE518" s="279" t="e">
        <f>IF(tbl2020POS[[#This Row],[2B]]&gt;=GAMES_TO_QUALIFY,1,IF(tbl2020POS[[#This Row],[PRIMPOS]]="2B",1,0))</f>
        <v>#REF!</v>
      </c>
      <c r="AF518" s="279" t="e">
        <f>IF(tbl2020POS[[#This Row],[3B]]&gt;=GAMES_TO_QUALIFY,1,IF(tbl2020POS[[#This Row],[PRIMPOS]]="3B",1,0))</f>
        <v>#REF!</v>
      </c>
      <c r="AG518" s="279" t="e">
        <f>IF(tbl2020POS[[#This Row],[SS]]&gt;=GAMES_TO_QUALIFY,1,IF(tbl2020POS[[#This Row],[PRIMPOS]]="SS",1,0))</f>
        <v>#REF!</v>
      </c>
      <c r="AH518" s="279" t="e">
        <f>IF(tbl2020POS[[#This Row],[LF]]&gt;=GAMES_TO_QUALIFY,1,0)</f>
        <v>#REF!</v>
      </c>
      <c r="AI518" s="279" t="e">
        <f>IF(tbl2020POS[[#This Row],[CF]]&gt;=GAMES_TO_QUALIFY,1,0)</f>
        <v>#REF!</v>
      </c>
      <c r="AJ518" s="279" t="e">
        <f>IF(tbl2020POS[[#This Row],[RF]]&gt;=GAMES_TO_QUALIFY,1,0)</f>
        <v>#REF!</v>
      </c>
      <c r="AK518" s="279" t="e">
        <f>IF(tbl2020POS[[#This Row],[OF]]&gt;=GAMES_TO_QUALIFY,1,IF(tbl2020POS[[#This Row],[PRIMPOS]]="OF",1,0))</f>
        <v>#REF!</v>
      </c>
      <c r="AL518" s="279" t="e">
        <f>IF(tbl2020POS[[#This Row],[DH]]&gt;=GAMES_TO_QUALIFY,1,IF(tbl2020POS[[#This Row],[PRIMPOS]]="DH",1,0))</f>
        <v>#REF!</v>
      </c>
      <c r="AM518" s="279" t="str" cm="1">
        <f t="array" aca="1" ref="AM5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8" s="280" t="str">
        <f>IFERROR(LEFT(tbl2020POS[[#This Row],[POSROUGH]],LEN(tbl2020POS[[#This Row],[POSROUGH]])-1),"")</f>
        <v/>
      </c>
      <c r="AP51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19" spans="1:42" x14ac:dyDescent="0.3">
      <c r="A519" s="277">
        <v>516</v>
      </c>
      <c r="B519" t="s">
        <v>21078</v>
      </c>
      <c r="C519" s="277">
        <v>25</v>
      </c>
      <c r="D519" s="278" t="s">
        <v>1430</v>
      </c>
      <c r="E519" s="277">
        <v>2</v>
      </c>
      <c r="F519" s="277">
        <v>14</v>
      </c>
      <c r="G519" s="277">
        <v>0</v>
      </c>
      <c r="H519" s="277">
        <v>0</v>
      </c>
      <c r="I519" s="277">
        <v>14</v>
      </c>
      <c r="J519" s="277">
        <v>14</v>
      </c>
      <c r="K519" s="277">
        <v>0</v>
      </c>
      <c r="L519" s="277">
        <v>0</v>
      </c>
      <c r="M519" s="277">
        <v>0</v>
      </c>
      <c r="N519" s="277">
        <v>0</v>
      </c>
      <c r="O519" s="277">
        <v>0</v>
      </c>
      <c r="P519" s="277">
        <v>0</v>
      </c>
      <c r="Q519" s="277">
        <v>0</v>
      </c>
      <c r="R519" s="277">
        <v>0</v>
      </c>
      <c r="S519" s="277">
        <v>0</v>
      </c>
      <c r="T519" s="277">
        <v>0</v>
      </c>
      <c r="U519" s="277">
        <v>0</v>
      </c>
      <c r="V519" s="277">
        <v>0</v>
      </c>
      <c r="W519" s="279" t="e">
        <f t="shared" si="8"/>
        <v>#REF!</v>
      </c>
      <c r="X519" s="279" t="s">
        <v>21928</v>
      </c>
      <c r="Y5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9" s="279">
        <f>IF(MAX(tbl2020POS[[#This Row],[P]:[PR]])=tbl2020POS[[#This Row],[P]],1,0)</f>
        <v>1</v>
      </c>
      <c r="AA519" s="279">
        <f>IF(tbl2020POS[[#This Row],[QUALP]]=1,IF(tbl2020POS[[#This Row],[GS]]&gt;=GS_TO_QUALIFY,1,0),0)</f>
        <v>0</v>
      </c>
      <c r="AB519" s="279">
        <f>IF(tbl2020POS[[#This Row],[QUALP]]=1,IF(tbl2020POS[[#This Row],[G]]-tbl2020POS[[#This Row],[GS]]&gt;=RP_APP_TO_QUALIFY,1,0),0)</f>
        <v>1</v>
      </c>
      <c r="AC519" s="279" t="e">
        <f>IF(tbl2020POS[[#This Row],[C]]&gt;=GAMES_TO_QUALIFY,1,IF(tbl2020POS[[#This Row],[PRIMPOS]]="C",1,0))</f>
        <v>#REF!</v>
      </c>
      <c r="AD519" s="279" t="e">
        <f>IF(tbl2020POS[[#This Row],[1B]]&gt;=GAMES_TO_QUALIFY,1,IF(tbl2020POS[[#This Row],[PRIMPOS]]="1B",1,0))</f>
        <v>#REF!</v>
      </c>
      <c r="AE519" s="279" t="e">
        <f>IF(tbl2020POS[[#This Row],[2B]]&gt;=GAMES_TO_QUALIFY,1,IF(tbl2020POS[[#This Row],[PRIMPOS]]="2B",1,0))</f>
        <v>#REF!</v>
      </c>
      <c r="AF519" s="279" t="e">
        <f>IF(tbl2020POS[[#This Row],[3B]]&gt;=GAMES_TO_QUALIFY,1,IF(tbl2020POS[[#This Row],[PRIMPOS]]="3B",1,0))</f>
        <v>#REF!</v>
      </c>
      <c r="AG519" s="279" t="e">
        <f>IF(tbl2020POS[[#This Row],[SS]]&gt;=GAMES_TO_QUALIFY,1,IF(tbl2020POS[[#This Row],[PRIMPOS]]="SS",1,0))</f>
        <v>#REF!</v>
      </c>
      <c r="AH519" s="279" t="e">
        <f>IF(tbl2020POS[[#This Row],[LF]]&gt;=GAMES_TO_QUALIFY,1,0)</f>
        <v>#REF!</v>
      </c>
      <c r="AI519" s="279" t="e">
        <f>IF(tbl2020POS[[#This Row],[CF]]&gt;=GAMES_TO_QUALIFY,1,0)</f>
        <v>#REF!</v>
      </c>
      <c r="AJ519" s="279" t="e">
        <f>IF(tbl2020POS[[#This Row],[RF]]&gt;=GAMES_TO_QUALIFY,1,0)</f>
        <v>#REF!</v>
      </c>
      <c r="AK519" s="279" t="e">
        <f>IF(tbl2020POS[[#This Row],[OF]]&gt;=GAMES_TO_QUALIFY,1,IF(tbl2020POS[[#This Row],[PRIMPOS]]="OF",1,0))</f>
        <v>#REF!</v>
      </c>
      <c r="AL519" s="279" t="e">
        <f>IF(tbl2020POS[[#This Row],[DH]]&gt;=GAMES_TO_QUALIFY,1,IF(tbl2020POS[[#This Row],[PRIMPOS]]="DH",1,0))</f>
        <v>#REF!</v>
      </c>
      <c r="AM519" s="279" t="str" cm="1">
        <f t="array" aca="1" ref="AM5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9" s="280" t="str">
        <f>IFERROR(LEFT(tbl2020POS[[#This Row],[POSROUGH]],LEN(tbl2020POS[[#This Row],[POSROUGH]])-1),"")</f>
        <v/>
      </c>
      <c r="AP51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0" spans="1:42" x14ac:dyDescent="0.3">
      <c r="A520" s="277">
        <v>517</v>
      </c>
      <c r="B520" t="s">
        <v>21079</v>
      </c>
      <c r="C520" s="277">
        <v>26</v>
      </c>
      <c r="D520" s="278" t="s">
        <v>20567</v>
      </c>
      <c r="E520" s="277" t="s">
        <v>20557</v>
      </c>
      <c r="F520" s="277">
        <v>15</v>
      </c>
      <c r="G520" s="277">
        <v>4</v>
      </c>
      <c r="H520" s="277">
        <v>15</v>
      </c>
      <c r="I520" s="277">
        <v>7</v>
      </c>
      <c r="J520" s="277">
        <v>0</v>
      </c>
      <c r="K520" s="277">
        <v>0</v>
      </c>
      <c r="L520" s="277">
        <v>0</v>
      </c>
      <c r="M520" s="277">
        <v>0</v>
      </c>
      <c r="N520" s="277">
        <v>0</v>
      </c>
      <c r="O520" s="277">
        <v>0</v>
      </c>
      <c r="P520" s="277">
        <v>1</v>
      </c>
      <c r="Q520" s="277">
        <v>6</v>
      </c>
      <c r="R520" s="277">
        <v>0</v>
      </c>
      <c r="S520" s="277">
        <v>7</v>
      </c>
      <c r="T520" s="277">
        <v>4</v>
      </c>
      <c r="U520" s="277">
        <v>3</v>
      </c>
      <c r="V520" s="277">
        <v>6</v>
      </c>
      <c r="W520" s="279" t="e">
        <f t="shared" si="8"/>
        <v>#REF!</v>
      </c>
      <c r="X520" s="279" t="s">
        <v>21929</v>
      </c>
      <c r="Y5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20" s="279">
        <f>IF(MAX(tbl2020POS[[#This Row],[P]:[PR]])=tbl2020POS[[#This Row],[P]],1,0)</f>
        <v>0</v>
      </c>
      <c r="AA520" s="279">
        <f>IF(tbl2020POS[[#This Row],[QUALP]]=1,IF(tbl2020POS[[#This Row],[GS]]&gt;=GS_TO_QUALIFY,1,0),0)</f>
        <v>0</v>
      </c>
      <c r="AB520" s="279">
        <f>IF(tbl2020POS[[#This Row],[QUALP]]=1,IF(tbl2020POS[[#This Row],[G]]-tbl2020POS[[#This Row],[GS]]&gt;=RP_APP_TO_QUALIFY,1,0),0)</f>
        <v>0</v>
      </c>
      <c r="AC520" s="279" t="e">
        <f>IF(tbl2020POS[[#This Row],[C]]&gt;=GAMES_TO_QUALIFY,1,IF(tbl2020POS[[#This Row],[PRIMPOS]]="C",1,0))</f>
        <v>#REF!</v>
      </c>
      <c r="AD520" s="279" t="e">
        <f>IF(tbl2020POS[[#This Row],[1B]]&gt;=GAMES_TO_QUALIFY,1,IF(tbl2020POS[[#This Row],[PRIMPOS]]="1B",1,0))</f>
        <v>#REF!</v>
      </c>
      <c r="AE520" s="279" t="e">
        <f>IF(tbl2020POS[[#This Row],[2B]]&gt;=GAMES_TO_QUALIFY,1,IF(tbl2020POS[[#This Row],[PRIMPOS]]="2B",1,0))</f>
        <v>#REF!</v>
      </c>
      <c r="AF520" s="279" t="e">
        <f>IF(tbl2020POS[[#This Row],[3B]]&gt;=GAMES_TO_QUALIFY,1,IF(tbl2020POS[[#This Row],[PRIMPOS]]="3B",1,0))</f>
        <v>#REF!</v>
      </c>
      <c r="AG520" s="279" t="e">
        <f>IF(tbl2020POS[[#This Row],[SS]]&gt;=GAMES_TO_QUALIFY,1,IF(tbl2020POS[[#This Row],[PRIMPOS]]="SS",1,0))</f>
        <v>#REF!</v>
      </c>
      <c r="AH520" s="279" t="e">
        <f>IF(tbl2020POS[[#This Row],[LF]]&gt;=GAMES_TO_QUALIFY,1,0)</f>
        <v>#REF!</v>
      </c>
      <c r="AI520" s="279" t="e">
        <f>IF(tbl2020POS[[#This Row],[CF]]&gt;=GAMES_TO_QUALIFY,1,0)</f>
        <v>#REF!</v>
      </c>
      <c r="AJ520" s="279" t="e">
        <f>IF(tbl2020POS[[#This Row],[RF]]&gt;=GAMES_TO_QUALIFY,1,0)</f>
        <v>#REF!</v>
      </c>
      <c r="AK520" s="279" t="e">
        <f>IF(tbl2020POS[[#This Row],[OF]]&gt;=GAMES_TO_QUALIFY,1,IF(tbl2020POS[[#This Row],[PRIMPOS]]="OF",1,0))</f>
        <v>#REF!</v>
      </c>
      <c r="AL520" s="279" t="e">
        <f>IF(tbl2020POS[[#This Row],[DH]]&gt;=GAMES_TO_QUALIFY,1,IF(tbl2020POS[[#This Row],[PRIMPOS]]="DH",1,0))</f>
        <v>#REF!</v>
      </c>
      <c r="AM520" s="279" t="e" cm="1">
        <f t="array" aca="1" ref="AM5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0" s="280" t="str">
        <f>IFERROR(LEFT(tbl2020POS[[#This Row],[POSROUGH]],LEN(tbl2020POS[[#This Row],[POSROUGH]])-1),"")</f>
        <v/>
      </c>
      <c r="AP52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1" spans="1:42" x14ac:dyDescent="0.3">
      <c r="A521" s="277">
        <v>518</v>
      </c>
      <c r="B521" t="s">
        <v>21080</v>
      </c>
      <c r="C521" s="277">
        <v>31</v>
      </c>
      <c r="D521" s="278" t="s">
        <v>1460</v>
      </c>
      <c r="E521" s="277">
        <v>9</v>
      </c>
      <c r="F521" s="277">
        <v>27</v>
      </c>
      <c r="G521" s="277">
        <v>14</v>
      </c>
      <c r="H521" s="277">
        <v>27</v>
      </c>
      <c r="I521" s="277">
        <v>23</v>
      </c>
      <c r="J521" s="277">
        <v>0</v>
      </c>
      <c r="K521" s="277">
        <v>0</v>
      </c>
      <c r="L521" s="277">
        <v>0</v>
      </c>
      <c r="M521" s="277">
        <v>12</v>
      </c>
      <c r="N521" s="277">
        <v>8</v>
      </c>
      <c r="O521" s="277">
        <v>4</v>
      </c>
      <c r="P521" s="277">
        <v>0</v>
      </c>
      <c r="Q521" s="277">
        <v>0</v>
      </c>
      <c r="R521" s="277">
        <v>0</v>
      </c>
      <c r="S521" s="277">
        <v>0</v>
      </c>
      <c r="T521" s="277">
        <v>1</v>
      </c>
      <c r="U521" s="277">
        <v>3</v>
      </c>
      <c r="V521" s="277">
        <v>1</v>
      </c>
      <c r="W521" s="279" t="e">
        <f t="shared" si="8"/>
        <v>#REF!</v>
      </c>
      <c r="X521" s="279" t="s">
        <v>2200</v>
      </c>
      <c r="Y5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21" s="279">
        <f>IF(MAX(tbl2020POS[[#This Row],[P]:[PR]])=tbl2020POS[[#This Row],[P]],1,0)</f>
        <v>0</v>
      </c>
      <c r="AA521" s="279">
        <f>IF(tbl2020POS[[#This Row],[QUALP]]=1,IF(tbl2020POS[[#This Row],[GS]]&gt;=GS_TO_QUALIFY,1,0),0)</f>
        <v>0</v>
      </c>
      <c r="AB521" s="279">
        <f>IF(tbl2020POS[[#This Row],[QUALP]]=1,IF(tbl2020POS[[#This Row],[G]]-tbl2020POS[[#This Row],[GS]]&gt;=RP_APP_TO_QUALIFY,1,0),0)</f>
        <v>0</v>
      </c>
      <c r="AC521" s="279" t="e">
        <f>IF(tbl2020POS[[#This Row],[C]]&gt;=GAMES_TO_QUALIFY,1,IF(tbl2020POS[[#This Row],[PRIMPOS]]="C",1,0))</f>
        <v>#REF!</v>
      </c>
      <c r="AD521" s="279" t="e">
        <f>IF(tbl2020POS[[#This Row],[1B]]&gt;=GAMES_TO_QUALIFY,1,IF(tbl2020POS[[#This Row],[PRIMPOS]]="1B",1,0))</f>
        <v>#REF!</v>
      </c>
      <c r="AE521" s="279" t="e">
        <f>IF(tbl2020POS[[#This Row],[2B]]&gt;=GAMES_TO_QUALIFY,1,IF(tbl2020POS[[#This Row],[PRIMPOS]]="2B",1,0))</f>
        <v>#REF!</v>
      </c>
      <c r="AF521" s="279" t="e">
        <f>IF(tbl2020POS[[#This Row],[3B]]&gt;=GAMES_TO_QUALIFY,1,IF(tbl2020POS[[#This Row],[PRIMPOS]]="3B",1,0))</f>
        <v>#REF!</v>
      </c>
      <c r="AG521" s="279" t="e">
        <f>IF(tbl2020POS[[#This Row],[SS]]&gt;=GAMES_TO_QUALIFY,1,IF(tbl2020POS[[#This Row],[PRIMPOS]]="SS",1,0))</f>
        <v>#REF!</v>
      </c>
      <c r="AH521" s="279" t="e">
        <f>IF(tbl2020POS[[#This Row],[LF]]&gt;=GAMES_TO_QUALIFY,1,0)</f>
        <v>#REF!</v>
      </c>
      <c r="AI521" s="279" t="e">
        <f>IF(tbl2020POS[[#This Row],[CF]]&gt;=GAMES_TO_QUALIFY,1,0)</f>
        <v>#REF!</v>
      </c>
      <c r="AJ521" s="279" t="e">
        <f>IF(tbl2020POS[[#This Row],[RF]]&gt;=GAMES_TO_QUALIFY,1,0)</f>
        <v>#REF!</v>
      </c>
      <c r="AK521" s="279" t="e">
        <f>IF(tbl2020POS[[#This Row],[OF]]&gt;=GAMES_TO_QUALIFY,1,IF(tbl2020POS[[#This Row],[PRIMPOS]]="OF",1,0))</f>
        <v>#REF!</v>
      </c>
      <c r="AL521" s="279" t="e">
        <f>IF(tbl2020POS[[#This Row],[DH]]&gt;=GAMES_TO_QUALIFY,1,IF(tbl2020POS[[#This Row],[PRIMPOS]]="DH",1,0))</f>
        <v>#REF!</v>
      </c>
      <c r="AM521" s="279" t="e" cm="1">
        <f t="array" aca="1" ref="AM5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1" s="280" t="str">
        <f>IFERROR(LEFT(tbl2020POS[[#This Row],[POSROUGH]],LEN(tbl2020POS[[#This Row],[POSROUGH]])-1),"")</f>
        <v/>
      </c>
      <c r="AP52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2" spans="1:42" x14ac:dyDescent="0.3">
      <c r="A522" s="277">
        <v>519</v>
      </c>
      <c r="B522" t="s">
        <v>21081</v>
      </c>
      <c r="C522" s="277">
        <v>27</v>
      </c>
      <c r="D522" s="278" t="s">
        <v>20584</v>
      </c>
      <c r="E522" s="277">
        <v>6</v>
      </c>
      <c r="F522" s="277">
        <v>35</v>
      </c>
      <c r="G522" s="277">
        <v>22</v>
      </c>
      <c r="H522" s="277">
        <v>35</v>
      </c>
      <c r="I522" s="277">
        <v>34</v>
      </c>
      <c r="J522" s="277">
        <v>0</v>
      </c>
      <c r="K522" s="277">
        <v>34</v>
      </c>
      <c r="L522" s="277">
        <v>0</v>
      </c>
      <c r="M522" s="277">
        <v>0</v>
      </c>
      <c r="N522" s="277">
        <v>0</v>
      </c>
      <c r="O522" s="277">
        <v>0</v>
      </c>
      <c r="P522" s="277">
        <v>0</v>
      </c>
      <c r="Q522" s="277">
        <v>0</v>
      </c>
      <c r="R522" s="277">
        <v>0</v>
      </c>
      <c r="S522" s="277">
        <v>0</v>
      </c>
      <c r="T522" s="277">
        <v>1</v>
      </c>
      <c r="U522" s="277">
        <v>1</v>
      </c>
      <c r="V522" s="277">
        <v>0</v>
      </c>
      <c r="W522" s="279" t="e">
        <f t="shared" si="8"/>
        <v>#REF!</v>
      </c>
      <c r="X522" s="279" t="s">
        <v>8180</v>
      </c>
      <c r="Y5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22" s="279">
        <f>IF(MAX(tbl2020POS[[#This Row],[P]:[PR]])=tbl2020POS[[#This Row],[P]],1,0)</f>
        <v>0</v>
      </c>
      <c r="AA522" s="279">
        <f>IF(tbl2020POS[[#This Row],[QUALP]]=1,IF(tbl2020POS[[#This Row],[GS]]&gt;=GS_TO_QUALIFY,1,0),0)</f>
        <v>0</v>
      </c>
      <c r="AB522" s="279">
        <f>IF(tbl2020POS[[#This Row],[QUALP]]=1,IF(tbl2020POS[[#This Row],[G]]-tbl2020POS[[#This Row],[GS]]&gt;=RP_APP_TO_QUALIFY,1,0),0)</f>
        <v>0</v>
      </c>
      <c r="AC522" s="279" t="e">
        <f>IF(tbl2020POS[[#This Row],[C]]&gt;=GAMES_TO_QUALIFY,1,IF(tbl2020POS[[#This Row],[PRIMPOS]]="C",1,0))</f>
        <v>#REF!</v>
      </c>
      <c r="AD522" s="279" t="e">
        <f>IF(tbl2020POS[[#This Row],[1B]]&gt;=GAMES_TO_QUALIFY,1,IF(tbl2020POS[[#This Row],[PRIMPOS]]="1B",1,0))</f>
        <v>#REF!</v>
      </c>
      <c r="AE522" s="279" t="e">
        <f>IF(tbl2020POS[[#This Row],[2B]]&gt;=GAMES_TO_QUALIFY,1,IF(tbl2020POS[[#This Row],[PRIMPOS]]="2B",1,0))</f>
        <v>#REF!</v>
      </c>
      <c r="AF522" s="279" t="e">
        <f>IF(tbl2020POS[[#This Row],[3B]]&gt;=GAMES_TO_QUALIFY,1,IF(tbl2020POS[[#This Row],[PRIMPOS]]="3B",1,0))</f>
        <v>#REF!</v>
      </c>
      <c r="AG522" s="279" t="e">
        <f>IF(tbl2020POS[[#This Row],[SS]]&gt;=GAMES_TO_QUALIFY,1,IF(tbl2020POS[[#This Row],[PRIMPOS]]="SS",1,0))</f>
        <v>#REF!</v>
      </c>
      <c r="AH522" s="279" t="e">
        <f>IF(tbl2020POS[[#This Row],[LF]]&gt;=GAMES_TO_QUALIFY,1,0)</f>
        <v>#REF!</v>
      </c>
      <c r="AI522" s="279" t="e">
        <f>IF(tbl2020POS[[#This Row],[CF]]&gt;=GAMES_TO_QUALIFY,1,0)</f>
        <v>#REF!</v>
      </c>
      <c r="AJ522" s="279" t="e">
        <f>IF(tbl2020POS[[#This Row],[RF]]&gt;=GAMES_TO_QUALIFY,1,0)</f>
        <v>#REF!</v>
      </c>
      <c r="AK522" s="279" t="e">
        <f>IF(tbl2020POS[[#This Row],[OF]]&gt;=GAMES_TO_QUALIFY,1,IF(tbl2020POS[[#This Row],[PRIMPOS]]="OF",1,0))</f>
        <v>#REF!</v>
      </c>
      <c r="AL522" s="279" t="e">
        <f>IF(tbl2020POS[[#This Row],[DH]]&gt;=GAMES_TO_QUALIFY,1,IF(tbl2020POS[[#This Row],[PRIMPOS]]="DH",1,0))</f>
        <v>#REF!</v>
      </c>
      <c r="AM522" s="279" t="e" cm="1">
        <f t="array" aca="1" ref="AM5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2" s="280" t="str">
        <f>IFERROR(LEFT(tbl2020POS[[#This Row],[POSROUGH]],LEN(tbl2020POS[[#This Row],[POSROUGH]])-1),"")</f>
        <v/>
      </c>
      <c r="AP52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3" spans="1:42" x14ac:dyDescent="0.3">
      <c r="A523" s="277">
        <v>520</v>
      </c>
      <c r="B523" t="s">
        <v>21082</v>
      </c>
      <c r="C523" s="277">
        <v>25</v>
      </c>
      <c r="D523" s="278" t="s">
        <v>1386</v>
      </c>
      <c r="E523" s="277" t="s">
        <v>20557</v>
      </c>
      <c r="F523" s="277">
        <v>13</v>
      </c>
      <c r="G523" s="277">
        <v>12</v>
      </c>
      <c r="H523" s="277">
        <v>13</v>
      </c>
      <c r="I523" s="277">
        <v>12</v>
      </c>
      <c r="J523" s="277">
        <v>0</v>
      </c>
      <c r="K523" s="277">
        <v>12</v>
      </c>
      <c r="L523" s="277">
        <v>0</v>
      </c>
      <c r="M523" s="277">
        <v>0</v>
      </c>
      <c r="N523" s="277">
        <v>0</v>
      </c>
      <c r="O523" s="277">
        <v>0</v>
      </c>
      <c r="P523" s="277">
        <v>0</v>
      </c>
      <c r="Q523" s="277">
        <v>0</v>
      </c>
      <c r="R523" s="277">
        <v>0</v>
      </c>
      <c r="S523" s="277">
        <v>0</v>
      </c>
      <c r="T523" s="277">
        <v>1</v>
      </c>
      <c r="U523" s="277">
        <v>1</v>
      </c>
      <c r="V523" s="277">
        <v>0</v>
      </c>
      <c r="W523" s="279" t="e">
        <f t="shared" si="8"/>
        <v>#REF!</v>
      </c>
      <c r="X523" s="279" t="s">
        <v>21930</v>
      </c>
      <c r="Y5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23" s="279">
        <f>IF(MAX(tbl2020POS[[#This Row],[P]:[PR]])=tbl2020POS[[#This Row],[P]],1,0)</f>
        <v>0</v>
      </c>
      <c r="AA523" s="279">
        <f>IF(tbl2020POS[[#This Row],[QUALP]]=1,IF(tbl2020POS[[#This Row],[GS]]&gt;=GS_TO_QUALIFY,1,0),0)</f>
        <v>0</v>
      </c>
      <c r="AB523" s="279">
        <f>IF(tbl2020POS[[#This Row],[QUALP]]=1,IF(tbl2020POS[[#This Row],[G]]-tbl2020POS[[#This Row],[GS]]&gt;=RP_APP_TO_QUALIFY,1,0),0)</f>
        <v>0</v>
      </c>
      <c r="AC523" s="279" t="e">
        <f>IF(tbl2020POS[[#This Row],[C]]&gt;=GAMES_TO_QUALIFY,1,IF(tbl2020POS[[#This Row],[PRIMPOS]]="C",1,0))</f>
        <v>#REF!</v>
      </c>
      <c r="AD523" s="279" t="e">
        <f>IF(tbl2020POS[[#This Row],[1B]]&gt;=GAMES_TO_QUALIFY,1,IF(tbl2020POS[[#This Row],[PRIMPOS]]="1B",1,0))</f>
        <v>#REF!</v>
      </c>
      <c r="AE523" s="279" t="e">
        <f>IF(tbl2020POS[[#This Row],[2B]]&gt;=GAMES_TO_QUALIFY,1,IF(tbl2020POS[[#This Row],[PRIMPOS]]="2B",1,0))</f>
        <v>#REF!</v>
      </c>
      <c r="AF523" s="279" t="e">
        <f>IF(tbl2020POS[[#This Row],[3B]]&gt;=GAMES_TO_QUALIFY,1,IF(tbl2020POS[[#This Row],[PRIMPOS]]="3B",1,0))</f>
        <v>#REF!</v>
      </c>
      <c r="AG523" s="279" t="e">
        <f>IF(tbl2020POS[[#This Row],[SS]]&gt;=GAMES_TO_QUALIFY,1,IF(tbl2020POS[[#This Row],[PRIMPOS]]="SS",1,0))</f>
        <v>#REF!</v>
      </c>
      <c r="AH523" s="279" t="e">
        <f>IF(tbl2020POS[[#This Row],[LF]]&gt;=GAMES_TO_QUALIFY,1,0)</f>
        <v>#REF!</v>
      </c>
      <c r="AI523" s="279" t="e">
        <f>IF(tbl2020POS[[#This Row],[CF]]&gt;=GAMES_TO_QUALIFY,1,0)</f>
        <v>#REF!</v>
      </c>
      <c r="AJ523" s="279" t="e">
        <f>IF(tbl2020POS[[#This Row],[RF]]&gt;=GAMES_TO_QUALIFY,1,0)</f>
        <v>#REF!</v>
      </c>
      <c r="AK523" s="279" t="e">
        <f>IF(tbl2020POS[[#This Row],[OF]]&gt;=GAMES_TO_QUALIFY,1,IF(tbl2020POS[[#This Row],[PRIMPOS]]="OF",1,0))</f>
        <v>#REF!</v>
      </c>
      <c r="AL523" s="279" t="e">
        <f>IF(tbl2020POS[[#This Row],[DH]]&gt;=GAMES_TO_QUALIFY,1,IF(tbl2020POS[[#This Row],[PRIMPOS]]="DH",1,0))</f>
        <v>#REF!</v>
      </c>
      <c r="AM523" s="279" t="e" cm="1">
        <f t="array" aca="1" ref="AM5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3" s="280" t="str">
        <f>IFERROR(LEFT(tbl2020POS[[#This Row],[POSROUGH]],LEN(tbl2020POS[[#This Row],[POSROUGH]])-1),"")</f>
        <v/>
      </c>
      <c r="AP52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4" spans="1:42" x14ac:dyDescent="0.3">
      <c r="A524" s="277">
        <v>521</v>
      </c>
      <c r="B524" t="s">
        <v>21083</v>
      </c>
      <c r="C524" s="277">
        <v>27</v>
      </c>
      <c r="D524" s="278" t="s">
        <v>1430</v>
      </c>
      <c r="E524" s="277">
        <v>2</v>
      </c>
      <c r="F524" s="277">
        <v>24</v>
      </c>
      <c r="G524" s="277">
        <v>14</v>
      </c>
      <c r="H524" s="277">
        <v>24</v>
      </c>
      <c r="I524" s="277">
        <v>22</v>
      </c>
      <c r="J524" s="277">
        <v>0</v>
      </c>
      <c r="K524" s="277">
        <v>0</v>
      </c>
      <c r="L524" s="277">
        <v>1</v>
      </c>
      <c r="M524" s="277">
        <v>0</v>
      </c>
      <c r="N524" s="277">
        <v>0</v>
      </c>
      <c r="O524" s="277">
        <v>0</v>
      </c>
      <c r="P524" s="277">
        <v>3</v>
      </c>
      <c r="Q524" s="277">
        <v>17</v>
      </c>
      <c r="R524" s="277">
        <v>1</v>
      </c>
      <c r="S524" s="277">
        <v>21</v>
      </c>
      <c r="T524" s="277">
        <v>2</v>
      </c>
      <c r="U524" s="277">
        <v>2</v>
      </c>
      <c r="V524" s="277">
        <v>4</v>
      </c>
      <c r="W524" s="279" t="e">
        <f t="shared" si="8"/>
        <v>#REF!</v>
      </c>
      <c r="X524" s="279" t="s">
        <v>16103</v>
      </c>
      <c r="Y5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24" s="279">
        <f>IF(MAX(tbl2020POS[[#This Row],[P]:[PR]])=tbl2020POS[[#This Row],[P]],1,0)</f>
        <v>0</v>
      </c>
      <c r="AA524" s="279">
        <f>IF(tbl2020POS[[#This Row],[QUALP]]=1,IF(tbl2020POS[[#This Row],[GS]]&gt;=GS_TO_QUALIFY,1,0),0)</f>
        <v>0</v>
      </c>
      <c r="AB524" s="279">
        <f>IF(tbl2020POS[[#This Row],[QUALP]]=1,IF(tbl2020POS[[#This Row],[G]]-tbl2020POS[[#This Row],[GS]]&gt;=RP_APP_TO_QUALIFY,1,0),0)</f>
        <v>0</v>
      </c>
      <c r="AC524" s="279" t="e">
        <f>IF(tbl2020POS[[#This Row],[C]]&gt;=GAMES_TO_QUALIFY,1,IF(tbl2020POS[[#This Row],[PRIMPOS]]="C",1,0))</f>
        <v>#REF!</v>
      </c>
      <c r="AD524" s="279" t="e">
        <f>IF(tbl2020POS[[#This Row],[1B]]&gt;=GAMES_TO_QUALIFY,1,IF(tbl2020POS[[#This Row],[PRIMPOS]]="1B",1,0))</f>
        <v>#REF!</v>
      </c>
      <c r="AE524" s="279" t="e">
        <f>IF(tbl2020POS[[#This Row],[2B]]&gt;=GAMES_TO_QUALIFY,1,IF(tbl2020POS[[#This Row],[PRIMPOS]]="2B",1,0))</f>
        <v>#REF!</v>
      </c>
      <c r="AF524" s="279" t="e">
        <f>IF(tbl2020POS[[#This Row],[3B]]&gt;=GAMES_TO_QUALIFY,1,IF(tbl2020POS[[#This Row],[PRIMPOS]]="3B",1,0))</f>
        <v>#REF!</v>
      </c>
      <c r="AG524" s="279" t="e">
        <f>IF(tbl2020POS[[#This Row],[SS]]&gt;=GAMES_TO_QUALIFY,1,IF(tbl2020POS[[#This Row],[PRIMPOS]]="SS",1,0))</f>
        <v>#REF!</v>
      </c>
      <c r="AH524" s="279" t="e">
        <f>IF(tbl2020POS[[#This Row],[LF]]&gt;=GAMES_TO_QUALIFY,1,0)</f>
        <v>#REF!</v>
      </c>
      <c r="AI524" s="279" t="e">
        <f>IF(tbl2020POS[[#This Row],[CF]]&gt;=GAMES_TO_QUALIFY,1,0)</f>
        <v>#REF!</v>
      </c>
      <c r="AJ524" s="279" t="e">
        <f>IF(tbl2020POS[[#This Row],[RF]]&gt;=GAMES_TO_QUALIFY,1,0)</f>
        <v>#REF!</v>
      </c>
      <c r="AK524" s="279" t="e">
        <f>IF(tbl2020POS[[#This Row],[OF]]&gt;=GAMES_TO_QUALIFY,1,IF(tbl2020POS[[#This Row],[PRIMPOS]]="OF",1,0))</f>
        <v>#REF!</v>
      </c>
      <c r="AL524" s="279" t="e">
        <f>IF(tbl2020POS[[#This Row],[DH]]&gt;=GAMES_TO_QUALIFY,1,IF(tbl2020POS[[#This Row],[PRIMPOS]]="DH",1,0))</f>
        <v>#REF!</v>
      </c>
      <c r="AM524" s="279" t="e" cm="1">
        <f t="array" aca="1" ref="AM5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4" s="280" t="str">
        <f>IFERROR(LEFT(tbl2020POS[[#This Row],[POSROUGH]],LEN(tbl2020POS[[#This Row],[POSROUGH]])-1),"")</f>
        <v/>
      </c>
      <c r="AP52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5" spans="1:42" x14ac:dyDescent="0.3">
      <c r="A525" s="277">
        <v>522</v>
      </c>
      <c r="B525" t="s">
        <v>21084</v>
      </c>
      <c r="C525" s="277">
        <v>29</v>
      </c>
      <c r="D525" s="278" t="s">
        <v>20607</v>
      </c>
      <c r="E525" s="277">
        <v>2</v>
      </c>
      <c r="F525" s="277">
        <v>15</v>
      </c>
      <c r="G525" s="277">
        <v>13</v>
      </c>
      <c r="H525" s="277">
        <v>15</v>
      </c>
      <c r="I525" s="277">
        <v>15</v>
      </c>
      <c r="J525" s="277">
        <v>1</v>
      </c>
      <c r="K525" s="277">
        <v>15</v>
      </c>
      <c r="L525" s="277">
        <v>0</v>
      </c>
      <c r="M525" s="277">
        <v>0</v>
      </c>
      <c r="N525" s="277">
        <v>0</v>
      </c>
      <c r="O525" s="277">
        <v>0</v>
      </c>
      <c r="P525" s="277">
        <v>0</v>
      </c>
      <c r="Q525" s="277">
        <v>0</v>
      </c>
      <c r="R525" s="277">
        <v>0</v>
      </c>
      <c r="S525" s="277">
        <v>0</v>
      </c>
      <c r="T525" s="277">
        <v>0</v>
      </c>
      <c r="U525" s="277">
        <v>0</v>
      </c>
      <c r="V525" s="277">
        <v>0</v>
      </c>
      <c r="W525" s="279" t="e">
        <f t="shared" si="8"/>
        <v>#REF!</v>
      </c>
      <c r="X525" s="279" t="s">
        <v>19869</v>
      </c>
      <c r="Y5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25" s="279">
        <f>IF(MAX(tbl2020POS[[#This Row],[P]:[PR]])=tbl2020POS[[#This Row],[P]],1,0)</f>
        <v>0</v>
      </c>
      <c r="AA525" s="279">
        <f>IF(tbl2020POS[[#This Row],[QUALP]]=1,IF(tbl2020POS[[#This Row],[GS]]&gt;=GS_TO_QUALIFY,1,0),0)</f>
        <v>0</v>
      </c>
      <c r="AB525" s="279">
        <f>IF(tbl2020POS[[#This Row],[QUALP]]=1,IF(tbl2020POS[[#This Row],[G]]-tbl2020POS[[#This Row],[GS]]&gt;=RP_APP_TO_QUALIFY,1,0),0)</f>
        <v>0</v>
      </c>
      <c r="AC525" s="279" t="e">
        <f>IF(tbl2020POS[[#This Row],[C]]&gt;=GAMES_TO_QUALIFY,1,IF(tbl2020POS[[#This Row],[PRIMPOS]]="C",1,0))</f>
        <v>#REF!</v>
      </c>
      <c r="AD525" s="279" t="e">
        <f>IF(tbl2020POS[[#This Row],[1B]]&gt;=GAMES_TO_QUALIFY,1,IF(tbl2020POS[[#This Row],[PRIMPOS]]="1B",1,0))</f>
        <v>#REF!</v>
      </c>
      <c r="AE525" s="279" t="e">
        <f>IF(tbl2020POS[[#This Row],[2B]]&gt;=GAMES_TO_QUALIFY,1,IF(tbl2020POS[[#This Row],[PRIMPOS]]="2B",1,0))</f>
        <v>#REF!</v>
      </c>
      <c r="AF525" s="279" t="e">
        <f>IF(tbl2020POS[[#This Row],[3B]]&gt;=GAMES_TO_QUALIFY,1,IF(tbl2020POS[[#This Row],[PRIMPOS]]="3B",1,0))</f>
        <v>#REF!</v>
      </c>
      <c r="AG525" s="279" t="e">
        <f>IF(tbl2020POS[[#This Row],[SS]]&gt;=GAMES_TO_QUALIFY,1,IF(tbl2020POS[[#This Row],[PRIMPOS]]="SS",1,0))</f>
        <v>#REF!</v>
      </c>
      <c r="AH525" s="279" t="e">
        <f>IF(tbl2020POS[[#This Row],[LF]]&gt;=GAMES_TO_QUALIFY,1,0)</f>
        <v>#REF!</v>
      </c>
      <c r="AI525" s="279" t="e">
        <f>IF(tbl2020POS[[#This Row],[CF]]&gt;=GAMES_TO_QUALIFY,1,0)</f>
        <v>#REF!</v>
      </c>
      <c r="AJ525" s="279" t="e">
        <f>IF(tbl2020POS[[#This Row],[RF]]&gt;=GAMES_TO_QUALIFY,1,0)</f>
        <v>#REF!</v>
      </c>
      <c r="AK525" s="279" t="e">
        <f>IF(tbl2020POS[[#This Row],[OF]]&gt;=GAMES_TO_QUALIFY,1,IF(tbl2020POS[[#This Row],[PRIMPOS]]="OF",1,0))</f>
        <v>#REF!</v>
      </c>
      <c r="AL525" s="279" t="e">
        <f>IF(tbl2020POS[[#This Row],[DH]]&gt;=GAMES_TO_QUALIFY,1,IF(tbl2020POS[[#This Row],[PRIMPOS]]="DH",1,0))</f>
        <v>#REF!</v>
      </c>
      <c r="AM525" s="279" t="e" cm="1">
        <f t="array" aca="1" ref="AM5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5" s="280" t="str">
        <f>IFERROR(LEFT(tbl2020POS[[#This Row],[POSROUGH]],LEN(tbl2020POS[[#This Row],[POSROUGH]])-1),"")</f>
        <v/>
      </c>
      <c r="AP52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6" spans="1:42" x14ac:dyDescent="0.3">
      <c r="A526" s="277">
        <v>523</v>
      </c>
      <c r="B526" t="s">
        <v>21085</v>
      </c>
      <c r="C526" s="277">
        <v>28</v>
      </c>
      <c r="D526" s="278" t="s">
        <v>1372</v>
      </c>
      <c r="E526" s="277">
        <v>4</v>
      </c>
      <c r="F526" s="277">
        <v>6</v>
      </c>
      <c r="G526" s="277">
        <v>0</v>
      </c>
      <c r="H526" s="277">
        <v>0</v>
      </c>
      <c r="I526" s="277">
        <v>6</v>
      </c>
      <c r="J526" s="277">
        <v>6</v>
      </c>
      <c r="K526" s="277">
        <v>0</v>
      </c>
      <c r="L526" s="277">
        <v>0</v>
      </c>
      <c r="M526" s="277">
        <v>0</v>
      </c>
      <c r="N526" s="277">
        <v>0</v>
      </c>
      <c r="O526" s="277">
        <v>0</v>
      </c>
      <c r="P526" s="277">
        <v>0</v>
      </c>
      <c r="Q526" s="277">
        <v>0</v>
      </c>
      <c r="R526" s="277">
        <v>0</v>
      </c>
      <c r="S526" s="277">
        <v>0</v>
      </c>
      <c r="T526" s="277">
        <v>0</v>
      </c>
      <c r="U526" s="277">
        <v>0</v>
      </c>
      <c r="V526" s="277">
        <v>0</v>
      </c>
      <c r="W526" s="279" t="e">
        <f t="shared" si="8"/>
        <v>#REF!</v>
      </c>
      <c r="X526" s="279" t="s">
        <v>19885</v>
      </c>
      <c r="Y5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6" s="279">
        <f>IF(MAX(tbl2020POS[[#This Row],[P]:[PR]])=tbl2020POS[[#This Row],[P]],1,0)</f>
        <v>1</v>
      </c>
      <c r="AA526" s="279">
        <f>IF(tbl2020POS[[#This Row],[QUALP]]=1,IF(tbl2020POS[[#This Row],[GS]]&gt;=GS_TO_QUALIFY,1,0),0)</f>
        <v>0</v>
      </c>
      <c r="AB526" s="279">
        <f>IF(tbl2020POS[[#This Row],[QUALP]]=1,IF(tbl2020POS[[#This Row],[G]]-tbl2020POS[[#This Row],[GS]]&gt;=RP_APP_TO_QUALIFY,1,0),0)</f>
        <v>1</v>
      </c>
      <c r="AC526" s="279" t="e">
        <f>IF(tbl2020POS[[#This Row],[C]]&gt;=GAMES_TO_QUALIFY,1,IF(tbl2020POS[[#This Row],[PRIMPOS]]="C",1,0))</f>
        <v>#REF!</v>
      </c>
      <c r="AD526" s="279" t="e">
        <f>IF(tbl2020POS[[#This Row],[1B]]&gt;=GAMES_TO_QUALIFY,1,IF(tbl2020POS[[#This Row],[PRIMPOS]]="1B",1,0))</f>
        <v>#REF!</v>
      </c>
      <c r="AE526" s="279" t="e">
        <f>IF(tbl2020POS[[#This Row],[2B]]&gt;=GAMES_TO_QUALIFY,1,IF(tbl2020POS[[#This Row],[PRIMPOS]]="2B",1,0))</f>
        <v>#REF!</v>
      </c>
      <c r="AF526" s="279" t="e">
        <f>IF(tbl2020POS[[#This Row],[3B]]&gt;=GAMES_TO_QUALIFY,1,IF(tbl2020POS[[#This Row],[PRIMPOS]]="3B",1,0))</f>
        <v>#REF!</v>
      </c>
      <c r="AG526" s="279" t="e">
        <f>IF(tbl2020POS[[#This Row],[SS]]&gt;=GAMES_TO_QUALIFY,1,IF(tbl2020POS[[#This Row],[PRIMPOS]]="SS",1,0))</f>
        <v>#REF!</v>
      </c>
      <c r="AH526" s="279" t="e">
        <f>IF(tbl2020POS[[#This Row],[LF]]&gt;=GAMES_TO_QUALIFY,1,0)</f>
        <v>#REF!</v>
      </c>
      <c r="AI526" s="279" t="e">
        <f>IF(tbl2020POS[[#This Row],[CF]]&gt;=GAMES_TO_QUALIFY,1,0)</f>
        <v>#REF!</v>
      </c>
      <c r="AJ526" s="279" t="e">
        <f>IF(tbl2020POS[[#This Row],[RF]]&gt;=GAMES_TO_QUALIFY,1,0)</f>
        <v>#REF!</v>
      </c>
      <c r="AK526" s="279" t="e">
        <f>IF(tbl2020POS[[#This Row],[OF]]&gt;=GAMES_TO_QUALIFY,1,IF(tbl2020POS[[#This Row],[PRIMPOS]]="OF",1,0))</f>
        <v>#REF!</v>
      </c>
      <c r="AL526" s="279" t="e">
        <f>IF(tbl2020POS[[#This Row],[DH]]&gt;=GAMES_TO_QUALIFY,1,IF(tbl2020POS[[#This Row],[PRIMPOS]]="DH",1,0))</f>
        <v>#REF!</v>
      </c>
      <c r="AM526" s="279" t="str" cm="1">
        <f t="array" aca="1" ref="AM5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6" s="280" t="str">
        <f>IFERROR(LEFT(tbl2020POS[[#This Row],[POSROUGH]],LEN(tbl2020POS[[#This Row],[POSROUGH]])-1),"")</f>
        <v/>
      </c>
      <c r="AP52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7" spans="1:42" x14ac:dyDescent="0.3">
      <c r="A527" s="277">
        <v>524</v>
      </c>
      <c r="B527" t="s">
        <v>21086</v>
      </c>
      <c r="C527" s="277">
        <v>25</v>
      </c>
      <c r="D527" s="278" t="s">
        <v>1395</v>
      </c>
      <c r="E527" s="277">
        <v>2</v>
      </c>
      <c r="F527" s="277">
        <v>12</v>
      </c>
      <c r="G527" s="277">
        <v>0</v>
      </c>
      <c r="H527" s="277">
        <v>0</v>
      </c>
      <c r="I527" s="277">
        <v>12</v>
      </c>
      <c r="J527" s="277">
        <v>12</v>
      </c>
      <c r="K527" s="277">
        <v>0</v>
      </c>
      <c r="L527" s="277">
        <v>0</v>
      </c>
      <c r="M527" s="277">
        <v>0</v>
      </c>
      <c r="N527" s="277">
        <v>0</v>
      </c>
      <c r="O527" s="277">
        <v>0</v>
      </c>
      <c r="P527" s="277">
        <v>0</v>
      </c>
      <c r="Q527" s="277">
        <v>0</v>
      </c>
      <c r="R527" s="277">
        <v>0</v>
      </c>
      <c r="S527" s="277">
        <v>0</v>
      </c>
      <c r="T527" s="277">
        <v>0</v>
      </c>
      <c r="U527" s="277">
        <v>0</v>
      </c>
      <c r="V527" s="277">
        <v>0</v>
      </c>
      <c r="W527" s="279" t="e">
        <f t="shared" si="8"/>
        <v>#REF!</v>
      </c>
      <c r="X527" s="279" t="s">
        <v>16107</v>
      </c>
      <c r="Y5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7" s="279">
        <f>IF(MAX(tbl2020POS[[#This Row],[P]:[PR]])=tbl2020POS[[#This Row],[P]],1,0)</f>
        <v>1</v>
      </c>
      <c r="AA527" s="279">
        <f>IF(tbl2020POS[[#This Row],[QUALP]]=1,IF(tbl2020POS[[#This Row],[GS]]&gt;=GS_TO_QUALIFY,1,0),0)</f>
        <v>0</v>
      </c>
      <c r="AB527" s="279">
        <f>IF(tbl2020POS[[#This Row],[QUALP]]=1,IF(tbl2020POS[[#This Row],[G]]-tbl2020POS[[#This Row],[GS]]&gt;=RP_APP_TO_QUALIFY,1,0),0)</f>
        <v>1</v>
      </c>
      <c r="AC527" s="279" t="e">
        <f>IF(tbl2020POS[[#This Row],[C]]&gt;=GAMES_TO_QUALIFY,1,IF(tbl2020POS[[#This Row],[PRIMPOS]]="C",1,0))</f>
        <v>#REF!</v>
      </c>
      <c r="AD527" s="279" t="e">
        <f>IF(tbl2020POS[[#This Row],[1B]]&gt;=GAMES_TO_QUALIFY,1,IF(tbl2020POS[[#This Row],[PRIMPOS]]="1B",1,0))</f>
        <v>#REF!</v>
      </c>
      <c r="AE527" s="279" t="e">
        <f>IF(tbl2020POS[[#This Row],[2B]]&gt;=GAMES_TO_QUALIFY,1,IF(tbl2020POS[[#This Row],[PRIMPOS]]="2B",1,0))</f>
        <v>#REF!</v>
      </c>
      <c r="AF527" s="279" t="e">
        <f>IF(tbl2020POS[[#This Row],[3B]]&gt;=GAMES_TO_QUALIFY,1,IF(tbl2020POS[[#This Row],[PRIMPOS]]="3B",1,0))</f>
        <v>#REF!</v>
      </c>
      <c r="AG527" s="279" t="e">
        <f>IF(tbl2020POS[[#This Row],[SS]]&gt;=GAMES_TO_QUALIFY,1,IF(tbl2020POS[[#This Row],[PRIMPOS]]="SS",1,0))</f>
        <v>#REF!</v>
      </c>
      <c r="AH527" s="279" t="e">
        <f>IF(tbl2020POS[[#This Row],[LF]]&gt;=GAMES_TO_QUALIFY,1,0)</f>
        <v>#REF!</v>
      </c>
      <c r="AI527" s="279" t="e">
        <f>IF(tbl2020POS[[#This Row],[CF]]&gt;=GAMES_TO_QUALIFY,1,0)</f>
        <v>#REF!</v>
      </c>
      <c r="AJ527" s="279" t="e">
        <f>IF(tbl2020POS[[#This Row],[RF]]&gt;=GAMES_TO_QUALIFY,1,0)</f>
        <v>#REF!</v>
      </c>
      <c r="AK527" s="279" t="e">
        <f>IF(tbl2020POS[[#This Row],[OF]]&gt;=GAMES_TO_QUALIFY,1,IF(tbl2020POS[[#This Row],[PRIMPOS]]="OF",1,0))</f>
        <v>#REF!</v>
      </c>
      <c r="AL527" s="279" t="e">
        <f>IF(tbl2020POS[[#This Row],[DH]]&gt;=GAMES_TO_QUALIFY,1,IF(tbl2020POS[[#This Row],[PRIMPOS]]="DH",1,0))</f>
        <v>#REF!</v>
      </c>
      <c r="AM527" s="279" t="str" cm="1">
        <f t="array" aca="1" ref="AM5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7" s="280" t="str">
        <f>IFERROR(LEFT(tbl2020POS[[#This Row],[POSROUGH]],LEN(tbl2020POS[[#This Row],[POSROUGH]])-1),"")</f>
        <v/>
      </c>
      <c r="AP52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8" spans="1:42" x14ac:dyDescent="0.3">
      <c r="A528" s="277">
        <v>525</v>
      </c>
      <c r="B528" t="s">
        <v>21087</v>
      </c>
      <c r="C528" s="277">
        <v>31</v>
      </c>
      <c r="D528" s="278" t="s">
        <v>20584</v>
      </c>
      <c r="E528" s="277">
        <v>8</v>
      </c>
      <c r="F528" s="277">
        <v>22</v>
      </c>
      <c r="G528" s="277">
        <v>0</v>
      </c>
      <c r="H528" s="277">
        <v>0</v>
      </c>
      <c r="I528" s="277">
        <v>22</v>
      </c>
      <c r="J528" s="277">
        <v>22</v>
      </c>
      <c r="K528" s="277">
        <v>0</v>
      </c>
      <c r="L528" s="277">
        <v>0</v>
      </c>
      <c r="M528" s="277">
        <v>0</v>
      </c>
      <c r="N528" s="277">
        <v>0</v>
      </c>
      <c r="O528" s="277">
        <v>0</v>
      </c>
      <c r="P528" s="277">
        <v>0</v>
      </c>
      <c r="Q528" s="277">
        <v>0</v>
      </c>
      <c r="R528" s="277">
        <v>0</v>
      </c>
      <c r="S528" s="277">
        <v>0</v>
      </c>
      <c r="T528" s="277">
        <v>0</v>
      </c>
      <c r="U528" s="277">
        <v>0</v>
      </c>
      <c r="V528" s="277">
        <v>0</v>
      </c>
      <c r="W528" s="279" t="e">
        <f t="shared" si="8"/>
        <v>#REF!</v>
      </c>
      <c r="X528" s="279" t="s">
        <v>12293</v>
      </c>
      <c r="Y5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8" s="279">
        <f>IF(MAX(tbl2020POS[[#This Row],[P]:[PR]])=tbl2020POS[[#This Row],[P]],1,0)</f>
        <v>1</v>
      </c>
      <c r="AA528" s="279">
        <f>IF(tbl2020POS[[#This Row],[QUALP]]=1,IF(tbl2020POS[[#This Row],[GS]]&gt;=GS_TO_QUALIFY,1,0),0)</f>
        <v>0</v>
      </c>
      <c r="AB528" s="279">
        <f>IF(tbl2020POS[[#This Row],[QUALP]]=1,IF(tbl2020POS[[#This Row],[G]]-tbl2020POS[[#This Row],[GS]]&gt;=RP_APP_TO_QUALIFY,1,0),0)</f>
        <v>1</v>
      </c>
      <c r="AC528" s="279" t="e">
        <f>IF(tbl2020POS[[#This Row],[C]]&gt;=GAMES_TO_QUALIFY,1,IF(tbl2020POS[[#This Row],[PRIMPOS]]="C",1,0))</f>
        <v>#REF!</v>
      </c>
      <c r="AD528" s="279" t="e">
        <f>IF(tbl2020POS[[#This Row],[1B]]&gt;=GAMES_TO_QUALIFY,1,IF(tbl2020POS[[#This Row],[PRIMPOS]]="1B",1,0))</f>
        <v>#REF!</v>
      </c>
      <c r="AE528" s="279" t="e">
        <f>IF(tbl2020POS[[#This Row],[2B]]&gt;=GAMES_TO_QUALIFY,1,IF(tbl2020POS[[#This Row],[PRIMPOS]]="2B",1,0))</f>
        <v>#REF!</v>
      </c>
      <c r="AF528" s="279" t="e">
        <f>IF(tbl2020POS[[#This Row],[3B]]&gt;=GAMES_TO_QUALIFY,1,IF(tbl2020POS[[#This Row],[PRIMPOS]]="3B",1,0))</f>
        <v>#REF!</v>
      </c>
      <c r="AG528" s="279" t="e">
        <f>IF(tbl2020POS[[#This Row],[SS]]&gt;=GAMES_TO_QUALIFY,1,IF(tbl2020POS[[#This Row],[PRIMPOS]]="SS",1,0))</f>
        <v>#REF!</v>
      </c>
      <c r="AH528" s="279" t="e">
        <f>IF(tbl2020POS[[#This Row],[LF]]&gt;=GAMES_TO_QUALIFY,1,0)</f>
        <v>#REF!</v>
      </c>
      <c r="AI528" s="279" t="e">
        <f>IF(tbl2020POS[[#This Row],[CF]]&gt;=GAMES_TO_QUALIFY,1,0)</f>
        <v>#REF!</v>
      </c>
      <c r="AJ528" s="279" t="e">
        <f>IF(tbl2020POS[[#This Row],[RF]]&gt;=GAMES_TO_QUALIFY,1,0)</f>
        <v>#REF!</v>
      </c>
      <c r="AK528" s="279" t="e">
        <f>IF(tbl2020POS[[#This Row],[OF]]&gt;=GAMES_TO_QUALIFY,1,IF(tbl2020POS[[#This Row],[PRIMPOS]]="OF",1,0))</f>
        <v>#REF!</v>
      </c>
      <c r="AL528" s="279" t="e">
        <f>IF(tbl2020POS[[#This Row],[DH]]&gt;=GAMES_TO_QUALIFY,1,IF(tbl2020POS[[#This Row],[PRIMPOS]]="DH",1,0))</f>
        <v>#REF!</v>
      </c>
      <c r="AM528" s="279" t="str" cm="1">
        <f t="array" aca="1" ref="AM5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8" s="280" t="str">
        <f>IFERROR(LEFT(tbl2020POS[[#This Row],[POSROUGH]],LEN(tbl2020POS[[#This Row],[POSROUGH]])-1),"")</f>
        <v/>
      </c>
      <c r="AP52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9" spans="1:42" x14ac:dyDescent="0.3">
      <c r="A529" s="277">
        <v>526</v>
      </c>
      <c r="B529" t="s">
        <v>21088</v>
      </c>
      <c r="C529" s="277">
        <v>30</v>
      </c>
      <c r="D529" s="278" t="s">
        <v>1481</v>
      </c>
      <c r="E529" s="277">
        <v>7</v>
      </c>
      <c r="F529" s="277">
        <v>12</v>
      </c>
      <c r="G529" s="277">
        <v>12</v>
      </c>
      <c r="H529" s="277">
        <v>1</v>
      </c>
      <c r="I529" s="277">
        <v>12</v>
      </c>
      <c r="J529" s="277">
        <v>12</v>
      </c>
      <c r="K529" s="277">
        <v>0</v>
      </c>
      <c r="L529" s="277">
        <v>0</v>
      </c>
      <c r="M529" s="277">
        <v>0</v>
      </c>
      <c r="N529" s="277">
        <v>0</v>
      </c>
      <c r="O529" s="277">
        <v>0</v>
      </c>
      <c r="P529" s="277">
        <v>0</v>
      </c>
      <c r="Q529" s="277">
        <v>0</v>
      </c>
      <c r="R529" s="277">
        <v>0</v>
      </c>
      <c r="S529" s="277">
        <v>0</v>
      </c>
      <c r="T529" s="277">
        <v>0</v>
      </c>
      <c r="U529" s="277">
        <v>0</v>
      </c>
      <c r="V529" s="277">
        <v>0</v>
      </c>
      <c r="W529" s="279" t="e">
        <f t="shared" si="8"/>
        <v>#REF!</v>
      </c>
      <c r="X529" s="279" t="s">
        <v>4158</v>
      </c>
      <c r="Y5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9" s="279">
        <f>IF(MAX(tbl2020POS[[#This Row],[P]:[PR]])=tbl2020POS[[#This Row],[P]],1,0)</f>
        <v>1</v>
      </c>
      <c r="AA529" s="279">
        <f>IF(tbl2020POS[[#This Row],[QUALP]]=1,IF(tbl2020POS[[#This Row],[GS]]&gt;=GS_TO_QUALIFY,1,0),0)</f>
        <v>1</v>
      </c>
      <c r="AB529" s="279">
        <f>IF(tbl2020POS[[#This Row],[QUALP]]=1,IF(tbl2020POS[[#This Row],[G]]-tbl2020POS[[#This Row],[GS]]&gt;=RP_APP_TO_QUALIFY,1,0),0)</f>
        <v>0</v>
      </c>
      <c r="AC529" s="279" t="e">
        <f>IF(tbl2020POS[[#This Row],[C]]&gt;=GAMES_TO_QUALIFY,1,IF(tbl2020POS[[#This Row],[PRIMPOS]]="C",1,0))</f>
        <v>#REF!</v>
      </c>
      <c r="AD529" s="279" t="e">
        <f>IF(tbl2020POS[[#This Row],[1B]]&gt;=GAMES_TO_QUALIFY,1,IF(tbl2020POS[[#This Row],[PRIMPOS]]="1B",1,0))</f>
        <v>#REF!</v>
      </c>
      <c r="AE529" s="279" t="e">
        <f>IF(tbl2020POS[[#This Row],[2B]]&gt;=GAMES_TO_QUALIFY,1,IF(tbl2020POS[[#This Row],[PRIMPOS]]="2B",1,0))</f>
        <v>#REF!</v>
      </c>
      <c r="AF529" s="279" t="e">
        <f>IF(tbl2020POS[[#This Row],[3B]]&gt;=GAMES_TO_QUALIFY,1,IF(tbl2020POS[[#This Row],[PRIMPOS]]="3B",1,0))</f>
        <v>#REF!</v>
      </c>
      <c r="AG529" s="279" t="e">
        <f>IF(tbl2020POS[[#This Row],[SS]]&gt;=GAMES_TO_QUALIFY,1,IF(tbl2020POS[[#This Row],[PRIMPOS]]="SS",1,0))</f>
        <v>#REF!</v>
      </c>
      <c r="AH529" s="279" t="e">
        <f>IF(tbl2020POS[[#This Row],[LF]]&gt;=GAMES_TO_QUALIFY,1,0)</f>
        <v>#REF!</v>
      </c>
      <c r="AI529" s="279" t="e">
        <f>IF(tbl2020POS[[#This Row],[CF]]&gt;=GAMES_TO_QUALIFY,1,0)</f>
        <v>#REF!</v>
      </c>
      <c r="AJ529" s="279" t="e">
        <f>IF(tbl2020POS[[#This Row],[RF]]&gt;=GAMES_TO_QUALIFY,1,0)</f>
        <v>#REF!</v>
      </c>
      <c r="AK529" s="279" t="e">
        <f>IF(tbl2020POS[[#This Row],[OF]]&gt;=GAMES_TO_QUALIFY,1,IF(tbl2020POS[[#This Row],[PRIMPOS]]="OF",1,0))</f>
        <v>#REF!</v>
      </c>
      <c r="AL529" s="279" t="e">
        <f>IF(tbl2020POS[[#This Row],[DH]]&gt;=GAMES_TO_QUALIFY,1,IF(tbl2020POS[[#This Row],[PRIMPOS]]="DH",1,0))</f>
        <v>#REF!</v>
      </c>
      <c r="AM529" s="279" t="str" cm="1">
        <f t="array" aca="1" ref="AM5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9" s="280" t="str">
        <f>IFERROR(LEFT(tbl2020POS[[#This Row],[POSROUGH]],LEN(tbl2020POS[[#This Row],[POSROUGH]])-1),"")</f>
        <v/>
      </c>
      <c r="AP52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30" spans="1:42" x14ac:dyDescent="0.3">
      <c r="A530" s="277">
        <v>527</v>
      </c>
      <c r="B530" t="s">
        <v>21089</v>
      </c>
      <c r="C530" s="277">
        <v>31</v>
      </c>
      <c r="D530" s="278" t="s">
        <v>1386</v>
      </c>
      <c r="E530" s="277">
        <v>10</v>
      </c>
      <c r="F530" s="277">
        <v>24</v>
      </c>
      <c r="G530" s="277">
        <v>0</v>
      </c>
      <c r="H530" s="277">
        <v>0</v>
      </c>
      <c r="I530" s="277">
        <v>24</v>
      </c>
      <c r="J530" s="277">
        <v>24</v>
      </c>
      <c r="K530" s="277">
        <v>0</v>
      </c>
      <c r="L530" s="277">
        <v>0</v>
      </c>
      <c r="M530" s="277">
        <v>0</v>
      </c>
      <c r="N530" s="277">
        <v>0</v>
      </c>
      <c r="O530" s="277">
        <v>0</v>
      </c>
      <c r="P530" s="277">
        <v>0</v>
      </c>
      <c r="Q530" s="277">
        <v>0</v>
      </c>
      <c r="R530" s="277">
        <v>0</v>
      </c>
      <c r="S530" s="277">
        <v>0</v>
      </c>
      <c r="T530" s="277">
        <v>0</v>
      </c>
      <c r="U530" s="277">
        <v>0</v>
      </c>
      <c r="V530" s="277">
        <v>0</v>
      </c>
      <c r="W530" s="279" t="e">
        <f t="shared" si="8"/>
        <v>#REF!</v>
      </c>
      <c r="X530" s="279" t="s">
        <v>2209</v>
      </c>
      <c r="Y5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0" s="279">
        <f>IF(MAX(tbl2020POS[[#This Row],[P]:[PR]])=tbl2020POS[[#This Row],[P]],1,0)</f>
        <v>1</v>
      </c>
      <c r="AA530" s="279">
        <f>IF(tbl2020POS[[#This Row],[QUALP]]=1,IF(tbl2020POS[[#This Row],[GS]]&gt;=GS_TO_QUALIFY,1,0),0)</f>
        <v>0</v>
      </c>
      <c r="AB530" s="279">
        <f>IF(tbl2020POS[[#This Row],[QUALP]]=1,IF(tbl2020POS[[#This Row],[G]]-tbl2020POS[[#This Row],[GS]]&gt;=RP_APP_TO_QUALIFY,1,0),0)</f>
        <v>1</v>
      </c>
      <c r="AC530" s="279" t="e">
        <f>IF(tbl2020POS[[#This Row],[C]]&gt;=GAMES_TO_QUALIFY,1,IF(tbl2020POS[[#This Row],[PRIMPOS]]="C",1,0))</f>
        <v>#REF!</v>
      </c>
      <c r="AD530" s="279" t="e">
        <f>IF(tbl2020POS[[#This Row],[1B]]&gt;=GAMES_TO_QUALIFY,1,IF(tbl2020POS[[#This Row],[PRIMPOS]]="1B",1,0))</f>
        <v>#REF!</v>
      </c>
      <c r="AE530" s="279" t="e">
        <f>IF(tbl2020POS[[#This Row],[2B]]&gt;=GAMES_TO_QUALIFY,1,IF(tbl2020POS[[#This Row],[PRIMPOS]]="2B",1,0))</f>
        <v>#REF!</v>
      </c>
      <c r="AF530" s="279" t="e">
        <f>IF(tbl2020POS[[#This Row],[3B]]&gt;=GAMES_TO_QUALIFY,1,IF(tbl2020POS[[#This Row],[PRIMPOS]]="3B",1,0))</f>
        <v>#REF!</v>
      </c>
      <c r="AG530" s="279" t="e">
        <f>IF(tbl2020POS[[#This Row],[SS]]&gt;=GAMES_TO_QUALIFY,1,IF(tbl2020POS[[#This Row],[PRIMPOS]]="SS",1,0))</f>
        <v>#REF!</v>
      </c>
      <c r="AH530" s="279" t="e">
        <f>IF(tbl2020POS[[#This Row],[LF]]&gt;=GAMES_TO_QUALIFY,1,0)</f>
        <v>#REF!</v>
      </c>
      <c r="AI530" s="279" t="e">
        <f>IF(tbl2020POS[[#This Row],[CF]]&gt;=GAMES_TO_QUALIFY,1,0)</f>
        <v>#REF!</v>
      </c>
      <c r="AJ530" s="279" t="e">
        <f>IF(tbl2020POS[[#This Row],[RF]]&gt;=GAMES_TO_QUALIFY,1,0)</f>
        <v>#REF!</v>
      </c>
      <c r="AK530" s="279" t="e">
        <f>IF(tbl2020POS[[#This Row],[OF]]&gt;=GAMES_TO_QUALIFY,1,IF(tbl2020POS[[#This Row],[PRIMPOS]]="OF",1,0))</f>
        <v>#REF!</v>
      </c>
      <c r="AL530" s="279" t="e">
        <f>IF(tbl2020POS[[#This Row],[DH]]&gt;=GAMES_TO_QUALIFY,1,IF(tbl2020POS[[#This Row],[PRIMPOS]]="DH",1,0))</f>
        <v>#REF!</v>
      </c>
      <c r="AM530" s="279" t="str" cm="1">
        <f t="array" aca="1" ref="AM5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0" s="280" t="str">
        <f>IFERROR(LEFT(tbl2020POS[[#This Row],[POSROUGH]],LEN(tbl2020POS[[#This Row],[POSROUGH]])-1),"")</f>
        <v/>
      </c>
      <c r="AP53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1" spans="1:42" x14ac:dyDescent="0.3">
      <c r="A531" s="277">
        <v>528</v>
      </c>
      <c r="B531" t="s">
        <v>21090</v>
      </c>
      <c r="C531" s="277">
        <v>29</v>
      </c>
      <c r="D531" s="278" t="s">
        <v>20584</v>
      </c>
      <c r="E531" s="277">
        <v>5</v>
      </c>
      <c r="F531" s="277">
        <v>15</v>
      </c>
      <c r="G531" s="277">
        <v>10</v>
      </c>
      <c r="H531" s="277">
        <v>15</v>
      </c>
      <c r="I531" s="277">
        <v>14</v>
      </c>
      <c r="J531" s="277">
        <v>0</v>
      </c>
      <c r="K531" s="277">
        <v>0</v>
      </c>
      <c r="L531" s="277">
        <v>0</v>
      </c>
      <c r="M531" s="277">
        <v>0</v>
      </c>
      <c r="N531" s="277">
        <v>0</v>
      </c>
      <c r="O531" s="277">
        <v>0</v>
      </c>
      <c r="P531" s="277">
        <v>0</v>
      </c>
      <c r="Q531" s="277">
        <v>9</v>
      </c>
      <c r="R531" s="277">
        <v>5</v>
      </c>
      <c r="S531" s="277">
        <v>14</v>
      </c>
      <c r="T531" s="277">
        <v>0</v>
      </c>
      <c r="U531" s="277">
        <v>1</v>
      </c>
      <c r="V531" s="277">
        <v>3</v>
      </c>
      <c r="W531" s="279" t="e">
        <f t="shared" si="8"/>
        <v>#REF!</v>
      </c>
      <c r="X531" s="279" t="s">
        <v>13246</v>
      </c>
      <c r="Y5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31" s="279">
        <f>IF(MAX(tbl2020POS[[#This Row],[P]:[PR]])=tbl2020POS[[#This Row],[P]],1,0)</f>
        <v>0</v>
      </c>
      <c r="AA531" s="279">
        <f>IF(tbl2020POS[[#This Row],[QUALP]]=1,IF(tbl2020POS[[#This Row],[GS]]&gt;=GS_TO_QUALIFY,1,0),0)</f>
        <v>0</v>
      </c>
      <c r="AB531" s="279">
        <f>IF(tbl2020POS[[#This Row],[QUALP]]=1,IF(tbl2020POS[[#This Row],[G]]-tbl2020POS[[#This Row],[GS]]&gt;=RP_APP_TO_QUALIFY,1,0),0)</f>
        <v>0</v>
      </c>
      <c r="AC531" s="279" t="e">
        <f>IF(tbl2020POS[[#This Row],[C]]&gt;=GAMES_TO_QUALIFY,1,IF(tbl2020POS[[#This Row],[PRIMPOS]]="C",1,0))</f>
        <v>#REF!</v>
      </c>
      <c r="AD531" s="279" t="e">
        <f>IF(tbl2020POS[[#This Row],[1B]]&gt;=GAMES_TO_QUALIFY,1,IF(tbl2020POS[[#This Row],[PRIMPOS]]="1B",1,0))</f>
        <v>#REF!</v>
      </c>
      <c r="AE531" s="279" t="e">
        <f>IF(tbl2020POS[[#This Row],[2B]]&gt;=GAMES_TO_QUALIFY,1,IF(tbl2020POS[[#This Row],[PRIMPOS]]="2B",1,0))</f>
        <v>#REF!</v>
      </c>
      <c r="AF531" s="279" t="e">
        <f>IF(tbl2020POS[[#This Row],[3B]]&gt;=GAMES_TO_QUALIFY,1,IF(tbl2020POS[[#This Row],[PRIMPOS]]="3B",1,0))</f>
        <v>#REF!</v>
      </c>
      <c r="AG531" s="279" t="e">
        <f>IF(tbl2020POS[[#This Row],[SS]]&gt;=GAMES_TO_QUALIFY,1,IF(tbl2020POS[[#This Row],[PRIMPOS]]="SS",1,0))</f>
        <v>#REF!</v>
      </c>
      <c r="AH531" s="279" t="e">
        <f>IF(tbl2020POS[[#This Row],[LF]]&gt;=GAMES_TO_QUALIFY,1,0)</f>
        <v>#REF!</v>
      </c>
      <c r="AI531" s="279" t="e">
        <f>IF(tbl2020POS[[#This Row],[CF]]&gt;=GAMES_TO_QUALIFY,1,0)</f>
        <v>#REF!</v>
      </c>
      <c r="AJ531" s="279" t="e">
        <f>IF(tbl2020POS[[#This Row],[RF]]&gt;=GAMES_TO_QUALIFY,1,0)</f>
        <v>#REF!</v>
      </c>
      <c r="AK531" s="279" t="e">
        <f>IF(tbl2020POS[[#This Row],[OF]]&gt;=GAMES_TO_QUALIFY,1,IF(tbl2020POS[[#This Row],[PRIMPOS]]="OF",1,0))</f>
        <v>#REF!</v>
      </c>
      <c r="AL531" s="279" t="e">
        <f>IF(tbl2020POS[[#This Row],[DH]]&gt;=GAMES_TO_QUALIFY,1,IF(tbl2020POS[[#This Row],[PRIMPOS]]="DH",1,0))</f>
        <v>#REF!</v>
      </c>
      <c r="AM531" s="279" t="e" cm="1">
        <f t="array" aca="1" ref="AM5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1" s="280" t="str">
        <f>IFERROR(LEFT(tbl2020POS[[#This Row],[POSROUGH]],LEN(tbl2020POS[[#This Row],[POSROUGH]])-1),"")</f>
        <v/>
      </c>
      <c r="AP53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2" spans="1:42" x14ac:dyDescent="0.3">
      <c r="A532" s="277">
        <v>529</v>
      </c>
      <c r="B532" t="s">
        <v>21091</v>
      </c>
      <c r="C532" s="277">
        <v>26</v>
      </c>
      <c r="D532" s="278" t="s">
        <v>1430</v>
      </c>
      <c r="E532" s="277">
        <v>2</v>
      </c>
      <c r="F532" s="277">
        <v>20</v>
      </c>
      <c r="G532" s="277">
        <v>1</v>
      </c>
      <c r="H532" s="277">
        <v>0</v>
      </c>
      <c r="I532" s="277">
        <v>20</v>
      </c>
      <c r="J532" s="277">
        <v>20</v>
      </c>
      <c r="K532" s="277">
        <v>0</v>
      </c>
      <c r="L532" s="277">
        <v>0</v>
      </c>
      <c r="M532" s="277">
        <v>0</v>
      </c>
      <c r="N532" s="277">
        <v>0</v>
      </c>
      <c r="O532" s="277">
        <v>0</v>
      </c>
      <c r="P532" s="277">
        <v>0</v>
      </c>
      <c r="Q532" s="277">
        <v>0</v>
      </c>
      <c r="R532" s="277">
        <v>0</v>
      </c>
      <c r="S532" s="277">
        <v>0</v>
      </c>
      <c r="T532" s="277">
        <v>0</v>
      </c>
      <c r="U532" s="277">
        <v>0</v>
      </c>
      <c r="V532" s="277">
        <v>0</v>
      </c>
      <c r="W532" s="279" t="e">
        <f t="shared" si="8"/>
        <v>#REF!</v>
      </c>
      <c r="X532" s="279" t="s">
        <v>21931</v>
      </c>
      <c r="Y5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2" s="279">
        <f>IF(MAX(tbl2020POS[[#This Row],[P]:[PR]])=tbl2020POS[[#This Row],[P]],1,0)</f>
        <v>1</v>
      </c>
      <c r="AA532" s="279">
        <f>IF(tbl2020POS[[#This Row],[QUALP]]=1,IF(tbl2020POS[[#This Row],[GS]]&gt;=GS_TO_QUALIFY,1,0),0)</f>
        <v>0</v>
      </c>
      <c r="AB532" s="279">
        <f>IF(tbl2020POS[[#This Row],[QUALP]]=1,IF(tbl2020POS[[#This Row],[G]]-tbl2020POS[[#This Row],[GS]]&gt;=RP_APP_TO_QUALIFY,1,0),0)</f>
        <v>1</v>
      </c>
      <c r="AC532" s="279" t="e">
        <f>IF(tbl2020POS[[#This Row],[C]]&gt;=GAMES_TO_QUALIFY,1,IF(tbl2020POS[[#This Row],[PRIMPOS]]="C",1,0))</f>
        <v>#REF!</v>
      </c>
      <c r="AD532" s="279" t="e">
        <f>IF(tbl2020POS[[#This Row],[1B]]&gt;=GAMES_TO_QUALIFY,1,IF(tbl2020POS[[#This Row],[PRIMPOS]]="1B",1,0))</f>
        <v>#REF!</v>
      </c>
      <c r="AE532" s="279" t="e">
        <f>IF(tbl2020POS[[#This Row],[2B]]&gt;=GAMES_TO_QUALIFY,1,IF(tbl2020POS[[#This Row],[PRIMPOS]]="2B",1,0))</f>
        <v>#REF!</v>
      </c>
      <c r="AF532" s="279" t="e">
        <f>IF(tbl2020POS[[#This Row],[3B]]&gt;=GAMES_TO_QUALIFY,1,IF(tbl2020POS[[#This Row],[PRIMPOS]]="3B",1,0))</f>
        <v>#REF!</v>
      </c>
      <c r="AG532" s="279" t="e">
        <f>IF(tbl2020POS[[#This Row],[SS]]&gt;=GAMES_TO_QUALIFY,1,IF(tbl2020POS[[#This Row],[PRIMPOS]]="SS",1,0))</f>
        <v>#REF!</v>
      </c>
      <c r="AH532" s="279" t="e">
        <f>IF(tbl2020POS[[#This Row],[LF]]&gt;=GAMES_TO_QUALIFY,1,0)</f>
        <v>#REF!</v>
      </c>
      <c r="AI532" s="279" t="e">
        <f>IF(tbl2020POS[[#This Row],[CF]]&gt;=GAMES_TO_QUALIFY,1,0)</f>
        <v>#REF!</v>
      </c>
      <c r="AJ532" s="279" t="e">
        <f>IF(tbl2020POS[[#This Row],[RF]]&gt;=GAMES_TO_QUALIFY,1,0)</f>
        <v>#REF!</v>
      </c>
      <c r="AK532" s="279" t="e">
        <f>IF(tbl2020POS[[#This Row],[OF]]&gt;=GAMES_TO_QUALIFY,1,IF(tbl2020POS[[#This Row],[PRIMPOS]]="OF",1,0))</f>
        <v>#REF!</v>
      </c>
      <c r="AL532" s="279" t="e">
        <f>IF(tbl2020POS[[#This Row],[DH]]&gt;=GAMES_TO_QUALIFY,1,IF(tbl2020POS[[#This Row],[PRIMPOS]]="DH",1,0))</f>
        <v>#REF!</v>
      </c>
      <c r="AM532" s="279" t="str" cm="1">
        <f t="array" aca="1" ref="AM5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2" s="280" t="str">
        <f>IFERROR(LEFT(tbl2020POS[[#This Row],[POSROUGH]],LEN(tbl2020POS[[#This Row],[POSROUGH]])-1),"")</f>
        <v/>
      </c>
      <c r="AP53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3" spans="1:42" x14ac:dyDescent="0.3">
      <c r="A533" s="277">
        <v>530</v>
      </c>
      <c r="B533" t="s">
        <v>21092</v>
      </c>
      <c r="C533" s="277">
        <v>25</v>
      </c>
      <c r="D533" s="278" t="s">
        <v>1470</v>
      </c>
      <c r="E533" s="277">
        <v>3</v>
      </c>
      <c r="F533" s="277">
        <v>7</v>
      </c>
      <c r="G533" s="277">
        <v>2</v>
      </c>
      <c r="H533" s="277">
        <v>7</v>
      </c>
      <c r="I533" s="277">
        <v>6</v>
      </c>
      <c r="J533" s="277">
        <v>0</v>
      </c>
      <c r="K533" s="277">
        <v>0</v>
      </c>
      <c r="L533" s="277">
        <v>0</v>
      </c>
      <c r="M533" s="277">
        <v>0</v>
      </c>
      <c r="N533" s="277">
        <v>0</v>
      </c>
      <c r="O533" s="277">
        <v>0</v>
      </c>
      <c r="P533" s="277">
        <v>5</v>
      </c>
      <c r="Q533" s="277">
        <v>1</v>
      </c>
      <c r="R533" s="277">
        <v>0</v>
      </c>
      <c r="S533" s="277">
        <v>6</v>
      </c>
      <c r="T533" s="277">
        <v>0</v>
      </c>
      <c r="U533" s="277">
        <v>1</v>
      </c>
      <c r="V533" s="277">
        <v>0</v>
      </c>
      <c r="W533" s="279" t="e">
        <f t="shared" si="8"/>
        <v>#REF!</v>
      </c>
      <c r="X533" s="279" t="s">
        <v>16111</v>
      </c>
      <c r="Y5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33" s="279">
        <f>IF(MAX(tbl2020POS[[#This Row],[P]:[PR]])=tbl2020POS[[#This Row],[P]],1,0)</f>
        <v>0</v>
      </c>
      <c r="AA533" s="279">
        <f>IF(tbl2020POS[[#This Row],[QUALP]]=1,IF(tbl2020POS[[#This Row],[GS]]&gt;=GS_TO_QUALIFY,1,0),0)</f>
        <v>0</v>
      </c>
      <c r="AB533" s="279">
        <f>IF(tbl2020POS[[#This Row],[QUALP]]=1,IF(tbl2020POS[[#This Row],[G]]-tbl2020POS[[#This Row],[GS]]&gt;=RP_APP_TO_QUALIFY,1,0),0)</f>
        <v>0</v>
      </c>
      <c r="AC533" s="279" t="e">
        <f>IF(tbl2020POS[[#This Row],[C]]&gt;=GAMES_TO_QUALIFY,1,IF(tbl2020POS[[#This Row],[PRIMPOS]]="C",1,0))</f>
        <v>#REF!</v>
      </c>
      <c r="AD533" s="279" t="e">
        <f>IF(tbl2020POS[[#This Row],[1B]]&gt;=GAMES_TO_QUALIFY,1,IF(tbl2020POS[[#This Row],[PRIMPOS]]="1B",1,0))</f>
        <v>#REF!</v>
      </c>
      <c r="AE533" s="279" t="e">
        <f>IF(tbl2020POS[[#This Row],[2B]]&gt;=GAMES_TO_QUALIFY,1,IF(tbl2020POS[[#This Row],[PRIMPOS]]="2B",1,0))</f>
        <v>#REF!</v>
      </c>
      <c r="AF533" s="279" t="e">
        <f>IF(tbl2020POS[[#This Row],[3B]]&gt;=GAMES_TO_QUALIFY,1,IF(tbl2020POS[[#This Row],[PRIMPOS]]="3B",1,0))</f>
        <v>#REF!</v>
      </c>
      <c r="AG533" s="279" t="e">
        <f>IF(tbl2020POS[[#This Row],[SS]]&gt;=GAMES_TO_QUALIFY,1,IF(tbl2020POS[[#This Row],[PRIMPOS]]="SS",1,0))</f>
        <v>#REF!</v>
      </c>
      <c r="AH533" s="279" t="e">
        <f>IF(tbl2020POS[[#This Row],[LF]]&gt;=GAMES_TO_QUALIFY,1,0)</f>
        <v>#REF!</v>
      </c>
      <c r="AI533" s="279" t="e">
        <f>IF(tbl2020POS[[#This Row],[CF]]&gt;=GAMES_TO_QUALIFY,1,0)</f>
        <v>#REF!</v>
      </c>
      <c r="AJ533" s="279" t="e">
        <f>IF(tbl2020POS[[#This Row],[RF]]&gt;=GAMES_TO_QUALIFY,1,0)</f>
        <v>#REF!</v>
      </c>
      <c r="AK533" s="279" t="e">
        <f>IF(tbl2020POS[[#This Row],[OF]]&gt;=GAMES_TO_QUALIFY,1,IF(tbl2020POS[[#This Row],[PRIMPOS]]="OF",1,0))</f>
        <v>#REF!</v>
      </c>
      <c r="AL533" s="279" t="e">
        <f>IF(tbl2020POS[[#This Row],[DH]]&gt;=GAMES_TO_QUALIFY,1,IF(tbl2020POS[[#This Row],[PRIMPOS]]="DH",1,0))</f>
        <v>#REF!</v>
      </c>
      <c r="AM533" s="279" t="e" cm="1">
        <f t="array" aca="1" ref="AM5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3" s="280" t="str">
        <f>IFERROR(LEFT(tbl2020POS[[#This Row],[POSROUGH]],LEN(tbl2020POS[[#This Row],[POSROUGH]])-1),"")</f>
        <v/>
      </c>
      <c r="AP53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4" spans="1:42" x14ac:dyDescent="0.3">
      <c r="A534" s="277">
        <v>531</v>
      </c>
      <c r="B534" t="s">
        <v>21093</v>
      </c>
      <c r="C534" s="277">
        <v>23</v>
      </c>
      <c r="D534" s="278" t="s">
        <v>20567</v>
      </c>
      <c r="E534" s="277" t="s">
        <v>20557</v>
      </c>
      <c r="F534" s="277">
        <v>5</v>
      </c>
      <c r="G534" s="277">
        <v>3</v>
      </c>
      <c r="H534" s="277">
        <v>0</v>
      </c>
      <c r="I534" s="277">
        <v>5</v>
      </c>
      <c r="J534" s="277">
        <v>5</v>
      </c>
      <c r="K534" s="277">
        <v>0</v>
      </c>
      <c r="L534" s="277">
        <v>0</v>
      </c>
      <c r="M534" s="277">
        <v>0</v>
      </c>
      <c r="N534" s="277">
        <v>0</v>
      </c>
      <c r="O534" s="277">
        <v>0</v>
      </c>
      <c r="P534" s="277">
        <v>0</v>
      </c>
      <c r="Q534" s="277">
        <v>0</v>
      </c>
      <c r="R534" s="277">
        <v>0</v>
      </c>
      <c r="S534" s="277">
        <v>0</v>
      </c>
      <c r="T534" s="277">
        <v>0</v>
      </c>
      <c r="U534" s="277">
        <v>0</v>
      </c>
      <c r="V534" s="277">
        <v>0</v>
      </c>
      <c r="W534" s="279" t="e">
        <f t="shared" si="8"/>
        <v>#REF!</v>
      </c>
      <c r="X534" s="279" t="s">
        <v>21932</v>
      </c>
      <c r="Y5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4" s="279">
        <f>IF(MAX(tbl2020POS[[#This Row],[P]:[PR]])=tbl2020POS[[#This Row],[P]],1,0)</f>
        <v>1</v>
      </c>
      <c r="AA534" s="279">
        <f>IF(tbl2020POS[[#This Row],[QUALP]]=1,IF(tbl2020POS[[#This Row],[GS]]&gt;=GS_TO_QUALIFY,1,0),0)</f>
        <v>0</v>
      </c>
      <c r="AB534" s="279">
        <f>IF(tbl2020POS[[#This Row],[QUALP]]=1,IF(tbl2020POS[[#This Row],[G]]-tbl2020POS[[#This Row],[GS]]&gt;=RP_APP_TO_QUALIFY,1,0),0)</f>
        <v>0</v>
      </c>
      <c r="AC534" s="279" t="e">
        <f>IF(tbl2020POS[[#This Row],[C]]&gt;=GAMES_TO_QUALIFY,1,IF(tbl2020POS[[#This Row],[PRIMPOS]]="C",1,0))</f>
        <v>#REF!</v>
      </c>
      <c r="AD534" s="279" t="e">
        <f>IF(tbl2020POS[[#This Row],[1B]]&gt;=GAMES_TO_QUALIFY,1,IF(tbl2020POS[[#This Row],[PRIMPOS]]="1B",1,0))</f>
        <v>#REF!</v>
      </c>
      <c r="AE534" s="279" t="e">
        <f>IF(tbl2020POS[[#This Row],[2B]]&gt;=GAMES_TO_QUALIFY,1,IF(tbl2020POS[[#This Row],[PRIMPOS]]="2B",1,0))</f>
        <v>#REF!</v>
      </c>
      <c r="AF534" s="279" t="e">
        <f>IF(tbl2020POS[[#This Row],[3B]]&gt;=GAMES_TO_QUALIFY,1,IF(tbl2020POS[[#This Row],[PRIMPOS]]="3B",1,0))</f>
        <v>#REF!</v>
      </c>
      <c r="AG534" s="279" t="e">
        <f>IF(tbl2020POS[[#This Row],[SS]]&gt;=GAMES_TO_QUALIFY,1,IF(tbl2020POS[[#This Row],[PRIMPOS]]="SS",1,0))</f>
        <v>#REF!</v>
      </c>
      <c r="AH534" s="279" t="e">
        <f>IF(tbl2020POS[[#This Row],[LF]]&gt;=GAMES_TO_QUALIFY,1,0)</f>
        <v>#REF!</v>
      </c>
      <c r="AI534" s="279" t="e">
        <f>IF(tbl2020POS[[#This Row],[CF]]&gt;=GAMES_TO_QUALIFY,1,0)</f>
        <v>#REF!</v>
      </c>
      <c r="AJ534" s="279" t="e">
        <f>IF(tbl2020POS[[#This Row],[RF]]&gt;=GAMES_TO_QUALIFY,1,0)</f>
        <v>#REF!</v>
      </c>
      <c r="AK534" s="279" t="e">
        <f>IF(tbl2020POS[[#This Row],[OF]]&gt;=GAMES_TO_QUALIFY,1,IF(tbl2020POS[[#This Row],[PRIMPOS]]="OF",1,0))</f>
        <v>#REF!</v>
      </c>
      <c r="AL534" s="279" t="e">
        <f>IF(tbl2020POS[[#This Row],[DH]]&gt;=GAMES_TO_QUALIFY,1,IF(tbl2020POS[[#This Row],[PRIMPOS]]="DH",1,0))</f>
        <v>#REF!</v>
      </c>
      <c r="AM534" s="279" t="str" cm="1">
        <f t="array" aca="1" ref="AM5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4" s="280" t="str">
        <f>IFERROR(LEFT(tbl2020POS[[#This Row],[POSROUGH]],LEN(tbl2020POS[[#This Row],[POSROUGH]])-1),"")</f>
        <v/>
      </c>
      <c r="AP53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35" spans="1:42" x14ac:dyDescent="0.3">
      <c r="A535" s="277">
        <v>532</v>
      </c>
      <c r="B535" t="s">
        <v>21094</v>
      </c>
      <c r="C535" s="277">
        <v>30</v>
      </c>
      <c r="D535" s="278" t="s">
        <v>1402</v>
      </c>
      <c r="E535" s="277">
        <v>8</v>
      </c>
      <c r="F535" s="277">
        <v>58</v>
      </c>
      <c r="G535" s="277">
        <v>57</v>
      </c>
      <c r="H535" s="277">
        <v>58</v>
      </c>
      <c r="I535" s="277">
        <v>58</v>
      </c>
      <c r="J535" s="277">
        <v>0</v>
      </c>
      <c r="K535" s="277">
        <v>0</v>
      </c>
      <c r="L535" s="277">
        <v>0</v>
      </c>
      <c r="M535" s="277">
        <v>58</v>
      </c>
      <c r="N535" s="277">
        <v>0</v>
      </c>
      <c r="O535" s="277">
        <v>0</v>
      </c>
      <c r="P535" s="277">
        <v>0</v>
      </c>
      <c r="Q535" s="277">
        <v>0</v>
      </c>
      <c r="R535" s="277">
        <v>0</v>
      </c>
      <c r="S535" s="277">
        <v>0</v>
      </c>
      <c r="T535" s="277">
        <v>0</v>
      </c>
      <c r="U535" s="277">
        <v>1</v>
      </c>
      <c r="V535" s="277">
        <v>0</v>
      </c>
      <c r="W535" s="279" t="e">
        <f t="shared" si="8"/>
        <v>#REF!</v>
      </c>
      <c r="X535" s="279" t="s">
        <v>3490</v>
      </c>
      <c r="Y5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35" s="279">
        <f>IF(MAX(tbl2020POS[[#This Row],[P]:[PR]])=tbl2020POS[[#This Row],[P]],1,0)</f>
        <v>0</v>
      </c>
      <c r="AA535" s="279">
        <f>IF(tbl2020POS[[#This Row],[QUALP]]=1,IF(tbl2020POS[[#This Row],[GS]]&gt;=GS_TO_QUALIFY,1,0),0)</f>
        <v>0</v>
      </c>
      <c r="AB535" s="279">
        <f>IF(tbl2020POS[[#This Row],[QUALP]]=1,IF(tbl2020POS[[#This Row],[G]]-tbl2020POS[[#This Row],[GS]]&gt;=RP_APP_TO_QUALIFY,1,0),0)</f>
        <v>0</v>
      </c>
      <c r="AC535" s="279" t="e">
        <f>IF(tbl2020POS[[#This Row],[C]]&gt;=GAMES_TO_QUALIFY,1,IF(tbl2020POS[[#This Row],[PRIMPOS]]="C",1,0))</f>
        <v>#REF!</v>
      </c>
      <c r="AD535" s="279" t="e">
        <f>IF(tbl2020POS[[#This Row],[1B]]&gt;=GAMES_TO_QUALIFY,1,IF(tbl2020POS[[#This Row],[PRIMPOS]]="1B",1,0))</f>
        <v>#REF!</v>
      </c>
      <c r="AE535" s="279" t="e">
        <f>IF(tbl2020POS[[#This Row],[2B]]&gt;=GAMES_TO_QUALIFY,1,IF(tbl2020POS[[#This Row],[PRIMPOS]]="2B",1,0))</f>
        <v>#REF!</v>
      </c>
      <c r="AF535" s="279" t="e">
        <f>IF(tbl2020POS[[#This Row],[3B]]&gt;=GAMES_TO_QUALIFY,1,IF(tbl2020POS[[#This Row],[PRIMPOS]]="3B",1,0))</f>
        <v>#REF!</v>
      </c>
      <c r="AG535" s="279" t="e">
        <f>IF(tbl2020POS[[#This Row],[SS]]&gt;=GAMES_TO_QUALIFY,1,IF(tbl2020POS[[#This Row],[PRIMPOS]]="SS",1,0))</f>
        <v>#REF!</v>
      </c>
      <c r="AH535" s="279" t="e">
        <f>IF(tbl2020POS[[#This Row],[LF]]&gt;=GAMES_TO_QUALIFY,1,0)</f>
        <v>#REF!</v>
      </c>
      <c r="AI535" s="279" t="e">
        <f>IF(tbl2020POS[[#This Row],[CF]]&gt;=GAMES_TO_QUALIFY,1,0)</f>
        <v>#REF!</v>
      </c>
      <c r="AJ535" s="279" t="e">
        <f>IF(tbl2020POS[[#This Row],[RF]]&gt;=GAMES_TO_QUALIFY,1,0)</f>
        <v>#REF!</v>
      </c>
      <c r="AK535" s="279" t="e">
        <f>IF(tbl2020POS[[#This Row],[OF]]&gt;=GAMES_TO_QUALIFY,1,IF(tbl2020POS[[#This Row],[PRIMPOS]]="OF",1,0))</f>
        <v>#REF!</v>
      </c>
      <c r="AL535" s="279" t="e">
        <f>IF(tbl2020POS[[#This Row],[DH]]&gt;=GAMES_TO_QUALIFY,1,IF(tbl2020POS[[#This Row],[PRIMPOS]]="DH",1,0))</f>
        <v>#REF!</v>
      </c>
      <c r="AM535" s="279" t="e" cm="1">
        <f t="array" aca="1" ref="AM5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5" s="280" t="str">
        <f>IFERROR(LEFT(tbl2020POS[[#This Row],[POSROUGH]],LEN(tbl2020POS[[#This Row],[POSROUGH]])-1),"")</f>
        <v/>
      </c>
      <c r="AP53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6" spans="1:42" x14ac:dyDescent="0.3">
      <c r="A536" s="277">
        <v>533</v>
      </c>
      <c r="B536" t="s">
        <v>21095</v>
      </c>
      <c r="C536" s="277">
        <v>23</v>
      </c>
      <c r="D536" s="278" t="s">
        <v>1389</v>
      </c>
      <c r="E536" s="277">
        <v>2</v>
      </c>
      <c r="F536" s="277">
        <v>7</v>
      </c>
      <c r="G536" s="277">
        <v>0</v>
      </c>
      <c r="H536" s="277">
        <v>0</v>
      </c>
      <c r="I536" s="277">
        <v>7</v>
      </c>
      <c r="J536" s="277">
        <v>7</v>
      </c>
      <c r="K536" s="277">
        <v>0</v>
      </c>
      <c r="L536" s="277">
        <v>0</v>
      </c>
      <c r="M536" s="277">
        <v>0</v>
      </c>
      <c r="N536" s="277">
        <v>0</v>
      </c>
      <c r="O536" s="277">
        <v>0</v>
      </c>
      <c r="P536" s="277">
        <v>0</v>
      </c>
      <c r="Q536" s="277">
        <v>0</v>
      </c>
      <c r="R536" s="277">
        <v>0</v>
      </c>
      <c r="S536" s="277">
        <v>0</v>
      </c>
      <c r="T536" s="277">
        <v>0</v>
      </c>
      <c r="U536" s="277">
        <v>0</v>
      </c>
      <c r="V536" s="277">
        <v>0</v>
      </c>
      <c r="W536" s="279" t="e">
        <f t="shared" si="8"/>
        <v>#REF!</v>
      </c>
      <c r="X536" s="279" t="s">
        <v>16114</v>
      </c>
      <c r="Y5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6" s="279">
        <f>IF(MAX(tbl2020POS[[#This Row],[P]:[PR]])=tbl2020POS[[#This Row],[P]],1,0)</f>
        <v>1</v>
      </c>
      <c r="AA536" s="279">
        <f>IF(tbl2020POS[[#This Row],[QUALP]]=1,IF(tbl2020POS[[#This Row],[GS]]&gt;=GS_TO_QUALIFY,1,0),0)</f>
        <v>0</v>
      </c>
      <c r="AB536" s="279">
        <f>IF(tbl2020POS[[#This Row],[QUALP]]=1,IF(tbl2020POS[[#This Row],[G]]-tbl2020POS[[#This Row],[GS]]&gt;=RP_APP_TO_QUALIFY,1,0),0)</f>
        <v>1</v>
      </c>
      <c r="AC536" s="279" t="e">
        <f>IF(tbl2020POS[[#This Row],[C]]&gt;=GAMES_TO_QUALIFY,1,IF(tbl2020POS[[#This Row],[PRIMPOS]]="C",1,0))</f>
        <v>#REF!</v>
      </c>
      <c r="AD536" s="279" t="e">
        <f>IF(tbl2020POS[[#This Row],[1B]]&gt;=GAMES_TO_QUALIFY,1,IF(tbl2020POS[[#This Row],[PRIMPOS]]="1B",1,0))</f>
        <v>#REF!</v>
      </c>
      <c r="AE536" s="279" t="e">
        <f>IF(tbl2020POS[[#This Row],[2B]]&gt;=GAMES_TO_QUALIFY,1,IF(tbl2020POS[[#This Row],[PRIMPOS]]="2B",1,0))</f>
        <v>#REF!</v>
      </c>
      <c r="AF536" s="279" t="e">
        <f>IF(tbl2020POS[[#This Row],[3B]]&gt;=GAMES_TO_QUALIFY,1,IF(tbl2020POS[[#This Row],[PRIMPOS]]="3B",1,0))</f>
        <v>#REF!</v>
      </c>
      <c r="AG536" s="279" t="e">
        <f>IF(tbl2020POS[[#This Row],[SS]]&gt;=GAMES_TO_QUALIFY,1,IF(tbl2020POS[[#This Row],[PRIMPOS]]="SS",1,0))</f>
        <v>#REF!</v>
      </c>
      <c r="AH536" s="279" t="e">
        <f>IF(tbl2020POS[[#This Row],[LF]]&gt;=GAMES_TO_QUALIFY,1,0)</f>
        <v>#REF!</v>
      </c>
      <c r="AI536" s="279" t="e">
        <f>IF(tbl2020POS[[#This Row],[CF]]&gt;=GAMES_TO_QUALIFY,1,0)</f>
        <v>#REF!</v>
      </c>
      <c r="AJ536" s="279" t="e">
        <f>IF(tbl2020POS[[#This Row],[RF]]&gt;=GAMES_TO_QUALIFY,1,0)</f>
        <v>#REF!</v>
      </c>
      <c r="AK536" s="279" t="e">
        <f>IF(tbl2020POS[[#This Row],[OF]]&gt;=GAMES_TO_QUALIFY,1,IF(tbl2020POS[[#This Row],[PRIMPOS]]="OF",1,0))</f>
        <v>#REF!</v>
      </c>
      <c r="AL536" s="279" t="e">
        <f>IF(tbl2020POS[[#This Row],[DH]]&gt;=GAMES_TO_QUALIFY,1,IF(tbl2020POS[[#This Row],[PRIMPOS]]="DH",1,0))</f>
        <v>#REF!</v>
      </c>
      <c r="AM536" s="279" t="str" cm="1">
        <f t="array" aca="1" ref="AM5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6" s="280" t="str">
        <f>IFERROR(LEFT(tbl2020POS[[#This Row],[POSROUGH]],LEN(tbl2020POS[[#This Row],[POSROUGH]])-1),"")</f>
        <v/>
      </c>
      <c r="AP53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7" spans="1:42" x14ac:dyDescent="0.3">
      <c r="A537" s="277">
        <v>534</v>
      </c>
      <c r="B537" t="s">
        <v>21096</v>
      </c>
      <c r="C537" s="277">
        <v>25</v>
      </c>
      <c r="D537" s="278" t="s">
        <v>1413</v>
      </c>
      <c r="E537" s="277">
        <v>3</v>
      </c>
      <c r="F537" s="277">
        <v>6</v>
      </c>
      <c r="G537" s="277">
        <v>6</v>
      </c>
      <c r="H537" s="277">
        <v>0</v>
      </c>
      <c r="I537" s="277">
        <v>6</v>
      </c>
      <c r="J537" s="277">
        <v>6</v>
      </c>
      <c r="K537" s="277">
        <v>0</v>
      </c>
      <c r="L537" s="277">
        <v>0</v>
      </c>
      <c r="M537" s="277">
        <v>0</v>
      </c>
      <c r="N537" s="277">
        <v>0</v>
      </c>
      <c r="O537" s="277">
        <v>0</v>
      </c>
      <c r="P537" s="277">
        <v>0</v>
      </c>
      <c r="Q537" s="277">
        <v>0</v>
      </c>
      <c r="R537" s="277">
        <v>0</v>
      </c>
      <c r="S537" s="277">
        <v>0</v>
      </c>
      <c r="T537" s="277">
        <v>0</v>
      </c>
      <c r="U537" s="277">
        <v>0</v>
      </c>
      <c r="V537" s="277">
        <v>0</v>
      </c>
      <c r="W537" s="279" t="e">
        <f t="shared" si="8"/>
        <v>#REF!</v>
      </c>
      <c r="X537" s="279" t="s">
        <v>16117</v>
      </c>
      <c r="Y5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7" s="279">
        <f>IF(MAX(tbl2020POS[[#This Row],[P]:[PR]])=tbl2020POS[[#This Row],[P]],1,0)</f>
        <v>1</v>
      </c>
      <c r="AA537" s="279">
        <f>IF(tbl2020POS[[#This Row],[QUALP]]=1,IF(tbl2020POS[[#This Row],[GS]]&gt;=GS_TO_QUALIFY,1,0),0)</f>
        <v>0</v>
      </c>
      <c r="AB537" s="279">
        <f>IF(tbl2020POS[[#This Row],[QUALP]]=1,IF(tbl2020POS[[#This Row],[G]]-tbl2020POS[[#This Row],[GS]]&gt;=RP_APP_TO_QUALIFY,1,0),0)</f>
        <v>0</v>
      </c>
      <c r="AC537" s="279" t="e">
        <f>IF(tbl2020POS[[#This Row],[C]]&gt;=GAMES_TO_QUALIFY,1,IF(tbl2020POS[[#This Row],[PRIMPOS]]="C",1,0))</f>
        <v>#REF!</v>
      </c>
      <c r="AD537" s="279" t="e">
        <f>IF(tbl2020POS[[#This Row],[1B]]&gt;=GAMES_TO_QUALIFY,1,IF(tbl2020POS[[#This Row],[PRIMPOS]]="1B",1,0))</f>
        <v>#REF!</v>
      </c>
      <c r="AE537" s="279" t="e">
        <f>IF(tbl2020POS[[#This Row],[2B]]&gt;=GAMES_TO_QUALIFY,1,IF(tbl2020POS[[#This Row],[PRIMPOS]]="2B",1,0))</f>
        <v>#REF!</v>
      </c>
      <c r="AF537" s="279" t="e">
        <f>IF(tbl2020POS[[#This Row],[3B]]&gt;=GAMES_TO_QUALIFY,1,IF(tbl2020POS[[#This Row],[PRIMPOS]]="3B",1,0))</f>
        <v>#REF!</v>
      </c>
      <c r="AG537" s="279" t="e">
        <f>IF(tbl2020POS[[#This Row],[SS]]&gt;=GAMES_TO_QUALIFY,1,IF(tbl2020POS[[#This Row],[PRIMPOS]]="SS",1,0))</f>
        <v>#REF!</v>
      </c>
      <c r="AH537" s="279" t="e">
        <f>IF(tbl2020POS[[#This Row],[LF]]&gt;=GAMES_TO_QUALIFY,1,0)</f>
        <v>#REF!</v>
      </c>
      <c r="AI537" s="279" t="e">
        <f>IF(tbl2020POS[[#This Row],[CF]]&gt;=GAMES_TO_QUALIFY,1,0)</f>
        <v>#REF!</v>
      </c>
      <c r="AJ537" s="279" t="e">
        <f>IF(tbl2020POS[[#This Row],[RF]]&gt;=GAMES_TO_QUALIFY,1,0)</f>
        <v>#REF!</v>
      </c>
      <c r="AK537" s="279" t="e">
        <f>IF(tbl2020POS[[#This Row],[OF]]&gt;=GAMES_TO_QUALIFY,1,IF(tbl2020POS[[#This Row],[PRIMPOS]]="OF",1,0))</f>
        <v>#REF!</v>
      </c>
      <c r="AL537" s="279" t="e">
        <f>IF(tbl2020POS[[#This Row],[DH]]&gt;=GAMES_TO_QUALIFY,1,IF(tbl2020POS[[#This Row],[PRIMPOS]]="DH",1,0))</f>
        <v>#REF!</v>
      </c>
      <c r="AM537" s="279" t="str" cm="1">
        <f t="array" aca="1" ref="AM5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7" s="280" t="str">
        <f>IFERROR(LEFT(tbl2020POS[[#This Row],[POSROUGH]],LEN(tbl2020POS[[#This Row],[POSROUGH]])-1),"")</f>
        <v/>
      </c>
      <c r="AP53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38" spans="1:42" x14ac:dyDescent="0.3">
      <c r="A538" s="277">
        <v>535</v>
      </c>
      <c r="B538" t="s">
        <v>21097</v>
      </c>
      <c r="C538" s="277">
        <v>28</v>
      </c>
      <c r="D538" s="278" t="s">
        <v>1379</v>
      </c>
      <c r="E538" s="277">
        <v>7</v>
      </c>
      <c r="F538" s="277">
        <v>48</v>
      </c>
      <c r="G538" s="277">
        <v>32</v>
      </c>
      <c r="H538" s="277">
        <v>48</v>
      </c>
      <c r="I538" s="277">
        <v>46</v>
      </c>
      <c r="J538" s="277">
        <v>0</v>
      </c>
      <c r="K538" s="277">
        <v>0</v>
      </c>
      <c r="L538" s="277">
        <v>2</v>
      </c>
      <c r="M538" s="277">
        <v>30</v>
      </c>
      <c r="N538" s="277">
        <v>0</v>
      </c>
      <c r="O538" s="277">
        <v>2</v>
      </c>
      <c r="P538" s="277">
        <v>5</v>
      </c>
      <c r="Q538" s="277">
        <v>3</v>
      </c>
      <c r="R538" s="277">
        <v>9</v>
      </c>
      <c r="S538" s="277">
        <v>17</v>
      </c>
      <c r="T538" s="277">
        <v>2</v>
      </c>
      <c r="U538" s="277">
        <v>10</v>
      </c>
      <c r="V538" s="277">
        <v>0</v>
      </c>
      <c r="W538" s="279" t="e">
        <f t="shared" si="8"/>
        <v>#REF!</v>
      </c>
      <c r="X538" s="279" t="s">
        <v>9548</v>
      </c>
      <c r="Y5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38" s="279">
        <f>IF(MAX(tbl2020POS[[#This Row],[P]:[PR]])=tbl2020POS[[#This Row],[P]],1,0)</f>
        <v>0</v>
      </c>
      <c r="AA538" s="279">
        <f>IF(tbl2020POS[[#This Row],[QUALP]]=1,IF(tbl2020POS[[#This Row],[GS]]&gt;=GS_TO_QUALIFY,1,0),0)</f>
        <v>0</v>
      </c>
      <c r="AB538" s="279">
        <f>IF(tbl2020POS[[#This Row],[QUALP]]=1,IF(tbl2020POS[[#This Row],[G]]-tbl2020POS[[#This Row],[GS]]&gt;=RP_APP_TO_QUALIFY,1,0),0)</f>
        <v>0</v>
      </c>
      <c r="AC538" s="279" t="e">
        <f>IF(tbl2020POS[[#This Row],[C]]&gt;=GAMES_TO_QUALIFY,1,IF(tbl2020POS[[#This Row],[PRIMPOS]]="C",1,0))</f>
        <v>#REF!</v>
      </c>
      <c r="AD538" s="279" t="e">
        <f>IF(tbl2020POS[[#This Row],[1B]]&gt;=GAMES_TO_QUALIFY,1,IF(tbl2020POS[[#This Row],[PRIMPOS]]="1B",1,0))</f>
        <v>#REF!</v>
      </c>
      <c r="AE538" s="279" t="e">
        <f>IF(tbl2020POS[[#This Row],[2B]]&gt;=GAMES_TO_QUALIFY,1,IF(tbl2020POS[[#This Row],[PRIMPOS]]="2B",1,0))</f>
        <v>#REF!</v>
      </c>
      <c r="AF538" s="279" t="e">
        <f>IF(tbl2020POS[[#This Row],[3B]]&gt;=GAMES_TO_QUALIFY,1,IF(tbl2020POS[[#This Row],[PRIMPOS]]="3B",1,0))</f>
        <v>#REF!</v>
      </c>
      <c r="AG538" s="279" t="e">
        <f>IF(tbl2020POS[[#This Row],[SS]]&gt;=GAMES_TO_QUALIFY,1,IF(tbl2020POS[[#This Row],[PRIMPOS]]="SS",1,0))</f>
        <v>#REF!</v>
      </c>
      <c r="AH538" s="279" t="e">
        <f>IF(tbl2020POS[[#This Row],[LF]]&gt;=GAMES_TO_QUALIFY,1,0)</f>
        <v>#REF!</v>
      </c>
      <c r="AI538" s="279" t="e">
        <f>IF(tbl2020POS[[#This Row],[CF]]&gt;=GAMES_TO_QUALIFY,1,0)</f>
        <v>#REF!</v>
      </c>
      <c r="AJ538" s="279" t="e">
        <f>IF(tbl2020POS[[#This Row],[RF]]&gt;=GAMES_TO_QUALIFY,1,0)</f>
        <v>#REF!</v>
      </c>
      <c r="AK538" s="279" t="e">
        <f>IF(tbl2020POS[[#This Row],[OF]]&gt;=GAMES_TO_QUALIFY,1,IF(tbl2020POS[[#This Row],[PRIMPOS]]="OF",1,0))</f>
        <v>#REF!</v>
      </c>
      <c r="AL538" s="279" t="e">
        <f>IF(tbl2020POS[[#This Row],[DH]]&gt;=GAMES_TO_QUALIFY,1,IF(tbl2020POS[[#This Row],[PRIMPOS]]="DH",1,0))</f>
        <v>#REF!</v>
      </c>
      <c r="AM538" s="279" t="e" cm="1">
        <f t="array" aca="1" ref="AM5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8" s="280" t="str">
        <f>IFERROR(LEFT(tbl2020POS[[#This Row],[POSROUGH]],LEN(tbl2020POS[[#This Row],[POSROUGH]])-1),"")</f>
        <v/>
      </c>
      <c r="AP53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9" spans="1:42" x14ac:dyDescent="0.3">
      <c r="A539" s="277">
        <v>536</v>
      </c>
      <c r="B539" t="s">
        <v>21098</v>
      </c>
      <c r="C539" s="277">
        <v>23</v>
      </c>
      <c r="D539" s="278" t="s">
        <v>1430</v>
      </c>
      <c r="E539" s="277">
        <v>2</v>
      </c>
      <c r="F539" s="277">
        <v>27</v>
      </c>
      <c r="G539" s="277">
        <v>0</v>
      </c>
      <c r="H539" s="277">
        <v>0</v>
      </c>
      <c r="I539" s="277">
        <v>27</v>
      </c>
      <c r="J539" s="277">
        <v>27</v>
      </c>
      <c r="K539" s="277">
        <v>0</v>
      </c>
      <c r="L539" s="277">
        <v>0</v>
      </c>
      <c r="M539" s="277">
        <v>0</v>
      </c>
      <c r="N539" s="277">
        <v>0</v>
      </c>
      <c r="O539" s="277">
        <v>0</v>
      </c>
      <c r="P539" s="277">
        <v>0</v>
      </c>
      <c r="Q539" s="277">
        <v>0</v>
      </c>
      <c r="R539" s="277">
        <v>0</v>
      </c>
      <c r="S539" s="277">
        <v>0</v>
      </c>
      <c r="T539" s="277">
        <v>0</v>
      </c>
      <c r="U539" s="277">
        <v>0</v>
      </c>
      <c r="V539" s="277">
        <v>0</v>
      </c>
      <c r="W539" s="279" t="e">
        <f t="shared" si="8"/>
        <v>#REF!</v>
      </c>
      <c r="X539" s="279" t="s">
        <v>19974</v>
      </c>
      <c r="Y5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9" s="279">
        <f>IF(MAX(tbl2020POS[[#This Row],[P]:[PR]])=tbl2020POS[[#This Row],[P]],1,0)</f>
        <v>1</v>
      </c>
      <c r="AA539" s="279">
        <f>IF(tbl2020POS[[#This Row],[QUALP]]=1,IF(tbl2020POS[[#This Row],[GS]]&gt;=GS_TO_QUALIFY,1,0),0)</f>
        <v>0</v>
      </c>
      <c r="AB539" s="279">
        <f>IF(tbl2020POS[[#This Row],[QUALP]]=1,IF(tbl2020POS[[#This Row],[G]]-tbl2020POS[[#This Row],[GS]]&gt;=RP_APP_TO_QUALIFY,1,0),0)</f>
        <v>1</v>
      </c>
      <c r="AC539" s="279" t="e">
        <f>IF(tbl2020POS[[#This Row],[C]]&gt;=GAMES_TO_QUALIFY,1,IF(tbl2020POS[[#This Row],[PRIMPOS]]="C",1,0))</f>
        <v>#REF!</v>
      </c>
      <c r="AD539" s="279" t="e">
        <f>IF(tbl2020POS[[#This Row],[1B]]&gt;=GAMES_TO_QUALIFY,1,IF(tbl2020POS[[#This Row],[PRIMPOS]]="1B",1,0))</f>
        <v>#REF!</v>
      </c>
      <c r="AE539" s="279" t="e">
        <f>IF(tbl2020POS[[#This Row],[2B]]&gt;=GAMES_TO_QUALIFY,1,IF(tbl2020POS[[#This Row],[PRIMPOS]]="2B",1,0))</f>
        <v>#REF!</v>
      </c>
      <c r="AF539" s="279" t="e">
        <f>IF(tbl2020POS[[#This Row],[3B]]&gt;=GAMES_TO_QUALIFY,1,IF(tbl2020POS[[#This Row],[PRIMPOS]]="3B",1,0))</f>
        <v>#REF!</v>
      </c>
      <c r="AG539" s="279" t="e">
        <f>IF(tbl2020POS[[#This Row],[SS]]&gt;=GAMES_TO_QUALIFY,1,IF(tbl2020POS[[#This Row],[PRIMPOS]]="SS",1,0))</f>
        <v>#REF!</v>
      </c>
      <c r="AH539" s="279" t="e">
        <f>IF(tbl2020POS[[#This Row],[LF]]&gt;=GAMES_TO_QUALIFY,1,0)</f>
        <v>#REF!</v>
      </c>
      <c r="AI539" s="279" t="e">
        <f>IF(tbl2020POS[[#This Row],[CF]]&gt;=GAMES_TO_QUALIFY,1,0)</f>
        <v>#REF!</v>
      </c>
      <c r="AJ539" s="279" t="e">
        <f>IF(tbl2020POS[[#This Row],[RF]]&gt;=GAMES_TO_QUALIFY,1,0)</f>
        <v>#REF!</v>
      </c>
      <c r="AK539" s="279" t="e">
        <f>IF(tbl2020POS[[#This Row],[OF]]&gt;=GAMES_TO_QUALIFY,1,IF(tbl2020POS[[#This Row],[PRIMPOS]]="OF",1,0))</f>
        <v>#REF!</v>
      </c>
      <c r="AL539" s="279" t="e">
        <f>IF(tbl2020POS[[#This Row],[DH]]&gt;=GAMES_TO_QUALIFY,1,IF(tbl2020POS[[#This Row],[PRIMPOS]]="DH",1,0))</f>
        <v>#REF!</v>
      </c>
      <c r="AM539" s="279" t="str" cm="1">
        <f t="array" aca="1" ref="AM5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9" s="280" t="str">
        <f>IFERROR(LEFT(tbl2020POS[[#This Row],[POSROUGH]],LEN(tbl2020POS[[#This Row],[POSROUGH]])-1),"")</f>
        <v/>
      </c>
      <c r="AP53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40" spans="1:42" x14ac:dyDescent="0.3">
      <c r="A540" s="277">
        <v>537</v>
      </c>
      <c r="B540" t="s">
        <v>21099</v>
      </c>
      <c r="C540" s="277">
        <v>26</v>
      </c>
      <c r="D540" s="278" t="s">
        <v>20567</v>
      </c>
      <c r="E540" s="277">
        <v>3</v>
      </c>
      <c r="F540" s="277">
        <v>4</v>
      </c>
      <c r="G540" s="277">
        <v>1</v>
      </c>
      <c r="H540" s="277">
        <v>4</v>
      </c>
      <c r="I540" s="277">
        <v>3</v>
      </c>
      <c r="J540" s="277">
        <v>0</v>
      </c>
      <c r="K540" s="277">
        <v>3</v>
      </c>
      <c r="L540" s="277">
        <v>0</v>
      </c>
      <c r="M540" s="277">
        <v>0</v>
      </c>
      <c r="N540" s="277">
        <v>0</v>
      </c>
      <c r="O540" s="277">
        <v>0</v>
      </c>
      <c r="P540" s="277">
        <v>0</v>
      </c>
      <c r="Q540" s="277">
        <v>0</v>
      </c>
      <c r="R540" s="277">
        <v>0</v>
      </c>
      <c r="S540" s="277">
        <v>0</v>
      </c>
      <c r="T540" s="277">
        <v>0</v>
      </c>
      <c r="U540" s="277">
        <v>1</v>
      </c>
      <c r="V540" s="277">
        <v>0</v>
      </c>
      <c r="W540" s="279" t="e">
        <f t="shared" si="8"/>
        <v>#REF!</v>
      </c>
      <c r="X540" s="279" t="s">
        <v>21933</v>
      </c>
      <c r="Y5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40" s="279">
        <f>IF(MAX(tbl2020POS[[#This Row],[P]:[PR]])=tbl2020POS[[#This Row],[P]],1,0)</f>
        <v>0</v>
      </c>
      <c r="AA540" s="279">
        <f>IF(tbl2020POS[[#This Row],[QUALP]]=1,IF(tbl2020POS[[#This Row],[GS]]&gt;=GS_TO_QUALIFY,1,0),0)</f>
        <v>0</v>
      </c>
      <c r="AB540" s="279">
        <f>IF(tbl2020POS[[#This Row],[QUALP]]=1,IF(tbl2020POS[[#This Row],[G]]-tbl2020POS[[#This Row],[GS]]&gt;=RP_APP_TO_QUALIFY,1,0),0)</f>
        <v>0</v>
      </c>
      <c r="AC540" s="279" t="e">
        <f>IF(tbl2020POS[[#This Row],[C]]&gt;=GAMES_TO_QUALIFY,1,IF(tbl2020POS[[#This Row],[PRIMPOS]]="C",1,0))</f>
        <v>#REF!</v>
      </c>
      <c r="AD540" s="279" t="e">
        <f>IF(tbl2020POS[[#This Row],[1B]]&gt;=GAMES_TO_QUALIFY,1,IF(tbl2020POS[[#This Row],[PRIMPOS]]="1B",1,0))</f>
        <v>#REF!</v>
      </c>
      <c r="AE540" s="279" t="e">
        <f>IF(tbl2020POS[[#This Row],[2B]]&gt;=GAMES_TO_QUALIFY,1,IF(tbl2020POS[[#This Row],[PRIMPOS]]="2B",1,0))</f>
        <v>#REF!</v>
      </c>
      <c r="AF540" s="279" t="e">
        <f>IF(tbl2020POS[[#This Row],[3B]]&gt;=GAMES_TO_QUALIFY,1,IF(tbl2020POS[[#This Row],[PRIMPOS]]="3B",1,0))</f>
        <v>#REF!</v>
      </c>
      <c r="AG540" s="279" t="e">
        <f>IF(tbl2020POS[[#This Row],[SS]]&gt;=GAMES_TO_QUALIFY,1,IF(tbl2020POS[[#This Row],[PRIMPOS]]="SS",1,0))</f>
        <v>#REF!</v>
      </c>
      <c r="AH540" s="279" t="e">
        <f>IF(tbl2020POS[[#This Row],[LF]]&gt;=GAMES_TO_QUALIFY,1,0)</f>
        <v>#REF!</v>
      </c>
      <c r="AI540" s="279" t="e">
        <f>IF(tbl2020POS[[#This Row],[CF]]&gt;=GAMES_TO_QUALIFY,1,0)</f>
        <v>#REF!</v>
      </c>
      <c r="AJ540" s="279" t="e">
        <f>IF(tbl2020POS[[#This Row],[RF]]&gt;=GAMES_TO_QUALIFY,1,0)</f>
        <v>#REF!</v>
      </c>
      <c r="AK540" s="279" t="e">
        <f>IF(tbl2020POS[[#This Row],[OF]]&gt;=GAMES_TO_QUALIFY,1,IF(tbl2020POS[[#This Row],[PRIMPOS]]="OF",1,0))</f>
        <v>#REF!</v>
      </c>
      <c r="AL540" s="279" t="e">
        <f>IF(tbl2020POS[[#This Row],[DH]]&gt;=GAMES_TO_QUALIFY,1,IF(tbl2020POS[[#This Row],[PRIMPOS]]="DH",1,0))</f>
        <v>#REF!</v>
      </c>
      <c r="AM540" s="279" t="e" cm="1">
        <f t="array" aca="1" ref="AM5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0" s="280" t="str">
        <f>IFERROR(LEFT(tbl2020POS[[#This Row],[POSROUGH]],LEN(tbl2020POS[[#This Row],[POSROUGH]])-1),"")</f>
        <v/>
      </c>
      <c r="AP54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1" spans="1:42" x14ac:dyDescent="0.3">
      <c r="A541" s="277">
        <v>538</v>
      </c>
      <c r="B541" t="s">
        <v>21100</v>
      </c>
      <c r="C541" s="277">
        <v>27</v>
      </c>
      <c r="D541" s="278" t="s">
        <v>1426</v>
      </c>
      <c r="E541" s="277">
        <v>5</v>
      </c>
      <c r="F541" s="277">
        <v>50</v>
      </c>
      <c r="G541" s="277">
        <v>47</v>
      </c>
      <c r="H541" s="277">
        <v>50</v>
      </c>
      <c r="I541" s="277">
        <v>46</v>
      </c>
      <c r="J541" s="277">
        <v>0</v>
      </c>
      <c r="K541" s="277">
        <v>0</v>
      </c>
      <c r="L541" s="277">
        <v>0</v>
      </c>
      <c r="M541" s="277">
        <v>0</v>
      </c>
      <c r="N541" s="277">
        <v>0</v>
      </c>
      <c r="O541" s="277">
        <v>0</v>
      </c>
      <c r="P541" s="277">
        <v>0</v>
      </c>
      <c r="Q541" s="277">
        <v>9</v>
      </c>
      <c r="R541" s="277">
        <v>40</v>
      </c>
      <c r="S541" s="277">
        <v>46</v>
      </c>
      <c r="T541" s="277">
        <v>4</v>
      </c>
      <c r="U541" s="277">
        <v>3</v>
      </c>
      <c r="V541" s="277">
        <v>0</v>
      </c>
      <c r="W541" s="279" t="e">
        <f t="shared" si="8"/>
        <v>#REF!</v>
      </c>
      <c r="X541" s="279" t="s">
        <v>13752</v>
      </c>
      <c r="Y5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1" s="279">
        <f>IF(MAX(tbl2020POS[[#This Row],[P]:[PR]])=tbl2020POS[[#This Row],[P]],1,0)</f>
        <v>0</v>
      </c>
      <c r="AA541" s="279">
        <f>IF(tbl2020POS[[#This Row],[QUALP]]=1,IF(tbl2020POS[[#This Row],[GS]]&gt;=GS_TO_QUALIFY,1,0),0)</f>
        <v>0</v>
      </c>
      <c r="AB541" s="279">
        <f>IF(tbl2020POS[[#This Row],[QUALP]]=1,IF(tbl2020POS[[#This Row],[G]]-tbl2020POS[[#This Row],[GS]]&gt;=RP_APP_TO_QUALIFY,1,0),0)</f>
        <v>0</v>
      </c>
      <c r="AC541" s="279" t="e">
        <f>IF(tbl2020POS[[#This Row],[C]]&gt;=GAMES_TO_QUALIFY,1,IF(tbl2020POS[[#This Row],[PRIMPOS]]="C",1,0))</f>
        <v>#REF!</v>
      </c>
      <c r="AD541" s="279" t="e">
        <f>IF(tbl2020POS[[#This Row],[1B]]&gt;=GAMES_TO_QUALIFY,1,IF(tbl2020POS[[#This Row],[PRIMPOS]]="1B",1,0))</f>
        <v>#REF!</v>
      </c>
      <c r="AE541" s="279" t="e">
        <f>IF(tbl2020POS[[#This Row],[2B]]&gt;=GAMES_TO_QUALIFY,1,IF(tbl2020POS[[#This Row],[PRIMPOS]]="2B",1,0))</f>
        <v>#REF!</v>
      </c>
      <c r="AF541" s="279" t="e">
        <f>IF(tbl2020POS[[#This Row],[3B]]&gt;=GAMES_TO_QUALIFY,1,IF(tbl2020POS[[#This Row],[PRIMPOS]]="3B",1,0))</f>
        <v>#REF!</v>
      </c>
      <c r="AG541" s="279" t="e">
        <f>IF(tbl2020POS[[#This Row],[SS]]&gt;=GAMES_TO_QUALIFY,1,IF(tbl2020POS[[#This Row],[PRIMPOS]]="SS",1,0))</f>
        <v>#REF!</v>
      </c>
      <c r="AH541" s="279" t="e">
        <f>IF(tbl2020POS[[#This Row],[LF]]&gt;=GAMES_TO_QUALIFY,1,0)</f>
        <v>#REF!</v>
      </c>
      <c r="AI541" s="279" t="e">
        <f>IF(tbl2020POS[[#This Row],[CF]]&gt;=GAMES_TO_QUALIFY,1,0)</f>
        <v>#REF!</v>
      </c>
      <c r="AJ541" s="279" t="e">
        <f>IF(tbl2020POS[[#This Row],[RF]]&gt;=GAMES_TO_QUALIFY,1,0)</f>
        <v>#REF!</v>
      </c>
      <c r="AK541" s="279" t="e">
        <f>IF(tbl2020POS[[#This Row],[OF]]&gt;=GAMES_TO_QUALIFY,1,IF(tbl2020POS[[#This Row],[PRIMPOS]]="OF",1,0))</f>
        <v>#REF!</v>
      </c>
      <c r="AL541" s="279" t="e">
        <f>IF(tbl2020POS[[#This Row],[DH]]&gt;=GAMES_TO_QUALIFY,1,IF(tbl2020POS[[#This Row],[PRIMPOS]]="DH",1,0))</f>
        <v>#REF!</v>
      </c>
      <c r="AM541" s="279" t="e" cm="1">
        <f t="array" aca="1" ref="AM5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1" s="280" t="str">
        <f>IFERROR(LEFT(tbl2020POS[[#This Row],[POSROUGH]],LEN(tbl2020POS[[#This Row],[POSROUGH]])-1),"")</f>
        <v/>
      </c>
      <c r="AP54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2" spans="1:42" x14ac:dyDescent="0.3">
      <c r="A542" s="277">
        <v>539</v>
      </c>
      <c r="B542" t="s">
        <v>21101</v>
      </c>
      <c r="C542" s="277">
        <v>32</v>
      </c>
      <c r="D542" s="278" t="s">
        <v>20628</v>
      </c>
      <c r="E542" s="277" t="s">
        <v>20557</v>
      </c>
      <c r="F542" s="277">
        <v>12</v>
      </c>
      <c r="G542" s="277">
        <v>7</v>
      </c>
      <c r="H542" s="277">
        <v>12</v>
      </c>
      <c r="I542" s="277">
        <v>1</v>
      </c>
      <c r="J542" s="277">
        <v>0</v>
      </c>
      <c r="K542" s="277">
        <v>0</v>
      </c>
      <c r="L542" s="277">
        <v>0</v>
      </c>
      <c r="M542" s="277">
        <v>0</v>
      </c>
      <c r="N542" s="277">
        <v>0</v>
      </c>
      <c r="O542" s="277">
        <v>0</v>
      </c>
      <c r="P542" s="277">
        <v>0</v>
      </c>
      <c r="Q542" s="277">
        <v>0</v>
      </c>
      <c r="R542" s="277">
        <v>1</v>
      </c>
      <c r="S542" s="277">
        <v>1</v>
      </c>
      <c r="T542" s="277">
        <v>7</v>
      </c>
      <c r="U542" s="277">
        <v>3</v>
      </c>
      <c r="V542" s="277">
        <v>2</v>
      </c>
      <c r="W542" s="279" t="e">
        <f t="shared" si="8"/>
        <v>#REF!</v>
      </c>
      <c r="X542" s="279" t="s">
        <v>21934</v>
      </c>
      <c r="Y5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542" s="279">
        <f>IF(MAX(tbl2020POS[[#This Row],[P]:[PR]])=tbl2020POS[[#This Row],[P]],1,0)</f>
        <v>0</v>
      </c>
      <c r="AA542" s="279">
        <f>IF(tbl2020POS[[#This Row],[QUALP]]=1,IF(tbl2020POS[[#This Row],[GS]]&gt;=GS_TO_QUALIFY,1,0),0)</f>
        <v>0</v>
      </c>
      <c r="AB542" s="279">
        <f>IF(tbl2020POS[[#This Row],[QUALP]]=1,IF(tbl2020POS[[#This Row],[G]]-tbl2020POS[[#This Row],[GS]]&gt;=RP_APP_TO_QUALIFY,1,0),0)</f>
        <v>0</v>
      </c>
      <c r="AC542" s="279" t="e">
        <f>IF(tbl2020POS[[#This Row],[C]]&gt;=GAMES_TO_QUALIFY,1,IF(tbl2020POS[[#This Row],[PRIMPOS]]="C",1,0))</f>
        <v>#REF!</v>
      </c>
      <c r="AD542" s="279" t="e">
        <f>IF(tbl2020POS[[#This Row],[1B]]&gt;=GAMES_TO_QUALIFY,1,IF(tbl2020POS[[#This Row],[PRIMPOS]]="1B",1,0))</f>
        <v>#REF!</v>
      </c>
      <c r="AE542" s="279" t="e">
        <f>IF(tbl2020POS[[#This Row],[2B]]&gt;=GAMES_TO_QUALIFY,1,IF(tbl2020POS[[#This Row],[PRIMPOS]]="2B",1,0))</f>
        <v>#REF!</v>
      </c>
      <c r="AF542" s="279" t="e">
        <f>IF(tbl2020POS[[#This Row],[3B]]&gt;=GAMES_TO_QUALIFY,1,IF(tbl2020POS[[#This Row],[PRIMPOS]]="3B",1,0))</f>
        <v>#REF!</v>
      </c>
      <c r="AG542" s="279" t="e">
        <f>IF(tbl2020POS[[#This Row],[SS]]&gt;=GAMES_TO_QUALIFY,1,IF(tbl2020POS[[#This Row],[PRIMPOS]]="SS",1,0))</f>
        <v>#REF!</v>
      </c>
      <c r="AH542" s="279" t="e">
        <f>IF(tbl2020POS[[#This Row],[LF]]&gt;=GAMES_TO_QUALIFY,1,0)</f>
        <v>#REF!</v>
      </c>
      <c r="AI542" s="279" t="e">
        <f>IF(tbl2020POS[[#This Row],[CF]]&gt;=GAMES_TO_QUALIFY,1,0)</f>
        <v>#REF!</v>
      </c>
      <c r="AJ542" s="279" t="e">
        <f>IF(tbl2020POS[[#This Row],[RF]]&gt;=GAMES_TO_QUALIFY,1,0)</f>
        <v>#REF!</v>
      </c>
      <c r="AK542" s="279" t="e">
        <f>IF(tbl2020POS[[#This Row],[OF]]&gt;=GAMES_TO_QUALIFY,1,IF(tbl2020POS[[#This Row],[PRIMPOS]]="OF",1,0))</f>
        <v>#REF!</v>
      </c>
      <c r="AL542" s="279" t="e">
        <f>IF(tbl2020POS[[#This Row],[DH]]&gt;=GAMES_TO_QUALIFY,1,IF(tbl2020POS[[#This Row],[PRIMPOS]]="DH",1,0))</f>
        <v>#REF!</v>
      </c>
      <c r="AM542" s="279" t="e" cm="1">
        <f t="array" aca="1" ref="AM5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2" s="280" t="str">
        <f>IFERROR(LEFT(tbl2020POS[[#This Row],[POSROUGH]],LEN(tbl2020POS[[#This Row],[POSROUGH]])-1),"")</f>
        <v/>
      </c>
      <c r="AP54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3" spans="1:42" x14ac:dyDescent="0.3">
      <c r="A543" s="277">
        <v>540</v>
      </c>
      <c r="B543" t="s">
        <v>21102</v>
      </c>
      <c r="C543" s="277">
        <v>26</v>
      </c>
      <c r="D543" s="278" t="s">
        <v>1449</v>
      </c>
      <c r="E543" s="277">
        <v>4</v>
      </c>
      <c r="F543" s="277">
        <v>3</v>
      </c>
      <c r="G543" s="277">
        <v>1</v>
      </c>
      <c r="H543" s="277">
        <v>3</v>
      </c>
      <c r="I543" s="277">
        <v>3</v>
      </c>
      <c r="J543" s="277">
        <v>0</v>
      </c>
      <c r="K543" s="277">
        <v>0</v>
      </c>
      <c r="L543" s="277">
        <v>2</v>
      </c>
      <c r="M543" s="277">
        <v>0</v>
      </c>
      <c r="N543" s="277">
        <v>0</v>
      </c>
      <c r="O543" s="277">
        <v>0</v>
      </c>
      <c r="P543" s="277">
        <v>0</v>
      </c>
      <c r="Q543" s="277">
        <v>1</v>
      </c>
      <c r="R543" s="277">
        <v>0</v>
      </c>
      <c r="S543" s="277">
        <v>1</v>
      </c>
      <c r="T543" s="277">
        <v>0</v>
      </c>
      <c r="U543" s="277">
        <v>1</v>
      </c>
      <c r="V543" s="277">
        <v>0</v>
      </c>
      <c r="W543" s="279" t="e">
        <f t="shared" si="8"/>
        <v>#REF!</v>
      </c>
      <c r="X543" s="279" t="s">
        <v>12807</v>
      </c>
      <c r="Y5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43" s="279">
        <f>IF(MAX(tbl2020POS[[#This Row],[P]:[PR]])=tbl2020POS[[#This Row],[P]],1,0)</f>
        <v>0</v>
      </c>
      <c r="AA543" s="279">
        <f>IF(tbl2020POS[[#This Row],[QUALP]]=1,IF(tbl2020POS[[#This Row],[GS]]&gt;=GS_TO_QUALIFY,1,0),0)</f>
        <v>0</v>
      </c>
      <c r="AB543" s="279">
        <f>IF(tbl2020POS[[#This Row],[QUALP]]=1,IF(tbl2020POS[[#This Row],[G]]-tbl2020POS[[#This Row],[GS]]&gt;=RP_APP_TO_QUALIFY,1,0),0)</f>
        <v>0</v>
      </c>
      <c r="AC543" s="279" t="e">
        <f>IF(tbl2020POS[[#This Row],[C]]&gt;=GAMES_TO_QUALIFY,1,IF(tbl2020POS[[#This Row],[PRIMPOS]]="C",1,0))</f>
        <v>#REF!</v>
      </c>
      <c r="AD543" s="279" t="e">
        <f>IF(tbl2020POS[[#This Row],[1B]]&gt;=GAMES_TO_QUALIFY,1,IF(tbl2020POS[[#This Row],[PRIMPOS]]="1B",1,0))</f>
        <v>#REF!</v>
      </c>
      <c r="AE543" s="279" t="e">
        <f>IF(tbl2020POS[[#This Row],[2B]]&gt;=GAMES_TO_QUALIFY,1,IF(tbl2020POS[[#This Row],[PRIMPOS]]="2B",1,0))</f>
        <v>#REF!</v>
      </c>
      <c r="AF543" s="279" t="e">
        <f>IF(tbl2020POS[[#This Row],[3B]]&gt;=GAMES_TO_QUALIFY,1,IF(tbl2020POS[[#This Row],[PRIMPOS]]="3B",1,0))</f>
        <v>#REF!</v>
      </c>
      <c r="AG543" s="279" t="e">
        <f>IF(tbl2020POS[[#This Row],[SS]]&gt;=GAMES_TO_QUALIFY,1,IF(tbl2020POS[[#This Row],[PRIMPOS]]="SS",1,0))</f>
        <v>#REF!</v>
      </c>
      <c r="AH543" s="279" t="e">
        <f>IF(tbl2020POS[[#This Row],[LF]]&gt;=GAMES_TO_QUALIFY,1,0)</f>
        <v>#REF!</v>
      </c>
      <c r="AI543" s="279" t="e">
        <f>IF(tbl2020POS[[#This Row],[CF]]&gt;=GAMES_TO_QUALIFY,1,0)</f>
        <v>#REF!</v>
      </c>
      <c r="AJ543" s="279" t="e">
        <f>IF(tbl2020POS[[#This Row],[RF]]&gt;=GAMES_TO_QUALIFY,1,0)</f>
        <v>#REF!</v>
      </c>
      <c r="AK543" s="279" t="e">
        <f>IF(tbl2020POS[[#This Row],[OF]]&gt;=GAMES_TO_QUALIFY,1,IF(tbl2020POS[[#This Row],[PRIMPOS]]="OF",1,0))</f>
        <v>#REF!</v>
      </c>
      <c r="AL543" s="279" t="e">
        <f>IF(tbl2020POS[[#This Row],[DH]]&gt;=GAMES_TO_QUALIFY,1,IF(tbl2020POS[[#This Row],[PRIMPOS]]="DH",1,0))</f>
        <v>#REF!</v>
      </c>
      <c r="AM543" s="279" t="e" cm="1">
        <f t="array" aca="1" ref="AM5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3" s="280" t="str">
        <f>IFERROR(LEFT(tbl2020POS[[#This Row],[POSROUGH]],LEN(tbl2020POS[[#This Row],[POSROUGH]])-1),"")</f>
        <v/>
      </c>
      <c r="AP54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4" spans="1:42" x14ac:dyDescent="0.3">
      <c r="A544" s="277">
        <v>541</v>
      </c>
      <c r="B544" t="s">
        <v>21103</v>
      </c>
      <c r="C544" s="277">
        <v>30</v>
      </c>
      <c r="D544" s="278" t="s">
        <v>1464</v>
      </c>
      <c r="E544" s="277">
        <v>10</v>
      </c>
      <c r="F544" s="277">
        <v>2</v>
      </c>
      <c r="G544" s="277">
        <v>0</v>
      </c>
      <c r="H544" s="277">
        <v>0</v>
      </c>
      <c r="I544" s="277">
        <v>2</v>
      </c>
      <c r="J544" s="277">
        <v>2</v>
      </c>
      <c r="K544" s="277">
        <v>0</v>
      </c>
      <c r="L544" s="277">
        <v>0</v>
      </c>
      <c r="M544" s="277">
        <v>0</v>
      </c>
      <c r="N544" s="277">
        <v>0</v>
      </c>
      <c r="O544" s="277">
        <v>0</v>
      </c>
      <c r="P544" s="277">
        <v>0</v>
      </c>
      <c r="Q544" s="277">
        <v>0</v>
      </c>
      <c r="R544" s="277">
        <v>0</v>
      </c>
      <c r="S544" s="277">
        <v>0</v>
      </c>
      <c r="T544" s="277">
        <v>0</v>
      </c>
      <c r="U544" s="277">
        <v>0</v>
      </c>
      <c r="V544" s="277">
        <v>0</v>
      </c>
      <c r="W544" s="279" t="e">
        <f t="shared" si="8"/>
        <v>#REF!</v>
      </c>
      <c r="X544" s="279" t="s">
        <v>2221</v>
      </c>
      <c r="Y5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44" s="279">
        <f>IF(MAX(tbl2020POS[[#This Row],[P]:[PR]])=tbl2020POS[[#This Row],[P]],1,0)</f>
        <v>1</v>
      </c>
      <c r="AA544" s="279">
        <f>IF(tbl2020POS[[#This Row],[QUALP]]=1,IF(tbl2020POS[[#This Row],[GS]]&gt;=GS_TO_QUALIFY,1,0),0)</f>
        <v>0</v>
      </c>
      <c r="AB544" s="279">
        <f>IF(tbl2020POS[[#This Row],[QUALP]]=1,IF(tbl2020POS[[#This Row],[G]]-tbl2020POS[[#This Row],[GS]]&gt;=RP_APP_TO_QUALIFY,1,0),0)</f>
        <v>0</v>
      </c>
      <c r="AC544" s="279" t="e">
        <f>IF(tbl2020POS[[#This Row],[C]]&gt;=GAMES_TO_QUALIFY,1,IF(tbl2020POS[[#This Row],[PRIMPOS]]="C",1,0))</f>
        <v>#REF!</v>
      </c>
      <c r="AD544" s="279" t="e">
        <f>IF(tbl2020POS[[#This Row],[1B]]&gt;=GAMES_TO_QUALIFY,1,IF(tbl2020POS[[#This Row],[PRIMPOS]]="1B",1,0))</f>
        <v>#REF!</v>
      </c>
      <c r="AE544" s="279" t="e">
        <f>IF(tbl2020POS[[#This Row],[2B]]&gt;=GAMES_TO_QUALIFY,1,IF(tbl2020POS[[#This Row],[PRIMPOS]]="2B",1,0))</f>
        <v>#REF!</v>
      </c>
      <c r="AF544" s="279" t="e">
        <f>IF(tbl2020POS[[#This Row],[3B]]&gt;=GAMES_TO_QUALIFY,1,IF(tbl2020POS[[#This Row],[PRIMPOS]]="3B",1,0))</f>
        <v>#REF!</v>
      </c>
      <c r="AG544" s="279" t="e">
        <f>IF(tbl2020POS[[#This Row],[SS]]&gt;=GAMES_TO_QUALIFY,1,IF(tbl2020POS[[#This Row],[PRIMPOS]]="SS",1,0))</f>
        <v>#REF!</v>
      </c>
      <c r="AH544" s="279" t="e">
        <f>IF(tbl2020POS[[#This Row],[LF]]&gt;=GAMES_TO_QUALIFY,1,0)</f>
        <v>#REF!</v>
      </c>
      <c r="AI544" s="279" t="e">
        <f>IF(tbl2020POS[[#This Row],[CF]]&gt;=GAMES_TO_QUALIFY,1,0)</f>
        <v>#REF!</v>
      </c>
      <c r="AJ544" s="279" t="e">
        <f>IF(tbl2020POS[[#This Row],[RF]]&gt;=GAMES_TO_QUALIFY,1,0)</f>
        <v>#REF!</v>
      </c>
      <c r="AK544" s="279" t="e">
        <f>IF(tbl2020POS[[#This Row],[OF]]&gt;=GAMES_TO_QUALIFY,1,IF(tbl2020POS[[#This Row],[PRIMPOS]]="OF",1,0))</f>
        <v>#REF!</v>
      </c>
      <c r="AL544" s="279" t="e">
        <f>IF(tbl2020POS[[#This Row],[DH]]&gt;=GAMES_TO_QUALIFY,1,IF(tbl2020POS[[#This Row],[PRIMPOS]]="DH",1,0))</f>
        <v>#REF!</v>
      </c>
      <c r="AM544" s="279" t="str" cm="1">
        <f t="array" aca="1" ref="AM5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4" s="280" t="str">
        <f>IFERROR(LEFT(tbl2020POS[[#This Row],[POSROUGH]],LEN(tbl2020POS[[#This Row],[POSROUGH]])-1),"")</f>
        <v/>
      </c>
      <c r="AP54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45" spans="1:42" x14ac:dyDescent="0.3">
      <c r="A545" s="277">
        <v>542</v>
      </c>
      <c r="B545" t="s">
        <v>21104</v>
      </c>
      <c r="C545" s="277">
        <v>26</v>
      </c>
      <c r="D545" s="278" t="s">
        <v>1449</v>
      </c>
      <c r="E545" s="277">
        <v>3</v>
      </c>
      <c r="F545" s="277">
        <v>3</v>
      </c>
      <c r="G545" s="277">
        <v>0</v>
      </c>
      <c r="H545" s="277">
        <v>0</v>
      </c>
      <c r="I545" s="277">
        <v>3</v>
      </c>
      <c r="J545" s="277">
        <v>3</v>
      </c>
      <c r="K545" s="277">
        <v>0</v>
      </c>
      <c r="L545" s="277">
        <v>0</v>
      </c>
      <c r="M545" s="277">
        <v>0</v>
      </c>
      <c r="N545" s="277">
        <v>0</v>
      </c>
      <c r="O545" s="277">
        <v>0</v>
      </c>
      <c r="P545" s="277">
        <v>0</v>
      </c>
      <c r="Q545" s="277">
        <v>0</v>
      </c>
      <c r="R545" s="277">
        <v>0</v>
      </c>
      <c r="S545" s="277">
        <v>0</v>
      </c>
      <c r="T545" s="277">
        <v>0</v>
      </c>
      <c r="U545" s="277">
        <v>0</v>
      </c>
      <c r="V545" s="277">
        <v>0</v>
      </c>
      <c r="W545" s="279" t="e">
        <f t="shared" si="8"/>
        <v>#REF!</v>
      </c>
      <c r="X545" s="279" t="s">
        <v>14802</v>
      </c>
      <c r="Y5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45" s="279">
        <f>IF(MAX(tbl2020POS[[#This Row],[P]:[PR]])=tbl2020POS[[#This Row],[P]],1,0)</f>
        <v>1</v>
      </c>
      <c r="AA545" s="279">
        <f>IF(tbl2020POS[[#This Row],[QUALP]]=1,IF(tbl2020POS[[#This Row],[GS]]&gt;=GS_TO_QUALIFY,1,0),0)</f>
        <v>0</v>
      </c>
      <c r="AB545" s="279">
        <f>IF(tbl2020POS[[#This Row],[QUALP]]=1,IF(tbl2020POS[[#This Row],[G]]-tbl2020POS[[#This Row],[GS]]&gt;=RP_APP_TO_QUALIFY,1,0),0)</f>
        <v>0</v>
      </c>
      <c r="AC545" s="279" t="e">
        <f>IF(tbl2020POS[[#This Row],[C]]&gt;=GAMES_TO_QUALIFY,1,IF(tbl2020POS[[#This Row],[PRIMPOS]]="C",1,0))</f>
        <v>#REF!</v>
      </c>
      <c r="AD545" s="279" t="e">
        <f>IF(tbl2020POS[[#This Row],[1B]]&gt;=GAMES_TO_QUALIFY,1,IF(tbl2020POS[[#This Row],[PRIMPOS]]="1B",1,0))</f>
        <v>#REF!</v>
      </c>
      <c r="AE545" s="279" t="e">
        <f>IF(tbl2020POS[[#This Row],[2B]]&gt;=GAMES_TO_QUALIFY,1,IF(tbl2020POS[[#This Row],[PRIMPOS]]="2B",1,0))</f>
        <v>#REF!</v>
      </c>
      <c r="AF545" s="279" t="e">
        <f>IF(tbl2020POS[[#This Row],[3B]]&gt;=GAMES_TO_QUALIFY,1,IF(tbl2020POS[[#This Row],[PRIMPOS]]="3B",1,0))</f>
        <v>#REF!</v>
      </c>
      <c r="AG545" s="279" t="e">
        <f>IF(tbl2020POS[[#This Row],[SS]]&gt;=GAMES_TO_QUALIFY,1,IF(tbl2020POS[[#This Row],[PRIMPOS]]="SS",1,0))</f>
        <v>#REF!</v>
      </c>
      <c r="AH545" s="279" t="e">
        <f>IF(tbl2020POS[[#This Row],[LF]]&gt;=GAMES_TO_QUALIFY,1,0)</f>
        <v>#REF!</v>
      </c>
      <c r="AI545" s="279" t="e">
        <f>IF(tbl2020POS[[#This Row],[CF]]&gt;=GAMES_TO_QUALIFY,1,0)</f>
        <v>#REF!</v>
      </c>
      <c r="AJ545" s="279" t="e">
        <f>IF(tbl2020POS[[#This Row],[RF]]&gt;=GAMES_TO_QUALIFY,1,0)</f>
        <v>#REF!</v>
      </c>
      <c r="AK545" s="279" t="e">
        <f>IF(tbl2020POS[[#This Row],[OF]]&gt;=GAMES_TO_QUALIFY,1,IF(tbl2020POS[[#This Row],[PRIMPOS]]="OF",1,0))</f>
        <v>#REF!</v>
      </c>
      <c r="AL545" s="279" t="e">
        <f>IF(tbl2020POS[[#This Row],[DH]]&gt;=GAMES_TO_QUALIFY,1,IF(tbl2020POS[[#This Row],[PRIMPOS]]="DH",1,0))</f>
        <v>#REF!</v>
      </c>
      <c r="AM545" s="279" t="str" cm="1">
        <f t="array" aca="1" ref="AM5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5" s="280" t="str">
        <f>IFERROR(LEFT(tbl2020POS[[#This Row],[POSROUGH]],LEN(tbl2020POS[[#This Row],[POSROUGH]])-1),"")</f>
        <v/>
      </c>
      <c r="AP54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46" spans="1:42" x14ac:dyDescent="0.3">
      <c r="A546" s="277">
        <v>543</v>
      </c>
      <c r="B546" t="s">
        <v>21105</v>
      </c>
      <c r="C546" s="277">
        <v>23</v>
      </c>
      <c r="D546" s="278" t="s">
        <v>1464</v>
      </c>
      <c r="E546" s="277" t="s">
        <v>20557</v>
      </c>
      <c r="F546" s="277">
        <v>21</v>
      </c>
      <c r="G546" s="277">
        <v>0</v>
      </c>
      <c r="H546" s="277">
        <v>0</v>
      </c>
      <c r="I546" s="277">
        <v>21</v>
      </c>
      <c r="J546" s="277">
        <v>21</v>
      </c>
      <c r="K546" s="277">
        <v>0</v>
      </c>
      <c r="L546" s="277">
        <v>0</v>
      </c>
      <c r="M546" s="277">
        <v>0</v>
      </c>
      <c r="N546" s="277">
        <v>0</v>
      </c>
      <c r="O546" s="277">
        <v>0</v>
      </c>
      <c r="P546" s="277">
        <v>0</v>
      </c>
      <c r="Q546" s="277">
        <v>0</v>
      </c>
      <c r="R546" s="277">
        <v>0</v>
      </c>
      <c r="S546" s="277">
        <v>0</v>
      </c>
      <c r="T546" s="277">
        <v>0</v>
      </c>
      <c r="U546" s="277">
        <v>0</v>
      </c>
      <c r="V546" s="277">
        <v>0</v>
      </c>
      <c r="W546" s="279" t="e">
        <f t="shared" si="8"/>
        <v>#REF!</v>
      </c>
      <c r="X546" s="279" t="s">
        <v>20198</v>
      </c>
      <c r="Y5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46" s="279">
        <f>IF(MAX(tbl2020POS[[#This Row],[P]:[PR]])=tbl2020POS[[#This Row],[P]],1,0)</f>
        <v>1</v>
      </c>
      <c r="AA546" s="279">
        <f>IF(tbl2020POS[[#This Row],[QUALP]]=1,IF(tbl2020POS[[#This Row],[GS]]&gt;=GS_TO_QUALIFY,1,0),0)</f>
        <v>0</v>
      </c>
      <c r="AB546" s="279">
        <f>IF(tbl2020POS[[#This Row],[QUALP]]=1,IF(tbl2020POS[[#This Row],[G]]-tbl2020POS[[#This Row],[GS]]&gt;=RP_APP_TO_QUALIFY,1,0),0)</f>
        <v>1</v>
      </c>
      <c r="AC546" s="279" t="e">
        <f>IF(tbl2020POS[[#This Row],[C]]&gt;=GAMES_TO_QUALIFY,1,IF(tbl2020POS[[#This Row],[PRIMPOS]]="C",1,0))</f>
        <v>#REF!</v>
      </c>
      <c r="AD546" s="279" t="e">
        <f>IF(tbl2020POS[[#This Row],[1B]]&gt;=GAMES_TO_QUALIFY,1,IF(tbl2020POS[[#This Row],[PRIMPOS]]="1B",1,0))</f>
        <v>#REF!</v>
      </c>
      <c r="AE546" s="279" t="e">
        <f>IF(tbl2020POS[[#This Row],[2B]]&gt;=GAMES_TO_QUALIFY,1,IF(tbl2020POS[[#This Row],[PRIMPOS]]="2B",1,0))</f>
        <v>#REF!</v>
      </c>
      <c r="AF546" s="279" t="e">
        <f>IF(tbl2020POS[[#This Row],[3B]]&gt;=GAMES_TO_QUALIFY,1,IF(tbl2020POS[[#This Row],[PRIMPOS]]="3B",1,0))</f>
        <v>#REF!</v>
      </c>
      <c r="AG546" s="279" t="e">
        <f>IF(tbl2020POS[[#This Row],[SS]]&gt;=GAMES_TO_QUALIFY,1,IF(tbl2020POS[[#This Row],[PRIMPOS]]="SS",1,0))</f>
        <v>#REF!</v>
      </c>
      <c r="AH546" s="279" t="e">
        <f>IF(tbl2020POS[[#This Row],[LF]]&gt;=GAMES_TO_QUALIFY,1,0)</f>
        <v>#REF!</v>
      </c>
      <c r="AI546" s="279" t="e">
        <f>IF(tbl2020POS[[#This Row],[CF]]&gt;=GAMES_TO_QUALIFY,1,0)</f>
        <v>#REF!</v>
      </c>
      <c r="AJ546" s="279" t="e">
        <f>IF(tbl2020POS[[#This Row],[RF]]&gt;=GAMES_TO_QUALIFY,1,0)</f>
        <v>#REF!</v>
      </c>
      <c r="AK546" s="279" t="e">
        <f>IF(tbl2020POS[[#This Row],[OF]]&gt;=GAMES_TO_QUALIFY,1,IF(tbl2020POS[[#This Row],[PRIMPOS]]="OF",1,0))</f>
        <v>#REF!</v>
      </c>
      <c r="AL546" s="279" t="e">
        <f>IF(tbl2020POS[[#This Row],[DH]]&gt;=GAMES_TO_QUALIFY,1,IF(tbl2020POS[[#This Row],[PRIMPOS]]="DH",1,0))</f>
        <v>#REF!</v>
      </c>
      <c r="AM546" s="279" t="str" cm="1">
        <f t="array" aca="1" ref="AM5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6" s="280" t="str">
        <f>IFERROR(LEFT(tbl2020POS[[#This Row],[POSROUGH]],LEN(tbl2020POS[[#This Row],[POSROUGH]])-1),"")</f>
        <v/>
      </c>
      <c r="AP54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47" spans="1:42" x14ac:dyDescent="0.3">
      <c r="A547" s="277">
        <v>544</v>
      </c>
      <c r="B547" t="s">
        <v>21106</v>
      </c>
      <c r="C547" s="277">
        <v>30</v>
      </c>
      <c r="D547" s="278" t="s">
        <v>1481</v>
      </c>
      <c r="E547" s="277">
        <v>11</v>
      </c>
      <c r="F547" s="277">
        <v>50</v>
      </c>
      <c r="G547" s="277">
        <v>49</v>
      </c>
      <c r="H547" s="277">
        <v>50</v>
      </c>
      <c r="I547" s="277">
        <v>50</v>
      </c>
      <c r="J547" s="277">
        <v>0</v>
      </c>
      <c r="K547" s="277">
        <v>0</v>
      </c>
      <c r="L547" s="277">
        <v>0</v>
      </c>
      <c r="M547" s="277">
        <v>0</v>
      </c>
      <c r="N547" s="277">
        <v>0</v>
      </c>
      <c r="O547" s="277">
        <v>0</v>
      </c>
      <c r="P547" s="277">
        <v>0</v>
      </c>
      <c r="Q547" s="277">
        <v>0</v>
      </c>
      <c r="R547" s="277">
        <v>50</v>
      </c>
      <c r="S547" s="277">
        <v>50</v>
      </c>
      <c r="T547" s="277">
        <v>0</v>
      </c>
      <c r="U547" s="277">
        <v>1</v>
      </c>
      <c r="V547" s="277">
        <v>0</v>
      </c>
      <c r="W547" s="279" t="e">
        <f t="shared" si="8"/>
        <v>#REF!</v>
      </c>
      <c r="X547" s="279" t="s">
        <v>2226</v>
      </c>
      <c r="Y5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7" s="279">
        <f>IF(MAX(tbl2020POS[[#This Row],[P]:[PR]])=tbl2020POS[[#This Row],[P]],1,0)</f>
        <v>0</v>
      </c>
      <c r="AA547" s="279">
        <f>IF(tbl2020POS[[#This Row],[QUALP]]=1,IF(tbl2020POS[[#This Row],[GS]]&gt;=GS_TO_QUALIFY,1,0),0)</f>
        <v>0</v>
      </c>
      <c r="AB547" s="279">
        <f>IF(tbl2020POS[[#This Row],[QUALP]]=1,IF(tbl2020POS[[#This Row],[G]]-tbl2020POS[[#This Row],[GS]]&gt;=RP_APP_TO_QUALIFY,1,0),0)</f>
        <v>0</v>
      </c>
      <c r="AC547" s="279" t="e">
        <f>IF(tbl2020POS[[#This Row],[C]]&gt;=GAMES_TO_QUALIFY,1,IF(tbl2020POS[[#This Row],[PRIMPOS]]="C",1,0))</f>
        <v>#REF!</v>
      </c>
      <c r="AD547" s="279" t="e">
        <f>IF(tbl2020POS[[#This Row],[1B]]&gt;=GAMES_TO_QUALIFY,1,IF(tbl2020POS[[#This Row],[PRIMPOS]]="1B",1,0))</f>
        <v>#REF!</v>
      </c>
      <c r="AE547" s="279" t="e">
        <f>IF(tbl2020POS[[#This Row],[2B]]&gt;=GAMES_TO_QUALIFY,1,IF(tbl2020POS[[#This Row],[PRIMPOS]]="2B",1,0))</f>
        <v>#REF!</v>
      </c>
      <c r="AF547" s="279" t="e">
        <f>IF(tbl2020POS[[#This Row],[3B]]&gt;=GAMES_TO_QUALIFY,1,IF(tbl2020POS[[#This Row],[PRIMPOS]]="3B",1,0))</f>
        <v>#REF!</v>
      </c>
      <c r="AG547" s="279" t="e">
        <f>IF(tbl2020POS[[#This Row],[SS]]&gt;=GAMES_TO_QUALIFY,1,IF(tbl2020POS[[#This Row],[PRIMPOS]]="SS",1,0))</f>
        <v>#REF!</v>
      </c>
      <c r="AH547" s="279" t="e">
        <f>IF(tbl2020POS[[#This Row],[LF]]&gt;=GAMES_TO_QUALIFY,1,0)</f>
        <v>#REF!</v>
      </c>
      <c r="AI547" s="279" t="e">
        <f>IF(tbl2020POS[[#This Row],[CF]]&gt;=GAMES_TO_QUALIFY,1,0)</f>
        <v>#REF!</v>
      </c>
      <c r="AJ547" s="279" t="e">
        <f>IF(tbl2020POS[[#This Row],[RF]]&gt;=GAMES_TO_QUALIFY,1,0)</f>
        <v>#REF!</v>
      </c>
      <c r="AK547" s="279" t="e">
        <f>IF(tbl2020POS[[#This Row],[OF]]&gt;=GAMES_TO_QUALIFY,1,IF(tbl2020POS[[#This Row],[PRIMPOS]]="OF",1,0))</f>
        <v>#REF!</v>
      </c>
      <c r="AL547" s="279" t="e">
        <f>IF(tbl2020POS[[#This Row],[DH]]&gt;=GAMES_TO_QUALIFY,1,IF(tbl2020POS[[#This Row],[PRIMPOS]]="DH",1,0))</f>
        <v>#REF!</v>
      </c>
      <c r="AM547" s="279" t="e" cm="1">
        <f t="array" aca="1" ref="AM5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7" s="280" t="str">
        <f>IFERROR(LEFT(tbl2020POS[[#This Row],[POSROUGH]],LEN(tbl2020POS[[#This Row],[POSROUGH]])-1),"")</f>
        <v/>
      </c>
      <c r="AP54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8" spans="1:42" x14ac:dyDescent="0.3">
      <c r="A548" s="277">
        <v>545</v>
      </c>
      <c r="B548" t="s">
        <v>21107</v>
      </c>
      <c r="C548" s="277">
        <v>30</v>
      </c>
      <c r="D548" s="278" t="s">
        <v>1372</v>
      </c>
      <c r="E548" s="277">
        <v>8</v>
      </c>
      <c r="F548" s="277">
        <v>54</v>
      </c>
      <c r="G548" s="277">
        <v>49</v>
      </c>
      <c r="H548" s="277">
        <v>54</v>
      </c>
      <c r="I548" s="277">
        <v>50</v>
      </c>
      <c r="J548" s="277">
        <v>0</v>
      </c>
      <c r="K548" s="277">
        <v>0</v>
      </c>
      <c r="L548" s="277">
        <v>0</v>
      </c>
      <c r="M548" s="277">
        <v>0</v>
      </c>
      <c r="N548" s="277">
        <v>0</v>
      </c>
      <c r="O548" s="277">
        <v>0</v>
      </c>
      <c r="P548" s="277">
        <v>0</v>
      </c>
      <c r="Q548" s="277">
        <v>50</v>
      </c>
      <c r="R548" s="277">
        <v>0</v>
      </c>
      <c r="S548" s="277">
        <v>50</v>
      </c>
      <c r="T548" s="277">
        <v>1</v>
      </c>
      <c r="U548" s="277">
        <v>5</v>
      </c>
      <c r="V548" s="277">
        <v>0</v>
      </c>
      <c r="W548" s="279" t="e">
        <f t="shared" si="8"/>
        <v>#REF!</v>
      </c>
      <c r="X548" s="279" t="s">
        <v>2228</v>
      </c>
      <c r="Y5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8" s="279">
        <f>IF(MAX(tbl2020POS[[#This Row],[P]:[PR]])=tbl2020POS[[#This Row],[P]],1,0)</f>
        <v>0</v>
      </c>
      <c r="AA548" s="279">
        <f>IF(tbl2020POS[[#This Row],[QUALP]]=1,IF(tbl2020POS[[#This Row],[GS]]&gt;=GS_TO_QUALIFY,1,0),0)</f>
        <v>0</v>
      </c>
      <c r="AB548" s="279">
        <f>IF(tbl2020POS[[#This Row],[QUALP]]=1,IF(tbl2020POS[[#This Row],[G]]-tbl2020POS[[#This Row],[GS]]&gt;=RP_APP_TO_QUALIFY,1,0),0)</f>
        <v>0</v>
      </c>
      <c r="AC548" s="279" t="e">
        <f>IF(tbl2020POS[[#This Row],[C]]&gt;=GAMES_TO_QUALIFY,1,IF(tbl2020POS[[#This Row],[PRIMPOS]]="C",1,0))</f>
        <v>#REF!</v>
      </c>
      <c r="AD548" s="279" t="e">
        <f>IF(tbl2020POS[[#This Row],[1B]]&gt;=GAMES_TO_QUALIFY,1,IF(tbl2020POS[[#This Row],[PRIMPOS]]="1B",1,0))</f>
        <v>#REF!</v>
      </c>
      <c r="AE548" s="279" t="e">
        <f>IF(tbl2020POS[[#This Row],[2B]]&gt;=GAMES_TO_QUALIFY,1,IF(tbl2020POS[[#This Row],[PRIMPOS]]="2B",1,0))</f>
        <v>#REF!</v>
      </c>
      <c r="AF548" s="279" t="e">
        <f>IF(tbl2020POS[[#This Row],[3B]]&gt;=GAMES_TO_QUALIFY,1,IF(tbl2020POS[[#This Row],[PRIMPOS]]="3B",1,0))</f>
        <v>#REF!</v>
      </c>
      <c r="AG548" s="279" t="e">
        <f>IF(tbl2020POS[[#This Row],[SS]]&gt;=GAMES_TO_QUALIFY,1,IF(tbl2020POS[[#This Row],[PRIMPOS]]="SS",1,0))</f>
        <v>#REF!</v>
      </c>
      <c r="AH548" s="279" t="e">
        <f>IF(tbl2020POS[[#This Row],[LF]]&gt;=GAMES_TO_QUALIFY,1,0)</f>
        <v>#REF!</v>
      </c>
      <c r="AI548" s="279" t="e">
        <f>IF(tbl2020POS[[#This Row],[CF]]&gt;=GAMES_TO_QUALIFY,1,0)</f>
        <v>#REF!</v>
      </c>
      <c r="AJ548" s="279" t="e">
        <f>IF(tbl2020POS[[#This Row],[RF]]&gt;=GAMES_TO_QUALIFY,1,0)</f>
        <v>#REF!</v>
      </c>
      <c r="AK548" s="279" t="e">
        <f>IF(tbl2020POS[[#This Row],[OF]]&gt;=GAMES_TO_QUALIFY,1,IF(tbl2020POS[[#This Row],[PRIMPOS]]="OF",1,0))</f>
        <v>#REF!</v>
      </c>
      <c r="AL548" s="279" t="e">
        <f>IF(tbl2020POS[[#This Row],[DH]]&gt;=GAMES_TO_QUALIFY,1,IF(tbl2020POS[[#This Row],[PRIMPOS]]="DH",1,0))</f>
        <v>#REF!</v>
      </c>
      <c r="AM548" s="279" t="e" cm="1">
        <f t="array" aca="1" ref="AM5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8" s="280" t="str">
        <f>IFERROR(LEFT(tbl2020POS[[#This Row],[POSROUGH]],LEN(tbl2020POS[[#This Row],[POSROUGH]])-1),"")</f>
        <v/>
      </c>
      <c r="AP54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9" spans="1:42" x14ac:dyDescent="0.3">
      <c r="A549" s="277">
        <v>546</v>
      </c>
      <c r="B549" t="s">
        <v>21108</v>
      </c>
      <c r="C549" s="277">
        <v>30</v>
      </c>
      <c r="D549" s="278" t="s">
        <v>1372</v>
      </c>
      <c r="E549" s="277">
        <v>4</v>
      </c>
      <c r="F549" s="277">
        <v>16</v>
      </c>
      <c r="G549" s="277">
        <v>13</v>
      </c>
      <c r="H549" s="277">
        <v>16</v>
      </c>
      <c r="I549" s="277">
        <v>14</v>
      </c>
      <c r="J549" s="277">
        <v>0</v>
      </c>
      <c r="K549" s="277">
        <v>14</v>
      </c>
      <c r="L549" s="277">
        <v>0</v>
      </c>
      <c r="M549" s="277">
        <v>0</v>
      </c>
      <c r="N549" s="277">
        <v>0</v>
      </c>
      <c r="O549" s="277">
        <v>0</v>
      </c>
      <c r="P549" s="277">
        <v>0</v>
      </c>
      <c r="Q549" s="277">
        <v>0</v>
      </c>
      <c r="R549" s="277">
        <v>0</v>
      </c>
      <c r="S549" s="277">
        <v>0</v>
      </c>
      <c r="T549" s="277">
        <v>1</v>
      </c>
      <c r="U549" s="277">
        <v>2</v>
      </c>
      <c r="V549" s="277">
        <v>0</v>
      </c>
      <c r="W549" s="279" t="e">
        <f t="shared" si="8"/>
        <v>#REF!</v>
      </c>
      <c r="X549" s="279" t="s">
        <v>16129</v>
      </c>
      <c r="Y5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49" s="279">
        <f>IF(MAX(tbl2020POS[[#This Row],[P]:[PR]])=tbl2020POS[[#This Row],[P]],1,0)</f>
        <v>0</v>
      </c>
      <c r="AA549" s="279">
        <f>IF(tbl2020POS[[#This Row],[QUALP]]=1,IF(tbl2020POS[[#This Row],[GS]]&gt;=GS_TO_QUALIFY,1,0),0)</f>
        <v>0</v>
      </c>
      <c r="AB549" s="279">
        <f>IF(tbl2020POS[[#This Row],[QUALP]]=1,IF(tbl2020POS[[#This Row],[G]]-tbl2020POS[[#This Row],[GS]]&gt;=RP_APP_TO_QUALIFY,1,0),0)</f>
        <v>0</v>
      </c>
      <c r="AC549" s="279" t="e">
        <f>IF(tbl2020POS[[#This Row],[C]]&gt;=GAMES_TO_QUALIFY,1,IF(tbl2020POS[[#This Row],[PRIMPOS]]="C",1,0))</f>
        <v>#REF!</v>
      </c>
      <c r="AD549" s="279" t="e">
        <f>IF(tbl2020POS[[#This Row],[1B]]&gt;=GAMES_TO_QUALIFY,1,IF(tbl2020POS[[#This Row],[PRIMPOS]]="1B",1,0))</f>
        <v>#REF!</v>
      </c>
      <c r="AE549" s="279" t="e">
        <f>IF(tbl2020POS[[#This Row],[2B]]&gt;=GAMES_TO_QUALIFY,1,IF(tbl2020POS[[#This Row],[PRIMPOS]]="2B",1,0))</f>
        <v>#REF!</v>
      </c>
      <c r="AF549" s="279" t="e">
        <f>IF(tbl2020POS[[#This Row],[3B]]&gt;=GAMES_TO_QUALIFY,1,IF(tbl2020POS[[#This Row],[PRIMPOS]]="3B",1,0))</f>
        <v>#REF!</v>
      </c>
      <c r="AG549" s="279" t="e">
        <f>IF(tbl2020POS[[#This Row],[SS]]&gt;=GAMES_TO_QUALIFY,1,IF(tbl2020POS[[#This Row],[PRIMPOS]]="SS",1,0))</f>
        <v>#REF!</v>
      </c>
      <c r="AH549" s="279" t="e">
        <f>IF(tbl2020POS[[#This Row],[LF]]&gt;=GAMES_TO_QUALIFY,1,0)</f>
        <v>#REF!</v>
      </c>
      <c r="AI549" s="279" t="e">
        <f>IF(tbl2020POS[[#This Row],[CF]]&gt;=GAMES_TO_QUALIFY,1,0)</f>
        <v>#REF!</v>
      </c>
      <c r="AJ549" s="279" t="e">
        <f>IF(tbl2020POS[[#This Row],[RF]]&gt;=GAMES_TO_QUALIFY,1,0)</f>
        <v>#REF!</v>
      </c>
      <c r="AK549" s="279" t="e">
        <f>IF(tbl2020POS[[#This Row],[OF]]&gt;=GAMES_TO_QUALIFY,1,IF(tbl2020POS[[#This Row],[PRIMPOS]]="OF",1,0))</f>
        <v>#REF!</v>
      </c>
      <c r="AL549" s="279" t="e">
        <f>IF(tbl2020POS[[#This Row],[DH]]&gt;=GAMES_TO_QUALIFY,1,IF(tbl2020POS[[#This Row],[PRIMPOS]]="DH",1,0))</f>
        <v>#REF!</v>
      </c>
      <c r="AM549" s="279" t="e" cm="1">
        <f t="array" aca="1" ref="AM5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9" s="280" t="str">
        <f>IFERROR(LEFT(tbl2020POS[[#This Row],[POSROUGH]],LEN(tbl2020POS[[#This Row],[POSROUGH]])-1),"")</f>
        <v/>
      </c>
      <c r="AP54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0" spans="1:42" x14ac:dyDescent="0.3">
      <c r="A550" s="277">
        <v>547</v>
      </c>
      <c r="B550" t="s">
        <v>21109</v>
      </c>
      <c r="C550" s="277">
        <v>26</v>
      </c>
      <c r="D550" s="278" t="s">
        <v>1402</v>
      </c>
      <c r="E550" s="277" t="s">
        <v>20557</v>
      </c>
      <c r="F550" s="277">
        <v>18</v>
      </c>
      <c r="G550" s="277">
        <v>0</v>
      </c>
      <c r="H550" s="277">
        <v>0</v>
      </c>
      <c r="I550" s="277">
        <v>18</v>
      </c>
      <c r="J550" s="277">
        <v>18</v>
      </c>
      <c r="K550" s="277">
        <v>0</v>
      </c>
      <c r="L550" s="277">
        <v>0</v>
      </c>
      <c r="M550" s="277">
        <v>0</v>
      </c>
      <c r="N550" s="277">
        <v>0</v>
      </c>
      <c r="O550" s="277">
        <v>0</v>
      </c>
      <c r="P550" s="277">
        <v>0</v>
      </c>
      <c r="Q550" s="277">
        <v>0</v>
      </c>
      <c r="R550" s="277">
        <v>0</v>
      </c>
      <c r="S550" s="277">
        <v>0</v>
      </c>
      <c r="T550" s="277">
        <v>0</v>
      </c>
      <c r="U550" s="277">
        <v>0</v>
      </c>
      <c r="V550" s="277">
        <v>0</v>
      </c>
      <c r="W550" s="279" t="e">
        <f t="shared" si="8"/>
        <v>#REF!</v>
      </c>
      <c r="X550" s="279" t="s">
        <v>21935</v>
      </c>
      <c r="Y5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0" s="279">
        <f>IF(MAX(tbl2020POS[[#This Row],[P]:[PR]])=tbl2020POS[[#This Row],[P]],1,0)</f>
        <v>1</v>
      </c>
      <c r="AA550" s="279">
        <f>IF(tbl2020POS[[#This Row],[QUALP]]=1,IF(tbl2020POS[[#This Row],[GS]]&gt;=GS_TO_QUALIFY,1,0),0)</f>
        <v>0</v>
      </c>
      <c r="AB550" s="279">
        <f>IF(tbl2020POS[[#This Row],[QUALP]]=1,IF(tbl2020POS[[#This Row],[G]]-tbl2020POS[[#This Row],[GS]]&gt;=RP_APP_TO_QUALIFY,1,0),0)</f>
        <v>1</v>
      </c>
      <c r="AC550" s="279" t="e">
        <f>IF(tbl2020POS[[#This Row],[C]]&gt;=GAMES_TO_QUALIFY,1,IF(tbl2020POS[[#This Row],[PRIMPOS]]="C",1,0))</f>
        <v>#REF!</v>
      </c>
      <c r="AD550" s="279" t="e">
        <f>IF(tbl2020POS[[#This Row],[1B]]&gt;=GAMES_TO_QUALIFY,1,IF(tbl2020POS[[#This Row],[PRIMPOS]]="1B",1,0))</f>
        <v>#REF!</v>
      </c>
      <c r="AE550" s="279" t="e">
        <f>IF(tbl2020POS[[#This Row],[2B]]&gt;=GAMES_TO_QUALIFY,1,IF(tbl2020POS[[#This Row],[PRIMPOS]]="2B",1,0))</f>
        <v>#REF!</v>
      </c>
      <c r="AF550" s="279" t="e">
        <f>IF(tbl2020POS[[#This Row],[3B]]&gt;=GAMES_TO_QUALIFY,1,IF(tbl2020POS[[#This Row],[PRIMPOS]]="3B",1,0))</f>
        <v>#REF!</v>
      </c>
      <c r="AG550" s="279" t="e">
        <f>IF(tbl2020POS[[#This Row],[SS]]&gt;=GAMES_TO_QUALIFY,1,IF(tbl2020POS[[#This Row],[PRIMPOS]]="SS",1,0))</f>
        <v>#REF!</v>
      </c>
      <c r="AH550" s="279" t="e">
        <f>IF(tbl2020POS[[#This Row],[LF]]&gt;=GAMES_TO_QUALIFY,1,0)</f>
        <v>#REF!</v>
      </c>
      <c r="AI550" s="279" t="e">
        <f>IF(tbl2020POS[[#This Row],[CF]]&gt;=GAMES_TO_QUALIFY,1,0)</f>
        <v>#REF!</v>
      </c>
      <c r="AJ550" s="279" t="e">
        <f>IF(tbl2020POS[[#This Row],[RF]]&gt;=GAMES_TO_QUALIFY,1,0)</f>
        <v>#REF!</v>
      </c>
      <c r="AK550" s="279" t="e">
        <f>IF(tbl2020POS[[#This Row],[OF]]&gt;=GAMES_TO_QUALIFY,1,IF(tbl2020POS[[#This Row],[PRIMPOS]]="OF",1,0))</f>
        <v>#REF!</v>
      </c>
      <c r="AL550" s="279" t="e">
        <f>IF(tbl2020POS[[#This Row],[DH]]&gt;=GAMES_TO_QUALIFY,1,IF(tbl2020POS[[#This Row],[PRIMPOS]]="DH",1,0))</f>
        <v>#REF!</v>
      </c>
      <c r="AM550" s="279" t="str" cm="1">
        <f t="array" aca="1" ref="AM5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0" s="280" t="str">
        <f>IFERROR(LEFT(tbl2020POS[[#This Row],[POSROUGH]],LEN(tbl2020POS[[#This Row],[POSROUGH]])-1),"")</f>
        <v/>
      </c>
      <c r="AP55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1" spans="1:42" x14ac:dyDescent="0.3">
      <c r="A551" s="277">
        <v>548</v>
      </c>
      <c r="B551" t="s">
        <v>21110</v>
      </c>
      <c r="C551" s="277">
        <v>24</v>
      </c>
      <c r="D551" s="278" t="s">
        <v>1405</v>
      </c>
      <c r="E551" s="277" t="s">
        <v>20557</v>
      </c>
      <c r="F551" s="277">
        <v>15</v>
      </c>
      <c r="G551" s="277">
        <v>1</v>
      </c>
      <c r="H551" s="277">
        <v>15</v>
      </c>
      <c r="I551" s="277">
        <v>10</v>
      </c>
      <c r="J551" s="277">
        <v>0</v>
      </c>
      <c r="K551" s="277">
        <v>0</v>
      </c>
      <c r="L551" s="277">
        <v>0</v>
      </c>
      <c r="M551" s="277">
        <v>0</v>
      </c>
      <c r="N551" s="277">
        <v>0</v>
      </c>
      <c r="O551" s="277">
        <v>0</v>
      </c>
      <c r="P551" s="277">
        <v>0</v>
      </c>
      <c r="Q551" s="277">
        <v>10</v>
      </c>
      <c r="R551" s="277">
        <v>0</v>
      </c>
      <c r="S551" s="277">
        <v>10</v>
      </c>
      <c r="T551" s="277">
        <v>4</v>
      </c>
      <c r="U551" s="277">
        <v>3</v>
      </c>
      <c r="V551" s="277">
        <v>6</v>
      </c>
      <c r="W551" s="279" t="e">
        <f t="shared" si="8"/>
        <v>#REF!</v>
      </c>
      <c r="X551" s="279" t="s">
        <v>21936</v>
      </c>
      <c r="Y5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51" s="279">
        <f>IF(MAX(tbl2020POS[[#This Row],[P]:[PR]])=tbl2020POS[[#This Row],[P]],1,0)</f>
        <v>0</v>
      </c>
      <c r="AA551" s="279">
        <f>IF(tbl2020POS[[#This Row],[QUALP]]=1,IF(tbl2020POS[[#This Row],[GS]]&gt;=GS_TO_QUALIFY,1,0),0)</f>
        <v>0</v>
      </c>
      <c r="AB551" s="279">
        <f>IF(tbl2020POS[[#This Row],[QUALP]]=1,IF(tbl2020POS[[#This Row],[G]]-tbl2020POS[[#This Row],[GS]]&gt;=RP_APP_TO_QUALIFY,1,0),0)</f>
        <v>0</v>
      </c>
      <c r="AC551" s="279" t="e">
        <f>IF(tbl2020POS[[#This Row],[C]]&gt;=GAMES_TO_QUALIFY,1,IF(tbl2020POS[[#This Row],[PRIMPOS]]="C",1,0))</f>
        <v>#REF!</v>
      </c>
      <c r="AD551" s="279" t="e">
        <f>IF(tbl2020POS[[#This Row],[1B]]&gt;=GAMES_TO_QUALIFY,1,IF(tbl2020POS[[#This Row],[PRIMPOS]]="1B",1,0))</f>
        <v>#REF!</v>
      </c>
      <c r="AE551" s="279" t="e">
        <f>IF(tbl2020POS[[#This Row],[2B]]&gt;=GAMES_TO_QUALIFY,1,IF(tbl2020POS[[#This Row],[PRIMPOS]]="2B",1,0))</f>
        <v>#REF!</v>
      </c>
      <c r="AF551" s="279" t="e">
        <f>IF(tbl2020POS[[#This Row],[3B]]&gt;=GAMES_TO_QUALIFY,1,IF(tbl2020POS[[#This Row],[PRIMPOS]]="3B",1,0))</f>
        <v>#REF!</v>
      </c>
      <c r="AG551" s="279" t="e">
        <f>IF(tbl2020POS[[#This Row],[SS]]&gt;=GAMES_TO_QUALIFY,1,IF(tbl2020POS[[#This Row],[PRIMPOS]]="SS",1,0))</f>
        <v>#REF!</v>
      </c>
      <c r="AH551" s="279" t="e">
        <f>IF(tbl2020POS[[#This Row],[LF]]&gt;=GAMES_TO_QUALIFY,1,0)</f>
        <v>#REF!</v>
      </c>
      <c r="AI551" s="279" t="e">
        <f>IF(tbl2020POS[[#This Row],[CF]]&gt;=GAMES_TO_QUALIFY,1,0)</f>
        <v>#REF!</v>
      </c>
      <c r="AJ551" s="279" t="e">
        <f>IF(tbl2020POS[[#This Row],[RF]]&gt;=GAMES_TO_QUALIFY,1,0)</f>
        <v>#REF!</v>
      </c>
      <c r="AK551" s="279" t="e">
        <f>IF(tbl2020POS[[#This Row],[OF]]&gt;=GAMES_TO_QUALIFY,1,IF(tbl2020POS[[#This Row],[PRIMPOS]]="OF",1,0))</f>
        <v>#REF!</v>
      </c>
      <c r="AL551" s="279" t="e">
        <f>IF(tbl2020POS[[#This Row],[DH]]&gt;=GAMES_TO_QUALIFY,1,IF(tbl2020POS[[#This Row],[PRIMPOS]]="DH",1,0))</f>
        <v>#REF!</v>
      </c>
      <c r="AM551" s="279" t="e" cm="1">
        <f t="array" aca="1" ref="AM5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1" s="280" t="str">
        <f>IFERROR(LEFT(tbl2020POS[[#This Row],[POSROUGH]],LEN(tbl2020POS[[#This Row],[POSROUGH]])-1),"")</f>
        <v/>
      </c>
      <c r="AP55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2" spans="1:42" x14ac:dyDescent="0.3">
      <c r="A552" s="277">
        <v>549</v>
      </c>
      <c r="B552" t="s">
        <v>21111</v>
      </c>
      <c r="C552" s="277">
        <v>40</v>
      </c>
      <c r="D552" s="278" t="s">
        <v>1565</v>
      </c>
      <c r="E552" s="277">
        <v>16</v>
      </c>
      <c r="F552" s="277">
        <v>8</v>
      </c>
      <c r="G552" s="277">
        <v>8</v>
      </c>
      <c r="H552" s="277">
        <v>0</v>
      </c>
      <c r="I552" s="277">
        <v>8</v>
      </c>
      <c r="J552" s="277">
        <v>8</v>
      </c>
      <c r="K552" s="277">
        <v>0</v>
      </c>
      <c r="L552" s="277">
        <v>0</v>
      </c>
      <c r="M552" s="277">
        <v>0</v>
      </c>
      <c r="N552" s="277">
        <v>0</v>
      </c>
      <c r="O552" s="277">
        <v>0</v>
      </c>
      <c r="P552" s="277">
        <v>0</v>
      </c>
      <c r="Q552" s="277">
        <v>0</v>
      </c>
      <c r="R552" s="277">
        <v>0</v>
      </c>
      <c r="S552" s="277">
        <v>0</v>
      </c>
      <c r="T552" s="277">
        <v>0</v>
      </c>
      <c r="U552" s="277">
        <v>0</v>
      </c>
      <c r="V552" s="277">
        <v>0</v>
      </c>
      <c r="W552" s="279" t="e">
        <f t="shared" si="8"/>
        <v>#REF!</v>
      </c>
      <c r="X552" s="279" t="s">
        <v>11097</v>
      </c>
      <c r="Y5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2" s="279">
        <f>IF(MAX(tbl2020POS[[#This Row],[P]:[PR]])=tbl2020POS[[#This Row],[P]],1,0)</f>
        <v>1</v>
      </c>
      <c r="AA552" s="279">
        <f>IF(tbl2020POS[[#This Row],[QUALP]]=1,IF(tbl2020POS[[#This Row],[GS]]&gt;=GS_TO_QUALIFY,1,0),0)</f>
        <v>0</v>
      </c>
      <c r="AB552" s="279">
        <f>IF(tbl2020POS[[#This Row],[QUALP]]=1,IF(tbl2020POS[[#This Row],[G]]-tbl2020POS[[#This Row],[GS]]&gt;=RP_APP_TO_QUALIFY,1,0),0)</f>
        <v>0</v>
      </c>
      <c r="AC552" s="279" t="e">
        <f>IF(tbl2020POS[[#This Row],[C]]&gt;=GAMES_TO_QUALIFY,1,IF(tbl2020POS[[#This Row],[PRIMPOS]]="C",1,0))</f>
        <v>#REF!</v>
      </c>
      <c r="AD552" s="279" t="e">
        <f>IF(tbl2020POS[[#This Row],[1B]]&gt;=GAMES_TO_QUALIFY,1,IF(tbl2020POS[[#This Row],[PRIMPOS]]="1B",1,0))</f>
        <v>#REF!</v>
      </c>
      <c r="AE552" s="279" t="e">
        <f>IF(tbl2020POS[[#This Row],[2B]]&gt;=GAMES_TO_QUALIFY,1,IF(tbl2020POS[[#This Row],[PRIMPOS]]="2B",1,0))</f>
        <v>#REF!</v>
      </c>
      <c r="AF552" s="279" t="e">
        <f>IF(tbl2020POS[[#This Row],[3B]]&gt;=GAMES_TO_QUALIFY,1,IF(tbl2020POS[[#This Row],[PRIMPOS]]="3B",1,0))</f>
        <v>#REF!</v>
      </c>
      <c r="AG552" s="279" t="e">
        <f>IF(tbl2020POS[[#This Row],[SS]]&gt;=GAMES_TO_QUALIFY,1,IF(tbl2020POS[[#This Row],[PRIMPOS]]="SS",1,0))</f>
        <v>#REF!</v>
      </c>
      <c r="AH552" s="279" t="e">
        <f>IF(tbl2020POS[[#This Row],[LF]]&gt;=GAMES_TO_QUALIFY,1,0)</f>
        <v>#REF!</v>
      </c>
      <c r="AI552" s="279" t="e">
        <f>IF(tbl2020POS[[#This Row],[CF]]&gt;=GAMES_TO_QUALIFY,1,0)</f>
        <v>#REF!</v>
      </c>
      <c r="AJ552" s="279" t="e">
        <f>IF(tbl2020POS[[#This Row],[RF]]&gt;=GAMES_TO_QUALIFY,1,0)</f>
        <v>#REF!</v>
      </c>
      <c r="AK552" s="279" t="e">
        <f>IF(tbl2020POS[[#This Row],[OF]]&gt;=GAMES_TO_QUALIFY,1,IF(tbl2020POS[[#This Row],[PRIMPOS]]="OF",1,0))</f>
        <v>#REF!</v>
      </c>
      <c r="AL552" s="279" t="e">
        <f>IF(tbl2020POS[[#This Row],[DH]]&gt;=GAMES_TO_QUALIFY,1,IF(tbl2020POS[[#This Row],[PRIMPOS]]="DH",1,0))</f>
        <v>#REF!</v>
      </c>
      <c r="AM552" s="279" t="str" cm="1">
        <f t="array" aca="1" ref="AM5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2" s="280" t="str">
        <f>IFERROR(LEFT(tbl2020POS[[#This Row],[POSROUGH]],LEN(tbl2020POS[[#This Row],[POSROUGH]])-1),"")</f>
        <v/>
      </c>
      <c r="AP55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53" spans="1:42" x14ac:dyDescent="0.3">
      <c r="A553" s="277">
        <v>550</v>
      </c>
      <c r="B553" t="s">
        <v>21112</v>
      </c>
      <c r="C553" s="277">
        <v>30</v>
      </c>
      <c r="D553" s="278" t="s">
        <v>20565</v>
      </c>
      <c r="E553" s="277">
        <v>3</v>
      </c>
      <c r="F553" s="277">
        <v>23</v>
      </c>
      <c r="G553" s="277">
        <v>0</v>
      </c>
      <c r="H553" s="277">
        <v>1</v>
      </c>
      <c r="I553" s="277">
        <v>23</v>
      </c>
      <c r="J553" s="277">
        <v>23</v>
      </c>
      <c r="K553" s="277">
        <v>0</v>
      </c>
      <c r="L553" s="277">
        <v>0</v>
      </c>
      <c r="M553" s="277">
        <v>0</v>
      </c>
      <c r="N553" s="277">
        <v>0</v>
      </c>
      <c r="O553" s="277">
        <v>0</v>
      </c>
      <c r="P553" s="277">
        <v>0</v>
      </c>
      <c r="Q553" s="277">
        <v>0</v>
      </c>
      <c r="R553" s="277">
        <v>0</v>
      </c>
      <c r="S553" s="277">
        <v>0</v>
      </c>
      <c r="T553" s="277">
        <v>0</v>
      </c>
      <c r="U553" s="277">
        <v>0</v>
      </c>
      <c r="V553" s="277">
        <v>0</v>
      </c>
      <c r="W553" s="279" t="e">
        <f t="shared" si="8"/>
        <v>#REF!</v>
      </c>
      <c r="X553" s="279" t="s">
        <v>16139</v>
      </c>
      <c r="Y5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3" s="279">
        <f>IF(MAX(tbl2020POS[[#This Row],[P]:[PR]])=tbl2020POS[[#This Row],[P]],1,0)</f>
        <v>1</v>
      </c>
      <c r="AA553" s="279">
        <f>IF(tbl2020POS[[#This Row],[QUALP]]=1,IF(tbl2020POS[[#This Row],[GS]]&gt;=GS_TO_QUALIFY,1,0),0)</f>
        <v>0</v>
      </c>
      <c r="AB553" s="279">
        <f>IF(tbl2020POS[[#This Row],[QUALP]]=1,IF(tbl2020POS[[#This Row],[G]]-tbl2020POS[[#This Row],[GS]]&gt;=RP_APP_TO_QUALIFY,1,0),0)</f>
        <v>1</v>
      </c>
      <c r="AC553" s="279" t="e">
        <f>IF(tbl2020POS[[#This Row],[C]]&gt;=GAMES_TO_QUALIFY,1,IF(tbl2020POS[[#This Row],[PRIMPOS]]="C",1,0))</f>
        <v>#REF!</v>
      </c>
      <c r="AD553" s="279" t="e">
        <f>IF(tbl2020POS[[#This Row],[1B]]&gt;=GAMES_TO_QUALIFY,1,IF(tbl2020POS[[#This Row],[PRIMPOS]]="1B",1,0))</f>
        <v>#REF!</v>
      </c>
      <c r="AE553" s="279" t="e">
        <f>IF(tbl2020POS[[#This Row],[2B]]&gt;=GAMES_TO_QUALIFY,1,IF(tbl2020POS[[#This Row],[PRIMPOS]]="2B",1,0))</f>
        <v>#REF!</v>
      </c>
      <c r="AF553" s="279" t="e">
        <f>IF(tbl2020POS[[#This Row],[3B]]&gt;=GAMES_TO_QUALIFY,1,IF(tbl2020POS[[#This Row],[PRIMPOS]]="3B",1,0))</f>
        <v>#REF!</v>
      </c>
      <c r="AG553" s="279" t="e">
        <f>IF(tbl2020POS[[#This Row],[SS]]&gt;=GAMES_TO_QUALIFY,1,IF(tbl2020POS[[#This Row],[PRIMPOS]]="SS",1,0))</f>
        <v>#REF!</v>
      </c>
      <c r="AH553" s="279" t="e">
        <f>IF(tbl2020POS[[#This Row],[LF]]&gt;=GAMES_TO_QUALIFY,1,0)</f>
        <v>#REF!</v>
      </c>
      <c r="AI553" s="279" t="e">
        <f>IF(tbl2020POS[[#This Row],[CF]]&gt;=GAMES_TO_QUALIFY,1,0)</f>
        <v>#REF!</v>
      </c>
      <c r="AJ553" s="279" t="e">
        <f>IF(tbl2020POS[[#This Row],[RF]]&gt;=GAMES_TO_QUALIFY,1,0)</f>
        <v>#REF!</v>
      </c>
      <c r="AK553" s="279" t="e">
        <f>IF(tbl2020POS[[#This Row],[OF]]&gt;=GAMES_TO_QUALIFY,1,IF(tbl2020POS[[#This Row],[PRIMPOS]]="OF",1,0))</f>
        <v>#REF!</v>
      </c>
      <c r="AL553" s="279" t="e">
        <f>IF(tbl2020POS[[#This Row],[DH]]&gt;=GAMES_TO_QUALIFY,1,IF(tbl2020POS[[#This Row],[PRIMPOS]]="DH",1,0))</f>
        <v>#REF!</v>
      </c>
      <c r="AM553" s="279" t="str" cm="1">
        <f t="array" aca="1" ref="AM5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3" s="280" t="str">
        <f>IFERROR(LEFT(tbl2020POS[[#This Row],[POSROUGH]],LEN(tbl2020POS[[#This Row],[POSROUGH]])-1),"")</f>
        <v/>
      </c>
      <c r="AP55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4" spans="1:42" x14ac:dyDescent="0.3">
      <c r="A554" s="277">
        <v>551</v>
      </c>
      <c r="B554" t="s">
        <v>21113</v>
      </c>
      <c r="C554" s="277">
        <v>26</v>
      </c>
      <c r="D554" s="278" t="s">
        <v>1526</v>
      </c>
      <c r="E554" s="277">
        <v>2</v>
      </c>
      <c r="F554" s="277">
        <v>36</v>
      </c>
      <c r="G554" s="277">
        <v>27</v>
      </c>
      <c r="H554" s="277">
        <v>36</v>
      </c>
      <c r="I554" s="277">
        <v>34</v>
      </c>
      <c r="J554" s="277">
        <v>0</v>
      </c>
      <c r="K554" s="277">
        <v>0</v>
      </c>
      <c r="L554" s="277">
        <v>0</v>
      </c>
      <c r="M554" s="277">
        <v>0</v>
      </c>
      <c r="N554" s="277">
        <v>0</v>
      </c>
      <c r="O554" s="277">
        <v>0</v>
      </c>
      <c r="P554" s="277">
        <v>14</v>
      </c>
      <c r="Q554" s="277">
        <v>10</v>
      </c>
      <c r="R554" s="277">
        <v>13</v>
      </c>
      <c r="S554" s="277">
        <v>34</v>
      </c>
      <c r="T554" s="277">
        <v>1</v>
      </c>
      <c r="U554" s="277">
        <v>3</v>
      </c>
      <c r="V554" s="277">
        <v>2</v>
      </c>
      <c r="W554" s="279" t="e">
        <f t="shared" si="8"/>
        <v>#REF!</v>
      </c>
      <c r="X554" s="279" t="s">
        <v>16134</v>
      </c>
      <c r="Y5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54" s="279">
        <f>IF(MAX(tbl2020POS[[#This Row],[P]:[PR]])=tbl2020POS[[#This Row],[P]],1,0)</f>
        <v>0</v>
      </c>
      <c r="AA554" s="279">
        <f>IF(tbl2020POS[[#This Row],[QUALP]]=1,IF(tbl2020POS[[#This Row],[GS]]&gt;=GS_TO_QUALIFY,1,0),0)</f>
        <v>0</v>
      </c>
      <c r="AB554" s="279">
        <f>IF(tbl2020POS[[#This Row],[QUALP]]=1,IF(tbl2020POS[[#This Row],[G]]-tbl2020POS[[#This Row],[GS]]&gt;=RP_APP_TO_QUALIFY,1,0),0)</f>
        <v>0</v>
      </c>
      <c r="AC554" s="279" t="e">
        <f>IF(tbl2020POS[[#This Row],[C]]&gt;=GAMES_TO_QUALIFY,1,IF(tbl2020POS[[#This Row],[PRIMPOS]]="C",1,0))</f>
        <v>#REF!</v>
      </c>
      <c r="AD554" s="279" t="e">
        <f>IF(tbl2020POS[[#This Row],[1B]]&gt;=GAMES_TO_QUALIFY,1,IF(tbl2020POS[[#This Row],[PRIMPOS]]="1B",1,0))</f>
        <v>#REF!</v>
      </c>
      <c r="AE554" s="279" t="e">
        <f>IF(tbl2020POS[[#This Row],[2B]]&gt;=GAMES_TO_QUALIFY,1,IF(tbl2020POS[[#This Row],[PRIMPOS]]="2B",1,0))</f>
        <v>#REF!</v>
      </c>
      <c r="AF554" s="279" t="e">
        <f>IF(tbl2020POS[[#This Row],[3B]]&gt;=GAMES_TO_QUALIFY,1,IF(tbl2020POS[[#This Row],[PRIMPOS]]="3B",1,0))</f>
        <v>#REF!</v>
      </c>
      <c r="AG554" s="279" t="e">
        <f>IF(tbl2020POS[[#This Row],[SS]]&gt;=GAMES_TO_QUALIFY,1,IF(tbl2020POS[[#This Row],[PRIMPOS]]="SS",1,0))</f>
        <v>#REF!</v>
      </c>
      <c r="AH554" s="279" t="e">
        <f>IF(tbl2020POS[[#This Row],[LF]]&gt;=GAMES_TO_QUALIFY,1,0)</f>
        <v>#REF!</v>
      </c>
      <c r="AI554" s="279" t="e">
        <f>IF(tbl2020POS[[#This Row],[CF]]&gt;=GAMES_TO_QUALIFY,1,0)</f>
        <v>#REF!</v>
      </c>
      <c r="AJ554" s="279" t="e">
        <f>IF(tbl2020POS[[#This Row],[RF]]&gt;=GAMES_TO_QUALIFY,1,0)</f>
        <v>#REF!</v>
      </c>
      <c r="AK554" s="279" t="e">
        <f>IF(tbl2020POS[[#This Row],[OF]]&gt;=GAMES_TO_QUALIFY,1,IF(tbl2020POS[[#This Row],[PRIMPOS]]="OF",1,0))</f>
        <v>#REF!</v>
      </c>
      <c r="AL554" s="279" t="e">
        <f>IF(tbl2020POS[[#This Row],[DH]]&gt;=GAMES_TO_QUALIFY,1,IF(tbl2020POS[[#This Row],[PRIMPOS]]="DH",1,0))</f>
        <v>#REF!</v>
      </c>
      <c r="AM554" s="279" t="e" cm="1">
        <f t="array" aca="1" ref="AM5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4" s="280" t="str">
        <f>IFERROR(LEFT(tbl2020POS[[#This Row],[POSROUGH]],LEN(tbl2020POS[[#This Row],[POSROUGH]])-1),"")</f>
        <v/>
      </c>
      <c r="AP55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5" spans="1:42" x14ac:dyDescent="0.3">
      <c r="A555" s="277">
        <v>552</v>
      </c>
      <c r="B555" t="s">
        <v>21114</v>
      </c>
      <c r="C555" s="277">
        <v>36</v>
      </c>
      <c r="D555" s="278" t="s">
        <v>1392</v>
      </c>
      <c r="E555" s="277">
        <v>3</v>
      </c>
      <c r="F555" s="277">
        <v>13</v>
      </c>
      <c r="G555" s="277">
        <v>0</v>
      </c>
      <c r="H555" s="277">
        <v>0</v>
      </c>
      <c r="I555" s="277">
        <v>13</v>
      </c>
      <c r="J555" s="277">
        <v>13</v>
      </c>
      <c r="K555" s="277">
        <v>0</v>
      </c>
      <c r="L555" s="277">
        <v>0</v>
      </c>
      <c r="M555" s="277">
        <v>0</v>
      </c>
      <c r="N555" s="277">
        <v>0</v>
      </c>
      <c r="O555" s="277">
        <v>0</v>
      </c>
      <c r="P555" s="277">
        <v>0</v>
      </c>
      <c r="Q555" s="277">
        <v>0</v>
      </c>
      <c r="R555" s="277">
        <v>0</v>
      </c>
      <c r="S555" s="277">
        <v>0</v>
      </c>
      <c r="T555" s="277">
        <v>0</v>
      </c>
      <c r="U555" s="277">
        <v>0</v>
      </c>
      <c r="V555" s="277">
        <v>0</v>
      </c>
      <c r="W555" s="279" t="e">
        <f t="shared" si="8"/>
        <v>#REF!</v>
      </c>
      <c r="X555" s="279" t="s">
        <v>14111</v>
      </c>
      <c r="Y5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5" s="279">
        <f>IF(MAX(tbl2020POS[[#This Row],[P]:[PR]])=tbl2020POS[[#This Row],[P]],1,0)</f>
        <v>1</v>
      </c>
      <c r="AA555" s="279">
        <f>IF(tbl2020POS[[#This Row],[QUALP]]=1,IF(tbl2020POS[[#This Row],[GS]]&gt;=GS_TO_QUALIFY,1,0),0)</f>
        <v>0</v>
      </c>
      <c r="AB555" s="279">
        <f>IF(tbl2020POS[[#This Row],[QUALP]]=1,IF(tbl2020POS[[#This Row],[G]]-tbl2020POS[[#This Row],[GS]]&gt;=RP_APP_TO_QUALIFY,1,0),0)</f>
        <v>1</v>
      </c>
      <c r="AC555" s="279" t="e">
        <f>IF(tbl2020POS[[#This Row],[C]]&gt;=GAMES_TO_QUALIFY,1,IF(tbl2020POS[[#This Row],[PRIMPOS]]="C",1,0))</f>
        <v>#REF!</v>
      </c>
      <c r="AD555" s="279" t="e">
        <f>IF(tbl2020POS[[#This Row],[1B]]&gt;=GAMES_TO_QUALIFY,1,IF(tbl2020POS[[#This Row],[PRIMPOS]]="1B",1,0))</f>
        <v>#REF!</v>
      </c>
      <c r="AE555" s="279" t="e">
        <f>IF(tbl2020POS[[#This Row],[2B]]&gt;=GAMES_TO_QUALIFY,1,IF(tbl2020POS[[#This Row],[PRIMPOS]]="2B",1,0))</f>
        <v>#REF!</v>
      </c>
      <c r="AF555" s="279" t="e">
        <f>IF(tbl2020POS[[#This Row],[3B]]&gt;=GAMES_TO_QUALIFY,1,IF(tbl2020POS[[#This Row],[PRIMPOS]]="3B",1,0))</f>
        <v>#REF!</v>
      </c>
      <c r="AG555" s="279" t="e">
        <f>IF(tbl2020POS[[#This Row],[SS]]&gt;=GAMES_TO_QUALIFY,1,IF(tbl2020POS[[#This Row],[PRIMPOS]]="SS",1,0))</f>
        <v>#REF!</v>
      </c>
      <c r="AH555" s="279" t="e">
        <f>IF(tbl2020POS[[#This Row],[LF]]&gt;=GAMES_TO_QUALIFY,1,0)</f>
        <v>#REF!</v>
      </c>
      <c r="AI555" s="279" t="e">
        <f>IF(tbl2020POS[[#This Row],[CF]]&gt;=GAMES_TO_QUALIFY,1,0)</f>
        <v>#REF!</v>
      </c>
      <c r="AJ555" s="279" t="e">
        <f>IF(tbl2020POS[[#This Row],[RF]]&gt;=GAMES_TO_QUALIFY,1,0)</f>
        <v>#REF!</v>
      </c>
      <c r="AK555" s="279" t="e">
        <f>IF(tbl2020POS[[#This Row],[OF]]&gt;=GAMES_TO_QUALIFY,1,IF(tbl2020POS[[#This Row],[PRIMPOS]]="OF",1,0))</f>
        <v>#REF!</v>
      </c>
      <c r="AL555" s="279" t="e">
        <f>IF(tbl2020POS[[#This Row],[DH]]&gt;=GAMES_TO_QUALIFY,1,IF(tbl2020POS[[#This Row],[PRIMPOS]]="DH",1,0))</f>
        <v>#REF!</v>
      </c>
      <c r="AM555" s="279" t="str" cm="1">
        <f t="array" aca="1" ref="AM5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5" s="280" t="str">
        <f>IFERROR(LEFT(tbl2020POS[[#This Row],[POSROUGH]],LEN(tbl2020POS[[#This Row],[POSROUGH]])-1),"")</f>
        <v/>
      </c>
      <c r="AP55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6" spans="1:42" x14ac:dyDescent="0.3">
      <c r="A556" s="277">
        <v>553</v>
      </c>
      <c r="B556" t="s">
        <v>21115</v>
      </c>
      <c r="C556" s="277">
        <v>23</v>
      </c>
      <c r="D556" s="278" t="s">
        <v>1437</v>
      </c>
      <c r="E556" s="277">
        <v>2</v>
      </c>
      <c r="F556" s="277">
        <v>59</v>
      </c>
      <c r="G556" s="277">
        <v>59</v>
      </c>
      <c r="H556" s="277">
        <v>59</v>
      </c>
      <c r="I556" s="277">
        <v>49</v>
      </c>
      <c r="J556" s="277">
        <v>0</v>
      </c>
      <c r="K556" s="277">
        <v>0</v>
      </c>
      <c r="L556" s="277">
        <v>0</v>
      </c>
      <c r="M556" s="277">
        <v>49</v>
      </c>
      <c r="N556" s="277">
        <v>0</v>
      </c>
      <c r="O556" s="277">
        <v>0</v>
      </c>
      <c r="P556" s="277">
        <v>0</v>
      </c>
      <c r="Q556" s="277">
        <v>0</v>
      </c>
      <c r="R556" s="277">
        <v>0</v>
      </c>
      <c r="S556" s="277">
        <v>0</v>
      </c>
      <c r="T556" s="277">
        <v>10</v>
      </c>
      <c r="U556" s="277">
        <v>0</v>
      </c>
      <c r="V556" s="277">
        <v>0</v>
      </c>
      <c r="W556" s="279" t="e">
        <f t="shared" si="8"/>
        <v>#REF!</v>
      </c>
      <c r="X556" s="279" t="s">
        <v>15238</v>
      </c>
      <c r="Y5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56" s="279">
        <f>IF(MAX(tbl2020POS[[#This Row],[P]:[PR]])=tbl2020POS[[#This Row],[P]],1,0)</f>
        <v>0</v>
      </c>
      <c r="AA556" s="279">
        <f>IF(tbl2020POS[[#This Row],[QUALP]]=1,IF(tbl2020POS[[#This Row],[GS]]&gt;=GS_TO_QUALIFY,1,0),0)</f>
        <v>0</v>
      </c>
      <c r="AB556" s="279">
        <f>IF(tbl2020POS[[#This Row],[QUALP]]=1,IF(tbl2020POS[[#This Row],[G]]-tbl2020POS[[#This Row],[GS]]&gt;=RP_APP_TO_QUALIFY,1,0),0)</f>
        <v>0</v>
      </c>
      <c r="AC556" s="279" t="e">
        <f>IF(tbl2020POS[[#This Row],[C]]&gt;=GAMES_TO_QUALIFY,1,IF(tbl2020POS[[#This Row],[PRIMPOS]]="C",1,0))</f>
        <v>#REF!</v>
      </c>
      <c r="AD556" s="279" t="e">
        <f>IF(tbl2020POS[[#This Row],[1B]]&gt;=GAMES_TO_QUALIFY,1,IF(tbl2020POS[[#This Row],[PRIMPOS]]="1B",1,0))</f>
        <v>#REF!</v>
      </c>
      <c r="AE556" s="279" t="e">
        <f>IF(tbl2020POS[[#This Row],[2B]]&gt;=GAMES_TO_QUALIFY,1,IF(tbl2020POS[[#This Row],[PRIMPOS]]="2B",1,0))</f>
        <v>#REF!</v>
      </c>
      <c r="AF556" s="279" t="e">
        <f>IF(tbl2020POS[[#This Row],[3B]]&gt;=GAMES_TO_QUALIFY,1,IF(tbl2020POS[[#This Row],[PRIMPOS]]="3B",1,0))</f>
        <v>#REF!</v>
      </c>
      <c r="AG556" s="279" t="e">
        <f>IF(tbl2020POS[[#This Row],[SS]]&gt;=GAMES_TO_QUALIFY,1,IF(tbl2020POS[[#This Row],[PRIMPOS]]="SS",1,0))</f>
        <v>#REF!</v>
      </c>
      <c r="AH556" s="279" t="e">
        <f>IF(tbl2020POS[[#This Row],[LF]]&gt;=GAMES_TO_QUALIFY,1,0)</f>
        <v>#REF!</v>
      </c>
      <c r="AI556" s="279" t="e">
        <f>IF(tbl2020POS[[#This Row],[CF]]&gt;=GAMES_TO_QUALIFY,1,0)</f>
        <v>#REF!</v>
      </c>
      <c r="AJ556" s="279" t="e">
        <f>IF(tbl2020POS[[#This Row],[RF]]&gt;=GAMES_TO_QUALIFY,1,0)</f>
        <v>#REF!</v>
      </c>
      <c r="AK556" s="279" t="e">
        <f>IF(tbl2020POS[[#This Row],[OF]]&gt;=GAMES_TO_QUALIFY,1,IF(tbl2020POS[[#This Row],[PRIMPOS]]="OF",1,0))</f>
        <v>#REF!</v>
      </c>
      <c r="AL556" s="279" t="e">
        <f>IF(tbl2020POS[[#This Row],[DH]]&gt;=GAMES_TO_QUALIFY,1,IF(tbl2020POS[[#This Row],[PRIMPOS]]="DH",1,0))</f>
        <v>#REF!</v>
      </c>
      <c r="AM556" s="279" t="e" cm="1">
        <f t="array" aca="1" ref="AM5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6" s="280" t="str">
        <f>IFERROR(LEFT(tbl2020POS[[#This Row],[POSROUGH]],LEN(tbl2020POS[[#This Row],[POSROUGH]])-1),"")</f>
        <v/>
      </c>
      <c r="AP55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7" spans="1:42" x14ac:dyDescent="0.3">
      <c r="A557" s="277">
        <v>554</v>
      </c>
      <c r="B557" t="s">
        <v>21116</v>
      </c>
      <c r="C557" s="277">
        <v>23</v>
      </c>
      <c r="D557" s="278" t="s">
        <v>1481</v>
      </c>
      <c r="E557" s="277">
        <v>2</v>
      </c>
      <c r="F557" s="277">
        <v>48</v>
      </c>
      <c r="G557" s="277">
        <v>33</v>
      </c>
      <c r="H557" s="277">
        <v>48</v>
      </c>
      <c r="I557" s="277">
        <v>46</v>
      </c>
      <c r="J557" s="277">
        <v>0</v>
      </c>
      <c r="K557" s="277">
        <v>0</v>
      </c>
      <c r="L557" s="277">
        <v>0</v>
      </c>
      <c r="M557" s="277">
        <v>37</v>
      </c>
      <c r="N557" s="277">
        <v>6</v>
      </c>
      <c r="O557" s="277">
        <v>10</v>
      </c>
      <c r="P557" s="277">
        <v>1</v>
      </c>
      <c r="Q557" s="277">
        <v>1</v>
      </c>
      <c r="R557" s="277">
        <v>0</v>
      </c>
      <c r="S557" s="277">
        <v>2</v>
      </c>
      <c r="T557" s="277">
        <v>1</v>
      </c>
      <c r="U557" s="277">
        <v>3</v>
      </c>
      <c r="V557" s="277">
        <v>3</v>
      </c>
      <c r="W557" s="279" t="e">
        <f t="shared" si="8"/>
        <v>#REF!</v>
      </c>
      <c r="X557" s="279" t="s">
        <v>16144</v>
      </c>
      <c r="Y5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57" s="279">
        <f>IF(MAX(tbl2020POS[[#This Row],[P]:[PR]])=tbl2020POS[[#This Row],[P]],1,0)</f>
        <v>0</v>
      </c>
      <c r="AA557" s="279">
        <f>IF(tbl2020POS[[#This Row],[QUALP]]=1,IF(tbl2020POS[[#This Row],[GS]]&gt;=GS_TO_QUALIFY,1,0),0)</f>
        <v>0</v>
      </c>
      <c r="AB557" s="279">
        <f>IF(tbl2020POS[[#This Row],[QUALP]]=1,IF(tbl2020POS[[#This Row],[G]]-tbl2020POS[[#This Row],[GS]]&gt;=RP_APP_TO_QUALIFY,1,0),0)</f>
        <v>0</v>
      </c>
      <c r="AC557" s="279" t="e">
        <f>IF(tbl2020POS[[#This Row],[C]]&gt;=GAMES_TO_QUALIFY,1,IF(tbl2020POS[[#This Row],[PRIMPOS]]="C",1,0))</f>
        <v>#REF!</v>
      </c>
      <c r="AD557" s="279" t="e">
        <f>IF(tbl2020POS[[#This Row],[1B]]&gt;=GAMES_TO_QUALIFY,1,IF(tbl2020POS[[#This Row],[PRIMPOS]]="1B",1,0))</f>
        <v>#REF!</v>
      </c>
      <c r="AE557" s="279" t="e">
        <f>IF(tbl2020POS[[#This Row],[2B]]&gt;=GAMES_TO_QUALIFY,1,IF(tbl2020POS[[#This Row],[PRIMPOS]]="2B",1,0))</f>
        <v>#REF!</v>
      </c>
      <c r="AF557" s="279" t="e">
        <f>IF(tbl2020POS[[#This Row],[3B]]&gt;=GAMES_TO_QUALIFY,1,IF(tbl2020POS[[#This Row],[PRIMPOS]]="3B",1,0))</f>
        <v>#REF!</v>
      </c>
      <c r="AG557" s="279" t="e">
        <f>IF(tbl2020POS[[#This Row],[SS]]&gt;=GAMES_TO_QUALIFY,1,IF(tbl2020POS[[#This Row],[PRIMPOS]]="SS",1,0))</f>
        <v>#REF!</v>
      </c>
      <c r="AH557" s="279" t="e">
        <f>IF(tbl2020POS[[#This Row],[LF]]&gt;=GAMES_TO_QUALIFY,1,0)</f>
        <v>#REF!</v>
      </c>
      <c r="AI557" s="279" t="e">
        <f>IF(tbl2020POS[[#This Row],[CF]]&gt;=GAMES_TO_QUALIFY,1,0)</f>
        <v>#REF!</v>
      </c>
      <c r="AJ557" s="279" t="e">
        <f>IF(tbl2020POS[[#This Row],[RF]]&gt;=GAMES_TO_QUALIFY,1,0)</f>
        <v>#REF!</v>
      </c>
      <c r="AK557" s="279" t="e">
        <f>IF(tbl2020POS[[#This Row],[OF]]&gt;=GAMES_TO_QUALIFY,1,IF(tbl2020POS[[#This Row],[PRIMPOS]]="OF",1,0))</f>
        <v>#REF!</v>
      </c>
      <c r="AL557" s="279" t="e">
        <f>IF(tbl2020POS[[#This Row],[DH]]&gt;=GAMES_TO_QUALIFY,1,IF(tbl2020POS[[#This Row],[PRIMPOS]]="DH",1,0))</f>
        <v>#REF!</v>
      </c>
      <c r="AM557" s="279" t="e" cm="1">
        <f t="array" aca="1" ref="AM5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7" s="280" t="str">
        <f>IFERROR(LEFT(tbl2020POS[[#This Row],[POSROUGH]],LEN(tbl2020POS[[#This Row],[POSROUGH]])-1),"")</f>
        <v/>
      </c>
      <c r="AP55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8" spans="1:42" x14ac:dyDescent="0.3">
      <c r="A558" s="277">
        <v>555</v>
      </c>
      <c r="B558" t="s">
        <v>21117</v>
      </c>
      <c r="C558" s="277">
        <v>27</v>
      </c>
      <c r="D558" s="278" t="s">
        <v>1526</v>
      </c>
      <c r="E558" s="277">
        <v>5</v>
      </c>
      <c r="F558" s="277">
        <v>16</v>
      </c>
      <c r="G558" s="277">
        <v>0</v>
      </c>
      <c r="H558" s="277">
        <v>0</v>
      </c>
      <c r="I558" s="277">
        <v>16</v>
      </c>
      <c r="J558" s="277">
        <v>16</v>
      </c>
      <c r="K558" s="277">
        <v>0</v>
      </c>
      <c r="L558" s="277">
        <v>0</v>
      </c>
      <c r="M558" s="277">
        <v>0</v>
      </c>
      <c r="N558" s="277">
        <v>0</v>
      </c>
      <c r="O558" s="277">
        <v>0</v>
      </c>
      <c r="P558" s="277">
        <v>0</v>
      </c>
      <c r="Q558" s="277">
        <v>0</v>
      </c>
      <c r="R558" s="277">
        <v>0</v>
      </c>
      <c r="S558" s="277">
        <v>0</v>
      </c>
      <c r="T558" s="277">
        <v>0</v>
      </c>
      <c r="U558" s="277">
        <v>0</v>
      </c>
      <c r="V558" s="277">
        <v>0</v>
      </c>
      <c r="W558" s="279" t="e">
        <f t="shared" si="8"/>
        <v>#REF!</v>
      </c>
      <c r="X558" s="279" t="s">
        <v>12629</v>
      </c>
      <c r="Y5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8" s="279">
        <f>IF(MAX(tbl2020POS[[#This Row],[P]:[PR]])=tbl2020POS[[#This Row],[P]],1,0)</f>
        <v>1</v>
      </c>
      <c r="AA558" s="279">
        <f>IF(tbl2020POS[[#This Row],[QUALP]]=1,IF(tbl2020POS[[#This Row],[GS]]&gt;=GS_TO_QUALIFY,1,0),0)</f>
        <v>0</v>
      </c>
      <c r="AB558" s="279">
        <f>IF(tbl2020POS[[#This Row],[QUALP]]=1,IF(tbl2020POS[[#This Row],[G]]-tbl2020POS[[#This Row],[GS]]&gt;=RP_APP_TO_QUALIFY,1,0),0)</f>
        <v>1</v>
      </c>
      <c r="AC558" s="279" t="e">
        <f>IF(tbl2020POS[[#This Row],[C]]&gt;=GAMES_TO_QUALIFY,1,IF(tbl2020POS[[#This Row],[PRIMPOS]]="C",1,0))</f>
        <v>#REF!</v>
      </c>
      <c r="AD558" s="279" t="e">
        <f>IF(tbl2020POS[[#This Row],[1B]]&gt;=GAMES_TO_QUALIFY,1,IF(tbl2020POS[[#This Row],[PRIMPOS]]="1B",1,0))</f>
        <v>#REF!</v>
      </c>
      <c r="AE558" s="279" t="e">
        <f>IF(tbl2020POS[[#This Row],[2B]]&gt;=GAMES_TO_QUALIFY,1,IF(tbl2020POS[[#This Row],[PRIMPOS]]="2B",1,0))</f>
        <v>#REF!</v>
      </c>
      <c r="AF558" s="279" t="e">
        <f>IF(tbl2020POS[[#This Row],[3B]]&gt;=GAMES_TO_QUALIFY,1,IF(tbl2020POS[[#This Row],[PRIMPOS]]="3B",1,0))</f>
        <v>#REF!</v>
      </c>
      <c r="AG558" s="279" t="e">
        <f>IF(tbl2020POS[[#This Row],[SS]]&gt;=GAMES_TO_QUALIFY,1,IF(tbl2020POS[[#This Row],[PRIMPOS]]="SS",1,0))</f>
        <v>#REF!</v>
      </c>
      <c r="AH558" s="279" t="e">
        <f>IF(tbl2020POS[[#This Row],[LF]]&gt;=GAMES_TO_QUALIFY,1,0)</f>
        <v>#REF!</v>
      </c>
      <c r="AI558" s="279" t="e">
        <f>IF(tbl2020POS[[#This Row],[CF]]&gt;=GAMES_TO_QUALIFY,1,0)</f>
        <v>#REF!</v>
      </c>
      <c r="AJ558" s="279" t="e">
        <f>IF(tbl2020POS[[#This Row],[RF]]&gt;=GAMES_TO_QUALIFY,1,0)</f>
        <v>#REF!</v>
      </c>
      <c r="AK558" s="279" t="e">
        <f>IF(tbl2020POS[[#This Row],[OF]]&gt;=GAMES_TO_QUALIFY,1,IF(tbl2020POS[[#This Row],[PRIMPOS]]="OF",1,0))</f>
        <v>#REF!</v>
      </c>
      <c r="AL558" s="279" t="e">
        <f>IF(tbl2020POS[[#This Row],[DH]]&gt;=GAMES_TO_QUALIFY,1,IF(tbl2020POS[[#This Row],[PRIMPOS]]="DH",1,0))</f>
        <v>#REF!</v>
      </c>
      <c r="AM558" s="279" t="str" cm="1">
        <f t="array" aca="1" ref="AM5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8" s="280" t="str">
        <f>IFERROR(LEFT(tbl2020POS[[#This Row],[POSROUGH]],LEN(tbl2020POS[[#This Row],[POSROUGH]])-1),"")</f>
        <v/>
      </c>
      <c r="AP55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9" spans="1:42" x14ac:dyDescent="0.3">
      <c r="A559" s="277">
        <v>556</v>
      </c>
      <c r="B559" t="s">
        <v>21118</v>
      </c>
      <c r="C559" s="277">
        <v>32</v>
      </c>
      <c r="D559" s="278" t="s">
        <v>1449</v>
      </c>
      <c r="E559" s="277">
        <v>9</v>
      </c>
      <c r="F559" s="277">
        <v>21</v>
      </c>
      <c r="G559" s="277">
        <v>8</v>
      </c>
      <c r="H559" s="277">
        <v>20</v>
      </c>
      <c r="I559" s="277">
        <v>15</v>
      </c>
      <c r="J559" s="277">
        <v>1</v>
      </c>
      <c r="K559" s="277">
        <v>10</v>
      </c>
      <c r="L559" s="277">
        <v>6</v>
      </c>
      <c r="M559" s="277">
        <v>0</v>
      </c>
      <c r="N559" s="277">
        <v>0</v>
      </c>
      <c r="O559" s="277">
        <v>0</v>
      </c>
      <c r="P559" s="277">
        <v>0</v>
      </c>
      <c r="Q559" s="277">
        <v>0</v>
      </c>
      <c r="R559" s="277">
        <v>0</v>
      </c>
      <c r="S559" s="277">
        <v>0</v>
      </c>
      <c r="T559" s="277">
        <v>4</v>
      </c>
      <c r="U559" s="277">
        <v>5</v>
      </c>
      <c r="V559" s="277">
        <v>3</v>
      </c>
      <c r="W559" s="279" t="e">
        <f t="shared" si="8"/>
        <v>#REF!</v>
      </c>
      <c r="X559" s="279" t="s">
        <v>2241</v>
      </c>
      <c r="Y5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59" s="279">
        <f>IF(MAX(tbl2020POS[[#This Row],[P]:[PR]])=tbl2020POS[[#This Row],[P]],1,0)</f>
        <v>0</v>
      </c>
      <c r="AA559" s="279">
        <f>IF(tbl2020POS[[#This Row],[QUALP]]=1,IF(tbl2020POS[[#This Row],[GS]]&gt;=GS_TO_QUALIFY,1,0),0)</f>
        <v>0</v>
      </c>
      <c r="AB559" s="279">
        <f>IF(tbl2020POS[[#This Row],[QUALP]]=1,IF(tbl2020POS[[#This Row],[G]]-tbl2020POS[[#This Row],[GS]]&gt;=RP_APP_TO_QUALIFY,1,0),0)</f>
        <v>0</v>
      </c>
      <c r="AC559" s="279" t="e">
        <f>IF(tbl2020POS[[#This Row],[C]]&gt;=GAMES_TO_QUALIFY,1,IF(tbl2020POS[[#This Row],[PRIMPOS]]="C",1,0))</f>
        <v>#REF!</v>
      </c>
      <c r="AD559" s="279" t="e">
        <f>IF(tbl2020POS[[#This Row],[1B]]&gt;=GAMES_TO_QUALIFY,1,IF(tbl2020POS[[#This Row],[PRIMPOS]]="1B",1,0))</f>
        <v>#REF!</v>
      </c>
      <c r="AE559" s="279" t="e">
        <f>IF(tbl2020POS[[#This Row],[2B]]&gt;=GAMES_TO_QUALIFY,1,IF(tbl2020POS[[#This Row],[PRIMPOS]]="2B",1,0))</f>
        <v>#REF!</v>
      </c>
      <c r="AF559" s="279" t="e">
        <f>IF(tbl2020POS[[#This Row],[3B]]&gt;=GAMES_TO_QUALIFY,1,IF(tbl2020POS[[#This Row],[PRIMPOS]]="3B",1,0))</f>
        <v>#REF!</v>
      </c>
      <c r="AG559" s="279" t="e">
        <f>IF(tbl2020POS[[#This Row],[SS]]&gt;=GAMES_TO_QUALIFY,1,IF(tbl2020POS[[#This Row],[PRIMPOS]]="SS",1,0))</f>
        <v>#REF!</v>
      </c>
      <c r="AH559" s="279" t="e">
        <f>IF(tbl2020POS[[#This Row],[LF]]&gt;=GAMES_TO_QUALIFY,1,0)</f>
        <v>#REF!</v>
      </c>
      <c r="AI559" s="279" t="e">
        <f>IF(tbl2020POS[[#This Row],[CF]]&gt;=GAMES_TO_QUALIFY,1,0)</f>
        <v>#REF!</v>
      </c>
      <c r="AJ559" s="279" t="e">
        <f>IF(tbl2020POS[[#This Row],[RF]]&gt;=GAMES_TO_QUALIFY,1,0)</f>
        <v>#REF!</v>
      </c>
      <c r="AK559" s="279" t="e">
        <f>IF(tbl2020POS[[#This Row],[OF]]&gt;=GAMES_TO_QUALIFY,1,IF(tbl2020POS[[#This Row],[PRIMPOS]]="OF",1,0))</f>
        <v>#REF!</v>
      </c>
      <c r="AL559" s="279" t="e">
        <f>IF(tbl2020POS[[#This Row],[DH]]&gt;=GAMES_TO_QUALIFY,1,IF(tbl2020POS[[#This Row],[PRIMPOS]]="DH",1,0))</f>
        <v>#REF!</v>
      </c>
      <c r="AM559" s="279" t="e" cm="1">
        <f t="array" aca="1" ref="AM5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9" s="280" t="str">
        <f>IFERROR(LEFT(tbl2020POS[[#This Row],[POSROUGH]],LEN(tbl2020POS[[#This Row],[POSROUGH]])-1),"")</f>
        <v/>
      </c>
      <c r="AP55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0" spans="1:42" x14ac:dyDescent="0.3">
      <c r="A560" s="277">
        <v>557</v>
      </c>
      <c r="B560" t="s">
        <v>21119</v>
      </c>
      <c r="C560" s="277">
        <v>27</v>
      </c>
      <c r="D560" s="278" t="s">
        <v>1372</v>
      </c>
      <c r="E560" s="277">
        <v>5</v>
      </c>
      <c r="F560" s="277">
        <v>19</v>
      </c>
      <c r="G560" s="277">
        <v>0</v>
      </c>
      <c r="H560" s="277">
        <v>1</v>
      </c>
      <c r="I560" s="277">
        <v>19</v>
      </c>
      <c r="J560" s="277">
        <v>19</v>
      </c>
      <c r="K560" s="277">
        <v>0</v>
      </c>
      <c r="L560" s="277">
        <v>0</v>
      </c>
      <c r="M560" s="277">
        <v>0</v>
      </c>
      <c r="N560" s="277">
        <v>0</v>
      </c>
      <c r="O560" s="277">
        <v>0</v>
      </c>
      <c r="P560" s="277">
        <v>0</v>
      </c>
      <c r="Q560" s="277">
        <v>0</v>
      </c>
      <c r="R560" s="277">
        <v>0</v>
      </c>
      <c r="S560" s="277">
        <v>0</v>
      </c>
      <c r="T560" s="277">
        <v>0</v>
      </c>
      <c r="U560" s="277">
        <v>0</v>
      </c>
      <c r="V560" s="277">
        <v>0</v>
      </c>
      <c r="W560" s="279" t="e">
        <f t="shared" si="8"/>
        <v>#REF!</v>
      </c>
      <c r="X560" s="279" t="s">
        <v>14584</v>
      </c>
      <c r="Y5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0" s="279">
        <f>IF(MAX(tbl2020POS[[#This Row],[P]:[PR]])=tbl2020POS[[#This Row],[P]],1,0)</f>
        <v>1</v>
      </c>
      <c r="AA560" s="279">
        <f>IF(tbl2020POS[[#This Row],[QUALP]]=1,IF(tbl2020POS[[#This Row],[GS]]&gt;=GS_TO_QUALIFY,1,0),0)</f>
        <v>0</v>
      </c>
      <c r="AB560" s="279">
        <f>IF(tbl2020POS[[#This Row],[QUALP]]=1,IF(tbl2020POS[[#This Row],[G]]-tbl2020POS[[#This Row],[GS]]&gt;=RP_APP_TO_QUALIFY,1,0),0)</f>
        <v>1</v>
      </c>
      <c r="AC560" s="279" t="e">
        <f>IF(tbl2020POS[[#This Row],[C]]&gt;=GAMES_TO_QUALIFY,1,IF(tbl2020POS[[#This Row],[PRIMPOS]]="C",1,0))</f>
        <v>#REF!</v>
      </c>
      <c r="AD560" s="279" t="e">
        <f>IF(tbl2020POS[[#This Row],[1B]]&gt;=GAMES_TO_QUALIFY,1,IF(tbl2020POS[[#This Row],[PRIMPOS]]="1B",1,0))</f>
        <v>#REF!</v>
      </c>
      <c r="AE560" s="279" t="e">
        <f>IF(tbl2020POS[[#This Row],[2B]]&gt;=GAMES_TO_QUALIFY,1,IF(tbl2020POS[[#This Row],[PRIMPOS]]="2B",1,0))</f>
        <v>#REF!</v>
      </c>
      <c r="AF560" s="279" t="e">
        <f>IF(tbl2020POS[[#This Row],[3B]]&gt;=GAMES_TO_QUALIFY,1,IF(tbl2020POS[[#This Row],[PRIMPOS]]="3B",1,0))</f>
        <v>#REF!</v>
      </c>
      <c r="AG560" s="279" t="e">
        <f>IF(tbl2020POS[[#This Row],[SS]]&gt;=GAMES_TO_QUALIFY,1,IF(tbl2020POS[[#This Row],[PRIMPOS]]="SS",1,0))</f>
        <v>#REF!</v>
      </c>
      <c r="AH560" s="279" t="e">
        <f>IF(tbl2020POS[[#This Row],[LF]]&gt;=GAMES_TO_QUALIFY,1,0)</f>
        <v>#REF!</v>
      </c>
      <c r="AI560" s="279" t="e">
        <f>IF(tbl2020POS[[#This Row],[CF]]&gt;=GAMES_TO_QUALIFY,1,0)</f>
        <v>#REF!</v>
      </c>
      <c r="AJ560" s="279" t="e">
        <f>IF(tbl2020POS[[#This Row],[RF]]&gt;=GAMES_TO_QUALIFY,1,0)</f>
        <v>#REF!</v>
      </c>
      <c r="AK560" s="279" t="e">
        <f>IF(tbl2020POS[[#This Row],[OF]]&gt;=GAMES_TO_QUALIFY,1,IF(tbl2020POS[[#This Row],[PRIMPOS]]="OF",1,0))</f>
        <v>#REF!</v>
      </c>
      <c r="AL560" s="279" t="e">
        <f>IF(tbl2020POS[[#This Row],[DH]]&gt;=GAMES_TO_QUALIFY,1,IF(tbl2020POS[[#This Row],[PRIMPOS]]="DH",1,0))</f>
        <v>#REF!</v>
      </c>
      <c r="AM560" s="279" t="str" cm="1">
        <f t="array" aca="1" ref="AM5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0" s="280" t="str">
        <f>IFERROR(LEFT(tbl2020POS[[#This Row],[POSROUGH]],LEN(tbl2020POS[[#This Row],[POSROUGH]])-1),"")</f>
        <v/>
      </c>
      <c r="AP56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1" spans="1:42" x14ac:dyDescent="0.3">
      <c r="A561" s="277">
        <v>558</v>
      </c>
      <c r="B561" t="s">
        <v>21120</v>
      </c>
      <c r="C561" s="277">
        <v>33</v>
      </c>
      <c r="D561" s="278" t="s">
        <v>1416</v>
      </c>
      <c r="E561" s="277">
        <v>12</v>
      </c>
      <c r="F561" s="277">
        <v>12</v>
      </c>
      <c r="G561" s="277">
        <v>5</v>
      </c>
      <c r="H561" s="277">
        <v>0</v>
      </c>
      <c r="I561" s="277">
        <v>12</v>
      </c>
      <c r="J561" s="277">
        <v>12</v>
      </c>
      <c r="K561" s="277">
        <v>0</v>
      </c>
      <c r="L561" s="277">
        <v>0</v>
      </c>
      <c r="M561" s="277">
        <v>0</v>
      </c>
      <c r="N561" s="277">
        <v>0</v>
      </c>
      <c r="O561" s="277">
        <v>0</v>
      </c>
      <c r="P561" s="277">
        <v>0</v>
      </c>
      <c r="Q561" s="277">
        <v>0</v>
      </c>
      <c r="R561" s="277">
        <v>0</v>
      </c>
      <c r="S561" s="277">
        <v>0</v>
      </c>
      <c r="T561" s="277">
        <v>0</v>
      </c>
      <c r="U561" s="277">
        <v>0</v>
      </c>
      <c r="V561" s="277">
        <v>0</v>
      </c>
      <c r="W561" s="279" t="e">
        <f t="shared" si="8"/>
        <v>#REF!</v>
      </c>
      <c r="X561" s="279" t="s">
        <v>2242</v>
      </c>
      <c r="Y5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1" s="279">
        <f>IF(MAX(tbl2020POS[[#This Row],[P]:[PR]])=tbl2020POS[[#This Row],[P]],1,0)</f>
        <v>1</v>
      </c>
      <c r="AA561" s="279">
        <f>IF(tbl2020POS[[#This Row],[QUALP]]=1,IF(tbl2020POS[[#This Row],[GS]]&gt;=GS_TO_QUALIFY,1,0),0)</f>
        <v>0</v>
      </c>
      <c r="AB561" s="279">
        <f>IF(tbl2020POS[[#This Row],[QUALP]]=1,IF(tbl2020POS[[#This Row],[G]]-tbl2020POS[[#This Row],[GS]]&gt;=RP_APP_TO_QUALIFY,1,0),0)</f>
        <v>1</v>
      </c>
      <c r="AC561" s="279" t="e">
        <f>IF(tbl2020POS[[#This Row],[C]]&gt;=GAMES_TO_QUALIFY,1,IF(tbl2020POS[[#This Row],[PRIMPOS]]="C",1,0))</f>
        <v>#REF!</v>
      </c>
      <c r="AD561" s="279" t="e">
        <f>IF(tbl2020POS[[#This Row],[1B]]&gt;=GAMES_TO_QUALIFY,1,IF(tbl2020POS[[#This Row],[PRIMPOS]]="1B",1,0))</f>
        <v>#REF!</v>
      </c>
      <c r="AE561" s="279" t="e">
        <f>IF(tbl2020POS[[#This Row],[2B]]&gt;=GAMES_TO_QUALIFY,1,IF(tbl2020POS[[#This Row],[PRIMPOS]]="2B",1,0))</f>
        <v>#REF!</v>
      </c>
      <c r="AF561" s="279" t="e">
        <f>IF(tbl2020POS[[#This Row],[3B]]&gt;=GAMES_TO_QUALIFY,1,IF(tbl2020POS[[#This Row],[PRIMPOS]]="3B",1,0))</f>
        <v>#REF!</v>
      </c>
      <c r="AG561" s="279" t="e">
        <f>IF(tbl2020POS[[#This Row],[SS]]&gt;=GAMES_TO_QUALIFY,1,IF(tbl2020POS[[#This Row],[PRIMPOS]]="SS",1,0))</f>
        <v>#REF!</v>
      </c>
      <c r="AH561" s="279" t="e">
        <f>IF(tbl2020POS[[#This Row],[LF]]&gt;=GAMES_TO_QUALIFY,1,0)</f>
        <v>#REF!</v>
      </c>
      <c r="AI561" s="279" t="e">
        <f>IF(tbl2020POS[[#This Row],[CF]]&gt;=GAMES_TO_QUALIFY,1,0)</f>
        <v>#REF!</v>
      </c>
      <c r="AJ561" s="279" t="e">
        <f>IF(tbl2020POS[[#This Row],[RF]]&gt;=GAMES_TO_QUALIFY,1,0)</f>
        <v>#REF!</v>
      </c>
      <c r="AK561" s="279" t="e">
        <f>IF(tbl2020POS[[#This Row],[OF]]&gt;=GAMES_TO_QUALIFY,1,IF(tbl2020POS[[#This Row],[PRIMPOS]]="OF",1,0))</f>
        <v>#REF!</v>
      </c>
      <c r="AL561" s="279" t="e">
        <f>IF(tbl2020POS[[#This Row],[DH]]&gt;=GAMES_TO_QUALIFY,1,IF(tbl2020POS[[#This Row],[PRIMPOS]]="DH",1,0))</f>
        <v>#REF!</v>
      </c>
      <c r="AM561" s="279" t="str" cm="1">
        <f t="array" aca="1" ref="AM5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1" s="280" t="str">
        <f>IFERROR(LEFT(tbl2020POS[[#This Row],[POSROUGH]],LEN(tbl2020POS[[#This Row],[POSROUGH]])-1),"")</f>
        <v/>
      </c>
      <c r="AP56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2" spans="1:42" x14ac:dyDescent="0.3">
      <c r="A562" s="277">
        <v>559</v>
      </c>
      <c r="B562" t="s">
        <v>21121</v>
      </c>
      <c r="C562" s="277">
        <v>34</v>
      </c>
      <c r="D562" s="278" t="s">
        <v>20567</v>
      </c>
      <c r="E562" s="277">
        <v>10</v>
      </c>
      <c r="F562" s="277">
        <v>28</v>
      </c>
      <c r="G562" s="277">
        <v>0</v>
      </c>
      <c r="H562" s="277">
        <v>0</v>
      </c>
      <c r="I562" s="277">
        <v>28</v>
      </c>
      <c r="J562" s="277">
        <v>28</v>
      </c>
      <c r="K562" s="277">
        <v>0</v>
      </c>
      <c r="L562" s="277">
        <v>0</v>
      </c>
      <c r="M562" s="277">
        <v>0</v>
      </c>
      <c r="N562" s="277">
        <v>0</v>
      </c>
      <c r="O562" s="277">
        <v>0</v>
      </c>
      <c r="P562" s="277">
        <v>0</v>
      </c>
      <c r="Q562" s="277">
        <v>0</v>
      </c>
      <c r="R562" s="277">
        <v>0</v>
      </c>
      <c r="S562" s="277">
        <v>0</v>
      </c>
      <c r="T562" s="277">
        <v>0</v>
      </c>
      <c r="U562" s="277">
        <v>0</v>
      </c>
      <c r="V562" s="277">
        <v>0</v>
      </c>
      <c r="W562" s="279" t="e">
        <f t="shared" si="8"/>
        <v>#REF!</v>
      </c>
      <c r="X562" s="279" t="s">
        <v>2244</v>
      </c>
      <c r="Y5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2" s="279">
        <f>IF(MAX(tbl2020POS[[#This Row],[P]:[PR]])=tbl2020POS[[#This Row],[P]],1,0)</f>
        <v>1</v>
      </c>
      <c r="AA562" s="279">
        <f>IF(tbl2020POS[[#This Row],[QUALP]]=1,IF(tbl2020POS[[#This Row],[GS]]&gt;=GS_TO_QUALIFY,1,0),0)</f>
        <v>0</v>
      </c>
      <c r="AB562" s="279">
        <f>IF(tbl2020POS[[#This Row],[QUALP]]=1,IF(tbl2020POS[[#This Row],[G]]-tbl2020POS[[#This Row],[GS]]&gt;=RP_APP_TO_QUALIFY,1,0),0)</f>
        <v>1</v>
      </c>
      <c r="AC562" s="279" t="e">
        <f>IF(tbl2020POS[[#This Row],[C]]&gt;=GAMES_TO_QUALIFY,1,IF(tbl2020POS[[#This Row],[PRIMPOS]]="C",1,0))</f>
        <v>#REF!</v>
      </c>
      <c r="AD562" s="279" t="e">
        <f>IF(tbl2020POS[[#This Row],[1B]]&gt;=GAMES_TO_QUALIFY,1,IF(tbl2020POS[[#This Row],[PRIMPOS]]="1B",1,0))</f>
        <v>#REF!</v>
      </c>
      <c r="AE562" s="279" t="e">
        <f>IF(tbl2020POS[[#This Row],[2B]]&gt;=GAMES_TO_QUALIFY,1,IF(tbl2020POS[[#This Row],[PRIMPOS]]="2B",1,0))</f>
        <v>#REF!</v>
      </c>
      <c r="AF562" s="279" t="e">
        <f>IF(tbl2020POS[[#This Row],[3B]]&gt;=GAMES_TO_QUALIFY,1,IF(tbl2020POS[[#This Row],[PRIMPOS]]="3B",1,0))</f>
        <v>#REF!</v>
      </c>
      <c r="AG562" s="279" t="e">
        <f>IF(tbl2020POS[[#This Row],[SS]]&gt;=GAMES_TO_QUALIFY,1,IF(tbl2020POS[[#This Row],[PRIMPOS]]="SS",1,0))</f>
        <v>#REF!</v>
      </c>
      <c r="AH562" s="279" t="e">
        <f>IF(tbl2020POS[[#This Row],[LF]]&gt;=GAMES_TO_QUALIFY,1,0)</f>
        <v>#REF!</v>
      </c>
      <c r="AI562" s="279" t="e">
        <f>IF(tbl2020POS[[#This Row],[CF]]&gt;=GAMES_TO_QUALIFY,1,0)</f>
        <v>#REF!</v>
      </c>
      <c r="AJ562" s="279" t="e">
        <f>IF(tbl2020POS[[#This Row],[RF]]&gt;=GAMES_TO_QUALIFY,1,0)</f>
        <v>#REF!</v>
      </c>
      <c r="AK562" s="279" t="e">
        <f>IF(tbl2020POS[[#This Row],[OF]]&gt;=GAMES_TO_QUALIFY,1,IF(tbl2020POS[[#This Row],[PRIMPOS]]="OF",1,0))</f>
        <v>#REF!</v>
      </c>
      <c r="AL562" s="279" t="e">
        <f>IF(tbl2020POS[[#This Row],[DH]]&gt;=GAMES_TO_QUALIFY,1,IF(tbl2020POS[[#This Row],[PRIMPOS]]="DH",1,0))</f>
        <v>#REF!</v>
      </c>
      <c r="AM562" s="279" t="str" cm="1">
        <f t="array" aca="1" ref="AM5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2" s="280" t="str">
        <f>IFERROR(LEFT(tbl2020POS[[#This Row],[POSROUGH]],LEN(tbl2020POS[[#This Row],[POSROUGH]])-1),"")</f>
        <v/>
      </c>
      <c r="AP56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3" spans="1:42" x14ac:dyDescent="0.3">
      <c r="A563" s="277">
        <v>560</v>
      </c>
      <c r="B563" t="s">
        <v>21122</v>
      </c>
      <c r="C563" s="277">
        <v>24</v>
      </c>
      <c r="D563" s="278" t="s">
        <v>1413</v>
      </c>
      <c r="E563" s="277" t="s">
        <v>20557</v>
      </c>
      <c r="F563" s="277">
        <v>1</v>
      </c>
      <c r="G563" s="277">
        <v>0</v>
      </c>
      <c r="H563" s="277">
        <v>0</v>
      </c>
      <c r="I563" s="277">
        <v>1</v>
      </c>
      <c r="J563" s="277">
        <v>1</v>
      </c>
      <c r="K563" s="277">
        <v>0</v>
      </c>
      <c r="L563" s="277">
        <v>0</v>
      </c>
      <c r="M563" s="277">
        <v>0</v>
      </c>
      <c r="N563" s="277">
        <v>0</v>
      </c>
      <c r="O563" s="277">
        <v>0</v>
      </c>
      <c r="P563" s="277">
        <v>0</v>
      </c>
      <c r="Q563" s="277">
        <v>0</v>
      </c>
      <c r="R563" s="277">
        <v>0</v>
      </c>
      <c r="S563" s="277">
        <v>0</v>
      </c>
      <c r="T563" s="277">
        <v>0</v>
      </c>
      <c r="U563" s="277">
        <v>0</v>
      </c>
      <c r="V563" s="277">
        <v>0</v>
      </c>
      <c r="W563" s="279" t="e">
        <f t="shared" si="8"/>
        <v>#REF!</v>
      </c>
      <c r="X563" s="279" t="s">
        <v>21937</v>
      </c>
      <c r="Y5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3" s="279">
        <f>IF(MAX(tbl2020POS[[#This Row],[P]:[PR]])=tbl2020POS[[#This Row],[P]],1,0)</f>
        <v>1</v>
      </c>
      <c r="AA563" s="279">
        <f>IF(tbl2020POS[[#This Row],[QUALP]]=1,IF(tbl2020POS[[#This Row],[GS]]&gt;=GS_TO_QUALIFY,1,0),0)</f>
        <v>0</v>
      </c>
      <c r="AB563" s="279">
        <f>IF(tbl2020POS[[#This Row],[QUALP]]=1,IF(tbl2020POS[[#This Row],[G]]-tbl2020POS[[#This Row],[GS]]&gt;=RP_APP_TO_QUALIFY,1,0),0)</f>
        <v>0</v>
      </c>
      <c r="AC563" s="279" t="e">
        <f>IF(tbl2020POS[[#This Row],[C]]&gt;=GAMES_TO_QUALIFY,1,IF(tbl2020POS[[#This Row],[PRIMPOS]]="C",1,0))</f>
        <v>#REF!</v>
      </c>
      <c r="AD563" s="279" t="e">
        <f>IF(tbl2020POS[[#This Row],[1B]]&gt;=GAMES_TO_QUALIFY,1,IF(tbl2020POS[[#This Row],[PRIMPOS]]="1B",1,0))</f>
        <v>#REF!</v>
      </c>
      <c r="AE563" s="279" t="e">
        <f>IF(tbl2020POS[[#This Row],[2B]]&gt;=GAMES_TO_QUALIFY,1,IF(tbl2020POS[[#This Row],[PRIMPOS]]="2B",1,0))</f>
        <v>#REF!</v>
      </c>
      <c r="AF563" s="279" t="e">
        <f>IF(tbl2020POS[[#This Row],[3B]]&gt;=GAMES_TO_QUALIFY,1,IF(tbl2020POS[[#This Row],[PRIMPOS]]="3B",1,0))</f>
        <v>#REF!</v>
      </c>
      <c r="AG563" s="279" t="e">
        <f>IF(tbl2020POS[[#This Row],[SS]]&gt;=GAMES_TO_QUALIFY,1,IF(tbl2020POS[[#This Row],[PRIMPOS]]="SS",1,0))</f>
        <v>#REF!</v>
      </c>
      <c r="AH563" s="279" t="e">
        <f>IF(tbl2020POS[[#This Row],[LF]]&gt;=GAMES_TO_QUALIFY,1,0)</f>
        <v>#REF!</v>
      </c>
      <c r="AI563" s="279" t="e">
        <f>IF(tbl2020POS[[#This Row],[CF]]&gt;=GAMES_TO_QUALIFY,1,0)</f>
        <v>#REF!</v>
      </c>
      <c r="AJ563" s="279" t="e">
        <f>IF(tbl2020POS[[#This Row],[RF]]&gt;=GAMES_TO_QUALIFY,1,0)</f>
        <v>#REF!</v>
      </c>
      <c r="AK563" s="279" t="e">
        <f>IF(tbl2020POS[[#This Row],[OF]]&gt;=GAMES_TO_QUALIFY,1,IF(tbl2020POS[[#This Row],[PRIMPOS]]="OF",1,0))</f>
        <v>#REF!</v>
      </c>
      <c r="AL563" s="279" t="e">
        <f>IF(tbl2020POS[[#This Row],[DH]]&gt;=GAMES_TO_QUALIFY,1,IF(tbl2020POS[[#This Row],[PRIMPOS]]="DH",1,0))</f>
        <v>#REF!</v>
      </c>
      <c r="AM563" s="279" t="str" cm="1">
        <f t="array" aca="1" ref="AM5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3" s="280" t="str">
        <f>IFERROR(LEFT(tbl2020POS[[#This Row],[POSROUGH]],LEN(tbl2020POS[[#This Row],[POSROUGH]])-1),"")</f>
        <v/>
      </c>
      <c r="AP56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64" spans="1:42" x14ac:dyDescent="0.3">
      <c r="A564" s="277">
        <v>561</v>
      </c>
      <c r="B564" t="s">
        <v>21123</v>
      </c>
      <c r="C564" s="277">
        <v>27</v>
      </c>
      <c r="D564" s="278" t="s">
        <v>1416</v>
      </c>
      <c r="E564" s="277">
        <v>3</v>
      </c>
      <c r="F564" s="277">
        <v>1</v>
      </c>
      <c r="G564" s="277">
        <v>0</v>
      </c>
      <c r="H564" s="277">
        <v>0</v>
      </c>
      <c r="I564" s="277">
        <v>1</v>
      </c>
      <c r="J564" s="277">
        <v>1</v>
      </c>
      <c r="K564" s="277">
        <v>0</v>
      </c>
      <c r="L564" s="277">
        <v>0</v>
      </c>
      <c r="M564" s="277">
        <v>0</v>
      </c>
      <c r="N564" s="277">
        <v>0</v>
      </c>
      <c r="O564" s="277">
        <v>0</v>
      </c>
      <c r="P564" s="277">
        <v>0</v>
      </c>
      <c r="Q564" s="277">
        <v>0</v>
      </c>
      <c r="R564" s="277">
        <v>0</v>
      </c>
      <c r="S564" s="277">
        <v>0</v>
      </c>
      <c r="T564" s="277">
        <v>0</v>
      </c>
      <c r="U564" s="277">
        <v>0</v>
      </c>
      <c r="V564" s="277">
        <v>0</v>
      </c>
      <c r="W564" s="279" t="e">
        <f t="shared" si="8"/>
        <v>#REF!</v>
      </c>
      <c r="X564" s="279" t="s">
        <v>16151</v>
      </c>
      <c r="Y5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4" s="279">
        <f>IF(MAX(tbl2020POS[[#This Row],[P]:[PR]])=tbl2020POS[[#This Row],[P]],1,0)</f>
        <v>1</v>
      </c>
      <c r="AA564" s="279">
        <f>IF(tbl2020POS[[#This Row],[QUALP]]=1,IF(tbl2020POS[[#This Row],[GS]]&gt;=GS_TO_QUALIFY,1,0),0)</f>
        <v>0</v>
      </c>
      <c r="AB564" s="279">
        <f>IF(tbl2020POS[[#This Row],[QUALP]]=1,IF(tbl2020POS[[#This Row],[G]]-tbl2020POS[[#This Row],[GS]]&gt;=RP_APP_TO_QUALIFY,1,0),0)</f>
        <v>0</v>
      </c>
      <c r="AC564" s="279" t="e">
        <f>IF(tbl2020POS[[#This Row],[C]]&gt;=GAMES_TO_QUALIFY,1,IF(tbl2020POS[[#This Row],[PRIMPOS]]="C",1,0))</f>
        <v>#REF!</v>
      </c>
      <c r="AD564" s="279" t="e">
        <f>IF(tbl2020POS[[#This Row],[1B]]&gt;=GAMES_TO_QUALIFY,1,IF(tbl2020POS[[#This Row],[PRIMPOS]]="1B",1,0))</f>
        <v>#REF!</v>
      </c>
      <c r="AE564" s="279" t="e">
        <f>IF(tbl2020POS[[#This Row],[2B]]&gt;=GAMES_TO_QUALIFY,1,IF(tbl2020POS[[#This Row],[PRIMPOS]]="2B",1,0))</f>
        <v>#REF!</v>
      </c>
      <c r="AF564" s="279" t="e">
        <f>IF(tbl2020POS[[#This Row],[3B]]&gt;=GAMES_TO_QUALIFY,1,IF(tbl2020POS[[#This Row],[PRIMPOS]]="3B",1,0))</f>
        <v>#REF!</v>
      </c>
      <c r="AG564" s="279" t="e">
        <f>IF(tbl2020POS[[#This Row],[SS]]&gt;=GAMES_TO_QUALIFY,1,IF(tbl2020POS[[#This Row],[PRIMPOS]]="SS",1,0))</f>
        <v>#REF!</v>
      </c>
      <c r="AH564" s="279" t="e">
        <f>IF(tbl2020POS[[#This Row],[LF]]&gt;=GAMES_TO_QUALIFY,1,0)</f>
        <v>#REF!</v>
      </c>
      <c r="AI564" s="279" t="e">
        <f>IF(tbl2020POS[[#This Row],[CF]]&gt;=GAMES_TO_QUALIFY,1,0)</f>
        <v>#REF!</v>
      </c>
      <c r="AJ564" s="279" t="e">
        <f>IF(tbl2020POS[[#This Row],[RF]]&gt;=GAMES_TO_QUALIFY,1,0)</f>
        <v>#REF!</v>
      </c>
      <c r="AK564" s="279" t="e">
        <f>IF(tbl2020POS[[#This Row],[OF]]&gt;=GAMES_TO_QUALIFY,1,IF(tbl2020POS[[#This Row],[PRIMPOS]]="OF",1,0))</f>
        <v>#REF!</v>
      </c>
      <c r="AL564" s="279" t="e">
        <f>IF(tbl2020POS[[#This Row],[DH]]&gt;=GAMES_TO_QUALIFY,1,IF(tbl2020POS[[#This Row],[PRIMPOS]]="DH",1,0))</f>
        <v>#REF!</v>
      </c>
      <c r="AM564" s="279" t="str" cm="1">
        <f t="array" aca="1" ref="AM5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4" s="280" t="str">
        <f>IFERROR(LEFT(tbl2020POS[[#This Row],[POSROUGH]],LEN(tbl2020POS[[#This Row],[POSROUGH]])-1),"")</f>
        <v/>
      </c>
      <c r="AP56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65" spans="1:42" x14ac:dyDescent="0.3">
      <c r="A565" s="277">
        <v>562</v>
      </c>
      <c r="B565" t="s">
        <v>21124</v>
      </c>
      <c r="C565" s="277">
        <v>32</v>
      </c>
      <c r="D565" s="278" t="s">
        <v>20584</v>
      </c>
      <c r="E565" s="277">
        <v>9</v>
      </c>
      <c r="F565" s="277">
        <v>37</v>
      </c>
      <c r="G565" s="277">
        <v>27</v>
      </c>
      <c r="H565" s="277">
        <v>36</v>
      </c>
      <c r="I565" s="277">
        <v>32</v>
      </c>
      <c r="J565" s="277">
        <v>2</v>
      </c>
      <c r="K565" s="277">
        <v>0</v>
      </c>
      <c r="L565" s="277">
        <v>4</v>
      </c>
      <c r="M565" s="277">
        <v>0</v>
      </c>
      <c r="N565" s="277">
        <v>18</v>
      </c>
      <c r="O565" s="277">
        <v>0</v>
      </c>
      <c r="P565" s="277">
        <v>9</v>
      </c>
      <c r="Q565" s="277">
        <v>0</v>
      </c>
      <c r="R565" s="277">
        <v>3</v>
      </c>
      <c r="S565" s="277">
        <v>12</v>
      </c>
      <c r="T565" s="277">
        <v>2</v>
      </c>
      <c r="U565" s="277">
        <v>7</v>
      </c>
      <c r="V565" s="277">
        <v>1</v>
      </c>
      <c r="W565" s="279" t="e">
        <f t="shared" si="8"/>
        <v>#REF!</v>
      </c>
      <c r="X565" s="279" t="s">
        <v>2248</v>
      </c>
      <c r="Y5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565" s="279">
        <f>IF(MAX(tbl2020POS[[#This Row],[P]:[PR]])=tbl2020POS[[#This Row],[P]],1,0)</f>
        <v>0</v>
      </c>
      <c r="AA565" s="279">
        <f>IF(tbl2020POS[[#This Row],[QUALP]]=1,IF(tbl2020POS[[#This Row],[GS]]&gt;=GS_TO_QUALIFY,1,0),0)</f>
        <v>0</v>
      </c>
      <c r="AB565" s="279">
        <f>IF(tbl2020POS[[#This Row],[QUALP]]=1,IF(tbl2020POS[[#This Row],[G]]-tbl2020POS[[#This Row],[GS]]&gt;=RP_APP_TO_QUALIFY,1,0),0)</f>
        <v>0</v>
      </c>
      <c r="AC565" s="279" t="e">
        <f>IF(tbl2020POS[[#This Row],[C]]&gt;=GAMES_TO_QUALIFY,1,IF(tbl2020POS[[#This Row],[PRIMPOS]]="C",1,0))</f>
        <v>#REF!</v>
      </c>
      <c r="AD565" s="279" t="e">
        <f>IF(tbl2020POS[[#This Row],[1B]]&gt;=GAMES_TO_QUALIFY,1,IF(tbl2020POS[[#This Row],[PRIMPOS]]="1B",1,0))</f>
        <v>#REF!</v>
      </c>
      <c r="AE565" s="279" t="e">
        <f>IF(tbl2020POS[[#This Row],[2B]]&gt;=GAMES_TO_QUALIFY,1,IF(tbl2020POS[[#This Row],[PRIMPOS]]="2B",1,0))</f>
        <v>#REF!</v>
      </c>
      <c r="AF565" s="279" t="e">
        <f>IF(tbl2020POS[[#This Row],[3B]]&gt;=GAMES_TO_QUALIFY,1,IF(tbl2020POS[[#This Row],[PRIMPOS]]="3B",1,0))</f>
        <v>#REF!</v>
      </c>
      <c r="AG565" s="279" t="e">
        <f>IF(tbl2020POS[[#This Row],[SS]]&gt;=GAMES_TO_QUALIFY,1,IF(tbl2020POS[[#This Row],[PRIMPOS]]="SS",1,0))</f>
        <v>#REF!</v>
      </c>
      <c r="AH565" s="279" t="e">
        <f>IF(tbl2020POS[[#This Row],[LF]]&gt;=GAMES_TO_QUALIFY,1,0)</f>
        <v>#REF!</v>
      </c>
      <c r="AI565" s="279" t="e">
        <f>IF(tbl2020POS[[#This Row],[CF]]&gt;=GAMES_TO_QUALIFY,1,0)</f>
        <v>#REF!</v>
      </c>
      <c r="AJ565" s="279" t="e">
        <f>IF(tbl2020POS[[#This Row],[RF]]&gt;=GAMES_TO_QUALIFY,1,0)</f>
        <v>#REF!</v>
      </c>
      <c r="AK565" s="279" t="e">
        <f>IF(tbl2020POS[[#This Row],[OF]]&gt;=GAMES_TO_QUALIFY,1,IF(tbl2020POS[[#This Row],[PRIMPOS]]="OF",1,0))</f>
        <v>#REF!</v>
      </c>
      <c r="AL565" s="279" t="e">
        <f>IF(tbl2020POS[[#This Row],[DH]]&gt;=GAMES_TO_QUALIFY,1,IF(tbl2020POS[[#This Row],[PRIMPOS]]="DH",1,0))</f>
        <v>#REF!</v>
      </c>
      <c r="AM565" s="279" t="e" cm="1">
        <f t="array" aca="1" ref="AM5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5" s="280" t="str">
        <f>IFERROR(LEFT(tbl2020POS[[#This Row],[POSROUGH]],LEN(tbl2020POS[[#This Row],[POSROUGH]])-1),"")</f>
        <v/>
      </c>
      <c r="AP56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6" spans="1:42" x14ac:dyDescent="0.3">
      <c r="A566" s="277">
        <v>563</v>
      </c>
      <c r="B566" t="s">
        <v>21125</v>
      </c>
      <c r="C566" s="277">
        <v>27</v>
      </c>
      <c r="D566" s="278" t="s">
        <v>1398</v>
      </c>
      <c r="E566" s="277">
        <v>4</v>
      </c>
      <c r="F566" s="277">
        <v>41</v>
      </c>
      <c r="G566" s="277">
        <v>41</v>
      </c>
      <c r="H566" s="277">
        <v>41</v>
      </c>
      <c r="I566" s="277">
        <v>40</v>
      </c>
      <c r="J566" s="277">
        <v>0</v>
      </c>
      <c r="K566" s="277">
        <v>0</v>
      </c>
      <c r="L566" s="277">
        <v>40</v>
      </c>
      <c r="M566" s="277">
        <v>0</v>
      </c>
      <c r="N566" s="277">
        <v>0</v>
      </c>
      <c r="O566" s="277">
        <v>0</v>
      </c>
      <c r="P566" s="277">
        <v>0</v>
      </c>
      <c r="Q566" s="277">
        <v>0</v>
      </c>
      <c r="R566" s="277">
        <v>0</v>
      </c>
      <c r="S566" s="277">
        <v>0</v>
      </c>
      <c r="T566" s="277">
        <v>1</v>
      </c>
      <c r="U566" s="277">
        <v>0</v>
      </c>
      <c r="V566" s="277">
        <v>0</v>
      </c>
      <c r="W566" s="279" t="e">
        <f t="shared" si="8"/>
        <v>#REF!</v>
      </c>
      <c r="X566" s="279" t="s">
        <v>12926</v>
      </c>
      <c r="Y5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66" s="279">
        <f>IF(MAX(tbl2020POS[[#This Row],[P]:[PR]])=tbl2020POS[[#This Row],[P]],1,0)</f>
        <v>0</v>
      </c>
      <c r="AA566" s="279">
        <f>IF(tbl2020POS[[#This Row],[QUALP]]=1,IF(tbl2020POS[[#This Row],[GS]]&gt;=GS_TO_QUALIFY,1,0),0)</f>
        <v>0</v>
      </c>
      <c r="AB566" s="279">
        <f>IF(tbl2020POS[[#This Row],[QUALP]]=1,IF(tbl2020POS[[#This Row],[G]]-tbl2020POS[[#This Row],[GS]]&gt;=RP_APP_TO_QUALIFY,1,0),0)</f>
        <v>0</v>
      </c>
      <c r="AC566" s="279" t="e">
        <f>IF(tbl2020POS[[#This Row],[C]]&gt;=GAMES_TO_QUALIFY,1,IF(tbl2020POS[[#This Row],[PRIMPOS]]="C",1,0))</f>
        <v>#REF!</v>
      </c>
      <c r="AD566" s="279" t="e">
        <f>IF(tbl2020POS[[#This Row],[1B]]&gt;=GAMES_TO_QUALIFY,1,IF(tbl2020POS[[#This Row],[PRIMPOS]]="1B",1,0))</f>
        <v>#REF!</v>
      </c>
      <c r="AE566" s="279" t="e">
        <f>IF(tbl2020POS[[#This Row],[2B]]&gt;=GAMES_TO_QUALIFY,1,IF(tbl2020POS[[#This Row],[PRIMPOS]]="2B",1,0))</f>
        <v>#REF!</v>
      </c>
      <c r="AF566" s="279" t="e">
        <f>IF(tbl2020POS[[#This Row],[3B]]&gt;=GAMES_TO_QUALIFY,1,IF(tbl2020POS[[#This Row],[PRIMPOS]]="3B",1,0))</f>
        <v>#REF!</v>
      </c>
      <c r="AG566" s="279" t="e">
        <f>IF(tbl2020POS[[#This Row],[SS]]&gt;=GAMES_TO_QUALIFY,1,IF(tbl2020POS[[#This Row],[PRIMPOS]]="SS",1,0))</f>
        <v>#REF!</v>
      </c>
      <c r="AH566" s="279" t="e">
        <f>IF(tbl2020POS[[#This Row],[LF]]&gt;=GAMES_TO_QUALIFY,1,0)</f>
        <v>#REF!</v>
      </c>
      <c r="AI566" s="279" t="e">
        <f>IF(tbl2020POS[[#This Row],[CF]]&gt;=GAMES_TO_QUALIFY,1,0)</f>
        <v>#REF!</v>
      </c>
      <c r="AJ566" s="279" t="e">
        <f>IF(tbl2020POS[[#This Row],[RF]]&gt;=GAMES_TO_QUALIFY,1,0)</f>
        <v>#REF!</v>
      </c>
      <c r="AK566" s="279" t="e">
        <f>IF(tbl2020POS[[#This Row],[OF]]&gt;=GAMES_TO_QUALIFY,1,IF(tbl2020POS[[#This Row],[PRIMPOS]]="OF",1,0))</f>
        <v>#REF!</v>
      </c>
      <c r="AL566" s="279" t="e">
        <f>IF(tbl2020POS[[#This Row],[DH]]&gt;=GAMES_TO_QUALIFY,1,IF(tbl2020POS[[#This Row],[PRIMPOS]]="DH",1,0))</f>
        <v>#REF!</v>
      </c>
      <c r="AM566" s="279" t="e" cm="1">
        <f t="array" aca="1" ref="AM5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6" s="280" t="str">
        <f>IFERROR(LEFT(tbl2020POS[[#This Row],[POSROUGH]],LEN(tbl2020POS[[#This Row],[POSROUGH]])-1),"")</f>
        <v/>
      </c>
      <c r="AP56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7" spans="1:42" x14ac:dyDescent="0.3">
      <c r="A567" s="277">
        <v>564</v>
      </c>
      <c r="B567" t="s">
        <v>21126</v>
      </c>
      <c r="C567" s="277">
        <v>30</v>
      </c>
      <c r="D567" s="278" t="s">
        <v>20565</v>
      </c>
      <c r="E567" s="277">
        <v>10</v>
      </c>
      <c r="F567" s="277">
        <v>38</v>
      </c>
      <c r="G567" s="277">
        <v>37</v>
      </c>
      <c r="H567" s="277">
        <v>38</v>
      </c>
      <c r="I567" s="277">
        <v>32</v>
      </c>
      <c r="J567" s="277">
        <v>0</v>
      </c>
      <c r="K567" s="277">
        <v>0</v>
      </c>
      <c r="L567" s="277">
        <v>32</v>
      </c>
      <c r="M567" s="277">
        <v>0</v>
      </c>
      <c r="N567" s="277">
        <v>0</v>
      </c>
      <c r="O567" s="277">
        <v>0</v>
      </c>
      <c r="P567" s="277">
        <v>0</v>
      </c>
      <c r="Q567" s="277">
        <v>0</v>
      </c>
      <c r="R567" s="277">
        <v>0</v>
      </c>
      <c r="S567" s="277">
        <v>0</v>
      </c>
      <c r="T567" s="277">
        <v>5</v>
      </c>
      <c r="U567" s="277">
        <v>1</v>
      </c>
      <c r="V567" s="277">
        <v>0</v>
      </c>
      <c r="W567" s="279" t="e">
        <f t="shared" si="8"/>
        <v>#REF!</v>
      </c>
      <c r="X567" s="279" t="s">
        <v>2252</v>
      </c>
      <c r="Y5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67" s="279">
        <f>IF(MAX(tbl2020POS[[#This Row],[P]:[PR]])=tbl2020POS[[#This Row],[P]],1,0)</f>
        <v>0</v>
      </c>
      <c r="AA567" s="279">
        <f>IF(tbl2020POS[[#This Row],[QUALP]]=1,IF(tbl2020POS[[#This Row],[GS]]&gt;=GS_TO_QUALIFY,1,0),0)</f>
        <v>0</v>
      </c>
      <c r="AB567" s="279">
        <f>IF(tbl2020POS[[#This Row],[QUALP]]=1,IF(tbl2020POS[[#This Row],[G]]-tbl2020POS[[#This Row],[GS]]&gt;=RP_APP_TO_QUALIFY,1,0),0)</f>
        <v>0</v>
      </c>
      <c r="AC567" s="279" t="e">
        <f>IF(tbl2020POS[[#This Row],[C]]&gt;=GAMES_TO_QUALIFY,1,IF(tbl2020POS[[#This Row],[PRIMPOS]]="C",1,0))</f>
        <v>#REF!</v>
      </c>
      <c r="AD567" s="279" t="e">
        <f>IF(tbl2020POS[[#This Row],[1B]]&gt;=GAMES_TO_QUALIFY,1,IF(tbl2020POS[[#This Row],[PRIMPOS]]="1B",1,0))</f>
        <v>#REF!</v>
      </c>
      <c r="AE567" s="279" t="e">
        <f>IF(tbl2020POS[[#This Row],[2B]]&gt;=GAMES_TO_QUALIFY,1,IF(tbl2020POS[[#This Row],[PRIMPOS]]="2B",1,0))</f>
        <v>#REF!</v>
      </c>
      <c r="AF567" s="279" t="e">
        <f>IF(tbl2020POS[[#This Row],[3B]]&gt;=GAMES_TO_QUALIFY,1,IF(tbl2020POS[[#This Row],[PRIMPOS]]="3B",1,0))</f>
        <v>#REF!</v>
      </c>
      <c r="AG567" s="279" t="e">
        <f>IF(tbl2020POS[[#This Row],[SS]]&gt;=GAMES_TO_QUALIFY,1,IF(tbl2020POS[[#This Row],[PRIMPOS]]="SS",1,0))</f>
        <v>#REF!</v>
      </c>
      <c r="AH567" s="279" t="e">
        <f>IF(tbl2020POS[[#This Row],[LF]]&gt;=GAMES_TO_QUALIFY,1,0)</f>
        <v>#REF!</v>
      </c>
      <c r="AI567" s="279" t="e">
        <f>IF(tbl2020POS[[#This Row],[CF]]&gt;=GAMES_TO_QUALIFY,1,0)</f>
        <v>#REF!</v>
      </c>
      <c r="AJ567" s="279" t="e">
        <f>IF(tbl2020POS[[#This Row],[RF]]&gt;=GAMES_TO_QUALIFY,1,0)</f>
        <v>#REF!</v>
      </c>
      <c r="AK567" s="279" t="e">
        <f>IF(tbl2020POS[[#This Row],[OF]]&gt;=GAMES_TO_QUALIFY,1,IF(tbl2020POS[[#This Row],[PRIMPOS]]="OF",1,0))</f>
        <v>#REF!</v>
      </c>
      <c r="AL567" s="279" t="e">
        <f>IF(tbl2020POS[[#This Row],[DH]]&gt;=GAMES_TO_QUALIFY,1,IF(tbl2020POS[[#This Row],[PRIMPOS]]="DH",1,0))</f>
        <v>#REF!</v>
      </c>
      <c r="AM567" s="279" t="e" cm="1">
        <f t="array" aca="1" ref="AM5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7" s="280" t="str">
        <f>IFERROR(LEFT(tbl2020POS[[#This Row],[POSROUGH]],LEN(tbl2020POS[[#This Row],[POSROUGH]])-1),"")</f>
        <v/>
      </c>
      <c r="AP56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8" spans="1:42" x14ac:dyDescent="0.3">
      <c r="A568" s="277">
        <v>565</v>
      </c>
      <c r="B568" t="s">
        <v>21127</v>
      </c>
      <c r="C568" s="277">
        <v>24</v>
      </c>
      <c r="D568" s="278" t="s">
        <v>1389</v>
      </c>
      <c r="E568" s="277" t="s">
        <v>20557</v>
      </c>
      <c r="F568" s="277">
        <v>3</v>
      </c>
      <c r="G568" s="277">
        <v>3</v>
      </c>
      <c r="H568" s="277">
        <v>0</v>
      </c>
      <c r="I568" s="277">
        <v>3</v>
      </c>
      <c r="J568" s="277">
        <v>3</v>
      </c>
      <c r="K568" s="277">
        <v>0</v>
      </c>
      <c r="L568" s="277">
        <v>0</v>
      </c>
      <c r="M568" s="277">
        <v>0</v>
      </c>
      <c r="N568" s="277">
        <v>0</v>
      </c>
      <c r="O568" s="277">
        <v>0</v>
      </c>
      <c r="P568" s="277">
        <v>0</v>
      </c>
      <c r="Q568" s="277">
        <v>0</v>
      </c>
      <c r="R568" s="277">
        <v>0</v>
      </c>
      <c r="S568" s="277">
        <v>0</v>
      </c>
      <c r="T568" s="277">
        <v>0</v>
      </c>
      <c r="U568" s="277">
        <v>0</v>
      </c>
      <c r="V568" s="277">
        <v>0</v>
      </c>
      <c r="W568" s="279" t="e">
        <f t="shared" si="8"/>
        <v>#REF!</v>
      </c>
      <c r="X568" s="279" t="s">
        <v>20143</v>
      </c>
      <c r="Y5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8" s="279">
        <f>IF(MAX(tbl2020POS[[#This Row],[P]:[PR]])=tbl2020POS[[#This Row],[P]],1,0)</f>
        <v>1</v>
      </c>
      <c r="AA568" s="279">
        <f>IF(tbl2020POS[[#This Row],[QUALP]]=1,IF(tbl2020POS[[#This Row],[GS]]&gt;=GS_TO_QUALIFY,1,0),0)</f>
        <v>0</v>
      </c>
      <c r="AB568" s="279">
        <f>IF(tbl2020POS[[#This Row],[QUALP]]=1,IF(tbl2020POS[[#This Row],[G]]-tbl2020POS[[#This Row],[GS]]&gt;=RP_APP_TO_QUALIFY,1,0),0)</f>
        <v>0</v>
      </c>
      <c r="AC568" s="279" t="e">
        <f>IF(tbl2020POS[[#This Row],[C]]&gt;=GAMES_TO_QUALIFY,1,IF(tbl2020POS[[#This Row],[PRIMPOS]]="C",1,0))</f>
        <v>#REF!</v>
      </c>
      <c r="AD568" s="279" t="e">
        <f>IF(tbl2020POS[[#This Row],[1B]]&gt;=GAMES_TO_QUALIFY,1,IF(tbl2020POS[[#This Row],[PRIMPOS]]="1B",1,0))</f>
        <v>#REF!</v>
      </c>
      <c r="AE568" s="279" t="e">
        <f>IF(tbl2020POS[[#This Row],[2B]]&gt;=GAMES_TO_QUALIFY,1,IF(tbl2020POS[[#This Row],[PRIMPOS]]="2B",1,0))</f>
        <v>#REF!</v>
      </c>
      <c r="AF568" s="279" t="e">
        <f>IF(tbl2020POS[[#This Row],[3B]]&gt;=GAMES_TO_QUALIFY,1,IF(tbl2020POS[[#This Row],[PRIMPOS]]="3B",1,0))</f>
        <v>#REF!</v>
      </c>
      <c r="AG568" s="279" t="e">
        <f>IF(tbl2020POS[[#This Row],[SS]]&gt;=GAMES_TO_QUALIFY,1,IF(tbl2020POS[[#This Row],[PRIMPOS]]="SS",1,0))</f>
        <v>#REF!</v>
      </c>
      <c r="AH568" s="279" t="e">
        <f>IF(tbl2020POS[[#This Row],[LF]]&gt;=GAMES_TO_QUALIFY,1,0)</f>
        <v>#REF!</v>
      </c>
      <c r="AI568" s="279" t="e">
        <f>IF(tbl2020POS[[#This Row],[CF]]&gt;=GAMES_TO_QUALIFY,1,0)</f>
        <v>#REF!</v>
      </c>
      <c r="AJ568" s="279" t="e">
        <f>IF(tbl2020POS[[#This Row],[RF]]&gt;=GAMES_TO_QUALIFY,1,0)</f>
        <v>#REF!</v>
      </c>
      <c r="AK568" s="279" t="e">
        <f>IF(tbl2020POS[[#This Row],[OF]]&gt;=GAMES_TO_QUALIFY,1,IF(tbl2020POS[[#This Row],[PRIMPOS]]="OF",1,0))</f>
        <v>#REF!</v>
      </c>
      <c r="AL568" s="279" t="e">
        <f>IF(tbl2020POS[[#This Row],[DH]]&gt;=GAMES_TO_QUALIFY,1,IF(tbl2020POS[[#This Row],[PRIMPOS]]="DH",1,0))</f>
        <v>#REF!</v>
      </c>
      <c r="AM568" s="279" t="str" cm="1">
        <f t="array" aca="1" ref="AM5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8" s="280" t="str">
        <f>IFERROR(LEFT(tbl2020POS[[#This Row],[POSROUGH]],LEN(tbl2020POS[[#This Row],[POSROUGH]])-1),"")</f>
        <v/>
      </c>
      <c r="AP56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69" spans="1:42" x14ac:dyDescent="0.3">
      <c r="A569" s="277">
        <v>566</v>
      </c>
      <c r="B569" t="s">
        <v>21128</v>
      </c>
      <c r="C569" s="277">
        <v>27</v>
      </c>
      <c r="D569" s="278" t="s">
        <v>1437</v>
      </c>
      <c r="E569" s="277">
        <v>4</v>
      </c>
      <c r="F569" s="277">
        <v>12</v>
      </c>
      <c r="G569" s="277">
        <v>11</v>
      </c>
      <c r="H569" s="277">
        <v>0</v>
      </c>
      <c r="I569" s="277">
        <v>12</v>
      </c>
      <c r="J569" s="277">
        <v>12</v>
      </c>
      <c r="K569" s="277">
        <v>0</v>
      </c>
      <c r="L569" s="277">
        <v>0</v>
      </c>
      <c r="M569" s="277">
        <v>0</v>
      </c>
      <c r="N569" s="277">
        <v>0</v>
      </c>
      <c r="O569" s="277">
        <v>0</v>
      </c>
      <c r="P569" s="277">
        <v>0</v>
      </c>
      <c r="Q569" s="277">
        <v>0</v>
      </c>
      <c r="R569" s="277">
        <v>0</v>
      </c>
      <c r="S569" s="277">
        <v>0</v>
      </c>
      <c r="T569" s="277">
        <v>0</v>
      </c>
      <c r="U569" s="277">
        <v>0</v>
      </c>
      <c r="V569" s="277">
        <v>0</v>
      </c>
      <c r="W569" s="279" t="e">
        <f t="shared" si="8"/>
        <v>#REF!</v>
      </c>
      <c r="X569" s="279" t="s">
        <v>16156</v>
      </c>
      <c r="Y5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9" s="279">
        <f>IF(MAX(tbl2020POS[[#This Row],[P]:[PR]])=tbl2020POS[[#This Row],[P]],1,0)</f>
        <v>1</v>
      </c>
      <c r="AA569" s="279">
        <f>IF(tbl2020POS[[#This Row],[QUALP]]=1,IF(tbl2020POS[[#This Row],[GS]]&gt;=GS_TO_QUALIFY,1,0),0)</f>
        <v>1</v>
      </c>
      <c r="AB569" s="279">
        <f>IF(tbl2020POS[[#This Row],[QUALP]]=1,IF(tbl2020POS[[#This Row],[G]]-tbl2020POS[[#This Row],[GS]]&gt;=RP_APP_TO_QUALIFY,1,0),0)</f>
        <v>0</v>
      </c>
      <c r="AC569" s="279" t="e">
        <f>IF(tbl2020POS[[#This Row],[C]]&gt;=GAMES_TO_QUALIFY,1,IF(tbl2020POS[[#This Row],[PRIMPOS]]="C",1,0))</f>
        <v>#REF!</v>
      </c>
      <c r="AD569" s="279" t="e">
        <f>IF(tbl2020POS[[#This Row],[1B]]&gt;=GAMES_TO_QUALIFY,1,IF(tbl2020POS[[#This Row],[PRIMPOS]]="1B",1,0))</f>
        <v>#REF!</v>
      </c>
      <c r="AE569" s="279" t="e">
        <f>IF(tbl2020POS[[#This Row],[2B]]&gt;=GAMES_TO_QUALIFY,1,IF(tbl2020POS[[#This Row],[PRIMPOS]]="2B",1,0))</f>
        <v>#REF!</v>
      </c>
      <c r="AF569" s="279" t="e">
        <f>IF(tbl2020POS[[#This Row],[3B]]&gt;=GAMES_TO_QUALIFY,1,IF(tbl2020POS[[#This Row],[PRIMPOS]]="3B",1,0))</f>
        <v>#REF!</v>
      </c>
      <c r="AG569" s="279" t="e">
        <f>IF(tbl2020POS[[#This Row],[SS]]&gt;=GAMES_TO_QUALIFY,1,IF(tbl2020POS[[#This Row],[PRIMPOS]]="SS",1,0))</f>
        <v>#REF!</v>
      </c>
      <c r="AH569" s="279" t="e">
        <f>IF(tbl2020POS[[#This Row],[LF]]&gt;=GAMES_TO_QUALIFY,1,0)</f>
        <v>#REF!</v>
      </c>
      <c r="AI569" s="279" t="e">
        <f>IF(tbl2020POS[[#This Row],[CF]]&gt;=GAMES_TO_QUALIFY,1,0)</f>
        <v>#REF!</v>
      </c>
      <c r="AJ569" s="279" t="e">
        <f>IF(tbl2020POS[[#This Row],[RF]]&gt;=GAMES_TO_QUALIFY,1,0)</f>
        <v>#REF!</v>
      </c>
      <c r="AK569" s="279" t="e">
        <f>IF(tbl2020POS[[#This Row],[OF]]&gt;=GAMES_TO_QUALIFY,1,IF(tbl2020POS[[#This Row],[PRIMPOS]]="OF",1,0))</f>
        <v>#REF!</v>
      </c>
      <c r="AL569" s="279" t="e">
        <f>IF(tbl2020POS[[#This Row],[DH]]&gt;=GAMES_TO_QUALIFY,1,IF(tbl2020POS[[#This Row],[PRIMPOS]]="DH",1,0))</f>
        <v>#REF!</v>
      </c>
      <c r="AM569" s="279" t="str" cm="1">
        <f t="array" aca="1" ref="AM5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9" s="280" t="str">
        <f>IFERROR(LEFT(tbl2020POS[[#This Row],[POSROUGH]],LEN(tbl2020POS[[#This Row],[POSROUGH]])-1),"")</f>
        <v/>
      </c>
      <c r="AP56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70" spans="1:42" x14ac:dyDescent="0.3">
      <c r="A570" s="277">
        <v>567</v>
      </c>
      <c r="B570" t="s">
        <v>21129</v>
      </c>
      <c r="C570" s="277">
        <v>27</v>
      </c>
      <c r="D570" s="278" t="s">
        <v>1416</v>
      </c>
      <c r="E570" s="277">
        <v>3</v>
      </c>
      <c r="F570" s="277">
        <v>22</v>
      </c>
      <c r="G570" s="277">
        <v>0</v>
      </c>
      <c r="H570" s="277">
        <v>0</v>
      </c>
      <c r="I570" s="277">
        <v>22</v>
      </c>
      <c r="J570" s="277">
        <v>22</v>
      </c>
      <c r="K570" s="277">
        <v>0</v>
      </c>
      <c r="L570" s="277">
        <v>0</v>
      </c>
      <c r="M570" s="277">
        <v>0</v>
      </c>
      <c r="N570" s="277">
        <v>0</v>
      </c>
      <c r="O570" s="277">
        <v>0</v>
      </c>
      <c r="P570" s="277">
        <v>0</v>
      </c>
      <c r="Q570" s="277">
        <v>0</v>
      </c>
      <c r="R570" s="277">
        <v>0</v>
      </c>
      <c r="S570" s="277">
        <v>0</v>
      </c>
      <c r="T570" s="277">
        <v>0</v>
      </c>
      <c r="U570" s="277">
        <v>0</v>
      </c>
      <c r="V570" s="277">
        <v>0</v>
      </c>
      <c r="W570" s="279" t="e">
        <f t="shared" si="8"/>
        <v>#REF!</v>
      </c>
      <c r="X570" s="279" t="s">
        <v>21938</v>
      </c>
      <c r="Y5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0" s="279">
        <f>IF(MAX(tbl2020POS[[#This Row],[P]:[PR]])=tbl2020POS[[#This Row],[P]],1,0)</f>
        <v>1</v>
      </c>
      <c r="AA570" s="279">
        <f>IF(tbl2020POS[[#This Row],[QUALP]]=1,IF(tbl2020POS[[#This Row],[GS]]&gt;=GS_TO_QUALIFY,1,0),0)</f>
        <v>0</v>
      </c>
      <c r="AB570" s="279">
        <f>IF(tbl2020POS[[#This Row],[QUALP]]=1,IF(tbl2020POS[[#This Row],[G]]-tbl2020POS[[#This Row],[GS]]&gt;=RP_APP_TO_QUALIFY,1,0),0)</f>
        <v>1</v>
      </c>
      <c r="AC570" s="279" t="e">
        <f>IF(tbl2020POS[[#This Row],[C]]&gt;=GAMES_TO_QUALIFY,1,IF(tbl2020POS[[#This Row],[PRIMPOS]]="C",1,0))</f>
        <v>#REF!</v>
      </c>
      <c r="AD570" s="279" t="e">
        <f>IF(tbl2020POS[[#This Row],[1B]]&gt;=GAMES_TO_QUALIFY,1,IF(tbl2020POS[[#This Row],[PRIMPOS]]="1B",1,0))</f>
        <v>#REF!</v>
      </c>
      <c r="AE570" s="279" t="e">
        <f>IF(tbl2020POS[[#This Row],[2B]]&gt;=GAMES_TO_QUALIFY,1,IF(tbl2020POS[[#This Row],[PRIMPOS]]="2B",1,0))</f>
        <v>#REF!</v>
      </c>
      <c r="AF570" s="279" t="e">
        <f>IF(tbl2020POS[[#This Row],[3B]]&gt;=GAMES_TO_QUALIFY,1,IF(tbl2020POS[[#This Row],[PRIMPOS]]="3B",1,0))</f>
        <v>#REF!</v>
      </c>
      <c r="AG570" s="279" t="e">
        <f>IF(tbl2020POS[[#This Row],[SS]]&gt;=GAMES_TO_QUALIFY,1,IF(tbl2020POS[[#This Row],[PRIMPOS]]="SS",1,0))</f>
        <v>#REF!</v>
      </c>
      <c r="AH570" s="279" t="e">
        <f>IF(tbl2020POS[[#This Row],[LF]]&gt;=GAMES_TO_QUALIFY,1,0)</f>
        <v>#REF!</v>
      </c>
      <c r="AI570" s="279" t="e">
        <f>IF(tbl2020POS[[#This Row],[CF]]&gt;=GAMES_TO_QUALIFY,1,0)</f>
        <v>#REF!</v>
      </c>
      <c r="AJ570" s="279" t="e">
        <f>IF(tbl2020POS[[#This Row],[RF]]&gt;=GAMES_TO_QUALIFY,1,0)</f>
        <v>#REF!</v>
      </c>
      <c r="AK570" s="279" t="e">
        <f>IF(tbl2020POS[[#This Row],[OF]]&gt;=GAMES_TO_QUALIFY,1,IF(tbl2020POS[[#This Row],[PRIMPOS]]="OF",1,0))</f>
        <v>#REF!</v>
      </c>
      <c r="AL570" s="279" t="e">
        <f>IF(tbl2020POS[[#This Row],[DH]]&gt;=GAMES_TO_QUALIFY,1,IF(tbl2020POS[[#This Row],[PRIMPOS]]="DH",1,0))</f>
        <v>#REF!</v>
      </c>
      <c r="AM570" s="279" t="str" cm="1">
        <f t="array" aca="1" ref="AM5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0" s="280" t="str">
        <f>IFERROR(LEFT(tbl2020POS[[#This Row],[POSROUGH]],LEN(tbl2020POS[[#This Row],[POSROUGH]])-1),"")</f>
        <v/>
      </c>
      <c r="AP57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1" spans="1:42" x14ac:dyDescent="0.3">
      <c r="A571" s="277">
        <v>568</v>
      </c>
      <c r="B571" t="s">
        <v>21130</v>
      </c>
      <c r="C571" s="277">
        <v>23</v>
      </c>
      <c r="D571" s="278" t="s">
        <v>1398</v>
      </c>
      <c r="E571" s="277" t="s">
        <v>20557</v>
      </c>
      <c r="F571" s="277">
        <v>6</v>
      </c>
      <c r="G571" s="277">
        <v>6</v>
      </c>
      <c r="H571" s="277">
        <v>0</v>
      </c>
      <c r="I571" s="277">
        <v>6</v>
      </c>
      <c r="J571" s="277">
        <v>6</v>
      </c>
      <c r="K571" s="277">
        <v>0</v>
      </c>
      <c r="L571" s="277">
        <v>0</v>
      </c>
      <c r="M571" s="277">
        <v>0</v>
      </c>
      <c r="N571" s="277">
        <v>0</v>
      </c>
      <c r="O571" s="277">
        <v>0</v>
      </c>
      <c r="P571" s="277">
        <v>0</v>
      </c>
      <c r="Q571" s="277">
        <v>0</v>
      </c>
      <c r="R571" s="277">
        <v>0</v>
      </c>
      <c r="S571" s="277">
        <v>0</v>
      </c>
      <c r="T571" s="277">
        <v>0</v>
      </c>
      <c r="U571" s="277">
        <v>0</v>
      </c>
      <c r="V571" s="277">
        <v>0</v>
      </c>
      <c r="W571" s="279" t="e">
        <f t="shared" si="8"/>
        <v>#REF!</v>
      </c>
      <c r="X571" s="279" t="s">
        <v>17353</v>
      </c>
      <c r="Y5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1" s="279">
        <f>IF(MAX(tbl2020POS[[#This Row],[P]:[PR]])=tbl2020POS[[#This Row],[P]],1,0)</f>
        <v>1</v>
      </c>
      <c r="AA571" s="279">
        <f>IF(tbl2020POS[[#This Row],[QUALP]]=1,IF(tbl2020POS[[#This Row],[GS]]&gt;=GS_TO_QUALIFY,1,0),0)</f>
        <v>0</v>
      </c>
      <c r="AB571" s="279">
        <f>IF(tbl2020POS[[#This Row],[QUALP]]=1,IF(tbl2020POS[[#This Row],[G]]-tbl2020POS[[#This Row],[GS]]&gt;=RP_APP_TO_QUALIFY,1,0),0)</f>
        <v>0</v>
      </c>
      <c r="AC571" s="279" t="e">
        <f>IF(tbl2020POS[[#This Row],[C]]&gt;=GAMES_TO_QUALIFY,1,IF(tbl2020POS[[#This Row],[PRIMPOS]]="C",1,0))</f>
        <v>#REF!</v>
      </c>
      <c r="AD571" s="279" t="e">
        <f>IF(tbl2020POS[[#This Row],[1B]]&gt;=GAMES_TO_QUALIFY,1,IF(tbl2020POS[[#This Row],[PRIMPOS]]="1B",1,0))</f>
        <v>#REF!</v>
      </c>
      <c r="AE571" s="279" t="e">
        <f>IF(tbl2020POS[[#This Row],[2B]]&gt;=GAMES_TO_QUALIFY,1,IF(tbl2020POS[[#This Row],[PRIMPOS]]="2B",1,0))</f>
        <v>#REF!</v>
      </c>
      <c r="AF571" s="279" t="e">
        <f>IF(tbl2020POS[[#This Row],[3B]]&gt;=GAMES_TO_QUALIFY,1,IF(tbl2020POS[[#This Row],[PRIMPOS]]="3B",1,0))</f>
        <v>#REF!</v>
      </c>
      <c r="AG571" s="279" t="e">
        <f>IF(tbl2020POS[[#This Row],[SS]]&gt;=GAMES_TO_QUALIFY,1,IF(tbl2020POS[[#This Row],[PRIMPOS]]="SS",1,0))</f>
        <v>#REF!</v>
      </c>
      <c r="AH571" s="279" t="e">
        <f>IF(tbl2020POS[[#This Row],[LF]]&gt;=GAMES_TO_QUALIFY,1,0)</f>
        <v>#REF!</v>
      </c>
      <c r="AI571" s="279" t="e">
        <f>IF(tbl2020POS[[#This Row],[CF]]&gt;=GAMES_TO_QUALIFY,1,0)</f>
        <v>#REF!</v>
      </c>
      <c r="AJ571" s="279" t="e">
        <f>IF(tbl2020POS[[#This Row],[RF]]&gt;=GAMES_TO_QUALIFY,1,0)</f>
        <v>#REF!</v>
      </c>
      <c r="AK571" s="279" t="e">
        <f>IF(tbl2020POS[[#This Row],[OF]]&gt;=GAMES_TO_QUALIFY,1,IF(tbl2020POS[[#This Row],[PRIMPOS]]="OF",1,0))</f>
        <v>#REF!</v>
      </c>
      <c r="AL571" s="279" t="e">
        <f>IF(tbl2020POS[[#This Row],[DH]]&gt;=GAMES_TO_QUALIFY,1,IF(tbl2020POS[[#This Row],[PRIMPOS]]="DH",1,0))</f>
        <v>#REF!</v>
      </c>
      <c r="AM571" s="279" t="str" cm="1">
        <f t="array" aca="1" ref="AM5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1" s="280" t="str">
        <f>IFERROR(LEFT(tbl2020POS[[#This Row],[POSROUGH]],LEN(tbl2020POS[[#This Row],[POSROUGH]])-1),"")</f>
        <v/>
      </c>
      <c r="AP57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72" spans="1:42" x14ac:dyDescent="0.3">
      <c r="A572" s="277">
        <v>569</v>
      </c>
      <c r="B572" t="s">
        <v>21131</v>
      </c>
      <c r="C572" s="277">
        <v>33</v>
      </c>
      <c r="D572" s="278" t="s">
        <v>1413</v>
      </c>
      <c r="E572" s="277">
        <v>5</v>
      </c>
      <c r="F572" s="277">
        <v>24</v>
      </c>
      <c r="G572" s="277">
        <v>0</v>
      </c>
      <c r="H572" s="277">
        <v>0</v>
      </c>
      <c r="I572" s="277">
        <v>24</v>
      </c>
      <c r="J572" s="277">
        <v>24</v>
      </c>
      <c r="K572" s="277">
        <v>0</v>
      </c>
      <c r="L572" s="277">
        <v>0</v>
      </c>
      <c r="M572" s="277">
        <v>0</v>
      </c>
      <c r="N572" s="277">
        <v>0</v>
      </c>
      <c r="O572" s="277">
        <v>0</v>
      </c>
      <c r="P572" s="277">
        <v>0</v>
      </c>
      <c r="Q572" s="277">
        <v>0</v>
      </c>
      <c r="R572" s="277">
        <v>0</v>
      </c>
      <c r="S572" s="277">
        <v>0</v>
      </c>
      <c r="T572" s="277">
        <v>0</v>
      </c>
      <c r="U572" s="277">
        <v>0</v>
      </c>
      <c r="V572" s="277">
        <v>0</v>
      </c>
      <c r="W572" s="279" t="e">
        <f t="shared" si="8"/>
        <v>#REF!</v>
      </c>
      <c r="X572" s="279" t="s">
        <v>12563</v>
      </c>
      <c r="Y5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2" s="279">
        <f>IF(MAX(tbl2020POS[[#This Row],[P]:[PR]])=tbl2020POS[[#This Row],[P]],1,0)</f>
        <v>1</v>
      </c>
      <c r="AA572" s="279">
        <f>IF(tbl2020POS[[#This Row],[QUALP]]=1,IF(tbl2020POS[[#This Row],[GS]]&gt;=GS_TO_QUALIFY,1,0),0)</f>
        <v>0</v>
      </c>
      <c r="AB572" s="279">
        <f>IF(tbl2020POS[[#This Row],[QUALP]]=1,IF(tbl2020POS[[#This Row],[G]]-tbl2020POS[[#This Row],[GS]]&gt;=RP_APP_TO_QUALIFY,1,0),0)</f>
        <v>1</v>
      </c>
      <c r="AC572" s="279" t="e">
        <f>IF(tbl2020POS[[#This Row],[C]]&gt;=GAMES_TO_QUALIFY,1,IF(tbl2020POS[[#This Row],[PRIMPOS]]="C",1,0))</f>
        <v>#REF!</v>
      </c>
      <c r="AD572" s="279" t="e">
        <f>IF(tbl2020POS[[#This Row],[1B]]&gt;=GAMES_TO_QUALIFY,1,IF(tbl2020POS[[#This Row],[PRIMPOS]]="1B",1,0))</f>
        <v>#REF!</v>
      </c>
      <c r="AE572" s="279" t="e">
        <f>IF(tbl2020POS[[#This Row],[2B]]&gt;=GAMES_TO_QUALIFY,1,IF(tbl2020POS[[#This Row],[PRIMPOS]]="2B",1,0))</f>
        <v>#REF!</v>
      </c>
      <c r="AF572" s="279" t="e">
        <f>IF(tbl2020POS[[#This Row],[3B]]&gt;=GAMES_TO_QUALIFY,1,IF(tbl2020POS[[#This Row],[PRIMPOS]]="3B",1,0))</f>
        <v>#REF!</v>
      </c>
      <c r="AG572" s="279" t="e">
        <f>IF(tbl2020POS[[#This Row],[SS]]&gt;=GAMES_TO_QUALIFY,1,IF(tbl2020POS[[#This Row],[PRIMPOS]]="SS",1,0))</f>
        <v>#REF!</v>
      </c>
      <c r="AH572" s="279" t="e">
        <f>IF(tbl2020POS[[#This Row],[LF]]&gt;=GAMES_TO_QUALIFY,1,0)</f>
        <v>#REF!</v>
      </c>
      <c r="AI572" s="279" t="e">
        <f>IF(tbl2020POS[[#This Row],[CF]]&gt;=GAMES_TO_QUALIFY,1,0)</f>
        <v>#REF!</v>
      </c>
      <c r="AJ572" s="279" t="e">
        <f>IF(tbl2020POS[[#This Row],[RF]]&gt;=GAMES_TO_QUALIFY,1,0)</f>
        <v>#REF!</v>
      </c>
      <c r="AK572" s="279" t="e">
        <f>IF(tbl2020POS[[#This Row],[OF]]&gt;=GAMES_TO_QUALIFY,1,IF(tbl2020POS[[#This Row],[PRIMPOS]]="OF",1,0))</f>
        <v>#REF!</v>
      </c>
      <c r="AL572" s="279" t="e">
        <f>IF(tbl2020POS[[#This Row],[DH]]&gt;=GAMES_TO_QUALIFY,1,IF(tbl2020POS[[#This Row],[PRIMPOS]]="DH",1,0))</f>
        <v>#REF!</v>
      </c>
      <c r="AM572" s="279" t="str" cm="1">
        <f t="array" aca="1" ref="AM5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2" s="280" t="str">
        <f>IFERROR(LEFT(tbl2020POS[[#This Row],[POSROUGH]],LEN(tbl2020POS[[#This Row],[POSROUGH]])-1),"")</f>
        <v/>
      </c>
      <c r="AP57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3" spans="1:42" x14ac:dyDescent="0.3">
      <c r="A573" s="277">
        <v>570</v>
      </c>
      <c r="B573" t="s">
        <v>21132</v>
      </c>
      <c r="C573" s="277">
        <v>25</v>
      </c>
      <c r="D573" s="278" t="s">
        <v>1395</v>
      </c>
      <c r="E573" s="277">
        <v>3</v>
      </c>
      <c r="F573" s="277">
        <v>8</v>
      </c>
      <c r="G573" s="277">
        <v>8</v>
      </c>
      <c r="H573" s="277">
        <v>0</v>
      </c>
      <c r="I573" s="277">
        <v>8</v>
      </c>
      <c r="J573" s="277">
        <v>8</v>
      </c>
      <c r="K573" s="277">
        <v>0</v>
      </c>
      <c r="L573" s="277">
        <v>0</v>
      </c>
      <c r="M573" s="277">
        <v>0</v>
      </c>
      <c r="N573" s="277">
        <v>0</v>
      </c>
      <c r="O573" s="277">
        <v>0</v>
      </c>
      <c r="P573" s="277">
        <v>0</v>
      </c>
      <c r="Q573" s="277">
        <v>0</v>
      </c>
      <c r="R573" s="277">
        <v>0</v>
      </c>
      <c r="S573" s="277">
        <v>0</v>
      </c>
      <c r="T573" s="277">
        <v>0</v>
      </c>
      <c r="U573" s="277">
        <v>0</v>
      </c>
      <c r="V573" s="277">
        <v>0</v>
      </c>
      <c r="W573" s="279" t="e">
        <f t="shared" si="8"/>
        <v>#REF!</v>
      </c>
      <c r="X573" s="279" t="s">
        <v>15129</v>
      </c>
      <c r="Y5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3" s="279">
        <f>IF(MAX(tbl2020POS[[#This Row],[P]:[PR]])=tbl2020POS[[#This Row],[P]],1,0)</f>
        <v>1</v>
      </c>
      <c r="AA573" s="279">
        <f>IF(tbl2020POS[[#This Row],[QUALP]]=1,IF(tbl2020POS[[#This Row],[GS]]&gt;=GS_TO_QUALIFY,1,0),0)</f>
        <v>0</v>
      </c>
      <c r="AB573" s="279">
        <f>IF(tbl2020POS[[#This Row],[QUALP]]=1,IF(tbl2020POS[[#This Row],[G]]-tbl2020POS[[#This Row],[GS]]&gt;=RP_APP_TO_QUALIFY,1,0),0)</f>
        <v>0</v>
      </c>
      <c r="AC573" s="279" t="e">
        <f>IF(tbl2020POS[[#This Row],[C]]&gt;=GAMES_TO_QUALIFY,1,IF(tbl2020POS[[#This Row],[PRIMPOS]]="C",1,0))</f>
        <v>#REF!</v>
      </c>
      <c r="AD573" s="279" t="e">
        <f>IF(tbl2020POS[[#This Row],[1B]]&gt;=GAMES_TO_QUALIFY,1,IF(tbl2020POS[[#This Row],[PRIMPOS]]="1B",1,0))</f>
        <v>#REF!</v>
      </c>
      <c r="AE573" s="279" t="e">
        <f>IF(tbl2020POS[[#This Row],[2B]]&gt;=GAMES_TO_QUALIFY,1,IF(tbl2020POS[[#This Row],[PRIMPOS]]="2B",1,0))</f>
        <v>#REF!</v>
      </c>
      <c r="AF573" s="279" t="e">
        <f>IF(tbl2020POS[[#This Row],[3B]]&gt;=GAMES_TO_QUALIFY,1,IF(tbl2020POS[[#This Row],[PRIMPOS]]="3B",1,0))</f>
        <v>#REF!</v>
      </c>
      <c r="AG573" s="279" t="e">
        <f>IF(tbl2020POS[[#This Row],[SS]]&gt;=GAMES_TO_QUALIFY,1,IF(tbl2020POS[[#This Row],[PRIMPOS]]="SS",1,0))</f>
        <v>#REF!</v>
      </c>
      <c r="AH573" s="279" t="e">
        <f>IF(tbl2020POS[[#This Row],[LF]]&gt;=GAMES_TO_QUALIFY,1,0)</f>
        <v>#REF!</v>
      </c>
      <c r="AI573" s="279" t="e">
        <f>IF(tbl2020POS[[#This Row],[CF]]&gt;=GAMES_TO_QUALIFY,1,0)</f>
        <v>#REF!</v>
      </c>
      <c r="AJ573" s="279" t="e">
        <f>IF(tbl2020POS[[#This Row],[RF]]&gt;=GAMES_TO_QUALIFY,1,0)</f>
        <v>#REF!</v>
      </c>
      <c r="AK573" s="279" t="e">
        <f>IF(tbl2020POS[[#This Row],[OF]]&gt;=GAMES_TO_QUALIFY,1,IF(tbl2020POS[[#This Row],[PRIMPOS]]="OF",1,0))</f>
        <v>#REF!</v>
      </c>
      <c r="AL573" s="279" t="e">
        <f>IF(tbl2020POS[[#This Row],[DH]]&gt;=GAMES_TO_QUALIFY,1,IF(tbl2020POS[[#This Row],[PRIMPOS]]="DH",1,0))</f>
        <v>#REF!</v>
      </c>
      <c r="AM573" s="279" t="str" cm="1">
        <f t="array" aca="1" ref="AM5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3" s="280" t="str">
        <f>IFERROR(LEFT(tbl2020POS[[#This Row],[POSROUGH]],LEN(tbl2020POS[[#This Row],[POSROUGH]])-1),"")</f>
        <v/>
      </c>
      <c r="AP57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74" spans="1:42" x14ac:dyDescent="0.3">
      <c r="A574" s="277">
        <v>571</v>
      </c>
      <c r="B574" t="s">
        <v>21133</v>
      </c>
      <c r="C574" s="277">
        <v>33</v>
      </c>
      <c r="D574" s="278" t="s">
        <v>20628</v>
      </c>
      <c r="E574" s="277">
        <v>11</v>
      </c>
      <c r="F574" s="277">
        <v>21</v>
      </c>
      <c r="G574" s="277">
        <v>0</v>
      </c>
      <c r="H574" s="277">
        <v>0</v>
      </c>
      <c r="I574" s="277">
        <v>21</v>
      </c>
      <c r="J574" s="277">
        <v>21</v>
      </c>
      <c r="K574" s="277">
        <v>0</v>
      </c>
      <c r="L574" s="277">
        <v>0</v>
      </c>
      <c r="M574" s="277">
        <v>0</v>
      </c>
      <c r="N574" s="277">
        <v>0</v>
      </c>
      <c r="O574" s="277">
        <v>0</v>
      </c>
      <c r="P574" s="277">
        <v>0</v>
      </c>
      <c r="Q574" s="277">
        <v>0</v>
      </c>
      <c r="R574" s="277">
        <v>0</v>
      </c>
      <c r="S574" s="277">
        <v>0</v>
      </c>
      <c r="T574" s="277">
        <v>0</v>
      </c>
      <c r="U574" s="277">
        <v>0</v>
      </c>
      <c r="V574" s="277">
        <v>0</v>
      </c>
      <c r="W574" s="279" t="e">
        <f t="shared" si="8"/>
        <v>#REF!</v>
      </c>
      <c r="X574" s="279" t="s">
        <v>2258</v>
      </c>
      <c r="Y5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4" s="279">
        <f>IF(MAX(tbl2020POS[[#This Row],[P]:[PR]])=tbl2020POS[[#This Row],[P]],1,0)</f>
        <v>1</v>
      </c>
      <c r="AA574" s="279">
        <f>IF(tbl2020POS[[#This Row],[QUALP]]=1,IF(tbl2020POS[[#This Row],[GS]]&gt;=GS_TO_QUALIFY,1,0),0)</f>
        <v>0</v>
      </c>
      <c r="AB574" s="279">
        <f>IF(tbl2020POS[[#This Row],[QUALP]]=1,IF(tbl2020POS[[#This Row],[G]]-tbl2020POS[[#This Row],[GS]]&gt;=RP_APP_TO_QUALIFY,1,0),0)</f>
        <v>1</v>
      </c>
      <c r="AC574" s="279" t="e">
        <f>IF(tbl2020POS[[#This Row],[C]]&gt;=GAMES_TO_QUALIFY,1,IF(tbl2020POS[[#This Row],[PRIMPOS]]="C",1,0))</f>
        <v>#REF!</v>
      </c>
      <c r="AD574" s="279" t="e">
        <f>IF(tbl2020POS[[#This Row],[1B]]&gt;=GAMES_TO_QUALIFY,1,IF(tbl2020POS[[#This Row],[PRIMPOS]]="1B",1,0))</f>
        <v>#REF!</v>
      </c>
      <c r="AE574" s="279" t="e">
        <f>IF(tbl2020POS[[#This Row],[2B]]&gt;=GAMES_TO_QUALIFY,1,IF(tbl2020POS[[#This Row],[PRIMPOS]]="2B",1,0))</f>
        <v>#REF!</v>
      </c>
      <c r="AF574" s="279" t="e">
        <f>IF(tbl2020POS[[#This Row],[3B]]&gt;=GAMES_TO_QUALIFY,1,IF(tbl2020POS[[#This Row],[PRIMPOS]]="3B",1,0))</f>
        <v>#REF!</v>
      </c>
      <c r="AG574" s="279" t="e">
        <f>IF(tbl2020POS[[#This Row],[SS]]&gt;=GAMES_TO_QUALIFY,1,IF(tbl2020POS[[#This Row],[PRIMPOS]]="SS",1,0))</f>
        <v>#REF!</v>
      </c>
      <c r="AH574" s="279" t="e">
        <f>IF(tbl2020POS[[#This Row],[LF]]&gt;=GAMES_TO_QUALIFY,1,0)</f>
        <v>#REF!</v>
      </c>
      <c r="AI574" s="279" t="e">
        <f>IF(tbl2020POS[[#This Row],[CF]]&gt;=GAMES_TO_QUALIFY,1,0)</f>
        <v>#REF!</v>
      </c>
      <c r="AJ574" s="279" t="e">
        <f>IF(tbl2020POS[[#This Row],[RF]]&gt;=GAMES_TO_QUALIFY,1,0)</f>
        <v>#REF!</v>
      </c>
      <c r="AK574" s="279" t="e">
        <f>IF(tbl2020POS[[#This Row],[OF]]&gt;=GAMES_TO_QUALIFY,1,IF(tbl2020POS[[#This Row],[PRIMPOS]]="OF",1,0))</f>
        <v>#REF!</v>
      </c>
      <c r="AL574" s="279" t="e">
        <f>IF(tbl2020POS[[#This Row],[DH]]&gt;=GAMES_TO_QUALIFY,1,IF(tbl2020POS[[#This Row],[PRIMPOS]]="DH",1,0))</f>
        <v>#REF!</v>
      </c>
      <c r="AM574" s="279" t="str" cm="1">
        <f t="array" aca="1" ref="AM5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4" s="280" t="str">
        <f>IFERROR(LEFT(tbl2020POS[[#This Row],[POSROUGH]],LEN(tbl2020POS[[#This Row],[POSROUGH]])-1),"")</f>
        <v/>
      </c>
      <c r="AP57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5" spans="1:42" x14ac:dyDescent="0.3">
      <c r="A575" s="277">
        <v>572</v>
      </c>
      <c r="B575" t="s">
        <v>21134</v>
      </c>
      <c r="C575" s="277">
        <v>29</v>
      </c>
      <c r="D575" s="278" t="s">
        <v>1392</v>
      </c>
      <c r="E575" s="277">
        <v>3</v>
      </c>
      <c r="F575" s="277">
        <v>9</v>
      </c>
      <c r="G575" s="277">
        <v>6</v>
      </c>
      <c r="H575" s="277">
        <v>9</v>
      </c>
      <c r="I575" s="277">
        <v>9</v>
      </c>
      <c r="J575" s="277">
        <v>0</v>
      </c>
      <c r="K575" s="277">
        <v>9</v>
      </c>
      <c r="L575" s="277">
        <v>0</v>
      </c>
      <c r="M575" s="277">
        <v>0</v>
      </c>
      <c r="N575" s="277">
        <v>0</v>
      </c>
      <c r="O575" s="277">
        <v>0</v>
      </c>
      <c r="P575" s="277">
        <v>0</v>
      </c>
      <c r="Q575" s="277">
        <v>0</v>
      </c>
      <c r="R575" s="277">
        <v>0</v>
      </c>
      <c r="S575" s="277">
        <v>0</v>
      </c>
      <c r="T575" s="277">
        <v>0</v>
      </c>
      <c r="U575" s="277">
        <v>0</v>
      </c>
      <c r="V575" s="277">
        <v>0</v>
      </c>
      <c r="W575" s="279" t="e">
        <f t="shared" si="8"/>
        <v>#REF!</v>
      </c>
      <c r="X575" s="279" t="s">
        <v>21939</v>
      </c>
      <c r="Y5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75" s="279">
        <f>IF(MAX(tbl2020POS[[#This Row],[P]:[PR]])=tbl2020POS[[#This Row],[P]],1,0)</f>
        <v>0</v>
      </c>
      <c r="AA575" s="279">
        <f>IF(tbl2020POS[[#This Row],[QUALP]]=1,IF(tbl2020POS[[#This Row],[GS]]&gt;=GS_TO_QUALIFY,1,0),0)</f>
        <v>0</v>
      </c>
      <c r="AB575" s="279">
        <f>IF(tbl2020POS[[#This Row],[QUALP]]=1,IF(tbl2020POS[[#This Row],[G]]-tbl2020POS[[#This Row],[GS]]&gt;=RP_APP_TO_QUALIFY,1,0),0)</f>
        <v>0</v>
      </c>
      <c r="AC575" s="279" t="e">
        <f>IF(tbl2020POS[[#This Row],[C]]&gt;=GAMES_TO_QUALIFY,1,IF(tbl2020POS[[#This Row],[PRIMPOS]]="C",1,0))</f>
        <v>#REF!</v>
      </c>
      <c r="AD575" s="279" t="e">
        <f>IF(tbl2020POS[[#This Row],[1B]]&gt;=GAMES_TO_QUALIFY,1,IF(tbl2020POS[[#This Row],[PRIMPOS]]="1B",1,0))</f>
        <v>#REF!</v>
      </c>
      <c r="AE575" s="279" t="e">
        <f>IF(tbl2020POS[[#This Row],[2B]]&gt;=GAMES_TO_QUALIFY,1,IF(tbl2020POS[[#This Row],[PRIMPOS]]="2B",1,0))</f>
        <v>#REF!</v>
      </c>
      <c r="AF575" s="279" t="e">
        <f>IF(tbl2020POS[[#This Row],[3B]]&gt;=GAMES_TO_QUALIFY,1,IF(tbl2020POS[[#This Row],[PRIMPOS]]="3B",1,0))</f>
        <v>#REF!</v>
      </c>
      <c r="AG575" s="279" t="e">
        <f>IF(tbl2020POS[[#This Row],[SS]]&gt;=GAMES_TO_QUALIFY,1,IF(tbl2020POS[[#This Row],[PRIMPOS]]="SS",1,0))</f>
        <v>#REF!</v>
      </c>
      <c r="AH575" s="279" t="e">
        <f>IF(tbl2020POS[[#This Row],[LF]]&gt;=GAMES_TO_QUALIFY,1,0)</f>
        <v>#REF!</v>
      </c>
      <c r="AI575" s="279" t="e">
        <f>IF(tbl2020POS[[#This Row],[CF]]&gt;=GAMES_TO_QUALIFY,1,0)</f>
        <v>#REF!</v>
      </c>
      <c r="AJ575" s="279" t="e">
        <f>IF(tbl2020POS[[#This Row],[RF]]&gt;=GAMES_TO_QUALIFY,1,0)</f>
        <v>#REF!</v>
      </c>
      <c r="AK575" s="279" t="e">
        <f>IF(tbl2020POS[[#This Row],[OF]]&gt;=GAMES_TO_QUALIFY,1,IF(tbl2020POS[[#This Row],[PRIMPOS]]="OF",1,0))</f>
        <v>#REF!</v>
      </c>
      <c r="AL575" s="279" t="e">
        <f>IF(tbl2020POS[[#This Row],[DH]]&gt;=GAMES_TO_QUALIFY,1,IF(tbl2020POS[[#This Row],[PRIMPOS]]="DH",1,0))</f>
        <v>#REF!</v>
      </c>
      <c r="AM575" s="279" t="e" cm="1">
        <f t="array" aca="1" ref="AM5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5" s="280" t="str">
        <f>IFERROR(LEFT(tbl2020POS[[#This Row],[POSROUGH]],LEN(tbl2020POS[[#This Row],[POSROUGH]])-1),"")</f>
        <v/>
      </c>
      <c r="AP57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76" spans="1:42" x14ac:dyDescent="0.3">
      <c r="A576" s="277">
        <v>573</v>
      </c>
      <c r="B576" t="s">
        <v>21135</v>
      </c>
      <c r="C576" s="277">
        <v>22</v>
      </c>
      <c r="D576" s="278" t="s">
        <v>1430</v>
      </c>
      <c r="E576" s="277" t="s">
        <v>20557</v>
      </c>
      <c r="F576" s="277">
        <v>10</v>
      </c>
      <c r="G576" s="277">
        <v>9</v>
      </c>
      <c r="H576" s="277">
        <v>10</v>
      </c>
      <c r="I576" s="277">
        <v>10</v>
      </c>
      <c r="J576" s="277">
        <v>0</v>
      </c>
      <c r="K576" s="277">
        <v>10</v>
      </c>
      <c r="L576" s="277">
        <v>0</v>
      </c>
      <c r="M576" s="277">
        <v>0</v>
      </c>
      <c r="N576" s="277">
        <v>0</v>
      </c>
      <c r="O576" s="277">
        <v>0</v>
      </c>
      <c r="P576" s="277">
        <v>0</v>
      </c>
      <c r="Q576" s="277">
        <v>0</v>
      </c>
      <c r="R576" s="277">
        <v>0</v>
      </c>
      <c r="S576" s="277">
        <v>0</v>
      </c>
      <c r="T576" s="277">
        <v>0</v>
      </c>
      <c r="U576" s="277">
        <v>0</v>
      </c>
      <c r="V576" s="277">
        <v>0</v>
      </c>
      <c r="W576" s="279" t="e">
        <f t="shared" si="8"/>
        <v>#REF!</v>
      </c>
      <c r="X576" s="279" t="s">
        <v>20132</v>
      </c>
      <c r="Y5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76" s="279">
        <f>IF(MAX(tbl2020POS[[#This Row],[P]:[PR]])=tbl2020POS[[#This Row],[P]],1,0)</f>
        <v>0</v>
      </c>
      <c r="AA576" s="279">
        <f>IF(tbl2020POS[[#This Row],[QUALP]]=1,IF(tbl2020POS[[#This Row],[GS]]&gt;=GS_TO_QUALIFY,1,0),0)</f>
        <v>0</v>
      </c>
      <c r="AB576" s="279">
        <f>IF(tbl2020POS[[#This Row],[QUALP]]=1,IF(tbl2020POS[[#This Row],[G]]-tbl2020POS[[#This Row],[GS]]&gt;=RP_APP_TO_QUALIFY,1,0),0)</f>
        <v>0</v>
      </c>
      <c r="AC576" s="279" t="e">
        <f>IF(tbl2020POS[[#This Row],[C]]&gt;=GAMES_TO_QUALIFY,1,IF(tbl2020POS[[#This Row],[PRIMPOS]]="C",1,0))</f>
        <v>#REF!</v>
      </c>
      <c r="AD576" s="279" t="e">
        <f>IF(tbl2020POS[[#This Row],[1B]]&gt;=GAMES_TO_QUALIFY,1,IF(tbl2020POS[[#This Row],[PRIMPOS]]="1B",1,0))</f>
        <v>#REF!</v>
      </c>
      <c r="AE576" s="279" t="e">
        <f>IF(tbl2020POS[[#This Row],[2B]]&gt;=GAMES_TO_QUALIFY,1,IF(tbl2020POS[[#This Row],[PRIMPOS]]="2B",1,0))</f>
        <v>#REF!</v>
      </c>
      <c r="AF576" s="279" t="e">
        <f>IF(tbl2020POS[[#This Row],[3B]]&gt;=GAMES_TO_QUALIFY,1,IF(tbl2020POS[[#This Row],[PRIMPOS]]="3B",1,0))</f>
        <v>#REF!</v>
      </c>
      <c r="AG576" s="279" t="e">
        <f>IF(tbl2020POS[[#This Row],[SS]]&gt;=GAMES_TO_QUALIFY,1,IF(tbl2020POS[[#This Row],[PRIMPOS]]="SS",1,0))</f>
        <v>#REF!</v>
      </c>
      <c r="AH576" s="279" t="e">
        <f>IF(tbl2020POS[[#This Row],[LF]]&gt;=GAMES_TO_QUALIFY,1,0)</f>
        <v>#REF!</v>
      </c>
      <c r="AI576" s="279" t="e">
        <f>IF(tbl2020POS[[#This Row],[CF]]&gt;=GAMES_TO_QUALIFY,1,0)</f>
        <v>#REF!</v>
      </c>
      <c r="AJ576" s="279" t="e">
        <f>IF(tbl2020POS[[#This Row],[RF]]&gt;=GAMES_TO_QUALIFY,1,0)</f>
        <v>#REF!</v>
      </c>
      <c r="AK576" s="279" t="e">
        <f>IF(tbl2020POS[[#This Row],[OF]]&gt;=GAMES_TO_QUALIFY,1,IF(tbl2020POS[[#This Row],[PRIMPOS]]="OF",1,0))</f>
        <v>#REF!</v>
      </c>
      <c r="AL576" s="279" t="e">
        <f>IF(tbl2020POS[[#This Row],[DH]]&gt;=GAMES_TO_QUALIFY,1,IF(tbl2020POS[[#This Row],[PRIMPOS]]="DH",1,0))</f>
        <v>#REF!</v>
      </c>
      <c r="AM576" s="279" t="e" cm="1">
        <f t="array" aca="1" ref="AM5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6" s="280" t="str">
        <f>IFERROR(LEFT(tbl2020POS[[#This Row],[POSROUGH]],LEN(tbl2020POS[[#This Row],[POSROUGH]])-1),"")</f>
        <v/>
      </c>
      <c r="AP57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77" spans="1:42" x14ac:dyDescent="0.3">
      <c r="A577" s="277">
        <v>574</v>
      </c>
      <c r="B577" t="s">
        <v>21136</v>
      </c>
      <c r="C577" s="277">
        <v>34</v>
      </c>
      <c r="D577" s="278" t="s">
        <v>1509</v>
      </c>
      <c r="E577" s="277">
        <v>10</v>
      </c>
      <c r="F577" s="277">
        <v>18</v>
      </c>
      <c r="G577" s="277">
        <v>0</v>
      </c>
      <c r="H577" s="277">
        <v>0</v>
      </c>
      <c r="I577" s="277">
        <v>18</v>
      </c>
      <c r="J577" s="277">
        <v>18</v>
      </c>
      <c r="K577" s="277">
        <v>0</v>
      </c>
      <c r="L577" s="277">
        <v>0</v>
      </c>
      <c r="M577" s="277">
        <v>0</v>
      </c>
      <c r="N577" s="277">
        <v>0</v>
      </c>
      <c r="O577" s="277">
        <v>0</v>
      </c>
      <c r="P577" s="277">
        <v>0</v>
      </c>
      <c r="Q577" s="277">
        <v>0</v>
      </c>
      <c r="R577" s="277">
        <v>0</v>
      </c>
      <c r="S577" s="277">
        <v>0</v>
      </c>
      <c r="T577" s="277">
        <v>0</v>
      </c>
      <c r="U577" s="277">
        <v>0</v>
      </c>
      <c r="V577" s="277">
        <v>0</v>
      </c>
      <c r="W577" s="279" t="e">
        <f t="shared" si="8"/>
        <v>#REF!</v>
      </c>
      <c r="X577" s="279" t="s">
        <v>2264</v>
      </c>
      <c r="Y5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7" s="279">
        <f>IF(MAX(tbl2020POS[[#This Row],[P]:[PR]])=tbl2020POS[[#This Row],[P]],1,0)</f>
        <v>1</v>
      </c>
      <c r="AA577" s="279">
        <f>IF(tbl2020POS[[#This Row],[QUALP]]=1,IF(tbl2020POS[[#This Row],[GS]]&gt;=GS_TO_QUALIFY,1,0),0)</f>
        <v>0</v>
      </c>
      <c r="AB577" s="279">
        <f>IF(tbl2020POS[[#This Row],[QUALP]]=1,IF(tbl2020POS[[#This Row],[G]]-tbl2020POS[[#This Row],[GS]]&gt;=RP_APP_TO_QUALIFY,1,0),0)</f>
        <v>1</v>
      </c>
      <c r="AC577" s="279" t="e">
        <f>IF(tbl2020POS[[#This Row],[C]]&gt;=GAMES_TO_QUALIFY,1,IF(tbl2020POS[[#This Row],[PRIMPOS]]="C",1,0))</f>
        <v>#REF!</v>
      </c>
      <c r="AD577" s="279" t="e">
        <f>IF(tbl2020POS[[#This Row],[1B]]&gt;=GAMES_TO_QUALIFY,1,IF(tbl2020POS[[#This Row],[PRIMPOS]]="1B",1,0))</f>
        <v>#REF!</v>
      </c>
      <c r="AE577" s="279" t="e">
        <f>IF(tbl2020POS[[#This Row],[2B]]&gt;=GAMES_TO_QUALIFY,1,IF(tbl2020POS[[#This Row],[PRIMPOS]]="2B",1,0))</f>
        <v>#REF!</v>
      </c>
      <c r="AF577" s="279" t="e">
        <f>IF(tbl2020POS[[#This Row],[3B]]&gt;=GAMES_TO_QUALIFY,1,IF(tbl2020POS[[#This Row],[PRIMPOS]]="3B",1,0))</f>
        <v>#REF!</v>
      </c>
      <c r="AG577" s="279" t="e">
        <f>IF(tbl2020POS[[#This Row],[SS]]&gt;=GAMES_TO_QUALIFY,1,IF(tbl2020POS[[#This Row],[PRIMPOS]]="SS",1,0))</f>
        <v>#REF!</v>
      </c>
      <c r="AH577" s="279" t="e">
        <f>IF(tbl2020POS[[#This Row],[LF]]&gt;=GAMES_TO_QUALIFY,1,0)</f>
        <v>#REF!</v>
      </c>
      <c r="AI577" s="279" t="e">
        <f>IF(tbl2020POS[[#This Row],[CF]]&gt;=GAMES_TO_QUALIFY,1,0)</f>
        <v>#REF!</v>
      </c>
      <c r="AJ577" s="279" t="e">
        <f>IF(tbl2020POS[[#This Row],[RF]]&gt;=GAMES_TO_QUALIFY,1,0)</f>
        <v>#REF!</v>
      </c>
      <c r="AK577" s="279" t="e">
        <f>IF(tbl2020POS[[#This Row],[OF]]&gt;=GAMES_TO_QUALIFY,1,IF(tbl2020POS[[#This Row],[PRIMPOS]]="OF",1,0))</f>
        <v>#REF!</v>
      </c>
      <c r="AL577" s="279" t="e">
        <f>IF(tbl2020POS[[#This Row],[DH]]&gt;=GAMES_TO_QUALIFY,1,IF(tbl2020POS[[#This Row],[PRIMPOS]]="DH",1,0))</f>
        <v>#REF!</v>
      </c>
      <c r="AM577" s="279" t="str" cm="1">
        <f t="array" aca="1" ref="AM5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7" s="280" t="str">
        <f>IFERROR(LEFT(tbl2020POS[[#This Row],[POSROUGH]],LEN(tbl2020POS[[#This Row],[POSROUGH]])-1),"")</f>
        <v/>
      </c>
      <c r="AP57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8" spans="1:42" x14ac:dyDescent="0.3">
      <c r="A578" s="277">
        <v>575</v>
      </c>
      <c r="B578" t="s">
        <v>21137</v>
      </c>
      <c r="C578" s="277">
        <v>33</v>
      </c>
      <c r="D578" s="278" t="s">
        <v>1398</v>
      </c>
      <c r="E578" s="277">
        <v>13</v>
      </c>
      <c r="F578" s="277">
        <v>24</v>
      </c>
      <c r="G578" s="277">
        <v>0</v>
      </c>
      <c r="H578" s="277">
        <v>0</v>
      </c>
      <c r="I578" s="277">
        <v>24</v>
      </c>
      <c r="J578" s="277">
        <v>24</v>
      </c>
      <c r="K578" s="277">
        <v>0</v>
      </c>
      <c r="L578" s="277">
        <v>0</v>
      </c>
      <c r="M578" s="277">
        <v>0</v>
      </c>
      <c r="N578" s="277">
        <v>0</v>
      </c>
      <c r="O578" s="277">
        <v>0</v>
      </c>
      <c r="P578" s="277">
        <v>0</v>
      </c>
      <c r="Q578" s="277">
        <v>0</v>
      </c>
      <c r="R578" s="277">
        <v>0</v>
      </c>
      <c r="S578" s="277">
        <v>0</v>
      </c>
      <c r="T578" s="277">
        <v>0</v>
      </c>
      <c r="U578" s="277">
        <v>0</v>
      </c>
      <c r="V578" s="277">
        <v>0</v>
      </c>
      <c r="W578" s="279" t="e">
        <f t="shared" si="8"/>
        <v>#REF!</v>
      </c>
      <c r="X578" s="279" t="s">
        <v>2277</v>
      </c>
      <c r="Y5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8" s="279">
        <f>IF(MAX(tbl2020POS[[#This Row],[P]:[PR]])=tbl2020POS[[#This Row],[P]],1,0)</f>
        <v>1</v>
      </c>
      <c r="AA578" s="279">
        <f>IF(tbl2020POS[[#This Row],[QUALP]]=1,IF(tbl2020POS[[#This Row],[GS]]&gt;=GS_TO_QUALIFY,1,0),0)</f>
        <v>0</v>
      </c>
      <c r="AB578" s="279">
        <f>IF(tbl2020POS[[#This Row],[QUALP]]=1,IF(tbl2020POS[[#This Row],[G]]-tbl2020POS[[#This Row],[GS]]&gt;=RP_APP_TO_QUALIFY,1,0),0)</f>
        <v>1</v>
      </c>
      <c r="AC578" s="279" t="e">
        <f>IF(tbl2020POS[[#This Row],[C]]&gt;=GAMES_TO_QUALIFY,1,IF(tbl2020POS[[#This Row],[PRIMPOS]]="C",1,0))</f>
        <v>#REF!</v>
      </c>
      <c r="AD578" s="279" t="e">
        <f>IF(tbl2020POS[[#This Row],[1B]]&gt;=GAMES_TO_QUALIFY,1,IF(tbl2020POS[[#This Row],[PRIMPOS]]="1B",1,0))</f>
        <v>#REF!</v>
      </c>
      <c r="AE578" s="279" t="e">
        <f>IF(tbl2020POS[[#This Row],[2B]]&gt;=GAMES_TO_QUALIFY,1,IF(tbl2020POS[[#This Row],[PRIMPOS]]="2B",1,0))</f>
        <v>#REF!</v>
      </c>
      <c r="AF578" s="279" t="e">
        <f>IF(tbl2020POS[[#This Row],[3B]]&gt;=GAMES_TO_QUALIFY,1,IF(tbl2020POS[[#This Row],[PRIMPOS]]="3B",1,0))</f>
        <v>#REF!</v>
      </c>
      <c r="AG578" s="279" t="e">
        <f>IF(tbl2020POS[[#This Row],[SS]]&gt;=GAMES_TO_QUALIFY,1,IF(tbl2020POS[[#This Row],[PRIMPOS]]="SS",1,0))</f>
        <v>#REF!</v>
      </c>
      <c r="AH578" s="279" t="e">
        <f>IF(tbl2020POS[[#This Row],[LF]]&gt;=GAMES_TO_QUALIFY,1,0)</f>
        <v>#REF!</v>
      </c>
      <c r="AI578" s="279" t="e">
        <f>IF(tbl2020POS[[#This Row],[CF]]&gt;=GAMES_TO_QUALIFY,1,0)</f>
        <v>#REF!</v>
      </c>
      <c r="AJ578" s="279" t="e">
        <f>IF(tbl2020POS[[#This Row],[RF]]&gt;=GAMES_TO_QUALIFY,1,0)</f>
        <v>#REF!</v>
      </c>
      <c r="AK578" s="279" t="e">
        <f>IF(tbl2020POS[[#This Row],[OF]]&gt;=GAMES_TO_QUALIFY,1,IF(tbl2020POS[[#This Row],[PRIMPOS]]="OF",1,0))</f>
        <v>#REF!</v>
      </c>
      <c r="AL578" s="279" t="e">
        <f>IF(tbl2020POS[[#This Row],[DH]]&gt;=GAMES_TO_QUALIFY,1,IF(tbl2020POS[[#This Row],[PRIMPOS]]="DH",1,0))</f>
        <v>#REF!</v>
      </c>
      <c r="AM578" s="279" t="str" cm="1">
        <f t="array" aca="1" ref="AM5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8" s="280" t="str">
        <f>IFERROR(LEFT(tbl2020POS[[#This Row],[POSROUGH]],LEN(tbl2020POS[[#This Row],[POSROUGH]])-1),"")</f>
        <v/>
      </c>
      <c r="AP57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9" spans="1:42" x14ac:dyDescent="0.3">
      <c r="A579" s="277">
        <v>576</v>
      </c>
      <c r="B579" t="s">
        <v>21138</v>
      </c>
      <c r="C579" s="277">
        <v>30</v>
      </c>
      <c r="D579" s="278" t="s">
        <v>1449</v>
      </c>
      <c r="E579" s="277">
        <v>9</v>
      </c>
      <c r="F579" s="277">
        <v>39</v>
      </c>
      <c r="G579" s="277">
        <v>35</v>
      </c>
      <c r="H579" s="277">
        <v>39</v>
      </c>
      <c r="I579" s="277">
        <v>24</v>
      </c>
      <c r="J579" s="277">
        <v>0</v>
      </c>
      <c r="K579" s="277">
        <v>0</v>
      </c>
      <c r="L579" s="277">
        <v>0</v>
      </c>
      <c r="M579" s="277">
        <v>0</v>
      </c>
      <c r="N579" s="277">
        <v>0</v>
      </c>
      <c r="O579" s="277">
        <v>24</v>
      </c>
      <c r="P579" s="277">
        <v>0</v>
      </c>
      <c r="Q579" s="277">
        <v>0</v>
      </c>
      <c r="R579" s="277">
        <v>0</v>
      </c>
      <c r="S579" s="277">
        <v>0</v>
      </c>
      <c r="T579" s="277">
        <v>15</v>
      </c>
      <c r="U579" s="277">
        <v>3</v>
      </c>
      <c r="V579" s="277">
        <v>0</v>
      </c>
      <c r="W579" s="279" t="e">
        <f t="shared" si="8"/>
        <v>#REF!</v>
      </c>
      <c r="X579" s="279" t="s">
        <v>2286</v>
      </c>
      <c r="Y5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79" s="279">
        <f>IF(MAX(tbl2020POS[[#This Row],[P]:[PR]])=tbl2020POS[[#This Row],[P]],1,0)</f>
        <v>0</v>
      </c>
      <c r="AA579" s="279">
        <f>IF(tbl2020POS[[#This Row],[QUALP]]=1,IF(tbl2020POS[[#This Row],[GS]]&gt;=GS_TO_QUALIFY,1,0),0)</f>
        <v>0</v>
      </c>
      <c r="AB579" s="279">
        <f>IF(tbl2020POS[[#This Row],[QUALP]]=1,IF(tbl2020POS[[#This Row],[G]]-tbl2020POS[[#This Row],[GS]]&gt;=RP_APP_TO_QUALIFY,1,0),0)</f>
        <v>0</v>
      </c>
      <c r="AC579" s="279" t="e">
        <f>IF(tbl2020POS[[#This Row],[C]]&gt;=GAMES_TO_QUALIFY,1,IF(tbl2020POS[[#This Row],[PRIMPOS]]="C",1,0))</f>
        <v>#REF!</v>
      </c>
      <c r="AD579" s="279" t="e">
        <f>IF(tbl2020POS[[#This Row],[1B]]&gt;=GAMES_TO_QUALIFY,1,IF(tbl2020POS[[#This Row],[PRIMPOS]]="1B",1,0))</f>
        <v>#REF!</v>
      </c>
      <c r="AE579" s="279" t="e">
        <f>IF(tbl2020POS[[#This Row],[2B]]&gt;=GAMES_TO_QUALIFY,1,IF(tbl2020POS[[#This Row],[PRIMPOS]]="2B",1,0))</f>
        <v>#REF!</v>
      </c>
      <c r="AF579" s="279" t="e">
        <f>IF(tbl2020POS[[#This Row],[3B]]&gt;=GAMES_TO_QUALIFY,1,IF(tbl2020POS[[#This Row],[PRIMPOS]]="3B",1,0))</f>
        <v>#REF!</v>
      </c>
      <c r="AG579" s="279" t="e">
        <f>IF(tbl2020POS[[#This Row],[SS]]&gt;=GAMES_TO_QUALIFY,1,IF(tbl2020POS[[#This Row],[PRIMPOS]]="SS",1,0))</f>
        <v>#REF!</v>
      </c>
      <c r="AH579" s="279" t="e">
        <f>IF(tbl2020POS[[#This Row],[LF]]&gt;=GAMES_TO_QUALIFY,1,0)</f>
        <v>#REF!</v>
      </c>
      <c r="AI579" s="279" t="e">
        <f>IF(tbl2020POS[[#This Row],[CF]]&gt;=GAMES_TO_QUALIFY,1,0)</f>
        <v>#REF!</v>
      </c>
      <c r="AJ579" s="279" t="e">
        <f>IF(tbl2020POS[[#This Row],[RF]]&gt;=GAMES_TO_QUALIFY,1,0)</f>
        <v>#REF!</v>
      </c>
      <c r="AK579" s="279" t="e">
        <f>IF(tbl2020POS[[#This Row],[OF]]&gt;=GAMES_TO_QUALIFY,1,IF(tbl2020POS[[#This Row],[PRIMPOS]]="OF",1,0))</f>
        <v>#REF!</v>
      </c>
      <c r="AL579" s="279" t="e">
        <f>IF(tbl2020POS[[#This Row],[DH]]&gt;=GAMES_TO_QUALIFY,1,IF(tbl2020POS[[#This Row],[PRIMPOS]]="DH",1,0))</f>
        <v>#REF!</v>
      </c>
      <c r="AM579" s="279" t="e" cm="1">
        <f t="array" aca="1" ref="AM5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9" s="280" t="str">
        <f>IFERROR(LEFT(tbl2020POS[[#This Row],[POSROUGH]],LEN(tbl2020POS[[#This Row],[POSROUGH]])-1),"")</f>
        <v/>
      </c>
      <c r="AP57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0" spans="1:42" x14ac:dyDescent="0.3">
      <c r="A580" s="277">
        <v>577</v>
      </c>
      <c r="B580" t="s">
        <v>21139</v>
      </c>
      <c r="C580" s="277">
        <v>30</v>
      </c>
      <c r="D580" s="278" t="s">
        <v>1446</v>
      </c>
      <c r="E580" s="277">
        <v>6</v>
      </c>
      <c r="F580" s="277">
        <v>22</v>
      </c>
      <c r="G580" s="277">
        <v>0</v>
      </c>
      <c r="H580" s="277">
        <v>1</v>
      </c>
      <c r="I580" s="277">
        <v>22</v>
      </c>
      <c r="J580" s="277">
        <v>22</v>
      </c>
      <c r="K580" s="277">
        <v>0</v>
      </c>
      <c r="L580" s="277">
        <v>0</v>
      </c>
      <c r="M580" s="277">
        <v>0</v>
      </c>
      <c r="N580" s="277">
        <v>0</v>
      </c>
      <c r="O580" s="277">
        <v>0</v>
      </c>
      <c r="P580" s="277">
        <v>0</v>
      </c>
      <c r="Q580" s="277">
        <v>0</v>
      </c>
      <c r="R580" s="277">
        <v>0</v>
      </c>
      <c r="S580" s="277">
        <v>0</v>
      </c>
      <c r="T580" s="277">
        <v>0</v>
      </c>
      <c r="U580" s="277">
        <v>0</v>
      </c>
      <c r="V580" s="277">
        <v>0</v>
      </c>
      <c r="W580" s="279" t="e">
        <f t="shared" ref="W580:W643" si="9">IF(P580&gt;=GAMES_TO_QUALIFY,"LF","")&amp;IF(Q580&gt;=GAMES_TO_QUALIFY,"CF","")&amp;IF(R580&gt;=GAMES_TO_QUALIFY,"RF","")</f>
        <v>#REF!</v>
      </c>
      <c r="X580" s="279" t="s">
        <v>8271</v>
      </c>
      <c r="Y5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0" s="279">
        <f>IF(MAX(tbl2020POS[[#This Row],[P]:[PR]])=tbl2020POS[[#This Row],[P]],1,0)</f>
        <v>1</v>
      </c>
      <c r="AA580" s="279">
        <f>IF(tbl2020POS[[#This Row],[QUALP]]=1,IF(tbl2020POS[[#This Row],[GS]]&gt;=GS_TO_QUALIFY,1,0),0)</f>
        <v>0</v>
      </c>
      <c r="AB580" s="279">
        <f>IF(tbl2020POS[[#This Row],[QUALP]]=1,IF(tbl2020POS[[#This Row],[G]]-tbl2020POS[[#This Row],[GS]]&gt;=RP_APP_TO_QUALIFY,1,0),0)</f>
        <v>1</v>
      </c>
      <c r="AC580" s="279" t="e">
        <f>IF(tbl2020POS[[#This Row],[C]]&gt;=GAMES_TO_QUALIFY,1,IF(tbl2020POS[[#This Row],[PRIMPOS]]="C",1,0))</f>
        <v>#REF!</v>
      </c>
      <c r="AD580" s="279" t="e">
        <f>IF(tbl2020POS[[#This Row],[1B]]&gt;=GAMES_TO_QUALIFY,1,IF(tbl2020POS[[#This Row],[PRIMPOS]]="1B",1,0))</f>
        <v>#REF!</v>
      </c>
      <c r="AE580" s="279" t="e">
        <f>IF(tbl2020POS[[#This Row],[2B]]&gt;=GAMES_TO_QUALIFY,1,IF(tbl2020POS[[#This Row],[PRIMPOS]]="2B",1,0))</f>
        <v>#REF!</v>
      </c>
      <c r="AF580" s="279" t="e">
        <f>IF(tbl2020POS[[#This Row],[3B]]&gt;=GAMES_TO_QUALIFY,1,IF(tbl2020POS[[#This Row],[PRIMPOS]]="3B",1,0))</f>
        <v>#REF!</v>
      </c>
      <c r="AG580" s="279" t="e">
        <f>IF(tbl2020POS[[#This Row],[SS]]&gt;=GAMES_TO_QUALIFY,1,IF(tbl2020POS[[#This Row],[PRIMPOS]]="SS",1,0))</f>
        <v>#REF!</v>
      </c>
      <c r="AH580" s="279" t="e">
        <f>IF(tbl2020POS[[#This Row],[LF]]&gt;=GAMES_TO_QUALIFY,1,0)</f>
        <v>#REF!</v>
      </c>
      <c r="AI580" s="279" t="e">
        <f>IF(tbl2020POS[[#This Row],[CF]]&gt;=GAMES_TO_QUALIFY,1,0)</f>
        <v>#REF!</v>
      </c>
      <c r="AJ580" s="279" t="e">
        <f>IF(tbl2020POS[[#This Row],[RF]]&gt;=GAMES_TO_QUALIFY,1,0)</f>
        <v>#REF!</v>
      </c>
      <c r="AK580" s="279" t="e">
        <f>IF(tbl2020POS[[#This Row],[OF]]&gt;=GAMES_TO_QUALIFY,1,IF(tbl2020POS[[#This Row],[PRIMPOS]]="OF",1,0))</f>
        <v>#REF!</v>
      </c>
      <c r="AL580" s="279" t="e">
        <f>IF(tbl2020POS[[#This Row],[DH]]&gt;=GAMES_TO_QUALIFY,1,IF(tbl2020POS[[#This Row],[PRIMPOS]]="DH",1,0))</f>
        <v>#REF!</v>
      </c>
      <c r="AM580" s="279" t="str" cm="1">
        <f t="array" aca="1" ref="AM5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0" s="280" t="str">
        <f>IFERROR(LEFT(tbl2020POS[[#This Row],[POSROUGH]],LEN(tbl2020POS[[#This Row],[POSROUGH]])-1),"")</f>
        <v/>
      </c>
      <c r="AP58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1" spans="1:42" x14ac:dyDescent="0.3">
      <c r="A581" s="277">
        <v>578</v>
      </c>
      <c r="B581" t="s">
        <v>21140</v>
      </c>
      <c r="C581" s="277">
        <v>29</v>
      </c>
      <c r="D581" s="278" t="s">
        <v>1460</v>
      </c>
      <c r="E581" s="277">
        <v>7</v>
      </c>
      <c r="F581" s="277">
        <v>46</v>
      </c>
      <c r="G581" s="277">
        <v>30</v>
      </c>
      <c r="H581" s="277">
        <v>46</v>
      </c>
      <c r="I581" s="277">
        <v>46</v>
      </c>
      <c r="J581" s="277">
        <v>0</v>
      </c>
      <c r="K581" s="277">
        <v>0</v>
      </c>
      <c r="L581" s="277">
        <v>0</v>
      </c>
      <c r="M581" s="277">
        <v>0</v>
      </c>
      <c r="N581" s="277">
        <v>0</v>
      </c>
      <c r="O581" s="277">
        <v>0</v>
      </c>
      <c r="P581" s="277">
        <v>0</v>
      </c>
      <c r="Q581" s="277">
        <v>46</v>
      </c>
      <c r="R581" s="277">
        <v>0</v>
      </c>
      <c r="S581" s="277">
        <v>46</v>
      </c>
      <c r="T581" s="277">
        <v>0</v>
      </c>
      <c r="U581" s="277">
        <v>1</v>
      </c>
      <c r="V581" s="277">
        <v>3</v>
      </c>
      <c r="W581" s="279" t="e">
        <f t="shared" si="9"/>
        <v>#REF!</v>
      </c>
      <c r="X581" s="279" t="s">
        <v>2288</v>
      </c>
      <c r="Y5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81" s="279">
        <f>IF(MAX(tbl2020POS[[#This Row],[P]:[PR]])=tbl2020POS[[#This Row],[P]],1,0)</f>
        <v>0</v>
      </c>
      <c r="AA581" s="279">
        <f>IF(tbl2020POS[[#This Row],[QUALP]]=1,IF(tbl2020POS[[#This Row],[GS]]&gt;=GS_TO_QUALIFY,1,0),0)</f>
        <v>0</v>
      </c>
      <c r="AB581" s="279">
        <f>IF(tbl2020POS[[#This Row],[QUALP]]=1,IF(tbl2020POS[[#This Row],[G]]-tbl2020POS[[#This Row],[GS]]&gt;=RP_APP_TO_QUALIFY,1,0),0)</f>
        <v>0</v>
      </c>
      <c r="AC581" s="279" t="e">
        <f>IF(tbl2020POS[[#This Row],[C]]&gt;=GAMES_TO_QUALIFY,1,IF(tbl2020POS[[#This Row],[PRIMPOS]]="C",1,0))</f>
        <v>#REF!</v>
      </c>
      <c r="AD581" s="279" t="e">
        <f>IF(tbl2020POS[[#This Row],[1B]]&gt;=GAMES_TO_QUALIFY,1,IF(tbl2020POS[[#This Row],[PRIMPOS]]="1B",1,0))</f>
        <v>#REF!</v>
      </c>
      <c r="AE581" s="279" t="e">
        <f>IF(tbl2020POS[[#This Row],[2B]]&gt;=GAMES_TO_QUALIFY,1,IF(tbl2020POS[[#This Row],[PRIMPOS]]="2B",1,0))</f>
        <v>#REF!</v>
      </c>
      <c r="AF581" s="279" t="e">
        <f>IF(tbl2020POS[[#This Row],[3B]]&gt;=GAMES_TO_QUALIFY,1,IF(tbl2020POS[[#This Row],[PRIMPOS]]="3B",1,0))</f>
        <v>#REF!</v>
      </c>
      <c r="AG581" s="279" t="e">
        <f>IF(tbl2020POS[[#This Row],[SS]]&gt;=GAMES_TO_QUALIFY,1,IF(tbl2020POS[[#This Row],[PRIMPOS]]="SS",1,0))</f>
        <v>#REF!</v>
      </c>
      <c r="AH581" s="279" t="e">
        <f>IF(tbl2020POS[[#This Row],[LF]]&gt;=GAMES_TO_QUALIFY,1,0)</f>
        <v>#REF!</v>
      </c>
      <c r="AI581" s="279" t="e">
        <f>IF(tbl2020POS[[#This Row],[CF]]&gt;=GAMES_TO_QUALIFY,1,0)</f>
        <v>#REF!</v>
      </c>
      <c r="AJ581" s="279" t="e">
        <f>IF(tbl2020POS[[#This Row],[RF]]&gt;=GAMES_TO_QUALIFY,1,0)</f>
        <v>#REF!</v>
      </c>
      <c r="AK581" s="279" t="e">
        <f>IF(tbl2020POS[[#This Row],[OF]]&gt;=GAMES_TO_QUALIFY,1,IF(tbl2020POS[[#This Row],[PRIMPOS]]="OF",1,0))</f>
        <v>#REF!</v>
      </c>
      <c r="AL581" s="279" t="e">
        <f>IF(tbl2020POS[[#This Row],[DH]]&gt;=GAMES_TO_QUALIFY,1,IF(tbl2020POS[[#This Row],[PRIMPOS]]="DH",1,0))</f>
        <v>#REF!</v>
      </c>
      <c r="AM581" s="279" t="e" cm="1">
        <f t="array" aca="1" ref="AM5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1" s="280" t="str">
        <f>IFERROR(LEFT(tbl2020POS[[#This Row],[POSROUGH]],LEN(tbl2020POS[[#This Row],[POSROUGH]])-1),"")</f>
        <v/>
      </c>
      <c r="AP58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2" spans="1:42" x14ac:dyDescent="0.3">
      <c r="A582" s="277">
        <v>579</v>
      </c>
      <c r="B582" t="s">
        <v>21141</v>
      </c>
      <c r="C582" s="277">
        <v>26</v>
      </c>
      <c r="D582" s="278" t="s">
        <v>1398</v>
      </c>
      <c r="E582" s="277">
        <v>2</v>
      </c>
      <c r="F582" s="277">
        <v>3</v>
      </c>
      <c r="G582" s="277">
        <v>0</v>
      </c>
      <c r="H582" s="277">
        <v>0</v>
      </c>
      <c r="I582" s="277">
        <v>3</v>
      </c>
      <c r="J582" s="277">
        <v>3</v>
      </c>
      <c r="K582" s="277">
        <v>0</v>
      </c>
      <c r="L582" s="277">
        <v>0</v>
      </c>
      <c r="M582" s="277">
        <v>0</v>
      </c>
      <c r="N582" s="277">
        <v>0</v>
      </c>
      <c r="O582" s="277">
        <v>0</v>
      </c>
      <c r="P582" s="277">
        <v>0</v>
      </c>
      <c r="Q582" s="277">
        <v>0</v>
      </c>
      <c r="R582" s="277">
        <v>0</v>
      </c>
      <c r="S582" s="277">
        <v>0</v>
      </c>
      <c r="T582" s="277">
        <v>0</v>
      </c>
      <c r="U582" s="277">
        <v>0</v>
      </c>
      <c r="V582" s="277">
        <v>0</v>
      </c>
      <c r="W582" s="279" t="e">
        <f t="shared" si="9"/>
        <v>#REF!</v>
      </c>
      <c r="X582" s="279" t="s">
        <v>16164</v>
      </c>
      <c r="Y5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2" s="279">
        <f>IF(MAX(tbl2020POS[[#This Row],[P]:[PR]])=tbl2020POS[[#This Row],[P]],1,0)</f>
        <v>1</v>
      </c>
      <c r="AA582" s="279">
        <f>IF(tbl2020POS[[#This Row],[QUALP]]=1,IF(tbl2020POS[[#This Row],[GS]]&gt;=GS_TO_QUALIFY,1,0),0)</f>
        <v>0</v>
      </c>
      <c r="AB582" s="279">
        <f>IF(tbl2020POS[[#This Row],[QUALP]]=1,IF(tbl2020POS[[#This Row],[G]]-tbl2020POS[[#This Row],[GS]]&gt;=RP_APP_TO_QUALIFY,1,0),0)</f>
        <v>0</v>
      </c>
      <c r="AC582" s="279" t="e">
        <f>IF(tbl2020POS[[#This Row],[C]]&gt;=GAMES_TO_QUALIFY,1,IF(tbl2020POS[[#This Row],[PRIMPOS]]="C",1,0))</f>
        <v>#REF!</v>
      </c>
      <c r="AD582" s="279" t="e">
        <f>IF(tbl2020POS[[#This Row],[1B]]&gt;=GAMES_TO_QUALIFY,1,IF(tbl2020POS[[#This Row],[PRIMPOS]]="1B",1,0))</f>
        <v>#REF!</v>
      </c>
      <c r="AE582" s="279" t="e">
        <f>IF(tbl2020POS[[#This Row],[2B]]&gt;=GAMES_TO_QUALIFY,1,IF(tbl2020POS[[#This Row],[PRIMPOS]]="2B",1,0))</f>
        <v>#REF!</v>
      </c>
      <c r="AF582" s="279" t="e">
        <f>IF(tbl2020POS[[#This Row],[3B]]&gt;=GAMES_TO_QUALIFY,1,IF(tbl2020POS[[#This Row],[PRIMPOS]]="3B",1,0))</f>
        <v>#REF!</v>
      </c>
      <c r="AG582" s="279" t="e">
        <f>IF(tbl2020POS[[#This Row],[SS]]&gt;=GAMES_TO_QUALIFY,1,IF(tbl2020POS[[#This Row],[PRIMPOS]]="SS",1,0))</f>
        <v>#REF!</v>
      </c>
      <c r="AH582" s="279" t="e">
        <f>IF(tbl2020POS[[#This Row],[LF]]&gt;=GAMES_TO_QUALIFY,1,0)</f>
        <v>#REF!</v>
      </c>
      <c r="AI582" s="279" t="e">
        <f>IF(tbl2020POS[[#This Row],[CF]]&gt;=GAMES_TO_QUALIFY,1,0)</f>
        <v>#REF!</v>
      </c>
      <c r="AJ582" s="279" t="e">
        <f>IF(tbl2020POS[[#This Row],[RF]]&gt;=GAMES_TO_QUALIFY,1,0)</f>
        <v>#REF!</v>
      </c>
      <c r="AK582" s="279" t="e">
        <f>IF(tbl2020POS[[#This Row],[OF]]&gt;=GAMES_TO_QUALIFY,1,IF(tbl2020POS[[#This Row],[PRIMPOS]]="OF",1,0))</f>
        <v>#REF!</v>
      </c>
      <c r="AL582" s="279" t="e">
        <f>IF(tbl2020POS[[#This Row],[DH]]&gt;=GAMES_TO_QUALIFY,1,IF(tbl2020POS[[#This Row],[PRIMPOS]]="DH",1,0))</f>
        <v>#REF!</v>
      </c>
      <c r="AM582" s="279" t="str" cm="1">
        <f t="array" aca="1" ref="AM5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2" s="280" t="str">
        <f>IFERROR(LEFT(tbl2020POS[[#This Row],[POSROUGH]],LEN(tbl2020POS[[#This Row],[POSROUGH]])-1),"")</f>
        <v/>
      </c>
      <c r="AP58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83" spans="1:42" x14ac:dyDescent="0.3">
      <c r="A583" s="277">
        <v>580</v>
      </c>
      <c r="B583" t="s">
        <v>21142</v>
      </c>
      <c r="C583" s="277">
        <v>24</v>
      </c>
      <c r="D583" s="278" t="s">
        <v>1460</v>
      </c>
      <c r="E583" s="277">
        <v>2</v>
      </c>
      <c r="F583" s="277">
        <v>5</v>
      </c>
      <c r="G583" s="277">
        <v>3</v>
      </c>
      <c r="H583" s="277">
        <v>5</v>
      </c>
      <c r="I583" s="277">
        <v>4</v>
      </c>
      <c r="J583" s="277">
        <v>0</v>
      </c>
      <c r="K583" s="277">
        <v>4</v>
      </c>
      <c r="L583" s="277">
        <v>0</v>
      </c>
      <c r="M583" s="277">
        <v>0</v>
      </c>
      <c r="N583" s="277">
        <v>0</v>
      </c>
      <c r="O583" s="277">
        <v>0</v>
      </c>
      <c r="P583" s="277">
        <v>0</v>
      </c>
      <c r="Q583" s="277">
        <v>0</v>
      </c>
      <c r="R583" s="277">
        <v>0</v>
      </c>
      <c r="S583" s="277">
        <v>0</v>
      </c>
      <c r="T583" s="277">
        <v>0</v>
      </c>
      <c r="U583" s="277">
        <v>0</v>
      </c>
      <c r="V583" s="277">
        <v>1</v>
      </c>
      <c r="W583" s="279" t="e">
        <f t="shared" si="9"/>
        <v>#REF!</v>
      </c>
      <c r="X583" s="279" t="s">
        <v>21940</v>
      </c>
      <c r="Y5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83" s="279">
        <f>IF(MAX(tbl2020POS[[#This Row],[P]:[PR]])=tbl2020POS[[#This Row],[P]],1,0)</f>
        <v>0</v>
      </c>
      <c r="AA583" s="279">
        <f>IF(tbl2020POS[[#This Row],[QUALP]]=1,IF(tbl2020POS[[#This Row],[GS]]&gt;=GS_TO_QUALIFY,1,0),0)</f>
        <v>0</v>
      </c>
      <c r="AB583" s="279">
        <f>IF(tbl2020POS[[#This Row],[QUALP]]=1,IF(tbl2020POS[[#This Row],[G]]-tbl2020POS[[#This Row],[GS]]&gt;=RP_APP_TO_QUALIFY,1,0),0)</f>
        <v>0</v>
      </c>
      <c r="AC583" s="279" t="e">
        <f>IF(tbl2020POS[[#This Row],[C]]&gt;=GAMES_TO_QUALIFY,1,IF(tbl2020POS[[#This Row],[PRIMPOS]]="C",1,0))</f>
        <v>#REF!</v>
      </c>
      <c r="AD583" s="279" t="e">
        <f>IF(tbl2020POS[[#This Row],[1B]]&gt;=GAMES_TO_QUALIFY,1,IF(tbl2020POS[[#This Row],[PRIMPOS]]="1B",1,0))</f>
        <v>#REF!</v>
      </c>
      <c r="AE583" s="279" t="e">
        <f>IF(tbl2020POS[[#This Row],[2B]]&gt;=GAMES_TO_QUALIFY,1,IF(tbl2020POS[[#This Row],[PRIMPOS]]="2B",1,0))</f>
        <v>#REF!</v>
      </c>
      <c r="AF583" s="279" t="e">
        <f>IF(tbl2020POS[[#This Row],[3B]]&gt;=GAMES_TO_QUALIFY,1,IF(tbl2020POS[[#This Row],[PRIMPOS]]="3B",1,0))</f>
        <v>#REF!</v>
      </c>
      <c r="AG583" s="279" t="e">
        <f>IF(tbl2020POS[[#This Row],[SS]]&gt;=GAMES_TO_QUALIFY,1,IF(tbl2020POS[[#This Row],[PRIMPOS]]="SS",1,0))</f>
        <v>#REF!</v>
      </c>
      <c r="AH583" s="279" t="e">
        <f>IF(tbl2020POS[[#This Row],[LF]]&gt;=GAMES_TO_QUALIFY,1,0)</f>
        <v>#REF!</v>
      </c>
      <c r="AI583" s="279" t="e">
        <f>IF(tbl2020POS[[#This Row],[CF]]&gt;=GAMES_TO_QUALIFY,1,0)</f>
        <v>#REF!</v>
      </c>
      <c r="AJ583" s="279" t="e">
        <f>IF(tbl2020POS[[#This Row],[RF]]&gt;=GAMES_TO_QUALIFY,1,0)</f>
        <v>#REF!</v>
      </c>
      <c r="AK583" s="279" t="e">
        <f>IF(tbl2020POS[[#This Row],[OF]]&gt;=GAMES_TO_QUALIFY,1,IF(tbl2020POS[[#This Row],[PRIMPOS]]="OF",1,0))</f>
        <v>#REF!</v>
      </c>
      <c r="AL583" s="279" t="e">
        <f>IF(tbl2020POS[[#This Row],[DH]]&gt;=GAMES_TO_QUALIFY,1,IF(tbl2020POS[[#This Row],[PRIMPOS]]="DH",1,0))</f>
        <v>#REF!</v>
      </c>
      <c r="AM583" s="279" t="e" cm="1">
        <f t="array" aca="1" ref="AM5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3" s="280" t="str">
        <f>IFERROR(LEFT(tbl2020POS[[#This Row],[POSROUGH]],LEN(tbl2020POS[[#This Row],[POSROUGH]])-1),"")</f>
        <v/>
      </c>
      <c r="AP58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4" spans="1:42" x14ac:dyDescent="0.3">
      <c r="A584" s="277">
        <v>581</v>
      </c>
      <c r="B584" t="s">
        <v>21143</v>
      </c>
      <c r="C584" s="277">
        <v>28</v>
      </c>
      <c r="D584" s="278" t="s">
        <v>1460</v>
      </c>
      <c r="E584" s="277">
        <v>6</v>
      </c>
      <c r="F584" s="277">
        <v>19</v>
      </c>
      <c r="G584" s="277">
        <v>0</v>
      </c>
      <c r="H584" s="277">
        <v>0</v>
      </c>
      <c r="I584" s="277">
        <v>19</v>
      </c>
      <c r="J584" s="277">
        <v>19</v>
      </c>
      <c r="K584" s="277">
        <v>0</v>
      </c>
      <c r="L584" s="277">
        <v>0</v>
      </c>
      <c r="M584" s="277">
        <v>0</v>
      </c>
      <c r="N584" s="277">
        <v>0</v>
      </c>
      <c r="O584" s="277">
        <v>0</v>
      </c>
      <c r="P584" s="277">
        <v>0</v>
      </c>
      <c r="Q584" s="277">
        <v>0</v>
      </c>
      <c r="R584" s="277">
        <v>0</v>
      </c>
      <c r="S584" s="277">
        <v>0</v>
      </c>
      <c r="T584" s="277">
        <v>0</v>
      </c>
      <c r="U584" s="277">
        <v>0</v>
      </c>
      <c r="V584" s="277">
        <v>0</v>
      </c>
      <c r="W584" s="279" t="e">
        <f t="shared" si="9"/>
        <v>#REF!</v>
      </c>
      <c r="X584" s="279" t="s">
        <v>16174</v>
      </c>
      <c r="Y5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4" s="279">
        <f>IF(MAX(tbl2020POS[[#This Row],[P]:[PR]])=tbl2020POS[[#This Row],[P]],1,0)</f>
        <v>1</v>
      </c>
      <c r="AA584" s="279">
        <f>IF(tbl2020POS[[#This Row],[QUALP]]=1,IF(tbl2020POS[[#This Row],[GS]]&gt;=GS_TO_QUALIFY,1,0),0)</f>
        <v>0</v>
      </c>
      <c r="AB584" s="279">
        <f>IF(tbl2020POS[[#This Row],[QUALP]]=1,IF(tbl2020POS[[#This Row],[G]]-tbl2020POS[[#This Row],[GS]]&gt;=RP_APP_TO_QUALIFY,1,0),0)</f>
        <v>1</v>
      </c>
      <c r="AC584" s="279" t="e">
        <f>IF(tbl2020POS[[#This Row],[C]]&gt;=GAMES_TO_QUALIFY,1,IF(tbl2020POS[[#This Row],[PRIMPOS]]="C",1,0))</f>
        <v>#REF!</v>
      </c>
      <c r="AD584" s="279" t="e">
        <f>IF(tbl2020POS[[#This Row],[1B]]&gt;=GAMES_TO_QUALIFY,1,IF(tbl2020POS[[#This Row],[PRIMPOS]]="1B",1,0))</f>
        <v>#REF!</v>
      </c>
      <c r="AE584" s="279" t="e">
        <f>IF(tbl2020POS[[#This Row],[2B]]&gt;=GAMES_TO_QUALIFY,1,IF(tbl2020POS[[#This Row],[PRIMPOS]]="2B",1,0))</f>
        <v>#REF!</v>
      </c>
      <c r="AF584" s="279" t="e">
        <f>IF(tbl2020POS[[#This Row],[3B]]&gt;=GAMES_TO_QUALIFY,1,IF(tbl2020POS[[#This Row],[PRIMPOS]]="3B",1,0))</f>
        <v>#REF!</v>
      </c>
      <c r="AG584" s="279" t="e">
        <f>IF(tbl2020POS[[#This Row],[SS]]&gt;=GAMES_TO_QUALIFY,1,IF(tbl2020POS[[#This Row],[PRIMPOS]]="SS",1,0))</f>
        <v>#REF!</v>
      </c>
      <c r="AH584" s="279" t="e">
        <f>IF(tbl2020POS[[#This Row],[LF]]&gt;=GAMES_TO_QUALIFY,1,0)</f>
        <v>#REF!</v>
      </c>
      <c r="AI584" s="279" t="e">
        <f>IF(tbl2020POS[[#This Row],[CF]]&gt;=GAMES_TO_QUALIFY,1,0)</f>
        <v>#REF!</v>
      </c>
      <c r="AJ584" s="279" t="e">
        <f>IF(tbl2020POS[[#This Row],[RF]]&gt;=GAMES_TO_QUALIFY,1,0)</f>
        <v>#REF!</v>
      </c>
      <c r="AK584" s="279" t="e">
        <f>IF(tbl2020POS[[#This Row],[OF]]&gt;=GAMES_TO_QUALIFY,1,IF(tbl2020POS[[#This Row],[PRIMPOS]]="OF",1,0))</f>
        <v>#REF!</v>
      </c>
      <c r="AL584" s="279" t="e">
        <f>IF(tbl2020POS[[#This Row],[DH]]&gt;=GAMES_TO_QUALIFY,1,IF(tbl2020POS[[#This Row],[PRIMPOS]]="DH",1,0))</f>
        <v>#REF!</v>
      </c>
      <c r="AM584" s="279" t="str" cm="1">
        <f t="array" aca="1" ref="AM5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4" s="280" t="str">
        <f>IFERROR(LEFT(tbl2020POS[[#This Row],[POSROUGH]],LEN(tbl2020POS[[#This Row],[POSROUGH]])-1),"")</f>
        <v/>
      </c>
      <c r="AP58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5" spans="1:42" x14ac:dyDescent="0.3">
      <c r="A585" s="277">
        <v>582</v>
      </c>
      <c r="B585" t="s">
        <v>21144</v>
      </c>
      <c r="C585" s="277">
        <v>27</v>
      </c>
      <c r="D585" s="278" t="s">
        <v>1376</v>
      </c>
      <c r="E585" s="277">
        <v>3</v>
      </c>
      <c r="F585" s="277">
        <v>13</v>
      </c>
      <c r="G585" s="277">
        <v>2</v>
      </c>
      <c r="H585" s="277">
        <v>0</v>
      </c>
      <c r="I585" s="277">
        <v>13</v>
      </c>
      <c r="J585" s="277">
        <v>13</v>
      </c>
      <c r="K585" s="277">
        <v>0</v>
      </c>
      <c r="L585" s="277">
        <v>0</v>
      </c>
      <c r="M585" s="277">
        <v>0</v>
      </c>
      <c r="N585" s="277">
        <v>0</v>
      </c>
      <c r="O585" s="277">
        <v>0</v>
      </c>
      <c r="P585" s="277">
        <v>0</v>
      </c>
      <c r="Q585" s="277">
        <v>0</v>
      </c>
      <c r="R585" s="277">
        <v>0</v>
      </c>
      <c r="S585" s="277">
        <v>0</v>
      </c>
      <c r="T585" s="277">
        <v>0</v>
      </c>
      <c r="U585" s="277">
        <v>0</v>
      </c>
      <c r="V585" s="277">
        <v>0</v>
      </c>
      <c r="W585" s="279" t="e">
        <f t="shared" si="9"/>
        <v>#REF!</v>
      </c>
      <c r="X585" s="279" t="s">
        <v>14807</v>
      </c>
      <c r="Y5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5" s="279">
        <f>IF(MAX(tbl2020POS[[#This Row],[P]:[PR]])=tbl2020POS[[#This Row],[P]],1,0)</f>
        <v>1</v>
      </c>
      <c r="AA585" s="279">
        <f>IF(tbl2020POS[[#This Row],[QUALP]]=1,IF(tbl2020POS[[#This Row],[GS]]&gt;=GS_TO_QUALIFY,1,0),0)</f>
        <v>0</v>
      </c>
      <c r="AB585" s="279">
        <f>IF(tbl2020POS[[#This Row],[QUALP]]=1,IF(tbl2020POS[[#This Row],[G]]-tbl2020POS[[#This Row],[GS]]&gt;=RP_APP_TO_QUALIFY,1,0),0)</f>
        <v>1</v>
      </c>
      <c r="AC585" s="279" t="e">
        <f>IF(tbl2020POS[[#This Row],[C]]&gt;=GAMES_TO_QUALIFY,1,IF(tbl2020POS[[#This Row],[PRIMPOS]]="C",1,0))</f>
        <v>#REF!</v>
      </c>
      <c r="AD585" s="279" t="e">
        <f>IF(tbl2020POS[[#This Row],[1B]]&gt;=GAMES_TO_QUALIFY,1,IF(tbl2020POS[[#This Row],[PRIMPOS]]="1B",1,0))</f>
        <v>#REF!</v>
      </c>
      <c r="AE585" s="279" t="e">
        <f>IF(tbl2020POS[[#This Row],[2B]]&gt;=GAMES_TO_QUALIFY,1,IF(tbl2020POS[[#This Row],[PRIMPOS]]="2B",1,0))</f>
        <v>#REF!</v>
      </c>
      <c r="AF585" s="279" t="e">
        <f>IF(tbl2020POS[[#This Row],[3B]]&gt;=GAMES_TO_QUALIFY,1,IF(tbl2020POS[[#This Row],[PRIMPOS]]="3B",1,0))</f>
        <v>#REF!</v>
      </c>
      <c r="AG585" s="279" t="e">
        <f>IF(tbl2020POS[[#This Row],[SS]]&gt;=GAMES_TO_QUALIFY,1,IF(tbl2020POS[[#This Row],[PRIMPOS]]="SS",1,0))</f>
        <v>#REF!</v>
      </c>
      <c r="AH585" s="279" t="e">
        <f>IF(tbl2020POS[[#This Row],[LF]]&gt;=GAMES_TO_QUALIFY,1,0)</f>
        <v>#REF!</v>
      </c>
      <c r="AI585" s="279" t="e">
        <f>IF(tbl2020POS[[#This Row],[CF]]&gt;=GAMES_TO_QUALIFY,1,0)</f>
        <v>#REF!</v>
      </c>
      <c r="AJ585" s="279" t="e">
        <f>IF(tbl2020POS[[#This Row],[RF]]&gt;=GAMES_TO_QUALIFY,1,0)</f>
        <v>#REF!</v>
      </c>
      <c r="AK585" s="279" t="e">
        <f>IF(tbl2020POS[[#This Row],[OF]]&gt;=GAMES_TO_QUALIFY,1,IF(tbl2020POS[[#This Row],[PRIMPOS]]="OF",1,0))</f>
        <v>#REF!</v>
      </c>
      <c r="AL585" s="279" t="e">
        <f>IF(tbl2020POS[[#This Row],[DH]]&gt;=GAMES_TO_QUALIFY,1,IF(tbl2020POS[[#This Row],[PRIMPOS]]="DH",1,0))</f>
        <v>#REF!</v>
      </c>
      <c r="AM585" s="279" t="str" cm="1">
        <f t="array" aca="1" ref="AM5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5" s="280" t="str">
        <f>IFERROR(LEFT(tbl2020POS[[#This Row],[POSROUGH]],LEN(tbl2020POS[[#This Row],[POSROUGH]])-1),"")</f>
        <v/>
      </c>
      <c r="AP58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6" spans="1:42" x14ac:dyDescent="0.3">
      <c r="A586" s="277">
        <v>583</v>
      </c>
      <c r="B586" t="s">
        <v>21145</v>
      </c>
      <c r="C586" s="277">
        <v>29</v>
      </c>
      <c r="D586" s="278" t="s">
        <v>1446</v>
      </c>
      <c r="E586" s="277">
        <v>6</v>
      </c>
      <c r="F586" s="277">
        <v>16</v>
      </c>
      <c r="G586" s="277">
        <v>3</v>
      </c>
      <c r="H586" s="277">
        <v>16</v>
      </c>
      <c r="I586" s="277">
        <v>13</v>
      </c>
      <c r="J586" s="277">
        <v>0</v>
      </c>
      <c r="K586" s="277">
        <v>0</v>
      </c>
      <c r="L586" s="277">
        <v>0</v>
      </c>
      <c r="M586" s="277">
        <v>0</v>
      </c>
      <c r="N586" s="277">
        <v>0</v>
      </c>
      <c r="O586" s="277">
        <v>0</v>
      </c>
      <c r="P586" s="277">
        <v>1</v>
      </c>
      <c r="Q586" s="277">
        <v>9</v>
      </c>
      <c r="R586" s="277">
        <v>3</v>
      </c>
      <c r="S586" s="277">
        <v>13</v>
      </c>
      <c r="T586" s="277">
        <v>1</v>
      </c>
      <c r="U586" s="277">
        <v>1</v>
      </c>
      <c r="V586" s="277">
        <v>7</v>
      </c>
      <c r="W586" s="279" t="e">
        <f t="shared" si="9"/>
        <v>#REF!</v>
      </c>
      <c r="X586" s="279" t="s">
        <v>12435</v>
      </c>
      <c r="Y5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86" s="279">
        <f>IF(MAX(tbl2020POS[[#This Row],[P]:[PR]])=tbl2020POS[[#This Row],[P]],1,0)</f>
        <v>0</v>
      </c>
      <c r="AA586" s="279">
        <f>IF(tbl2020POS[[#This Row],[QUALP]]=1,IF(tbl2020POS[[#This Row],[GS]]&gt;=GS_TO_QUALIFY,1,0),0)</f>
        <v>0</v>
      </c>
      <c r="AB586" s="279">
        <f>IF(tbl2020POS[[#This Row],[QUALP]]=1,IF(tbl2020POS[[#This Row],[G]]-tbl2020POS[[#This Row],[GS]]&gt;=RP_APP_TO_QUALIFY,1,0),0)</f>
        <v>0</v>
      </c>
      <c r="AC586" s="279" t="e">
        <f>IF(tbl2020POS[[#This Row],[C]]&gt;=GAMES_TO_QUALIFY,1,IF(tbl2020POS[[#This Row],[PRIMPOS]]="C",1,0))</f>
        <v>#REF!</v>
      </c>
      <c r="AD586" s="279" t="e">
        <f>IF(tbl2020POS[[#This Row],[1B]]&gt;=GAMES_TO_QUALIFY,1,IF(tbl2020POS[[#This Row],[PRIMPOS]]="1B",1,0))</f>
        <v>#REF!</v>
      </c>
      <c r="AE586" s="279" t="e">
        <f>IF(tbl2020POS[[#This Row],[2B]]&gt;=GAMES_TO_QUALIFY,1,IF(tbl2020POS[[#This Row],[PRIMPOS]]="2B",1,0))</f>
        <v>#REF!</v>
      </c>
      <c r="AF586" s="279" t="e">
        <f>IF(tbl2020POS[[#This Row],[3B]]&gt;=GAMES_TO_QUALIFY,1,IF(tbl2020POS[[#This Row],[PRIMPOS]]="3B",1,0))</f>
        <v>#REF!</v>
      </c>
      <c r="AG586" s="279" t="e">
        <f>IF(tbl2020POS[[#This Row],[SS]]&gt;=GAMES_TO_QUALIFY,1,IF(tbl2020POS[[#This Row],[PRIMPOS]]="SS",1,0))</f>
        <v>#REF!</v>
      </c>
      <c r="AH586" s="279" t="e">
        <f>IF(tbl2020POS[[#This Row],[LF]]&gt;=GAMES_TO_QUALIFY,1,0)</f>
        <v>#REF!</v>
      </c>
      <c r="AI586" s="279" t="e">
        <f>IF(tbl2020POS[[#This Row],[CF]]&gt;=GAMES_TO_QUALIFY,1,0)</f>
        <v>#REF!</v>
      </c>
      <c r="AJ586" s="279" t="e">
        <f>IF(tbl2020POS[[#This Row],[RF]]&gt;=GAMES_TO_QUALIFY,1,0)</f>
        <v>#REF!</v>
      </c>
      <c r="AK586" s="279" t="e">
        <f>IF(tbl2020POS[[#This Row],[OF]]&gt;=GAMES_TO_QUALIFY,1,IF(tbl2020POS[[#This Row],[PRIMPOS]]="OF",1,0))</f>
        <v>#REF!</v>
      </c>
      <c r="AL586" s="279" t="e">
        <f>IF(tbl2020POS[[#This Row],[DH]]&gt;=GAMES_TO_QUALIFY,1,IF(tbl2020POS[[#This Row],[PRIMPOS]]="DH",1,0))</f>
        <v>#REF!</v>
      </c>
      <c r="AM586" s="279" t="e" cm="1">
        <f t="array" aca="1" ref="AM5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6" s="280" t="str">
        <f>IFERROR(LEFT(tbl2020POS[[#This Row],[POSROUGH]],LEN(tbl2020POS[[#This Row],[POSROUGH]])-1),"")</f>
        <v/>
      </c>
      <c r="AP58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7" spans="1:42" x14ac:dyDescent="0.3">
      <c r="A587" s="277">
        <v>584</v>
      </c>
      <c r="B587" t="s">
        <v>21146</v>
      </c>
      <c r="C587" s="277">
        <v>25</v>
      </c>
      <c r="D587" s="278" t="s">
        <v>1426</v>
      </c>
      <c r="E587" s="277">
        <v>3</v>
      </c>
      <c r="F587" s="277">
        <v>43</v>
      </c>
      <c r="G587" s="277">
        <v>40</v>
      </c>
      <c r="H587" s="277">
        <v>43</v>
      </c>
      <c r="I587" s="277">
        <v>43</v>
      </c>
      <c r="J587" s="277">
        <v>0</v>
      </c>
      <c r="K587" s="277">
        <v>43</v>
      </c>
      <c r="L587" s="277">
        <v>0</v>
      </c>
      <c r="M587" s="277">
        <v>0</v>
      </c>
      <c r="N587" s="277">
        <v>0</v>
      </c>
      <c r="O587" s="277">
        <v>0</v>
      </c>
      <c r="P587" s="277">
        <v>0</v>
      </c>
      <c r="Q587" s="277">
        <v>0</v>
      </c>
      <c r="R587" s="277">
        <v>0</v>
      </c>
      <c r="S587" s="277">
        <v>0</v>
      </c>
      <c r="T587" s="277">
        <v>0</v>
      </c>
      <c r="U587" s="277">
        <v>1</v>
      </c>
      <c r="V587" s="277">
        <v>0</v>
      </c>
      <c r="W587" s="279" t="e">
        <f t="shared" si="9"/>
        <v>#REF!</v>
      </c>
      <c r="X587" s="279" t="s">
        <v>14810</v>
      </c>
      <c r="Y5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87" s="279">
        <f>IF(MAX(tbl2020POS[[#This Row],[P]:[PR]])=tbl2020POS[[#This Row],[P]],1,0)</f>
        <v>0</v>
      </c>
      <c r="AA587" s="279">
        <f>IF(tbl2020POS[[#This Row],[QUALP]]=1,IF(tbl2020POS[[#This Row],[GS]]&gt;=GS_TO_QUALIFY,1,0),0)</f>
        <v>0</v>
      </c>
      <c r="AB587" s="279">
        <f>IF(tbl2020POS[[#This Row],[QUALP]]=1,IF(tbl2020POS[[#This Row],[G]]-tbl2020POS[[#This Row],[GS]]&gt;=RP_APP_TO_QUALIFY,1,0),0)</f>
        <v>0</v>
      </c>
      <c r="AC587" s="279" t="e">
        <f>IF(tbl2020POS[[#This Row],[C]]&gt;=GAMES_TO_QUALIFY,1,IF(tbl2020POS[[#This Row],[PRIMPOS]]="C",1,0))</f>
        <v>#REF!</v>
      </c>
      <c r="AD587" s="279" t="e">
        <f>IF(tbl2020POS[[#This Row],[1B]]&gt;=GAMES_TO_QUALIFY,1,IF(tbl2020POS[[#This Row],[PRIMPOS]]="1B",1,0))</f>
        <v>#REF!</v>
      </c>
      <c r="AE587" s="279" t="e">
        <f>IF(tbl2020POS[[#This Row],[2B]]&gt;=GAMES_TO_QUALIFY,1,IF(tbl2020POS[[#This Row],[PRIMPOS]]="2B",1,0))</f>
        <v>#REF!</v>
      </c>
      <c r="AF587" s="279" t="e">
        <f>IF(tbl2020POS[[#This Row],[3B]]&gt;=GAMES_TO_QUALIFY,1,IF(tbl2020POS[[#This Row],[PRIMPOS]]="3B",1,0))</f>
        <v>#REF!</v>
      </c>
      <c r="AG587" s="279" t="e">
        <f>IF(tbl2020POS[[#This Row],[SS]]&gt;=GAMES_TO_QUALIFY,1,IF(tbl2020POS[[#This Row],[PRIMPOS]]="SS",1,0))</f>
        <v>#REF!</v>
      </c>
      <c r="AH587" s="279" t="e">
        <f>IF(tbl2020POS[[#This Row],[LF]]&gt;=GAMES_TO_QUALIFY,1,0)</f>
        <v>#REF!</v>
      </c>
      <c r="AI587" s="279" t="e">
        <f>IF(tbl2020POS[[#This Row],[CF]]&gt;=GAMES_TO_QUALIFY,1,0)</f>
        <v>#REF!</v>
      </c>
      <c r="AJ587" s="279" t="e">
        <f>IF(tbl2020POS[[#This Row],[RF]]&gt;=GAMES_TO_QUALIFY,1,0)</f>
        <v>#REF!</v>
      </c>
      <c r="AK587" s="279" t="e">
        <f>IF(tbl2020POS[[#This Row],[OF]]&gt;=GAMES_TO_QUALIFY,1,IF(tbl2020POS[[#This Row],[PRIMPOS]]="OF",1,0))</f>
        <v>#REF!</v>
      </c>
      <c r="AL587" s="279" t="e">
        <f>IF(tbl2020POS[[#This Row],[DH]]&gt;=GAMES_TO_QUALIFY,1,IF(tbl2020POS[[#This Row],[PRIMPOS]]="DH",1,0))</f>
        <v>#REF!</v>
      </c>
      <c r="AM587" s="279" t="e" cm="1">
        <f t="array" aca="1" ref="AM5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7" s="280" t="str">
        <f>IFERROR(LEFT(tbl2020POS[[#This Row],[POSROUGH]],LEN(tbl2020POS[[#This Row],[POSROUGH]])-1),"")</f>
        <v/>
      </c>
      <c r="AP58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8" spans="1:42" x14ac:dyDescent="0.3">
      <c r="A588" s="277">
        <v>585</v>
      </c>
      <c r="B588" t="s">
        <v>21147</v>
      </c>
      <c r="C588" s="277">
        <v>32</v>
      </c>
      <c r="D588" s="278" t="s">
        <v>1379</v>
      </c>
      <c r="E588" s="277">
        <v>11</v>
      </c>
      <c r="F588" s="277">
        <v>27</v>
      </c>
      <c r="G588" s="277">
        <v>0</v>
      </c>
      <c r="H588" s="277">
        <v>0</v>
      </c>
      <c r="I588" s="277">
        <v>27</v>
      </c>
      <c r="J588" s="277">
        <v>27</v>
      </c>
      <c r="K588" s="277">
        <v>0</v>
      </c>
      <c r="L588" s="277">
        <v>0</v>
      </c>
      <c r="M588" s="277">
        <v>0</v>
      </c>
      <c r="N588" s="277">
        <v>0</v>
      </c>
      <c r="O588" s="277">
        <v>0</v>
      </c>
      <c r="P588" s="277">
        <v>0</v>
      </c>
      <c r="Q588" s="277">
        <v>0</v>
      </c>
      <c r="R588" s="277">
        <v>0</v>
      </c>
      <c r="S588" s="277">
        <v>0</v>
      </c>
      <c r="T588" s="277">
        <v>0</v>
      </c>
      <c r="U588" s="277">
        <v>0</v>
      </c>
      <c r="V588" s="277">
        <v>0</v>
      </c>
      <c r="W588" s="279" t="e">
        <f t="shared" si="9"/>
        <v>#REF!</v>
      </c>
      <c r="X588" s="279" t="s">
        <v>2309</v>
      </c>
      <c r="Y5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8" s="279">
        <f>IF(MAX(tbl2020POS[[#This Row],[P]:[PR]])=tbl2020POS[[#This Row],[P]],1,0)</f>
        <v>1</v>
      </c>
      <c r="AA588" s="279">
        <f>IF(tbl2020POS[[#This Row],[QUALP]]=1,IF(tbl2020POS[[#This Row],[GS]]&gt;=GS_TO_QUALIFY,1,0),0)</f>
        <v>0</v>
      </c>
      <c r="AB588" s="279">
        <f>IF(tbl2020POS[[#This Row],[QUALP]]=1,IF(tbl2020POS[[#This Row],[G]]-tbl2020POS[[#This Row],[GS]]&gt;=RP_APP_TO_QUALIFY,1,0),0)</f>
        <v>1</v>
      </c>
      <c r="AC588" s="279" t="e">
        <f>IF(tbl2020POS[[#This Row],[C]]&gt;=GAMES_TO_QUALIFY,1,IF(tbl2020POS[[#This Row],[PRIMPOS]]="C",1,0))</f>
        <v>#REF!</v>
      </c>
      <c r="AD588" s="279" t="e">
        <f>IF(tbl2020POS[[#This Row],[1B]]&gt;=GAMES_TO_QUALIFY,1,IF(tbl2020POS[[#This Row],[PRIMPOS]]="1B",1,0))</f>
        <v>#REF!</v>
      </c>
      <c r="AE588" s="279" t="e">
        <f>IF(tbl2020POS[[#This Row],[2B]]&gt;=GAMES_TO_QUALIFY,1,IF(tbl2020POS[[#This Row],[PRIMPOS]]="2B",1,0))</f>
        <v>#REF!</v>
      </c>
      <c r="AF588" s="279" t="e">
        <f>IF(tbl2020POS[[#This Row],[3B]]&gt;=GAMES_TO_QUALIFY,1,IF(tbl2020POS[[#This Row],[PRIMPOS]]="3B",1,0))</f>
        <v>#REF!</v>
      </c>
      <c r="AG588" s="279" t="e">
        <f>IF(tbl2020POS[[#This Row],[SS]]&gt;=GAMES_TO_QUALIFY,1,IF(tbl2020POS[[#This Row],[PRIMPOS]]="SS",1,0))</f>
        <v>#REF!</v>
      </c>
      <c r="AH588" s="279" t="e">
        <f>IF(tbl2020POS[[#This Row],[LF]]&gt;=GAMES_TO_QUALIFY,1,0)</f>
        <v>#REF!</v>
      </c>
      <c r="AI588" s="279" t="e">
        <f>IF(tbl2020POS[[#This Row],[CF]]&gt;=GAMES_TO_QUALIFY,1,0)</f>
        <v>#REF!</v>
      </c>
      <c r="AJ588" s="279" t="e">
        <f>IF(tbl2020POS[[#This Row],[RF]]&gt;=GAMES_TO_QUALIFY,1,0)</f>
        <v>#REF!</v>
      </c>
      <c r="AK588" s="279" t="e">
        <f>IF(tbl2020POS[[#This Row],[OF]]&gt;=GAMES_TO_QUALIFY,1,IF(tbl2020POS[[#This Row],[PRIMPOS]]="OF",1,0))</f>
        <v>#REF!</v>
      </c>
      <c r="AL588" s="279" t="e">
        <f>IF(tbl2020POS[[#This Row],[DH]]&gt;=GAMES_TO_QUALIFY,1,IF(tbl2020POS[[#This Row],[PRIMPOS]]="DH",1,0))</f>
        <v>#REF!</v>
      </c>
      <c r="AM588" s="279" t="str" cm="1">
        <f t="array" aca="1" ref="AM5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8" s="280" t="str">
        <f>IFERROR(LEFT(tbl2020POS[[#This Row],[POSROUGH]],LEN(tbl2020POS[[#This Row],[POSROUGH]])-1),"")</f>
        <v/>
      </c>
      <c r="AP58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9" spans="1:42" x14ac:dyDescent="0.3">
      <c r="A589" s="277">
        <v>586</v>
      </c>
      <c r="B589" t="s">
        <v>21148</v>
      </c>
      <c r="C589" s="277">
        <v>23</v>
      </c>
      <c r="D589" s="278" t="s">
        <v>1376</v>
      </c>
      <c r="E589" s="277" t="s">
        <v>20557</v>
      </c>
      <c r="F589" s="277">
        <v>12</v>
      </c>
      <c r="G589" s="277">
        <v>10</v>
      </c>
      <c r="H589" s="277">
        <v>0</v>
      </c>
      <c r="I589" s="277">
        <v>12</v>
      </c>
      <c r="J589" s="277">
        <v>12</v>
      </c>
      <c r="K589" s="277">
        <v>0</v>
      </c>
      <c r="L589" s="277">
        <v>0</v>
      </c>
      <c r="M589" s="277">
        <v>0</v>
      </c>
      <c r="N589" s="277">
        <v>0</v>
      </c>
      <c r="O589" s="277">
        <v>0</v>
      </c>
      <c r="P589" s="277">
        <v>0</v>
      </c>
      <c r="Q589" s="277">
        <v>0</v>
      </c>
      <c r="R589" s="277">
        <v>0</v>
      </c>
      <c r="S589" s="277">
        <v>0</v>
      </c>
      <c r="T589" s="277">
        <v>0</v>
      </c>
      <c r="U589" s="277">
        <v>0</v>
      </c>
      <c r="V589" s="277">
        <v>0</v>
      </c>
      <c r="W589" s="279" t="e">
        <f t="shared" si="9"/>
        <v>#REF!</v>
      </c>
      <c r="X589" s="279" t="s">
        <v>17514</v>
      </c>
      <c r="Y5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9" s="279">
        <f>IF(MAX(tbl2020POS[[#This Row],[P]:[PR]])=tbl2020POS[[#This Row],[P]],1,0)</f>
        <v>1</v>
      </c>
      <c r="AA589" s="279">
        <f>IF(tbl2020POS[[#This Row],[QUALP]]=1,IF(tbl2020POS[[#This Row],[GS]]&gt;=GS_TO_QUALIFY,1,0),0)</f>
        <v>1</v>
      </c>
      <c r="AB589" s="279">
        <f>IF(tbl2020POS[[#This Row],[QUALP]]=1,IF(tbl2020POS[[#This Row],[G]]-tbl2020POS[[#This Row],[GS]]&gt;=RP_APP_TO_QUALIFY,1,0),0)</f>
        <v>0</v>
      </c>
      <c r="AC589" s="279" t="e">
        <f>IF(tbl2020POS[[#This Row],[C]]&gt;=GAMES_TO_QUALIFY,1,IF(tbl2020POS[[#This Row],[PRIMPOS]]="C",1,0))</f>
        <v>#REF!</v>
      </c>
      <c r="AD589" s="279" t="e">
        <f>IF(tbl2020POS[[#This Row],[1B]]&gt;=GAMES_TO_QUALIFY,1,IF(tbl2020POS[[#This Row],[PRIMPOS]]="1B",1,0))</f>
        <v>#REF!</v>
      </c>
      <c r="AE589" s="279" t="e">
        <f>IF(tbl2020POS[[#This Row],[2B]]&gt;=GAMES_TO_QUALIFY,1,IF(tbl2020POS[[#This Row],[PRIMPOS]]="2B",1,0))</f>
        <v>#REF!</v>
      </c>
      <c r="AF589" s="279" t="e">
        <f>IF(tbl2020POS[[#This Row],[3B]]&gt;=GAMES_TO_QUALIFY,1,IF(tbl2020POS[[#This Row],[PRIMPOS]]="3B",1,0))</f>
        <v>#REF!</v>
      </c>
      <c r="AG589" s="279" t="e">
        <f>IF(tbl2020POS[[#This Row],[SS]]&gt;=GAMES_TO_QUALIFY,1,IF(tbl2020POS[[#This Row],[PRIMPOS]]="SS",1,0))</f>
        <v>#REF!</v>
      </c>
      <c r="AH589" s="279" t="e">
        <f>IF(tbl2020POS[[#This Row],[LF]]&gt;=GAMES_TO_QUALIFY,1,0)</f>
        <v>#REF!</v>
      </c>
      <c r="AI589" s="279" t="e">
        <f>IF(tbl2020POS[[#This Row],[CF]]&gt;=GAMES_TO_QUALIFY,1,0)</f>
        <v>#REF!</v>
      </c>
      <c r="AJ589" s="279" t="e">
        <f>IF(tbl2020POS[[#This Row],[RF]]&gt;=GAMES_TO_QUALIFY,1,0)</f>
        <v>#REF!</v>
      </c>
      <c r="AK589" s="279" t="e">
        <f>IF(tbl2020POS[[#This Row],[OF]]&gt;=GAMES_TO_QUALIFY,1,IF(tbl2020POS[[#This Row],[PRIMPOS]]="OF",1,0))</f>
        <v>#REF!</v>
      </c>
      <c r="AL589" s="279" t="e">
        <f>IF(tbl2020POS[[#This Row],[DH]]&gt;=GAMES_TO_QUALIFY,1,IF(tbl2020POS[[#This Row],[PRIMPOS]]="DH",1,0))</f>
        <v>#REF!</v>
      </c>
      <c r="AM589" s="279" t="str" cm="1">
        <f t="array" aca="1" ref="AM5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9" s="280" t="str">
        <f>IFERROR(LEFT(tbl2020POS[[#This Row],[POSROUGH]],LEN(tbl2020POS[[#This Row],[POSROUGH]])-1),"")</f>
        <v/>
      </c>
      <c r="AP58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90" spans="1:42" x14ac:dyDescent="0.3">
      <c r="A590" s="277">
        <v>587</v>
      </c>
      <c r="B590" t="s">
        <v>21149</v>
      </c>
      <c r="C590" s="277">
        <v>35</v>
      </c>
      <c r="D590" s="278" t="s">
        <v>1531</v>
      </c>
      <c r="E590" s="277">
        <v>11</v>
      </c>
      <c r="F590" s="277">
        <v>18</v>
      </c>
      <c r="G590" s="277">
        <v>14</v>
      </c>
      <c r="H590" s="277">
        <v>18</v>
      </c>
      <c r="I590" s="277">
        <v>17</v>
      </c>
      <c r="J590" s="277">
        <v>0</v>
      </c>
      <c r="K590" s="277">
        <v>0</v>
      </c>
      <c r="L590" s="277">
        <v>0</v>
      </c>
      <c r="M590" s="277">
        <v>0</v>
      </c>
      <c r="N590" s="277">
        <v>0</v>
      </c>
      <c r="O590" s="277">
        <v>0</v>
      </c>
      <c r="P590" s="277">
        <v>4</v>
      </c>
      <c r="Q590" s="277">
        <v>5</v>
      </c>
      <c r="R590" s="277">
        <v>9</v>
      </c>
      <c r="S590" s="277">
        <v>17</v>
      </c>
      <c r="T590" s="277">
        <v>1</v>
      </c>
      <c r="U590" s="277">
        <v>1</v>
      </c>
      <c r="V590" s="277">
        <v>0</v>
      </c>
      <c r="W590" s="279" t="e">
        <f t="shared" si="9"/>
        <v>#REF!</v>
      </c>
      <c r="X590" s="279" t="s">
        <v>2315</v>
      </c>
      <c r="Y5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0" s="279">
        <f>IF(MAX(tbl2020POS[[#This Row],[P]:[PR]])=tbl2020POS[[#This Row],[P]],1,0)</f>
        <v>0</v>
      </c>
      <c r="AA590" s="279">
        <f>IF(tbl2020POS[[#This Row],[QUALP]]=1,IF(tbl2020POS[[#This Row],[GS]]&gt;=GS_TO_QUALIFY,1,0),0)</f>
        <v>0</v>
      </c>
      <c r="AB590" s="279">
        <f>IF(tbl2020POS[[#This Row],[QUALP]]=1,IF(tbl2020POS[[#This Row],[G]]-tbl2020POS[[#This Row],[GS]]&gt;=RP_APP_TO_QUALIFY,1,0),0)</f>
        <v>0</v>
      </c>
      <c r="AC590" s="279" t="e">
        <f>IF(tbl2020POS[[#This Row],[C]]&gt;=GAMES_TO_QUALIFY,1,IF(tbl2020POS[[#This Row],[PRIMPOS]]="C",1,0))</f>
        <v>#REF!</v>
      </c>
      <c r="AD590" s="279" t="e">
        <f>IF(tbl2020POS[[#This Row],[1B]]&gt;=GAMES_TO_QUALIFY,1,IF(tbl2020POS[[#This Row],[PRIMPOS]]="1B",1,0))</f>
        <v>#REF!</v>
      </c>
      <c r="AE590" s="279" t="e">
        <f>IF(tbl2020POS[[#This Row],[2B]]&gt;=GAMES_TO_QUALIFY,1,IF(tbl2020POS[[#This Row],[PRIMPOS]]="2B",1,0))</f>
        <v>#REF!</v>
      </c>
      <c r="AF590" s="279" t="e">
        <f>IF(tbl2020POS[[#This Row],[3B]]&gt;=GAMES_TO_QUALIFY,1,IF(tbl2020POS[[#This Row],[PRIMPOS]]="3B",1,0))</f>
        <v>#REF!</v>
      </c>
      <c r="AG590" s="279" t="e">
        <f>IF(tbl2020POS[[#This Row],[SS]]&gt;=GAMES_TO_QUALIFY,1,IF(tbl2020POS[[#This Row],[PRIMPOS]]="SS",1,0))</f>
        <v>#REF!</v>
      </c>
      <c r="AH590" s="279" t="e">
        <f>IF(tbl2020POS[[#This Row],[LF]]&gt;=GAMES_TO_QUALIFY,1,0)</f>
        <v>#REF!</v>
      </c>
      <c r="AI590" s="279" t="e">
        <f>IF(tbl2020POS[[#This Row],[CF]]&gt;=GAMES_TO_QUALIFY,1,0)</f>
        <v>#REF!</v>
      </c>
      <c r="AJ590" s="279" t="e">
        <f>IF(tbl2020POS[[#This Row],[RF]]&gt;=GAMES_TO_QUALIFY,1,0)</f>
        <v>#REF!</v>
      </c>
      <c r="AK590" s="279" t="e">
        <f>IF(tbl2020POS[[#This Row],[OF]]&gt;=GAMES_TO_QUALIFY,1,IF(tbl2020POS[[#This Row],[PRIMPOS]]="OF",1,0))</f>
        <v>#REF!</v>
      </c>
      <c r="AL590" s="279" t="e">
        <f>IF(tbl2020POS[[#This Row],[DH]]&gt;=GAMES_TO_QUALIFY,1,IF(tbl2020POS[[#This Row],[PRIMPOS]]="DH",1,0))</f>
        <v>#REF!</v>
      </c>
      <c r="AM590" s="279" t="e" cm="1">
        <f t="array" aca="1" ref="AM5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0" s="280" t="str">
        <f>IFERROR(LEFT(tbl2020POS[[#This Row],[POSROUGH]],LEN(tbl2020POS[[#This Row],[POSROUGH]])-1),"")</f>
        <v/>
      </c>
      <c r="AP59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1" spans="1:42" x14ac:dyDescent="0.3">
      <c r="A591" s="277">
        <v>588</v>
      </c>
      <c r="B591" t="s">
        <v>21150</v>
      </c>
      <c r="C591" s="277">
        <v>24</v>
      </c>
      <c r="D591" s="278" t="s">
        <v>1386</v>
      </c>
      <c r="E591" s="277" t="s">
        <v>20557</v>
      </c>
      <c r="F591" s="277">
        <v>1</v>
      </c>
      <c r="G591" s="277">
        <v>1</v>
      </c>
      <c r="H591" s="277">
        <v>0</v>
      </c>
      <c r="I591" s="277">
        <v>1</v>
      </c>
      <c r="J591" s="277">
        <v>1</v>
      </c>
      <c r="K591" s="277">
        <v>0</v>
      </c>
      <c r="L591" s="277">
        <v>0</v>
      </c>
      <c r="M591" s="277">
        <v>0</v>
      </c>
      <c r="N591" s="277">
        <v>0</v>
      </c>
      <c r="O591" s="277">
        <v>0</v>
      </c>
      <c r="P591" s="277">
        <v>0</v>
      </c>
      <c r="Q591" s="277">
        <v>0</v>
      </c>
      <c r="R591" s="277">
        <v>0</v>
      </c>
      <c r="S591" s="277">
        <v>0</v>
      </c>
      <c r="T591" s="277">
        <v>0</v>
      </c>
      <c r="U591" s="277">
        <v>0</v>
      </c>
      <c r="V591" s="277">
        <v>0</v>
      </c>
      <c r="W591" s="279" t="e">
        <f t="shared" si="9"/>
        <v>#REF!</v>
      </c>
      <c r="X591" s="279" t="s">
        <v>17516</v>
      </c>
      <c r="Y5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1" s="279">
        <f>IF(MAX(tbl2020POS[[#This Row],[P]:[PR]])=tbl2020POS[[#This Row],[P]],1,0)</f>
        <v>1</v>
      </c>
      <c r="AA591" s="279">
        <f>IF(tbl2020POS[[#This Row],[QUALP]]=1,IF(tbl2020POS[[#This Row],[GS]]&gt;=GS_TO_QUALIFY,1,0),0)</f>
        <v>0</v>
      </c>
      <c r="AB591" s="279">
        <f>IF(tbl2020POS[[#This Row],[QUALP]]=1,IF(tbl2020POS[[#This Row],[G]]-tbl2020POS[[#This Row],[GS]]&gt;=RP_APP_TO_QUALIFY,1,0),0)</f>
        <v>0</v>
      </c>
      <c r="AC591" s="279" t="e">
        <f>IF(tbl2020POS[[#This Row],[C]]&gt;=GAMES_TO_QUALIFY,1,IF(tbl2020POS[[#This Row],[PRIMPOS]]="C",1,0))</f>
        <v>#REF!</v>
      </c>
      <c r="AD591" s="279" t="e">
        <f>IF(tbl2020POS[[#This Row],[1B]]&gt;=GAMES_TO_QUALIFY,1,IF(tbl2020POS[[#This Row],[PRIMPOS]]="1B",1,0))</f>
        <v>#REF!</v>
      </c>
      <c r="AE591" s="279" t="e">
        <f>IF(tbl2020POS[[#This Row],[2B]]&gt;=GAMES_TO_QUALIFY,1,IF(tbl2020POS[[#This Row],[PRIMPOS]]="2B",1,0))</f>
        <v>#REF!</v>
      </c>
      <c r="AF591" s="279" t="e">
        <f>IF(tbl2020POS[[#This Row],[3B]]&gt;=GAMES_TO_QUALIFY,1,IF(tbl2020POS[[#This Row],[PRIMPOS]]="3B",1,0))</f>
        <v>#REF!</v>
      </c>
      <c r="AG591" s="279" t="e">
        <f>IF(tbl2020POS[[#This Row],[SS]]&gt;=GAMES_TO_QUALIFY,1,IF(tbl2020POS[[#This Row],[PRIMPOS]]="SS",1,0))</f>
        <v>#REF!</v>
      </c>
      <c r="AH591" s="279" t="e">
        <f>IF(tbl2020POS[[#This Row],[LF]]&gt;=GAMES_TO_QUALIFY,1,0)</f>
        <v>#REF!</v>
      </c>
      <c r="AI591" s="279" t="e">
        <f>IF(tbl2020POS[[#This Row],[CF]]&gt;=GAMES_TO_QUALIFY,1,0)</f>
        <v>#REF!</v>
      </c>
      <c r="AJ591" s="279" t="e">
        <f>IF(tbl2020POS[[#This Row],[RF]]&gt;=GAMES_TO_QUALIFY,1,0)</f>
        <v>#REF!</v>
      </c>
      <c r="AK591" s="279" t="e">
        <f>IF(tbl2020POS[[#This Row],[OF]]&gt;=GAMES_TO_QUALIFY,1,IF(tbl2020POS[[#This Row],[PRIMPOS]]="OF",1,0))</f>
        <v>#REF!</v>
      </c>
      <c r="AL591" s="279" t="e">
        <f>IF(tbl2020POS[[#This Row],[DH]]&gt;=GAMES_TO_QUALIFY,1,IF(tbl2020POS[[#This Row],[PRIMPOS]]="DH",1,0))</f>
        <v>#REF!</v>
      </c>
      <c r="AM591" s="279" t="str" cm="1">
        <f t="array" aca="1" ref="AM5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1" s="280" t="str">
        <f>IFERROR(LEFT(tbl2020POS[[#This Row],[POSROUGH]],LEN(tbl2020POS[[#This Row],[POSROUGH]])-1),"")</f>
        <v/>
      </c>
      <c r="AP59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92" spans="1:42" x14ac:dyDescent="0.3">
      <c r="A592" s="277">
        <v>589</v>
      </c>
      <c r="B592" t="s">
        <v>21151</v>
      </c>
      <c r="C592" s="277">
        <v>23</v>
      </c>
      <c r="D592" s="278" t="s">
        <v>1565</v>
      </c>
      <c r="E592" s="277" t="s">
        <v>20557</v>
      </c>
      <c r="F592" s="277">
        <v>26</v>
      </c>
      <c r="G592" s="277">
        <v>19</v>
      </c>
      <c r="H592" s="277">
        <v>26</v>
      </c>
      <c r="I592" s="277">
        <v>25</v>
      </c>
      <c r="J592" s="277">
        <v>0</v>
      </c>
      <c r="K592" s="277">
        <v>25</v>
      </c>
      <c r="L592" s="277">
        <v>0</v>
      </c>
      <c r="M592" s="277">
        <v>0</v>
      </c>
      <c r="N592" s="277">
        <v>0</v>
      </c>
      <c r="O592" s="277">
        <v>0</v>
      </c>
      <c r="P592" s="277">
        <v>0</v>
      </c>
      <c r="Q592" s="277">
        <v>0</v>
      </c>
      <c r="R592" s="277">
        <v>0</v>
      </c>
      <c r="S592" s="277">
        <v>0</v>
      </c>
      <c r="T592" s="277">
        <v>1</v>
      </c>
      <c r="U592" s="277">
        <v>1</v>
      </c>
      <c r="V592" s="277">
        <v>0</v>
      </c>
      <c r="W592" s="279" t="e">
        <f t="shared" si="9"/>
        <v>#REF!</v>
      </c>
      <c r="X592" s="279" t="s">
        <v>20127</v>
      </c>
      <c r="Y5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92" s="279">
        <f>IF(MAX(tbl2020POS[[#This Row],[P]:[PR]])=tbl2020POS[[#This Row],[P]],1,0)</f>
        <v>0</v>
      </c>
      <c r="AA592" s="279">
        <f>IF(tbl2020POS[[#This Row],[QUALP]]=1,IF(tbl2020POS[[#This Row],[GS]]&gt;=GS_TO_QUALIFY,1,0),0)</f>
        <v>0</v>
      </c>
      <c r="AB592" s="279">
        <f>IF(tbl2020POS[[#This Row],[QUALP]]=1,IF(tbl2020POS[[#This Row],[G]]-tbl2020POS[[#This Row],[GS]]&gt;=RP_APP_TO_QUALIFY,1,0),0)</f>
        <v>0</v>
      </c>
      <c r="AC592" s="279" t="e">
        <f>IF(tbl2020POS[[#This Row],[C]]&gt;=GAMES_TO_QUALIFY,1,IF(tbl2020POS[[#This Row],[PRIMPOS]]="C",1,0))</f>
        <v>#REF!</v>
      </c>
      <c r="AD592" s="279" t="e">
        <f>IF(tbl2020POS[[#This Row],[1B]]&gt;=GAMES_TO_QUALIFY,1,IF(tbl2020POS[[#This Row],[PRIMPOS]]="1B",1,0))</f>
        <v>#REF!</v>
      </c>
      <c r="AE592" s="279" t="e">
        <f>IF(tbl2020POS[[#This Row],[2B]]&gt;=GAMES_TO_QUALIFY,1,IF(tbl2020POS[[#This Row],[PRIMPOS]]="2B",1,0))</f>
        <v>#REF!</v>
      </c>
      <c r="AF592" s="279" t="e">
        <f>IF(tbl2020POS[[#This Row],[3B]]&gt;=GAMES_TO_QUALIFY,1,IF(tbl2020POS[[#This Row],[PRIMPOS]]="3B",1,0))</f>
        <v>#REF!</v>
      </c>
      <c r="AG592" s="279" t="e">
        <f>IF(tbl2020POS[[#This Row],[SS]]&gt;=GAMES_TO_QUALIFY,1,IF(tbl2020POS[[#This Row],[PRIMPOS]]="SS",1,0))</f>
        <v>#REF!</v>
      </c>
      <c r="AH592" s="279" t="e">
        <f>IF(tbl2020POS[[#This Row],[LF]]&gt;=GAMES_TO_QUALIFY,1,0)</f>
        <v>#REF!</v>
      </c>
      <c r="AI592" s="279" t="e">
        <f>IF(tbl2020POS[[#This Row],[CF]]&gt;=GAMES_TO_QUALIFY,1,0)</f>
        <v>#REF!</v>
      </c>
      <c r="AJ592" s="279" t="e">
        <f>IF(tbl2020POS[[#This Row],[RF]]&gt;=GAMES_TO_QUALIFY,1,0)</f>
        <v>#REF!</v>
      </c>
      <c r="AK592" s="279" t="e">
        <f>IF(tbl2020POS[[#This Row],[OF]]&gt;=GAMES_TO_QUALIFY,1,IF(tbl2020POS[[#This Row],[PRIMPOS]]="OF",1,0))</f>
        <v>#REF!</v>
      </c>
      <c r="AL592" s="279" t="e">
        <f>IF(tbl2020POS[[#This Row],[DH]]&gt;=GAMES_TO_QUALIFY,1,IF(tbl2020POS[[#This Row],[PRIMPOS]]="DH",1,0))</f>
        <v>#REF!</v>
      </c>
      <c r="AM592" s="279" t="e" cm="1">
        <f t="array" aca="1" ref="AM5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2" s="280" t="str">
        <f>IFERROR(LEFT(tbl2020POS[[#This Row],[POSROUGH]],LEN(tbl2020POS[[#This Row],[POSROUGH]])-1),"")</f>
        <v/>
      </c>
      <c r="AP59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3" spans="1:42" x14ac:dyDescent="0.3">
      <c r="A593" s="277">
        <v>590</v>
      </c>
      <c r="B593" t="s">
        <v>21152</v>
      </c>
      <c r="C593" s="277">
        <v>32</v>
      </c>
      <c r="D593" s="278" t="s">
        <v>1481</v>
      </c>
      <c r="E593" s="277">
        <v>11</v>
      </c>
      <c r="F593" s="277">
        <v>22</v>
      </c>
      <c r="G593" s="277">
        <v>0</v>
      </c>
      <c r="H593" s="277">
        <v>2</v>
      </c>
      <c r="I593" s="277">
        <v>22</v>
      </c>
      <c r="J593" s="277">
        <v>22</v>
      </c>
      <c r="K593" s="277">
        <v>0</v>
      </c>
      <c r="L593" s="277">
        <v>0</v>
      </c>
      <c r="M593" s="277">
        <v>0</v>
      </c>
      <c r="N593" s="277">
        <v>0</v>
      </c>
      <c r="O593" s="277">
        <v>0</v>
      </c>
      <c r="P593" s="277">
        <v>0</v>
      </c>
      <c r="Q593" s="277">
        <v>0</v>
      </c>
      <c r="R593" s="277">
        <v>0</v>
      </c>
      <c r="S593" s="277">
        <v>0</v>
      </c>
      <c r="T593" s="277">
        <v>0</v>
      </c>
      <c r="U593" s="277">
        <v>0</v>
      </c>
      <c r="V593" s="277">
        <v>0</v>
      </c>
      <c r="W593" s="279" t="e">
        <f t="shared" si="9"/>
        <v>#REF!</v>
      </c>
      <c r="X593" s="279" t="s">
        <v>8294</v>
      </c>
      <c r="Y5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3" s="279">
        <f>IF(MAX(tbl2020POS[[#This Row],[P]:[PR]])=tbl2020POS[[#This Row],[P]],1,0)</f>
        <v>1</v>
      </c>
      <c r="AA593" s="279">
        <f>IF(tbl2020POS[[#This Row],[QUALP]]=1,IF(tbl2020POS[[#This Row],[GS]]&gt;=GS_TO_QUALIFY,1,0),0)</f>
        <v>0</v>
      </c>
      <c r="AB593" s="279">
        <f>IF(tbl2020POS[[#This Row],[QUALP]]=1,IF(tbl2020POS[[#This Row],[G]]-tbl2020POS[[#This Row],[GS]]&gt;=RP_APP_TO_QUALIFY,1,0),0)</f>
        <v>1</v>
      </c>
      <c r="AC593" s="279" t="e">
        <f>IF(tbl2020POS[[#This Row],[C]]&gt;=GAMES_TO_QUALIFY,1,IF(tbl2020POS[[#This Row],[PRIMPOS]]="C",1,0))</f>
        <v>#REF!</v>
      </c>
      <c r="AD593" s="279" t="e">
        <f>IF(tbl2020POS[[#This Row],[1B]]&gt;=GAMES_TO_QUALIFY,1,IF(tbl2020POS[[#This Row],[PRIMPOS]]="1B",1,0))</f>
        <v>#REF!</v>
      </c>
      <c r="AE593" s="279" t="e">
        <f>IF(tbl2020POS[[#This Row],[2B]]&gt;=GAMES_TO_QUALIFY,1,IF(tbl2020POS[[#This Row],[PRIMPOS]]="2B",1,0))</f>
        <v>#REF!</v>
      </c>
      <c r="AF593" s="279" t="e">
        <f>IF(tbl2020POS[[#This Row],[3B]]&gt;=GAMES_TO_QUALIFY,1,IF(tbl2020POS[[#This Row],[PRIMPOS]]="3B",1,0))</f>
        <v>#REF!</v>
      </c>
      <c r="AG593" s="279" t="e">
        <f>IF(tbl2020POS[[#This Row],[SS]]&gt;=GAMES_TO_QUALIFY,1,IF(tbl2020POS[[#This Row],[PRIMPOS]]="SS",1,0))</f>
        <v>#REF!</v>
      </c>
      <c r="AH593" s="279" t="e">
        <f>IF(tbl2020POS[[#This Row],[LF]]&gt;=GAMES_TO_QUALIFY,1,0)</f>
        <v>#REF!</v>
      </c>
      <c r="AI593" s="279" t="e">
        <f>IF(tbl2020POS[[#This Row],[CF]]&gt;=GAMES_TO_QUALIFY,1,0)</f>
        <v>#REF!</v>
      </c>
      <c r="AJ593" s="279" t="e">
        <f>IF(tbl2020POS[[#This Row],[RF]]&gt;=GAMES_TO_QUALIFY,1,0)</f>
        <v>#REF!</v>
      </c>
      <c r="AK593" s="279" t="e">
        <f>IF(tbl2020POS[[#This Row],[OF]]&gt;=GAMES_TO_QUALIFY,1,IF(tbl2020POS[[#This Row],[PRIMPOS]]="OF",1,0))</f>
        <v>#REF!</v>
      </c>
      <c r="AL593" s="279" t="e">
        <f>IF(tbl2020POS[[#This Row],[DH]]&gt;=GAMES_TO_QUALIFY,1,IF(tbl2020POS[[#This Row],[PRIMPOS]]="DH",1,0))</f>
        <v>#REF!</v>
      </c>
      <c r="AM593" s="279" t="str" cm="1">
        <f t="array" aca="1" ref="AM5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3" s="280" t="str">
        <f>IFERROR(LEFT(tbl2020POS[[#This Row],[POSROUGH]],LEN(tbl2020POS[[#This Row],[POSROUGH]])-1),"")</f>
        <v/>
      </c>
      <c r="AP59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94" spans="1:42" x14ac:dyDescent="0.3">
      <c r="A594" s="277">
        <v>591</v>
      </c>
      <c r="B594" t="s">
        <v>21153</v>
      </c>
      <c r="C594" s="277">
        <v>26</v>
      </c>
      <c r="D594" s="278" t="s">
        <v>20607</v>
      </c>
      <c r="E594" s="277" t="s">
        <v>20557</v>
      </c>
      <c r="F594" s="277">
        <v>2</v>
      </c>
      <c r="G594" s="277">
        <v>0</v>
      </c>
      <c r="H594" s="277">
        <v>0</v>
      </c>
      <c r="I594" s="277">
        <v>2</v>
      </c>
      <c r="J594" s="277">
        <v>2</v>
      </c>
      <c r="K594" s="277">
        <v>0</v>
      </c>
      <c r="L594" s="277">
        <v>0</v>
      </c>
      <c r="M594" s="277">
        <v>0</v>
      </c>
      <c r="N594" s="277">
        <v>0</v>
      </c>
      <c r="O594" s="277">
        <v>0</v>
      </c>
      <c r="P594" s="277">
        <v>0</v>
      </c>
      <c r="Q594" s="277">
        <v>0</v>
      </c>
      <c r="R594" s="277">
        <v>0</v>
      </c>
      <c r="S594" s="277">
        <v>0</v>
      </c>
      <c r="T594" s="277">
        <v>0</v>
      </c>
      <c r="U594" s="277">
        <v>0</v>
      </c>
      <c r="V594" s="277">
        <v>0</v>
      </c>
      <c r="W594" s="279" t="e">
        <f t="shared" si="9"/>
        <v>#REF!</v>
      </c>
      <c r="X594" s="279" t="s">
        <v>21941</v>
      </c>
      <c r="Y5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4" s="279">
        <f>IF(MAX(tbl2020POS[[#This Row],[P]:[PR]])=tbl2020POS[[#This Row],[P]],1,0)</f>
        <v>1</v>
      </c>
      <c r="AA594" s="279">
        <f>IF(tbl2020POS[[#This Row],[QUALP]]=1,IF(tbl2020POS[[#This Row],[GS]]&gt;=GS_TO_QUALIFY,1,0),0)</f>
        <v>0</v>
      </c>
      <c r="AB594" s="279">
        <f>IF(tbl2020POS[[#This Row],[QUALP]]=1,IF(tbl2020POS[[#This Row],[G]]-tbl2020POS[[#This Row],[GS]]&gt;=RP_APP_TO_QUALIFY,1,0),0)</f>
        <v>0</v>
      </c>
      <c r="AC594" s="279" t="e">
        <f>IF(tbl2020POS[[#This Row],[C]]&gt;=GAMES_TO_QUALIFY,1,IF(tbl2020POS[[#This Row],[PRIMPOS]]="C",1,0))</f>
        <v>#REF!</v>
      </c>
      <c r="AD594" s="279" t="e">
        <f>IF(tbl2020POS[[#This Row],[1B]]&gt;=GAMES_TO_QUALIFY,1,IF(tbl2020POS[[#This Row],[PRIMPOS]]="1B",1,0))</f>
        <v>#REF!</v>
      </c>
      <c r="AE594" s="279" t="e">
        <f>IF(tbl2020POS[[#This Row],[2B]]&gt;=GAMES_TO_QUALIFY,1,IF(tbl2020POS[[#This Row],[PRIMPOS]]="2B",1,0))</f>
        <v>#REF!</v>
      </c>
      <c r="AF594" s="279" t="e">
        <f>IF(tbl2020POS[[#This Row],[3B]]&gt;=GAMES_TO_QUALIFY,1,IF(tbl2020POS[[#This Row],[PRIMPOS]]="3B",1,0))</f>
        <v>#REF!</v>
      </c>
      <c r="AG594" s="279" t="e">
        <f>IF(tbl2020POS[[#This Row],[SS]]&gt;=GAMES_TO_QUALIFY,1,IF(tbl2020POS[[#This Row],[PRIMPOS]]="SS",1,0))</f>
        <v>#REF!</v>
      </c>
      <c r="AH594" s="279" t="e">
        <f>IF(tbl2020POS[[#This Row],[LF]]&gt;=GAMES_TO_QUALIFY,1,0)</f>
        <v>#REF!</v>
      </c>
      <c r="AI594" s="279" t="e">
        <f>IF(tbl2020POS[[#This Row],[CF]]&gt;=GAMES_TO_QUALIFY,1,0)</f>
        <v>#REF!</v>
      </c>
      <c r="AJ594" s="279" t="e">
        <f>IF(tbl2020POS[[#This Row],[RF]]&gt;=GAMES_TO_QUALIFY,1,0)</f>
        <v>#REF!</v>
      </c>
      <c r="AK594" s="279" t="e">
        <f>IF(tbl2020POS[[#This Row],[OF]]&gt;=GAMES_TO_QUALIFY,1,IF(tbl2020POS[[#This Row],[PRIMPOS]]="OF",1,0))</f>
        <v>#REF!</v>
      </c>
      <c r="AL594" s="279" t="e">
        <f>IF(tbl2020POS[[#This Row],[DH]]&gt;=GAMES_TO_QUALIFY,1,IF(tbl2020POS[[#This Row],[PRIMPOS]]="DH",1,0))</f>
        <v>#REF!</v>
      </c>
      <c r="AM594" s="279" t="str" cm="1">
        <f t="array" aca="1" ref="AM5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4" s="280" t="str">
        <f>IFERROR(LEFT(tbl2020POS[[#This Row],[POSROUGH]],LEN(tbl2020POS[[#This Row],[POSROUGH]])-1),"")</f>
        <v/>
      </c>
      <c r="AP59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95" spans="1:42" x14ac:dyDescent="0.3">
      <c r="A595" s="277">
        <v>592</v>
      </c>
      <c r="B595" t="s">
        <v>21154</v>
      </c>
      <c r="C595" s="277">
        <v>23</v>
      </c>
      <c r="D595" s="278" t="s">
        <v>1464</v>
      </c>
      <c r="E595" s="277">
        <v>2</v>
      </c>
      <c r="F595" s="277">
        <v>55</v>
      </c>
      <c r="G595" s="277">
        <v>55</v>
      </c>
      <c r="H595" s="277">
        <v>55</v>
      </c>
      <c r="I595" s="277">
        <v>54</v>
      </c>
      <c r="J595" s="277">
        <v>0</v>
      </c>
      <c r="K595" s="277">
        <v>0</v>
      </c>
      <c r="L595" s="277">
        <v>0</v>
      </c>
      <c r="M595" s="277">
        <v>0</v>
      </c>
      <c r="N595" s="277">
        <v>0</v>
      </c>
      <c r="O595" s="277">
        <v>0</v>
      </c>
      <c r="P595" s="277">
        <v>54</v>
      </c>
      <c r="Q595" s="277">
        <v>0</v>
      </c>
      <c r="R595" s="277">
        <v>0</v>
      </c>
      <c r="S595" s="277">
        <v>54</v>
      </c>
      <c r="T595" s="277">
        <v>1</v>
      </c>
      <c r="U595" s="277">
        <v>0</v>
      </c>
      <c r="V595" s="277">
        <v>0</v>
      </c>
      <c r="W595" s="279" t="e">
        <f t="shared" si="9"/>
        <v>#REF!</v>
      </c>
      <c r="X595" s="279" t="s">
        <v>13592</v>
      </c>
      <c r="Y5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5" s="279">
        <f>IF(MAX(tbl2020POS[[#This Row],[P]:[PR]])=tbl2020POS[[#This Row],[P]],1,0)</f>
        <v>0</v>
      </c>
      <c r="AA595" s="279">
        <f>IF(tbl2020POS[[#This Row],[QUALP]]=1,IF(tbl2020POS[[#This Row],[GS]]&gt;=GS_TO_QUALIFY,1,0),0)</f>
        <v>0</v>
      </c>
      <c r="AB595" s="279">
        <f>IF(tbl2020POS[[#This Row],[QUALP]]=1,IF(tbl2020POS[[#This Row],[G]]-tbl2020POS[[#This Row],[GS]]&gt;=RP_APP_TO_QUALIFY,1,0),0)</f>
        <v>0</v>
      </c>
      <c r="AC595" s="279" t="e">
        <f>IF(tbl2020POS[[#This Row],[C]]&gt;=GAMES_TO_QUALIFY,1,IF(tbl2020POS[[#This Row],[PRIMPOS]]="C",1,0))</f>
        <v>#REF!</v>
      </c>
      <c r="AD595" s="279" t="e">
        <f>IF(tbl2020POS[[#This Row],[1B]]&gt;=GAMES_TO_QUALIFY,1,IF(tbl2020POS[[#This Row],[PRIMPOS]]="1B",1,0))</f>
        <v>#REF!</v>
      </c>
      <c r="AE595" s="279" t="e">
        <f>IF(tbl2020POS[[#This Row],[2B]]&gt;=GAMES_TO_QUALIFY,1,IF(tbl2020POS[[#This Row],[PRIMPOS]]="2B",1,0))</f>
        <v>#REF!</v>
      </c>
      <c r="AF595" s="279" t="e">
        <f>IF(tbl2020POS[[#This Row],[3B]]&gt;=GAMES_TO_QUALIFY,1,IF(tbl2020POS[[#This Row],[PRIMPOS]]="3B",1,0))</f>
        <v>#REF!</v>
      </c>
      <c r="AG595" s="279" t="e">
        <f>IF(tbl2020POS[[#This Row],[SS]]&gt;=GAMES_TO_QUALIFY,1,IF(tbl2020POS[[#This Row],[PRIMPOS]]="SS",1,0))</f>
        <v>#REF!</v>
      </c>
      <c r="AH595" s="279" t="e">
        <f>IF(tbl2020POS[[#This Row],[LF]]&gt;=GAMES_TO_QUALIFY,1,0)</f>
        <v>#REF!</v>
      </c>
      <c r="AI595" s="279" t="e">
        <f>IF(tbl2020POS[[#This Row],[CF]]&gt;=GAMES_TO_QUALIFY,1,0)</f>
        <v>#REF!</v>
      </c>
      <c r="AJ595" s="279" t="e">
        <f>IF(tbl2020POS[[#This Row],[RF]]&gt;=GAMES_TO_QUALIFY,1,0)</f>
        <v>#REF!</v>
      </c>
      <c r="AK595" s="279" t="e">
        <f>IF(tbl2020POS[[#This Row],[OF]]&gt;=GAMES_TO_QUALIFY,1,IF(tbl2020POS[[#This Row],[PRIMPOS]]="OF",1,0))</f>
        <v>#REF!</v>
      </c>
      <c r="AL595" s="279" t="e">
        <f>IF(tbl2020POS[[#This Row],[DH]]&gt;=GAMES_TO_QUALIFY,1,IF(tbl2020POS[[#This Row],[PRIMPOS]]="DH",1,0))</f>
        <v>#REF!</v>
      </c>
      <c r="AM595" s="279" t="e" cm="1">
        <f t="array" aca="1" ref="AM5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5" s="280" t="str">
        <f>IFERROR(LEFT(tbl2020POS[[#This Row],[POSROUGH]],LEN(tbl2020POS[[#This Row],[POSROUGH]])-1),"")</f>
        <v/>
      </c>
      <c r="AP59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6" spans="1:42" x14ac:dyDescent="0.3">
      <c r="A596" s="277">
        <v>593</v>
      </c>
      <c r="B596" t="s">
        <v>21155</v>
      </c>
      <c r="C596" s="277">
        <v>25</v>
      </c>
      <c r="D596" s="278" t="s">
        <v>1405</v>
      </c>
      <c r="E596" s="277">
        <v>4</v>
      </c>
      <c r="F596" s="277">
        <v>25</v>
      </c>
      <c r="G596" s="277">
        <v>0</v>
      </c>
      <c r="H596" s="277">
        <v>0</v>
      </c>
      <c r="I596" s="277">
        <v>25</v>
      </c>
      <c r="J596" s="277">
        <v>25</v>
      </c>
      <c r="K596" s="277">
        <v>0</v>
      </c>
      <c r="L596" s="277">
        <v>0</v>
      </c>
      <c r="M596" s="277">
        <v>0</v>
      </c>
      <c r="N596" s="277">
        <v>0</v>
      </c>
      <c r="O596" s="277">
        <v>0</v>
      </c>
      <c r="P596" s="277">
        <v>0</v>
      </c>
      <c r="Q596" s="277">
        <v>0</v>
      </c>
      <c r="R596" s="277">
        <v>0</v>
      </c>
      <c r="S596" s="277">
        <v>0</v>
      </c>
      <c r="T596" s="277">
        <v>0</v>
      </c>
      <c r="U596" s="277">
        <v>0</v>
      </c>
      <c r="V596" s="277">
        <v>0</v>
      </c>
      <c r="W596" s="279" t="e">
        <f t="shared" si="9"/>
        <v>#REF!</v>
      </c>
      <c r="X596" s="279" t="s">
        <v>21942</v>
      </c>
      <c r="Y5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6" s="279">
        <f>IF(MAX(tbl2020POS[[#This Row],[P]:[PR]])=tbl2020POS[[#This Row],[P]],1,0)</f>
        <v>1</v>
      </c>
      <c r="AA596" s="279">
        <f>IF(tbl2020POS[[#This Row],[QUALP]]=1,IF(tbl2020POS[[#This Row],[GS]]&gt;=GS_TO_QUALIFY,1,0),0)</f>
        <v>0</v>
      </c>
      <c r="AB596" s="279">
        <f>IF(tbl2020POS[[#This Row],[QUALP]]=1,IF(tbl2020POS[[#This Row],[G]]-tbl2020POS[[#This Row],[GS]]&gt;=RP_APP_TO_QUALIFY,1,0),0)</f>
        <v>1</v>
      </c>
      <c r="AC596" s="279" t="e">
        <f>IF(tbl2020POS[[#This Row],[C]]&gt;=GAMES_TO_QUALIFY,1,IF(tbl2020POS[[#This Row],[PRIMPOS]]="C",1,0))</f>
        <v>#REF!</v>
      </c>
      <c r="AD596" s="279" t="e">
        <f>IF(tbl2020POS[[#This Row],[1B]]&gt;=GAMES_TO_QUALIFY,1,IF(tbl2020POS[[#This Row],[PRIMPOS]]="1B",1,0))</f>
        <v>#REF!</v>
      </c>
      <c r="AE596" s="279" t="e">
        <f>IF(tbl2020POS[[#This Row],[2B]]&gt;=GAMES_TO_QUALIFY,1,IF(tbl2020POS[[#This Row],[PRIMPOS]]="2B",1,0))</f>
        <v>#REF!</v>
      </c>
      <c r="AF596" s="279" t="e">
        <f>IF(tbl2020POS[[#This Row],[3B]]&gt;=GAMES_TO_QUALIFY,1,IF(tbl2020POS[[#This Row],[PRIMPOS]]="3B",1,0))</f>
        <v>#REF!</v>
      </c>
      <c r="AG596" s="279" t="e">
        <f>IF(tbl2020POS[[#This Row],[SS]]&gt;=GAMES_TO_QUALIFY,1,IF(tbl2020POS[[#This Row],[PRIMPOS]]="SS",1,0))</f>
        <v>#REF!</v>
      </c>
      <c r="AH596" s="279" t="e">
        <f>IF(tbl2020POS[[#This Row],[LF]]&gt;=GAMES_TO_QUALIFY,1,0)</f>
        <v>#REF!</v>
      </c>
      <c r="AI596" s="279" t="e">
        <f>IF(tbl2020POS[[#This Row],[CF]]&gt;=GAMES_TO_QUALIFY,1,0)</f>
        <v>#REF!</v>
      </c>
      <c r="AJ596" s="279" t="e">
        <f>IF(tbl2020POS[[#This Row],[RF]]&gt;=GAMES_TO_QUALIFY,1,0)</f>
        <v>#REF!</v>
      </c>
      <c r="AK596" s="279" t="e">
        <f>IF(tbl2020POS[[#This Row],[OF]]&gt;=GAMES_TO_QUALIFY,1,IF(tbl2020POS[[#This Row],[PRIMPOS]]="OF",1,0))</f>
        <v>#REF!</v>
      </c>
      <c r="AL596" s="279" t="e">
        <f>IF(tbl2020POS[[#This Row],[DH]]&gt;=GAMES_TO_QUALIFY,1,IF(tbl2020POS[[#This Row],[PRIMPOS]]="DH",1,0))</f>
        <v>#REF!</v>
      </c>
      <c r="AM596" s="279" t="str" cm="1">
        <f t="array" aca="1" ref="AM5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6" s="280" t="str">
        <f>IFERROR(LEFT(tbl2020POS[[#This Row],[POSROUGH]],LEN(tbl2020POS[[#This Row],[POSROUGH]])-1),"")</f>
        <v/>
      </c>
      <c r="AP59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97" spans="1:42" x14ac:dyDescent="0.3">
      <c r="A597" s="277">
        <v>594</v>
      </c>
      <c r="B597" t="s">
        <v>21156</v>
      </c>
      <c r="C597" s="277">
        <v>24</v>
      </c>
      <c r="D597" s="278" t="s">
        <v>1402</v>
      </c>
      <c r="E597" s="277" t="s">
        <v>20557</v>
      </c>
      <c r="F597" s="277">
        <v>5</v>
      </c>
      <c r="G597" s="277">
        <v>4</v>
      </c>
      <c r="H597" s="277">
        <v>5</v>
      </c>
      <c r="I597" s="277">
        <v>5</v>
      </c>
      <c r="J597" s="277">
        <v>0</v>
      </c>
      <c r="K597" s="277">
        <v>0</v>
      </c>
      <c r="L597" s="277">
        <v>0</v>
      </c>
      <c r="M597" s="277">
        <v>0</v>
      </c>
      <c r="N597" s="277">
        <v>0</v>
      </c>
      <c r="O597" s="277">
        <v>0</v>
      </c>
      <c r="P597" s="277">
        <v>1</v>
      </c>
      <c r="Q597" s="277">
        <v>0</v>
      </c>
      <c r="R597" s="277">
        <v>4</v>
      </c>
      <c r="S597" s="277">
        <v>5</v>
      </c>
      <c r="T597" s="277">
        <v>0</v>
      </c>
      <c r="U597" s="277">
        <v>0</v>
      </c>
      <c r="V597" s="277">
        <v>1</v>
      </c>
      <c r="W597" s="279" t="e">
        <f t="shared" si="9"/>
        <v>#REF!</v>
      </c>
      <c r="X597" s="279" t="s">
        <v>17519</v>
      </c>
      <c r="Y5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7" s="279">
        <f>IF(MAX(tbl2020POS[[#This Row],[P]:[PR]])=tbl2020POS[[#This Row],[P]],1,0)</f>
        <v>0</v>
      </c>
      <c r="AA597" s="279">
        <f>IF(tbl2020POS[[#This Row],[QUALP]]=1,IF(tbl2020POS[[#This Row],[GS]]&gt;=GS_TO_QUALIFY,1,0),0)</f>
        <v>0</v>
      </c>
      <c r="AB597" s="279">
        <f>IF(tbl2020POS[[#This Row],[QUALP]]=1,IF(tbl2020POS[[#This Row],[G]]-tbl2020POS[[#This Row],[GS]]&gt;=RP_APP_TO_QUALIFY,1,0),0)</f>
        <v>0</v>
      </c>
      <c r="AC597" s="279" t="e">
        <f>IF(tbl2020POS[[#This Row],[C]]&gt;=GAMES_TO_QUALIFY,1,IF(tbl2020POS[[#This Row],[PRIMPOS]]="C",1,0))</f>
        <v>#REF!</v>
      </c>
      <c r="AD597" s="279" t="e">
        <f>IF(tbl2020POS[[#This Row],[1B]]&gt;=GAMES_TO_QUALIFY,1,IF(tbl2020POS[[#This Row],[PRIMPOS]]="1B",1,0))</f>
        <v>#REF!</v>
      </c>
      <c r="AE597" s="279" t="e">
        <f>IF(tbl2020POS[[#This Row],[2B]]&gt;=GAMES_TO_QUALIFY,1,IF(tbl2020POS[[#This Row],[PRIMPOS]]="2B",1,0))</f>
        <v>#REF!</v>
      </c>
      <c r="AF597" s="279" t="e">
        <f>IF(tbl2020POS[[#This Row],[3B]]&gt;=GAMES_TO_QUALIFY,1,IF(tbl2020POS[[#This Row],[PRIMPOS]]="3B",1,0))</f>
        <v>#REF!</v>
      </c>
      <c r="AG597" s="279" t="e">
        <f>IF(tbl2020POS[[#This Row],[SS]]&gt;=GAMES_TO_QUALIFY,1,IF(tbl2020POS[[#This Row],[PRIMPOS]]="SS",1,0))</f>
        <v>#REF!</v>
      </c>
      <c r="AH597" s="279" t="e">
        <f>IF(tbl2020POS[[#This Row],[LF]]&gt;=GAMES_TO_QUALIFY,1,0)</f>
        <v>#REF!</v>
      </c>
      <c r="AI597" s="279" t="e">
        <f>IF(tbl2020POS[[#This Row],[CF]]&gt;=GAMES_TO_QUALIFY,1,0)</f>
        <v>#REF!</v>
      </c>
      <c r="AJ597" s="279" t="e">
        <f>IF(tbl2020POS[[#This Row],[RF]]&gt;=GAMES_TO_QUALIFY,1,0)</f>
        <v>#REF!</v>
      </c>
      <c r="AK597" s="279" t="e">
        <f>IF(tbl2020POS[[#This Row],[OF]]&gt;=GAMES_TO_QUALIFY,1,IF(tbl2020POS[[#This Row],[PRIMPOS]]="OF",1,0))</f>
        <v>#REF!</v>
      </c>
      <c r="AL597" s="279" t="e">
        <f>IF(tbl2020POS[[#This Row],[DH]]&gt;=GAMES_TO_QUALIFY,1,IF(tbl2020POS[[#This Row],[PRIMPOS]]="DH",1,0))</f>
        <v>#REF!</v>
      </c>
      <c r="AM597" s="279" t="e" cm="1">
        <f t="array" aca="1" ref="AM5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7" s="280" t="str">
        <f>IFERROR(LEFT(tbl2020POS[[#This Row],[POSROUGH]],LEN(tbl2020POS[[#This Row],[POSROUGH]])-1),"")</f>
        <v/>
      </c>
      <c r="AP59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8" spans="1:42" x14ac:dyDescent="0.3">
      <c r="A598" s="277">
        <v>595</v>
      </c>
      <c r="B598" t="s">
        <v>21157</v>
      </c>
      <c r="C598" s="277">
        <v>29</v>
      </c>
      <c r="D598" s="278" t="s">
        <v>20565</v>
      </c>
      <c r="E598" s="277">
        <v>3</v>
      </c>
      <c r="F598" s="277">
        <v>24</v>
      </c>
      <c r="G598" s="277">
        <v>0</v>
      </c>
      <c r="H598" s="277">
        <v>0</v>
      </c>
      <c r="I598" s="277">
        <v>24</v>
      </c>
      <c r="J598" s="277">
        <v>24</v>
      </c>
      <c r="K598" s="277">
        <v>0</v>
      </c>
      <c r="L598" s="277">
        <v>0</v>
      </c>
      <c r="M598" s="277">
        <v>0</v>
      </c>
      <c r="N598" s="277">
        <v>0</v>
      </c>
      <c r="O598" s="277">
        <v>0</v>
      </c>
      <c r="P598" s="277">
        <v>0</v>
      </c>
      <c r="Q598" s="277">
        <v>0</v>
      </c>
      <c r="R598" s="277">
        <v>0</v>
      </c>
      <c r="S598" s="277">
        <v>0</v>
      </c>
      <c r="T598" s="277">
        <v>0</v>
      </c>
      <c r="U598" s="277">
        <v>0</v>
      </c>
      <c r="V598" s="277">
        <v>0</v>
      </c>
      <c r="W598" s="279" t="e">
        <f t="shared" si="9"/>
        <v>#REF!</v>
      </c>
      <c r="X598" s="279" t="s">
        <v>21943</v>
      </c>
      <c r="Y5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8" s="279">
        <f>IF(MAX(tbl2020POS[[#This Row],[P]:[PR]])=tbl2020POS[[#This Row],[P]],1,0)</f>
        <v>1</v>
      </c>
      <c r="AA598" s="279">
        <f>IF(tbl2020POS[[#This Row],[QUALP]]=1,IF(tbl2020POS[[#This Row],[GS]]&gt;=GS_TO_QUALIFY,1,0),0)</f>
        <v>0</v>
      </c>
      <c r="AB598" s="279">
        <f>IF(tbl2020POS[[#This Row],[QUALP]]=1,IF(tbl2020POS[[#This Row],[G]]-tbl2020POS[[#This Row],[GS]]&gt;=RP_APP_TO_QUALIFY,1,0),0)</f>
        <v>1</v>
      </c>
      <c r="AC598" s="279" t="e">
        <f>IF(tbl2020POS[[#This Row],[C]]&gt;=GAMES_TO_QUALIFY,1,IF(tbl2020POS[[#This Row],[PRIMPOS]]="C",1,0))</f>
        <v>#REF!</v>
      </c>
      <c r="AD598" s="279" t="e">
        <f>IF(tbl2020POS[[#This Row],[1B]]&gt;=GAMES_TO_QUALIFY,1,IF(tbl2020POS[[#This Row],[PRIMPOS]]="1B",1,0))</f>
        <v>#REF!</v>
      </c>
      <c r="AE598" s="279" t="e">
        <f>IF(tbl2020POS[[#This Row],[2B]]&gt;=GAMES_TO_QUALIFY,1,IF(tbl2020POS[[#This Row],[PRIMPOS]]="2B",1,0))</f>
        <v>#REF!</v>
      </c>
      <c r="AF598" s="279" t="e">
        <f>IF(tbl2020POS[[#This Row],[3B]]&gt;=GAMES_TO_QUALIFY,1,IF(tbl2020POS[[#This Row],[PRIMPOS]]="3B",1,0))</f>
        <v>#REF!</v>
      </c>
      <c r="AG598" s="279" t="e">
        <f>IF(tbl2020POS[[#This Row],[SS]]&gt;=GAMES_TO_QUALIFY,1,IF(tbl2020POS[[#This Row],[PRIMPOS]]="SS",1,0))</f>
        <v>#REF!</v>
      </c>
      <c r="AH598" s="279" t="e">
        <f>IF(tbl2020POS[[#This Row],[LF]]&gt;=GAMES_TO_QUALIFY,1,0)</f>
        <v>#REF!</v>
      </c>
      <c r="AI598" s="279" t="e">
        <f>IF(tbl2020POS[[#This Row],[CF]]&gt;=GAMES_TO_QUALIFY,1,0)</f>
        <v>#REF!</v>
      </c>
      <c r="AJ598" s="279" t="e">
        <f>IF(tbl2020POS[[#This Row],[RF]]&gt;=GAMES_TO_QUALIFY,1,0)</f>
        <v>#REF!</v>
      </c>
      <c r="AK598" s="279" t="e">
        <f>IF(tbl2020POS[[#This Row],[OF]]&gt;=GAMES_TO_QUALIFY,1,IF(tbl2020POS[[#This Row],[PRIMPOS]]="OF",1,0))</f>
        <v>#REF!</v>
      </c>
      <c r="AL598" s="279" t="e">
        <f>IF(tbl2020POS[[#This Row],[DH]]&gt;=GAMES_TO_QUALIFY,1,IF(tbl2020POS[[#This Row],[PRIMPOS]]="DH",1,0))</f>
        <v>#REF!</v>
      </c>
      <c r="AM598" s="279" t="str" cm="1">
        <f t="array" aca="1" ref="AM5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8" s="280" t="str">
        <f>IFERROR(LEFT(tbl2020POS[[#This Row],[POSROUGH]],LEN(tbl2020POS[[#This Row],[POSROUGH]])-1),"")</f>
        <v/>
      </c>
      <c r="AP59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99" spans="1:42" x14ac:dyDescent="0.3">
      <c r="A599" s="277">
        <v>596</v>
      </c>
      <c r="B599" t="s">
        <v>21158</v>
      </c>
      <c r="C599" s="277">
        <v>28</v>
      </c>
      <c r="D599" s="278" t="s">
        <v>1405</v>
      </c>
      <c r="E599" s="277">
        <v>5</v>
      </c>
      <c r="F599" s="277">
        <v>30</v>
      </c>
      <c r="G599" s="277">
        <v>28</v>
      </c>
      <c r="H599" s="277">
        <v>30</v>
      </c>
      <c r="I599" s="277">
        <v>28</v>
      </c>
      <c r="J599" s="277">
        <v>0</v>
      </c>
      <c r="K599" s="277">
        <v>0</v>
      </c>
      <c r="L599" s="277">
        <v>0</v>
      </c>
      <c r="M599" s="277">
        <v>0</v>
      </c>
      <c r="N599" s="277">
        <v>0</v>
      </c>
      <c r="O599" s="277">
        <v>0</v>
      </c>
      <c r="P599" s="277">
        <v>0</v>
      </c>
      <c r="Q599" s="277">
        <v>28</v>
      </c>
      <c r="R599" s="277">
        <v>0</v>
      </c>
      <c r="S599" s="277">
        <v>28</v>
      </c>
      <c r="T599" s="277">
        <v>0</v>
      </c>
      <c r="U599" s="277">
        <v>2</v>
      </c>
      <c r="V599" s="277">
        <v>0</v>
      </c>
      <c r="W599" s="279" t="e">
        <f t="shared" si="9"/>
        <v>#REF!</v>
      </c>
      <c r="X599" s="279" t="s">
        <v>12420</v>
      </c>
      <c r="Y5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9" s="279">
        <f>IF(MAX(tbl2020POS[[#This Row],[P]:[PR]])=tbl2020POS[[#This Row],[P]],1,0)</f>
        <v>0</v>
      </c>
      <c r="AA599" s="279">
        <f>IF(tbl2020POS[[#This Row],[QUALP]]=1,IF(tbl2020POS[[#This Row],[GS]]&gt;=GS_TO_QUALIFY,1,0),0)</f>
        <v>0</v>
      </c>
      <c r="AB599" s="279">
        <f>IF(tbl2020POS[[#This Row],[QUALP]]=1,IF(tbl2020POS[[#This Row],[G]]-tbl2020POS[[#This Row],[GS]]&gt;=RP_APP_TO_QUALIFY,1,0),0)</f>
        <v>0</v>
      </c>
      <c r="AC599" s="279" t="e">
        <f>IF(tbl2020POS[[#This Row],[C]]&gt;=GAMES_TO_QUALIFY,1,IF(tbl2020POS[[#This Row],[PRIMPOS]]="C",1,0))</f>
        <v>#REF!</v>
      </c>
      <c r="AD599" s="279" t="e">
        <f>IF(tbl2020POS[[#This Row],[1B]]&gt;=GAMES_TO_QUALIFY,1,IF(tbl2020POS[[#This Row],[PRIMPOS]]="1B",1,0))</f>
        <v>#REF!</v>
      </c>
      <c r="AE599" s="279" t="e">
        <f>IF(tbl2020POS[[#This Row],[2B]]&gt;=GAMES_TO_QUALIFY,1,IF(tbl2020POS[[#This Row],[PRIMPOS]]="2B",1,0))</f>
        <v>#REF!</v>
      </c>
      <c r="AF599" s="279" t="e">
        <f>IF(tbl2020POS[[#This Row],[3B]]&gt;=GAMES_TO_QUALIFY,1,IF(tbl2020POS[[#This Row],[PRIMPOS]]="3B",1,0))</f>
        <v>#REF!</v>
      </c>
      <c r="AG599" s="279" t="e">
        <f>IF(tbl2020POS[[#This Row],[SS]]&gt;=GAMES_TO_QUALIFY,1,IF(tbl2020POS[[#This Row],[PRIMPOS]]="SS",1,0))</f>
        <v>#REF!</v>
      </c>
      <c r="AH599" s="279" t="e">
        <f>IF(tbl2020POS[[#This Row],[LF]]&gt;=GAMES_TO_QUALIFY,1,0)</f>
        <v>#REF!</v>
      </c>
      <c r="AI599" s="279" t="e">
        <f>IF(tbl2020POS[[#This Row],[CF]]&gt;=GAMES_TO_QUALIFY,1,0)</f>
        <v>#REF!</v>
      </c>
      <c r="AJ599" s="279" t="e">
        <f>IF(tbl2020POS[[#This Row],[RF]]&gt;=GAMES_TO_QUALIFY,1,0)</f>
        <v>#REF!</v>
      </c>
      <c r="AK599" s="279" t="e">
        <f>IF(tbl2020POS[[#This Row],[OF]]&gt;=GAMES_TO_QUALIFY,1,IF(tbl2020POS[[#This Row],[PRIMPOS]]="OF",1,0))</f>
        <v>#REF!</v>
      </c>
      <c r="AL599" s="279" t="e">
        <f>IF(tbl2020POS[[#This Row],[DH]]&gt;=GAMES_TO_QUALIFY,1,IF(tbl2020POS[[#This Row],[PRIMPOS]]="DH",1,0))</f>
        <v>#REF!</v>
      </c>
      <c r="AM599" s="279" t="e" cm="1">
        <f t="array" aca="1" ref="AM5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9" s="280" t="str">
        <f>IFERROR(LEFT(tbl2020POS[[#This Row],[POSROUGH]],LEN(tbl2020POS[[#This Row],[POSROUGH]])-1),"")</f>
        <v/>
      </c>
      <c r="AP59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0" spans="1:42" x14ac:dyDescent="0.3">
      <c r="A600" s="277">
        <v>597</v>
      </c>
      <c r="B600" t="s">
        <v>21159</v>
      </c>
      <c r="C600" s="277">
        <v>22</v>
      </c>
      <c r="D600" s="278" t="s">
        <v>1470</v>
      </c>
      <c r="E600" s="277" t="s">
        <v>20557</v>
      </c>
      <c r="F600" s="277">
        <v>3</v>
      </c>
      <c r="G600" s="277">
        <v>2</v>
      </c>
      <c r="H600" s="277">
        <v>3</v>
      </c>
      <c r="I600" s="277">
        <v>2</v>
      </c>
      <c r="J600" s="277">
        <v>0</v>
      </c>
      <c r="K600" s="277">
        <v>0</v>
      </c>
      <c r="L600" s="277">
        <v>0</v>
      </c>
      <c r="M600" s="277">
        <v>2</v>
      </c>
      <c r="N600" s="277">
        <v>0</v>
      </c>
      <c r="O600" s="277">
        <v>0</v>
      </c>
      <c r="P600" s="277">
        <v>0</v>
      </c>
      <c r="Q600" s="277">
        <v>0</v>
      </c>
      <c r="R600" s="277">
        <v>0</v>
      </c>
      <c r="S600" s="277">
        <v>0</v>
      </c>
      <c r="T600" s="277">
        <v>0</v>
      </c>
      <c r="U600" s="277">
        <v>0</v>
      </c>
      <c r="V600" s="277">
        <v>1</v>
      </c>
      <c r="W600" s="279" t="e">
        <f t="shared" si="9"/>
        <v>#REF!</v>
      </c>
      <c r="X600" s="279" t="s">
        <v>21944</v>
      </c>
      <c r="Y6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00" s="279">
        <f>IF(MAX(tbl2020POS[[#This Row],[P]:[PR]])=tbl2020POS[[#This Row],[P]],1,0)</f>
        <v>0</v>
      </c>
      <c r="AA600" s="279">
        <f>IF(tbl2020POS[[#This Row],[QUALP]]=1,IF(tbl2020POS[[#This Row],[GS]]&gt;=GS_TO_QUALIFY,1,0),0)</f>
        <v>0</v>
      </c>
      <c r="AB600" s="279">
        <f>IF(tbl2020POS[[#This Row],[QUALP]]=1,IF(tbl2020POS[[#This Row],[G]]-tbl2020POS[[#This Row],[GS]]&gt;=RP_APP_TO_QUALIFY,1,0),0)</f>
        <v>0</v>
      </c>
      <c r="AC600" s="279" t="e">
        <f>IF(tbl2020POS[[#This Row],[C]]&gt;=GAMES_TO_QUALIFY,1,IF(tbl2020POS[[#This Row],[PRIMPOS]]="C",1,0))</f>
        <v>#REF!</v>
      </c>
      <c r="AD600" s="279" t="e">
        <f>IF(tbl2020POS[[#This Row],[1B]]&gt;=GAMES_TO_QUALIFY,1,IF(tbl2020POS[[#This Row],[PRIMPOS]]="1B",1,0))</f>
        <v>#REF!</v>
      </c>
      <c r="AE600" s="279" t="e">
        <f>IF(tbl2020POS[[#This Row],[2B]]&gt;=GAMES_TO_QUALIFY,1,IF(tbl2020POS[[#This Row],[PRIMPOS]]="2B",1,0))</f>
        <v>#REF!</v>
      </c>
      <c r="AF600" s="279" t="e">
        <f>IF(tbl2020POS[[#This Row],[3B]]&gt;=GAMES_TO_QUALIFY,1,IF(tbl2020POS[[#This Row],[PRIMPOS]]="3B",1,0))</f>
        <v>#REF!</v>
      </c>
      <c r="AG600" s="279" t="e">
        <f>IF(tbl2020POS[[#This Row],[SS]]&gt;=GAMES_TO_QUALIFY,1,IF(tbl2020POS[[#This Row],[PRIMPOS]]="SS",1,0))</f>
        <v>#REF!</v>
      </c>
      <c r="AH600" s="279" t="e">
        <f>IF(tbl2020POS[[#This Row],[LF]]&gt;=GAMES_TO_QUALIFY,1,0)</f>
        <v>#REF!</v>
      </c>
      <c r="AI600" s="279" t="e">
        <f>IF(tbl2020POS[[#This Row],[CF]]&gt;=GAMES_TO_QUALIFY,1,0)</f>
        <v>#REF!</v>
      </c>
      <c r="AJ600" s="279" t="e">
        <f>IF(tbl2020POS[[#This Row],[RF]]&gt;=GAMES_TO_QUALIFY,1,0)</f>
        <v>#REF!</v>
      </c>
      <c r="AK600" s="279" t="e">
        <f>IF(tbl2020POS[[#This Row],[OF]]&gt;=GAMES_TO_QUALIFY,1,IF(tbl2020POS[[#This Row],[PRIMPOS]]="OF",1,0))</f>
        <v>#REF!</v>
      </c>
      <c r="AL600" s="279" t="e">
        <f>IF(tbl2020POS[[#This Row],[DH]]&gt;=GAMES_TO_QUALIFY,1,IF(tbl2020POS[[#This Row],[PRIMPOS]]="DH",1,0))</f>
        <v>#REF!</v>
      </c>
      <c r="AM600" s="279" t="e" cm="1">
        <f t="array" aca="1" ref="AM6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0" s="280" t="str">
        <f>IFERROR(LEFT(tbl2020POS[[#This Row],[POSROUGH]],LEN(tbl2020POS[[#This Row],[POSROUGH]])-1),"")</f>
        <v/>
      </c>
      <c r="AP60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1" spans="1:42" x14ac:dyDescent="0.3">
      <c r="A601" s="277">
        <v>598</v>
      </c>
      <c r="B601" t="s">
        <v>21160</v>
      </c>
      <c r="C601" s="277">
        <v>34</v>
      </c>
      <c r="D601" s="278" t="s">
        <v>1446</v>
      </c>
      <c r="E601" s="277">
        <v>9</v>
      </c>
      <c r="F601" s="277">
        <v>21</v>
      </c>
      <c r="G601" s="277">
        <v>0</v>
      </c>
      <c r="H601" s="277">
        <v>0</v>
      </c>
      <c r="I601" s="277">
        <v>21</v>
      </c>
      <c r="J601" s="277">
        <v>21</v>
      </c>
      <c r="K601" s="277">
        <v>0</v>
      </c>
      <c r="L601" s="277">
        <v>0</v>
      </c>
      <c r="M601" s="277">
        <v>0</v>
      </c>
      <c r="N601" s="277">
        <v>0</v>
      </c>
      <c r="O601" s="277">
        <v>0</v>
      </c>
      <c r="P601" s="277">
        <v>0</v>
      </c>
      <c r="Q601" s="277">
        <v>0</v>
      </c>
      <c r="R601" s="277">
        <v>0</v>
      </c>
      <c r="S601" s="277">
        <v>0</v>
      </c>
      <c r="T601" s="277">
        <v>0</v>
      </c>
      <c r="U601" s="277">
        <v>0</v>
      </c>
      <c r="V601" s="277">
        <v>0</v>
      </c>
      <c r="W601" s="279" t="e">
        <f t="shared" si="9"/>
        <v>#REF!</v>
      </c>
      <c r="X601" s="279" t="s">
        <v>2347</v>
      </c>
      <c r="Y6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1" s="279">
        <f>IF(MAX(tbl2020POS[[#This Row],[P]:[PR]])=tbl2020POS[[#This Row],[P]],1,0)</f>
        <v>1</v>
      </c>
      <c r="AA601" s="279">
        <f>IF(tbl2020POS[[#This Row],[QUALP]]=1,IF(tbl2020POS[[#This Row],[GS]]&gt;=GS_TO_QUALIFY,1,0),0)</f>
        <v>0</v>
      </c>
      <c r="AB601" s="279">
        <f>IF(tbl2020POS[[#This Row],[QUALP]]=1,IF(tbl2020POS[[#This Row],[G]]-tbl2020POS[[#This Row],[GS]]&gt;=RP_APP_TO_QUALIFY,1,0),0)</f>
        <v>1</v>
      </c>
      <c r="AC601" s="279" t="e">
        <f>IF(tbl2020POS[[#This Row],[C]]&gt;=GAMES_TO_QUALIFY,1,IF(tbl2020POS[[#This Row],[PRIMPOS]]="C",1,0))</f>
        <v>#REF!</v>
      </c>
      <c r="AD601" s="279" t="e">
        <f>IF(tbl2020POS[[#This Row],[1B]]&gt;=GAMES_TO_QUALIFY,1,IF(tbl2020POS[[#This Row],[PRIMPOS]]="1B",1,0))</f>
        <v>#REF!</v>
      </c>
      <c r="AE601" s="279" t="e">
        <f>IF(tbl2020POS[[#This Row],[2B]]&gt;=GAMES_TO_QUALIFY,1,IF(tbl2020POS[[#This Row],[PRIMPOS]]="2B",1,0))</f>
        <v>#REF!</v>
      </c>
      <c r="AF601" s="279" t="e">
        <f>IF(tbl2020POS[[#This Row],[3B]]&gt;=GAMES_TO_QUALIFY,1,IF(tbl2020POS[[#This Row],[PRIMPOS]]="3B",1,0))</f>
        <v>#REF!</v>
      </c>
      <c r="AG601" s="279" t="e">
        <f>IF(tbl2020POS[[#This Row],[SS]]&gt;=GAMES_TO_QUALIFY,1,IF(tbl2020POS[[#This Row],[PRIMPOS]]="SS",1,0))</f>
        <v>#REF!</v>
      </c>
      <c r="AH601" s="279" t="e">
        <f>IF(tbl2020POS[[#This Row],[LF]]&gt;=GAMES_TO_QUALIFY,1,0)</f>
        <v>#REF!</v>
      </c>
      <c r="AI601" s="279" t="e">
        <f>IF(tbl2020POS[[#This Row],[CF]]&gt;=GAMES_TO_QUALIFY,1,0)</f>
        <v>#REF!</v>
      </c>
      <c r="AJ601" s="279" t="e">
        <f>IF(tbl2020POS[[#This Row],[RF]]&gt;=GAMES_TO_QUALIFY,1,0)</f>
        <v>#REF!</v>
      </c>
      <c r="AK601" s="279" t="e">
        <f>IF(tbl2020POS[[#This Row],[OF]]&gt;=GAMES_TO_QUALIFY,1,IF(tbl2020POS[[#This Row],[PRIMPOS]]="OF",1,0))</f>
        <v>#REF!</v>
      </c>
      <c r="AL601" s="279" t="e">
        <f>IF(tbl2020POS[[#This Row],[DH]]&gt;=GAMES_TO_QUALIFY,1,IF(tbl2020POS[[#This Row],[PRIMPOS]]="DH",1,0))</f>
        <v>#REF!</v>
      </c>
      <c r="AM601" s="279" t="str" cm="1">
        <f t="array" aca="1" ref="AM6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1" s="280" t="str">
        <f>IFERROR(LEFT(tbl2020POS[[#This Row],[POSROUGH]],LEN(tbl2020POS[[#This Row],[POSROUGH]])-1),"")</f>
        <v/>
      </c>
      <c r="AP60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02" spans="1:42" x14ac:dyDescent="0.3">
      <c r="A602" s="277">
        <v>599</v>
      </c>
      <c r="B602" t="s">
        <v>21161</v>
      </c>
      <c r="C602" s="277">
        <v>26</v>
      </c>
      <c r="D602" s="278" t="s">
        <v>1376</v>
      </c>
      <c r="E602" s="277" t="s">
        <v>20557</v>
      </c>
      <c r="F602" s="277">
        <v>7</v>
      </c>
      <c r="G602" s="277">
        <v>6</v>
      </c>
      <c r="H602" s="277">
        <v>7</v>
      </c>
      <c r="I602" s="277">
        <v>3</v>
      </c>
      <c r="J602" s="277">
        <v>0</v>
      </c>
      <c r="K602" s="277">
        <v>0</v>
      </c>
      <c r="L602" s="277">
        <v>3</v>
      </c>
      <c r="M602" s="277">
        <v>0</v>
      </c>
      <c r="N602" s="277">
        <v>0</v>
      </c>
      <c r="O602" s="277">
        <v>0</v>
      </c>
      <c r="P602" s="277">
        <v>0</v>
      </c>
      <c r="Q602" s="277">
        <v>0</v>
      </c>
      <c r="R602" s="277">
        <v>0</v>
      </c>
      <c r="S602" s="277">
        <v>0</v>
      </c>
      <c r="T602" s="277">
        <v>4</v>
      </c>
      <c r="U602" s="277">
        <v>1</v>
      </c>
      <c r="V602" s="277">
        <v>0</v>
      </c>
      <c r="W602" s="279" t="e">
        <f t="shared" si="9"/>
        <v>#REF!</v>
      </c>
      <c r="X602" s="279" t="s">
        <v>21945</v>
      </c>
      <c r="Y6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602" s="279">
        <f>IF(MAX(tbl2020POS[[#This Row],[P]:[PR]])=tbl2020POS[[#This Row],[P]],1,0)</f>
        <v>0</v>
      </c>
      <c r="AA602" s="279">
        <f>IF(tbl2020POS[[#This Row],[QUALP]]=1,IF(tbl2020POS[[#This Row],[GS]]&gt;=GS_TO_QUALIFY,1,0),0)</f>
        <v>0</v>
      </c>
      <c r="AB602" s="279">
        <f>IF(tbl2020POS[[#This Row],[QUALP]]=1,IF(tbl2020POS[[#This Row],[G]]-tbl2020POS[[#This Row],[GS]]&gt;=RP_APP_TO_QUALIFY,1,0),0)</f>
        <v>0</v>
      </c>
      <c r="AC602" s="279" t="e">
        <f>IF(tbl2020POS[[#This Row],[C]]&gt;=GAMES_TO_QUALIFY,1,IF(tbl2020POS[[#This Row],[PRIMPOS]]="C",1,0))</f>
        <v>#REF!</v>
      </c>
      <c r="AD602" s="279" t="e">
        <f>IF(tbl2020POS[[#This Row],[1B]]&gt;=GAMES_TO_QUALIFY,1,IF(tbl2020POS[[#This Row],[PRIMPOS]]="1B",1,0))</f>
        <v>#REF!</v>
      </c>
      <c r="AE602" s="279" t="e">
        <f>IF(tbl2020POS[[#This Row],[2B]]&gt;=GAMES_TO_QUALIFY,1,IF(tbl2020POS[[#This Row],[PRIMPOS]]="2B",1,0))</f>
        <v>#REF!</v>
      </c>
      <c r="AF602" s="279" t="e">
        <f>IF(tbl2020POS[[#This Row],[3B]]&gt;=GAMES_TO_QUALIFY,1,IF(tbl2020POS[[#This Row],[PRIMPOS]]="3B",1,0))</f>
        <v>#REF!</v>
      </c>
      <c r="AG602" s="279" t="e">
        <f>IF(tbl2020POS[[#This Row],[SS]]&gt;=GAMES_TO_QUALIFY,1,IF(tbl2020POS[[#This Row],[PRIMPOS]]="SS",1,0))</f>
        <v>#REF!</v>
      </c>
      <c r="AH602" s="279" t="e">
        <f>IF(tbl2020POS[[#This Row],[LF]]&gt;=GAMES_TO_QUALIFY,1,0)</f>
        <v>#REF!</v>
      </c>
      <c r="AI602" s="279" t="e">
        <f>IF(tbl2020POS[[#This Row],[CF]]&gt;=GAMES_TO_QUALIFY,1,0)</f>
        <v>#REF!</v>
      </c>
      <c r="AJ602" s="279" t="e">
        <f>IF(tbl2020POS[[#This Row],[RF]]&gt;=GAMES_TO_QUALIFY,1,0)</f>
        <v>#REF!</v>
      </c>
      <c r="AK602" s="279" t="e">
        <f>IF(tbl2020POS[[#This Row],[OF]]&gt;=GAMES_TO_QUALIFY,1,IF(tbl2020POS[[#This Row],[PRIMPOS]]="OF",1,0))</f>
        <v>#REF!</v>
      </c>
      <c r="AL602" s="279" t="e">
        <f>IF(tbl2020POS[[#This Row],[DH]]&gt;=GAMES_TO_QUALIFY,1,IF(tbl2020POS[[#This Row],[PRIMPOS]]="DH",1,0))</f>
        <v>#REF!</v>
      </c>
      <c r="AM602" s="279" t="e" cm="1">
        <f t="array" aca="1" ref="AM6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2" s="280" t="str">
        <f>IFERROR(LEFT(tbl2020POS[[#This Row],[POSROUGH]],LEN(tbl2020POS[[#This Row],[POSROUGH]])-1),"")</f>
        <v/>
      </c>
      <c r="AP60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3" spans="1:42" x14ac:dyDescent="0.3">
      <c r="A603" s="277">
        <v>600</v>
      </c>
      <c r="B603" t="s">
        <v>21162</v>
      </c>
      <c r="C603" s="277">
        <v>34</v>
      </c>
      <c r="D603" s="278" t="s">
        <v>1426</v>
      </c>
      <c r="E603" s="277">
        <v>7</v>
      </c>
      <c r="F603" s="277">
        <v>3</v>
      </c>
      <c r="G603" s="277">
        <v>2</v>
      </c>
      <c r="H603" s="277">
        <v>3</v>
      </c>
      <c r="I603" s="277">
        <v>3</v>
      </c>
      <c r="J603" s="277">
        <v>0</v>
      </c>
      <c r="K603" s="277">
        <v>3</v>
      </c>
      <c r="L603" s="277">
        <v>0</v>
      </c>
      <c r="M603" s="277">
        <v>0</v>
      </c>
      <c r="N603" s="277">
        <v>0</v>
      </c>
      <c r="O603" s="277">
        <v>0</v>
      </c>
      <c r="P603" s="277">
        <v>0</v>
      </c>
      <c r="Q603" s="277">
        <v>0</v>
      </c>
      <c r="R603" s="277">
        <v>0</v>
      </c>
      <c r="S603" s="277">
        <v>0</v>
      </c>
      <c r="T603" s="277">
        <v>0</v>
      </c>
      <c r="U603" s="277">
        <v>0</v>
      </c>
      <c r="V603" s="277">
        <v>0</v>
      </c>
      <c r="W603" s="279" t="e">
        <f t="shared" si="9"/>
        <v>#REF!</v>
      </c>
      <c r="X603" s="279" t="s">
        <v>5738</v>
      </c>
      <c r="Y6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03" s="279">
        <f>IF(MAX(tbl2020POS[[#This Row],[P]:[PR]])=tbl2020POS[[#This Row],[P]],1,0)</f>
        <v>0</v>
      </c>
      <c r="AA603" s="279">
        <f>IF(tbl2020POS[[#This Row],[QUALP]]=1,IF(tbl2020POS[[#This Row],[GS]]&gt;=GS_TO_QUALIFY,1,0),0)</f>
        <v>0</v>
      </c>
      <c r="AB603" s="279">
        <f>IF(tbl2020POS[[#This Row],[QUALP]]=1,IF(tbl2020POS[[#This Row],[G]]-tbl2020POS[[#This Row],[GS]]&gt;=RP_APP_TO_QUALIFY,1,0),0)</f>
        <v>0</v>
      </c>
      <c r="AC603" s="279" t="e">
        <f>IF(tbl2020POS[[#This Row],[C]]&gt;=GAMES_TO_QUALIFY,1,IF(tbl2020POS[[#This Row],[PRIMPOS]]="C",1,0))</f>
        <v>#REF!</v>
      </c>
      <c r="AD603" s="279" t="e">
        <f>IF(tbl2020POS[[#This Row],[1B]]&gt;=GAMES_TO_QUALIFY,1,IF(tbl2020POS[[#This Row],[PRIMPOS]]="1B",1,0))</f>
        <v>#REF!</v>
      </c>
      <c r="AE603" s="279" t="e">
        <f>IF(tbl2020POS[[#This Row],[2B]]&gt;=GAMES_TO_QUALIFY,1,IF(tbl2020POS[[#This Row],[PRIMPOS]]="2B",1,0))</f>
        <v>#REF!</v>
      </c>
      <c r="AF603" s="279" t="e">
        <f>IF(tbl2020POS[[#This Row],[3B]]&gt;=GAMES_TO_QUALIFY,1,IF(tbl2020POS[[#This Row],[PRIMPOS]]="3B",1,0))</f>
        <v>#REF!</v>
      </c>
      <c r="AG603" s="279" t="e">
        <f>IF(tbl2020POS[[#This Row],[SS]]&gt;=GAMES_TO_QUALIFY,1,IF(tbl2020POS[[#This Row],[PRIMPOS]]="SS",1,0))</f>
        <v>#REF!</v>
      </c>
      <c r="AH603" s="279" t="e">
        <f>IF(tbl2020POS[[#This Row],[LF]]&gt;=GAMES_TO_QUALIFY,1,0)</f>
        <v>#REF!</v>
      </c>
      <c r="AI603" s="279" t="e">
        <f>IF(tbl2020POS[[#This Row],[CF]]&gt;=GAMES_TO_QUALIFY,1,0)</f>
        <v>#REF!</v>
      </c>
      <c r="AJ603" s="279" t="e">
        <f>IF(tbl2020POS[[#This Row],[RF]]&gt;=GAMES_TO_QUALIFY,1,0)</f>
        <v>#REF!</v>
      </c>
      <c r="AK603" s="279" t="e">
        <f>IF(tbl2020POS[[#This Row],[OF]]&gt;=GAMES_TO_QUALIFY,1,IF(tbl2020POS[[#This Row],[PRIMPOS]]="OF",1,0))</f>
        <v>#REF!</v>
      </c>
      <c r="AL603" s="279" t="e">
        <f>IF(tbl2020POS[[#This Row],[DH]]&gt;=GAMES_TO_QUALIFY,1,IF(tbl2020POS[[#This Row],[PRIMPOS]]="DH",1,0))</f>
        <v>#REF!</v>
      </c>
      <c r="AM603" s="279" t="e" cm="1">
        <f t="array" aca="1" ref="AM6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3" s="280" t="str">
        <f>IFERROR(LEFT(tbl2020POS[[#This Row],[POSROUGH]],LEN(tbl2020POS[[#This Row],[POSROUGH]])-1),"")</f>
        <v/>
      </c>
      <c r="AP60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4" spans="1:42" x14ac:dyDescent="0.3">
      <c r="A604" s="277">
        <v>601</v>
      </c>
      <c r="B604" t="s">
        <v>21163</v>
      </c>
      <c r="C604" s="277">
        <v>35</v>
      </c>
      <c r="D604" s="278" t="s">
        <v>1413</v>
      </c>
      <c r="E604" s="277">
        <v>13</v>
      </c>
      <c r="F604" s="277">
        <v>46</v>
      </c>
      <c r="G604" s="277">
        <v>37</v>
      </c>
      <c r="H604" s="277">
        <v>46</v>
      </c>
      <c r="I604" s="277">
        <v>36</v>
      </c>
      <c r="J604" s="277">
        <v>0</v>
      </c>
      <c r="K604" s="277">
        <v>0</v>
      </c>
      <c r="L604" s="277">
        <v>0</v>
      </c>
      <c r="M604" s="277">
        <v>0</v>
      </c>
      <c r="N604" s="277">
        <v>0</v>
      </c>
      <c r="O604" s="277">
        <v>0</v>
      </c>
      <c r="P604" s="277">
        <v>15</v>
      </c>
      <c r="Q604" s="277">
        <v>0</v>
      </c>
      <c r="R604" s="277">
        <v>27</v>
      </c>
      <c r="S604" s="277">
        <v>36</v>
      </c>
      <c r="T604" s="277">
        <v>10</v>
      </c>
      <c r="U604" s="277">
        <v>8</v>
      </c>
      <c r="V604" s="277">
        <v>0</v>
      </c>
      <c r="W604" s="279" t="e">
        <f t="shared" si="9"/>
        <v>#REF!</v>
      </c>
      <c r="X604" s="279" t="s">
        <v>2349</v>
      </c>
      <c r="Y6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04" s="279">
        <f>IF(MAX(tbl2020POS[[#This Row],[P]:[PR]])=tbl2020POS[[#This Row],[P]],1,0)</f>
        <v>0</v>
      </c>
      <c r="AA604" s="279">
        <f>IF(tbl2020POS[[#This Row],[QUALP]]=1,IF(tbl2020POS[[#This Row],[GS]]&gt;=GS_TO_QUALIFY,1,0),0)</f>
        <v>0</v>
      </c>
      <c r="AB604" s="279">
        <f>IF(tbl2020POS[[#This Row],[QUALP]]=1,IF(tbl2020POS[[#This Row],[G]]-tbl2020POS[[#This Row],[GS]]&gt;=RP_APP_TO_QUALIFY,1,0),0)</f>
        <v>0</v>
      </c>
      <c r="AC604" s="279" t="e">
        <f>IF(tbl2020POS[[#This Row],[C]]&gt;=GAMES_TO_QUALIFY,1,IF(tbl2020POS[[#This Row],[PRIMPOS]]="C",1,0))</f>
        <v>#REF!</v>
      </c>
      <c r="AD604" s="279" t="e">
        <f>IF(tbl2020POS[[#This Row],[1B]]&gt;=GAMES_TO_QUALIFY,1,IF(tbl2020POS[[#This Row],[PRIMPOS]]="1B",1,0))</f>
        <v>#REF!</v>
      </c>
      <c r="AE604" s="279" t="e">
        <f>IF(tbl2020POS[[#This Row],[2B]]&gt;=GAMES_TO_QUALIFY,1,IF(tbl2020POS[[#This Row],[PRIMPOS]]="2B",1,0))</f>
        <v>#REF!</v>
      </c>
      <c r="AF604" s="279" t="e">
        <f>IF(tbl2020POS[[#This Row],[3B]]&gt;=GAMES_TO_QUALIFY,1,IF(tbl2020POS[[#This Row],[PRIMPOS]]="3B",1,0))</f>
        <v>#REF!</v>
      </c>
      <c r="AG604" s="279" t="e">
        <f>IF(tbl2020POS[[#This Row],[SS]]&gt;=GAMES_TO_QUALIFY,1,IF(tbl2020POS[[#This Row],[PRIMPOS]]="SS",1,0))</f>
        <v>#REF!</v>
      </c>
      <c r="AH604" s="279" t="e">
        <f>IF(tbl2020POS[[#This Row],[LF]]&gt;=GAMES_TO_QUALIFY,1,0)</f>
        <v>#REF!</v>
      </c>
      <c r="AI604" s="279" t="e">
        <f>IF(tbl2020POS[[#This Row],[CF]]&gt;=GAMES_TO_QUALIFY,1,0)</f>
        <v>#REF!</v>
      </c>
      <c r="AJ604" s="279" t="e">
        <f>IF(tbl2020POS[[#This Row],[RF]]&gt;=GAMES_TO_QUALIFY,1,0)</f>
        <v>#REF!</v>
      </c>
      <c r="AK604" s="279" t="e">
        <f>IF(tbl2020POS[[#This Row],[OF]]&gt;=GAMES_TO_QUALIFY,1,IF(tbl2020POS[[#This Row],[PRIMPOS]]="OF",1,0))</f>
        <v>#REF!</v>
      </c>
      <c r="AL604" s="279" t="e">
        <f>IF(tbl2020POS[[#This Row],[DH]]&gt;=GAMES_TO_QUALIFY,1,IF(tbl2020POS[[#This Row],[PRIMPOS]]="DH",1,0))</f>
        <v>#REF!</v>
      </c>
      <c r="AM604" s="279" t="e" cm="1">
        <f t="array" aca="1" ref="AM6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4" s="280" t="str">
        <f>IFERROR(LEFT(tbl2020POS[[#This Row],[POSROUGH]],LEN(tbl2020POS[[#This Row],[POSROUGH]])-1),"")</f>
        <v/>
      </c>
      <c r="AP60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5" spans="1:42" x14ac:dyDescent="0.3">
      <c r="A605" s="277">
        <v>602</v>
      </c>
      <c r="B605" t="s">
        <v>21164</v>
      </c>
      <c r="C605" s="277">
        <v>28</v>
      </c>
      <c r="D605" s="278" t="s">
        <v>1372</v>
      </c>
      <c r="E605" s="277">
        <v>5</v>
      </c>
      <c r="F605" s="277">
        <v>28</v>
      </c>
      <c r="G605" s="277">
        <v>26</v>
      </c>
      <c r="H605" s="277">
        <v>28</v>
      </c>
      <c r="I605" s="277">
        <v>25</v>
      </c>
      <c r="J605" s="277">
        <v>0</v>
      </c>
      <c r="K605" s="277">
        <v>0</v>
      </c>
      <c r="L605" s="277">
        <v>0</v>
      </c>
      <c r="M605" s="277">
        <v>0</v>
      </c>
      <c r="N605" s="277">
        <v>0</v>
      </c>
      <c r="O605" s="277">
        <v>0</v>
      </c>
      <c r="P605" s="277">
        <v>0</v>
      </c>
      <c r="Q605" s="277">
        <v>0</v>
      </c>
      <c r="R605" s="277">
        <v>25</v>
      </c>
      <c r="S605" s="277">
        <v>25</v>
      </c>
      <c r="T605" s="277">
        <v>3</v>
      </c>
      <c r="U605" s="277">
        <v>2</v>
      </c>
      <c r="V605" s="277">
        <v>0</v>
      </c>
      <c r="W605" s="279" t="e">
        <f t="shared" si="9"/>
        <v>#REF!</v>
      </c>
      <c r="X605" s="279" t="s">
        <v>9173</v>
      </c>
      <c r="Y6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05" s="279">
        <f>IF(MAX(tbl2020POS[[#This Row],[P]:[PR]])=tbl2020POS[[#This Row],[P]],1,0)</f>
        <v>0</v>
      </c>
      <c r="AA605" s="279">
        <f>IF(tbl2020POS[[#This Row],[QUALP]]=1,IF(tbl2020POS[[#This Row],[GS]]&gt;=GS_TO_QUALIFY,1,0),0)</f>
        <v>0</v>
      </c>
      <c r="AB605" s="279">
        <f>IF(tbl2020POS[[#This Row],[QUALP]]=1,IF(tbl2020POS[[#This Row],[G]]-tbl2020POS[[#This Row],[GS]]&gt;=RP_APP_TO_QUALIFY,1,0),0)</f>
        <v>0</v>
      </c>
      <c r="AC605" s="279" t="e">
        <f>IF(tbl2020POS[[#This Row],[C]]&gt;=GAMES_TO_QUALIFY,1,IF(tbl2020POS[[#This Row],[PRIMPOS]]="C",1,0))</f>
        <v>#REF!</v>
      </c>
      <c r="AD605" s="279" t="e">
        <f>IF(tbl2020POS[[#This Row],[1B]]&gt;=GAMES_TO_QUALIFY,1,IF(tbl2020POS[[#This Row],[PRIMPOS]]="1B",1,0))</f>
        <v>#REF!</v>
      </c>
      <c r="AE605" s="279" t="e">
        <f>IF(tbl2020POS[[#This Row],[2B]]&gt;=GAMES_TO_QUALIFY,1,IF(tbl2020POS[[#This Row],[PRIMPOS]]="2B",1,0))</f>
        <v>#REF!</v>
      </c>
      <c r="AF605" s="279" t="e">
        <f>IF(tbl2020POS[[#This Row],[3B]]&gt;=GAMES_TO_QUALIFY,1,IF(tbl2020POS[[#This Row],[PRIMPOS]]="3B",1,0))</f>
        <v>#REF!</v>
      </c>
      <c r="AG605" s="279" t="e">
        <f>IF(tbl2020POS[[#This Row],[SS]]&gt;=GAMES_TO_QUALIFY,1,IF(tbl2020POS[[#This Row],[PRIMPOS]]="SS",1,0))</f>
        <v>#REF!</v>
      </c>
      <c r="AH605" s="279" t="e">
        <f>IF(tbl2020POS[[#This Row],[LF]]&gt;=GAMES_TO_QUALIFY,1,0)</f>
        <v>#REF!</v>
      </c>
      <c r="AI605" s="279" t="e">
        <f>IF(tbl2020POS[[#This Row],[CF]]&gt;=GAMES_TO_QUALIFY,1,0)</f>
        <v>#REF!</v>
      </c>
      <c r="AJ605" s="279" t="e">
        <f>IF(tbl2020POS[[#This Row],[RF]]&gt;=GAMES_TO_QUALIFY,1,0)</f>
        <v>#REF!</v>
      </c>
      <c r="AK605" s="279" t="e">
        <f>IF(tbl2020POS[[#This Row],[OF]]&gt;=GAMES_TO_QUALIFY,1,IF(tbl2020POS[[#This Row],[PRIMPOS]]="OF",1,0))</f>
        <v>#REF!</v>
      </c>
      <c r="AL605" s="279" t="e">
        <f>IF(tbl2020POS[[#This Row],[DH]]&gt;=GAMES_TO_QUALIFY,1,IF(tbl2020POS[[#This Row],[PRIMPOS]]="DH",1,0))</f>
        <v>#REF!</v>
      </c>
      <c r="AM605" s="279" t="e" cm="1">
        <f t="array" aca="1" ref="AM6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5" s="280" t="str">
        <f>IFERROR(LEFT(tbl2020POS[[#This Row],[POSROUGH]],LEN(tbl2020POS[[#This Row],[POSROUGH]])-1),"")</f>
        <v/>
      </c>
      <c r="AP60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6" spans="1:42" x14ac:dyDescent="0.3">
      <c r="A606" s="277">
        <v>603</v>
      </c>
      <c r="B606" t="s">
        <v>21165</v>
      </c>
      <c r="C606" s="277">
        <v>27</v>
      </c>
      <c r="D606" s="278" t="s">
        <v>20567</v>
      </c>
      <c r="E606" s="277">
        <v>4</v>
      </c>
      <c r="F606" s="277">
        <v>8</v>
      </c>
      <c r="G606" s="277">
        <v>6</v>
      </c>
      <c r="H606" s="277">
        <v>0</v>
      </c>
      <c r="I606" s="277">
        <v>8</v>
      </c>
      <c r="J606" s="277">
        <v>8</v>
      </c>
      <c r="K606" s="277">
        <v>0</v>
      </c>
      <c r="L606" s="277">
        <v>0</v>
      </c>
      <c r="M606" s="277">
        <v>0</v>
      </c>
      <c r="N606" s="277">
        <v>0</v>
      </c>
      <c r="O606" s="277">
        <v>0</v>
      </c>
      <c r="P606" s="277">
        <v>0</v>
      </c>
      <c r="Q606" s="277">
        <v>0</v>
      </c>
      <c r="R606" s="277">
        <v>0</v>
      </c>
      <c r="S606" s="277">
        <v>0</v>
      </c>
      <c r="T606" s="277">
        <v>0</v>
      </c>
      <c r="U606" s="277">
        <v>0</v>
      </c>
      <c r="V606" s="277">
        <v>0</v>
      </c>
      <c r="W606" s="279" t="e">
        <f t="shared" si="9"/>
        <v>#REF!</v>
      </c>
      <c r="X606" s="279" t="s">
        <v>13765</v>
      </c>
      <c r="Y6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6" s="279">
        <f>IF(MAX(tbl2020POS[[#This Row],[P]:[PR]])=tbl2020POS[[#This Row],[P]],1,0)</f>
        <v>1</v>
      </c>
      <c r="AA606" s="279">
        <f>IF(tbl2020POS[[#This Row],[QUALP]]=1,IF(tbl2020POS[[#This Row],[GS]]&gt;=GS_TO_QUALIFY,1,0),0)</f>
        <v>0</v>
      </c>
      <c r="AB606" s="279">
        <f>IF(tbl2020POS[[#This Row],[QUALP]]=1,IF(tbl2020POS[[#This Row],[G]]-tbl2020POS[[#This Row],[GS]]&gt;=RP_APP_TO_QUALIFY,1,0),0)</f>
        <v>0</v>
      </c>
      <c r="AC606" s="279" t="e">
        <f>IF(tbl2020POS[[#This Row],[C]]&gt;=GAMES_TO_QUALIFY,1,IF(tbl2020POS[[#This Row],[PRIMPOS]]="C",1,0))</f>
        <v>#REF!</v>
      </c>
      <c r="AD606" s="279" t="e">
        <f>IF(tbl2020POS[[#This Row],[1B]]&gt;=GAMES_TO_QUALIFY,1,IF(tbl2020POS[[#This Row],[PRIMPOS]]="1B",1,0))</f>
        <v>#REF!</v>
      </c>
      <c r="AE606" s="279" t="e">
        <f>IF(tbl2020POS[[#This Row],[2B]]&gt;=GAMES_TO_QUALIFY,1,IF(tbl2020POS[[#This Row],[PRIMPOS]]="2B",1,0))</f>
        <v>#REF!</v>
      </c>
      <c r="AF606" s="279" t="e">
        <f>IF(tbl2020POS[[#This Row],[3B]]&gt;=GAMES_TO_QUALIFY,1,IF(tbl2020POS[[#This Row],[PRIMPOS]]="3B",1,0))</f>
        <v>#REF!</v>
      </c>
      <c r="AG606" s="279" t="e">
        <f>IF(tbl2020POS[[#This Row],[SS]]&gt;=GAMES_TO_QUALIFY,1,IF(tbl2020POS[[#This Row],[PRIMPOS]]="SS",1,0))</f>
        <v>#REF!</v>
      </c>
      <c r="AH606" s="279" t="e">
        <f>IF(tbl2020POS[[#This Row],[LF]]&gt;=GAMES_TO_QUALIFY,1,0)</f>
        <v>#REF!</v>
      </c>
      <c r="AI606" s="279" t="e">
        <f>IF(tbl2020POS[[#This Row],[CF]]&gt;=GAMES_TO_QUALIFY,1,0)</f>
        <v>#REF!</v>
      </c>
      <c r="AJ606" s="279" t="e">
        <f>IF(tbl2020POS[[#This Row],[RF]]&gt;=GAMES_TO_QUALIFY,1,0)</f>
        <v>#REF!</v>
      </c>
      <c r="AK606" s="279" t="e">
        <f>IF(tbl2020POS[[#This Row],[OF]]&gt;=GAMES_TO_QUALIFY,1,IF(tbl2020POS[[#This Row],[PRIMPOS]]="OF",1,0))</f>
        <v>#REF!</v>
      </c>
      <c r="AL606" s="279" t="e">
        <f>IF(tbl2020POS[[#This Row],[DH]]&gt;=GAMES_TO_QUALIFY,1,IF(tbl2020POS[[#This Row],[PRIMPOS]]="DH",1,0))</f>
        <v>#REF!</v>
      </c>
      <c r="AM606" s="279" t="str" cm="1">
        <f t="array" aca="1" ref="AM6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6" s="280" t="str">
        <f>IFERROR(LEFT(tbl2020POS[[#This Row],[POSROUGH]],LEN(tbl2020POS[[#This Row],[POSROUGH]])-1),"")</f>
        <v/>
      </c>
      <c r="AP60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07" spans="1:42" x14ac:dyDescent="0.3">
      <c r="A607" s="277">
        <v>604</v>
      </c>
      <c r="B607" t="s">
        <v>21166</v>
      </c>
      <c r="C607" s="277">
        <v>24</v>
      </c>
      <c r="D607" s="278" t="s">
        <v>1509</v>
      </c>
      <c r="E607" s="277">
        <v>3</v>
      </c>
      <c r="F607" s="277">
        <v>1</v>
      </c>
      <c r="G607" s="277">
        <v>1</v>
      </c>
      <c r="H607" s="277">
        <v>0</v>
      </c>
      <c r="I607" s="277">
        <v>1</v>
      </c>
      <c r="J607" s="277">
        <v>1</v>
      </c>
      <c r="K607" s="277">
        <v>0</v>
      </c>
      <c r="L607" s="277">
        <v>0</v>
      </c>
      <c r="M607" s="277">
        <v>0</v>
      </c>
      <c r="N607" s="277">
        <v>0</v>
      </c>
      <c r="O607" s="277">
        <v>0</v>
      </c>
      <c r="P607" s="277">
        <v>0</v>
      </c>
      <c r="Q607" s="277">
        <v>0</v>
      </c>
      <c r="R607" s="277">
        <v>0</v>
      </c>
      <c r="S607" s="277">
        <v>0</v>
      </c>
      <c r="T607" s="277">
        <v>0</v>
      </c>
      <c r="U607" s="277">
        <v>0</v>
      </c>
      <c r="V607" s="277">
        <v>0</v>
      </c>
      <c r="W607" s="279" t="e">
        <f t="shared" si="9"/>
        <v>#REF!</v>
      </c>
      <c r="X607" s="279" t="s">
        <v>13153</v>
      </c>
      <c r="Y6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7" s="279">
        <f>IF(MAX(tbl2020POS[[#This Row],[P]:[PR]])=tbl2020POS[[#This Row],[P]],1,0)</f>
        <v>1</v>
      </c>
      <c r="AA607" s="279">
        <f>IF(tbl2020POS[[#This Row],[QUALP]]=1,IF(tbl2020POS[[#This Row],[GS]]&gt;=GS_TO_QUALIFY,1,0),0)</f>
        <v>0</v>
      </c>
      <c r="AB607" s="279">
        <f>IF(tbl2020POS[[#This Row],[QUALP]]=1,IF(tbl2020POS[[#This Row],[G]]-tbl2020POS[[#This Row],[GS]]&gt;=RP_APP_TO_QUALIFY,1,0),0)</f>
        <v>0</v>
      </c>
      <c r="AC607" s="279" t="e">
        <f>IF(tbl2020POS[[#This Row],[C]]&gt;=GAMES_TO_QUALIFY,1,IF(tbl2020POS[[#This Row],[PRIMPOS]]="C",1,0))</f>
        <v>#REF!</v>
      </c>
      <c r="AD607" s="279" t="e">
        <f>IF(tbl2020POS[[#This Row],[1B]]&gt;=GAMES_TO_QUALIFY,1,IF(tbl2020POS[[#This Row],[PRIMPOS]]="1B",1,0))</f>
        <v>#REF!</v>
      </c>
      <c r="AE607" s="279" t="e">
        <f>IF(tbl2020POS[[#This Row],[2B]]&gt;=GAMES_TO_QUALIFY,1,IF(tbl2020POS[[#This Row],[PRIMPOS]]="2B",1,0))</f>
        <v>#REF!</v>
      </c>
      <c r="AF607" s="279" t="e">
        <f>IF(tbl2020POS[[#This Row],[3B]]&gt;=GAMES_TO_QUALIFY,1,IF(tbl2020POS[[#This Row],[PRIMPOS]]="3B",1,0))</f>
        <v>#REF!</v>
      </c>
      <c r="AG607" s="279" t="e">
        <f>IF(tbl2020POS[[#This Row],[SS]]&gt;=GAMES_TO_QUALIFY,1,IF(tbl2020POS[[#This Row],[PRIMPOS]]="SS",1,0))</f>
        <v>#REF!</v>
      </c>
      <c r="AH607" s="279" t="e">
        <f>IF(tbl2020POS[[#This Row],[LF]]&gt;=GAMES_TO_QUALIFY,1,0)</f>
        <v>#REF!</v>
      </c>
      <c r="AI607" s="279" t="e">
        <f>IF(tbl2020POS[[#This Row],[CF]]&gt;=GAMES_TO_QUALIFY,1,0)</f>
        <v>#REF!</v>
      </c>
      <c r="AJ607" s="279" t="e">
        <f>IF(tbl2020POS[[#This Row],[RF]]&gt;=GAMES_TO_QUALIFY,1,0)</f>
        <v>#REF!</v>
      </c>
      <c r="AK607" s="279" t="e">
        <f>IF(tbl2020POS[[#This Row],[OF]]&gt;=GAMES_TO_QUALIFY,1,IF(tbl2020POS[[#This Row],[PRIMPOS]]="OF",1,0))</f>
        <v>#REF!</v>
      </c>
      <c r="AL607" s="279" t="e">
        <f>IF(tbl2020POS[[#This Row],[DH]]&gt;=GAMES_TO_QUALIFY,1,IF(tbl2020POS[[#This Row],[PRIMPOS]]="DH",1,0))</f>
        <v>#REF!</v>
      </c>
      <c r="AM607" s="279" t="str" cm="1">
        <f t="array" aca="1" ref="AM6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7" s="280" t="str">
        <f>IFERROR(LEFT(tbl2020POS[[#This Row],[POSROUGH]],LEN(tbl2020POS[[#This Row],[POSROUGH]])-1),"")</f>
        <v/>
      </c>
      <c r="AP60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08" spans="1:42" x14ac:dyDescent="0.3">
      <c r="A608" s="277">
        <v>605</v>
      </c>
      <c r="B608" t="s">
        <v>21167</v>
      </c>
      <c r="C608" s="277">
        <v>30</v>
      </c>
      <c r="D608" s="278" t="s">
        <v>1372</v>
      </c>
      <c r="E608" s="277">
        <v>7</v>
      </c>
      <c r="F608" s="277">
        <v>1</v>
      </c>
      <c r="G608" s="277">
        <v>0</v>
      </c>
      <c r="H608" s="277">
        <v>0</v>
      </c>
      <c r="I608" s="277">
        <v>1</v>
      </c>
      <c r="J608" s="277">
        <v>1</v>
      </c>
      <c r="K608" s="277">
        <v>0</v>
      </c>
      <c r="L608" s="277">
        <v>0</v>
      </c>
      <c r="M608" s="277">
        <v>0</v>
      </c>
      <c r="N608" s="277">
        <v>0</v>
      </c>
      <c r="O608" s="277">
        <v>0</v>
      </c>
      <c r="P608" s="277">
        <v>0</v>
      </c>
      <c r="Q608" s="277">
        <v>0</v>
      </c>
      <c r="R608" s="277">
        <v>0</v>
      </c>
      <c r="S608" s="277">
        <v>0</v>
      </c>
      <c r="T608" s="277">
        <v>0</v>
      </c>
      <c r="U608" s="277">
        <v>0</v>
      </c>
      <c r="V608" s="277">
        <v>0</v>
      </c>
      <c r="W608" s="279" t="e">
        <f t="shared" si="9"/>
        <v>#REF!</v>
      </c>
      <c r="X608" s="279" t="s">
        <v>13771</v>
      </c>
      <c r="Y6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8" s="279">
        <f>IF(MAX(tbl2020POS[[#This Row],[P]:[PR]])=tbl2020POS[[#This Row],[P]],1,0)</f>
        <v>1</v>
      </c>
      <c r="AA608" s="279">
        <f>IF(tbl2020POS[[#This Row],[QUALP]]=1,IF(tbl2020POS[[#This Row],[GS]]&gt;=GS_TO_QUALIFY,1,0),0)</f>
        <v>0</v>
      </c>
      <c r="AB608" s="279">
        <f>IF(tbl2020POS[[#This Row],[QUALP]]=1,IF(tbl2020POS[[#This Row],[G]]-tbl2020POS[[#This Row],[GS]]&gt;=RP_APP_TO_QUALIFY,1,0),0)</f>
        <v>0</v>
      </c>
      <c r="AC608" s="279" t="e">
        <f>IF(tbl2020POS[[#This Row],[C]]&gt;=GAMES_TO_QUALIFY,1,IF(tbl2020POS[[#This Row],[PRIMPOS]]="C",1,0))</f>
        <v>#REF!</v>
      </c>
      <c r="AD608" s="279" t="e">
        <f>IF(tbl2020POS[[#This Row],[1B]]&gt;=GAMES_TO_QUALIFY,1,IF(tbl2020POS[[#This Row],[PRIMPOS]]="1B",1,0))</f>
        <v>#REF!</v>
      </c>
      <c r="AE608" s="279" t="e">
        <f>IF(tbl2020POS[[#This Row],[2B]]&gt;=GAMES_TO_QUALIFY,1,IF(tbl2020POS[[#This Row],[PRIMPOS]]="2B",1,0))</f>
        <v>#REF!</v>
      </c>
      <c r="AF608" s="279" t="e">
        <f>IF(tbl2020POS[[#This Row],[3B]]&gt;=GAMES_TO_QUALIFY,1,IF(tbl2020POS[[#This Row],[PRIMPOS]]="3B",1,0))</f>
        <v>#REF!</v>
      </c>
      <c r="AG608" s="279" t="e">
        <f>IF(tbl2020POS[[#This Row],[SS]]&gt;=GAMES_TO_QUALIFY,1,IF(tbl2020POS[[#This Row],[PRIMPOS]]="SS",1,0))</f>
        <v>#REF!</v>
      </c>
      <c r="AH608" s="279" t="e">
        <f>IF(tbl2020POS[[#This Row],[LF]]&gt;=GAMES_TO_QUALIFY,1,0)</f>
        <v>#REF!</v>
      </c>
      <c r="AI608" s="279" t="e">
        <f>IF(tbl2020POS[[#This Row],[CF]]&gt;=GAMES_TO_QUALIFY,1,0)</f>
        <v>#REF!</v>
      </c>
      <c r="AJ608" s="279" t="e">
        <f>IF(tbl2020POS[[#This Row],[RF]]&gt;=GAMES_TO_QUALIFY,1,0)</f>
        <v>#REF!</v>
      </c>
      <c r="AK608" s="279" t="e">
        <f>IF(tbl2020POS[[#This Row],[OF]]&gt;=GAMES_TO_QUALIFY,1,IF(tbl2020POS[[#This Row],[PRIMPOS]]="OF",1,0))</f>
        <v>#REF!</v>
      </c>
      <c r="AL608" s="279" t="e">
        <f>IF(tbl2020POS[[#This Row],[DH]]&gt;=GAMES_TO_QUALIFY,1,IF(tbl2020POS[[#This Row],[PRIMPOS]]="DH",1,0))</f>
        <v>#REF!</v>
      </c>
      <c r="AM608" s="279" t="str" cm="1">
        <f t="array" aca="1" ref="AM6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8" s="280" t="str">
        <f>IFERROR(LEFT(tbl2020POS[[#This Row],[POSROUGH]],LEN(tbl2020POS[[#This Row],[POSROUGH]])-1),"")</f>
        <v/>
      </c>
      <c r="AP60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09" spans="1:42" x14ac:dyDescent="0.3">
      <c r="A609" s="277">
        <v>606</v>
      </c>
      <c r="B609" t="s">
        <v>21168</v>
      </c>
      <c r="C609" s="277">
        <v>25</v>
      </c>
      <c r="D609" s="278" t="s">
        <v>1395</v>
      </c>
      <c r="E609" s="277" t="s">
        <v>20557</v>
      </c>
      <c r="F609" s="277">
        <v>5</v>
      </c>
      <c r="G609" s="277">
        <v>0</v>
      </c>
      <c r="H609" s="277">
        <v>0</v>
      </c>
      <c r="I609" s="277">
        <v>5</v>
      </c>
      <c r="J609" s="277">
        <v>5</v>
      </c>
      <c r="K609" s="277">
        <v>0</v>
      </c>
      <c r="L609" s="277">
        <v>0</v>
      </c>
      <c r="M609" s="277">
        <v>0</v>
      </c>
      <c r="N609" s="277">
        <v>0</v>
      </c>
      <c r="O609" s="277">
        <v>0</v>
      </c>
      <c r="P609" s="277">
        <v>0</v>
      </c>
      <c r="Q609" s="277">
        <v>0</v>
      </c>
      <c r="R609" s="277">
        <v>0</v>
      </c>
      <c r="S609" s="277">
        <v>0</v>
      </c>
      <c r="T609" s="277">
        <v>0</v>
      </c>
      <c r="U609" s="277">
        <v>0</v>
      </c>
      <c r="V609" s="277">
        <v>0</v>
      </c>
      <c r="W609" s="279" t="e">
        <f t="shared" si="9"/>
        <v>#REF!</v>
      </c>
      <c r="X609" s="279" t="s">
        <v>21946</v>
      </c>
      <c r="Y6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9" s="279">
        <f>IF(MAX(tbl2020POS[[#This Row],[P]:[PR]])=tbl2020POS[[#This Row],[P]],1,0)</f>
        <v>1</v>
      </c>
      <c r="AA609" s="279">
        <f>IF(tbl2020POS[[#This Row],[QUALP]]=1,IF(tbl2020POS[[#This Row],[GS]]&gt;=GS_TO_QUALIFY,1,0),0)</f>
        <v>0</v>
      </c>
      <c r="AB609" s="279">
        <f>IF(tbl2020POS[[#This Row],[QUALP]]=1,IF(tbl2020POS[[#This Row],[G]]-tbl2020POS[[#This Row],[GS]]&gt;=RP_APP_TO_QUALIFY,1,0),0)</f>
        <v>1</v>
      </c>
      <c r="AC609" s="279" t="e">
        <f>IF(tbl2020POS[[#This Row],[C]]&gt;=GAMES_TO_QUALIFY,1,IF(tbl2020POS[[#This Row],[PRIMPOS]]="C",1,0))</f>
        <v>#REF!</v>
      </c>
      <c r="AD609" s="279" t="e">
        <f>IF(tbl2020POS[[#This Row],[1B]]&gt;=GAMES_TO_QUALIFY,1,IF(tbl2020POS[[#This Row],[PRIMPOS]]="1B",1,0))</f>
        <v>#REF!</v>
      </c>
      <c r="AE609" s="279" t="e">
        <f>IF(tbl2020POS[[#This Row],[2B]]&gt;=GAMES_TO_QUALIFY,1,IF(tbl2020POS[[#This Row],[PRIMPOS]]="2B",1,0))</f>
        <v>#REF!</v>
      </c>
      <c r="AF609" s="279" t="e">
        <f>IF(tbl2020POS[[#This Row],[3B]]&gt;=GAMES_TO_QUALIFY,1,IF(tbl2020POS[[#This Row],[PRIMPOS]]="3B",1,0))</f>
        <v>#REF!</v>
      </c>
      <c r="AG609" s="279" t="e">
        <f>IF(tbl2020POS[[#This Row],[SS]]&gt;=GAMES_TO_QUALIFY,1,IF(tbl2020POS[[#This Row],[PRIMPOS]]="SS",1,0))</f>
        <v>#REF!</v>
      </c>
      <c r="AH609" s="279" t="e">
        <f>IF(tbl2020POS[[#This Row],[LF]]&gt;=GAMES_TO_QUALIFY,1,0)</f>
        <v>#REF!</v>
      </c>
      <c r="AI609" s="279" t="e">
        <f>IF(tbl2020POS[[#This Row],[CF]]&gt;=GAMES_TO_QUALIFY,1,0)</f>
        <v>#REF!</v>
      </c>
      <c r="AJ609" s="279" t="e">
        <f>IF(tbl2020POS[[#This Row],[RF]]&gt;=GAMES_TO_QUALIFY,1,0)</f>
        <v>#REF!</v>
      </c>
      <c r="AK609" s="279" t="e">
        <f>IF(tbl2020POS[[#This Row],[OF]]&gt;=GAMES_TO_QUALIFY,1,IF(tbl2020POS[[#This Row],[PRIMPOS]]="OF",1,0))</f>
        <v>#REF!</v>
      </c>
      <c r="AL609" s="279" t="e">
        <f>IF(tbl2020POS[[#This Row],[DH]]&gt;=GAMES_TO_QUALIFY,1,IF(tbl2020POS[[#This Row],[PRIMPOS]]="DH",1,0))</f>
        <v>#REF!</v>
      </c>
      <c r="AM609" s="279" t="str" cm="1">
        <f t="array" aca="1" ref="AM6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9" s="280" t="str">
        <f>IFERROR(LEFT(tbl2020POS[[#This Row],[POSROUGH]],LEN(tbl2020POS[[#This Row],[POSROUGH]])-1),"")</f>
        <v/>
      </c>
      <c r="AP60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10" spans="1:42" x14ac:dyDescent="0.3">
      <c r="A610" s="277">
        <v>607</v>
      </c>
      <c r="B610" t="s">
        <v>21169</v>
      </c>
      <c r="C610" s="277">
        <v>26</v>
      </c>
      <c r="D610" s="278" t="s">
        <v>1386</v>
      </c>
      <c r="E610" s="277" t="s">
        <v>20557</v>
      </c>
      <c r="F610" s="277">
        <v>2</v>
      </c>
      <c r="G610" s="277">
        <v>0</v>
      </c>
      <c r="H610" s="277">
        <v>0</v>
      </c>
      <c r="I610" s="277">
        <v>2</v>
      </c>
      <c r="J610" s="277">
        <v>2</v>
      </c>
      <c r="K610" s="277">
        <v>0</v>
      </c>
      <c r="L610" s="277">
        <v>0</v>
      </c>
      <c r="M610" s="277">
        <v>0</v>
      </c>
      <c r="N610" s="277">
        <v>0</v>
      </c>
      <c r="O610" s="277">
        <v>0</v>
      </c>
      <c r="P610" s="277">
        <v>0</v>
      </c>
      <c r="Q610" s="277">
        <v>0</v>
      </c>
      <c r="R610" s="277">
        <v>0</v>
      </c>
      <c r="S610" s="277">
        <v>0</v>
      </c>
      <c r="T610" s="277">
        <v>0</v>
      </c>
      <c r="U610" s="277">
        <v>0</v>
      </c>
      <c r="V610" s="277">
        <v>0</v>
      </c>
      <c r="W610" s="279" t="e">
        <f t="shared" si="9"/>
        <v>#REF!</v>
      </c>
      <c r="X610" s="279" t="s">
        <v>13100</v>
      </c>
      <c r="Y6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0" s="279">
        <f>IF(MAX(tbl2020POS[[#This Row],[P]:[PR]])=tbl2020POS[[#This Row],[P]],1,0)</f>
        <v>1</v>
      </c>
      <c r="AA610" s="279">
        <f>IF(tbl2020POS[[#This Row],[QUALP]]=1,IF(tbl2020POS[[#This Row],[GS]]&gt;=GS_TO_QUALIFY,1,0),0)</f>
        <v>0</v>
      </c>
      <c r="AB610" s="279">
        <f>IF(tbl2020POS[[#This Row],[QUALP]]=1,IF(tbl2020POS[[#This Row],[G]]-tbl2020POS[[#This Row],[GS]]&gt;=RP_APP_TO_QUALIFY,1,0),0)</f>
        <v>0</v>
      </c>
      <c r="AC610" s="279" t="e">
        <f>IF(tbl2020POS[[#This Row],[C]]&gt;=GAMES_TO_QUALIFY,1,IF(tbl2020POS[[#This Row],[PRIMPOS]]="C",1,0))</f>
        <v>#REF!</v>
      </c>
      <c r="AD610" s="279" t="e">
        <f>IF(tbl2020POS[[#This Row],[1B]]&gt;=GAMES_TO_QUALIFY,1,IF(tbl2020POS[[#This Row],[PRIMPOS]]="1B",1,0))</f>
        <v>#REF!</v>
      </c>
      <c r="AE610" s="279" t="e">
        <f>IF(tbl2020POS[[#This Row],[2B]]&gt;=GAMES_TO_QUALIFY,1,IF(tbl2020POS[[#This Row],[PRIMPOS]]="2B",1,0))</f>
        <v>#REF!</v>
      </c>
      <c r="AF610" s="279" t="e">
        <f>IF(tbl2020POS[[#This Row],[3B]]&gt;=GAMES_TO_QUALIFY,1,IF(tbl2020POS[[#This Row],[PRIMPOS]]="3B",1,0))</f>
        <v>#REF!</v>
      </c>
      <c r="AG610" s="279" t="e">
        <f>IF(tbl2020POS[[#This Row],[SS]]&gt;=GAMES_TO_QUALIFY,1,IF(tbl2020POS[[#This Row],[PRIMPOS]]="SS",1,0))</f>
        <v>#REF!</v>
      </c>
      <c r="AH610" s="279" t="e">
        <f>IF(tbl2020POS[[#This Row],[LF]]&gt;=GAMES_TO_QUALIFY,1,0)</f>
        <v>#REF!</v>
      </c>
      <c r="AI610" s="279" t="e">
        <f>IF(tbl2020POS[[#This Row],[CF]]&gt;=GAMES_TO_QUALIFY,1,0)</f>
        <v>#REF!</v>
      </c>
      <c r="AJ610" s="279" t="e">
        <f>IF(tbl2020POS[[#This Row],[RF]]&gt;=GAMES_TO_QUALIFY,1,0)</f>
        <v>#REF!</v>
      </c>
      <c r="AK610" s="279" t="e">
        <f>IF(tbl2020POS[[#This Row],[OF]]&gt;=GAMES_TO_QUALIFY,1,IF(tbl2020POS[[#This Row],[PRIMPOS]]="OF",1,0))</f>
        <v>#REF!</v>
      </c>
      <c r="AL610" s="279" t="e">
        <f>IF(tbl2020POS[[#This Row],[DH]]&gt;=GAMES_TO_QUALIFY,1,IF(tbl2020POS[[#This Row],[PRIMPOS]]="DH",1,0))</f>
        <v>#REF!</v>
      </c>
      <c r="AM610" s="279" t="str" cm="1">
        <f t="array" aca="1" ref="AM6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0" s="280" t="str">
        <f>IFERROR(LEFT(tbl2020POS[[#This Row],[POSROUGH]],LEN(tbl2020POS[[#This Row],[POSROUGH]])-1),"")</f>
        <v/>
      </c>
      <c r="AP61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1" spans="1:42" x14ac:dyDescent="0.3">
      <c r="A611" s="277">
        <v>608</v>
      </c>
      <c r="B611" t="s">
        <v>21170</v>
      </c>
      <c r="C611" s="277">
        <v>24</v>
      </c>
      <c r="D611" s="278" t="s">
        <v>1402</v>
      </c>
      <c r="E611" s="277">
        <v>2</v>
      </c>
      <c r="F611" s="277">
        <v>27</v>
      </c>
      <c r="G611" s="277">
        <v>0</v>
      </c>
      <c r="H611" s="277">
        <v>0</v>
      </c>
      <c r="I611" s="277">
        <v>27</v>
      </c>
      <c r="J611" s="277">
        <v>27</v>
      </c>
      <c r="K611" s="277">
        <v>0</v>
      </c>
      <c r="L611" s="277">
        <v>0</v>
      </c>
      <c r="M611" s="277">
        <v>0</v>
      </c>
      <c r="N611" s="277">
        <v>0</v>
      </c>
      <c r="O611" s="277">
        <v>0</v>
      </c>
      <c r="P611" s="277">
        <v>0</v>
      </c>
      <c r="Q611" s="277">
        <v>0</v>
      </c>
      <c r="R611" s="277">
        <v>0</v>
      </c>
      <c r="S611" s="277">
        <v>0</v>
      </c>
      <c r="T611" s="277">
        <v>0</v>
      </c>
      <c r="U611" s="277">
        <v>0</v>
      </c>
      <c r="V611" s="277">
        <v>0</v>
      </c>
      <c r="W611" s="279" t="e">
        <f t="shared" si="9"/>
        <v>#REF!</v>
      </c>
      <c r="X611" s="279" t="s">
        <v>17345</v>
      </c>
      <c r="Y6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1" s="279">
        <f>IF(MAX(tbl2020POS[[#This Row],[P]:[PR]])=tbl2020POS[[#This Row],[P]],1,0)</f>
        <v>1</v>
      </c>
      <c r="AA611" s="279">
        <f>IF(tbl2020POS[[#This Row],[QUALP]]=1,IF(tbl2020POS[[#This Row],[GS]]&gt;=GS_TO_QUALIFY,1,0),0)</f>
        <v>0</v>
      </c>
      <c r="AB611" s="279">
        <f>IF(tbl2020POS[[#This Row],[QUALP]]=1,IF(tbl2020POS[[#This Row],[G]]-tbl2020POS[[#This Row],[GS]]&gt;=RP_APP_TO_QUALIFY,1,0),0)</f>
        <v>1</v>
      </c>
      <c r="AC611" s="279" t="e">
        <f>IF(tbl2020POS[[#This Row],[C]]&gt;=GAMES_TO_QUALIFY,1,IF(tbl2020POS[[#This Row],[PRIMPOS]]="C",1,0))</f>
        <v>#REF!</v>
      </c>
      <c r="AD611" s="279" t="e">
        <f>IF(tbl2020POS[[#This Row],[1B]]&gt;=GAMES_TO_QUALIFY,1,IF(tbl2020POS[[#This Row],[PRIMPOS]]="1B",1,0))</f>
        <v>#REF!</v>
      </c>
      <c r="AE611" s="279" t="e">
        <f>IF(tbl2020POS[[#This Row],[2B]]&gt;=GAMES_TO_QUALIFY,1,IF(tbl2020POS[[#This Row],[PRIMPOS]]="2B",1,0))</f>
        <v>#REF!</v>
      </c>
      <c r="AF611" s="279" t="e">
        <f>IF(tbl2020POS[[#This Row],[3B]]&gt;=GAMES_TO_QUALIFY,1,IF(tbl2020POS[[#This Row],[PRIMPOS]]="3B",1,0))</f>
        <v>#REF!</v>
      </c>
      <c r="AG611" s="279" t="e">
        <f>IF(tbl2020POS[[#This Row],[SS]]&gt;=GAMES_TO_QUALIFY,1,IF(tbl2020POS[[#This Row],[PRIMPOS]]="SS",1,0))</f>
        <v>#REF!</v>
      </c>
      <c r="AH611" s="279" t="e">
        <f>IF(tbl2020POS[[#This Row],[LF]]&gt;=GAMES_TO_QUALIFY,1,0)</f>
        <v>#REF!</v>
      </c>
      <c r="AI611" s="279" t="e">
        <f>IF(tbl2020POS[[#This Row],[CF]]&gt;=GAMES_TO_QUALIFY,1,0)</f>
        <v>#REF!</v>
      </c>
      <c r="AJ611" s="279" t="e">
        <f>IF(tbl2020POS[[#This Row],[RF]]&gt;=GAMES_TO_QUALIFY,1,0)</f>
        <v>#REF!</v>
      </c>
      <c r="AK611" s="279" t="e">
        <f>IF(tbl2020POS[[#This Row],[OF]]&gt;=GAMES_TO_QUALIFY,1,IF(tbl2020POS[[#This Row],[PRIMPOS]]="OF",1,0))</f>
        <v>#REF!</v>
      </c>
      <c r="AL611" s="279" t="e">
        <f>IF(tbl2020POS[[#This Row],[DH]]&gt;=GAMES_TO_QUALIFY,1,IF(tbl2020POS[[#This Row],[PRIMPOS]]="DH",1,0))</f>
        <v>#REF!</v>
      </c>
      <c r="AM611" s="279" t="str" cm="1">
        <f t="array" aca="1" ref="AM6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1" s="280" t="str">
        <f>IFERROR(LEFT(tbl2020POS[[#This Row],[POSROUGH]],LEN(tbl2020POS[[#This Row],[POSROUGH]])-1),"")</f>
        <v/>
      </c>
      <c r="AP61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12" spans="1:42" x14ac:dyDescent="0.3">
      <c r="A612" s="277">
        <v>609</v>
      </c>
      <c r="B612" t="s">
        <v>21171</v>
      </c>
      <c r="C612" s="277">
        <v>25</v>
      </c>
      <c r="D612" s="278" t="s">
        <v>1426</v>
      </c>
      <c r="E612" s="277">
        <v>2</v>
      </c>
      <c r="F612" s="277">
        <v>13</v>
      </c>
      <c r="G612" s="277">
        <v>0</v>
      </c>
      <c r="H612" s="277">
        <v>0</v>
      </c>
      <c r="I612" s="277">
        <v>13</v>
      </c>
      <c r="J612" s="277">
        <v>13</v>
      </c>
      <c r="K612" s="277">
        <v>0</v>
      </c>
      <c r="L612" s="277">
        <v>0</v>
      </c>
      <c r="M612" s="277">
        <v>0</v>
      </c>
      <c r="N612" s="277">
        <v>0</v>
      </c>
      <c r="O612" s="277">
        <v>0</v>
      </c>
      <c r="P612" s="277">
        <v>0</v>
      </c>
      <c r="Q612" s="277">
        <v>0</v>
      </c>
      <c r="R612" s="277">
        <v>0</v>
      </c>
      <c r="S612" s="277">
        <v>0</v>
      </c>
      <c r="T612" s="277">
        <v>0</v>
      </c>
      <c r="U612" s="277">
        <v>0</v>
      </c>
      <c r="V612" s="277">
        <v>0</v>
      </c>
      <c r="W612" s="279" t="e">
        <f t="shared" si="9"/>
        <v>#REF!</v>
      </c>
      <c r="X612" s="279" t="s">
        <v>17522</v>
      </c>
      <c r="Y6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2" s="279">
        <f>IF(MAX(tbl2020POS[[#This Row],[P]:[PR]])=tbl2020POS[[#This Row],[P]],1,0)</f>
        <v>1</v>
      </c>
      <c r="AA612" s="279">
        <f>IF(tbl2020POS[[#This Row],[QUALP]]=1,IF(tbl2020POS[[#This Row],[GS]]&gt;=GS_TO_QUALIFY,1,0),0)</f>
        <v>0</v>
      </c>
      <c r="AB612" s="279">
        <f>IF(tbl2020POS[[#This Row],[QUALP]]=1,IF(tbl2020POS[[#This Row],[G]]-tbl2020POS[[#This Row],[GS]]&gt;=RP_APP_TO_QUALIFY,1,0),0)</f>
        <v>1</v>
      </c>
      <c r="AC612" s="279" t="e">
        <f>IF(tbl2020POS[[#This Row],[C]]&gt;=GAMES_TO_QUALIFY,1,IF(tbl2020POS[[#This Row],[PRIMPOS]]="C",1,0))</f>
        <v>#REF!</v>
      </c>
      <c r="AD612" s="279" t="e">
        <f>IF(tbl2020POS[[#This Row],[1B]]&gt;=GAMES_TO_QUALIFY,1,IF(tbl2020POS[[#This Row],[PRIMPOS]]="1B",1,0))</f>
        <v>#REF!</v>
      </c>
      <c r="AE612" s="279" t="e">
        <f>IF(tbl2020POS[[#This Row],[2B]]&gt;=GAMES_TO_QUALIFY,1,IF(tbl2020POS[[#This Row],[PRIMPOS]]="2B",1,0))</f>
        <v>#REF!</v>
      </c>
      <c r="AF612" s="279" t="e">
        <f>IF(tbl2020POS[[#This Row],[3B]]&gt;=GAMES_TO_QUALIFY,1,IF(tbl2020POS[[#This Row],[PRIMPOS]]="3B",1,0))</f>
        <v>#REF!</v>
      </c>
      <c r="AG612" s="279" t="e">
        <f>IF(tbl2020POS[[#This Row],[SS]]&gt;=GAMES_TO_QUALIFY,1,IF(tbl2020POS[[#This Row],[PRIMPOS]]="SS",1,0))</f>
        <v>#REF!</v>
      </c>
      <c r="AH612" s="279" t="e">
        <f>IF(tbl2020POS[[#This Row],[LF]]&gt;=GAMES_TO_QUALIFY,1,0)</f>
        <v>#REF!</v>
      </c>
      <c r="AI612" s="279" t="e">
        <f>IF(tbl2020POS[[#This Row],[CF]]&gt;=GAMES_TO_QUALIFY,1,0)</f>
        <v>#REF!</v>
      </c>
      <c r="AJ612" s="279" t="e">
        <f>IF(tbl2020POS[[#This Row],[RF]]&gt;=GAMES_TO_QUALIFY,1,0)</f>
        <v>#REF!</v>
      </c>
      <c r="AK612" s="279" t="e">
        <f>IF(tbl2020POS[[#This Row],[OF]]&gt;=GAMES_TO_QUALIFY,1,IF(tbl2020POS[[#This Row],[PRIMPOS]]="OF",1,0))</f>
        <v>#REF!</v>
      </c>
      <c r="AL612" s="279" t="e">
        <f>IF(tbl2020POS[[#This Row],[DH]]&gt;=GAMES_TO_QUALIFY,1,IF(tbl2020POS[[#This Row],[PRIMPOS]]="DH",1,0))</f>
        <v>#REF!</v>
      </c>
      <c r="AM612" s="279" t="str" cm="1">
        <f t="array" aca="1" ref="AM6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2" s="280" t="str">
        <f>IFERROR(LEFT(tbl2020POS[[#This Row],[POSROUGH]],LEN(tbl2020POS[[#This Row],[POSROUGH]])-1),"")</f>
        <v/>
      </c>
      <c r="AP61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13" spans="1:42" x14ac:dyDescent="0.3">
      <c r="A613" s="277">
        <v>610</v>
      </c>
      <c r="B613" t="s">
        <v>21172</v>
      </c>
      <c r="C613" s="277">
        <v>27</v>
      </c>
      <c r="D613" s="278" t="s">
        <v>1416</v>
      </c>
      <c r="E613" s="277">
        <v>6</v>
      </c>
      <c r="F613" s="277">
        <v>3</v>
      </c>
      <c r="G613" s="277">
        <v>0</v>
      </c>
      <c r="H613" s="277">
        <v>0</v>
      </c>
      <c r="I613" s="277">
        <v>3</v>
      </c>
      <c r="J613" s="277">
        <v>3</v>
      </c>
      <c r="K613" s="277">
        <v>0</v>
      </c>
      <c r="L613" s="277">
        <v>0</v>
      </c>
      <c r="M613" s="277">
        <v>0</v>
      </c>
      <c r="N613" s="277">
        <v>0</v>
      </c>
      <c r="O613" s="277">
        <v>0</v>
      </c>
      <c r="P613" s="277">
        <v>0</v>
      </c>
      <c r="Q613" s="277">
        <v>0</v>
      </c>
      <c r="R613" s="277">
        <v>0</v>
      </c>
      <c r="S613" s="277">
        <v>0</v>
      </c>
      <c r="T613" s="277">
        <v>0</v>
      </c>
      <c r="U613" s="277">
        <v>0</v>
      </c>
      <c r="V613" s="277">
        <v>0</v>
      </c>
      <c r="W613" s="279" t="e">
        <f t="shared" si="9"/>
        <v>#REF!</v>
      </c>
      <c r="X613" s="279" t="s">
        <v>8291</v>
      </c>
      <c r="Y6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3" s="279">
        <f>IF(MAX(tbl2020POS[[#This Row],[P]:[PR]])=tbl2020POS[[#This Row],[P]],1,0)</f>
        <v>1</v>
      </c>
      <c r="AA613" s="279">
        <f>IF(tbl2020POS[[#This Row],[QUALP]]=1,IF(tbl2020POS[[#This Row],[GS]]&gt;=GS_TO_QUALIFY,1,0),0)</f>
        <v>0</v>
      </c>
      <c r="AB613" s="279">
        <f>IF(tbl2020POS[[#This Row],[QUALP]]=1,IF(tbl2020POS[[#This Row],[G]]-tbl2020POS[[#This Row],[GS]]&gt;=RP_APP_TO_QUALIFY,1,0),0)</f>
        <v>0</v>
      </c>
      <c r="AC613" s="279" t="e">
        <f>IF(tbl2020POS[[#This Row],[C]]&gt;=GAMES_TO_QUALIFY,1,IF(tbl2020POS[[#This Row],[PRIMPOS]]="C",1,0))</f>
        <v>#REF!</v>
      </c>
      <c r="AD613" s="279" t="e">
        <f>IF(tbl2020POS[[#This Row],[1B]]&gt;=GAMES_TO_QUALIFY,1,IF(tbl2020POS[[#This Row],[PRIMPOS]]="1B",1,0))</f>
        <v>#REF!</v>
      </c>
      <c r="AE613" s="279" t="e">
        <f>IF(tbl2020POS[[#This Row],[2B]]&gt;=GAMES_TO_QUALIFY,1,IF(tbl2020POS[[#This Row],[PRIMPOS]]="2B",1,0))</f>
        <v>#REF!</v>
      </c>
      <c r="AF613" s="279" t="e">
        <f>IF(tbl2020POS[[#This Row],[3B]]&gt;=GAMES_TO_QUALIFY,1,IF(tbl2020POS[[#This Row],[PRIMPOS]]="3B",1,0))</f>
        <v>#REF!</v>
      </c>
      <c r="AG613" s="279" t="e">
        <f>IF(tbl2020POS[[#This Row],[SS]]&gt;=GAMES_TO_QUALIFY,1,IF(tbl2020POS[[#This Row],[PRIMPOS]]="SS",1,0))</f>
        <v>#REF!</v>
      </c>
      <c r="AH613" s="279" t="e">
        <f>IF(tbl2020POS[[#This Row],[LF]]&gt;=GAMES_TO_QUALIFY,1,0)</f>
        <v>#REF!</v>
      </c>
      <c r="AI613" s="279" t="e">
        <f>IF(tbl2020POS[[#This Row],[CF]]&gt;=GAMES_TO_QUALIFY,1,0)</f>
        <v>#REF!</v>
      </c>
      <c r="AJ613" s="279" t="e">
        <f>IF(tbl2020POS[[#This Row],[RF]]&gt;=GAMES_TO_QUALIFY,1,0)</f>
        <v>#REF!</v>
      </c>
      <c r="AK613" s="279" t="e">
        <f>IF(tbl2020POS[[#This Row],[OF]]&gt;=GAMES_TO_QUALIFY,1,IF(tbl2020POS[[#This Row],[PRIMPOS]]="OF",1,0))</f>
        <v>#REF!</v>
      </c>
      <c r="AL613" s="279" t="e">
        <f>IF(tbl2020POS[[#This Row],[DH]]&gt;=GAMES_TO_QUALIFY,1,IF(tbl2020POS[[#This Row],[PRIMPOS]]="DH",1,0))</f>
        <v>#REF!</v>
      </c>
      <c r="AM613" s="279" t="str" cm="1">
        <f t="array" aca="1" ref="AM6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3" s="280" t="str">
        <f>IFERROR(LEFT(tbl2020POS[[#This Row],[POSROUGH]],LEN(tbl2020POS[[#This Row],[POSROUGH]])-1),"")</f>
        <v/>
      </c>
      <c r="AP61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4" spans="1:42" x14ac:dyDescent="0.3">
      <c r="A614" s="277">
        <v>611</v>
      </c>
      <c r="B614" t="s">
        <v>21173</v>
      </c>
      <c r="C614" s="277">
        <v>24</v>
      </c>
      <c r="D614" s="278" t="s">
        <v>20567</v>
      </c>
      <c r="E614" s="277">
        <v>3</v>
      </c>
      <c r="F614" s="277">
        <v>9</v>
      </c>
      <c r="G614" s="277">
        <v>9</v>
      </c>
      <c r="H614" s="277">
        <v>0</v>
      </c>
      <c r="I614" s="277">
        <v>9</v>
      </c>
      <c r="J614" s="277">
        <v>9</v>
      </c>
      <c r="K614" s="277">
        <v>0</v>
      </c>
      <c r="L614" s="277">
        <v>0</v>
      </c>
      <c r="M614" s="277">
        <v>0</v>
      </c>
      <c r="N614" s="277">
        <v>0</v>
      </c>
      <c r="O614" s="277">
        <v>0</v>
      </c>
      <c r="P614" s="277">
        <v>0</v>
      </c>
      <c r="Q614" s="277">
        <v>0</v>
      </c>
      <c r="R614" s="277">
        <v>0</v>
      </c>
      <c r="S614" s="277">
        <v>0</v>
      </c>
      <c r="T614" s="277">
        <v>0</v>
      </c>
      <c r="U614" s="277">
        <v>0</v>
      </c>
      <c r="V614" s="277">
        <v>0</v>
      </c>
      <c r="W614" s="279" t="e">
        <f t="shared" si="9"/>
        <v>#REF!</v>
      </c>
      <c r="X614" s="279" t="s">
        <v>14812</v>
      </c>
      <c r="Y6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4" s="279">
        <f>IF(MAX(tbl2020POS[[#This Row],[P]:[PR]])=tbl2020POS[[#This Row],[P]],1,0)</f>
        <v>1</v>
      </c>
      <c r="AA614" s="279">
        <f>IF(tbl2020POS[[#This Row],[QUALP]]=1,IF(tbl2020POS[[#This Row],[GS]]&gt;=GS_TO_QUALIFY,1,0),0)</f>
        <v>0</v>
      </c>
      <c r="AB614" s="279">
        <f>IF(tbl2020POS[[#This Row],[QUALP]]=1,IF(tbl2020POS[[#This Row],[G]]-tbl2020POS[[#This Row],[GS]]&gt;=RP_APP_TO_QUALIFY,1,0),0)</f>
        <v>0</v>
      </c>
      <c r="AC614" s="279" t="e">
        <f>IF(tbl2020POS[[#This Row],[C]]&gt;=GAMES_TO_QUALIFY,1,IF(tbl2020POS[[#This Row],[PRIMPOS]]="C",1,0))</f>
        <v>#REF!</v>
      </c>
      <c r="AD614" s="279" t="e">
        <f>IF(tbl2020POS[[#This Row],[1B]]&gt;=GAMES_TO_QUALIFY,1,IF(tbl2020POS[[#This Row],[PRIMPOS]]="1B",1,0))</f>
        <v>#REF!</v>
      </c>
      <c r="AE614" s="279" t="e">
        <f>IF(tbl2020POS[[#This Row],[2B]]&gt;=GAMES_TO_QUALIFY,1,IF(tbl2020POS[[#This Row],[PRIMPOS]]="2B",1,0))</f>
        <v>#REF!</v>
      </c>
      <c r="AF614" s="279" t="e">
        <f>IF(tbl2020POS[[#This Row],[3B]]&gt;=GAMES_TO_QUALIFY,1,IF(tbl2020POS[[#This Row],[PRIMPOS]]="3B",1,0))</f>
        <v>#REF!</v>
      </c>
      <c r="AG614" s="279" t="e">
        <f>IF(tbl2020POS[[#This Row],[SS]]&gt;=GAMES_TO_QUALIFY,1,IF(tbl2020POS[[#This Row],[PRIMPOS]]="SS",1,0))</f>
        <v>#REF!</v>
      </c>
      <c r="AH614" s="279" t="e">
        <f>IF(tbl2020POS[[#This Row],[LF]]&gt;=GAMES_TO_QUALIFY,1,0)</f>
        <v>#REF!</v>
      </c>
      <c r="AI614" s="279" t="e">
        <f>IF(tbl2020POS[[#This Row],[CF]]&gt;=GAMES_TO_QUALIFY,1,0)</f>
        <v>#REF!</v>
      </c>
      <c r="AJ614" s="279" t="e">
        <f>IF(tbl2020POS[[#This Row],[RF]]&gt;=GAMES_TO_QUALIFY,1,0)</f>
        <v>#REF!</v>
      </c>
      <c r="AK614" s="279" t="e">
        <f>IF(tbl2020POS[[#This Row],[OF]]&gt;=GAMES_TO_QUALIFY,1,IF(tbl2020POS[[#This Row],[PRIMPOS]]="OF",1,0))</f>
        <v>#REF!</v>
      </c>
      <c r="AL614" s="279" t="e">
        <f>IF(tbl2020POS[[#This Row],[DH]]&gt;=GAMES_TO_QUALIFY,1,IF(tbl2020POS[[#This Row],[PRIMPOS]]="DH",1,0))</f>
        <v>#REF!</v>
      </c>
      <c r="AM614" s="279" t="str" cm="1">
        <f t="array" aca="1" ref="AM6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4" s="280" t="str">
        <f>IFERROR(LEFT(tbl2020POS[[#This Row],[POSROUGH]],LEN(tbl2020POS[[#This Row],[POSROUGH]])-1),"")</f>
        <v/>
      </c>
      <c r="AP61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5" spans="1:42" x14ac:dyDescent="0.3">
      <c r="A615" s="277">
        <v>612</v>
      </c>
      <c r="B615" t="s">
        <v>21174</v>
      </c>
      <c r="C615" s="277">
        <v>27</v>
      </c>
      <c r="D615" s="278" t="s">
        <v>1470</v>
      </c>
      <c r="E615" s="277">
        <v>2</v>
      </c>
      <c r="F615" s="277">
        <v>2</v>
      </c>
      <c r="G615" s="277">
        <v>0</v>
      </c>
      <c r="H615" s="277">
        <v>0</v>
      </c>
      <c r="I615" s="277">
        <v>2</v>
      </c>
      <c r="J615" s="277">
        <v>2</v>
      </c>
      <c r="K615" s="277">
        <v>0</v>
      </c>
      <c r="L615" s="277">
        <v>0</v>
      </c>
      <c r="M615" s="277">
        <v>0</v>
      </c>
      <c r="N615" s="277">
        <v>0</v>
      </c>
      <c r="O615" s="277">
        <v>0</v>
      </c>
      <c r="P615" s="277">
        <v>0</v>
      </c>
      <c r="Q615" s="277">
        <v>0</v>
      </c>
      <c r="R615" s="277">
        <v>0</v>
      </c>
      <c r="S615" s="277">
        <v>0</v>
      </c>
      <c r="T615" s="277">
        <v>0</v>
      </c>
      <c r="U615" s="277">
        <v>0</v>
      </c>
      <c r="V615" s="277">
        <v>0</v>
      </c>
      <c r="W615" s="279" t="e">
        <f t="shared" si="9"/>
        <v>#REF!</v>
      </c>
      <c r="X615" s="279" t="s">
        <v>21947</v>
      </c>
      <c r="Y6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5" s="279">
        <f>IF(MAX(tbl2020POS[[#This Row],[P]:[PR]])=tbl2020POS[[#This Row],[P]],1,0)</f>
        <v>1</v>
      </c>
      <c r="AA615" s="279">
        <f>IF(tbl2020POS[[#This Row],[QUALP]]=1,IF(tbl2020POS[[#This Row],[GS]]&gt;=GS_TO_QUALIFY,1,0),0)</f>
        <v>0</v>
      </c>
      <c r="AB615" s="279">
        <f>IF(tbl2020POS[[#This Row],[QUALP]]=1,IF(tbl2020POS[[#This Row],[G]]-tbl2020POS[[#This Row],[GS]]&gt;=RP_APP_TO_QUALIFY,1,0),0)</f>
        <v>0</v>
      </c>
      <c r="AC615" s="279" t="e">
        <f>IF(tbl2020POS[[#This Row],[C]]&gt;=GAMES_TO_QUALIFY,1,IF(tbl2020POS[[#This Row],[PRIMPOS]]="C",1,0))</f>
        <v>#REF!</v>
      </c>
      <c r="AD615" s="279" t="e">
        <f>IF(tbl2020POS[[#This Row],[1B]]&gt;=GAMES_TO_QUALIFY,1,IF(tbl2020POS[[#This Row],[PRIMPOS]]="1B",1,0))</f>
        <v>#REF!</v>
      </c>
      <c r="AE615" s="279" t="e">
        <f>IF(tbl2020POS[[#This Row],[2B]]&gt;=GAMES_TO_QUALIFY,1,IF(tbl2020POS[[#This Row],[PRIMPOS]]="2B",1,0))</f>
        <v>#REF!</v>
      </c>
      <c r="AF615" s="279" t="e">
        <f>IF(tbl2020POS[[#This Row],[3B]]&gt;=GAMES_TO_QUALIFY,1,IF(tbl2020POS[[#This Row],[PRIMPOS]]="3B",1,0))</f>
        <v>#REF!</v>
      </c>
      <c r="AG615" s="279" t="e">
        <f>IF(tbl2020POS[[#This Row],[SS]]&gt;=GAMES_TO_QUALIFY,1,IF(tbl2020POS[[#This Row],[PRIMPOS]]="SS",1,0))</f>
        <v>#REF!</v>
      </c>
      <c r="AH615" s="279" t="e">
        <f>IF(tbl2020POS[[#This Row],[LF]]&gt;=GAMES_TO_QUALIFY,1,0)</f>
        <v>#REF!</v>
      </c>
      <c r="AI615" s="279" t="e">
        <f>IF(tbl2020POS[[#This Row],[CF]]&gt;=GAMES_TO_QUALIFY,1,0)</f>
        <v>#REF!</v>
      </c>
      <c r="AJ615" s="279" t="e">
        <f>IF(tbl2020POS[[#This Row],[RF]]&gt;=GAMES_TO_QUALIFY,1,0)</f>
        <v>#REF!</v>
      </c>
      <c r="AK615" s="279" t="e">
        <f>IF(tbl2020POS[[#This Row],[OF]]&gt;=GAMES_TO_QUALIFY,1,IF(tbl2020POS[[#This Row],[PRIMPOS]]="OF",1,0))</f>
        <v>#REF!</v>
      </c>
      <c r="AL615" s="279" t="e">
        <f>IF(tbl2020POS[[#This Row],[DH]]&gt;=GAMES_TO_QUALIFY,1,IF(tbl2020POS[[#This Row],[PRIMPOS]]="DH",1,0))</f>
        <v>#REF!</v>
      </c>
      <c r="AM615" s="279" t="str" cm="1">
        <f t="array" aca="1" ref="AM6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5" s="280" t="str">
        <f>IFERROR(LEFT(tbl2020POS[[#This Row],[POSROUGH]],LEN(tbl2020POS[[#This Row],[POSROUGH]])-1),"")</f>
        <v/>
      </c>
      <c r="AP61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6" spans="1:42" x14ac:dyDescent="0.3">
      <c r="A616" s="277">
        <v>613</v>
      </c>
      <c r="B616" t="s">
        <v>21175</v>
      </c>
      <c r="C616" s="277">
        <v>24</v>
      </c>
      <c r="D616" s="278" t="s">
        <v>1416</v>
      </c>
      <c r="E616" s="277">
        <v>2</v>
      </c>
      <c r="F616" s="277">
        <v>5</v>
      </c>
      <c r="G616" s="277">
        <v>5</v>
      </c>
      <c r="H616" s="277">
        <v>0</v>
      </c>
      <c r="I616" s="277">
        <v>5</v>
      </c>
      <c r="J616" s="277">
        <v>5</v>
      </c>
      <c r="K616" s="277">
        <v>0</v>
      </c>
      <c r="L616" s="277">
        <v>0</v>
      </c>
      <c r="M616" s="277">
        <v>0</v>
      </c>
      <c r="N616" s="277">
        <v>0</v>
      </c>
      <c r="O616" s="277">
        <v>0</v>
      </c>
      <c r="P616" s="277">
        <v>0</v>
      </c>
      <c r="Q616" s="277">
        <v>0</v>
      </c>
      <c r="R616" s="277">
        <v>0</v>
      </c>
      <c r="S616" s="277">
        <v>0</v>
      </c>
      <c r="T616" s="277">
        <v>0</v>
      </c>
      <c r="U616" s="277">
        <v>0</v>
      </c>
      <c r="V616" s="277">
        <v>0</v>
      </c>
      <c r="W616" s="279" t="e">
        <f t="shared" si="9"/>
        <v>#REF!</v>
      </c>
      <c r="X616" s="279" t="s">
        <v>21948</v>
      </c>
      <c r="Y6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6" s="279">
        <f>IF(MAX(tbl2020POS[[#This Row],[P]:[PR]])=tbl2020POS[[#This Row],[P]],1,0)</f>
        <v>1</v>
      </c>
      <c r="AA616" s="279">
        <f>IF(tbl2020POS[[#This Row],[QUALP]]=1,IF(tbl2020POS[[#This Row],[GS]]&gt;=GS_TO_QUALIFY,1,0),0)</f>
        <v>0</v>
      </c>
      <c r="AB616" s="279">
        <f>IF(tbl2020POS[[#This Row],[QUALP]]=1,IF(tbl2020POS[[#This Row],[G]]-tbl2020POS[[#This Row],[GS]]&gt;=RP_APP_TO_QUALIFY,1,0),0)</f>
        <v>0</v>
      </c>
      <c r="AC616" s="279" t="e">
        <f>IF(tbl2020POS[[#This Row],[C]]&gt;=GAMES_TO_QUALIFY,1,IF(tbl2020POS[[#This Row],[PRIMPOS]]="C",1,0))</f>
        <v>#REF!</v>
      </c>
      <c r="AD616" s="279" t="e">
        <f>IF(tbl2020POS[[#This Row],[1B]]&gt;=GAMES_TO_QUALIFY,1,IF(tbl2020POS[[#This Row],[PRIMPOS]]="1B",1,0))</f>
        <v>#REF!</v>
      </c>
      <c r="AE616" s="279" t="e">
        <f>IF(tbl2020POS[[#This Row],[2B]]&gt;=GAMES_TO_QUALIFY,1,IF(tbl2020POS[[#This Row],[PRIMPOS]]="2B",1,0))</f>
        <v>#REF!</v>
      </c>
      <c r="AF616" s="279" t="e">
        <f>IF(tbl2020POS[[#This Row],[3B]]&gt;=GAMES_TO_QUALIFY,1,IF(tbl2020POS[[#This Row],[PRIMPOS]]="3B",1,0))</f>
        <v>#REF!</v>
      </c>
      <c r="AG616" s="279" t="e">
        <f>IF(tbl2020POS[[#This Row],[SS]]&gt;=GAMES_TO_QUALIFY,1,IF(tbl2020POS[[#This Row],[PRIMPOS]]="SS",1,0))</f>
        <v>#REF!</v>
      </c>
      <c r="AH616" s="279" t="e">
        <f>IF(tbl2020POS[[#This Row],[LF]]&gt;=GAMES_TO_QUALIFY,1,0)</f>
        <v>#REF!</v>
      </c>
      <c r="AI616" s="279" t="e">
        <f>IF(tbl2020POS[[#This Row],[CF]]&gt;=GAMES_TO_QUALIFY,1,0)</f>
        <v>#REF!</v>
      </c>
      <c r="AJ616" s="279" t="e">
        <f>IF(tbl2020POS[[#This Row],[RF]]&gt;=GAMES_TO_QUALIFY,1,0)</f>
        <v>#REF!</v>
      </c>
      <c r="AK616" s="279" t="e">
        <f>IF(tbl2020POS[[#This Row],[OF]]&gt;=GAMES_TO_QUALIFY,1,IF(tbl2020POS[[#This Row],[PRIMPOS]]="OF",1,0))</f>
        <v>#REF!</v>
      </c>
      <c r="AL616" s="279" t="e">
        <f>IF(tbl2020POS[[#This Row],[DH]]&gt;=GAMES_TO_QUALIFY,1,IF(tbl2020POS[[#This Row],[PRIMPOS]]="DH",1,0))</f>
        <v>#REF!</v>
      </c>
      <c r="AM616" s="279" t="str" cm="1">
        <f t="array" aca="1" ref="AM6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6" s="280" t="str">
        <f>IFERROR(LEFT(tbl2020POS[[#This Row],[POSROUGH]],LEN(tbl2020POS[[#This Row],[POSROUGH]])-1),"")</f>
        <v/>
      </c>
      <c r="AP61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7" spans="1:42" x14ac:dyDescent="0.3">
      <c r="A617" s="277">
        <v>614</v>
      </c>
      <c r="B617" t="s">
        <v>21176</v>
      </c>
      <c r="C617" s="277">
        <v>26</v>
      </c>
      <c r="D617" s="278" t="s">
        <v>1398</v>
      </c>
      <c r="E617" s="277">
        <v>2</v>
      </c>
      <c r="F617" s="277">
        <v>4</v>
      </c>
      <c r="G617" s="277">
        <v>0</v>
      </c>
      <c r="H617" s="277">
        <v>1</v>
      </c>
      <c r="I617" s="277">
        <v>4</v>
      </c>
      <c r="J617" s="277">
        <v>4</v>
      </c>
      <c r="K617" s="277">
        <v>0</v>
      </c>
      <c r="L617" s="277">
        <v>0</v>
      </c>
      <c r="M617" s="277">
        <v>0</v>
      </c>
      <c r="N617" s="277">
        <v>0</v>
      </c>
      <c r="O617" s="277">
        <v>0</v>
      </c>
      <c r="P617" s="277">
        <v>0</v>
      </c>
      <c r="Q617" s="277">
        <v>0</v>
      </c>
      <c r="R617" s="277">
        <v>0</v>
      </c>
      <c r="S617" s="277">
        <v>0</v>
      </c>
      <c r="T617" s="277">
        <v>0</v>
      </c>
      <c r="U617" s="277">
        <v>0</v>
      </c>
      <c r="V617" s="277">
        <v>0</v>
      </c>
      <c r="W617" s="279" t="e">
        <f t="shared" si="9"/>
        <v>#REF!</v>
      </c>
      <c r="X617" s="279" t="s">
        <v>21949</v>
      </c>
      <c r="Y6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7" s="279">
        <f>IF(MAX(tbl2020POS[[#This Row],[P]:[PR]])=tbl2020POS[[#This Row],[P]],1,0)</f>
        <v>1</v>
      </c>
      <c r="AA617" s="279">
        <f>IF(tbl2020POS[[#This Row],[QUALP]]=1,IF(tbl2020POS[[#This Row],[GS]]&gt;=GS_TO_QUALIFY,1,0),0)</f>
        <v>0</v>
      </c>
      <c r="AB617" s="279">
        <f>IF(tbl2020POS[[#This Row],[QUALP]]=1,IF(tbl2020POS[[#This Row],[G]]-tbl2020POS[[#This Row],[GS]]&gt;=RP_APP_TO_QUALIFY,1,0),0)</f>
        <v>0</v>
      </c>
      <c r="AC617" s="279" t="e">
        <f>IF(tbl2020POS[[#This Row],[C]]&gt;=GAMES_TO_QUALIFY,1,IF(tbl2020POS[[#This Row],[PRIMPOS]]="C",1,0))</f>
        <v>#REF!</v>
      </c>
      <c r="AD617" s="279" t="e">
        <f>IF(tbl2020POS[[#This Row],[1B]]&gt;=GAMES_TO_QUALIFY,1,IF(tbl2020POS[[#This Row],[PRIMPOS]]="1B",1,0))</f>
        <v>#REF!</v>
      </c>
      <c r="AE617" s="279" t="e">
        <f>IF(tbl2020POS[[#This Row],[2B]]&gt;=GAMES_TO_QUALIFY,1,IF(tbl2020POS[[#This Row],[PRIMPOS]]="2B",1,0))</f>
        <v>#REF!</v>
      </c>
      <c r="AF617" s="279" t="e">
        <f>IF(tbl2020POS[[#This Row],[3B]]&gt;=GAMES_TO_QUALIFY,1,IF(tbl2020POS[[#This Row],[PRIMPOS]]="3B",1,0))</f>
        <v>#REF!</v>
      </c>
      <c r="AG617" s="279" t="e">
        <f>IF(tbl2020POS[[#This Row],[SS]]&gt;=GAMES_TO_QUALIFY,1,IF(tbl2020POS[[#This Row],[PRIMPOS]]="SS",1,0))</f>
        <v>#REF!</v>
      </c>
      <c r="AH617" s="279" t="e">
        <f>IF(tbl2020POS[[#This Row],[LF]]&gt;=GAMES_TO_QUALIFY,1,0)</f>
        <v>#REF!</v>
      </c>
      <c r="AI617" s="279" t="e">
        <f>IF(tbl2020POS[[#This Row],[CF]]&gt;=GAMES_TO_QUALIFY,1,0)</f>
        <v>#REF!</v>
      </c>
      <c r="AJ617" s="279" t="e">
        <f>IF(tbl2020POS[[#This Row],[RF]]&gt;=GAMES_TO_QUALIFY,1,0)</f>
        <v>#REF!</v>
      </c>
      <c r="AK617" s="279" t="e">
        <f>IF(tbl2020POS[[#This Row],[OF]]&gt;=GAMES_TO_QUALIFY,1,IF(tbl2020POS[[#This Row],[PRIMPOS]]="OF",1,0))</f>
        <v>#REF!</v>
      </c>
      <c r="AL617" s="279" t="e">
        <f>IF(tbl2020POS[[#This Row],[DH]]&gt;=GAMES_TO_QUALIFY,1,IF(tbl2020POS[[#This Row],[PRIMPOS]]="DH",1,0))</f>
        <v>#REF!</v>
      </c>
      <c r="AM617" s="279" t="str" cm="1">
        <f t="array" aca="1" ref="AM6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7" s="280" t="str">
        <f>IFERROR(LEFT(tbl2020POS[[#This Row],[POSROUGH]],LEN(tbl2020POS[[#This Row],[POSROUGH]])-1),"")</f>
        <v/>
      </c>
      <c r="AP61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8" spans="1:42" x14ac:dyDescent="0.3">
      <c r="A618" s="277">
        <v>615</v>
      </c>
      <c r="B618" t="s">
        <v>21177</v>
      </c>
      <c r="C618" s="277">
        <v>25</v>
      </c>
      <c r="D618" s="278" t="s">
        <v>1531</v>
      </c>
      <c r="E618" s="277">
        <v>5</v>
      </c>
      <c r="F618" s="277">
        <v>39</v>
      </c>
      <c r="G618" s="277">
        <v>35</v>
      </c>
      <c r="H618" s="277">
        <v>39</v>
      </c>
      <c r="I618" s="277">
        <v>38</v>
      </c>
      <c r="J618" s="277">
        <v>1</v>
      </c>
      <c r="K618" s="277">
        <v>38</v>
      </c>
      <c r="L618" s="277">
        <v>0</v>
      </c>
      <c r="M618" s="277">
        <v>0</v>
      </c>
      <c r="N618" s="277">
        <v>0</v>
      </c>
      <c r="O618" s="277">
        <v>0</v>
      </c>
      <c r="P618" s="277">
        <v>0</v>
      </c>
      <c r="Q618" s="277">
        <v>0</v>
      </c>
      <c r="R618" s="277">
        <v>0</v>
      </c>
      <c r="S618" s="277">
        <v>0</v>
      </c>
      <c r="T618" s="277">
        <v>1</v>
      </c>
      <c r="U618" s="277">
        <v>2</v>
      </c>
      <c r="V618" s="277">
        <v>0</v>
      </c>
      <c r="W618" s="279" t="e">
        <f t="shared" si="9"/>
        <v>#REF!</v>
      </c>
      <c r="X618" s="279" t="s">
        <v>12799</v>
      </c>
      <c r="Y6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18" s="279">
        <f>IF(MAX(tbl2020POS[[#This Row],[P]:[PR]])=tbl2020POS[[#This Row],[P]],1,0)</f>
        <v>0</v>
      </c>
      <c r="AA618" s="279">
        <f>IF(tbl2020POS[[#This Row],[QUALP]]=1,IF(tbl2020POS[[#This Row],[GS]]&gt;=GS_TO_QUALIFY,1,0),0)</f>
        <v>0</v>
      </c>
      <c r="AB618" s="279">
        <f>IF(tbl2020POS[[#This Row],[QUALP]]=1,IF(tbl2020POS[[#This Row],[G]]-tbl2020POS[[#This Row],[GS]]&gt;=RP_APP_TO_QUALIFY,1,0),0)</f>
        <v>0</v>
      </c>
      <c r="AC618" s="279" t="e">
        <f>IF(tbl2020POS[[#This Row],[C]]&gt;=GAMES_TO_QUALIFY,1,IF(tbl2020POS[[#This Row],[PRIMPOS]]="C",1,0))</f>
        <v>#REF!</v>
      </c>
      <c r="AD618" s="279" t="e">
        <f>IF(tbl2020POS[[#This Row],[1B]]&gt;=GAMES_TO_QUALIFY,1,IF(tbl2020POS[[#This Row],[PRIMPOS]]="1B",1,0))</f>
        <v>#REF!</v>
      </c>
      <c r="AE618" s="279" t="e">
        <f>IF(tbl2020POS[[#This Row],[2B]]&gt;=GAMES_TO_QUALIFY,1,IF(tbl2020POS[[#This Row],[PRIMPOS]]="2B",1,0))</f>
        <v>#REF!</v>
      </c>
      <c r="AF618" s="279" t="e">
        <f>IF(tbl2020POS[[#This Row],[3B]]&gt;=GAMES_TO_QUALIFY,1,IF(tbl2020POS[[#This Row],[PRIMPOS]]="3B",1,0))</f>
        <v>#REF!</v>
      </c>
      <c r="AG618" s="279" t="e">
        <f>IF(tbl2020POS[[#This Row],[SS]]&gt;=GAMES_TO_QUALIFY,1,IF(tbl2020POS[[#This Row],[PRIMPOS]]="SS",1,0))</f>
        <v>#REF!</v>
      </c>
      <c r="AH618" s="279" t="e">
        <f>IF(tbl2020POS[[#This Row],[LF]]&gt;=GAMES_TO_QUALIFY,1,0)</f>
        <v>#REF!</v>
      </c>
      <c r="AI618" s="279" t="e">
        <f>IF(tbl2020POS[[#This Row],[CF]]&gt;=GAMES_TO_QUALIFY,1,0)</f>
        <v>#REF!</v>
      </c>
      <c r="AJ618" s="279" t="e">
        <f>IF(tbl2020POS[[#This Row],[RF]]&gt;=GAMES_TO_QUALIFY,1,0)</f>
        <v>#REF!</v>
      </c>
      <c r="AK618" s="279" t="e">
        <f>IF(tbl2020POS[[#This Row],[OF]]&gt;=GAMES_TO_QUALIFY,1,IF(tbl2020POS[[#This Row],[PRIMPOS]]="OF",1,0))</f>
        <v>#REF!</v>
      </c>
      <c r="AL618" s="279" t="e">
        <f>IF(tbl2020POS[[#This Row],[DH]]&gt;=GAMES_TO_QUALIFY,1,IF(tbl2020POS[[#This Row],[PRIMPOS]]="DH",1,0))</f>
        <v>#REF!</v>
      </c>
      <c r="AM618" s="279" t="e" cm="1">
        <f t="array" aca="1" ref="AM6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8" s="280" t="str">
        <f>IFERROR(LEFT(tbl2020POS[[#This Row],[POSROUGH]],LEN(tbl2020POS[[#This Row],[POSROUGH]])-1),"")</f>
        <v/>
      </c>
      <c r="AP61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19" spans="1:42" x14ac:dyDescent="0.3">
      <c r="A619" s="277">
        <v>616</v>
      </c>
      <c r="B619" t="s">
        <v>21178</v>
      </c>
      <c r="C619" s="277">
        <v>32</v>
      </c>
      <c r="D619" s="278" t="s">
        <v>1379</v>
      </c>
      <c r="E619" s="277">
        <v>9</v>
      </c>
      <c r="F619" s="277">
        <v>12</v>
      </c>
      <c r="G619" s="277">
        <v>1</v>
      </c>
      <c r="H619" s="277">
        <v>0</v>
      </c>
      <c r="I619" s="277">
        <v>12</v>
      </c>
      <c r="J619" s="277">
        <v>12</v>
      </c>
      <c r="K619" s="277">
        <v>0</v>
      </c>
      <c r="L619" s="277">
        <v>0</v>
      </c>
      <c r="M619" s="277">
        <v>0</v>
      </c>
      <c r="N619" s="277">
        <v>0</v>
      </c>
      <c r="O619" s="277">
        <v>0</v>
      </c>
      <c r="P619" s="277">
        <v>0</v>
      </c>
      <c r="Q619" s="277">
        <v>0</v>
      </c>
      <c r="R619" s="277">
        <v>0</v>
      </c>
      <c r="S619" s="277">
        <v>0</v>
      </c>
      <c r="T619" s="277">
        <v>0</v>
      </c>
      <c r="U619" s="277">
        <v>0</v>
      </c>
      <c r="V619" s="277">
        <v>0</v>
      </c>
      <c r="W619" s="279" t="e">
        <f t="shared" si="9"/>
        <v>#REF!</v>
      </c>
      <c r="X619" s="279" t="s">
        <v>2365</v>
      </c>
      <c r="Y6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9" s="279">
        <f>IF(MAX(tbl2020POS[[#This Row],[P]:[PR]])=tbl2020POS[[#This Row],[P]],1,0)</f>
        <v>1</v>
      </c>
      <c r="AA619" s="279">
        <f>IF(tbl2020POS[[#This Row],[QUALP]]=1,IF(tbl2020POS[[#This Row],[GS]]&gt;=GS_TO_QUALIFY,1,0),0)</f>
        <v>0</v>
      </c>
      <c r="AB619" s="279">
        <f>IF(tbl2020POS[[#This Row],[QUALP]]=1,IF(tbl2020POS[[#This Row],[G]]-tbl2020POS[[#This Row],[GS]]&gt;=RP_APP_TO_QUALIFY,1,0),0)</f>
        <v>1</v>
      </c>
      <c r="AC619" s="279" t="e">
        <f>IF(tbl2020POS[[#This Row],[C]]&gt;=GAMES_TO_QUALIFY,1,IF(tbl2020POS[[#This Row],[PRIMPOS]]="C",1,0))</f>
        <v>#REF!</v>
      </c>
      <c r="AD619" s="279" t="e">
        <f>IF(tbl2020POS[[#This Row],[1B]]&gt;=GAMES_TO_QUALIFY,1,IF(tbl2020POS[[#This Row],[PRIMPOS]]="1B",1,0))</f>
        <v>#REF!</v>
      </c>
      <c r="AE619" s="279" t="e">
        <f>IF(tbl2020POS[[#This Row],[2B]]&gt;=GAMES_TO_QUALIFY,1,IF(tbl2020POS[[#This Row],[PRIMPOS]]="2B",1,0))</f>
        <v>#REF!</v>
      </c>
      <c r="AF619" s="279" t="e">
        <f>IF(tbl2020POS[[#This Row],[3B]]&gt;=GAMES_TO_QUALIFY,1,IF(tbl2020POS[[#This Row],[PRIMPOS]]="3B",1,0))</f>
        <v>#REF!</v>
      </c>
      <c r="AG619" s="279" t="e">
        <f>IF(tbl2020POS[[#This Row],[SS]]&gt;=GAMES_TO_QUALIFY,1,IF(tbl2020POS[[#This Row],[PRIMPOS]]="SS",1,0))</f>
        <v>#REF!</v>
      </c>
      <c r="AH619" s="279" t="e">
        <f>IF(tbl2020POS[[#This Row],[LF]]&gt;=GAMES_TO_QUALIFY,1,0)</f>
        <v>#REF!</v>
      </c>
      <c r="AI619" s="279" t="e">
        <f>IF(tbl2020POS[[#This Row],[CF]]&gt;=GAMES_TO_QUALIFY,1,0)</f>
        <v>#REF!</v>
      </c>
      <c r="AJ619" s="279" t="e">
        <f>IF(tbl2020POS[[#This Row],[RF]]&gt;=GAMES_TO_QUALIFY,1,0)</f>
        <v>#REF!</v>
      </c>
      <c r="AK619" s="279" t="e">
        <f>IF(tbl2020POS[[#This Row],[OF]]&gt;=GAMES_TO_QUALIFY,1,IF(tbl2020POS[[#This Row],[PRIMPOS]]="OF",1,0))</f>
        <v>#REF!</v>
      </c>
      <c r="AL619" s="279" t="e">
        <f>IF(tbl2020POS[[#This Row],[DH]]&gt;=GAMES_TO_QUALIFY,1,IF(tbl2020POS[[#This Row],[PRIMPOS]]="DH",1,0))</f>
        <v>#REF!</v>
      </c>
      <c r="AM619" s="279" t="str" cm="1">
        <f t="array" aca="1" ref="AM6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9" s="280" t="str">
        <f>IFERROR(LEFT(tbl2020POS[[#This Row],[POSROUGH]],LEN(tbl2020POS[[#This Row],[POSROUGH]])-1),"")</f>
        <v/>
      </c>
      <c r="AP61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20" spans="1:42" x14ac:dyDescent="0.3">
      <c r="A620" s="277">
        <v>617</v>
      </c>
      <c r="B620" t="s">
        <v>21179</v>
      </c>
      <c r="C620" s="277">
        <v>31</v>
      </c>
      <c r="D620" s="278" t="s">
        <v>1531</v>
      </c>
      <c r="E620" s="277">
        <v>2</v>
      </c>
      <c r="F620" s="277">
        <v>5</v>
      </c>
      <c r="G620" s="277">
        <v>5</v>
      </c>
      <c r="H620" s="277">
        <v>0</v>
      </c>
      <c r="I620" s="277">
        <v>5</v>
      </c>
      <c r="J620" s="277">
        <v>5</v>
      </c>
      <c r="K620" s="277">
        <v>0</v>
      </c>
      <c r="L620" s="277">
        <v>0</v>
      </c>
      <c r="M620" s="277">
        <v>0</v>
      </c>
      <c r="N620" s="277">
        <v>0</v>
      </c>
      <c r="O620" s="277">
        <v>0</v>
      </c>
      <c r="P620" s="277">
        <v>0</v>
      </c>
      <c r="Q620" s="277">
        <v>0</v>
      </c>
      <c r="R620" s="277">
        <v>0</v>
      </c>
      <c r="S620" s="277">
        <v>0</v>
      </c>
      <c r="T620" s="277">
        <v>0</v>
      </c>
      <c r="U620" s="277">
        <v>0</v>
      </c>
      <c r="V620" s="277">
        <v>0</v>
      </c>
      <c r="W620" s="279" t="e">
        <f t="shared" si="9"/>
        <v>#REF!</v>
      </c>
      <c r="X620" s="279" t="s">
        <v>15242</v>
      </c>
      <c r="Y6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0" s="279">
        <f>IF(MAX(tbl2020POS[[#This Row],[P]:[PR]])=tbl2020POS[[#This Row],[P]],1,0)</f>
        <v>1</v>
      </c>
      <c r="AA620" s="279">
        <f>IF(tbl2020POS[[#This Row],[QUALP]]=1,IF(tbl2020POS[[#This Row],[GS]]&gt;=GS_TO_QUALIFY,1,0),0)</f>
        <v>0</v>
      </c>
      <c r="AB620" s="279">
        <f>IF(tbl2020POS[[#This Row],[QUALP]]=1,IF(tbl2020POS[[#This Row],[G]]-tbl2020POS[[#This Row],[GS]]&gt;=RP_APP_TO_QUALIFY,1,0),0)</f>
        <v>0</v>
      </c>
      <c r="AC620" s="279" t="e">
        <f>IF(tbl2020POS[[#This Row],[C]]&gt;=GAMES_TO_QUALIFY,1,IF(tbl2020POS[[#This Row],[PRIMPOS]]="C",1,0))</f>
        <v>#REF!</v>
      </c>
      <c r="AD620" s="279" t="e">
        <f>IF(tbl2020POS[[#This Row],[1B]]&gt;=GAMES_TO_QUALIFY,1,IF(tbl2020POS[[#This Row],[PRIMPOS]]="1B",1,0))</f>
        <v>#REF!</v>
      </c>
      <c r="AE620" s="279" t="e">
        <f>IF(tbl2020POS[[#This Row],[2B]]&gt;=GAMES_TO_QUALIFY,1,IF(tbl2020POS[[#This Row],[PRIMPOS]]="2B",1,0))</f>
        <v>#REF!</v>
      </c>
      <c r="AF620" s="279" t="e">
        <f>IF(tbl2020POS[[#This Row],[3B]]&gt;=GAMES_TO_QUALIFY,1,IF(tbl2020POS[[#This Row],[PRIMPOS]]="3B",1,0))</f>
        <v>#REF!</v>
      </c>
      <c r="AG620" s="279" t="e">
        <f>IF(tbl2020POS[[#This Row],[SS]]&gt;=GAMES_TO_QUALIFY,1,IF(tbl2020POS[[#This Row],[PRIMPOS]]="SS",1,0))</f>
        <v>#REF!</v>
      </c>
      <c r="AH620" s="279" t="e">
        <f>IF(tbl2020POS[[#This Row],[LF]]&gt;=GAMES_TO_QUALIFY,1,0)</f>
        <v>#REF!</v>
      </c>
      <c r="AI620" s="279" t="e">
        <f>IF(tbl2020POS[[#This Row],[CF]]&gt;=GAMES_TO_QUALIFY,1,0)</f>
        <v>#REF!</v>
      </c>
      <c r="AJ620" s="279" t="e">
        <f>IF(tbl2020POS[[#This Row],[RF]]&gt;=GAMES_TO_QUALIFY,1,0)</f>
        <v>#REF!</v>
      </c>
      <c r="AK620" s="279" t="e">
        <f>IF(tbl2020POS[[#This Row],[OF]]&gt;=GAMES_TO_QUALIFY,1,IF(tbl2020POS[[#This Row],[PRIMPOS]]="OF",1,0))</f>
        <v>#REF!</v>
      </c>
      <c r="AL620" s="279" t="e">
        <f>IF(tbl2020POS[[#This Row],[DH]]&gt;=GAMES_TO_QUALIFY,1,IF(tbl2020POS[[#This Row],[PRIMPOS]]="DH",1,0))</f>
        <v>#REF!</v>
      </c>
      <c r="AM620" s="279" t="str" cm="1">
        <f t="array" aca="1" ref="AM6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0" s="280" t="str">
        <f>IFERROR(LEFT(tbl2020POS[[#This Row],[POSROUGH]],LEN(tbl2020POS[[#This Row],[POSROUGH]])-1),"")</f>
        <v/>
      </c>
      <c r="AP62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21" spans="1:42" x14ac:dyDescent="0.3">
      <c r="A621" s="277">
        <v>618</v>
      </c>
      <c r="B621" t="s">
        <v>21180</v>
      </c>
      <c r="C621" s="277">
        <v>35</v>
      </c>
      <c r="D621" s="278" t="s">
        <v>1526</v>
      </c>
      <c r="E621" s="277">
        <v>15</v>
      </c>
      <c r="F621" s="277">
        <v>43</v>
      </c>
      <c r="G621" s="277">
        <v>30</v>
      </c>
      <c r="H621" s="277">
        <v>43</v>
      </c>
      <c r="I621" s="277">
        <v>1</v>
      </c>
      <c r="J621" s="277">
        <v>0</v>
      </c>
      <c r="K621" s="277">
        <v>0</v>
      </c>
      <c r="L621" s="277">
        <v>0</v>
      </c>
      <c r="M621" s="277">
        <v>0</v>
      </c>
      <c r="N621" s="277">
        <v>0</v>
      </c>
      <c r="O621" s="277">
        <v>0</v>
      </c>
      <c r="P621" s="277">
        <v>1</v>
      </c>
      <c r="Q621" s="277">
        <v>0</v>
      </c>
      <c r="R621" s="277">
        <v>0</v>
      </c>
      <c r="S621" s="277">
        <v>1</v>
      </c>
      <c r="T621" s="277">
        <v>33</v>
      </c>
      <c r="U621" s="277">
        <v>13</v>
      </c>
      <c r="V621" s="277">
        <v>0</v>
      </c>
      <c r="W621" s="279" t="e">
        <f t="shared" si="9"/>
        <v>#REF!</v>
      </c>
      <c r="X621" s="279" t="s">
        <v>2366</v>
      </c>
      <c r="Y6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621" s="279">
        <f>IF(MAX(tbl2020POS[[#This Row],[P]:[PR]])=tbl2020POS[[#This Row],[P]],1,0)</f>
        <v>0</v>
      </c>
      <c r="AA621" s="279">
        <f>IF(tbl2020POS[[#This Row],[QUALP]]=1,IF(tbl2020POS[[#This Row],[GS]]&gt;=GS_TO_QUALIFY,1,0),0)</f>
        <v>0</v>
      </c>
      <c r="AB621" s="279">
        <f>IF(tbl2020POS[[#This Row],[QUALP]]=1,IF(tbl2020POS[[#This Row],[G]]-tbl2020POS[[#This Row],[GS]]&gt;=RP_APP_TO_QUALIFY,1,0),0)</f>
        <v>0</v>
      </c>
      <c r="AC621" s="279" t="e">
        <f>IF(tbl2020POS[[#This Row],[C]]&gt;=GAMES_TO_QUALIFY,1,IF(tbl2020POS[[#This Row],[PRIMPOS]]="C",1,0))</f>
        <v>#REF!</v>
      </c>
      <c r="AD621" s="279" t="e">
        <f>IF(tbl2020POS[[#This Row],[1B]]&gt;=GAMES_TO_QUALIFY,1,IF(tbl2020POS[[#This Row],[PRIMPOS]]="1B",1,0))</f>
        <v>#REF!</v>
      </c>
      <c r="AE621" s="279" t="e">
        <f>IF(tbl2020POS[[#This Row],[2B]]&gt;=GAMES_TO_QUALIFY,1,IF(tbl2020POS[[#This Row],[PRIMPOS]]="2B",1,0))</f>
        <v>#REF!</v>
      </c>
      <c r="AF621" s="279" t="e">
        <f>IF(tbl2020POS[[#This Row],[3B]]&gt;=GAMES_TO_QUALIFY,1,IF(tbl2020POS[[#This Row],[PRIMPOS]]="3B",1,0))</f>
        <v>#REF!</v>
      </c>
      <c r="AG621" s="279" t="e">
        <f>IF(tbl2020POS[[#This Row],[SS]]&gt;=GAMES_TO_QUALIFY,1,IF(tbl2020POS[[#This Row],[PRIMPOS]]="SS",1,0))</f>
        <v>#REF!</v>
      </c>
      <c r="AH621" s="279" t="e">
        <f>IF(tbl2020POS[[#This Row],[LF]]&gt;=GAMES_TO_QUALIFY,1,0)</f>
        <v>#REF!</v>
      </c>
      <c r="AI621" s="279" t="e">
        <f>IF(tbl2020POS[[#This Row],[CF]]&gt;=GAMES_TO_QUALIFY,1,0)</f>
        <v>#REF!</v>
      </c>
      <c r="AJ621" s="279" t="e">
        <f>IF(tbl2020POS[[#This Row],[RF]]&gt;=GAMES_TO_QUALIFY,1,0)</f>
        <v>#REF!</v>
      </c>
      <c r="AK621" s="279" t="e">
        <f>IF(tbl2020POS[[#This Row],[OF]]&gt;=GAMES_TO_QUALIFY,1,IF(tbl2020POS[[#This Row],[PRIMPOS]]="OF",1,0))</f>
        <v>#REF!</v>
      </c>
      <c r="AL621" s="279" t="e">
        <f>IF(tbl2020POS[[#This Row],[DH]]&gt;=GAMES_TO_QUALIFY,1,IF(tbl2020POS[[#This Row],[PRIMPOS]]="DH",1,0))</f>
        <v>#REF!</v>
      </c>
      <c r="AM621" s="279" t="e" cm="1">
        <f t="array" aca="1" ref="AM6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1" s="280" t="str">
        <f>IFERROR(LEFT(tbl2020POS[[#This Row],[POSROUGH]],LEN(tbl2020POS[[#This Row],[POSROUGH]])-1),"")</f>
        <v/>
      </c>
      <c r="AP62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2" spans="1:42" x14ac:dyDescent="0.3">
      <c r="A622" s="277">
        <v>619</v>
      </c>
      <c r="B622" t="s">
        <v>21181</v>
      </c>
      <c r="C622" s="277">
        <v>28</v>
      </c>
      <c r="D622" s="278" t="s">
        <v>1386</v>
      </c>
      <c r="E622" s="277">
        <v>5</v>
      </c>
      <c r="F622" s="277">
        <v>49</v>
      </c>
      <c r="G622" s="277">
        <v>32</v>
      </c>
      <c r="H622" s="277">
        <v>49</v>
      </c>
      <c r="I622" s="277">
        <v>46</v>
      </c>
      <c r="J622" s="277">
        <v>0</v>
      </c>
      <c r="K622" s="277">
        <v>0</v>
      </c>
      <c r="L622" s="277">
        <v>0</v>
      </c>
      <c r="M622" s="277">
        <v>43</v>
      </c>
      <c r="N622" s="277">
        <v>0</v>
      </c>
      <c r="O622" s="277">
        <v>0</v>
      </c>
      <c r="P622" s="277">
        <v>3</v>
      </c>
      <c r="Q622" s="277">
        <v>0</v>
      </c>
      <c r="R622" s="277">
        <v>0</v>
      </c>
      <c r="S622" s="277">
        <v>3</v>
      </c>
      <c r="T622" s="277">
        <v>2</v>
      </c>
      <c r="U622" s="277">
        <v>4</v>
      </c>
      <c r="V622" s="277">
        <v>5</v>
      </c>
      <c r="W622" s="279" t="e">
        <f t="shared" si="9"/>
        <v>#REF!</v>
      </c>
      <c r="X622" s="279" t="s">
        <v>14814</v>
      </c>
      <c r="Y6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22" s="279">
        <f>IF(MAX(tbl2020POS[[#This Row],[P]:[PR]])=tbl2020POS[[#This Row],[P]],1,0)</f>
        <v>0</v>
      </c>
      <c r="AA622" s="279">
        <f>IF(tbl2020POS[[#This Row],[QUALP]]=1,IF(tbl2020POS[[#This Row],[GS]]&gt;=GS_TO_QUALIFY,1,0),0)</f>
        <v>0</v>
      </c>
      <c r="AB622" s="279">
        <f>IF(tbl2020POS[[#This Row],[QUALP]]=1,IF(tbl2020POS[[#This Row],[G]]-tbl2020POS[[#This Row],[GS]]&gt;=RP_APP_TO_QUALIFY,1,0),0)</f>
        <v>0</v>
      </c>
      <c r="AC622" s="279" t="e">
        <f>IF(tbl2020POS[[#This Row],[C]]&gt;=GAMES_TO_QUALIFY,1,IF(tbl2020POS[[#This Row],[PRIMPOS]]="C",1,0))</f>
        <v>#REF!</v>
      </c>
      <c r="AD622" s="279" t="e">
        <f>IF(tbl2020POS[[#This Row],[1B]]&gt;=GAMES_TO_QUALIFY,1,IF(tbl2020POS[[#This Row],[PRIMPOS]]="1B",1,0))</f>
        <v>#REF!</v>
      </c>
      <c r="AE622" s="279" t="e">
        <f>IF(tbl2020POS[[#This Row],[2B]]&gt;=GAMES_TO_QUALIFY,1,IF(tbl2020POS[[#This Row],[PRIMPOS]]="2B",1,0))</f>
        <v>#REF!</v>
      </c>
      <c r="AF622" s="279" t="e">
        <f>IF(tbl2020POS[[#This Row],[3B]]&gt;=GAMES_TO_QUALIFY,1,IF(tbl2020POS[[#This Row],[PRIMPOS]]="3B",1,0))</f>
        <v>#REF!</v>
      </c>
      <c r="AG622" s="279" t="e">
        <f>IF(tbl2020POS[[#This Row],[SS]]&gt;=GAMES_TO_QUALIFY,1,IF(tbl2020POS[[#This Row],[PRIMPOS]]="SS",1,0))</f>
        <v>#REF!</v>
      </c>
      <c r="AH622" s="279" t="e">
        <f>IF(tbl2020POS[[#This Row],[LF]]&gt;=GAMES_TO_QUALIFY,1,0)</f>
        <v>#REF!</v>
      </c>
      <c r="AI622" s="279" t="e">
        <f>IF(tbl2020POS[[#This Row],[CF]]&gt;=GAMES_TO_QUALIFY,1,0)</f>
        <v>#REF!</v>
      </c>
      <c r="AJ622" s="279" t="e">
        <f>IF(tbl2020POS[[#This Row],[RF]]&gt;=GAMES_TO_QUALIFY,1,0)</f>
        <v>#REF!</v>
      </c>
      <c r="AK622" s="279" t="e">
        <f>IF(tbl2020POS[[#This Row],[OF]]&gt;=GAMES_TO_QUALIFY,1,IF(tbl2020POS[[#This Row],[PRIMPOS]]="OF",1,0))</f>
        <v>#REF!</v>
      </c>
      <c r="AL622" s="279" t="e">
        <f>IF(tbl2020POS[[#This Row],[DH]]&gt;=GAMES_TO_QUALIFY,1,IF(tbl2020POS[[#This Row],[PRIMPOS]]="DH",1,0))</f>
        <v>#REF!</v>
      </c>
      <c r="AM622" s="279" t="e" cm="1">
        <f t="array" aca="1" ref="AM6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2" s="280" t="str">
        <f>IFERROR(LEFT(tbl2020POS[[#This Row],[POSROUGH]],LEN(tbl2020POS[[#This Row],[POSROUGH]])-1),"")</f>
        <v/>
      </c>
      <c r="AP62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3" spans="1:42" x14ac:dyDescent="0.3">
      <c r="A623" s="277">
        <v>620</v>
      </c>
      <c r="B623" t="s">
        <v>21182</v>
      </c>
      <c r="C623" s="277">
        <v>36</v>
      </c>
      <c r="D623" s="278" t="s">
        <v>20628</v>
      </c>
      <c r="E623" s="277">
        <v>15</v>
      </c>
      <c r="F623" s="277">
        <v>25</v>
      </c>
      <c r="G623" s="277">
        <v>25</v>
      </c>
      <c r="H623" s="277">
        <v>25</v>
      </c>
      <c r="I623" s="277">
        <v>6</v>
      </c>
      <c r="J623" s="277">
        <v>0</v>
      </c>
      <c r="K623" s="277">
        <v>0</v>
      </c>
      <c r="L623" s="277">
        <v>6</v>
      </c>
      <c r="M623" s="277">
        <v>0</v>
      </c>
      <c r="N623" s="277">
        <v>0</v>
      </c>
      <c r="O623" s="277">
        <v>0</v>
      </c>
      <c r="P623" s="277">
        <v>0</v>
      </c>
      <c r="Q623" s="277">
        <v>0</v>
      </c>
      <c r="R623" s="277">
        <v>0</v>
      </c>
      <c r="S623" s="277">
        <v>0</v>
      </c>
      <c r="T623" s="277">
        <v>19</v>
      </c>
      <c r="U623" s="277">
        <v>0</v>
      </c>
      <c r="V623" s="277">
        <v>0</v>
      </c>
      <c r="W623" s="279" t="e">
        <f t="shared" si="9"/>
        <v>#REF!</v>
      </c>
      <c r="X623" s="279" t="s">
        <v>2368</v>
      </c>
      <c r="Y6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623" s="279">
        <f>IF(MAX(tbl2020POS[[#This Row],[P]:[PR]])=tbl2020POS[[#This Row],[P]],1,0)</f>
        <v>0</v>
      </c>
      <c r="AA623" s="279">
        <f>IF(tbl2020POS[[#This Row],[QUALP]]=1,IF(tbl2020POS[[#This Row],[GS]]&gt;=GS_TO_QUALIFY,1,0),0)</f>
        <v>0</v>
      </c>
      <c r="AB623" s="279">
        <f>IF(tbl2020POS[[#This Row],[QUALP]]=1,IF(tbl2020POS[[#This Row],[G]]-tbl2020POS[[#This Row],[GS]]&gt;=RP_APP_TO_QUALIFY,1,0),0)</f>
        <v>0</v>
      </c>
      <c r="AC623" s="279" t="e">
        <f>IF(tbl2020POS[[#This Row],[C]]&gt;=GAMES_TO_QUALIFY,1,IF(tbl2020POS[[#This Row],[PRIMPOS]]="C",1,0))</f>
        <v>#REF!</v>
      </c>
      <c r="AD623" s="279" t="e">
        <f>IF(tbl2020POS[[#This Row],[1B]]&gt;=GAMES_TO_QUALIFY,1,IF(tbl2020POS[[#This Row],[PRIMPOS]]="1B",1,0))</f>
        <v>#REF!</v>
      </c>
      <c r="AE623" s="279" t="e">
        <f>IF(tbl2020POS[[#This Row],[2B]]&gt;=GAMES_TO_QUALIFY,1,IF(tbl2020POS[[#This Row],[PRIMPOS]]="2B",1,0))</f>
        <v>#REF!</v>
      </c>
      <c r="AF623" s="279" t="e">
        <f>IF(tbl2020POS[[#This Row],[3B]]&gt;=GAMES_TO_QUALIFY,1,IF(tbl2020POS[[#This Row],[PRIMPOS]]="3B",1,0))</f>
        <v>#REF!</v>
      </c>
      <c r="AG623" s="279" t="e">
        <f>IF(tbl2020POS[[#This Row],[SS]]&gt;=GAMES_TO_QUALIFY,1,IF(tbl2020POS[[#This Row],[PRIMPOS]]="SS",1,0))</f>
        <v>#REF!</v>
      </c>
      <c r="AH623" s="279" t="e">
        <f>IF(tbl2020POS[[#This Row],[LF]]&gt;=GAMES_TO_QUALIFY,1,0)</f>
        <v>#REF!</v>
      </c>
      <c r="AI623" s="279" t="e">
        <f>IF(tbl2020POS[[#This Row],[CF]]&gt;=GAMES_TO_QUALIFY,1,0)</f>
        <v>#REF!</v>
      </c>
      <c r="AJ623" s="279" t="e">
        <f>IF(tbl2020POS[[#This Row],[RF]]&gt;=GAMES_TO_QUALIFY,1,0)</f>
        <v>#REF!</v>
      </c>
      <c r="AK623" s="279" t="e">
        <f>IF(tbl2020POS[[#This Row],[OF]]&gt;=GAMES_TO_QUALIFY,1,IF(tbl2020POS[[#This Row],[PRIMPOS]]="OF",1,0))</f>
        <v>#REF!</v>
      </c>
      <c r="AL623" s="279" t="e">
        <f>IF(tbl2020POS[[#This Row],[DH]]&gt;=GAMES_TO_QUALIFY,1,IF(tbl2020POS[[#This Row],[PRIMPOS]]="DH",1,0))</f>
        <v>#REF!</v>
      </c>
      <c r="AM623" s="279" t="e" cm="1">
        <f t="array" aca="1" ref="AM6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3" s="280" t="str">
        <f>IFERROR(LEFT(tbl2020POS[[#This Row],[POSROUGH]],LEN(tbl2020POS[[#This Row],[POSROUGH]])-1),"")</f>
        <v/>
      </c>
      <c r="AP62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4" spans="1:42" x14ac:dyDescent="0.3">
      <c r="A624" s="277">
        <v>621</v>
      </c>
      <c r="B624" t="s">
        <v>21183</v>
      </c>
      <c r="C624" s="277">
        <v>35</v>
      </c>
      <c r="D624" s="278" t="s">
        <v>20567</v>
      </c>
      <c r="E624" s="277">
        <v>14</v>
      </c>
      <c r="F624" s="277">
        <v>15</v>
      </c>
      <c r="G624" s="277">
        <v>1</v>
      </c>
      <c r="H624" s="277">
        <v>0</v>
      </c>
      <c r="I624" s="277">
        <v>15</v>
      </c>
      <c r="J624" s="277">
        <v>15</v>
      </c>
      <c r="K624" s="277">
        <v>0</v>
      </c>
      <c r="L624" s="277">
        <v>0</v>
      </c>
      <c r="M624" s="277">
        <v>0</v>
      </c>
      <c r="N624" s="277">
        <v>0</v>
      </c>
      <c r="O624" s="277">
        <v>0</v>
      </c>
      <c r="P624" s="277">
        <v>0</v>
      </c>
      <c r="Q624" s="277">
        <v>0</v>
      </c>
      <c r="R624" s="277">
        <v>0</v>
      </c>
      <c r="S624" s="277">
        <v>0</v>
      </c>
      <c r="T624" s="277">
        <v>0</v>
      </c>
      <c r="U624" s="277">
        <v>0</v>
      </c>
      <c r="V624" s="277">
        <v>0</v>
      </c>
      <c r="W624" s="279" t="e">
        <f t="shared" si="9"/>
        <v>#REF!</v>
      </c>
      <c r="X624" s="279" t="s">
        <v>2373</v>
      </c>
      <c r="Y6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4" s="279">
        <f>IF(MAX(tbl2020POS[[#This Row],[P]:[PR]])=tbl2020POS[[#This Row],[P]],1,0)</f>
        <v>1</v>
      </c>
      <c r="AA624" s="279">
        <f>IF(tbl2020POS[[#This Row],[QUALP]]=1,IF(tbl2020POS[[#This Row],[GS]]&gt;=GS_TO_QUALIFY,1,0),0)</f>
        <v>0</v>
      </c>
      <c r="AB624" s="279">
        <f>IF(tbl2020POS[[#This Row],[QUALP]]=1,IF(tbl2020POS[[#This Row],[G]]-tbl2020POS[[#This Row],[GS]]&gt;=RP_APP_TO_QUALIFY,1,0),0)</f>
        <v>1</v>
      </c>
      <c r="AC624" s="279" t="e">
        <f>IF(tbl2020POS[[#This Row],[C]]&gt;=GAMES_TO_QUALIFY,1,IF(tbl2020POS[[#This Row],[PRIMPOS]]="C",1,0))</f>
        <v>#REF!</v>
      </c>
      <c r="AD624" s="279" t="e">
        <f>IF(tbl2020POS[[#This Row],[1B]]&gt;=GAMES_TO_QUALIFY,1,IF(tbl2020POS[[#This Row],[PRIMPOS]]="1B",1,0))</f>
        <v>#REF!</v>
      </c>
      <c r="AE624" s="279" t="e">
        <f>IF(tbl2020POS[[#This Row],[2B]]&gt;=GAMES_TO_QUALIFY,1,IF(tbl2020POS[[#This Row],[PRIMPOS]]="2B",1,0))</f>
        <v>#REF!</v>
      </c>
      <c r="AF624" s="279" t="e">
        <f>IF(tbl2020POS[[#This Row],[3B]]&gt;=GAMES_TO_QUALIFY,1,IF(tbl2020POS[[#This Row],[PRIMPOS]]="3B",1,0))</f>
        <v>#REF!</v>
      </c>
      <c r="AG624" s="279" t="e">
        <f>IF(tbl2020POS[[#This Row],[SS]]&gt;=GAMES_TO_QUALIFY,1,IF(tbl2020POS[[#This Row],[PRIMPOS]]="SS",1,0))</f>
        <v>#REF!</v>
      </c>
      <c r="AH624" s="279" t="e">
        <f>IF(tbl2020POS[[#This Row],[LF]]&gt;=GAMES_TO_QUALIFY,1,0)</f>
        <v>#REF!</v>
      </c>
      <c r="AI624" s="279" t="e">
        <f>IF(tbl2020POS[[#This Row],[CF]]&gt;=GAMES_TO_QUALIFY,1,0)</f>
        <v>#REF!</v>
      </c>
      <c r="AJ624" s="279" t="e">
        <f>IF(tbl2020POS[[#This Row],[RF]]&gt;=GAMES_TO_QUALIFY,1,0)</f>
        <v>#REF!</v>
      </c>
      <c r="AK624" s="279" t="e">
        <f>IF(tbl2020POS[[#This Row],[OF]]&gt;=GAMES_TO_QUALIFY,1,IF(tbl2020POS[[#This Row],[PRIMPOS]]="OF",1,0))</f>
        <v>#REF!</v>
      </c>
      <c r="AL624" s="279" t="e">
        <f>IF(tbl2020POS[[#This Row],[DH]]&gt;=GAMES_TO_QUALIFY,1,IF(tbl2020POS[[#This Row],[PRIMPOS]]="DH",1,0))</f>
        <v>#REF!</v>
      </c>
      <c r="AM624" s="279" t="str" cm="1">
        <f t="array" aca="1" ref="AM6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4" s="280" t="str">
        <f>IFERROR(LEFT(tbl2020POS[[#This Row],[POSROUGH]],LEN(tbl2020POS[[#This Row],[POSROUGH]])-1),"")</f>
        <v/>
      </c>
      <c r="AP62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25" spans="1:42" x14ac:dyDescent="0.3">
      <c r="A625" s="277">
        <v>622</v>
      </c>
      <c r="B625" t="s">
        <v>21184</v>
      </c>
      <c r="C625" s="277">
        <v>27</v>
      </c>
      <c r="D625" s="278" t="s">
        <v>1565</v>
      </c>
      <c r="E625" s="277">
        <v>6</v>
      </c>
      <c r="F625" s="277">
        <v>48</v>
      </c>
      <c r="G625" s="277">
        <v>46</v>
      </c>
      <c r="H625" s="277">
        <v>48</v>
      </c>
      <c r="I625" s="277">
        <v>46</v>
      </c>
      <c r="J625" s="277">
        <v>0</v>
      </c>
      <c r="K625" s="277">
        <v>0</v>
      </c>
      <c r="L625" s="277">
        <v>0</v>
      </c>
      <c r="M625" s="277">
        <v>0</v>
      </c>
      <c r="N625" s="277">
        <v>0</v>
      </c>
      <c r="O625" s="277">
        <v>0</v>
      </c>
      <c r="P625" s="277">
        <v>0</v>
      </c>
      <c r="Q625" s="277">
        <v>2</v>
      </c>
      <c r="R625" s="277">
        <v>44</v>
      </c>
      <c r="S625" s="277">
        <v>46</v>
      </c>
      <c r="T625" s="277">
        <v>1</v>
      </c>
      <c r="U625" s="277">
        <v>1</v>
      </c>
      <c r="V625" s="277">
        <v>1</v>
      </c>
      <c r="W625" s="279" t="e">
        <f t="shared" si="9"/>
        <v>#REF!</v>
      </c>
      <c r="X625" s="279" t="s">
        <v>11388</v>
      </c>
      <c r="Y6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25" s="279">
        <f>IF(MAX(tbl2020POS[[#This Row],[P]:[PR]])=tbl2020POS[[#This Row],[P]],1,0)</f>
        <v>0</v>
      </c>
      <c r="AA625" s="279">
        <f>IF(tbl2020POS[[#This Row],[QUALP]]=1,IF(tbl2020POS[[#This Row],[GS]]&gt;=GS_TO_QUALIFY,1,0),0)</f>
        <v>0</v>
      </c>
      <c r="AB625" s="279">
        <f>IF(tbl2020POS[[#This Row],[QUALP]]=1,IF(tbl2020POS[[#This Row],[G]]-tbl2020POS[[#This Row],[GS]]&gt;=RP_APP_TO_QUALIFY,1,0),0)</f>
        <v>0</v>
      </c>
      <c r="AC625" s="279" t="e">
        <f>IF(tbl2020POS[[#This Row],[C]]&gt;=GAMES_TO_QUALIFY,1,IF(tbl2020POS[[#This Row],[PRIMPOS]]="C",1,0))</f>
        <v>#REF!</v>
      </c>
      <c r="AD625" s="279" t="e">
        <f>IF(tbl2020POS[[#This Row],[1B]]&gt;=GAMES_TO_QUALIFY,1,IF(tbl2020POS[[#This Row],[PRIMPOS]]="1B",1,0))</f>
        <v>#REF!</v>
      </c>
      <c r="AE625" s="279" t="e">
        <f>IF(tbl2020POS[[#This Row],[2B]]&gt;=GAMES_TO_QUALIFY,1,IF(tbl2020POS[[#This Row],[PRIMPOS]]="2B",1,0))</f>
        <v>#REF!</v>
      </c>
      <c r="AF625" s="279" t="e">
        <f>IF(tbl2020POS[[#This Row],[3B]]&gt;=GAMES_TO_QUALIFY,1,IF(tbl2020POS[[#This Row],[PRIMPOS]]="3B",1,0))</f>
        <v>#REF!</v>
      </c>
      <c r="AG625" s="279" t="e">
        <f>IF(tbl2020POS[[#This Row],[SS]]&gt;=GAMES_TO_QUALIFY,1,IF(tbl2020POS[[#This Row],[PRIMPOS]]="SS",1,0))</f>
        <v>#REF!</v>
      </c>
      <c r="AH625" s="279" t="e">
        <f>IF(tbl2020POS[[#This Row],[LF]]&gt;=GAMES_TO_QUALIFY,1,0)</f>
        <v>#REF!</v>
      </c>
      <c r="AI625" s="279" t="e">
        <f>IF(tbl2020POS[[#This Row],[CF]]&gt;=GAMES_TO_QUALIFY,1,0)</f>
        <v>#REF!</v>
      </c>
      <c r="AJ625" s="279" t="e">
        <f>IF(tbl2020POS[[#This Row],[RF]]&gt;=GAMES_TO_QUALIFY,1,0)</f>
        <v>#REF!</v>
      </c>
      <c r="AK625" s="279" t="e">
        <f>IF(tbl2020POS[[#This Row],[OF]]&gt;=GAMES_TO_QUALIFY,1,IF(tbl2020POS[[#This Row],[PRIMPOS]]="OF",1,0))</f>
        <v>#REF!</v>
      </c>
      <c r="AL625" s="279" t="e">
        <f>IF(tbl2020POS[[#This Row],[DH]]&gt;=GAMES_TO_QUALIFY,1,IF(tbl2020POS[[#This Row],[PRIMPOS]]="DH",1,0))</f>
        <v>#REF!</v>
      </c>
      <c r="AM625" s="279" t="e" cm="1">
        <f t="array" aca="1" ref="AM6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5" s="280" t="str">
        <f>IFERROR(LEFT(tbl2020POS[[#This Row],[POSROUGH]],LEN(tbl2020POS[[#This Row],[POSROUGH]])-1),"")</f>
        <v/>
      </c>
      <c r="AP62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6" spans="1:42" x14ac:dyDescent="0.3">
      <c r="A626" s="277">
        <v>623</v>
      </c>
      <c r="B626" t="s">
        <v>21185</v>
      </c>
      <c r="C626" s="277">
        <v>32</v>
      </c>
      <c r="D626" s="278" t="s">
        <v>1379</v>
      </c>
      <c r="E626" s="277">
        <v>13</v>
      </c>
      <c r="F626" s="277">
        <v>10</v>
      </c>
      <c r="G626" s="277">
        <v>10</v>
      </c>
      <c r="H626" s="277">
        <v>0</v>
      </c>
      <c r="I626" s="277">
        <v>10</v>
      </c>
      <c r="J626" s="277">
        <v>10</v>
      </c>
      <c r="K626" s="277">
        <v>0</v>
      </c>
      <c r="L626" s="277">
        <v>0</v>
      </c>
      <c r="M626" s="277">
        <v>0</v>
      </c>
      <c r="N626" s="277">
        <v>0</v>
      </c>
      <c r="O626" s="277">
        <v>0</v>
      </c>
      <c r="P626" s="277">
        <v>0</v>
      </c>
      <c r="Q626" s="277">
        <v>0</v>
      </c>
      <c r="R626" s="277">
        <v>0</v>
      </c>
      <c r="S626" s="277">
        <v>0</v>
      </c>
      <c r="T626" s="277">
        <v>0</v>
      </c>
      <c r="U626" s="277">
        <v>0</v>
      </c>
      <c r="V626" s="277">
        <v>0</v>
      </c>
      <c r="W626" s="279" t="e">
        <f t="shared" si="9"/>
        <v>#REF!</v>
      </c>
      <c r="X626" s="279" t="s">
        <v>2377</v>
      </c>
      <c r="Y6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6" s="279">
        <f>IF(MAX(tbl2020POS[[#This Row],[P]:[PR]])=tbl2020POS[[#This Row],[P]],1,0)</f>
        <v>1</v>
      </c>
      <c r="AA626" s="279">
        <f>IF(tbl2020POS[[#This Row],[QUALP]]=1,IF(tbl2020POS[[#This Row],[GS]]&gt;=GS_TO_QUALIFY,1,0),0)</f>
        <v>1</v>
      </c>
      <c r="AB626" s="279">
        <f>IF(tbl2020POS[[#This Row],[QUALP]]=1,IF(tbl2020POS[[#This Row],[G]]-tbl2020POS[[#This Row],[GS]]&gt;=RP_APP_TO_QUALIFY,1,0),0)</f>
        <v>0</v>
      </c>
      <c r="AC626" s="279" t="e">
        <f>IF(tbl2020POS[[#This Row],[C]]&gt;=GAMES_TO_QUALIFY,1,IF(tbl2020POS[[#This Row],[PRIMPOS]]="C",1,0))</f>
        <v>#REF!</v>
      </c>
      <c r="AD626" s="279" t="e">
        <f>IF(tbl2020POS[[#This Row],[1B]]&gt;=GAMES_TO_QUALIFY,1,IF(tbl2020POS[[#This Row],[PRIMPOS]]="1B",1,0))</f>
        <v>#REF!</v>
      </c>
      <c r="AE626" s="279" t="e">
        <f>IF(tbl2020POS[[#This Row],[2B]]&gt;=GAMES_TO_QUALIFY,1,IF(tbl2020POS[[#This Row],[PRIMPOS]]="2B",1,0))</f>
        <v>#REF!</v>
      </c>
      <c r="AF626" s="279" t="e">
        <f>IF(tbl2020POS[[#This Row],[3B]]&gt;=GAMES_TO_QUALIFY,1,IF(tbl2020POS[[#This Row],[PRIMPOS]]="3B",1,0))</f>
        <v>#REF!</v>
      </c>
      <c r="AG626" s="279" t="e">
        <f>IF(tbl2020POS[[#This Row],[SS]]&gt;=GAMES_TO_QUALIFY,1,IF(tbl2020POS[[#This Row],[PRIMPOS]]="SS",1,0))</f>
        <v>#REF!</v>
      </c>
      <c r="AH626" s="279" t="e">
        <f>IF(tbl2020POS[[#This Row],[LF]]&gt;=GAMES_TO_QUALIFY,1,0)</f>
        <v>#REF!</v>
      </c>
      <c r="AI626" s="279" t="e">
        <f>IF(tbl2020POS[[#This Row],[CF]]&gt;=GAMES_TO_QUALIFY,1,0)</f>
        <v>#REF!</v>
      </c>
      <c r="AJ626" s="279" t="e">
        <f>IF(tbl2020POS[[#This Row],[RF]]&gt;=GAMES_TO_QUALIFY,1,0)</f>
        <v>#REF!</v>
      </c>
      <c r="AK626" s="279" t="e">
        <f>IF(tbl2020POS[[#This Row],[OF]]&gt;=GAMES_TO_QUALIFY,1,IF(tbl2020POS[[#This Row],[PRIMPOS]]="OF",1,0))</f>
        <v>#REF!</v>
      </c>
      <c r="AL626" s="279" t="e">
        <f>IF(tbl2020POS[[#This Row],[DH]]&gt;=GAMES_TO_QUALIFY,1,IF(tbl2020POS[[#This Row],[PRIMPOS]]="DH",1,0))</f>
        <v>#REF!</v>
      </c>
      <c r="AM626" s="279" t="str" cm="1">
        <f t="array" aca="1" ref="AM6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6" s="280" t="str">
        <f>IFERROR(LEFT(tbl2020POS[[#This Row],[POSROUGH]],LEN(tbl2020POS[[#This Row],[POSROUGH]])-1),"")</f>
        <v/>
      </c>
      <c r="AP62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27" spans="1:42" x14ac:dyDescent="0.3">
      <c r="A627" s="277">
        <v>624</v>
      </c>
      <c r="B627" t="s">
        <v>21186</v>
      </c>
      <c r="C627" s="277">
        <v>32</v>
      </c>
      <c r="D627" s="278" t="s">
        <v>1464</v>
      </c>
      <c r="E627" s="277">
        <v>9</v>
      </c>
      <c r="F627" s="277">
        <v>11</v>
      </c>
      <c r="G627" s="277">
        <v>11</v>
      </c>
      <c r="H627" s="277">
        <v>0</v>
      </c>
      <c r="I627" s="277">
        <v>11</v>
      </c>
      <c r="J627" s="277">
        <v>11</v>
      </c>
      <c r="K627" s="277">
        <v>0</v>
      </c>
      <c r="L627" s="277">
        <v>0</v>
      </c>
      <c r="M627" s="277">
        <v>0</v>
      </c>
      <c r="N627" s="277">
        <v>0</v>
      </c>
      <c r="O627" s="277">
        <v>0</v>
      </c>
      <c r="P627" s="277">
        <v>0</v>
      </c>
      <c r="Q627" s="277">
        <v>0</v>
      </c>
      <c r="R627" s="277">
        <v>0</v>
      </c>
      <c r="S627" s="277">
        <v>0</v>
      </c>
      <c r="T627" s="277">
        <v>0</v>
      </c>
      <c r="U627" s="277">
        <v>0</v>
      </c>
      <c r="V627" s="277">
        <v>0</v>
      </c>
      <c r="W627" s="279" t="e">
        <f t="shared" si="9"/>
        <v>#REF!</v>
      </c>
      <c r="X627" s="279" t="s">
        <v>2379</v>
      </c>
      <c r="Y6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7" s="279">
        <f>IF(MAX(tbl2020POS[[#This Row],[P]:[PR]])=tbl2020POS[[#This Row],[P]],1,0)</f>
        <v>1</v>
      </c>
      <c r="AA627" s="279">
        <f>IF(tbl2020POS[[#This Row],[QUALP]]=1,IF(tbl2020POS[[#This Row],[GS]]&gt;=GS_TO_QUALIFY,1,0),0)</f>
        <v>1</v>
      </c>
      <c r="AB627" s="279">
        <f>IF(tbl2020POS[[#This Row],[QUALP]]=1,IF(tbl2020POS[[#This Row],[G]]-tbl2020POS[[#This Row],[GS]]&gt;=RP_APP_TO_QUALIFY,1,0),0)</f>
        <v>0</v>
      </c>
      <c r="AC627" s="279" t="e">
        <f>IF(tbl2020POS[[#This Row],[C]]&gt;=GAMES_TO_QUALIFY,1,IF(tbl2020POS[[#This Row],[PRIMPOS]]="C",1,0))</f>
        <v>#REF!</v>
      </c>
      <c r="AD627" s="279" t="e">
        <f>IF(tbl2020POS[[#This Row],[1B]]&gt;=GAMES_TO_QUALIFY,1,IF(tbl2020POS[[#This Row],[PRIMPOS]]="1B",1,0))</f>
        <v>#REF!</v>
      </c>
      <c r="AE627" s="279" t="e">
        <f>IF(tbl2020POS[[#This Row],[2B]]&gt;=GAMES_TO_QUALIFY,1,IF(tbl2020POS[[#This Row],[PRIMPOS]]="2B",1,0))</f>
        <v>#REF!</v>
      </c>
      <c r="AF627" s="279" t="e">
        <f>IF(tbl2020POS[[#This Row],[3B]]&gt;=GAMES_TO_QUALIFY,1,IF(tbl2020POS[[#This Row],[PRIMPOS]]="3B",1,0))</f>
        <v>#REF!</v>
      </c>
      <c r="AG627" s="279" t="e">
        <f>IF(tbl2020POS[[#This Row],[SS]]&gt;=GAMES_TO_QUALIFY,1,IF(tbl2020POS[[#This Row],[PRIMPOS]]="SS",1,0))</f>
        <v>#REF!</v>
      </c>
      <c r="AH627" s="279" t="e">
        <f>IF(tbl2020POS[[#This Row],[LF]]&gt;=GAMES_TO_QUALIFY,1,0)</f>
        <v>#REF!</v>
      </c>
      <c r="AI627" s="279" t="e">
        <f>IF(tbl2020POS[[#This Row],[CF]]&gt;=GAMES_TO_QUALIFY,1,0)</f>
        <v>#REF!</v>
      </c>
      <c r="AJ627" s="279" t="e">
        <f>IF(tbl2020POS[[#This Row],[RF]]&gt;=GAMES_TO_QUALIFY,1,0)</f>
        <v>#REF!</v>
      </c>
      <c r="AK627" s="279" t="e">
        <f>IF(tbl2020POS[[#This Row],[OF]]&gt;=GAMES_TO_QUALIFY,1,IF(tbl2020POS[[#This Row],[PRIMPOS]]="OF",1,0))</f>
        <v>#REF!</v>
      </c>
      <c r="AL627" s="279" t="e">
        <f>IF(tbl2020POS[[#This Row],[DH]]&gt;=GAMES_TO_QUALIFY,1,IF(tbl2020POS[[#This Row],[PRIMPOS]]="DH",1,0))</f>
        <v>#REF!</v>
      </c>
      <c r="AM627" s="279" t="str" cm="1">
        <f t="array" aca="1" ref="AM6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7" s="280" t="str">
        <f>IFERROR(LEFT(tbl2020POS[[#This Row],[POSROUGH]],LEN(tbl2020POS[[#This Row],[POSROUGH]])-1),"")</f>
        <v/>
      </c>
      <c r="AP62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28" spans="1:42" x14ac:dyDescent="0.3">
      <c r="A628" s="277">
        <v>625</v>
      </c>
      <c r="B628" t="s">
        <v>21187</v>
      </c>
      <c r="C628" s="277">
        <v>31</v>
      </c>
      <c r="D628" s="278" t="s">
        <v>1389</v>
      </c>
      <c r="E628" s="277">
        <v>3</v>
      </c>
      <c r="F628" s="277">
        <v>6</v>
      </c>
      <c r="G628" s="277">
        <v>2</v>
      </c>
      <c r="H628" s="277">
        <v>0</v>
      </c>
      <c r="I628" s="277">
        <v>6</v>
      </c>
      <c r="J628" s="277">
        <v>6</v>
      </c>
      <c r="K628" s="277">
        <v>0</v>
      </c>
      <c r="L628" s="277">
        <v>0</v>
      </c>
      <c r="M628" s="277">
        <v>0</v>
      </c>
      <c r="N628" s="277">
        <v>0</v>
      </c>
      <c r="O628" s="277">
        <v>0</v>
      </c>
      <c r="P628" s="277">
        <v>0</v>
      </c>
      <c r="Q628" s="277">
        <v>0</v>
      </c>
      <c r="R628" s="277">
        <v>0</v>
      </c>
      <c r="S628" s="277">
        <v>0</v>
      </c>
      <c r="T628" s="277">
        <v>0</v>
      </c>
      <c r="U628" s="277">
        <v>0</v>
      </c>
      <c r="V628" s="277">
        <v>0</v>
      </c>
      <c r="W628" s="279" t="e">
        <f t="shared" si="9"/>
        <v>#REF!</v>
      </c>
      <c r="X628" s="279" t="s">
        <v>21950</v>
      </c>
      <c r="Y6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8" s="279">
        <f>IF(MAX(tbl2020POS[[#This Row],[P]:[PR]])=tbl2020POS[[#This Row],[P]],1,0)</f>
        <v>1</v>
      </c>
      <c r="AA628" s="279">
        <f>IF(tbl2020POS[[#This Row],[QUALP]]=1,IF(tbl2020POS[[#This Row],[GS]]&gt;=GS_TO_QUALIFY,1,0),0)</f>
        <v>0</v>
      </c>
      <c r="AB628" s="279">
        <f>IF(tbl2020POS[[#This Row],[QUALP]]=1,IF(tbl2020POS[[#This Row],[G]]-tbl2020POS[[#This Row],[GS]]&gt;=RP_APP_TO_QUALIFY,1,0),0)</f>
        <v>0</v>
      </c>
      <c r="AC628" s="279" t="e">
        <f>IF(tbl2020POS[[#This Row],[C]]&gt;=GAMES_TO_QUALIFY,1,IF(tbl2020POS[[#This Row],[PRIMPOS]]="C",1,0))</f>
        <v>#REF!</v>
      </c>
      <c r="AD628" s="279" t="e">
        <f>IF(tbl2020POS[[#This Row],[1B]]&gt;=GAMES_TO_QUALIFY,1,IF(tbl2020POS[[#This Row],[PRIMPOS]]="1B",1,0))</f>
        <v>#REF!</v>
      </c>
      <c r="AE628" s="279" t="e">
        <f>IF(tbl2020POS[[#This Row],[2B]]&gt;=GAMES_TO_QUALIFY,1,IF(tbl2020POS[[#This Row],[PRIMPOS]]="2B",1,0))</f>
        <v>#REF!</v>
      </c>
      <c r="AF628" s="279" t="e">
        <f>IF(tbl2020POS[[#This Row],[3B]]&gt;=GAMES_TO_QUALIFY,1,IF(tbl2020POS[[#This Row],[PRIMPOS]]="3B",1,0))</f>
        <v>#REF!</v>
      </c>
      <c r="AG628" s="279" t="e">
        <f>IF(tbl2020POS[[#This Row],[SS]]&gt;=GAMES_TO_QUALIFY,1,IF(tbl2020POS[[#This Row],[PRIMPOS]]="SS",1,0))</f>
        <v>#REF!</v>
      </c>
      <c r="AH628" s="279" t="e">
        <f>IF(tbl2020POS[[#This Row],[LF]]&gt;=GAMES_TO_QUALIFY,1,0)</f>
        <v>#REF!</v>
      </c>
      <c r="AI628" s="279" t="e">
        <f>IF(tbl2020POS[[#This Row],[CF]]&gt;=GAMES_TO_QUALIFY,1,0)</f>
        <v>#REF!</v>
      </c>
      <c r="AJ628" s="279" t="e">
        <f>IF(tbl2020POS[[#This Row],[RF]]&gt;=GAMES_TO_QUALIFY,1,0)</f>
        <v>#REF!</v>
      </c>
      <c r="AK628" s="279" t="e">
        <f>IF(tbl2020POS[[#This Row],[OF]]&gt;=GAMES_TO_QUALIFY,1,IF(tbl2020POS[[#This Row],[PRIMPOS]]="OF",1,0))</f>
        <v>#REF!</v>
      </c>
      <c r="AL628" s="279" t="e">
        <f>IF(tbl2020POS[[#This Row],[DH]]&gt;=GAMES_TO_QUALIFY,1,IF(tbl2020POS[[#This Row],[PRIMPOS]]="DH",1,0))</f>
        <v>#REF!</v>
      </c>
      <c r="AM628" s="279" t="str" cm="1">
        <f t="array" aca="1" ref="AM6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8" s="280" t="str">
        <f>IFERROR(LEFT(tbl2020POS[[#This Row],[POSROUGH]],LEN(tbl2020POS[[#This Row],[POSROUGH]])-1),"")</f>
        <v/>
      </c>
      <c r="AP62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29" spans="1:42" x14ac:dyDescent="0.3">
      <c r="A629" s="277">
        <v>626</v>
      </c>
      <c r="B629" t="s">
        <v>21188</v>
      </c>
      <c r="C629" s="277">
        <v>22</v>
      </c>
      <c r="D629" s="278" t="s">
        <v>20628</v>
      </c>
      <c r="E629" s="277">
        <v>2</v>
      </c>
      <c r="F629" s="277">
        <v>33</v>
      </c>
      <c r="G629" s="277">
        <v>31</v>
      </c>
      <c r="H629" s="277">
        <v>33</v>
      </c>
      <c r="I629" s="277">
        <v>31</v>
      </c>
      <c r="J629" s="277">
        <v>0</v>
      </c>
      <c r="K629" s="277">
        <v>0</v>
      </c>
      <c r="L629" s="277">
        <v>0</v>
      </c>
      <c r="M629" s="277">
        <v>0</v>
      </c>
      <c r="N629" s="277">
        <v>31</v>
      </c>
      <c r="O629" s="277">
        <v>0</v>
      </c>
      <c r="P629" s="277">
        <v>0</v>
      </c>
      <c r="Q629" s="277">
        <v>0</v>
      </c>
      <c r="R629" s="277">
        <v>0</v>
      </c>
      <c r="S629" s="277">
        <v>0</v>
      </c>
      <c r="T629" s="277">
        <v>1</v>
      </c>
      <c r="U629" s="277">
        <v>1</v>
      </c>
      <c r="V629" s="277">
        <v>1</v>
      </c>
      <c r="W629" s="279" t="e">
        <f t="shared" si="9"/>
        <v>#REF!</v>
      </c>
      <c r="X629" s="279" t="s">
        <v>16203</v>
      </c>
      <c r="Y6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29" s="279">
        <f>IF(MAX(tbl2020POS[[#This Row],[P]:[PR]])=tbl2020POS[[#This Row],[P]],1,0)</f>
        <v>0</v>
      </c>
      <c r="AA629" s="279">
        <f>IF(tbl2020POS[[#This Row],[QUALP]]=1,IF(tbl2020POS[[#This Row],[GS]]&gt;=GS_TO_QUALIFY,1,0),0)</f>
        <v>0</v>
      </c>
      <c r="AB629" s="279">
        <f>IF(tbl2020POS[[#This Row],[QUALP]]=1,IF(tbl2020POS[[#This Row],[G]]-tbl2020POS[[#This Row],[GS]]&gt;=RP_APP_TO_QUALIFY,1,0),0)</f>
        <v>0</v>
      </c>
      <c r="AC629" s="279" t="e">
        <f>IF(tbl2020POS[[#This Row],[C]]&gt;=GAMES_TO_QUALIFY,1,IF(tbl2020POS[[#This Row],[PRIMPOS]]="C",1,0))</f>
        <v>#REF!</v>
      </c>
      <c r="AD629" s="279" t="e">
        <f>IF(tbl2020POS[[#This Row],[1B]]&gt;=GAMES_TO_QUALIFY,1,IF(tbl2020POS[[#This Row],[PRIMPOS]]="1B",1,0))</f>
        <v>#REF!</v>
      </c>
      <c r="AE629" s="279" t="e">
        <f>IF(tbl2020POS[[#This Row],[2B]]&gt;=GAMES_TO_QUALIFY,1,IF(tbl2020POS[[#This Row],[PRIMPOS]]="2B",1,0))</f>
        <v>#REF!</v>
      </c>
      <c r="AF629" s="279" t="e">
        <f>IF(tbl2020POS[[#This Row],[3B]]&gt;=GAMES_TO_QUALIFY,1,IF(tbl2020POS[[#This Row],[PRIMPOS]]="3B",1,0))</f>
        <v>#REF!</v>
      </c>
      <c r="AG629" s="279" t="e">
        <f>IF(tbl2020POS[[#This Row],[SS]]&gt;=GAMES_TO_QUALIFY,1,IF(tbl2020POS[[#This Row],[PRIMPOS]]="SS",1,0))</f>
        <v>#REF!</v>
      </c>
      <c r="AH629" s="279" t="e">
        <f>IF(tbl2020POS[[#This Row],[LF]]&gt;=GAMES_TO_QUALIFY,1,0)</f>
        <v>#REF!</v>
      </c>
      <c r="AI629" s="279" t="e">
        <f>IF(tbl2020POS[[#This Row],[CF]]&gt;=GAMES_TO_QUALIFY,1,0)</f>
        <v>#REF!</v>
      </c>
      <c r="AJ629" s="279" t="e">
        <f>IF(tbl2020POS[[#This Row],[RF]]&gt;=GAMES_TO_QUALIFY,1,0)</f>
        <v>#REF!</v>
      </c>
      <c r="AK629" s="279" t="e">
        <f>IF(tbl2020POS[[#This Row],[OF]]&gt;=GAMES_TO_QUALIFY,1,IF(tbl2020POS[[#This Row],[PRIMPOS]]="OF",1,0))</f>
        <v>#REF!</v>
      </c>
      <c r="AL629" s="279" t="e">
        <f>IF(tbl2020POS[[#This Row],[DH]]&gt;=GAMES_TO_QUALIFY,1,IF(tbl2020POS[[#This Row],[PRIMPOS]]="DH",1,0))</f>
        <v>#REF!</v>
      </c>
      <c r="AM629" s="279" t="e" cm="1">
        <f t="array" aca="1" ref="AM6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9" s="280" t="str">
        <f>IFERROR(LEFT(tbl2020POS[[#This Row],[POSROUGH]],LEN(tbl2020POS[[#This Row],[POSROUGH]])-1),"")</f>
        <v/>
      </c>
      <c r="AP62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0" spans="1:42" x14ac:dyDescent="0.3">
      <c r="A630" s="277">
        <v>627</v>
      </c>
      <c r="B630" t="s">
        <v>21189</v>
      </c>
      <c r="C630" s="277">
        <v>30</v>
      </c>
      <c r="D630" s="278" t="s">
        <v>20563</v>
      </c>
      <c r="E630" s="277">
        <v>8</v>
      </c>
      <c r="F630" s="277">
        <v>49</v>
      </c>
      <c r="G630" s="277">
        <v>41</v>
      </c>
      <c r="H630" s="277">
        <v>49</v>
      </c>
      <c r="I630" s="277">
        <v>46</v>
      </c>
      <c r="J630" s="277">
        <v>0</v>
      </c>
      <c r="K630" s="277">
        <v>0</v>
      </c>
      <c r="L630" s="277">
        <v>0</v>
      </c>
      <c r="M630" s="277">
        <v>0</v>
      </c>
      <c r="N630" s="277">
        <v>0</v>
      </c>
      <c r="O630" s="277">
        <v>0</v>
      </c>
      <c r="P630" s="277">
        <v>0</v>
      </c>
      <c r="Q630" s="277">
        <v>46</v>
      </c>
      <c r="R630" s="277">
        <v>0</v>
      </c>
      <c r="S630" s="277">
        <v>46</v>
      </c>
      <c r="T630" s="277">
        <v>0</v>
      </c>
      <c r="U630" s="277">
        <v>6</v>
      </c>
      <c r="V630" s="277">
        <v>1</v>
      </c>
      <c r="W630" s="279" t="e">
        <f t="shared" si="9"/>
        <v>#REF!</v>
      </c>
      <c r="X630" s="279" t="s">
        <v>4280</v>
      </c>
      <c r="Y6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30" s="279">
        <f>IF(MAX(tbl2020POS[[#This Row],[P]:[PR]])=tbl2020POS[[#This Row],[P]],1,0)</f>
        <v>0</v>
      </c>
      <c r="AA630" s="279">
        <f>IF(tbl2020POS[[#This Row],[QUALP]]=1,IF(tbl2020POS[[#This Row],[GS]]&gt;=GS_TO_QUALIFY,1,0),0)</f>
        <v>0</v>
      </c>
      <c r="AB630" s="279">
        <f>IF(tbl2020POS[[#This Row],[QUALP]]=1,IF(tbl2020POS[[#This Row],[G]]-tbl2020POS[[#This Row],[GS]]&gt;=RP_APP_TO_QUALIFY,1,0),0)</f>
        <v>0</v>
      </c>
      <c r="AC630" s="279" t="e">
        <f>IF(tbl2020POS[[#This Row],[C]]&gt;=GAMES_TO_QUALIFY,1,IF(tbl2020POS[[#This Row],[PRIMPOS]]="C",1,0))</f>
        <v>#REF!</v>
      </c>
      <c r="AD630" s="279" t="e">
        <f>IF(tbl2020POS[[#This Row],[1B]]&gt;=GAMES_TO_QUALIFY,1,IF(tbl2020POS[[#This Row],[PRIMPOS]]="1B",1,0))</f>
        <v>#REF!</v>
      </c>
      <c r="AE630" s="279" t="e">
        <f>IF(tbl2020POS[[#This Row],[2B]]&gt;=GAMES_TO_QUALIFY,1,IF(tbl2020POS[[#This Row],[PRIMPOS]]="2B",1,0))</f>
        <v>#REF!</v>
      </c>
      <c r="AF630" s="279" t="e">
        <f>IF(tbl2020POS[[#This Row],[3B]]&gt;=GAMES_TO_QUALIFY,1,IF(tbl2020POS[[#This Row],[PRIMPOS]]="3B",1,0))</f>
        <v>#REF!</v>
      </c>
      <c r="AG630" s="279" t="e">
        <f>IF(tbl2020POS[[#This Row],[SS]]&gt;=GAMES_TO_QUALIFY,1,IF(tbl2020POS[[#This Row],[PRIMPOS]]="SS",1,0))</f>
        <v>#REF!</v>
      </c>
      <c r="AH630" s="279" t="e">
        <f>IF(tbl2020POS[[#This Row],[LF]]&gt;=GAMES_TO_QUALIFY,1,0)</f>
        <v>#REF!</v>
      </c>
      <c r="AI630" s="279" t="e">
        <f>IF(tbl2020POS[[#This Row],[CF]]&gt;=GAMES_TO_QUALIFY,1,0)</f>
        <v>#REF!</v>
      </c>
      <c r="AJ630" s="279" t="e">
        <f>IF(tbl2020POS[[#This Row],[RF]]&gt;=GAMES_TO_QUALIFY,1,0)</f>
        <v>#REF!</v>
      </c>
      <c r="AK630" s="279" t="e">
        <f>IF(tbl2020POS[[#This Row],[OF]]&gt;=GAMES_TO_QUALIFY,1,IF(tbl2020POS[[#This Row],[PRIMPOS]]="OF",1,0))</f>
        <v>#REF!</v>
      </c>
      <c r="AL630" s="279" t="e">
        <f>IF(tbl2020POS[[#This Row],[DH]]&gt;=GAMES_TO_QUALIFY,1,IF(tbl2020POS[[#This Row],[PRIMPOS]]="DH",1,0))</f>
        <v>#REF!</v>
      </c>
      <c r="AM630" s="279" t="e" cm="1">
        <f t="array" aca="1" ref="AM6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0" s="280" t="str">
        <f>IFERROR(LEFT(tbl2020POS[[#This Row],[POSROUGH]],LEN(tbl2020POS[[#This Row],[POSROUGH]])-1),"")</f>
        <v/>
      </c>
      <c r="AP63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1" spans="1:42" x14ac:dyDescent="0.3">
      <c r="A631" s="277">
        <v>628</v>
      </c>
      <c r="B631" t="s">
        <v>21190</v>
      </c>
      <c r="C631" s="277">
        <v>29</v>
      </c>
      <c r="D631" s="278" t="s">
        <v>1392</v>
      </c>
      <c r="E631" s="277">
        <v>2</v>
      </c>
      <c r="F631" s="277">
        <v>9</v>
      </c>
      <c r="G631" s="277">
        <v>9</v>
      </c>
      <c r="H631" s="277">
        <v>0</v>
      </c>
      <c r="I631" s="277">
        <v>9</v>
      </c>
      <c r="J631" s="277">
        <v>9</v>
      </c>
      <c r="K631" s="277">
        <v>0</v>
      </c>
      <c r="L631" s="277">
        <v>0</v>
      </c>
      <c r="M631" s="277">
        <v>0</v>
      </c>
      <c r="N631" s="277">
        <v>0</v>
      </c>
      <c r="O631" s="277">
        <v>0</v>
      </c>
      <c r="P631" s="277">
        <v>0</v>
      </c>
      <c r="Q631" s="277">
        <v>0</v>
      </c>
      <c r="R631" s="277">
        <v>0</v>
      </c>
      <c r="S631" s="277">
        <v>0</v>
      </c>
      <c r="T631" s="277">
        <v>0</v>
      </c>
      <c r="U631" s="277">
        <v>0</v>
      </c>
      <c r="V631" s="277">
        <v>0</v>
      </c>
      <c r="W631" s="279" t="e">
        <f t="shared" si="9"/>
        <v>#REF!</v>
      </c>
      <c r="X631" s="279" t="s">
        <v>15246</v>
      </c>
      <c r="Y6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1" s="279">
        <f>IF(MAX(tbl2020POS[[#This Row],[P]:[PR]])=tbl2020POS[[#This Row],[P]],1,0)</f>
        <v>1</v>
      </c>
      <c r="AA631" s="279">
        <f>IF(tbl2020POS[[#This Row],[QUALP]]=1,IF(tbl2020POS[[#This Row],[GS]]&gt;=GS_TO_QUALIFY,1,0),0)</f>
        <v>0</v>
      </c>
      <c r="AB631" s="279">
        <f>IF(tbl2020POS[[#This Row],[QUALP]]=1,IF(tbl2020POS[[#This Row],[G]]-tbl2020POS[[#This Row],[GS]]&gt;=RP_APP_TO_QUALIFY,1,0),0)</f>
        <v>0</v>
      </c>
      <c r="AC631" s="279" t="e">
        <f>IF(tbl2020POS[[#This Row],[C]]&gt;=GAMES_TO_QUALIFY,1,IF(tbl2020POS[[#This Row],[PRIMPOS]]="C",1,0))</f>
        <v>#REF!</v>
      </c>
      <c r="AD631" s="279" t="e">
        <f>IF(tbl2020POS[[#This Row],[1B]]&gt;=GAMES_TO_QUALIFY,1,IF(tbl2020POS[[#This Row],[PRIMPOS]]="1B",1,0))</f>
        <v>#REF!</v>
      </c>
      <c r="AE631" s="279" t="e">
        <f>IF(tbl2020POS[[#This Row],[2B]]&gt;=GAMES_TO_QUALIFY,1,IF(tbl2020POS[[#This Row],[PRIMPOS]]="2B",1,0))</f>
        <v>#REF!</v>
      </c>
      <c r="AF631" s="279" t="e">
        <f>IF(tbl2020POS[[#This Row],[3B]]&gt;=GAMES_TO_QUALIFY,1,IF(tbl2020POS[[#This Row],[PRIMPOS]]="3B",1,0))</f>
        <v>#REF!</v>
      </c>
      <c r="AG631" s="279" t="e">
        <f>IF(tbl2020POS[[#This Row],[SS]]&gt;=GAMES_TO_QUALIFY,1,IF(tbl2020POS[[#This Row],[PRIMPOS]]="SS",1,0))</f>
        <v>#REF!</v>
      </c>
      <c r="AH631" s="279" t="e">
        <f>IF(tbl2020POS[[#This Row],[LF]]&gt;=GAMES_TO_QUALIFY,1,0)</f>
        <v>#REF!</v>
      </c>
      <c r="AI631" s="279" t="e">
        <f>IF(tbl2020POS[[#This Row],[CF]]&gt;=GAMES_TO_QUALIFY,1,0)</f>
        <v>#REF!</v>
      </c>
      <c r="AJ631" s="279" t="e">
        <f>IF(tbl2020POS[[#This Row],[RF]]&gt;=GAMES_TO_QUALIFY,1,0)</f>
        <v>#REF!</v>
      </c>
      <c r="AK631" s="279" t="e">
        <f>IF(tbl2020POS[[#This Row],[OF]]&gt;=GAMES_TO_QUALIFY,1,IF(tbl2020POS[[#This Row],[PRIMPOS]]="OF",1,0))</f>
        <v>#REF!</v>
      </c>
      <c r="AL631" s="279" t="e">
        <f>IF(tbl2020POS[[#This Row],[DH]]&gt;=GAMES_TO_QUALIFY,1,IF(tbl2020POS[[#This Row],[PRIMPOS]]="DH",1,0))</f>
        <v>#REF!</v>
      </c>
      <c r="AM631" s="279" t="str" cm="1">
        <f t="array" aca="1" ref="AM6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1" s="280" t="str">
        <f>IFERROR(LEFT(tbl2020POS[[#This Row],[POSROUGH]],LEN(tbl2020POS[[#This Row],[POSROUGH]])-1),"")</f>
        <v/>
      </c>
      <c r="AP63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32" spans="1:42" x14ac:dyDescent="0.3">
      <c r="A632" s="277">
        <v>629</v>
      </c>
      <c r="B632" t="s">
        <v>21191</v>
      </c>
      <c r="C632" s="277">
        <v>25</v>
      </c>
      <c r="D632" s="278" t="s">
        <v>1509</v>
      </c>
      <c r="E632" s="277" t="s">
        <v>20557</v>
      </c>
      <c r="F632" s="277">
        <v>4</v>
      </c>
      <c r="G632" s="277">
        <v>0</v>
      </c>
      <c r="H632" s="277">
        <v>0</v>
      </c>
      <c r="I632" s="277">
        <v>4</v>
      </c>
      <c r="J632" s="277">
        <v>4</v>
      </c>
      <c r="K632" s="277">
        <v>0</v>
      </c>
      <c r="L632" s="277">
        <v>0</v>
      </c>
      <c r="M632" s="277">
        <v>0</v>
      </c>
      <c r="N632" s="277">
        <v>0</v>
      </c>
      <c r="O632" s="277">
        <v>0</v>
      </c>
      <c r="P632" s="277">
        <v>0</v>
      </c>
      <c r="Q632" s="277">
        <v>0</v>
      </c>
      <c r="R632" s="277">
        <v>0</v>
      </c>
      <c r="S632" s="277">
        <v>0</v>
      </c>
      <c r="T632" s="277">
        <v>0</v>
      </c>
      <c r="U632" s="277">
        <v>0</v>
      </c>
      <c r="V632" s="277">
        <v>0</v>
      </c>
      <c r="W632" s="279" t="e">
        <f t="shared" si="9"/>
        <v>#REF!</v>
      </c>
      <c r="X632" s="279" t="s">
        <v>16208</v>
      </c>
      <c r="Y6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2" s="279">
        <f>IF(MAX(tbl2020POS[[#This Row],[P]:[PR]])=tbl2020POS[[#This Row],[P]],1,0)</f>
        <v>1</v>
      </c>
      <c r="AA632" s="279">
        <f>IF(tbl2020POS[[#This Row],[QUALP]]=1,IF(tbl2020POS[[#This Row],[GS]]&gt;=GS_TO_QUALIFY,1,0),0)</f>
        <v>0</v>
      </c>
      <c r="AB632" s="279">
        <f>IF(tbl2020POS[[#This Row],[QUALP]]=1,IF(tbl2020POS[[#This Row],[G]]-tbl2020POS[[#This Row],[GS]]&gt;=RP_APP_TO_QUALIFY,1,0),0)</f>
        <v>0</v>
      </c>
      <c r="AC632" s="279" t="e">
        <f>IF(tbl2020POS[[#This Row],[C]]&gt;=GAMES_TO_QUALIFY,1,IF(tbl2020POS[[#This Row],[PRIMPOS]]="C",1,0))</f>
        <v>#REF!</v>
      </c>
      <c r="AD632" s="279" t="e">
        <f>IF(tbl2020POS[[#This Row],[1B]]&gt;=GAMES_TO_QUALIFY,1,IF(tbl2020POS[[#This Row],[PRIMPOS]]="1B",1,0))</f>
        <v>#REF!</v>
      </c>
      <c r="AE632" s="279" t="e">
        <f>IF(tbl2020POS[[#This Row],[2B]]&gt;=GAMES_TO_QUALIFY,1,IF(tbl2020POS[[#This Row],[PRIMPOS]]="2B",1,0))</f>
        <v>#REF!</v>
      </c>
      <c r="AF632" s="279" t="e">
        <f>IF(tbl2020POS[[#This Row],[3B]]&gt;=GAMES_TO_QUALIFY,1,IF(tbl2020POS[[#This Row],[PRIMPOS]]="3B",1,0))</f>
        <v>#REF!</v>
      </c>
      <c r="AG632" s="279" t="e">
        <f>IF(tbl2020POS[[#This Row],[SS]]&gt;=GAMES_TO_QUALIFY,1,IF(tbl2020POS[[#This Row],[PRIMPOS]]="SS",1,0))</f>
        <v>#REF!</v>
      </c>
      <c r="AH632" s="279" t="e">
        <f>IF(tbl2020POS[[#This Row],[LF]]&gt;=GAMES_TO_QUALIFY,1,0)</f>
        <v>#REF!</v>
      </c>
      <c r="AI632" s="279" t="e">
        <f>IF(tbl2020POS[[#This Row],[CF]]&gt;=GAMES_TO_QUALIFY,1,0)</f>
        <v>#REF!</v>
      </c>
      <c r="AJ632" s="279" t="e">
        <f>IF(tbl2020POS[[#This Row],[RF]]&gt;=GAMES_TO_QUALIFY,1,0)</f>
        <v>#REF!</v>
      </c>
      <c r="AK632" s="279" t="e">
        <f>IF(tbl2020POS[[#This Row],[OF]]&gt;=GAMES_TO_QUALIFY,1,IF(tbl2020POS[[#This Row],[PRIMPOS]]="OF",1,0))</f>
        <v>#REF!</v>
      </c>
      <c r="AL632" s="279" t="e">
        <f>IF(tbl2020POS[[#This Row],[DH]]&gt;=GAMES_TO_QUALIFY,1,IF(tbl2020POS[[#This Row],[PRIMPOS]]="DH",1,0))</f>
        <v>#REF!</v>
      </c>
      <c r="AM632" s="279" t="str" cm="1">
        <f t="array" aca="1" ref="AM6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2" s="280" t="str">
        <f>IFERROR(LEFT(tbl2020POS[[#This Row],[POSROUGH]],LEN(tbl2020POS[[#This Row],[POSROUGH]])-1),"")</f>
        <v/>
      </c>
      <c r="AP63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33" spans="1:42" x14ac:dyDescent="0.3">
      <c r="A633" s="277">
        <v>630</v>
      </c>
      <c r="B633" t="s">
        <v>21192</v>
      </c>
      <c r="C633" s="277">
        <v>31</v>
      </c>
      <c r="D633" s="278" t="s">
        <v>1395</v>
      </c>
      <c r="E633" s="277" t="s">
        <v>20557</v>
      </c>
      <c r="F633" s="277">
        <v>8</v>
      </c>
      <c r="G633" s="277">
        <v>7</v>
      </c>
      <c r="H633" s="277">
        <v>0</v>
      </c>
      <c r="I633" s="277">
        <v>8</v>
      </c>
      <c r="J633" s="277">
        <v>8</v>
      </c>
      <c r="K633" s="277">
        <v>0</v>
      </c>
      <c r="L633" s="277">
        <v>0</v>
      </c>
      <c r="M633" s="277">
        <v>0</v>
      </c>
      <c r="N633" s="277">
        <v>0</v>
      </c>
      <c r="O633" s="277">
        <v>0</v>
      </c>
      <c r="P633" s="277">
        <v>0</v>
      </c>
      <c r="Q633" s="277">
        <v>0</v>
      </c>
      <c r="R633" s="277">
        <v>0</v>
      </c>
      <c r="S633" s="277">
        <v>0</v>
      </c>
      <c r="T633" s="277">
        <v>0</v>
      </c>
      <c r="U633" s="277">
        <v>0</v>
      </c>
      <c r="V633" s="277">
        <v>0</v>
      </c>
      <c r="W633" s="279" t="e">
        <f t="shared" si="9"/>
        <v>#REF!</v>
      </c>
      <c r="X633" s="279" t="s">
        <v>17531</v>
      </c>
      <c r="Y6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3" s="279">
        <f>IF(MAX(tbl2020POS[[#This Row],[P]:[PR]])=tbl2020POS[[#This Row],[P]],1,0)</f>
        <v>1</v>
      </c>
      <c r="AA633" s="279">
        <f>IF(tbl2020POS[[#This Row],[QUALP]]=1,IF(tbl2020POS[[#This Row],[GS]]&gt;=GS_TO_QUALIFY,1,0),0)</f>
        <v>0</v>
      </c>
      <c r="AB633" s="279">
        <f>IF(tbl2020POS[[#This Row],[QUALP]]=1,IF(tbl2020POS[[#This Row],[G]]-tbl2020POS[[#This Row],[GS]]&gt;=RP_APP_TO_QUALIFY,1,0),0)</f>
        <v>0</v>
      </c>
      <c r="AC633" s="279" t="e">
        <f>IF(tbl2020POS[[#This Row],[C]]&gt;=GAMES_TO_QUALIFY,1,IF(tbl2020POS[[#This Row],[PRIMPOS]]="C",1,0))</f>
        <v>#REF!</v>
      </c>
      <c r="AD633" s="279" t="e">
        <f>IF(tbl2020POS[[#This Row],[1B]]&gt;=GAMES_TO_QUALIFY,1,IF(tbl2020POS[[#This Row],[PRIMPOS]]="1B",1,0))</f>
        <v>#REF!</v>
      </c>
      <c r="AE633" s="279" t="e">
        <f>IF(tbl2020POS[[#This Row],[2B]]&gt;=GAMES_TO_QUALIFY,1,IF(tbl2020POS[[#This Row],[PRIMPOS]]="2B",1,0))</f>
        <v>#REF!</v>
      </c>
      <c r="AF633" s="279" t="e">
        <f>IF(tbl2020POS[[#This Row],[3B]]&gt;=GAMES_TO_QUALIFY,1,IF(tbl2020POS[[#This Row],[PRIMPOS]]="3B",1,0))</f>
        <v>#REF!</v>
      </c>
      <c r="AG633" s="279" t="e">
        <f>IF(tbl2020POS[[#This Row],[SS]]&gt;=GAMES_TO_QUALIFY,1,IF(tbl2020POS[[#This Row],[PRIMPOS]]="SS",1,0))</f>
        <v>#REF!</v>
      </c>
      <c r="AH633" s="279" t="e">
        <f>IF(tbl2020POS[[#This Row],[LF]]&gt;=GAMES_TO_QUALIFY,1,0)</f>
        <v>#REF!</v>
      </c>
      <c r="AI633" s="279" t="e">
        <f>IF(tbl2020POS[[#This Row],[CF]]&gt;=GAMES_TO_QUALIFY,1,0)</f>
        <v>#REF!</v>
      </c>
      <c r="AJ633" s="279" t="e">
        <f>IF(tbl2020POS[[#This Row],[RF]]&gt;=GAMES_TO_QUALIFY,1,0)</f>
        <v>#REF!</v>
      </c>
      <c r="AK633" s="279" t="e">
        <f>IF(tbl2020POS[[#This Row],[OF]]&gt;=GAMES_TO_QUALIFY,1,IF(tbl2020POS[[#This Row],[PRIMPOS]]="OF",1,0))</f>
        <v>#REF!</v>
      </c>
      <c r="AL633" s="279" t="e">
        <f>IF(tbl2020POS[[#This Row],[DH]]&gt;=GAMES_TO_QUALIFY,1,IF(tbl2020POS[[#This Row],[PRIMPOS]]="DH",1,0))</f>
        <v>#REF!</v>
      </c>
      <c r="AM633" s="279" t="str" cm="1">
        <f t="array" aca="1" ref="AM6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3" s="280" t="str">
        <f>IFERROR(LEFT(tbl2020POS[[#This Row],[POSROUGH]],LEN(tbl2020POS[[#This Row],[POSROUGH]])-1),"")</f>
        <v/>
      </c>
      <c r="AP63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34" spans="1:42" x14ac:dyDescent="0.3">
      <c r="A634" s="277">
        <v>631</v>
      </c>
      <c r="B634" t="s">
        <v>21193</v>
      </c>
      <c r="C634" s="277">
        <v>32</v>
      </c>
      <c r="D634" s="278" t="s">
        <v>1481</v>
      </c>
      <c r="E634" s="277">
        <v>11</v>
      </c>
      <c r="F634" s="277">
        <v>18</v>
      </c>
      <c r="G634" s="277">
        <v>0</v>
      </c>
      <c r="H634" s="277">
        <v>3</v>
      </c>
      <c r="I634" s="277">
        <v>18</v>
      </c>
      <c r="J634" s="277">
        <v>18</v>
      </c>
      <c r="K634" s="277">
        <v>0</v>
      </c>
      <c r="L634" s="277">
        <v>0</v>
      </c>
      <c r="M634" s="277">
        <v>0</v>
      </c>
      <c r="N634" s="277">
        <v>0</v>
      </c>
      <c r="O634" s="277">
        <v>0</v>
      </c>
      <c r="P634" s="277">
        <v>0</v>
      </c>
      <c r="Q634" s="277">
        <v>0</v>
      </c>
      <c r="R634" s="277">
        <v>0</v>
      </c>
      <c r="S634" s="277">
        <v>0</v>
      </c>
      <c r="T634" s="277">
        <v>0</v>
      </c>
      <c r="U634" s="277">
        <v>0</v>
      </c>
      <c r="V634" s="277">
        <v>0</v>
      </c>
      <c r="W634" s="279" t="e">
        <f t="shared" si="9"/>
        <v>#REF!</v>
      </c>
      <c r="X634" s="279" t="s">
        <v>2380</v>
      </c>
      <c r="Y6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4" s="279">
        <f>IF(MAX(tbl2020POS[[#This Row],[P]:[PR]])=tbl2020POS[[#This Row],[P]],1,0)</f>
        <v>1</v>
      </c>
      <c r="AA634" s="279">
        <f>IF(tbl2020POS[[#This Row],[QUALP]]=1,IF(tbl2020POS[[#This Row],[GS]]&gt;=GS_TO_QUALIFY,1,0),0)</f>
        <v>0</v>
      </c>
      <c r="AB634" s="279">
        <f>IF(tbl2020POS[[#This Row],[QUALP]]=1,IF(tbl2020POS[[#This Row],[G]]-tbl2020POS[[#This Row],[GS]]&gt;=RP_APP_TO_QUALIFY,1,0),0)</f>
        <v>1</v>
      </c>
      <c r="AC634" s="279" t="e">
        <f>IF(tbl2020POS[[#This Row],[C]]&gt;=GAMES_TO_QUALIFY,1,IF(tbl2020POS[[#This Row],[PRIMPOS]]="C",1,0))</f>
        <v>#REF!</v>
      </c>
      <c r="AD634" s="279" t="e">
        <f>IF(tbl2020POS[[#This Row],[1B]]&gt;=GAMES_TO_QUALIFY,1,IF(tbl2020POS[[#This Row],[PRIMPOS]]="1B",1,0))</f>
        <v>#REF!</v>
      </c>
      <c r="AE634" s="279" t="e">
        <f>IF(tbl2020POS[[#This Row],[2B]]&gt;=GAMES_TO_QUALIFY,1,IF(tbl2020POS[[#This Row],[PRIMPOS]]="2B",1,0))</f>
        <v>#REF!</v>
      </c>
      <c r="AF634" s="279" t="e">
        <f>IF(tbl2020POS[[#This Row],[3B]]&gt;=GAMES_TO_QUALIFY,1,IF(tbl2020POS[[#This Row],[PRIMPOS]]="3B",1,0))</f>
        <v>#REF!</v>
      </c>
      <c r="AG634" s="279" t="e">
        <f>IF(tbl2020POS[[#This Row],[SS]]&gt;=GAMES_TO_QUALIFY,1,IF(tbl2020POS[[#This Row],[PRIMPOS]]="SS",1,0))</f>
        <v>#REF!</v>
      </c>
      <c r="AH634" s="279" t="e">
        <f>IF(tbl2020POS[[#This Row],[LF]]&gt;=GAMES_TO_QUALIFY,1,0)</f>
        <v>#REF!</v>
      </c>
      <c r="AI634" s="279" t="e">
        <f>IF(tbl2020POS[[#This Row],[CF]]&gt;=GAMES_TO_QUALIFY,1,0)</f>
        <v>#REF!</v>
      </c>
      <c r="AJ634" s="279" t="e">
        <f>IF(tbl2020POS[[#This Row],[RF]]&gt;=GAMES_TO_QUALIFY,1,0)</f>
        <v>#REF!</v>
      </c>
      <c r="AK634" s="279" t="e">
        <f>IF(tbl2020POS[[#This Row],[OF]]&gt;=GAMES_TO_QUALIFY,1,IF(tbl2020POS[[#This Row],[PRIMPOS]]="OF",1,0))</f>
        <v>#REF!</v>
      </c>
      <c r="AL634" s="279" t="e">
        <f>IF(tbl2020POS[[#This Row],[DH]]&gt;=GAMES_TO_QUALIFY,1,IF(tbl2020POS[[#This Row],[PRIMPOS]]="DH",1,0))</f>
        <v>#REF!</v>
      </c>
      <c r="AM634" s="279" t="str" cm="1">
        <f t="array" aca="1" ref="AM6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4" s="280" t="str">
        <f>IFERROR(LEFT(tbl2020POS[[#This Row],[POSROUGH]],LEN(tbl2020POS[[#This Row],[POSROUGH]])-1),"")</f>
        <v/>
      </c>
      <c r="AP63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35" spans="1:42" x14ac:dyDescent="0.3">
      <c r="A635" s="277">
        <v>632</v>
      </c>
      <c r="B635" t="s">
        <v>21194</v>
      </c>
      <c r="C635" s="277">
        <v>25</v>
      </c>
      <c r="D635" s="278" t="s">
        <v>1430</v>
      </c>
      <c r="E635" s="277">
        <v>3</v>
      </c>
      <c r="F635" s="277">
        <v>58</v>
      </c>
      <c r="G635" s="277">
        <v>57</v>
      </c>
      <c r="H635" s="277">
        <v>58</v>
      </c>
      <c r="I635" s="277">
        <v>57</v>
      </c>
      <c r="J635" s="277">
        <v>0</v>
      </c>
      <c r="K635" s="277">
        <v>0</v>
      </c>
      <c r="L635" s="277">
        <v>0</v>
      </c>
      <c r="M635" s="277">
        <v>0</v>
      </c>
      <c r="N635" s="277">
        <v>46</v>
      </c>
      <c r="O635" s="277">
        <v>15</v>
      </c>
      <c r="P635" s="277">
        <v>0</v>
      </c>
      <c r="Q635" s="277">
        <v>0</v>
      </c>
      <c r="R635" s="277">
        <v>0</v>
      </c>
      <c r="S635" s="277">
        <v>0</v>
      </c>
      <c r="T635" s="277">
        <v>0</v>
      </c>
      <c r="U635" s="277">
        <v>1</v>
      </c>
      <c r="V635" s="277">
        <v>0</v>
      </c>
      <c r="W635" s="279" t="e">
        <f t="shared" si="9"/>
        <v>#REF!</v>
      </c>
      <c r="X635" s="279" t="s">
        <v>14587</v>
      </c>
      <c r="Y6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35" s="279">
        <f>IF(MAX(tbl2020POS[[#This Row],[P]:[PR]])=tbl2020POS[[#This Row],[P]],1,0)</f>
        <v>0</v>
      </c>
      <c r="AA635" s="279">
        <f>IF(tbl2020POS[[#This Row],[QUALP]]=1,IF(tbl2020POS[[#This Row],[GS]]&gt;=GS_TO_QUALIFY,1,0),0)</f>
        <v>0</v>
      </c>
      <c r="AB635" s="279">
        <f>IF(tbl2020POS[[#This Row],[QUALP]]=1,IF(tbl2020POS[[#This Row],[G]]-tbl2020POS[[#This Row],[GS]]&gt;=RP_APP_TO_QUALIFY,1,0),0)</f>
        <v>0</v>
      </c>
      <c r="AC635" s="279" t="e">
        <f>IF(tbl2020POS[[#This Row],[C]]&gt;=GAMES_TO_QUALIFY,1,IF(tbl2020POS[[#This Row],[PRIMPOS]]="C",1,0))</f>
        <v>#REF!</v>
      </c>
      <c r="AD635" s="279" t="e">
        <f>IF(tbl2020POS[[#This Row],[1B]]&gt;=GAMES_TO_QUALIFY,1,IF(tbl2020POS[[#This Row],[PRIMPOS]]="1B",1,0))</f>
        <v>#REF!</v>
      </c>
      <c r="AE635" s="279" t="e">
        <f>IF(tbl2020POS[[#This Row],[2B]]&gt;=GAMES_TO_QUALIFY,1,IF(tbl2020POS[[#This Row],[PRIMPOS]]="2B",1,0))</f>
        <v>#REF!</v>
      </c>
      <c r="AF635" s="279" t="e">
        <f>IF(tbl2020POS[[#This Row],[3B]]&gt;=GAMES_TO_QUALIFY,1,IF(tbl2020POS[[#This Row],[PRIMPOS]]="3B",1,0))</f>
        <v>#REF!</v>
      </c>
      <c r="AG635" s="279" t="e">
        <f>IF(tbl2020POS[[#This Row],[SS]]&gt;=GAMES_TO_QUALIFY,1,IF(tbl2020POS[[#This Row],[PRIMPOS]]="SS",1,0))</f>
        <v>#REF!</v>
      </c>
      <c r="AH635" s="279" t="e">
        <f>IF(tbl2020POS[[#This Row],[LF]]&gt;=GAMES_TO_QUALIFY,1,0)</f>
        <v>#REF!</v>
      </c>
      <c r="AI635" s="279" t="e">
        <f>IF(tbl2020POS[[#This Row],[CF]]&gt;=GAMES_TO_QUALIFY,1,0)</f>
        <v>#REF!</v>
      </c>
      <c r="AJ635" s="279" t="e">
        <f>IF(tbl2020POS[[#This Row],[RF]]&gt;=GAMES_TO_QUALIFY,1,0)</f>
        <v>#REF!</v>
      </c>
      <c r="AK635" s="279" t="e">
        <f>IF(tbl2020POS[[#This Row],[OF]]&gt;=GAMES_TO_QUALIFY,1,IF(tbl2020POS[[#This Row],[PRIMPOS]]="OF",1,0))</f>
        <v>#REF!</v>
      </c>
      <c r="AL635" s="279" t="e">
        <f>IF(tbl2020POS[[#This Row],[DH]]&gt;=GAMES_TO_QUALIFY,1,IF(tbl2020POS[[#This Row],[PRIMPOS]]="DH",1,0))</f>
        <v>#REF!</v>
      </c>
      <c r="AM635" s="279" t="e" cm="1">
        <f t="array" aca="1" ref="AM6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5" s="280" t="str">
        <f>IFERROR(LEFT(tbl2020POS[[#This Row],[POSROUGH]],LEN(tbl2020POS[[#This Row],[POSROUGH]])-1),"")</f>
        <v/>
      </c>
      <c r="AP63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6" spans="1:42" x14ac:dyDescent="0.3">
      <c r="A636" s="277">
        <v>633</v>
      </c>
      <c r="B636" t="s">
        <v>21195</v>
      </c>
      <c r="C636" s="277">
        <v>25</v>
      </c>
      <c r="D636" s="278" t="s">
        <v>1430</v>
      </c>
      <c r="E636" s="277" t="s">
        <v>20557</v>
      </c>
      <c r="F636" s="277">
        <v>6</v>
      </c>
      <c r="G636" s="277">
        <v>0</v>
      </c>
      <c r="H636" s="277">
        <v>0</v>
      </c>
      <c r="I636" s="277">
        <v>6</v>
      </c>
      <c r="J636" s="277">
        <v>6</v>
      </c>
      <c r="K636" s="277">
        <v>0</v>
      </c>
      <c r="L636" s="277">
        <v>0</v>
      </c>
      <c r="M636" s="277">
        <v>0</v>
      </c>
      <c r="N636" s="277">
        <v>0</v>
      </c>
      <c r="O636" s="277">
        <v>0</v>
      </c>
      <c r="P636" s="277">
        <v>0</v>
      </c>
      <c r="Q636" s="277">
        <v>0</v>
      </c>
      <c r="R636" s="277">
        <v>0</v>
      </c>
      <c r="S636" s="277">
        <v>0</v>
      </c>
      <c r="T636" s="277">
        <v>0</v>
      </c>
      <c r="U636" s="277">
        <v>0</v>
      </c>
      <c r="V636" s="277">
        <v>0</v>
      </c>
      <c r="W636" s="279" t="e">
        <f t="shared" si="9"/>
        <v>#REF!</v>
      </c>
      <c r="X636" s="279" t="s">
        <v>21951</v>
      </c>
      <c r="Y6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6" s="279">
        <f>IF(MAX(tbl2020POS[[#This Row],[P]:[PR]])=tbl2020POS[[#This Row],[P]],1,0)</f>
        <v>1</v>
      </c>
      <c r="AA636" s="279">
        <f>IF(tbl2020POS[[#This Row],[QUALP]]=1,IF(tbl2020POS[[#This Row],[GS]]&gt;=GS_TO_QUALIFY,1,0),0)</f>
        <v>0</v>
      </c>
      <c r="AB636" s="279">
        <f>IF(tbl2020POS[[#This Row],[QUALP]]=1,IF(tbl2020POS[[#This Row],[G]]-tbl2020POS[[#This Row],[GS]]&gt;=RP_APP_TO_QUALIFY,1,0),0)</f>
        <v>1</v>
      </c>
      <c r="AC636" s="279" t="e">
        <f>IF(tbl2020POS[[#This Row],[C]]&gt;=GAMES_TO_QUALIFY,1,IF(tbl2020POS[[#This Row],[PRIMPOS]]="C",1,0))</f>
        <v>#REF!</v>
      </c>
      <c r="AD636" s="279" t="e">
        <f>IF(tbl2020POS[[#This Row],[1B]]&gt;=GAMES_TO_QUALIFY,1,IF(tbl2020POS[[#This Row],[PRIMPOS]]="1B",1,0))</f>
        <v>#REF!</v>
      </c>
      <c r="AE636" s="279" t="e">
        <f>IF(tbl2020POS[[#This Row],[2B]]&gt;=GAMES_TO_QUALIFY,1,IF(tbl2020POS[[#This Row],[PRIMPOS]]="2B",1,0))</f>
        <v>#REF!</v>
      </c>
      <c r="AF636" s="279" t="e">
        <f>IF(tbl2020POS[[#This Row],[3B]]&gt;=GAMES_TO_QUALIFY,1,IF(tbl2020POS[[#This Row],[PRIMPOS]]="3B",1,0))</f>
        <v>#REF!</v>
      </c>
      <c r="AG636" s="279" t="e">
        <f>IF(tbl2020POS[[#This Row],[SS]]&gt;=GAMES_TO_QUALIFY,1,IF(tbl2020POS[[#This Row],[PRIMPOS]]="SS",1,0))</f>
        <v>#REF!</v>
      </c>
      <c r="AH636" s="279" t="e">
        <f>IF(tbl2020POS[[#This Row],[LF]]&gt;=GAMES_TO_QUALIFY,1,0)</f>
        <v>#REF!</v>
      </c>
      <c r="AI636" s="279" t="e">
        <f>IF(tbl2020POS[[#This Row],[CF]]&gt;=GAMES_TO_QUALIFY,1,0)</f>
        <v>#REF!</v>
      </c>
      <c r="AJ636" s="279" t="e">
        <f>IF(tbl2020POS[[#This Row],[RF]]&gt;=GAMES_TO_QUALIFY,1,0)</f>
        <v>#REF!</v>
      </c>
      <c r="AK636" s="279" t="e">
        <f>IF(tbl2020POS[[#This Row],[OF]]&gt;=GAMES_TO_QUALIFY,1,IF(tbl2020POS[[#This Row],[PRIMPOS]]="OF",1,0))</f>
        <v>#REF!</v>
      </c>
      <c r="AL636" s="279" t="e">
        <f>IF(tbl2020POS[[#This Row],[DH]]&gt;=GAMES_TO_QUALIFY,1,IF(tbl2020POS[[#This Row],[PRIMPOS]]="DH",1,0))</f>
        <v>#REF!</v>
      </c>
      <c r="AM636" s="279" t="str" cm="1">
        <f t="array" aca="1" ref="AM6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6" s="280" t="str">
        <f>IFERROR(LEFT(tbl2020POS[[#This Row],[POSROUGH]],LEN(tbl2020POS[[#This Row],[POSROUGH]])-1),"")</f>
        <v/>
      </c>
      <c r="AP63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37" spans="1:42" x14ac:dyDescent="0.3">
      <c r="A637" s="277">
        <v>634</v>
      </c>
      <c r="B637" t="s">
        <v>21196</v>
      </c>
      <c r="C637" s="277">
        <v>25</v>
      </c>
      <c r="D637" s="278" t="s">
        <v>1372</v>
      </c>
      <c r="E637" s="277">
        <v>2</v>
      </c>
      <c r="F637" s="277">
        <v>9</v>
      </c>
      <c r="G637" s="277">
        <v>4</v>
      </c>
      <c r="H637" s="277">
        <v>0</v>
      </c>
      <c r="I637" s="277">
        <v>9</v>
      </c>
      <c r="J637" s="277">
        <v>9</v>
      </c>
      <c r="K637" s="277">
        <v>0</v>
      </c>
      <c r="L637" s="277">
        <v>0</v>
      </c>
      <c r="M637" s="277">
        <v>0</v>
      </c>
      <c r="N637" s="277">
        <v>0</v>
      </c>
      <c r="O637" s="277">
        <v>0</v>
      </c>
      <c r="P637" s="277">
        <v>0</v>
      </c>
      <c r="Q637" s="277">
        <v>0</v>
      </c>
      <c r="R637" s="277">
        <v>0</v>
      </c>
      <c r="S637" s="277">
        <v>0</v>
      </c>
      <c r="T637" s="277">
        <v>0</v>
      </c>
      <c r="U637" s="277">
        <v>0</v>
      </c>
      <c r="V637" s="277">
        <v>0</v>
      </c>
      <c r="W637" s="279" t="e">
        <f t="shared" si="9"/>
        <v>#REF!</v>
      </c>
      <c r="X637" s="279" t="s">
        <v>20383</v>
      </c>
      <c r="Y6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7" s="279">
        <f>IF(MAX(tbl2020POS[[#This Row],[P]:[PR]])=tbl2020POS[[#This Row],[P]],1,0)</f>
        <v>1</v>
      </c>
      <c r="AA637" s="279">
        <f>IF(tbl2020POS[[#This Row],[QUALP]]=1,IF(tbl2020POS[[#This Row],[GS]]&gt;=GS_TO_QUALIFY,1,0),0)</f>
        <v>0</v>
      </c>
      <c r="AB637" s="279">
        <f>IF(tbl2020POS[[#This Row],[QUALP]]=1,IF(tbl2020POS[[#This Row],[G]]-tbl2020POS[[#This Row],[GS]]&gt;=RP_APP_TO_QUALIFY,1,0),0)</f>
        <v>1</v>
      </c>
      <c r="AC637" s="279" t="e">
        <f>IF(tbl2020POS[[#This Row],[C]]&gt;=GAMES_TO_QUALIFY,1,IF(tbl2020POS[[#This Row],[PRIMPOS]]="C",1,0))</f>
        <v>#REF!</v>
      </c>
      <c r="AD637" s="279" t="e">
        <f>IF(tbl2020POS[[#This Row],[1B]]&gt;=GAMES_TO_QUALIFY,1,IF(tbl2020POS[[#This Row],[PRIMPOS]]="1B",1,0))</f>
        <v>#REF!</v>
      </c>
      <c r="AE637" s="279" t="e">
        <f>IF(tbl2020POS[[#This Row],[2B]]&gt;=GAMES_TO_QUALIFY,1,IF(tbl2020POS[[#This Row],[PRIMPOS]]="2B",1,0))</f>
        <v>#REF!</v>
      </c>
      <c r="AF637" s="279" t="e">
        <f>IF(tbl2020POS[[#This Row],[3B]]&gt;=GAMES_TO_QUALIFY,1,IF(tbl2020POS[[#This Row],[PRIMPOS]]="3B",1,0))</f>
        <v>#REF!</v>
      </c>
      <c r="AG637" s="279" t="e">
        <f>IF(tbl2020POS[[#This Row],[SS]]&gt;=GAMES_TO_QUALIFY,1,IF(tbl2020POS[[#This Row],[PRIMPOS]]="SS",1,0))</f>
        <v>#REF!</v>
      </c>
      <c r="AH637" s="279" t="e">
        <f>IF(tbl2020POS[[#This Row],[LF]]&gt;=GAMES_TO_QUALIFY,1,0)</f>
        <v>#REF!</v>
      </c>
      <c r="AI637" s="279" t="e">
        <f>IF(tbl2020POS[[#This Row],[CF]]&gt;=GAMES_TO_QUALIFY,1,0)</f>
        <v>#REF!</v>
      </c>
      <c r="AJ637" s="279" t="e">
        <f>IF(tbl2020POS[[#This Row],[RF]]&gt;=GAMES_TO_QUALIFY,1,0)</f>
        <v>#REF!</v>
      </c>
      <c r="AK637" s="279" t="e">
        <f>IF(tbl2020POS[[#This Row],[OF]]&gt;=GAMES_TO_QUALIFY,1,IF(tbl2020POS[[#This Row],[PRIMPOS]]="OF",1,0))</f>
        <v>#REF!</v>
      </c>
      <c r="AL637" s="279" t="e">
        <f>IF(tbl2020POS[[#This Row],[DH]]&gt;=GAMES_TO_QUALIFY,1,IF(tbl2020POS[[#This Row],[PRIMPOS]]="DH",1,0))</f>
        <v>#REF!</v>
      </c>
      <c r="AM637" s="279" t="str" cm="1">
        <f t="array" aca="1" ref="AM6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7" s="280" t="str">
        <f>IFERROR(LEFT(tbl2020POS[[#This Row],[POSROUGH]],LEN(tbl2020POS[[#This Row],[POSROUGH]])-1),"")</f>
        <v/>
      </c>
      <c r="AP63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38" spans="1:42" x14ac:dyDescent="0.3">
      <c r="A638" s="277">
        <v>635</v>
      </c>
      <c r="B638" t="s">
        <v>21197</v>
      </c>
      <c r="C638" s="277">
        <v>26</v>
      </c>
      <c r="D638" s="278" t="s">
        <v>1398</v>
      </c>
      <c r="E638" s="277">
        <v>3</v>
      </c>
      <c r="F638" s="277">
        <v>36</v>
      </c>
      <c r="G638" s="277">
        <v>34</v>
      </c>
      <c r="H638" s="277">
        <v>36</v>
      </c>
      <c r="I638" s="277">
        <v>36</v>
      </c>
      <c r="J638" s="277">
        <v>0</v>
      </c>
      <c r="K638" s="277">
        <v>0</v>
      </c>
      <c r="L638" s="277">
        <v>0</v>
      </c>
      <c r="M638" s="277">
        <v>29</v>
      </c>
      <c r="N638" s="277">
        <v>0</v>
      </c>
      <c r="O638" s="277">
        <v>1</v>
      </c>
      <c r="P638" s="277">
        <v>0</v>
      </c>
      <c r="Q638" s="277">
        <v>9</v>
      </c>
      <c r="R638" s="277">
        <v>0</v>
      </c>
      <c r="S638" s="277">
        <v>9</v>
      </c>
      <c r="T638" s="277">
        <v>0</v>
      </c>
      <c r="U638" s="277">
        <v>0</v>
      </c>
      <c r="V638" s="277">
        <v>2</v>
      </c>
      <c r="W638" s="279" t="e">
        <f t="shared" si="9"/>
        <v>#REF!</v>
      </c>
      <c r="X638" s="279" t="s">
        <v>14187</v>
      </c>
      <c r="Y6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38" s="279">
        <f>IF(MAX(tbl2020POS[[#This Row],[P]:[PR]])=tbl2020POS[[#This Row],[P]],1,0)</f>
        <v>0</v>
      </c>
      <c r="AA638" s="279">
        <f>IF(tbl2020POS[[#This Row],[QUALP]]=1,IF(tbl2020POS[[#This Row],[GS]]&gt;=GS_TO_QUALIFY,1,0),0)</f>
        <v>0</v>
      </c>
      <c r="AB638" s="279">
        <f>IF(tbl2020POS[[#This Row],[QUALP]]=1,IF(tbl2020POS[[#This Row],[G]]-tbl2020POS[[#This Row],[GS]]&gt;=RP_APP_TO_QUALIFY,1,0),0)</f>
        <v>0</v>
      </c>
      <c r="AC638" s="279" t="e">
        <f>IF(tbl2020POS[[#This Row],[C]]&gt;=GAMES_TO_QUALIFY,1,IF(tbl2020POS[[#This Row],[PRIMPOS]]="C",1,0))</f>
        <v>#REF!</v>
      </c>
      <c r="AD638" s="279" t="e">
        <f>IF(tbl2020POS[[#This Row],[1B]]&gt;=GAMES_TO_QUALIFY,1,IF(tbl2020POS[[#This Row],[PRIMPOS]]="1B",1,0))</f>
        <v>#REF!</v>
      </c>
      <c r="AE638" s="279" t="e">
        <f>IF(tbl2020POS[[#This Row],[2B]]&gt;=GAMES_TO_QUALIFY,1,IF(tbl2020POS[[#This Row],[PRIMPOS]]="2B",1,0))</f>
        <v>#REF!</v>
      </c>
      <c r="AF638" s="279" t="e">
        <f>IF(tbl2020POS[[#This Row],[3B]]&gt;=GAMES_TO_QUALIFY,1,IF(tbl2020POS[[#This Row],[PRIMPOS]]="3B",1,0))</f>
        <v>#REF!</v>
      </c>
      <c r="AG638" s="279" t="e">
        <f>IF(tbl2020POS[[#This Row],[SS]]&gt;=GAMES_TO_QUALIFY,1,IF(tbl2020POS[[#This Row],[PRIMPOS]]="SS",1,0))</f>
        <v>#REF!</v>
      </c>
      <c r="AH638" s="279" t="e">
        <f>IF(tbl2020POS[[#This Row],[LF]]&gt;=GAMES_TO_QUALIFY,1,0)</f>
        <v>#REF!</v>
      </c>
      <c r="AI638" s="279" t="e">
        <f>IF(tbl2020POS[[#This Row],[CF]]&gt;=GAMES_TO_QUALIFY,1,0)</f>
        <v>#REF!</v>
      </c>
      <c r="AJ638" s="279" t="e">
        <f>IF(tbl2020POS[[#This Row],[RF]]&gt;=GAMES_TO_QUALIFY,1,0)</f>
        <v>#REF!</v>
      </c>
      <c r="AK638" s="279" t="e">
        <f>IF(tbl2020POS[[#This Row],[OF]]&gt;=GAMES_TO_QUALIFY,1,IF(tbl2020POS[[#This Row],[PRIMPOS]]="OF",1,0))</f>
        <v>#REF!</v>
      </c>
      <c r="AL638" s="279" t="e">
        <f>IF(tbl2020POS[[#This Row],[DH]]&gt;=GAMES_TO_QUALIFY,1,IF(tbl2020POS[[#This Row],[PRIMPOS]]="DH",1,0))</f>
        <v>#REF!</v>
      </c>
      <c r="AM638" s="279" t="e" cm="1">
        <f t="array" aca="1" ref="AM6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8" s="280" t="str">
        <f>IFERROR(LEFT(tbl2020POS[[#This Row],[POSROUGH]],LEN(tbl2020POS[[#This Row],[POSROUGH]])-1),"")</f>
        <v/>
      </c>
      <c r="AP63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9" spans="1:42" x14ac:dyDescent="0.3">
      <c r="A639" s="277">
        <v>636</v>
      </c>
      <c r="B639" t="s">
        <v>21198</v>
      </c>
      <c r="C639" s="277">
        <v>29</v>
      </c>
      <c r="D639" s="278" t="s">
        <v>1526</v>
      </c>
      <c r="E639" s="277">
        <v>3</v>
      </c>
      <c r="F639" s="277">
        <v>24</v>
      </c>
      <c r="G639" s="277">
        <v>0</v>
      </c>
      <c r="H639" s="277">
        <v>0</v>
      </c>
      <c r="I639" s="277">
        <v>24</v>
      </c>
      <c r="J639" s="277">
        <v>24</v>
      </c>
      <c r="K639" s="277">
        <v>0</v>
      </c>
      <c r="L639" s="277">
        <v>0</v>
      </c>
      <c r="M639" s="277">
        <v>0</v>
      </c>
      <c r="N639" s="277">
        <v>0</v>
      </c>
      <c r="O639" s="277">
        <v>0</v>
      </c>
      <c r="P639" s="277">
        <v>0</v>
      </c>
      <c r="Q639" s="277">
        <v>0</v>
      </c>
      <c r="R639" s="277">
        <v>0</v>
      </c>
      <c r="S639" s="277">
        <v>0</v>
      </c>
      <c r="T639" s="277">
        <v>0</v>
      </c>
      <c r="U639" s="277">
        <v>0</v>
      </c>
      <c r="V639" s="277">
        <v>0</v>
      </c>
      <c r="W639" s="279" t="e">
        <f t="shared" si="9"/>
        <v>#REF!</v>
      </c>
      <c r="X639" s="279" t="s">
        <v>16216</v>
      </c>
      <c r="Y6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9" s="279">
        <f>IF(MAX(tbl2020POS[[#This Row],[P]:[PR]])=tbl2020POS[[#This Row],[P]],1,0)</f>
        <v>1</v>
      </c>
      <c r="AA639" s="279">
        <f>IF(tbl2020POS[[#This Row],[QUALP]]=1,IF(tbl2020POS[[#This Row],[GS]]&gt;=GS_TO_QUALIFY,1,0),0)</f>
        <v>0</v>
      </c>
      <c r="AB639" s="279">
        <f>IF(tbl2020POS[[#This Row],[QUALP]]=1,IF(tbl2020POS[[#This Row],[G]]-tbl2020POS[[#This Row],[GS]]&gt;=RP_APP_TO_QUALIFY,1,0),0)</f>
        <v>1</v>
      </c>
      <c r="AC639" s="279" t="e">
        <f>IF(tbl2020POS[[#This Row],[C]]&gt;=GAMES_TO_QUALIFY,1,IF(tbl2020POS[[#This Row],[PRIMPOS]]="C",1,0))</f>
        <v>#REF!</v>
      </c>
      <c r="AD639" s="279" t="e">
        <f>IF(tbl2020POS[[#This Row],[1B]]&gt;=GAMES_TO_QUALIFY,1,IF(tbl2020POS[[#This Row],[PRIMPOS]]="1B",1,0))</f>
        <v>#REF!</v>
      </c>
      <c r="AE639" s="279" t="e">
        <f>IF(tbl2020POS[[#This Row],[2B]]&gt;=GAMES_TO_QUALIFY,1,IF(tbl2020POS[[#This Row],[PRIMPOS]]="2B",1,0))</f>
        <v>#REF!</v>
      </c>
      <c r="AF639" s="279" t="e">
        <f>IF(tbl2020POS[[#This Row],[3B]]&gt;=GAMES_TO_QUALIFY,1,IF(tbl2020POS[[#This Row],[PRIMPOS]]="3B",1,0))</f>
        <v>#REF!</v>
      </c>
      <c r="AG639" s="279" t="e">
        <f>IF(tbl2020POS[[#This Row],[SS]]&gt;=GAMES_TO_QUALIFY,1,IF(tbl2020POS[[#This Row],[PRIMPOS]]="SS",1,0))</f>
        <v>#REF!</v>
      </c>
      <c r="AH639" s="279" t="e">
        <f>IF(tbl2020POS[[#This Row],[LF]]&gt;=GAMES_TO_QUALIFY,1,0)</f>
        <v>#REF!</v>
      </c>
      <c r="AI639" s="279" t="e">
        <f>IF(tbl2020POS[[#This Row],[CF]]&gt;=GAMES_TO_QUALIFY,1,0)</f>
        <v>#REF!</v>
      </c>
      <c r="AJ639" s="279" t="e">
        <f>IF(tbl2020POS[[#This Row],[RF]]&gt;=GAMES_TO_QUALIFY,1,0)</f>
        <v>#REF!</v>
      </c>
      <c r="AK639" s="279" t="e">
        <f>IF(tbl2020POS[[#This Row],[OF]]&gt;=GAMES_TO_QUALIFY,1,IF(tbl2020POS[[#This Row],[PRIMPOS]]="OF",1,0))</f>
        <v>#REF!</v>
      </c>
      <c r="AL639" s="279" t="e">
        <f>IF(tbl2020POS[[#This Row],[DH]]&gt;=GAMES_TO_QUALIFY,1,IF(tbl2020POS[[#This Row],[PRIMPOS]]="DH",1,0))</f>
        <v>#REF!</v>
      </c>
      <c r="AM639" s="279" t="str" cm="1">
        <f t="array" aca="1" ref="AM6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9" s="280" t="str">
        <f>IFERROR(LEFT(tbl2020POS[[#This Row],[POSROUGH]],LEN(tbl2020POS[[#This Row],[POSROUGH]])-1),"")</f>
        <v/>
      </c>
      <c r="AP63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0" spans="1:42" x14ac:dyDescent="0.3">
      <c r="A640" s="277">
        <v>637</v>
      </c>
      <c r="B640" t="s">
        <v>21199</v>
      </c>
      <c r="C640" s="277">
        <v>35</v>
      </c>
      <c r="D640" s="278" t="s">
        <v>1413</v>
      </c>
      <c r="E640" s="277">
        <v>11</v>
      </c>
      <c r="F640" s="277">
        <v>24</v>
      </c>
      <c r="G640" s="277">
        <v>0</v>
      </c>
      <c r="H640" s="277">
        <v>0</v>
      </c>
      <c r="I640" s="277">
        <v>24</v>
      </c>
      <c r="J640" s="277">
        <v>24</v>
      </c>
      <c r="K640" s="277">
        <v>0</v>
      </c>
      <c r="L640" s="277">
        <v>0</v>
      </c>
      <c r="M640" s="277">
        <v>0</v>
      </c>
      <c r="N640" s="277">
        <v>0</v>
      </c>
      <c r="O640" s="277">
        <v>0</v>
      </c>
      <c r="P640" s="277">
        <v>0</v>
      </c>
      <c r="Q640" s="277">
        <v>0</v>
      </c>
      <c r="R640" s="277">
        <v>0</v>
      </c>
      <c r="S640" s="277">
        <v>0</v>
      </c>
      <c r="T640" s="277">
        <v>0</v>
      </c>
      <c r="U640" s="277">
        <v>0</v>
      </c>
      <c r="V640" s="277">
        <v>0</v>
      </c>
      <c r="W640" s="279" t="e">
        <f t="shared" si="9"/>
        <v>#REF!</v>
      </c>
      <c r="X640" s="279" t="s">
        <v>2386</v>
      </c>
      <c r="Y6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0" s="279">
        <f>IF(MAX(tbl2020POS[[#This Row],[P]:[PR]])=tbl2020POS[[#This Row],[P]],1,0)</f>
        <v>1</v>
      </c>
      <c r="AA640" s="279">
        <f>IF(tbl2020POS[[#This Row],[QUALP]]=1,IF(tbl2020POS[[#This Row],[GS]]&gt;=GS_TO_QUALIFY,1,0),0)</f>
        <v>0</v>
      </c>
      <c r="AB640" s="279">
        <f>IF(tbl2020POS[[#This Row],[QUALP]]=1,IF(tbl2020POS[[#This Row],[G]]-tbl2020POS[[#This Row],[GS]]&gt;=RP_APP_TO_QUALIFY,1,0),0)</f>
        <v>1</v>
      </c>
      <c r="AC640" s="279" t="e">
        <f>IF(tbl2020POS[[#This Row],[C]]&gt;=GAMES_TO_QUALIFY,1,IF(tbl2020POS[[#This Row],[PRIMPOS]]="C",1,0))</f>
        <v>#REF!</v>
      </c>
      <c r="AD640" s="279" t="e">
        <f>IF(tbl2020POS[[#This Row],[1B]]&gt;=GAMES_TO_QUALIFY,1,IF(tbl2020POS[[#This Row],[PRIMPOS]]="1B",1,0))</f>
        <v>#REF!</v>
      </c>
      <c r="AE640" s="279" t="e">
        <f>IF(tbl2020POS[[#This Row],[2B]]&gt;=GAMES_TO_QUALIFY,1,IF(tbl2020POS[[#This Row],[PRIMPOS]]="2B",1,0))</f>
        <v>#REF!</v>
      </c>
      <c r="AF640" s="279" t="e">
        <f>IF(tbl2020POS[[#This Row],[3B]]&gt;=GAMES_TO_QUALIFY,1,IF(tbl2020POS[[#This Row],[PRIMPOS]]="3B",1,0))</f>
        <v>#REF!</v>
      </c>
      <c r="AG640" s="279" t="e">
        <f>IF(tbl2020POS[[#This Row],[SS]]&gt;=GAMES_TO_QUALIFY,1,IF(tbl2020POS[[#This Row],[PRIMPOS]]="SS",1,0))</f>
        <v>#REF!</v>
      </c>
      <c r="AH640" s="279" t="e">
        <f>IF(tbl2020POS[[#This Row],[LF]]&gt;=GAMES_TO_QUALIFY,1,0)</f>
        <v>#REF!</v>
      </c>
      <c r="AI640" s="279" t="e">
        <f>IF(tbl2020POS[[#This Row],[CF]]&gt;=GAMES_TO_QUALIFY,1,0)</f>
        <v>#REF!</v>
      </c>
      <c r="AJ640" s="279" t="e">
        <f>IF(tbl2020POS[[#This Row],[RF]]&gt;=GAMES_TO_QUALIFY,1,0)</f>
        <v>#REF!</v>
      </c>
      <c r="AK640" s="279" t="e">
        <f>IF(tbl2020POS[[#This Row],[OF]]&gt;=GAMES_TO_QUALIFY,1,IF(tbl2020POS[[#This Row],[PRIMPOS]]="OF",1,0))</f>
        <v>#REF!</v>
      </c>
      <c r="AL640" s="279" t="e">
        <f>IF(tbl2020POS[[#This Row],[DH]]&gt;=GAMES_TO_QUALIFY,1,IF(tbl2020POS[[#This Row],[PRIMPOS]]="DH",1,0))</f>
        <v>#REF!</v>
      </c>
      <c r="AM640" s="279" t="str" cm="1">
        <f t="array" aca="1" ref="AM6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0" s="280" t="str">
        <f>IFERROR(LEFT(tbl2020POS[[#This Row],[POSROUGH]],LEN(tbl2020POS[[#This Row],[POSROUGH]])-1),"")</f>
        <v/>
      </c>
      <c r="AP64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1" spans="1:42" x14ac:dyDescent="0.3">
      <c r="A641" s="277">
        <v>638</v>
      </c>
      <c r="B641" t="s">
        <v>21200</v>
      </c>
      <c r="C641" s="277">
        <v>33</v>
      </c>
      <c r="D641" s="278" t="s">
        <v>1481</v>
      </c>
      <c r="E641" s="277">
        <v>10</v>
      </c>
      <c r="F641" s="277">
        <v>44</v>
      </c>
      <c r="G641" s="277">
        <v>38</v>
      </c>
      <c r="H641" s="277">
        <v>44</v>
      </c>
      <c r="I641" s="277">
        <v>37</v>
      </c>
      <c r="J641" s="277">
        <v>0</v>
      </c>
      <c r="K641" s="277">
        <v>0</v>
      </c>
      <c r="L641" s="277">
        <v>1</v>
      </c>
      <c r="M641" s="277">
        <v>36</v>
      </c>
      <c r="N641" s="277">
        <v>0</v>
      </c>
      <c r="O641" s="277">
        <v>0</v>
      </c>
      <c r="P641" s="277">
        <v>0</v>
      </c>
      <c r="Q641" s="277">
        <v>0</v>
      </c>
      <c r="R641" s="277">
        <v>0</v>
      </c>
      <c r="S641" s="277">
        <v>0</v>
      </c>
      <c r="T641" s="277">
        <v>6</v>
      </c>
      <c r="U641" s="277">
        <v>3</v>
      </c>
      <c r="V641" s="277">
        <v>0</v>
      </c>
      <c r="W641" s="279" t="e">
        <f t="shared" si="9"/>
        <v>#REF!</v>
      </c>
      <c r="X641" s="279" t="s">
        <v>2388</v>
      </c>
      <c r="Y6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41" s="279">
        <f>IF(MAX(tbl2020POS[[#This Row],[P]:[PR]])=tbl2020POS[[#This Row],[P]],1,0)</f>
        <v>0</v>
      </c>
      <c r="AA641" s="279">
        <f>IF(tbl2020POS[[#This Row],[QUALP]]=1,IF(tbl2020POS[[#This Row],[GS]]&gt;=GS_TO_QUALIFY,1,0),0)</f>
        <v>0</v>
      </c>
      <c r="AB641" s="279">
        <f>IF(tbl2020POS[[#This Row],[QUALP]]=1,IF(tbl2020POS[[#This Row],[G]]-tbl2020POS[[#This Row],[GS]]&gt;=RP_APP_TO_QUALIFY,1,0),0)</f>
        <v>0</v>
      </c>
      <c r="AC641" s="279" t="e">
        <f>IF(tbl2020POS[[#This Row],[C]]&gt;=GAMES_TO_QUALIFY,1,IF(tbl2020POS[[#This Row],[PRIMPOS]]="C",1,0))</f>
        <v>#REF!</v>
      </c>
      <c r="AD641" s="279" t="e">
        <f>IF(tbl2020POS[[#This Row],[1B]]&gt;=GAMES_TO_QUALIFY,1,IF(tbl2020POS[[#This Row],[PRIMPOS]]="1B",1,0))</f>
        <v>#REF!</v>
      </c>
      <c r="AE641" s="279" t="e">
        <f>IF(tbl2020POS[[#This Row],[2B]]&gt;=GAMES_TO_QUALIFY,1,IF(tbl2020POS[[#This Row],[PRIMPOS]]="2B",1,0))</f>
        <v>#REF!</v>
      </c>
      <c r="AF641" s="279" t="e">
        <f>IF(tbl2020POS[[#This Row],[3B]]&gt;=GAMES_TO_QUALIFY,1,IF(tbl2020POS[[#This Row],[PRIMPOS]]="3B",1,0))</f>
        <v>#REF!</v>
      </c>
      <c r="AG641" s="279" t="e">
        <f>IF(tbl2020POS[[#This Row],[SS]]&gt;=GAMES_TO_QUALIFY,1,IF(tbl2020POS[[#This Row],[PRIMPOS]]="SS",1,0))</f>
        <v>#REF!</v>
      </c>
      <c r="AH641" s="279" t="e">
        <f>IF(tbl2020POS[[#This Row],[LF]]&gt;=GAMES_TO_QUALIFY,1,0)</f>
        <v>#REF!</v>
      </c>
      <c r="AI641" s="279" t="e">
        <f>IF(tbl2020POS[[#This Row],[CF]]&gt;=GAMES_TO_QUALIFY,1,0)</f>
        <v>#REF!</v>
      </c>
      <c r="AJ641" s="279" t="e">
        <f>IF(tbl2020POS[[#This Row],[RF]]&gt;=GAMES_TO_QUALIFY,1,0)</f>
        <v>#REF!</v>
      </c>
      <c r="AK641" s="279" t="e">
        <f>IF(tbl2020POS[[#This Row],[OF]]&gt;=GAMES_TO_QUALIFY,1,IF(tbl2020POS[[#This Row],[PRIMPOS]]="OF",1,0))</f>
        <v>#REF!</v>
      </c>
      <c r="AL641" s="279" t="e">
        <f>IF(tbl2020POS[[#This Row],[DH]]&gt;=GAMES_TO_QUALIFY,1,IF(tbl2020POS[[#This Row],[PRIMPOS]]="DH",1,0))</f>
        <v>#REF!</v>
      </c>
      <c r="AM641" s="279" t="e" cm="1">
        <f t="array" aca="1" ref="AM6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1" s="280" t="str">
        <f>IFERROR(LEFT(tbl2020POS[[#This Row],[POSROUGH]],LEN(tbl2020POS[[#This Row],[POSROUGH]])-1),"")</f>
        <v/>
      </c>
      <c r="AP64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2" spans="1:42" x14ac:dyDescent="0.3">
      <c r="A642" s="277">
        <v>639</v>
      </c>
      <c r="B642" t="s">
        <v>21201</v>
      </c>
      <c r="C642" s="277">
        <v>21</v>
      </c>
      <c r="D642" s="278" t="s">
        <v>1426</v>
      </c>
      <c r="E642" s="277" t="s">
        <v>20557</v>
      </c>
      <c r="F642" s="277">
        <v>9</v>
      </c>
      <c r="G642" s="277">
        <v>7</v>
      </c>
      <c r="H642" s="277">
        <v>9</v>
      </c>
      <c r="I642" s="277">
        <v>7</v>
      </c>
      <c r="J642" s="277">
        <v>0</v>
      </c>
      <c r="K642" s="277">
        <v>7</v>
      </c>
      <c r="L642" s="277">
        <v>0</v>
      </c>
      <c r="M642" s="277">
        <v>0</v>
      </c>
      <c r="N642" s="277">
        <v>0</v>
      </c>
      <c r="O642" s="277">
        <v>0</v>
      </c>
      <c r="P642" s="277">
        <v>0</v>
      </c>
      <c r="Q642" s="277">
        <v>0</v>
      </c>
      <c r="R642" s="277">
        <v>0</v>
      </c>
      <c r="S642" s="277">
        <v>0</v>
      </c>
      <c r="T642" s="277">
        <v>1</v>
      </c>
      <c r="U642" s="277">
        <v>1</v>
      </c>
      <c r="V642" s="277">
        <v>0</v>
      </c>
      <c r="W642" s="279" t="e">
        <f t="shared" si="9"/>
        <v>#REF!</v>
      </c>
      <c r="X642" s="279" t="s">
        <v>20138</v>
      </c>
      <c r="Y6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42" s="279">
        <f>IF(MAX(tbl2020POS[[#This Row],[P]:[PR]])=tbl2020POS[[#This Row],[P]],1,0)</f>
        <v>0</v>
      </c>
      <c r="AA642" s="279">
        <f>IF(tbl2020POS[[#This Row],[QUALP]]=1,IF(tbl2020POS[[#This Row],[GS]]&gt;=GS_TO_QUALIFY,1,0),0)</f>
        <v>0</v>
      </c>
      <c r="AB642" s="279">
        <f>IF(tbl2020POS[[#This Row],[QUALP]]=1,IF(tbl2020POS[[#This Row],[G]]-tbl2020POS[[#This Row],[GS]]&gt;=RP_APP_TO_QUALIFY,1,0),0)</f>
        <v>0</v>
      </c>
      <c r="AC642" s="279" t="e">
        <f>IF(tbl2020POS[[#This Row],[C]]&gt;=GAMES_TO_QUALIFY,1,IF(tbl2020POS[[#This Row],[PRIMPOS]]="C",1,0))</f>
        <v>#REF!</v>
      </c>
      <c r="AD642" s="279" t="e">
        <f>IF(tbl2020POS[[#This Row],[1B]]&gt;=GAMES_TO_QUALIFY,1,IF(tbl2020POS[[#This Row],[PRIMPOS]]="1B",1,0))</f>
        <v>#REF!</v>
      </c>
      <c r="AE642" s="279" t="e">
        <f>IF(tbl2020POS[[#This Row],[2B]]&gt;=GAMES_TO_QUALIFY,1,IF(tbl2020POS[[#This Row],[PRIMPOS]]="2B",1,0))</f>
        <v>#REF!</v>
      </c>
      <c r="AF642" s="279" t="e">
        <f>IF(tbl2020POS[[#This Row],[3B]]&gt;=GAMES_TO_QUALIFY,1,IF(tbl2020POS[[#This Row],[PRIMPOS]]="3B",1,0))</f>
        <v>#REF!</v>
      </c>
      <c r="AG642" s="279" t="e">
        <f>IF(tbl2020POS[[#This Row],[SS]]&gt;=GAMES_TO_QUALIFY,1,IF(tbl2020POS[[#This Row],[PRIMPOS]]="SS",1,0))</f>
        <v>#REF!</v>
      </c>
      <c r="AH642" s="279" t="e">
        <f>IF(tbl2020POS[[#This Row],[LF]]&gt;=GAMES_TO_QUALIFY,1,0)</f>
        <v>#REF!</v>
      </c>
      <c r="AI642" s="279" t="e">
        <f>IF(tbl2020POS[[#This Row],[CF]]&gt;=GAMES_TO_QUALIFY,1,0)</f>
        <v>#REF!</v>
      </c>
      <c r="AJ642" s="279" t="e">
        <f>IF(tbl2020POS[[#This Row],[RF]]&gt;=GAMES_TO_QUALIFY,1,0)</f>
        <v>#REF!</v>
      </c>
      <c r="AK642" s="279" t="e">
        <f>IF(tbl2020POS[[#This Row],[OF]]&gt;=GAMES_TO_QUALIFY,1,IF(tbl2020POS[[#This Row],[PRIMPOS]]="OF",1,0))</f>
        <v>#REF!</v>
      </c>
      <c r="AL642" s="279" t="e">
        <f>IF(tbl2020POS[[#This Row],[DH]]&gt;=GAMES_TO_QUALIFY,1,IF(tbl2020POS[[#This Row],[PRIMPOS]]="DH",1,0))</f>
        <v>#REF!</v>
      </c>
      <c r="AM642" s="279" t="e" cm="1">
        <f t="array" aca="1" ref="AM6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2" s="280" t="str">
        <f>IFERROR(LEFT(tbl2020POS[[#This Row],[POSROUGH]],LEN(tbl2020POS[[#This Row],[POSROUGH]])-1),"")</f>
        <v/>
      </c>
      <c r="AP64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3" spans="1:42" x14ac:dyDescent="0.3">
      <c r="A643" s="277">
        <v>640</v>
      </c>
      <c r="B643" t="s">
        <v>21202</v>
      </c>
      <c r="C643" s="277">
        <v>30</v>
      </c>
      <c r="D643" s="278" t="s">
        <v>20563</v>
      </c>
      <c r="E643" s="277">
        <v>4</v>
      </c>
      <c r="F643" s="277">
        <v>8</v>
      </c>
      <c r="G643" s="277">
        <v>1</v>
      </c>
      <c r="H643" s="277">
        <v>0</v>
      </c>
      <c r="I643" s="277">
        <v>8</v>
      </c>
      <c r="J643" s="277">
        <v>8</v>
      </c>
      <c r="K643" s="277">
        <v>0</v>
      </c>
      <c r="L643" s="277">
        <v>0</v>
      </c>
      <c r="M643" s="277">
        <v>0</v>
      </c>
      <c r="N643" s="277">
        <v>0</v>
      </c>
      <c r="O643" s="277">
        <v>0</v>
      </c>
      <c r="P643" s="277">
        <v>0</v>
      </c>
      <c r="Q643" s="277">
        <v>0</v>
      </c>
      <c r="R643" s="277">
        <v>0</v>
      </c>
      <c r="S643" s="277">
        <v>0</v>
      </c>
      <c r="T643" s="277">
        <v>0</v>
      </c>
      <c r="U643" s="277">
        <v>0</v>
      </c>
      <c r="V643" s="277">
        <v>0</v>
      </c>
      <c r="W643" s="279" t="e">
        <f t="shared" si="9"/>
        <v>#REF!</v>
      </c>
      <c r="X643" s="279" t="s">
        <v>14817</v>
      </c>
      <c r="Y6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3" s="279">
        <f>IF(MAX(tbl2020POS[[#This Row],[P]:[PR]])=tbl2020POS[[#This Row],[P]],1,0)</f>
        <v>1</v>
      </c>
      <c r="AA643" s="279">
        <f>IF(tbl2020POS[[#This Row],[QUALP]]=1,IF(tbl2020POS[[#This Row],[GS]]&gt;=GS_TO_QUALIFY,1,0),0)</f>
        <v>0</v>
      </c>
      <c r="AB643" s="279">
        <f>IF(tbl2020POS[[#This Row],[QUALP]]=1,IF(tbl2020POS[[#This Row],[G]]-tbl2020POS[[#This Row],[GS]]&gt;=RP_APP_TO_QUALIFY,1,0),0)</f>
        <v>1</v>
      </c>
      <c r="AC643" s="279" t="e">
        <f>IF(tbl2020POS[[#This Row],[C]]&gt;=GAMES_TO_QUALIFY,1,IF(tbl2020POS[[#This Row],[PRIMPOS]]="C",1,0))</f>
        <v>#REF!</v>
      </c>
      <c r="AD643" s="279" t="e">
        <f>IF(tbl2020POS[[#This Row],[1B]]&gt;=GAMES_TO_QUALIFY,1,IF(tbl2020POS[[#This Row],[PRIMPOS]]="1B",1,0))</f>
        <v>#REF!</v>
      </c>
      <c r="AE643" s="279" t="e">
        <f>IF(tbl2020POS[[#This Row],[2B]]&gt;=GAMES_TO_QUALIFY,1,IF(tbl2020POS[[#This Row],[PRIMPOS]]="2B",1,0))</f>
        <v>#REF!</v>
      </c>
      <c r="AF643" s="279" t="e">
        <f>IF(tbl2020POS[[#This Row],[3B]]&gt;=GAMES_TO_QUALIFY,1,IF(tbl2020POS[[#This Row],[PRIMPOS]]="3B",1,0))</f>
        <v>#REF!</v>
      </c>
      <c r="AG643" s="279" t="e">
        <f>IF(tbl2020POS[[#This Row],[SS]]&gt;=GAMES_TO_QUALIFY,1,IF(tbl2020POS[[#This Row],[PRIMPOS]]="SS",1,0))</f>
        <v>#REF!</v>
      </c>
      <c r="AH643" s="279" t="e">
        <f>IF(tbl2020POS[[#This Row],[LF]]&gt;=GAMES_TO_QUALIFY,1,0)</f>
        <v>#REF!</v>
      </c>
      <c r="AI643" s="279" t="e">
        <f>IF(tbl2020POS[[#This Row],[CF]]&gt;=GAMES_TO_QUALIFY,1,0)</f>
        <v>#REF!</v>
      </c>
      <c r="AJ643" s="279" t="e">
        <f>IF(tbl2020POS[[#This Row],[RF]]&gt;=GAMES_TO_QUALIFY,1,0)</f>
        <v>#REF!</v>
      </c>
      <c r="AK643" s="279" t="e">
        <f>IF(tbl2020POS[[#This Row],[OF]]&gt;=GAMES_TO_QUALIFY,1,IF(tbl2020POS[[#This Row],[PRIMPOS]]="OF",1,0))</f>
        <v>#REF!</v>
      </c>
      <c r="AL643" s="279" t="e">
        <f>IF(tbl2020POS[[#This Row],[DH]]&gt;=GAMES_TO_QUALIFY,1,IF(tbl2020POS[[#This Row],[PRIMPOS]]="DH",1,0))</f>
        <v>#REF!</v>
      </c>
      <c r="AM643" s="279" t="str" cm="1">
        <f t="array" aca="1" ref="AM6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3" s="280" t="str">
        <f>IFERROR(LEFT(tbl2020POS[[#This Row],[POSROUGH]],LEN(tbl2020POS[[#This Row],[POSROUGH]])-1),"")</f>
        <v/>
      </c>
      <c r="AP64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4" spans="1:42" x14ac:dyDescent="0.3">
      <c r="A644" s="277">
        <v>641</v>
      </c>
      <c r="B644" t="s">
        <v>21203</v>
      </c>
      <c r="C644" s="277">
        <v>28</v>
      </c>
      <c r="D644" s="278" t="s">
        <v>1449</v>
      </c>
      <c r="E644" s="277">
        <v>2</v>
      </c>
      <c r="F644" s="277">
        <v>3</v>
      </c>
      <c r="G644" s="277">
        <v>0</v>
      </c>
      <c r="H644" s="277">
        <v>0</v>
      </c>
      <c r="I644" s="277">
        <v>3</v>
      </c>
      <c r="J644" s="277">
        <v>3</v>
      </c>
      <c r="K644" s="277">
        <v>0</v>
      </c>
      <c r="L644" s="277">
        <v>0</v>
      </c>
      <c r="M644" s="277">
        <v>0</v>
      </c>
      <c r="N644" s="277">
        <v>0</v>
      </c>
      <c r="O644" s="277">
        <v>0</v>
      </c>
      <c r="P644" s="277">
        <v>0</v>
      </c>
      <c r="Q644" s="277">
        <v>0</v>
      </c>
      <c r="R644" s="277">
        <v>0</v>
      </c>
      <c r="S644" s="277">
        <v>0</v>
      </c>
      <c r="T644" s="277">
        <v>0</v>
      </c>
      <c r="U644" s="277">
        <v>0</v>
      </c>
      <c r="V644" s="277">
        <v>0</v>
      </c>
      <c r="W644" s="279" t="e">
        <f t="shared" ref="W644:W707" si="10">IF(P644&gt;=GAMES_TO_QUALIFY,"LF","")&amp;IF(Q644&gt;=GAMES_TO_QUALIFY,"CF","")&amp;IF(R644&gt;=GAMES_TO_QUALIFY,"RF","")</f>
        <v>#REF!</v>
      </c>
      <c r="X644" s="279" t="s">
        <v>16228</v>
      </c>
      <c r="Y6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4" s="279">
        <f>IF(MAX(tbl2020POS[[#This Row],[P]:[PR]])=tbl2020POS[[#This Row],[P]],1,0)</f>
        <v>1</v>
      </c>
      <c r="AA644" s="279">
        <f>IF(tbl2020POS[[#This Row],[QUALP]]=1,IF(tbl2020POS[[#This Row],[GS]]&gt;=GS_TO_QUALIFY,1,0),0)</f>
        <v>0</v>
      </c>
      <c r="AB644" s="279">
        <f>IF(tbl2020POS[[#This Row],[QUALP]]=1,IF(tbl2020POS[[#This Row],[G]]-tbl2020POS[[#This Row],[GS]]&gt;=RP_APP_TO_QUALIFY,1,0),0)</f>
        <v>0</v>
      </c>
      <c r="AC644" s="279" t="e">
        <f>IF(tbl2020POS[[#This Row],[C]]&gt;=GAMES_TO_QUALIFY,1,IF(tbl2020POS[[#This Row],[PRIMPOS]]="C",1,0))</f>
        <v>#REF!</v>
      </c>
      <c r="AD644" s="279" t="e">
        <f>IF(tbl2020POS[[#This Row],[1B]]&gt;=GAMES_TO_QUALIFY,1,IF(tbl2020POS[[#This Row],[PRIMPOS]]="1B",1,0))</f>
        <v>#REF!</v>
      </c>
      <c r="AE644" s="279" t="e">
        <f>IF(tbl2020POS[[#This Row],[2B]]&gt;=GAMES_TO_QUALIFY,1,IF(tbl2020POS[[#This Row],[PRIMPOS]]="2B",1,0))</f>
        <v>#REF!</v>
      </c>
      <c r="AF644" s="279" t="e">
        <f>IF(tbl2020POS[[#This Row],[3B]]&gt;=GAMES_TO_QUALIFY,1,IF(tbl2020POS[[#This Row],[PRIMPOS]]="3B",1,0))</f>
        <v>#REF!</v>
      </c>
      <c r="AG644" s="279" t="e">
        <f>IF(tbl2020POS[[#This Row],[SS]]&gt;=GAMES_TO_QUALIFY,1,IF(tbl2020POS[[#This Row],[PRIMPOS]]="SS",1,0))</f>
        <v>#REF!</v>
      </c>
      <c r="AH644" s="279" t="e">
        <f>IF(tbl2020POS[[#This Row],[LF]]&gt;=GAMES_TO_QUALIFY,1,0)</f>
        <v>#REF!</v>
      </c>
      <c r="AI644" s="279" t="e">
        <f>IF(tbl2020POS[[#This Row],[CF]]&gt;=GAMES_TO_QUALIFY,1,0)</f>
        <v>#REF!</v>
      </c>
      <c r="AJ644" s="279" t="e">
        <f>IF(tbl2020POS[[#This Row],[RF]]&gt;=GAMES_TO_QUALIFY,1,0)</f>
        <v>#REF!</v>
      </c>
      <c r="AK644" s="279" t="e">
        <f>IF(tbl2020POS[[#This Row],[OF]]&gt;=GAMES_TO_QUALIFY,1,IF(tbl2020POS[[#This Row],[PRIMPOS]]="OF",1,0))</f>
        <v>#REF!</v>
      </c>
      <c r="AL644" s="279" t="e">
        <f>IF(tbl2020POS[[#This Row],[DH]]&gt;=GAMES_TO_QUALIFY,1,IF(tbl2020POS[[#This Row],[PRIMPOS]]="DH",1,0))</f>
        <v>#REF!</v>
      </c>
      <c r="AM644" s="279" t="str" cm="1">
        <f t="array" aca="1" ref="AM6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4" s="280" t="str">
        <f>IFERROR(LEFT(tbl2020POS[[#This Row],[POSROUGH]],LEN(tbl2020POS[[#This Row],[POSROUGH]])-1),"")</f>
        <v/>
      </c>
      <c r="AP64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45" spans="1:42" x14ac:dyDescent="0.3">
      <c r="A645" s="277">
        <v>642</v>
      </c>
      <c r="B645" t="s">
        <v>21204</v>
      </c>
      <c r="C645" s="277">
        <v>34</v>
      </c>
      <c r="D645" s="278" t="s">
        <v>1430</v>
      </c>
      <c r="E645" s="277">
        <v>10</v>
      </c>
      <c r="F645" s="277">
        <v>1</v>
      </c>
      <c r="G645" s="277">
        <v>1</v>
      </c>
      <c r="H645" s="277">
        <v>0</v>
      </c>
      <c r="I645" s="277">
        <v>1</v>
      </c>
      <c r="J645" s="277">
        <v>1</v>
      </c>
      <c r="K645" s="277">
        <v>0</v>
      </c>
      <c r="L645" s="277">
        <v>0</v>
      </c>
      <c r="M645" s="277">
        <v>0</v>
      </c>
      <c r="N645" s="277">
        <v>0</v>
      </c>
      <c r="O645" s="277">
        <v>0</v>
      </c>
      <c r="P645" s="277">
        <v>0</v>
      </c>
      <c r="Q645" s="277">
        <v>0</v>
      </c>
      <c r="R645" s="277">
        <v>0</v>
      </c>
      <c r="S645" s="277">
        <v>0</v>
      </c>
      <c r="T645" s="277">
        <v>0</v>
      </c>
      <c r="U645" s="277">
        <v>0</v>
      </c>
      <c r="V645" s="277">
        <v>0</v>
      </c>
      <c r="W645" s="279" t="e">
        <f t="shared" si="10"/>
        <v>#REF!</v>
      </c>
      <c r="X645" s="279" t="s">
        <v>2392</v>
      </c>
      <c r="Y6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5" s="279">
        <f>IF(MAX(tbl2020POS[[#This Row],[P]:[PR]])=tbl2020POS[[#This Row],[P]],1,0)</f>
        <v>1</v>
      </c>
      <c r="AA645" s="279">
        <f>IF(tbl2020POS[[#This Row],[QUALP]]=1,IF(tbl2020POS[[#This Row],[GS]]&gt;=GS_TO_QUALIFY,1,0),0)</f>
        <v>0</v>
      </c>
      <c r="AB645" s="279">
        <f>IF(tbl2020POS[[#This Row],[QUALP]]=1,IF(tbl2020POS[[#This Row],[G]]-tbl2020POS[[#This Row],[GS]]&gt;=RP_APP_TO_QUALIFY,1,0),0)</f>
        <v>0</v>
      </c>
      <c r="AC645" s="279" t="e">
        <f>IF(tbl2020POS[[#This Row],[C]]&gt;=GAMES_TO_QUALIFY,1,IF(tbl2020POS[[#This Row],[PRIMPOS]]="C",1,0))</f>
        <v>#REF!</v>
      </c>
      <c r="AD645" s="279" t="e">
        <f>IF(tbl2020POS[[#This Row],[1B]]&gt;=GAMES_TO_QUALIFY,1,IF(tbl2020POS[[#This Row],[PRIMPOS]]="1B",1,0))</f>
        <v>#REF!</v>
      </c>
      <c r="AE645" s="279" t="e">
        <f>IF(tbl2020POS[[#This Row],[2B]]&gt;=GAMES_TO_QUALIFY,1,IF(tbl2020POS[[#This Row],[PRIMPOS]]="2B",1,0))</f>
        <v>#REF!</v>
      </c>
      <c r="AF645" s="279" t="e">
        <f>IF(tbl2020POS[[#This Row],[3B]]&gt;=GAMES_TO_QUALIFY,1,IF(tbl2020POS[[#This Row],[PRIMPOS]]="3B",1,0))</f>
        <v>#REF!</v>
      </c>
      <c r="AG645" s="279" t="e">
        <f>IF(tbl2020POS[[#This Row],[SS]]&gt;=GAMES_TO_QUALIFY,1,IF(tbl2020POS[[#This Row],[PRIMPOS]]="SS",1,0))</f>
        <v>#REF!</v>
      </c>
      <c r="AH645" s="279" t="e">
        <f>IF(tbl2020POS[[#This Row],[LF]]&gt;=GAMES_TO_QUALIFY,1,0)</f>
        <v>#REF!</v>
      </c>
      <c r="AI645" s="279" t="e">
        <f>IF(tbl2020POS[[#This Row],[CF]]&gt;=GAMES_TO_QUALIFY,1,0)</f>
        <v>#REF!</v>
      </c>
      <c r="AJ645" s="279" t="e">
        <f>IF(tbl2020POS[[#This Row],[RF]]&gt;=GAMES_TO_QUALIFY,1,0)</f>
        <v>#REF!</v>
      </c>
      <c r="AK645" s="279" t="e">
        <f>IF(tbl2020POS[[#This Row],[OF]]&gt;=GAMES_TO_QUALIFY,1,IF(tbl2020POS[[#This Row],[PRIMPOS]]="OF",1,0))</f>
        <v>#REF!</v>
      </c>
      <c r="AL645" s="279" t="e">
        <f>IF(tbl2020POS[[#This Row],[DH]]&gt;=GAMES_TO_QUALIFY,1,IF(tbl2020POS[[#This Row],[PRIMPOS]]="DH",1,0))</f>
        <v>#REF!</v>
      </c>
      <c r="AM645" s="279" t="str" cm="1">
        <f t="array" aca="1" ref="AM6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5" s="280" t="str">
        <f>IFERROR(LEFT(tbl2020POS[[#This Row],[POSROUGH]],LEN(tbl2020POS[[#This Row],[POSROUGH]])-1),"")</f>
        <v/>
      </c>
      <c r="AP64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46" spans="1:42" x14ac:dyDescent="0.3">
      <c r="A646" s="277">
        <v>643</v>
      </c>
      <c r="B646" t="s">
        <v>21205</v>
      </c>
      <c r="C646" s="277">
        <v>28</v>
      </c>
      <c r="D646" s="278" t="s">
        <v>1398</v>
      </c>
      <c r="E646" s="277">
        <v>4</v>
      </c>
      <c r="F646" s="277">
        <v>33</v>
      </c>
      <c r="G646" s="277">
        <v>23</v>
      </c>
      <c r="H646" s="277">
        <v>33</v>
      </c>
      <c r="I646" s="277">
        <v>30</v>
      </c>
      <c r="J646" s="277">
        <v>0</v>
      </c>
      <c r="K646" s="277">
        <v>29</v>
      </c>
      <c r="L646" s="277">
        <v>1</v>
      </c>
      <c r="M646" s="277">
        <v>0</v>
      </c>
      <c r="N646" s="277">
        <v>0</v>
      </c>
      <c r="O646" s="277">
        <v>0</v>
      </c>
      <c r="P646" s="277">
        <v>0</v>
      </c>
      <c r="Q646" s="277">
        <v>0</v>
      </c>
      <c r="R646" s="277">
        <v>0</v>
      </c>
      <c r="S646" s="277">
        <v>0</v>
      </c>
      <c r="T646" s="277">
        <v>2</v>
      </c>
      <c r="U646" s="277">
        <v>5</v>
      </c>
      <c r="V646" s="277">
        <v>0</v>
      </c>
      <c r="W646" s="279" t="e">
        <f t="shared" si="10"/>
        <v>#REF!</v>
      </c>
      <c r="X646" s="279" t="s">
        <v>13782</v>
      </c>
      <c r="Y6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46" s="279">
        <f>IF(MAX(tbl2020POS[[#This Row],[P]:[PR]])=tbl2020POS[[#This Row],[P]],1,0)</f>
        <v>0</v>
      </c>
      <c r="AA646" s="279">
        <f>IF(tbl2020POS[[#This Row],[QUALP]]=1,IF(tbl2020POS[[#This Row],[GS]]&gt;=GS_TO_QUALIFY,1,0),0)</f>
        <v>0</v>
      </c>
      <c r="AB646" s="279">
        <f>IF(tbl2020POS[[#This Row],[QUALP]]=1,IF(tbl2020POS[[#This Row],[G]]-tbl2020POS[[#This Row],[GS]]&gt;=RP_APP_TO_QUALIFY,1,0),0)</f>
        <v>0</v>
      </c>
      <c r="AC646" s="279" t="e">
        <f>IF(tbl2020POS[[#This Row],[C]]&gt;=GAMES_TO_QUALIFY,1,IF(tbl2020POS[[#This Row],[PRIMPOS]]="C",1,0))</f>
        <v>#REF!</v>
      </c>
      <c r="AD646" s="279" t="e">
        <f>IF(tbl2020POS[[#This Row],[1B]]&gt;=GAMES_TO_QUALIFY,1,IF(tbl2020POS[[#This Row],[PRIMPOS]]="1B",1,0))</f>
        <v>#REF!</v>
      </c>
      <c r="AE646" s="279" t="e">
        <f>IF(tbl2020POS[[#This Row],[2B]]&gt;=GAMES_TO_QUALIFY,1,IF(tbl2020POS[[#This Row],[PRIMPOS]]="2B",1,0))</f>
        <v>#REF!</v>
      </c>
      <c r="AF646" s="279" t="e">
        <f>IF(tbl2020POS[[#This Row],[3B]]&gt;=GAMES_TO_QUALIFY,1,IF(tbl2020POS[[#This Row],[PRIMPOS]]="3B",1,0))</f>
        <v>#REF!</v>
      </c>
      <c r="AG646" s="279" t="e">
        <f>IF(tbl2020POS[[#This Row],[SS]]&gt;=GAMES_TO_QUALIFY,1,IF(tbl2020POS[[#This Row],[PRIMPOS]]="SS",1,0))</f>
        <v>#REF!</v>
      </c>
      <c r="AH646" s="279" t="e">
        <f>IF(tbl2020POS[[#This Row],[LF]]&gt;=GAMES_TO_QUALIFY,1,0)</f>
        <v>#REF!</v>
      </c>
      <c r="AI646" s="279" t="e">
        <f>IF(tbl2020POS[[#This Row],[CF]]&gt;=GAMES_TO_QUALIFY,1,0)</f>
        <v>#REF!</v>
      </c>
      <c r="AJ646" s="279" t="e">
        <f>IF(tbl2020POS[[#This Row],[RF]]&gt;=GAMES_TO_QUALIFY,1,0)</f>
        <v>#REF!</v>
      </c>
      <c r="AK646" s="279" t="e">
        <f>IF(tbl2020POS[[#This Row],[OF]]&gt;=GAMES_TO_QUALIFY,1,IF(tbl2020POS[[#This Row],[PRIMPOS]]="OF",1,0))</f>
        <v>#REF!</v>
      </c>
      <c r="AL646" s="279" t="e">
        <f>IF(tbl2020POS[[#This Row],[DH]]&gt;=GAMES_TO_QUALIFY,1,IF(tbl2020POS[[#This Row],[PRIMPOS]]="DH",1,0))</f>
        <v>#REF!</v>
      </c>
      <c r="AM646" s="279" t="e" cm="1">
        <f t="array" aca="1" ref="AM6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6" s="280" t="str">
        <f>IFERROR(LEFT(tbl2020POS[[#This Row],[POSROUGH]],LEN(tbl2020POS[[#This Row],[POSROUGH]])-1),"")</f>
        <v/>
      </c>
      <c r="AP64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7" spans="1:42" x14ac:dyDescent="0.3">
      <c r="A647" s="277">
        <v>644</v>
      </c>
      <c r="B647" t="s">
        <v>21206</v>
      </c>
      <c r="C647" s="277">
        <v>28</v>
      </c>
      <c r="D647" s="278" t="s">
        <v>1437</v>
      </c>
      <c r="E647" s="277">
        <v>6</v>
      </c>
      <c r="F647" s="277">
        <v>15</v>
      </c>
      <c r="G647" s="277">
        <v>0</v>
      </c>
      <c r="H647" s="277">
        <v>0</v>
      </c>
      <c r="I647" s="277">
        <v>15</v>
      </c>
      <c r="J647" s="277">
        <v>15</v>
      </c>
      <c r="K647" s="277">
        <v>0</v>
      </c>
      <c r="L647" s="277">
        <v>0</v>
      </c>
      <c r="M647" s="277">
        <v>0</v>
      </c>
      <c r="N647" s="277">
        <v>0</v>
      </c>
      <c r="O647" s="277">
        <v>0</v>
      </c>
      <c r="P647" s="277">
        <v>0</v>
      </c>
      <c r="Q647" s="277">
        <v>0</v>
      </c>
      <c r="R647" s="277">
        <v>0</v>
      </c>
      <c r="S647" s="277">
        <v>0</v>
      </c>
      <c r="T647" s="277">
        <v>0</v>
      </c>
      <c r="U647" s="277">
        <v>0</v>
      </c>
      <c r="V647" s="277">
        <v>0</v>
      </c>
      <c r="W647" s="279" t="e">
        <f t="shared" si="10"/>
        <v>#REF!</v>
      </c>
      <c r="X647" s="279" t="s">
        <v>8309</v>
      </c>
      <c r="Y6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7" s="279">
        <f>IF(MAX(tbl2020POS[[#This Row],[P]:[PR]])=tbl2020POS[[#This Row],[P]],1,0)</f>
        <v>1</v>
      </c>
      <c r="AA647" s="279">
        <f>IF(tbl2020POS[[#This Row],[QUALP]]=1,IF(tbl2020POS[[#This Row],[GS]]&gt;=GS_TO_QUALIFY,1,0),0)</f>
        <v>0</v>
      </c>
      <c r="AB647" s="279">
        <f>IF(tbl2020POS[[#This Row],[QUALP]]=1,IF(tbl2020POS[[#This Row],[G]]-tbl2020POS[[#This Row],[GS]]&gt;=RP_APP_TO_QUALIFY,1,0),0)</f>
        <v>1</v>
      </c>
      <c r="AC647" s="279" t="e">
        <f>IF(tbl2020POS[[#This Row],[C]]&gt;=GAMES_TO_QUALIFY,1,IF(tbl2020POS[[#This Row],[PRIMPOS]]="C",1,0))</f>
        <v>#REF!</v>
      </c>
      <c r="AD647" s="279" t="e">
        <f>IF(tbl2020POS[[#This Row],[1B]]&gt;=GAMES_TO_QUALIFY,1,IF(tbl2020POS[[#This Row],[PRIMPOS]]="1B",1,0))</f>
        <v>#REF!</v>
      </c>
      <c r="AE647" s="279" t="e">
        <f>IF(tbl2020POS[[#This Row],[2B]]&gt;=GAMES_TO_QUALIFY,1,IF(tbl2020POS[[#This Row],[PRIMPOS]]="2B",1,0))</f>
        <v>#REF!</v>
      </c>
      <c r="AF647" s="279" t="e">
        <f>IF(tbl2020POS[[#This Row],[3B]]&gt;=GAMES_TO_QUALIFY,1,IF(tbl2020POS[[#This Row],[PRIMPOS]]="3B",1,0))</f>
        <v>#REF!</v>
      </c>
      <c r="AG647" s="279" t="e">
        <f>IF(tbl2020POS[[#This Row],[SS]]&gt;=GAMES_TO_QUALIFY,1,IF(tbl2020POS[[#This Row],[PRIMPOS]]="SS",1,0))</f>
        <v>#REF!</v>
      </c>
      <c r="AH647" s="279" t="e">
        <f>IF(tbl2020POS[[#This Row],[LF]]&gt;=GAMES_TO_QUALIFY,1,0)</f>
        <v>#REF!</v>
      </c>
      <c r="AI647" s="279" t="e">
        <f>IF(tbl2020POS[[#This Row],[CF]]&gt;=GAMES_TO_QUALIFY,1,0)</f>
        <v>#REF!</v>
      </c>
      <c r="AJ647" s="279" t="e">
        <f>IF(tbl2020POS[[#This Row],[RF]]&gt;=GAMES_TO_QUALIFY,1,0)</f>
        <v>#REF!</v>
      </c>
      <c r="AK647" s="279" t="e">
        <f>IF(tbl2020POS[[#This Row],[OF]]&gt;=GAMES_TO_QUALIFY,1,IF(tbl2020POS[[#This Row],[PRIMPOS]]="OF",1,0))</f>
        <v>#REF!</v>
      </c>
      <c r="AL647" s="279" t="e">
        <f>IF(tbl2020POS[[#This Row],[DH]]&gt;=GAMES_TO_QUALIFY,1,IF(tbl2020POS[[#This Row],[PRIMPOS]]="DH",1,0))</f>
        <v>#REF!</v>
      </c>
      <c r="AM647" s="279" t="str" cm="1">
        <f t="array" aca="1" ref="AM6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7" s="280" t="str">
        <f>IFERROR(LEFT(tbl2020POS[[#This Row],[POSROUGH]],LEN(tbl2020POS[[#This Row],[POSROUGH]])-1),"")</f>
        <v/>
      </c>
      <c r="AP64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8" spans="1:42" x14ac:dyDescent="0.3">
      <c r="A648" s="277">
        <v>645</v>
      </c>
      <c r="B648" t="s">
        <v>21207</v>
      </c>
      <c r="C648" s="277">
        <v>25</v>
      </c>
      <c r="D648" s="278" t="s">
        <v>1395</v>
      </c>
      <c r="E648" s="277">
        <v>2</v>
      </c>
      <c r="F648" s="277">
        <v>8</v>
      </c>
      <c r="G648" s="277">
        <v>4</v>
      </c>
      <c r="H648" s="277">
        <v>8</v>
      </c>
      <c r="I648" s="277">
        <v>7</v>
      </c>
      <c r="J648" s="277">
        <v>0</v>
      </c>
      <c r="K648" s="277">
        <v>7</v>
      </c>
      <c r="L648" s="277">
        <v>0</v>
      </c>
      <c r="M648" s="277">
        <v>0</v>
      </c>
      <c r="N648" s="277">
        <v>0</v>
      </c>
      <c r="O648" s="277">
        <v>0</v>
      </c>
      <c r="P648" s="277">
        <v>0</v>
      </c>
      <c r="Q648" s="277">
        <v>0</v>
      </c>
      <c r="R648" s="277">
        <v>0</v>
      </c>
      <c r="S648" s="277">
        <v>0</v>
      </c>
      <c r="T648" s="277">
        <v>1</v>
      </c>
      <c r="U648" s="277">
        <v>2</v>
      </c>
      <c r="V648" s="277">
        <v>1</v>
      </c>
      <c r="W648" s="279" t="e">
        <f t="shared" si="10"/>
        <v>#REF!</v>
      </c>
      <c r="X648" s="279" t="s">
        <v>21952</v>
      </c>
      <c r="Y6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48" s="279">
        <f>IF(MAX(tbl2020POS[[#This Row],[P]:[PR]])=tbl2020POS[[#This Row],[P]],1,0)</f>
        <v>0</v>
      </c>
      <c r="AA648" s="279">
        <f>IF(tbl2020POS[[#This Row],[QUALP]]=1,IF(tbl2020POS[[#This Row],[GS]]&gt;=GS_TO_QUALIFY,1,0),0)</f>
        <v>0</v>
      </c>
      <c r="AB648" s="279">
        <f>IF(tbl2020POS[[#This Row],[QUALP]]=1,IF(tbl2020POS[[#This Row],[G]]-tbl2020POS[[#This Row],[GS]]&gt;=RP_APP_TO_QUALIFY,1,0),0)</f>
        <v>0</v>
      </c>
      <c r="AC648" s="279" t="e">
        <f>IF(tbl2020POS[[#This Row],[C]]&gt;=GAMES_TO_QUALIFY,1,IF(tbl2020POS[[#This Row],[PRIMPOS]]="C",1,0))</f>
        <v>#REF!</v>
      </c>
      <c r="AD648" s="279" t="e">
        <f>IF(tbl2020POS[[#This Row],[1B]]&gt;=GAMES_TO_QUALIFY,1,IF(tbl2020POS[[#This Row],[PRIMPOS]]="1B",1,0))</f>
        <v>#REF!</v>
      </c>
      <c r="AE648" s="279" t="e">
        <f>IF(tbl2020POS[[#This Row],[2B]]&gt;=GAMES_TO_QUALIFY,1,IF(tbl2020POS[[#This Row],[PRIMPOS]]="2B",1,0))</f>
        <v>#REF!</v>
      </c>
      <c r="AF648" s="279" t="e">
        <f>IF(tbl2020POS[[#This Row],[3B]]&gt;=GAMES_TO_QUALIFY,1,IF(tbl2020POS[[#This Row],[PRIMPOS]]="3B",1,0))</f>
        <v>#REF!</v>
      </c>
      <c r="AG648" s="279" t="e">
        <f>IF(tbl2020POS[[#This Row],[SS]]&gt;=GAMES_TO_QUALIFY,1,IF(tbl2020POS[[#This Row],[PRIMPOS]]="SS",1,0))</f>
        <v>#REF!</v>
      </c>
      <c r="AH648" s="279" t="e">
        <f>IF(tbl2020POS[[#This Row],[LF]]&gt;=GAMES_TO_QUALIFY,1,0)</f>
        <v>#REF!</v>
      </c>
      <c r="AI648" s="279" t="e">
        <f>IF(tbl2020POS[[#This Row],[CF]]&gt;=GAMES_TO_QUALIFY,1,0)</f>
        <v>#REF!</v>
      </c>
      <c r="AJ648" s="279" t="e">
        <f>IF(tbl2020POS[[#This Row],[RF]]&gt;=GAMES_TO_QUALIFY,1,0)</f>
        <v>#REF!</v>
      </c>
      <c r="AK648" s="279" t="e">
        <f>IF(tbl2020POS[[#This Row],[OF]]&gt;=GAMES_TO_QUALIFY,1,IF(tbl2020POS[[#This Row],[PRIMPOS]]="OF",1,0))</f>
        <v>#REF!</v>
      </c>
      <c r="AL648" s="279" t="e">
        <f>IF(tbl2020POS[[#This Row],[DH]]&gt;=GAMES_TO_QUALIFY,1,IF(tbl2020POS[[#This Row],[PRIMPOS]]="DH",1,0))</f>
        <v>#REF!</v>
      </c>
      <c r="AM648" s="279" t="e" cm="1">
        <f t="array" aca="1" ref="AM6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8" s="280" t="str">
        <f>IFERROR(LEFT(tbl2020POS[[#This Row],[POSROUGH]],LEN(tbl2020POS[[#This Row],[POSROUGH]])-1),"")</f>
        <v/>
      </c>
      <c r="AP64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9" spans="1:42" x14ac:dyDescent="0.3">
      <c r="A649" s="277">
        <v>646</v>
      </c>
      <c r="B649" t="s">
        <v>21208</v>
      </c>
      <c r="C649" s="277">
        <v>31</v>
      </c>
      <c r="D649" s="278" t="s">
        <v>1379</v>
      </c>
      <c r="E649" s="277">
        <v>4</v>
      </c>
      <c r="F649" s="277">
        <v>21</v>
      </c>
      <c r="G649" s="277">
        <v>0</v>
      </c>
      <c r="H649" s="277">
        <v>1</v>
      </c>
      <c r="I649" s="277">
        <v>21</v>
      </c>
      <c r="J649" s="277">
        <v>20</v>
      </c>
      <c r="K649" s="277">
        <v>0</v>
      </c>
      <c r="L649" s="277">
        <v>0</v>
      </c>
      <c r="M649" s="277">
        <v>0</v>
      </c>
      <c r="N649" s="277">
        <v>0</v>
      </c>
      <c r="O649" s="277">
        <v>0</v>
      </c>
      <c r="P649" s="277">
        <v>0</v>
      </c>
      <c r="Q649" s="277">
        <v>0</v>
      </c>
      <c r="R649" s="277">
        <v>1</v>
      </c>
      <c r="S649" s="277">
        <v>1</v>
      </c>
      <c r="T649" s="277">
        <v>0</v>
      </c>
      <c r="U649" s="277">
        <v>0</v>
      </c>
      <c r="V649" s="277">
        <v>0</v>
      </c>
      <c r="W649" s="279" t="e">
        <f t="shared" si="10"/>
        <v>#REF!</v>
      </c>
      <c r="X649" s="279" t="s">
        <v>16239</v>
      </c>
      <c r="Y6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9" s="279">
        <f>IF(MAX(tbl2020POS[[#This Row],[P]:[PR]])=tbl2020POS[[#This Row],[P]],1,0)</f>
        <v>1</v>
      </c>
      <c r="AA649" s="279">
        <f>IF(tbl2020POS[[#This Row],[QUALP]]=1,IF(tbl2020POS[[#This Row],[GS]]&gt;=GS_TO_QUALIFY,1,0),0)</f>
        <v>0</v>
      </c>
      <c r="AB649" s="279">
        <f>IF(tbl2020POS[[#This Row],[QUALP]]=1,IF(tbl2020POS[[#This Row],[G]]-tbl2020POS[[#This Row],[GS]]&gt;=RP_APP_TO_QUALIFY,1,0),0)</f>
        <v>1</v>
      </c>
      <c r="AC649" s="279" t="e">
        <f>IF(tbl2020POS[[#This Row],[C]]&gt;=GAMES_TO_QUALIFY,1,IF(tbl2020POS[[#This Row],[PRIMPOS]]="C",1,0))</f>
        <v>#REF!</v>
      </c>
      <c r="AD649" s="279" t="e">
        <f>IF(tbl2020POS[[#This Row],[1B]]&gt;=GAMES_TO_QUALIFY,1,IF(tbl2020POS[[#This Row],[PRIMPOS]]="1B",1,0))</f>
        <v>#REF!</v>
      </c>
      <c r="AE649" s="279" t="e">
        <f>IF(tbl2020POS[[#This Row],[2B]]&gt;=GAMES_TO_QUALIFY,1,IF(tbl2020POS[[#This Row],[PRIMPOS]]="2B",1,0))</f>
        <v>#REF!</v>
      </c>
      <c r="AF649" s="279" t="e">
        <f>IF(tbl2020POS[[#This Row],[3B]]&gt;=GAMES_TO_QUALIFY,1,IF(tbl2020POS[[#This Row],[PRIMPOS]]="3B",1,0))</f>
        <v>#REF!</v>
      </c>
      <c r="AG649" s="279" t="e">
        <f>IF(tbl2020POS[[#This Row],[SS]]&gt;=GAMES_TO_QUALIFY,1,IF(tbl2020POS[[#This Row],[PRIMPOS]]="SS",1,0))</f>
        <v>#REF!</v>
      </c>
      <c r="AH649" s="279" t="e">
        <f>IF(tbl2020POS[[#This Row],[LF]]&gt;=GAMES_TO_QUALIFY,1,0)</f>
        <v>#REF!</v>
      </c>
      <c r="AI649" s="279" t="e">
        <f>IF(tbl2020POS[[#This Row],[CF]]&gt;=GAMES_TO_QUALIFY,1,0)</f>
        <v>#REF!</v>
      </c>
      <c r="AJ649" s="279" t="e">
        <f>IF(tbl2020POS[[#This Row],[RF]]&gt;=GAMES_TO_QUALIFY,1,0)</f>
        <v>#REF!</v>
      </c>
      <c r="AK649" s="279" t="e">
        <f>IF(tbl2020POS[[#This Row],[OF]]&gt;=GAMES_TO_QUALIFY,1,IF(tbl2020POS[[#This Row],[PRIMPOS]]="OF",1,0))</f>
        <v>#REF!</v>
      </c>
      <c r="AL649" s="279" t="e">
        <f>IF(tbl2020POS[[#This Row],[DH]]&gt;=GAMES_TO_QUALIFY,1,IF(tbl2020POS[[#This Row],[PRIMPOS]]="DH",1,0))</f>
        <v>#REF!</v>
      </c>
      <c r="AM649" s="279" t="str" cm="1">
        <f t="array" aca="1" ref="AM6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9" s="280" t="str">
        <f>IFERROR(LEFT(tbl2020POS[[#This Row],[POSROUGH]],LEN(tbl2020POS[[#This Row],[POSROUGH]])-1),"")</f>
        <v/>
      </c>
      <c r="AP64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50" spans="1:42" x14ac:dyDescent="0.3">
      <c r="A650" s="277">
        <v>647</v>
      </c>
      <c r="B650" t="s">
        <v>21209</v>
      </c>
      <c r="C650" s="277">
        <v>40</v>
      </c>
      <c r="D650" s="278" t="s">
        <v>1372</v>
      </c>
      <c r="E650" s="277">
        <v>11</v>
      </c>
      <c r="F650" s="277">
        <v>18</v>
      </c>
      <c r="G650" s="277">
        <v>9</v>
      </c>
      <c r="H650" s="277">
        <v>16</v>
      </c>
      <c r="I650" s="277">
        <v>18</v>
      </c>
      <c r="J650" s="277">
        <v>2</v>
      </c>
      <c r="K650" s="277">
        <v>12</v>
      </c>
      <c r="L650" s="277">
        <v>4</v>
      </c>
      <c r="M650" s="277">
        <v>0</v>
      </c>
      <c r="N650" s="277">
        <v>0</v>
      </c>
      <c r="O650" s="277">
        <v>0</v>
      </c>
      <c r="P650" s="277">
        <v>0</v>
      </c>
      <c r="Q650" s="277">
        <v>0</v>
      </c>
      <c r="R650" s="277">
        <v>0</v>
      </c>
      <c r="S650" s="277">
        <v>0</v>
      </c>
      <c r="T650" s="277">
        <v>0</v>
      </c>
      <c r="U650" s="277">
        <v>0</v>
      </c>
      <c r="V650" s="277">
        <v>0</v>
      </c>
      <c r="W650" s="279" t="e">
        <f t="shared" si="10"/>
        <v>#REF!</v>
      </c>
      <c r="X650" s="279" t="s">
        <v>2409</v>
      </c>
      <c r="Y6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50" s="279">
        <f>IF(MAX(tbl2020POS[[#This Row],[P]:[PR]])=tbl2020POS[[#This Row],[P]],1,0)</f>
        <v>0</v>
      </c>
      <c r="AA650" s="279">
        <f>IF(tbl2020POS[[#This Row],[QUALP]]=1,IF(tbl2020POS[[#This Row],[GS]]&gt;=GS_TO_QUALIFY,1,0),0)</f>
        <v>0</v>
      </c>
      <c r="AB650" s="279">
        <f>IF(tbl2020POS[[#This Row],[QUALP]]=1,IF(tbl2020POS[[#This Row],[G]]-tbl2020POS[[#This Row],[GS]]&gt;=RP_APP_TO_QUALIFY,1,0),0)</f>
        <v>0</v>
      </c>
      <c r="AC650" s="279" t="e">
        <f>IF(tbl2020POS[[#This Row],[C]]&gt;=GAMES_TO_QUALIFY,1,IF(tbl2020POS[[#This Row],[PRIMPOS]]="C",1,0))</f>
        <v>#REF!</v>
      </c>
      <c r="AD650" s="279" t="e">
        <f>IF(tbl2020POS[[#This Row],[1B]]&gt;=GAMES_TO_QUALIFY,1,IF(tbl2020POS[[#This Row],[PRIMPOS]]="1B",1,0))</f>
        <v>#REF!</v>
      </c>
      <c r="AE650" s="279" t="e">
        <f>IF(tbl2020POS[[#This Row],[2B]]&gt;=GAMES_TO_QUALIFY,1,IF(tbl2020POS[[#This Row],[PRIMPOS]]="2B",1,0))</f>
        <v>#REF!</v>
      </c>
      <c r="AF650" s="279" t="e">
        <f>IF(tbl2020POS[[#This Row],[3B]]&gt;=GAMES_TO_QUALIFY,1,IF(tbl2020POS[[#This Row],[PRIMPOS]]="3B",1,0))</f>
        <v>#REF!</v>
      </c>
      <c r="AG650" s="279" t="e">
        <f>IF(tbl2020POS[[#This Row],[SS]]&gt;=GAMES_TO_QUALIFY,1,IF(tbl2020POS[[#This Row],[PRIMPOS]]="SS",1,0))</f>
        <v>#REF!</v>
      </c>
      <c r="AH650" s="279" t="e">
        <f>IF(tbl2020POS[[#This Row],[LF]]&gt;=GAMES_TO_QUALIFY,1,0)</f>
        <v>#REF!</v>
      </c>
      <c r="AI650" s="279" t="e">
        <f>IF(tbl2020POS[[#This Row],[CF]]&gt;=GAMES_TO_QUALIFY,1,0)</f>
        <v>#REF!</v>
      </c>
      <c r="AJ650" s="279" t="e">
        <f>IF(tbl2020POS[[#This Row],[RF]]&gt;=GAMES_TO_QUALIFY,1,0)</f>
        <v>#REF!</v>
      </c>
      <c r="AK650" s="279" t="e">
        <f>IF(tbl2020POS[[#This Row],[OF]]&gt;=GAMES_TO_QUALIFY,1,IF(tbl2020POS[[#This Row],[PRIMPOS]]="OF",1,0))</f>
        <v>#REF!</v>
      </c>
      <c r="AL650" s="279" t="e">
        <f>IF(tbl2020POS[[#This Row],[DH]]&gt;=GAMES_TO_QUALIFY,1,IF(tbl2020POS[[#This Row],[PRIMPOS]]="DH",1,0))</f>
        <v>#REF!</v>
      </c>
      <c r="AM650" s="279" t="e" cm="1">
        <f t="array" aca="1" ref="AM6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0" s="280" t="str">
        <f>IFERROR(LEFT(tbl2020POS[[#This Row],[POSROUGH]],LEN(tbl2020POS[[#This Row],[POSROUGH]])-1),"")</f>
        <v/>
      </c>
      <c r="AP65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51" spans="1:42" x14ac:dyDescent="0.3">
      <c r="A651" s="277">
        <v>648</v>
      </c>
      <c r="B651" t="s">
        <v>21210</v>
      </c>
      <c r="C651" s="277">
        <v>24</v>
      </c>
      <c r="D651" s="278" t="s">
        <v>1449</v>
      </c>
      <c r="E651" s="277" t="s">
        <v>20557</v>
      </c>
      <c r="F651" s="277">
        <v>4</v>
      </c>
      <c r="G651" s="277">
        <v>4</v>
      </c>
      <c r="H651" s="277">
        <v>0</v>
      </c>
      <c r="I651" s="277">
        <v>4</v>
      </c>
      <c r="J651" s="277">
        <v>4</v>
      </c>
      <c r="K651" s="277">
        <v>0</v>
      </c>
      <c r="L651" s="277">
        <v>0</v>
      </c>
      <c r="M651" s="277">
        <v>0</v>
      </c>
      <c r="N651" s="277">
        <v>0</v>
      </c>
      <c r="O651" s="277">
        <v>0</v>
      </c>
      <c r="P651" s="277">
        <v>0</v>
      </c>
      <c r="Q651" s="277">
        <v>0</v>
      </c>
      <c r="R651" s="277">
        <v>0</v>
      </c>
      <c r="S651" s="277">
        <v>0</v>
      </c>
      <c r="T651" s="277">
        <v>0</v>
      </c>
      <c r="U651" s="277">
        <v>0</v>
      </c>
      <c r="V651" s="277">
        <v>0</v>
      </c>
      <c r="W651" s="279" t="e">
        <f t="shared" si="10"/>
        <v>#REF!</v>
      </c>
      <c r="X651" s="279" t="s">
        <v>20163</v>
      </c>
      <c r="Y6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1" s="279">
        <f>IF(MAX(tbl2020POS[[#This Row],[P]:[PR]])=tbl2020POS[[#This Row],[P]],1,0)</f>
        <v>1</v>
      </c>
      <c r="AA651" s="279">
        <f>IF(tbl2020POS[[#This Row],[QUALP]]=1,IF(tbl2020POS[[#This Row],[GS]]&gt;=GS_TO_QUALIFY,1,0),0)</f>
        <v>0</v>
      </c>
      <c r="AB651" s="279">
        <f>IF(tbl2020POS[[#This Row],[QUALP]]=1,IF(tbl2020POS[[#This Row],[G]]-tbl2020POS[[#This Row],[GS]]&gt;=RP_APP_TO_QUALIFY,1,0),0)</f>
        <v>0</v>
      </c>
      <c r="AC651" s="279" t="e">
        <f>IF(tbl2020POS[[#This Row],[C]]&gt;=GAMES_TO_QUALIFY,1,IF(tbl2020POS[[#This Row],[PRIMPOS]]="C",1,0))</f>
        <v>#REF!</v>
      </c>
      <c r="AD651" s="279" t="e">
        <f>IF(tbl2020POS[[#This Row],[1B]]&gt;=GAMES_TO_QUALIFY,1,IF(tbl2020POS[[#This Row],[PRIMPOS]]="1B",1,0))</f>
        <v>#REF!</v>
      </c>
      <c r="AE651" s="279" t="e">
        <f>IF(tbl2020POS[[#This Row],[2B]]&gt;=GAMES_TO_QUALIFY,1,IF(tbl2020POS[[#This Row],[PRIMPOS]]="2B",1,0))</f>
        <v>#REF!</v>
      </c>
      <c r="AF651" s="279" t="e">
        <f>IF(tbl2020POS[[#This Row],[3B]]&gt;=GAMES_TO_QUALIFY,1,IF(tbl2020POS[[#This Row],[PRIMPOS]]="3B",1,0))</f>
        <v>#REF!</v>
      </c>
      <c r="AG651" s="279" t="e">
        <f>IF(tbl2020POS[[#This Row],[SS]]&gt;=GAMES_TO_QUALIFY,1,IF(tbl2020POS[[#This Row],[PRIMPOS]]="SS",1,0))</f>
        <v>#REF!</v>
      </c>
      <c r="AH651" s="279" t="e">
        <f>IF(tbl2020POS[[#This Row],[LF]]&gt;=GAMES_TO_QUALIFY,1,0)</f>
        <v>#REF!</v>
      </c>
      <c r="AI651" s="279" t="e">
        <f>IF(tbl2020POS[[#This Row],[CF]]&gt;=GAMES_TO_QUALIFY,1,0)</f>
        <v>#REF!</v>
      </c>
      <c r="AJ651" s="279" t="e">
        <f>IF(tbl2020POS[[#This Row],[RF]]&gt;=GAMES_TO_QUALIFY,1,0)</f>
        <v>#REF!</v>
      </c>
      <c r="AK651" s="279" t="e">
        <f>IF(tbl2020POS[[#This Row],[OF]]&gt;=GAMES_TO_QUALIFY,1,IF(tbl2020POS[[#This Row],[PRIMPOS]]="OF",1,0))</f>
        <v>#REF!</v>
      </c>
      <c r="AL651" s="279" t="e">
        <f>IF(tbl2020POS[[#This Row],[DH]]&gt;=GAMES_TO_QUALIFY,1,IF(tbl2020POS[[#This Row],[PRIMPOS]]="DH",1,0))</f>
        <v>#REF!</v>
      </c>
      <c r="AM651" s="279" t="str" cm="1">
        <f t="array" aca="1" ref="AM6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1" s="280" t="str">
        <f>IFERROR(LEFT(tbl2020POS[[#This Row],[POSROUGH]],LEN(tbl2020POS[[#This Row],[POSROUGH]])-1),"")</f>
        <v/>
      </c>
      <c r="AP65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2" spans="1:42" x14ac:dyDescent="0.3">
      <c r="A652" s="277">
        <v>649</v>
      </c>
      <c r="B652" t="s">
        <v>21211</v>
      </c>
      <c r="C652" s="277">
        <v>26</v>
      </c>
      <c r="D652" s="278" t="s">
        <v>1372</v>
      </c>
      <c r="E652" s="277" t="s">
        <v>20557</v>
      </c>
      <c r="F652" s="277">
        <v>4</v>
      </c>
      <c r="G652" s="277">
        <v>0</v>
      </c>
      <c r="H652" s="277">
        <v>0</v>
      </c>
      <c r="I652" s="277">
        <v>4</v>
      </c>
      <c r="J652" s="277">
        <v>4</v>
      </c>
      <c r="K652" s="277">
        <v>0</v>
      </c>
      <c r="L652" s="277">
        <v>0</v>
      </c>
      <c r="M652" s="277">
        <v>0</v>
      </c>
      <c r="N652" s="277">
        <v>0</v>
      </c>
      <c r="O652" s="277">
        <v>0</v>
      </c>
      <c r="P652" s="277">
        <v>0</v>
      </c>
      <c r="Q652" s="277">
        <v>0</v>
      </c>
      <c r="R652" s="277">
        <v>0</v>
      </c>
      <c r="S652" s="277">
        <v>0</v>
      </c>
      <c r="T652" s="277">
        <v>0</v>
      </c>
      <c r="U652" s="277">
        <v>0</v>
      </c>
      <c r="V652" s="277">
        <v>0</v>
      </c>
      <c r="W652" s="279" t="e">
        <f t="shared" si="10"/>
        <v>#REF!</v>
      </c>
      <c r="X652" s="279" t="s">
        <v>21953</v>
      </c>
      <c r="Y6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2" s="279">
        <f>IF(MAX(tbl2020POS[[#This Row],[P]:[PR]])=tbl2020POS[[#This Row],[P]],1,0)</f>
        <v>1</v>
      </c>
      <c r="AA652" s="279">
        <f>IF(tbl2020POS[[#This Row],[QUALP]]=1,IF(tbl2020POS[[#This Row],[GS]]&gt;=GS_TO_QUALIFY,1,0),0)</f>
        <v>0</v>
      </c>
      <c r="AB652" s="279">
        <f>IF(tbl2020POS[[#This Row],[QUALP]]=1,IF(tbl2020POS[[#This Row],[G]]-tbl2020POS[[#This Row],[GS]]&gt;=RP_APP_TO_QUALIFY,1,0),0)</f>
        <v>0</v>
      </c>
      <c r="AC652" s="279" t="e">
        <f>IF(tbl2020POS[[#This Row],[C]]&gt;=GAMES_TO_QUALIFY,1,IF(tbl2020POS[[#This Row],[PRIMPOS]]="C",1,0))</f>
        <v>#REF!</v>
      </c>
      <c r="AD652" s="279" t="e">
        <f>IF(tbl2020POS[[#This Row],[1B]]&gt;=GAMES_TO_QUALIFY,1,IF(tbl2020POS[[#This Row],[PRIMPOS]]="1B",1,0))</f>
        <v>#REF!</v>
      </c>
      <c r="AE652" s="279" t="e">
        <f>IF(tbl2020POS[[#This Row],[2B]]&gt;=GAMES_TO_QUALIFY,1,IF(tbl2020POS[[#This Row],[PRIMPOS]]="2B",1,0))</f>
        <v>#REF!</v>
      </c>
      <c r="AF652" s="279" t="e">
        <f>IF(tbl2020POS[[#This Row],[3B]]&gt;=GAMES_TO_QUALIFY,1,IF(tbl2020POS[[#This Row],[PRIMPOS]]="3B",1,0))</f>
        <v>#REF!</v>
      </c>
      <c r="AG652" s="279" t="e">
        <f>IF(tbl2020POS[[#This Row],[SS]]&gt;=GAMES_TO_QUALIFY,1,IF(tbl2020POS[[#This Row],[PRIMPOS]]="SS",1,0))</f>
        <v>#REF!</v>
      </c>
      <c r="AH652" s="279" t="e">
        <f>IF(tbl2020POS[[#This Row],[LF]]&gt;=GAMES_TO_QUALIFY,1,0)</f>
        <v>#REF!</v>
      </c>
      <c r="AI652" s="279" t="e">
        <f>IF(tbl2020POS[[#This Row],[CF]]&gt;=GAMES_TO_QUALIFY,1,0)</f>
        <v>#REF!</v>
      </c>
      <c r="AJ652" s="279" t="e">
        <f>IF(tbl2020POS[[#This Row],[RF]]&gt;=GAMES_TO_QUALIFY,1,0)</f>
        <v>#REF!</v>
      </c>
      <c r="AK652" s="279" t="e">
        <f>IF(tbl2020POS[[#This Row],[OF]]&gt;=GAMES_TO_QUALIFY,1,IF(tbl2020POS[[#This Row],[PRIMPOS]]="OF",1,0))</f>
        <v>#REF!</v>
      </c>
      <c r="AL652" s="279" t="e">
        <f>IF(tbl2020POS[[#This Row],[DH]]&gt;=GAMES_TO_QUALIFY,1,IF(tbl2020POS[[#This Row],[PRIMPOS]]="DH",1,0))</f>
        <v>#REF!</v>
      </c>
      <c r="AM652" s="279" t="str" cm="1">
        <f t="array" aca="1" ref="AM6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2" s="280" t="str">
        <f>IFERROR(LEFT(tbl2020POS[[#This Row],[POSROUGH]],LEN(tbl2020POS[[#This Row],[POSROUGH]])-1),"")</f>
        <v/>
      </c>
      <c r="AP65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3" spans="1:42" x14ac:dyDescent="0.3">
      <c r="A653" s="277">
        <v>650</v>
      </c>
      <c r="B653" t="s">
        <v>21212</v>
      </c>
      <c r="C653" s="277">
        <v>27</v>
      </c>
      <c r="D653" s="278" t="s">
        <v>1416</v>
      </c>
      <c r="E653" s="277">
        <v>4</v>
      </c>
      <c r="F653" s="277">
        <v>11</v>
      </c>
      <c r="G653" s="277">
        <v>9</v>
      </c>
      <c r="H653" s="277">
        <v>0</v>
      </c>
      <c r="I653" s="277">
        <v>11</v>
      </c>
      <c r="J653" s="277">
        <v>11</v>
      </c>
      <c r="K653" s="277">
        <v>0</v>
      </c>
      <c r="L653" s="277">
        <v>0</v>
      </c>
      <c r="M653" s="277">
        <v>0</v>
      </c>
      <c r="N653" s="277">
        <v>0</v>
      </c>
      <c r="O653" s="277">
        <v>0</v>
      </c>
      <c r="P653" s="277">
        <v>0</v>
      </c>
      <c r="Q653" s="277">
        <v>0</v>
      </c>
      <c r="R653" s="277">
        <v>0</v>
      </c>
      <c r="S653" s="277">
        <v>0</v>
      </c>
      <c r="T653" s="277">
        <v>0</v>
      </c>
      <c r="U653" s="277">
        <v>0</v>
      </c>
      <c r="V653" s="277">
        <v>0</v>
      </c>
      <c r="W653" s="279" t="e">
        <f t="shared" si="10"/>
        <v>#REF!</v>
      </c>
      <c r="X653" s="279" t="s">
        <v>12330</v>
      </c>
      <c r="Y6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3" s="279">
        <f>IF(MAX(tbl2020POS[[#This Row],[P]:[PR]])=tbl2020POS[[#This Row],[P]],1,0)</f>
        <v>1</v>
      </c>
      <c r="AA653" s="279">
        <f>IF(tbl2020POS[[#This Row],[QUALP]]=1,IF(tbl2020POS[[#This Row],[GS]]&gt;=GS_TO_QUALIFY,1,0),0)</f>
        <v>0</v>
      </c>
      <c r="AB653" s="279">
        <f>IF(tbl2020POS[[#This Row],[QUALP]]=1,IF(tbl2020POS[[#This Row],[G]]-tbl2020POS[[#This Row],[GS]]&gt;=RP_APP_TO_QUALIFY,1,0),0)</f>
        <v>0</v>
      </c>
      <c r="AC653" s="279" t="e">
        <f>IF(tbl2020POS[[#This Row],[C]]&gt;=GAMES_TO_QUALIFY,1,IF(tbl2020POS[[#This Row],[PRIMPOS]]="C",1,0))</f>
        <v>#REF!</v>
      </c>
      <c r="AD653" s="279" t="e">
        <f>IF(tbl2020POS[[#This Row],[1B]]&gt;=GAMES_TO_QUALIFY,1,IF(tbl2020POS[[#This Row],[PRIMPOS]]="1B",1,0))</f>
        <v>#REF!</v>
      </c>
      <c r="AE653" s="279" t="e">
        <f>IF(tbl2020POS[[#This Row],[2B]]&gt;=GAMES_TO_QUALIFY,1,IF(tbl2020POS[[#This Row],[PRIMPOS]]="2B",1,0))</f>
        <v>#REF!</v>
      </c>
      <c r="AF653" s="279" t="e">
        <f>IF(tbl2020POS[[#This Row],[3B]]&gt;=GAMES_TO_QUALIFY,1,IF(tbl2020POS[[#This Row],[PRIMPOS]]="3B",1,0))</f>
        <v>#REF!</v>
      </c>
      <c r="AG653" s="279" t="e">
        <f>IF(tbl2020POS[[#This Row],[SS]]&gt;=GAMES_TO_QUALIFY,1,IF(tbl2020POS[[#This Row],[PRIMPOS]]="SS",1,0))</f>
        <v>#REF!</v>
      </c>
      <c r="AH653" s="279" t="e">
        <f>IF(tbl2020POS[[#This Row],[LF]]&gt;=GAMES_TO_QUALIFY,1,0)</f>
        <v>#REF!</v>
      </c>
      <c r="AI653" s="279" t="e">
        <f>IF(tbl2020POS[[#This Row],[CF]]&gt;=GAMES_TO_QUALIFY,1,0)</f>
        <v>#REF!</v>
      </c>
      <c r="AJ653" s="279" t="e">
        <f>IF(tbl2020POS[[#This Row],[RF]]&gt;=GAMES_TO_QUALIFY,1,0)</f>
        <v>#REF!</v>
      </c>
      <c r="AK653" s="279" t="e">
        <f>IF(tbl2020POS[[#This Row],[OF]]&gt;=GAMES_TO_QUALIFY,1,IF(tbl2020POS[[#This Row],[PRIMPOS]]="OF",1,0))</f>
        <v>#REF!</v>
      </c>
      <c r="AL653" s="279" t="e">
        <f>IF(tbl2020POS[[#This Row],[DH]]&gt;=GAMES_TO_QUALIFY,1,IF(tbl2020POS[[#This Row],[PRIMPOS]]="DH",1,0))</f>
        <v>#REF!</v>
      </c>
      <c r="AM653" s="279" t="str" cm="1">
        <f t="array" aca="1" ref="AM6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3" s="280" t="str">
        <f>IFERROR(LEFT(tbl2020POS[[#This Row],[POSROUGH]],LEN(tbl2020POS[[#This Row],[POSROUGH]])-1),"")</f>
        <v/>
      </c>
      <c r="AP65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4" spans="1:42" x14ac:dyDescent="0.3">
      <c r="A654" s="277">
        <v>651</v>
      </c>
      <c r="B654" t="s">
        <v>21213</v>
      </c>
      <c r="C654" s="277">
        <v>25</v>
      </c>
      <c r="D654" s="278" t="s">
        <v>1446</v>
      </c>
      <c r="E654" s="277">
        <v>2</v>
      </c>
      <c r="F654" s="277">
        <v>3</v>
      </c>
      <c r="G654" s="277">
        <v>0</v>
      </c>
      <c r="H654" s="277">
        <v>0</v>
      </c>
      <c r="I654" s="277">
        <v>3</v>
      </c>
      <c r="J654" s="277">
        <v>3</v>
      </c>
      <c r="K654" s="277">
        <v>0</v>
      </c>
      <c r="L654" s="277">
        <v>0</v>
      </c>
      <c r="M654" s="277">
        <v>0</v>
      </c>
      <c r="N654" s="277">
        <v>0</v>
      </c>
      <c r="O654" s="277">
        <v>0</v>
      </c>
      <c r="P654" s="277">
        <v>0</v>
      </c>
      <c r="Q654" s="277">
        <v>0</v>
      </c>
      <c r="R654" s="277">
        <v>0</v>
      </c>
      <c r="S654" s="277">
        <v>0</v>
      </c>
      <c r="T654" s="277">
        <v>0</v>
      </c>
      <c r="U654" s="277">
        <v>0</v>
      </c>
      <c r="V654" s="277">
        <v>0</v>
      </c>
      <c r="W654" s="279" t="e">
        <f t="shared" si="10"/>
        <v>#REF!</v>
      </c>
      <c r="X654" s="279" t="s">
        <v>21954</v>
      </c>
      <c r="Y6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4" s="279">
        <f>IF(MAX(tbl2020POS[[#This Row],[P]:[PR]])=tbl2020POS[[#This Row],[P]],1,0)</f>
        <v>1</v>
      </c>
      <c r="AA654" s="279">
        <f>IF(tbl2020POS[[#This Row],[QUALP]]=1,IF(tbl2020POS[[#This Row],[GS]]&gt;=GS_TO_QUALIFY,1,0),0)</f>
        <v>0</v>
      </c>
      <c r="AB654" s="279">
        <f>IF(tbl2020POS[[#This Row],[QUALP]]=1,IF(tbl2020POS[[#This Row],[G]]-tbl2020POS[[#This Row],[GS]]&gt;=RP_APP_TO_QUALIFY,1,0),0)</f>
        <v>0</v>
      </c>
      <c r="AC654" s="279" t="e">
        <f>IF(tbl2020POS[[#This Row],[C]]&gt;=GAMES_TO_QUALIFY,1,IF(tbl2020POS[[#This Row],[PRIMPOS]]="C",1,0))</f>
        <v>#REF!</v>
      </c>
      <c r="AD654" s="279" t="e">
        <f>IF(tbl2020POS[[#This Row],[1B]]&gt;=GAMES_TO_QUALIFY,1,IF(tbl2020POS[[#This Row],[PRIMPOS]]="1B",1,0))</f>
        <v>#REF!</v>
      </c>
      <c r="AE654" s="279" t="e">
        <f>IF(tbl2020POS[[#This Row],[2B]]&gt;=GAMES_TO_QUALIFY,1,IF(tbl2020POS[[#This Row],[PRIMPOS]]="2B",1,0))</f>
        <v>#REF!</v>
      </c>
      <c r="AF654" s="279" t="e">
        <f>IF(tbl2020POS[[#This Row],[3B]]&gt;=GAMES_TO_QUALIFY,1,IF(tbl2020POS[[#This Row],[PRIMPOS]]="3B",1,0))</f>
        <v>#REF!</v>
      </c>
      <c r="AG654" s="279" t="e">
        <f>IF(tbl2020POS[[#This Row],[SS]]&gt;=GAMES_TO_QUALIFY,1,IF(tbl2020POS[[#This Row],[PRIMPOS]]="SS",1,0))</f>
        <v>#REF!</v>
      </c>
      <c r="AH654" s="279" t="e">
        <f>IF(tbl2020POS[[#This Row],[LF]]&gt;=GAMES_TO_QUALIFY,1,0)</f>
        <v>#REF!</v>
      </c>
      <c r="AI654" s="279" t="e">
        <f>IF(tbl2020POS[[#This Row],[CF]]&gt;=GAMES_TO_QUALIFY,1,0)</f>
        <v>#REF!</v>
      </c>
      <c r="AJ654" s="279" t="e">
        <f>IF(tbl2020POS[[#This Row],[RF]]&gt;=GAMES_TO_QUALIFY,1,0)</f>
        <v>#REF!</v>
      </c>
      <c r="AK654" s="279" t="e">
        <f>IF(tbl2020POS[[#This Row],[OF]]&gt;=GAMES_TO_QUALIFY,1,IF(tbl2020POS[[#This Row],[PRIMPOS]]="OF",1,0))</f>
        <v>#REF!</v>
      </c>
      <c r="AL654" s="279" t="e">
        <f>IF(tbl2020POS[[#This Row],[DH]]&gt;=GAMES_TO_QUALIFY,1,IF(tbl2020POS[[#This Row],[PRIMPOS]]="DH",1,0))</f>
        <v>#REF!</v>
      </c>
      <c r="AM654" s="279" t="str" cm="1">
        <f t="array" aca="1" ref="AM6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4" s="280" t="str">
        <f>IFERROR(LEFT(tbl2020POS[[#This Row],[POSROUGH]],LEN(tbl2020POS[[#This Row],[POSROUGH]])-1),"")</f>
        <v/>
      </c>
      <c r="AP65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5" spans="1:42" x14ac:dyDescent="0.3">
      <c r="A655" s="277">
        <v>652</v>
      </c>
      <c r="B655" t="s">
        <v>21214</v>
      </c>
      <c r="C655" s="277">
        <v>31</v>
      </c>
      <c r="D655" s="278" t="s">
        <v>20584</v>
      </c>
      <c r="E655" s="277">
        <v>7</v>
      </c>
      <c r="F655" s="277">
        <v>55</v>
      </c>
      <c r="G655" s="277">
        <v>53</v>
      </c>
      <c r="H655" s="277">
        <v>55</v>
      </c>
      <c r="I655" s="277">
        <v>45</v>
      </c>
      <c r="J655" s="277">
        <v>0</v>
      </c>
      <c r="K655" s="277">
        <v>0</v>
      </c>
      <c r="L655" s="277">
        <v>10</v>
      </c>
      <c r="M655" s="277">
        <v>33</v>
      </c>
      <c r="N655" s="277">
        <v>6</v>
      </c>
      <c r="O655" s="277">
        <v>0</v>
      </c>
      <c r="P655" s="277">
        <v>0</v>
      </c>
      <c r="Q655" s="277">
        <v>0</v>
      </c>
      <c r="R655" s="277">
        <v>0</v>
      </c>
      <c r="S655" s="277">
        <v>0</v>
      </c>
      <c r="T655" s="277">
        <v>9</v>
      </c>
      <c r="U655" s="277">
        <v>2</v>
      </c>
      <c r="V655" s="277">
        <v>0</v>
      </c>
      <c r="W655" s="279" t="e">
        <f t="shared" si="10"/>
        <v>#REF!</v>
      </c>
      <c r="X655" s="279" t="s">
        <v>4319</v>
      </c>
      <c r="Y6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55" s="279">
        <f>IF(MAX(tbl2020POS[[#This Row],[P]:[PR]])=tbl2020POS[[#This Row],[P]],1,0)</f>
        <v>0</v>
      </c>
      <c r="AA655" s="279">
        <f>IF(tbl2020POS[[#This Row],[QUALP]]=1,IF(tbl2020POS[[#This Row],[GS]]&gt;=GS_TO_QUALIFY,1,0),0)</f>
        <v>0</v>
      </c>
      <c r="AB655" s="279">
        <f>IF(tbl2020POS[[#This Row],[QUALP]]=1,IF(tbl2020POS[[#This Row],[G]]-tbl2020POS[[#This Row],[GS]]&gt;=RP_APP_TO_QUALIFY,1,0),0)</f>
        <v>0</v>
      </c>
      <c r="AC655" s="279" t="e">
        <f>IF(tbl2020POS[[#This Row],[C]]&gt;=GAMES_TO_QUALIFY,1,IF(tbl2020POS[[#This Row],[PRIMPOS]]="C",1,0))</f>
        <v>#REF!</v>
      </c>
      <c r="AD655" s="279" t="e">
        <f>IF(tbl2020POS[[#This Row],[1B]]&gt;=GAMES_TO_QUALIFY,1,IF(tbl2020POS[[#This Row],[PRIMPOS]]="1B",1,0))</f>
        <v>#REF!</v>
      </c>
      <c r="AE655" s="279" t="e">
        <f>IF(tbl2020POS[[#This Row],[2B]]&gt;=GAMES_TO_QUALIFY,1,IF(tbl2020POS[[#This Row],[PRIMPOS]]="2B",1,0))</f>
        <v>#REF!</v>
      </c>
      <c r="AF655" s="279" t="e">
        <f>IF(tbl2020POS[[#This Row],[3B]]&gt;=GAMES_TO_QUALIFY,1,IF(tbl2020POS[[#This Row],[PRIMPOS]]="3B",1,0))</f>
        <v>#REF!</v>
      </c>
      <c r="AG655" s="279" t="e">
        <f>IF(tbl2020POS[[#This Row],[SS]]&gt;=GAMES_TO_QUALIFY,1,IF(tbl2020POS[[#This Row],[PRIMPOS]]="SS",1,0))</f>
        <v>#REF!</v>
      </c>
      <c r="AH655" s="279" t="e">
        <f>IF(tbl2020POS[[#This Row],[LF]]&gt;=GAMES_TO_QUALIFY,1,0)</f>
        <v>#REF!</v>
      </c>
      <c r="AI655" s="279" t="e">
        <f>IF(tbl2020POS[[#This Row],[CF]]&gt;=GAMES_TO_QUALIFY,1,0)</f>
        <v>#REF!</v>
      </c>
      <c r="AJ655" s="279" t="e">
        <f>IF(tbl2020POS[[#This Row],[RF]]&gt;=GAMES_TO_QUALIFY,1,0)</f>
        <v>#REF!</v>
      </c>
      <c r="AK655" s="279" t="e">
        <f>IF(tbl2020POS[[#This Row],[OF]]&gt;=GAMES_TO_QUALIFY,1,IF(tbl2020POS[[#This Row],[PRIMPOS]]="OF",1,0))</f>
        <v>#REF!</v>
      </c>
      <c r="AL655" s="279" t="e">
        <f>IF(tbl2020POS[[#This Row],[DH]]&gt;=GAMES_TO_QUALIFY,1,IF(tbl2020POS[[#This Row],[PRIMPOS]]="DH",1,0))</f>
        <v>#REF!</v>
      </c>
      <c r="AM655" s="279" t="e" cm="1">
        <f t="array" aca="1" ref="AM6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5" s="280" t="str">
        <f>IFERROR(LEFT(tbl2020POS[[#This Row],[POSROUGH]],LEN(tbl2020POS[[#This Row],[POSROUGH]])-1),"")</f>
        <v/>
      </c>
      <c r="AP65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56" spans="1:42" x14ac:dyDescent="0.3">
      <c r="A656" s="277">
        <v>653</v>
      </c>
      <c r="B656" t="s">
        <v>21215</v>
      </c>
      <c r="C656" s="277">
        <v>31</v>
      </c>
      <c r="D656" s="278" t="s">
        <v>1509</v>
      </c>
      <c r="E656" s="277">
        <v>8</v>
      </c>
      <c r="F656" s="277">
        <v>2</v>
      </c>
      <c r="G656" s="277">
        <v>0</v>
      </c>
      <c r="H656" s="277">
        <v>2</v>
      </c>
      <c r="I656" s="277">
        <v>2</v>
      </c>
      <c r="J656" s="277">
        <v>0</v>
      </c>
      <c r="K656" s="277">
        <v>0</v>
      </c>
      <c r="L656" s="277">
        <v>0</v>
      </c>
      <c r="M656" s="277">
        <v>0</v>
      </c>
      <c r="N656" s="277">
        <v>0</v>
      </c>
      <c r="O656" s="277">
        <v>0</v>
      </c>
      <c r="P656" s="277">
        <v>0</v>
      </c>
      <c r="Q656" s="277">
        <v>2</v>
      </c>
      <c r="R656" s="277">
        <v>0</v>
      </c>
      <c r="S656" s="277">
        <v>2</v>
      </c>
      <c r="T656" s="277">
        <v>0</v>
      </c>
      <c r="U656" s="277">
        <v>0</v>
      </c>
      <c r="V656" s="277">
        <v>1</v>
      </c>
      <c r="W656" s="279" t="e">
        <f t="shared" si="10"/>
        <v>#REF!</v>
      </c>
      <c r="X656" s="279" t="s">
        <v>2419</v>
      </c>
      <c r="Y6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56" s="279">
        <f>IF(MAX(tbl2020POS[[#This Row],[P]:[PR]])=tbl2020POS[[#This Row],[P]],1,0)</f>
        <v>0</v>
      </c>
      <c r="AA656" s="279">
        <f>IF(tbl2020POS[[#This Row],[QUALP]]=1,IF(tbl2020POS[[#This Row],[GS]]&gt;=GS_TO_QUALIFY,1,0),0)</f>
        <v>0</v>
      </c>
      <c r="AB656" s="279">
        <f>IF(tbl2020POS[[#This Row],[QUALP]]=1,IF(tbl2020POS[[#This Row],[G]]-tbl2020POS[[#This Row],[GS]]&gt;=RP_APP_TO_QUALIFY,1,0),0)</f>
        <v>0</v>
      </c>
      <c r="AC656" s="279" t="e">
        <f>IF(tbl2020POS[[#This Row],[C]]&gt;=GAMES_TO_QUALIFY,1,IF(tbl2020POS[[#This Row],[PRIMPOS]]="C",1,0))</f>
        <v>#REF!</v>
      </c>
      <c r="AD656" s="279" t="e">
        <f>IF(tbl2020POS[[#This Row],[1B]]&gt;=GAMES_TO_QUALIFY,1,IF(tbl2020POS[[#This Row],[PRIMPOS]]="1B",1,0))</f>
        <v>#REF!</v>
      </c>
      <c r="AE656" s="279" t="e">
        <f>IF(tbl2020POS[[#This Row],[2B]]&gt;=GAMES_TO_QUALIFY,1,IF(tbl2020POS[[#This Row],[PRIMPOS]]="2B",1,0))</f>
        <v>#REF!</v>
      </c>
      <c r="AF656" s="279" t="e">
        <f>IF(tbl2020POS[[#This Row],[3B]]&gt;=GAMES_TO_QUALIFY,1,IF(tbl2020POS[[#This Row],[PRIMPOS]]="3B",1,0))</f>
        <v>#REF!</v>
      </c>
      <c r="AG656" s="279" t="e">
        <f>IF(tbl2020POS[[#This Row],[SS]]&gt;=GAMES_TO_QUALIFY,1,IF(tbl2020POS[[#This Row],[PRIMPOS]]="SS",1,0))</f>
        <v>#REF!</v>
      </c>
      <c r="AH656" s="279" t="e">
        <f>IF(tbl2020POS[[#This Row],[LF]]&gt;=GAMES_TO_QUALIFY,1,0)</f>
        <v>#REF!</v>
      </c>
      <c r="AI656" s="279" t="e">
        <f>IF(tbl2020POS[[#This Row],[CF]]&gt;=GAMES_TO_QUALIFY,1,0)</f>
        <v>#REF!</v>
      </c>
      <c r="AJ656" s="279" t="e">
        <f>IF(tbl2020POS[[#This Row],[RF]]&gt;=GAMES_TO_QUALIFY,1,0)</f>
        <v>#REF!</v>
      </c>
      <c r="AK656" s="279" t="e">
        <f>IF(tbl2020POS[[#This Row],[OF]]&gt;=GAMES_TO_QUALIFY,1,IF(tbl2020POS[[#This Row],[PRIMPOS]]="OF",1,0))</f>
        <v>#REF!</v>
      </c>
      <c r="AL656" s="279" t="e">
        <f>IF(tbl2020POS[[#This Row],[DH]]&gt;=GAMES_TO_QUALIFY,1,IF(tbl2020POS[[#This Row],[PRIMPOS]]="DH",1,0))</f>
        <v>#REF!</v>
      </c>
      <c r="AM656" s="279" t="e" cm="1">
        <f t="array" aca="1" ref="AM6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6" s="280" t="str">
        <f>IFERROR(LEFT(tbl2020POS[[#This Row],[POSROUGH]],LEN(tbl2020POS[[#This Row],[POSROUGH]])-1),"")</f>
        <v/>
      </c>
      <c r="AP65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57" spans="1:42" x14ac:dyDescent="0.3">
      <c r="A657" s="277">
        <v>654</v>
      </c>
      <c r="B657" t="s">
        <v>21216</v>
      </c>
      <c r="C657" s="277">
        <v>26</v>
      </c>
      <c r="D657" s="278" t="s">
        <v>20584</v>
      </c>
      <c r="E657" s="277">
        <v>2</v>
      </c>
      <c r="F657" s="277">
        <v>8</v>
      </c>
      <c r="G657" s="277">
        <v>0</v>
      </c>
      <c r="H657" s="277">
        <v>0</v>
      </c>
      <c r="I657" s="277">
        <v>8</v>
      </c>
      <c r="J657" s="277">
        <v>8</v>
      </c>
      <c r="K657" s="277">
        <v>0</v>
      </c>
      <c r="L657" s="277">
        <v>0</v>
      </c>
      <c r="M657" s="277">
        <v>0</v>
      </c>
      <c r="N657" s="277">
        <v>0</v>
      </c>
      <c r="O657" s="277">
        <v>0</v>
      </c>
      <c r="P657" s="277">
        <v>0</v>
      </c>
      <c r="Q657" s="277">
        <v>0</v>
      </c>
      <c r="R657" s="277">
        <v>0</v>
      </c>
      <c r="S657" s="277">
        <v>0</v>
      </c>
      <c r="T657" s="277">
        <v>0</v>
      </c>
      <c r="U657" s="277">
        <v>0</v>
      </c>
      <c r="V657" s="277">
        <v>0</v>
      </c>
      <c r="W657" s="279" t="e">
        <f t="shared" si="10"/>
        <v>#REF!</v>
      </c>
      <c r="X657" s="279" t="s">
        <v>21955</v>
      </c>
      <c r="Y6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7" s="279">
        <f>IF(MAX(tbl2020POS[[#This Row],[P]:[PR]])=tbl2020POS[[#This Row],[P]],1,0)</f>
        <v>1</v>
      </c>
      <c r="AA657" s="279">
        <f>IF(tbl2020POS[[#This Row],[QUALP]]=1,IF(tbl2020POS[[#This Row],[GS]]&gt;=GS_TO_QUALIFY,1,0),0)</f>
        <v>0</v>
      </c>
      <c r="AB657" s="279">
        <f>IF(tbl2020POS[[#This Row],[QUALP]]=1,IF(tbl2020POS[[#This Row],[G]]-tbl2020POS[[#This Row],[GS]]&gt;=RP_APP_TO_QUALIFY,1,0),0)</f>
        <v>1</v>
      </c>
      <c r="AC657" s="279" t="e">
        <f>IF(tbl2020POS[[#This Row],[C]]&gt;=GAMES_TO_QUALIFY,1,IF(tbl2020POS[[#This Row],[PRIMPOS]]="C",1,0))</f>
        <v>#REF!</v>
      </c>
      <c r="AD657" s="279" t="e">
        <f>IF(tbl2020POS[[#This Row],[1B]]&gt;=GAMES_TO_QUALIFY,1,IF(tbl2020POS[[#This Row],[PRIMPOS]]="1B",1,0))</f>
        <v>#REF!</v>
      </c>
      <c r="AE657" s="279" t="e">
        <f>IF(tbl2020POS[[#This Row],[2B]]&gt;=GAMES_TO_QUALIFY,1,IF(tbl2020POS[[#This Row],[PRIMPOS]]="2B",1,0))</f>
        <v>#REF!</v>
      </c>
      <c r="AF657" s="279" t="e">
        <f>IF(tbl2020POS[[#This Row],[3B]]&gt;=GAMES_TO_QUALIFY,1,IF(tbl2020POS[[#This Row],[PRIMPOS]]="3B",1,0))</f>
        <v>#REF!</v>
      </c>
      <c r="AG657" s="279" t="e">
        <f>IF(tbl2020POS[[#This Row],[SS]]&gt;=GAMES_TO_QUALIFY,1,IF(tbl2020POS[[#This Row],[PRIMPOS]]="SS",1,0))</f>
        <v>#REF!</v>
      </c>
      <c r="AH657" s="279" t="e">
        <f>IF(tbl2020POS[[#This Row],[LF]]&gt;=GAMES_TO_QUALIFY,1,0)</f>
        <v>#REF!</v>
      </c>
      <c r="AI657" s="279" t="e">
        <f>IF(tbl2020POS[[#This Row],[CF]]&gt;=GAMES_TO_QUALIFY,1,0)</f>
        <v>#REF!</v>
      </c>
      <c r="AJ657" s="279" t="e">
        <f>IF(tbl2020POS[[#This Row],[RF]]&gt;=GAMES_TO_QUALIFY,1,0)</f>
        <v>#REF!</v>
      </c>
      <c r="AK657" s="279" t="e">
        <f>IF(tbl2020POS[[#This Row],[OF]]&gt;=GAMES_TO_QUALIFY,1,IF(tbl2020POS[[#This Row],[PRIMPOS]]="OF",1,0))</f>
        <v>#REF!</v>
      </c>
      <c r="AL657" s="279" t="e">
        <f>IF(tbl2020POS[[#This Row],[DH]]&gt;=GAMES_TO_QUALIFY,1,IF(tbl2020POS[[#This Row],[PRIMPOS]]="DH",1,0))</f>
        <v>#REF!</v>
      </c>
      <c r="AM657" s="279" t="str" cm="1">
        <f t="array" aca="1" ref="AM6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7" s="280" t="str">
        <f>IFERROR(LEFT(tbl2020POS[[#This Row],[POSROUGH]],LEN(tbl2020POS[[#This Row],[POSROUGH]])-1),"")</f>
        <v/>
      </c>
      <c r="AP65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58" spans="1:42" x14ac:dyDescent="0.3">
      <c r="A658" s="277">
        <v>655</v>
      </c>
      <c r="B658" t="s">
        <v>21217</v>
      </c>
      <c r="C658" s="277">
        <v>26</v>
      </c>
      <c r="D658" s="278" t="s">
        <v>1449</v>
      </c>
      <c r="E658" s="277">
        <v>2</v>
      </c>
      <c r="F658" s="277">
        <v>22</v>
      </c>
      <c r="G658" s="277">
        <v>0</v>
      </c>
      <c r="H658" s="277">
        <v>1</v>
      </c>
      <c r="I658" s="277">
        <v>22</v>
      </c>
      <c r="J658" s="277">
        <v>22</v>
      </c>
      <c r="K658" s="277">
        <v>0</v>
      </c>
      <c r="L658" s="277">
        <v>0</v>
      </c>
      <c r="M658" s="277">
        <v>0</v>
      </c>
      <c r="N658" s="277">
        <v>0</v>
      </c>
      <c r="O658" s="277">
        <v>0</v>
      </c>
      <c r="P658" s="277">
        <v>0</v>
      </c>
      <c r="Q658" s="277">
        <v>0</v>
      </c>
      <c r="R658" s="277">
        <v>0</v>
      </c>
      <c r="S658" s="277">
        <v>0</v>
      </c>
      <c r="T658" s="277">
        <v>0</v>
      </c>
      <c r="U658" s="277">
        <v>0</v>
      </c>
      <c r="V658" s="277">
        <v>0</v>
      </c>
      <c r="W658" s="279" t="e">
        <f t="shared" si="10"/>
        <v>#REF!</v>
      </c>
      <c r="X658" s="279" t="s">
        <v>20007</v>
      </c>
      <c r="Y6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8" s="279">
        <f>IF(MAX(tbl2020POS[[#This Row],[P]:[PR]])=tbl2020POS[[#This Row],[P]],1,0)</f>
        <v>1</v>
      </c>
      <c r="AA658" s="279">
        <f>IF(tbl2020POS[[#This Row],[QUALP]]=1,IF(tbl2020POS[[#This Row],[GS]]&gt;=GS_TO_QUALIFY,1,0),0)</f>
        <v>0</v>
      </c>
      <c r="AB658" s="279">
        <f>IF(tbl2020POS[[#This Row],[QUALP]]=1,IF(tbl2020POS[[#This Row],[G]]-tbl2020POS[[#This Row],[GS]]&gt;=RP_APP_TO_QUALIFY,1,0),0)</f>
        <v>1</v>
      </c>
      <c r="AC658" s="279" t="e">
        <f>IF(tbl2020POS[[#This Row],[C]]&gt;=GAMES_TO_QUALIFY,1,IF(tbl2020POS[[#This Row],[PRIMPOS]]="C",1,0))</f>
        <v>#REF!</v>
      </c>
      <c r="AD658" s="279" t="e">
        <f>IF(tbl2020POS[[#This Row],[1B]]&gt;=GAMES_TO_QUALIFY,1,IF(tbl2020POS[[#This Row],[PRIMPOS]]="1B",1,0))</f>
        <v>#REF!</v>
      </c>
      <c r="AE658" s="279" t="e">
        <f>IF(tbl2020POS[[#This Row],[2B]]&gt;=GAMES_TO_QUALIFY,1,IF(tbl2020POS[[#This Row],[PRIMPOS]]="2B",1,0))</f>
        <v>#REF!</v>
      </c>
      <c r="AF658" s="279" t="e">
        <f>IF(tbl2020POS[[#This Row],[3B]]&gt;=GAMES_TO_QUALIFY,1,IF(tbl2020POS[[#This Row],[PRIMPOS]]="3B",1,0))</f>
        <v>#REF!</v>
      </c>
      <c r="AG658" s="279" t="e">
        <f>IF(tbl2020POS[[#This Row],[SS]]&gt;=GAMES_TO_QUALIFY,1,IF(tbl2020POS[[#This Row],[PRIMPOS]]="SS",1,0))</f>
        <v>#REF!</v>
      </c>
      <c r="AH658" s="279" t="e">
        <f>IF(tbl2020POS[[#This Row],[LF]]&gt;=GAMES_TO_QUALIFY,1,0)</f>
        <v>#REF!</v>
      </c>
      <c r="AI658" s="279" t="e">
        <f>IF(tbl2020POS[[#This Row],[CF]]&gt;=GAMES_TO_QUALIFY,1,0)</f>
        <v>#REF!</v>
      </c>
      <c r="AJ658" s="279" t="e">
        <f>IF(tbl2020POS[[#This Row],[RF]]&gt;=GAMES_TO_QUALIFY,1,0)</f>
        <v>#REF!</v>
      </c>
      <c r="AK658" s="279" t="e">
        <f>IF(tbl2020POS[[#This Row],[OF]]&gt;=GAMES_TO_QUALIFY,1,IF(tbl2020POS[[#This Row],[PRIMPOS]]="OF",1,0))</f>
        <v>#REF!</v>
      </c>
      <c r="AL658" s="279" t="e">
        <f>IF(tbl2020POS[[#This Row],[DH]]&gt;=GAMES_TO_QUALIFY,1,IF(tbl2020POS[[#This Row],[PRIMPOS]]="DH",1,0))</f>
        <v>#REF!</v>
      </c>
      <c r="AM658" s="279" t="str" cm="1">
        <f t="array" aca="1" ref="AM6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8" s="280" t="str">
        <f>IFERROR(LEFT(tbl2020POS[[#This Row],[POSROUGH]],LEN(tbl2020POS[[#This Row],[POSROUGH]])-1),"")</f>
        <v/>
      </c>
      <c r="AP65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59" spans="1:42" x14ac:dyDescent="0.3">
      <c r="A659" s="277">
        <v>656</v>
      </c>
      <c r="B659" t="s">
        <v>21218</v>
      </c>
      <c r="C659" s="277">
        <v>29</v>
      </c>
      <c r="D659" s="278" t="s">
        <v>20584</v>
      </c>
      <c r="E659" s="277">
        <v>7</v>
      </c>
      <c r="F659" s="277">
        <v>31</v>
      </c>
      <c r="G659" s="277">
        <v>28</v>
      </c>
      <c r="H659" s="277">
        <v>31</v>
      </c>
      <c r="I659" s="277">
        <v>26</v>
      </c>
      <c r="J659" s="277">
        <v>0</v>
      </c>
      <c r="K659" s="277">
        <v>0</v>
      </c>
      <c r="L659" s="277">
        <v>12</v>
      </c>
      <c r="M659" s="277">
        <v>0</v>
      </c>
      <c r="N659" s="277">
        <v>14</v>
      </c>
      <c r="O659" s="277">
        <v>0</v>
      </c>
      <c r="P659" s="277">
        <v>0</v>
      </c>
      <c r="Q659" s="277">
        <v>0</v>
      </c>
      <c r="R659" s="277">
        <v>0</v>
      </c>
      <c r="S659" s="277">
        <v>0</v>
      </c>
      <c r="T659" s="277">
        <v>5</v>
      </c>
      <c r="U659" s="277">
        <v>0</v>
      </c>
      <c r="V659" s="277">
        <v>0</v>
      </c>
      <c r="W659" s="279" t="e">
        <f t="shared" si="10"/>
        <v>#REF!</v>
      </c>
      <c r="X659" s="279" t="s">
        <v>8186</v>
      </c>
      <c r="Y6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59" s="279">
        <f>IF(MAX(tbl2020POS[[#This Row],[P]:[PR]])=tbl2020POS[[#This Row],[P]],1,0)</f>
        <v>0</v>
      </c>
      <c r="AA659" s="279">
        <f>IF(tbl2020POS[[#This Row],[QUALP]]=1,IF(tbl2020POS[[#This Row],[GS]]&gt;=GS_TO_QUALIFY,1,0),0)</f>
        <v>0</v>
      </c>
      <c r="AB659" s="279">
        <f>IF(tbl2020POS[[#This Row],[QUALP]]=1,IF(tbl2020POS[[#This Row],[G]]-tbl2020POS[[#This Row],[GS]]&gt;=RP_APP_TO_QUALIFY,1,0),0)</f>
        <v>0</v>
      </c>
      <c r="AC659" s="279" t="e">
        <f>IF(tbl2020POS[[#This Row],[C]]&gt;=GAMES_TO_QUALIFY,1,IF(tbl2020POS[[#This Row],[PRIMPOS]]="C",1,0))</f>
        <v>#REF!</v>
      </c>
      <c r="AD659" s="279" t="e">
        <f>IF(tbl2020POS[[#This Row],[1B]]&gt;=GAMES_TO_QUALIFY,1,IF(tbl2020POS[[#This Row],[PRIMPOS]]="1B",1,0))</f>
        <v>#REF!</v>
      </c>
      <c r="AE659" s="279" t="e">
        <f>IF(tbl2020POS[[#This Row],[2B]]&gt;=GAMES_TO_QUALIFY,1,IF(tbl2020POS[[#This Row],[PRIMPOS]]="2B",1,0))</f>
        <v>#REF!</v>
      </c>
      <c r="AF659" s="279" t="e">
        <f>IF(tbl2020POS[[#This Row],[3B]]&gt;=GAMES_TO_QUALIFY,1,IF(tbl2020POS[[#This Row],[PRIMPOS]]="3B",1,0))</f>
        <v>#REF!</v>
      </c>
      <c r="AG659" s="279" t="e">
        <f>IF(tbl2020POS[[#This Row],[SS]]&gt;=GAMES_TO_QUALIFY,1,IF(tbl2020POS[[#This Row],[PRIMPOS]]="SS",1,0))</f>
        <v>#REF!</v>
      </c>
      <c r="AH659" s="279" t="e">
        <f>IF(tbl2020POS[[#This Row],[LF]]&gt;=GAMES_TO_QUALIFY,1,0)</f>
        <v>#REF!</v>
      </c>
      <c r="AI659" s="279" t="e">
        <f>IF(tbl2020POS[[#This Row],[CF]]&gt;=GAMES_TO_QUALIFY,1,0)</f>
        <v>#REF!</v>
      </c>
      <c r="AJ659" s="279" t="e">
        <f>IF(tbl2020POS[[#This Row],[RF]]&gt;=GAMES_TO_QUALIFY,1,0)</f>
        <v>#REF!</v>
      </c>
      <c r="AK659" s="279" t="e">
        <f>IF(tbl2020POS[[#This Row],[OF]]&gt;=GAMES_TO_QUALIFY,1,IF(tbl2020POS[[#This Row],[PRIMPOS]]="OF",1,0))</f>
        <v>#REF!</v>
      </c>
      <c r="AL659" s="279" t="e">
        <f>IF(tbl2020POS[[#This Row],[DH]]&gt;=GAMES_TO_QUALIFY,1,IF(tbl2020POS[[#This Row],[PRIMPOS]]="DH",1,0))</f>
        <v>#REF!</v>
      </c>
      <c r="AM659" s="279" t="e" cm="1">
        <f t="array" aca="1" ref="AM6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9" s="280" t="str">
        <f>IFERROR(LEFT(tbl2020POS[[#This Row],[POSROUGH]],LEN(tbl2020POS[[#This Row],[POSROUGH]])-1),"")</f>
        <v/>
      </c>
      <c r="AP65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0" spans="1:42" x14ac:dyDescent="0.3">
      <c r="A660" s="277">
        <v>657</v>
      </c>
      <c r="B660" t="s">
        <v>21219</v>
      </c>
      <c r="C660" s="277">
        <v>25</v>
      </c>
      <c r="D660" s="278" t="s">
        <v>1464</v>
      </c>
      <c r="E660" s="277" t="s">
        <v>20557</v>
      </c>
      <c r="F660" s="277">
        <v>2</v>
      </c>
      <c r="G660" s="277">
        <v>0</v>
      </c>
      <c r="H660" s="277">
        <v>0</v>
      </c>
      <c r="I660" s="277">
        <v>2</v>
      </c>
      <c r="J660" s="277">
        <v>2</v>
      </c>
      <c r="K660" s="277">
        <v>0</v>
      </c>
      <c r="L660" s="277">
        <v>0</v>
      </c>
      <c r="M660" s="277">
        <v>0</v>
      </c>
      <c r="N660" s="277">
        <v>0</v>
      </c>
      <c r="O660" s="277">
        <v>0</v>
      </c>
      <c r="P660" s="277">
        <v>0</v>
      </c>
      <c r="Q660" s="277">
        <v>0</v>
      </c>
      <c r="R660" s="277">
        <v>0</v>
      </c>
      <c r="S660" s="277">
        <v>0</v>
      </c>
      <c r="T660" s="277">
        <v>0</v>
      </c>
      <c r="U660" s="277">
        <v>0</v>
      </c>
      <c r="V660" s="277">
        <v>0</v>
      </c>
      <c r="W660" s="279" t="e">
        <f t="shared" si="10"/>
        <v>#REF!</v>
      </c>
      <c r="X660" s="279" t="s">
        <v>21956</v>
      </c>
      <c r="Y6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0" s="279">
        <f>IF(MAX(tbl2020POS[[#This Row],[P]:[PR]])=tbl2020POS[[#This Row],[P]],1,0)</f>
        <v>1</v>
      </c>
      <c r="AA660" s="279">
        <f>IF(tbl2020POS[[#This Row],[QUALP]]=1,IF(tbl2020POS[[#This Row],[GS]]&gt;=GS_TO_QUALIFY,1,0),0)</f>
        <v>0</v>
      </c>
      <c r="AB660" s="279">
        <f>IF(tbl2020POS[[#This Row],[QUALP]]=1,IF(tbl2020POS[[#This Row],[G]]-tbl2020POS[[#This Row],[GS]]&gt;=RP_APP_TO_QUALIFY,1,0),0)</f>
        <v>0</v>
      </c>
      <c r="AC660" s="279" t="e">
        <f>IF(tbl2020POS[[#This Row],[C]]&gt;=GAMES_TO_QUALIFY,1,IF(tbl2020POS[[#This Row],[PRIMPOS]]="C",1,0))</f>
        <v>#REF!</v>
      </c>
      <c r="AD660" s="279" t="e">
        <f>IF(tbl2020POS[[#This Row],[1B]]&gt;=GAMES_TO_QUALIFY,1,IF(tbl2020POS[[#This Row],[PRIMPOS]]="1B",1,0))</f>
        <v>#REF!</v>
      </c>
      <c r="AE660" s="279" t="e">
        <f>IF(tbl2020POS[[#This Row],[2B]]&gt;=GAMES_TO_QUALIFY,1,IF(tbl2020POS[[#This Row],[PRIMPOS]]="2B",1,0))</f>
        <v>#REF!</v>
      </c>
      <c r="AF660" s="279" t="e">
        <f>IF(tbl2020POS[[#This Row],[3B]]&gt;=GAMES_TO_QUALIFY,1,IF(tbl2020POS[[#This Row],[PRIMPOS]]="3B",1,0))</f>
        <v>#REF!</v>
      </c>
      <c r="AG660" s="279" t="e">
        <f>IF(tbl2020POS[[#This Row],[SS]]&gt;=GAMES_TO_QUALIFY,1,IF(tbl2020POS[[#This Row],[PRIMPOS]]="SS",1,0))</f>
        <v>#REF!</v>
      </c>
      <c r="AH660" s="279" t="e">
        <f>IF(tbl2020POS[[#This Row],[LF]]&gt;=GAMES_TO_QUALIFY,1,0)</f>
        <v>#REF!</v>
      </c>
      <c r="AI660" s="279" t="e">
        <f>IF(tbl2020POS[[#This Row],[CF]]&gt;=GAMES_TO_QUALIFY,1,0)</f>
        <v>#REF!</v>
      </c>
      <c r="AJ660" s="279" t="e">
        <f>IF(tbl2020POS[[#This Row],[RF]]&gt;=GAMES_TO_QUALIFY,1,0)</f>
        <v>#REF!</v>
      </c>
      <c r="AK660" s="279" t="e">
        <f>IF(tbl2020POS[[#This Row],[OF]]&gt;=GAMES_TO_QUALIFY,1,IF(tbl2020POS[[#This Row],[PRIMPOS]]="OF",1,0))</f>
        <v>#REF!</v>
      </c>
      <c r="AL660" s="279" t="e">
        <f>IF(tbl2020POS[[#This Row],[DH]]&gt;=GAMES_TO_QUALIFY,1,IF(tbl2020POS[[#This Row],[PRIMPOS]]="DH",1,0))</f>
        <v>#REF!</v>
      </c>
      <c r="AM660" s="279" t="str" cm="1">
        <f t="array" aca="1" ref="AM6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0" s="280" t="str">
        <f>IFERROR(LEFT(tbl2020POS[[#This Row],[POSROUGH]],LEN(tbl2020POS[[#This Row],[POSROUGH]])-1),"")</f>
        <v/>
      </c>
      <c r="AP66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1" spans="1:42" x14ac:dyDescent="0.3">
      <c r="A661" s="277">
        <v>658</v>
      </c>
      <c r="B661" t="s">
        <v>21220</v>
      </c>
      <c r="C661" s="277">
        <v>27</v>
      </c>
      <c r="D661" s="278" t="s">
        <v>20565</v>
      </c>
      <c r="E661" s="277">
        <v>3</v>
      </c>
      <c r="F661" s="277">
        <v>12</v>
      </c>
      <c r="G661" s="277">
        <v>12</v>
      </c>
      <c r="H661" s="277">
        <v>0</v>
      </c>
      <c r="I661" s="277">
        <v>12</v>
      </c>
      <c r="J661" s="277">
        <v>12</v>
      </c>
      <c r="K661" s="277">
        <v>0</v>
      </c>
      <c r="L661" s="277">
        <v>0</v>
      </c>
      <c r="M661" s="277">
        <v>0</v>
      </c>
      <c r="N661" s="277">
        <v>0</v>
      </c>
      <c r="O661" s="277">
        <v>0</v>
      </c>
      <c r="P661" s="277">
        <v>0</v>
      </c>
      <c r="Q661" s="277">
        <v>0</v>
      </c>
      <c r="R661" s="277">
        <v>0</v>
      </c>
      <c r="S661" s="277">
        <v>0</v>
      </c>
      <c r="T661" s="277">
        <v>0</v>
      </c>
      <c r="U661" s="277">
        <v>0</v>
      </c>
      <c r="V661" s="277">
        <v>0</v>
      </c>
      <c r="W661" s="279" t="e">
        <f t="shared" si="10"/>
        <v>#REF!</v>
      </c>
      <c r="X661" s="279" t="s">
        <v>13785</v>
      </c>
      <c r="Y6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1" s="279">
        <f>IF(MAX(tbl2020POS[[#This Row],[P]:[PR]])=tbl2020POS[[#This Row],[P]],1,0)</f>
        <v>1</v>
      </c>
      <c r="AA661" s="279">
        <f>IF(tbl2020POS[[#This Row],[QUALP]]=1,IF(tbl2020POS[[#This Row],[GS]]&gt;=GS_TO_QUALIFY,1,0),0)</f>
        <v>1</v>
      </c>
      <c r="AB661" s="279">
        <f>IF(tbl2020POS[[#This Row],[QUALP]]=1,IF(tbl2020POS[[#This Row],[G]]-tbl2020POS[[#This Row],[GS]]&gt;=RP_APP_TO_QUALIFY,1,0),0)</f>
        <v>0</v>
      </c>
      <c r="AC661" s="279" t="e">
        <f>IF(tbl2020POS[[#This Row],[C]]&gt;=GAMES_TO_QUALIFY,1,IF(tbl2020POS[[#This Row],[PRIMPOS]]="C",1,0))</f>
        <v>#REF!</v>
      </c>
      <c r="AD661" s="279" t="e">
        <f>IF(tbl2020POS[[#This Row],[1B]]&gt;=GAMES_TO_QUALIFY,1,IF(tbl2020POS[[#This Row],[PRIMPOS]]="1B",1,0))</f>
        <v>#REF!</v>
      </c>
      <c r="AE661" s="279" t="e">
        <f>IF(tbl2020POS[[#This Row],[2B]]&gt;=GAMES_TO_QUALIFY,1,IF(tbl2020POS[[#This Row],[PRIMPOS]]="2B",1,0))</f>
        <v>#REF!</v>
      </c>
      <c r="AF661" s="279" t="e">
        <f>IF(tbl2020POS[[#This Row],[3B]]&gt;=GAMES_TO_QUALIFY,1,IF(tbl2020POS[[#This Row],[PRIMPOS]]="3B",1,0))</f>
        <v>#REF!</v>
      </c>
      <c r="AG661" s="279" t="e">
        <f>IF(tbl2020POS[[#This Row],[SS]]&gt;=GAMES_TO_QUALIFY,1,IF(tbl2020POS[[#This Row],[PRIMPOS]]="SS",1,0))</f>
        <v>#REF!</v>
      </c>
      <c r="AH661" s="279" t="e">
        <f>IF(tbl2020POS[[#This Row],[LF]]&gt;=GAMES_TO_QUALIFY,1,0)</f>
        <v>#REF!</v>
      </c>
      <c r="AI661" s="279" t="e">
        <f>IF(tbl2020POS[[#This Row],[CF]]&gt;=GAMES_TO_QUALIFY,1,0)</f>
        <v>#REF!</v>
      </c>
      <c r="AJ661" s="279" t="e">
        <f>IF(tbl2020POS[[#This Row],[RF]]&gt;=GAMES_TO_QUALIFY,1,0)</f>
        <v>#REF!</v>
      </c>
      <c r="AK661" s="279" t="e">
        <f>IF(tbl2020POS[[#This Row],[OF]]&gt;=GAMES_TO_QUALIFY,1,IF(tbl2020POS[[#This Row],[PRIMPOS]]="OF",1,0))</f>
        <v>#REF!</v>
      </c>
      <c r="AL661" s="279" t="e">
        <f>IF(tbl2020POS[[#This Row],[DH]]&gt;=GAMES_TO_QUALIFY,1,IF(tbl2020POS[[#This Row],[PRIMPOS]]="DH",1,0))</f>
        <v>#REF!</v>
      </c>
      <c r="AM661" s="279" t="str" cm="1">
        <f t="array" aca="1" ref="AM6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1" s="280" t="str">
        <f>IFERROR(LEFT(tbl2020POS[[#This Row],[POSROUGH]],LEN(tbl2020POS[[#This Row],[POSROUGH]])-1),"")</f>
        <v/>
      </c>
      <c r="AP66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62" spans="1:42" x14ac:dyDescent="0.3">
      <c r="A662" s="277">
        <v>659</v>
      </c>
      <c r="B662" t="s">
        <v>21221</v>
      </c>
      <c r="C662" s="277">
        <v>25</v>
      </c>
      <c r="D662" s="278" t="s">
        <v>1437</v>
      </c>
      <c r="E662" s="277">
        <v>3</v>
      </c>
      <c r="F662" s="277">
        <v>4</v>
      </c>
      <c r="G662" s="277">
        <v>2</v>
      </c>
      <c r="H662" s="277">
        <v>0</v>
      </c>
      <c r="I662" s="277">
        <v>4</v>
      </c>
      <c r="J662" s="277">
        <v>4</v>
      </c>
      <c r="K662" s="277">
        <v>0</v>
      </c>
      <c r="L662" s="277">
        <v>0</v>
      </c>
      <c r="M662" s="277">
        <v>0</v>
      </c>
      <c r="N662" s="277">
        <v>0</v>
      </c>
      <c r="O662" s="277">
        <v>0</v>
      </c>
      <c r="P662" s="277">
        <v>0</v>
      </c>
      <c r="Q662" s="277">
        <v>0</v>
      </c>
      <c r="R662" s="277">
        <v>0</v>
      </c>
      <c r="S662" s="277">
        <v>0</v>
      </c>
      <c r="T662" s="277">
        <v>0</v>
      </c>
      <c r="U662" s="277">
        <v>0</v>
      </c>
      <c r="V662" s="277">
        <v>0</v>
      </c>
      <c r="W662" s="279" t="e">
        <f t="shared" si="10"/>
        <v>#REF!</v>
      </c>
      <c r="X662" s="279" t="s">
        <v>14601</v>
      </c>
      <c r="Y6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2" s="279">
        <f>IF(MAX(tbl2020POS[[#This Row],[P]:[PR]])=tbl2020POS[[#This Row],[P]],1,0)</f>
        <v>1</v>
      </c>
      <c r="AA662" s="279">
        <f>IF(tbl2020POS[[#This Row],[QUALP]]=1,IF(tbl2020POS[[#This Row],[GS]]&gt;=GS_TO_QUALIFY,1,0),0)</f>
        <v>0</v>
      </c>
      <c r="AB662" s="279">
        <f>IF(tbl2020POS[[#This Row],[QUALP]]=1,IF(tbl2020POS[[#This Row],[G]]-tbl2020POS[[#This Row],[GS]]&gt;=RP_APP_TO_QUALIFY,1,0),0)</f>
        <v>0</v>
      </c>
      <c r="AC662" s="279" t="e">
        <f>IF(tbl2020POS[[#This Row],[C]]&gt;=GAMES_TO_QUALIFY,1,IF(tbl2020POS[[#This Row],[PRIMPOS]]="C",1,0))</f>
        <v>#REF!</v>
      </c>
      <c r="AD662" s="279" t="e">
        <f>IF(tbl2020POS[[#This Row],[1B]]&gt;=GAMES_TO_QUALIFY,1,IF(tbl2020POS[[#This Row],[PRIMPOS]]="1B",1,0))</f>
        <v>#REF!</v>
      </c>
      <c r="AE662" s="279" t="e">
        <f>IF(tbl2020POS[[#This Row],[2B]]&gt;=GAMES_TO_QUALIFY,1,IF(tbl2020POS[[#This Row],[PRIMPOS]]="2B",1,0))</f>
        <v>#REF!</v>
      </c>
      <c r="AF662" s="279" t="e">
        <f>IF(tbl2020POS[[#This Row],[3B]]&gt;=GAMES_TO_QUALIFY,1,IF(tbl2020POS[[#This Row],[PRIMPOS]]="3B",1,0))</f>
        <v>#REF!</v>
      </c>
      <c r="AG662" s="279" t="e">
        <f>IF(tbl2020POS[[#This Row],[SS]]&gt;=GAMES_TO_QUALIFY,1,IF(tbl2020POS[[#This Row],[PRIMPOS]]="SS",1,0))</f>
        <v>#REF!</v>
      </c>
      <c r="AH662" s="279" t="e">
        <f>IF(tbl2020POS[[#This Row],[LF]]&gt;=GAMES_TO_QUALIFY,1,0)</f>
        <v>#REF!</v>
      </c>
      <c r="AI662" s="279" t="e">
        <f>IF(tbl2020POS[[#This Row],[CF]]&gt;=GAMES_TO_QUALIFY,1,0)</f>
        <v>#REF!</v>
      </c>
      <c r="AJ662" s="279" t="e">
        <f>IF(tbl2020POS[[#This Row],[RF]]&gt;=GAMES_TO_QUALIFY,1,0)</f>
        <v>#REF!</v>
      </c>
      <c r="AK662" s="279" t="e">
        <f>IF(tbl2020POS[[#This Row],[OF]]&gt;=GAMES_TO_QUALIFY,1,IF(tbl2020POS[[#This Row],[PRIMPOS]]="OF",1,0))</f>
        <v>#REF!</v>
      </c>
      <c r="AL662" s="279" t="e">
        <f>IF(tbl2020POS[[#This Row],[DH]]&gt;=GAMES_TO_QUALIFY,1,IF(tbl2020POS[[#This Row],[PRIMPOS]]="DH",1,0))</f>
        <v>#REF!</v>
      </c>
      <c r="AM662" s="279" t="str" cm="1">
        <f t="array" aca="1" ref="AM6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2" s="280" t="str">
        <f>IFERROR(LEFT(tbl2020POS[[#This Row],[POSROUGH]],LEN(tbl2020POS[[#This Row],[POSROUGH]])-1),"")</f>
        <v/>
      </c>
      <c r="AP66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3" spans="1:42" x14ac:dyDescent="0.3">
      <c r="A663" s="277">
        <v>660</v>
      </c>
      <c r="B663" t="s">
        <v>21222</v>
      </c>
      <c r="C663" s="277">
        <v>25</v>
      </c>
      <c r="D663" s="278" t="s">
        <v>1386</v>
      </c>
      <c r="E663" s="277">
        <v>3</v>
      </c>
      <c r="F663" s="277">
        <v>54</v>
      </c>
      <c r="G663" s="277">
        <v>54</v>
      </c>
      <c r="H663" s="277">
        <v>54</v>
      </c>
      <c r="I663" s="277">
        <v>53</v>
      </c>
      <c r="J663" s="277">
        <v>0</v>
      </c>
      <c r="K663" s="277">
        <v>0</v>
      </c>
      <c r="L663" s="277">
        <v>0</v>
      </c>
      <c r="M663" s="277">
        <v>0</v>
      </c>
      <c r="N663" s="277">
        <v>0</v>
      </c>
      <c r="O663" s="277">
        <v>0</v>
      </c>
      <c r="P663" s="277">
        <v>0</v>
      </c>
      <c r="Q663" s="277">
        <v>53</v>
      </c>
      <c r="R663" s="277">
        <v>0</v>
      </c>
      <c r="S663" s="277">
        <v>53</v>
      </c>
      <c r="T663" s="277">
        <v>1</v>
      </c>
      <c r="U663" s="277">
        <v>0</v>
      </c>
      <c r="V663" s="277">
        <v>0</v>
      </c>
      <c r="W663" s="279" t="e">
        <f t="shared" si="10"/>
        <v>#REF!</v>
      </c>
      <c r="X663" s="279" t="s">
        <v>16258</v>
      </c>
      <c r="Y6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63" s="279">
        <f>IF(MAX(tbl2020POS[[#This Row],[P]:[PR]])=tbl2020POS[[#This Row],[P]],1,0)</f>
        <v>0</v>
      </c>
      <c r="AA663" s="279">
        <f>IF(tbl2020POS[[#This Row],[QUALP]]=1,IF(tbl2020POS[[#This Row],[GS]]&gt;=GS_TO_QUALIFY,1,0),0)</f>
        <v>0</v>
      </c>
      <c r="AB663" s="279">
        <f>IF(tbl2020POS[[#This Row],[QUALP]]=1,IF(tbl2020POS[[#This Row],[G]]-tbl2020POS[[#This Row],[GS]]&gt;=RP_APP_TO_QUALIFY,1,0),0)</f>
        <v>0</v>
      </c>
      <c r="AC663" s="279" t="e">
        <f>IF(tbl2020POS[[#This Row],[C]]&gt;=GAMES_TO_QUALIFY,1,IF(tbl2020POS[[#This Row],[PRIMPOS]]="C",1,0))</f>
        <v>#REF!</v>
      </c>
      <c r="AD663" s="279" t="e">
        <f>IF(tbl2020POS[[#This Row],[1B]]&gt;=GAMES_TO_QUALIFY,1,IF(tbl2020POS[[#This Row],[PRIMPOS]]="1B",1,0))</f>
        <v>#REF!</v>
      </c>
      <c r="AE663" s="279" t="e">
        <f>IF(tbl2020POS[[#This Row],[2B]]&gt;=GAMES_TO_QUALIFY,1,IF(tbl2020POS[[#This Row],[PRIMPOS]]="2B",1,0))</f>
        <v>#REF!</v>
      </c>
      <c r="AF663" s="279" t="e">
        <f>IF(tbl2020POS[[#This Row],[3B]]&gt;=GAMES_TO_QUALIFY,1,IF(tbl2020POS[[#This Row],[PRIMPOS]]="3B",1,0))</f>
        <v>#REF!</v>
      </c>
      <c r="AG663" s="279" t="e">
        <f>IF(tbl2020POS[[#This Row],[SS]]&gt;=GAMES_TO_QUALIFY,1,IF(tbl2020POS[[#This Row],[PRIMPOS]]="SS",1,0))</f>
        <v>#REF!</v>
      </c>
      <c r="AH663" s="279" t="e">
        <f>IF(tbl2020POS[[#This Row],[LF]]&gt;=GAMES_TO_QUALIFY,1,0)</f>
        <v>#REF!</v>
      </c>
      <c r="AI663" s="279" t="e">
        <f>IF(tbl2020POS[[#This Row],[CF]]&gt;=GAMES_TO_QUALIFY,1,0)</f>
        <v>#REF!</v>
      </c>
      <c r="AJ663" s="279" t="e">
        <f>IF(tbl2020POS[[#This Row],[RF]]&gt;=GAMES_TO_QUALIFY,1,0)</f>
        <v>#REF!</v>
      </c>
      <c r="AK663" s="279" t="e">
        <f>IF(tbl2020POS[[#This Row],[OF]]&gt;=GAMES_TO_QUALIFY,1,IF(tbl2020POS[[#This Row],[PRIMPOS]]="OF",1,0))</f>
        <v>#REF!</v>
      </c>
      <c r="AL663" s="279" t="e">
        <f>IF(tbl2020POS[[#This Row],[DH]]&gt;=GAMES_TO_QUALIFY,1,IF(tbl2020POS[[#This Row],[PRIMPOS]]="DH",1,0))</f>
        <v>#REF!</v>
      </c>
      <c r="AM663" s="279" t="e" cm="1">
        <f t="array" aca="1" ref="AM6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3" s="280" t="str">
        <f>IFERROR(LEFT(tbl2020POS[[#This Row],[POSROUGH]],LEN(tbl2020POS[[#This Row],[POSROUGH]])-1),"")</f>
        <v/>
      </c>
      <c r="AP66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4" spans="1:42" x14ac:dyDescent="0.3">
      <c r="A664" s="277">
        <v>661</v>
      </c>
      <c r="B664" t="s">
        <v>21223</v>
      </c>
      <c r="C664" s="277">
        <v>32</v>
      </c>
      <c r="D664" s="278" t="s">
        <v>1413</v>
      </c>
      <c r="E664" s="277">
        <v>9</v>
      </c>
      <c r="F664" s="277">
        <v>5</v>
      </c>
      <c r="G664" s="277">
        <v>3</v>
      </c>
      <c r="H664" s="277">
        <v>5</v>
      </c>
      <c r="I664" s="277">
        <v>5</v>
      </c>
      <c r="J664" s="277">
        <v>0</v>
      </c>
      <c r="K664" s="277">
        <v>5</v>
      </c>
      <c r="L664" s="277">
        <v>0</v>
      </c>
      <c r="M664" s="277">
        <v>0</v>
      </c>
      <c r="N664" s="277">
        <v>0</v>
      </c>
      <c r="O664" s="277">
        <v>0</v>
      </c>
      <c r="P664" s="277">
        <v>0</v>
      </c>
      <c r="Q664" s="277">
        <v>0</v>
      </c>
      <c r="R664" s="277">
        <v>0</v>
      </c>
      <c r="S664" s="277">
        <v>0</v>
      </c>
      <c r="T664" s="277">
        <v>0</v>
      </c>
      <c r="U664" s="277">
        <v>0</v>
      </c>
      <c r="V664" s="277">
        <v>0</v>
      </c>
      <c r="W664" s="279" t="e">
        <f t="shared" si="10"/>
        <v>#REF!</v>
      </c>
      <c r="X664" s="279" t="s">
        <v>2435</v>
      </c>
      <c r="Y6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64" s="279">
        <f>IF(MAX(tbl2020POS[[#This Row],[P]:[PR]])=tbl2020POS[[#This Row],[P]],1,0)</f>
        <v>0</v>
      </c>
      <c r="AA664" s="279">
        <f>IF(tbl2020POS[[#This Row],[QUALP]]=1,IF(tbl2020POS[[#This Row],[GS]]&gt;=GS_TO_QUALIFY,1,0),0)</f>
        <v>0</v>
      </c>
      <c r="AB664" s="279">
        <f>IF(tbl2020POS[[#This Row],[QUALP]]=1,IF(tbl2020POS[[#This Row],[G]]-tbl2020POS[[#This Row],[GS]]&gt;=RP_APP_TO_QUALIFY,1,0),0)</f>
        <v>0</v>
      </c>
      <c r="AC664" s="279" t="e">
        <f>IF(tbl2020POS[[#This Row],[C]]&gt;=GAMES_TO_QUALIFY,1,IF(tbl2020POS[[#This Row],[PRIMPOS]]="C",1,0))</f>
        <v>#REF!</v>
      </c>
      <c r="AD664" s="279" t="e">
        <f>IF(tbl2020POS[[#This Row],[1B]]&gt;=GAMES_TO_QUALIFY,1,IF(tbl2020POS[[#This Row],[PRIMPOS]]="1B",1,0))</f>
        <v>#REF!</v>
      </c>
      <c r="AE664" s="279" t="e">
        <f>IF(tbl2020POS[[#This Row],[2B]]&gt;=GAMES_TO_QUALIFY,1,IF(tbl2020POS[[#This Row],[PRIMPOS]]="2B",1,0))</f>
        <v>#REF!</v>
      </c>
      <c r="AF664" s="279" t="e">
        <f>IF(tbl2020POS[[#This Row],[3B]]&gt;=GAMES_TO_QUALIFY,1,IF(tbl2020POS[[#This Row],[PRIMPOS]]="3B",1,0))</f>
        <v>#REF!</v>
      </c>
      <c r="AG664" s="279" t="e">
        <f>IF(tbl2020POS[[#This Row],[SS]]&gt;=GAMES_TO_QUALIFY,1,IF(tbl2020POS[[#This Row],[PRIMPOS]]="SS",1,0))</f>
        <v>#REF!</v>
      </c>
      <c r="AH664" s="279" t="e">
        <f>IF(tbl2020POS[[#This Row],[LF]]&gt;=GAMES_TO_QUALIFY,1,0)</f>
        <v>#REF!</v>
      </c>
      <c r="AI664" s="279" t="e">
        <f>IF(tbl2020POS[[#This Row],[CF]]&gt;=GAMES_TO_QUALIFY,1,0)</f>
        <v>#REF!</v>
      </c>
      <c r="AJ664" s="279" t="e">
        <f>IF(tbl2020POS[[#This Row],[RF]]&gt;=GAMES_TO_QUALIFY,1,0)</f>
        <v>#REF!</v>
      </c>
      <c r="AK664" s="279" t="e">
        <f>IF(tbl2020POS[[#This Row],[OF]]&gt;=GAMES_TO_QUALIFY,1,IF(tbl2020POS[[#This Row],[PRIMPOS]]="OF",1,0))</f>
        <v>#REF!</v>
      </c>
      <c r="AL664" s="279" t="e">
        <f>IF(tbl2020POS[[#This Row],[DH]]&gt;=GAMES_TO_QUALIFY,1,IF(tbl2020POS[[#This Row],[PRIMPOS]]="DH",1,0))</f>
        <v>#REF!</v>
      </c>
      <c r="AM664" s="279" t="e" cm="1">
        <f t="array" aca="1" ref="AM6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4" s="280" t="str">
        <f>IFERROR(LEFT(tbl2020POS[[#This Row],[POSROUGH]],LEN(tbl2020POS[[#This Row],[POSROUGH]])-1),"")</f>
        <v/>
      </c>
      <c r="AP66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5" spans="1:42" x14ac:dyDescent="0.3">
      <c r="A665" s="277">
        <v>662</v>
      </c>
      <c r="B665" t="s">
        <v>21224</v>
      </c>
      <c r="C665" s="277">
        <v>35</v>
      </c>
      <c r="D665" s="278" t="s">
        <v>1449</v>
      </c>
      <c r="E665" s="277">
        <v>12</v>
      </c>
      <c r="F665" s="277">
        <v>6</v>
      </c>
      <c r="G665" s="277">
        <v>6</v>
      </c>
      <c r="H665" s="277">
        <v>0</v>
      </c>
      <c r="I665" s="277">
        <v>6</v>
      </c>
      <c r="J665" s="277">
        <v>6</v>
      </c>
      <c r="K665" s="277">
        <v>0</v>
      </c>
      <c r="L665" s="277">
        <v>0</v>
      </c>
      <c r="M665" s="277">
        <v>0</v>
      </c>
      <c r="N665" s="277">
        <v>0</v>
      </c>
      <c r="O665" s="277">
        <v>0</v>
      </c>
      <c r="P665" s="277">
        <v>0</v>
      </c>
      <c r="Q665" s="277">
        <v>0</v>
      </c>
      <c r="R665" s="277">
        <v>0</v>
      </c>
      <c r="S665" s="277">
        <v>0</v>
      </c>
      <c r="T665" s="277">
        <v>0</v>
      </c>
      <c r="U665" s="277">
        <v>0</v>
      </c>
      <c r="V665" s="277">
        <v>0</v>
      </c>
      <c r="W665" s="279" t="e">
        <f t="shared" si="10"/>
        <v>#REF!</v>
      </c>
      <c r="X665" s="279" t="s">
        <v>2443</v>
      </c>
      <c r="Y6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5" s="279">
        <f>IF(MAX(tbl2020POS[[#This Row],[P]:[PR]])=tbl2020POS[[#This Row],[P]],1,0)</f>
        <v>1</v>
      </c>
      <c r="AA665" s="279">
        <f>IF(tbl2020POS[[#This Row],[QUALP]]=1,IF(tbl2020POS[[#This Row],[GS]]&gt;=GS_TO_QUALIFY,1,0),0)</f>
        <v>0</v>
      </c>
      <c r="AB665" s="279">
        <f>IF(tbl2020POS[[#This Row],[QUALP]]=1,IF(tbl2020POS[[#This Row],[G]]-tbl2020POS[[#This Row],[GS]]&gt;=RP_APP_TO_QUALIFY,1,0),0)</f>
        <v>0</v>
      </c>
      <c r="AC665" s="279" t="e">
        <f>IF(tbl2020POS[[#This Row],[C]]&gt;=GAMES_TO_QUALIFY,1,IF(tbl2020POS[[#This Row],[PRIMPOS]]="C",1,0))</f>
        <v>#REF!</v>
      </c>
      <c r="AD665" s="279" t="e">
        <f>IF(tbl2020POS[[#This Row],[1B]]&gt;=GAMES_TO_QUALIFY,1,IF(tbl2020POS[[#This Row],[PRIMPOS]]="1B",1,0))</f>
        <v>#REF!</v>
      </c>
      <c r="AE665" s="279" t="e">
        <f>IF(tbl2020POS[[#This Row],[2B]]&gt;=GAMES_TO_QUALIFY,1,IF(tbl2020POS[[#This Row],[PRIMPOS]]="2B",1,0))</f>
        <v>#REF!</v>
      </c>
      <c r="AF665" s="279" t="e">
        <f>IF(tbl2020POS[[#This Row],[3B]]&gt;=GAMES_TO_QUALIFY,1,IF(tbl2020POS[[#This Row],[PRIMPOS]]="3B",1,0))</f>
        <v>#REF!</v>
      </c>
      <c r="AG665" s="279" t="e">
        <f>IF(tbl2020POS[[#This Row],[SS]]&gt;=GAMES_TO_QUALIFY,1,IF(tbl2020POS[[#This Row],[PRIMPOS]]="SS",1,0))</f>
        <v>#REF!</v>
      </c>
      <c r="AH665" s="279" t="e">
        <f>IF(tbl2020POS[[#This Row],[LF]]&gt;=GAMES_TO_QUALIFY,1,0)</f>
        <v>#REF!</v>
      </c>
      <c r="AI665" s="279" t="e">
        <f>IF(tbl2020POS[[#This Row],[CF]]&gt;=GAMES_TO_QUALIFY,1,0)</f>
        <v>#REF!</v>
      </c>
      <c r="AJ665" s="279" t="e">
        <f>IF(tbl2020POS[[#This Row],[RF]]&gt;=GAMES_TO_QUALIFY,1,0)</f>
        <v>#REF!</v>
      </c>
      <c r="AK665" s="279" t="e">
        <f>IF(tbl2020POS[[#This Row],[OF]]&gt;=GAMES_TO_QUALIFY,1,IF(tbl2020POS[[#This Row],[PRIMPOS]]="OF",1,0))</f>
        <v>#REF!</v>
      </c>
      <c r="AL665" s="279" t="e">
        <f>IF(tbl2020POS[[#This Row],[DH]]&gt;=GAMES_TO_QUALIFY,1,IF(tbl2020POS[[#This Row],[PRIMPOS]]="DH",1,0))</f>
        <v>#REF!</v>
      </c>
      <c r="AM665" s="279" t="str" cm="1">
        <f t="array" aca="1" ref="AM6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5" s="280" t="str">
        <f>IFERROR(LEFT(tbl2020POS[[#This Row],[POSROUGH]],LEN(tbl2020POS[[#This Row],[POSROUGH]])-1),"")</f>
        <v/>
      </c>
      <c r="AP66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6" spans="1:42" x14ac:dyDescent="0.3">
      <c r="A666" s="277">
        <v>663</v>
      </c>
      <c r="B666" t="s">
        <v>21225</v>
      </c>
      <c r="C666" s="277">
        <v>26</v>
      </c>
      <c r="D666" s="278" t="s">
        <v>1430</v>
      </c>
      <c r="E666" s="277">
        <v>5</v>
      </c>
      <c r="F666" s="277">
        <v>2</v>
      </c>
      <c r="G666" s="277">
        <v>0</v>
      </c>
      <c r="H666" s="277">
        <v>0</v>
      </c>
      <c r="I666" s="277">
        <v>2</v>
      </c>
      <c r="J666" s="277">
        <v>2</v>
      </c>
      <c r="K666" s="277">
        <v>0</v>
      </c>
      <c r="L666" s="277">
        <v>0</v>
      </c>
      <c r="M666" s="277">
        <v>0</v>
      </c>
      <c r="N666" s="277">
        <v>0</v>
      </c>
      <c r="O666" s="277">
        <v>0</v>
      </c>
      <c r="P666" s="277">
        <v>0</v>
      </c>
      <c r="Q666" s="277">
        <v>0</v>
      </c>
      <c r="R666" s="277">
        <v>0</v>
      </c>
      <c r="S666" s="277">
        <v>0</v>
      </c>
      <c r="T666" s="277">
        <v>0</v>
      </c>
      <c r="U666" s="277">
        <v>0</v>
      </c>
      <c r="V666" s="277">
        <v>0</v>
      </c>
      <c r="W666" s="279" t="e">
        <f t="shared" si="10"/>
        <v>#REF!</v>
      </c>
      <c r="X666" s="279" t="s">
        <v>13790</v>
      </c>
      <c r="Y6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6" s="279">
        <f>IF(MAX(tbl2020POS[[#This Row],[P]:[PR]])=tbl2020POS[[#This Row],[P]],1,0)</f>
        <v>1</v>
      </c>
      <c r="AA666" s="279">
        <f>IF(tbl2020POS[[#This Row],[QUALP]]=1,IF(tbl2020POS[[#This Row],[GS]]&gt;=GS_TO_QUALIFY,1,0),0)</f>
        <v>0</v>
      </c>
      <c r="AB666" s="279">
        <f>IF(tbl2020POS[[#This Row],[QUALP]]=1,IF(tbl2020POS[[#This Row],[G]]-tbl2020POS[[#This Row],[GS]]&gt;=RP_APP_TO_QUALIFY,1,0),0)</f>
        <v>0</v>
      </c>
      <c r="AC666" s="279" t="e">
        <f>IF(tbl2020POS[[#This Row],[C]]&gt;=GAMES_TO_QUALIFY,1,IF(tbl2020POS[[#This Row],[PRIMPOS]]="C",1,0))</f>
        <v>#REF!</v>
      </c>
      <c r="AD666" s="279" t="e">
        <f>IF(tbl2020POS[[#This Row],[1B]]&gt;=GAMES_TO_QUALIFY,1,IF(tbl2020POS[[#This Row],[PRIMPOS]]="1B",1,0))</f>
        <v>#REF!</v>
      </c>
      <c r="AE666" s="279" t="e">
        <f>IF(tbl2020POS[[#This Row],[2B]]&gt;=GAMES_TO_QUALIFY,1,IF(tbl2020POS[[#This Row],[PRIMPOS]]="2B",1,0))</f>
        <v>#REF!</v>
      </c>
      <c r="AF666" s="279" t="e">
        <f>IF(tbl2020POS[[#This Row],[3B]]&gt;=GAMES_TO_QUALIFY,1,IF(tbl2020POS[[#This Row],[PRIMPOS]]="3B",1,0))</f>
        <v>#REF!</v>
      </c>
      <c r="AG666" s="279" t="e">
        <f>IF(tbl2020POS[[#This Row],[SS]]&gt;=GAMES_TO_QUALIFY,1,IF(tbl2020POS[[#This Row],[PRIMPOS]]="SS",1,0))</f>
        <v>#REF!</v>
      </c>
      <c r="AH666" s="279" t="e">
        <f>IF(tbl2020POS[[#This Row],[LF]]&gt;=GAMES_TO_QUALIFY,1,0)</f>
        <v>#REF!</v>
      </c>
      <c r="AI666" s="279" t="e">
        <f>IF(tbl2020POS[[#This Row],[CF]]&gt;=GAMES_TO_QUALIFY,1,0)</f>
        <v>#REF!</v>
      </c>
      <c r="AJ666" s="279" t="e">
        <f>IF(tbl2020POS[[#This Row],[RF]]&gt;=GAMES_TO_QUALIFY,1,0)</f>
        <v>#REF!</v>
      </c>
      <c r="AK666" s="279" t="e">
        <f>IF(tbl2020POS[[#This Row],[OF]]&gt;=GAMES_TO_QUALIFY,1,IF(tbl2020POS[[#This Row],[PRIMPOS]]="OF",1,0))</f>
        <v>#REF!</v>
      </c>
      <c r="AL666" s="279" t="e">
        <f>IF(tbl2020POS[[#This Row],[DH]]&gt;=GAMES_TO_QUALIFY,1,IF(tbl2020POS[[#This Row],[PRIMPOS]]="DH",1,0))</f>
        <v>#REF!</v>
      </c>
      <c r="AM666" s="279" t="str" cm="1">
        <f t="array" aca="1" ref="AM6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6" s="280" t="str">
        <f>IFERROR(LEFT(tbl2020POS[[#This Row],[POSROUGH]],LEN(tbl2020POS[[#This Row],[POSROUGH]])-1),"")</f>
        <v/>
      </c>
      <c r="AP66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7" spans="1:42" x14ac:dyDescent="0.3">
      <c r="A667" s="277">
        <v>664</v>
      </c>
      <c r="B667" t="s">
        <v>21226</v>
      </c>
      <c r="C667" s="277">
        <v>27</v>
      </c>
      <c r="D667" s="278" t="s">
        <v>1413</v>
      </c>
      <c r="E667" s="277" t="s">
        <v>20557</v>
      </c>
      <c r="F667" s="277">
        <v>5</v>
      </c>
      <c r="G667" s="277">
        <v>0</v>
      </c>
      <c r="H667" s="277">
        <v>0</v>
      </c>
      <c r="I667" s="277">
        <v>5</v>
      </c>
      <c r="J667" s="277">
        <v>5</v>
      </c>
      <c r="K667" s="277">
        <v>0</v>
      </c>
      <c r="L667" s="277">
        <v>0</v>
      </c>
      <c r="M667" s="277">
        <v>0</v>
      </c>
      <c r="N667" s="277">
        <v>0</v>
      </c>
      <c r="O667" s="277">
        <v>0</v>
      </c>
      <c r="P667" s="277">
        <v>0</v>
      </c>
      <c r="Q667" s="277">
        <v>0</v>
      </c>
      <c r="R667" s="277">
        <v>0</v>
      </c>
      <c r="S667" s="277">
        <v>0</v>
      </c>
      <c r="T667" s="277">
        <v>0</v>
      </c>
      <c r="U667" s="277">
        <v>0</v>
      </c>
      <c r="V667" s="277">
        <v>0</v>
      </c>
      <c r="W667" s="279" t="e">
        <f t="shared" si="10"/>
        <v>#REF!</v>
      </c>
      <c r="X667" s="279" t="s">
        <v>21957</v>
      </c>
      <c r="Y6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7" s="279">
        <f>IF(MAX(tbl2020POS[[#This Row],[P]:[PR]])=tbl2020POS[[#This Row],[P]],1,0)</f>
        <v>1</v>
      </c>
      <c r="AA667" s="279">
        <f>IF(tbl2020POS[[#This Row],[QUALP]]=1,IF(tbl2020POS[[#This Row],[GS]]&gt;=GS_TO_QUALIFY,1,0),0)</f>
        <v>0</v>
      </c>
      <c r="AB667" s="279">
        <f>IF(tbl2020POS[[#This Row],[QUALP]]=1,IF(tbl2020POS[[#This Row],[G]]-tbl2020POS[[#This Row],[GS]]&gt;=RP_APP_TO_QUALIFY,1,0),0)</f>
        <v>1</v>
      </c>
      <c r="AC667" s="279" t="e">
        <f>IF(tbl2020POS[[#This Row],[C]]&gt;=GAMES_TO_QUALIFY,1,IF(tbl2020POS[[#This Row],[PRIMPOS]]="C",1,0))</f>
        <v>#REF!</v>
      </c>
      <c r="AD667" s="279" t="e">
        <f>IF(tbl2020POS[[#This Row],[1B]]&gt;=GAMES_TO_QUALIFY,1,IF(tbl2020POS[[#This Row],[PRIMPOS]]="1B",1,0))</f>
        <v>#REF!</v>
      </c>
      <c r="AE667" s="279" t="e">
        <f>IF(tbl2020POS[[#This Row],[2B]]&gt;=GAMES_TO_QUALIFY,1,IF(tbl2020POS[[#This Row],[PRIMPOS]]="2B",1,0))</f>
        <v>#REF!</v>
      </c>
      <c r="AF667" s="279" t="e">
        <f>IF(tbl2020POS[[#This Row],[3B]]&gt;=GAMES_TO_QUALIFY,1,IF(tbl2020POS[[#This Row],[PRIMPOS]]="3B",1,0))</f>
        <v>#REF!</v>
      </c>
      <c r="AG667" s="279" t="e">
        <f>IF(tbl2020POS[[#This Row],[SS]]&gt;=GAMES_TO_QUALIFY,1,IF(tbl2020POS[[#This Row],[PRIMPOS]]="SS",1,0))</f>
        <v>#REF!</v>
      </c>
      <c r="AH667" s="279" t="e">
        <f>IF(tbl2020POS[[#This Row],[LF]]&gt;=GAMES_TO_QUALIFY,1,0)</f>
        <v>#REF!</v>
      </c>
      <c r="AI667" s="279" t="e">
        <f>IF(tbl2020POS[[#This Row],[CF]]&gt;=GAMES_TO_QUALIFY,1,0)</f>
        <v>#REF!</v>
      </c>
      <c r="AJ667" s="279" t="e">
        <f>IF(tbl2020POS[[#This Row],[RF]]&gt;=GAMES_TO_QUALIFY,1,0)</f>
        <v>#REF!</v>
      </c>
      <c r="AK667" s="279" t="e">
        <f>IF(tbl2020POS[[#This Row],[OF]]&gt;=GAMES_TO_QUALIFY,1,IF(tbl2020POS[[#This Row],[PRIMPOS]]="OF",1,0))</f>
        <v>#REF!</v>
      </c>
      <c r="AL667" s="279" t="e">
        <f>IF(tbl2020POS[[#This Row],[DH]]&gt;=GAMES_TO_QUALIFY,1,IF(tbl2020POS[[#This Row],[PRIMPOS]]="DH",1,0))</f>
        <v>#REF!</v>
      </c>
      <c r="AM667" s="279" t="str" cm="1">
        <f t="array" aca="1" ref="AM6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7" s="280" t="str">
        <f>IFERROR(LEFT(tbl2020POS[[#This Row],[POSROUGH]],LEN(tbl2020POS[[#This Row],[POSROUGH]])-1),"")</f>
        <v/>
      </c>
      <c r="AP66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68" spans="1:42" x14ac:dyDescent="0.3">
      <c r="A668" s="277">
        <v>665</v>
      </c>
      <c r="B668" t="s">
        <v>21227</v>
      </c>
      <c r="C668" s="277">
        <v>31</v>
      </c>
      <c r="D668" s="278" t="s">
        <v>1372</v>
      </c>
      <c r="E668" s="277">
        <v>10</v>
      </c>
      <c r="F668" s="277">
        <v>50</v>
      </c>
      <c r="G668" s="277">
        <v>47</v>
      </c>
      <c r="H668" s="277">
        <v>50</v>
      </c>
      <c r="I668" s="277">
        <v>47</v>
      </c>
      <c r="J668" s="277">
        <v>0</v>
      </c>
      <c r="K668" s="277">
        <v>0</v>
      </c>
      <c r="L668" s="277">
        <v>11</v>
      </c>
      <c r="M668" s="277">
        <v>37</v>
      </c>
      <c r="N668" s="277">
        <v>11</v>
      </c>
      <c r="O668" s="277">
        <v>0</v>
      </c>
      <c r="P668" s="277">
        <v>0</v>
      </c>
      <c r="Q668" s="277">
        <v>0</v>
      </c>
      <c r="R668" s="277">
        <v>0</v>
      </c>
      <c r="S668" s="277">
        <v>0</v>
      </c>
      <c r="T668" s="277">
        <v>1</v>
      </c>
      <c r="U668" s="277">
        <v>3</v>
      </c>
      <c r="V668" s="277">
        <v>0</v>
      </c>
      <c r="W668" s="279" t="e">
        <f t="shared" si="10"/>
        <v>#REF!</v>
      </c>
      <c r="X668" s="279" t="s">
        <v>2451</v>
      </c>
      <c r="Y6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68" s="279">
        <f>IF(MAX(tbl2020POS[[#This Row],[P]:[PR]])=tbl2020POS[[#This Row],[P]],1,0)</f>
        <v>0</v>
      </c>
      <c r="AA668" s="279">
        <f>IF(tbl2020POS[[#This Row],[QUALP]]=1,IF(tbl2020POS[[#This Row],[GS]]&gt;=GS_TO_QUALIFY,1,0),0)</f>
        <v>0</v>
      </c>
      <c r="AB668" s="279">
        <f>IF(tbl2020POS[[#This Row],[QUALP]]=1,IF(tbl2020POS[[#This Row],[G]]-tbl2020POS[[#This Row],[GS]]&gt;=RP_APP_TO_QUALIFY,1,0),0)</f>
        <v>0</v>
      </c>
      <c r="AC668" s="279" t="e">
        <f>IF(tbl2020POS[[#This Row],[C]]&gt;=GAMES_TO_QUALIFY,1,IF(tbl2020POS[[#This Row],[PRIMPOS]]="C",1,0))</f>
        <v>#REF!</v>
      </c>
      <c r="AD668" s="279" t="e">
        <f>IF(tbl2020POS[[#This Row],[1B]]&gt;=GAMES_TO_QUALIFY,1,IF(tbl2020POS[[#This Row],[PRIMPOS]]="1B",1,0))</f>
        <v>#REF!</v>
      </c>
      <c r="AE668" s="279" t="e">
        <f>IF(tbl2020POS[[#This Row],[2B]]&gt;=GAMES_TO_QUALIFY,1,IF(tbl2020POS[[#This Row],[PRIMPOS]]="2B",1,0))</f>
        <v>#REF!</v>
      </c>
      <c r="AF668" s="279" t="e">
        <f>IF(tbl2020POS[[#This Row],[3B]]&gt;=GAMES_TO_QUALIFY,1,IF(tbl2020POS[[#This Row],[PRIMPOS]]="3B",1,0))</f>
        <v>#REF!</v>
      </c>
      <c r="AG668" s="279" t="e">
        <f>IF(tbl2020POS[[#This Row],[SS]]&gt;=GAMES_TO_QUALIFY,1,IF(tbl2020POS[[#This Row],[PRIMPOS]]="SS",1,0))</f>
        <v>#REF!</v>
      </c>
      <c r="AH668" s="279" t="e">
        <f>IF(tbl2020POS[[#This Row],[LF]]&gt;=GAMES_TO_QUALIFY,1,0)</f>
        <v>#REF!</v>
      </c>
      <c r="AI668" s="279" t="e">
        <f>IF(tbl2020POS[[#This Row],[CF]]&gt;=GAMES_TO_QUALIFY,1,0)</f>
        <v>#REF!</v>
      </c>
      <c r="AJ668" s="279" t="e">
        <f>IF(tbl2020POS[[#This Row],[RF]]&gt;=GAMES_TO_QUALIFY,1,0)</f>
        <v>#REF!</v>
      </c>
      <c r="AK668" s="279" t="e">
        <f>IF(tbl2020POS[[#This Row],[OF]]&gt;=GAMES_TO_QUALIFY,1,IF(tbl2020POS[[#This Row],[PRIMPOS]]="OF",1,0))</f>
        <v>#REF!</v>
      </c>
      <c r="AL668" s="279" t="e">
        <f>IF(tbl2020POS[[#This Row],[DH]]&gt;=GAMES_TO_QUALIFY,1,IF(tbl2020POS[[#This Row],[PRIMPOS]]="DH",1,0))</f>
        <v>#REF!</v>
      </c>
      <c r="AM668" s="279" t="e" cm="1">
        <f t="array" aca="1" ref="AM6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8" s="280" t="str">
        <f>IFERROR(LEFT(tbl2020POS[[#This Row],[POSROUGH]],LEN(tbl2020POS[[#This Row],[POSROUGH]])-1),"")</f>
        <v/>
      </c>
      <c r="AP66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9" spans="1:42" x14ac:dyDescent="0.3">
      <c r="A669" s="277">
        <v>666</v>
      </c>
      <c r="B669" t="s">
        <v>21228</v>
      </c>
      <c r="C669" s="277">
        <v>31</v>
      </c>
      <c r="D669" s="278" t="s">
        <v>1402</v>
      </c>
      <c r="E669" s="277">
        <v>9</v>
      </c>
      <c r="F669" s="277">
        <v>25</v>
      </c>
      <c r="G669" s="277">
        <v>20</v>
      </c>
      <c r="H669" s="277">
        <v>25</v>
      </c>
      <c r="I669" s="277">
        <v>24</v>
      </c>
      <c r="J669" s="277">
        <v>0</v>
      </c>
      <c r="K669" s="277">
        <v>24</v>
      </c>
      <c r="L669" s="277">
        <v>0</v>
      </c>
      <c r="M669" s="277">
        <v>0</v>
      </c>
      <c r="N669" s="277">
        <v>0</v>
      </c>
      <c r="O669" s="277">
        <v>0</v>
      </c>
      <c r="P669" s="277">
        <v>0</v>
      </c>
      <c r="Q669" s="277">
        <v>0</v>
      </c>
      <c r="R669" s="277">
        <v>0</v>
      </c>
      <c r="S669" s="277">
        <v>0</v>
      </c>
      <c r="T669" s="277">
        <v>1</v>
      </c>
      <c r="U669" s="277">
        <v>2</v>
      </c>
      <c r="V669" s="277">
        <v>0</v>
      </c>
      <c r="W669" s="279" t="e">
        <f t="shared" si="10"/>
        <v>#REF!</v>
      </c>
      <c r="X669" s="279" t="s">
        <v>2452</v>
      </c>
      <c r="Y6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69" s="279">
        <f>IF(MAX(tbl2020POS[[#This Row],[P]:[PR]])=tbl2020POS[[#This Row],[P]],1,0)</f>
        <v>0</v>
      </c>
      <c r="AA669" s="279">
        <f>IF(tbl2020POS[[#This Row],[QUALP]]=1,IF(tbl2020POS[[#This Row],[GS]]&gt;=GS_TO_QUALIFY,1,0),0)</f>
        <v>0</v>
      </c>
      <c r="AB669" s="279">
        <f>IF(tbl2020POS[[#This Row],[QUALP]]=1,IF(tbl2020POS[[#This Row],[G]]-tbl2020POS[[#This Row],[GS]]&gt;=RP_APP_TO_QUALIFY,1,0),0)</f>
        <v>0</v>
      </c>
      <c r="AC669" s="279" t="e">
        <f>IF(tbl2020POS[[#This Row],[C]]&gt;=GAMES_TO_QUALIFY,1,IF(tbl2020POS[[#This Row],[PRIMPOS]]="C",1,0))</f>
        <v>#REF!</v>
      </c>
      <c r="AD669" s="279" t="e">
        <f>IF(tbl2020POS[[#This Row],[1B]]&gt;=GAMES_TO_QUALIFY,1,IF(tbl2020POS[[#This Row],[PRIMPOS]]="1B",1,0))</f>
        <v>#REF!</v>
      </c>
      <c r="AE669" s="279" t="e">
        <f>IF(tbl2020POS[[#This Row],[2B]]&gt;=GAMES_TO_QUALIFY,1,IF(tbl2020POS[[#This Row],[PRIMPOS]]="2B",1,0))</f>
        <v>#REF!</v>
      </c>
      <c r="AF669" s="279" t="e">
        <f>IF(tbl2020POS[[#This Row],[3B]]&gt;=GAMES_TO_QUALIFY,1,IF(tbl2020POS[[#This Row],[PRIMPOS]]="3B",1,0))</f>
        <v>#REF!</v>
      </c>
      <c r="AG669" s="279" t="e">
        <f>IF(tbl2020POS[[#This Row],[SS]]&gt;=GAMES_TO_QUALIFY,1,IF(tbl2020POS[[#This Row],[PRIMPOS]]="SS",1,0))</f>
        <v>#REF!</v>
      </c>
      <c r="AH669" s="279" t="e">
        <f>IF(tbl2020POS[[#This Row],[LF]]&gt;=GAMES_TO_QUALIFY,1,0)</f>
        <v>#REF!</v>
      </c>
      <c r="AI669" s="279" t="e">
        <f>IF(tbl2020POS[[#This Row],[CF]]&gt;=GAMES_TO_QUALIFY,1,0)</f>
        <v>#REF!</v>
      </c>
      <c r="AJ669" s="279" t="e">
        <f>IF(tbl2020POS[[#This Row],[RF]]&gt;=GAMES_TO_QUALIFY,1,0)</f>
        <v>#REF!</v>
      </c>
      <c r="AK669" s="279" t="e">
        <f>IF(tbl2020POS[[#This Row],[OF]]&gt;=GAMES_TO_QUALIFY,1,IF(tbl2020POS[[#This Row],[PRIMPOS]]="OF",1,0))</f>
        <v>#REF!</v>
      </c>
      <c r="AL669" s="279" t="e">
        <f>IF(tbl2020POS[[#This Row],[DH]]&gt;=GAMES_TO_QUALIFY,1,IF(tbl2020POS[[#This Row],[PRIMPOS]]="DH",1,0))</f>
        <v>#REF!</v>
      </c>
      <c r="AM669" s="279" t="e" cm="1">
        <f t="array" aca="1" ref="AM6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9" s="280" t="str">
        <f>IFERROR(LEFT(tbl2020POS[[#This Row],[POSROUGH]],LEN(tbl2020POS[[#This Row],[POSROUGH]])-1),"")</f>
        <v/>
      </c>
      <c r="AP66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0" spans="1:42" x14ac:dyDescent="0.3">
      <c r="A670" s="277">
        <v>667</v>
      </c>
      <c r="B670" t="s">
        <v>21229</v>
      </c>
      <c r="C670" s="277">
        <v>28</v>
      </c>
      <c r="D670" s="278" t="s">
        <v>1402</v>
      </c>
      <c r="E670" s="277">
        <v>7</v>
      </c>
      <c r="F670" s="277">
        <v>12</v>
      </c>
      <c r="G670" s="277">
        <v>0</v>
      </c>
      <c r="H670" s="277">
        <v>0</v>
      </c>
      <c r="I670" s="277">
        <v>12</v>
      </c>
      <c r="J670" s="277">
        <v>12</v>
      </c>
      <c r="K670" s="277">
        <v>0</v>
      </c>
      <c r="L670" s="277">
        <v>0</v>
      </c>
      <c r="M670" s="277">
        <v>0</v>
      </c>
      <c r="N670" s="277">
        <v>0</v>
      </c>
      <c r="O670" s="277">
        <v>0</v>
      </c>
      <c r="P670" s="277">
        <v>0</v>
      </c>
      <c r="Q670" s="277">
        <v>0</v>
      </c>
      <c r="R670" s="277">
        <v>0</v>
      </c>
      <c r="S670" s="277">
        <v>0</v>
      </c>
      <c r="T670" s="277">
        <v>0</v>
      </c>
      <c r="U670" s="277">
        <v>0</v>
      </c>
      <c r="V670" s="277">
        <v>0</v>
      </c>
      <c r="W670" s="279" t="e">
        <f t="shared" si="10"/>
        <v>#REF!</v>
      </c>
      <c r="X670" s="279" t="s">
        <v>8314</v>
      </c>
      <c r="Y6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0" s="279">
        <f>IF(MAX(tbl2020POS[[#This Row],[P]:[PR]])=tbl2020POS[[#This Row],[P]],1,0)</f>
        <v>1</v>
      </c>
      <c r="AA670" s="279">
        <f>IF(tbl2020POS[[#This Row],[QUALP]]=1,IF(tbl2020POS[[#This Row],[GS]]&gt;=GS_TO_QUALIFY,1,0),0)</f>
        <v>0</v>
      </c>
      <c r="AB670" s="279">
        <f>IF(tbl2020POS[[#This Row],[QUALP]]=1,IF(tbl2020POS[[#This Row],[G]]-tbl2020POS[[#This Row],[GS]]&gt;=RP_APP_TO_QUALIFY,1,0),0)</f>
        <v>1</v>
      </c>
      <c r="AC670" s="279" t="e">
        <f>IF(tbl2020POS[[#This Row],[C]]&gt;=GAMES_TO_QUALIFY,1,IF(tbl2020POS[[#This Row],[PRIMPOS]]="C",1,0))</f>
        <v>#REF!</v>
      </c>
      <c r="AD670" s="279" t="e">
        <f>IF(tbl2020POS[[#This Row],[1B]]&gt;=GAMES_TO_QUALIFY,1,IF(tbl2020POS[[#This Row],[PRIMPOS]]="1B",1,0))</f>
        <v>#REF!</v>
      </c>
      <c r="AE670" s="279" t="e">
        <f>IF(tbl2020POS[[#This Row],[2B]]&gt;=GAMES_TO_QUALIFY,1,IF(tbl2020POS[[#This Row],[PRIMPOS]]="2B",1,0))</f>
        <v>#REF!</v>
      </c>
      <c r="AF670" s="279" t="e">
        <f>IF(tbl2020POS[[#This Row],[3B]]&gt;=GAMES_TO_QUALIFY,1,IF(tbl2020POS[[#This Row],[PRIMPOS]]="3B",1,0))</f>
        <v>#REF!</v>
      </c>
      <c r="AG670" s="279" t="e">
        <f>IF(tbl2020POS[[#This Row],[SS]]&gt;=GAMES_TO_QUALIFY,1,IF(tbl2020POS[[#This Row],[PRIMPOS]]="SS",1,0))</f>
        <v>#REF!</v>
      </c>
      <c r="AH670" s="279" t="e">
        <f>IF(tbl2020POS[[#This Row],[LF]]&gt;=GAMES_TO_QUALIFY,1,0)</f>
        <v>#REF!</v>
      </c>
      <c r="AI670" s="279" t="e">
        <f>IF(tbl2020POS[[#This Row],[CF]]&gt;=GAMES_TO_QUALIFY,1,0)</f>
        <v>#REF!</v>
      </c>
      <c r="AJ670" s="279" t="e">
        <f>IF(tbl2020POS[[#This Row],[RF]]&gt;=GAMES_TO_QUALIFY,1,0)</f>
        <v>#REF!</v>
      </c>
      <c r="AK670" s="279" t="e">
        <f>IF(tbl2020POS[[#This Row],[OF]]&gt;=GAMES_TO_QUALIFY,1,IF(tbl2020POS[[#This Row],[PRIMPOS]]="OF",1,0))</f>
        <v>#REF!</v>
      </c>
      <c r="AL670" s="279" t="e">
        <f>IF(tbl2020POS[[#This Row],[DH]]&gt;=GAMES_TO_QUALIFY,1,IF(tbl2020POS[[#This Row],[PRIMPOS]]="DH",1,0))</f>
        <v>#REF!</v>
      </c>
      <c r="AM670" s="279" t="str" cm="1">
        <f t="array" aca="1" ref="AM6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0" s="280" t="str">
        <f>IFERROR(LEFT(tbl2020POS[[#This Row],[POSROUGH]],LEN(tbl2020POS[[#This Row],[POSROUGH]])-1),"")</f>
        <v/>
      </c>
      <c r="AP67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71" spans="1:42" x14ac:dyDescent="0.3">
      <c r="A671" s="277">
        <v>668</v>
      </c>
      <c r="B671" t="s">
        <v>21230</v>
      </c>
      <c r="C671" s="277">
        <v>36</v>
      </c>
      <c r="D671" s="278" t="s">
        <v>1481</v>
      </c>
      <c r="E671" s="277">
        <v>15</v>
      </c>
      <c r="F671" s="277">
        <v>12</v>
      </c>
      <c r="G671" s="277">
        <v>12</v>
      </c>
      <c r="H671" s="277">
        <v>0</v>
      </c>
      <c r="I671" s="277">
        <v>12</v>
      </c>
      <c r="J671" s="277">
        <v>12</v>
      </c>
      <c r="K671" s="277">
        <v>0</v>
      </c>
      <c r="L671" s="277">
        <v>0</v>
      </c>
      <c r="M671" s="277">
        <v>0</v>
      </c>
      <c r="N671" s="277">
        <v>0</v>
      </c>
      <c r="O671" s="277">
        <v>0</v>
      </c>
      <c r="P671" s="277">
        <v>0</v>
      </c>
      <c r="Q671" s="277">
        <v>0</v>
      </c>
      <c r="R671" s="277">
        <v>0</v>
      </c>
      <c r="S671" s="277">
        <v>0</v>
      </c>
      <c r="T671" s="277">
        <v>0</v>
      </c>
      <c r="U671" s="277">
        <v>0</v>
      </c>
      <c r="V671" s="277">
        <v>0</v>
      </c>
      <c r="W671" s="279" t="e">
        <f t="shared" si="10"/>
        <v>#REF!</v>
      </c>
      <c r="X671" s="279" t="s">
        <v>2455</v>
      </c>
      <c r="Y6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1" s="279">
        <f>IF(MAX(tbl2020POS[[#This Row],[P]:[PR]])=tbl2020POS[[#This Row],[P]],1,0)</f>
        <v>1</v>
      </c>
      <c r="AA671" s="279">
        <f>IF(tbl2020POS[[#This Row],[QUALP]]=1,IF(tbl2020POS[[#This Row],[GS]]&gt;=GS_TO_QUALIFY,1,0),0)</f>
        <v>1</v>
      </c>
      <c r="AB671" s="279">
        <f>IF(tbl2020POS[[#This Row],[QUALP]]=1,IF(tbl2020POS[[#This Row],[G]]-tbl2020POS[[#This Row],[GS]]&gt;=RP_APP_TO_QUALIFY,1,0),0)</f>
        <v>0</v>
      </c>
      <c r="AC671" s="279" t="e">
        <f>IF(tbl2020POS[[#This Row],[C]]&gt;=GAMES_TO_QUALIFY,1,IF(tbl2020POS[[#This Row],[PRIMPOS]]="C",1,0))</f>
        <v>#REF!</v>
      </c>
      <c r="AD671" s="279" t="e">
        <f>IF(tbl2020POS[[#This Row],[1B]]&gt;=GAMES_TO_QUALIFY,1,IF(tbl2020POS[[#This Row],[PRIMPOS]]="1B",1,0))</f>
        <v>#REF!</v>
      </c>
      <c r="AE671" s="279" t="e">
        <f>IF(tbl2020POS[[#This Row],[2B]]&gt;=GAMES_TO_QUALIFY,1,IF(tbl2020POS[[#This Row],[PRIMPOS]]="2B",1,0))</f>
        <v>#REF!</v>
      </c>
      <c r="AF671" s="279" t="e">
        <f>IF(tbl2020POS[[#This Row],[3B]]&gt;=GAMES_TO_QUALIFY,1,IF(tbl2020POS[[#This Row],[PRIMPOS]]="3B",1,0))</f>
        <v>#REF!</v>
      </c>
      <c r="AG671" s="279" t="e">
        <f>IF(tbl2020POS[[#This Row],[SS]]&gt;=GAMES_TO_QUALIFY,1,IF(tbl2020POS[[#This Row],[PRIMPOS]]="SS",1,0))</f>
        <v>#REF!</v>
      </c>
      <c r="AH671" s="279" t="e">
        <f>IF(tbl2020POS[[#This Row],[LF]]&gt;=GAMES_TO_QUALIFY,1,0)</f>
        <v>#REF!</v>
      </c>
      <c r="AI671" s="279" t="e">
        <f>IF(tbl2020POS[[#This Row],[CF]]&gt;=GAMES_TO_QUALIFY,1,0)</f>
        <v>#REF!</v>
      </c>
      <c r="AJ671" s="279" t="e">
        <f>IF(tbl2020POS[[#This Row],[RF]]&gt;=GAMES_TO_QUALIFY,1,0)</f>
        <v>#REF!</v>
      </c>
      <c r="AK671" s="279" t="e">
        <f>IF(tbl2020POS[[#This Row],[OF]]&gt;=GAMES_TO_QUALIFY,1,IF(tbl2020POS[[#This Row],[PRIMPOS]]="OF",1,0))</f>
        <v>#REF!</v>
      </c>
      <c r="AL671" s="279" t="e">
        <f>IF(tbl2020POS[[#This Row],[DH]]&gt;=GAMES_TO_QUALIFY,1,IF(tbl2020POS[[#This Row],[PRIMPOS]]="DH",1,0))</f>
        <v>#REF!</v>
      </c>
      <c r="AM671" s="279" t="str" cm="1">
        <f t="array" aca="1" ref="AM6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1" s="280" t="str">
        <f>IFERROR(LEFT(tbl2020POS[[#This Row],[POSROUGH]],LEN(tbl2020POS[[#This Row],[POSROUGH]])-1),"")</f>
        <v/>
      </c>
      <c r="AP67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72" spans="1:42" x14ac:dyDescent="0.3">
      <c r="A672" s="277">
        <v>669</v>
      </c>
      <c r="B672" t="s">
        <v>21231</v>
      </c>
      <c r="C672" s="277">
        <v>28</v>
      </c>
      <c r="D672" s="278" t="s">
        <v>1531</v>
      </c>
      <c r="E672" s="277">
        <v>3</v>
      </c>
      <c r="F672" s="277">
        <v>2</v>
      </c>
      <c r="G672" s="277">
        <v>0</v>
      </c>
      <c r="H672" s="277">
        <v>0</v>
      </c>
      <c r="I672" s="277">
        <v>2</v>
      </c>
      <c r="J672" s="277">
        <v>2</v>
      </c>
      <c r="K672" s="277">
        <v>0</v>
      </c>
      <c r="L672" s="277">
        <v>0</v>
      </c>
      <c r="M672" s="277">
        <v>0</v>
      </c>
      <c r="N672" s="277">
        <v>0</v>
      </c>
      <c r="O672" s="277">
        <v>0</v>
      </c>
      <c r="P672" s="277">
        <v>0</v>
      </c>
      <c r="Q672" s="277">
        <v>0</v>
      </c>
      <c r="R672" s="277">
        <v>0</v>
      </c>
      <c r="S672" s="277">
        <v>0</v>
      </c>
      <c r="T672" s="277">
        <v>0</v>
      </c>
      <c r="U672" s="277">
        <v>0</v>
      </c>
      <c r="V672" s="277">
        <v>0</v>
      </c>
      <c r="W672" s="279" t="e">
        <f t="shared" si="10"/>
        <v>#REF!</v>
      </c>
      <c r="X672" s="279" t="s">
        <v>21958</v>
      </c>
      <c r="Y6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2" s="279">
        <f>IF(MAX(tbl2020POS[[#This Row],[P]:[PR]])=tbl2020POS[[#This Row],[P]],1,0)</f>
        <v>1</v>
      </c>
      <c r="AA672" s="279">
        <f>IF(tbl2020POS[[#This Row],[QUALP]]=1,IF(tbl2020POS[[#This Row],[GS]]&gt;=GS_TO_QUALIFY,1,0),0)</f>
        <v>0</v>
      </c>
      <c r="AB672" s="279">
        <f>IF(tbl2020POS[[#This Row],[QUALP]]=1,IF(tbl2020POS[[#This Row],[G]]-tbl2020POS[[#This Row],[GS]]&gt;=RP_APP_TO_QUALIFY,1,0),0)</f>
        <v>0</v>
      </c>
      <c r="AC672" s="279" t="e">
        <f>IF(tbl2020POS[[#This Row],[C]]&gt;=GAMES_TO_QUALIFY,1,IF(tbl2020POS[[#This Row],[PRIMPOS]]="C",1,0))</f>
        <v>#REF!</v>
      </c>
      <c r="AD672" s="279" t="e">
        <f>IF(tbl2020POS[[#This Row],[1B]]&gt;=GAMES_TO_QUALIFY,1,IF(tbl2020POS[[#This Row],[PRIMPOS]]="1B",1,0))</f>
        <v>#REF!</v>
      </c>
      <c r="AE672" s="279" t="e">
        <f>IF(tbl2020POS[[#This Row],[2B]]&gt;=GAMES_TO_QUALIFY,1,IF(tbl2020POS[[#This Row],[PRIMPOS]]="2B",1,0))</f>
        <v>#REF!</v>
      </c>
      <c r="AF672" s="279" t="e">
        <f>IF(tbl2020POS[[#This Row],[3B]]&gt;=GAMES_TO_QUALIFY,1,IF(tbl2020POS[[#This Row],[PRIMPOS]]="3B",1,0))</f>
        <v>#REF!</v>
      </c>
      <c r="AG672" s="279" t="e">
        <f>IF(tbl2020POS[[#This Row],[SS]]&gt;=GAMES_TO_QUALIFY,1,IF(tbl2020POS[[#This Row],[PRIMPOS]]="SS",1,0))</f>
        <v>#REF!</v>
      </c>
      <c r="AH672" s="279" t="e">
        <f>IF(tbl2020POS[[#This Row],[LF]]&gt;=GAMES_TO_QUALIFY,1,0)</f>
        <v>#REF!</v>
      </c>
      <c r="AI672" s="279" t="e">
        <f>IF(tbl2020POS[[#This Row],[CF]]&gt;=GAMES_TO_QUALIFY,1,0)</f>
        <v>#REF!</v>
      </c>
      <c r="AJ672" s="279" t="e">
        <f>IF(tbl2020POS[[#This Row],[RF]]&gt;=GAMES_TO_QUALIFY,1,0)</f>
        <v>#REF!</v>
      </c>
      <c r="AK672" s="279" t="e">
        <f>IF(tbl2020POS[[#This Row],[OF]]&gt;=GAMES_TO_QUALIFY,1,IF(tbl2020POS[[#This Row],[PRIMPOS]]="OF",1,0))</f>
        <v>#REF!</v>
      </c>
      <c r="AL672" s="279" t="e">
        <f>IF(tbl2020POS[[#This Row],[DH]]&gt;=GAMES_TO_QUALIFY,1,IF(tbl2020POS[[#This Row],[PRIMPOS]]="DH",1,0))</f>
        <v>#REF!</v>
      </c>
      <c r="AM672" s="279" t="str" cm="1">
        <f t="array" aca="1" ref="AM6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2" s="280" t="str">
        <f>IFERROR(LEFT(tbl2020POS[[#This Row],[POSROUGH]],LEN(tbl2020POS[[#This Row],[POSROUGH]])-1),"")</f>
        <v/>
      </c>
      <c r="AP67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73" spans="1:42" x14ac:dyDescent="0.3">
      <c r="A673" s="277">
        <v>670</v>
      </c>
      <c r="B673" t="s">
        <v>21232</v>
      </c>
      <c r="C673" s="277">
        <v>24</v>
      </c>
      <c r="D673" s="278" t="s">
        <v>1392</v>
      </c>
      <c r="E673" s="277">
        <v>2</v>
      </c>
      <c r="F673" s="277">
        <v>58</v>
      </c>
      <c r="G673" s="277">
        <v>57</v>
      </c>
      <c r="H673" s="277">
        <v>58</v>
      </c>
      <c r="I673" s="277">
        <v>57</v>
      </c>
      <c r="J673" s="277">
        <v>0</v>
      </c>
      <c r="K673" s="277">
        <v>0</v>
      </c>
      <c r="L673" s="277">
        <v>0</v>
      </c>
      <c r="M673" s="277">
        <v>0</v>
      </c>
      <c r="N673" s="277">
        <v>0</v>
      </c>
      <c r="O673" s="277">
        <v>0</v>
      </c>
      <c r="P673" s="277">
        <v>0</v>
      </c>
      <c r="Q673" s="277">
        <v>57</v>
      </c>
      <c r="R673" s="277">
        <v>0</v>
      </c>
      <c r="S673" s="277">
        <v>57</v>
      </c>
      <c r="T673" s="277">
        <v>1</v>
      </c>
      <c r="U673" s="277">
        <v>0</v>
      </c>
      <c r="V673" s="277">
        <v>1</v>
      </c>
      <c r="W673" s="279" t="e">
        <f t="shared" si="10"/>
        <v>#REF!</v>
      </c>
      <c r="X673" s="279" t="s">
        <v>13459</v>
      </c>
      <c r="Y6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73" s="279">
        <f>IF(MAX(tbl2020POS[[#This Row],[P]:[PR]])=tbl2020POS[[#This Row],[P]],1,0)</f>
        <v>0</v>
      </c>
      <c r="AA673" s="279">
        <f>IF(tbl2020POS[[#This Row],[QUALP]]=1,IF(tbl2020POS[[#This Row],[GS]]&gt;=GS_TO_QUALIFY,1,0),0)</f>
        <v>0</v>
      </c>
      <c r="AB673" s="279">
        <f>IF(tbl2020POS[[#This Row],[QUALP]]=1,IF(tbl2020POS[[#This Row],[G]]-tbl2020POS[[#This Row],[GS]]&gt;=RP_APP_TO_QUALIFY,1,0),0)</f>
        <v>0</v>
      </c>
      <c r="AC673" s="279" t="e">
        <f>IF(tbl2020POS[[#This Row],[C]]&gt;=GAMES_TO_QUALIFY,1,IF(tbl2020POS[[#This Row],[PRIMPOS]]="C",1,0))</f>
        <v>#REF!</v>
      </c>
      <c r="AD673" s="279" t="e">
        <f>IF(tbl2020POS[[#This Row],[1B]]&gt;=GAMES_TO_QUALIFY,1,IF(tbl2020POS[[#This Row],[PRIMPOS]]="1B",1,0))</f>
        <v>#REF!</v>
      </c>
      <c r="AE673" s="279" t="e">
        <f>IF(tbl2020POS[[#This Row],[2B]]&gt;=GAMES_TO_QUALIFY,1,IF(tbl2020POS[[#This Row],[PRIMPOS]]="2B",1,0))</f>
        <v>#REF!</v>
      </c>
      <c r="AF673" s="279" t="e">
        <f>IF(tbl2020POS[[#This Row],[3B]]&gt;=GAMES_TO_QUALIFY,1,IF(tbl2020POS[[#This Row],[PRIMPOS]]="3B",1,0))</f>
        <v>#REF!</v>
      </c>
      <c r="AG673" s="279" t="e">
        <f>IF(tbl2020POS[[#This Row],[SS]]&gt;=GAMES_TO_QUALIFY,1,IF(tbl2020POS[[#This Row],[PRIMPOS]]="SS",1,0))</f>
        <v>#REF!</v>
      </c>
      <c r="AH673" s="279" t="e">
        <f>IF(tbl2020POS[[#This Row],[LF]]&gt;=GAMES_TO_QUALIFY,1,0)</f>
        <v>#REF!</v>
      </c>
      <c r="AI673" s="279" t="e">
        <f>IF(tbl2020POS[[#This Row],[CF]]&gt;=GAMES_TO_QUALIFY,1,0)</f>
        <v>#REF!</v>
      </c>
      <c r="AJ673" s="279" t="e">
        <f>IF(tbl2020POS[[#This Row],[RF]]&gt;=GAMES_TO_QUALIFY,1,0)</f>
        <v>#REF!</v>
      </c>
      <c r="AK673" s="279" t="e">
        <f>IF(tbl2020POS[[#This Row],[OF]]&gt;=GAMES_TO_QUALIFY,1,IF(tbl2020POS[[#This Row],[PRIMPOS]]="OF",1,0))</f>
        <v>#REF!</v>
      </c>
      <c r="AL673" s="279" t="e">
        <f>IF(tbl2020POS[[#This Row],[DH]]&gt;=GAMES_TO_QUALIFY,1,IF(tbl2020POS[[#This Row],[PRIMPOS]]="DH",1,0))</f>
        <v>#REF!</v>
      </c>
      <c r="AM673" s="279" t="e" cm="1">
        <f t="array" aca="1" ref="AM6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3" s="280" t="str">
        <f>IFERROR(LEFT(tbl2020POS[[#This Row],[POSROUGH]],LEN(tbl2020POS[[#This Row],[POSROUGH]])-1),"")</f>
        <v/>
      </c>
      <c r="AP67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4" spans="1:42" x14ac:dyDescent="0.3">
      <c r="A674" s="277">
        <v>671</v>
      </c>
      <c r="B674" t="s">
        <v>21233</v>
      </c>
      <c r="C674" s="277">
        <v>27</v>
      </c>
      <c r="D674" s="278" t="s">
        <v>1389</v>
      </c>
      <c r="E674" s="277" t="s">
        <v>20557</v>
      </c>
      <c r="F674" s="277">
        <v>6</v>
      </c>
      <c r="G674" s="277">
        <v>1</v>
      </c>
      <c r="H674" s="277">
        <v>0</v>
      </c>
      <c r="I674" s="277">
        <v>6</v>
      </c>
      <c r="J674" s="277">
        <v>6</v>
      </c>
      <c r="K674" s="277">
        <v>0</v>
      </c>
      <c r="L674" s="277">
        <v>0</v>
      </c>
      <c r="M674" s="277">
        <v>0</v>
      </c>
      <c r="N674" s="277">
        <v>0</v>
      </c>
      <c r="O674" s="277">
        <v>0</v>
      </c>
      <c r="P674" s="277">
        <v>0</v>
      </c>
      <c r="Q674" s="277">
        <v>0</v>
      </c>
      <c r="R674" s="277">
        <v>0</v>
      </c>
      <c r="S674" s="277">
        <v>0</v>
      </c>
      <c r="T674" s="277">
        <v>0</v>
      </c>
      <c r="U674" s="277">
        <v>0</v>
      </c>
      <c r="V674" s="277">
        <v>0</v>
      </c>
      <c r="W674" s="279" t="e">
        <f t="shared" si="10"/>
        <v>#REF!</v>
      </c>
      <c r="X674" s="279" t="s">
        <v>21959</v>
      </c>
      <c r="Y6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4" s="279">
        <f>IF(MAX(tbl2020POS[[#This Row],[P]:[PR]])=tbl2020POS[[#This Row],[P]],1,0)</f>
        <v>1</v>
      </c>
      <c r="AA674" s="279">
        <f>IF(tbl2020POS[[#This Row],[QUALP]]=1,IF(tbl2020POS[[#This Row],[GS]]&gt;=GS_TO_QUALIFY,1,0),0)</f>
        <v>0</v>
      </c>
      <c r="AB674" s="279">
        <f>IF(tbl2020POS[[#This Row],[QUALP]]=1,IF(tbl2020POS[[#This Row],[G]]-tbl2020POS[[#This Row],[GS]]&gt;=RP_APP_TO_QUALIFY,1,0),0)</f>
        <v>1</v>
      </c>
      <c r="AC674" s="279" t="e">
        <f>IF(tbl2020POS[[#This Row],[C]]&gt;=GAMES_TO_QUALIFY,1,IF(tbl2020POS[[#This Row],[PRIMPOS]]="C",1,0))</f>
        <v>#REF!</v>
      </c>
      <c r="AD674" s="279" t="e">
        <f>IF(tbl2020POS[[#This Row],[1B]]&gt;=GAMES_TO_QUALIFY,1,IF(tbl2020POS[[#This Row],[PRIMPOS]]="1B",1,0))</f>
        <v>#REF!</v>
      </c>
      <c r="AE674" s="279" t="e">
        <f>IF(tbl2020POS[[#This Row],[2B]]&gt;=GAMES_TO_QUALIFY,1,IF(tbl2020POS[[#This Row],[PRIMPOS]]="2B",1,0))</f>
        <v>#REF!</v>
      </c>
      <c r="AF674" s="279" t="e">
        <f>IF(tbl2020POS[[#This Row],[3B]]&gt;=GAMES_TO_QUALIFY,1,IF(tbl2020POS[[#This Row],[PRIMPOS]]="3B",1,0))</f>
        <v>#REF!</v>
      </c>
      <c r="AG674" s="279" t="e">
        <f>IF(tbl2020POS[[#This Row],[SS]]&gt;=GAMES_TO_QUALIFY,1,IF(tbl2020POS[[#This Row],[PRIMPOS]]="SS",1,0))</f>
        <v>#REF!</v>
      </c>
      <c r="AH674" s="279" t="e">
        <f>IF(tbl2020POS[[#This Row],[LF]]&gt;=GAMES_TO_QUALIFY,1,0)</f>
        <v>#REF!</v>
      </c>
      <c r="AI674" s="279" t="e">
        <f>IF(tbl2020POS[[#This Row],[CF]]&gt;=GAMES_TO_QUALIFY,1,0)</f>
        <v>#REF!</v>
      </c>
      <c r="AJ674" s="279" t="e">
        <f>IF(tbl2020POS[[#This Row],[RF]]&gt;=GAMES_TO_QUALIFY,1,0)</f>
        <v>#REF!</v>
      </c>
      <c r="AK674" s="279" t="e">
        <f>IF(tbl2020POS[[#This Row],[OF]]&gt;=GAMES_TO_QUALIFY,1,IF(tbl2020POS[[#This Row],[PRIMPOS]]="OF",1,0))</f>
        <v>#REF!</v>
      </c>
      <c r="AL674" s="279" t="e">
        <f>IF(tbl2020POS[[#This Row],[DH]]&gt;=GAMES_TO_QUALIFY,1,IF(tbl2020POS[[#This Row],[PRIMPOS]]="DH",1,0))</f>
        <v>#REF!</v>
      </c>
      <c r="AM674" s="279" t="str" cm="1">
        <f t="array" aca="1" ref="AM6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4" s="280" t="str">
        <f>IFERROR(LEFT(tbl2020POS[[#This Row],[POSROUGH]],LEN(tbl2020POS[[#This Row],[POSROUGH]])-1),"")</f>
        <v/>
      </c>
      <c r="AP67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75" spans="1:42" x14ac:dyDescent="0.3">
      <c r="A675" s="277">
        <v>672</v>
      </c>
      <c r="B675" t="s">
        <v>21234</v>
      </c>
      <c r="C675" s="277">
        <v>26</v>
      </c>
      <c r="D675" s="278" t="s">
        <v>1389</v>
      </c>
      <c r="E675" s="277">
        <v>4</v>
      </c>
      <c r="F675" s="277">
        <v>26</v>
      </c>
      <c r="G675" s="277">
        <v>13</v>
      </c>
      <c r="H675" s="277">
        <v>26</v>
      </c>
      <c r="I675" s="277">
        <v>25</v>
      </c>
      <c r="J675" s="277">
        <v>1</v>
      </c>
      <c r="K675" s="277">
        <v>1</v>
      </c>
      <c r="L675" s="277">
        <v>0</v>
      </c>
      <c r="M675" s="277">
        <v>6</v>
      </c>
      <c r="N675" s="277">
        <v>0</v>
      </c>
      <c r="O675" s="277">
        <v>12</v>
      </c>
      <c r="P675" s="277">
        <v>4</v>
      </c>
      <c r="Q675" s="277">
        <v>2</v>
      </c>
      <c r="R675" s="277">
        <v>3</v>
      </c>
      <c r="S675" s="277">
        <v>9</v>
      </c>
      <c r="T675" s="277">
        <v>1</v>
      </c>
      <c r="U675" s="277">
        <v>1</v>
      </c>
      <c r="V675" s="277">
        <v>4</v>
      </c>
      <c r="W675" s="279" t="e">
        <f t="shared" si="10"/>
        <v>#REF!</v>
      </c>
      <c r="X675" s="279" t="s">
        <v>14606</v>
      </c>
      <c r="Y6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675" s="279">
        <f>IF(MAX(tbl2020POS[[#This Row],[P]:[PR]])=tbl2020POS[[#This Row],[P]],1,0)</f>
        <v>0</v>
      </c>
      <c r="AA675" s="279">
        <f>IF(tbl2020POS[[#This Row],[QUALP]]=1,IF(tbl2020POS[[#This Row],[GS]]&gt;=GS_TO_QUALIFY,1,0),0)</f>
        <v>0</v>
      </c>
      <c r="AB675" s="279">
        <f>IF(tbl2020POS[[#This Row],[QUALP]]=1,IF(tbl2020POS[[#This Row],[G]]-tbl2020POS[[#This Row],[GS]]&gt;=RP_APP_TO_QUALIFY,1,0),0)</f>
        <v>0</v>
      </c>
      <c r="AC675" s="279" t="e">
        <f>IF(tbl2020POS[[#This Row],[C]]&gt;=GAMES_TO_QUALIFY,1,IF(tbl2020POS[[#This Row],[PRIMPOS]]="C",1,0))</f>
        <v>#REF!</v>
      </c>
      <c r="AD675" s="279" t="e">
        <f>IF(tbl2020POS[[#This Row],[1B]]&gt;=GAMES_TO_QUALIFY,1,IF(tbl2020POS[[#This Row],[PRIMPOS]]="1B",1,0))</f>
        <v>#REF!</v>
      </c>
      <c r="AE675" s="279" t="e">
        <f>IF(tbl2020POS[[#This Row],[2B]]&gt;=GAMES_TO_QUALIFY,1,IF(tbl2020POS[[#This Row],[PRIMPOS]]="2B",1,0))</f>
        <v>#REF!</v>
      </c>
      <c r="AF675" s="279" t="e">
        <f>IF(tbl2020POS[[#This Row],[3B]]&gt;=GAMES_TO_QUALIFY,1,IF(tbl2020POS[[#This Row],[PRIMPOS]]="3B",1,0))</f>
        <v>#REF!</v>
      </c>
      <c r="AG675" s="279" t="e">
        <f>IF(tbl2020POS[[#This Row],[SS]]&gt;=GAMES_TO_QUALIFY,1,IF(tbl2020POS[[#This Row],[PRIMPOS]]="SS",1,0))</f>
        <v>#REF!</v>
      </c>
      <c r="AH675" s="279" t="e">
        <f>IF(tbl2020POS[[#This Row],[LF]]&gt;=GAMES_TO_QUALIFY,1,0)</f>
        <v>#REF!</v>
      </c>
      <c r="AI675" s="279" t="e">
        <f>IF(tbl2020POS[[#This Row],[CF]]&gt;=GAMES_TO_QUALIFY,1,0)</f>
        <v>#REF!</v>
      </c>
      <c r="AJ675" s="279" t="e">
        <f>IF(tbl2020POS[[#This Row],[RF]]&gt;=GAMES_TO_QUALIFY,1,0)</f>
        <v>#REF!</v>
      </c>
      <c r="AK675" s="279" t="e">
        <f>IF(tbl2020POS[[#This Row],[OF]]&gt;=GAMES_TO_QUALIFY,1,IF(tbl2020POS[[#This Row],[PRIMPOS]]="OF",1,0))</f>
        <v>#REF!</v>
      </c>
      <c r="AL675" s="279" t="e">
        <f>IF(tbl2020POS[[#This Row],[DH]]&gt;=GAMES_TO_QUALIFY,1,IF(tbl2020POS[[#This Row],[PRIMPOS]]="DH",1,0))</f>
        <v>#REF!</v>
      </c>
      <c r="AM675" s="279" t="e" cm="1">
        <f t="array" aca="1" ref="AM6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5" s="280" t="str">
        <f>IFERROR(LEFT(tbl2020POS[[#This Row],[POSROUGH]],LEN(tbl2020POS[[#This Row],[POSROUGH]])-1),"")</f>
        <v/>
      </c>
      <c r="AP67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6" spans="1:42" x14ac:dyDescent="0.3">
      <c r="A676" s="277">
        <v>673</v>
      </c>
      <c r="B676" t="s">
        <v>21235</v>
      </c>
      <c r="C676" s="277">
        <v>33</v>
      </c>
      <c r="D676" s="278" t="s">
        <v>1437</v>
      </c>
      <c r="E676" s="277">
        <v>6</v>
      </c>
      <c r="F676" s="277">
        <v>12</v>
      </c>
      <c r="G676" s="277">
        <v>10</v>
      </c>
      <c r="H676" s="277">
        <v>0</v>
      </c>
      <c r="I676" s="277">
        <v>12</v>
      </c>
      <c r="J676" s="277">
        <v>12</v>
      </c>
      <c r="K676" s="277">
        <v>0</v>
      </c>
      <c r="L676" s="277">
        <v>0</v>
      </c>
      <c r="M676" s="277">
        <v>0</v>
      </c>
      <c r="N676" s="277">
        <v>0</v>
      </c>
      <c r="O676" s="277">
        <v>0</v>
      </c>
      <c r="P676" s="277">
        <v>0</v>
      </c>
      <c r="Q676" s="277">
        <v>0</v>
      </c>
      <c r="R676" s="277">
        <v>0</v>
      </c>
      <c r="S676" s="277">
        <v>0</v>
      </c>
      <c r="T676" s="277">
        <v>0</v>
      </c>
      <c r="U676" s="277">
        <v>0</v>
      </c>
      <c r="V676" s="277">
        <v>0</v>
      </c>
      <c r="W676" s="279" t="e">
        <f t="shared" si="10"/>
        <v>#REF!</v>
      </c>
      <c r="X676" s="279" t="s">
        <v>2470</v>
      </c>
      <c r="Y6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6" s="279">
        <f>IF(MAX(tbl2020POS[[#This Row],[P]:[PR]])=tbl2020POS[[#This Row],[P]],1,0)</f>
        <v>1</v>
      </c>
      <c r="AA676" s="279">
        <f>IF(tbl2020POS[[#This Row],[QUALP]]=1,IF(tbl2020POS[[#This Row],[GS]]&gt;=GS_TO_QUALIFY,1,0),0)</f>
        <v>1</v>
      </c>
      <c r="AB676" s="279">
        <f>IF(tbl2020POS[[#This Row],[QUALP]]=1,IF(tbl2020POS[[#This Row],[G]]-tbl2020POS[[#This Row],[GS]]&gt;=RP_APP_TO_QUALIFY,1,0),0)</f>
        <v>0</v>
      </c>
      <c r="AC676" s="279" t="e">
        <f>IF(tbl2020POS[[#This Row],[C]]&gt;=GAMES_TO_QUALIFY,1,IF(tbl2020POS[[#This Row],[PRIMPOS]]="C",1,0))</f>
        <v>#REF!</v>
      </c>
      <c r="AD676" s="279" t="e">
        <f>IF(tbl2020POS[[#This Row],[1B]]&gt;=GAMES_TO_QUALIFY,1,IF(tbl2020POS[[#This Row],[PRIMPOS]]="1B",1,0))</f>
        <v>#REF!</v>
      </c>
      <c r="AE676" s="279" t="e">
        <f>IF(tbl2020POS[[#This Row],[2B]]&gt;=GAMES_TO_QUALIFY,1,IF(tbl2020POS[[#This Row],[PRIMPOS]]="2B",1,0))</f>
        <v>#REF!</v>
      </c>
      <c r="AF676" s="279" t="e">
        <f>IF(tbl2020POS[[#This Row],[3B]]&gt;=GAMES_TO_QUALIFY,1,IF(tbl2020POS[[#This Row],[PRIMPOS]]="3B",1,0))</f>
        <v>#REF!</v>
      </c>
      <c r="AG676" s="279" t="e">
        <f>IF(tbl2020POS[[#This Row],[SS]]&gt;=GAMES_TO_QUALIFY,1,IF(tbl2020POS[[#This Row],[PRIMPOS]]="SS",1,0))</f>
        <v>#REF!</v>
      </c>
      <c r="AH676" s="279" t="e">
        <f>IF(tbl2020POS[[#This Row],[LF]]&gt;=GAMES_TO_QUALIFY,1,0)</f>
        <v>#REF!</v>
      </c>
      <c r="AI676" s="279" t="e">
        <f>IF(tbl2020POS[[#This Row],[CF]]&gt;=GAMES_TO_QUALIFY,1,0)</f>
        <v>#REF!</v>
      </c>
      <c r="AJ676" s="279" t="e">
        <f>IF(tbl2020POS[[#This Row],[RF]]&gt;=GAMES_TO_QUALIFY,1,0)</f>
        <v>#REF!</v>
      </c>
      <c r="AK676" s="279" t="e">
        <f>IF(tbl2020POS[[#This Row],[OF]]&gt;=GAMES_TO_QUALIFY,1,IF(tbl2020POS[[#This Row],[PRIMPOS]]="OF",1,0))</f>
        <v>#REF!</v>
      </c>
      <c r="AL676" s="279" t="e">
        <f>IF(tbl2020POS[[#This Row],[DH]]&gt;=GAMES_TO_QUALIFY,1,IF(tbl2020POS[[#This Row],[PRIMPOS]]="DH",1,0))</f>
        <v>#REF!</v>
      </c>
      <c r="AM676" s="279" t="str" cm="1">
        <f t="array" aca="1" ref="AM6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6" s="280" t="str">
        <f>IFERROR(LEFT(tbl2020POS[[#This Row],[POSROUGH]],LEN(tbl2020POS[[#This Row],[POSROUGH]])-1),"")</f>
        <v/>
      </c>
      <c r="AP67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77" spans="1:42" x14ac:dyDescent="0.3">
      <c r="A677" s="277">
        <v>674</v>
      </c>
      <c r="B677" t="s">
        <v>21236</v>
      </c>
      <c r="C677" s="277">
        <v>26</v>
      </c>
      <c r="D677" s="278" t="s">
        <v>1402</v>
      </c>
      <c r="E677" s="277">
        <v>6</v>
      </c>
      <c r="F677" s="277">
        <v>60</v>
      </c>
      <c r="G677" s="277">
        <v>60</v>
      </c>
      <c r="H677" s="277">
        <v>60</v>
      </c>
      <c r="I677" s="277">
        <v>58</v>
      </c>
      <c r="J677" s="277">
        <v>0</v>
      </c>
      <c r="K677" s="277">
        <v>0</v>
      </c>
      <c r="L677" s="277">
        <v>0</v>
      </c>
      <c r="M677" s="277">
        <v>0</v>
      </c>
      <c r="N677" s="277">
        <v>0</v>
      </c>
      <c r="O677" s="277">
        <v>58</v>
      </c>
      <c r="P677" s="277">
        <v>0</v>
      </c>
      <c r="Q677" s="277">
        <v>0</v>
      </c>
      <c r="R677" s="277">
        <v>0</v>
      </c>
      <c r="S677" s="277">
        <v>0</v>
      </c>
      <c r="T677" s="277">
        <v>2</v>
      </c>
      <c r="U677" s="277">
        <v>0</v>
      </c>
      <c r="V677" s="277">
        <v>0</v>
      </c>
      <c r="W677" s="279" t="e">
        <f t="shared" si="10"/>
        <v>#REF!</v>
      </c>
      <c r="X677" s="279" t="s">
        <v>8188</v>
      </c>
      <c r="Y6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677" s="279">
        <f>IF(MAX(tbl2020POS[[#This Row],[P]:[PR]])=tbl2020POS[[#This Row],[P]],1,0)</f>
        <v>0</v>
      </c>
      <c r="AA677" s="279">
        <f>IF(tbl2020POS[[#This Row],[QUALP]]=1,IF(tbl2020POS[[#This Row],[GS]]&gt;=GS_TO_QUALIFY,1,0),0)</f>
        <v>0</v>
      </c>
      <c r="AB677" s="279">
        <f>IF(tbl2020POS[[#This Row],[QUALP]]=1,IF(tbl2020POS[[#This Row],[G]]-tbl2020POS[[#This Row],[GS]]&gt;=RP_APP_TO_QUALIFY,1,0),0)</f>
        <v>0</v>
      </c>
      <c r="AC677" s="279" t="e">
        <f>IF(tbl2020POS[[#This Row],[C]]&gt;=GAMES_TO_QUALIFY,1,IF(tbl2020POS[[#This Row],[PRIMPOS]]="C",1,0))</f>
        <v>#REF!</v>
      </c>
      <c r="AD677" s="279" t="e">
        <f>IF(tbl2020POS[[#This Row],[1B]]&gt;=GAMES_TO_QUALIFY,1,IF(tbl2020POS[[#This Row],[PRIMPOS]]="1B",1,0))</f>
        <v>#REF!</v>
      </c>
      <c r="AE677" s="279" t="e">
        <f>IF(tbl2020POS[[#This Row],[2B]]&gt;=GAMES_TO_QUALIFY,1,IF(tbl2020POS[[#This Row],[PRIMPOS]]="2B",1,0))</f>
        <v>#REF!</v>
      </c>
      <c r="AF677" s="279" t="e">
        <f>IF(tbl2020POS[[#This Row],[3B]]&gt;=GAMES_TO_QUALIFY,1,IF(tbl2020POS[[#This Row],[PRIMPOS]]="3B",1,0))</f>
        <v>#REF!</v>
      </c>
      <c r="AG677" s="279" t="e">
        <f>IF(tbl2020POS[[#This Row],[SS]]&gt;=GAMES_TO_QUALIFY,1,IF(tbl2020POS[[#This Row],[PRIMPOS]]="SS",1,0))</f>
        <v>#REF!</v>
      </c>
      <c r="AH677" s="279" t="e">
        <f>IF(tbl2020POS[[#This Row],[LF]]&gt;=GAMES_TO_QUALIFY,1,0)</f>
        <v>#REF!</v>
      </c>
      <c r="AI677" s="279" t="e">
        <f>IF(tbl2020POS[[#This Row],[CF]]&gt;=GAMES_TO_QUALIFY,1,0)</f>
        <v>#REF!</v>
      </c>
      <c r="AJ677" s="279" t="e">
        <f>IF(tbl2020POS[[#This Row],[RF]]&gt;=GAMES_TO_QUALIFY,1,0)</f>
        <v>#REF!</v>
      </c>
      <c r="AK677" s="279" t="e">
        <f>IF(tbl2020POS[[#This Row],[OF]]&gt;=GAMES_TO_QUALIFY,1,IF(tbl2020POS[[#This Row],[PRIMPOS]]="OF",1,0))</f>
        <v>#REF!</v>
      </c>
      <c r="AL677" s="279" t="e">
        <f>IF(tbl2020POS[[#This Row],[DH]]&gt;=GAMES_TO_QUALIFY,1,IF(tbl2020POS[[#This Row],[PRIMPOS]]="DH",1,0))</f>
        <v>#REF!</v>
      </c>
      <c r="AM677" s="279" t="e" cm="1">
        <f t="array" aca="1" ref="AM6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7" s="280" t="str">
        <f>IFERROR(LEFT(tbl2020POS[[#This Row],[POSROUGH]],LEN(tbl2020POS[[#This Row],[POSROUGH]])-1),"")</f>
        <v/>
      </c>
      <c r="AP67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8" spans="1:42" x14ac:dyDescent="0.3">
      <c r="A678" s="277">
        <v>675</v>
      </c>
      <c r="B678" t="s">
        <v>21237</v>
      </c>
      <c r="C678" s="277">
        <v>24</v>
      </c>
      <c r="D678" s="278" t="s">
        <v>1565</v>
      </c>
      <c r="E678" s="277">
        <v>3</v>
      </c>
      <c r="F678" s="277">
        <v>6</v>
      </c>
      <c r="G678" s="277">
        <v>0</v>
      </c>
      <c r="H678" s="277">
        <v>0</v>
      </c>
      <c r="I678" s="277">
        <v>6</v>
      </c>
      <c r="J678" s="277">
        <v>6</v>
      </c>
      <c r="K678" s="277">
        <v>0</v>
      </c>
      <c r="L678" s="277">
        <v>0</v>
      </c>
      <c r="M678" s="277">
        <v>0</v>
      </c>
      <c r="N678" s="277">
        <v>0</v>
      </c>
      <c r="O678" s="277">
        <v>0</v>
      </c>
      <c r="P678" s="277">
        <v>0</v>
      </c>
      <c r="Q678" s="277">
        <v>0</v>
      </c>
      <c r="R678" s="277">
        <v>0</v>
      </c>
      <c r="S678" s="277">
        <v>0</v>
      </c>
      <c r="T678" s="277">
        <v>0</v>
      </c>
      <c r="U678" s="277">
        <v>0</v>
      </c>
      <c r="V678" s="277">
        <v>0</v>
      </c>
      <c r="W678" s="279" t="e">
        <f t="shared" si="10"/>
        <v>#REF!</v>
      </c>
      <c r="X678" s="279" t="s">
        <v>16275</v>
      </c>
      <c r="Y6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8" s="279">
        <f>IF(MAX(tbl2020POS[[#This Row],[P]:[PR]])=tbl2020POS[[#This Row],[P]],1,0)</f>
        <v>1</v>
      </c>
      <c r="AA678" s="279">
        <f>IF(tbl2020POS[[#This Row],[QUALP]]=1,IF(tbl2020POS[[#This Row],[GS]]&gt;=GS_TO_QUALIFY,1,0),0)</f>
        <v>0</v>
      </c>
      <c r="AB678" s="279">
        <f>IF(tbl2020POS[[#This Row],[QUALP]]=1,IF(tbl2020POS[[#This Row],[G]]-tbl2020POS[[#This Row],[GS]]&gt;=RP_APP_TO_QUALIFY,1,0),0)</f>
        <v>1</v>
      </c>
      <c r="AC678" s="279" t="e">
        <f>IF(tbl2020POS[[#This Row],[C]]&gt;=GAMES_TO_QUALIFY,1,IF(tbl2020POS[[#This Row],[PRIMPOS]]="C",1,0))</f>
        <v>#REF!</v>
      </c>
      <c r="AD678" s="279" t="e">
        <f>IF(tbl2020POS[[#This Row],[1B]]&gt;=GAMES_TO_QUALIFY,1,IF(tbl2020POS[[#This Row],[PRIMPOS]]="1B",1,0))</f>
        <v>#REF!</v>
      </c>
      <c r="AE678" s="279" t="e">
        <f>IF(tbl2020POS[[#This Row],[2B]]&gt;=GAMES_TO_QUALIFY,1,IF(tbl2020POS[[#This Row],[PRIMPOS]]="2B",1,0))</f>
        <v>#REF!</v>
      </c>
      <c r="AF678" s="279" t="e">
        <f>IF(tbl2020POS[[#This Row],[3B]]&gt;=GAMES_TO_QUALIFY,1,IF(tbl2020POS[[#This Row],[PRIMPOS]]="3B",1,0))</f>
        <v>#REF!</v>
      </c>
      <c r="AG678" s="279" t="e">
        <f>IF(tbl2020POS[[#This Row],[SS]]&gt;=GAMES_TO_QUALIFY,1,IF(tbl2020POS[[#This Row],[PRIMPOS]]="SS",1,0))</f>
        <v>#REF!</v>
      </c>
      <c r="AH678" s="279" t="e">
        <f>IF(tbl2020POS[[#This Row],[LF]]&gt;=GAMES_TO_QUALIFY,1,0)</f>
        <v>#REF!</v>
      </c>
      <c r="AI678" s="279" t="e">
        <f>IF(tbl2020POS[[#This Row],[CF]]&gt;=GAMES_TO_QUALIFY,1,0)</f>
        <v>#REF!</v>
      </c>
      <c r="AJ678" s="279" t="e">
        <f>IF(tbl2020POS[[#This Row],[RF]]&gt;=GAMES_TO_QUALIFY,1,0)</f>
        <v>#REF!</v>
      </c>
      <c r="AK678" s="279" t="e">
        <f>IF(tbl2020POS[[#This Row],[OF]]&gt;=GAMES_TO_QUALIFY,1,IF(tbl2020POS[[#This Row],[PRIMPOS]]="OF",1,0))</f>
        <v>#REF!</v>
      </c>
      <c r="AL678" s="279" t="e">
        <f>IF(tbl2020POS[[#This Row],[DH]]&gt;=GAMES_TO_QUALIFY,1,IF(tbl2020POS[[#This Row],[PRIMPOS]]="DH",1,0))</f>
        <v>#REF!</v>
      </c>
      <c r="AM678" s="279" t="str" cm="1">
        <f t="array" aca="1" ref="AM6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8" s="280" t="str">
        <f>IFERROR(LEFT(tbl2020POS[[#This Row],[POSROUGH]],LEN(tbl2020POS[[#This Row],[POSROUGH]])-1),"")</f>
        <v/>
      </c>
      <c r="AP67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79" spans="1:42" x14ac:dyDescent="0.3">
      <c r="A679" s="277">
        <v>676</v>
      </c>
      <c r="B679" t="s">
        <v>21238</v>
      </c>
      <c r="C679" s="277">
        <v>24</v>
      </c>
      <c r="D679" s="278" t="s">
        <v>1398</v>
      </c>
      <c r="E679" s="277" t="s">
        <v>20557</v>
      </c>
      <c r="F679" s="277">
        <v>1</v>
      </c>
      <c r="G679" s="277">
        <v>0</v>
      </c>
      <c r="H679" s="277">
        <v>0</v>
      </c>
      <c r="I679" s="277">
        <v>1</v>
      </c>
      <c r="J679" s="277">
        <v>1</v>
      </c>
      <c r="K679" s="277">
        <v>0</v>
      </c>
      <c r="L679" s="277">
        <v>0</v>
      </c>
      <c r="M679" s="277">
        <v>0</v>
      </c>
      <c r="N679" s="277">
        <v>0</v>
      </c>
      <c r="O679" s="277">
        <v>0</v>
      </c>
      <c r="P679" s="277">
        <v>0</v>
      </c>
      <c r="Q679" s="277">
        <v>0</v>
      </c>
      <c r="R679" s="277">
        <v>0</v>
      </c>
      <c r="S679" s="277">
        <v>0</v>
      </c>
      <c r="T679" s="277">
        <v>0</v>
      </c>
      <c r="U679" s="277">
        <v>0</v>
      </c>
      <c r="V679" s="277">
        <v>0</v>
      </c>
      <c r="W679" s="279" t="e">
        <f t="shared" si="10"/>
        <v>#REF!</v>
      </c>
      <c r="X679" s="279" t="s">
        <v>21960</v>
      </c>
      <c r="Y6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9" s="279">
        <f>IF(MAX(tbl2020POS[[#This Row],[P]:[PR]])=tbl2020POS[[#This Row],[P]],1,0)</f>
        <v>1</v>
      </c>
      <c r="AA679" s="279">
        <f>IF(tbl2020POS[[#This Row],[QUALP]]=1,IF(tbl2020POS[[#This Row],[GS]]&gt;=GS_TO_QUALIFY,1,0),0)</f>
        <v>0</v>
      </c>
      <c r="AB679" s="279">
        <f>IF(tbl2020POS[[#This Row],[QUALP]]=1,IF(tbl2020POS[[#This Row],[G]]-tbl2020POS[[#This Row],[GS]]&gt;=RP_APP_TO_QUALIFY,1,0),0)</f>
        <v>0</v>
      </c>
      <c r="AC679" s="279" t="e">
        <f>IF(tbl2020POS[[#This Row],[C]]&gt;=GAMES_TO_QUALIFY,1,IF(tbl2020POS[[#This Row],[PRIMPOS]]="C",1,0))</f>
        <v>#REF!</v>
      </c>
      <c r="AD679" s="279" t="e">
        <f>IF(tbl2020POS[[#This Row],[1B]]&gt;=GAMES_TO_QUALIFY,1,IF(tbl2020POS[[#This Row],[PRIMPOS]]="1B",1,0))</f>
        <v>#REF!</v>
      </c>
      <c r="AE679" s="279" t="e">
        <f>IF(tbl2020POS[[#This Row],[2B]]&gt;=GAMES_TO_QUALIFY,1,IF(tbl2020POS[[#This Row],[PRIMPOS]]="2B",1,0))</f>
        <v>#REF!</v>
      </c>
      <c r="AF679" s="279" t="e">
        <f>IF(tbl2020POS[[#This Row],[3B]]&gt;=GAMES_TO_QUALIFY,1,IF(tbl2020POS[[#This Row],[PRIMPOS]]="3B",1,0))</f>
        <v>#REF!</v>
      </c>
      <c r="AG679" s="279" t="e">
        <f>IF(tbl2020POS[[#This Row],[SS]]&gt;=GAMES_TO_QUALIFY,1,IF(tbl2020POS[[#This Row],[PRIMPOS]]="SS",1,0))</f>
        <v>#REF!</v>
      </c>
      <c r="AH679" s="279" t="e">
        <f>IF(tbl2020POS[[#This Row],[LF]]&gt;=GAMES_TO_QUALIFY,1,0)</f>
        <v>#REF!</v>
      </c>
      <c r="AI679" s="279" t="e">
        <f>IF(tbl2020POS[[#This Row],[CF]]&gt;=GAMES_TO_QUALIFY,1,0)</f>
        <v>#REF!</v>
      </c>
      <c r="AJ679" s="279" t="e">
        <f>IF(tbl2020POS[[#This Row],[RF]]&gt;=GAMES_TO_QUALIFY,1,0)</f>
        <v>#REF!</v>
      </c>
      <c r="AK679" s="279" t="e">
        <f>IF(tbl2020POS[[#This Row],[OF]]&gt;=GAMES_TO_QUALIFY,1,IF(tbl2020POS[[#This Row],[PRIMPOS]]="OF",1,0))</f>
        <v>#REF!</v>
      </c>
      <c r="AL679" s="279" t="e">
        <f>IF(tbl2020POS[[#This Row],[DH]]&gt;=GAMES_TO_QUALIFY,1,IF(tbl2020POS[[#This Row],[PRIMPOS]]="DH",1,0))</f>
        <v>#REF!</v>
      </c>
      <c r="AM679" s="279" t="str" cm="1">
        <f t="array" aca="1" ref="AM6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9" s="280" t="str">
        <f>IFERROR(LEFT(tbl2020POS[[#This Row],[POSROUGH]],LEN(tbl2020POS[[#This Row],[POSROUGH]])-1),"")</f>
        <v/>
      </c>
      <c r="AP67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80" spans="1:42" x14ac:dyDescent="0.3">
      <c r="A680" s="277">
        <v>677</v>
      </c>
      <c r="B680" t="s">
        <v>21239</v>
      </c>
      <c r="C680" s="277">
        <v>25</v>
      </c>
      <c r="D680" s="278" t="s">
        <v>1372</v>
      </c>
      <c r="E680" s="277">
        <v>3</v>
      </c>
      <c r="F680" s="277">
        <v>12</v>
      </c>
      <c r="G680" s="277">
        <v>3</v>
      </c>
      <c r="H680" s="277">
        <v>0</v>
      </c>
      <c r="I680" s="277">
        <v>12</v>
      </c>
      <c r="J680" s="277">
        <v>12</v>
      </c>
      <c r="K680" s="277">
        <v>0</v>
      </c>
      <c r="L680" s="277">
        <v>0</v>
      </c>
      <c r="M680" s="277">
        <v>0</v>
      </c>
      <c r="N680" s="277">
        <v>0</v>
      </c>
      <c r="O680" s="277">
        <v>0</v>
      </c>
      <c r="P680" s="277">
        <v>0</v>
      </c>
      <c r="Q680" s="277">
        <v>0</v>
      </c>
      <c r="R680" s="277">
        <v>0</v>
      </c>
      <c r="S680" s="277">
        <v>0</v>
      </c>
      <c r="T680" s="277">
        <v>0</v>
      </c>
      <c r="U680" s="277">
        <v>0</v>
      </c>
      <c r="V680" s="277">
        <v>0</v>
      </c>
      <c r="W680" s="279" t="e">
        <f t="shared" si="10"/>
        <v>#REF!</v>
      </c>
      <c r="X680" s="279" t="s">
        <v>15251</v>
      </c>
      <c r="Y6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0" s="279">
        <f>IF(MAX(tbl2020POS[[#This Row],[P]:[PR]])=tbl2020POS[[#This Row],[P]],1,0)</f>
        <v>1</v>
      </c>
      <c r="AA680" s="279">
        <f>IF(tbl2020POS[[#This Row],[QUALP]]=1,IF(tbl2020POS[[#This Row],[GS]]&gt;=GS_TO_QUALIFY,1,0),0)</f>
        <v>0</v>
      </c>
      <c r="AB680" s="279">
        <f>IF(tbl2020POS[[#This Row],[QUALP]]=1,IF(tbl2020POS[[#This Row],[G]]-tbl2020POS[[#This Row],[GS]]&gt;=RP_APP_TO_QUALIFY,1,0),0)</f>
        <v>1</v>
      </c>
      <c r="AC680" s="279" t="e">
        <f>IF(tbl2020POS[[#This Row],[C]]&gt;=GAMES_TO_QUALIFY,1,IF(tbl2020POS[[#This Row],[PRIMPOS]]="C",1,0))</f>
        <v>#REF!</v>
      </c>
      <c r="AD680" s="279" t="e">
        <f>IF(tbl2020POS[[#This Row],[1B]]&gt;=GAMES_TO_QUALIFY,1,IF(tbl2020POS[[#This Row],[PRIMPOS]]="1B",1,0))</f>
        <v>#REF!</v>
      </c>
      <c r="AE680" s="279" t="e">
        <f>IF(tbl2020POS[[#This Row],[2B]]&gt;=GAMES_TO_QUALIFY,1,IF(tbl2020POS[[#This Row],[PRIMPOS]]="2B",1,0))</f>
        <v>#REF!</v>
      </c>
      <c r="AF680" s="279" t="e">
        <f>IF(tbl2020POS[[#This Row],[3B]]&gt;=GAMES_TO_QUALIFY,1,IF(tbl2020POS[[#This Row],[PRIMPOS]]="3B",1,0))</f>
        <v>#REF!</v>
      </c>
      <c r="AG680" s="279" t="e">
        <f>IF(tbl2020POS[[#This Row],[SS]]&gt;=GAMES_TO_QUALIFY,1,IF(tbl2020POS[[#This Row],[PRIMPOS]]="SS",1,0))</f>
        <v>#REF!</v>
      </c>
      <c r="AH680" s="279" t="e">
        <f>IF(tbl2020POS[[#This Row],[LF]]&gt;=GAMES_TO_QUALIFY,1,0)</f>
        <v>#REF!</v>
      </c>
      <c r="AI680" s="279" t="e">
        <f>IF(tbl2020POS[[#This Row],[CF]]&gt;=GAMES_TO_QUALIFY,1,0)</f>
        <v>#REF!</v>
      </c>
      <c r="AJ680" s="279" t="e">
        <f>IF(tbl2020POS[[#This Row],[RF]]&gt;=GAMES_TO_QUALIFY,1,0)</f>
        <v>#REF!</v>
      </c>
      <c r="AK680" s="279" t="e">
        <f>IF(tbl2020POS[[#This Row],[OF]]&gt;=GAMES_TO_QUALIFY,1,IF(tbl2020POS[[#This Row],[PRIMPOS]]="OF",1,0))</f>
        <v>#REF!</v>
      </c>
      <c r="AL680" s="279" t="e">
        <f>IF(tbl2020POS[[#This Row],[DH]]&gt;=GAMES_TO_QUALIFY,1,IF(tbl2020POS[[#This Row],[PRIMPOS]]="DH",1,0))</f>
        <v>#REF!</v>
      </c>
      <c r="AM680" s="279" t="str" cm="1">
        <f t="array" aca="1" ref="AM6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0" s="280" t="str">
        <f>IFERROR(LEFT(tbl2020POS[[#This Row],[POSROUGH]],LEN(tbl2020POS[[#This Row],[POSROUGH]])-1),"")</f>
        <v/>
      </c>
      <c r="AP68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81" spans="1:42" x14ac:dyDescent="0.3">
      <c r="A681" s="277">
        <v>678</v>
      </c>
      <c r="B681" t="s">
        <v>21240</v>
      </c>
      <c r="C681" s="277">
        <v>27</v>
      </c>
      <c r="D681" s="278" t="s">
        <v>1531</v>
      </c>
      <c r="E681" s="277">
        <v>4</v>
      </c>
      <c r="F681" s="277">
        <v>33</v>
      </c>
      <c r="G681" s="277">
        <v>16</v>
      </c>
      <c r="H681" s="277">
        <v>33</v>
      </c>
      <c r="I681" s="277">
        <v>25</v>
      </c>
      <c r="J681" s="277">
        <v>0</v>
      </c>
      <c r="K681" s="277">
        <v>0</v>
      </c>
      <c r="L681" s="277">
        <v>0</v>
      </c>
      <c r="M681" s="277">
        <v>0</v>
      </c>
      <c r="N681" s="277">
        <v>0</v>
      </c>
      <c r="O681" s="277">
        <v>0</v>
      </c>
      <c r="P681" s="277">
        <v>7</v>
      </c>
      <c r="Q681" s="277">
        <v>13</v>
      </c>
      <c r="R681" s="277">
        <v>6</v>
      </c>
      <c r="S681" s="277">
        <v>25</v>
      </c>
      <c r="T681" s="277">
        <v>4</v>
      </c>
      <c r="U681" s="277">
        <v>5</v>
      </c>
      <c r="V681" s="277">
        <v>8</v>
      </c>
      <c r="W681" s="279" t="e">
        <f t="shared" si="10"/>
        <v>#REF!</v>
      </c>
      <c r="X681" s="279" t="s">
        <v>16282</v>
      </c>
      <c r="Y6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81" s="279">
        <f>IF(MAX(tbl2020POS[[#This Row],[P]:[PR]])=tbl2020POS[[#This Row],[P]],1,0)</f>
        <v>0</v>
      </c>
      <c r="AA681" s="279">
        <f>IF(tbl2020POS[[#This Row],[QUALP]]=1,IF(tbl2020POS[[#This Row],[GS]]&gt;=GS_TO_QUALIFY,1,0),0)</f>
        <v>0</v>
      </c>
      <c r="AB681" s="279">
        <f>IF(tbl2020POS[[#This Row],[QUALP]]=1,IF(tbl2020POS[[#This Row],[G]]-tbl2020POS[[#This Row],[GS]]&gt;=RP_APP_TO_QUALIFY,1,0),0)</f>
        <v>0</v>
      </c>
      <c r="AC681" s="279" t="e">
        <f>IF(tbl2020POS[[#This Row],[C]]&gt;=GAMES_TO_QUALIFY,1,IF(tbl2020POS[[#This Row],[PRIMPOS]]="C",1,0))</f>
        <v>#REF!</v>
      </c>
      <c r="AD681" s="279" t="e">
        <f>IF(tbl2020POS[[#This Row],[1B]]&gt;=GAMES_TO_QUALIFY,1,IF(tbl2020POS[[#This Row],[PRIMPOS]]="1B",1,0))</f>
        <v>#REF!</v>
      </c>
      <c r="AE681" s="279" t="e">
        <f>IF(tbl2020POS[[#This Row],[2B]]&gt;=GAMES_TO_QUALIFY,1,IF(tbl2020POS[[#This Row],[PRIMPOS]]="2B",1,0))</f>
        <v>#REF!</v>
      </c>
      <c r="AF681" s="279" t="e">
        <f>IF(tbl2020POS[[#This Row],[3B]]&gt;=GAMES_TO_QUALIFY,1,IF(tbl2020POS[[#This Row],[PRIMPOS]]="3B",1,0))</f>
        <v>#REF!</v>
      </c>
      <c r="AG681" s="279" t="e">
        <f>IF(tbl2020POS[[#This Row],[SS]]&gt;=GAMES_TO_QUALIFY,1,IF(tbl2020POS[[#This Row],[PRIMPOS]]="SS",1,0))</f>
        <v>#REF!</v>
      </c>
      <c r="AH681" s="279" t="e">
        <f>IF(tbl2020POS[[#This Row],[LF]]&gt;=GAMES_TO_QUALIFY,1,0)</f>
        <v>#REF!</v>
      </c>
      <c r="AI681" s="279" t="e">
        <f>IF(tbl2020POS[[#This Row],[CF]]&gt;=GAMES_TO_QUALIFY,1,0)</f>
        <v>#REF!</v>
      </c>
      <c r="AJ681" s="279" t="e">
        <f>IF(tbl2020POS[[#This Row],[RF]]&gt;=GAMES_TO_QUALIFY,1,0)</f>
        <v>#REF!</v>
      </c>
      <c r="AK681" s="279" t="e">
        <f>IF(tbl2020POS[[#This Row],[OF]]&gt;=GAMES_TO_QUALIFY,1,IF(tbl2020POS[[#This Row],[PRIMPOS]]="OF",1,0))</f>
        <v>#REF!</v>
      </c>
      <c r="AL681" s="279" t="e">
        <f>IF(tbl2020POS[[#This Row],[DH]]&gt;=GAMES_TO_QUALIFY,1,IF(tbl2020POS[[#This Row],[PRIMPOS]]="DH",1,0))</f>
        <v>#REF!</v>
      </c>
      <c r="AM681" s="279" t="e" cm="1">
        <f t="array" aca="1" ref="AM6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1" s="280" t="str">
        <f>IFERROR(LEFT(tbl2020POS[[#This Row],[POSROUGH]],LEN(tbl2020POS[[#This Row],[POSROUGH]])-1),"")</f>
        <v/>
      </c>
      <c r="AP68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2" spans="1:42" x14ac:dyDescent="0.3">
      <c r="A682" s="277">
        <v>679</v>
      </c>
      <c r="B682" t="s">
        <v>21241</v>
      </c>
      <c r="C682" s="277">
        <v>26</v>
      </c>
      <c r="D682" s="278" t="s">
        <v>20584</v>
      </c>
      <c r="E682" s="277">
        <v>3</v>
      </c>
      <c r="F682" s="277">
        <v>7</v>
      </c>
      <c r="G682" s="277">
        <v>1</v>
      </c>
      <c r="H682" s="277">
        <v>0</v>
      </c>
      <c r="I682" s="277">
        <v>7</v>
      </c>
      <c r="J682" s="277">
        <v>7</v>
      </c>
      <c r="K682" s="277">
        <v>0</v>
      </c>
      <c r="L682" s="277">
        <v>0</v>
      </c>
      <c r="M682" s="277">
        <v>0</v>
      </c>
      <c r="N682" s="277">
        <v>0</v>
      </c>
      <c r="O682" s="277">
        <v>0</v>
      </c>
      <c r="P682" s="277">
        <v>0</v>
      </c>
      <c r="Q682" s="277">
        <v>0</v>
      </c>
      <c r="R682" s="277">
        <v>0</v>
      </c>
      <c r="S682" s="277">
        <v>0</v>
      </c>
      <c r="T682" s="277">
        <v>0</v>
      </c>
      <c r="U682" s="277">
        <v>0</v>
      </c>
      <c r="V682" s="277">
        <v>0</v>
      </c>
      <c r="W682" s="279" t="e">
        <f t="shared" si="10"/>
        <v>#REF!</v>
      </c>
      <c r="X682" s="279" t="s">
        <v>21961</v>
      </c>
      <c r="Y6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2" s="279">
        <f>IF(MAX(tbl2020POS[[#This Row],[P]:[PR]])=tbl2020POS[[#This Row],[P]],1,0)</f>
        <v>1</v>
      </c>
      <c r="AA682" s="279">
        <f>IF(tbl2020POS[[#This Row],[QUALP]]=1,IF(tbl2020POS[[#This Row],[GS]]&gt;=GS_TO_QUALIFY,1,0),0)</f>
        <v>0</v>
      </c>
      <c r="AB682" s="279">
        <f>IF(tbl2020POS[[#This Row],[QUALP]]=1,IF(tbl2020POS[[#This Row],[G]]-tbl2020POS[[#This Row],[GS]]&gt;=RP_APP_TO_QUALIFY,1,0),0)</f>
        <v>1</v>
      </c>
      <c r="AC682" s="279" t="e">
        <f>IF(tbl2020POS[[#This Row],[C]]&gt;=GAMES_TO_QUALIFY,1,IF(tbl2020POS[[#This Row],[PRIMPOS]]="C",1,0))</f>
        <v>#REF!</v>
      </c>
      <c r="AD682" s="279" t="e">
        <f>IF(tbl2020POS[[#This Row],[1B]]&gt;=GAMES_TO_QUALIFY,1,IF(tbl2020POS[[#This Row],[PRIMPOS]]="1B",1,0))</f>
        <v>#REF!</v>
      </c>
      <c r="AE682" s="279" t="e">
        <f>IF(tbl2020POS[[#This Row],[2B]]&gt;=GAMES_TO_QUALIFY,1,IF(tbl2020POS[[#This Row],[PRIMPOS]]="2B",1,0))</f>
        <v>#REF!</v>
      </c>
      <c r="AF682" s="279" t="e">
        <f>IF(tbl2020POS[[#This Row],[3B]]&gt;=GAMES_TO_QUALIFY,1,IF(tbl2020POS[[#This Row],[PRIMPOS]]="3B",1,0))</f>
        <v>#REF!</v>
      </c>
      <c r="AG682" s="279" t="e">
        <f>IF(tbl2020POS[[#This Row],[SS]]&gt;=GAMES_TO_QUALIFY,1,IF(tbl2020POS[[#This Row],[PRIMPOS]]="SS",1,0))</f>
        <v>#REF!</v>
      </c>
      <c r="AH682" s="279" t="e">
        <f>IF(tbl2020POS[[#This Row],[LF]]&gt;=GAMES_TO_QUALIFY,1,0)</f>
        <v>#REF!</v>
      </c>
      <c r="AI682" s="279" t="e">
        <f>IF(tbl2020POS[[#This Row],[CF]]&gt;=GAMES_TO_QUALIFY,1,0)</f>
        <v>#REF!</v>
      </c>
      <c r="AJ682" s="279" t="e">
        <f>IF(tbl2020POS[[#This Row],[RF]]&gt;=GAMES_TO_QUALIFY,1,0)</f>
        <v>#REF!</v>
      </c>
      <c r="AK682" s="279" t="e">
        <f>IF(tbl2020POS[[#This Row],[OF]]&gt;=GAMES_TO_QUALIFY,1,IF(tbl2020POS[[#This Row],[PRIMPOS]]="OF",1,0))</f>
        <v>#REF!</v>
      </c>
      <c r="AL682" s="279" t="e">
        <f>IF(tbl2020POS[[#This Row],[DH]]&gt;=GAMES_TO_QUALIFY,1,IF(tbl2020POS[[#This Row],[PRIMPOS]]="DH",1,0))</f>
        <v>#REF!</v>
      </c>
      <c r="AM682" s="279" t="str" cm="1">
        <f t="array" aca="1" ref="AM6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2" s="280" t="str">
        <f>IFERROR(LEFT(tbl2020POS[[#This Row],[POSROUGH]],LEN(tbl2020POS[[#This Row],[POSROUGH]])-1),"")</f>
        <v/>
      </c>
      <c r="AP68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83" spans="1:42" x14ac:dyDescent="0.3">
      <c r="A683" s="277">
        <v>680</v>
      </c>
      <c r="B683" t="s">
        <v>21242</v>
      </c>
      <c r="C683" s="277">
        <v>24</v>
      </c>
      <c r="D683" s="278" t="s">
        <v>1392</v>
      </c>
      <c r="E683" s="277">
        <v>2</v>
      </c>
      <c r="F683" s="277">
        <v>34</v>
      </c>
      <c r="G683" s="277">
        <v>31</v>
      </c>
      <c r="H683" s="277">
        <v>34</v>
      </c>
      <c r="I683" s="277">
        <v>33</v>
      </c>
      <c r="J683" s="277">
        <v>0</v>
      </c>
      <c r="K683" s="277">
        <v>0</v>
      </c>
      <c r="L683" s="277">
        <v>0</v>
      </c>
      <c r="M683" s="277">
        <v>32</v>
      </c>
      <c r="N683" s="277">
        <v>0</v>
      </c>
      <c r="O683" s="277">
        <v>0</v>
      </c>
      <c r="P683" s="277">
        <v>1</v>
      </c>
      <c r="Q683" s="277">
        <v>0</v>
      </c>
      <c r="R683" s="277">
        <v>0</v>
      </c>
      <c r="S683" s="277">
        <v>1</v>
      </c>
      <c r="T683" s="277">
        <v>1</v>
      </c>
      <c r="U683" s="277">
        <v>3</v>
      </c>
      <c r="V683" s="277">
        <v>0</v>
      </c>
      <c r="W683" s="279" t="e">
        <f t="shared" si="10"/>
        <v>#REF!</v>
      </c>
      <c r="X683" s="279" t="s">
        <v>16286</v>
      </c>
      <c r="Y6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83" s="279">
        <f>IF(MAX(tbl2020POS[[#This Row],[P]:[PR]])=tbl2020POS[[#This Row],[P]],1,0)</f>
        <v>0</v>
      </c>
      <c r="AA683" s="279">
        <f>IF(tbl2020POS[[#This Row],[QUALP]]=1,IF(tbl2020POS[[#This Row],[GS]]&gt;=GS_TO_QUALIFY,1,0),0)</f>
        <v>0</v>
      </c>
      <c r="AB683" s="279">
        <f>IF(tbl2020POS[[#This Row],[QUALP]]=1,IF(tbl2020POS[[#This Row],[G]]-tbl2020POS[[#This Row],[GS]]&gt;=RP_APP_TO_QUALIFY,1,0),0)</f>
        <v>0</v>
      </c>
      <c r="AC683" s="279" t="e">
        <f>IF(tbl2020POS[[#This Row],[C]]&gt;=GAMES_TO_QUALIFY,1,IF(tbl2020POS[[#This Row],[PRIMPOS]]="C",1,0))</f>
        <v>#REF!</v>
      </c>
      <c r="AD683" s="279" t="e">
        <f>IF(tbl2020POS[[#This Row],[1B]]&gt;=GAMES_TO_QUALIFY,1,IF(tbl2020POS[[#This Row],[PRIMPOS]]="1B",1,0))</f>
        <v>#REF!</v>
      </c>
      <c r="AE683" s="279" t="e">
        <f>IF(tbl2020POS[[#This Row],[2B]]&gt;=GAMES_TO_QUALIFY,1,IF(tbl2020POS[[#This Row],[PRIMPOS]]="2B",1,0))</f>
        <v>#REF!</v>
      </c>
      <c r="AF683" s="279" t="e">
        <f>IF(tbl2020POS[[#This Row],[3B]]&gt;=GAMES_TO_QUALIFY,1,IF(tbl2020POS[[#This Row],[PRIMPOS]]="3B",1,0))</f>
        <v>#REF!</v>
      </c>
      <c r="AG683" s="279" t="e">
        <f>IF(tbl2020POS[[#This Row],[SS]]&gt;=GAMES_TO_QUALIFY,1,IF(tbl2020POS[[#This Row],[PRIMPOS]]="SS",1,0))</f>
        <v>#REF!</v>
      </c>
      <c r="AH683" s="279" t="e">
        <f>IF(tbl2020POS[[#This Row],[LF]]&gt;=GAMES_TO_QUALIFY,1,0)</f>
        <v>#REF!</v>
      </c>
      <c r="AI683" s="279" t="e">
        <f>IF(tbl2020POS[[#This Row],[CF]]&gt;=GAMES_TO_QUALIFY,1,0)</f>
        <v>#REF!</v>
      </c>
      <c r="AJ683" s="279" t="e">
        <f>IF(tbl2020POS[[#This Row],[RF]]&gt;=GAMES_TO_QUALIFY,1,0)</f>
        <v>#REF!</v>
      </c>
      <c r="AK683" s="279" t="e">
        <f>IF(tbl2020POS[[#This Row],[OF]]&gt;=GAMES_TO_QUALIFY,1,IF(tbl2020POS[[#This Row],[PRIMPOS]]="OF",1,0))</f>
        <v>#REF!</v>
      </c>
      <c r="AL683" s="279" t="e">
        <f>IF(tbl2020POS[[#This Row],[DH]]&gt;=GAMES_TO_QUALIFY,1,IF(tbl2020POS[[#This Row],[PRIMPOS]]="DH",1,0))</f>
        <v>#REF!</v>
      </c>
      <c r="AM683" s="279" t="e" cm="1">
        <f t="array" aca="1" ref="AM6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3" s="280" t="str">
        <f>IFERROR(LEFT(tbl2020POS[[#This Row],[POSROUGH]],LEN(tbl2020POS[[#This Row],[POSROUGH]])-1),"")</f>
        <v/>
      </c>
      <c r="AP68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4" spans="1:42" x14ac:dyDescent="0.3">
      <c r="A684" s="277">
        <v>681</v>
      </c>
      <c r="B684" t="s">
        <v>21243</v>
      </c>
      <c r="C684" s="277">
        <v>34</v>
      </c>
      <c r="D684" s="278" t="s">
        <v>20607</v>
      </c>
      <c r="E684" s="277">
        <v>13</v>
      </c>
      <c r="F684" s="277">
        <v>53</v>
      </c>
      <c r="G684" s="277">
        <v>50</v>
      </c>
      <c r="H684" s="277">
        <v>53</v>
      </c>
      <c r="I684" s="277">
        <v>52</v>
      </c>
      <c r="J684" s="277">
        <v>0</v>
      </c>
      <c r="K684" s="277">
        <v>0</v>
      </c>
      <c r="L684" s="277">
        <v>0</v>
      </c>
      <c r="M684" s="277">
        <v>0</v>
      </c>
      <c r="N684" s="277">
        <v>52</v>
      </c>
      <c r="O684" s="277">
        <v>0</v>
      </c>
      <c r="P684" s="277">
        <v>0</v>
      </c>
      <c r="Q684" s="277">
        <v>0</v>
      </c>
      <c r="R684" s="277">
        <v>0</v>
      </c>
      <c r="S684" s="277">
        <v>0</v>
      </c>
      <c r="T684" s="277">
        <v>0</v>
      </c>
      <c r="U684" s="277">
        <v>1</v>
      </c>
      <c r="V684" s="277">
        <v>0</v>
      </c>
      <c r="W684" s="279" t="e">
        <f t="shared" si="10"/>
        <v>#REF!</v>
      </c>
      <c r="X684" s="279" t="s">
        <v>2489</v>
      </c>
      <c r="Y6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84" s="279">
        <f>IF(MAX(tbl2020POS[[#This Row],[P]:[PR]])=tbl2020POS[[#This Row],[P]],1,0)</f>
        <v>0</v>
      </c>
      <c r="AA684" s="279">
        <f>IF(tbl2020POS[[#This Row],[QUALP]]=1,IF(tbl2020POS[[#This Row],[GS]]&gt;=GS_TO_QUALIFY,1,0),0)</f>
        <v>0</v>
      </c>
      <c r="AB684" s="279">
        <f>IF(tbl2020POS[[#This Row],[QUALP]]=1,IF(tbl2020POS[[#This Row],[G]]-tbl2020POS[[#This Row],[GS]]&gt;=RP_APP_TO_QUALIFY,1,0),0)</f>
        <v>0</v>
      </c>
      <c r="AC684" s="279" t="e">
        <f>IF(tbl2020POS[[#This Row],[C]]&gt;=GAMES_TO_QUALIFY,1,IF(tbl2020POS[[#This Row],[PRIMPOS]]="C",1,0))</f>
        <v>#REF!</v>
      </c>
      <c r="AD684" s="279" t="e">
        <f>IF(tbl2020POS[[#This Row],[1B]]&gt;=GAMES_TO_QUALIFY,1,IF(tbl2020POS[[#This Row],[PRIMPOS]]="1B",1,0))</f>
        <v>#REF!</v>
      </c>
      <c r="AE684" s="279" t="e">
        <f>IF(tbl2020POS[[#This Row],[2B]]&gt;=GAMES_TO_QUALIFY,1,IF(tbl2020POS[[#This Row],[PRIMPOS]]="2B",1,0))</f>
        <v>#REF!</v>
      </c>
      <c r="AF684" s="279" t="e">
        <f>IF(tbl2020POS[[#This Row],[3B]]&gt;=GAMES_TO_QUALIFY,1,IF(tbl2020POS[[#This Row],[PRIMPOS]]="3B",1,0))</f>
        <v>#REF!</v>
      </c>
      <c r="AG684" s="279" t="e">
        <f>IF(tbl2020POS[[#This Row],[SS]]&gt;=GAMES_TO_QUALIFY,1,IF(tbl2020POS[[#This Row],[PRIMPOS]]="SS",1,0))</f>
        <v>#REF!</v>
      </c>
      <c r="AH684" s="279" t="e">
        <f>IF(tbl2020POS[[#This Row],[LF]]&gt;=GAMES_TO_QUALIFY,1,0)</f>
        <v>#REF!</v>
      </c>
      <c r="AI684" s="279" t="e">
        <f>IF(tbl2020POS[[#This Row],[CF]]&gt;=GAMES_TO_QUALIFY,1,0)</f>
        <v>#REF!</v>
      </c>
      <c r="AJ684" s="279" t="e">
        <f>IF(tbl2020POS[[#This Row],[RF]]&gt;=GAMES_TO_QUALIFY,1,0)</f>
        <v>#REF!</v>
      </c>
      <c r="AK684" s="279" t="e">
        <f>IF(tbl2020POS[[#This Row],[OF]]&gt;=GAMES_TO_QUALIFY,1,IF(tbl2020POS[[#This Row],[PRIMPOS]]="OF",1,0))</f>
        <v>#REF!</v>
      </c>
      <c r="AL684" s="279" t="e">
        <f>IF(tbl2020POS[[#This Row],[DH]]&gt;=GAMES_TO_QUALIFY,1,IF(tbl2020POS[[#This Row],[PRIMPOS]]="DH",1,0))</f>
        <v>#REF!</v>
      </c>
      <c r="AM684" s="279" t="e" cm="1">
        <f t="array" aca="1" ref="AM6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4" s="280" t="str">
        <f>IFERROR(LEFT(tbl2020POS[[#This Row],[POSROUGH]],LEN(tbl2020POS[[#This Row],[POSROUGH]])-1),"")</f>
        <v/>
      </c>
      <c r="AP68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5" spans="1:42" x14ac:dyDescent="0.3">
      <c r="A685" s="277">
        <v>682</v>
      </c>
      <c r="B685" t="s">
        <v>21244</v>
      </c>
      <c r="C685" s="277">
        <v>26</v>
      </c>
      <c r="D685" s="278" t="s">
        <v>1392</v>
      </c>
      <c r="E685" s="277">
        <v>2</v>
      </c>
      <c r="F685" s="277">
        <v>46</v>
      </c>
      <c r="G685" s="277">
        <v>38</v>
      </c>
      <c r="H685" s="277">
        <v>46</v>
      </c>
      <c r="I685" s="277">
        <v>30</v>
      </c>
      <c r="J685" s="277">
        <v>1</v>
      </c>
      <c r="K685" s="277">
        <v>0</v>
      </c>
      <c r="L685" s="277">
        <v>0</v>
      </c>
      <c r="M685" s="277">
        <v>0</v>
      </c>
      <c r="N685" s="277">
        <v>1</v>
      </c>
      <c r="O685" s="277">
        <v>0</v>
      </c>
      <c r="P685" s="277">
        <v>17</v>
      </c>
      <c r="Q685" s="277">
        <v>0</v>
      </c>
      <c r="R685" s="277">
        <v>12</v>
      </c>
      <c r="S685" s="277">
        <v>28</v>
      </c>
      <c r="T685" s="277">
        <v>17</v>
      </c>
      <c r="U685" s="277">
        <v>7</v>
      </c>
      <c r="V685" s="277">
        <v>0</v>
      </c>
      <c r="W685" s="279" t="e">
        <f t="shared" si="10"/>
        <v>#REF!</v>
      </c>
      <c r="X685" s="279" t="s">
        <v>16290</v>
      </c>
      <c r="Y6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85" s="279">
        <f>IF(MAX(tbl2020POS[[#This Row],[P]:[PR]])=tbl2020POS[[#This Row],[P]],1,0)</f>
        <v>0</v>
      </c>
      <c r="AA685" s="279">
        <f>IF(tbl2020POS[[#This Row],[QUALP]]=1,IF(tbl2020POS[[#This Row],[GS]]&gt;=GS_TO_QUALIFY,1,0),0)</f>
        <v>0</v>
      </c>
      <c r="AB685" s="279">
        <f>IF(tbl2020POS[[#This Row],[QUALP]]=1,IF(tbl2020POS[[#This Row],[G]]-tbl2020POS[[#This Row],[GS]]&gt;=RP_APP_TO_QUALIFY,1,0),0)</f>
        <v>0</v>
      </c>
      <c r="AC685" s="279" t="e">
        <f>IF(tbl2020POS[[#This Row],[C]]&gt;=GAMES_TO_QUALIFY,1,IF(tbl2020POS[[#This Row],[PRIMPOS]]="C",1,0))</f>
        <v>#REF!</v>
      </c>
      <c r="AD685" s="279" t="e">
        <f>IF(tbl2020POS[[#This Row],[1B]]&gt;=GAMES_TO_QUALIFY,1,IF(tbl2020POS[[#This Row],[PRIMPOS]]="1B",1,0))</f>
        <v>#REF!</v>
      </c>
      <c r="AE685" s="279" t="e">
        <f>IF(tbl2020POS[[#This Row],[2B]]&gt;=GAMES_TO_QUALIFY,1,IF(tbl2020POS[[#This Row],[PRIMPOS]]="2B",1,0))</f>
        <v>#REF!</v>
      </c>
      <c r="AF685" s="279" t="e">
        <f>IF(tbl2020POS[[#This Row],[3B]]&gt;=GAMES_TO_QUALIFY,1,IF(tbl2020POS[[#This Row],[PRIMPOS]]="3B",1,0))</f>
        <v>#REF!</v>
      </c>
      <c r="AG685" s="279" t="e">
        <f>IF(tbl2020POS[[#This Row],[SS]]&gt;=GAMES_TO_QUALIFY,1,IF(tbl2020POS[[#This Row],[PRIMPOS]]="SS",1,0))</f>
        <v>#REF!</v>
      </c>
      <c r="AH685" s="279" t="e">
        <f>IF(tbl2020POS[[#This Row],[LF]]&gt;=GAMES_TO_QUALIFY,1,0)</f>
        <v>#REF!</v>
      </c>
      <c r="AI685" s="279" t="e">
        <f>IF(tbl2020POS[[#This Row],[CF]]&gt;=GAMES_TO_QUALIFY,1,0)</f>
        <v>#REF!</v>
      </c>
      <c r="AJ685" s="279" t="e">
        <f>IF(tbl2020POS[[#This Row],[RF]]&gt;=GAMES_TO_QUALIFY,1,0)</f>
        <v>#REF!</v>
      </c>
      <c r="AK685" s="279" t="e">
        <f>IF(tbl2020POS[[#This Row],[OF]]&gt;=GAMES_TO_QUALIFY,1,IF(tbl2020POS[[#This Row],[PRIMPOS]]="OF",1,0))</f>
        <v>#REF!</v>
      </c>
      <c r="AL685" s="279" t="e">
        <f>IF(tbl2020POS[[#This Row],[DH]]&gt;=GAMES_TO_QUALIFY,1,IF(tbl2020POS[[#This Row],[PRIMPOS]]="DH",1,0))</f>
        <v>#REF!</v>
      </c>
      <c r="AM685" s="279" t="e" cm="1">
        <f t="array" aca="1" ref="AM6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5" s="280" t="str">
        <f>IFERROR(LEFT(tbl2020POS[[#This Row],[POSROUGH]],LEN(tbl2020POS[[#This Row],[POSROUGH]])-1),"")</f>
        <v/>
      </c>
      <c r="AP68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6" spans="1:42" x14ac:dyDescent="0.3">
      <c r="A686" s="277">
        <v>683</v>
      </c>
      <c r="B686" t="s">
        <v>21245</v>
      </c>
      <c r="C686" s="277">
        <v>27</v>
      </c>
      <c r="D686" s="278" t="s">
        <v>20584</v>
      </c>
      <c r="E686" s="277">
        <v>5</v>
      </c>
      <c r="F686" s="277">
        <v>10</v>
      </c>
      <c r="G686" s="277">
        <v>6</v>
      </c>
      <c r="H686" s="277">
        <v>0</v>
      </c>
      <c r="I686" s="277">
        <v>10</v>
      </c>
      <c r="J686" s="277">
        <v>10</v>
      </c>
      <c r="K686" s="277">
        <v>0</v>
      </c>
      <c r="L686" s="277">
        <v>0</v>
      </c>
      <c r="M686" s="277">
        <v>0</v>
      </c>
      <c r="N686" s="277">
        <v>0</v>
      </c>
      <c r="O686" s="277">
        <v>0</v>
      </c>
      <c r="P686" s="277">
        <v>0</v>
      </c>
      <c r="Q686" s="277">
        <v>0</v>
      </c>
      <c r="R686" s="277">
        <v>0</v>
      </c>
      <c r="S686" s="277">
        <v>0</v>
      </c>
      <c r="T686" s="277">
        <v>0</v>
      </c>
      <c r="U686" s="277">
        <v>0</v>
      </c>
      <c r="V686" s="277">
        <v>0</v>
      </c>
      <c r="W686" s="279" t="e">
        <f t="shared" si="10"/>
        <v>#REF!</v>
      </c>
      <c r="X686" s="279" t="s">
        <v>14824</v>
      </c>
      <c r="Y6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6" s="279">
        <f>IF(MAX(tbl2020POS[[#This Row],[P]:[PR]])=tbl2020POS[[#This Row],[P]],1,0)</f>
        <v>1</v>
      </c>
      <c r="AA686" s="279">
        <f>IF(tbl2020POS[[#This Row],[QUALP]]=1,IF(tbl2020POS[[#This Row],[GS]]&gt;=GS_TO_QUALIFY,1,0),0)</f>
        <v>0</v>
      </c>
      <c r="AB686" s="279">
        <f>IF(tbl2020POS[[#This Row],[QUALP]]=1,IF(tbl2020POS[[#This Row],[G]]-tbl2020POS[[#This Row],[GS]]&gt;=RP_APP_TO_QUALIFY,1,0),0)</f>
        <v>0</v>
      </c>
      <c r="AC686" s="279" t="e">
        <f>IF(tbl2020POS[[#This Row],[C]]&gt;=GAMES_TO_QUALIFY,1,IF(tbl2020POS[[#This Row],[PRIMPOS]]="C",1,0))</f>
        <v>#REF!</v>
      </c>
      <c r="AD686" s="279" t="e">
        <f>IF(tbl2020POS[[#This Row],[1B]]&gt;=GAMES_TO_QUALIFY,1,IF(tbl2020POS[[#This Row],[PRIMPOS]]="1B",1,0))</f>
        <v>#REF!</v>
      </c>
      <c r="AE686" s="279" t="e">
        <f>IF(tbl2020POS[[#This Row],[2B]]&gt;=GAMES_TO_QUALIFY,1,IF(tbl2020POS[[#This Row],[PRIMPOS]]="2B",1,0))</f>
        <v>#REF!</v>
      </c>
      <c r="AF686" s="279" t="e">
        <f>IF(tbl2020POS[[#This Row],[3B]]&gt;=GAMES_TO_QUALIFY,1,IF(tbl2020POS[[#This Row],[PRIMPOS]]="3B",1,0))</f>
        <v>#REF!</v>
      </c>
      <c r="AG686" s="279" t="e">
        <f>IF(tbl2020POS[[#This Row],[SS]]&gt;=GAMES_TO_QUALIFY,1,IF(tbl2020POS[[#This Row],[PRIMPOS]]="SS",1,0))</f>
        <v>#REF!</v>
      </c>
      <c r="AH686" s="279" t="e">
        <f>IF(tbl2020POS[[#This Row],[LF]]&gt;=GAMES_TO_QUALIFY,1,0)</f>
        <v>#REF!</v>
      </c>
      <c r="AI686" s="279" t="e">
        <f>IF(tbl2020POS[[#This Row],[CF]]&gt;=GAMES_TO_QUALIFY,1,0)</f>
        <v>#REF!</v>
      </c>
      <c r="AJ686" s="279" t="e">
        <f>IF(tbl2020POS[[#This Row],[RF]]&gt;=GAMES_TO_QUALIFY,1,0)</f>
        <v>#REF!</v>
      </c>
      <c r="AK686" s="279" t="e">
        <f>IF(tbl2020POS[[#This Row],[OF]]&gt;=GAMES_TO_QUALIFY,1,IF(tbl2020POS[[#This Row],[PRIMPOS]]="OF",1,0))</f>
        <v>#REF!</v>
      </c>
      <c r="AL686" s="279" t="e">
        <f>IF(tbl2020POS[[#This Row],[DH]]&gt;=GAMES_TO_QUALIFY,1,IF(tbl2020POS[[#This Row],[PRIMPOS]]="DH",1,0))</f>
        <v>#REF!</v>
      </c>
      <c r="AM686" s="279" t="str" cm="1">
        <f t="array" aca="1" ref="AM6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6" s="280" t="str">
        <f>IFERROR(LEFT(tbl2020POS[[#This Row],[POSROUGH]],LEN(tbl2020POS[[#This Row],[POSROUGH]])-1),"")</f>
        <v/>
      </c>
      <c r="AP68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87" spans="1:42" x14ac:dyDescent="0.3">
      <c r="A687" s="277">
        <v>684</v>
      </c>
      <c r="B687" t="s">
        <v>21246</v>
      </c>
      <c r="C687" s="277">
        <v>25</v>
      </c>
      <c r="D687" s="278" t="s">
        <v>20567</v>
      </c>
      <c r="E687" s="277">
        <v>2</v>
      </c>
      <c r="F687" s="277">
        <v>56</v>
      </c>
      <c r="G687" s="277">
        <v>51</v>
      </c>
      <c r="H687" s="277">
        <v>56</v>
      </c>
      <c r="I687" s="277">
        <v>55</v>
      </c>
      <c r="J687" s="277">
        <v>0</v>
      </c>
      <c r="K687" s="277">
        <v>0</v>
      </c>
      <c r="L687" s="277">
        <v>0</v>
      </c>
      <c r="M687" s="277">
        <v>53</v>
      </c>
      <c r="N687" s="277">
        <v>2</v>
      </c>
      <c r="O687" s="277">
        <v>4</v>
      </c>
      <c r="P687" s="277">
        <v>0</v>
      </c>
      <c r="Q687" s="277">
        <v>0</v>
      </c>
      <c r="R687" s="277">
        <v>0</v>
      </c>
      <c r="S687" s="277">
        <v>0</v>
      </c>
      <c r="T687" s="277">
        <v>0</v>
      </c>
      <c r="U687" s="277">
        <v>2</v>
      </c>
      <c r="V687" s="277">
        <v>0</v>
      </c>
      <c r="W687" s="279" t="e">
        <f t="shared" si="10"/>
        <v>#REF!</v>
      </c>
      <c r="X687" s="279" t="s">
        <v>16296</v>
      </c>
      <c r="Y6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87" s="279">
        <f>IF(MAX(tbl2020POS[[#This Row],[P]:[PR]])=tbl2020POS[[#This Row],[P]],1,0)</f>
        <v>0</v>
      </c>
      <c r="AA687" s="279">
        <f>IF(tbl2020POS[[#This Row],[QUALP]]=1,IF(tbl2020POS[[#This Row],[GS]]&gt;=GS_TO_QUALIFY,1,0),0)</f>
        <v>0</v>
      </c>
      <c r="AB687" s="279">
        <f>IF(tbl2020POS[[#This Row],[QUALP]]=1,IF(tbl2020POS[[#This Row],[G]]-tbl2020POS[[#This Row],[GS]]&gt;=RP_APP_TO_QUALIFY,1,0),0)</f>
        <v>0</v>
      </c>
      <c r="AC687" s="279" t="e">
        <f>IF(tbl2020POS[[#This Row],[C]]&gt;=GAMES_TO_QUALIFY,1,IF(tbl2020POS[[#This Row],[PRIMPOS]]="C",1,0))</f>
        <v>#REF!</v>
      </c>
      <c r="AD687" s="279" t="e">
        <f>IF(tbl2020POS[[#This Row],[1B]]&gt;=GAMES_TO_QUALIFY,1,IF(tbl2020POS[[#This Row],[PRIMPOS]]="1B",1,0))</f>
        <v>#REF!</v>
      </c>
      <c r="AE687" s="279" t="e">
        <f>IF(tbl2020POS[[#This Row],[2B]]&gt;=GAMES_TO_QUALIFY,1,IF(tbl2020POS[[#This Row],[PRIMPOS]]="2B",1,0))</f>
        <v>#REF!</v>
      </c>
      <c r="AF687" s="279" t="e">
        <f>IF(tbl2020POS[[#This Row],[3B]]&gt;=GAMES_TO_QUALIFY,1,IF(tbl2020POS[[#This Row],[PRIMPOS]]="3B",1,0))</f>
        <v>#REF!</v>
      </c>
      <c r="AG687" s="279" t="e">
        <f>IF(tbl2020POS[[#This Row],[SS]]&gt;=GAMES_TO_QUALIFY,1,IF(tbl2020POS[[#This Row],[PRIMPOS]]="SS",1,0))</f>
        <v>#REF!</v>
      </c>
      <c r="AH687" s="279" t="e">
        <f>IF(tbl2020POS[[#This Row],[LF]]&gt;=GAMES_TO_QUALIFY,1,0)</f>
        <v>#REF!</v>
      </c>
      <c r="AI687" s="279" t="e">
        <f>IF(tbl2020POS[[#This Row],[CF]]&gt;=GAMES_TO_QUALIFY,1,0)</f>
        <v>#REF!</v>
      </c>
      <c r="AJ687" s="279" t="e">
        <f>IF(tbl2020POS[[#This Row],[RF]]&gt;=GAMES_TO_QUALIFY,1,0)</f>
        <v>#REF!</v>
      </c>
      <c r="AK687" s="279" t="e">
        <f>IF(tbl2020POS[[#This Row],[OF]]&gt;=GAMES_TO_QUALIFY,1,IF(tbl2020POS[[#This Row],[PRIMPOS]]="OF",1,0))</f>
        <v>#REF!</v>
      </c>
      <c r="AL687" s="279" t="e">
        <f>IF(tbl2020POS[[#This Row],[DH]]&gt;=GAMES_TO_QUALIFY,1,IF(tbl2020POS[[#This Row],[PRIMPOS]]="DH",1,0))</f>
        <v>#REF!</v>
      </c>
      <c r="AM687" s="279" t="e" cm="1">
        <f t="array" aca="1" ref="AM6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7" s="280" t="str">
        <f>IFERROR(LEFT(tbl2020POS[[#This Row],[POSROUGH]],LEN(tbl2020POS[[#This Row],[POSROUGH]])-1),"")</f>
        <v/>
      </c>
      <c r="AP68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8" spans="1:42" x14ac:dyDescent="0.3">
      <c r="A688" s="277">
        <v>685</v>
      </c>
      <c r="B688" t="s">
        <v>21247</v>
      </c>
      <c r="C688" s="277">
        <v>24</v>
      </c>
      <c r="D688" s="278" t="s">
        <v>1413</v>
      </c>
      <c r="E688" s="277">
        <v>3</v>
      </c>
      <c r="F688" s="277">
        <v>11</v>
      </c>
      <c r="G688" s="277">
        <v>11</v>
      </c>
      <c r="H688" s="277">
        <v>0</v>
      </c>
      <c r="I688" s="277">
        <v>11</v>
      </c>
      <c r="J688" s="277">
        <v>11</v>
      </c>
      <c r="K688" s="277">
        <v>0</v>
      </c>
      <c r="L688" s="277">
        <v>0</v>
      </c>
      <c r="M688" s="277">
        <v>0</v>
      </c>
      <c r="N688" s="277">
        <v>0</v>
      </c>
      <c r="O688" s="277">
        <v>0</v>
      </c>
      <c r="P688" s="277">
        <v>0</v>
      </c>
      <c r="Q688" s="277">
        <v>0</v>
      </c>
      <c r="R688" s="277">
        <v>0</v>
      </c>
      <c r="S688" s="277">
        <v>0</v>
      </c>
      <c r="T688" s="277">
        <v>0</v>
      </c>
      <c r="U688" s="277">
        <v>0</v>
      </c>
      <c r="V688" s="277">
        <v>0</v>
      </c>
      <c r="W688" s="279" t="e">
        <f t="shared" si="10"/>
        <v>#REF!</v>
      </c>
      <c r="X688" s="279" t="s">
        <v>15255</v>
      </c>
      <c r="Y6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8" s="279">
        <f>IF(MAX(tbl2020POS[[#This Row],[P]:[PR]])=tbl2020POS[[#This Row],[P]],1,0)</f>
        <v>1</v>
      </c>
      <c r="AA688" s="279">
        <f>IF(tbl2020POS[[#This Row],[QUALP]]=1,IF(tbl2020POS[[#This Row],[GS]]&gt;=GS_TO_QUALIFY,1,0),0)</f>
        <v>1</v>
      </c>
      <c r="AB688" s="279">
        <f>IF(tbl2020POS[[#This Row],[QUALP]]=1,IF(tbl2020POS[[#This Row],[G]]-tbl2020POS[[#This Row],[GS]]&gt;=RP_APP_TO_QUALIFY,1,0),0)</f>
        <v>0</v>
      </c>
      <c r="AC688" s="279" t="e">
        <f>IF(tbl2020POS[[#This Row],[C]]&gt;=GAMES_TO_QUALIFY,1,IF(tbl2020POS[[#This Row],[PRIMPOS]]="C",1,0))</f>
        <v>#REF!</v>
      </c>
      <c r="AD688" s="279" t="e">
        <f>IF(tbl2020POS[[#This Row],[1B]]&gt;=GAMES_TO_QUALIFY,1,IF(tbl2020POS[[#This Row],[PRIMPOS]]="1B",1,0))</f>
        <v>#REF!</v>
      </c>
      <c r="AE688" s="279" t="e">
        <f>IF(tbl2020POS[[#This Row],[2B]]&gt;=GAMES_TO_QUALIFY,1,IF(tbl2020POS[[#This Row],[PRIMPOS]]="2B",1,0))</f>
        <v>#REF!</v>
      </c>
      <c r="AF688" s="279" t="e">
        <f>IF(tbl2020POS[[#This Row],[3B]]&gt;=GAMES_TO_QUALIFY,1,IF(tbl2020POS[[#This Row],[PRIMPOS]]="3B",1,0))</f>
        <v>#REF!</v>
      </c>
      <c r="AG688" s="279" t="e">
        <f>IF(tbl2020POS[[#This Row],[SS]]&gt;=GAMES_TO_QUALIFY,1,IF(tbl2020POS[[#This Row],[PRIMPOS]]="SS",1,0))</f>
        <v>#REF!</v>
      </c>
      <c r="AH688" s="279" t="e">
        <f>IF(tbl2020POS[[#This Row],[LF]]&gt;=GAMES_TO_QUALIFY,1,0)</f>
        <v>#REF!</v>
      </c>
      <c r="AI688" s="279" t="e">
        <f>IF(tbl2020POS[[#This Row],[CF]]&gt;=GAMES_TO_QUALIFY,1,0)</f>
        <v>#REF!</v>
      </c>
      <c r="AJ688" s="279" t="e">
        <f>IF(tbl2020POS[[#This Row],[RF]]&gt;=GAMES_TO_QUALIFY,1,0)</f>
        <v>#REF!</v>
      </c>
      <c r="AK688" s="279" t="e">
        <f>IF(tbl2020POS[[#This Row],[OF]]&gt;=GAMES_TO_QUALIFY,1,IF(tbl2020POS[[#This Row],[PRIMPOS]]="OF",1,0))</f>
        <v>#REF!</v>
      </c>
      <c r="AL688" s="279" t="e">
        <f>IF(tbl2020POS[[#This Row],[DH]]&gt;=GAMES_TO_QUALIFY,1,IF(tbl2020POS[[#This Row],[PRIMPOS]]="DH",1,0))</f>
        <v>#REF!</v>
      </c>
      <c r="AM688" s="279" t="str" cm="1">
        <f t="array" aca="1" ref="AM6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8" s="280" t="str">
        <f>IFERROR(LEFT(tbl2020POS[[#This Row],[POSROUGH]],LEN(tbl2020POS[[#This Row],[POSROUGH]])-1),"")</f>
        <v/>
      </c>
      <c r="AP68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89" spans="1:42" x14ac:dyDescent="0.3">
      <c r="A689" s="277">
        <v>686</v>
      </c>
      <c r="B689" t="s">
        <v>21248</v>
      </c>
      <c r="C689" s="277">
        <v>26</v>
      </c>
      <c r="D689" s="278" t="s">
        <v>1464</v>
      </c>
      <c r="E689" s="277">
        <v>5</v>
      </c>
      <c r="F689" s="277">
        <v>8</v>
      </c>
      <c r="G689" s="277">
        <v>8</v>
      </c>
      <c r="H689" s="277">
        <v>0</v>
      </c>
      <c r="I689" s="277">
        <v>8</v>
      </c>
      <c r="J689" s="277">
        <v>8</v>
      </c>
      <c r="K689" s="277">
        <v>0</v>
      </c>
      <c r="L689" s="277">
        <v>0</v>
      </c>
      <c r="M689" s="277">
        <v>0</v>
      </c>
      <c r="N689" s="277">
        <v>0</v>
      </c>
      <c r="O689" s="277">
        <v>0</v>
      </c>
      <c r="P689" s="277">
        <v>0</v>
      </c>
      <c r="Q689" s="277">
        <v>0</v>
      </c>
      <c r="R689" s="277">
        <v>0</v>
      </c>
      <c r="S689" s="277">
        <v>0</v>
      </c>
      <c r="T689" s="277">
        <v>0</v>
      </c>
      <c r="U689" s="277">
        <v>0</v>
      </c>
      <c r="V689" s="277">
        <v>0</v>
      </c>
      <c r="W689" s="279" t="e">
        <f t="shared" si="10"/>
        <v>#REF!</v>
      </c>
      <c r="X689" s="279" t="s">
        <v>12616</v>
      </c>
      <c r="Y6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9" s="279">
        <f>IF(MAX(tbl2020POS[[#This Row],[P]:[PR]])=tbl2020POS[[#This Row],[P]],1,0)</f>
        <v>1</v>
      </c>
      <c r="AA689" s="279">
        <f>IF(tbl2020POS[[#This Row],[QUALP]]=1,IF(tbl2020POS[[#This Row],[GS]]&gt;=GS_TO_QUALIFY,1,0),0)</f>
        <v>0</v>
      </c>
      <c r="AB689" s="279">
        <f>IF(tbl2020POS[[#This Row],[QUALP]]=1,IF(tbl2020POS[[#This Row],[G]]-tbl2020POS[[#This Row],[GS]]&gt;=RP_APP_TO_QUALIFY,1,0),0)</f>
        <v>0</v>
      </c>
      <c r="AC689" s="279" t="e">
        <f>IF(tbl2020POS[[#This Row],[C]]&gt;=GAMES_TO_QUALIFY,1,IF(tbl2020POS[[#This Row],[PRIMPOS]]="C",1,0))</f>
        <v>#REF!</v>
      </c>
      <c r="AD689" s="279" t="e">
        <f>IF(tbl2020POS[[#This Row],[1B]]&gt;=GAMES_TO_QUALIFY,1,IF(tbl2020POS[[#This Row],[PRIMPOS]]="1B",1,0))</f>
        <v>#REF!</v>
      </c>
      <c r="AE689" s="279" t="e">
        <f>IF(tbl2020POS[[#This Row],[2B]]&gt;=GAMES_TO_QUALIFY,1,IF(tbl2020POS[[#This Row],[PRIMPOS]]="2B",1,0))</f>
        <v>#REF!</v>
      </c>
      <c r="AF689" s="279" t="e">
        <f>IF(tbl2020POS[[#This Row],[3B]]&gt;=GAMES_TO_QUALIFY,1,IF(tbl2020POS[[#This Row],[PRIMPOS]]="3B",1,0))</f>
        <v>#REF!</v>
      </c>
      <c r="AG689" s="279" t="e">
        <f>IF(tbl2020POS[[#This Row],[SS]]&gt;=GAMES_TO_QUALIFY,1,IF(tbl2020POS[[#This Row],[PRIMPOS]]="SS",1,0))</f>
        <v>#REF!</v>
      </c>
      <c r="AH689" s="279" t="e">
        <f>IF(tbl2020POS[[#This Row],[LF]]&gt;=GAMES_TO_QUALIFY,1,0)</f>
        <v>#REF!</v>
      </c>
      <c r="AI689" s="279" t="e">
        <f>IF(tbl2020POS[[#This Row],[CF]]&gt;=GAMES_TO_QUALIFY,1,0)</f>
        <v>#REF!</v>
      </c>
      <c r="AJ689" s="279" t="e">
        <f>IF(tbl2020POS[[#This Row],[RF]]&gt;=GAMES_TO_QUALIFY,1,0)</f>
        <v>#REF!</v>
      </c>
      <c r="AK689" s="279" t="e">
        <f>IF(tbl2020POS[[#This Row],[OF]]&gt;=GAMES_TO_QUALIFY,1,IF(tbl2020POS[[#This Row],[PRIMPOS]]="OF",1,0))</f>
        <v>#REF!</v>
      </c>
      <c r="AL689" s="279" t="e">
        <f>IF(tbl2020POS[[#This Row],[DH]]&gt;=GAMES_TO_QUALIFY,1,IF(tbl2020POS[[#This Row],[PRIMPOS]]="DH",1,0))</f>
        <v>#REF!</v>
      </c>
      <c r="AM689" s="279" t="str" cm="1">
        <f t="array" aca="1" ref="AM6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9" s="280" t="str">
        <f>IFERROR(LEFT(tbl2020POS[[#This Row],[POSROUGH]],LEN(tbl2020POS[[#This Row],[POSROUGH]])-1),"")</f>
        <v/>
      </c>
      <c r="AP68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90" spans="1:42" x14ac:dyDescent="0.3">
      <c r="A690" s="277">
        <v>687</v>
      </c>
      <c r="B690" t="s">
        <v>21249</v>
      </c>
      <c r="C690" s="277">
        <v>27</v>
      </c>
      <c r="D690" s="278" t="s">
        <v>1531</v>
      </c>
      <c r="E690" s="277">
        <v>3</v>
      </c>
      <c r="F690" s="277">
        <v>20</v>
      </c>
      <c r="G690" s="277">
        <v>0</v>
      </c>
      <c r="H690" s="277">
        <v>0</v>
      </c>
      <c r="I690" s="277">
        <v>20</v>
      </c>
      <c r="J690" s="277">
        <v>20</v>
      </c>
      <c r="K690" s="277">
        <v>0</v>
      </c>
      <c r="L690" s="277">
        <v>0</v>
      </c>
      <c r="M690" s="277">
        <v>0</v>
      </c>
      <c r="N690" s="277">
        <v>0</v>
      </c>
      <c r="O690" s="277">
        <v>0</v>
      </c>
      <c r="P690" s="277">
        <v>0</v>
      </c>
      <c r="Q690" s="277">
        <v>0</v>
      </c>
      <c r="R690" s="277">
        <v>0</v>
      </c>
      <c r="S690" s="277">
        <v>0</v>
      </c>
      <c r="T690" s="277">
        <v>0</v>
      </c>
      <c r="U690" s="277">
        <v>0</v>
      </c>
      <c r="V690" s="277">
        <v>0</v>
      </c>
      <c r="W690" s="279" t="e">
        <f t="shared" si="10"/>
        <v>#REF!</v>
      </c>
      <c r="X690" s="279" t="s">
        <v>16305</v>
      </c>
      <c r="Y6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0" s="279">
        <f>IF(MAX(tbl2020POS[[#This Row],[P]:[PR]])=tbl2020POS[[#This Row],[P]],1,0)</f>
        <v>1</v>
      </c>
      <c r="AA690" s="279">
        <f>IF(tbl2020POS[[#This Row],[QUALP]]=1,IF(tbl2020POS[[#This Row],[GS]]&gt;=GS_TO_QUALIFY,1,0),0)</f>
        <v>0</v>
      </c>
      <c r="AB690" s="279">
        <f>IF(tbl2020POS[[#This Row],[QUALP]]=1,IF(tbl2020POS[[#This Row],[G]]-tbl2020POS[[#This Row],[GS]]&gt;=RP_APP_TO_QUALIFY,1,0),0)</f>
        <v>1</v>
      </c>
      <c r="AC690" s="279" t="e">
        <f>IF(tbl2020POS[[#This Row],[C]]&gt;=GAMES_TO_QUALIFY,1,IF(tbl2020POS[[#This Row],[PRIMPOS]]="C",1,0))</f>
        <v>#REF!</v>
      </c>
      <c r="AD690" s="279" t="e">
        <f>IF(tbl2020POS[[#This Row],[1B]]&gt;=GAMES_TO_QUALIFY,1,IF(tbl2020POS[[#This Row],[PRIMPOS]]="1B",1,0))</f>
        <v>#REF!</v>
      </c>
      <c r="AE690" s="279" t="e">
        <f>IF(tbl2020POS[[#This Row],[2B]]&gt;=GAMES_TO_QUALIFY,1,IF(tbl2020POS[[#This Row],[PRIMPOS]]="2B",1,0))</f>
        <v>#REF!</v>
      </c>
      <c r="AF690" s="279" t="e">
        <f>IF(tbl2020POS[[#This Row],[3B]]&gt;=GAMES_TO_QUALIFY,1,IF(tbl2020POS[[#This Row],[PRIMPOS]]="3B",1,0))</f>
        <v>#REF!</v>
      </c>
      <c r="AG690" s="279" t="e">
        <f>IF(tbl2020POS[[#This Row],[SS]]&gt;=GAMES_TO_QUALIFY,1,IF(tbl2020POS[[#This Row],[PRIMPOS]]="SS",1,0))</f>
        <v>#REF!</v>
      </c>
      <c r="AH690" s="279" t="e">
        <f>IF(tbl2020POS[[#This Row],[LF]]&gt;=GAMES_TO_QUALIFY,1,0)</f>
        <v>#REF!</v>
      </c>
      <c r="AI690" s="279" t="e">
        <f>IF(tbl2020POS[[#This Row],[CF]]&gt;=GAMES_TO_QUALIFY,1,0)</f>
        <v>#REF!</v>
      </c>
      <c r="AJ690" s="279" t="e">
        <f>IF(tbl2020POS[[#This Row],[RF]]&gt;=GAMES_TO_QUALIFY,1,0)</f>
        <v>#REF!</v>
      </c>
      <c r="AK690" s="279" t="e">
        <f>IF(tbl2020POS[[#This Row],[OF]]&gt;=GAMES_TO_QUALIFY,1,IF(tbl2020POS[[#This Row],[PRIMPOS]]="OF",1,0))</f>
        <v>#REF!</v>
      </c>
      <c r="AL690" s="279" t="e">
        <f>IF(tbl2020POS[[#This Row],[DH]]&gt;=GAMES_TO_QUALIFY,1,IF(tbl2020POS[[#This Row],[PRIMPOS]]="DH",1,0))</f>
        <v>#REF!</v>
      </c>
      <c r="AM690" s="279" t="str" cm="1">
        <f t="array" aca="1" ref="AM6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0" s="280" t="str">
        <f>IFERROR(LEFT(tbl2020POS[[#This Row],[POSROUGH]],LEN(tbl2020POS[[#This Row],[POSROUGH]])-1),"")</f>
        <v/>
      </c>
      <c r="AP69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1" spans="1:42" x14ac:dyDescent="0.3">
      <c r="A691" s="277">
        <v>688</v>
      </c>
      <c r="B691" t="s">
        <v>21250</v>
      </c>
      <c r="C691" s="277">
        <v>28</v>
      </c>
      <c r="D691" s="278" t="s">
        <v>1446</v>
      </c>
      <c r="E691" s="277">
        <v>6</v>
      </c>
      <c r="F691" s="277">
        <v>23</v>
      </c>
      <c r="G691" s="277">
        <v>2</v>
      </c>
      <c r="H691" s="277">
        <v>6</v>
      </c>
      <c r="I691" s="277">
        <v>21</v>
      </c>
      <c r="J691" s="277">
        <v>18</v>
      </c>
      <c r="K691" s="277">
        <v>0</v>
      </c>
      <c r="L691" s="277">
        <v>0</v>
      </c>
      <c r="M691" s="277">
        <v>0</v>
      </c>
      <c r="N691" s="277">
        <v>0</v>
      </c>
      <c r="O691" s="277">
        <v>0</v>
      </c>
      <c r="P691" s="277">
        <v>0</v>
      </c>
      <c r="Q691" s="277">
        <v>3</v>
      </c>
      <c r="R691" s="277">
        <v>0</v>
      </c>
      <c r="S691" s="277">
        <v>3</v>
      </c>
      <c r="T691" s="277">
        <v>0</v>
      </c>
      <c r="U691" s="277">
        <v>0</v>
      </c>
      <c r="V691" s="277">
        <v>4</v>
      </c>
      <c r="W691" s="279" t="e">
        <f t="shared" si="10"/>
        <v>#REF!</v>
      </c>
      <c r="X691" s="279" t="s">
        <v>8256</v>
      </c>
      <c r="Y6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1" s="279">
        <f>IF(MAX(tbl2020POS[[#This Row],[P]:[PR]])=tbl2020POS[[#This Row],[P]],1,0)</f>
        <v>1</v>
      </c>
      <c r="AA691" s="279">
        <f>IF(tbl2020POS[[#This Row],[QUALP]]=1,IF(tbl2020POS[[#This Row],[GS]]&gt;=GS_TO_QUALIFY,1,0),0)</f>
        <v>0</v>
      </c>
      <c r="AB691" s="279">
        <f>IF(tbl2020POS[[#This Row],[QUALP]]=1,IF(tbl2020POS[[#This Row],[G]]-tbl2020POS[[#This Row],[GS]]&gt;=RP_APP_TO_QUALIFY,1,0),0)</f>
        <v>1</v>
      </c>
      <c r="AC691" s="279" t="e">
        <f>IF(tbl2020POS[[#This Row],[C]]&gt;=GAMES_TO_QUALIFY,1,IF(tbl2020POS[[#This Row],[PRIMPOS]]="C",1,0))</f>
        <v>#REF!</v>
      </c>
      <c r="AD691" s="279" t="e">
        <f>IF(tbl2020POS[[#This Row],[1B]]&gt;=GAMES_TO_QUALIFY,1,IF(tbl2020POS[[#This Row],[PRIMPOS]]="1B",1,0))</f>
        <v>#REF!</v>
      </c>
      <c r="AE691" s="279" t="e">
        <f>IF(tbl2020POS[[#This Row],[2B]]&gt;=GAMES_TO_QUALIFY,1,IF(tbl2020POS[[#This Row],[PRIMPOS]]="2B",1,0))</f>
        <v>#REF!</v>
      </c>
      <c r="AF691" s="279" t="e">
        <f>IF(tbl2020POS[[#This Row],[3B]]&gt;=GAMES_TO_QUALIFY,1,IF(tbl2020POS[[#This Row],[PRIMPOS]]="3B",1,0))</f>
        <v>#REF!</v>
      </c>
      <c r="AG691" s="279" t="e">
        <f>IF(tbl2020POS[[#This Row],[SS]]&gt;=GAMES_TO_QUALIFY,1,IF(tbl2020POS[[#This Row],[PRIMPOS]]="SS",1,0))</f>
        <v>#REF!</v>
      </c>
      <c r="AH691" s="279" t="e">
        <f>IF(tbl2020POS[[#This Row],[LF]]&gt;=GAMES_TO_QUALIFY,1,0)</f>
        <v>#REF!</v>
      </c>
      <c r="AI691" s="279" t="e">
        <f>IF(tbl2020POS[[#This Row],[CF]]&gt;=GAMES_TO_QUALIFY,1,0)</f>
        <v>#REF!</v>
      </c>
      <c r="AJ691" s="279" t="e">
        <f>IF(tbl2020POS[[#This Row],[RF]]&gt;=GAMES_TO_QUALIFY,1,0)</f>
        <v>#REF!</v>
      </c>
      <c r="AK691" s="279" t="e">
        <f>IF(tbl2020POS[[#This Row],[OF]]&gt;=GAMES_TO_QUALIFY,1,IF(tbl2020POS[[#This Row],[PRIMPOS]]="OF",1,0))</f>
        <v>#REF!</v>
      </c>
      <c r="AL691" s="279" t="e">
        <f>IF(tbl2020POS[[#This Row],[DH]]&gt;=GAMES_TO_QUALIFY,1,IF(tbl2020POS[[#This Row],[PRIMPOS]]="DH",1,0))</f>
        <v>#REF!</v>
      </c>
      <c r="AM691" s="279" t="str" cm="1">
        <f t="array" aca="1" ref="AM6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1" s="280" t="str">
        <f>IFERROR(LEFT(tbl2020POS[[#This Row],[POSROUGH]],LEN(tbl2020POS[[#This Row],[POSROUGH]])-1),"")</f>
        <v/>
      </c>
      <c r="AP69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2" spans="1:42" x14ac:dyDescent="0.3">
      <c r="A692" s="277">
        <v>689</v>
      </c>
      <c r="B692" t="s">
        <v>21251</v>
      </c>
      <c r="C692" s="277">
        <v>32</v>
      </c>
      <c r="D692" s="278" t="s">
        <v>20563</v>
      </c>
      <c r="E692" s="277">
        <v>9</v>
      </c>
      <c r="F692" s="277">
        <v>24</v>
      </c>
      <c r="G692" s="277">
        <v>0</v>
      </c>
      <c r="H692" s="277">
        <v>0</v>
      </c>
      <c r="I692" s="277">
        <v>24</v>
      </c>
      <c r="J692" s="277">
        <v>24</v>
      </c>
      <c r="K692" s="277">
        <v>0</v>
      </c>
      <c r="L692" s="277">
        <v>0</v>
      </c>
      <c r="M692" s="277">
        <v>0</v>
      </c>
      <c r="N692" s="277">
        <v>0</v>
      </c>
      <c r="O692" s="277">
        <v>0</v>
      </c>
      <c r="P692" s="277">
        <v>0</v>
      </c>
      <c r="Q692" s="277">
        <v>0</v>
      </c>
      <c r="R692" s="277">
        <v>0</v>
      </c>
      <c r="S692" s="277">
        <v>0</v>
      </c>
      <c r="T692" s="277">
        <v>0</v>
      </c>
      <c r="U692" s="277">
        <v>0</v>
      </c>
      <c r="V692" s="277">
        <v>0</v>
      </c>
      <c r="W692" s="279" t="e">
        <f t="shared" si="10"/>
        <v>#REF!</v>
      </c>
      <c r="X692" s="279" t="s">
        <v>2498</v>
      </c>
      <c r="Y6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2" s="279">
        <f>IF(MAX(tbl2020POS[[#This Row],[P]:[PR]])=tbl2020POS[[#This Row],[P]],1,0)</f>
        <v>1</v>
      </c>
      <c r="AA692" s="279">
        <f>IF(tbl2020POS[[#This Row],[QUALP]]=1,IF(tbl2020POS[[#This Row],[GS]]&gt;=GS_TO_QUALIFY,1,0),0)</f>
        <v>0</v>
      </c>
      <c r="AB692" s="279">
        <f>IF(tbl2020POS[[#This Row],[QUALP]]=1,IF(tbl2020POS[[#This Row],[G]]-tbl2020POS[[#This Row],[GS]]&gt;=RP_APP_TO_QUALIFY,1,0),0)</f>
        <v>1</v>
      </c>
      <c r="AC692" s="279" t="e">
        <f>IF(tbl2020POS[[#This Row],[C]]&gt;=GAMES_TO_QUALIFY,1,IF(tbl2020POS[[#This Row],[PRIMPOS]]="C",1,0))</f>
        <v>#REF!</v>
      </c>
      <c r="AD692" s="279" t="e">
        <f>IF(tbl2020POS[[#This Row],[1B]]&gt;=GAMES_TO_QUALIFY,1,IF(tbl2020POS[[#This Row],[PRIMPOS]]="1B",1,0))</f>
        <v>#REF!</v>
      </c>
      <c r="AE692" s="279" t="e">
        <f>IF(tbl2020POS[[#This Row],[2B]]&gt;=GAMES_TO_QUALIFY,1,IF(tbl2020POS[[#This Row],[PRIMPOS]]="2B",1,0))</f>
        <v>#REF!</v>
      </c>
      <c r="AF692" s="279" t="e">
        <f>IF(tbl2020POS[[#This Row],[3B]]&gt;=GAMES_TO_QUALIFY,1,IF(tbl2020POS[[#This Row],[PRIMPOS]]="3B",1,0))</f>
        <v>#REF!</v>
      </c>
      <c r="AG692" s="279" t="e">
        <f>IF(tbl2020POS[[#This Row],[SS]]&gt;=GAMES_TO_QUALIFY,1,IF(tbl2020POS[[#This Row],[PRIMPOS]]="SS",1,0))</f>
        <v>#REF!</v>
      </c>
      <c r="AH692" s="279" t="e">
        <f>IF(tbl2020POS[[#This Row],[LF]]&gt;=GAMES_TO_QUALIFY,1,0)</f>
        <v>#REF!</v>
      </c>
      <c r="AI692" s="279" t="e">
        <f>IF(tbl2020POS[[#This Row],[CF]]&gt;=GAMES_TO_QUALIFY,1,0)</f>
        <v>#REF!</v>
      </c>
      <c r="AJ692" s="279" t="e">
        <f>IF(tbl2020POS[[#This Row],[RF]]&gt;=GAMES_TO_QUALIFY,1,0)</f>
        <v>#REF!</v>
      </c>
      <c r="AK692" s="279" t="e">
        <f>IF(tbl2020POS[[#This Row],[OF]]&gt;=GAMES_TO_QUALIFY,1,IF(tbl2020POS[[#This Row],[PRIMPOS]]="OF",1,0))</f>
        <v>#REF!</v>
      </c>
      <c r="AL692" s="279" t="e">
        <f>IF(tbl2020POS[[#This Row],[DH]]&gt;=GAMES_TO_QUALIFY,1,IF(tbl2020POS[[#This Row],[PRIMPOS]]="DH",1,0))</f>
        <v>#REF!</v>
      </c>
      <c r="AM692" s="279" t="str" cm="1">
        <f t="array" aca="1" ref="AM6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2" s="280" t="str">
        <f>IFERROR(LEFT(tbl2020POS[[#This Row],[POSROUGH]],LEN(tbl2020POS[[#This Row],[POSROUGH]])-1),"")</f>
        <v/>
      </c>
      <c r="AP69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3" spans="1:42" x14ac:dyDescent="0.3">
      <c r="A693" s="277">
        <v>690</v>
      </c>
      <c r="B693" t="s">
        <v>21252</v>
      </c>
      <c r="C693" s="277">
        <v>24</v>
      </c>
      <c r="D693" s="278" t="s">
        <v>20567</v>
      </c>
      <c r="E693" s="277">
        <v>2</v>
      </c>
      <c r="F693" s="277">
        <v>1</v>
      </c>
      <c r="G693" s="277">
        <v>0</v>
      </c>
      <c r="H693" s="277">
        <v>0</v>
      </c>
      <c r="I693" s="277">
        <v>1</v>
      </c>
      <c r="J693" s="277">
        <v>1</v>
      </c>
      <c r="K693" s="277">
        <v>0</v>
      </c>
      <c r="L693" s="277">
        <v>0</v>
      </c>
      <c r="M693" s="277">
        <v>0</v>
      </c>
      <c r="N693" s="277">
        <v>0</v>
      </c>
      <c r="O693" s="277">
        <v>0</v>
      </c>
      <c r="P693" s="277">
        <v>0</v>
      </c>
      <c r="Q693" s="277">
        <v>0</v>
      </c>
      <c r="R693" s="277">
        <v>0</v>
      </c>
      <c r="S693" s="277">
        <v>0</v>
      </c>
      <c r="T693" s="277">
        <v>0</v>
      </c>
      <c r="U693" s="277">
        <v>0</v>
      </c>
      <c r="V693" s="277">
        <v>0</v>
      </c>
      <c r="W693" s="279" t="e">
        <f t="shared" si="10"/>
        <v>#REF!</v>
      </c>
      <c r="X693" s="279" t="s">
        <v>21962</v>
      </c>
      <c r="Y6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3" s="279">
        <f>IF(MAX(tbl2020POS[[#This Row],[P]:[PR]])=tbl2020POS[[#This Row],[P]],1,0)</f>
        <v>1</v>
      </c>
      <c r="AA693" s="279">
        <f>IF(tbl2020POS[[#This Row],[QUALP]]=1,IF(tbl2020POS[[#This Row],[GS]]&gt;=GS_TO_QUALIFY,1,0),0)</f>
        <v>0</v>
      </c>
      <c r="AB693" s="279">
        <f>IF(tbl2020POS[[#This Row],[QUALP]]=1,IF(tbl2020POS[[#This Row],[G]]-tbl2020POS[[#This Row],[GS]]&gt;=RP_APP_TO_QUALIFY,1,0),0)</f>
        <v>0</v>
      </c>
      <c r="AC693" s="279" t="e">
        <f>IF(tbl2020POS[[#This Row],[C]]&gt;=GAMES_TO_QUALIFY,1,IF(tbl2020POS[[#This Row],[PRIMPOS]]="C",1,0))</f>
        <v>#REF!</v>
      </c>
      <c r="AD693" s="279" t="e">
        <f>IF(tbl2020POS[[#This Row],[1B]]&gt;=GAMES_TO_QUALIFY,1,IF(tbl2020POS[[#This Row],[PRIMPOS]]="1B",1,0))</f>
        <v>#REF!</v>
      </c>
      <c r="AE693" s="279" t="e">
        <f>IF(tbl2020POS[[#This Row],[2B]]&gt;=GAMES_TO_QUALIFY,1,IF(tbl2020POS[[#This Row],[PRIMPOS]]="2B",1,0))</f>
        <v>#REF!</v>
      </c>
      <c r="AF693" s="279" t="e">
        <f>IF(tbl2020POS[[#This Row],[3B]]&gt;=GAMES_TO_QUALIFY,1,IF(tbl2020POS[[#This Row],[PRIMPOS]]="3B",1,0))</f>
        <v>#REF!</v>
      </c>
      <c r="AG693" s="279" t="e">
        <f>IF(tbl2020POS[[#This Row],[SS]]&gt;=GAMES_TO_QUALIFY,1,IF(tbl2020POS[[#This Row],[PRIMPOS]]="SS",1,0))</f>
        <v>#REF!</v>
      </c>
      <c r="AH693" s="279" t="e">
        <f>IF(tbl2020POS[[#This Row],[LF]]&gt;=GAMES_TO_QUALIFY,1,0)</f>
        <v>#REF!</v>
      </c>
      <c r="AI693" s="279" t="e">
        <f>IF(tbl2020POS[[#This Row],[CF]]&gt;=GAMES_TO_QUALIFY,1,0)</f>
        <v>#REF!</v>
      </c>
      <c r="AJ693" s="279" t="e">
        <f>IF(tbl2020POS[[#This Row],[RF]]&gt;=GAMES_TO_QUALIFY,1,0)</f>
        <v>#REF!</v>
      </c>
      <c r="AK693" s="279" t="e">
        <f>IF(tbl2020POS[[#This Row],[OF]]&gt;=GAMES_TO_QUALIFY,1,IF(tbl2020POS[[#This Row],[PRIMPOS]]="OF",1,0))</f>
        <v>#REF!</v>
      </c>
      <c r="AL693" s="279" t="e">
        <f>IF(tbl2020POS[[#This Row],[DH]]&gt;=GAMES_TO_QUALIFY,1,IF(tbl2020POS[[#This Row],[PRIMPOS]]="DH",1,0))</f>
        <v>#REF!</v>
      </c>
      <c r="AM693" s="279" t="str" cm="1">
        <f t="array" aca="1" ref="AM6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3" s="280" t="str">
        <f>IFERROR(LEFT(tbl2020POS[[#This Row],[POSROUGH]],LEN(tbl2020POS[[#This Row],[POSROUGH]])-1),"")</f>
        <v/>
      </c>
      <c r="AP69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94" spans="1:42" x14ac:dyDescent="0.3">
      <c r="A694" s="277">
        <v>691</v>
      </c>
      <c r="B694" t="s">
        <v>21253</v>
      </c>
      <c r="C694" s="277">
        <v>25</v>
      </c>
      <c r="D694" s="278" t="s">
        <v>20563</v>
      </c>
      <c r="E694" s="277">
        <v>3</v>
      </c>
      <c r="F694" s="277">
        <v>56</v>
      </c>
      <c r="G694" s="277">
        <v>49</v>
      </c>
      <c r="H694" s="277">
        <v>56</v>
      </c>
      <c r="I694" s="277">
        <v>51</v>
      </c>
      <c r="J694" s="277">
        <v>0</v>
      </c>
      <c r="K694" s="277">
        <v>0</v>
      </c>
      <c r="L694" s="277">
        <v>1</v>
      </c>
      <c r="M694" s="277">
        <v>44</v>
      </c>
      <c r="N694" s="277">
        <v>0</v>
      </c>
      <c r="O694" s="277">
        <v>0</v>
      </c>
      <c r="P694" s="277">
        <v>5</v>
      </c>
      <c r="Q694" s="277">
        <v>0</v>
      </c>
      <c r="R694" s="277">
        <v>7</v>
      </c>
      <c r="S694" s="277">
        <v>12</v>
      </c>
      <c r="T694" s="277">
        <v>4</v>
      </c>
      <c r="U694" s="277">
        <v>7</v>
      </c>
      <c r="V694" s="277">
        <v>0</v>
      </c>
      <c r="W694" s="279" t="e">
        <f t="shared" si="10"/>
        <v>#REF!</v>
      </c>
      <c r="X694" s="279" t="s">
        <v>14961</v>
      </c>
      <c r="Y6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94" s="279">
        <f>IF(MAX(tbl2020POS[[#This Row],[P]:[PR]])=tbl2020POS[[#This Row],[P]],1,0)</f>
        <v>0</v>
      </c>
      <c r="AA694" s="279">
        <f>IF(tbl2020POS[[#This Row],[QUALP]]=1,IF(tbl2020POS[[#This Row],[GS]]&gt;=GS_TO_QUALIFY,1,0),0)</f>
        <v>0</v>
      </c>
      <c r="AB694" s="279">
        <f>IF(tbl2020POS[[#This Row],[QUALP]]=1,IF(tbl2020POS[[#This Row],[G]]-tbl2020POS[[#This Row],[GS]]&gt;=RP_APP_TO_QUALIFY,1,0),0)</f>
        <v>0</v>
      </c>
      <c r="AC694" s="279" t="e">
        <f>IF(tbl2020POS[[#This Row],[C]]&gt;=GAMES_TO_QUALIFY,1,IF(tbl2020POS[[#This Row],[PRIMPOS]]="C",1,0))</f>
        <v>#REF!</v>
      </c>
      <c r="AD694" s="279" t="e">
        <f>IF(tbl2020POS[[#This Row],[1B]]&gt;=GAMES_TO_QUALIFY,1,IF(tbl2020POS[[#This Row],[PRIMPOS]]="1B",1,0))</f>
        <v>#REF!</v>
      </c>
      <c r="AE694" s="279" t="e">
        <f>IF(tbl2020POS[[#This Row],[2B]]&gt;=GAMES_TO_QUALIFY,1,IF(tbl2020POS[[#This Row],[PRIMPOS]]="2B",1,0))</f>
        <v>#REF!</v>
      </c>
      <c r="AF694" s="279" t="e">
        <f>IF(tbl2020POS[[#This Row],[3B]]&gt;=GAMES_TO_QUALIFY,1,IF(tbl2020POS[[#This Row],[PRIMPOS]]="3B",1,0))</f>
        <v>#REF!</v>
      </c>
      <c r="AG694" s="279" t="e">
        <f>IF(tbl2020POS[[#This Row],[SS]]&gt;=GAMES_TO_QUALIFY,1,IF(tbl2020POS[[#This Row],[PRIMPOS]]="SS",1,0))</f>
        <v>#REF!</v>
      </c>
      <c r="AH694" s="279" t="e">
        <f>IF(tbl2020POS[[#This Row],[LF]]&gt;=GAMES_TO_QUALIFY,1,0)</f>
        <v>#REF!</v>
      </c>
      <c r="AI694" s="279" t="e">
        <f>IF(tbl2020POS[[#This Row],[CF]]&gt;=GAMES_TO_QUALIFY,1,0)</f>
        <v>#REF!</v>
      </c>
      <c r="AJ694" s="279" t="e">
        <f>IF(tbl2020POS[[#This Row],[RF]]&gt;=GAMES_TO_QUALIFY,1,0)</f>
        <v>#REF!</v>
      </c>
      <c r="AK694" s="279" t="e">
        <f>IF(tbl2020POS[[#This Row],[OF]]&gt;=GAMES_TO_QUALIFY,1,IF(tbl2020POS[[#This Row],[PRIMPOS]]="OF",1,0))</f>
        <v>#REF!</v>
      </c>
      <c r="AL694" s="279" t="e">
        <f>IF(tbl2020POS[[#This Row],[DH]]&gt;=GAMES_TO_QUALIFY,1,IF(tbl2020POS[[#This Row],[PRIMPOS]]="DH",1,0))</f>
        <v>#REF!</v>
      </c>
      <c r="AM694" s="279" t="e" cm="1">
        <f t="array" aca="1" ref="AM6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4" s="280" t="str">
        <f>IFERROR(LEFT(tbl2020POS[[#This Row],[POSROUGH]],LEN(tbl2020POS[[#This Row],[POSROUGH]])-1),"")</f>
        <v/>
      </c>
      <c r="AP69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5" spans="1:42" x14ac:dyDescent="0.3">
      <c r="A695" s="277">
        <v>692</v>
      </c>
      <c r="B695" t="s">
        <v>21254</v>
      </c>
      <c r="C695" s="277">
        <v>24</v>
      </c>
      <c r="D695" s="278" t="s">
        <v>20563</v>
      </c>
      <c r="E695" s="277">
        <v>2</v>
      </c>
      <c r="F695" s="277">
        <v>21</v>
      </c>
      <c r="G695" s="277">
        <v>19</v>
      </c>
      <c r="H695" s="277">
        <v>21</v>
      </c>
      <c r="I695" s="277">
        <v>16</v>
      </c>
      <c r="J695" s="277">
        <v>0</v>
      </c>
      <c r="K695" s="277">
        <v>0</v>
      </c>
      <c r="L695" s="277">
        <v>15</v>
      </c>
      <c r="M695" s="277">
        <v>0</v>
      </c>
      <c r="N695" s="277">
        <v>2</v>
      </c>
      <c r="O695" s="277">
        <v>0</v>
      </c>
      <c r="P695" s="277">
        <v>0</v>
      </c>
      <c r="Q695" s="277">
        <v>0</v>
      </c>
      <c r="R695" s="277">
        <v>0</v>
      </c>
      <c r="S695" s="277">
        <v>0</v>
      </c>
      <c r="T695" s="277">
        <v>3</v>
      </c>
      <c r="U695" s="277">
        <v>2</v>
      </c>
      <c r="V695" s="277">
        <v>0</v>
      </c>
      <c r="W695" s="279" t="e">
        <f t="shared" si="10"/>
        <v>#REF!</v>
      </c>
      <c r="X695" s="279" t="s">
        <v>14963</v>
      </c>
      <c r="Y6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695" s="279">
        <f>IF(MAX(tbl2020POS[[#This Row],[P]:[PR]])=tbl2020POS[[#This Row],[P]],1,0)</f>
        <v>0</v>
      </c>
      <c r="AA695" s="279">
        <f>IF(tbl2020POS[[#This Row],[QUALP]]=1,IF(tbl2020POS[[#This Row],[GS]]&gt;=GS_TO_QUALIFY,1,0),0)</f>
        <v>0</v>
      </c>
      <c r="AB695" s="279">
        <f>IF(tbl2020POS[[#This Row],[QUALP]]=1,IF(tbl2020POS[[#This Row],[G]]-tbl2020POS[[#This Row],[GS]]&gt;=RP_APP_TO_QUALIFY,1,0),0)</f>
        <v>0</v>
      </c>
      <c r="AC695" s="279" t="e">
        <f>IF(tbl2020POS[[#This Row],[C]]&gt;=GAMES_TO_QUALIFY,1,IF(tbl2020POS[[#This Row],[PRIMPOS]]="C",1,0))</f>
        <v>#REF!</v>
      </c>
      <c r="AD695" s="279" t="e">
        <f>IF(tbl2020POS[[#This Row],[1B]]&gt;=GAMES_TO_QUALIFY,1,IF(tbl2020POS[[#This Row],[PRIMPOS]]="1B",1,0))</f>
        <v>#REF!</v>
      </c>
      <c r="AE695" s="279" t="e">
        <f>IF(tbl2020POS[[#This Row],[2B]]&gt;=GAMES_TO_QUALIFY,1,IF(tbl2020POS[[#This Row],[PRIMPOS]]="2B",1,0))</f>
        <v>#REF!</v>
      </c>
      <c r="AF695" s="279" t="e">
        <f>IF(tbl2020POS[[#This Row],[3B]]&gt;=GAMES_TO_QUALIFY,1,IF(tbl2020POS[[#This Row],[PRIMPOS]]="3B",1,0))</f>
        <v>#REF!</v>
      </c>
      <c r="AG695" s="279" t="e">
        <f>IF(tbl2020POS[[#This Row],[SS]]&gt;=GAMES_TO_QUALIFY,1,IF(tbl2020POS[[#This Row],[PRIMPOS]]="SS",1,0))</f>
        <v>#REF!</v>
      </c>
      <c r="AH695" s="279" t="e">
        <f>IF(tbl2020POS[[#This Row],[LF]]&gt;=GAMES_TO_QUALIFY,1,0)</f>
        <v>#REF!</v>
      </c>
      <c r="AI695" s="279" t="e">
        <f>IF(tbl2020POS[[#This Row],[CF]]&gt;=GAMES_TO_QUALIFY,1,0)</f>
        <v>#REF!</v>
      </c>
      <c r="AJ695" s="279" t="e">
        <f>IF(tbl2020POS[[#This Row],[RF]]&gt;=GAMES_TO_QUALIFY,1,0)</f>
        <v>#REF!</v>
      </c>
      <c r="AK695" s="279" t="e">
        <f>IF(tbl2020POS[[#This Row],[OF]]&gt;=GAMES_TO_QUALIFY,1,IF(tbl2020POS[[#This Row],[PRIMPOS]]="OF",1,0))</f>
        <v>#REF!</v>
      </c>
      <c r="AL695" s="279" t="e">
        <f>IF(tbl2020POS[[#This Row],[DH]]&gt;=GAMES_TO_QUALIFY,1,IF(tbl2020POS[[#This Row],[PRIMPOS]]="DH",1,0))</f>
        <v>#REF!</v>
      </c>
      <c r="AM695" s="279" t="e" cm="1">
        <f t="array" aca="1" ref="AM6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5" s="280" t="str">
        <f>IFERROR(LEFT(tbl2020POS[[#This Row],[POSROUGH]],LEN(tbl2020POS[[#This Row],[POSROUGH]])-1),"")</f>
        <v/>
      </c>
      <c r="AP69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6" spans="1:42" x14ac:dyDescent="0.3">
      <c r="A696" s="277">
        <v>693</v>
      </c>
      <c r="B696" t="s">
        <v>21255</v>
      </c>
      <c r="C696" s="277">
        <v>27</v>
      </c>
      <c r="D696" s="278" t="s">
        <v>20565</v>
      </c>
      <c r="E696" s="277">
        <v>3</v>
      </c>
      <c r="F696" s="277">
        <v>3</v>
      </c>
      <c r="G696" s="277">
        <v>2</v>
      </c>
      <c r="H696" s="277">
        <v>0</v>
      </c>
      <c r="I696" s="277">
        <v>3</v>
      </c>
      <c r="J696" s="277">
        <v>3</v>
      </c>
      <c r="K696" s="277">
        <v>0</v>
      </c>
      <c r="L696" s="277">
        <v>0</v>
      </c>
      <c r="M696" s="277">
        <v>0</v>
      </c>
      <c r="N696" s="277">
        <v>0</v>
      </c>
      <c r="O696" s="277">
        <v>0</v>
      </c>
      <c r="P696" s="277">
        <v>0</v>
      </c>
      <c r="Q696" s="277">
        <v>0</v>
      </c>
      <c r="R696" s="277">
        <v>0</v>
      </c>
      <c r="S696" s="277">
        <v>0</v>
      </c>
      <c r="T696" s="277">
        <v>0</v>
      </c>
      <c r="U696" s="277">
        <v>0</v>
      </c>
      <c r="V696" s="277">
        <v>0</v>
      </c>
      <c r="W696" s="279" t="e">
        <f t="shared" si="10"/>
        <v>#REF!</v>
      </c>
      <c r="X696" s="279" t="s">
        <v>14609</v>
      </c>
      <c r="Y6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6" s="279">
        <f>IF(MAX(tbl2020POS[[#This Row],[P]:[PR]])=tbl2020POS[[#This Row],[P]],1,0)</f>
        <v>1</v>
      </c>
      <c r="AA696" s="279">
        <f>IF(tbl2020POS[[#This Row],[QUALP]]=1,IF(tbl2020POS[[#This Row],[GS]]&gt;=GS_TO_QUALIFY,1,0),0)</f>
        <v>0</v>
      </c>
      <c r="AB696" s="279">
        <f>IF(tbl2020POS[[#This Row],[QUALP]]=1,IF(tbl2020POS[[#This Row],[G]]-tbl2020POS[[#This Row],[GS]]&gt;=RP_APP_TO_QUALIFY,1,0),0)</f>
        <v>0</v>
      </c>
      <c r="AC696" s="279" t="e">
        <f>IF(tbl2020POS[[#This Row],[C]]&gt;=GAMES_TO_QUALIFY,1,IF(tbl2020POS[[#This Row],[PRIMPOS]]="C",1,0))</f>
        <v>#REF!</v>
      </c>
      <c r="AD696" s="279" t="e">
        <f>IF(tbl2020POS[[#This Row],[1B]]&gt;=GAMES_TO_QUALIFY,1,IF(tbl2020POS[[#This Row],[PRIMPOS]]="1B",1,0))</f>
        <v>#REF!</v>
      </c>
      <c r="AE696" s="279" t="e">
        <f>IF(tbl2020POS[[#This Row],[2B]]&gt;=GAMES_TO_QUALIFY,1,IF(tbl2020POS[[#This Row],[PRIMPOS]]="2B",1,0))</f>
        <v>#REF!</v>
      </c>
      <c r="AF696" s="279" t="e">
        <f>IF(tbl2020POS[[#This Row],[3B]]&gt;=GAMES_TO_QUALIFY,1,IF(tbl2020POS[[#This Row],[PRIMPOS]]="3B",1,0))</f>
        <v>#REF!</v>
      </c>
      <c r="AG696" s="279" t="e">
        <f>IF(tbl2020POS[[#This Row],[SS]]&gt;=GAMES_TO_QUALIFY,1,IF(tbl2020POS[[#This Row],[PRIMPOS]]="SS",1,0))</f>
        <v>#REF!</v>
      </c>
      <c r="AH696" s="279" t="e">
        <f>IF(tbl2020POS[[#This Row],[LF]]&gt;=GAMES_TO_QUALIFY,1,0)</f>
        <v>#REF!</v>
      </c>
      <c r="AI696" s="279" t="e">
        <f>IF(tbl2020POS[[#This Row],[CF]]&gt;=GAMES_TO_QUALIFY,1,0)</f>
        <v>#REF!</v>
      </c>
      <c r="AJ696" s="279" t="e">
        <f>IF(tbl2020POS[[#This Row],[RF]]&gt;=GAMES_TO_QUALIFY,1,0)</f>
        <v>#REF!</v>
      </c>
      <c r="AK696" s="279" t="e">
        <f>IF(tbl2020POS[[#This Row],[OF]]&gt;=GAMES_TO_QUALIFY,1,IF(tbl2020POS[[#This Row],[PRIMPOS]]="OF",1,0))</f>
        <v>#REF!</v>
      </c>
      <c r="AL696" s="279" t="e">
        <f>IF(tbl2020POS[[#This Row],[DH]]&gt;=GAMES_TO_QUALIFY,1,IF(tbl2020POS[[#This Row],[PRIMPOS]]="DH",1,0))</f>
        <v>#REF!</v>
      </c>
      <c r="AM696" s="279" t="str" cm="1">
        <f t="array" aca="1" ref="AM6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6" s="280" t="str">
        <f>IFERROR(LEFT(tbl2020POS[[#This Row],[POSROUGH]],LEN(tbl2020POS[[#This Row],[POSROUGH]])-1),"")</f>
        <v/>
      </c>
      <c r="AP69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97" spans="1:42" x14ac:dyDescent="0.3">
      <c r="A697" s="277">
        <v>694</v>
      </c>
      <c r="B697" t="s">
        <v>21256</v>
      </c>
      <c r="C697" s="277">
        <v>34</v>
      </c>
      <c r="D697" s="278" t="s">
        <v>1389</v>
      </c>
      <c r="E697" s="277">
        <v>11</v>
      </c>
      <c r="F697" s="277">
        <v>1</v>
      </c>
      <c r="G697" s="277">
        <v>0</v>
      </c>
      <c r="H697" s="277">
        <v>1</v>
      </c>
      <c r="I697" s="277">
        <v>1</v>
      </c>
      <c r="J697" s="277">
        <v>0</v>
      </c>
      <c r="K697" s="277">
        <v>1</v>
      </c>
      <c r="L697" s="277">
        <v>0</v>
      </c>
      <c r="M697" s="277">
        <v>0</v>
      </c>
      <c r="N697" s="277">
        <v>0</v>
      </c>
      <c r="O697" s="277">
        <v>0</v>
      </c>
      <c r="P697" s="277">
        <v>0</v>
      </c>
      <c r="Q697" s="277">
        <v>0</v>
      </c>
      <c r="R697" s="277">
        <v>0</v>
      </c>
      <c r="S697" s="277">
        <v>0</v>
      </c>
      <c r="T697" s="277">
        <v>0</v>
      </c>
      <c r="U697" s="277">
        <v>0</v>
      </c>
      <c r="V697" s="277">
        <v>0</v>
      </c>
      <c r="W697" s="279" t="e">
        <f t="shared" si="10"/>
        <v>#REF!</v>
      </c>
      <c r="X697" s="279" t="s">
        <v>2505</v>
      </c>
      <c r="Y6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97" s="279">
        <f>IF(MAX(tbl2020POS[[#This Row],[P]:[PR]])=tbl2020POS[[#This Row],[P]],1,0)</f>
        <v>0</v>
      </c>
      <c r="AA697" s="279">
        <f>IF(tbl2020POS[[#This Row],[QUALP]]=1,IF(tbl2020POS[[#This Row],[GS]]&gt;=GS_TO_QUALIFY,1,0),0)</f>
        <v>0</v>
      </c>
      <c r="AB697" s="279">
        <f>IF(tbl2020POS[[#This Row],[QUALP]]=1,IF(tbl2020POS[[#This Row],[G]]-tbl2020POS[[#This Row],[GS]]&gt;=RP_APP_TO_QUALIFY,1,0),0)</f>
        <v>0</v>
      </c>
      <c r="AC697" s="279" t="e">
        <f>IF(tbl2020POS[[#This Row],[C]]&gt;=GAMES_TO_QUALIFY,1,IF(tbl2020POS[[#This Row],[PRIMPOS]]="C",1,0))</f>
        <v>#REF!</v>
      </c>
      <c r="AD697" s="279" t="e">
        <f>IF(tbl2020POS[[#This Row],[1B]]&gt;=GAMES_TO_QUALIFY,1,IF(tbl2020POS[[#This Row],[PRIMPOS]]="1B",1,0))</f>
        <v>#REF!</v>
      </c>
      <c r="AE697" s="279" t="e">
        <f>IF(tbl2020POS[[#This Row],[2B]]&gt;=GAMES_TO_QUALIFY,1,IF(tbl2020POS[[#This Row],[PRIMPOS]]="2B",1,0))</f>
        <v>#REF!</v>
      </c>
      <c r="AF697" s="279" t="e">
        <f>IF(tbl2020POS[[#This Row],[3B]]&gt;=GAMES_TO_QUALIFY,1,IF(tbl2020POS[[#This Row],[PRIMPOS]]="3B",1,0))</f>
        <v>#REF!</v>
      </c>
      <c r="AG697" s="279" t="e">
        <f>IF(tbl2020POS[[#This Row],[SS]]&gt;=GAMES_TO_QUALIFY,1,IF(tbl2020POS[[#This Row],[PRIMPOS]]="SS",1,0))</f>
        <v>#REF!</v>
      </c>
      <c r="AH697" s="279" t="e">
        <f>IF(tbl2020POS[[#This Row],[LF]]&gt;=GAMES_TO_QUALIFY,1,0)</f>
        <v>#REF!</v>
      </c>
      <c r="AI697" s="279" t="e">
        <f>IF(tbl2020POS[[#This Row],[CF]]&gt;=GAMES_TO_QUALIFY,1,0)</f>
        <v>#REF!</v>
      </c>
      <c r="AJ697" s="279" t="e">
        <f>IF(tbl2020POS[[#This Row],[RF]]&gt;=GAMES_TO_QUALIFY,1,0)</f>
        <v>#REF!</v>
      </c>
      <c r="AK697" s="279" t="e">
        <f>IF(tbl2020POS[[#This Row],[OF]]&gt;=GAMES_TO_QUALIFY,1,IF(tbl2020POS[[#This Row],[PRIMPOS]]="OF",1,0))</f>
        <v>#REF!</v>
      </c>
      <c r="AL697" s="279" t="e">
        <f>IF(tbl2020POS[[#This Row],[DH]]&gt;=GAMES_TO_QUALIFY,1,IF(tbl2020POS[[#This Row],[PRIMPOS]]="DH",1,0))</f>
        <v>#REF!</v>
      </c>
      <c r="AM697" s="279" t="e" cm="1">
        <f t="array" aca="1" ref="AM6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7" s="280" t="str">
        <f>IFERROR(LEFT(tbl2020POS[[#This Row],[POSROUGH]],LEN(tbl2020POS[[#This Row],[POSROUGH]])-1),"")</f>
        <v/>
      </c>
      <c r="AP69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8" spans="1:42" x14ac:dyDescent="0.3">
      <c r="A698" s="277">
        <v>695</v>
      </c>
      <c r="B698" t="s">
        <v>21257</v>
      </c>
      <c r="C698" s="277">
        <v>25</v>
      </c>
      <c r="D698" s="278" t="s">
        <v>1405</v>
      </c>
      <c r="E698" s="277">
        <v>3</v>
      </c>
      <c r="F698" s="277">
        <v>9</v>
      </c>
      <c r="G698" s="277">
        <v>2</v>
      </c>
      <c r="H698" s="277">
        <v>9</v>
      </c>
      <c r="I698" s="277">
        <v>6</v>
      </c>
      <c r="J698" s="277">
        <v>0</v>
      </c>
      <c r="K698" s="277">
        <v>0</v>
      </c>
      <c r="L698" s="277">
        <v>0</v>
      </c>
      <c r="M698" s="277">
        <v>1</v>
      </c>
      <c r="N698" s="277">
        <v>5</v>
      </c>
      <c r="O698" s="277">
        <v>0</v>
      </c>
      <c r="P698" s="277">
        <v>0</v>
      </c>
      <c r="Q698" s="277">
        <v>0</v>
      </c>
      <c r="R698" s="277">
        <v>0</v>
      </c>
      <c r="S698" s="277">
        <v>0</v>
      </c>
      <c r="T698" s="277">
        <v>2</v>
      </c>
      <c r="U698" s="277">
        <v>1</v>
      </c>
      <c r="V698" s="277">
        <v>3</v>
      </c>
      <c r="W698" s="279" t="e">
        <f t="shared" si="10"/>
        <v>#REF!</v>
      </c>
      <c r="X698" s="279" t="s">
        <v>14825</v>
      </c>
      <c r="Y6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98" s="279">
        <f>IF(MAX(tbl2020POS[[#This Row],[P]:[PR]])=tbl2020POS[[#This Row],[P]],1,0)</f>
        <v>0</v>
      </c>
      <c r="AA698" s="279">
        <f>IF(tbl2020POS[[#This Row],[QUALP]]=1,IF(tbl2020POS[[#This Row],[GS]]&gt;=GS_TO_QUALIFY,1,0),0)</f>
        <v>0</v>
      </c>
      <c r="AB698" s="279">
        <f>IF(tbl2020POS[[#This Row],[QUALP]]=1,IF(tbl2020POS[[#This Row],[G]]-tbl2020POS[[#This Row],[GS]]&gt;=RP_APP_TO_QUALIFY,1,0),0)</f>
        <v>0</v>
      </c>
      <c r="AC698" s="279" t="e">
        <f>IF(tbl2020POS[[#This Row],[C]]&gt;=GAMES_TO_QUALIFY,1,IF(tbl2020POS[[#This Row],[PRIMPOS]]="C",1,0))</f>
        <v>#REF!</v>
      </c>
      <c r="AD698" s="279" t="e">
        <f>IF(tbl2020POS[[#This Row],[1B]]&gt;=GAMES_TO_QUALIFY,1,IF(tbl2020POS[[#This Row],[PRIMPOS]]="1B",1,0))</f>
        <v>#REF!</v>
      </c>
      <c r="AE698" s="279" t="e">
        <f>IF(tbl2020POS[[#This Row],[2B]]&gt;=GAMES_TO_QUALIFY,1,IF(tbl2020POS[[#This Row],[PRIMPOS]]="2B",1,0))</f>
        <v>#REF!</v>
      </c>
      <c r="AF698" s="279" t="e">
        <f>IF(tbl2020POS[[#This Row],[3B]]&gt;=GAMES_TO_QUALIFY,1,IF(tbl2020POS[[#This Row],[PRIMPOS]]="3B",1,0))</f>
        <v>#REF!</v>
      </c>
      <c r="AG698" s="279" t="e">
        <f>IF(tbl2020POS[[#This Row],[SS]]&gt;=GAMES_TO_QUALIFY,1,IF(tbl2020POS[[#This Row],[PRIMPOS]]="SS",1,0))</f>
        <v>#REF!</v>
      </c>
      <c r="AH698" s="279" t="e">
        <f>IF(tbl2020POS[[#This Row],[LF]]&gt;=GAMES_TO_QUALIFY,1,0)</f>
        <v>#REF!</v>
      </c>
      <c r="AI698" s="279" t="e">
        <f>IF(tbl2020POS[[#This Row],[CF]]&gt;=GAMES_TO_QUALIFY,1,0)</f>
        <v>#REF!</v>
      </c>
      <c r="AJ698" s="279" t="e">
        <f>IF(tbl2020POS[[#This Row],[RF]]&gt;=GAMES_TO_QUALIFY,1,0)</f>
        <v>#REF!</v>
      </c>
      <c r="AK698" s="279" t="e">
        <f>IF(tbl2020POS[[#This Row],[OF]]&gt;=GAMES_TO_QUALIFY,1,IF(tbl2020POS[[#This Row],[PRIMPOS]]="OF",1,0))</f>
        <v>#REF!</v>
      </c>
      <c r="AL698" s="279" t="e">
        <f>IF(tbl2020POS[[#This Row],[DH]]&gt;=GAMES_TO_QUALIFY,1,IF(tbl2020POS[[#This Row],[PRIMPOS]]="DH",1,0))</f>
        <v>#REF!</v>
      </c>
      <c r="AM698" s="279" t="e" cm="1">
        <f t="array" aca="1" ref="AM6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8" s="280" t="str">
        <f>IFERROR(LEFT(tbl2020POS[[#This Row],[POSROUGH]],LEN(tbl2020POS[[#This Row],[POSROUGH]])-1),"")</f>
        <v/>
      </c>
      <c r="AP69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9" spans="1:42" x14ac:dyDescent="0.3">
      <c r="A699" s="277">
        <v>696</v>
      </c>
      <c r="B699" t="s">
        <v>21258</v>
      </c>
      <c r="C699" s="277">
        <v>30</v>
      </c>
      <c r="D699" s="278" t="s">
        <v>1509</v>
      </c>
      <c r="E699" s="277">
        <v>5</v>
      </c>
      <c r="F699" s="277">
        <v>16</v>
      </c>
      <c r="G699" s="277">
        <v>7</v>
      </c>
      <c r="H699" s="277">
        <v>0</v>
      </c>
      <c r="I699" s="277">
        <v>16</v>
      </c>
      <c r="J699" s="277">
        <v>16</v>
      </c>
      <c r="K699" s="277">
        <v>0</v>
      </c>
      <c r="L699" s="277">
        <v>0</v>
      </c>
      <c r="M699" s="277">
        <v>0</v>
      </c>
      <c r="N699" s="277">
        <v>0</v>
      </c>
      <c r="O699" s="277">
        <v>0</v>
      </c>
      <c r="P699" s="277">
        <v>0</v>
      </c>
      <c r="Q699" s="277">
        <v>0</v>
      </c>
      <c r="R699" s="277">
        <v>0</v>
      </c>
      <c r="S699" s="277">
        <v>0</v>
      </c>
      <c r="T699" s="277">
        <v>0</v>
      </c>
      <c r="U699" s="277">
        <v>0</v>
      </c>
      <c r="V699" s="277">
        <v>0</v>
      </c>
      <c r="W699" s="279" t="e">
        <f t="shared" si="10"/>
        <v>#REF!</v>
      </c>
      <c r="X699" s="279" t="s">
        <v>12919</v>
      </c>
      <c r="Y6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9" s="279">
        <f>IF(MAX(tbl2020POS[[#This Row],[P]:[PR]])=tbl2020POS[[#This Row],[P]],1,0)</f>
        <v>1</v>
      </c>
      <c r="AA699" s="279">
        <f>IF(tbl2020POS[[#This Row],[QUALP]]=1,IF(tbl2020POS[[#This Row],[GS]]&gt;=GS_TO_QUALIFY,1,0),0)</f>
        <v>0</v>
      </c>
      <c r="AB699" s="279">
        <f>IF(tbl2020POS[[#This Row],[QUALP]]=1,IF(tbl2020POS[[#This Row],[G]]-tbl2020POS[[#This Row],[GS]]&gt;=RP_APP_TO_QUALIFY,1,0),0)</f>
        <v>1</v>
      </c>
      <c r="AC699" s="279" t="e">
        <f>IF(tbl2020POS[[#This Row],[C]]&gt;=GAMES_TO_QUALIFY,1,IF(tbl2020POS[[#This Row],[PRIMPOS]]="C",1,0))</f>
        <v>#REF!</v>
      </c>
      <c r="AD699" s="279" t="e">
        <f>IF(tbl2020POS[[#This Row],[1B]]&gt;=GAMES_TO_QUALIFY,1,IF(tbl2020POS[[#This Row],[PRIMPOS]]="1B",1,0))</f>
        <v>#REF!</v>
      </c>
      <c r="AE699" s="279" t="e">
        <f>IF(tbl2020POS[[#This Row],[2B]]&gt;=GAMES_TO_QUALIFY,1,IF(tbl2020POS[[#This Row],[PRIMPOS]]="2B",1,0))</f>
        <v>#REF!</v>
      </c>
      <c r="AF699" s="279" t="e">
        <f>IF(tbl2020POS[[#This Row],[3B]]&gt;=GAMES_TO_QUALIFY,1,IF(tbl2020POS[[#This Row],[PRIMPOS]]="3B",1,0))</f>
        <v>#REF!</v>
      </c>
      <c r="AG699" s="279" t="e">
        <f>IF(tbl2020POS[[#This Row],[SS]]&gt;=GAMES_TO_QUALIFY,1,IF(tbl2020POS[[#This Row],[PRIMPOS]]="SS",1,0))</f>
        <v>#REF!</v>
      </c>
      <c r="AH699" s="279" t="e">
        <f>IF(tbl2020POS[[#This Row],[LF]]&gt;=GAMES_TO_QUALIFY,1,0)</f>
        <v>#REF!</v>
      </c>
      <c r="AI699" s="279" t="e">
        <f>IF(tbl2020POS[[#This Row],[CF]]&gt;=GAMES_TO_QUALIFY,1,0)</f>
        <v>#REF!</v>
      </c>
      <c r="AJ699" s="279" t="e">
        <f>IF(tbl2020POS[[#This Row],[RF]]&gt;=GAMES_TO_QUALIFY,1,0)</f>
        <v>#REF!</v>
      </c>
      <c r="AK699" s="279" t="e">
        <f>IF(tbl2020POS[[#This Row],[OF]]&gt;=GAMES_TO_QUALIFY,1,IF(tbl2020POS[[#This Row],[PRIMPOS]]="OF",1,0))</f>
        <v>#REF!</v>
      </c>
      <c r="AL699" s="279" t="e">
        <f>IF(tbl2020POS[[#This Row],[DH]]&gt;=GAMES_TO_QUALIFY,1,IF(tbl2020POS[[#This Row],[PRIMPOS]]="DH",1,0))</f>
        <v>#REF!</v>
      </c>
      <c r="AM699" s="279" t="str" cm="1">
        <f t="array" aca="1" ref="AM6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9" s="280" t="str">
        <f>IFERROR(LEFT(tbl2020POS[[#This Row],[POSROUGH]],LEN(tbl2020POS[[#This Row],[POSROUGH]])-1),"")</f>
        <v/>
      </c>
      <c r="AP69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00" spans="1:42" x14ac:dyDescent="0.3">
      <c r="A700" s="277">
        <v>697</v>
      </c>
      <c r="B700" t="s">
        <v>21259</v>
      </c>
      <c r="C700" s="277">
        <v>26</v>
      </c>
      <c r="D700" s="278" t="s">
        <v>1402</v>
      </c>
      <c r="E700" s="277">
        <v>4</v>
      </c>
      <c r="F700" s="277">
        <v>29</v>
      </c>
      <c r="G700" s="277">
        <v>24</v>
      </c>
      <c r="H700" s="277">
        <v>29</v>
      </c>
      <c r="I700" s="277">
        <v>29</v>
      </c>
      <c r="J700" s="277">
        <v>0</v>
      </c>
      <c r="K700" s="277">
        <v>0</v>
      </c>
      <c r="L700" s="277">
        <v>0</v>
      </c>
      <c r="M700" s="277">
        <v>0</v>
      </c>
      <c r="N700" s="277">
        <v>0</v>
      </c>
      <c r="O700" s="277">
        <v>0</v>
      </c>
      <c r="P700" s="277">
        <v>21</v>
      </c>
      <c r="Q700" s="277">
        <v>0</v>
      </c>
      <c r="R700" s="277">
        <v>9</v>
      </c>
      <c r="S700" s="277">
        <v>29</v>
      </c>
      <c r="T700" s="277">
        <v>0</v>
      </c>
      <c r="U700" s="277">
        <v>5</v>
      </c>
      <c r="V700" s="277">
        <v>0</v>
      </c>
      <c r="W700" s="279" t="e">
        <f t="shared" si="10"/>
        <v>#REF!</v>
      </c>
      <c r="X700" s="279" t="s">
        <v>14612</v>
      </c>
      <c r="Y7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00" s="279">
        <f>IF(MAX(tbl2020POS[[#This Row],[P]:[PR]])=tbl2020POS[[#This Row],[P]],1,0)</f>
        <v>0</v>
      </c>
      <c r="AA700" s="279">
        <f>IF(tbl2020POS[[#This Row],[QUALP]]=1,IF(tbl2020POS[[#This Row],[GS]]&gt;=GS_TO_QUALIFY,1,0),0)</f>
        <v>0</v>
      </c>
      <c r="AB700" s="279">
        <f>IF(tbl2020POS[[#This Row],[QUALP]]=1,IF(tbl2020POS[[#This Row],[G]]-tbl2020POS[[#This Row],[GS]]&gt;=RP_APP_TO_QUALIFY,1,0),0)</f>
        <v>0</v>
      </c>
      <c r="AC700" s="279" t="e">
        <f>IF(tbl2020POS[[#This Row],[C]]&gt;=GAMES_TO_QUALIFY,1,IF(tbl2020POS[[#This Row],[PRIMPOS]]="C",1,0))</f>
        <v>#REF!</v>
      </c>
      <c r="AD700" s="279" t="e">
        <f>IF(tbl2020POS[[#This Row],[1B]]&gt;=GAMES_TO_QUALIFY,1,IF(tbl2020POS[[#This Row],[PRIMPOS]]="1B",1,0))</f>
        <v>#REF!</v>
      </c>
      <c r="AE700" s="279" t="e">
        <f>IF(tbl2020POS[[#This Row],[2B]]&gt;=GAMES_TO_QUALIFY,1,IF(tbl2020POS[[#This Row],[PRIMPOS]]="2B",1,0))</f>
        <v>#REF!</v>
      </c>
      <c r="AF700" s="279" t="e">
        <f>IF(tbl2020POS[[#This Row],[3B]]&gt;=GAMES_TO_QUALIFY,1,IF(tbl2020POS[[#This Row],[PRIMPOS]]="3B",1,0))</f>
        <v>#REF!</v>
      </c>
      <c r="AG700" s="279" t="e">
        <f>IF(tbl2020POS[[#This Row],[SS]]&gt;=GAMES_TO_QUALIFY,1,IF(tbl2020POS[[#This Row],[PRIMPOS]]="SS",1,0))</f>
        <v>#REF!</v>
      </c>
      <c r="AH700" s="279" t="e">
        <f>IF(tbl2020POS[[#This Row],[LF]]&gt;=GAMES_TO_QUALIFY,1,0)</f>
        <v>#REF!</v>
      </c>
      <c r="AI700" s="279" t="e">
        <f>IF(tbl2020POS[[#This Row],[CF]]&gt;=GAMES_TO_QUALIFY,1,0)</f>
        <v>#REF!</v>
      </c>
      <c r="AJ700" s="279" t="e">
        <f>IF(tbl2020POS[[#This Row],[RF]]&gt;=GAMES_TO_QUALIFY,1,0)</f>
        <v>#REF!</v>
      </c>
      <c r="AK700" s="279" t="e">
        <f>IF(tbl2020POS[[#This Row],[OF]]&gt;=GAMES_TO_QUALIFY,1,IF(tbl2020POS[[#This Row],[PRIMPOS]]="OF",1,0))</f>
        <v>#REF!</v>
      </c>
      <c r="AL700" s="279" t="e">
        <f>IF(tbl2020POS[[#This Row],[DH]]&gt;=GAMES_TO_QUALIFY,1,IF(tbl2020POS[[#This Row],[PRIMPOS]]="DH",1,0))</f>
        <v>#REF!</v>
      </c>
      <c r="AM700" s="279" t="e" cm="1">
        <f t="array" aca="1" ref="AM7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0" s="280" t="str">
        <f>IFERROR(LEFT(tbl2020POS[[#This Row],[POSROUGH]],LEN(tbl2020POS[[#This Row],[POSROUGH]])-1),"")</f>
        <v/>
      </c>
      <c r="AP70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1" spans="1:42" x14ac:dyDescent="0.3">
      <c r="A701" s="277">
        <v>698</v>
      </c>
      <c r="B701" t="s">
        <v>21260</v>
      </c>
      <c r="C701" s="277">
        <v>22</v>
      </c>
      <c r="D701" s="278" t="s">
        <v>1379</v>
      </c>
      <c r="E701" s="277">
        <v>2</v>
      </c>
      <c r="F701" s="277">
        <v>19</v>
      </c>
      <c r="G701" s="277">
        <v>16</v>
      </c>
      <c r="H701" s="277">
        <v>19</v>
      </c>
      <c r="I701" s="277">
        <v>18</v>
      </c>
      <c r="J701" s="277">
        <v>0</v>
      </c>
      <c r="K701" s="277">
        <v>0</v>
      </c>
      <c r="L701" s="277">
        <v>0</v>
      </c>
      <c r="M701" s="277">
        <v>18</v>
      </c>
      <c r="N701" s="277">
        <v>0</v>
      </c>
      <c r="O701" s="277">
        <v>0</v>
      </c>
      <c r="P701" s="277">
        <v>0</v>
      </c>
      <c r="Q701" s="277">
        <v>0</v>
      </c>
      <c r="R701" s="277">
        <v>0</v>
      </c>
      <c r="S701" s="277">
        <v>0</v>
      </c>
      <c r="T701" s="277">
        <v>1</v>
      </c>
      <c r="U701" s="277">
        <v>0</v>
      </c>
      <c r="V701" s="277">
        <v>0</v>
      </c>
      <c r="W701" s="279" t="e">
        <f t="shared" si="10"/>
        <v>#REF!</v>
      </c>
      <c r="X701" s="279" t="s">
        <v>16320</v>
      </c>
      <c r="Y7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01" s="279">
        <f>IF(MAX(tbl2020POS[[#This Row],[P]:[PR]])=tbl2020POS[[#This Row],[P]],1,0)</f>
        <v>0</v>
      </c>
      <c r="AA701" s="279">
        <f>IF(tbl2020POS[[#This Row],[QUALP]]=1,IF(tbl2020POS[[#This Row],[GS]]&gt;=GS_TO_QUALIFY,1,0),0)</f>
        <v>0</v>
      </c>
      <c r="AB701" s="279">
        <f>IF(tbl2020POS[[#This Row],[QUALP]]=1,IF(tbl2020POS[[#This Row],[G]]-tbl2020POS[[#This Row],[GS]]&gt;=RP_APP_TO_QUALIFY,1,0),0)</f>
        <v>0</v>
      </c>
      <c r="AC701" s="279" t="e">
        <f>IF(tbl2020POS[[#This Row],[C]]&gt;=GAMES_TO_QUALIFY,1,IF(tbl2020POS[[#This Row],[PRIMPOS]]="C",1,0))</f>
        <v>#REF!</v>
      </c>
      <c r="AD701" s="279" t="e">
        <f>IF(tbl2020POS[[#This Row],[1B]]&gt;=GAMES_TO_QUALIFY,1,IF(tbl2020POS[[#This Row],[PRIMPOS]]="1B",1,0))</f>
        <v>#REF!</v>
      </c>
      <c r="AE701" s="279" t="e">
        <f>IF(tbl2020POS[[#This Row],[2B]]&gt;=GAMES_TO_QUALIFY,1,IF(tbl2020POS[[#This Row],[PRIMPOS]]="2B",1,0))</f>
        <v>#REF!</v>
      </c>
      <c r="AF701" s="279" t="e">
        <f>IF(tbl2020POS[[#This Row],[3B]]&gt;=GAMES_TO_QUALIFY,1,IF(tbl2020POS[[#This Row],[PRIMPOS]]="3B",1,0))</f>
        <v>#REF!</v>
      </c>
      <c r="AG701" s="279" t="e">
        <f>IF(tbl2020POS[[#This Row],[SS]]&gt;=GAMES_TO_QUALIFY,1,IF(tbl2020POS[[#This Row],[PRIMPOS]]="SS",1,0))</f>
        <v>#REF!</v>
      </c>
      <c r="AH701" s="279" t="e">
        <f>IF(tbl2020POS[[#This Row],[LF]]&gt;=GAMES_TO_QUALIFY,1,0)</f>
        <v>#REF!</v>
      </c>
      <c r="AI701" s="279" t="e">
        <f>IF(tbl2020POS[[#This Row],[CF]]&gt;=GAMES_TO_QUALIFY,1,0)</f>
        <v>#REF!</v>
      </c>
      <c r="AJ701" s="279" t="e">
        <f>IF(tbl2020POS[[#This Row],[RF]]&gt;=GAMES_TO_QUALIFY,1,0)</f>
        <v>#REF!</v>
      </c>
      <c r="AK701" s="279" t="e">
        <f>IF(tbl2020POS[[#This Row],[OF]]&gt;=GAMES_TO_QUALIFY,1,IF(tbl2020POS[[#This Row],[PRIMPOS]]="OF",1,0))</f>
        <v>#REF!</v>
      </c>
      <c r="AL701" s="279" t="e">
        <f>IF(tbl2020POS[[#This Row],[DH]]&gt;=GAMES_TO_QUALIFY,1,IF(tbl2020POS[[#This Row],[PRIMPOS]]="DH",1,0))</f>
        <v>#REF!</v>
      </c>
      <c r="AM701" s="279" t="e" cm="1">
        <f t="array" aca="1" ref="AM7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1" s="280" t="str">
        <f>IFERROR(LEFT(tbl2020POS[[#This Row],[POSROUGH]],LEN(tbl2020POS[[#This Row],[POSROUGH]])-1),"")</f>
        <v/>
      </c>
      <c r="AP70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2" spans="1:42" x14ac:dyDescent="0.3">
      <c r="A702" s="277">
        <v>699</v>
      </c>
      <c r="B702" t="s">
        <v>21261</v>
      </c>
      <c r="C702" s="277">
        <v>22</v>
      </c>
      <c r="D702" s="278" t="s">
        <v>1386</v>
      </c>
      <c r="E702" s="277">
        <v>2</v>
      </c>
      <c r="F702" s="277">
        <v>12</v>
      </c>
      <c r="G702" s="277">
        <v>9</v>
      </c>
      <c r="H702" s="277">
        <v>0</v>
      </c>
      <c r="I702" s="277">
        <v>12</v>
      </c>
      <c r="J702" s="277">
        <v>12</v>
      </c>
      <c r="K702" s="277">
        <v>0</v>
      </c>
      <c r="L702" s="277">
        <v>0</v>
      </c>
      <c r="M702" s="277">
        <v>0</v>
      </c>
      <c r="N702" s="277">
        <v>0</v>
      </c>
      <c r="O702" s="277">
        <v>0</v>
      </c>
      <c r="P702" s="277">
        <v>0</v>
      </c>
      <c r="Q702" s="277">
        <v>0</v>
      </c>
      <c r="R702" s="277">
        <v>0</v>
      </c>
      <c r="S702" s="277">
        <v>0</v>
      </c>
      <c r="T702" s="277">
        <v>0</v>
      </c>
      <c r="U702" s="277">
        <v>0</v>
      </c>
      <c r="V702" s="277">
        <v>0</v>
      </c>
      <c r="W702" s="279" t="e">
        <f t="shared" si="10"/>
        <v>#REF!</v>
      </c>
      <c r="X702" s="279" t="s">
        <v>14964</v>
      </c>
      <c r="Y7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2" s="279">
        <f>IF(MAX(tbl2020POS[[#This Row],[P]:[PR]])=tbl2020POS[[#This Row],[P]],1,0)</f>
        <v>1</v>
      </c>
      <c r="AA702" s="279">
        <f>IF(tbl2020POS[[#This Row],[QUALP]]=1,IF(tbl2020POS[[#This Row],[GS]]&gt;=GS_TO_QUALIFY,1,0),0)</f>
        <v>0</v>
      </c>
      <c r="AB702" s="279">
        <f>IF(tbl2020POS[[#This Row],[QUALP]]=1,IF(tbl2020POS[[#This Row],[G]]-tbl2020POS[[#This Row],[GS]]&gt;=RP_APP_TO_QUALIFY,1,0),0)</f>
        <v>0</v>
      </c>
      <c r="AC702" s="279" t="e">
        <f>IF(tbl2020POS[[#This Row],[C]]&gt;=GAMES_TO_QUALIFY,1,IF(tbl2020POS[[#This Row],[PRIMPOS]]="C",1,0))</f>
        <v>#REF!</v>
      </c>
      <c r="AD702" s="279" t="e">
        <f>IF(tbl2020POS[[#This Row],[1B]]&gt;=GAMES_TO_QUALIFY,1,IF(tbl2020POS[[#This Row],[PRIMPOS]]="1B",1,0))</f>
        <v>#REF!</v>
      </c>
      <c r="AE702" s="279" t="e">
        <f>IF(tbl2020POS[[#This Row],[2B]]&gt;=GAMES_TO_QUALIFY,1,IF(tbl2020POS[[#This Row],[PRIMPOS]]="2B",1,0))</f>
        <v>#REF!</v>
      </c>
      <c r="AF702" s="279" t="e">
        <f>IF(tbl2020POS[[#This Row],[3B]]&gt;=GAMES_TO_QUALIFY,1,IF(tbl2020POS[[#This Row],[PRIMPOS]]="3B",1,0))</f>
        <v>#REF!</v>
      </c>
      <c r="AG702" s="279" t="e">
        <f>IF(tbl2020POS[[#This Row],[SS]]&gt;=GAMES_TO_QUALIFY,1,IF(tbl2020POS[[#This Row],[PRIMPOS]]="SS",1,0))</f>
        <v>#REF!</v>
      </c>
      <c r="AH702" s="279" t="e">
        <f>IF(tbl2020POS[[#This Row],[LF]]&gt;=GAMES_TO_QUALIFY,1,0)</f>
        <v>#REF!</v>
      </c>
      <c r="AI702" s="279" t="e">
        <f>IF(tbl2020POS[[#This Row],[CF]]&gt;=GAMES_TO_QUALIFY,1,0)</f>
        <v>#REF!</v>
      </c>
      <c r="AJ702" s="279" t="e">
        <f>IF(tbl2020POS[[#This Row],[RF]]&gt;=GAMES_TO_QUALIFY,1,0)</f>
        <v>#REF!</v>
      </c>
      <c r="AK702" s="279" t="e">
        <f>IF(tbl2020POS[[#This Row],[OF]]&gt;=GAMES_TO_QUALIFY,1,IF(tbl2020POS[[#This Row],[PRIMPOS]]="OF",1,0))</f>
        <v>#REF!</v>
      </c>
      <c r="AL702" s="279" t="e">
        <f>IF(tbl2020POS[[#This Row],[DH]]&gt;=GAMES_TO_QUALIFY,1,IF(tbl2020POS[[#This Row],[PRIMPOS]]="DH",1,0))</f>
        <v>#REF!</v>
      </c>
      <c r="AM702" s="279" t="str" cm="1">
        <f t="array" aca="1" ref="AM7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2" s="280" t="str">
        <f>IFERROR(LEFT(tbl2020POS[[#This Row],[POSROUGH]],LEN(tbl2020POS[[#This Row],[POSROUGH]])-1),"")</f>
        <v/>
      </c>
      <c r="AP70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03" spans="1:42" x14ac:dyDescent="0.3">
      <c r="A703" s="277">
        <v>700</v>
      </c>
      <c r="B703" t="s">
        <v>21262</v>
      </c>
      <c r="C703" s="277">
        <v>29</v>
      </c>
      <c r="D703" s="278" t="s">
        <v>1430</v>
      </c>
      <c r="E703" s="277">
        <v>10</v>
      </c>
      <c r="F703" s="277">
        <v>12</v>
      </c>
      <c r="G703" s="277">
        <v>9</v>
      </c>
      <c r="H703" s="277">
        <v>0</v>
      </c>
      <c r="I703" s="277">
        <v>12</v>
      </c>
      <c r="J703" s="277">
        <v>12</v>
      </c>
      <c r="K703" s="277">
        <v>0</v>
      </c>
      <c r="L703" s="277">
        <v>0</v>
      </c>
      <c r="M703" s="277">
        <v>0</v>
      </c>
      <c r="N703" s="277">
        <v>0</v>
      </c>
      <c r="O703" s="277">
        <v>0</v>
      </c>
      <c r="P703" s="277">
        <v>0</v>
      </c>
      <c r="Q703" s="277">
        <v>0</v>
      </c>
      <c r="R703" s="277">
        <v>0</v>
      </c>
      <c r="S703" s="277">
        <v>0</v>
      </c>
      <c r="T703" s="277">
        <v>0</v>
      </c>
      <c r="U703" s="277">
        <v>0</v>
      </c>
      <c r="V703" s="277">
        <v>0</v>
      </c>
      <c r="W703" s="279" t="e">
        <f t="shared" si="10"/>
        <v>#REF!</v>
      </c>
      <c r="X703" s="279" t="s">
        <v>2514</v>
      </c>
      <c r="Y7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3" s="279">
        <f>IF(MAX(tbl2020POS[[#This Row],[P]:[PR]])=tbl2020POS[[#This Row],[P]],1,0)</f>
        <v>1</v>
      </c>
      <c r="AA703" s="279">
        <f>IF(tbl2020POS[[#This Row],[QUALP]]=1,IF(tbl2020POS[[#This Row],[GS]]&gt;=GS_TO_QUALIFY,1,0),0)</f>
        <v>0</v>
      </c>
      <c r="AB703" s="279">
        <f>IF(tbl2020POS[[#This Row],[QUALP]]=1,IF(tbl2020POS[[#This Row],[G]]-tbl2020POS[[#This Row],[GS]]&gt;=RP_APP_TO_QUALIFY,1,0),0)</f>
        <v>0</v>
      </c>
      <c r="AC703" s="279" t="e">
        <f>IF(tbl2020POS[[#This Row],[C]]&gt;=GAMES_TO_QUALIFY,1,IF(tbl2020POS[[#This Row],[PRIMPOS]]="C",1,0))</f>
        <v>#REF!</v>
      </c>
      <c r="AD703" s="279" t="e">
        <f>IF(tbl2020POS[[#This Row],[1B]]&gt;=GAMES_TO_QUALIFY,1,IF(tbl2020POS[[#This Row],[PRIMPOS]]="1B",1,0))</f>
        <v>#REF!</v>
      </c>
      <c r="AE703" s="279" t="e">
        <f>IF(tbl2020POS[[#This Row],[2B]]&gt;=GAMES_TO_QUALIFY,1,IF(tbl2020POS[[#This Row],[PRIMPOS]]="2B",1,0))</f>
        <v>#REF!</v>
      </c>
      <c r="AF703" s="279" t="e">
        <f>IF(tbl2020POS[[#This Row],[3B]]&gt;=GAMES_TO_QUALIFY,1,IF(tbl2020POS[[#This Row],[PRIMPOS]]="3B",1,0))</f>
        <v>#REF!</v>
      </c>
      <c r="AG703" s="279" t="e">
        <f>IF(tbl2020POS[[#This Row],[SS]]&gt;=GAMES_TO_QUALIFY,1,IF(tbl2020POS[[#This Row],[PRIMPOS]]="SS",1,0))</f>
        <v>#REF!</v>
      </c>
      <c r="AH703" s="279" t="e">
        <f>IF(tbl2020POS[[#This Row],[LF]]&gt;=GAMES_TO_QUALIFY,1,0)</f>
        <v>#REF!</v>
      </c>
      <c r="AI703" s="279" t="e">
        <f>IF(tbl2020POS[[#This Row],[CF]]&gt;=GAMES_TO_QUALIFY,1,0)</f>
        <v>#REF!</v>
      </c>
      <c r="AJ703" s="279" t="e">
        <f>IF(tbl2020POS[[#This Row],[RF]]&gt;=GAMES_TO_QUALIFY,1,0)</f>
        <v>#REF!</v>
      </c>
      <c r="AK703" s="279" t="e">
        <f>IF(tbl2020POS[[#This Row],[OF]]&gt;=GAMES_TO_QUALIFY,1,IF(tbl2020POS[[#This Row],[PRIMPOS]]="OF",1,0))</f>
        <v>#REF!</v>
      </c>
      <c r="AL703" s="279" t="e">
        <f>IF(tbl2020POS[[#This Row],[DH]]&gt;=GAMES_TO_QUALIFY,1,IF(tbl2020POS[[#This Row],[PRIMPOS]]="DH",1,0))</f>
        <v>#REF!</v>
      </c>
      <c r="AM703" s="279" t="str" cm="1">
        <f t="array" aca="1" ref="AM7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3" s="280" t="str">
        <f>IFERROR(LEFT(tbl2020POS[[#This Row],[POSROUGH]],LEN(tbl2020POS[[#This Row],[POSROUGH]])-1),"")</f>
        <v/>
      </c>
      <c r="AP70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04" spans="1:42" x14ac:dyDescent="0.3">
      <c r="A704" s="277">
        <v>701</v>
      </c>
      <c r="B704" t="s">
        <v>21263</v>
      </c>
      <c r="C704" s="277">
        <v>33</v>
      </c>
      <c r="D704" s="278" t="s">
        <v>1430</v>
      </c>
      <c r="E704" s="277">
        <v>9</v>
      </c>
      <c r="F704" s="277">
        <v>13</v>
      </c>
      <c r="G704" s="277">
        <v>13</v>
      </c>
      <c r="H704" s="277">
        <v>0</v>
      </c>
      <c r="I704" s="277">
        <v>13</v>
      </c>
      <c r="J704" s="277">
        <v>13</v>
      </c>
      <c r="K704" s="277">
        <v>0</v>
      </c>
      <c r="L704" s="277">
        <v>0</v>
      </c>
      <c r="M704" s="277">
        <v>0</v>
      </c>
      <c r="N704" s="277">
        <v>0</v>
      </c>
      <c r="O704" s="277">
        <v>0</v>
      </c>
      <c r="P704" s="277">
        <v>0</v>
      </c>
      <c r="Q704" s="277">
        <v>0</v>
      </c>
      <c r="R704" s="277">
        <v>0</v>
      </c>
      <c r="S704" s="277">
        <v>0</v>
      </c>
      <c r="T704" s="277">
        <v>0</v>
      </c>
      <c r="U704" s="277">
        <v>0</v>
      </c>
      <c r="V704" s="277">
        <v>0</v>
      </c>
      <c r="W704" s="279" t="e">
        <f t="shared" si="10"/>
        <v>#REF!</v>
      </c>
      <c r="X704" s="279" t="s">
        <v>2516</v>
      </c>
      <c r="Y7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4" s="279">
        <f>IF(MAX(tbl2020POS[[#This Row],[P]:[PR]])=tbl2020POS[[#This Row],[P]],1,0)</f>
        <v>1</v>
      </c>
      <c r="AA704" s="279">
        <f>IF(tbl2020POS[[#This Row],[QUALP]]=1,IF(tbl2020POS[[#This Row],[GS]]&gt;=GS_TO_QUALIFY,1,0),0)</f>
        <v>1</v>
      </c>
      <c r="AB704" s="279">
        <f>IF(tbl2020POS[[#This Row],[QUALP]]=1,IF(tbl2020POS[[#This Row],[G]]-tbl2020POS[[#This Row],[GS]]&gt;=RP_APP_TO_QUALIFY,1,0),0)</f>
        <v>0</v>
      </c>
      <c r="AC704" s="279" t="e">
        <f>IF(tbl2020POS[[#This Row],[C]]&gt;=GAMES_TO_QUALIFY,1,IF(tbl2020POS[[#This Row],[PRIMPOS]]="C",1,0))</f>
        <v>#REF!</v>
      </c>
      <c r="AD704" s="279" t="e">
        <f>IF(tbl2020POS[[#This Row],[1B]]&gt;=GAMES_TO_QUALIFY,1,IF(tbl2020POS[[#This Row],[PRIMPOS]]="1B",1,0))</f>
        <v>#REF!</v>
      </c>
      <c r="AE704" s="279" t="e">
        <f>IF(tbl2020POS[[#This Row],[2B]]&gt;=GAMES_TO_QUALIFY,1,IF(tbl2020POS[[#This Row],[PRIMPOS]]="2B",1,0))</f>
        <v>#REF!</v>
      </c>
      <c r="AF704" s="279" t="e">
        <f>IF(tbl2020POS[[#This Row],[3B]]&gt;=GAMES_TO_QUALIFY,1,IF(tbl2020POS[[#This Row],[PRIMPOS]]="3B",1,0))</f>
        <v>#REF!</v>
      </c>
      <c r="AG704" s="279" t="e">
        <f>IF(tbl2020POS[[#This Row],[SS]]&gt;=GAMES_TO_QUALIFY,1,IF(tbl2020POS[[#This Row],[PRIMPOS]]="SS",1,0))</f>
        <v>#REF!</v>
      </c>
      <c r="AH704" s="279" t="e">
        <f>IF(tbl2020POS[[#This Row],[LF]]&gt;=GAMES_TO_QUALIFY,1,0)</f>
        <v>#REF!</v>
      </c>
      <c r="AI704" s="279" t="e">
        <f>IF(tbl2020POS[[#This Row],[CF]]&gt;=GAMES_TO_QUALIFY,1,0)</f>
        <v>#REF!</v>
      </c>
      <c r="AJ704" s="279" t="e">
        <f>IF(tbl2020POS[[#This Row],[RF]]&gt;=GAMES_TO_QUALIFY,1,0)</f>
        <v>#REF!</v>
      </c>
      <c r="AK704" s="279" t="e">
        <f>IF(tbl2020POS[[#This Row],[OF]]&gt;=GAMES_TO_QUALIFY,1,IF(tbl2020POS[[#This Row],[PRIMPOS]]="OF",1,0))</f>
        <v>#REF!</v>
      </c>
      <c r="AL704" s="279" t="e">
        <f>IF(tbl2020POS[[#This Row],[DH]]&gt;=GAMES_TO_QUALIFY,1,IF(tbl2020POS[[#This Row],[PRIMPOS]]="DH",1,0))</f>
        <v>#REF!</v>
      </c>
      <c r="AM704" s="279" t="str" cm="1">
        <f t="array" aca="1" ref="AM7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4" s="280" t="str">
        <f>IFERROR(LEFT(tbl2020POS[[#This Row],[POSROUGH]],LEN(tbl2020POS[[#This Row],[POSROUGH]])-1),"")</f>
        <v/>
      </c>
      <c r="AP70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05" spans="1:42" x14ac:dyDescent="0.3">
      <c r="A705" s="277">
        <v>702</v>
      </c>
      <c r="B705" t="s">
        <v>21264</v>
      </c>
      <c r="C705" s="277">
        <v>32</v>
      </c>
      <c r="D705" s="278" t="s">
        <v>1372</v>
      </c>
      <c r="E705" s="277">
        <v>8</v>
      </c>
      <c r="F705" s="277">
        <v>1</v>
      </c>
      <c r="G705" s="277">
        <v>0</v>
      </c>
      <c r="H705" s="277">
        <v>0</v>
      </c>
      <c r="I705" s="277">
        <v>1</v>
      </c>
      <c r="J705" s="277">
        <v>1</v>
      </c>
      <c r="K705" s="277">
        <v>0</v>
      </c>
      <c r="L705" s="277">
        <v>0</v>
      </c>
      <c r="M705" s="277">
        <v>0</v>
      </c>
      <c r="N705" s="277">
        <v>0</v>
      </c>
      <c r="O705" s="277">
        <v>0</v>
      </c>
      <c r="P705" s="277">
        <v>0</v>
      </c>
      <c r="Q705" s="277">
        <v>0</v>
      </c>
      <c r="R705" s="277">
        <v>0</v>
      </c>
      <c r="S705" s="277">
        <v>0</v>
      </c>
      <c r="T705" s="277">
        <v>0</v>
      </c>
      <c r="U705" s="277">
        <v>0</v>
      </c>
      <c r="V705" s="277">
        <v>0</v>
      </c>
      <c r="W705" s="279" t="e">
        <f t="shared" si="10"/>
        <v>#REF!</v>
      </c>
      <c r="X705" s="279" t="s">
        <v>4376</v>
      </c>
      <c r="Y7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5" s="279">
        <f>IF(MAX(tbl2020POS[[#This Row],[P]:[PR]])=tbl2020POS[[#This Row],[P]],1,0)</f>
        <v>1</v>
      </c>
      <c r="AA705" s="279">
        <f>IF(tbl2020POS[[#This Row],[QUALP]]=1,IF(tbl2020POS[[#This Row],[GS]]&gt;=GS_TO_QUALIFY,1,0),0)</f>
        <v>0</v>
      </c>
      <c r="AB705" s="279">
        <f>IF(tbl2020POS[[#This Row],[QUALP]]=1,IF(tbl2020POS[[#This Row],[G]]-tbl2020POS[[#This Row],[GS]]&gt;=RP_APP_TO_QUALIFY,1,0),0)</f>
        <v>0</v>
      </c>
      <c r="AC705" s="279" t="e">
        <f>IF(tbl2020POS[[#This Row],[C]]&gt;=GAMES_TO_QUALIFY,1,IF(tbl2020POS[[#This Row],[PRIMPOS]]="C",1,0))</f>
        <v>#REF!</v>
      </c>
      <c r="AD705" s="279" t="e">
        <f>IF(tbl2020POS[[#This Row],[1B]]&gt;=GAMES_TO_QUALIFY,1,IF(tbl2020POS[[#This Row],[PRIMPOS]]="1B",1,0))</f>
        <v>#REF!</v>
      </c>
      <c r="AE705" s="279" t="e">
        <f>IF(tbl2020POS[[#This Row],[2B]]&gt;=GAMES_TO_QUALIFY,1,IF(tbl2020POS[[#This Row],[PRIMPOS]]="2B",1,0))</f>
        <v>#REF!</v>
      </c>
      <c r="AF705" s="279" t="e">
        <f>IF(tbl2020POS[[#This Row],[3B]]&gt;=GAMES_TO_QUALIFY,1,IF(tbl2020POS[[#This Row],[PRIMPOS]]="3B",1,0))</f>
        <v>#REF!</v>
      </c>
      <c r="AG705" s="279" t="e">
        <f>IF(tbl2020POS[[#This Row],[SS]]&gt;=GAMES_TO_QUALIFY,1,IF(tbl2020POS[[#This Row],[PRIMPOS]]="SS",1,0))</f>
        <v>#REF!</v>
      </c>
      <c r="AH705" s="279" t="e">
        <f>IF(tbl2020POS[[#This Row],[LF]]&gt;=GAMES_TO_QUALIFY,1,0)</f>
        <v>#REF!</v>
      </c>
      <c r="AI705" s="279" t="e">
        <f>IF(tbl2020POS[[#This Row],[CF]]&gt;=GAMES_TO_QUALIFY,1,0)</f>
        <v>#REF!</v>
      </c>
      <c r="AJ705" s="279" t="e">
        <f>IF(tbl2020POS[[#This Row],[RF]]&gt;=GAMES_TO_QUALIFY,1,0)</f>
        <v>#REF!</v>
      </c>
      <c r="AK705" s="279" t="e">
        <f>IF(tbl2020POS[[#This Row],[OF]]&gt;=GAMES_TO_QUALIFY,1,IF(tbl2020POS[[#This Row],[PRIMPOS]]="OF",1,0))</f>
        <v>#REF!</v>
      </c>
      <c r="AL705" s="279" t="e">
        <f>IF(tbl2020POS[[#This Row],[DH]]&gt;=GAMES_TO_QUALIFY,1,IF(tbl2020POS[[#This Row],[PRIMPOS]]="DH",1,0))</f>
        <v>#REF!</v>
      </c>
      <c r="AM705" s="279" t="str" cm="1">
        <f t="array" aca="1" ref="AM7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5" s="280" t="str">
        <f>IFERROR(LEFT(tbl2020POS[[#This Row],[POSROUGH]],LEN(tbl2020POS[[#This Row],[POSROUGH]])-1),"")</f>
        <v/>
      </c>
      <c r="AP70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06" spans="1:42" x14ac:dyDescent="0.3">
      <c r="A706" s="277">
        <v>703</v>
      </c>
      <c r="B706" t="s">
        <v>21265</v>
      </c>
      <c r="C706" s="277">
        <v>27</v>
      </c>
      <c r="D706" s="278" t="s">
        <v>20565</v>
      </c>
      <c r="E706" s="277">
        <v>9</v>
      </c>
      <c r="F706" s="277">
        <v>60</v>
      </c>
      <c r="G706" s="277">
        <v>60</v>
      </c>
      <c r="H706" s="277">
        <v>60</v>
      </c>
      <c r="I706" s="277">
        <v>56</v>
      </c>
      <c r="J706" s="277">
        <v>0</v>
      </c>
      <c r="K706" s="277">
        <v>0</v>
      </c>
      <c r="L706" s="277">
        <v>0</v>
      </c>
      <c r="M706" s="277">
        <v>0</v>
      </c>
      <c r="N706" s="277">
        <v>56</v>
      </c>
      <c r="O706" s="277">
        <v>0</v>
      </c>
      <c r="P706" s="277">
        <v>0</v>
      </c>
      <c r="Q706" s="277">
        <v>0</v>
      </c>
      <c r="R706" s="277">
        <v>0</v>
      </c>
      <c r="S706" s="277">
        <v>0</v>
      </c>
      <c r="T706" s="277">
        <v>4</v>
      </c>
      <c r="U706" s="277">
        <v>0</v>
      </c>
      <c r="V706" s="277">
        <v>0</v>
      </c>
      <c r="W706" s="279" t="e">
        <f t="shared" si="10"/>
        <v>#REF!</v>
      </c>
      <c r="X706" s="279" t="s">
        <v>2520</v>
      </c>
      <c r="Y7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06" s="279">
        <f>IF(MAX(tbl2020POS[[#This Row],[P]:[PR]])=tbl2020POS[[#This Row],[P]],1,0)</f>
        <v>0</v>
      </c>
      <c r="AA706" s="279">
        <f>IF(tbl2020POS[[#This Row],[QUALP]]=1,IF(tbl2020POS[[#This Row],[GS]]&gt;=GS_TO_QUALIFY,1,0),0)</f>
        <v>0</v>
      </c>
      <c r="AB706" s="279">
        <f>IF(tbl2020POS[[#This Row],[QUALP]]=1,IF(tbl2020POS[[#This Row],[G]]-tbl2020POS[[#This Row],[GS]]&gt;=RP_APP_TO_QUALIFY,1,0),0)</f>
        <v>0</v>
      </c>
      <c r="AC706" s="279" t="e">
        <f>IF(tbl2020POS[[#This Row],[C]]&gt;=GAMES_TO_QUALIFY,1,IF(tbl2020POS[[#This Row],[PRIMPOS]]="C",1,0))</f>
        <v>#REF!</v>
      </c>
      <c r="AD706" s="279" t="e">
        <f>IF(tbl2020POS[[#This Row],[1B]]&gt;=GAMES_TO_QUALIFY,1,IF(tbl2020POS[[#This Row],[PRIMPOS]]="1B",1,0))</f>
        <v>#REF!</v>
      </c>
      <c r="AE706" s="279" t="e">
        <f>IF(tbl2020POS[[#This Row],[2B]]&gt;=GAMES_TO_QUALIFY,1,IF(tbl2020POS[[#This Row],[PRIMPOS]]="2B",1,0))</f>
        <v>#REF!</v>
      </c>
      <c r="AF706" s="279" t="e">
        <f>IF(tbl2020POS[[#This Row],[3B]]&gt;=GAMES_TO_QUALIFY,1,IF(tbl2020POS[[#This Row],[PRIMPOS]]="3B",1,0))</f>
        <v>#REF!</v>
      </c>
      <c r="AG706" s="279" t="e">
        <f>IF(tbl2020POS[[#This Row],[SS]]&gt;=GAMES_TO_QUALIFY,1,IF(tbl2020POS[[#This Row],[PRIMPOS]]="SS",1,0))</f>
        <v>#REF!</v>
      </c>
      <c r="AH706" s="279" t="e">
        <f>IF(tbl2020POS[[#This Row],[LF]]&gt;=GAMES_TO_QUALIFY,1,0)</f>
        <v>#REF!</v>
      </c>
      <c r="AI706" s="279" t="e">
        <f>IF(tbl2020POS[[#This Row],[CF]]&gt;=GAMES_TO_QUALIFY,1,0)</f>
        <v>#REF!</v>
      </c>
      <c r="AJ706" s="279" t="e">
        <f>IF(tbl2020POS[[#This Row],[RF]]&gt;=GAMES_TO_QUALIFY,1,0)</f>
        <v>#REF!</v>
      </c>
      <c r="AK706" s="279" t="e">
        <f>IF(tbl2020POS[[#This Row],[OF]]&gt;=GAMES_TO_QUALIFY,1,IF(tbl2020POS[[#This Row],[PRIMPOS]]="OF",1,0))</f>
        <v>#REF!</v>
      </c>
      <c r="AL706" s="279" t="e">
        <f>IF(tbl2020POS[[#This Row],[DH]]&gt;=GAMES_TO_QUALIFY,1,IF(tbl2020POS[[#This Row],[PRIMPOS]]="DH",1,0))</f>
        <v>#REF!</v>
      </c>
      <c r="AM706" s="279" t="e" cm="1">
        <f t="array" aca="1" ref="AM7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6" s="280" t="str">
        <f>IFERROR(LEFT(tbl2020POS[[#This Row],[POSROUGH]],LEN(tbl2020POS[[#This Row],[POSROUGH]])-1),"")</f>
        <v/>
      </c>
      <c r="AP70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7" spans="1:42" x14ac:dyDescent="0.3">
      <c r="A707" s="277">
        <v>704</v>
      </c>
      <c r="B707" t="s">
        <v>21266</v>
      </c>
      <c r="C707" s="277">
        <v>26</v>
      </c>
      <c r="D707" s="278" t="s">
        <v>1386</v>
      </c>
      <c r="E707" s="277" t="s">
        <v>20557</v>
      </c>
      <c r="F707" s="277">
        <v>24</v>
      </c>
      <c r="G707" s="277">
        <v>18</v>
      </c>
      <c r="H707" s="277">
        <v>24</v>
      </c>
      <c r="I707" s="277">
        <v>19</v>
      </c>
      <c r="J707" s="277">
        <v>0</v>
      </c>
      <c r="K707" s="277">
        <v>0</v>
      </c>
      <c r="L707" s="277">
        <v>2</v>
      </c>
      <c r="M707" s="277">
        <v>3</v>
      </c>
      <c r="N707" s="277">
        <v>10</v>
      </c>
      <c r="O707" s="277">
        <v>6</v>
      </c>
      <c r="P707" s="277">
        <v>0</v>
      </c>
      <c r="Q707" s="277">
        <v>0</v>
      </c>
      <c r="R707" s="277">
        <v>0</v>
      </c>
      <c r="S707" s="277">
        <v>0</v>
      </c>
      <c r="T707" s="277">
        <v>4</v>
      </c>
      <c r="U707" s="277">
        <v>1</v>
      </c>
      <c r="V707" s="277">
        <v>0</v>
      </c>
      <c r="W707" s="279" t="e">
        <f t="shared" si="10"/>
        <v>#REF!</v>
      </c>
      <c r="X707" s="279" t="s">
        <v>20104</v>
      </c>
      <c r="Y7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07" s="279">
        <f>IF(MAX(tbl2020POS[[#This Row],[P]:[PR]])=tbl2020POS[[#This Row],[P]],1,0)</f>
        <v>0</v>
      </c>
      <c r="AA707" s="279">
        <f>IF(tbl2020POS[[#This Row],[QUALP]]=1,IF(tbl2020POS[[#This Row],[GS]]&gt;=GS_TO_QUALIFY,1,0),0)</f>
        <v>0</v>
      </c>
      <c r="AB707" s="279">
        <f>IF(tbl2020POS[[#This Row],[QUALP]]=1,IF(tbl2020POS[[#This Row],[G]]-tbl2020POS[[#This Row],[GS]]&gt;=RP_APP_TO_QUALIFY,1,0),0)</f>
        <v>0</v>
      </c>
      <c r="AC707" s="279" t="e">
        <f>IF(tbl2020POS[[#This Row],[C]]&gt;=GAMES_TO_QUALIFY,1,IF(tbl2020POS[[#This Row],[PRIMPOS]]="C",1,0))</f>
        <v>#REF!</v>
      </c>
      <c r="AD707" s="279" t="e">
        <f>IF(tbl2020POS[[#This Row],[1B]]&gt;=GAMES_TO_QUALIFY,1,IF(tbl2020POS[[#This Row],[PRIMPOS]]="1B",1,0))</f>
        <v>#REF!</v>
      </c>
      <c r="AE707" s="279" t="e">
        <f>IF(tbl2020POS[[#This Row],[2B]]&gt;=GAMES_TO_QUALIFY,1,IF(tbl2020POS[[#This Row],[PRIMPOS]]="2B",1,0))</f>
        <v>#REF!</v>
      </c>
      <c r="AF707" s="279" t="e">
        <f>IF(tbl2020POS[[#This Row],[3B]]&gt;=GAMES_TO_QUALIFY,1,IF(tbl2020POS[[#This Row],[PRIMPOS]]="3B",1,0))</f>
        <v>#REF!</v>
      </c>
      <c r="AG707" s="279" t="e">
        <f>IF(tbl2020POS[[#This Row],[SS]]&gt;=GAMES_TO_QUALIFY,1,IF(tbl2020POS[[#This Row],[PRIMPOS]]="SS",1,0))</f>
        <v>#REF!</v>
      </c>
      <c r="AH707" s="279" t="e">
        <f>IF(tbl2020POS[[#This Row],[LF]]&gt;=GAMES_TO_QUALIFY,1,0)</f>
        <v>#REF!</v>
      </c>
      <c r="AI707" s="279" t="e">
        <f>IF(tbl2020POS[[#This Row],[CF]]&gt;=GAMES_TO_QUALIFY,1,0)</f>
        <v>#REF!</v>
      </c>
      <c r="AJ707" s="279" t="e">
        <f>IF(tbl2020POS[[#This Row],[RF]]&gt;=GAMES_TO_QUALIFY,1,0)</f>
        <v>#REF!</v>
      </c>
      <c r="AK707" s="279" t="e">
        <f>IF(tbl2020POS[[#This Row],[OF]]&gt;=GAMES_TO_QUALIFY,1,IF(tbl2020POS[[#This Row],[PRIMPOS]]="OF",1,0))</f>
        <v>#REF!</v>
      </c>
      <c r="AL707" s="279" t="e">
        <f>IF(tbl2020POS[[#This Row],[DH]]&gt;=GAMES_TO_QUALIFY,1,IF(tbl2020POS[[#This Row],[PRIMPOS]]="DH",1,0))</f>
        <v>#REF!</v>
      </c>
      <c r="AM707" s="279" t="e" cm="1">
        <f t="array" aca="1" ref="AM7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7" s="280" t="str">
        <f>IFERROR(LEFT(tbl2020POS[[#This Row],[POSROUGH]],LEN(tbl2020POS[[#This Row],[POSROUGH]])-1),"")</f>
        <v/>
      </c>
      <c r="AP70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8" spans="1:42" x14ac:dyDescent="0.3">
      <c r="A708" s="277">
        <v>705</v>
      </c>
      <c r="B708" t="s">
        <v>21267</v>
      </c>
      <c r="C708" s="277">
        <v>23</v>
      </c>
      <c r="D708" s="278" t="s">
        <v>1464</v>
      </c>
      <c r="E708" s="277" t="s">
        <v>20557</v>
      </c>
      <c r="F708" s="277">
        <v>29</v>
      </c>
      <c r="G708" s="277">
        <v>29</v>
      </c>
      <c r="H708" s="277">
        <v>29</v>
      </c>
      <c r="I708" s="277">
        <v>29</v>
      </c>
      <c r="J708" s="277">
        <v>0</v>
      </c>
      <c r="K708" s="277">
        <v>0</v>
      </c>
      <c r="L708" s="277">
        <v>0</v>
      </c>
      <c r="M708" s="277">
        <v>29</v>
      </c>
      <c r="N708" s="277">
        <v>0</v>
      </c>
      <c r="O708" s="277">
        <v>0</v>
      </c>
      <c r="P708" s="277">
        <v>0</v>
      </c>
      <c r="Q708" s="277">
        <v>0</v>
      </c>
      <c r="R708" s="277">
        <v>0</v>
      </c>
      <c r="S708" s="277">
        <v>0</v>
      </c>
      <c r="T708" s="277">
        <v>0</v>
      </c>
      <c r="U708" s="277">
        <v>0</v>
      </c>
      <c r="V708" s="277">
        <v>0</v>
      </c>
      <c r="W708" s="279" t="e">
        <f t="shared" ref="W708:W771" si="11">IF(P708&gt;=GAMES_TO_QUALIFY,"LF","")&amp;IF(Q708&gt;=GAMES_TO_QUALIFY,"CF","")&amp;IF(R708&gt;=GAMES_TO_QUALIFY,"RF","")</f>
        <v>#REF!</v>
      </c>
      <c r="X708" s="279" t="s">
        <v>17340</v>
      </c>
      <c r="Y7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08" s="279">
        <f>IF(MAX(tbl2020POS[[#This Row],[P]:[PR]])=tbl2020POS[[#This Row],[P]],1,0)</f>
        <v>0</v>
      </c>
      <c r="AA708" s="279">
        <f>IF(tbl2020POS[[#This Row],[QUALP]]=1,IF(tbl2020POS[[#This Row],[GS]]&gt;=GS_TO_QUALIFY,1,0),0)</f>
        <v>0</v>
      </c>
      <c r="AB708" s="279">
        <f>IF(tbl2020POS[[#This Row],[QUALP]]=1,IF(tbl2020POS[[#This Row],[G]]-tbl2020POS[[#This Row],[GS]]&gt;=RP_APP_TO_QUALIFY,1,0),0)</f>
        <v>0</v>
      </c>
      <c r="AC708" s="279" t="e">
        <f>IF(tbl2020POS[[#This Row],[C]]&gt;=GAMES_TO_QUALIFY,1,IF(tbl2020POS[[#This Row],[PRIMPOS]]="C",1,0))</f>
        <v>#REF!</v>
      </c>
      <c r="AD708" s="279" t="e">
        <f>IF(tbl2020POS[[#This Row],[1B]]&gt;=GAMES_TO_QUALIFY,1,IF(tbl2020POS[[#This Row],[PRIMPOS]]="1B",1,0))</f>
        <v>#REF!</v>
      </c>
      <c r="AE708" s="279" t="e">
        <f>IF(tbl2020POS[[#This Row],[2B]]&gt;=GAMES_TO_QUALIFY,1,IF(tbl2020POS[[#This Row],[PRIMPOS]]="2B",1,0))</f>
        <v>#REF!</v>
      </c>
      <c r="AF708" s="279" t="e">
        <f>IF(tbl2020POS[[#This Row],[3B]]&gt;=GAMES_TO_QUALIFY,1,IF(tbl2020POS[[#This Row],[PRIMPOS]]="3B",1,0))</f>
        <v>#REF!</v>
      </c>
      <c r="AG708" s="279" t="e">
        <f>IF(tbl2020POS[[#This Row],[SS]]&gt;=GAMES_TO_QUALIFY,1,IF(tbl2020POS[[#This Row],[PRIMPOS]]="SS",1,0))</f>
        <v>#REF!</v>
      </c>
      <c r="AH708" s="279" t="e">
        <f>IF(tbl2020POS[[#This Row],[LF]]&gt;=GAMES_TO_QUALIFY,1,0)</f>
        <v>#REF!</v>
      </c>
      <c r="AI708" s="279" t="e">
        <f>IF(tbl2020POS[[#This Row],[CF]]&gt;=GAMES_TO_QUALIFY,1,0)</f>
        <v>#REF!</v>
      </c>
      <c r="AJ708" s="279" t="e">
        <f>IF(tbl2020POS[[#This Row],[RF]]&gt;=GAMES_TO_QUALIFY,1,0)</f>
        <v>#REF!</v>
      </c>
      <c r="AK708" s="279" t="e">
        <f>IF(tbl2020POS[[#This Row],[OF]]&gt;=GAMES_TO_QUALIFY,1,IF(tbl2020POS[[#This Row],[PRIMPOS]]="OF",1,0))</f>
        <v>#REF!</v>
      </c>
      <c r="AL708" s="279" t="e">
        <f>IF(tbl2020POS[[#This Row],[DH]]&gt;=GAMES_TO_QUALIFY,1,IF(tbl2020POS[[#This Row],[PRIMPOS]]="DH",1,0))</f>
        <v>#REF!</v>
      </c>
      <c r="AM708" s="279" t="e" cm="1">
        <f t="array" aca="1" ref="AM7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8" s="280" t="str">
        <f>IFERROR(LEFT(tbl2020POS[[#This Row],[POSROUGH]],LEN(tbl2020POS[[#This Row],[POSROUGH]])-1),"")</f>
        <v/>
      </c>
      <c r="AP70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9" spans="1:42" x14ac:dyDescent="0.3">
      <c r="A709" s="277">
        <v>706</v>
      </c>
      <c r="B709" t="s">
        <v>21268</v>
      </c>
      <c r="C709" s="277">
        <v>32</v>
      </c>
      <c r="D709" s="278" t="s">
        <v>1565</v>
      </c>
      <c r="E709" s="277">
        <v>5</v>
      </c>
      <c r="F709" s="277">
        <v>11</v>
      </c>
      <c r="G709" s="277">
        <v>11</v>
      </c>
      <c r="H709" s="277">
        <v>0</v>
      </c>
      <c r="I709" s="277">
        <v>11</v>
      </c>
      <c r="J709" s="277">
        <v>11</v>
      </c>
      <c r="K709" s="277">
        <v>0</v>
      </c>
      <c r="L709" s="277">
        <v>0</v>
      </c>
      <c r="M709" s="277">
        <v>0</v>
      </c>
      <c r="N709" s="277">
        <v>0</v>
      </c>
      <c r="O709" s="277">
        <v>0</v>
      </c>
      <c r="P709" s="277">
        <v>0</v>
      </c>
      <c r="Q709" s="277">
        <v>0</v>
      </c>
      <c r="R709" s="277">
        <v>0</v>
      </c>
      <c r="S709" s="277">
        <v>0</v>
      </c>
      <c r="T709" s="277">
        <v>0</v>
      </c>
      <c r="U709" s="277">
        <v>0</v>
      </c>
      <c r="V709" s="277">
        <v>0</v>
      </c>
      <c r="W709" s="279" t="e">
        <f t="shared" si="11"/>
        <v>#REF!</v>
      </c>
      <c r="X709" s="279" t="s">
        <v>11161</v>
      </c>
      <c r="Y7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9" s="279">
        <f>IF(MAX(tbl2020POS[[#This Row],[P]:[PR]])=tbl2020POS[[#This Row],[P]],1,0)</f>
        <v>1</v>
      </c>
      <c r="AA709" s="279">
        <f>IF(tbl2020POS[[#This Row],[QUALP]]=1,IF(tbl2020POS[[#This Row],[GS]]&gt;=GS_TO_QUALIFY,1,0),0)</f>
        <v>1</v>
      </c>
      <c r="AB709" s="279">
        <f>IF(tbl2020POS[[#This Row],[QUALP]]=1,IF(tbl2020POS[[#This Row],[G]]-tbl2020POS[[#This Row],[GS]]&gt;=RP_APP_TO_QUALIFY,1,0),0)</f>
        <v>0</v>
      </c>
      <c r="AC709" s="279" t="e">
        <f>IF(tbl2020POS[[#This Row],[C]]&gt;=GAMES_TO_QUALIFY,1,IF(tbl2020POS[[#This Row],[PRIMPOS]]="C",1,0))</f>
        <v>#REF!</v>
      </c>
      <c r="AD709" s="279" t="e">
        <f>IF(tbl2020POS[[#This Row],[1B]]&gt;=GAMES_TO_QUALIFY,1,IF(tbl2020POS[[#This Row],[PRIMPOS]]="1B",1,0))</f>
        <v>#REF!</v>
      </c>
      <c r="AE709" s="279" t="e">
        <f>IF(tbl2020POS[[#This Row],[2B]]&gt;=GAMES_TO_QUALIFY,1,IF(tbl2020POS[[#This Row],[PRIMPOS]]="2B",1,0))</f>
        <v>#REF!</v>
      </c>
      <c r="AF709" s="279" t="e">
        <f>IF(tbl2020POS[[#This Row],[3B]]&gt;=GAMES_TO_QUALIFY,1,IF(tbl2020POS[[#This Row],[PRIMPOS]]="3B",1,0))</f>
        <v>#REF!</v>
      </c>
      <c r="AG709" s="279" t="e">
        <f>IF(tbl2020POS[[#This Row],[SS]]&gt;=GAMES_TO_QUALIFY,1,IF(tbl2020POS[[#This Row],[PRIMPOS]]="SS",1,0))</f>
        <v>#REF!</v>
      </c>
      <c r="AH709" s="279" t="e">
        <f>IF(tbl2020POS[[#This Row],[LF]]&gt;=GAMES_TO_QUALIFY,1,0)</f>
        <v>#REF!</v>
      </c>
      <c r="AI709" s="279" t="e">
        <f>IF(tbl2020POS[[#This Row],[CF]]&gt;=GAMES_TO_QUALIFY,1,0)</f>
        <v>#REF!</v>
      </c>
      <c r="AJ709" s="279" t="e">
        <f>IF(tbl2020POS[[#This Row],[RF]]&gt;=GAMES_TO_QUALIFY,1,0)</f>
        <v>#REF!</v>
      </c>
      <c r="AK709" s="279" t="e">
        <f>IF(tbl2020POS[[#This Row],[OF]]&gt;=GAMES_TO_QUALIFY,1,IF(tbl2020POS[[#This Row],[PRIMPOS]]="OF",1,0))</f>
        <v>#REF!</v>
      </c>
      <c r="AL709" s="279" t="e">
        <f>IF(tbl2020POS[[#This Row],[DH]]&gt;=GAMES_TO_QUALIFY,1,IF(tbl2020POS[[#This Row],[PRIMPOS]]="DH",1,0))</f>
        <v>#REF!</v>
      </c>
      <c r="AM709" s="279" t="str" cm="1">
        <f t="array" aca="1" ref="AM7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9" s="280" t="str">
        <f>IFERROR(LEFT(tbl2020POS[[#This Row],[POSROUGH]],LEN(tbl2020POS[[#This Row],[POSROUGH]])-1),"")</f>
        <v/>
      </c>
      <c r="AP70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10" spans="1:42" x14ac:dyDescent="0.3">
      <c r="A710" s="277">
        <v>707</v>
      </c>
      <c r="B710" t="s">
        <v>21269</v>
      </c>
      <c r="C710" s="277">
        <v>30</v>
      </c>
      <c r="D710" s="278" t="s">
        <v>1392</v>
      </c>
      <c r="E710" s="277">
        <v>5</v>
      </c>
      <c r="F710" s="277">
        <v>11</v>
      </c>
      <c r="G710" s="277">
        <v>0</v>
      </c>
      <c r="H710" s="277">
        <v>0</v>
      </c>
      <c r="I710" s="277">
        <v>11</v>
      </c>
      <c r="J710" s="277">
        <v>11</v>
      </c>
      <c r="K710" s="277">
        <v>0</v>
      </c>
      <c r="L710" s="277">
        <v>0</v>
      </c>
      <c r="M710" s="277">
        <v>0</v>
      </c>
      <c r="N710" s="277">
        <v>0</v>
      </c>
      <c r="O710" s="277">
        <v>0</v>
      </c>
      <c r="P710" s="277">
        <v>0</v>
      </c>
      <c r="Q710" s="277">
        <v>0</v>
      </c>
      <c r="R710" s="277">
        <v>0</v>
      </c>
      <c r="S710" s="277">
        <v>0</v>
      </c>
      <c r="T710" s="277">
        <v>0</v>
      </c>
      <c r="U710" s="277">
        <v>0</v>
      </c>
      <c r="V710" s="277">
        <v>0</v>
      </c>
      <c r="W710" s="279" t="e">
        <f t="shared" si="11"/>
        <v>#REF!</v>
      </c>
      <c r="X710" s="279" t="s">
        <v>16326</v>
      </c>
      <c r="Y7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0" s="279">
        <f>IF(MAX(tbl2020POS[[#This Row],[P]:[PR]])=tbl2020POS[[#This Row],[P]],1,0)</f>
        <v>1</v>
      </c>
      <c r="AA710" s="279">
        <f>IF(tbl2020POS[[#This Row],[QUALP]]=1,IF(tbl2020POS[[#This Row],[GS]]&gt;=GS_TO_QUALIFY,1,0),0)</f>
        <v>0</v>
      </c>
      <c r="AB710" s="279">
        <f>IF(tbl2020POS[[#This Row],[QUALP]]=1,IF(tbl2020POS[[#This Row],[G]]-tbl2020POS[[#This Row],[GS]]&gt;=RP_APP_TO_QUALIFY,1,0),0)</f>
        <v>1</v>
      </c>
      <c r="AC710" s="279" t="e">
        <f>IF(tbl2020POS[[#This Row],[C]]&gt;=GAMES_TO_QUALIFY,1,IF(tbl2020POS[[#This Row],[PRIMPOS]]="C",1,0))</f>
        <v>#REF!</v>
      </c>
      <c r="AD710" s="279" t="e">
        <f>IF(tbl2020POS[[#This Row],[1B]]&gt;=GAMES_TO_QUALIFY,1,IF(tbl2020POS[[#This Row],[PRIMPOS]]="1B",1,0))</f>
        <v>#REF!</v>
      </c>
      <c r="AE710" s="279" t="e">
        <f>IF(tbl2020POS[[#This Row],[2B]]&gt;=GAMES_TO_QUALIFY,1,IF(tbl2020POS[[#This Row],[PRIMPOS]]="2B",1,0))</f>
        <v>#REF!</v>
      </c>
      <c r="AF710" s="279" t="e">
        <f>IF(tbl2020POS[[#This Row],[3B]]&gt;=GAMES_TO_QUALIFY,1,IF(tbl2020POS[[#This Row],[PRIMPOS]]="3B",1,0))</f>
        <v>#REF!</v>
      </c>
      <c r="AG710" s="279" t="e">
        <f>IF(tbl2020POS[[#This Row],[SS]]&gt;=GAMES_TO_QUALIFY,1,IF(tbl2020POS[[#This Row],[PRIMPOS]]="SS",1,0))</f>
        <v>#REF!</v>
      </c>
      <c r="AH710" s="279" t="e">
        <f>IF(tbl2020POS[[#This Row],[LF]]&gt;=GAMES_TO_QUALIFY,1,0)</f>
        <v>#REF!</v>
      </c>
      <c r="AI710" s="279" t="e">
        <f>IF(tbl2020POS[[#This Row],[CF]]&gt;=GAMES_TO_QUALIFY,1,0)</f>
        <v>#REF!</v>
      </c>
      <c r="AJ710" s="279" t="e">
        <f>IF(tbl2020POS[[#This Row],[RF]]&gt;=GAMES_TO_QUALIFY,1,0)</f>
        <v>#REF!</v>
      </c>
      <c r="AK710" s="279" t="e">
        <f>IF(tbl2020POS[[#This Row],[OF]]&gt;=GAMES_TO_QUALIFY,1,IF(tbl2020POS[[#This Row],[PRIMPOS]]="OF",1,0))</f>
        <v>#REF!</v>
      </c>
      <c r="AL710" s="279" t="e">
        <f>IF(tbl2020POS[[#This Row],[DH]]&gt;=GAMES_TO_QUALIFY,1,IF(tbl2020POS[[#This Row],[PRIMPOS]]="DH",1,0))</f>
        <v>#REF!</v>
      </c>
      <c r="AM710" s="279" t="str" cm="1">
        <f t="array" aca="1" ref="AM7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0" s="280" t="str">
        <f>IFERROR(LEFT(tbl2020POS[[#This Row],[POSROUGH]],LEN(tbl2020POS[[#This Row],[POSROUGH]])-1),"")</f>
        <v/>
      </c>
      <c r="AP71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11" spans="1:42" x14ac:dyDescent="0.3">
      <c r="A711" s="277">
        <v>708</v>
      </c>
      <c r="B711" t="s">
        <v>21270</v>
      </c>
      <c r="C711" s="277">
        <v>25</v>
      </c>
      <c r="D711" s="278" t="s">
        <v>1446</v>
      </c>
      <c r="E711" s="277">
        <v>4</v>
      </c>
      <c r="F711" s="277">
        <v>10</v>
      </c>
      <c r="G711" s="277">
        <v>9</v>
      </c>
      <c r="H711" s="277">
        <v>0</v>
      </c>
      <c r="I711" s="277">
        <v>10</v>
      </c>
      <c r="J711" s="277">
        <v>10</v>
      </c>
      <c r="K711" s="277">
        <v>0</v>
      </c>
      <c r="L711" s="277">
        <v>0</v>
      </c>
      <c r="M711" s="277">
        <v>0</v>
      </c>
      <c r="N711" s="277">
        <v>0</v>
      </c>
      <c r="O711" s="277">
        <v>0</v>
      </c>
      <c r="P711" s="277">
        <v>0</v>
      </c>
      <c r="Q711" s="277">
        <v>0</v>
      </c>
      <c r="R711" s="277">
        <v>0</v>
      </c>
      <c r="S711" s="277">
        <v>0</v>
      </c>
      <c r="T711" s="277">
        <v>0</v>
      </c>
      <c r="U711" s="277">
        <v>0</v>
      </c>
      <c r="V711" s="277">
        <v>0</v>
      </c>
      <c r="W711" s="279" t="e">
        <f t="shared" si="11"/>
        <v>#REF!</v>
      </c>
      <c r="X711" s="279" t="s">
        <v>13997</v>
      </c>
      <c r="Y7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1" s="279">
        <f>IF(MAX(tbl2020POS[[#This Row],[P]:[PR]])=tbl2020POS[[#This Row],[P]],1,0)</f>
        <v>1</v>
      </c>
      <c r="AA711" s="279">
        <f>IF(tbl2020POS[[#This Row],[QUALP]]=1,IF(tbl2020POS[[#This Row],[GS]]&gt;=GS_TO_QUALIFY,1,0),0)</f>
        <v>0</v>
      </c>
      <c r="AB711" s="279">
        <f>IF(tbl2020POS[[#This Row],[QUALP]]=1,IF(tbl2020POS[[#This Row],[G]]-tbl2020POS[[#This Row],[GS]]&gt;=RP_APP_TO_QUALIFY,1,0),0)</f>
        <v>0</v>
      </c>
      <c r="AC711" s="279" t="e">
        <f>IF(tbl2020POS[[#This Row],[C]]&gt;=GAMES_TO_QUALIFY,1,IF(tbl2020POS[[#This Row],[PRIMPOS]]="C",1,0))</f>
        <v>#REF!</v>
      </c>
      <c r="AD711" s="279" t="e">
        <f>IF(tbl2020POS[[#This Row],[1B]]&gt;=GAMES_TO_QUALIFY,1,IF(tbl2020POS[[#This Row],[PRIMPOS]]="1B",1,0))</f>
        <v>#REF!</v>
      </c>
      <c r="AE711" s="279" t="e">
        <f>IF(tbl2020POS[[#This Row],[2B]]&gt;=GAMES_TO_QUALIFY,1,IF(tbl2020POS[[#This Row],[PRIMPOS]]="2B",1,0))</f>
        <v>#REF!</v>
      </c>
      <c r="AF711" s="279" t="e">
        <f>IF(tbl2020POS[[#This Row],[3B]]&gt;=GAMES_TO_QUALIFY,1,IF(tbl2020POS[[#This Row],[PRIMPOS]]="3B",1,0))</f>
        <v>#REF!</v>
      </c>
      <c r="AG711" s="279" t="e">
        <f>IF(tbl2020POS[[#This Row],[SS]]&gt;=GAMES_TO_QUALIFY,1,IF(tbl2020POS[[#This Row],[PRIMPOS]]="SS",1,0))</f>
        <v>#REF!</v>
      </c>
      <c r="AH711" s="279" t="e">
        <f>IF(tbl2020POS[[#This Row],[LF]]&gt;=GAMES_TO_QUALIFY,1,0)</f>
        <v>#REF!</v>
      </c>
      <c r="AI711" s="279" t="e">
        <f>IF(tbl2020POS[[#This Row],[CF]]&gt;=GAMES_TO_QUALIFY,1,0)</f>
        <v>#REF!</v>
      </c>
      <c r="AJ711" s="279" t="e">
        <f>IF(tbl2020POS[[#This Row],[RF]]&gt;=GAMES_TO_QUALIFY,1,0)</f>
        <v>#REF!</v>
      </c>
      <c r="AK711" s="279" t="e">
        <f>IF(tbl2020POS[[#This Row],[OF]]&gt;=GAMES_TO_QUALIFY,1,IF(tbl2020POS[[#This Row],[PRIMPOS]]="OF",1,0))</f>
        <v>#REF!</v>
      </c>
      <c r="AL711" s="279" t="e">
        <f>IF(tbl2020POS[[#This Row],[DH]]&gt;=GAMES_TO_QUALIFY,1,IF(tbl2020POS[[#This Row],[PRIMPOS]]="DH",1,0))</f>
        <v>#REF!</v>
      </c>
      <c r="AM711" s="279" t="str" cm="1">
        <f t="array" aca="1" ref="AM7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1" s="280" t="str">
        <f>IFERROR(LEFT(tbl2020POS[[#This Row],[POSROUGH]],LEN(tbl2020POS[[#This Row],[POSROUGH]])-1),"")</f>
        <v/>
      </c>
      <c r="AP71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2" spans="1:42" x14ac:dyDescent="0.3">
      <c r="A712" s="277">
        <v>709</v>
      </c>
      <c r="B712" t="s">
        <v>21271</v>
      </c>
      <c r="C712" s="277">
        <v>33</v>
      </c>
      <c r="D712" s="278" t="s">
        <v>1376</v>
      </c>
      <c r="E712" s="277">
        <v>10</v>
      </c>
      <c r="F712" s="277">
        <v>47</v>
      </c>
      <c r="G712" s="277">
        <v>46</v>
      </c>
      <c r="H712" s="277">
        <v>47</v>
      </c>
      <c r="I712" s="277">
        <v>47</v>
      </c>
      <c r="J712" s="277">
        <v>0</v>
      </c>
      <c r="K712" s="277">
        <v>47</v>
      </c>
      <c r="L712" s="277">
        <v>0</v>
      </c>
      <c r="M712" s="277">
        <v>0</v>
      </c>
      <c r="N712" s="277">
        <v>0</v>
      </c>
      <c r="O712" s="277">
        <v>0</v>
      </c>
      <c r="P712" s="277">
        <v>0</v>
      </c>
      <c r="Q712" s="277">
        <v>0</v>
      </c>
      <c r="R712" s="277">
        <v>0</v>
      </c>
      <c r="S712" s="277">
        <v>0</v>
      </c>
      <c r="T712" s="277">
        <v>0</v>
      </c>
      <c r="U712" s="277">
        <v>0</v>
      </c>
      <c r="V712" s="277">
        <v>0</v>
      </c>
      <c r="W712" s="279" t="e">
        <f t="shared" si="11"/>
        <v>#REF!</v>
      </c>
      <c r="X712" s="279" t="s">
        <v>2530</v>
      </c>
      <c r="Y7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12" s="279">
        <f>IF(MAX(tbl2020POS[[#This Row],[P]:[PR]])=tbl2020POS[[#This Row],[P]],1,0)</f>
        <v>0</v>
      </c>
      <c r="AA712" s="279">
        <f>IF(tbl2020POS[[#This Row],[QUALP]]=1,IF(tbl2020POS[[#This Row],[GS]]&gt;=GS_TO_QUALIFY,1,0),0)</f>
        <v>0</v>
      </c>
      <c r="AB712" s="279">
        <f>IF(tbl2020POS[[#This Row],[QUALP]]=1,IF(tbl2020POS[[#This Row],[G]]-tbl2020POS[[#This Row],[GS]]&gt;=RP_APP_TO_QUALIFY,1,0),0)</f>
        <v>0</v>
      </c>
      <c r="AC712" s="279" t="e">
        <f>IF(tbl2020POS[[#This Row],[C]]&gt;=GAMES_TO_QUALIFY,1,IF(tbl2020POS[[#This Row],[PRIMPOS]]="C",1,0))</f>
        <v>#REF!</v>
      </c>
      <c r="AD712" s="279" t="e">
        <f>IF(tbl2020POS[[#This Row],[1B]]&gt;=GAMES_TO_QUALIFY,1,IF(tbl2020POS[[#This Row],[PRIMPOS]]="1B",1,0))</f>
        <v>#REF!</v>
      </c>
      <c r="AE712" s="279" t="e">
        <f>IF(tbl2020POS[[#This Row],[2B]]&gt;=GAMES_TO_QUALIFY,1,IF(tbl2020POS[[#This Row],[PRIMPOS]]="2B",1,0))</f>
        <v>#REF!</v>
      </c>
      <c r="AF712" s="279" t="e">
        <f>IF(tbl2020POS[[#This Row],[3B]]&gt;=GAMES_TO_QUALIFY,1,IF(tbl2020POS[[#This Row],[PRIMPOS]]="3B",1,0))</f>
        <v>#REF!</v>
      </c>
      <c r="AG712" s="279" t="e">
        <f>IF(tbl2020POS[[#This Row],[SS]]&gt;=GAMES_TO_QUALIFY,1,IF(tbl2020POS[[#This Row],[PRIMPOS]]="SS",1,0))</f>
        <v>#REF!</v>
      </c>
      <c r="AH712" s="279" t="e">
        <f>IF(tbl2020POS[[#This Row],[LF]]&gt;=GAMES_TO_QUALIFY,1,0)</f>
        <v>#REF!</v>
      </c>
      <c r="AI712" s="279" t="e">
        <f>IF(tbl2020POS[[#This Row],[CF]]&gt;=GAMES_TO_QUALIFY,1,0)</f>
        <v>#REF!</v>
      </c>
      <c r="AJ712" s="279" t="e">
        <f>IF(tbl2020POS[[#This Row],[RF]]&gt;=GAMES_TO_QUALIFY,1,0)</f>
        <v>#REF!</v>
      </c>
      <c r="AK712" s="279" t="e">
        <f>IF(tbl2020POS[[#This Row],[OF]]&gt;=GAMES_TO_QUALIFY,1,IF(tbl2020POS[[#This Row],[PRIMPOS]]="OF",1,0))</f>
        <v>#REF!</v>
      </c>
      <c r="AL712" s="279" t="e">
        <f>IF(tbl2020POS[[#This Row],[DH]]&gt;=GAMES_TO_QUALIFY,1,IF(tbl2020POS[[#This Row],[PRIMPOS]]="DH",1,0))</f>
        <v>#REF!</v>
      </c>
      <c r="AM712" s="279" t="e" cm="1">
        <f t="array" aca="1" ref="AM7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2" s="280" t="str">
        <f>IFERROR(LEFT(tbl2020POS[[#This Row],[POSROUGH]],LEN(tbl2020POS[[#This Row],[POSROUGH]])-1),"")</f>
        <v/>
      </c>
      <c r="AP71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3" spans="1:42" x14ac:dyDescent="0.3">
      <c r="A713" s="277">
        <v>710</v>
      </c>
      <c r="B713" t="s">
        <v>21272</v>
      </c>
      <c r="C713" s="277">
        <v>28</v>
      </c>
      <c r="D713" s="278" t="s">
        <v>1386</v>
      </c>
      <c r="E713" s="277">
        <v>5</v>
      </c>
      <c r="F713" s="277">
        <v>11</v>
      </c>
      <c r="G713" s="277">
        <v>11</v>
      </c>
      <c r="H713" s="277">
        <v>0</v>
      </c>
      <c r="I713" s="277">
        <v>11</v>
      </c>
      <c r="J713" s="277">
        <v>11</v>
      </c>
      <c r="K713" s="277">
        <v>0</v>
      </c>
      <c r="L713" s="277">
        <v>0</v>
      </c>
      <c r="M713" s="277">
        <v>0</v>
      </c>
      <c r="N713" s="277">
        <v>0</v>
      </c>
      <c r="O713" s="277">
        <v>0</v>
      </c>
      <c r="P713" s="277">
        <v>0</v>
      </c>
      <c r="Q713" s="277">
        <v>0</v>
      </c>
      <c r="R713" s="277">
        <v>0</v>
      </c>
      <c r="S713" s="277">
        <v>0</v>
      </c>
      <c r="T713" s="277">
        <v>0</v>
      </c>
      <c r="U713" s="277">
        <v>0</v>
      </c>
      <c r="V713" s="277">
        <v>0</v>
      </c>
      <c r="W713" s="279" t="e">
        <f t="shared" si="11"/>
        <v>#REF!</v>
      </c>
      <c r="X713" s="279" t="s">
        <v>12393</v>
      </c>
      <c r="Y7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3" s="279">
        <f>IF(MAX(tbl2020POS[[#This Row],[P]:[PR]])=tbl2020POS[[#This Row],[P]],1,0)</f>
        <v>1</v>
      </c>
      <c r="AA713" s="279">
        <f>IF(tbl2020POS[[#This Row],[QUALP]]=1,IF(tbl2020POS[[#This Row],[GS]]&gt;=GS_TO_QUALIFY,1,0),0)</f>
        <v>1</v>
      </c>
      <c r="AB713" s="279">
        <f>IF(tbl2020POS[[#This Row],[QUALP]]=1,IF(tbl2020POS[[#This Row],[G]]-tbl2020POS[[#This Row],[GS]]&gt;=RP_APP_TO_QUALIFY,1,0),0)</f>
        <v>0</v>
      </c>
      <c r="AC713" s="279" t="e">
        <f>IF(tbl2020POS[[#This Row],[C]]&gt;=GAMES_TO_QUALIFY,1,IF(tbl2020POS[[#This Row],[PRIMPOS]]="C",1,0))</f>
        <v>#REF!</v>
      </c>
      <c r="AD713" s="279" t="e">
        <f>IF(tbl2020POS[[#This Row],[1B]]&gt;=GAMES_TO_QUALIFY,1,IF(tbl2020POS[[#This Row],[PRIMPOS]]="1B",1,0))</f>
        <v>#REF!</v>
      </c>
      <c r="AE713" s="279" t="e">
        <f>IF(tbl2020POS[[#This Row],[2B]]&gt;=GAMES_TO_QUALIFY,1,IF(tbl2020POS[[#This Row],[PRIMPOS]]="2B",1,0))</f>
        <v>#REF!</v>
      </c>
      <c r="AF713" s="279" t="e">
        <f>IF(tbl2020POS[[#This Row],[3B]]&gt;=GAMES_TO_QUALIFY,1,IF(tbl2020POS[[#This Row],[PRIMPOS]]="3B",1,0))</f>
        <v>#REF!</v>
      </c>
      <c r="AG713" s="279" t="e">
        <f>IF(tbl2020POS[[#This Row],[SS]]&gt;=GAMES_TO_QUALIFY,1,IF(tbl2020POS[[#This Row],[PRIMPOS]]="SS",1,0))</f>
        <v>#REF!</v>
      </c>
      <c r="AH713" s="279" t="e">
        <f>IF(tbl2020POS[[#This Row],[LF]]&gt;=GAMES_TO_QUALIFY,1,0)</f>
        <v>#REF!</v>
      </c>
      <c r="AI713" s="279" t="e">
        <f>IF(tbl2020POS[[#This Row],[CF]]&gt;=GAMES_TO_QUALIFY,1,0)</f>
        <v>#REF!</v>
      </c>
      <c r="AJ713" s="279" t="e">
        <f>IF(tbl2020POS[[#This Row],[RF]]&gt;=GAMES_TO_QUALIFY,1,0)</f>
        <v>#REF!</v>
      </c>
      <c r="AK713" s="279" t="e">
        <f>IF(tbl2020POS[[#This Row],[OF]]&gt;=GAMES_TO_QUALIFY,1,IF(tbl2020POS[[#This Row],[PRIMPOS]]="OF",1,0))</f>
        <v>#REF!</v>
      </c>
      <c r="AL713" s="279" t="e">
        <f>IF(tbl2020POS[[#This Row],[DH]]&gt;=GAMES_TO_QUALIFY,1,IF(tbl2020POS[[#This Row],[PRIMPOS]]="DH",1,0))</f>
        <v>#REF!</v>
      </c>
      <c r="AM713" s="279" t="str" cm="1">
        <f t="array" aca="1" ref="AM7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3" s="280" t="str">
        <f>IFERROR(LEFT(tbl2020POS[[#This Row],[POSROUGH]],LEN(tbl2020POS[[#This Row],[POSROUGH]])-1),"")</f>
        <v/>
      </c>
      <c r="AP71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14" spans="1:42" x14ac:dyDescent="0.3">
      <c r="A714" s="277">
        <v>711</v>
      </c>
      <c r="B714" t="s">
        <v>21273</v>
      </c>
      <c r="C714" s="277">
        <v>29</v>
      </c>
      <c r="D714" s="278" t="s">
        <v>1531</v>
      </c>
      <c r="E714" s="277">
        <v>3</v>
      </c>
      <c r="F714" s="277">
        <v>4</v>
      </c>
      <c r="G714" s="277">
        <v>0</v>
      </c>
      <c r="H714" s="277">
        <v>0</v>
      </c>
      <c r="I714" s="277">
        <v>4</v>
      </c>
      <c r="J714" s="277">
        <v>4</v>
      </c>
      <c r="K714" s="277">
        <v>0</v>
      </c>
      <c r="L714" s="277">
        <v>0</v>
      </c>
      <c r="M714" s="277">
        <v>0</v>
      </c>
      <c r="N714" s="277">
        <v>0</v>
      </c>
      <c r="O714" s="277">
        <v>0</v>
      </c>
      <c r="P714" s="277">
        <v>0</v>
      </c>
      <c r="Q714" s="277">
        <v>0</v>
      </c>
      <c r="R714" s="277">
        <v>0</v>
      </c>
      <c r="S714" s="277">
        <v>0</v>
      </c>
      <c r="T714" s="277">
        <v>0</v>
      </c>
      <c r="U714" s="277">
        <v>0</v>
      </c>
      <c r="V714" s="277">
        <v>0</v>
      </c>
      <c r="W714" s="279" t="e">
        <f t="shared" si="11"/>
        <v>#REF!</v>
      </c>
      <c r="X714" s="279" t="s">
        <v>21963</v>
      </c>
      <c r="Y7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4" s="279">
        <f>IF(MAX(tbl2020POS[[#This Row],[P]:[PR]])=tbl2020POS[[#This Row],[P]],1,0)</f>
        <v>1</v>
      </c>
      <c r="AA714" s="279">
        <f>IF(tbl2020POS[[#This Row],[QUALP]]=1,IF(tbl2020POS[[#This Row],[GS]]&gt;=GS_TO_QUALIFY,1,0),0)</f>
        <v>0</v>
      </c>
      <c r="AB714" s="279">
        <f>IF(tbl2020POS[[#This Row],[QUALP]]=1,IF(tbl2020POS[[#This Row],[G]]-tbl2020POS[[#This Row],[GS]]&gt;=RP_APP_TO_QUALIFY,1,0),0)</f>
        <v>0</v>
      </c>
      <c r="AC714" s="279" t="e">
        <f>IF(tbl2020POS[[#This Row],[C]]&gt;=GAMES_TO_QUALIFY,1,IF(tbl2020POS[[#This Row],[PRIMPOS]]="C",1,0))</f>
        <v>#REF!</v>
      </c>
      <c r="AD714" s="279" t="e">
        <f>IF(tbl2020POS[[#This Row],[1B]]&gt;=GAMES_TO_QUALIFY,1,IF(tbl2020POS[[#This Row],[PRIMPOS]]="1B",1,0))</f>
        <v>#REF!</v>
      </c>
      <c r="AE714" s="279" t="e">
        <f>IF(tbl2020POS[[#This Row],[2B]]&gt;=GAMES_TO_QUALIFY,1,IF(tbl2020POS[[#This Row],[PRIMPOS]]="2B",1,0))</f>
        <v>#REF!</v>
      </c>
      <c r="AF714" s="279" t="e">
        <f>IF(tbl2020POS[[#This Row],[3B]]&gt;=GAMES_TO_QUALIFY,1,IF(tbl2020POS[[#This Row],[PRIMPOS]]="3B",1,0))</f>
        <v>#REF!</v>
      </c>
      <c r="AG714" s="279" t="e">
        <f>IF(tbl2020POS[[#This Row],[SS]]&gt;=GAMES_TO_QUALIFY,1,IF(tbl2020POS[[#This Row],[PRIMPOS]]="SS",1,0))</f>
        <v>#REF!</v>
      </c>
      <c r="AH714" s="279" t="e">
        <f>IF(tbl2020POS[[#This Row],[LF]]&gt;=GAMES_TO_QUALIFY,1,0)</f>
        <v>#REF!</v>
      </c>
      <c r="AI714" s="279" t="e">
        <f>IF(tbl2020POS[[#This Row],[CF]]&gt;=GAMES_TO_QUALIFY,1,0)</f>
        <v>#REF!</v>
      </c>
      <c r="AJ714" s="279" t="e">
        <f>IF(tbl2020POS[[#This Row],[RF]]&gt;=GAMES_TO_QUALIFY,1,0)</f>
        <v>#REF!</v>
      </c>
      <c r="AK714" s="279" t="e">
        <f>IF(tbl2020POS[[#This Row],[OF]]&gt;=GAMES_TO_QUALIFY,1,IF(tbl2020POS[[#This Row],[PRIMPOS]]="OF",1,0))</f>
        <v>#REF!</v>
      </c>
      <c r="AL714" s="279" t="e">
        <f>IF(tbl2020POS[[#This Row],[DH]]&gt;=GAMES_TO_QUALIFY,1,IF(tbl2020POS[[#This Row],[PRIMPOS]]="DH",1,0))</f>
        <v>#REF!</v>
      </c>
      <c r="AM714" s="279" t="str" cm="1">
        <f t="array" aca="1" ref="AM7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4" s="280" t="str">
        <f>IFERROR(LEFT(tbl2020POS[[#This Row],[POSROUGH]],LEN(tbl2020POS[[#This Row],[POSROUGH]])-1),"")</f>
        <v/>
      </c>
      <c r="AP71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5" spans="1:42" x14ac:dyDescent="0.3">
      <c r="A715" s="277">
        <v>712</v>
      </c>
      <c r="B715" t="s">
        <v>21274</v>
      </c>
      <c r="C715" s="277">
        <v>28</v>
      </c>
      <c r="D715" s="278" t="s">
        <v>1481</v>
      </c>
      <c r="E715" s="277">
        <v>4</v>
      </c>
      <c r="F715" s="277">
        <v>2</v>
      </c>
      <c r="G715" s="277">
        <v>0</v>
      </c>
      <c r="H715" s="277">
        <v>0</v>
      </c>
      <c r="I715" s="277">
        <v>2</v>
      </c>
      <c r="J715" s="277">
        <v>2</v>
      </c>
      <c r="K715" s="277">
        <v>0</v>
      </c>
      <c r="L715" s="277">
        <v>0</v>
      </c>
      <c r="M715" s="277">
        <v>0</v>
      </c>
      <c r="N715" s="277">
        <v>0</v>
      </c>
      <c r="O715" s="277">
        <v>0</v>
      </c>
      <c r="P715" s="277">
        <v>0</v>
      </c>
      <c r="Q715" s="277">
        <v>0</v>
      </c>
      <c r="R715" s="277">
        <v>0</v>
      </c>
      <c r="S715" s="277">
        <v>0</v>
      </c>
      <c r="T715" s="277">
        <v>0</v>
      </c>
      <c r="U715" s="277">
        <v>0</v>
      </c>
      <c r="V715" s="277">
        <v>0</v>
      </c>
      <c r="W715" s="279" t="e">
        <f t="shared" si="11"/>
        <v>#REF!</v>
      </c>
      <c r="X715" s="279" t="s">
        <v>21964</v>
      </c>
      <c r="Y7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5" s="279">
        <f>IF(MAX(tbl2020POS[[#This Row],[P]:[PR]])=tbl2020POS[[#This Row],[P]],1,0)</f>
        <v>1</v>
      </c>
      <c r="AA715" s="279">
        <f>IF(tbl2020POS[[#This Row],[QUALP]]=1,IF(tbl2020POS[[#This Row],[GS]]&gt;=GS_TO_QUALIFY,1,0),0)</f>
        <v>0</v>
      </c>
      <c r="AB715" s="279">
        <f>IF(tbl2020POS[[#This Row],[QUALP]]=1,IF(tbl2020POS[[#This Row],[G]]-tbl2020POS[[#This Row],[GS]]&gt;=RP_APP_TO_QUALIFY,1,0),0)</f>
        <v>0</v>
      </c>
      <c r="AC715" s="279" t="e">
        <f>IF(tbl2020POS[[#This Row],[C]]&gt;=GAMES_TO_QUALIFY,1,IF(tbl2020POS[[#This Row],[PRIMPOS]]="C",1,0))</f>
        <v>#REF!</v>
      </c>
      <c r="AD715" s="279" t="e">
        <f>IF(tbl2020POS[[#This Row],[1B]]&gt;=GAMES_TO_QUALIFY,1,IF(tbl2020POS[[#This Row],[PRIMPOS]]="1B",1,0))</f>
        <v>#REF!</v>
      </c>
      <c r="AE715" s="279" t="e">
        <f>IF(tbl2020POS[[#This Row],[2B]]&gt;=GAMES_TO_QUALIFY,1,IF(tbl2020POS[[#This Row],[PRIMPOS]]="2B",1,0))</f>
        <v>#REF!</v>
      </c>
      <c r="AF715" s="279" t="e">
        <f>IF(tbl2020POS[[#This Row],[3B]]&gt;=GAMES_TO_QUALIFY,1,IF(tbl2020POS[[#This Row],[PRIMPOS]]="3B",1,0))</f>
        <v>#REF!</v>
      </c>
      <c r="AG715" s="279" t="e">
        <f>IF(tbl2020POS[[#This Row],[SS]]&gt;=GAMES_TO_QUALIFY,1,IF(tbl2020POS[[#This Row],[PRIMPOS]]="SS",1,0))</f>
        <v>#REF!</v>
      </c>
      <c r="AH715" s="279" t="e">
        <f>IF(tbl2020POS[[#This Row],[LF]]&gt;=GAMES_TO_QUALIFY,1,0)</f>
        <v>#REF!</v>
      </c>
      <c r="AI715" s="279" t="e">
        <f>IF(tbl2020POS[[#This Row],[CF]]&gt;=GAMES_TO_QUALIFY,1,0)</f>
        <v>#REF!</v>
      </c>
      <c r="AJ715" s="279" t="e">
        <f>IF(tbl2020POS[[#This Row],[RF]]&gt;=GAMES_TO_QUALIFY,1,0)</f>
        <v>#REF!</v>
      </c>
      <c r="AK715" s="279" t="e">
        <f>IF(tbl2020POS[[#This Row],[OF]]&gt;=GAMES_TO_QUALIFY,1,IF(tbl2020POS[[#This Row],[PRIMPOS]]="OF",1,0))</f>
        <v>#REF!</v>
      </c>
      <c r="AL715" s="279" t="e">
        <f>IF(tbl2020POS[[#This Row],[DH]]&gt;=GAMES_TO_QUALIFY,1,IF(tbl2020POS[[#This Row],[PRIMPOS]]="DH",1,0))</f>
        <v>#REF!</v>
      </c>
      <c r="AM715" s="279" t="str" cm="1">
        <f t="array" aca="1" ref="AM7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5" s="280" t="str">
        <f>IFERROR(LEFT(tbl2020POS[[#This Row],[POSROUGH]],LEN(tbl2020POS[[#This Row],[POSROUGH]])-1),"")</f>
        <v/>
      </c>
      <c r="AP71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6" spans="1:42" x14ac:dyDescent="0.3">
      <c r="A716" s="277">
        <v>713</v>
      </c>
      <c r="B716" t="s">
        <v>21275</v>
      </c>
      <c r="C716" s="277">
        <v>21</v>
      </c>
      <c r="D716" s="278" t="s">
        <v>1398</v>
      </c>
      <c r="E716" s="277" t="s">
        <v>20557</v>
      </c>
      <c r="F716" s="277">
        <v>3</v>
      </c>
      <c r="G716" s="277">
        <v>3</v>
      </c>
      <c r="H716" s="277">
        <v>3</v>
      </c>
      <c r="I716" s="277">
        <v>3</v>
      </c>
      <c r="J716" s="277">
        <v>0</v>
      </c>
      <c r="K716" s="277">
        <v>3</v>
      </c>
      <c r="L716" s="277">
        <v>0</v>
      </c>
      <c r="M716" s="277">
        <v>0</v>
      </c>
      <c r="N716" s="277">
        <v>0</v>
      </c>
      <c r="O716" s="277">
        <v>0</v>
      </c>
      <c r="P716" s="277">
        <v>0</v>
      </c>
      <c r="Q716" s="277">
        <v>0</v>
      </c>
      <c r="R716" s="277">
        <v>0</v>
      </c>
      <c r="S716" s="277">
        <v>0</v>
      </c>
      <c r="T716" s="277">
        <v>0</v>
      </c>
      <c r="U716" s="277">
        <v>0</v>
      </c>
      <c r="V716" s="277">
        <v>0</v>
      </c>
      <c r="W716" s="279" t="e">
        <f t="shared" si="11"/>
        <v>#REF!</v>
      </c>
      <c r="X716" s="279" t="s">
        <v>21965</v>
      </c>
      <c r="Y7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16" s="279">
        <f>IF(MAX(tbl2020POS[[#This Row],[P]:[PR]])=tbl2020POS[[#This Row],[P]],1,0)</f>
        <v>0</v>
      </c>
      <c r="AA716" s="279">
        <f>IF(tbl2020POS[[#This Row],[QUALP]]=1,IF(tbl2020POS[[#This Row],[GS]]&gt;=GS_TO_QUALIFY,1,0),0)</f>
        <v>0</v>
      </c>
      <c r="AB716" s="279">
        <f>IF(tbl2020POS[[#This Row],[QUALP]]=1,IF(tbl2020POS[[#This Row],[G]]-tbl2020POS[[#This Row],[GS]]&gt;=RP_APP_TO_QUALIFY,1,0),0)</f>
        <v>0</v>
      </c>
      <c r="AC716" s="279" t="e">
        <f>IF(tbl2020POS[[#This Row],[C]]&gt;=GAMES_TO_QUALIFY,1,IF(tbl2020POS[[#This Row],[PRIMPOS]]="C",1,0))</f>
        <v>#REF!</v>
      </c>
      <c r="AD716" s="279" t="e">
        <f>IF(tbl2020POS[[#This Row],[1B]]&gt;=GAMES_TO_QUALIFY,1,IF(tbl2020POS[[#This Row],[PRIMPOS]]="1B",1,0))</f>
        <v>#REF!</v>
      </c>
      <c r="AE716" s="279" t="e">
        <f>IF(tbl2020POS[[#This Row],[2B]]&gt;=GAMES_TO_QUALIFY,1,IF(tbl2020POS[[#This Row],[PRIMPOS]]="2B",1,0))</f>
        <v>#REF!</v>
      </c>
      <c r="AF716" s="279" t="e">
        <f>IF(tbl2020POS[[#This Row],[3B]]&gt;=GAMES_TO_QUALIFY,1,IF(tbl2020POS[[#This Row],[PRIMPOS]]="3B",1,0))</f>
        <v>#REF!</v>
      </c>
      <c r="AG716" s="279" t="e">
        <f>IF(tbl2020POS[[#This Row],[SS]]&gt;=GAMES_TO_QUALIFY,1,IF(tbl2020POS[[#This Row],[PRIMPOS]]="SS",1,0))</f>
        <v>#REF!</v>
      </c>
      <c r="AH716" s="279" t="e">
        <f>IF(tbl2020POS[[#This Row],[LF]]&gt;=GAMES_TO_QUALIFY,1,0)</f>
        <v>#REF!</v>
      </c>
      <c r="AI716" s="279" t="e">
        <f>IF(tbl2020POS[[#This Row],[CF]]&gt;=GAMES_TO_QUALIFY,1,0)</f>
        <v>#REF!</v>
      </c>
      <c r="AJ716" s="279" t="e">
        <f>IF(tbl2020POS[[#This Row],[RF]]&gt;=GAMES_TO_QUALIFY,1,0)</f>
        <v>#REF!</v>
      </c>
      <c r="AK716" s="279" t="e">
        <f>IF(tbl2020POS[[#This Row],[OF]]&gt;=GAMES_TO_QUALIFY,1,IF(tbl2020POS[[#This Row],[PRIMPOS]]="OF",1,0))</f>
        <v>#REF!</v>
      </c>
      <c r="AL716" s="279" t="e">
        <f>IF(tbl2020POS[[#This Row],[DH]]&gt;=GAMES_TO_QUALIFY,1,IF(tbl2020POS[[#This Row],[PRIMPOS]]="DH",1,0))</f>
        <v>#REF!</v>
      </c>
      <c r="AM716" s="279" t="e" cm="1">
        <f t="array" aca="1" ref="AM7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6" s="280" t="str">
        <f>IFERROR(LEFT(tbl2020POS[[#This Row],[POSROUGH]],LEN(tbl2020POS[[#This Row],[POSROUGH]])-1),"")</f>
        <v/>
      </c>
      <c r="AP71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7" spans="1:42" x14ac:dyDescent="0.3">
      <c r="A717" s="277">
        <v>714</v>
      </c>
      <c r="B717" t="s">
        <v>21276</v>
      </c>
      <c r="C717" s="277">
        <v>24</v>
      </c>
      <c r="D717" s="278" t="s">
        <v>1392</v>
      </c>
      <c r="E717" s="277">
        <v>2</v>
      </c>
      <c r="F717" s="277">
        <v>10</v>
      </c>
      <c r="G717" s="277">
        <v>7</v>
      </c>
      <c r="H717" s="277">
        <v>0</v>
      </c>
      <c r="I717" s="277">
        <v>10</v>
      </c>
      <c r="J717" s="277">
        <v>10</v>
      </c>
      <c r="K717" s="277">
        <v>0</v>
      </c>
      <c r="L717" s="277">
        <v>0</v>
      </c>
      <c r="M717" s="277">
        <v>0</v>
      </c>
      <c r="N717" s="277">
        <v>0</v>
      </c>
      <c r="O717" s="277">
        <v>0</v>
      </c>
      <c r="P717" s="277">
        <v>0</v>
      </c>
      <c r="Q717" s="277">
        <v>0</v>
      </c>
      <c r="R717" s="277">
        <v>0</v>
      </c>
      <c r="S717" s="277">
        <v>0</v>
      </c>
      <c r="T717" s="277">
        <v>0</v>
      </c>
      <c r="U717" s="277">
        <v>0</v>
      </c>
      <c r="V717" s="277">
        <v>0</v>
      </c>
      <c r="W717" s="279" t="e">
        <f t="shared" si="11"/>
        <v>#REF!</v>
      </c>
      <c r="X717" s="279" t="s">
        <v>16336</v>
      </c>
      <c r="Y7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7" s="279">
        <f>IF(MAX(tbl2020POS[[#This Row],[P]:[PR]])=tbl2020POS[[#This Row],[P]],1,0)</f>
        <v>1</v>
      </c>
      <c r="AA717" s="279">
        <f>IF(tbl2020POS[[#This Row],[QUALP]]=1,IF(tbl2020POS[[#This Row],[GS]]&gt;=GS_TO_QUALIFY,1,0),0)</f>
        <v>0</v>
      </c>
      <c r="AB717" s="279">
        <f>IF(tbl2020POS[[#This Row],[QUALP]]=1,IF(tbl2020POS[[#This Row],[G]]-tbl2020POS[[#This Row],[GS]]&gt;=RP_APP_TO_QUALIFY,1,0),0)</f>
        <v>0</v>
      </c>
      <c r="AC717" s="279" t="e">
        <f>IF(tbl2020POS[[#This Row],[C]]&gt;=GAMES_TO_QUALIFY,1,IF(tbl2020POS[[#This Row],[PRIMPOS]]="C",1,0))</f>
        <v>#REF!</v>
      </c>
      <c r="AD717" s="279" t="e">
        <f>IF(tbl2020POS[[#This Row],[1B]]&gt;=GAMES_TO_QUALIFY,1,IF(tbl2020POS[[#This Row],[PRIMPOS]]="1B",1,0))</f>
        <v>#REF!</v>
      </c>
      <c r="AE717" s="279" t="e">
        <f>IF(tbl2020POS[[#This Row],[2B]]&gt;=GAMES_TO_QUALIFY,1,IF(tbl2020POS[[#This Row],[PRIMPOS]]="2B",1,0))</f>
        <v>#REF!</v>
      </c>
      <c r="AF717" s="279" t="e">
        <f>IF(tbl2020POS[[#This Row],[3B]]&gt;=GAMES_TO_QUALIFY,1,IF(tbl2020POS[[#This Row],[PRIMPOS]]="3B",1,0))</f>
        <v>#REF!</v>
      </c>
      <c r="AG717" s="279" t="e">
        <f>IF(tbl2020POS[[#This Row],[SS]]&gt;=GAMES_TO_QUALIFY,1,IF(tbl2020POS[[#This Row],[PRIMPOS]]="SS",1,0))</f>
        <v>#REF!</v>
      </c>
      <c r="AH717" s="279" t="e">
        <f>IF(tbl2020POS[[#This Row],[LF]]&gt;=GAMES_TO_QUALIFY,1,0)</f>
        <v>#REF!</v>
      </c>
      <c r="AI717" s="279" t="e">
        <f>IF(tbl2020POS[[#This Row],[CF]]&gt;=GAMES_TO_QUALIFY,1,0)</f>
        <v>#REF!</v>
      </c>
      <c r="AJ717" s="279" t="e">
        <f>IF(tbl2020POS[[#This Row],[RF]]&gt;=GAMES_TO_QUALIFY,1,0)</f>
        <v>#REF!</v>
      </c>
      <c r="AK717" s="279" t="e">
        <f>IF(tbl2020POS[[#This Row],[OF]]&gt;=GAMES_TO_QUALIFY,1,IF(tbl2020POS[[#This Row],[PRIMPOS]]="OF",1,0))</f>
        <v>#REF!</v>
      </c>
      <c r="AL717" s="279" t="e">
        <f>IF(tbl2020POS[[#This Row],[DH]]&gt;=GAMES_TO_QUALIFY,1,IF(tbl2020POS[[#This Row],[PRIMPOS]]="DH",1,0))</f>
        <v>#REF!</v>
      </c>
      <c r="AM717" s="279" t="str" cm="1">
        <f t="array" aca="1" ref="AM7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7" s="280" t="str">
        <f>IFERROR(LEFT(tbl2020POS[[#This Row],[POSROUGH]],LEN(tbl2020POS[[#This Row],[POSROUGH]])-1),"")</f>
        <v/>
      </c>
      <c r="AP71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8" spans="1:42" x14ac:dyDescent="0.3">
      <c r="A718" s="277">
        <v>715</v>
      </c>
      <c r="B718" t="s">
        <v>21277</v>
      </c>
      <c r="C718" s="277">
        <v>25</v>
      </c>
      <c r="D718" s="278" t="s">
        <v>20563</v>
      </c>
      <c r="E718" s="277">
        <v>5</v>
      </c>
      <c r="F718" s="277">
        <v>47</v>
      </c>
      <c r="G718" s="277">
        <v>37</v>
      </c>
      <c r="H718" s="277">
        <v>47</v>
      </c>
      <c r="I718" s="277">
        <v>46</v>
      </c>
      <c r="J718" s="277">
        <v>0</v>
      </c>
      <c r="K718" s="277">
        <v>0</v>
      </c>
      <c r="L718" s="277">
        <v>0</v>
      </c>
      <c r="M718" s="277">
        <v>0</v>
      </c>
      <c r="N718" s="277">
        <v>0</v>
      </c>
      <c r="O718" s="277">
        <v>0</v>
      </c>
      <c r="P718" s="277">
        <v>18</v>
      </c>
      <c r="Q718" s="277">
        <v>21</v>
      </c>
      <c r="R718" s="277">
        <v>15</v>
      </c>
      <c r="S718" s="277">
        <v>46</v>
      </c>
      <c r="T718" s="277">
        <v>1</v>
      </c>
      <c r="U718" s="277">
        <v>2</v>
      </c>
      <c r="V718" s="277">
        <v>2</v>
      </c>
      <c r="W718" s="279" t="e">
        <f t="shared" si="11"/>
        <v>#REF!</v>
      </c>
      <c r="X718" s="279" t="s">
        <v>11398</v>
      </c>
      <c r="Y7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18" s="279">
        <f>IF(MAX(tbl2020POS[[#This Row],[P]:[PR]])=tbl2020POS[[#This Row],[P]],1,0)</f>
        <v>0</v>
      </c>
      <c r="AA718" s="279">
        <f>IF(tbl2020POS[[#This Row],[QUALP]]=1,IF(tbl2020POS[[#This Row],[GS]]&gt;=GS_TO_QUALIFY,1,0),0)</f>
        <v>0</v>
      </c>
      <c r="AB718" s="279">
        <f>IF(tbl2020POS[[#This Row],[QUALP]]=1,IF(tbl2020POS[[#This Row],[G]]-tbl2020POS[[#This Row],[GS]]&gt;=RP_APP_TO_QUALIFY,1,0),0)</f>
        <v>0</v>
      </c>
      <c r="AC718" s="279" t="e">
        <f>IF(tbl2020POS[[#This Row],[C]]&gt;=GAMES_TO_QUALIFY,1,IF(tbl2020POS[[#This Row],[PRIMPOS]]="C",1,0))</f>
        <v>#REF!</v>
      </c>
      <c r="AD718" s="279" t="e">
        <f>IF(tbl2020POS[[#This Row],[1B]]&gt;=GAMES_TO_QUALIFY,1,IF(tbl2020POS[[#This Row],[PRIMPOS]]="1B",1,0))</f>
        <v>#REF!</v>
      </c>
      <c r="AE718" s="279" t="e">
        <f>IF(tbl2020POS[[#This Row],[2B]]&gt;=GAMES_TO_QUALIFY,1,IF(tbl2020POS[[#This Row],[PRIMPOS]]="2B",1,0))</f>
        <v>#REF!</v>
      </c>
      <c r="AF718" s="279" t="e">
        <f>IF(tbl2020POS[[#This Row],[3B]]&gt;=GAMES_TO_QUALIFY,1,IF(tbl2020POS[[#This Row],[PRIMPOS]]="3B",1,0))</f>
        <v>#REF!</v>
      </c>
      <c r="AG718" s="279" t="e">
        <f>IF(tbl2020POS[[#This Row],[SS]]&gt;=GAMES_TO_QUALIFY,1,IF(tbl2020POS[[#This Row],[PRIMPOS]]="SS",1,0))</f>
        <v>#REF!</v>
      </c>
      <c r="AH718" s="279" t="e">
        <f>IF(tbl2020POS[[#This Row],[LF]]&gt;=GAMES_TO_QUALIFY,1,0)</f>
        <v>#REF!</v>
      </c>
      <c r="AI718" s="279" t="e">
        <f>IF(tbl2020POS[[#This Row],[CF]]&gt;=GAMES_TO_QUALIFY,1,0)</f>
        <v>#REF!</v>
      </c>
      <c r="AJ718" s="279" t="e">
        <f>IF(tbl2020POS[[#This Row],[RF]]&gt;=GAMES_TO_QUALIFY,1,0)</f>
        <v>#REF!</v>
      </c>
      <c r="AK718" s="279" t="e">
        <f>IF(tbl2020POS[[#This Row],[OF]]&gt;=GAMES_TO_QUALIFY,1,IF(tbl2020POS[[#This Row],[PRIMPOS]]="OF",1,0))</f>
        <v>#REF!</v>
      </c>
      <c r="AL718" s="279" t="e">
        <f>IF(tbl2020POS[[#This Row],[DH]]&gt;=GAMES_TO_QUALIFY,1,IF(tbl2020POS[[#This Row],[PRIMPOS]]="DH",1,0))</f>
        <v>#REF!</v>
      </c>
      <c r="AM718" s="279" t="e" cm="1">
        <f t="array" aca="1" ref="AM7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8" s="280" t="str">
        <f>IFERROR(LEFT(tbl2020POS[[#This Row],[POSROUGH]],LEN(tbl2020POS[[#This Row],[POSROUGH]])-1),"")</f>
        <v/>
      </c>
      <c r="AP71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9" spans="1:42" x14ac:dyDescent="0.3">
      <c r="A719" s="277">
        <v>716</v>
      </c>
      <c r="B719" t="s">
        <v>21278</v>
      </c>
      <c r="C719" s="277">
        <v>29</v>
      </c>
      <c r="D719" s="278" t="s">
        <v>1509</v>
      </c>
      <c r="E719" s="277">
        <v>8</v>
      </c>
      <c r="F719" s="277">
        <v>16</v>
      </c>
      <c r="G719" s="277">
        <v>8</v>
      </c>
      <c r="H719" s="277">
        <v>16</v>
      </c>
      <c r="I719" s="277">
        <v>16</v>
      </c>
      <c r="J719" s="277">
        <v>0</v>
      </c>
      <c r="K719" s="277">
        <v>0</v>
      </c>
      <c r="L719" s="277">
        <v>0</v>
      </c>
      <c r="M719" s="277">
        <v>0</v>
      </c>
      <c r="N719" s="277">
        <v>0</v>
      </c>
      <c r="O719" s="277">
        <v>0</v>
      </c>
      <c r="P719" s="277">
        <v>0</v>
      </c>
      <c r="Q719" s="277">
        <v>16</v>
      </c>
      <c r="R719" s="277">
        <v>0</v>
      </c>
      <c r="S719" s="277">
        <v>16</v>
      </c>
      <c r="T719" s="277">
        <v>0</v>
      </c>
      <c r="U719" s="277">
        <v>0</v>
      </c>
      <c r="V719" s="277">
        <v>1</v>
      </c>
      <c r="W719" s="279" t="e">
        <f t="shared" si="11"/>
        <v>#REF!</v>
      </c>
      <c r="X719" s="279" t="s">
        <v>2534</v>
      </c>
      <c r="Y7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19" s="279">
        <f>IF(MAX(tbl2020POS[[#This Row],[P]:[PR]])=tbl2020POS[[#This Row],[P]],1,0)</f>
        <v>0</v>
      </c>
      <c r="AA719" s="279">
        <f>IF(tbl2020POS[[#This Row],[QUALP]]=1,IF(tbl2020POS[[#This Row],[GS]]&gt;=GS_TO_QUALIFY,1,0),0)</f>
        <v>0</v>
      </c>
      <c r="AB719" s="279">
        <f>IF(tbl2020POS[[#This Row],[QUALP]]=1,IF(tbl2020POS[[#This Row],[G]]-tbl2020POS[[#This Row],[GS]]&gt;=RP_APP_TO_QUALIFY,1,0),0)</f>
        <v>0</v>
      </c>
      <c r="AC719" s="279" t="e">
        <f>IF(tbl2020POS[[#This Row],[C]]&gt;=GAMES_TO_QUALIFY,1,IF(tbl2020POS[[#This Row],[PRIMPOS]]="C",1,0))</f>
        <v>#REF!</v>
      </c>
      <c r="AD719" s="279" t="e">
        <f>IF(tbl2020POS[[#This Row],[1B]]&gt;=GAMES_TO_QUALIFY,1,IF(tbl2020POS[[#This Row],[PRIMPOS]]="1B",1,0))</f>
        <v>#REF!</v>
      </c>
      <c r="AE719" s="279" t="e">
        <f>IF(tbl2020POS[[#This Row],[2B]]&gt;=GAMES_TO_QUALIFY,1,IF(tbl2020POS[[#This Row],[PRIMPOS]]="2B",1,0))</f>
        <v>#REF!</v>
      </c>
      <c r="AF719" s="279" t="e">
        <f>IF(tbl2020POS[[#This Row],[3B]]&gt;=GAMES_TO_QUALIFY,1,IF(tbl2020POS[[#This Row],[PRIMPOS]]="3B",1,0))</f>
        <v>#REF!</v>
      </c>
      <c r="AG719" s="279" t="e">
        <f>IF(tbl2020POS[[#This Row],[SS]]&gt;=GAMES_TO_QUALIFY,1,IF(tbl2020POS[[#This Row],[PRIMPOS]]="SS",1,0))</f>
        <v>#REF!</v>
      </c>
      <c r="AH719" s="279" t="e">
        <f>IF(tbl2020POS[[#This Row],[LF]]&gt;=GAMES_TO_QUALIFY,1,0)</f>
        <v>#REF!</v>
      </c>
      <c r="AI719" s="279" t="e">
        <f>IF(tbl2020POS[[#This Row],[CF]]&gt;=GAMES_TO_QUALIFY,1,0)</f>
        <v>#REF!</v>
      </c>
      <c r="AJ719" s="279" t="e">
        <f>IF(tbl2020POS[[#This Row],[RF]]&gt;=GAMES_TO_QUALIFY,1,0)</f>
        <v>#REF!</v>
      </c>
      <c r="AK719" s="279" t="e">
        <f>IF(tbl2020POS[[#This Row],[OF]]&gt;=GAMES_TO_QUALIFY,1,IF(tbl2020POS[[#This Row],[PRIMPOS]]="OF",1,0))</f>
        <v>#REF!</v>
      </c>
      <c r="AL719" s="279" t="e">
        <f>IF(tbl2020POS[[#This Row],[DH]]&gt;=GAMES_TO_QUALIFY,1,IF(tbl2020POS[[#This Row],[PRIMPOS]]="DH",1,0))</f>
        <v>#REF!</v>
      </c>
      <c r="AM719" s="279" t="e" cm="1">
        <f t="array" aca="1" ref="AM7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9" s="280" t="str">
        <f>IFERROR(LEFT(tbl2020POS[[#This Row],[POSROUGH]],LEN(tbl2020POS[[#This Row],[POSROUGH]])-1),"")</f>
        <v/>
      </c>
      <c r="AP71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0" spans="1:42" x14ac:dyDescent="0.3">
      <c r="A720" s="277">
        <v>717</v>
      </c>
      <c r="B720" t="s">
        <v>21279</v>
      </c>
      <c r="C720" s="277">
        <v>36</v>
      </c>
      <c r="D720" s="278" t="s">
        <v>1460</v>
      </c>
      <c r="E720" s="277">
        <v>15</v>
      </c>
      <c r="F720" s="277">
        <v>37</v>
      </c>
      <c r="G720" s="277">
        <v>33</v>
      </c>
      <c r="H720" s="277">
        <v>37</v>
      </c>
      <c r="I720" s="277">
        <v>34</v>
      </c>
      <c r="J720" s="277">
        <v>0</v>
      </c>
      <c r="K720" s="277">
        <v>0</v>
      </c>
      <c r="L720" s="277">
        <v>0</v>
      </c>
      <c r="M720" s="277">
        <v>0</v>
      </c>
      <c r="N720" s="277">
        <v>0</v>
      </c>
      <c r="O720" s="277">
        <v>0</v>
      </c>
      <c r="P720" s="277">
        <v>7</v>
      </c>
      <c r="Q720" s="277">
        <v>0</v>
      </c>
      <c r="R720" s="277">
        <v>29</v>
      </c>
      <c r="S720" s="277">
        <v>34</v>
      </c>
      <c r="T720" s="277">
        <v>2</v>
      </c>
      <c r="U720" s="277">
        <v>3</v>
      </c>
      <c r="V720" s="277">
        <v>0</v>
      </c>
      <c r="W720" s="279" t="e">
        <f t="shared" si="11"/>
        <v>#REF!</v>
      </c>
      <c r="X720" s="279" t="s">
        <v>2535</v>
      </c>
      <c r="Y7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0" s="279">
        <f>IF(MAX(tbl2020POS[[#This Row],[P]:[PR]])=tbl2020POS[[#This Row],[P]],1,0)</f>
        <v>0</v>
      </c>
      <c r="AA720" s="279">
        <f>IF(tbl2020POS[[#This Row],[QUALP]]=1,IF(tbl2020POS[[#This Row],[GS]]&gt;=GS_TO_QUALIFY,1,0),0)</f>
        <v>0</v>
      </c>
      <c r="AB720" s="279">
        <f>IF(tbl2020POS[[#This Row],[QUALP]]=1,IF(tbl2020POS[[#This Row],[G]]-tbl2020POS[[#This Row],[GS]]&gt;=RP_APP_TO_QUALIFY,1,0),0)</f>
        <v>0</v>
      </c>
      <c r="AC720" s="279" t="e">
        <f>IF(tbl2020POS[[#This Row],[C]]&gt;=GAMES_TO_QUALIFY,1,IF(tbl2020POS[[#This Row],[PRIMPOS]]="C",1,0))</f>
        <v>#REF!</v>
      </c>
      <c r="AD720" s="279" t="e">
        <f>IF(tbl2020POS[[#This Row],[1B]]&gt;=GAMES_TO_QUALIFY,1,IF(tbl2020POS[[#This Row],[PRIMPOS]]="1B",1,0))</f>
        <v>#REF!</v>
      </c>
      <c r="AE720" s="279" t="e">
        <f>IF(tbl2020POS[[#This Row],[2B]]&gt;=GAMES_TO_QUALIFY,1,IF(tbl2020POS[[#This Row],[PRIMPOS]]="2B",1,0))</f>
        <v>#REF!</v>
      </c>
      <c r="AF720" s="279" t="e">
        <f>IF(tbl2020POS[[#This Row],[3B]]&gt;=GAMES_TO_QUALIFY,1,IF(tbl2020POS[[#This Row],[PRIMPOS]]="3B",1,0))</f>
        <v>#REF!</v>
      </c>
      <c r="AG720" s="279" t="e">
        <f>IF(tbl2020POS[[#This Row],[SS]]&gt;=GAMES_TO_QUALIFY,1,IF(tbl2020POS[[#This Row],[PRIMPOS]]="SS",1,0))</f>
        <v>#REF!</v>
      </c>
      <c r="AH720" s="279" t="e">
        <f>IF(tbl2020POS[[#This Row],[LF]]&gt;=GAMES_TO_QUALIFY,1,0)</f>
        <v>#REF!</v>
      </c>
      <c r="AI720" s="279" t="e">
        <f>IF(tbl2020POS[[#This Row],[CF]]&gt;=GAMES_TO_QUALIFY,1,0)</f>
        <v>#REF!</v>
      </c>
      <c r="AJ720" s="279" t="e">
        <f>IF(tbl2020POS[[#This Row],[RF]]&gt;=GAMES_TO_QUALIFY,1,0)</f>
        <v>#REF!</v>
      </c>
      <c r="AK720" s="279" t="e">
        <f>IF(tbl2020POS[[#This Row],[OF]]&gt;=GAMES_TO_QUALIFY,1,IF(tbl2020POS[[#This Row],[PRIMPOS]]="OF",1,0))</f>
        <v>#REF!</v>
      </c>
      <c r="AL720" s="279" t="e">
        <f>IF(tbl2020POS[[#This Row],[DH]]&gt;=GAMES_TO_QUALIFY,1,IF(tbl2020POS[[#This Row],[PRIMPOS]]="DH",1,0))</f>
        <v>#REF!</v>
      </c>
      <c r="AM720" s="279" t="e" cm="1">
        <f t="array" aca="1" ref="AM7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0" s="280" t="str">
        <f>IFERROR(LEFT(tbl2020POS[[#This Row],[POSROUGH]],LEN(tbl2020POS[[#This Row],[POSROUGH]])-1),"")</f>
        <v/>
      </c>
      <c r="AP72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1" spans="1:42" x14ac:dyDescent="0.3">
      <c r="A721" s="277">
        <v>718</v>
      </c>
      <c r="B721" t="s">
        <v>21280</v>
      </c>
      <c r="C721" s="277">
        <v>27</v>
      </c>
      <c r="D721" s="278" t="s">
        <v>1392</v>
      </c>
      <c r="E721" s="277" t="s">
        <v>20557</v>
      </c>
      <c r="F721" s="277">
        <v>35</v>
      </c>
      <c r="G721" s="277">
        <v>30</v>
      </c>
      <c r="H721" s="277">
        <v>35</v>
      </c>
      <c r="I721" s="277">
        <v>24</v>
      </c>
      <c r="J721" s="277">
        <v>0</v>
      </c>
      <c r="K721" s="277">
        <v>0</v>
      </c>
      <c r="L721" s="277">
        <v>5</v>
      </c>
      <c r="M721" s="277">
        <v>0</v>
      </c>
      <c r="N721" s="277">
        <v>0</v>
      </c>
      <c r="O721" s="277">
        <v>0</v>
      </c>
      <c r="P721" s="277">
        <v>18</v>
      </c>
      <c r="Q721" s="277">
        <v>0</v>
      </c>
      <c r="R721" s="277">
        <v>2</v>
      </c>
      <c r="S721" s="277">
        <v>19</v>
      </c>
      <c r="T721" s="277">
        <v>10</v>
      </c>
      <c r="U721" s="277">
        <v>3</v>
      </c>
      <c r="V721" s="277">
        <v>0</v>
      </c>
      <c r="W721" s="279" t="e">
        <f t="shared" si="11"/>
        <v>#REF!</v>
      </c>
      <c r="X721" s="279" t="s">
        <v>20083</v>
      </c>
      <c r="Y7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1" s="279">
        <f>IF(MAX(tbl2020POS[[#This Row],[P]:[PR]])=tbl2020POS[[#This Row],[P]],1,0)</f>
        <v>0</v>
      </c>
      <c r="AA721" s="279">
        <f>IF(tbl2020POS[[#This Row],[QUALP]]=1,IF(tbl2020POS[[#This Row],[GS]]&gt;=GS_TO_QUALIFY,1,0),0)</f>
        <v>0</v>
      </c>
      <c r="AB721" s="279">
        <f>IF(tbl2020POS[[#This Row],[QUALP]]=1,IF(tbl2020POS[[#This Row],[G]]-tbl2020POS[[#This Row],[GS]]&gt;=RP_APP_TO_QUALIFY,1,0),0)</f>
        <v>0</v>
      </c>
      <c r="AC721" s="279" t="e">
        <f>IF(tbl2020POS[[#This Row],[C]]&gt;=GAMES_TO_QUALIFY,1,IF(tbl2020POS[[#This Row],[PRIMPOS]]="C",1,0))</f>
        <v>#REF!</v>
      </c>
      <c r="AD721" s="279" t="e">
        <f>IF(tbl2020POS[[#This Row],[1B]]&gt;=GAMES_TO_QUALIFY,1,IF(tbl2020POS[[#This Row],[PRIMPOS]]="1B",1,0))</f>
        <v>#REF!</v>
      </c>
      <c r="AE721" s="279" t="e">
        <f>IF(tbl2020POS[[#This Row],[2B]]&gt;=GAMES_TO_QUALIFY,1,IF(tbl2020POS[[#This Row],[PRIMPOS]]="2B",1,0))</f>
        <v>#REF!</v>
      </c>
      <c r="AF721" s="279" t="e">
        <f>IF(tbl2020POS[[#This Row],[3B]]&gt;=GAMES_TO_QUALIFY,1,IF(tbl2020POS[[#This Row],[PRIMPOS]]="3B",1,0))</f>
        <v>#REF!</v>
      </c>
      <c r="AG721" s="279" t="e">
        <f>IF(tbl2020POS[[#This Row],[SS]]&gt;=GAMES_TO_QUALIFY,1,IF(tbl2020POS[[#This Row],[PRIMPOS]]="SS",1,0))</f>
        <v>#REF!</v>
      </c>
      <c r="AH721" s="279" t="e">
        <f>IF(tbl2020POS[[#This Row],[LF]]&gt;=GAMES_TO_QUALIFY,1,0)</f>
        <v>#REF!</v>
      </c>
      <c r="AI721" s="279" t="e">
        <f>IF(tbl2020POS[[#This Row],[CF]]&gt;=GAMES_TO_QUALIFY,1,0)</f>
        <v>#REF!</v>
      </c>
      <c r="AJ721" s="279" t="e">
        <f>IF(tbl2020POS[[#This Row],[RF]]&gt;=GAMES_TO_QUALIFY,1,0)</f>
        <v>#REF!</v>
      </c>
      <c r="AK721" s="279" t="e">
        <f>IF(tbl2020POS[[#This Row],[OF]]&gt;=GAMES_TO_QUALIFY,1,IF(tbl2020POS[[#This Row],[PRIMPOS]]="OF",1,0))</f>
        <v>#REF!</v>
      </c>
      <c r="AL721" s="279" t="e">
        <f>IF(tbl2020POS[[#This Row],[DH]]&gt;=GAMES_TO_QUALIFY,1,IF(tbl2020POS[[#This Row],[PRIMPOS]]="DH",1,0))</f>
        <v>#REF!</v>
      </c>
      <c r="AM721" s="279" t="e" cm="1">
        <f t="array" aca="1" ref="AM7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1" s="280" t="str">
        <f>IFERROR(LEFT(tbl2020POS[[#This Row],[POSROUGH]],LEN(tbl2020POS[[#This Row],[POSROUGH]])-1),"")</f>
        <v/>
      </c>
      <c r="AP72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2" spans="1:42" x14ac:dyDescent="0.3">
      <c r="A722" s="277">
        <v>719</v>
      </c>
      <c r="B722" t="s">
        <v>21281</v>
      </c>
      <c r="C722" s="277">
        <v>21</v>
      </c>
      <c r="D722" s="278" t="s">
        <v>1481</v>
      </c>
      <c r="E722" s="277" t="s">
        <v>20557</v>
      </c>
      <c r="F722" s="277">
        <v>1</v>
      </c>
      <c r="G722" s="277">
        <v>0</v>
      </c>
      <c r="H722" s="277">
        <v>0</v>
      </c>
      <c r="I722" s="277">
        <v>1</v>
      </c>
      <c r="J722" s="277">
        <v>1</v>
      </c>
      <c r="K722" s="277">
        <v>0</v>
      </c>
      <c r="L722" s="277">
        <v>0</v>
      </c>
      <c r="M722" s="277">
        <v>0</v>
      </c>
      <c r="N722" s="277">
        <v>0</v>
      </c>
      <c r="O722" s="277">
        <v>0</v>
      </c>
      <c r="P722" s="277">
        <v>0</v>
      </c>
      <c r="Q722" s="277">
        <v>0</v>
      </c>
      <c r="R722" s="277">
        <v>0</v>
      </c>
      <c r="S722" s="277">
        <v>0</v>
      </c>
      <c r="T722" s="277">
        <v>0</v>
      </c>
      <c r="U722" s="277">
        <v>0</v>
      </c>
      <c r="V722" s="277">
        <v>0</v>
      </c>
      <c r="W722" s="279" t="e">
        <f t="shared" si="11"/>
        <v>#REF!</v>
      </c>
      <c r="X722" s="279" t="s">
        <v>21966</v>
      </c>
      <c r="Y7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2" s="279">
        <f>IF(MAX(tbl2020POS[[#This Row],[P]:[PR]])=tbl2020POS[[#This Row],[P]],1,0)</f>
        <v>1</v>
      </c>
      <c r="AA722" s="279">
        <f>IF(tbl2020POS[[#This Row],[QUALP]]=1,IF(tbl2020POS[[#This Row],[GS]]&gt;=GS_TO_QUALIFY,1,0),0)</f>
        <v>0</v>
      </c>
      <c r="AB722" s="279">
        <f>IF(tbl2020POS[[#This Row],[QUALP]]=1,IF(tbl2020POS[[#This Row],[G]]-tbl2020POS[[#This Row],[GS]]&gt;=RP_APP_TO_QUALIFY,1,0),0)</f>
        <v>0</v>
      </c>
      <c r="AC722" s="279" t="e">
        <f>IF(tbl2020POS[[#This Row],[C]]&gt;=GAMES_TO_QUALIFY,1,IF(tbl2020POS[[#This Row],[PRIMPOS]]="C",1,0))</f>
        <v>#REF!</v>
      </c>
      <c r="AD722" s="279" t="e">
        <f>IF(tbl2020POS[[#This Row],[1B]]&gt;=GAMES_TO_QUALIFY,1,IF(tbl2020POS[[#This Row],[PRIMPOS]]="1B",1,0))</f>
        <v>#REF!</v>
      </c>
      <c r="AE722" s="279" t="e">
        <f>IF(tbl2020POS[[#This Row],[2B]]&gt;=GAMES_TO_QUALIFY,1,IF(tbl2020POS[[#This Row],[PRIMPOS]]="2B",1,0))</f>
        <v>#REF!</v>
      </c>
      <c r="AF722" s="279" t="e">
        <f>IF(tbl2020POS[[#This Row],[3B]]&gt;=GAMES_TO_QUALIFY,1,IF(tbl2020POS[[#This Row],[PRIMPOS]]="3B",1,0))</f>
        <v>#REF!</v>
      </c>
      <c r="AG722" s="279" t="e">
        <f>IF(tbl2020POS[[#This Row],[SS]]&gt;=GAMES_TO_QUALIFY,1,IF(tbl2020POS[[#This Row],[PRIMPOS]]="SS",1,0))</f>
        <v>#REF!</v>
      </c>
      <c r="AH722" s="279" t="e">
        <f>IF(tbl2020POS[[#This Row],[LF]]&gt;=GAMES_TO_QUALIFY,1,0)</f>
        <v>#REF!</v>
      </c>
      <c r="AI722" s="279" t="e">
        <f>IF(tbl2020POS[[#This Row],[CF]]&gt;=GAMES_TO_QUALIFY,1,0)</f>
        <v>#REF!</v>
      </c>
      <c r="AJ722" s="279" t="e">
        <f>IF(tbl2020POS[[#This Row],[RF]]&gt;=GAMES_TO_QUALIFY,1,0)</f>
        <v>#REF!</v>
      </c>
      <c r="AK722" s="279" t="e">
        <f>IF(tbl2020POS[[#This Row],[OF]]&gt;=GAMES_TO_QUALIFY,1,IF(tbl2020POS[[#This Row],[PRIMPOS]]="OF",1,0))</f>
        <v>#REF!</v>
      </c>
      <c r="AL722" s="279" t="e">
        <f>IF(tbl2020POS[[#This Row],[DH]]&gt;=GAMES_TO_QUALIFY,1,IF(tbl2020POS[[#This Row],[PRIMPOS]]="DH",1,0))</f>
        <v>#REF!</v>
      </c>
      <c r="AM722" s="279" t="str" cm="1">
        <f t="array" aca="1" ref="AM7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2" s="280" t="str">
        <f>IFERROR(LEFT(tbl2020POS[[#This Row],[POSROUGH]],LEN(tbl2020POS[[#This Row],[POSROUGH]])-1),"")</f>
        <v/>
      </c>
      <c r="AP72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23" spans="1:42" x14ac:dyDescent="0.3">
      <c r="A723" s="277">
        <v>720</v>
      </c>
      <c r="B723" t="s">
        <v>21282</v>
      </c>
      <c r="C723" s="277">
        <v>25</v>
      </c>
      <c r="D723" s="278" t="s">
        <v>1526</v>
      </c>
      <c r="E723" s="277">
        <v>5</v>
      </c>
      <c r="F723" s="277">
        <v>13</v>
      </c>
      <c r="G723" s="277">
        <v>13</v>
      </c>
      <c r="H723" s="277">
        <v>0</v>
      </c>
      <c r="I723" s="277">
        <v>13</v>
      </c>
      <c r="J723" s="277">
        <v>13</v>
      </c>
      <c r="K723" s="277">
        <v>0</v>
      </c>
      <c r="L723" s="277">
        <v>0</v>
      </c>
      <c r="M723" s="277">
        <v>0</v>
      </c>
      <c r="N723" s="277">
        <v>0</v>
      </c>
      <c r="O723" s="277">
        <v>0</v>
      </c>
      <c r="P723" s="277">
        <v>0</v>
      </c>
      <c r="Q723" s="277">
        <v>0</v>
      </c>
      <c r="R723" s="277">
        <v>0</v>
      </c>
      <c r="S723" s="277">
        <v>0</v>
      </c>
      <c r="T723" s="277">
        <v>0</v>
      </c>
      <c r="U723" s="277">
        <v>0</v>
      </c>
      <c r="V723" s="277">
        <v>0</v>
      </c>
      <c r="W723" s="279" t="e">
        <f t="shared" si="11"/>
        <v>#REF!</v>
      </c>
      <c r="X723" s="279" t="s">
        <v>13070</v>
      </c>
      <c r="Y7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3" s="279">
        <f>IF(MAX(tbl2020POS[[#This Row],[P]:[PR]])=tbl2020POS[[#This Row],[P]],1,0)</f>
        <v>1</v>
      </c>
      <c r="AA723" s="279">
        <f>IF(tbl2020POS[[#This Row],[QUALP]]=1,IF(tbl2020POS[[#This Row],[GS]]&gt;=GS_TO_QUALIFY,1,0),0)</f>
        <v>1</v>
      </c>
      <c r="AB723" s="279">
        <f>IF(tbl2020POS[[#This Row],[QUALP]]=1,IF(tbl2020POS[[#This Row],[G]]-tbl2020POS[[#This Row],[GS]]&gt;=RP_APP_TO_QUALIFY,1,0),0)</f>
        <v>0</v>
      </c>
      <c r="AC723" s="279" t="e">
        <f>IF(tbl2020POS[[#This Row],[C]]&gt;=GAMES_TO_QUALIFY,1,IF(tbl2020POS[[#This Row],[PRIMPOS]]="C",1,0))</f>
        <v>#REF!</v>
      </c>
      <c r="AD723" s="279" t="e">
        <f>IF(tbl2020POS[[#This Row],[1B]]&gt;=GAMES_TO_QUALIFY,1,IF(tbl2020POS[[#This Row],[PRIMPOS]]="1B",1,0))</f>
        <v>#REF!</v>
      </c>
      <c r="AE723" s="279" t="e">
        <f>IF(tbl2020POS[[#This Row],[2B]]&gt;=GAMES_TO_QUALIFY,1,IF(tbl2020POS[[#This Row],[PRIMPOS]]="2B",1,0))</f>
        <v>#REF!</v>
      </c>
      <c r="AF723" s="279" t="e">
        <f>IF(tbl2020POS[[#This Row],[3B]]&gt;=GAMES_TO_QUALIFY,1,IF(tbl2020POS[[#This Row],[PRIMPOS]]="3B",1,0))</f>
        <v>#REF!</v>
      </c>
      <c r="AG723" s="279" t="e">
        <f>IF(tbl2020POS[[#This Row],[SS]]&gt;=GAMES_TO_QUALIFY,1,IF(tbl2020POS[[#This Row],[PRIMPOS]]="SS",1,0))</f>
        <v>#REF!</v>
      </c>
      <c r="AH723" s="279" t="e">
        <f>IF(tbl2020POS[[#This Row],[LF]]&gt;=GAMES_TO_QUALIFY,1,0)</f>
        <v>#REF!</v>
      </c>
      <c r="AI723" s="279" t="e">
        <f>IF(tbl2020POS[[#This Row],[CF]]&gt;=GAMES_TO_QUALIFY,1,0)</f>
        <v>#REF!</v>
      </c>
      <c r="AJ723" s="279" t="e">
        <f>IF(tbl2020POS[[#This Row],[RF]]&gt;=GAMES_TO_QUALIFY,1,0)</f>
        <v>#REF!</v>
      </c>
      <c r="AK723" s="279" t="e">
        <f>IF(tbl2020POS[[#This Row],[OF]]&gt;=GAMES_TO_QUALIFY,1,IF(tbl2020POS[[#This Row],[PRIMPOS]]="OF",1,0))</f>
        <v>#REF!</v>
      </c>
      <c r="AL723" s="279" t="e">
        <f>IF(tbl2020POS[[#This Row],[DH]]&gt;=GAMES_TO_QUALIFY,1,IF(tbl2020POS[[#This Row],[PRIMPOS]]="DH",1,0))</f>
        <v>#REF!</v>
      </c>
      <c r="AM723" s="279" t="str" cm="1">
        <f t="array" aca="1" ref="AM7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3" s="280" t="str">
        <f>IFERROR(LEFT(tbl2020POS[[#This Row],[POSROUGH]],LEN(tbl2020POS[[#This Row],[POSROUGH]])-1),"")</f>
        <v/>
      </c>
      <c r="AP72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24" spans="1:42" x14ac:dyDescent="0.3">
      <c r="A724" s="277">
        <v>721</v>
      </c>
      <c r="B724" t="s">
        <v>21283</v>
      </c>
      <c r="C724" s="277">
        <v>30</v>
      </c>
      <c r="D724" s="278" t="s">
        <v>1464</v>
      </c>
      <c r="E724" s="277">
        <v>7</v>
      </c>
      <c r="F724" s="277">
        <v>23</v>
      </c>
      <c r="G724" s="277">
        <v>0</v>
      </c>
      <c r="H724" s="277">
        <v>0</v>
      </c>
      <c r="I724" s="277">
        <v>23</v>
      </c>
      <c r="J724" s="277">
        <v>23</v>
      </c>
      <c r="K724" s="277">
        <v>0</v>
      </c>
      <c r="L724" s="277">
        <v>0</v>
      </c>
      <c r="M724" s="277">
        <v>0</v>
      </c>
      <c r="N724" s="277">
        <v>0</v>
      </c>
      <c r="O724" s="277">
        <v>0</v>
      </c>
      <c r="P724" s="277">
        <v>0</v>
      </c>
      <c r="Q724" s="277">
        <v>0</v>
      </c>
      <c r="R724" s="277">
        <v>0</v>
      </c>
      <c r="S724" s="277">
        <v>0</v>
      </c>
      <c r="T724" s="277">
        <v>0</v>
      </c>
      <c r="U724" s="277">
        <v>0</v>
      </c>
      <c r="V724" s="277">
        <v>0</v>
      </c>
      <c r="W724" s="279" t="e">
        <f t="shared" si="11"/>
        <v>#REF!</v>
      </c>
      <c r="X724" s="279" t="s">
        <v>8311</v>
      </c>
      <c r="Y7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4" s="279">
        <f>IF(MAX(tbl2020POS[[#This Row],[P]:[PR]])=tbl2020POS[[#This Row],[P]],1,0)</f>
        <v>1</v>
      </c>
      <c r="AA724" s="279">
        <f>IF(tbl2020POS[[#This Row],[QUALP]]=1,IF(tbl2020POS[[#This Row],[GS]]&gt;=GS_TO_QUALIFY,1,0),0)</f>
        <v>0</v>
      </c>
      <c r="AB724" s="279">
        <f>IF(tbl2020POS[[#This Row],[QUALP]]=1,IF(tbl2020POS[[#This Row],[G]]-tbl2020POS[[#This Row],[GS]]&gt;=RP_APP_TO_QUALIFY,1,0),0)</f>
        <v>1</v>
      </c>
      <c r="AC724" s="279" t="e">
        <f>IF(tbl2020POS[[#This Row],[C]]&gt;=GAMES_TO_QUALIFY,1,IF(tbl2020POS[[#This Row],[PRIMPOS]]="C",1,0))</f>
        <v>#REF!</v>
      </c>
      <c r="AD724" s="279" t="e">
        <f>IF(tbl2020POS[[#This Row],[1B]]&gt;=GAMES_TO_QUALIFY,1,IF(tbl2020POS[[#This Row],[PRIMPOS]]="1B",1,0))</f>
        <v>#REF!</v>
      </c>
      <c r="AE724" s="279" t="e">
        <f>IF(tbl2020POS[[#This Row],[2B]]&gt;=GAMES_TO_QUALIFY,1,IF(tbl2020POS[[#This Row],[PRIMPOS]]="2B",1,0))</f>
        <v>#REF!</v>
      </c>
      <c r="AF724" s="279" t="e">
        <f>IF(tbl2020POS[[#This Row],[3B]]&gt;=GAMES_TO_QUALIFY,1,IF(tbl2020POS[[#This Row],[PRIMPOS]]="3B",1,0))</f>
        <v>#REF!</v>
      </c>
      <c r="AG724" s="279" t="e">
        <f>IF(tbl2020POS[[#This Row],[SS]]&gt;=GAMES_TO_QUALIFY,1,IF(tbl2020POS[[#This Row],[PRIMPOS]]="SS",1,0))</f>
        <v>#REF!</v>
      </c>
      <c r="AH724" s="279" t="e">
        <f>IF(tbl2020POS[[#This Row],[LF]]&gt;=GAMES_TO_QUALIFY,1,0)</f>
        <v>#REF!</v>
      </c>
      <c r="AI724" s="279" t="e">
        <f>IF(tbl2020POS[[#This Row],[CF]]&gt;=GAMES_TO_QUALIFY,1,0)</f>
        <v>#REF!</v>
      </c>
      <c r="AJ724" s="279" t="e">
        <f>IF(tbl2020POS[[#This Row],[RF]]&gt;=GAMES_TO_QUALIFY,1,0)</f>
        <v>#REF!</v>
      </c>
      <c r="AK724" s="279" t="e">
        <f>IF(tbl2020POS[[#This Row],[OF]]&gt;=GAMES_TO_QUALIFY,1,IF(tbl2020POS[[#This Row],[PRIMPOS]]="OF",1,0))</f>
        <v>#REF!</v>
      </c>
      <c r="AL724" s="279" t="e">
        <f>IF(tbl2020POS[[#This Row],[DH]]&gt;=GAMES_TO_QUALIFY,1,IF(tbl2020POS[[#This Row],[PRIMPOS]]="DH",1,0))</f>
        <v>#REF!</v>
      </c>
      <c r="AM724" s="279" t="str" cm="1">
        <f t="array" aca="1" ref="AM7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4" s="280" t="str">
        <f>IFERROR(LEFT(tbl2020POS[[#This Row],[POSROUGH]],LEN(tbl2020POS[[#This Row],[POSROUGH]])-1),"")</f>
        <v/>
      </c>
      <c r="AP72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25" spans="1:42" x14ac:dyDescent="0.3">
      <c r="A725" s="277">
        <v>722</v>
      </c>
      <c r="B725" t="s">
        <v>21284</v>
      </c>
      <c r="C725" s="277">
        <v>26</v>
      </c>
      <c r="D725" s="278" t="s">
        <v>1531</v>
      </c>
      <c r="E725" s="277">
        <v>6</v>
      </c>
      <c r="F725" s="277">
        <v>45</v>
      </c>
      <c r="G725" s="277">
        <v>45</v>
      </c>
      <c r="H725" s="277">
        <v>45</v>
      </c>
      <c r="I725" s="277">
        <v>44</v>
      </c>
      <c r="J725" s="277">
        <v>0</v>
      </c>
      <c r="K725" s="277">
        <v>0</v>
      </c>
      <c r="L725" s="277">
        <v>0</v>
      </c>
      <c r="M725" s="277">
        <v>41</v>
      </c>
      <c r="N725" s="277">
        <v>0</v>
      </c>
      <c r="O725" s="277">
        <v>2</v>
      </c>
      <c r="P725" s="277">
        <v>0</v>
      </c>
      <c r="Q725" s="277">
        <v>3</v>
      </c>
      <c r="R725" s="277">
        <v>0</v>
      </c>
      <c r="S725" s="277">
        <v>3</v>
      </c>
      <c r="T725" s="277">
        <v>1</v>
      </c>
      <c r="U725" s="277">
        <v>0</v>
      </c>
      <c r="V725" s="277">
        <v>0</v>
      </c>
      <c r="W725" s="279" t="e">
        <f t="shared" si="11"/>
        <v>#REF!</v>
      </c>
      <c r="X725" s="279" t="s">
        <v>10657</v>
      </c>
      <c r="Y7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25" s="279">
        <f>IF(MAX(tbl2020POS[[#This Row],[P]:[PR]])=tbl2020POS[[#This Row],[P]],1,0)</f>
        <v>0</v>
      </c>
      <c r="AA725" s="279">
        <f>IF(tbl2020POS[[#This Row],[QUALP]]=1,IF(tbl2020POS[[#This Row],[GS]]&gt;=GS_TO_QUALIFY,1,0),0)</f>
        <v>0</v>
      </c>
      <c r="AB725" s="279">
        <f>IF(tbl2020POS[[#This Row],[QUALP]]=1,IF(tbl2020POS[[#This Row],[G]]-tbl2020POS[[#This Row],[GS]]&gt;=RP_APP_TO_QUALIFY,1,0),0)</f>
        <v>0</v>
      </c>
      <c r="AC725" s="279" t="e">
        <f>IF(tbl2020POS[[#This Row],[C]]&gt;=GAMES_TO_QUALIFY,1,IF(tbl2020POS[[#This Row],[PRIMPOS]]="C",1,0))</f>
        <v>#REF!</v>
      </c>
      <c r="AD725" s="279" t="e">
        <f>IF(tbl2020POS[[#This Row],[1B]]&gt;=GAMES_TO_QUALIFY,1,IF(tbl2020POS[[#This Row],[PRIMPOS]]="1B",1,0))</f>
        <v>#REF!</v>
      </c>
      <c r="AE725" s="279" t="e">
        <f>IF(tbl2020POS[[#This Row],[2B]]&gt;=GAMES_TO_QUALIFY,1,IF(tbl2020POS[[#This Row],[PRIMPOS]]="2B",1,0))</f>
        <v>#REF!</v>
      </c>
      <c r="AF725" s="279" t="e">
        <f>IF(tbl2020POS[[#This Row],[3B]]&gt;=GAMES_TO_QUALIFY,1,IF(tbl2020POS[[#This Row],[PRIMPOS]]="3B",1,0))</f>
        <v>#REF!</v>
      </c>
      <c r="AG725" s="279" t="e">
        <f>IF(tbl2020POS[[#This Row],[SS]]&gt;=GAMES_TO_QUALIFY,1,IF(tbl2020POS[[#This Row],[PRIMPOS]]="SS",1,0))</f>
        <v>#REF!</v>
      </c>
      <c r="AH725" s="279" t="e">
        <f>IF(tbl2020POS[[#This Row],[LF]]&gt;=GAMES_TO_QUALIFY,1,0)</f>
        <v>#REF!</v>
      </c>
      <c r="AI725" s="279" t="e">
        <f>IF(tbl2020POS[[#This Row],[CF]]&gt;=GAMES_TO_QUALIFY,1,0)</f>
        <v>#REF!</v>
      </c>
      <c r="AJ725" s="279" t="e">
        <f>IF(tbl2020POS[[#This Row],[RF]]&gt;=GAMES_TO_QUALIFY,1,0)</f>
        <v>#REF!</v>
      </c>
      <c r="AK725" s="279" t="e">
        <f>IF(tbl2020POS[[#This Row],[OF]]&gt;=GAMES_TO_QUALIFY,1,IF(tbl2020POS[[#This Row],[PRIMPOS]]="OF",1,0))</f>
        <v>#REF!</v>
      </c>
      <c r="AL725" s="279" t="e">
        <f>IF(tbl2020POS[[#This Row],[DH]]&gt;=GAMES_TO_QUALIFY,1,IF(tbl2020POS[[#This Row],[PRIMPOS]]="DH",1,0))</f>
        <v>#REF!</v>
      </c>
      <c r="AM725" s="279" t="e" cm="1">
        <f t="array" aca="1" ref="AM7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5" s="280" t="str">
        <f>IFERROR(LEFT(tbl2020POS[[#This Row],[POSROUGH]],LEN(tbl2020POS[[#This Row],[POSROUGH]])-1),"")</f>
        <v/>
      </c>
      <c r="AP72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6" spans="1:42" x14ac:dyDescent="0.3">
      <c r="A726" s="277">
        <v>723</v>
      </c>
      <c r="B726" t="s">
        <v>21285</v>
      </c>
      <c r="C726" s="277">
        <v>31</v>
      </c>
      <c r="D726" s="278" t="s">
        <v>20584</v>
      </c>
      <c r="E726" s="277">
        <v>9</v>
      </c>
      <c r="F726" s="277">
        <v>61</v>
      </c>
      <c r="G726" s="277">
        <v>60</v>
      </c>
      <c r="H726" s="277">
        <v>61</v>
      </c>
      <c r="I726" s="277">
        <v>61</v>
      </c>
      <c r="J726" s="277">
        <v>0</v>
      </c>
      <c r="K726" s="277">
        <v>0</v>
      </c>
      <c r="L726" s="277">
        <v>0</v>
      </c>
      <c r="M726" s="277">
        <v>0</v>
      </c>
      <c r="N726" s="277">
        <v>0</v>
      </c>
      <c r="O726" s="277">
        <v>0</v>
      </c>
      <c r="P726" s="277">
        <v>1</v>
      </c>
      <c r="Q726" s="277">
        <v>61</v>
      </c>
      <c r="R726" s="277">
        <v>0</v>
      </c>
      <c r="S726" s="277">
        <v>61</v>
      </c>
      <c r="T726" s="277">
        <v>0</v>
      </c>
      <c r="U726" s="277">
        <v>1</v>
      </c>
      <c r="V726" s="277">
        <v>0</v>
      </c>
      <c r="W726" s="279" t="e">
        <f t="shared" si="11"/>
        <v>#REF!</v>
      </c>
      <c r="X726" s="279" t="s">
        <v>2548</v>
      </c>
      <c r="Y7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6" s="279">
        <f>IF(MAX(tbl2020POS[[#This Row],[P]:[PR]])=tbl2020POS[[#This Row],[P]],1,0)</f>
        <v>0</v>
      </c>
      <c r="AA726" s="279">
        <f>IF(tbl2020POS[[#This Row],[QUALP]]=1,IF(tbl2020POS[[#This Row],[GS]]&gt;=GS_TO_QUALIFY,1,0),0)</f>
        <v>0</v>
      </c>
      <c r="AB726" s="279">
        <f>IF(tbl2020POS[[#This Row],[QUALP]]=1,IF(tbl2020POS[[#This Row],[G]]-tbl2020POS[[#This Row],[GS]]&gt;=RP_APP_TO_QUALIFY,1,0),0)</f>
        <v>0</v>
      </c>
      <c r="AC726" s="279" t="e">
        <f>IF(tbl2020POS[[#This Row],[C]]&gt;=GAMES_TO_QUALIFY,1,IF(tbl2020POS[[#This Row],[PRIMPOS]]="C",1,0))</f>
        <v>#REF!</v>
      </c>
      <c r="AD726" s="279" t="e">
        <f>IF(tbl2020POS[[#This Row],[1B]]&gt;=GAMES_TO_QUALIFY,1,IF(tbl2020POS[[#This Row],[PRIMPOS]]="1B",1,0))</f>
        <v>#REF!</v>
      </c>
      <c r="AE726" s="279" t="e">
        <f>IF(tbl2020POS[[#This Row],[2B]]&gt;=GAMES_TO_QUALIFY,1,IF(tbl2020POS[[#This Row],[PRIMPOS]]="2B",1,0))</f>
        <v>#REF!</v>
      </c>
      <c r="AF726" s="279" t="e">
        <f>IF(tbl2020POS[[#This Row],[3B]]&gt;=GAMES_TO_QUALIFY,1,IF(tbl2020POS[[#This Row],[PRIMPOS]]="3B",1,0))</f>
        <v>#REF!</v>
      </c>
      <c r="AG726" s="279" t="e">
        <f>IF(tbl2020POS[[#This Row],[SS]]&gt;=GAMES_TO_QUALIFY,1,IF(tbl2020POS[[#This Row],[PRIMPOS]]="SS",1,0))</f>
        <v>#REF!</v>
      </c>
      <c r="AH726" s="279" t="e">
        <f>IF(tbl2020POS[[#This Row],[LF]]&gt;=GAMES_TO_QUALIFY,1,0)</f>
        <v>#REF!</v>
      </c>
      <c r="AI726" s="279" t="e">
        <f>IF(tbl2020POS[[#This Row],[CF]]&gt;=GAMES_TO_QUALIFY,1,0)</f>
        <v>#REF!</v>
      </c>
      <c r="AJ726" s="279" t="e">
        <f>IF(tbl2020POS[[#This Row],[RF]]&gt;=GAMES_TO_QUALIFY,1,0)</f>
        <v>#REF!</v>
      </c>
      <c r="AK726" s="279" t="e">
        <f>IF(tbl2020POS[[#This Row],[OF]]&gt;=GAMES_TO_QUALIFY,1,IF(tbl2020POS[[#This Row],[PRIMPOS]]="OF",1,0))</f>
        <v>#REF!</v>
      </c>
      <c r="AL726" s="279" t="e">
        <f>IF(tbl2020POS[[#This Row],[DH]]&gt;=GAMES_TO_QUALIFY,1,IF(tbl2020POS[[#This Row],[PRIMPOS]]="DH",1,0))</f>
        <v>#REF!</v>
      </c>
      <c r="AM726" s="279" t="e" cm="1">
        <f t="array" aca="1" ref="AM7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6" s="280" t="str">
        <f>IFERROR(LEFT(tbl2020POS[[#This Row],[POSROUGH]],LEN(tbl2020POS[[#This Row],[POSROUGH]])-1),"")</f>
        <v/>
      </c>
      <c r="AP72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7" spans="1:42" x14ac:dyDescent="0.3">
      <c r="A727" s="277">
        <v>724</v>
      </c>
      <c r="B727" t="s">
        <v>21286</v>
      </c>
      <c r="C727" s="277">
        <v>25</v>
      </c>
      <c r="D727" s="278" t="s">
        <v>1430</v>
      </c>
      <c r="E727" s="277">
        <v>2</v>
      </c>
      <c r="F727" s="277">
        <v>15</v>
      </c>
      <c r="G727" s="277">
        <v>0</v>
      </c>
      <c r="H727" s="277">
        <v>0</v>
      </c>
      <c r="I727" s="277">
        <v>15</v>
      </c>
      <c r="J727" s="277">
        <v>15</v>
      </c>
      <c r="K727" s="277">
        <v>0</v>
      </c>
      <c r="L727" s="277">
        <v>0</v>
      </c>
      <c r="M727" s="277">
        <v>0</v>
      </c>
      <c r="N727" s="277">
        <v>0</v>
      </c>
      <c r="O727" s="277">
        <v>0</v>
      </c>
      <c r="P727" s="277">
        <v>0</v>
      </c>
      <c r="Q727" s="277">
        <v>0</v>
      </c>
      <c r="R727" s="277">
        <v>0</v>
      </c>
      <c r="S727" s="277">
        <v>0</v>
      </c>
      <c r="T727" s="277">
        <v>0</v>
      </c>
      <c r="U727" s="277">
        <v>0</v>
      </c>
      <c r="V727" s="277">
        <v>0</v>
      </c>
      <c r="W727" s="279" t="e">
        <f t="shared" si="11"/>
        <v>#REF!</v>
      </c>
      <c r="X727" s="279" t="s">
        <v>16344</v>
      </c>
      <c r="Y7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7" s="279">
        <f>IF(MAX(tbl2020POS[[#This Row],[P]:[PR]])=tbl2020POS[[#This Row],[P]],1,0)</f>
        <v>1</v>
      </c>
      <c r="AA727" s="279">
        <f>IF(tbl2020POS[[#This Row],[QUALP]]=1,IF(tbl2020POS[[#This Row],[GS]]&gt;=GS_TO_QUALIFY,1,0),0)</f>
        <v>0</v>
      </c>
      <c r="AB727" s="279">
        <f>IF(tbl2020POS[[#This Row],[QUALP]]=1,IF(tbl2020POS[[#This Row],[G]]-tbl2020POS[[#This Row],[GS]]&gt;=RP_APP_TO_QUALIFY,1,0),0)</f>
        <v>1</v>
      </c>
      <c r="AC727" s="279" t="e">
        <f>IF(tbl2020POS[[#This Row],[C]]&gt;=GAMES_TO_QUALIFY,1,IF(tbl2020POS[[#This Row],[PRIMPOS]]="C",1,0))</f>
        <v>#REF!</v>
      </c>
      <c r="AD727" s="279" t="e">
        <f>IF(tbl2020POS[[#This Row],[1B]]&gt;=GAMES_TO_QUALIFY,1,IF(tbl2020POS[[#This Row],[PRIMPOS]]="1B",1,0))</f>
        <v>#REF!</v>
      </c>
      <c r="AE727" s="279" t="e">
        <f>IF(tbl2020POS[[#This Row],[2B]]&gt;=GAMES_TO_QUALIFY,1,IF(tbl2020POS[[#This Row],[PRIMPOS]]="2B",1,0))</f>
        <v>#REF!</v>
      </c>
      <c r="AF727" s="279" t="e">
        <f>IF(tbl2020POS[[#This Row],[3B]]&gt;=GAMES_TO_QUALIFY,1,IF(tbl2020POS[[#This Row],[PRIMPOS]]="3B",1,0))</f>
        <v>#REF!</v>
      </c>
      <c r="AG727" s="279" t="e">
        <f>IF(tbl2020POS[[#This Row],[SS]]&gt;=GAMES_TO_QUALIFY,1,IF(tbl2020POS[[#This Row],[PRIMPOS]]="SS",1,0))</f>
        <v>#REF!</v>
      </c>
      <c r="AH727" s="279" t="e">
        <f>IF(tbl2020POS[[#This Row],[LF]]&gt;=GAMES_TO_QUALIFY,1,0)</f>
        <v>#REF!</v>
      </c>
      <c r="AI727" s="279" t="e">
        <f>IF(tbl2020POS[[#This Row],[CF]]&gt;=GAMES_TO_QUALIFY,1,0)</f>
        <v>#REF!</v>
      </c>
      <c r="AJ727" s="279" t="e">
        <f>IF(tbl2020POS[[#This Row],[RF]]&gt;=GAMES_TO_QUALIFY,1,0)</f>
        <v>#REF!</v>
      </c>
      <c r="AK727" s="279" t="e">
        <f>IF(tbl2020POS[[#This Row],[OF]]&gt;=GAMES_TO_QUALIFY,1,IF(tbl2020POS[[#This Row],[PRIMPOS]]="OF",1,0))</f>
        <v>#REF!</v>
      </c>
      <c r="AL727" s="279" t="e">
        <f>IF(tbl2020POS[[#This Row],[DH]]&gt;=GAMES_TO_QUALIFY,1,IF(tbl2020POS[[#This Row],[PRIMPOS]]="DH",1,0))</f>
        <v>#REF!</v>
      </c>
      <c r="AM727" s="279" t="str" cm="1">
        <f t="array" aca="1" ref="AM7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7" s="280" t="str">
        <f>IFERROR(LEFT(tbl2020POS[[#This Row],[POSROUGH]],LEN(tbl2020POS[[#This Row],[POSROUGH]])-1),"")</f>
        <v/>
      </c>
      <c r="AP72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28" spans="1:42" x14ac:dyDescent="0.3">
      <c r="A728" s="277">
        <v>725</v>
      </c>
      <c r="B728" t="s">
        <v>21287</v>
      </c>
      <c r="C728" s="277">
        <v>34</v>
      </c>
      <c r="D728" s="278" t="s">
        <v>1460</v>
      </c>
      <c r="E728" s="277">
        <v>5</v>
      </c>
      <c r="F728" s="277">
        <v>19</v>
      </c>
      <c r="G728" s="277">
        <v>0</v>
      </c>
      <c r="H728" s="277">
        <v>0</v>
      </c>
      <c r="I728" s="277">
        <v>19</v>
      </c>
      <c r="J728" s="277">
        <v>19</v>
      </c>
      <c r="K728" s="277">
        <v>0</v>
      </c>
      <c r="L728" s="277">
        <v>0</v>
      </c>
      <c r="M728" s="277">
        <v>0</v>
      </c>
      <c r="N728" s="277">
        <v>0</v>
      </c>
      <c r="O728" s="277">
        <v>0</v>
      </c>
      <c r="P728" s="277">
        <v>0</v>
      </c>
      <c r="Q728" s="277">
        <v>0</v>
      </c>
      <c r="R728" s="277">
        <v>0</v>
      </c>
      <c r="S728" s="277">
        <v>0</v>
      </c>
      <c r="T728" s="277">
        <v>0</v>
      </c>
      <c r="U728" s="277">
        <v>0</v>
      </c>
      <c r="V728" s="277">
        <v>0</v>
      </c>
      <c r="W728" s="279" t="e">
        <f t="shared" si="11"/>
        <v>#REF!</v>
      </c>
      <c r="X728" s="279" t="s">
        <v>14118</v>
      </c>
      <c r="Y7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8" s="279">
        <f>IF(MAX(tbl2020POS[[#This Row],[P]:[PR]])=tbl2020POS[[#This Row],[P]],1,0)</f>
        <v>1</v>
      </c>
      <c r="AA728" s="279">
        <f>IF(tbl2020POS[[#This Row],[QUALP]]=1,IF(tbl2020POS[[#This Row],[GS]]&gt;=GS_TO_QUALIFY,1,0),0)</f>
        <v>0</v>
      </c>
      <c r="AB728" s="279">
        <f>IF(tbl2020POS[[#This Row],[QUALP]]=1,IF(tbl2020POS[[#This Row],[G]]-tbl2020POS[[#This Row],[GS]]&gt;=RP_APP_TO_QUALIFY,1,0),0)</f>
        <v>1</v>
      </c>
      <c r="AC728" s="279" t="e">
        <f>IF(tbl2020POS[[#This Row],[C]]&gt;=GAMES_TO_QUALIFY,1,IF(tbl2020POS[[#This Row],[PRIMPOS]]="C",1,0))</f>
        <v>#REF!</v>
      </c>
      <c r="AD728" s="279" t="e">
        <f>IF(tbl2020POS[[#This Row],[1B]]&gt;=GAMES_TO_QUALIFY,1,IF(tbl2020POS[[#This Row],[PRIMPOS]]="1B",1,0))</f>
        <v>#REF!</v>
      </c>
      <c r="AE728" s="279" t="e">
        <f>IF(tbl2020POS[[#This Row],[2B]]&gt;=GAMES_TO_QUALIFY,1,IF(tbl2020POS[[#This Row],[PRIMPOS]]="2B",1,0))</f>
        <v>#REF!</v>
      </c>
      <c r="AF728" s="279" t="e">
        <f>IF(tbl2020POS[[#This Row],[3B]]&gt;=GAMES_TO_QUALIFY,1,IF(tbl2020POS[[#This Row],[PRIMPOS]]="3B",1,0))</f>
        <v>#REF!</v>
      </c>
      <c r="AG728" s="279" t="e">
        <f>IF(tbl2020POS[[#This Row],[SS]]&gt;=GAMES_TO_QUALIFY,1,IF(tbl2020POS[[#This Row],[PRIMPOS]]="SS",1,0))</f>
        <v>#REF!</v>
      </c>
      <c r="AH728" s="279" t="e">
        <f>IF(tbl2020POS[[#This Row],[LF]]&gt;=GAMES_TO_QUALIFY,1,0)</f>
        <v>#REF!</v>
      </c>
      <c r="AI728" s="279" t="e">
        <f>IF(tbl2020POS[[#This Row],[CF]]&gt;=GAMES_TO_QUALIFY,1,0)</f>
        <v>#REF!</v>
      </c>
      <c r="AJ728" s="279" t="e">
        <f>IF(tbl2020POS[[#This Row],[RF]]&gt;=GAMES_TO_QUALIFY,1,0)</f>
        <v>#REF!</v>
      </c>
      <c r="AK728" s="279" t="e">
        <f>IF(tbl2020POS[[#This Row],[OF]]&gt;=GAMES_TO_QUALIFY,1,IF(tbl2020POS[[#This Row],[PRIMPOS]]="OF",1,0))</f>
        <v>#REF!</v>
      </c>
      <c r="AL728" s="279" t="e">
        <f>IF(tbl2020POS[[#This Row],[DH]]&gt;=GAMES_TO_QUALIFY,1,IF(tbl2020POS[[#This Row],[PRIMPOS]]="DH",1,0))</f>
        <v>#REF!</v>
      </c>
      <c r="AM728" s="279" t="str" cm="1">
        <f t="array" aca="1" ref="AM7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8" s="280" t="str">
        <f>IFERROR(LEFT(tbl2020POS[[#This Row],[POSROUGH]],LEN(tbl2020POS[[#This Row],[POSROUGH]])-1),"")</f>
        <v/>
      </c>
      <c r="AP72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29" spans="1:42" x14ac:dyDescent="0.3">
      <c r="A729" s="277">
        <v>726</v>
      </c>
      <c r="B729" t="s">
        <v>21288</v>
      </c>
      <c r="C729" s="277">
        <v>24</v>
      </c>
      <c r="D729" s="278" t="s">
        <v>1416</v>
      </c>
      <c r="E729" s="277">
        <v>2</v>
      </c>
      <c r="F729" s="277">
        <v>7</v>
      </c>
      <c r="G729" s="277">
        <v>3</v>
      </c>
      <c r="H729" s="277">
        <v>7</v>
      </c>
      <c r="I729" s="277">
        <v>5</v>
      </c>
      <c r="J729" s="277">
        <v>0</v>
      </c>
      <c r="K729" s="277">
        <v>0</v>
      </c>
      <c r="L729" s="277">
        <v>0</v>
      </c>
      <c r="M729" s="277">
        <v>0</v>
      </c>
      <c r="N729" s="277">
        <v>0</v>
      </c>
      <c r="O729" s="277">
        <v>0</v>
      </c>
      <c r="P729" s="277">
        <v>1</v>
      </c>
      <c r="Q729" s="277">
        <v>4</v>
      </c>
      <c r="R729" s="277">
        <v>0</v>
      </c>
      <c r="S729" s="277">
        <v>5</v>
      </c>
      <c r="T729" s="277">
        <v>0</v>
      </c>
      <c r="U729" s="277">
        <v>0</v>
      </c>
      <c r="V729" s="277">
        <v>2</v>
      </c>
      <c r="W729" s="279" t="e">
        <f t="shared" si="11"/>
        <v>#REF!</v>
      </c>
      <c r="X729" s="279" t="s">
        <v>16350</v>
      </c>
      <c r="Y7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9" s="279">
        <f>IF(MAX(tbl2020POS[[#This Row],[P]:[PR]])=tbl2020POS[[#This Row],[P]],1,0)</f>
        <v>0</v>
      </c>
      <c r="AA729" s="279">
        <f>IF(tbl2020POS[[#This Row],[QUALP]]=1,IF(tbl2020POS[[#This Row],[GS]]&gt;=GS_TO_QUALIFY,1,0),0)</f>
        <v>0</v>
      </c>
      <c r="AB729" s="279">
        <f>IF(tbl2020POS[[#This Row],[QUALP]]=1,IF(tbl2020POS[[#This Row],[G]]-tbl2020POS[[#This Row],[GS]]&gt;=RP_APP_TO_QUALIFY,1,0),0)</f>
        <v>0</v>
      </c>
      <c r="AC729" s="279" t="e">
        <f>IF(tbl2020POS[[#This Row],[C]]&gt;=GAMES_TO_QUALIFY,1,IF(tbl2020POS[[#This Row],[PRIMPOS]]="C",1,0))</f>
        <v>#REF!</v>
      </c>
      <c r="AD729" s="279" t="e">
        <f>IF(tbl2020POS[[#This Row],[1B]]&gt;=GAMES_TO_QUALIFY,1,IF(tbl2020POS[[#This Row],[PRIMPOS]]="1B",1,0))</f>
        <v>#REF!</v>
      </c>
      <c r="AE729" s="279" t="e">
        <f>IF(tbl2020POS[[#This Row],[2B]]&gt;=GAMES_TO_QUALIFY,1,IF(tbl2020POS[[#This Row],[PRIMPOS]]="2B",1,0))</f>
        <v>#REF!</v>
      </c>
      <c r="AF729" s="279" t="e">
        <f>IF(tbl2020POS[[#This Row],[3B]]&gt;=GAMES_TO_QUALIFY,1,IF(tbl2020POS[[#This Row],[PRIMPOS]]="3B",1,0))</f>
        <v>#REF!</v>
      </c>
      <c r="AG729" s="279" t="e">
        <f>IF(tbl2020POS[[#This Row],[SS]]&gt;=GAMES_TO_QUALIFY,1,IF(tbl2020POS[[#This Row],[PRIMPOS]]="SS",1,0))</f>
        <v>#REF!</v>
      </c>
      <c r="AH729" s="279" t="e">
        <f>IF(tbl2020POS[[#This Row],[LF]]&gt;=GAMES_TO_QUALIFY,1,0)</f>
        <v>#REF!</v>
      </c>
      <c r="AI729" s="279" t="e">
        <f>IF(tbl2020POS[[#This Row],[CF]]&gt;=GAMES_TO_QUALIFY,1,0)</f>
        <v>#REF!</v>
      </c>
      <c r="AJ729" s="279" t="e">
        <f>IF(tbl2020POS[[#This Row],[RF]]&gt;=GAMES_TO_QUALIFY,1,0)</f>
        <v>#REF!</v>
      </c>
      <c r="AK729" s="279" t="e">
        <f>IF(tbl2020POS[[#This Row],[OF]]&gt;=GAMES_TO_QUALIFY,1,IF(tbl2020POS[[#This Row],[PRIMPOS]]="OF",1,0))</f>
        <v>#REF!</v>
      </c>
      <c r="AL729" s="279" t="e">
        <f>IF(tbl2020POS[[#This Row],[DH]]&gt;=GAMES_TO_QUALIFY,1,IF(tbl2020POS[[#This Row],[PRIMPOS]]="DH",1,0))</f>
        <v>#REF!</v>
      </c>
      <c r="AM729" s="279" t="e" cm="1">
        <f t="array" aca="1" ref="AM7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9" s="280" t="str">
        <f>IFERROR(LEFT(tbl2020POS[[#This Row],[POSROUGH]],LEN(tbl2020POS[[#This Row],[POSROUGH]])-1),"")</f>
        <v/>
      </c>
      <c r="AP72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0" spans="1:42" x14ac:dyDescent="0.3">
      <c r="A730" s="277">
        <v>727</v>
      </c>
      <c r="B730" t="s">
        <v>21289</v>
      </c>
      <c r="C730" s="277">
        <v>28</v>
      </c>
      <c r="D730" s="278" t="s">
        <v>1395</v>
      </c>
      <c r="E730" s="277">
        <v>8</v>
      </c>
      <c r="F730" s="277">
        <v>5</v>
      </c>
      <c r="G730" s="277">
        <v>5</v>
      </c>
      <c r="H730" s="277">
        <v>0</v>
      </c>
      <c r="I730" s="277">
        <v>5</v>
      </c>
      <c r="J730" s="277">
        <v>5</v>
      </c>
      <c r="K730" s="277">
        <v>0</v>
      </c>
      <c r="L730" s="277">
        <v>0</v>
      </c>
      <c r="M730" s="277">
        <v>0</v>
      </c>
      <c r="N730" s="277">
        <v>0</v>
      </c>
      <c r="O730" s="277">
        <v>0</v>
      </c>
      <c r="P730" s="277">
        <v>0</v>
      </c>
      <c r="Q730" s="277">
        <v>0</v>
      </c>
      <c r="R730" s="277">
        <v>0</v>
      </c>
      <c r="S730" s="277">
        <v>0</v>
      </c>
      <c r="T730" s="277">
        <v>0</v>
      </c>
      <c r="U730" s="277">
        <v>0</v>
      </c>
      <c r="V730" s="277">
        <v>0</v>
      </c>
      <c r="W730" s="279" t="e">
        <f t="shared" si="11"/>
        <v>#REF!</v>
      </c>
      <c r="X730" s="279" t="s">
        <v>3496</v>
      </c>
      <c r="Y7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0" s="279">
        <f>IF(MAX(tbl2020POS[[#This Row],[P]:[PR]])=tbl2020POS[[#This Row],[P]],1,0)</f>
        <v>1</v>
      </c>
      <c r="AA730" s="279">
        <f>IF(tbl2020POS[[#This Row],[QUALP]]=1,IF(tbl2020POS[[#This Row],[GS]]&gt;=GS_TO_QUALIFY,1,0),0)</f>
        <v>0</v>
      </c>
      <c r="AB730" s="279">
        <f>IF(tbl2020POS[[#This Row],[QUALP]]=1,IF(tbl2020POS[[#This Row],[G]]-tbl2020POS[[#This Row],[GS]]&gt;=RP_APP_TO_QUALIFY,1,0),0)</f>
        <v>0</v>
      </c>
      <c r="AC730" s="279" t="e">
        <f>IF(tbl2020POS[[#This Row],[C]]&gt;=GAMES_TO_QUALIFY,1,IF(tbl2020POS[[#This Row],[PRIMPOS]]="C",1,0))</f>
        <v>#REF!</v>
      </c>
      <c r="AD730" s="279" t="e">
        <f>IF(tbl2020POS[[#This Row],[1B]]&gt;=GAMES_TO_QUALIFY,1,IF(tbl2020POS[[#This Row],[PRIMPOS]]="1B",1,0))</f>
        <v>#REF!</v>
      </c>
      <c r="AE730" s="279" t="e">
        <f>IF(tbl2020POS[[#This Row],[2B]]&gt;=GAMES_TO_QUALIFY,1,IF(tbl2020POS[[#This Row],[PRIMPOS]]="2B",1,0))</f>
        <v>#REF!</v>
      </c>
      <c r="AF730" s="279" t="e">
        <f>IF(tbl2020POS[[#This Row],[3B]]&gt;=GAMES_TO_QUALIFY,1,IF(tbl2020POS[[#This Row],[PRIMPOS]]="3B",1,0))</f>
        <v>#REF!</v>
      </c>
      <c r="AG730" s="279" t="e">
        <f>IF(tbl2020POS[[#This Row],[SS]]&gt;=GAMES_TO_QUALIFY,1,IF(tbl2020POS[[#This Row],[PRIMPOS]]="SS",1,0))</f>
        <v>#REF!</v>
      </c>
      <c r="AH730" s="279" t="e">
        <f>IF(tbl2020POS[[#This Row],[LF]]&gt;=GAMES_TO_QUALIFY,1,0)</f>
        <v>#REF!</v>
      </c>
      <c r="AI730" s="279" t="e">
        <f>IF(tbl2020POS[[#This Row],[CF]]&gt;=GAMES_TO_QUALIFY,1,0)</f>
        <v>#REF!</v>
      </c>
      <c r="AJ730" s="279" t="e">
        <f>IF(tbl2020POS[[#This Row],[RF]]&gt;=GAMES_TO_QUALIFY,1,0)</f>
        <v>#REF!</v>
      </c>
      <c r="AK730" s="279" t="e">
        <f>IF(tbl2020POS[[#This Row],[OF]]&gt;=GAMES_TO_QUALIFY,1,IF(tbl2020POS[[#This Row],[PRIMPOS]]="OF",1,0))</f>
        <v>#REF!</v>
      </c>
      <c r="AL730" s="279" t="e">
        <f>IF(tbl2020POS[[#This Row],[DH]]&gt;=GAMES_TO_QUALIFY,1,IF(tbl2020POS[[#This Row],[PRIMPOS]]="DH",1,0))</f>
        <v>#REF!</v>
      </c>
      <c r="AM730" s="279" t="str" cm="1">
        <f t="array" aca="1" ref="AM7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0" s="280" t="str">
        <f>IFERROR(LEFT(tbl2020POS[[#This Row],[POSROUGH]],LEN(tbl2020POS[[#This Row],[POSROUGH]])-1),"")</f>
        <v/>
      </c>
      <c r="AP73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31" spans="1:42" x14ac:dyDescent="0.3">
      <c r="A731" s="277">
        <v>728</v>
      </c>
      <c r="B731" t="s">
        <v>21290</v>
      </c>
      <c r="C731" s="277">
        <v>32</v>
      </c>
      <c r="D731" s="278" t="s">
        <v>1389</v>
      </c>
      <c r="E731" s="277">
        <v>10</v>
      </c>
      <c r="F731" s="277">
        <v>54</v>
      </c>
      <c r="G731" s="277">
        <v>54</v>
      </c>
      <c r="H731" s="277">
        <v>54</v>
      </c>
      <c r="I731" s="277">
        <v>6</v>
      </c>
      <c r="J731" s="277">
        <v>0</v>
      </c>
      <c r="K731" s="277">
        <v>0</v>
      </c>
      <c r="L731" s="277">
        <v>0</v>
      </c>
      <c r="M731" s="277">
        <v>0</v>
      </c>
      <c r="N731" s="277">
        <v>0</v>
      </c>
      <c r="O731" s="277">
        <v>0</v>
      </c>
      <c r="P731" s="277">
        <v>3</v>
      </c>
      <c r="Q731" s="277">
        <v>0</v>
      </c>
      <c r="R731" s="277">
        <v>4</v>
      </c>
      <c r="S731" s="277">
        <v>6</v>
      </c>
      <c r="T731" s="277">
        <v>48</v>
      </c>
      <c r="U731" s="277">
        <v>0</v>
      </c>
      <c r="V731" s="277">
        <v>0</v>
      </c>
      <c r="W731" s="279" t="e">
        <f t="shared" si="11"/>
        <v>#REF!</v>
      </c>
      <c r="X731" s="279" t="s">
        <v>2555</v>
      </c>
      <c r="Y7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31" s="279">
        <f>IF(MAX(tbl2020POS[[#This Row],[P]:[PR]])=tbl2020POS[[#This Row],[P]],1,0)</f>
        <v>0</v>
      </c>
      <c r="AA731" s="279">
        <f>IF(tbl2020POS[[#This Row],[QUALP]]=1,IF(tbl2020POS[[#This Row],[GS]]&gt;=GS_TO_QUALIFY,1,0),0)</f>
        <v>0</v>
      </c>
      <c r="AB731" s="279">
        <f>IF(tbl2020POS[[#This Row],[QUALP]]=1,IF(tbl2020POS[[#This Row],[G]]-tbl2020POS[[#This Row],[GS]]&gt;=RP_APP_TO_QUALIFY,1,0),0)</f>
        <v>0</v>
      </c>
      <c r="AC731" s="279" t="e">
        <f>IF(tbl2020POS[[#This Row],[C]]&gt;=GAMES_TO_QUALIFY,1,IF(tbl2020POS[[#This Row],[PRIMPOS]]="C",1,0))</f>
        <v>#REF!</v>
      </c>
      <c r="AD731" s="279" t="e">
        <f>IF(tbl2020POS[[#This Row],[1B]]&gt;=GAMES_TO_QUALIFY,1,IF(tbl2020POS[[#This Row],[PRIMPOS]]="1B",1,0))</f>
        <v>#REF!</v>
      </c>
      <c r="AE731" s="279" t="e">
        <f>IF(tbl2020POS[[#This Row],[2B]]&gt;=GAMES_TO_QUALIFY,1,IF(tbl2020POS[[#This Row],[PRIMPOS]]="2B",1,0))</f>
        <v>#REF!</v>
      </c>
      <c r="AF731" s="279" t="e">
        <f>IF(tbl2020POS[[#This Row],[3B]]&gt;=GAMES_TO_QUALIFY,1,IF(tbl2020POS[[#This Row],[PRIMPOS]]="3B",1,0))</f>
        <v>#REF!</v>
      </c>
      <c r="AG731" s="279" t="e">
        <f>IF(tbl2020POS[[#This Row],[SS]]&gt;=GAMES_TO_QUALIFY,1,IF(tbl2020POS[[#This Row],[PRIMPOS]]="SS",1,0))</f>
        <v>#REF!</v>
      </c>
      <c r="AH731" s="279" t="e">
        <f>IF(tbl2020POS[[#This Row],[LF]]&gt;=GAMES_TO_QUALIFY,1,0)</f>
        <v>#REF!</v>
      </c>
      <c r="AI731" s="279" t="e">
        <f>IF(tbl2020POS[[#This Row],[CF]]&gt;=GAMES_TO_QUALIFY,1,0)</f>
        <v>#REF!</v>
      </c>
      <c r="AJ731" s="279" t="e">
        <f>IF(tbl2020POS[[#This Row],[RF]]&gt;=GAMES_TO_QUALIFY,1,0)</f>
        <v>#REF!</v>
      </c>
      <c r="AK731" s="279" t="e">
        <f>IF(tbl2020POS[[#This Row],[OF]]&gt;=GAMES_TO_QUALIFY,1,IF(tbl2020POS[[#This Row],[PRIMPOS]]="OF",1,0))</f>
        <v>#REF!</v>
      </c>
      <c r="AL731" s="279" t="e">
        <f>IF(tbl2020POS[[#This Row],[DH]]&gt;=GAMES_TO_QUALIFY,1,IF(tbl2020POS[[#This Row],[PRIMPOS]]="DH",1,0))</f>
        <v>#REF!</v>
      </c>
      <c r="AM731" s="279" t="e" cm="1">
        <f t="array" aca="1" ref="AM7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1" s="280" t="str">
        <f>IFERROR(LEFT(tbl2020POS[[#This Row],[POSROUGH]],LEN(tbl2020POS[[#This Row],[POSROUGH]])-1),"")</f>
        <v/>
      </c>
      <c r="AP73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2" spans="1:42" x14ac:dyDescent="0.3">
      <c r="A732" s="277">
        <v>729</v>
      </c>
      <c r="B732" t="s">
        <v>21291</v>
      </c>
      <c r="C732" s="277">
        <v>31</v>
      </c>
      <c r="D732" s="278" t="s">
        <v>20584</v>
      </c>
      <c r="E732" s="277">
        <v>5</v>
      </c>
      <c r="F732" s="277">
        <v>34</v>
      </c>
      <c r="G732" s="277">
        <v>21</v>
      </c>
      <c r="H732" s="277">
        <v>34</v>
      </c>
      <c r="I732" s="277">
        <v>6</v>
      </c>
      <c r="J732" s="277">
        <v>0</v>
      </c>
      <c r="K732" s="277">
        <v>0</v>
      </c>
      <c r="L732" s="277">
        <v>6</v>
      </c>
      <c r="M732" s="277">
        <v>0</v>
      </c>
      <c r="N732" s="277">
        <v>0</v>
      </c>
      <c r="O732" s="277">
        <v>0</v>
      </c>
      <c r="P732" s="277">
        <v>0</v>
      </c>
      <c r="Q732" s="277">
        <v>0</v>
      </c>
      <c r="R732" s="277">
        <v>0</v>
      </c>
      <c r="S732" s="277">
        <v>0</v>
      </c>
      <c r="T732" s="277">
        <v>20</v>
      </c>
      <c r="U732" s="277">
        <v>13</v>
      </c>
      <c r="V732" s="277">
        <v>0</v>
      </c>
      <c r="W732" s="279" t="e">
        <f t="shared" si="11"/>
        <v>#REF!</v>
      </c>
      <c r="X732" s="279" t="s">
        <v>11997</v>
      </c>
      <c r="Y7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32" s="279">
        <f>IF(MAX(tbl2020POS[[#This Row],[P]:[PR]])=tbl2020POS[[#This Row],[P]],1,0)</f>
        <v>0</v>
      </c>
      <c r="AA732" s="279">
        <f>IF(tbl2020POS[[#This Row],[QUALP]]=1,IF(tbl2020POS[[#This Row],[GS]]&gt;=GS_TO_QUALIFY,1,0),0)</f>
        <v>0</v>
      </c>
      <c r="AB732" s="279">
        <f>IF(tbl2020POS[[#This Row],[QUALP]]=1,IF(tbl2020POS[[#This Row],[G]]-tbl2020POS[[#This Row],[GS]]&gt;=RP_APP_TO_QUALIFY,1,0),0)</f>
        <v>0</v>
      </c>
      <c r="AC732" s="279" t="e">
        <f>IF(tbl2020POS[[#This Row],[C]]&gt;=GAMES_TO_QUALIFY,1,IF(tbl2020POS[[#This Row],[PRIMPOS]]="C",1,0))</f>
        <v>#REF!</v>
      </c>
      <c r="AD732" s="279" t="e">
        <f>IF(tbl2020POS[[#This Row],[1B]]&gt;=GAMES_TO_QUALIFY,1,IF(tbl2020POS[[#This Row],[PRIMPOS]]="1B",1,0))</f>
        <v>#REF!</v>
      </c>
      <c r="AE732" s="279" t="e">
        <f>IF(tbl2020POS[[#This Row],[2B]]&gt;=GAMES_TO_QUALIFY,1,IF(tbl2020POS[[#This Row],[PRIMPOS]]="2B",1,0))</f>
        <v>#REF!</v>
      </c>
      <c r="AF732" s="279" t="e">
        <f>IF(tbl2020POS[[#This Row],[3B]]&gt;=GAMES_TO_QUALIFY,1,IF(tbl2020POS[[#This Row],[PRIMPOS]]="3B",1,0))</f>
        <v>#REF!</v>
      </c>
      <c r="AG732" s="279" t="e">
        <f>IF(tbl2020POS[[#This Row],[SS]]&gt;=GAMES_TO_QUALIFY,1,IF(tbl2020POS[[#This Row],[PRIMPOS]]="SS",1,0))</f>
        <v>#REF!</v>
      </c>
      <c r="AH732" s="279" t="e">
        <f>IF(tbl2020POS[[#This Row],[LF]]&gt;=GAMES_TO_QUALIFY,1,0)</f>
        <v>#REF!</v>
      </c>
      <c r="AI732" s="279" t="e">
        <f>IF(tbl2020POS[[#This Row],[CF]]&gt;=GAMES_TO_QUALIFY,1,0)</f>
        <v>#REF!</v>
      </c>
      <c r="AJ732" s="279" t="e">
        <f>IF(tbl2020POS[[#This Row],[RF]]&gt;=GAMES_TO_QUALIFY,1,0)</f>
        <v>#REF!</v>
      </c>
      <c r="AK732" s="279" t="e">
        <f>IF(tbl2020POS[[#This Row],[OF]]&gt;=GAMES_TO_QUALIFY,1,IF(tbl2020POS[[#This Row],[PRIMPOS]]="OF",1,0))</f>
        <v>#REF!</v>
      </c>
      <c r="AL732" s="279" t="e">
        <f>IF(tbl2020POS[[#This Row],[DH]]&gt;=GAMES_TO_QUALIFY,1,IF(tbl2020POS[[#This Row],[PRIMPOS]]="DH",1,0))</f>
        <v>#REF!</v>
      </c>
      <c r="AM732" s="279" t="e" cm="1">
        <f t="array" aca="1" ref="AM7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2" s="280" t="str">
        <f>IFERROR(LEFT(tbl2020POS[[#This Row],[POSROUGH]],LEN(tbl2020POS[[#This Row],[POSROUGH]])-1),"")</f>
        <v/>
      </c>
      <c r="AP73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3" spans="1:42" x14ac:dyDescent="0.3">
      <c r="A733" s="277">
        <v>730</v>
      </c>
      <c r="B733" t="s">
        <v>21292</v>
      </c>
      <c r="C733" s="277">
        <v>25</v>
      </c>
      <c r="D733" s="278" t="s">
        <v>20565</v>
      </c>
      <c r="E733" s="277" t="s">
        <v>20557</v>
      </c>
      <c r="F733" s="277">
        <v>22</v>
      </c>
      <c r="G733" s="277">
        <v>6</v>
      </c>
      <c r="H733" s="277">
        <v>22</v>
      </c>
      <c r="I733" s="277">
        <v>12</v>
      </c>
      <c r="J733" s="277">
        <v>0</v>
      </c>
      <c r="K733" s="277">
        <v>0</v>
      </c>
      <c r="L733" s="277">
        <v>0</v>
      </c>
      <c r="M733" s="277">
        <v>5</v>
      </c>
      <c r="N733" s="277">
        <v>0</v>
      </c>
      <c r="O733" s="277">
        <v>0</v>
      </c>
      <c r="P733" s="277">
        <v>3</v>
      </c>
      <c r="Q733" s="277">
        <v>1</v>
      </c>
      <c r="R733" s="277">
        <v>3</v>
      </c>
      <c r="S733" s="277">
        <v>7</v>
      </c>
      <c r="T733" s="277">
        <v>4</v>
      </c>
      <c r="U733" s="277">
        <v>4</v>
      </c>
      <c r="V733" s="277">
        <v>7</v>
      </c>
      <c r="W733" s="279" t="e">
        <f t="shared" si="11"/>
        <v>#REF!</v>
      </c>
      <c r="X733" s="279" t="s">
        <v>11430</v>
      </c>
      <c r="Y7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33" s="279">
        <f>IF(MAX(tbl2020POS[[#This Row],[P]:[PR]])=tbl2020POS[[#This Row],[P]],1,0)</f>
        <v>0</v>
      </c>
      <c r="AA733" s="279">
        <f>IF(tbl2020POS[[#This Row],[QUALP]]=1,IF(tbl2020POS[[#This Row],[GS]]&gt;=GS_TO_QUALIFY,1,0),0)</f>
        <v>0</v>
      </c>
      <c r="AB733" s="279">
        <f>IF(tbl2020POS[[#This Row],[QUALP]]=1,IF(tbl2020POS[[#This Row],[G]]-tbl2020POS[[#This Row],[GS]]&gt;=RP_APP_TO_QUALIFY,1,0),0)</f>
        <v>0</v>
      </c>
      <c r="AC733" s="279" t="e">
        <f>IF(tbl2020POS[[#This Row],[C]]&gt;=GAMES_TO_QUALIFY,1,IF(tbl2020POS[[#This Row],[PRIMPOS]]="C",1,0))</f>
        <v>#REF!</v>
      </c>
      <c r="AD733" s="279" t="e">
        <f>IF(tbl2020POS[[#This Row],[1B]]&gt;=GAMES_TO_QUALIFY,1,IF(tbl2020POS[[#This Row],[PRIMPOS]]="1B",1,0))</f>
        <v>#REF!</v>
      </c>
      <c r="AE733" s="279" t="e">
        <f>IF(tbl2020POS[[#This Row],[2B]]&gt;=GAMES_TO_QUALIFY,1,IF(tbl2020POS[[#This Row],[PRIMPOS]]="2B",1,0))</f>
        <v>#REF!</v>
      </c>
      <c r="AF733" s="279" t="e">
        <f>IF(tbl2020POS[[#This Row],[3B]]&gt;=GAMES_TO_QUALIFY,1,IF(tbl2020POS[[#This Row],[PRIMPOS]]="3B",1,0))</f>
        <v>#REF!</v>
      </c>
      <c r="AG733" s="279" t="e">
        <f>IF(tbl2020POS[[#This Row],[SS]]&gt;=GAMES_TO_QUALIFY,1,IF(tbl2020POS[[#This Row],[PRIMPOS]]="SS",1,0))</f>
        <v>#REF!</v>
      </c>
      <c r="AH733" s="279" t="e">
        <f>IF(tbl2020POS[[#This Row],[LF]]&gt;=GAMES_TO_QUALIFY,1,0)</f>
        <v>#REF!</v>
      </c>
      <c r="AI733" s="279" t="e">
        <f>IF(tbl2020POS[[#This Row],[CF]]&gt;=GAMES_TO_QUALIFY,1,0)</f>
        <v>#REF!</v>
      </c>
      <c r="AJ733" s="279" t="e">
        <f>IF(tbl2020POS[[#This Row],[RF]]&gt;=GAMES_TO_QUALIFY,1,0)</f>
        <v>#REF!</v>
      </c>
      <c r="AK733" s="279" t="e">
        <f>IF(tbl2020POS[[#This Row],[OF]]&gt;=GAMES_TO_QUALIFY,1,IF(tbl2020POS[[#This Row],[PRIMPOS]]="OF",1,0))</f>
        <v>#REF!</v>
      </c>
      <c r="AL733" s="279" t="e">
        <f>IF(tbl2020POS[[#This Row],[DH]]&gt;=GAMES_TO_QUALIFY,1,IF(tbl2020POS[[#This Row],[PRIMPOS]]="DH",1,0))</f>
        <v>#REF!</v>
      </c>
      <c r="AM733" s="279" t="e" cm="1">
        <f t="array" aca="1" ref="AM7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3" s="280" t="str">
        <f>IFERROR(LEFT(tbl2020POS[[#This Row],[POSROUGH]],LEN(tbl2020POS[[#This Row],[POSROUGH]])-1),"")</f>
        <v/>
      </c>
      <c r="AP73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4" spans="1:42" x14ac:dyDescent="0.3">
      <c r="A734" s="277">
        <v>731</v>
      </c>
      <c r="B734" t="s">
        <v>21293</v>
      </c>
      <c r="C734" s="277">
        <v>25</v>
      </c>
      <c r="D734" s="278" t="s">
        <v>1437</v>
      </c>
      <c r="E734" s="277" t="s">
        <v>20557</v>
      </c>
      <c r="F734" s="277">
        <v>16</v>
      </c>
      <c r="G734" s="277">
        <v>8</v>
      </c>
      <c r="H734" s="277">
        <v>16</v>
      </c>
      <c r="I734" s="277">
        <v>13</v>
      </c>
      <c r="J734" s="277">
        <v>0</v>
      </c>
      <c r="K734" s="277">
        <v>0</v>
      </c>
      <c r="L734" s="277">
        <v>1</v>
      </c>
      <c r="M734" s="277">
        <v>1</v>
      </c>
      <c r="N734" s="277">
        <v>0</v>
      </c>
      <c r="O734" s="277">
        <v>0</v>
      </c>
      <c r="P734" s="277">
        <v>4</v>
      </c>
      <c r="Q734" s="277">
        <v>1</v>
      </c>
      <c r="R734" s="277">
        <v>8</v>
      </c>
      <c r="S734" s="277">
        <v>11</v>
      </c>
      <c r="T734" s="277">
        <v>2</v>
      </c>
      <c r="U734" s="277">
        <v>5</v>
      </c>
      <c r="V734" s="277">
        <v>1</v>
      </c>
      <c r="W734" s="279" t="e">
        <f t="shared" si="11"/>
        <v>#REF!</v>
      </c>
      <c r="X734" s="279" t="s">
        <v>21967</v>
      </c>
      <c r="Y7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34" s="279">
        <f>IF(MAX(tbl2020POS[[#This Row],[P]:[PR]])=tbl2020POS[[#This Row],[P]],1,0)</f>
        <v>0</v>
      </c>
      <c r="AA734" s="279">
        <f>IF(tbl2020POS[[#This Row],[QUALP]]=1,IF(tbl2020POS[[#This Row],[GS]]&gt;=GS_TO_QUALIFY,1,0),0)</f>
        <v>0</v>
      </c>
      <c r="AB734" s="279">
        <f>IF(tbl2020POS[[#This Row],[QUALP]]=1,IF(tbl2020POS[[#This Row],[G]]-tbl2020POS[[#This Row],[GS]]&gt;=RP_APP_TO_QUALIFY,1,0),0)</f>
        <v>0</v>
      </c>
      <c r="AC734" s="279" t="e">
        <f>IF(tbl2020POS[[#This Row],[C]]&gt;=GAMES_TO_QUALIFY,1,IF(tbl2020POS[[#This Row],[PRIMPOS]]="C",1,0))</f>
        <v>#REF!</v>
      </c>
      <c r="AD734" s="279" t="e">
        <f>IF(tbl2020POS[[#This Row],[1B]]&gt;=GAMES_TO_QUALIFY,1,IF(tbl2020POS[[#This Row],[PRIMPOS]]="1B",1,0))</f>
        <v>#REF!</v>
      </c>
      <c r="AE734" s="279" t="e">
        <f>IF(tbl2020POS[[#This Row],[2B]]&gt;=GAMES_TO_QUALIFY,1,IF(tbl2020POS[[#This Row],[PRIMPOS]]="2B",1,0))</f>
        <v>#REF!</v>
      </c>
      <c r="AF734" s="279" t="e">
        <f>IF(tbl2020POS[[#This Row],[3B]]&gt;=GAMES_TO_QUALIFY,1,IF(tbl2020POS[[#This Row],[PRIMPOS]]="3B",1,0))</f>
        <v>#REF!</v>
      </c>
      <c r="AG734" s="279" t="e">
        <f>IF(tbl2020POS[[#This Row],[SS]]&gt;=GAMES_TO_QUALIFY,1,IF(tbl2020POS[[#This Row],[PRIMPOS]]="SS",1,0))</f>
        <v>#REF!</v>
      </c>
      <c r="AH734" s="279" t="e">
        <f>IF(tbl2020POS[[#This Row],[LF]]&gt;=GAMES_TO_QUALIFY,1,0)</f>
        <v>#REF!</v>
      </c>
      <c r="AI734" s="279" t="e">
        <f>IF(tbl2020POS[[#This Row],[CF]]&gt;=GAMES_TO_QUALIFY,1,0)</f>
        <v>#REF!</v>
      </c>
      <c r="AJ734" s="279" t="e">
        <f>IF(tbl2020POS[[#This Row],[RF]]&gt;=GAMES_TO_QUALIFY,1,0)</f>
        <v>#REF!</v>
      </c>
      <c r="AK734" s="279" t="e">
        <f>IF(tbl2020POS[[#This Row],[OF]]&gt;=GAMES_TO_QUALIFY,1,IF(tbl2020POS[[#This Row],[PRIMPOS]]="OF",1,0))</f>
        <v>#REF!</v>
      </c>
      <c r="AL734" s="279" t="e">
        <f>IF(tbl2020POS[[#This Row],[DH]]&gt;=GAMES_TO_QUALIFY,1,IF(tbl2020POS[[#This Row],[PRIMPOS]]="DH",1,0))</f>
        <v>#REF!</v>
      </c>
      <c r="AM734" s="279" t="e" cm="1">
        <f t="array" aca="1" ref="AM7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4" s="280" t="str">
        <f>IFERROR(LEFT(tbl2020POS[[#This Row],[POSROUGH]],LEN(tbl2020POS[[#This Row],[POSROUGH]])-1),"")</f>
        <v/>
      </c>
      <c r="AP73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5" spans="1:42" x14ac:dyDescent="0.3">
      <c r="A735" s="277">
        <v>732</v>
      </c>
      <c r="B735" t="s">
        <v>21294</v>
      </c>
      <c r="C735" s="277">
        <v>37</v>
      </c>
      <c r="D735" s="278" t="s">
        <v>1430</v>
      </c>
      <c r="E735" s="277">
        <v>16</v>
      </c>
      <c r="F735" s="277">
        <v>24</v>
      </c>
      <c r="G735" s="277">
        <v>22</v>
      </c>
      <c r="H735" s="277">
        <v>24</v>
      </c>
      <c r="I735" s="277">
        <v>24</v>
      </c>
      <c r="J735" s="277">
        <v>0</v>
      </c>
      <c r="K735" s="277">
        <v>24</v>
      </c>
      <c r="L735" s="277">
        <v>0</v>
      </c>
      <c r="M735" s="277">
        <v>0</v>
      </c>
      <c r="N735" s="277">
        <v>0</v>
      </c>
      <c r="O735" s="277">
        <v>0</v>
      </c>
      <c r="P735" s="277">
        <v>0</v>
      </c>
      <c r="Q735" s="277">
        <v>0</v>
      </c>
      <c r="R735" s="277">
        <v>0</v>
      </c>
      <c r="S735" s="277">
        <v>0</v>
      </c>
      <c r="T735" s="277">
        <v>0</v>
      </c>
      <c r="U735" s="277">
        <v>1</v>
      </c>
      <c r="V735" s="277">
        <v>0</v>
      </c>
      <c r="W735" s="279" t="e">
        <f t="shared" si="11"/>
        <v>#REF!</v>
      </c>
      <c r="X735" s="279" t="s">
        <v>2572</v>
      </c>
      <c r="Y7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35" s="279">
        <f>IF(MAX(tbl2020POS[[#This Row],[P]:[PR]])=tbl2020POS[[#This Row],[P]],1,0)</f>
        <v>0</v>
      </c>
      <c r="AA735" s="279">
        <f>IF(tbl2020POS[[#This Row],[QUALP]]=1,IF(tbl2020POS[[#This Row],[GS]]&gt;=GS_TO_QUALIFY,1,0),0)</f>
        <v>0</v>
      </c>
      <c r="AB735" s="279">
        <f>IF(tbl2020POS[[#This Row],[QUALP]]=1,IF(tbl2020POS[[#This Row],[G]]-tbl2020POS[[#This Row],[GS]]&gt;=RP_APP_TO_QUALIFY,1,0),0)</f>
        <v>0</v>
      </c>
      <c r="AC735" s="279" t="e">
        <f>IF(tbl2020POS[[#This Row],[C]]&gt;=GAMES_TO_QUALIFY,1,IF(tbl2020POS[[#This Row],[PRIMPOS]]="C",1,0))</f>
        <v>#REF!</v>
      </c>
      <c r="AD735" s="279" t="e">
        <f>IF(tbl2020POS[[#This Row],[1B]]&gt;=GAMES_TO_QUALIFY,1,IF(tbl2020POS[[#This Row],[PRIMPOS]]="1B",1,0))</f>
        <v>#REF!</v>
      </c>
      <c r="AE735" s="279" t="e">
        <f>IF(tbl2020POS[[#This Row],[2B]]&gt;=GAMES_TO_QUALIFY,1,IF(tbl2020POS[[#This Row],[PRIMPOS]]="2B",1,0))</f>
        <v>#REF!</v>
      </c>
      <c r="AF735" s="279" t="e">
        <f>IF(tbl2020POS[[#This Row],[3B]]&gt;=GAMES_TO_QUALIFY,1,IF(tbl2020POS[[#This Row],[PRIMPOS]]="3B",1,0))</f>
        <v>#REF!</v>
      </c>
      <c r="AG735" s="279" t="e">
        <f>IF(tbl2020POS[[#This Row],[SS]]&gt;=GAMES_TO_QUALIFY,1,IF(tbl2020POS[[#This Row],[PRIMPOS]]="SS",1,0))</f>
        <v>#REF!</v>
      </c>
      <c r="AH735" s="279" t="e">
        <f>IF(tbl2020POS[[#This Row],[LF]]&gt;=GAMES_TO_QUALIFY,1,0)</f>
        <v>#REF!</v>
      </c>
      <c r="AI735" s="279" t="e">
        <f>IF(tbl2020POS[[#This Row],[CF]]&gt;=GAMES_TO_QUALIFY,1,0)</f>
        <v>#REF!</v>
      </c>
      <c r="AJ735" s="279" t="e">
        <f>IF(tbl2020POS[[#This Row],[RF]]&gt;=GAMES_TO_QUALIFY,1,0)</f>
        <v>#REF!</v>
      </c>
      <c r="AK735" s="279" t="e">
        <f>IF(tbl2020POS[[#This Row],[OF]]&gt;=GAMES_TO_QUALIFY,1,IF(tbl2020POS[[#This Row],[PRIMPOS]]="OF",1,0))</f>
        <v>#REF!</v>
      </c>
      <c r="AL735" s="279" t="e">
        <f>IF(tbl2020POS[[#This Row],[DH]]&gt;=GAMES_TO_QUALIFY,1,IF(tbl2020POS[[#This Row],[PRIMPOS]]="DH",1,0))</f>
        <v>#REF!</v>
      </c>
      <c r="AM735" s="279" t="e" cm="1">
        <f t="array" aca="1" ref="AM7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5" s="280" t="str">
        <f>IFERROR(LEFT(tbl2020POS[[#This Row],[POSROUGH]],LEN(tbl2020POS[[#This Row],[POSROUGH]])-1),"")</f>
        <v/>
      </c>
      <c r="AP73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6" spans="1:42" x14ac:dyDescent="0.3">
      <c r="A736" s="277">
        <v>733</v>
      </c>
      <c r="B736" t="s">
        <v>21295</v>
      </c>
      <c r="C736" s="277">
        <v>26</v>
      </c>
      <c r="D736" s="278" t="s">
        <v>1531</v>
      </c>
      <c r="E736" s="277" t="s">
        <v>20557</v>
      </c>
      <c r="F736" s="277">
        <v>9</v>
      </c>
      <c r="G736" s="277">
        <v>8</v>
      </c>
      <c r="H736" s="277">
        <v>9</v>
      </c>
      <c r="I736" s="277">
        <v>7</v>
      </c>
      <c r="J736" s="277">
        <v>0</v>
      </c>
      <c r="K736" s="277">
        <v>0</v>
      </c>
      <c r="L736" s="277">
        <v>0</v>
      </c>
      <c r="M736" s="277">
        <v>0</v>
      </c>
      <c r="N736" s="277">
        <v>7</v>
      </c>
      <c r="O736" s="277">
        <v>0</v>
      </c>
      <c r="P736" s="277">
        <v>0</v>
      </c>
      <c r="Q736" s="277">
        <v>0</v>
      </c>
      <c r="R736" s="277">
        <v>0</v>
      </c>
      <c r="S736" s="277">
        <v>0</v>
      </c>
      <c r="T736" s="277">
        <v>2</v>
      </c>
      <c r="U736" s="277">
        <v>1</v>
      </c>
      <c r="V736" s="277">
        <v>0</v>
      </c>
      <c r="W736" s="279" t="e">
        <f t="shared" si="11"/>
        <v>#REF!</v>
      </c>
      <c r="X736" s="279" t="s">
        <v>20211</v>
      </c>
      <c r="Y7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36" s="279">
        <f>IF(MAX(tbl2020POS[[#This Row],[P]:[PR]])=tbl2020POS[[#This Row],[P]],1,0)</f>
        <v>0</v>
      </c>
      <c r="AA736" s="279">
        <f>IF(tbl2020POS[[#This Row],[QUALP]]=1,IF(tbl2020POS[[#This Row],[GS]]&gt;=GS_TO_QUALIFY,1,0),0)</f>
        <v>0</v>
      </c>
      <c r="AB736" s="279">
        <f>IF(tbl2020POS[[#This Row],[QUALP]]=1,IF(tbl2020POS[[#This Row],[G]]-tbl2020POS[[#This Row],[GS]]&gt;=RP_APP_TO_QUALIFY,1,0),0)</f>
        <v>0</v>
      </c>
      <c r="AC736" s="279" t="e">
        <f>IF(tbl2020POS[[#This Row],[C]]&gt;=GAMES_TO_QUALIFY,1,IF(tbl2020POS[[#This Row],[PRIMPOS]]="C",1,0))</f>
        <v>#REF!</v>
      </c>
      <c r="AD736" s="279" t="e">
        <f>IF(tbl2020POS[[#This Row],[1B]]&gt;=GAMES_TO_QUALIFY,1,IF(tbl2020POS[[#This Row],[PRIMPOS]]="1B",1,0))</f>
        <v>#REF!</v>
      </c>
      <c r="AE736" s="279" t="e">
        <f>IF(tbl2020POS[[#This Row],[2B]]&gt;=GAMES_TO_QUALIFY,1,IF(tbl2020POS[[#This Row],[PRIMPOS]]="2B",1,0))</f>
        <v>#REF!</v>
      </c>
      <c r="AF736" s="279" t="e">
        <f>IF(tbl2020POS[[#This Row],[3B]]&gt;=GAMES_TO_QUALIFY,1,IF(tbl2020POS[[#This Row],[PRIMPOS]]="3B",1,0))</f>
        <v>#REF!</v>
      </c>
      <c r="AG736" s="279" t="e">
        <f>IF(tbl2020POS[[#This Row],[SS]]&gt;=GAMES_TO_QUALIFY,1,IF(tbl2020POS[[#This Row],[PRIMPOS]]="SS",1,0))</f>
        <v>#REF!</v>
      </c>
      <c r="AH736" s="279" t="e">
        <f>IF(tbl2020POS[[#This Row],[LF]]&gt;=GAMES_TO_QUALIFY,1,0)</f>
        <v>#REF!</v>
      </c>
      <c r="AI736" s="279" t="e">
        <f>IF(tbl2020POS[[#This Row],[CF]]&gt;=GAMES_TO_QUALIFY,1,0)</f>
        <v>#REF!</v>
      </c>
      <c r="AJ736" s="279" t="e">
        <f>IF(tbl2020POS[[#This Row],[RF]]&gt;=GAMES_TO_QUALIFY,1,0)</f>
        <v>#REF!</v>
      </c>
      <c r="AK736" s="279" t="e">
        <f>IF(tbl2020POS[[#This Row],[OF]]&gt;=GAMES_TO_QUALIFY,1,IF(tbl2020POS[[#This Row],[PRIMPOS]]="OF",1,0))</f>
        <v>#REF!</v>
      </c>
      <c r="AL736" s="279" t="e">
        <f>IF(tbl2020POS[[#This Row],[DH]]&gt;=GAMES_TO_QUALIFY,1,IF(tbl2020POS[[#This Row],[PRIMPOS]]="DH",1,0))</f>
        <v>#REF!</v>
      </c>
      <c r="AM736" s="279" t="e" cm="1">
        <f t="array" aca="1" ref="AM7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6" s="280" t="str">
        <f>IFERROR(LEFT(tbl2020POS[[#This Row],[POSROUGH]],LEN(tbl2020POS[[#This Row],[POSROUGH]])-1),"")</f>
        <v/>
      </c>
      <c r="AP73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7" spans="1:42" x14ac:dyDescent="0.3">
      <c r="A737" s="277">
        <v>734</v>
      </c>
      <c r="B737" t="s">
        <v>21296</v>
      </c>
      <c r="C737" s="277">
        <v>27</v>
      </c>
      <c r="D737" s="278" t="s">
        <v>1402</v>
      </c>
      <c r="E737" s="277">
        <v>4</v>
      </c>
      <c r="F737" s="277">
        <v>23</v>
      </c>
      <c r="G737" s="277">
        <v>0</v>
      </c>
      <c r="H737" s="277">
        <v>0</v>
      </c>
      <c r="I737" s="277">
        <v>23</v>
      </c>
      <c r="J737" s="277">
        <v>23</v>
      </c>
      <c r="K737" s="277">
        <v>0</v>
      </c>
      <c r="L737" s="277">
        <v>0</v>
      </c>
      <c r="M737" s="277">
        <v>0</v>
      </c>
      <c r="N737" s="277">
        <v>0</v>
      </c>
      <c r="O737" s="277">
        <v>0</v>
      </c>
      <c r="P737" s="277">
        <v>0</v>
      </c>
      <c r="Q737" s="277">
        <v>0</v>
      </c>
      <c r="R737" s="277">
        <v>0</v>
      </c>
      <c r="S737" s="277">
        <v>0</v>
      </c>
      <c r="T737" s="277">
        <v>0</v>
      </c>
      <c r="U737" s="277">
        <v>0</v>
      </c>
      <c r="V737" s="277">
        <v>0</v>
      </c>
      <c r="W737" s="279" t="e">
        <f t="shared" si="11"/>
        <v>#REF!</v>
      </c>
      <c r="X737" s="279" t="s">
        <v>14123</v>
      </c>
      <c r="Y7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7" s="279">
        <f>IF(MAX(tbl2020POS[[#This Row],[P]:[PR]])=tbl2020POS[[#This Row],[P]],1,0)</f>
        <v>1</v>
      </c>
      <c r="AA737" s="279">
        <f>IF(tbl2020POS[[#This Row],[QUALP]]=1,IF(tbl2020POS[[#This Row],[GS]]&gt;=GS_TO_QUALIFY,1,0),0)</f>
        <v>0</v>
      </c>
      <c r="AB737" s="279">
        <f>IF(tbl2020POS[[#This Row],[QUALP]]=1,IF(tbl2020POS[[#This Row],[G]]-tbl2020POS[[#This Row],[GS]]&gt;=RP_APP_TO_QUALIFY,1,0),0)</f>
        <v>1</v>
      </c>
      <c r="AC737" s="279" t="e">
        <f>IF(tbl2020POS[[#This Row],[C]]&gt;=GAMES_TO_QUALIFY,1,IF(tbl2020POS[[#This Row],[PRIMPOS]]="C",1,0))</f>
        <v>#REF!</v>
      </c>
      <c r="AD737" s="279" t="e">
        <f>IF(tbl2020POS[[#This Row],[1B]]&gt;=GAMES_TO_QUALIFY,1,IF(tbl2020POS[[#This Row],[PRIMPOS]]="1B",1,0))</f>
        <v>#REF!</v>
      </c>
      <c r="AE737" s="279" t="e">
        <f>IF(tbl2020POS[[#This Row],[2B]]&gt;=GAMES_TO_QUALIFY,1,IF(tbl2020POS[[#This Row],[PRIMPOS]]="2B",1,0))</f>
        <v>#REF!</v>
      </c>
      <c r="AF737" s="279" t="e">
        <f>IF(tbl2020POS[[#This Row],[3B]]&gt;=GAMES_TO_QUALIFY,1,IF(tbl2020POS[[#This Row],[PRIMPOS]]="3B",1,0))</f>
        <v>#REF!</v>
      </c>
      <c r="AG737" s="279" t="e">
        <f>IF(tbl2020POS[[#This Row],[SS]]&gt;=GAMES_TO_QUALIFY,1,IF(tbl2020POS[[#This Row],[PRIMPOS]]="SS",1,0))</f>
        <v>#REF!</v>
      </c>
      <c r="AH737" s="279" t="e">
        <f>IF(tbl2020POS[[#This Row],[LF]]&gt;=GAMES_TO_QUALIFY,1,0)</f>
        <v>#REF!</v>
      </c>
      <c r="AI737" s="279" t="e">
        <f>IF(tbl2020POS[[#This Row],[CF]]&gt;=GAMES_TO_QUALIFY,1,0)</f>
        <v>#REF!</v>
      </c>
      <c r="AJ737" s="279" t="e">
        <f>IF(tbl2020POS[[#This Row],[RF]]&gt;=GAMES_TO_QUALIFY,1,0)</f>
        <v>#REF!</v>
      </c>
      <c r="AK737" s="279" t="e">
        <f>IF(tbl2020POS[[#This Row],[OF]]&gt;=GAMES_TO_QUALIFY,1,IF(tbl2020POS[[#This Row],[PRIMPOS]]="OF",1,0))</f>
        <v>#REF!</v>
      </c>
      <c r="AL737" s="279" t="e">
        <f>IF(tbl2020POS[[#This Row],[DH]]&gt;=GAMES_TO_QUALIFY,1,IF(tbl2020POS[[#This Row],[PRIMPOS]]="DH",1,0))</f>
        <v>#REF!</v>
      </c>
      <c r="AM737" s="279" t="str" cm="1">
        <f t="array" aca="1" ref="AM7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7" s="280" t="str">
        <f>IFERROR(LEFT(tbl2020POS[[#This Row],[POSROUGH]],LEN(tbl2020POS[[#This Row],[POSROUGH]])-1),"")</f>
        <v/>
      </c>
      <c r="AP73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38" spans="1:42" x14ac:dyDescent="0.3">
      <c r="A738" s="277">
        <v>735</v>
      </c>
      <c r="B738" t="s">
        <v>21297</v>
      </c>
      <c r="C738" s="277">
        <v>29</v>
      </c>
      <c r="D738" s="278" t="s">
        <v>1509</v>
      </c>
      <c r="E738" s="277">
        <v>6</v>
      </c>
      <c r="F738" s="277">
        <v>9</v>
      </c>
      <c r="G738" s="277">
        <v>6</v>
      </c>
      <c r="H738" s="277">
        <v>0</v>
      </c>
      <c r="I738" s="277">
        <v>9</v>
      </c>
      <c r="J738" s="277">
        <v>9</v>
      </c>
      <c r="K738" s="277">
        <v>0</v>
      </c>
      <c r="L738" s="277">
        <v>0</v>
      </c>
      <c r="M738" s="277">
        <v>0</v>
      </c>
      <c r="N738" s="277">
        <v>0</v>
      </c>
      <c r="O738" s="277">
        <v>0</v>
      </c>
      <c r="P738" s="277">
        <v>0</v>
      </c>
      <c r="Q738" s="277">
        <v>0</v>
      </c>
      <c r="R738" s="277">
        <v>0</v>
      </c>
      <c r="S738" s="277">
        <v>0</v>
      </c>
      <c r="T738" s="277">
        <v>0</v>
      </c>
      <c r="U738" s="277">
        <v>0</v>
      </c>
      <c r="V738" s="277">
        <v>0</v>
      </c>
      <c r="W738" s="279" t="e">
        <f t="shared" si="11"/>
        <v>#REF!</v>
      </c>
      <c r="X738" s="279" t="s">
        <v>9812</v>
      </c>
      <c r="Y7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8" s="279">
        <f>IF(MAX(tbl2020POS[[#This Row],[P]:[PR]])=tbl2020POS[[#This Row],[P]],1,0)</f>
        <v>1</v>
      </c>
      <c r="AA738" s="279">
        <f>IF(tbl2020POS[[#This Row],[QUALP]]=1,IF(tbl2020POS[[#This Row],[GS]]&gt;=GS_TO_QUALIFY,1,0),0)</f>
        <v>0</v>
      </c>
      <c r="AB738" s="279">
        <f>IF(tbl2020POS[[#This Row],[QUALP]]=1,IF(tbl2020POS[[#This Row],[G]]-tbl2020POS[[#This Row],[GS]]&gt;=RP_APP_TO_QUALIFY,1,0),0)</f>
        <v>0</v>
      </c>
      <c r="AC738" s="279" t="e">
        <f>IF(tbl2020POS[[#This Row],[C]]&gt;=GAMES_TO_QUALIFY,1,IF(tbl2020POS[[#This Row],[PRIMPOS]]="C",1,0))</f>
        <v>#REF!</v>
      </c>
      <c r="AD738" s="279" t="e">
        <f>IF(tbl2020POS[[#This Row],[1B]]&gt;=GAMES_TO_QUALIFY,1,IF(tbl2020POS[[#This Row],[PRIMPOS]]="1B",1,0))</f>
        <v>#REF!</v>
      </c>
      <c r="AE738" s="279" t="e">
        <f>IF(tbl2020POS[[#This Row],[2B]]&gt;=GAMES_TO_QUALIFY,1,IF(tbl2020POS[[#This Row],[PRIMPOS]]="2B",1,0))</f>
        <v>#REF!</v>
      </c>
      <c r="AF738" s="279" t="e">
        <f>IF(tbl2020POS[[#This Row],[3B]]&gt;=GAMES_TO_QUALIFY,1,IF(tbl2020POS[[#This Row],[PRIMPOS]]="3B",1,0))</f>
        <v>#REF!</v>
      </c>
      <c r="AG738" s="279" t="e">
        <f>IF(tbl2020POS[[#This Row],[SS]]&gt;=GAMES_TO_QUALIFY,1,IF(tbl2020POS[[#This Row],[PRIMPOS]]="SS",1,0))</f>
        <v>#REF!</v>
      </c>
      <c r="AH738" s="279" t="e">
        <f>IF(tbl2020POS[[#This Row],[LF]]&gt;=GAMES_TO_QUALIFY,1,0)</f>
        <v>#REF!</v>
      </c>
      <c r="AI738" s="279" t="e">
        <f>IF(tbl2020POS[[#This Row],[CF]]&gt;=GAMES_TO_QUALIFY,1,0)</f>
        <v>#REF!</v>
      </c>
      <c r="AJ738" s="279" t="e">
        <f>IF(tbl2020POS[[#This Row],[RF]]&gt;=GAMES_TO_QUALIFY,1,0)</f>
        <v>#REF!</v>
      </c>
      <c r="AK738" s="279" t="e">
        <f>IF(tbl2020POS[[#This Row],[OF]]&gt;=GAMES_TO_QUALIFY,1,IF(tbl2020POS[[#This Row],[PRIMPOS]]="OF",1,0))</f>
        <v>#REF!</v>
      </c>
      <c r="AL738" s="279" t="e">
        <f>IF(tbl2020POS[[#This Row],[DH]]&gt;=GAMES_TO_QUALIFY,1,IF(tbl2020POS[[#This Row],[PRIMPOS]]="DH",1,0))</f>
        <v>#REF!</v>
      </c>
      <c r="AM738" s="279" t="str" cm="1">
        <f t="array" aca="1" ref="AM7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8" s="280" t="str">
        <f>IFERROR(LEFT(tbl2020POS[[#This Row],[POSROUGH]],LEN(tbl2020POS[[#This Row],[POSROUGH]])-1),"")</f>
        <v/>
      </c>
      <c r="AP73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39" spans="1:42" x14ac:dyDescent="0.3">
      <c r="A739" s="277">
        <v>736</v>
      </c>
      <c r="B739" t="s">
        <v>21298</v>
      </c>
      <c r="C739" s="277">
        <v>29</v>
      </c>
      <c r="D739" s="278" t="s">
        <v>1460</v>
      </c>
      <c r="E739" s="277">
        <v>3</v>
      </c>
      <c r="F739" s="277">
        <v>21</v>
      </c>
      <c r="G739" s="277">
        <v>0</v>
      </c>
      <c r="H739" s="277">
        <v>0</v>
      </c>
      <c r="I739" s="277">
        <v>21</v>
      </c>
      <c r="J739" s="277">
        <v>21</v>
      </c>
      <c r="K739" s="277">
        <v>0</v>
      </c>
      <c r="L739" s="277">
        <v>0</v>
      </c>
      <c r="M739" s="277">
        <v>0</v>
      </c>
      <c r="N739" s="277">
        <v>0</v>
      </c>
      <c r="O739" s="277">
        <v>0</v>
      </c>
      <c r="P739" s="277">
        <v>0</v>
      </c>
      <c r="Q739" s="277">
        <v>0</v>
      </c>
      <c r="R739" s="277">
        <v>0</v>
      </c>
      <c r="S739" s="277">
        <v>0</v>
      </c>
      <c r="T739" s="277">
        <v>0</v>
      </c>
      <c r="U739" s="277">
        <v>0</v>
      </c>
      <c r="V739" s="277">
        <v>0</v>
      </c>
      <c r="W739" s="279" t="e">
        <f t="shared" si="11"/>
        <v>#REF!</v>
      </c>
      <c r="X739" s="279" t="s">
        <v>5062</v>
      </c>
      <c r="Y7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9" s="279">
        <f>IF(MAX(tbl2020POS[[#This Row],[P]:[PR]])=tbl2020POS[[#This Row],[P]],1,0)</f>
        <v>1</v>
      </c>
      <c r="AA739" s="279">
        <f>IF(tbl2020POS[[#This Row],[QUALP]]=1,IF(tbl2020POS[[#This Row],[GS]]&gt;=GS_TO_QUALIFY,1,0),0)</f>
        <v>0</v>
      </c>
      <c r="AB739" s="279">
        <f>IF(tbl2020POS[[#This Row],[QUALP]]=1,IF(tbl2020POS[[#This Row],[G]]-tbl2020POS[[#This Row],[GS]]&gt;=RP_APP_TO_QUALIFY,1,0),0)</f>
        <v>1</v>
      </c>
      <c r="AC739" s="279" t="e">
        <f>IF(tbl2020POS[[#This Row],[C]]&gt;=GAMES_TO_QUALIFY,1,IF(tbl2020POS[[#This Row],[PRIMPOS]]="C",1,0))</f>
        <v>#REF!</v>
      </c>
      <c r="AD739" s="279" t="e">
        <f>IF(tbl2020POS[[#This Row],[1B]]&gt;=GAMES_TO_QUALIFY,1,IF(tbl2020POS[[#This Row],[PRIMPOS]]="1B",1,0))</f>
        <v>#REF!</v>
      </c>
      <c r="AE739" s="279" t="e">
        <f>IF(tbl2020POS[[#This Row],[2B]]&gt;=GAMES_TO_QUALIFY,1,IF(tbl2020POS[[#This Row],[PRIMPOS]]="2B",1,0))</f>
        <v>#REF!</v>
      </c>
      <c r="AF739" s="279" t="e">
        <f>IF(tbl2020POS[[#This Row],[3B]]&gt;=GAMES_TO_QUALIFY,1,IF(tbl2020POS[[#This Row],[PRIMPOS]]="3B",1,0))</f>
        <v>#REF!</v>
      </c>
      <c r="AG739" s="279" t="e">
        <f>IF(tbl2020POS[[#This Row],[SS]]&gt;=GAMES_TO_QUALIFY,1,IF(tbl2020POS[[#This Row],[PRIMPOS]]="SS",1,0))</f>
        <v>#REF!</v>
      </c>
      <c r="AH739" s="279" t="e">
        <f>IF(tbl2020POS[[#This Row],[LF]]&gt;=GAMES_TO_QUALIFY,1,0)</f>
        <v>#REF!</v>
      </c>
      <c r="AI739" s="279" t="e">
        <f>IF(tbl2020POS[[#This Row],[CF]]&gt;=GAMES_TO_QUALIFY,1,0)</f>
        <v>#REF!</v>
      </c>
      <c r="AJ739" s="279" t="e">
        <f>IF(tbl2020POS[[#This Row],[RF]]&gt;=GAMES_TO_QUALIFY,1,0)</f>
        <v>#REF!</v>
      </c>
      <c r="AK739" s="279" t="e">
        <f>IF(tbl2020POS[[#This Row],[OF]]&gt;=GAMES_TO_QUALIFY,1,IF(tbl2020POS[[#This Row],[PRIMPOS]]="OF",1,0))</f>
        <v>#REF!</v>
      </c>
      <c r="AL739" s="279" t="e">
        <f>IF(tbl2020POS[[#This Row],[DH]]&gt;=GAMES_TO_QUALIFY,1,IF(tbl2020POS[[#This Row],[PRIMPOS]]="DH",1,0))</f>
        <v>#REF!</v>
      </c>
      <c r="AM739" s="279" t="str" cm="1">
        <f t="array" aca="1" ref="AM7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9" s="280" t="str">
        <f>IFERROR(LEFT(tbl2020POS[[#This Row],[POSROUGH]],LEN(tbl2020POS[[#This Row],[POSROUGH]])-1),"")</f>
        <v/>
      </c>
      <c r="AP73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0" spans="1:42" x14ac:dyDescent="0.3">
      <c r="A740" s="277">
        <v>737</v>
      </c>
      <c r="B740" t="s">
        <v>21299</v>
      </c>
      <c r="C740" s="277">
        <v>22</v>
      </c>
      <c r="D740" s="278" t="s">
        <v>1379</v>
      </c>
      <c r="E740" s="277">
        <v>2</v>
      </c>
      <c r="F740" s="277">
        <v>12</v>
      </c>
      <c r="G740" s="277">
        <v>10</v>
      </c>
      <c r="H740" s="277">
        <v>0</v>
      </c>
      <c r="I740" s="277">
        <v>12</v>
      </c>
      <c r="J740" s="277">
        <v>12</v>
      </c>
      <c r="K740" s="277">
        <v>0</v>
      </c>
      <c r="L740" s="277">
        <v>0</v>
      </c>
      <c r="M740" s="277">
        <v>0</v>
      </c>
      <c r="N740" s="277">
        <v>0</v>
      </c>
      <c r="O740" s="277">
        <v>0</v>
      </c>
      <c r="P740" s="277">
        <v>0</v>
      </c>
      <c r="Q740" s="277">
        <v>0</v>
      </c>
      <c r="R740" s="277">
        <v>0</v>
      </c>
      <c r="S740" s="277">
        <v>0</v>
      </c>
      <c r="T740" s="277">
        <v>0</v>
      </c>
      <c r="U740" s="277">
        <v>0</v>
      </c>
      <c r="V740" s="277">
        <v>0</v>
      </c>
      <c r="W740" s="279" t="e">
        <f t="shared" si="11"/>
        <v>#REF!</v>
      </c>
      <c r="X740" s="279" t="s">
        <v>16359</v>
      </c>
      <c r="Y7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0" s="279">
        <f>IF(MAX(tbl2020POS[[#This Row],[P]:[PR]])=tbl2020POS[[#This Row],[P]],1,0)</f>
        <v>1</v>
      </c>
      <c r="AA740" s="279">
        <f>IF(tbl2020POS[[#This Row],[QUALP]]=1,IF(tbl2020POS[[#This Row],[GS]]&gt;=GS_TO_QUALIFY,1,0),0)</f>
        <v>1</v>
      </c>
      <c r="AB740" s="279">
        <f>IF(tbl2020POS[[#This Row],[QUALP]]=1,IF(tbl2020POS[[#This Row],[G]]-tbl2020POS[[#This Row],[GS]]&gt;=RP_APP_TO_QUALIFY,1,0),0)</f>
        <v>0</v>
      </c>
      <c r="AC740" s="279" t="e">
        <f>IF(tbl2020POS[[#This Row],[C]]&gt;=GAMES_TO_QUALIFY,1,IF(tbl2020POS[[#This Row],[PRIMPOS]]="C",1,0))</f>
        <v>#REF!</v>
      </c>
      <c r="AD740" s="279" t="e">
        <f>IF(tbl2020POS[[#This Row],[1B]]&gt;=GAMES_TO_QUALIFY,1,IF(tbl2020POS[[#This Row],[PRIMPOS]]="1B",1,0))</f>
        <v>#REF!</v>
      </c>
      <c r="AE740" s="279" t="e">
        <f>IF(tbl2020POS[[#This Row],[2B]]&gt;=GAMES_TO_QUALIFY,1,IF(tbl2020POS[[#This Row],[PRIMPOS]]="2B",1,0))</f>
        <v>#REF!</v>
      </c>
      <c r="AF740" s="279" t="e">
        <f>IF(tbl2020POS[[#This Row],[3B]]&gt;=GAMES_TO_QUALIFY,1,IF(tbl2020POS[[#This Row],[PRIMPOS]]="3B",1,0))</f>
        <v>#REF!</v>
      </c>
      <c r="AG740" s="279" t="e">
        <f>IF(tbl2020POS[[#This Row],[SS]]&gt;=GAMES_TO_QUALIFY,1,IF(tbl2020POS[[#This Row],[PRIMPOS]]="SS",1,0))</f>
        <v>#REF!</v>
      </c>
      <c r="AH740" s="279" t="e">
        <f>IF(tbl2020POS[[#This Row],[LF]]&gt;=GAMES_TO_QUALIFY,1,0)</f>
        <v>#REF!</v>
      </c>
      <c r="AI740" s="279" t="e">
        <f>IF(tbl2020POS[[#This Row],[CF]]&gt;=GAMES_TO_QUALIFY,1,0)</f>
        <v>#REF!</v>
      </c>
      <c r="AJ740" s="279" t="e">
        <f>IF(tbl2020POS[[#This Row],[RF]]&gt;=GAMES_TO_QUALIFY,1,0)</f>
        <v>#REF!</v>
      </c>
      <c r="AK740" s="279" t="e">
        <f>IF(tbl2020POS[[#This Row],[OF]]&gt;=GAMES_TO_QUALIFY,1,IF(tbl2020POS[[#This Row],[PRIMPOS]]="OF",1,0))</f>
        <v>#REF!</v>
      </c>
      <c r="AL740" s="279" t="e">
        <f>IF(tbl2020POS[[#This Row],[DH]]&gt;=GAMES_TO_QUALIFY,1,IF(tbl2020POS[[#This Row],[PRIMPOS]]="DH",1,0))</f>
        <v>#REF!</v>
      </c>
      <c r="AM740" s="279" t="str" cm="1">
        <f t="array" aca="1" ref="AM7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0" s="280" t="str">
        <f>IFERROR(LEFT(tbl2020POS[[#This Row],[POSROUGH]],LEN(tbl2020POS[[#This Row],[POSROUGH]])-1),"")</f>
        <v/>
      </c>
      <c r="AP74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41" spans="1:42" x14ac:dyDescent="0.3">
      <c r="A741" s="277">
        <v>738</v>
      </c>
      <c r="B741" t="s">
        <v>21300</v>
      </c>
      <c r="C741" s="277">
        <v>30</v>
      </c>
      <c r="D741" s="278" t="s">
        <v>1565</v>
      </c>
      <c r="E741" s="277">
        <v>6</v>
      </c>
      <c r="F741" s="277">
        <v>24</v>
      </c>
      <c r="G741" s="277">
        <v>0</v>
      </c>
      <c r="H741" s="277">
        <v>0</v>
      </c>
      <c r="I741" s="277">
        <v>24</v>
      </c>
      <c r="J741" s="277">
        <v>24</v>
      </c>
      <c r="K741" s="277">
        <v>0</v>
      </c>
      <c r="L741" s="277">
        <v>0</v>
      </c>
      <c r="M741" s="277">
        <v>0</v>
      </c>
      <c r="N741" s="277">
        <v>0</v>
      </c>
      <c r="O741" s="277">
        <v>0</v>
      </c>
      <c r="P741" s="277">
        <v>0</v>
      </c>
      <c r="Q741" s="277">
        <v>0</v>
      </c>
      <c r="R741" s="277">
        <v>0</v>
      </c>
      <c r="S741" s="277">
        <v>0</v>
      </c>
      <c r="T741" s="277">
        <v>0</v>
      </c>
      <c r="U741" s="277">
        <v>0</v>
      </c>
      <c r="V741" s="277">
        <v>0</v>
      </c>
      <c r="W741" s="279" t="e">
        <f t="shared" si="11"/>
        <v>#REF!</v>
      </c>
      <c r="X741" s="279" t="s">
        <v>4421</v>
      </c>
      <c r="Y7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1" s="279">
        <f>IF(MAX(tbl2020POS[[#This Row],[P]:[PR]])=tbl2020POS[[#This Row],[P]],1,0)</f>
        <v>1</v>
      </c>
      <c r="AA741" s="279">
        <f>IF(tbl2020POS[[#This Row],[QUALP]]=1,IF(tbl2020POS[[#This Row],[GS]]&gt;=GS_TO_QUALIFY,1,0),0)</f>
        <v>0</v>
      </c>
      <c r="AB741" s="279">
        <f>IF(tbl2020POS[[#This Row],[QUALP]]=1,IF(tbl2020POS[[#This Row],[G]]-tbl2020POS[[#This Row],[GS]]&gt;=RP_APP_TO_QUALIFY,1,0),0)</f>
        <v>1</v>
      </c>
      <c r="AC741" s="279" t="e">
        <f>IF(tbl2020POS[[#This Row],[C]]&gt;=GAMES_TO_QUALIFY,1,IF(tbl2020POS[[#This Row],[PRIMPOS]]="C",1,0))</f>
        <v>#REF!</v>
      </c>
      <c r="AD741" s="279" t="e">
        <f>IF(tbl2020POS[[#This Row],[1B]]&gt;=GAMES_TO_QUALIFY,1,IF(tbl2020POS[[#This Row],[PRIMPOS]]="1B",1,0))</f>
        <v>#REF!</v>
      </c>
      <c r="AE741" s="279" t="e">
        <f>IF(tbl2020POS[[#This Row],[2B]]&gt;=GAMES_TO_QUALIFY,1,IF(tbl2020POS[[#This Row],[PRIMPOS]]="2B",1,0))</f>
        <v>#REF!</v>
      </c>
      <c r="AF741" s="279" t="e">
        <f>IF(tbl2020POS[[#This Row],[3B]]&gt;=GAMES_TO_QUALIFY,1,IF(tbl2020POS[[#This Row],[PRIMPOS]]="3B",1,0))</f>
        <v>#REF!</v>
      </c>
      <c r="AG741" s="279" t="e">
        <f>IF(tbl2020POS[[#This Row],[SS]]&gt;=GAMES_TO_QUALIFY,1,IF(tbl2020POS[[#This Row],[PRIMPOS]]="SS",1,0))</f>
        <v>#REF!</v>
      </c>
      <c r="AH741" s="279" t="e">
        <f>IF(tbl2020POS[[#This Row],[LF]]&gt;=GAMES_TO_QUALIFY,1,0)</f>
        <v>#REF!</v>
      </c>
      <c r="AI741" s="279" t="e">
        <f>IF(tbl2020POS[[#This Row],[CF]]&gt;=GAMES_TO_QUALIFY,1,0)</f>
        <v>#REF!</v>
      </c>
      <c r="AJ741" s="279" t="e">
        <f>IF(tbl2020POS[[#This Row],[RF]]&gt;=GAMES_TO_QUALIFY,1,0)</f>
        <v>#REF!</v>
      </c>
      <c r="AK741" s="279" t="e">
        <f>IF(tbl2020POS[[#This Row],[OF]]&gt;=GAMES_TO_QUALIFY,1,IF(tbl2020POS[[#This Row],[PRIMPOS]]="OF",1,0))</f>
        <v>#REF!</v>
      </c>
      <c r="AL741" s="279" t="e">
        <f>IF(tbl2020POS[[#This Row],[DH]]&gt;=GAMES_TO_QUALIFY,1,IF(tbl2020POS[[#This Row],[PRIMPOS]]="DH",1,0))</f>
        <v>#REF!</v>
      </c>
      <c r="AM741" s="279" t="str" cm="1">
        <f t="array" aca="1" ref="AM7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1" s="280" t="str">
        <f>IFERROR(LEFT(tbl2020POS[[#This Row],[POSROUGH]],LEN(tbl2020POS[[#This Row],[POSROUGH]])-1),"")</f>
        <v/>
      </c>
      <c r="AP74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2" spans="1:42" x14ac:dyDescent="0.3">
      <c r="A742" s="277">
        <v>739</v>
      </c>
      <c r="B742" t="s">
        <v>21301</v>
      </c>
      <c r="C742" s="277">
        <v>33</v>
      </c>
      <c r="D742" s="278" t="s">
        <v>20584</v>
      </c>
      <c r="E742" s="277">
        <v>14</v>
      </c>
      <c r="F742" s="277">
        <v>32</v>
      </c>
      <c r="G742" s="277">
        <v>23</v>
      </c>
      <c r="H742" s="277">
        <v>32</v>
      </c>
      <c r="I742" s="277">
        <v>26</v>
      </c>
      <c r="J742" s="277">
        <v>0</v>
      </c>
      <c r="K742" s="277">
        <v>0</v>
      </c>
      <c r="L742" s="277">
        <v>0</v>
      </c>
      <c r="M742" s="277">
        <v>0</v>
      </c>
      <c r="N742" s="277">
        <v>0</v>
      </c>
      <c r="O742" s="277">
        <v>0</v>
      </c>
      <c r="P742" s="277">
        <v>5</v>
      </c>
      <c r="Q742" s="277">
        <v>4</v>
      </c>
      <c r="R742" s="277">
        <v>19</v>
      </c>
      <c r="S742" s="277">
        <v>26</v>
      </c>
      <c r="T742" s="277">
        <v>3</v>
      </c>
      <c r="U742" s="277">
        <v>5</v>
      </c>
      <c r="V742" s="277">
        <v>2</v>
      </c>
      <c r="W742" s="279" t="e">
        <f t="shared" si="11"/>
        <v>#REF!</v>
      </c>
      <c r="X742" s="279" t="s">
        <v>2585</v>
      </c>
      <c r="Y7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42" s="279">
        <f>IF(MAX(tbl2020POS[[#This Row],[P]:[PR]])=tbl2020POS[[#This Row],[P]],1,0)</f>
        <v>0</v>
      </c>
      <c r="AA742" s="279">
        <f>IF(tbl2020POS[[#This Row],[QUALP]]=1,IF(tbl2020POS[[#This Row],[GS]]&gt;=GS_TO_QUALIFY,1,0),0)</f>
        <v>0</v>
      </c>
      <c r="AB742" s="279">
        <f>IF(tbl2020POS[[#This Row],[QUALP]]=1,IF(tbl2020POS[[#This Row],[G]]-tbl2020POS[[#This Row],[GS]]&gt;=RP_APP_TO_QUALIFY,1,0),0)</f>
        <v>0</v>
      </c>
      <c r="AC742" s="279" t="e">
        <f>IF(tbl2020POS[[#This Row],[C]]&gt;=GAMES_TO_QUALIFY,1,IF(tbl2020POS[[#This Row],[PRIMPOS]]="C",1,0))</f>
        <v>#REF!</v>
      </c>
      <c r="AD742" s="279" t="e">
        <f>IF(tbl2020POS[[#This Row],[1B]]&gt;=GAMES_TO_QUALIFY,1,IF(tbl2020POS[[#This Row],[PRIMPOS]]="1B",1,0))</f>
        <v>#REF!</v>
      </c>
      <c r="AE742" s="279" t="e">
        <f>IF(tbl2020POS[[#This Row],[2B]]&gt;=GAMES_TO_QUALIFY,1,IF(tbl2020POS[[#This Row],[PRIMPOS]]="2B",1,0))</f>
        <v>#REF!</v>
      </c>
      <c r="AF742" s="279" t="e">
        <f>IF(tbl2020POS[[#This Row],[3B]]&gt;=GAMES_TO_QUALIFY,1,IF(tbl2020POS[[#This Row],[PRIMPOS]]="3B",1,0))</f>
        <v>#REF!</v>
      </c>
      <c r="AG742" s="279" t="e">
        <f>IF(tbl2020POS[[#This Row],[SS]]&gt;=GAMES_TO_QUALIFY,1,IF(tbl2020POS[[#This Row],[PRIMPOS]]="SS",1,0))</f>
        <v>#REF!</v>
      </c>
      <c r="AH742" s="279" t="e">
        <f>IF(tbl2020POS[[#This Row],[LF]]&gt;=GAMES_TO_QUALIFY,1,0)</f>
        <v>#REF!</v>
      </c>
      <c r="AI742" s="279" t="e">
        <f>IF(tbl2020POS[[#This Row],[CF]]&gt;=GAMES_TO_QUALIFY,1,0)</f>
        <v>#REF!</v>
      </c>
      <c r="AJ742" s="279" t="e">
        <f>IF(tbl2020POS[[#This Row],[RF]]&gt;=GAMES_TO_QUALIFY,1,0)</f>
        <v>#REF!</v>
      </c>
      <c r="AK742" s="279" t="e">
        <f>IF(tbl2020POS[[#This Row],[OF]]&gt;=GAMES_TO_QUALIFY,1,IF(tbl2020POS[[#This Row],[PRIMPOS]]="OF",1,0))</f>
        <v>#REF!</v>
      </c>
      <c r="AL742" s="279" t="e">
        <f>IF(tbl2020POS[[#This Row],[DH]]&gt;=GAMES_TO_QUALIFY,1,IF(tbl2020POS[[#This Row],[PRIMPOS]]="DH",1,0))</f>
        <v>#REF!</v>
      </c>
      <c r="AM742" s="279" t="e" cm="1">
        <f t="array" aca="1" ref="AM7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2" s="280" t="str">
        <f>IFERROR(LEFT(tbl2020POS[[#This Row],[POSROUGH]],LEN(tbl2020POS[[#This Row],[POSROUGH]])-1),"")</f>
        <v/>
      </c>
      <c r="AP74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3" spans="1:42" x14ac:dyDescent="0.3">
      <c r="A743" s="277">
        <v>740</v>
      </c>
      <c r="B743" t="s">
        <v>21302</v>
      </c>
      <c r="C743" s="277">
        <v>28</v>
      </c>
      <c r="D743" s="278" t="s">
        <v>1470</v>
      </c>
      <c r="E743" s="277">
        <v>5</v>
      </c>
      <c r="F743" s="277">
        <v>29</v>
      </c>
      <c r="G743" s="277">
        <v>0</v>
      </c>
      <c r="H743" s="277">
        <v>0</v>
      </c>
      <c r="I743" s="277">
        <v>29</v>
      </c>
      <c r="J743" s="277">
        <v>29</v>
      </c>
      <c r="K743" s="277">
        <v>0</v>
      </c>
      <c r="L743" s="277">
        <v>0</v>
      </c>
      <c r="M743" s="277">
        <v>0</v>
      </c>
      <c r="N743" s="277">
        <v>0</v>
      </c>
      <c r="O743" s="277">
        <v>0</v>
      </c>
      <c r="P743" s="277">
        <v>0</v>
      </c>
      <c r="Q743" s="277">
        <v>0</v>
      </c>
      <c r="R743" s="277">
        <v>0</v>
      </c>
      <c r="S743" s="277">
        <v>0</v>
      </c>
      <c r="T743" s="277">
        <v>0</v>
      </c>
      <c r="U743" s="277">
        <v>0</v>
      </c>
      <c r="V743" s="277">
        <v>0</v>
      </c>
      <c r="W743" s="279" t="e">
        <f t="shared" si="11"/>
        <v>#REF!</v>
      </c>
      <c r="X743" s="279" t="s">
        <v>19984</v>
      </c>
      <c r="Y7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3" s="279">
        <f>IF(MAX(tbl2020POS[[#This Row],[P]:[PR]])=tbl2020POS[[#This Row],[P]],1,0)</f>
        <v>1</v>
      </c>
      <c r="AA743" s="279">
        <f>IF(tbl2020POS[[#This Row],[QUALP]]=1,IF(tbl2020POS[[#This Row],[GS]]&gt;=GS_TO_QUALIFY,1,0),0)</f>
        <v>0</v>
      </c>
      <c r="AB743" s="279">
        <f>IF(tbl2020POS[[#This Row],[QUALP]]=1,IF(tbl2020POS[[#This Row],[G]]-tbl2020POS[[#This Row],[GS]]&gt;=RP_APP_TO_QUALIFY,1,0),0)</f>
        <v>1</v>
      </c>
      <c r="AC743" s="279" t="e">
        <f>IF(tbl2020POS[[#This Row],[C]]&gt;=GAMES_TO_QUALIFY,1,IF(tbl2020POS[[#This Row],[PRIMPOS]]="C",1,0))</f>
        <v>#REF!</v>
      </c>
      <c r="AD743" s="279" t="e">
        <f>IF(tbl2020POS[[#This Row],[1B]]&gt;=GAMES_TO_QUALIFY,1,IF(tbl2020POS[[#This Row],[PRIMPOS]]="1B",1,0))</f>
        <v>#REF!</v>
      </c>
      <c r="AE743" s="279" t="e">
        <f>IF(tbl2020POS[[#This Row],[2B]]&gt;=GAMES_TO_QUALIFY,1,IF(tbl2020POS[[#This Row],[PRIMPOS]]="2B",1,0))</f>
        <v>#REF!</v>
      </c>
      <c r="AF743" s="279" t="e">
        <f>IF(tbl2020POS[[#This Row],[3B]]&gt;=GAMES_TO_QUALIFY,1,IF(tbl2020POS[[#This Row],[PRIMPOS]]="3B",1,0))</f>
        <v>#REF!</v>
      </c>
      <c r="AG743" s="279" t="e">
        <f>IF(tbl2020POS[[#This Row],[SS]]&gt;=GAMES_TO_QUALIFY,1,IF(tbl2020POS[[#This Row],[PRIMPOS]]="SS",1,0))</f>
        <v>#REF!</v>
      </c>
      <c r="AH743" s="279" t="e">
        <f>IF(tbl2020POS[[#This Row],[LF]]&gt;=GAMES_TO_QUALIFY,1,0)</f>
        <v>#REF!</v>
      </c>
      <c r="AI743" s="279" t="e">
        <f>IF(tbl2020POS[[#This Row],[CF]]&gt;=GAMES_TO_QUALIFY,1,0)</f>
        <v>#REF!</v>
      </c>
      <c r="AJ743" s="279" t="e">
        <f>IF(tbl2020POS[[#This Row],[RF]]&gt;=GAMES_TO_QUALIFY,1,0)</f>
        <v>#REF!</v>
      </c>
      <c r="AK743" s="279" t="e">
        <f>IF(tbl2020POS[[#This Row],[OF]]&gt;=GAMES_TO_QUALIFY,1,IF(tbl2020POS[[#This Row],[PRIMPOS]]="OF",1,0))</f>
        <v>#REF!</v>
      </c>
      <c r="AL743" s="279" t="e">
        <f>IF(tbl2020POS[[#This Row],[DH]]&gt;=GAMES_TO_QUALIFY,1,IF(tbl2020POS[[#This Row],[PRIMPOS]]="DH",1,0))</f>
        <v>#REF!</v>
      </c>
      <c r="AM743" s="279" t="str" cm="1">
        <f t="array" aca="1" ref="AM7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3" s="280" t="str">
        <f>IFERROR(LEFT(tbl2020POS[[#This Row],[POSROUGH]],LEN(tbl2020POS[[#This Row],[POSROUGH]])-1),"")</f>
        <v/>
      </c>
      <c r="AP74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4" spans="1:42" x14ac:dyDescent="0.3">
      <c r="A744" s="277">
        <v>741</v>
      </c>
      <c r="B744" t="s">
        <v>21303</v>
      </c>
      <c r="C744" s="277">
        <v>29</v>
      </c>
      <c r="D744" s="278" t="s">
        <v>1376</v>
      </c>
      <c r="E744" s="277">
        <v>2</v>
      </c>
      <c r="F744" s="277">
        <v>21</v>
      </c>
      <c r="G744" s="277">
        <v>13</v>
      </c>
      <c r="H744" s="277">
        <v>21</v>
      </c>
      <c r="I744" s="277">
        <v>20</v>
      </c>
      <c r="J744" s="277">
        <v>0</v>
      </c>
      <c r="K744" s="277">
        <v>0</v>
      </c>
      <c r="L744" s="277">
        <v>0</v>
      </c>
      <c r="M744" s="277">
        <v>5</v>
      </c>
      <c r="N744" s="277">
        <v>8</v>
      </c>
      <c r="O744" s="277">
        <v>8</v>
      </c>
      <c r="P744" s="277">
        <v>0</v>
      </c>
      <c r="Q744" s="277">
        <v>0</v>
      </c>
      <c r="R744" s="277">
        <v>0</v>
      </c>
      <c r="S744" s="277">
        <v>0</v>
      </c>
      <c r="T744" s="277">
        <v>1</v>
      </c>
      <c r="U744" s="277">
        <v>2</v>
      </c>
      <c r="V744" s="277">
        <v>2</v>
      </c>
      <c r="W744" s="279" t="e">
        <f t="shared" si="11"/>
        <v>#REF!</v>
      </c>
      <c r="X744" s="279" t="s">
        <v>16362</v>
      </c>
      <c r="Y7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44" s="279">
        <f>IF(MAX(tbl2020POS[[#This Row],[P]:[PR]])=tbl2020POS[[#This Row],[P]],1,0)</f>
        <v>0</v>
      </c>
      <c r="AA744" s="279">
        <f>IF(tbl2020POS[[#This Row],[QUALP]]=1,IF(tbl2020POS[[#This Row],[GS]]&gt;=GS_TO_QUALIFY,1,0),0)</f>
        <v>0</v>
      </c>
      <c r="AB744" s="279">
        <f>IF(tbl2020POS[[#This Row],[QUALP]]=1,IF(tbl2020POS[[#This Row],[G]]-tbl2020POS[[#This Row],[GS]]&gt;=RP_APP_TO_QUALIFY,1,0),0)</f>
        <v>0</v>
      </c>
      <c r="AC744" s="279" t="e">
        <f>IF(tbl2020POS[[#This Row],[C]]&gt;=GAMES_TO_QUALIFY,1,IF(tbl2020POS[[#This Row],[PRIMPOS]]="C",1,0))</f>
        <v>#REF!</v>
      </c>
      <c r="AD744" s="279" t="e">
        <f>IF(tbl2020POS[[#This Row],[1B]]&gt;=GAMES_TO_QUALIFY,1,IF(tbl2020POS[[#This Row],[PRIMPOS]]="1B",1,0))</f>
        <v>#REF!</v>
      </c>
      <c r="AE744" s="279" t="e">
        <f>IF(tbl2020POS[[#This Row],[2B]]&gt;=GAMES_TO_QUALIFY,1,IF(tbl2020POS[[#This Row],[PRIMPOS]]="2B",1,0))</f>
        <v>#REF!</v>
      </c>
      <c r="AF744" s="279" t="e">
        <f>IF(tbl2020POS[[#This Row],[3B]]&gt;=GAMES_TO_QUALIFY,1,IF(tbl2020POS[[#This Row],[PRIMPOS]]="3B",1,0))</f>
        <v>#REF!</v>
      </c>
      <c r="AG744" s="279" t="e">
        <f>IF(tbl2020POS[[#This Row],[SS]]&gt;=GAMES_TO_QUALIFY,1,IF(tbl2020POS[[#This Row],[PRIMPOS]]="SS",1,0))</f>
        <v>#REF!</v>
      </c>
      <c r="AH744" s="279" t="e">
        <f>IF(tbl2020POS[[#This Row],[LF]]&gt;=GAMES_TO_QUALIFY,1,0)</f>
        <v>#REF!</v>
      </c>
      <c r="AI744" s="279" t="e">
        <f>IF(tbl2020POS[[#This Row],[CF]]&gt;=GAMES_TO_QUALIFY,1,0)</f>
        <v>#REF!</v>
      </c>
      <c r="AJ744" s="279" t="e">
        <f>IF(tbl2020POS[[#This Row],[RF]]&gt;=GAMES_TO_QUALIFY,1,0)</f>
        <v>#REF!</v>
      </c>
      <c r="AK744" s="279" t="e">
        <f>IF(tbl2020POS[[#This Row],[OF]]&gt;=GAMES_TO_QUALIFY,1,IF(tbl2020POS[[#This Row],[PRIMPOS]]="OF",1,0))</f>
        <v>#REF!</v>
      </c>
      <c r="AL744" s="279" t="e">
        <f>IF(tbl2020POS[[#This Row],[DH]]&gt;=GAMES_TO_QUALIFY,1,IF(tbl2020POS[[#This Row],[PRIMPOS]]="DH",1,0))</f>
        <v>#REF!</v>
      </c>
      <c r="AM744" s="279" t="e" cm="1">
        <f t="array" aca="1" ref="AM7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4" s="280" t="str">
        <f>IFERROR(LEFT(tbl2020POS[[#This Row],[POSROUGH]],LEN(tbl2020POS[[#This Row],[POSROUGH]])-1),"")</f>
        <v/>
      </c>
      <c r="AP74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5" spans="1:42" x14ac:dyDescent="0.3">
      <c r="A745" s="277">
        <v>742</v>
      </c>
      <c r="B745" t="s">
        <v>21304</v>
      </c>
      <c r="C745" s="277">
        <v>25</v>
      </c>
      <c r="D745" s="278" t="s">
        <v>1464</v>
      </c>
      <c r="E745" s="277">
        <v>5</v>
      </c>
      <c r="F745" s="277">
        <v>42</v>
      </c>
      <c r="G745" s="277">
        <v>38</v>
      </c>
      <c r="H745" s="277">
        <v>42</v>
      </c>
      <c r="I745" s="277">
        <v>42</v>
      </c>
      <c r="J745" s="277">
        <v>0</v>
      </c>
      <c r="K745" s="277">
        <v>0</v>
      </c>
      <c r="L745" s="277">
        <v>0</v>
      </c>
      <c r="M745" s="277">
        <v>0</v>
      </c>
      <c r="N745" s="277">
        <v>0</v>
      </c>
      <c r="O745" s="277">
        <v>0</v>
      </c>
      <c r="P745" s="277">
        <v>0</v>
      </c>
      <c r="Q745" s="277">
        <v>0</v>
      </c>
      <c r="R745" s="277">
        <v>42</v>
      </c>
      <c r="S745" s="277">
        <v>42</v>
      </c>
      <c r="T745" s="277">
        <v>0</v>
      </c>
      <c r="U745" s="277">
        <v>4</v>
      </c>
      <c r="V745" s="277">
        <v>0</v>
      </c>
      <c r="W745" s="279" t="e">
        <f t="shared" si="11"/>
        <v>#REF!</v>
      </c>
      <c r="X745" s="279" t="s">
        <v>11441</v>
      </c>
      <c r="Y7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45" s="279">
        <f>IF(MAX(tbl2020POS[[#This Row],[P]:[PR]])=tbl2020POS[[#This Row],[P]],1,0)</f>
        <v>0</v>
      </c>
      <c r="AA745" s="279">
        <f>IF(tbl2020POS[[#This Row],[QUALP]]=1,IF(tbl2020POS[[#This Row],[GS]]&gt;=GS_TO_QUALIFY,1,0),0)</f>
        <v>0</v>
      </c>
      <c r="AB745" s="279">
        <f>IF(tbl2020POS[[#This Row],[QUALP]]=1,IF(tbl2020POS[[#This Row],[G]]-tbl2020POS[[#This Row],[GS]]&gt;=RP_APP_TO_QUALIFY,1,0),0)</f>
        <v>0</v>
      </c>
      <c r="AC745" s="279" t="e">
        <f>IF(tbl2020POS[[#This Row],[C]]&gt;=GAMES_TO_QUALIFY,1,IF(tbl2020POS[[#This Row],[PRIMPOS]]="C",1,0))</f>
        <v>#REF!</v>
      </c>
      <c r="AD745" s="279" t="e">
        <f>IF(tbl2020POS[[#This Row],[1B]]&gt;=GAMES_TO_QUALIFY,1,IF(tbl2020POS[[#This Row],[PRIMPOS]]="1B",1,0))</f>
        <v>#REF!</v>
      </c>
      <c r="AE745" s="279" t="e">
        <f>IF(tbl2020POS[[#This Row],[2B]]&gt;=GAMES_TO_QUALIFY,1,IF(tbl2020POS[[#This Row],[PRIMPOS]]="2B",1,0))</f>
        <v>#REF!</v>
      </c>
      <c r="AF745" s="279" t="e">
        <f>IF(tbl2020POS[[#This Row],[3B]]&gt;=GAMES_TO_QUALIFY,1,IF(tbl2020POS[[#This Row],[PRIMPOS]]="3B",1,0))</f>
        <v>#REF!</v>
      </c>
      <c r="AG745" s="279" t="e">
        <f>IF(tbl2020POS[[#This Row],[SS]]&gt;=GAMES_TO_QUALIFY,1,IF(tbl2020POS[[#This Row],[PRIMPOS]]="SS",1,0))</f>
        <v>#REF!</v>
      </c>
      <c r="AH745" s="279" t="e">
        <f>IF(tbl2020POS[[#This Row],[LF]]&gt;=GAMES_TO_QUALIFY,1,0)</f>
        <v>#REF!</v>
      </c>
      <c r="AI745" s="279" t="e">
        <f>IF(tbl2020POS[[#This Row],[CF]]&gt;=GAMES_TO_QUALIFY,1,0)</f>
        <v>#REF!</v>
      </c>
      <c r="AJ745" s="279" t="e">
        <f>IF(tbl2020POS[[#This Row],[RF]]&gt;=GAMES_TO_QUALIFY,1,0)</f>
        <v>#REF!</v>
      </c>
      <c r="AK745" s="279" t="e">
        <f>IF(tbl2020POS[[#This Row],[OF]]&gt;=GAMES_TO_QUALIFY,1,IF(tbl2020POS[[#This Row],[PRIMPOS]]="OF",1,0))</f>
        <v>#REF!</v>
      </c>
      <c r="AL745" s="279" t="e">
        <f>IF(tbl2020POS[[#This Row],[DH]]&gt;=GAMES_TO_QUALIFY,1,IF(tbl2020POS[[#This Row],[PRIMPOS]]="DH",1,0))</f>
        <v>#REF!</v>
      </c>
      <c r="AM745" s="279" t="e" cm="1">
        <f t="array" aca="1" ref="AM7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5" s="280" t="str">
        <f>IFERROR(LEFT(tbl2020POS[[#This Row],[POSROUGH]],LEN(tbl2020POS[[#This Row],[POSROUGH]])-1),"")</f>
        <v/>
      </c>
      <c r="AP74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6" spans="1:42" x14ac:dyDescent="0.3">
      <c r="A746" s="277">
        <v>743</v>
      </c>
      <c r="B746" t="s">
        <v>21305</v>
      </c>
      <c r="C746" s="277">
        <v>30</v>
      </c>
      <c r="D746" s="278" t="s">
        <v>1389</v>
      </c>
      <c r="E746" s="277">
        <v>2</v>
      </c>
      <c r="F746" s="277">
        <v>9</v>
      </c>
      <c r="G746" s="277">
        <v>6</v>
      </c>
      <c r="H746" s="277">
        <v>0</v>
      </c>
      <c r="I746" s="277">
        <v>9</v>
      </c>
      <c r="J746" s="277">
        <v>9</v>
      </c>
      <c r="K746" s="277">
        <v>0</v>
      </c>
      <c r="L746" s="277">
        <v>0</v>
      </c>
      <c r="M746" s="277">
        <v>0</v>
      </c>
      <c r="N746" s="277">
        <v>0</v>
      </c>
      <c r="O746" s="277">
        <v>0</v>
      </c>
      <c r="P746" s="277">
        <v>0</v>
      </c>
      <c r="Q746" s="277">
        <v>0</v>
      </c>
      <c r="R746" s="277">
        <v>0</v>
      </c>
      <c r="S746" s="277">
        <v>0</v>
      </c>
      <c r="T746" s="277">
        <v>0</v>
      </c>
      <c r="U746" s="277">
        <v>0</v>
      </c>
      <c r="V746" s="277">
        <v>0</v>
      </c>
      <c r="W746" s="279" t="e">
        <f t="shared" si="11"/>
        <v>#REF!</v>
      </c>
      <c r="X746" s="279" t="s">
        <v>21968</v>
      </c>
      <c r="Y7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6" s="279">
        <f>IF(MAX(tbl2020POS[[#This Row],[P]:[PR]])=tbl2020POS[[#This Row],[P]],1,0)</f>
        <v>1</v>
      </c>
      <c r="AA746" s="279">
        <f>IF(tbl2020POS[[#This Row],[QUALP]]=1,IF(tbl2020POS[[#This Row],[GS]]&gt;=GS_TO_QUALIFY,1,0),0)</f>
        <v>0</v>
      </c>
      <c r="AB746" s="279">
        <f>IF(tbl2020POS[[#This Row],[QUALP]]=1,IF(tbl2020POS[[#This Row],[G]]-tbl2020POS[[#This Row],[GS]]&gt;=RP_APP_TO_QUALIFY,1,0),0)</f>
        <v>0</v>
      </c>
      <c r="AC746" s="279" t="e">
        <f>IF(tbl2020POS[[#This Row],[C]]&gt;=GAMES_TO_QUALIFY,1,IF(tbl2020POS[[#This Row],[PRIMPOS]]="C",1,0))</f>
        <v>#REF!</v>
      </c>
      <c r="AD746" s="279" t="e">
        <f>IF(tbl2020POS[[#This Row],[1B]]&gt;=GAMES_TO_QUALIFY,1,IF(tbl2020POS[[#This Row],[PRIMPOS]]="1B",1,0))</f>
        <v>#REF!</v>
      </c>
      <c r="AE746" s="279" t="e">
        <f>IF(tbl2020POS[[#This Row],[2B]]&gt;=GAMES_TO_QUALIFY,1,IF(tbl2020POS[[#This Row],[PRIMPOS]]="2B",1,0))</f>
        <v>#REF!</v>
      </c>
      <c r="AF746" s="279" t="e">
        <f>IF(tbl2020POS[[#This Row],[3B]]&gt;=GAMES_TO_QUALIFY,1,IF(tbl2020POS[[#This Row],[PRIMPOS]]="3B",1,0))</f>
        <v>#REF!</v>
      </c>
      <c r="AG746" s="279" t="e">
        <f>IF(tbl2020POS[[#This Row],[SS]]&gt;=GAMES_TO_QUALIFY,1,IF(tbl2020POS[[#This Row],[PRIMPOS]]="SS",1,0))</f>
        <v>#REF!</v>
      </c>
      <c r="AH746" s="279" t="e">
        <f>IF(tbl2020POS[[#This Row],[LF]]&gt;=GAMES_TO_QUALIFY,1,0)</f>
        <v>#REF!</v>
      </c>
      <c r="AI746" s="279" t="e">
        <f>IF(tbl2020POS[[#This Row],[CF]]&gt;=GAMES_TO_QUALIFY,1,0)</f>
        <v>#REF!</v>
      </c>
      <c r="AJ746" s="279" t="e">
        <f>IF(tbl2020POS[[#This Row],[RF]]&gt;=GAMES_TO_QUALIFY,1,0)</f>
        <v>#REF!</v>
      </c>
      <c r="AK746" s="279" t="e">
        <f>IF(tbl2020POS[[#This Row],[OF]]&gt;=GAMES_TO_QUALIFY,1,IF(tbl2020POS[[#This Row],[PRIMPOS]]="OF",1,0))</f>
        <v>#REF!</v>
      </c>
      <c r="AL746" s="279" t="e">
        <f>IF(tbl2020POS[[#This Row],[DH]]&gt;=GAMES_TO_QUALIFY,1,IF(tbl2020POS[[#This Row],[PRIMPOS]]="DH",1,0))</f>
        <v>#REF!</v>
      </c>
      <c r="AM746" s="279" t="str" cm="1">
        <f t="array" aca="1" ref="AM7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6" s="280" t="str">
        <f>IFERROR(LEFT(tbl2020POS[[#This Row],[POSROUGH]],LEN(tbl2020POS[[#This Row],[POSROUGH]])-1),"")</f>
        <v/>
      </c>
      <c r="AP74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47" spans="1:42" x14ac:dyDescent="0.3">
      <c r="A747" s="277">
        <v>744</v>
      </c>
      <c r="B747" t="s">
        <v>21306</v>
      </c>
      <c r="C747" s="277">
        <v>28</v>
      </c>
      <c r="D747" s="278" t="s">
        <v>20567</v>
      </c>
      <c r="E747" s="277">
        <v>2</v>
      </c>
      <c r="F747" s="277">
        <v>36</v>
      </c>
      <c r="G747" s="277">
        <v>19</v>
      </c>
      <c r="H747" s="277">
        <v>36</v>
      </c>
      <c r="I747" s="277">
        <v>14</v>
      </c>
      <c r="J747" s="277">
        <v>0</v>
      </c>
      <c r="K747" s="277">
        <v>0</v>
      </c>
      <c r="L747" s="277">
        <v>10</v>
      </c>
      <c r="M747" s="277">
        <v>0</v>
      </c>
      <c r="N747" s="277">
        <v>0</v>
      </c>
      <c r="O747" s="277">
        <v>0</v>
      </c>
      <c r="P747" s="277">
        <v>3</v>
      </c>
      <c r="Q747" s="277">
        <v>0</v>
      </c>
      <c r="R747" s="277">
        <v>1</v>
      </c>
      <c r="S747" s="277">
        <v>4</v>
      </c>
      <c r="T747" s="277">
        <v>9</v>
      </c>
      <c r="U747" s="277">
        <v>17</v>
      </c>
      <c r="V747" s="277">
        <v>0</v>
      </c>
      <c r="W747" s="279" t="e">
        <f t="shared" si="11"/>
        <v>#REF!</v>
      </c>
      <c r="X747" s="279" t="s">
        <v>16373</v>
      </c>
      <c r="Y7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47" s="279">
        <f>IF(MAX(tbl2020POS[[#This Row],[P]:[PR]])=tbl2020POS[[#This Row],[P]],1,0)</f>
        <v>0</v>
      </c>
      <c r="AA747" s="279">
        <f>IF(tbl2020POS[[#This Row],[QUALP]]=1,IF(tbl2020POS[[#This Row],[GS]]&gt;=GS_TO_QUALIFY,1,0),0)</f>
        <v>0</v>
      </c>
      <c r="AB747" s="279">
        <f>IF(tbl2020POS[[#This Row],[QUALP]]=1,IF(tbl2020POS[[#This Row],[G]]-tbl2020POS[[#This Row],[GS]]&gt;=RP_APP_TO_QUALIFY,1,0),0)</f>
        <v>0</v>
      </c>
      <c r="AC747" s="279" t="e">
        <f>IF(tbl2020POS[[#This Row],[C]]&gt;=GAMES_TO_QUALIFY,1,IF(tbl2020POS[[#This Row],[PRIMPOS]]="C",1,0))</f>
        <v>#REF!</v>
      </c>
      <c r="AD747" s="279" t="e">
        <f>IF(tbl2020POS[[#This Row],[1B]]&gt;=GAMES_TO_QUALIFY,1,IF(tbl2020POS[[#This Row],[PRIMPOS]]="1B",1,0))</f>
        <v>#REF!</v>
      </c>
      <c r="AE747" s="279" t="e">
        <f>IF(tbl2020POS[[#This Row],[2B]]&gt;=GAMES_TO_QUALIFY,1,IF(tbl2020POS[[#This Row],[PRIMPOS]]="2B",1,0))</f>
        <v>#REF!</v>
      </c>
      <c r="AF747" s="279" t="e">
        <f>IF(tbl2020POS[[#This Row],[3B]]&gt;=GAMES_TO_QUALIFY,1,IF(tbl2020POS[[#This Row],[PRIMPOS]]="3B",1,0))</f>
        <v>#REF!</v>
      </c>
      <c r="AG747" s="279" t="e">
        <f>IF(tbl2020POS[[#This Row],[SS]]&gt;=GAMES_TO_QUALIFY,1,IF(tbl2020POS[[#This Row],[PRIMPOS]]="SS",1,0))</f>
        <v>#REF!</v>
      </c>
      <c r="AH747" s="279" t="e">
        <f>IF(tbl2020POS[[#This Row],[LF]]&gt;=GAMES_TO_QUALIFY,1,0)</f>
        <v>#REF!</v>
      </c>
      <c r="AI747" s="279" t="e">
        <f>IF(tbl2020POS[[#This Row],[CF]]&gt;=GAMES_TO_QUALIFY,1,0)</f>
        <v>#REF!</v>
      </c>
      <c r="AJ747" s="279" t="e">
        <f>IF(tbl2020POS[[#This Row],[RF]]&gt;=GAMES_TO_QUALIFY,1,0)</f>
        <v>#REF!</v>
      </c>
      <c r="AK747" s="279" t="e">
        <f>IF(tbl2020POS[[#This Row],[OF]]&gt;=GAMES_TO_QUALIFY,1,IF(tbl2020POS[[#This Row],[PRIMPOS]]="OF",1,0))</f>
        <v>#REF!</v>
      </c>
      <c r="AL747" s="279" t="e">
        <f>IF(tbl2020POS[[#This Row],[DH]]&gt;=GAMES_TO_QUALIFY,1,IF(tbl2020POS[[#This Row],[PRIMPOS]]="DH",1,0))</f>
        <v>#REF!</v>
      </c>
      <c r="AM747" s="279" t="e" cm="1">
        <f t="array" aca="1" ref="AM7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7" s="280" t="str">
        <f>IFERROR(LEFT(tbl2020POS[[#This Row],[POSROUGH]],LEN(tbl2020POS[[#This Row],[POSROUGH]])-1),"")</f>
        <v/>
      </c>
      <c r="AP74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8" spans="1:42" x14ac:dyDescent="0.3">
      <c r="A748" s="277">
        <v>745</v>
      </c>
      <c r="B748" t="s">
        <v>21307</v>
      </c>
      <c r="C748" s="277">
        <v>30</v>
      </c>
      <c r="D748" s="278" t="s">
        <v>1464</v>
      </c>
      <c r="E748" s="277">
        <v>7</v>
      </c>
      <c r="F748" s="277">
        <v>31</v>
      </c>
      <c r="G748" s="277">
        <v>27</v>
      </c>
      <c r="H748" s="277">
        <v>31</v>
      </c>
      <c r="I748" s="277">
        <v>30</v>
      </c>
      <c r="J748" s="277">
        <v>0</v>
      </c>
      <c r="K748" s="277">
        <v>30</v>
      </c>
      <c r="L748" s="277">
        <v>0</v>
      </c>
      <c r="M748" s="277">
        <v>0</v>
      </c>
      <c r="N748" s="277">
        <v>0</v>
      </c>
      <c r="O748" s="277">
        <v>0</v>
      </c>
      <c r="P748" s="277">
        <v>0</v>
      </c>
      <c r="Q748" s="277">
        <v>0</v>
      </c>
      <c r="R748" s="277">
        <v>0</v>
      </c>
      <c r="S748" s="277">
        <v>0</v>
      </c>
      <c r="T748" s="277">
        <v>0</v>
      </c>
      <c r="U748" s="277">
        <v>1</v>
      </c>
      <c r="V748" s="277">
        <v>0</v>
      </c>
      <c r="W748" s="279" t="e">
        <f t="shared" si="11"/>
        <v>#REF!</v>
      </c>
      <c r="X748" s="279" t="s">
        <v>8783</v>
      </c>
      <c r="Y7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48" s="279">
        <f>IF(MAX(tbl2020POS[[#This Row],[P]:[PR]])=tbl2020POS[[#This Row],[P]],1,0)</f>
        <v>0</v>
      </c>
      <c r="AA748" s="279">
        <f>IF(tbl2020POS[[#This Row],[QUALP]]=1,IF(tbl2020POS[[#This Row],[GS]]&gt;=GS_TO_QUALIFY,1,0),0)</f>
        <v>0</v>
      </c>
      <c r="AB748" s="279">
        <f>IF(tbl2020POS[[#This Row],[QUALP]]=1,IF(tbl2020POS[[#This Row],[G]]-tbl2020POS[[#This Row],[GS]]&gt;=RP_APP_TO_QUALIFY,1,0),0)</f>
        <v>0</v>
      </c>
      <c r="AC748" s="279" t="e">
        <f>IF(tbl2020POS[[#This Row],[C]]&gt;=GAMES_TO_QUALIFY,1,IF(tbl2020POS[[#This Row],[PRIMPOS]]="C",1,0))</f>
        <v>#REF!</v>
      </c>
      <c r="AD748" s="279" t="e">
        <f>IF(tbl2020POS[[#This Row],[1B]]&gt;=GAMES_TO_QUALIFY,1,IF(tbl2020POS[[#This Row],[PRIMPOS]]="1B",1,0))</f>
        <v>#REF!</v>
      </c>
      <c r="AE748" s="279" t="e">
        <f>IF(tbl2020POS[[#This Row],[2B]]&gt;=GAMES_TO_QUALIFY,1,IF(tbl2020POS[[#This Row],[PRIMPOS]]="2B",1,0))</f>
        <v>#REF!</v>
      </c>
      <c r="AF748" s="279" t="e">
        <f>IF(tbl2020POS[[#This Row],[3B]]&gt;=GAMES_TO_QUALIFY,1,IF(tbl2020POS[[#This Row],[PRIMPOS]]="3B",1,0))</f>
        <v>#REF!</v>
      </c>
      <c r="AG748" s="279" t="e">
        <f>IF(tbl2020POS[[#This Row],[SS]]&gt;=GAMES_TO_QUALIFY,1,IF(tbl2020POS[[#This Row],[PRIMPOS]]="SS",1,0))</f>
        <v>#REF!</v>
      </c>
      <c r="AH748" s="279" t="e">
        <f>IF(tbl2020POS[[#This Row],[LF]]&gt;=GAMES_TO_QUALIFY,1,0)</f>
        <v>#REF!</v>
      </c>
      <c r="AI748" s="279" t="e">
        <f>IF(tbl2020POS[[#This Row],[CF]]&gt;=GAMES_TO_QUALIFY,1,0)</f>
        <v>#REF!</v>
      </c>
      <c r="AJ748" s="279" t="e">
        <f>IF(tbl2020POS[[#This Row],[RF]]&gt;=GAMES_TO_QUALIFY,1,0)</f>
        <v>#REF!</v>
      </c>
      <c r="AK748" s="279" t="e">
        <f>IF(tbl2020POS[[#This Row],[OF]]&gt;=GAMES_TO_QUALIFY,1,IF(tbl2020POS[[#This Row],[PRIMPOS]]="OF",1,0))</f>
        <v>#REF!</v>
      </c>
      <c r="AL748" s="279" t="e">
        <f>IF(tbl2020POS[[#This Row],[DH]]&gt;=GAMES_TO_QUALIFY,1,IF(tbl2020POS[[#This Row],[PRIMPOS]]="DH",1,0))</f>
        <v>#REF!</v>
      </c>
      <c r="AM748" s="279" t="e" cm="1">
        <f t="array" aca="1" ref="AM7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8" s="280" t="str">
        <f>IFERROR(LEFT(tbl2020POS[[#This Row],[POSROUGH]],LEN(tbl2020POS[[#This Row],[POSROUGH]])-1),"")</f>
        <v/>
      </c>
      <c r="AP74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9" spans="1:42" x14ac:dyDescent="0.3">
      <c r="A749" s="277">
        <v>746</v>
      </c>
      <c r="B749" t="s">
        <v>21308</v>
      </c>
      <c r="C749" s="277">
        <v>26</v>
      </c>
      <c r="D749" s="278" t="s">
        <v>20607</v>
      </c>
      <c r="E749" s="277" t="s">
        <v>20557</v>
      </c>
      <c r="F749" s="277">
        <v>4</v>
      </c>
      <c r="G749" s="277">
        <v>3</v>
      </c>
      <c r="H749" s="277">
        <v>4</v>
      </c>
      <c r="I749" s="277">
        <v>4</v>
      </c>
      <c r="J749" s="277">
        <v>0</v>
      </c>
      <c r="K749" s="277">
        <v>0</v>
      </c>
      <c r="L749" s="277">
        <v>0</v>
      </c>
      <c r="M749" s="277">
        <v>0</v>
      </c>
      <c r="N749" s="277">
        <v>0</v>
      </c>
      <c r="O749" s="277">
        <v>0</v>
      </c>
      <c r="P749" s="277">
        <v>3</v>
      </c>
      <c r="Q749" s="277">
        <v>0</v>
      </c>
      <c r="R749" s="277">
        <v>1</v>
      </c>
      <c r="S749" s="277">
        <v>4</v>
      </c>
      <c r="T749" s="277">
        <v>0</v>
      </c>
      <c r="U749" s="277">
        <v>0</v>
      </c>
      <c r="V749" s="277">
        <v>0</v>
      </c>
      <c r="W749" s="279" t="e">
        <f t="shared" si="11"/>
        <v>#REF!</v>
      </c>
      <c r="X749" s="279" t="s">
        <v>21969</v>
      </c>
      <c r="Y7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49" s="279">
        <f>IF(MAX(tbl2020POS[[#This Row],[P]:[PR]])=tbl2020POS[[#This Row],[P]],1,0)</f>
        <v>0</v>
      </c>
      <c r="AA749" s="279">
        <f>IF(tbl2020POS[[#This Row],[QUALP]]=1,IF(tbl2020POS[[#This Row],[GS]]&gt;=GS_TO_QUALIFY,1,0),0)</f>
        <v>0</v>
      </c>
      <c r="AB749" s="279">
        <f>IF(tbl2020POS[[#This Row],[QUALP]]=1,IF(tbl2020POS[[#This Row],[G]]-tbl2020POS[[#This Row],[GS]]&gt;=RP_APP_TO_QUALIFY,1,0),0)</f>
        <v>0</v>
      </c>
      <c r="AC749" s="279" t="e">
        <f>IF(tbl2020POS[[#This Row],[C]]&gt;=GAMES_TO_QUALIFY,1,IF(tbl2020POS[[#This Row],[PRIMPOS]]="C",1,0))</f>
        <v>#REF!</v>
      </c>
      <c r="AD749" s="279" t="e">
        <f>IF(tbl2020POS[[#This Row],[1B]]&gt;=GAMES_TO_QUALIFY,1,IF(tbl2020POS[[#This Row],[PRIMPOS]]="1B",1,0))</f>
        <v>#REF!</v>
      </c>
      <c r="AE749" s="279" t="e">
        <f>IF(tbl2020POS[[#This Row],[2B]]&gt;=GAMES_TO_QUALIFY,1,IF(tbl2020POS[[#This Row],[PRIMPOS]]="2B",1,0))</f>
        <v>#REF!</v>
      </c>
      <c r="AF749" s="279" t="e">
        <f>IF(tbl2020POS[[#This Row],[3B]]&gt;=GAMES_TO_QUALIFY,1,IF(tbl2020POS[[#This Row],[PRIMPOS]]="3B",1,0))</f>
        <v>#REF!</v>
      </c>
      <c r="AG749" s="279" t="e">
        <f>IF(tbl2020POS[[#This Row],[SS]]&gt;=GAMES_TO_QUALIFY,1,IF(tbl2020POS[[#This Row],[PRIMPOS]]="SS",1,0))</f>
        <v>#REF!</v>
      </c>
      <c r="AH749" s="279" t="e">
        <f>IF(tbl2020POS[[#This Row],[LF]]&gt;=GAMES_TO_QUALIFY,1,0)</f>
        <v>#REF!</v>
      </c>
      <c r="AI749" s="279" t="e">
        <f>IF(tbl2020POS[[#This Row],[CF]]&gt;=GAMES_TO_QUALIFY,1,0)</f>
        <v>#REF!</v>
      </c>
      <c r="AJ749" s="279" t="e">
        <f>IF(tbl2020POS[[#This Row],[RF]]&gt;=GAMES_TO_QUALIFY,1,0)</f>
        <v>#REF!</v>
      </c>
      <c r="AK749" s="279" t="e">
        <f>IF(tbl2020POS[[#This Row],[OF]]&gt;=GAMES_TO_QUALIFY,1,IF(tbl2020POS[[#This Row],[PRIMPOS]]="OF",1,0))</f>
        <v>#REF!</v>
      </c>
      <c r="AL749" s="279" t="e">
        <f>IF(tbl2020POS[[#This Row],[DH]]&gt;=GAMES_TO_QUALIFY,1,IF(tbl2020POS[[#This Row],[PRIMPOS]]="DH",1,0))</f>
        <v>#REF!</v>
      </c>
      <c r="AM749" s="279" t="e" cm="1">
        <f t="array" aca="1" ref="AM7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9" s="280" t="str">
        <f>IFERROR(LEFT(tbl2020POS[[#This Row],[POSROUGH]],LEN(tbl2020POS[[#This Row],[POSROUGH]])-1),"")</f>
        <v/>
      </c>
      <c r="AP74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50" spans="1:42" x14ac:dyDescent="0.3">
      <c r="A750" s="277">
        <v>747</v>
      </c>
      <c r="B750" t="s">
        <v>21309</v>
      </c>
      <c r="C750" s="277">
        <v>28</v>
      </c>
      <c r="D750" s="278" t="s">
        <v>20567</v>
      </c>
      <c r="E750" s="277">
        <v>5</v>
      </c>
      <c r="F750" s="277">
        <v>5</v>
      </c>
      <c r="G750" s="277">
        <v>0</v>
      </c>
      <c r="H750" s="277">
        <v>0</v>
      </c>
      <c r="I750" s="277">
        <v>5</v>
      </c>
      <c r="J750" s="277">
        <v>5</v>
      </c>
      <c r="K750" s="277">
        <v>0</v>
      </c>
      <c r="L750" s="277">
        <v>0</v>
      </c>
      <c r="M750" s="277">
        <v>0</v>
      </c>
      <c r="N750" s="277">
        <v>0</v>
      </c>
      <c r="O750" s="277">
        <v>0</v>
      </c>
      <c r="P750" s="277">
        <v>0</v>
      </c>
      <c r="Q750" s="277">
        <v>0</v>
      </c>
      <c r="R750" s="277">
        <v>0</v>
      </c>
      <c r="S750" s="277">
        <v>0</v>
      </c>
      <c r="T750" s="277">
        <v>0</v>
      </c>
      <c r="U750" s="277">
        <v>0</v>
      </c>
      <c r="V750" s="277">
        <v>0</v>
      </c>
      <c r="W750" s="279" t="e">
        <f t="shared" si="11"/>
        <v>#REF!</v>
      </c>
      <c r="X750" s="279" t="s">
        <v>16378</v>
      </c>
      <c r="Y7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0" s="279">
        <f>IF(MAX(tbl2020POS[[#This Row],[P]:[PR]])=tbl2020POS[[#This Row],[P]],1,0)</f>
        <v>1</v>
      </c>
      <c r="AA750" s="279">
        <f>IF(tbl2020POS[[#This Row],[QUALP]]=1,IF(tbl2020POS[[#This Row],[GS]]&gt;=GS_TO_QUALIFY,1,0),0)</f>
        <v>0</v>
      </c>
      <c r="AB750" s="279">
        <f>IF(tbl2020POS[[#This Row],[QUALP]]=1,IF(tbl2020POS[[#This Row],[G]]-tbl2020POS[[#This Row],[GS]]&gt;=RP_APP_TO_QUALIFY,1,0),0)</f>
        <v>1</v>
      </c>
      <c r="AC750" s="279" t="e">
        <f>IF(tbl2020POS[[#This Row],[C]]&gt;=GAMES_TO_QUALIFY,1,IF(tbl2020POS[[#This Row],[PRIMPOS]]="C",1,0))</f>
        <v>#REF!</v>
      </c>
      <c r="AD750" s="279" t="e">
        <f>IF(tbl2020POS[[#This Row],[1B]]&gt;=GAMES_TO_QUALIFY,1,IF(tbl2020POS[[#This Row],[PRIMPOS]]="1B",1,0))</f>
        <v>#REF!</v>
      </c>
      <c r="AE750" s="279" t="e">
        <f>IF(tbl2020POS[[#This Row],[2B]]&gt;=GAMES_TO_QUALIFY,1,IF(tbl2020POS[[#This Row],[PRIMPOS]]="2B",1,0))</f>
        <v>#REF!</v>
      </c>
      <c r="AF750" s="279" t="e">
        <f>IF(tbl2020POS[[#This Row],[3B]]&gt;=GAMES_TO_QUALIFY,1,IF(tbl2020POS[[#This Row],[PRIMPOS]]="3B",1,0))</f>
        <v>#REF!</v>
      </c>
      <c r="AG750" s="279" t="e">
        <f>IF(tbl2020POS[[#This Row],[SS]]&gt;=GAMES_TO_QUALIFY,1,IF(tbl2020POS[[#This Row],[PRIMPOS]]="SS",1,0))</f>
        <v>#REF!</v>
      </c>
      <c r="AH750" s="279" t="e">
        <f>IF(tbl2020POS[[#This Row],[LF]]&gt;=GAMES_TO_QUALIFY,1,0)</f>
        <v>#REF!</v>
      </c>
      <c r="AI750" s="279" t="e">
        <f>IF(tbl2020POS[[#This Row],[CF]]&gt;=GAMES_TO_QUALIFY,1,0)</f>
        <v>#REF!</v>
      </c>
      <c r="AJ750" s="279" t="e">
        <f>IF(tbl2020POS[[#This Row],[RF]]&gt;=GAMES_TO_QUALIFY,1,0)</f>
        <v>#REF!</v>
      </c>
      <c r="AK750" s="279" t="e">
        <f>IF(tbl2020POS[[#This Row],[OF]]&gt;=GAMES_TO_QUALIFY,1,IF(tbl2020POS[[#This Row],[PRIMPOS]]="OF",1,0))</f>
        <v>#REF!</v>
      </c>
      <c r="AL750" s="279" t="e">
        <f>IF(tbl2020POS[[#This Row],[DH]]&gt;=GAMES_TO_QUALIFY,1,IF(tbl2020POS[[#This Row],[PRIMPOS]]="DH",1,0))</f>
        <v>#REF!</v>
      </c>
      <c r="AM750" s="279" t="str" cm="1">
        <f t="array" aca="1" ref="AM7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0" s="280" t="str">
        <f>IFERROR(LEFT(tbl2020POS[[#This Row],[POSROUGH]],LEN(tbl2020POS[[#This Row],[POSROUGH]])-1),"")</f>
        <v/>
      </c>
      <c r="AP75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1" spans="1:42" x14ac:dyDescent="0.3">
      <c r="A751" s="277">
        <v>748</v>
      </c>
      <c r="B751" t="s">
        <v>21310</v>
      </c>
      <c r="C751" s="277">
        <v>27</v>
      </c>
      <c r="D751" s="278" t="s">
        <v>1398</v>
      </c>
      <c r="E751" s="277">
        <v>2</v>
      </c>
      <c r="F751" s="277">
        <v>5</v>
      </c>
      <c r="G751" s="277">
        <v>0</v>
      </c>
      <c r="H751" s="277">
        <v>0</v>
      </c>
      <c r="I751" s="277">
        <v>5</v>
      </c>
      <c r="J751" s="277">
        <v>5</v>
      </c>
      <c r="K751" s="277">
        <v>0</v>
      </c>
      <c r="L751" s="277">
        <v>0</v>
      </c>
      <c r="M751" s="277">
        <v>0</v>
      </c>
      <c r="N751" s="277">
        <v>0</v>
      </c>
      <c r="O751" s="277">
        <v>0</v>
      </c>
      <c r="P751" s="277">
        <v>0</v>
      </c>
      <c r="Q751" s="277">
        <v>0</v>
      </c>
      <c r="R751" s="277">
        <v>0</v>
      </c>
      <c r="S751" s="277">
        <v>0</v>
      </c>
      <c r="T751" s="277">
        <v>0</v>
      </c>
      <c r="U751" s="277">
        <v>0</v>
      </c>
      <c r="V751" s="277">
        <v>0</v>
      </c>
      <c r="W751" s="279" t="e">
        <f t="shared" si="11"/>
        <v>#REF!</v>
      </c>
      <c r="X751" s="279" t="s">
        <v>21970</v>
      </c>
      <c r="Y7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1" s="279">
        <f>IF(MAX(tbl2020POS[[#This Row],[P]:[PR]])=tbl2020POS[[#This Row],[P]],1,0)</f>
        <v>1</v>
      </c>
      <c r="AA751" s="279">
        <f>IF(tbl2020POS[[#This Row],[QUALP]]=1,IF(tbl2020POS[[#This Row],[GS]]&gt;=GS_TO_QUALIFY,1,0),0)</f>
        <v>0</v>
      </c>
      <c r="AB751" s="279">
        <f>IF(tbl2020POS[[#This Row],[QUALP]]=1,IF(tbl2020POS[[#This Row],[G]]-tbl2020POS[[#This Row],[GS]]&gt;=RP_APP_TO_QUALIFY,1,0),0)</f>
        <v>1</v>
      </c>
      <c r="AC751" s="279" t="e">
        <f>IF(tbl2020POS[[#This Row],[C]]&gt;=GAMES_TO_QUALIFY,1,IF(tbl2020POS[[#This Row],[PRIMPOS]]="C",1,0))</f>
        <v>#REF!</v>
      </c>
      <c r="AD751" s="279" t="e">
        <f>IF(tbl2020POS[[#This Row],[1B]]&gt;=GAMES_TO_QUALIFY,1,IF(tbl2020POS[[#This Row],[PRIMPOS]]="1B",1,0))</f>
        <v>#REF!</v>
      </c>
      <c r="AE751" s="279" t="e">
        <f>IF(tbl2020POS[[#This Row],[2B]]&gt;=GAMES_TO_QUALIFY,1,IF(tbl2020POS[[#This Row],[PRIMPOS]]="2B",1,0))</f>
        <v>#REF!</v>
      </c>
      <c r="AF751" s="279" t="e">
        <f>IF(tbl2020POS[[#This Row],[3B]]&gt;=GAMES_TO_QUALIFY,1,IF(tbl2020POS[[#This Row],[PRIMPOS]]="3B",1,0))</f>
        <v>#REF!</v>
      </c>
      <c r="AG751" s="279" t="e">
        <f>IF(tbl2020POS[[#This Row],[SS]]&gt;=GAMES_TO_QUALIFY,1,IF(tbl2020POS[[#This Row],[PRIMPOS]]="SS",1,0))</f>
        <v>#REF!</v>
      </c>
      <c r="AH751" s="279" t="e">
        <f>IF(tbl2020POS[[#This Row],[LF]]&gt;=GAMES_TO_QUALIFY,1,0)</f>
        <v>#REF!</v>
      </c>
      <c r="AI751" s="279" t="e">
        <f>IF(tbl2020POS[[#This Row],[CF]]&gt;=GAMES_TO_QUALIFY,1,0)</f>
        <v>#REF!</v>
      </c>
      <c r="AJ751" s="279" t="e">
        <f>IF(tbl2020POS[[#This Row],[RF]]&gt;=GAMES_TO_QUALIFY,1,0)</f>
        <v>#REF!</v>
      </c>
      <c r="AK751" s="279" t="e">
        <f>IF(tbl2020POS[[#This Row],[OF]]&gt;=GAMES_TO_QUALIFY,1,IF(tbl2020POS[[#This Row],[PRIMPOS]]="OF",1,0))</f>
        <v>#REF!</v>
      </c>
      <c r="AL751" s="279" t="e">
        <f>IF(tbl2020POS[[#This Row],[DH]]&gt;=GAMES_TO_QUALIFY,1,IF(tbl2020POS[[#This Row],[PRIMPOS]]="DH",1,0))</f>
        <v>#REF!</v>
      </c>
      <c r="AM751" s="279" t="str" cm="1">
        <f t="array" aca="1" ref="AM7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1" s="280" t="str">
        <f>IFERROR(LEFT(tbl2020POS[[#This Row],[POSROUGH]],LEN(tbl2020POS[[#This Row],[POSROUGH]])-1),"")</f>
        <v/>
      </c>
      <c r="AP75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2" spans="1:42" x14ac:dyDescent="0.3">
      <c r="A752" s="277">
        <v>749</v>
      </c>
      <c r="B752" t="s">
        <v>21311</v>
      </c>
      <c r="C752" s="277">
        <v>26</v>
      </c>
      <c r="D752" s="278" t="s">
        <v>1376</v>
      </c>
      <c r="E752" s="277">
        <v>5</v>
      </c>
      <c r="F752" s="277">
        <v>11</v>
      </c>
      <c r="G752" s="277">
        <v>11</v>
      </c>
      <c r="H752" s="277">
        <v>0</v>
      </c>
      <c r="I752" s="277">
        <v>11</v>
      </c>
      <c r="J752" s="277">
        <v>11</v>
      </c>
      <c r="K752" s="277">
        <v>0</v>
      </c>
      <c r="L752" s="277">
        <v>0</v>
      </c>
      <c r="M752" s="277">
        <v>0</v>
      </c>
      <c r="N752" s="277">
        <v>0</v>
      </c>
      <c r="O752" s="277">
        <v>0</v>
      </c>
      <c r="P752" s="277">
        <v>0</v>
      </c>
      <c r="Q752" s="277">
        <v>0</v>
      </c>
      <c r="R752" s="277">
        <v>0</v>
      </c>
      <c r="S752" s="277">
        <v>0</v>
      </c>
      <c r="T752" s="277">
        <v>0</v>
      </c>
      <c r="U752" s="277">
        <v>0</v>
      </c>
      <c r="V752" s="277">
        <v>0</v>
      </c>
      <c r="W752" s="279" t="e">
        <f t="shared" si="11"/>
        <v>#REF!</v>
      </c>
      <c r="X752" s="279" t="s">
        <v>8244</v>
      </c>
      <c r="Y7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2" s="279">
        <f>IF(MAX(tbl2020POS[[#This Row],[P]:[PR]])=tbl2020POS[[#This Row],[P]],1,0)</f>
        <v>1</v>
      </c>
      <c r="AA752" s="279">
        <f>IF(tbl2020POS[[#This Row],[QUALP]]=1,IF(tbl2020POS[[#This Row],[GS]]&gt;=GS_TO_QUALIFY,1,0),0)</f>
        <v>1</v>
      </c>
      <c r="AB752" s="279">
        <f>IF(tbl2020POS[[#This Row],[QUALP]]=1,IF(tbl2020POS[[#This Row],[G]]-tbl2020POS[[#This Row],[GS]]&gt;=RP_APP_TO_QUALIFY,1,0),0)</f>
        <v>0</v>
      </c>
      <c r="AC752" s="279" t="e">
        <f>IF(tbl2020POS[[#This Row],[C]]&gt;=GAMES_TO_QUALIFY,1,IF(tbl2020POS[[#This Row],[PRIMPOS]]="C",1,0))</f>
        <v>#REF!</v>
      </c>
      <c r="AD752" s="279" t="e">
        <f>IF(tbl2020POS[[#This Row],[1B]]&gt;=GAMES_TO_QUALIFY,1,IF(tbl2020POS[[#This Row],[PRIMPOS]]="1B",1,0))</f>
        <v>#REF!</v>
      </c>
      <c r="AE752" s="279" t="e">
        <f>IF(tbl2020POS[[#This Row],[2B]]&gt;=GAMES_TO_QUALIFY,1,IF(tbl2020POS[[#This Row],[PRIMPOS]]="2B",1,0))</f>
        <v>#REF!</v>
      </c>
      <c r="AF752" s="279" t="e">
        <f>IF(tbl2020POS[[#This Row],[3B]]&gt;=GAMES_TO_QUALIFY,1,IF(tbl2020POS[[#This Row],[PRIMPOS]]="3B",1,0))</f>
        <v>#REF!</v>
      </c>
      <c r="AG752" s="279" t="e">
        <f>IF(tbl2020POS[[#This Row],[SS]]&gt;=GAMES_TO_QUALIFY,1,IF(tbl2020POS[[#This Row],[PRIMPOS]]="SS",1,0))</f>
        <v>#REF!</v>
      </c>
      <c r="AH752" s="279" t="e">
        <f>IF(tbl2020POS[[#This Row],[LF]]&gt;=GAMES_TO_QUALIFY,1,0)</f>
        <v>#REF!</v>
      </c>
      <c r="AI752" s="279" t="e">
        <f>IF(tbl2020POS[[#This Row],[CF]]&gt;=GAMES_TO_QUALIFY,1,0)</f>
        <v>#REF!</v>
      </c>
      <c r="AJ752" s="279" t="e">
        <f>IF(tbl2020POS[[#This Row],[RF]]&gt;=GAMES_TO_QUALIFY,1,0)</f>
        <v>#REF!</v>
      </c>
      <c r="AK752" s="279" t="e">
        <f>IF(tbl2020POS[[#This Row],[OF]]&gt;=GAMES_TO_QUALIFY,1,IF(tbl2020POS[[#This Row],[PRIMPOS]]="OF",1,0))</f>
        <v>#REF!</v>
      </c>
      <c r="AL752" s="279" t="e">
        <f>IF(tbl2020POS[[#This Row],[DH]]&gt;=GAMES_TO_QUALIFY,1,IF(tbl2020POS[[#This Row],[PRIMPOS]]="DH",1,0))</f>
        <v>#REF!</v>
      </c>
      <c r="AM752" s="279" t="str" cm="1">
        <f t="array" aca="1" ref="AM7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2" s="280" t="str">
        <f>IFERROR(LEFT(tbl2020POS[[#This Row],[POSROUGH]],LEN(tbl2020POS[[#This Row],[POSROUGH]])-1),"")</f>
        <v/>
      </c>
      <c r="AP75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53" spans="1:42" x14ac:dyDescent="0.3">
      <c r="A753" s="277">
        <v>750</v>
      </c>
      <c r="B753" t="s">
        <v>21312</v>
      </c>
      <c r="C753" s="277">
        <v>33</v>
      </c>
      <c r="D753" s="278" t="s">
        <v>1398</v>
      </c>
      <c r="E753" s="277">
        <v>12</v>
      </c>
      <c r="F753" s="277">
        <v>57</v>
      </c>
      <c r="G753" s="277">
        <v>52</v>
      </c>
      <c r="H753" s="277">
        <v>57</v>
      </c>
      <c r="I753" s="277">
        <v>39</v>
      </c>
      <c r="J753" s="277">
        <v>0</v>
      </c>
      <c r="K753" s="277">
        <v>0</v>
      </c>
      <c r="L753" s="277">
        <v>0</v>
      </c>
      <c r="M753" s="277">
        <v>0</v>
      </c>
      <c r="N753" s="277">
        <v>0</v>
      </c>
      <c r="O753" s="277">
        <v>0</v>
      </c>
      <c r="P753" s="277">
        <v>39</v>
      </c>
      <c r="Q753" s="277">
        <v>0</v>
      </c>
      <c r="R753" s="277">
        <v>0</v>
      </c>
      <c r="S753" s="277">
        <v>39</v>
      </c>
      <c r="T753" s="277">
        <v>16</v>
      </c>
      <c r="U753" s="277">
        <v>4</v>
      </c>
      <c r="V753" s="277">
        <v>0</v>
      </c>
      <c r="W753" s="279" t="e">
        <f t="shared" si="11"/>
        <v>#REF!</v>
      </c>
      <c r="X753" s="279" t="s">
        <v>2602</v>
      </c>
      <c r="Y7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53" s="279">
        <f>IF(MAX(tbl2020POS[[#This Row],[P]:[PR]])=tbl2020POS[[#This Row],[P]],1,0)</f>
        <v>0</v>
      </c>
      <c r="AA753" s="279">
        <f>IF(tbl2020POS[[#This Row],[QUALP]]=1,IF(tbl2020POS[[#This Row],[GS]]&gt;=GS_TO_QUALIFY,1,0),0)</f>
        <v>0</v>
      </c>
      <c r="AB753" s="279">
        <f>IF(tbl2020POS[[#This Row],[QUALP]]=1,IF(tbl2020POS[[#This Row],[G]]-tbl2020POS[[#This Row],[GS]]&gt;=RP_APP_TO_QUALIFY,1,0),0)</f>
        <v>0</v>
      </c>
      <c r="AC753" s="279" t="e">
        <f>IF(tbl2020POS[[#This Row],[C]]&gt;=GAMES_TO_QUALIFY,1,IF(tbl2020POS[[#This Row],[PRIMPOS]]="C",1,0))</f>
        <v>#REF!</v>
      </c>
      <c r="AD753" s="279" t="e">
        <f>IF(tbl2020POS[[#This Row],[1B]]&gt;=GAMES_TO_QUALIFY,1,IF(tbl2020POS[[#This Row],[PRIMPOS]]="1B",1,0))</f>
        <v>#REF!</v>
      </c>
      <c r="AE753" s="279" t="e">
        <f>IF(tbl2020POS[[#This Row],[2B]]&gt;=GAMES_TO_QUALIFY,1,IF(tbl2020POS[[#This Row],[PRIMPOS]]="2B",1,0))</f>
        <v>#REF!</v>
      </c>
      <c r="AF753" s="279" t="e">
        <f>IF(tbl2020POS[[#This Row],[3B]]&gt;=GAMES_TO_QUALIFY,1,IF(tbl2020POS[[#This Row],[PRIMPOS]]="3B",1,0))</f>
        <v>#REF!</v>
      </c>
      <c r="AG753" s="279" t="e">
        <f>IF(tbl2020POS[[#This Row],[SS]]&gt;=GAMES_TO_QUALIFY,1,IF(tbl2020POS[[#This Row],[PRIMPOS]]="SS",1,0))</f>
        <v>#REF!</v>
      </c>
      <c r="AH753" s="279" t="e">
        <f>IF(tbl2020POS[[#This Row],[LF]]&gt;=GAMES_TO_QUALIFY,1,0)</f>
        <v>#REF!</v>
      </c>
      <c r="AI753" s="279" t="e">
        <f>IF(tbl2020POS[[#This Row],[CF]]&gt;=GAMES_TO_QUALIFY,1,0)</f>
        <v>#REF!</v>
      </c>
      <c r="AJ753" s="279" t="e">
        <f>IF(tbl2020POS[[#This Row],[RF]]&gt;=GAMES_TO_QUALIFY,1,0)</f>
        <v>#REF!</v>
      </c>
      <c r="AK753" s="279" t="e">
        <f>IF(tbl2020POS[[#This Row],[OF]]&gt;=GAMES_TO_QUALIFY,1,IF(tbl2020POS[[#This Row],[PRIMPOS]]="OF",1,0))</f>
        <v>#REF!</v>
      </c>
      <c r="AL753" s="279" t="e">
        <f>IF(tbl2020POS[[#This Row],[DH]]&gt;=GAMES_TO_QUALIFY,1,IF(tbl2020POS[[#This Row],[PRIMPOS]]="DH",1,0))</f>
        <v>#REF!</v>
      </c>
      <c r="AM753" s="279" t="e" cm="1">
        <f t="array" aca="1" ref="AM7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3" s="280" t="str">
        <f>IFERROR(LEFT(tbl2020POS[[#This Row],[POSROUGH]],LEN(tbl2020POS[[#This Row],[POSROUGH]])-1),"")</f>
        <v/>
      </c>
      <c r="AP75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54" spans="1:42" x14ac:dyDescent="0.3">
      <c r="A754" s="277">
        <v>751</v>
      </c>
      <c r="B754" t="s">
        <v>21313</v>
      </c>
      <c r="C754" s="277">
        <v>31</v>
      </c>
      <c r="D754" s="278" t="s">
        <v>1386</v>
      </c>
      <c r="E754" s="277">
        <v>8</v>
      </c>
      <c r="F754" s="277">
        <v>23</v>
      </c>
      <c r="G754" s="277">
        <v>0</v>
      </c>
      <c r="H754" s="277">
        <v>0</v>
      </c>
      <c r="I754" s="277">
        <v>23</v>
      </c>
      <c r="J754" s="277">
        <v>23</v>
      </c>
      <c r="K754" s="277">
        <v>0</v>
      </c>
      <c r="L754" s="277">
        <v>0</v>
      </c>
      <c r="M754" s="277">
        <v>0</v>
      </c>
      <c r="N754" s="277">
        <v>0</v>
      </c>
      <c r="O754" s="277">
        <v>0</v>
      </c>
      <c r="P754" s="277">
        <v>0</v>
      </c>
      <c r="Q754" s="277">
        <v>0</v>
      </c>
      <c r="R754" s="277">
        <v>0</v>
      </c>
      <c r="S754" s="277">
        <v>0</v>
      </c>
      <c r="T754" s="277">
        <v>0</v>
      </c>
      <c r="U754" s="277">
        <v>0</v>
      </c>
      <c r="V754" s="277">
        <v>0</v>
      </c>
      <c r="W754" s="279" t="e">
        <f t="shared" si="11"/>
        <v>#REF!</v>
      </c>
      <c r="X754" s="279" t="s">
        <v>16380</v>
      </c>
      <c r="Y7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4" s="279">
        <f>IF(MAX(tbl2020POS[[#This Row],[P]:[PR]])=tbl2020POS[[#This Row],[P]],1,0)</f>
        <v>1</v>
      </c>
      <c r="AA754" s="279">
        <f>IF(tbl2020POS[[#This Row],[QUALP]]=1,IF(tbl2020POS[[#This Row],[GS]]&gt;=GS_TO_QUALIFY,1,0),0)</f>
        <v>0</v>
      </c>
      <c r="AB754" s="279">
        <f>IF(tbl2020POS[[#This Row],[QUALP]]=1,IF(tbl2020POS[[#This Row],[G]]-tbl2020POS[[#This Row],[GS]]&gt;=RP_APP_TO_QUALIFY,1,0),0)</f>
        <v>1</v>
      </c>
      <c r="AC754" s="279" t="e">
        <f>IF(tbl2020POS[[#This Row],[C]]&gt;=GAMES_TO_QUALIFY,1,IF(tbl2020POS[[#This Row],[PRIMPOS]]="C",1,0))</f>
        <v>#REF!</v>
      </c>
      <c r="AD754" s="279" t="e">
        <f>IF(tbl2020POS[[#This Row],[1B]]&gt;=GAMES_TO_QUALIFY,1,IF(tbl2020POS[[#This Row],[PRIMPOS]]="1B",1,0))</f>
        <v>#REF!</v>
      </c>
      <c r="AE754" s="279" t="e">
        <f>IF(tbl2020POS[[#This Row],[2B]]&gt;=GAMES_TO_QUALIFY,1,IF(tbl2020POS[[#This Row],[PRIMPOS]]="2B",1,0))</f>
        <v>#REF!</v>
      </c>
      <c r="AF754" s="279" t="e">
        <f>IF(tbl2020POS[[#This Row],[3B]]&gt;=GAMES_TO_QUALIFY,1,IF(tbl2020POS[[#This Row],[PRIMPOS]]="3B",1,0))</f>
        <v>#REF!</v>
      </c>
      <c r="AG754" s="279" t="e">
        <f>IF(tbl2020POS[[#This Row],[SS]]&gt;=GAMES_TO_QUALIFY,1,IF(tbl2020POS[[#This Row],[PRIMPOS]]="SS",1,0))</f>
        <v>#REF!</v>
      </c>
      <c r="AH754" s="279" t="e">
        <f>IF(tbl2020POS[[#This Row],[LF]]&gt;=GAMES_TO_QUALIFY,1,0)</f>
        <v>#REF!</v>
      </c>
      <c r="AI754" s="279" t="e">
        <f>IF(tbl2020POS[[#This Row],[CF]]&gt;=GAMES_TO_QUALIFY,1,0)</f>
        <v>#REF!</v>
      </c>
      <c r="AJ754" s="279" t="e">
        <f>IF(tbl2020POS[[#This Row],[RF]]&gt;=GAMES_TO_QUALIFY,1,0)</f>
        <v>#REF!</v>
      </c>
      <c r="AK754" s="279" t="e">
        <f>IF(tbl2020POS[[#This Row],[OF]]&gt;=GAMES_TO_QUALIFY,1,IF(tbl2020POS[[#This Row],[PRIMPOS]]="OF",1,0))</f>
        <v>#REF!</v>
      </c>
      <c r="AL754" s="279" t="e">
        <f>IF(tbl2020POS[[#This Row],[DH]]&gt;=GAMES_TO_QUALIFY,1,IF(tbl2020POS[[#This Row],[PRIMPOS]]="DH",1,0))</f>
        <v>#REF!</v>
      </c>
      <c r="AM754" s="279" t="str" cm="1">
        <f t="array" aca="1" ref="AM7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4" s="280" t="str">
        <f>IFERROR(LEFT(tbl2020POS[[#This Row],[POSROUGH]],LEN(tbl2020POS[[#This Row],[POSROUGH]])-1),"")</f>
        <v/>
      </c>
      <c r="AP75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5" spans="1:42" x14ac:dyDescent="0.3">
      <c r="A755" s="277">
        <v>752</v>
      </c>
      <c r="B755" t="s">
        <v>21314</v>
      </c>
      <c r="C755" s="277">
        <v>33</v>
      </c>
      <c r="D755" s="278" t="s">
        <v>1379</v>
      </c>
      <c r="E755" s="277">
        <v>11</v>
      </c>
      <c r="F755" s="277">
        <v>24</v>
      </c>
      <c r="G755" s="277">
        <v>0</v>
      </c>
      <c r="H755" s="277">
        <v>0</v>
      </c>
      <c r="I755" s="277">
        <v>24</v>
      </c>
      <c r="J755" s="277">
        <v>24</v>
      </c>
      <c r="K755" s="277">
        <v>0</v>
      </c>
      <c r="L755" s="277">
        <v>0</v>
      </c>
      <c r="M755" s="277">
        <v>0</v>
      </c>
      <c r="N755" s="277">
        <v>0</v>
      </c>
      <c r="O755" s="277">
        <v>0</v>
      </c>
      <c r="P755" s="277">
        <v>0</v>
      </c>
      <c r="Q755" s="277">
        <v>0</v>
      </c>
      <c r="R755" s="277">
        <v>0</v>
      </c>
      <c r="S755" s="277">
        <v>0</v>
      </c>
      <c r="T755" s="277">
        <v>0</v>
      </c>
      <c r="U755" s="277">
        <v>0</v>
      </c>
      <c r="V755" s="277">
        <v>0</v>
      </c>
      <c r="W755" s="279" t="e">
        <f t="shared" si="11"/>
        <v>#REF!</v>
      </c>
      <c r="X755" s="279" t="s">
        <v>2610</v>
      </c>
      <c r="Y7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5" s="279">
        <f>IF(MAX(tbl2020POS[[#This Row],[P]:[PR]])=tbl2020POS[[#This Row],[P]],1,0)</f>
        <v>1</v>
      </c>
      <c r="AA755" s="279">
        <f>IF(tbl2020POS[[#This Row],[QUALP]]=1,IF(tbl2020POS[[#This Row],[GS]]&gt;=GS_TO_QUALIFY,1,0),0)</f>
        <v>0</v>
      </c>
      <c r="AB755" s="279">
        <f>IF(tbl2020POS[[#This Row],[QUALP]]=1,IF(tbl2020POS[[#This Row],[G]]-tbl2020POS[[#This Row],[GS]]&gt;=RP_APP_TO_QUALIFY,1,0),0)</f>
        <v>1</v>
      </c>
      <c r="AC755" s="279" t="e">
        <f>IF(tbl2020POS[[#This Row],[C]]&gt;=GAMES_TO_QUALIFY,1,IF(tbl2020POS[[#This Row],[PRIMPOS]]="C",1,0))</f>
        <v>#REF!</v>
      </c>
      <c r="AD755" s="279" t="e">
        <f>IF(tbl2020POS[[#This Row],[1B]]&gt;=GAMES_TO_QUALIFY,1,IF(tbl2020POS[[#This Row],[PRIMPOS]]="1B",1,0))</f>
        <v>#REF!</v>
      </c>
      <c r="AE755" s="279" t="e">
        <f>IF(tbl2020POS[[#This Row],[2B]]&gt;=GAMES_TO_QUALIFY,1,IF(tbl2020POS[[#This Row],[PRIMPOS]]="2B",1,0))</f>
        <v>#REF!</v>
      </c>
      <c r="AF755" s="279" t="e">
        <f>IF(tbl2020POS[[#This Row],[3B]]&gt;=GAMES_TO_QUALIFY,1,IF(tbl2020POS[[#This Row],[PRIMPOS]]="3B",1,0))</f>
        <v>#REF!</v>
      </c>
      <c r="AG755" s="279" t="e">
        <f>IF(tbl2020POS[[#This Row],[SS]]&gt;=GAMES_TO_QUALIFY,1,IF(tbl2020POS[[#This Row],[PRIMPOS]]="SS",1,0))</f>
        <v>#REF!</v>
      </c>
      <c r="AH755" s="279" t="e">
        <f>IF(tbl2020POS[[#This Row],[LF]]&gt;=GAMES_TO_QUALIFY,1,0)</f>
        <v>#REF!</v>
      </c>
      <c r="AI755" s="279" t="e">
        <f>IF(tbl2020POS[[#This Row],[CF]]&gt;=GAMES_TO_QUALIFY,1,0)</f>
        <v>#REF!</v>
      </c>
      <c r="AJ755" s="279" t="e">
        <f>IF(tbl2020POS[[#This Row],[RF]]&gt;=GAMES_TO_QUALIFY,1,0)</f>
        <v>#REF!</v>
      </c>
      <c r="AK755" s="279" t="e">
        <f>IF(tbl2020POS[[#This Row],[OF]]&gt;=GAMES_TO_QUALIFY,1,IF(tbl2020POS[[#This Row],[PRIMPOS]]="OF",1,0))</f>
        <v>#REF!</v>
      </c>
      <c r="AL755" s="279" t="e">
        <f>IF(tbl2020POS[[#This Row],[DH]]&gt;=GAMES_TO_QUALIFY,1,IF(tbl2020POS[[#This Row],[PRIMPOS]]="DH",1,0))</f>
        <v>#REF!</v>
      </c>
      <c r="AM755" s="279" t="str" cm="1">
        <f t="array" aca="1" ref="AM7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5" s="280" t="str">
        <f>IFERROR(LEFT(tbl2020POS[[#This Row],[POSROUGH]],LEN(tbl2020POS[[#This Row],[POSROUGH]])-1),"")</f>
        <v/>
      </c>
      <c r="AP75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6" spans="1:42" x14ac:dyDescent="0.3">
      <c r="A756" s="277">
        <v>753</v>
      </c>
      <c r="B756" t="s">
        <v>21315</v>
      </c>
      <c r="C756" s="277">
        <v>28</v>
      </c>
      <c r="D756" s="278" t="s">
        <v>20628</v>
      </c>
      <c r="E756" s="277">
        <v>3</v>
      </c>
      <c r="F756" s="277">
        <v>9</v>
      </c>
      <c r="G756" s="277">
        <v>0</v>
      </c>
      <c r="H756" s="277">
        <v>0</v>
      </c>
      <c r="I756" s="277">
        <v>9</v>
      </c>
      <c r="J756" s="277">
        <v>9</v>
      </c>
      <c r="K756" s="277">
        <v>0</v>
      </c>
      <c r="L756" s="277">
        <v>0</v>
      </c>
      <c r="M756" s="277">
        <v>0</v>
      </c>
      <c r="N756" s="277">
        <v>0</v>
      </c>
      <c r="O756" s="277">
        <v>0</v>
      </c>
      <c r="P756" s="277">
        <v>0</v>
      </c>
      <c r="Q756" s="277">
        <v>0</v>
      </c>
      <c r="R756" s="277">
        <v>0</v>
      </c>
      <c r="S756" s="277">
        <v>0</v>
      </c>
      <c r="T756" s="277">
        <v>0</v>
      </c>
      <c r="U756" s="277">
        <v>0</v>
      </c>
      <c r="V756" s="277">
        <v>0</v>
      </c>
      <c r="W756" s="279" t="e">
        <f t="shared" si="11"/>
        <v>#REF!</v>
      </c>
      <c r="X756" s="279" t="s">
        <v>21971</v>
      </c>
      <c r="Y7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6" s="279">
        <f>IF(MAX(tbl2020POS[[#This Row],[P]:[PR]])=tbl2020POS[[#This Row],[P]],1,0)</f>
        <v>1</v>
      </c>
      <c r="AA756" s="279">
        <f>IF(tbl2020POS[[#This Row],[QUALP]]=1,IF(tbl2020POS[[#This Row],[GS]]&gt;=GS_TO_QUALIFY,1,0),0)</f>
        <v>0</v>
      </c>
      <c r="AB756" s="279">
        <f>IF(tbl2020POS[[#This Row],[QUALP]]=1,IF(tbl2020POS[[#This Row],[G]]-tbl2020POS[[#This Row],[GS]]&gt;=RP_APP_TO_QUALIFY,1,0),0)</f>
        <v>1</v>
      </c>
      <c r="AC756" s="279" t="e">
        <f>IF(tbl2020POS[[#This Row],[C]]&gt;=GAMES_TO_QUALIFY,1,IF(tbl2020POS[[#This Row],[PRIMPOS]]="C",1,0))</f>
        <v>#REF!</v>
      </c>
      <c r="AD756" s="279" t="e">
        <f>IF(tbl2020POS[[#This Row],[1B]]&gt;=GAMES_TO_QUALIFY,1,IF(tbl2020POS[[#This Row],[PRIMPOS]]="1B",1,0))</f>
        <v>#REF!</v>
      </c>
      <c r="AE756" s="279" t="e">
        <f>IF(tbl2020POS[[#This Row],[2B]]&gt;=GAMES_TO_QUALIFY,1,IF(tbl2020POS[[#This Row],[PRIMPOS]]="2B",1,0))</f>
        <v>#REF!</v>
      </c>
      <c r="AF756" s="279" t="e">
        <f>IF(tbl2020POS[[#This Row],[3B]]&gt;=GAMES_TO_QUALIFY,1,IF(tbl2020POS[[#This Row],[PRIMPOS]]="3B",1,0))</f>
        <v>#REF!</v>
      </c>
      <c r="AG756" s="279" t="e">
        <f>IF(tbl2020POS[[#This Row],[SS]]&gt;=GAMES_TO_QUALIFY,1,IF(tbl2020POS[[#This Row],[PRIMPOS]]="SS",1,0))</f>
        <v>#REF!</v>
      </c>
      <c r="AH756" s="279" t="e">
        <f>IF(tbl2020POS[[#This Row],[LF]]&gt;=GAMES_TO_QUALIFY,1,0)</f>
        <v>#REF!</v>
      </c>
      <c r="AI756" s="279" t="e">
        <f>IF(tbl2020POS[[#This Row],[CF]]&gt;=GAMES_TO_QUALIFY,1,0)</f>
        <v>#REF!</v>
      </c>
      <c r="AJ756" s="279" t="e">
        <f>IF(tbl2020POS[[#This Row],[RF]]&gt;=GAMES_TO_QUALIFY,1,0)</f>
        <v>#REF!</v>
      </c>
      <c r="AK756" s="279" t="e">
        <f>IF(tbl2020POS[[#This Row],[OF]]&gt;=GAMES_TO_QUALIFY,1,IF(tbl2020POS[[#This Row],[PRIMPOS]]="OF",1,0))</f>
        <v>#REF!</v>
      </c>
      <c r="AL756" s="279" t="e">
        <f>IF(tbl2020POS[[#This Row],[DH]]&gt;=GAMES_TO_QUALIFY,1,IF(tbl2020POS[[#This Row],[PRIMPOS]]="DH",1,0))</f>
        <v>#REF!</v>
      </c>
      <c r="AM756" s="279" t="str" cm="1">
        <f t="array" aca="1" ref="AM7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6" s="280" t="str">
        <f>IFERROR(LEFT(tbl2020POS[[#This Row],[POSROUGH]],LEN(tbl2020POS[[#This Row],[POSROUGH]])-1),"")</f>
        <v/>
      </c>
      <c r="AP75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7" spans="1:42" x14ac:dyDescent="0.3">
      <c r="A757" s="277">
        <v>754</v>
      </c>
      <c r="B757" t="s">
        <v>21316</v>
      </c>
      <c r="C757" s="277">
        <v>25</v>
      </c>
      <c r="D757" s="278" t="s">
        <v>1426</v>
      </c>
      <c r="E757" s="277">
        <v>3</v>
      </c>
      <c r="F757" s="277">
        <v>19</v>
      </c>
      <c r="G757" s="277">
        <v>12</v>
      </c>
      <c r="H757" s="277">
        <v>19</v>
      </c>
      <c r="I757" s="277">
        <v>18</v>
      </c>
      <c r="J757" s="277">
        <v>0</v>
      </c>
      <c r="K757" s="277">
        <v>18</v>
      </c>
      <c r="L757" s="277">
        <v>0</v>
      </c>
      <c r="M757" s="277">
        <v>0</v>
      </c>
      <c r="N757" s="277">
        <v>0</v>
      </c>
      <c r="O757" s="277">
        <v>0</v>
      </c>
      <c r="P757" s="277">
        <v>0</v>
      </c>
      <c r="Q757" s="277">
        <v>0</v>
      </c>
      <c r="R757" s="277">
        <v>0</v>
      </c>
      <c r="S757" s="277">
        <v>0</v>
      </c>
      <c r="T757" s="277">
        <v>0</v>
      </c>
      <c r="U757" s="277">
        <v>1</v>
      </c>
      <c r="V757" s="277">
        <v>0</v>
      </c>
      <c r="W757" s="279" t="e">
        <f t="shared" si="11"/>
        <v>#REF!</v>
      </c>
      <c r="X757" s="279" t="s">
        <v>16384</v>
      </c>
      <c r="Y7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57" s="279">
        <f>IF(MAX(tbl2020POS[[#This Row],[P]:[PR]])=tbl2020POS[[#This Row],[P]],1,0)</f>
        <v>0</v>
      </c>
      <c r="AA757" s="279">
        <f>IF(tbl2020POS[[#This Row],[QUALP]]=1,IF(tbl2020POS[[#This Row],[GS]]&gt;=GS_TO_QUALIFY,1,0),0)</f>
        <v>0</v>
      </c>
      <c r="AB757" s="279">
        <f>IF(tbl2020POS[[#This Row],[QUALP]]=1,IF(tbl2020POS[[#This Row],[G]]-tbl2020POS[[#This Row],[GS]]&gt;=RP_APP_TO_QUALIFY,1,0),0)</f>
        <v>0</v>
      </c>
      <c r="AC757" s="279" t="e">
        <f>IF(tbl2020POS[[#This Row],[C]]&gt;=GAMES_TO_QUALIFY,1,IF(tbl2020POS[[#This Row],[PRIMPOS]]="C",1,0))</f>
        <v>#REF!</v>
      </c>
      <c r="AD757" s="279" t="e">
        <f>IF(tbl2020POS[[#This Row],[1B]]&gt;=GAMES_TO_QUALIFY,1,IF(tbl2020POS[[#This Row],[PRIMPOS]]="1B",1,0))</f>
        <v>#REF!</v>
      </c>
      <c r="AE757" s="279" t="e">
        <f>IF(tbl2020POS[[#This Row],[2B]]&gt;=GAMES_TO_QUALIFY,1,IF(tbl2020POS[[#This Row],[PRIMPOS]]="2B",1,0))</f>
        <v>#REF!</v>
      </c>
      <c r="AF757" s="279" t="e">
        <f>IF(tbl2020POS[[#This Row],[3B]]&gt;=GAMES_TO_QUALIFY,1,IF(tbl2020POS[[#This Row],[PRIMPOS]]="3B",1,0))</f>
        <v>#REF!</v>
      </c>
      <c r="AG757" s="279" t="e">
        <f>IF(tbl2020POS[[#This Row],[SS]]&gt;=GAMES_TO_QUALIFY,1,IF(tbl2020POS[[#This Row],[PRIMPOS]]="SS",1,0))</f>
        <v>#REF!</v>
      </c>
      <c r="AH757" s="279" t="e">
        <f>IF(tbl2020POS[[#This Row],[LF]]&gt;=GAMES_TO_QUALIFY,1,0)</f>
        <v>#REF!</v>
      </c>
      <c r="AI757" s="279" t="e">
        <f>IF(tbl2020POS[[#This Row],[CF]]&gt;=GAMES_TO_QUALIFY,1,0)</f>
        <v>#REF!</v>
      </c>
      <c r="AJ757" s="279" t="e">
        <f>IF(tbl2020POS[[#This Row],[RF]]&gt;=GAMES_TO_QUALIFY,1,0)</f>
        <v>#REF!</v>
      </c>
      <c r="AK757" s="279" t="e">
        <f>IF(tbl2020POS[[#This Row],[OF]]&gt;=GAMES_TO_QUALIFY,1,IF(tbl2020POS[[#This Row],[PRIMPOS]]="OF",1,0))</f>
        <v>#REF!</v>
      </c>
      <c r="AL757" s="279" t="e">
        <f>IF(tbl2020POS[[#This Row],[DH]]&gt;=GAMES_TO_QUALIFY,1,IF(tbl2020POS[[#This Row],[PRIMPOS]]="DH",1,0))</f>
        <v>#REF!</v>
      </c>
      <c r="AM757" s="279" t="e" cm="1">
        <f t="array" aca="1" ref="AM7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7" s="280" t="str">
        <f>IFERROR(LEFT(tbl2020POS[[#This Row],[POSROUGH]],LEN(tbl2020POS[[#This Row],[POSROUGH]])-1),"")</f>
        <v/>
      </c>
      <c r="AP75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58" spans="1:42" x14ac:dyDescent="0.3">
      <c r="A758" s="277">
        <v>755</v>
      </c>
      <c r="B758" t="s">
        <v>21317</v>
      </c>
      <c r="C758" s="277">
        <v>25</v>
      </c>
      <c r="D758" s="278" t="s">
        <v>1405</v>
      </c>
      <c r="E758" s="277">
        <v>2</v>
      </c>
      <c r="F758" s="277">
        <v>1</v>
      </c>
      <c r="G758" s="277">
        <v>0</v>
      </c>
      <c r="H758" s="277">
        <v>0</v>
      </c>
      <c r="I758" s="277">
        <v>1</v>
      </c>
      <c r="J758" s="277">
        <v>1</v>
      </c>
      <c r="K758" s="277">
        <v>0</v>
      </c>
      <c r="L758" s="277">
        <v>0</v>
      </c>
      <c r="M758" s="277">
        <v>0</v>
      </c>
      <c r="N758" s="277">
        <v>0</v>
      </c>
      <c r="O758" s="277">
        <v>0</v>
      </c>
      <c r="P758" s="277">
        <v>0</v>
      </c>
      <c r="Q758" s="277">
        <v>0</v>
      </c>
      <c r="R758" s="277">
        <v>0</v>
      </c>
      <c r="S758" s="277">
        <v>0</v>
      </c>
      <c r="T758" s="277">
        <v>0</v>
      </c>
      <c r="U758" s="277">
        <v>0</v>
      </c>
      <c r="V758" s="277">
        <v>0</v>
      </c>
      <c r="W758" s="279" t="e">
        <f t="shared" si="11"/>
        <v>#REF!</v>
      </c>
      <c r="X758" s="279" t="s">
        <v>21972</v>
      </c>
      <c r="Y7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8" s="279">
        <f>IF(MAX(tbl2020POS[[#This Row],[P]:[PR]])=tbl2020POS[[#This Row],[P]],1,0)</f>
        <v>1</v>
      </c>
      <c r="AA758" s="279">
        <f>IF(tbl2020POS[[#This Row],[QUALP]]=1,IF(tbl2020POS[[#This Row],[GS]]&gt;=GS_TO_QUALIFY,1,0),0)</f>
        <v>0</v>
      </c>
      <c r="AB758" s="279">
        <f>IF(tbl2020POS[[#This Row],[QUALP]]=1,IF(tbl2020POS[[#This Row],[G]]-tbl2020POS[[#This Row],[GS]]&gt;=RP_APP_TO_QUALIFY,1,0),0)</f>
        <v>0</v>
      </c>
      <c r="AC758" s="279" t="e">
        <f>IF(tbl2020POS[[#This Row],[C]]&gt;=GAMES_TO_QUALIFY,1,IF(tbl2020POS[[#This Row],[PRIMPOS]]="C",1,0))</f>
        <v>#REF!</v>
      </c>
      <c r="AD758" s="279" t="e">
        <f>IF(tbl2020POS[[#This Row],[1B]]&gt;=GAMES_TO_QUALIFY,1,IF(tbl2020POS[[#This Row],[PRIMPOS]]="1B",1,0))</f>
        <v>#REF!</v>
      </c>
      <c r="AE758" s="279" t="e">
        <f>IF(tbl2020POS[[#This Row],[2B]]&gt;=GAMES_TO_QUALIFY,1,IF(tbl2020POS[[#This Row],[PRIMPOS]]="2B",1,0))</f>
        <v>#REF!</v>
      </c>
      <c r="AF758" s="279" t="e">
        <f>IF(tbl2020POS[[#This Row],[3B]]&gt;=GAMES_TO_QUALIFY,1,IF(tbl2020POS[[#This Row],[PRIMPOS]]="3B",1,0))</f>
        <v>#REF!</v>
      </c>
      <c r="AG758" s="279" t="e">
        <f>IF(tbl2020POS[[#This Row],[SS]]&gt;=GAMES_TO_QUALIFY,1,IF(tbl2020POS[[#This Row],[PRIMPOS]]="SS",1,0))</f>
        <v>#REF!</v>
      </c>
      <c r="AH758" s="279" t="e">
        <f>IF(tbl2020POS[[#This Row],[LF]]&gt;=GAMES_TO_QUALIFY,1,0)</f>
        <v>#REF!</v>
      </c>
      <c r="AI758" s="279" t="e">
        <f>IF(tbl2020POS[[#This Row],[CF]]&gt;=GAMES_TO_QUALIFY,1,0)</f>
        <v>#REF!</v>
      </c>
      <c r="AJ758" s="279" t="e">
        <f>IF(tbl2020POS[[#This Row],[RF]]&gt;=GAMES_TO_QUALIFY,1,0)</f>
        <v>#REF!</v>
      </c>
      <c r="AK758" s="279" t="e">
        <f>IF(tbl2020POS[[#This Row],[OF]]&gt;=GAMES_TO_QUALIFY,1,IF(tbl2020POS[[#This Row],[PRIMPOS]]="OF",1,0))</f>
        <v>#REF!</v>
      </c>
      <c r="AL758" s="279" t="e">
        <f>IF(tbl2020POS[[#This Row],[DH]]&gt;=GAMES_TO_QUALIFY,1,IF(tbl2020POS[[#This Row],[PRIMPOS]]="DH",1,0))</f>
        <v>#REF!</v>
      </c>
      <c r="AM758" s="279" t="str" cm="1">
        <f t="array" aca="1" ref="AM7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8" s="280" t="str">
        <f>IFERROR(LEFT(tbl2020POS[[#This Row],[POSROUGH]],LEN(tbl2020POS[[#This Row],[POSROUGH]])-1),"")</f>
        <v/>
      </c>
      <c r="AP75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59" spans="1:42" x14ac:dyDescent="0.3">
      <c r="A759" s="277">
        <v>756</v>
      </c>
      <c r="B759" t="s">
        <v>21318</v>
      </c>
      <c r="C759" s="277">
        <v>22</v>
      </c>
      <c r="D759" s="278" t="s">
        <v>1402</v>
      </c>
      <c r="E759" s="277" t="s">
        <v>20557</v>
      </c>
      <c r="F759" s="277">
        <v>8</v>
      </c>
      <c r="G759" s="277">
        <v>6</v>
      </c>
      <c r="H759" s="277">
        <v>0</v>
      </c>
      <c r="I759" s="277">
        <v>8</v>
      </c>
      <c r="J759" s="277">
        <v>8</v>
      </c>
      <c r="K759" s="277">
        <v>0</v>
      </c>
      <c r="L759" s="277">
        <v>0</v>
      </c>
      <c r="M759" s="277">
        <v>0</v>
      </c>
      <c r="N759" s="277">
        <v>0</v>
      </c>
      <c r="O759" s="277">
        <v>0</v>
      </c>
      <c r="P759" s="277">
        <v>0</v>
      </c>
      <c r="Q759" s="277">
        <v>0</v>
      </c>
      <c r="R759" s="277">
        <v>0</v>
      </c>
      <c r="S759" s="277">
        <v>0</v>
      </c>
      <c r="T759" s="277">
        <v>0</v>
      </c>
      <c r="U759" s="277">
        <v>0</v>
      </c>
      <c r="V759" s="277">
        <v>0</v>
      </c>
      <c r="W759" s="279" t="e">
        <f t="shared" si="11"/>
        <v>#REF!</v>
      </c>
      <c r="X759" s="279" t="s">
        <v>13201</v>
      </c>
      <c r="Y7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9" s="279">
        <f>IF(MAX(tbl2020POS[[#This Row],[P]:[PR]])=tbl2020POS[[#This Row],[P]],1,0)</f>
        <v>1</v>
      </c>
      <c r="AA759" s="279">
        <f>IF(tbl2020POS[[#This Row],[QUALP]]=1,IF(tbl2020POS[[#This Row],[GS]]&gt;=GS_TO_QUALIFY,1,0),0)</f>
        <v>0</v>
      </c>
      <c r="AB759" s="279">
        <f>IF(tbl2020POS[[#This Row],[QUALP]]=1,IF(tbl2020POS[[#This Row],[G]]-tbl2020POS[[#This Row],[GS]]&gt;=RP_APP_TO_QUALIFY,1,0),0)</f>
        <v>0</v>
      </c>
      <c r="AC759" s="279" t="e">
        <f>IF(tbl2020POS[[#This Row],[C]]&gt;=GAMES_TO_QUALIFY,1,IF(tbl2020POS[[#This Row],[PRIMPOS]]="C",1,0))</f>
        <v>#REF!</v>
      </c>
      <c r="AD759" s="279" t="e">
        <f>IF(tbl2020POS[[#This Row],[1B]]&gt;=GAMES_TO_QUALIFY,1,IF(tbl2020POS[[#This Row],[PRIMPOS]]="1B",1,0))</f>
        <v>#REF!</v>
      </c>
      <c r="AE759" s="279" t="e">
        <f>IF(tbl2020POS[[#This Row],[2B]]&gt;=GAMES_TO_QUALIFY,1,IF(tbl2020POS[[#This Row],[PRIMPOS]]="2B",1,0))</f>
        <v>#REF!</v>
      </c>
      <c r="AF759" s="279" t="e">
        <f>IF(tbl2020POS[[#This Row],[3B]]&gt;=GAMES_TO_QUALIFY,1,IF(tbl2020POS[[#This Row],[PRIMPOS]]="3B",1,0))</f>
        <v>#REF!</v>
      </c>
      <c r="AG759" s="279" t="e">
        <f>IF(tbl2020POS[[#This Row],[SS]]&gt;=GAMES_TO_QUALIFY,1,IF(tbl2020POS[[#This Row],[PRIMPOS]]="SS",1,0))</f>
        <v>#REF!</v>
      </c>
      <c r="AH759" s="279" t="e">
        <f>IF(tbl2020POS[[#This Row],[LF]]&gt;=GAMES_TO_QUALIFY,1,0)</f>
        <v>#REF!</v>
      </c>
      <c r="AI759" s="279" t="e">
        <f>IF(tbl2020POS[[#This Row],[CF]]&gt;=GAMES_TO_QUALIFY,1,0)</f>
        <v>#REF!</v>
      </c>
      <c r="AJ759" s="279" t="e">
        <f>IF(tbl2020POS[[#This Row],[RF]]&gt;=GAMES_TO_QUALIFY,1,0)</f>
        <v>#REF!</v>
      </c>
      <c r="AK759" s="279" t="e">
        <f>IF(tbl2020POS[[#This Row],[OF]]&gt;=GAMES_TO_QUALIFY,1,IF(tbl2020POS[[#This Row],[PRIMPOS]]="OF",1,0))</f>
        <v>#REF!</v>
      </c>
      <c r="AL759" s="279" t="e">
        <f>IF(tbl2020POS[[#This Row],[DH]]&gt;=GAMES_TO_QUALIFY,1,IF(tbl2020POS[[#This Row],[PRIMPOS]]="DH",1,0))</f>
        <v>#REF!</v>
      </c>
      <c r="AM759" s="279" t="str" cm="1">
        <f t="array" aca="1" ref="AM7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9" s="280" t="str">
        <f>IFERROR(LEFT(tbl2020POS[[#This Row],[POSROUGH]],LEN(tbl2020POS[[#This Row],[POSROUGH]])-1),"")</f>
        <v/>
      </c>
      <c r="AP75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0" spans="1:42" x14ac:dyDescent="0.3">
      <c r="A760" s="277">
        <v>757</v>
      </c>
      <c r="B760" t="s">
        <v>21319</v>
      </c>
      <c r="C760" s="277">
        <v>25</v>
      </c>
      <c r="D760" s="278" t="s">
        <v>1426</v>
      </c>
      <c r="E760" s="277">
        <v>3</v>
      </c>
      <c r="F760" s="277">
        <v>2</v>
      </c>
      <c r="G760" s="277">
        <v>1</v>
      </c>
      <c r="H760" s="277">
        <v>2</v>
      </c>
      <c r="I760" s="277">
        <v>1</v>
      </c>
      <c r="J760" s="277">
        <v>0</v>
      </c>
      <c r="K760" s="277">
        <v>0</v>
      </c>
      <c r="L760" s="277">
        <v>0</v>
      </c>
      <c r="M760" s="277">
        <v>0</v>
      </c>
      <c r="N760" s="277">
        <v>0</v>
      </c>
      <c r="O760" s="277">
        <v>0</v>
      </c>
      <c r="P760" s="277">
        <v>1</v>
      </c>
      <c r="Q760" s="277">
        <v>0</v>
      </c>
      <c r="R760" s="277">
        <v>1</v>
      </c>
      <c r="S760" s="277">
        <v>1</v>
      </c>
      <c r="T760" s="277">
        <v>0</v>
      </c>
      <c r="U760" s="277">
        <v>0</v>
      </c>
      <c r="V760" s="277">
        <v>1</v>
      </c>
      <c r="W760" s="279" t="e">
        <f t="shared" si="11"/>
        <v>#REF!</v>
      </c>
      <c r="X760" s="279" t="s">
        <v>11428</v>
      </c>
      <c r="Y7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60" s="279">
        <f>IF(MAX(tbl2020POS[[#This Row],[P]:[PR]])=tbl2020POS[[#This Row],[P]],1,0)</f>
        <v>0</v>
      </c>
      <c r="AA760" s="279">
        <f>IF(tbl2020POS[[#This Row],[QUALP]]=1,IF(tbl2020POS[[#This Row],[GS]]&gt;=GS_TO_QUALIFY,1,0),0)</f>
        <v>0</v>
      </c>
      <c r="AB760" s="279">
        <f>IF(tbl2020POS[[#This Row],[QUALP]]=1,IF(tbl2020POS[[#This Row],[G]]-tbl2020POS[[#This Row],[GS]]&gt;=RP_APP_TO_QUALIFY,1,0),0)</f>
        <v>0</v>
      </c>
      <c r="AC760" s="279" t="e">
        <f>IF(tbl2020POS[[#This Row],[C]]&gt;=GAMES_TO_QUALIFY,1,IF(tbl2020POS[[#This Row],[PRIMPOS]]="C",1,0))</f>
        <v>#REF!</v>
      </c>
      <c r="AD760" s="279" t="e">
        <f>IF(tbl2020POS[[#This Row],[1B]]&gt;=GAMES_TO_QUALIFY,1,IF(tbl2020POS[[#This Row],[PRIMPOS]]="1B",1,0))</f>
        <v>#REF!</v>
      </c>
      <c r="AE760" s="279" t="e">
        <f>IF(tbl2020POS[[#This Row],[2B]]&gt;=GAMES_TO_QUALIFY,1,IF(tbl2020POS[[#This Row],[PRIMPOS]]="2B",1,0))</f>
        <v>#REF!</v>
      </c>
      <c r="AF760" s="279" t="e">
        <f>IF(tbl2020POS[[#This Row],[3B]]&gt;=GAMES_TO_QUALIFY,1,IF(tbl2020POS[[#This Row],[PRIMPOS]]="3B",1,0))</f>
        <v>#REF!</v>
      </c>
      <c r="AG760" s="279" t="e">
        <f>IF(tbl2020POS[[#This Row],[SS]]&gt;=GAMES_TO_QUALIFY,1,IF(tbl2020POS[[#This Row],[PRIMPOS]]="SS",1,0))</f>
        <v>#REF!</v>
      </c>
      <c r="AH760" s="279" t="e">
        <f>IF(tbl2020POS[[#This Row],[LF]]&gt;=GAMES_TO_QUALIFY,1,0)</f>
        <v>#REF!</v>
      </c>
      <c r="AI760" s="279" t="e">
        <f>IF(tbl2020POS[[#This Row],[CF]]&gt;=GAMES_TO_QUALIFY,1,0)</f>
        <v>#REF!</v>
      </c>
      <c r="AJ760" s="279" t="e">
        <f>IF(tbl2020POS[[#This Row],[RF]]&gt;=GAMES_TO_QUALIFY,1,0)</f>
        <v>#REF!</v>
      </c>
      <c r="AK760" s="279" t="e">
        <f>IF(tbl2020POS[[#This Row],[OF]]&gt;=GAMES_TO_QUALIFY,1,IF(tbl2020POS[[#This Row],[PRIMPOS]]="OF",1,0))</f>
        <v>#REF!</v>
      </c>
      <c r="AL760" s="279" t="e">
        <f>IF(tbl2020POS[[#This Row],[DH]]&gt;=GAMES_TO_QUALIFY,1,IF(tbl2020POS[[#This Row],[PRIMPOS]]="DH",1,0))</f>
        <v>#REF!</v>
      </c>
      <c r="AM760" s="279" t="e" cm="1">
        <f t="array" aca="1" ref="AM7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0" s="280" t="str">
        <f>IFERROR(LEFT(tbl2020POS[[#This Row],[POSROUGH]],LEN(tbl2020POS[[#This Row],[POSROUGH]])-1),"")</f>
        <v/>
      </c>
      <c r="AP76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1" spans="1:42" x14ac:dyDescent="0.3">
      <c r="A761" s="277">
        <v>758</v>
      </c>
      <c r="B761" t="s">
        <v>21320</v>
      </c>
      <c r="C761" s="277">
        <v>25</v>
      </c>
      <c r="D761" s="278" t="s">
        <v>1379</v>
      </c>
      <c r="E761" s="277" t="s">
        <v>20557</v>
      </c>
      <c r="F761" s="277">
        <v>4</v>
      </c>
      <c r="G761" s="277">
        <v>1</v>
      </c>
      <c r="H761" s="277">
        <v>4</v>
      </c>
      <c r="I761" s="277">
        <v>2</v>
      </c>
      <c r="J761" s="277">
        <v>0</v>
      </c>
      <c r="K761" s="277">
        <v>0</v>
      </c>
      <c r="L761" s="277">
        <v>0</v>
      </c>
      <c r="M761" s="277">
        <v>1</v>
      </c>
      <c r="N761" s="277">
        <v>0</v>
      </c>
      <c r="O761" s="277">
        <v>0</v>
      </c>
      <c r="P761" s="277">
        <v>0</v>
      </c>
      <c r="Q761" s="277">
        <v>0</v>
      </c>
      <c r="R761" s="277">
        <v>1</v>
      </c>
      <c r="S761" s="277">
        <v>1</v>
      </c>
      <c r="T761" s="277">
        <v>2</v>
      </c>
      <c r="U761" s="277">
        <v>3</v>
      </c>
      <c r="V761" s="277">
        <v>0</v>
      </c>
      <c r="W761" s="279" t="e">
        <f t="shared" si="11"/>
        <v>#REF!</v>
      </c>
      <c r="X761" s="279" t="s">
        <v>21973</v>
      </c>
      <c r="Y7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61" s="279">
        <f>IF(MAX(tbl2020POS[[#This Row],[P]:[PR]])=tbl2020POS[[#This Row],[P]],1,0)</f>
        <v>0</v>
      </c>
      <c r="AA761" s="279">
        <f>IF(tbl2020POS[[#This Row],[QUALP]]=1,IF(tbl2020POS[[#This Row],[GS]]&gt;=GS_TO_QUALIFY,1,0),0)</f>
        <v>0</v>
      </c>
      <c r="AB761" s="279">
        <f>IF(tbl2020POS[[#This Row],[QUALP]]=1,IF(tbl2020POS[[#This Row],[G]]-tbl2020POS[[#This Row],[GS]]&gt;=RP_APP_TO_QUALIFY,1,0),0)</f>
        <v>0</v>
      </c>
      <c r="AC761" s="279" t="e">
        <f>IF(tbl2020POS[[#This Row],[C]]&gt;=GAMES_TO_QUALIFY,1,IF(tbl2020POS[[#This Row],[PRIMPOS]]="C",1,0))</f>
        <v>#REF!</v>
      </c>
      <c r="AD761" s="279" t="e">
        <f>IF(tbl2020POS[[#This Row],[1B]]&gt;=GAMES_TO_QUALIFY,1,IF(tbl2020POS[[#This Row],[PRIMPOS]]="1B",1,0))</f>
        <v>#REF!</v>
      </c>
      <c r="AE761" s="279" t="e">
        <f>IF(tbl2020POS[[#This Row],[2B]]&gt;=GAMES_TO_QUALIFY,1,IF(tbl2020POS[[#This Row],[PRIMPOS]]="2B",1,0))</f>
        <v>#REF!</v>
      </c>
      <c r="AF761" s="279" t="e">
        <f>IF(tbl2020POS[[#This Row],[3B]]&gt;=GAMES_TO_QUALIFY,1,IF(tbl2020POS[[#This Row],[PRIMPOS]]="3B",1,0))</f>
        <v>#REF!</v>
      </c>
      <c r="AG761" s="279" t="e">
        <f>IF(tbl2020POS[[#This Row],[SS]]&gt;=GAMES_TO_QUALIFY,1,IF(tbl2020POS[[#This Row],[PRIMPOS]]="SS",1,0))</f>
        <v>#REF!</v>
      </c>
      <c r="AH761" s="279" t="e">
        <f>IF(tbl2020POS[[#This Row],[LF]]&gt;=GAMES_TO_QUALIFY,1,0)</f>
        <v>#REF!</v>
      </c>
      <c r="AI761" s="279" t="e">
        <f>IF(tbl2020POS[[#This Row],[CF]]&gt;=GAMES_TO_QUALIFY,1,0)</f>
        <v>#REF!</v>
      </c>
      <c r="AJ761" s="279" t="e">
        <f>IF(tbl2020POS[[#This Row],[RF]]&gt;=GAMES_TO_QUALIFY,1,0)</f>
        <v>#REF!</v>
      </c>
      <c r="AK761" s="279" t="e">
        <f>IF(tbl2020POS[[#This Row],[OF]]&gt;=GAMES_TO_QUALIFY,1,IF(tbl2020POS[[#This Row],[PRIMPOS]]="OF",1,0))</f>
        <v>#REF!</v>
      </c>
      <c r="AL761" s="279" t="e">
        <f>IF(tbl2020POS[[#This Row],[DH]]&gt;=GAMES_TO_QUALIFY,1,IF(tbl2020POS[[#This Row],[PRIMPOS]]="DH",1,0))</f>
        <v>#REF!</v>
      </c>
      <c r="AM761" s="279" t="e" cm="1">
        <f t="array" aca="1" ref="AM7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1" s="280" t="str">
        <f>IFERROR(LEFT(tbl2020POS[[#This Row],[POSROUGH]],LEN(tbl2020POS[[#This Row],[POSROUGH]])-1),"")</f>
        <v/>
      </c>
      <c r="AP76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2" spans="1:42" x14ac:dyDescent="0.3">
      <c r="A762" s="277">
        <v>759</v>
      </c>
      <c r="B762" t="s">
        <v>21321</v>
      </c>
      <c r="C762" s="277">
        <v>25</v>
      </c>
      <c r="D762" s="278" t="s">
        <v>1526</v>
      </c>
      <c r="E762" s="277">
        <v>4</v>
      </c>
      <c r="F762" s="277">
        <v>52</v>
      </c>
      <c r="G762" s="277">
        <v>48</v>
      </c>
      <c r="H762" s="277">
        <v>52</v>
      </c>
      <c r="I762" s="277">
        <v>51</v>
      </c>
      <c r="J762" s="277">
        <v>0</v>
      </c>
      <c r="K762" s="277">
        <v>0</v>
      </c>
      <c r="L762" s="277">
        <v>12</v>
      </c>
      <c r="M762" s="277">
        <v>33</v>
      </c>
      <c r="N762" s="277">
        <v>14</v>
      </c>
      <c r="O762" s="277">
        <v>2</v>
      </c>
      <c r="P762" s="277">
        <v>0</v>
      </c>
      <c r="Q762" s="277">
        <v>0</v>
      </c>
      <c r="R762" s="277">
        <v>0</v>
      </c>
      <c r="S762" s="277">
        <v>0</v>
      </c>
      <c r="T762" s="277">
        <v>0</v>
      </c>
      <c r="U762" s="277">
        <v>3</v>
      </c>
      <c r="V762" s="277">
        <v>0</v>
      </c>
      <c r="W762" s="279" t="e">
        <f t="shared" si="11"/>
        <v>#REF!</v>
      </c>
      <c r="X762" s="279" t="s">
        <v>11424</v>
      </c>
      <c r="Y7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62" s="279">
        <f>IF(MAX(tbl2020POS[[#This Row],[P]:[PR]])=tbl2020POS[[#This Row],[P]],1,0)</f>
        <v>0</v>
      </c>
      <c r="AA762" s="279">
        <f>IF(tbl2020POS[[#This Row],[QUALP]]=1,IF(tbl2020POS[[#This Row],[GS]]&gt;=GS_TO_QUALIFY,1,0),0)</f>
        <v>0</v>
      </c>
      <c r="AB762" s="279">
        <f>IF(tbl2020POS[[#This Row],[QUALP]]=1,IF(tbl2020POS[[#This Row],[G]]-tbl2020POS[[#This Row],[GS]]&gt;=RP_APP_TO_QUALIFY,1,0),0)</f>
        <v>0</v>
      </c>
      <c r="AC762" s="279" t="e">
        <f>IF(tbl2020POS[[#This Row],[C]]&gt;=GAMES_TO_QUALIFY,1,IF(tbl2020POS[[#This Row],[PRIMPOS]]="C",1,0))</f>
        <v>#REF!</v>
      </c>
      <c r="AD762" s="279" t="e">
        <f>IF(tbl2020POS[[#This Row],[1B]]&gt;=GAMES_TO_QUALIFY,1,IF(tbl2020POS[[#This Row],[PRIMPOS]]="1B",1,0))</f>
        <v>#REF!</v>
      </c>
      <c r="AE762" s="279" t="e">
        <f>IF(tbl2020POS[[#This Row],[2B]]&gt;=GAMES_TO_QUALIFY,1,IF(tbl2020POS[[#This Row],[PRIMPOS]]="2B",1,0))</f>
        <v>#REF!</v>
      </c>
      <c r="AF762" s="279" t="e">
        <f>IF(tbl2020POS[[#This Row],[3B]]&gt;=GAMES_TO_QUALIFY,1,IF(tbl2020POS[[#This Row],[PRIMPOS]]="3B",1,0))</f>
        <v>#REF!</v>
      </c>
      <c r="AG762" s="279" t="e">
        <f>IF(tbl2020POS[[#This Row],[SS]]&gt;=GAMES_TO_QUALIFY,1,IF(tbl2020POS[[#This Row],[PRIMPOS]]="SS",1,0))</f>
        <v>#REF!</v>
      </c>
      <c r="AH762" s="279" t="e">
        <f>IF(tbl2020POS[[#This Row],[LF]]&gt;=GAMES_TO_QUALIFY,1,0)</f>
        <v>#REF!</v>
      </c>
      <c r="AI762" s="279" t="e">
        <f>IF(tbl2020POS[[#This Row],[CF]]&gt;=GAMES_TO_QUALIFY,1,0)</f>
        <v>#REF!</v>
      </c>
      <c r="AJ762" s="279" t="e">
        <f>IF(tbl2020POS[[#This Row],[RF]]&gt;=GAMES_TO_QUALIFY,1,0)</f>
        <v>#REF!</v>
      </c>
      <c r="AK762" s="279" t="e">
        <f>IF(tbl2020POS[[#This Row],[OF]]&gt;=GAMES_TO_QUALIFY,1,IF(tbl2020POS[[#This Row],[PRIMPOS]]="OF",1,0))</f>
        <v>#REF!</v>
      </c>
      <c r="AL762" s="279" t="e">
        <f>IF(tbl2020POS[[#This Row],[DH]]&gt;=GAMES_TO_QUALIFY,1,IF(tbl2020POS[[#This Row],[PRIMPOS]]="DH",1,0))</f>
        <v>#REF!</v>
      </c>
      <c r="AM762" s="279" t="e" cm="1">
        <f t="array" aca="1" ref="AM7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2" s="280" t="str">
        <f>IFERROR(LEFT(tbl2020POS[[#This Row],[POSROUGH]],LEN(tbl2020POS[[#This Row],[POSROUGH]])-1),"")</f>
        <v/>
      </c>
      <c r="AP76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3" spans="1:42" x14ac:dyDescent="0.3">
      <c r="A763" s="277">
        <v>760</v>
      </c>
      <c r="B763" t="s">
        <v>21322</v>
      </c>
      <c r="C763" s="277">
        <v>28</v>
      </c>
      <c r="D763" s="278" t="s">
        <v>1509</v>
      </c>
      <c r="E763" s="277">
        <v>3</v>
      </c>
      <c r="F763" s="277">
        <v>52</v>
      </c>
      <c r="G763" s="277">
        <v>50</v>
      </c>
      <c r="H763" s="277">
        <v>52</v>
      </c>
      <c r="I763" s="277">
        <v>48</v>
      </c>
      <c r="J763" s="277">
        <v>0</v>
      </c>
      <c r="K763" s="277">
        <v>0</v>
      </c>
      <c r="L763" s="277">
        <v>0</v>
      </c>
      <c r="M763" s="277">
        <v>12</v>
      </c>
      <c r="N763" s="277">
        <v>9</v>
      </c>
      <c r="O763" s="277">
        <v>0</v>
      </c>
      <c r="P763" s="277">
        <v>28</v>
      </c>
      <c r="Q763" s="277">
        <v>0</v>
      </c>
      <c r="R763" s="277">
        <v>4</v>
      </c>
      <c r="S763" s="277">
        <v>30</v>
      </c>
      <c r="T763" s="277">
        <v>2</v>
      </c>
      <c r="U763" s="277">
        <v>2</v>
      </c>
      <c r="V763" s="277">
        <v>0</v>
      </c>
      <c r="W763" s="279" t="e">
        <f t="shared" si="11"/>
        <v>#REF!</v>
      </c>
      <c r="X763" s="279" t="s">
        <v>14828</v>
      </c>
      <c r="Y7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63" s="279">
        <f>IF(MAX(tbl2020POS[[#This Row],[P]:[PR]])=tbl2020POS[[#This Row],[P]],1,0)</f>
        <v>0</v>
      </c>
      <c r="AA763" s="279">
        <f>IF(tbl2020POS[[#This Row],[QUALP]]=1,IF(tbl2020POS[[#This Row],[GS]]&gt;=GS_TO_QUALIFY,1,0),0)</f>
        <v>0</v>
      </c>
      <c r="AB763" s="279">
        <f>IF(tbl2020POS[[#This Row],[QUALP]]=1,IF(tbl2020POS[[#This Row],[G]]-tbl2020POS[[#This Row],[GS]]&gt;=RP_APP_TO_QUALIFY,1,0),0)</f>
        <v>0</v>
      </c>
      <c r="AC763" s="279" t="e">
        <f>IF(tbl2020POS[[#This Row],[C]]&gt;=GAMES_TO_QUALIFY,1,IF(tbl2020POS[[#This Row],[PRIMPOS]]="C",1,0))</f>
        <v>#REF!</v>
      </c>
      <c r="AD763" s="279" t="e">
        <f>IF(tbl2020POS[[#This Row],[1B]]&gt;=GAMES_TO_QUALIFY,1,IF(tbl2020POS[[#This Row],[PRIMPOS]]="1B",1,0))</f>
        <v>#REF!</v>
      </c>
      <c r="AE763" s="279" t="e">
        <f>IF(tbl2020POS[[#This Row],[2B]]&gt;=GAMES_TO_QUALIFY,1,IF(tbl2020POS[[#This Row],[PRIMPOS]]="2B",1,0))</f>
        <v>#REF!</v>
      </c>
      <c r="AF763" s="279" t="e">
        <f>IF(tbl2020POS[[#This Row],[3B]]&gt;=GAMES_TO_QUALIFY,1,IF(tbl2020POS[[#This Row],[PRIMPOS]]="3B",1,0))</f>
        <v>#REF!</v>
      </c>
      <c r="AG763" s="279" t="e">
        <f>IF(tbl2020POS[[#This Row],[SS]]&gt;=GAMES_TO_QUALIFY,1,IF(tbl2020POS[[#This Row],[PRIMPOS]]="SS",1,0))</f>
        <v>#REF!</v>
      </c>
      <c r="AH763" s="279" t="e">
        <f>IF(tbl2020POS[[#This Row],[LF]]&gt;=GAMES_TO_QUALIFY,1,0)</f>
        <v>#REF!</v>
      </c>
      <c r="AI763" s="279" t="e">
        <f>IF(tbl2020POS[[#This Row],[CF]]&gt;=GAMES_TO_QUALIFY,1,0)</f>
        <v>#REF!</v>
      </c>
      <c r="AJ763" s="279" t="e">
        <f>IF(tbl2020POS[[#This Row],[RF]]&gt;=GAMES_TO_QUALIFY,1,0)</f>
        <v>#REF!</v>
      </c>
      <c r="AK763" s="279" t="e">
        <f>IF(tbl2020POS[[#This Row],[OF]]&gt;=GAMES_TO_QUALIFY,1,IF(tbl2020POS[[#This Row],[PRIMPOS]]="OF",1,0))</f>
        <v>#REF!</v>
      </c>
      <c r="AL763" s="279" t="e">
        <f>IF(tbl2020POS[[#This Row],[DH]]&gt;=GAMES_TO_QUALIFY,1,IF(tbl2020POS[[#This Row],[PRIMPOS]]="DH",1,0))</f>
        <v>#REF!</v>
      </c>
      <c r="AM763" s="279" t="e" cm="1">
        <f t="array" aca="1" ref="AM7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3" s="280" t="str">
        <f>IFERROR(LEFT(tbl2020POS[[#This Row],[POSROUGH]],LEN(tbl2020POS[[#This Row],[POSROUGH]])-1),"")</f>
        <v/>
      </c>
      <c r="AP76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4" spans="1:42" x14ac:dyDescent="0.3">
      <c r="A764" s="277">
        <v>761</v>
      </c>
      <c r="B764" t="s">
        <v>21323</v>
      </c>
      <c r="C764" s="277">
        <v>27</v>
      </c>
      <c r="D764" s="278" t="s">
        <v>1464</v>
      </c>
      <c r="E764" s="277">
        <v>3</v>
      </c>
      <c r="F764" s="277">
        <v>2</v>
      </c>
      <c r="G764" s="277">
        <v>0</v>
      </c>
      <c r="H764" s="277">
        <v>0</v>
      </c>
      <c r="I764" s="277">
        <v>2</v>
      </c>
      <c r="J764" s="277">
        <v>2</v>
      </c>
      <c r="K764" s="277">
        <v>0</v>
      </c>
      <c r="L764" s="277">
        <v>0</v>
      </c>
      <c r="M764" s="277">
        <v>0</v>
      </c>
      <c r="N764" s="277">
        <v>0</v>
      </c>
      <c r="O764" s="277">
        <v>0</v>
      </c>
      <c r="P764" s="277">
        <v>0</v>
      </c>
      <c r="Q764" s="277">
        <v>0</v>
      </c>
      <c r="R764" s="277">
        <v>0</v>
      </c>
      <c r="S764" s="277">
        <v>0</v>
      </c>
      <c r="T764" s="277">
        <v>0</v>
      </c>
      <c r="U764" s="277">
        <v>0</v>
      </c>
      <c r="V764" s="277">
        <v>0</v>
      </c>
      <c r="W764" s="279" t="e">
        <f t="shared" si="11"/>
        <v>#REF!</v>
      </c>
      <c r="X764" s="279" t="s">
        <v>21974</v>
      </c>
      <c r="Y7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4" s="279">
        <f>IF(MAX(tbl2020POS[[#This Row],[P]:[PR]])=tbl2020POS[[#This Row],[P]],1,0)</f>
        <v>1</v>
      </c>
      <c r="AA764" s="279">
        <f>IF(tbl2020POS[[#This Row],[QUALP]]=1,IF(tbl2020POS[[#This Row],[GS]]&gt;=GS_TO_QUALIFY,1,0),0)</f>
        <v>0</v>
      </c>
      <c r="AB764" s="279">
        <f>IF(tbl2020POS[[#This Row],[QUALP]]=1,IF(tbl2020POS[[#This Row],[G]]-tbl2020POS[[#This Row],[GS]]&gt;=RP_APP_TO_QUALIFY,1,0),0)</f>
        <v>0</v>
      </c>
      <c r="AC764" s="279" t="e">
        <f>IF(tbl2020POS[[#This Row],[C]]&gt;=GAMES_TO_QUALIFY,1,IF(tbl2020POS[[#This Row],[PRIMPOS]]="C",1,0))</f>
        <v>#REF!</v>
      </c>
      <c r="AD764" s="279" t="e">
        <f>IF(tbl2020POS[[#This Row],[1B]]&gt;=GAMES_TO_QUALIFY,1,IF(tbl2020POS[[#This Row],[PRIMPOS]]="1B",1,0))</f>
        <v>#REF!</v>
      </c>
      <c r="AE764" s="279" t="e">
        <f>IF(tbl2020POS[[#This Row],[2B]]&gt;=GAMES_TO_QUALIFY,1,IF(tbl2020POS[[#This Row],[PRIMPOS]]="2B",1,0))</f>
        <v>#REF!</v>
      </c>
      <c r="AF764" s="279" t="e">
        <f>IF(tbl2020POS[[#This Row],[3B]]&gt;=GAMES_TO_QUALIFY,1,IF(tbl2020POS[[#This Row],[PRIMPOS]]="3B",1,0))</f>
        <v>#REF!</v>
      </c>
      <c r="AG764" s="279" t="e">
        <f>IF(tbl2020POS[[#This Row],[SS]]&gt;=GAMES_TO_QUALIFY,1,IF(tbl2020POS[[#This Row],[PRIMPOS]]="SS",1,0))</f>
        <v>#REF!</v>
      </c>
      <c r="AH764" s="279" t="e">
        <f>IF(tbl2020POS[[#This Row],[LF]]&gt;=GAMES_TO_QUALIFY,1,0)</f>
        <v>#REF!</v>
      </c>
      <c r="AI764" s="279" t="e">
        <f>IF(tbl2020POS[[#This Row],[CF]]&gt;=GAMES_TO_QUALIFY,1,0)</f>
        <v>#REF!</v>
      </c>
      <c r="AJ764" s="279" t="e">
        <f>IF(tbl2020POS[[#This Row],[RF]]&gt;=GAMES_TO_QUALIFY,1,0)</f>
        <v>#REF!</v>
      </c>
      <c r="AK764" s="279" t="e">
        <f>IF(tbl2020POS[[#This Row],[OF]]&gt;=GAMES_TO_QUALIFY,1,IF(tbl2020POS[[#This Row],[PRIMPOS]]="OF",1,0))</f>
        <v>#REF!</v>
      </c>
      <c r="AL764" s="279" t="e">
        <f>IF(tbl2020POS[[#This Row],[DH]]&gt;=GAMES_TO_QUALIFY,1,IF(tbl2020POS[[#This Row],[PRIMPOS]]="DH",1,0))</f>
        <v>#REF!</v>
      </c>
      <c r="AM764" s="279" t="str" cm="1">
        <f t="array" aca="1" ref="AM7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4" s="280" t="str">
        <f>IFERROR(LEFT(tbl2020POS[[#This Row],[POSROUGH]],LEN(tbl2020POS[[#This Row],[POSROUGH]])-1),"")</f>
        <v/>
      </c>
      <c r="AP76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5" spans="1:42" x14ac:dyDescent="0.3">
      <c r="A765" s="277">
        <v>762</v>
      </c>
      <c r="B765" t="s">
        <v>21324</v>
      </c>
      <c r="C765" s="277">
        <v>25</v>
      </c>
      <c r="D765" s="278" t="s">
        <v>20563</v>
      </c>
      <c r="E765" s="277">
        <v>3</v>
      </c>
      <c r="F765" s="277">
        <v>36</v>
      </c>
      <c r="G765" s="277">
        <v>33</v>
      </c>
      <c r="H765" s="277">
        <v>36</v>
      </c>
      <c r="I765" s="277">
        <v>26</v>
      </c>
      <c r="J765" s="277">
        <v>0</v>
      </c>
      <c r="K765" s="277">
        <v>0</v>
      </c>
      <c r="L765" s="277">
        <v>0</v>
      </c>
      <c r="M765" s="277">
        <v>0</v>
      </c>
      <c r="N765" s="277">
        <v>0</v>
      </c>
      <c r="O765" s="277">
        <v>0</v>
      </c>
      <c r="P765" s="277">
        <v>23</v>
      </c>
      <c r="Q765" s="277">
        <v>0</v>
      </c>
      <c r="R765" s="277">
        <v>4</v>
      </c>
      <c r="S765" s="277">
        <v>26</v>
      </c>
      <c r="T765" s="277">
        <v>9</v>
      </c>
      <c r="U765" s="277">
        <v>3</v>
      </c>
      <c r="V765" s="277">
        <v>0</v>
      </c>
      <c r="W765" s="279" t="e">
        <f t="shared" si="11"/>
        <v>#REF!</v>
      </c>
      <c r="X765" s="279" t="s">
        <v>9200</v>
      </c>
      <c r="Y7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65" s="279">
        <f>IF(MAX(tbl2020POS[[#This Row],[P]:[PR]])=tbl2020POS[[#This Row],[P]],1,0)</f>
        <v>0</v>
      </c>
      <c r="AA765" s="279">
        <f>IF(tbl2020POS[[#This Row],[QUALP]]=1,IF(tbl2020POS[[#This Row],[GS]]&gt;=GS_TO_QUALIFY,1,0),0)</f>
        <v>0</v>
      </c>
      <c r="AB765" s="279">
        <f>IF(tbl2020POS[[#This Row],[QUALP]]=1,IF(tbl2020POS[[#This Row],[G]]-tbl2020POS[[#This Row],[GS]]&gt;=RP_APP_TO_QUALIFY,1,0),0)</f>
        <v>0</v>
      </c>
      <c r="AC765" s="279" t="e">
        <f>IF(tbl2020POS[[#This Row],[C]]&gt;=GAMES_TO_QUALIFY,1,IF(tbl2020POS[[#This Row],[PRIMPOS]]="C",1,0))</f>
        <v>#REF!</v>
      </c>
      <c r="AD765" s="279" t="e">
        <f>IF(tbl2020POS[[#This Row],[1B]]&gt;=GAMES_TO_QUALIFY,1,IF(tbl2020POS[[#This Row],[PRIMPOS]]="1B",1,0))</f>
        <v>#REF!</v>
      </c>
      <c r="AE765" s="279" t="e">
        <f>IF(tbl2020POS[[#This Row],[2B]]&gt;=GAMES_TO_QUALIFY,1,IF(tbl2020POS[[#This Row],[PRIMPOS]]="2B",1,0))</f>
        <v>#REF!</v>
      </c>
      <c r="AF765" s="279" t="e">
        <f>IF(tbl2020POS[[#This Row],[3B]]&gt;=GAMES_TO_QUALIFY,1,IF(tbl2020POS[[#This Row],[PRIMPOS]]="3B",1,0))</f>
        <v>#REF!</v>
      </c>
      <c r="AG765" s="279" t="e">
        <f>IF(tbl2020POS[[#This Row],[SS]]&gt;=GAMES_TO_QUALIFY,1,IF(tbl2020POS[[#This Row],[PRIMPOS]]="SS",1,0))</f>
        <v>#REF!</v>
      </c>
      <c r="AH765" s="279" t="e">
        <f>IF(tbl2020POS[[#This Row],[LF]]&gt;=GAMES_TO_QUALIFY,1,0)</f>
        <v>#REF!</v>
      </c>
      <c r="AI765" s="279" t="e">
        <f>IF(tbl2020POS[[#This Row],[CF]]&gt;=GAMES_TO_QUALIFY,1,0)</f>
        <v>#REF!</v>
      </c>
      <c r="AJ765" s="279" t="e">
        <f>IF(tbl2020POS[[#This Row],[RF]]&gt;=GAMES_TO_QUALIFY,1,0)</f>
        <v>#REF!</v>
      </c>
      <c r="AK765" s="279" t="e">
        <f>IF(tbl2020POS[[#This Row],[OF]]&gt;=GAMES_TO_QUALIFY,1,IF(tbl2020POS[[#This Row],[PRIMPOS]]="OF",1,0))</f>
        <v>#REF!</v>
      </c>
      <c r="AL765" s="279" t="e">
        <f>IF(tbl2020POS[[#This Row],[DH]]&gt;=GAMES_TO_QUALIFY,1,IF(tbl2020POS[[#This Row],[PRIMPOS]]="DH",1,0))</f>
        <v>#REF!</v>
      </c>
      <c r="AM765" s="279" t="e" cm="1">
        <f t="array" aca="1" ref="AM7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5" s="280" t="str">
        <f>IFERROR(LEFT(tbl2020POS[[#This Row],[POSROUGH]],LEN(tbl2020POS[[#This Row],[POSROUGH]])-1),"")</f>
        <v/>
      </c>
      <c r="AP76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6" spans="1:42" x14ac:dyDescent="0.3">
      <c r="A766" s="277">
        <v>763</v>
      </c>
      <c r="B766" t="s">
        <v>21325</v>
      </c>
      <c r="C766" s="277">
        <v>27</v>
      </c>
      <c r="D766" s="278" t="s">
        <v>1449</v>
      </c>
      <c r="E766" s="277">
        <v>3</v>
      </c>
      <c r="F766" s="277">
        <v>10</v>
      </c>
      <c r="G766" s="277">
        <v>10</v>
      </c>
      <c r="H766" s="277">
        <v>0</v>
      </c>
      <c r="I766" s="277">
        <v>10</v>
      </c>
      <c r="J766" s="277">
        <v>10</v>
      </c>
      <c r="K766" s="277">
        <v>0</v>
      </c>
      <c r="L766" s="277">
        <v>0</v>
      </c>
      <c r="M766" s="277">
        <v>0</v>
      </c>
      <c r="N766" s="277">
        <v>0</v>
      </c>
      <c r="O766" s="277">
        <v>0</v>
      </c>
      <c r="P766" s="277">
        <v>0</v>
      </c>
      <c r="Q766" s="277">
        <v>0</v>
      </c>
      <c r="R766" s="277">
        <v>0</v>
      </c>
      <c r="S766" s="277">
        <v>0</v>
      </c>
      <c r="T766" s="277">
        <v>0</v>
      </c>
      <c r="U766" s="277">
        <v>0</v>
      </c>
      <c r="V766" s="277">
        <v>0</v>
      </c>
      <c r="W766" s="279" t="e">
        <f t="shared" si="11"/>
        <v>#REF!</v>
      </c>
      <c r="X766" s="279" t="s">
        <v>16395</v>
      </c>
      <c r="Y7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6" s="279">
        <f>IF(MAX(tbl2020POS[[#This Row],[P]:[PR]])=tbl2020POS[[#This Row],[P]],1,0)</f>
        <v>1</v>
      </c>
      <c r="AA766" s="279">
        <f>IF(tbl2020POS[[#This Row],[QUALP]]=1,IF(tbl2020POS[[#This Row],[GS]]&gt;=GS_TO_QUALIFY,1,0),0)</f>
        <v>1</v>
      </c>
      <c r="AB766" s="279">
        <f>IF(tbl2020POS[[#This Row],[QUALP]]=1,IF(tbl2020POS[[#This Row],[G]]-tbl2020POS[[#This Row],[GS]]&gt;=RP_APP_TO_QUALIFY,1,0),0)</f>
        <v>0</v>
      </c>
      <c r="AC766" s="279" t="e">
        <f>IF(tbl2020POS[[#This Row],[C]]&gt;=GAMES_TO_QUALIFY,1,IF(tbl2020POS[[#This Row],[PRIMPOS]]="C",1,0))</f>
        <v>#REF!</v>
      </c>
      <c r="AD766" s="279" t="e">
        <f>IF(tbl2020POS[[#This Row],[1B]]&gt;=GAMES_TO_QUALIFY,1,IF(tbl2020POS[[#This Row],[PRIMPOS]]="1B",1,0))</f>
        <v>#REF!</v>
      </c>
      <c r="AE766" s="279" t="e">
        <f>IF(tbl2020POS[[#This Row],[2B]]&gt;=GAMES_TO_QUALIFY,1,IF(tbl2020POS[[#This Row],[PRIMPOS]]="2B",1,0))</f>
        <v>#REF!</v>
      </c>
      <c r="AF766" s="279" t="e">
        <f>IF(tbl2020POS[[#This Row],[3B]]&gt;=GAMES_TO_QUALIFY,1,IF(tbl2020POS[[#This Row],[PRIMPOS]]="3B",1,0))</f>
        <v>#REF!</v>
      </c>
      <c r="AG766" s="279" t="e">
        <f>IF(tbl2020POS[[#This Row],[SS]]&gt;=GAMES_TO_QUALIFY,1,IF(tbl2020POS[[#This Row],[PRIMPOS]]="SS",1,0))</f>
        <v>#REF!</v>
      </c>
      <c r="AH766" s="279" t="e">
        <f>IF(tbl2020POS[[#This Row],[LF]]&gt;=GAMES_TO_QUALIFY,1,0)</f>
        <v>#REF!</v>
      </c>
      <c r="AI766" s="279" t="e">
        <f>IF(tbl2020POS[[#This Row],[CF]]&gt;=GAMES_TO_QUALIFY,1,0)</f>
        <v>#REF!</v>
      </c>
      <c r="AJ766" s="279" t="e">
        <f>IF(tbl2020POS[[#This Row],[RF]]&gt;=GAMES_TO_QUALIFY,1,0)</f>
        <v>#REF!</v>
      </c>
      <c r="AK766" s="279" t="e">
        <f>IF(tbl2020POS[[#This Row],[OF]]&gt;=GAMES_TO_QUALIFY,1,IF(tbl2020POS[[#This Row],[PRIMPOS]]="OF",1,0))</f>
        <v>#REF!</v>
      </c>
      <c r="AL766" s="279" t="e">
        <f>IF(tbl2020POS[[#This Row],[DH]]&gt;=GAMES_TO_QUALIFY,1,IF(tbl2020POS[[#This Row],[PRIMPOS]]="DH",1,0))</f>
        <v>#REF!</v>
      </c>
      <c r="AM766" s="279" t="str" cm="1">
        <f t="array" aca="1" ref="AM7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6" s="280" t="str">
        <f>IFERROR(LEFT(tbl2020POS[[#This Row],[POSROUGH]],LEN(tbl2020POS[[#This Row],[POSROUGH]])-1),"")</f>
        <v/>
      </c>
      <c r="AP76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67" spans="1:42" x14ac:dyDescent="0.3">
      <c r="A767" s="277">
        <v>764</v>
      </c>
      <c r="B767" t="s">
        <v>21326</v>
      </c>
      <c r="C767" s="277">
        <v>23</v>
      </c>
      <c r="D767" s="278" t="s">
        <v>1416</v>
      </c>
      <c r="E767" s="277" t="s">
        <v>20557</v>
      </c>
      <c r="F767" s="277">
        <v>4</v>
      </c>
      <c r="G767" s="277">
        <v>0</v>
      </c>
      <c r="H767" s="277">
        <v>0</v>
      </c>
      <c r="I767" s="277">
        <v>4</v>
      </c>
      <c r="J767" s="277">
        <v>4</v>
      </c>
      <c r="K767" s="277">
        <v>0</v>
      </c>
      <c r="L767" s="277">
        <v>0</v>
      </c>
      <c r="M767" s="277">
        <v>0</v>
      </c>
      <c r="N767" s="277">
        <v>0</v>
      </c>
      <c r="O767" s="277">
        <v>0</v>
      </c>
      <c r="P767" s="277">
        <v>0</v>
      </c>
      <c r="Q767" s="277">
        <v>0</v>
      </c>
      <c r="R767" s="277">
        <v>0</v>
      </c>
      <c r="S767" s="277">
        <v>0</v>
      </c>
      <c r="T767" s="277">
        <v>0</v>
      </c>
      <c r="U767" s="277">
        <v>0</v>
      </c>
      <c r="V767" s="277">
        <v>0</v>
      </c>
      <c r="W767" s="279" t="e">
        <f t="shared" si="11"/>
        <v>#REF!</v>
      </c>
      <c r="X767" s="279" t="s">
        <v>21975</v>
      </c>
      <c r="Y7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7" s="279">
        <f>IF(MAX(tbl2020POS[[#This Row],[P]:[PR]])=tbl2020POS[[#This Row],[P]],1,0)</f>
        <v>1</v>
      </c>
      <c r="AA767" s="279">
        <f>IF(tbl2020POS[[#This Row],[QUALP]]=1,IF(tbl2020POS[[#This Row],[GS]]&gt;=GS_TO_QUALIFY,1,0),0)</f>
        <v>0</v>
      </c>
      <c r="AB767" s="279">
        <f>IF(tbl2020POS[[#This Row],[QUALP]]=1,IF(tbl2020POS[[#This Row],[G]]-tbl2020POS[[#This Row],[GS]]&gt;=RP_APP_TO_QUALIFY,1,0),0)</f>
        <v>0</v>
      </c>
      <c r="AC767" s="279" t="e">
        <f>IF(tbl2020POS[[#This Row],[C]]&gt;=GAMES_TO_QUALIFY,1,IF(tbl2020POS[[#This Row],[PRIMPOS]]="C",1,0))</f>
        <v>#REF!</v>
      </c>
      <c r="AD767" s="279" t="e">
        <f>IF(tbl2020POS[[#This Row],[1B]]&gt;=GAMES_TO_QUALIFY,1,IF(tbl2020POS[[#This Row],[PRIMPOS]]="1B",1,0))</f>
        <v>#REF!</v>
      </c>
      <c r="AE767" s="279" t="e">
        <f>IF(tbl2020POS[[#This Row],[2B]]&gt;=GAMES_TO_QUALIFY,1,IF(tbl2020POS[[#This Row],[PRIMPOS]]="2B",1,0))</f>
        <v>#REF!</v>
      </c>
      <c r="AF767" s="279" t="e">
        <f>IF(tbl2020POS[[#This Row],[3B]]&gt;=GAMES_TO_QUALIFY,1,IF(tbl2020POS[[#This Row],[PRIMPOS]]="3B",1,0))</f>
        <v>#REF!</v>
      </c>
      <c r="AG767" s="279" t="e">
        <f>IF(tbl2020POS[[#This Row],[SS]]&gt;=GAMES_TO_QUALIFY,1,IF(tbl2020POS[[#This Row],[PRIMPOS]]="SS",1,0))</f>
        <v>#REF!</v>
      </c>
      <c r="AH767" s="279" t="e">
        <f>IF(tbl2020POS[[#This Row],[LF]]&gt;=GAMES_TO_QUALIFY,1,0)</f>
        <v>#REF!</v>
      </c>
      <c r="AI767" s="279" t="e">
        <f>IF(tbl2020POS[[#This Row],[CF]]&gt;=GAMES_TO_QUALIFY,1,0)</f>
        <v>#REF!</v>
      </c>
      <c r="AJ767" s="279" t="e">
        <f>IF(tbl2020POS[[#This Row],[RF]]&gt;=GAMES_TO_QUALIFY,1,0)</f>
        <v>#REF!</v>
      </c>
      <c r="AK767" s="279" t="e">
        <f>IF(tbl2020POS[[#This Row],[OF]]&gt;=GAMES_TO_QUALIFY,1,IF(tbl2020POS[[#This Row],[PRIMPOS]]="OF",1,0))</f>
        <v>#REF!</v>
      </c>
      <c r="AL767" s="279" t="e">
        <f>IF(tbl2020POS[[#This Row],[DH]]&gt;=GAMES_TO_QUALIFY,1,IF(tbl2020POS[[#This Row],[PRIMPOS]]="DH",1,0))</f>
        <v>#REF!</v>
      </c>
      <c r="AM767" s="279" t="str" cm="1">
        <f t="array" aca="1" ref="AM7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7" s="280" t="str">
        <f>IFERROR(LEFT(tbl2020POS[[#This Row],[POSROUGH]],LEN(tbl2020POS[[#This Row],[POSROUGH]])-1),"")</f>
        <v/>
      </c>
      <c r="AP76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8" spans="1:42" x14ac:dyDescent="0.3">
      <c r="A768" s="277">
        <v>765</v>
      </c>
      <c r="B768" t="s">
        <v>21327</v>
      </c>
      <c r="C768" s="277">
        <v>23</v>
      </c>
      <c r="D768" s="278" t="s">
        <v>1398</v>
      </c>
      <c r="E768" s="277" t="s">
        <v>20557</v>
      </c>
      <c r="F768" s="277">
        <v>1</v>
      </c>
      <c r="G768" s="277">
        <v>1</v>
      </c>
      <c r="H768" s="277">
        <v>0</v>
      </c>
      <c r="I768" s="277">
        <v>1</v>
      </c>
      <c r="J768" s="277">
        <v>1</v>
      </c>
      <c r="K768" s="277">
        <v>0</v>
      </c>
      <c r="L768" s="277">
        <v>0</v>
      </c>
      <c r="M768" s="277">
        <v>0</v>
      </c>
      <c r="N768" s="277">
        <v>0</v>
      </c>
      <c r="O768" s="277">
        <v>0</v>
      </c>
      <c r="P768" s="277">
        <v>0</v>
      </c>
      <c r="Q768" s="277">
        <v>0</v>
      </c>
      <c r="R768" s="277">
        <v>0</v>
      </c>
      <c r="S768" s="277">
        <v>0</v>
      </c>
      <c r="T768" s="277">
        <v>0</v>
      </c>
      <c r="U768" s="277">
        <v>0</v>
      </c>
      <c r="V768" s="277">
        <v>0</v>
      </c>
      <c r="W768" s="279" t="e">
        <f t="shared" si="11"/>
        <v>#REF!</v>
      </c>
      <c r="X768" s="279" t="s">
        <v>13539</v>
      </c>
      <c r="Y7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8" s="279">
        <f>IF(MAX(tbl2020POS[[#This Row],[P]:[PR]])=tbl2020POS[[#This Row],[P]],1,0)</f>
        <v>1</v>
      </c>
      <c r="AA768" s="279">
        <f>IF(tbl2020POS[[#This Row],[QUALP]]=1,IF(tbl2020POS[[#This Row],[GS]]&gt;=GS_TO_QUALIFY,1,0),0)</f>
        <v>0</v>
      </c>
      <c r="AB768" s="279">
        <f>IF(tbl2020POS[[#This Row],[QUALP]]=1,IF(tbl2020POS[[#This Row],[G]]-tbl2020POS[[#This Row],[GS]]&gt;=RP_APP_TO_QUALIFY,1,0),0)</f>
        <v>0</v>
      </c>
      <c r="AC768" s="279" t="e">
        <f>IF(tbl2020POS[[#This Row],[C]]&gt;=GAMES_TO_QUALIFY,1,IF(tbl2020POS[[#This Row],[PRIMPOS]]="C",1,0))</f>
        <v>#REF!</v>
      </c>
      <c r="AD768" s="279" t="e">
        <f>IF(tbl2020POS[[#This Row],[1B]]&gt;=GAMES_TO_QUALIFY,1,IF(tbl2020POS[[#This Row],[PRIMPOS]]="1B",1,0))</f>
        <v>#REF!</v>
      </c>
      <c r="AE768" s="279" t="e">
        <f>IF(tbl2020POS[[#This Row],[2B]]&gt;=GAMES_TO_QUALIFY,1,IF(tbl2020POS[[#This Row],[PRIMPOS]]="2B",1,0))</f>
        <v>#REF!</v>
      </c>
      <c r="AF768" s="279" t="e">
        <f>IF(tbl2020POS[[#This Row],[3B]]&gt;=GAMES_TO_QUALIFY,1,IF(tbl2020POS[[#This Row],[PRIMPOS]]="3B",1,0))</f>
        <v>#REF!</v>
      </c>
      <c r="AG768" s="279" t="e">
        <f>IF(tbl2020POS[[#This Row],[SS]]&gt;=GAMES_TO_QUALIFY,1,IF(tbl2020POS[[#This Row],[PRIMPOS]]="SS",1,0))</f>
        <v>#REF!</v>
      </c>
      <c r="AH768" s="279" t="e">
        <f>IF(tbl2020POS[[#This Row],[LF]]&gt;=GAMES_TO_QUALIFY,1,0)</f>
        <v>#REF!</v>
      </c>
      <c r="AI768" s="279" t="e">
        <f>IF(tbl2020POS[[#This Row],[CF]]&gt;=GAMES_TO_QUALIFY,1,0)</f>
        <v>#REF!</v>
      </c>
      <c r="AJ768" s="279" t="e">
        <f>IF(tbl2020POS[[#This Row],[RF]]&gt;=GAMES_TO_QUALIFY,1,0)</f>
        <v>#REF!</v>
      </c>
      <c r="AK768" s="279" t="e">
        <f>IF(tbl2020POS[[#This Row],[OF]]&gt;=GAMES_TO_QUALIFY,1,IF(tbl2020POS[[#This Row],[PRIMPOS]]="OF",1,0))</f>
        <v>#REF!</v>
      </c>
      <c r="AL768" s="279" t="e">
        <f>IF(tbl2020POS[[#This Row],[DH]]&gt;=GAMES_TO_QUALIFY,1,IF(tbl2020POS[[#This Row],[PRIMPOS]]="DH",1,0))</f>
        <v>#REF!</v>
      </c>
      <c r="AM768" s="279" t="str" cm="1">
        <f t="array" aca="1" ref="AM7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8" s="280" t="str">
        <f>IFERROR(LEFT(tbl2020POS[[#This Row],[POSROUGH]],LEN(tbl2020POS[[#This Row],[POSROUGH]])-1),"")</f>
        <v/>
      </c>
      <c r="AP76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9" spans="1:42" x14ac:dyDescent="0.3">
      <c r="A769" s="277">
        <v>766</v>
      </c>
      <c r="B769" t="s">
        <v>21328</v>
      </c>
      <c r="C769" s="277">
        <v>26</v>
      </c>
      <c r="D769" s="278" t="s">
        <v>1395</v>
      </c>
      <c r="E769" s="277">
        <v>2</v>
      </c>
      <c r="F769" s="277">
        <v>2</v>
      </c>
      <c r="G769" s="277">
        <v>0</v>
      </c>
      <c r="H769" s="277">
        <v>0</v>
      </c>
      <c r="I769" s="277">
        <v>2</v>
      </c>
      <c r="J769" s="277">
        <v>2</v>
      </c>
      <c r="K769" s="277">
        <v>0</v>
      </c>
      <c r="L769" s="277">
        <v>0</v>
      </c>
      <c r="M769" s="277">
        <v>0</v>
      </c>
      <c r="N769" s="277">
        <v>0</v>
      </c>
      <c r="O769" s="277">
        <v>0</v>
      </c>
      <c r="P769" s="277">
        <v>0</v>
      </c>
      <c r="Q769" s="277">
        <v>0</v>
      </c>
      <c r="R769" s="277">
        <v>0</v>
      </c>
      <c r="S769" s="277">
        <v>0</v>
      </c>
      <c r="T769" s="277">
        <v>0</v>
      </c>
      <c r="U769" s="277">
        <v>0</v>
      </c>
      <c r="V769" s="277">
        <v>0</v>
      </c>
      <c r="W769" s="279" t="e">
        <f t="shared" si="11"/>
        <v>#REF!</v>
      </c>
      <c r="X769" s="279" t="s">
        <v>21976</v>
      </c>
      <c r="Y7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9" s="279">
        <f>IF(MAX(tbl2020POS[[#This Row],[P]:[PR]])=tbl2020POS[[#This Row],[P]],1,0)</f>
        <v>1</v>
      </c>
      <c r="AA769" s="279">
        <f>IF(tbl2020POS[[#This Row],[QUALP]]=1,IF(tbl2020POS[[#This Row],[GS]]&gt;=GS_TO_QUALIFY,1,0),0)</f>
        <v>0</v>
      </c>
      <c r="AB769" s="279">
        <f>IF(tbl2020POS[[#This Row],[QUALP]]=1,IF(tbl2020POS[[#This Row],[G]]-tbl2020POS[[#This Row],[GS]]&gt;=RP_APP_TO_QUALIFY,1,0),0)</f>
        <v>0</v>
      </c>
      <c r="AC769" s="279" t="e">
        <f>IF(tbl2020POS[[#This Row],[C]]&gt;=GAMES_TO_QUALIFY,1,IF(tbl2020POS[[#This Row],[PRIMPOS]]="C",1,0))</f>
        <v>#REF!</v>
      </c>
      <c r="AD769" s="279" t="e">
        <f>IF(tbl2020POS[[#This Row],[1B]]&gt;=GAMES_TO_QUALIFY,1,IF(tbl2020POS[[#This Row],[PRIMPOS]]="1B",1,0))</f>
        <v>#REF!</v>
      </c>
      <c r="AE769" s="279" t="e">
        <f>IF(tbl2020POS[[#This Row],[2B]]&gt;=GAMES_TO_QUALIFY,1,IF(tbl2020POS[[#This Row],[PRIMPOS]]="2B",1,0))</f>
        <v>#REF!</v>
      </c>
      <c r="AF769" s="279" t="e">
        <f>IF(tbl2020POS[[#This Row],[3B]]&gt;=GAMES_TO_QUALIFY,1,IF(tbl2020POS[[#This Row],[PRIMPOS]]="3B",1,0))</f>
        <v>#REF!</v>
      </c>
      <c r="AG769" s="279" t="e">
        <f>IF(tbl2020POS[[#This Row],[SS]]&gt;=GAMES_TO_QUALIFY,1,IF(tbl2020POS[[#This Row],[PRIMPOS]]="SS",1,0))</f>
        <v>#REF!</v>
      </c>
      <c r="AH769" s="279" t="e">
        <f>IF(tbl2020POS[[#This Row],[LF]]&gt;=GAMES_TO_QUALIFY,1,0)</f>
        <v>#REF!</v>
      </c>
      <c r="AI769" s="279" t="e">
        <f>IF(tbl2020POS[[#This Row],[CF]]&gt;=GAMES_TO_QUALIFY,1,0)</f>
        <v>#REF!</v>
      </c>
      <c r="AJ769" s="279" t="e">
        <f>IF(tbl2020POS[[#This Row],[RF]]&gt;=GAMES_TO_QUALIFY,1,0)</f>
        <v>#REF!</v>
      </c>
      <c r="AK769" s="279" t="e">
        <f>IF(tbl2020POS[[#This Row],[OF]]&gt;=GAMES_TO_QUALIFY,1,IF(tbl2020POS[[#This Row],[PRIMPOS]]="OF",1,0))</f>
        <v>#REF!</v>
      </c>
      <c r="AL769" s="279" t="e">
        <f>IF(tbl2020POS[[#This Row],[DH]]&gt;=GAMES_TO_QUALIFY,1,IF(tbl2020POS[[#This Row],[PRIMPOS]]="DH",1,0))</f>
        <v>#REF!</v>
      </c>
      <c r="AM769" s="279" t="str" cm="1">
        <f t="array" aca="1" ref="AM7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9" s="280" t="str">
        <f>IFERROR(LEFT(tbl2020POS[[#This Row],[POSROUGH]],LEN(tbl2020POS[[#This Row],[POSROUGH]])-1),"")</f>
        <v/>
      </c>
      <c r="AP76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0" spans="1:42" x14ac:dyDescent="0.3">
      <c r="A770" s="277">
        <v>767</v>
      </c>
      <c r="B770" t="s">
        <v>21329</v>
      </c>
      <c r="C770" s="277">
        <v>25</v>
      </c>
      <c r="D770" s="278" t="s">
        <v>20567</v>
      </c>
      <c r="E770" s="277">
        <v>2</v>
      </c>
      <c r="F770" s="277">
        <v>8</v>
      </c>
      <c r="G770" s="277">
        <v>3</v>
      </c>
      <c r="H770" s="277">
        <v>8</v>
      </c>
      <c r="I770" s="277">
        <v>7</v>
      </c>
      <c r="J770" s="277">
        <v>0</v>
      </c>
      <c r="K770" s="277">
        <v>0</v>
      </c>
      <c r="L770" s="277">
        <v>0</v>
      </c>
      <c r="M770" s="277">
        <v>1</v>
      </c>
      <c r="N770" s="277">
        <v>4</v>
      </c>
      <c r="O770" s="277">
        <v>0</v>
      </c>
      <c r="P770" s="277">
        <v>2</v>
      </c>
      <c r="Q770" s="277">
        <v>0</v>
      </c>
      <c r="R770" s="277">
        <v>0</v>
      </c>
      <c r="S770" s="277">
        <v>2</v>
      </c>
      <c r="T770" s="277">
        <v>0</v>
      </c>
      <c r="U770" s="277">
        <v>2</v>
      </c>
      <c r="V770" s="277">
        <v>1</v>
      </c>
      <c r="W770" s="279" t="e">
        <f t="shared" si="11"/>
        <v>#REF!</v>
      </c>
      <c r="X770" s="279" t="s">
        <v>2624</v>
      </c>
      <c r="Y7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70" s="279">
        <f>IF(MAX(tbl2020POS[[#This Row],[P]:[PR]])=tbl2020POS[[#This Row],[P]],1,0)</f>
        <v>0</v>
      </c>
      <c r="AA770" s="279">
        <f>IF(tbl2020POS[[#This Row],[QUALP]]=1,IF(tbl2020POS[[#This Row],[GS]]&gt;=GS_TO_QUALIFY,1,0),0)</f>
        <v>0</v>
      </c>
      <c r="AB770" s="279">
        <f>IF(tbl2020POS[[#This Row],[QUALP]]=1,IF(tbl2020POS[[#This Row],[G]]-tbl2020POS[[#This Row],[GS]]&gt;=RP_APP_TO_QUALIFY,1,0),0)</f>
        <v>0</v>
      </c>
      <c r="AC770" s="279" t="e">
        <f>IF(tbl2020POS[[#This Row],[C]]&gt;=GAMES_TO_QUALIFY,1,IF(tbl2020POS[[#This Row],[PRIMPOS]]="C",1,0))</f>
        <v>#REF!</v>
      </c>
      <c r="AD770" s="279" t="e">
        <f>IF(tbl2020POS[[#This Row],[1B]]&gt;=GAMES_TO_QUALIFY,1,IF(tbl2020POS[[#This Row],[PRIMPOS]]="1B",1,0))</f>
        <v>#REF!</v>
      </c>
      <c r="AE770" s="279" t="e">
        <f>IF(tbl2020POS[[#This Row],[2B]]&gt;=GAMES_TO_QUALIFY,1,IF(tbl2020POS[[#This Row],[PRIMPOS]]="2B",1,0))</f>
        <v>#REF!</v>
      </c>
      <c r="AF770" s="279" t="e">
        <f>IF(tbl2020POS[[#This Row],[3B]]&gt;=GAMES_TO_QUALIFY,1,IF(tbl2020POS[[#This Row],[PRIMPOS]]="3B",1,0))</f>
        <v>#REF!</v>
      </c>
      <c r="AG770" s="279" t="e">
        <f>IF(tbl2020POS[[#This Row],[SS]]&gt;=GAMES_TO_QUALIFY,1,IF(tbl2020POS[[#This Row],[PRIMPOS]]="SS",1,0))</f>
        <v>#REF!</v>
      </c>
      <c r="AH770" s="279" t="e">
        <f>IF(tbl2020POS[[#This Row],[LF]]&gt;=GAMES_TO_QUALIFY,1,0)</f>
        <v>#REF!</v>
      </c>
      <c r="AI770" s="279" t="e">
        <f>IF(tbl2020POS[[#This Row],[CF]]&gt;=GAMES_TO_QUALIFY,1,0)</f>
        <v>#REF!</v>
      </c>
      <c r="AJ770" s="279" t="e">
        <f>IF(tbl2020POS[[#This Row],[RF]]&gt;=GAMES_TO_QUALIFY,1,0)</f>
        <v>#REF!</v>
      </c>
      <c r="AK770" s="279" t="e">
        <f>IF(tbl2020POS[[#This Row],[OF]]&gt;=GAMES_TO_QUALIFY,1,IF(tbl2020POS[[#This Row],[PRIMPOS]]="OF",1,0))</f>
        <v>#REF!</v>
      </c>
      <c r="AL770" s="279" t="e">
        <f>IF(tbl2020POS[[#This Row],[DH]]&gt;=GAMES_TO_QUALIFY,1,IF(tbl2020POS[[#This Row],[PRIMPOS]]="DH",1,0))</f>
        <v>#REF!</v>
      </c>
      <c r="AM770" s="279" t="e" cm="1">
        <f t="array" aca="1" ref="AM7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0" s="280" t="str">
        <f>IFERROR(LEFT(tbl2020POS[[#This Row],[POSROUGH]],LEN(tbl2020POS[[#This Row],[POSROUGH]])-1),"")</f>
        <v/>
      </c>
      <c r="AP77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1" spans="1:42" x14ac:dyDescent="0.3">
      <c r="A771" s="277">
        <v>768</v>
      </c>
      <c r="B771" t="s">
        <v>21330</v>
      </c>
      <c r="C771" s="277">
        <v>24</v>
      </c>
      <c r="D771" s="278" t="s">
        <v>20565</v>
      </c>
      <c r="E771" s="277">
        <v>4</v>
      </c>
      <c r="F771" s="277">
        <v>17</v>
      </c>
      <c r="G771" s="277">
        <v>12</v>
      </c>
      <c r="H771" s="277">
        <v>17</v>
      </c>
      <c r="I771" s="277">
        <v>16</v>
      </c>
      <c r="J771" s="277">
        <v>0</v>
      </c>
      <c r="K771" s="277">
        <v>16</v>
      </c>
      <c r="L771" s="277">
        <v>0</v>
      </c>
      <c r="M771" s="277">
        <v>0</v>
      </c>
      <c r="N771" s="277">
        <v>0</v>
      </c>
      <c r="O771" s="277">
        <v>0</v>
      </c>
      <c r="P771" s="277">
        <v>0</v>
      </c>
      <c r="Q771" s="277">
        <v>0</v>
      </c>
      <c r="R771" s="277">
        <v>0</v>
      </c>
      <c r="S771" s="277">
        <v>0</v>
      </c>
      <c r="T771" s="277">
        <v>0</v>
      </c>
      <c r="U771" s="277">
        <v>3</v>
      </c>
      <c r="V771" s="277">
        <v>0</v>
      </c>
      <c r="W771" s="279" t="e">
        <f t="shared" si="11"/>
        <v>#REF!</v>
      </c>
      <c r="X771" s="279" t="s">
        <v>13326</v>
      </c>
      <c r="Y7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71" s="279">
        <f>IF(MAX(tbl2020POS[[#This Row],[P]:[PR]])=tbl2020POS[[#This Row],[P]],1,0)</f>
        <v>0</v>
      </c>
      <c r="AA771" s="279">
        <f>IF(tbl2020POS[[#This Row],[QUALP]]=1,IF(tbl2020POS[[#This Row],[GS]]&gt;=GS_TO_QUALIFY,1,0),0)</f>
        <v>0</v>
      </c>
      <c r="AB771" s="279">
        <f>IF(tbl2020POS[[#This Row],[QUALP]]=1,IF(tbl2020POS[[#This Row],[G]]-tbl2020POS[[#This Row],[GS]]&gt;=RP_APP_TO_QUALIFY,1,0),0)</f>
        <v>0</v>
      </c>
      <c r="AC771" s="279" t="e">
        <f>IF(tbl2020POS[[#This Row],[C]]&gt;=GAMES_TO_QUALIFY,1,IF(tbl2020POS[[#This Row],[PRIMPOS]]="C",1,0))</f>
        <v>#REF!</v>
      </c>
      <c r="AD771" s="279" t="e">
        <f>IF(tbl2020POS[[#This Row],[1B]]&gt;=GAMES_TO_QUALIFY,1,IF(tbl2020POS[[#This Row],[PRIMPOS]]="1B",1,0))</f>
        <v>#REF!</v>
      </c>
      <c r="AE771" s="279" t="e">
        <f>IF(tbl2020POS[[#This Row],[2B]]&gt;=GAMES_TO_QUALIFY,1,IF(tbl2020POS[[#This Row],[PRIMPOS]]="2B",1,0))</f>
        <v>#REF!</v>
      </c>
      <c r="AF771" s="279" t="e">
        <f>IF(tbl2020POS[[#This Row],[3B]]&gt;=GAMES_TO_QUALIFY,1,IF(tbl2020POS[[#This Row],[PRIMPOS]]="3B",1,0))</f>
        <v>#REF!</v>
      </c>
      <c r="AG771" s="279" t="e">
        <f>IF(tbl2020POS[[#This Row],[SS]]&gt;=GAMES_TO_QUALIFY,1,IF(tbl2020POS[[#This Row],[PRIMPOS]]="SS",1,0))</f>
        <v>#REF!</v>
      </c>
      <c r="AH771" s="279" t="e">
        <f>IF(tbl2020POS[[#This Row],[LF]]&gt;=GAMES_TO_QUALIFY,1,0)</f>
        <v>#REF!</v>
      </c>
      <c r="AI771" s="279" t="e">
        <f>IF(tbl2020POS[[#This Row],[CF]]&gt;=GAMES_TO_QUALIFY,1,0)</f>
        <v>#REF!</v>
      </c>
      <c r="AJ771" s="279" t="e">
        <f>IF(tbl2020POS[[#This Row],[RF]]&gt;=GAMES_TO_QUALIFY,1,0)</f>
        <v>#REF!</v>
      </c>
      <c r="AK771" s="279" t="e">
        <f>IF(tbl2020POS[[#This Row],[OF]]&gt;=GAMES_TO_QUALIFY,1,IF(tbl2020POS[[#This Row],[PRIMPOS]]="OF",1,0))</f>
        <v>#REF!</v>
      </c>
      <c r="AL771" s="279" t="e">
        <f>IF(tbl2020POS[[#This Row],[DH]]&gt;=GAMES_TO_QUALIFY,1,IF(tbl2020POS[[#This Row],[PRIMPOS]]="DH",1,0))</f>
        <v>#REF!</v>
      </c>
      <c r="AM771" s="279" t="e" cm="1">
        <f t="array" aca="1" ref="AM7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1" s="280" t="str">
        <f>IFERROR(LEFT(tbl2020POS[[#This Row],[POSROUGH]],LEN(tbl2020POS[[#This Row],[POSROUGH]])-1),"")</f>
        <v/>
      </c>
      <c r="AP77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2" spans="1:42" x14ac:dyDescent="0.3">
      <c r="A772" s="277">
        <v>769</v>
      </c>
      <c r="B772" t="s">
        <v>21331</v>
      </c>
      <c r="C772" s="277">
        <v>23</v>
      </c>
      <c r="D772" s="278" t="s">
        <v>1413</v>
      </c>
      <c r="E772" s="277" t="s">
        <v>20557</v>
      </c>
      <c r="F772" s="277">
        <v>3</v>
      </c>
      <c r="G772" s="277">
        <v>3</v>
      </c>
      <c r="H772" s="277">
        <v>0</v>
      </c>
      <c r="I772" s="277">
        <v>3</v>
      </c>
      <c r="J772" s="277">
        <v>3</v>
      </c>
      <c r="K772" s="277">
        <v>0</v>
      </c>
      <c r="L772" s="277">
        <v>0</v>
      </c>
      <c r="M772" s="277">
        <v>0</v>
      </c>
      <c r="N772" s="277">
        <v>0</v>
      </c>
      <c r="O772" s="277">
        <v>0</v>
      </c>
      <c r="P772" s="277">
        <v>0</v>
      </c>
      <c r="Q772" s="277">
        <v>0</v>
      </c>
      <c r="R772" s="277">
        <v>0</v>
      </c>
      <c r="S772" s="277">
        <v>0</v>
      </c>
      <c r="T772" s="277">
        <v>0</v>
      </c>
      <c r="U772" s="277">
        <v>0</v>
      </c>
      <c r="V772" s="277">
        <v>0</v>
      </c>
      <c r="W772" s="279" t="e">
        <f t="shared" ref="W772:W835" si="12">IF(P772&gt;=GAMES_TO_QUALIFY,"LF","")&amp;IF(Q772&gt;=GAMES_TO_QUALIFY,"CF","")&amp;IF(R772&gt;=GAMES_TO_QUALIFY,"RF","")</f>
        <v>#REF!</v>
      </c>
      <c r="X772" s="279" t="s">
        <v>21977</v>
      </c>
      <c r="Y7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2" s="279">
        <f>IF(MAX(tbl2020POS[[#This Row],[P]:[PR]])=tbl2020POS[[#This Row],[P]],1,0)</f>
        <v>1</v>
      </c>
      <c r="AA772" s="279">
        <f>IF(tbl2020POS[[#This Row],[QUALP]]=1,IF(tbl2020POS[[#This Row],[GS]]&gt;=GS_TO_QUALIFY,1,0),0)</f>
        <v>0</v>
      </c>
      <c r="AB772" s="279">
        <f>IF(tbl2020POS[[#This Row],[QUALP]]=1,IF(tbl2020POS[[#This Row],[G]]-tbl2020POS[[#This Row],[GS]]&gt;=RP_APP_TO_QUALIFY,1,0),0)</f>
        <v>0</v>
      </c>
      <c r="AC772" s="279" t="e">
        <f>IF(tbl2020POS[[#This Row],[C]]&gt;=GAMES_TO_QUALIFY,1,IF(tbl2020POS[[#This Row],[PRIMPOS]]="C",1,0))</f>
        <v>#REF!</v>
      </c>
      <c r="AD772" s="279" t="e">
        <f>IF(tbl2020POS[[#This Row],[1B]]&gt;=GAMES_TO_QUALIFY,1,IF(tbl2020POS[[#This Row],[PRIMPOS]]="1B",1,0))</f>
        <v>#REF!</v>
      </c>
      <c r="AE772" s="279" t="e">
        <f>IF(tbl2020POS[[#This Row],[2B]]&gt;=GAMES_TO_QUALIFY,1,IF(tbl2020POS[[#This Row],[PRIMPOS]]="2B",1,0))</f>
        <v>#REF!</v>
      </c>
      <c r="AF772" s="279" t="e">
        <f>IF(tbl2020POS[[#This Row],[3B]]&gt;=GAMES_TO_QUALIFY,1,IF(tbl2020POS[[#This Row],[PRIMPOS]]="3B",1,0))</f>
        <v>#REF!</v>
      </c>
      <c r="AG772" s="279" t="e">
        <f>IF(tbl2020POS[[#This Row],[SS]]&gt;=GAMES_TO_QUALIFY,1,IF(tbl2020POS[[#This Row],[PRIMPOS]]="SS",1,0))</f>
        <v>#REF!</v>
      </c>
      <c r="AH772" s="279" t="e">
        <f>IF(tbl2020POS[[#This Row],[LF]]&gt;=GAMES_TO_QUALIFY,1,0)</f>
        <v>#REF!</v>
      </c>
      <c r="AI772" s="279" t="e">
        <f>IF(tbl2020POS[[#This Row],[CF]]&gt;=GAMES_TO_QUALIFY,1,0)</f>
        <v>#REF!</v>
      </c>
      <c r="AJ772" s="279" t="e">
        <f>IF(tbl2020POS[[#This Row],[RF]]&gt;=GAMES_TO_QUALIFY,1,0)</f>
        <v>#REF!</v>
      </c>
      <c r="AK772" s="279" t="e">
        <f>IF(tbl2020POS[[#This Row],[OF]]&gt;=GAMES_TO_QUALIFY,1,IF(tbl2020POS[[#This Row],[PRIMPOS]]="OF",1,0))</f>
        <v>#REF!</v>
      </c>
      <c r="AL772" s="279" t="e">
        <f>IF(tbl2020POS[[#This Row],[DH]]&gt;=GAMES_TO_QUALIFY,1,IF(tbl2020POS[[#This Row],[PRIMPOS]]="DH",1,0))</f>
        <v>#REF!</v>
      </c>
      <c r="AM772" s="279" t="str" cm="1">
        <f t="array" aca="1" ref="AM7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2" s="280" t="str">
        <f>IFERROR(LEFT(tbl2020POS[[#This Row],[POSROUGH]],LEN(tbl2020POS[[#This Row],[POSROUGH]])-1),"")</f>
        <v/>
      </c>
      <c r="AP77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3" spans="1:42" x14ac:dyDescent="0.3">
      <c r="A773" s="277">
        <v>770</v>
      </c>
      <c r="B773" t="s">
        <v>21332</v>
      </c>
      <c r="C773" s="277">
        <v>35</v>
      </c>
      <c r="D773" s="278" t="s">
        <v>1460</v>
      </c>
      <c r="E773" s="277">
        <v>12</v>
      </c>
      <c r="F773" s="277">
        <v>23</v>
      </c>
      <c r="G773" s="277">
        <v>0</v>
      </c>
      <c r="H773" s="277">
        <v>1</v>
      </c>
      <c r="I773" s="277">
        <v>23</v>
      </c>
      <c r="J773" s="277">
        <v>23</v>
      </c>
      <c r="K773" s="277">
        <v>0</v>
      </c>
      <c r="L773" s="277">
        <v>0</v>
      </c>
      <c r="M773" s="277">
        <v>0</v>
      </c>
      <c r="N773" s="277">
        <v>0</v>
      </c>
      <c r="O773" s="277">
        <v>0</v>
      </c>
      <c r="P773" s="277">
        <v>0</v>
      </c>
      <c r="Q773" s="277">
        <v>0</v>
      </c>
      <c r="R773" s="277">
        <v>0</v>
      </c>
      <c r="S773" s="277">
        <v>0</v>
      </c>
      <c r="T773" s="277">
        <v>0</v>
      </c>
      <c r="U773" s="277">
        <v>0</v>
      </c>
      <c r="V773" s="277">
        <v>0</v>
      </c>
      <c r="W773" s="279" t="e">
        <f t="shared" si="12"/>
        <v>#REF!</v>
      </c>
      <c r="X773" s="279" t="s">
        <v>2627</v>
      </c>
      <c r="Y7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3" s="279">
        <f>IF(MAX(tbl2020POS[[#This Row],[P]:[PR]])=tbl2020POS[[#This Row],[P]],1,0)</f>
        <v>1</v>
      </c>
      <c r="AA773" s="279">
        <f>IF(tbl2020POS[[#This Row],[QUALP]]=1,IF(tbl2020POS[[#This Row],[GS]]&gt;=GS_TO_QUALIFY,1,0),0)</f>
        <v>0</v>
      </c>
      <c r="AB773" s="279">
        <f>IF(tbl2020POS[[#This Row],[QUALP]]=1,IF(tbl2020POS[[#This Row],[G]]-tbl2020POS[[#This Row],[GS]]&gt;=RP_APP_TO_QUALIFY,1,0),0)</f>
        <v>1</v>
      </c>
      <c r="AC773" s="279" t="e">
        <f>IF(tbl2020POS[[#This Row],[C]]&gt;=GAMES_TO_QUALIFY,1,IF(tbl2020POS[[#This Row],[PRIMPOS]]="C",1,0))</f>
        <v>#REF!</v>
      </c>
      <c r="AD773" s="279" t="e">
        <f>IF(tbl2020POS[[#This Row],[1B]]&gt;=GAMES_TO_QUALIFY,1,IF(tbl2020POS[[#This Row],[PRIMPOS]]="1B",1,0))</f>
        <v>#REF!</v>
      </c>
      <c r="AE773" s="279" t="e">
        <f>IF(tbl2020POS[[#This Row],[2B]]&gt;=GAMES_TO_QUALIFY,1,IF(tbl2020POS[[#This Row],[PRIMPOS]]="2B",1,0))</f>
        <v>#REF!</v>
      </c>
      <c r="AF773" s="279" t="e">
        <f>IF(tbl2020POS[[#This Row],[3B]]&gt;=GAMES_TO_QUALIFY,1,IF(tbl2020POS[[#This Row],[PRIMPOS]]="3B",1,0))</f>
        <v>#REF!</v>
      </c>
      <c r="AG773" s="279" t="e">
        <f>IF(tbl2020POS[[#This Row],[SS]]&gt;=GAMES_TO_QUALIFY,1,IF(tbl2020POS[[#This Row],[PRIMPOS]]="SS",1,0))</f>
        <v>#REF!</v>
      </c>
      <c r="AH773" s="279" t="e">
        <f>IF(tbl2020POS[[#This Row],[LF]]&gt;=GAMES_TO_QUALIFY,1,0)</f>
        <v>#REF!</v>
      </c>
      <c r="AI773" s="279" t="e">
        <f>IF(tbl2020POS[[#This Row],[CF]]&gt;=GAMES_TO_QUALIFY,1,0)</f>
        <v>#REF!</v>
      </c>
      <c r="AJ773" s="279" t="e">
        <f>IF(tbl2020POS[[#This Row],[RF]]&gt;=GAMES_TO_QUALIFY,1,0)</f>
        <v>#REF!</v>
      </c>
      <c r="AK773" s="279" t="e">
        <f>IF(tbl2020POS[[#This Row],[OF]]&gt;=GAMES_TO_QUALIFY,1,IF(tbl2020POS[[#This Row],[PRIMPOS]]="OF",1,0))</f>
        <v>#REF!</v>
      </c>
      <c r="AL773" s="279" t="e">
        <f>IF(tbl2020POS[[#This Row],[DH]]&gt;=GAMES_TO_QUALIFY,1,IF(tbl2020POS[[#This Row],[PRIMPOS]]="DH",1,0))</f>
        <v>#REF!</v>
      </c>
      <c r="AM773" s="279" t="str" cm="1">
        <f t="array" aca="1" ref="AM7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3" s="280" t="str">
        <f>IFERROR(LEFT(tbl2020POS[[#This Row],[POSROUGH]],LEN(tbl2020POS[[#This Row],[POSROUGH]])-1),"")</f>
        <v/>
      </c>
      <c r="AP77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74" spans="1:42" x14ac:dyDescent="0.3">
      <c r="A774" s="277">
        <v>771</v>
      </c>
      <c r="B774" t="s">
        <v>21333</v>
      </c>
      <c r="C774" s="277">
        <v>26</v>
      </c>
      <c r="D774" s="278" t="s">
        <v>1531</v>
      </c>
      <c r="E774" s="277">
        <v>4</v>
      </c>
      <c r="F774" s="277">
        <v>11</v>
      </c>
      <c r="G774" s="277">
        <v>0</v>
      </c>
      <c r="H774" s="277">
        <v>0</v>
      </c>
      <c r="I774" s="277">
        <v>11</v>
      </c>
      <c r="J774" s="277">
        <v>11</v>
      </c>
      <c r="K774" s="277">
        <v>0</v>
      </c>
      <c r="L774" s="277">
        <v>0</v>
      </c>
      <c r="M774" s="277">
        <v>0</v>
      </c>
      <c r="N774" s="277">
        <v>0</v>
      </c>
      <c r="O774" s="277">
        <v>0</v>
      </c>
      <c r="P774" s="277">
        <v>0</v>
      </c>
      <c r="Q774" s="277">
        <v>0</v>
      </c>
      <c r="R774" s="277">
        <v>0</v>
      </c>
      <c r="S774" s="277">
        <v>0</v>
      </c>
      <c r="T774" s="277">
        <v>0</v>
      </c>
      <c r="U774" s="277">
        <v>0</v>
      </c>
      <c r="V774" s="277">
        <v>0</v>
      </c>
      <c r="W774" s="279" t="e">
        <f t="shared" si="12"/>
        <v>#REF!</v>
      </c>
      <c r="X774" s="279" t="s">
        <v>21978</v>
      </c>
      <c r="Y7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4" s="279">
        <f>IF(MAX(tbl2020POS[[#This Row],[P]:[PR]])=tbl2020POS[[#This Row],[P]],1,0)</f>
        <v>1</v>
      </c>
      <c r="AA774" s="279">
        <f>IF(tbl2020POS[[#This Row],[QUALP]]=1,IF(tbl2020POS[[#This Row],[GS]]&gt;=GS_TO_QUALIFY,1,0),0)</f>
        <v>0</v>
      </c>
      <c r="AB774" s="279">
        <f>IF(tbl2020POS[[#This Row],[QUALP]]=1,IF(tbl2020POS[[#This Row],[G]]-tbl2020POS[[#This Row],[GS]]&gt;=RP_APP_TO_QUALIFY,1,0),0)</f>
        <v>1</v>
      </c>
      <c r="AC774" s="279" t="e">
        <f>IF(tbl2020POS[[#This Row],[C]]&gt;=GAMES_TO_QUALIFY,1,IF(tbl2020POS[[#This Row],[PRIMPOS]]="C",1,0))</f>
        <v>#REF!</v>
      </c>
      <c r="AD774" s="279" t="e">
        <f>IF(tbl2020POS[[#This Row],[1B]]&gt;=GAMES_TO_QUALIFY,1,IF(tbl2020POS[[#This Row],[PRIMPOS]]="1B",1,0))</f>
        <v>#REF!</v>
      </c>
      <c r="AE774" s="279" t="e">
        <f>IF(tbl2020POS[[#This Row],[2B]]&gt;=GAMES_TO_QUALIFY,1,IF(tbl2020POS[[#This Row],[PRIMPOS]]="2B",1,0))</f>
        <v>#REF!</v>
      </c>
      <c r="AF774" s="279" t="e">
        <f>IF(tbl2020POS[[#This Row],[3B]]&gt;=GAMES_TO_QUALIFY,1,IF(tbl2020POS[[#This Row],[PRIMPOS]]="3B",1,0))</f>
        <v>#REF!</v>
      </c>
      <c r="AG774" s="279" t="e">
        <f>IF(tbl2020POS[[#This Row],[SS]]&gt;=GAMES_TO_QUALIFY,1,IF(tbl2020POS[[#This Row],[PRIMPOS]]="SS",1,0))</f>
        <v>#REF!</v>
      </c>
      <c r="AH774" s="279" t="e">
        <f>IF(tbl2020POS[[#This Row],[LF]]&gt;=GAMES_TO_QUALIFY,1,0)</f>
        <v>#REF!</v>
      </c>
      <c r="AI774" s="279" t="e">
        <f>IF(tbl2020POS[[#This Row],[CF]]&gt;=GAMES_TO_QUALIFY,1,0)</f>
        <v>#REF!</v>
      </c>
      <c r="AJ774" s="279" t="e">
        <f>IF(tbl2020POS[[#This Row],[RF]]&gt;=GAMES_TO_QUALIFY,1,0)</f>
        <v>#REF!</v>
      </c>
      <c r="AK774" s="279" t="e">
        <f>IF(tbl2020POS[[#This Row],[OF]]&gt;=GAMES_TO_QUALIFY,1,IF(tbl2020POS[[#This Row],[PRIMPOS]]="OF",1,0))</f>
        <v>#REF!</v>
      </c>
      <c r="AL774" s="279" t="e">
        <f>IF(tbl2020POS[[#This Row],[DH]]&gt;=GAMES_TO_QUALIFY,1,IF(tbl2020POS[[#This Row],[PRIMPOS]]="DH",1,0))</f>
        <v>#REF!</v>
      </c>
      <c r="AM774" s="279" t="str" cm="1">
        <f t="array" aca="1" ref="AM7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4" s="280" t="str">
        <f>IFERROR(LEFT(tbl2020POS[[#This Row],[POSROUGH]],LEN(tbl2020POS[[#This Row],[POSROUGH]])-1),"")</f>
        <v/>
      </c>
      <c r="AP77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75" spans="1:42" x14ac:dyDescent="0.3">
      <c r="A775" s="277">
        <v>772</v>
      </c>
      <c r="B775" t="s">
        <v>21334</v>
      </c>
      <c r="C775" s="277">
        <v>26</v>
      </c>
      <c r="D775" s="278" t="s">
        <v>1464</v>
      </c>
      <c r="E775" s="277">
        <v>2</v>
      </c>
      <c r="F775" s="277">
        <v>33</v>
      </c>
      <c r="G775" s="277">
        <v>29</v>
      </c>
      <c r="H775" s="277">
        <v>33</v>
      </c>
      <c r="I775" s="277">
        <v>33</v>
      </c>
      <c r="J775" s="277">
        <v>0</v>
      </c>
      <c r="K775" s="277">
        <v>0</v>
      </c>
      <c r="L775" s="277">
        <v>0</v>
      </c>
      <c r="M775" s="277">
        <v>28</v>
      </c>
      <c r="N775" s="277">
        <v>3</v>
      </c>
      <c r="O775" s="277">
        <v>4</v>
      </c>
      <c r="P775" s="277">
        <v>0</v>
      </c>
      <c r="Q775" s="277">
        <v>0</v>
      </c>
      <c r="R775" s="277">
        <v>0</v>
      </c>
      <c r="S775" s="277">
        <v>0</v>
      </c>
      <c r="T775" s="277">
        <v>0</v>
      </c>
      <c r="U775" s="277">
        <v>0</v>
      </c>
      <c r="V775" s="277">
        <v>0</v>
      </c>
      <c r="W775" s="279" t="e">
        <f t="shared" si="12"/>
        <v>#REF!</v>
      </c>
      <c r="X775" s="279" t="s">
        <v>16413</v>
      </c>
      <c r="Y7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75" s="279">
        <f>IF(MAX(tbl2020POS[[#This Row],[P]:[PR]])=tbl2020POS[[#This Row],[P]],1,0)</f>
        <v>0</v>
      </c>
      <c r="AA775" s="279">
        <f>IF(tbl2020POS[[#This Row],[QUALP]]=1,IF(tbl2020POS[[#This Row],[GS]]&gt;=GS_TO_QUALIFY,1,0),0)</f>
        <v>0</v>
      </c>
      <c r="AB775" s="279">
        <f>IF(tbl2020POS[[#This Row],[QUALP]]=1,IF(tbl2020POS[[#This Row],[G]]-tbl2020POS[[#This Row],[GS]]&gt;=RP_APP_TO_QUALIFY,1,0),0)</f>
        <v>0</v>
      </c>
      <c r="AC775" s="279" t="e">
        <f>IF(tbl2020POS[[#This Row],[C]]&gt;=GAMES_TO_QUALIFY,1,IF(tbl2020POS[[#This Row],[PRIMPOS]]="C",1,0))</f>
        <v>#REF!</v>
      </c>
      <c r="AD775" s="279" t="e">
        <f>IF(tbl2020POS[[#This Row],[1B]]&gt;=GAMES_TO_QUALIFY,1,IF(tbl2020POS[[#This Row],[PRIMPOS]]="1B",1,0))</f>
        <v>#REF!</v>
      </c>
      <c r="AE775" s="279" t="e">
        <f>IF(tbl2020POS[[#This Row],[2B]]&gt;=GAMES_TO_QUALIFY,1,IF(tbl2020POS[[#This Row],[PRIMPOS]]="2B",1,0))</f>
        <v>#REF!</v>
      </c>
      <c r="AF775" s="279" t="e">
        <f>IF(tbl2020POS[[#This Row],[3B]]&gt;=GAMES_TO_QUALIFY,1,IF(tbl2020POS[[#This Row],[PRIMPOS]]="3B",1,0))</f>
        <v>#REF!</v>
      </c>
      <c r="AG775" s="279" t="e">
        <f>IF(tbl2020POS[[#This Row],[SS]]&gt;=GAMES_TO_QUALIFY,1,IF(tbl2020POS[[#This Row],[PRIMPOS]]="SS",1,0))</f>
        <v>#REF!</v>
      </c>
      <c r="AH775" s="279" t="e">
        <f>IF(tbl2020POS[[#This Row],[LF]]&gt;=GAMES_TO_QUALIFY,1,0)</f>
        <v>#REF!</v>
      </c>
      <c r="AI775" s="279" t="e">
        <f>IF(tbl2020POS[[#This Row],[CF]]&gt;=GAMES_TO_QUALIFY,1,0)</f>
        <v>#REF!</v>
      </c>
      <c r="AJ775" s="279" t="e">
        <f>IF(tbl2020POS[[#This Row],[RF]]&gt;=GAMES_TO_QUALIFY,1,0)</f>
        <v>#REF!</v>
      </c>
      <c r="AK775" s="279" t="e">
        <f>IF(tbl2020POS[[#This Row],[OF]]&gt;=GAMES_TO_QUALIFY,1,IF(tbl2020POS[[#This Row],[PRIMPOS]]="OF",1,0))</f>
        <v>#REF!</v>
      </c>
      <c r="AL775" s="279" t="e">
        <f>IF(tbl2020POS[[#This Row],[DH]]&gt;=GAMES_TO_QUALIFY,1,IF(tbl2020POS[[#This Row],[PRIMPOS]]="DH",1,0))</f>
        <v>#REF!</v>
      </c>
      <c r="AM775" s="279" t="e" cm="1">
        <f t="array" aca="1" ref="AM7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5" s="280" t="str">
        <f>IFERROR(LEFT(tbl2020POS[[#This Row],[POSROUGH]],LEN(tbl2020POS[[#This Row],[POSROUGH]])-1),"")</f>
        <v/>
      </c>
      <c r="AP77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6" spans="1:42" x14ac:dyDescent="0.3">
      <c r="A776" s="277">
        <v>773</v>
      </c>
      <c r="B776" t="s">
        <v>21335</v>
      </c>
      <c r="C776" s="277">
        <v>25</v>
      </c>
      <c r="D776" s="278" t="s">
        <v>20607</v>
      </c>
      <c r="E776" s="277">
        <v>2</v>
      </c>
      <c r="F776" s="277">
        <v>7</v>
      </c>
      <c r="G776" s="277">
        <v>0</v>
      </c>
      <c r="H776" s="277">
        <v>0</v>
      </c>
      <c r="I776" s="277">
        <v>7</v>
      </c>
      <c r="J776" s="277">
        <v>7</v>
      </c>
      <c r="K776" s="277">
        <v>0</v>
      </c>
      <c r="L776" s="277">
        <v>0</v>
      </c>
      <c r="M776" s="277">
        <v>0</v>
      </c>
      <c r="N776" s="277">
        <v>0</v>
      </c>
      <c r="O776" s="277">
        <v>0</v>
      </c>
      <c r="P776" s="277">
        <v>0</v>
      </c>
      <c r="Q776" s="277">
        <v>0</v>
      </c>
      <c r="R776" s="277">
        <v>0</v>
      </c>
      <c r="S776" s="277">
        <v>0</v>
      </c>
      <c r="T776" s="277">
        <v>0</v>
      </c>
      <c r="U776" s="277">
        <v>0</v>
      </c>
      <c r="V776" s="277">
        <v>0</v>
      </c>
      <c r="W776" s="279" t="e">
        <f t="shared" si="12"/>
        <v>#REF!</v>
      </c>
      <c r="X776" s="279" t="s">
        <v>21979</v>
      </c>
      <c r="Y7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6" s="279">
        <f>IF(MAX(tbl2020POS[[#This Row],[P]:[PR]])=tbl2020POS[[#This Row],[P]],1,0)</f>
        <v>1</v>
      </c>
      <c r="AA776" s="279">
        <f>IF(tbl2020POS[[#This Row],[QUALP]]=1,IF(tbl2020POS[[#This Row],[GS]]&gt;=GS_TO_QUALIFY,1,0),0)</f>
        <v>0</v>
      </c>
      <c r="AB776" s="279">
        <f>IF(tbl2020POS[[#This Row],[QUALP]]=1,IF(tbl2020POS[[#This Row],[G]]-tbl2020POS[[#This Row],[GS]]&gt;=RP_APP_TO_QUALIFY,1,0),0)</f>
        <v>1</v>
      </c>
      <c r="AC776" s="279" t="e">
        <f>IF(tbl2020POS[[#This Row],[C]]&gt;=GAMES_TO_QUALIFY,1,IF(tbl2020POS[[#This Row],[PRIMPOS]]="C",1,0))</f>
        <v>#REF!</v>
      </c>
      <c r="AD776" s="279" t="e">
        <f>IF(tbl2020POS[[#This Row],[1B]]&gt;=GAMES_TO_QUALIFY,1,IF(tbl2020POS[[#This Row],[PRIMPOS]]="1B",1,0))</f>
        <v>#REF!</v>
      </c>
      <c r="AE776" s="279" t="e">
        <f>IF(tbl2020POS[[#This Row],[2B]]&gt;=GAMES_TO_QUALIFY,1,IF(tbl2020POS[[#This Row],[PRIMPOS]]="2B",1,0))</f>
        <v>#REF!</v>
      </c>
      <c r="AF776" s="279" t="e">
        <f>IF(tbl2020POS[[#This Row],[3B]]&gt;=GAMES_TO_QUALIFY,1,IF(tbl2020POS[[#This Row],[PRIMPOS]]="3B",1,0))</f>
        <v>#REF!</v>
      </c>
      <c r="AG776" s="279" t="e">
        <f>IF(tbl2020POS[[#This Row],[SS]]&gt;=GAMES_TO_QUALIFY,1,IF(tbl2020POS[[#This Row],[PRIMPOS]]="SS",1,0))</f>
        <v>#REF!</v>
      </c>
      <c r="AH776" s="279" t="e">
        <f>IF(tbl2020POS[[#This Row],[LF]]&gt;=GAMES_TO_QUALIFY,1,0)</f>
        <v>#REF!</v>
      </c>
      <c r="AI776" s="279" t="e">
        <f>IF(tbl2020POS[[#This Row],[CF]]&gt;=GAMES_TO_QUALIFY,1,0)</f>
        <v>#REF!</v>
      </c>
      <c r="AJ776" s="279" t="e">
        <f>IF(tbl2020POS[[#This Row],[RF]]&gt;=GAMES_TO_QUALIFY,1,0)</f>
        <v>#REF!</v>
      </c>
      <c r="AK776" s="279" t="e">
        <f>IF(tbl2020POS[[#This Row],[OF]]&gt;=GAMES_TO_QUALIFY,1,IF(tbl2020POS[[#This Row],[PRIMPOS]]="OF",1,0))</f>
        <v>#REF!</v>
      </c>
      <c r="AL776" s="279" t="e">
        <f>IF(tbl2020POS[[#This Row],[DH]]&gt;=GAMES_TO_QUALIFY,1,IF(tbl2020POS[[#This Row],[PRIMPOS]]="DH",1,0))</f>
        <v>#REF!</v>
      </c>
      <c r="AM776" s="279" t="str" cm="1">
        <f t="array" aca="1" ref="AM7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6" s="280" t="str">
        <f>IFERROR(LEFT(tbl2020POS[[#This Row],[POSROUGH]],LEN(tbl2020POS[[#This Row],[POSROUGH]])-1),"")</f>
        <v/>
      </c>
      <c r="AP77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77" spans="1:42" x14ac:dyDescent="0.3">
      <c r="A777" s="277">
        <v>774</v>
      </c>
      <c r="B777" t="s">
        <v>21336</v>
      </c>
      <c r="C777" s="277">
        <v>27</v>
      </c>
      <c r="D777" s="278" t="s">
        <v>1386</v>
      </c>
      <c r="E777" s="277">
        <v>5</v>
      </c>
      <c r="F777" s="277">
        <v>4</v>
      </c>
      <c r="G777" s="277">
        <v>1</v>
      </c>
      <c r="H777" s="277">
        <v>0</v>
      </c>
      <c r="I777" s="277">
        <v>4</v>
      </c>
      <c r="J777" s="277">
        <v>4</v>
      </c>
      <c r="K777" s="277">
        <v>0</v>
      </c>
      <c r="L777" s="277">
        <v>0</v>
      </c>
      <c r="M777" s="277">
        <v>0</v>
      </c>
      <c r="N777" s="277">
        <v>0</v>
      </c>
      <c r="O777" s="277">
        <v>0</v>
      </c>
      <c r="P777" s="277">
        <v>0</v>
      </c>
      <c r="Q777" s="277">
        <v>0</v>
      </c>
      <c r="R777" s="277">
        <v>0</v>
      </c>
      <c r="S777" s="277">
        <v>0</v>
      </c>
      <c r="T777" s="277">
        <v>0</v>
      </c>
      <c r="U777" s="277">
        <v>0</v>
      </c>
      <c r="V777" s="277">
        <v>0</v>
      </c>
      <c r="W777" s="279" t="e">
        <f t="shared" si="12"/>
        <v>#REF!</v>
      </c>
      <c r="X777" s="279" t="s">
        <v>12221</v>
      </c>
      <c r="Y7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7" s="279">
        <f>IF(MAX(tbl2020POS[[#This Row],[P]:[PR]])=tbl2020POS[[#This Row],[P]],1,0)</f>
        <v>1</v>
      </c>
      <c r="AA777" s="279">
        <f>IF(tbl2020POS[[#This Row],[QUALP]]=1,IF(tbl2020POS[[#This Row],[GS]]&gt;=GS_TO_QUALIFY,1,0),0)</f>
        <v>0</v>
      </c>
      <c r="AB777" s="279">
        <f>IF(tbl2020POS[[#This Row],[QUALP]]=1,IF(tbl2020POS[[#This Row],[G]]-tbl2020POS[[#This Row],[GS]]&gt;=RP_APP_TO_QUALIFY,1,0),0)</f>
        <v>0</v>
      </c>
      <c r="AC777" s="279" t="e">
        <f>IF(tbl2020POS[[#This Row],[C]]&gt;=GAMES_TO_QUALIFY,1,IF(tbl2020POS[[#This Row],[PRIMPOS]]="C",1,0))</f>
        <v>#REF!</v>
      </c>
      <c r="AD777" s="279" t="e">
        <f>IF(tbl2020POS[[#This Row],[1B]]&gt;=GAMES_TO_QUALIFY,1,IF(tbl2020POS[[#This Row],[PRIMPOS]]="1B",1,0))</f>
        <v>#REF!</v>
      </c>
      <c r="AE777" s="279" t="e">
        <f>IF(tbl2020POS[[#This Row],[2B]]&gt;=GAMES_TO_QUALIFY,1,IF(tbl2020POS[[#This Row],[PRIMPOS]]="2B",1,0))</f>
        <v>#REF!</v>
      </c>
      <c r="AF777" s="279" t="e">
        <f>IF(tbl2020POS[[#This Row],[3B]]&gt;=GAMES_TO_QUALIFY,1,IF(tbl2020POS[[#This Row],[PRIMPOS]]="3B",1,0))</f>
        <v>#REF!</v>
      </c>
      <c r="AG777" s="279" t="e">
        <f>IF(tbl2020POS[[#This Row],[SS]]&gt;=GAMES_TO_QUALIFY,1,IF(tbl2020POS[[#This Row],[PRIMPOS]]="SS",1,0))</f>
        <v>#REF!</v>
      </c>
      <c r="AH777" s="279" t="e">
        <f>IF(tbl2020POS[[#This Row],[LF]]&gt;=GAMES_TO_QUALIFY,1,0)</f>
        <v>#REF!</v>
      </c>
      <c r="AI777" s="279" t="e">
        <f>IF(tbl2020POS[[#This Row],[CF]]&gt;=GAMES_TO_QUALIFY,1,0)</f>
        <v>#REF!</v>
      </c>
      <c r="AJ777" s="279" t="e">
        <f>IF(tbl2020POS[[#This Row],[RF]]&gt;=GAMES_TO_QUALIFY,1,0)</f>
        <v>#REF!</v>
      </c>
      <c r="AK777" s="279" t="e">
        <f>IF(tbl2020POS[[#This Row],[OF]]&gt;=GAMES_TO_QUALIFY,1,IF(tbl2020POS[[#This Row],[PRIMPOS]]="OF",1,0))</f>
        <v>#REF!</v>
      </c>
      <c r="AL777" s="279" t="e">
        <f>IF(tbl2020POS[[#This Row],[DH]]&gt;=GAMES_TO_QUALIFY,1,IF(tbl2020POS[[#This Row],[PRIMPOS]]="DH",1,0))</f>
        <v>#REF!</v>
      </c>
      <c r="AM777" s="279" t="str" cm="1">
        <f t="array" aca="1" ref="AM7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7" s="280" t="str">
        <f>IFERROR(LEFT(tbl2020POS[[#This Row],[POSROUGH]],LEN(tbl2020POS[[#This Row],[POSROUGH]])-1),"")</f>
        <v/>
      </c>
      <c r="AP77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8" spans="1:42" x14ac:dyDescent="0.3">
      <c r="A778" s="277">
        <v>775</v>
      </c>
      <c r="B778" t="s">
        <v>21337</v>
      </c>
      <c r="C778" s="277">
        <v>25</v>
      </c>
      <c r="D778" s="278" t="s">
        <v>1402</v>
      </c>
      <c r="E778" s="277">
        <v>2</v>
      </c>
      <c r="F778" s="277">
        <v>36</v>
      </c>
      <c r="G778" s="277">
        <v>26</v>
      </c>
      <c r="H778" s="277">
        <v>36</v>
      </c>
      <c r="I778" s="277">
        <v>32</v>
      </c>
      <c r="J778" s="277">
        <v>0</v>
      </c>
      <c r="K778" s="277">
        <v>0</v>
      </c>
      <c r="L778" s="277">
        <v>0</v>
      </c>
      <c r="M778" s="277">
        <v>0</v>
      </c>
      <c r="N778" s="277">
        <v>0</v>
      </c>
      <c r="O778" s="277">
        <v>0</v>
      </c>
      <c r="P778" s="277">
        <v>12</v>
      </c>
      <c r="Q778" s="277">
        <v>21</v>
      </c>
      <c r="R778" s="277">
        <v>0</v>
      </c>
      <c r="S778" s="277">
        <v>32</v>
      </c>
      <c r="T778" s="277">
        <v>2</v>
      </c>
      <c r="U778" s="277">
        <v>3</v>
      </c>
      <c r="V778" s="277">
        <v>4</v>
      </c>
      <c r="W778" s="279" t="e">
        <f t="shared" si="12"/>
        <v>#REF!</v>
      </c>
      <c r="X778" s="279" t="s">
        <v>16418</v>
      </c>
      <c r="Y7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78" s="279">
        <f>IF(MAX(tbl2020POS[[#This Row],[P]:[PR]])=tbl2020POS[[#This Row],[P]],1,0)</f>
        <v>0</v>
      </c>
      <c r="AA778" s="279">
        <f>IF(tbl2020POS[[#This Row],[QUALP]]=1,IF(tbl2020POS[[#This Row],[GS]]&gt;=GS_TO_QUALIFY,1,0),0)</f>
        <v>0</v>
      </c>
      <c r="AB778" s="279">
        <f>IF(tbl2020POS[[#This Row],[QUALP]]=1,IF(tbl2020POS[[#This Row],[G]]-tbl2020POS[[#This Row],[GS]]&gt;=RP_APP_TO_QUALIFY,1,0),0)</f>
        <v>0</v>
      </c>
      <c r="AC778" s="279" t="e">
        <f>IF(tbl2020POS[[#This Row],[C]]&gt;=GAMES_TO_QUALIFY,1,IF(tbl2020POS[[#This Row],[PRIMPOS]]="C",1,0))</f>
        <v>#REF!</v>
      </c>
      <c r="AD778" s="279" t="e">
        <f>IF(tbl2020POS[[#This Row],[1B]]&gt;=GAMES_TO_QUALIFY,1,IF(tbl2020POS[[#This Row],[PRIMPOS]]="1B",1,0))</f>
        <v>#REF!</v>
      </c>
      <c r="AE778" s="279" t="e">
        <f>IF(tbl2020POS[[#This Row],[2B]]&gt;=GAMES_TO_QUALIFY,1,IF(tbl2020POS[[#This Row],[PRIMPOS]]="2B",1,0))</f>
        <v>#REF!</v>
      </c>
      <c r="AF778" s="279" t="e">
        <f>IF(tbl2020POS[[#This Row],[3B]]&gt;=GAMES_TO_QUALIFY,1,IF(tbl2020POS[[#This Row],[PRIMPOS]]="3B",1,0))</f>
        <v>#REF!</v>
      </c>
      <c r="AG778" s="279" t="e">
        <f>IF(tbl2020POS[[#This Row],[SS]]&gt;=GAMES_TO_QUALIFY,1,IF(tbl2020POS[[#This Row],[PRIMPOS]]="SS",1,0))</f>
        <v>#REF!</v>
      </c>
      <c r="AH778" s="279" t="e">
        <f>IF(tbl2020POS[[#This Row],[LF]]&gt;=GAMES_TO_QUALIFY,1,0)</f>
        <v>#REF!</v>
      </c>
      <c r="AI778" s="279" t="e">
        <f>IF(tbl2020POS[[#This Row],[CF]]&gt;=GAMES_TO_QUALIFY,1,0)</f>
        <v>#REF!</v>
      </c>
      <c r="AJ778" s="279" t="e">
        <f>IF(tbl2020POS[[#This Row],[RF]]&gt;=GAMES_TO_QUALIFY,1,0)</f>
        <v>#REF!</v>
      </c>
      <c r="AK778" s="279" t="e">
        <f>IF(tbl2020POS[[#This Row],[OF]]&gt;=GAMES_TO_QUALIFY,1,IF(tbl2020POS[[#This Row],[PRIMPOS]]="OF",1,0))</f>
        <v>#REF!</v>
      </c>
      <c r="AL778" s="279" t="e">
        <f>IF(tbl2020POS[[#This Row],[DH]]&gt;=GAMES_TO_QUALIFY,1,IF(tbl2020POS[[#This Row],[PRIMPOS]]="DH",1,0))</f>
        <v>#REF!</v>
      </c>
      <c r="AM778" s="279" t="e" cm="1">
        <f t="array" aca="1" ref="AM7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8" s="280" t="str">
        <f>IFERROR(LEFT(tbl2020POS[[#This Row],[POSROUGH]],LEN(tbl2020POS[[#This Row],[POSROUGH]])-1),"")</f>
        <v/>
      </c>
      <c r="AP77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9" spans="1:42" x14ac:dyDescent="0.3">
      <c r="A779" s="277">
        <v>776</v>
      </c>
      <c r="B779" t="s">
        <v>21338</v>
      </c>
      <c r="C779" s="277">
        <v>27</v>
      </c>
      <c r="D779" s="278" t="s">
        <v>1464</v>
      </c>
      <c r="E779" s="277" t="s">
        <v>20557</v>
      </c>
      <c r="F779" s="277">
        <v>1</v>
      </c>
      <c r="G779" s="277">
        <v>0</v>
      </c>
      <c r="H779" s="277">
        <v>1</v>
      </c>
      <c r="I779" s="277">
        <v>0</v>
      </c>
      <c r="J779" s="277">
        <v>0</v>
      </c>
      <c r="K779" s="277">
        <v>0</v>
      </c>
      <c r="L779" s="277">
        <v>0</v>
      </c>
      <c r="M779" s="277">
        <v>0</v>
      </c>
      <c r="N779" s="277">
        <v>0</v>
      </c>
      <c r="O779" s="277">
        <v>0</v>
      </c>
      <c r="P779" s="277">
        <v>0</v>
      </c>
      <c r="Q779" s="277">
        <v>0</v>
      </c>
      <c r="R779" s="277">
        <v>0</v>
      </c>
      <c r="S779" s="277">
        <v>0</v>
      </c>
      <c r="T779" s="277">
        <v>1</v>
      </c>
      <c r="U779" s="277">
        <v>1</v>
      </c>
      <c r="V779" s="277">
        <v>0</v>
      </c>
      <c r="W779" s="279" t="e">
        <f t="shared" si="12"/>
        <v>#REF!</v>
      </c>
      <c r="X779" s="279" t="s">
        <v>21980</v>
      </c>
      <c r="Y7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79" s="279">
        <f>IF(MAX(tbl2020POS[[#This Row],[P]:[PR]])=tbl2020POS[[#This Row],[P]],1,0)</f>
        <v>0</v>
      </c>
      <c r="AA779" s="279">
        <f>IF(tbl2020POS[[#This Row],[QUALP]]=1,IF(tbl2020POS[[#This Row],[GS]]&gt;=GS_TO_QUALIFY,1,0),0)</f>
        <v>0</v>
      </c>
      <c r="AB779" s="279">
        <f>IF(tbl2020POS[[#This Row],[QUALP]]=1,IF(tbl2020POS[[#This Row],[G]]-tbl2020POS[[#This Row],[GS]]&gt;=RP_APP_TO_QUALIFY,1,0),0)</f>
        <v>0</v>
      </c>
      <c r="AC779" s="279" t="e">
        <f>IF(tbl2020POS[[#This Row],[C]]&gt;=GAMES_TO_QUALIFY,1,IF(tbl2020POS[[#This Row],[PRIMPOS]]="C",1,0))</f>
        <v>#REF!</v>
      </c>
      <c r="AD779" s="279" t="e">
        <f>IF(tbl2020POS[[#This Row],[1B]]&gt;=GAMES_TO_QUALIFY,1,IF(tbl2020POS[[#This Row],[PRIMPOS]]="1B",1,0))</f>
        <v>#REF!</v>
      </c>
      <c r="AE779" s="279" t="e">
        <f>IF(tbl2020POS[[#This Row],[2B]]&gt;=GAMES_TO_QUALIFY,1,IF(tbl2020POS[[#This Row],[PRIMPOS]]="2B",1,0))</f>
        <v>#REF!</v>
      </c>
      <c r="AF779" s="279" t="e">
        <f>IF(tbl2020POS[[#This Row],[3B]]&gt;=GAMES_TO_QUALIFY,1,IF(tbl2020POS[[#This Row],[PRIMPOS]]="3B",1,0))</f>
        <v>#REF!</v>
      </c>
      <c r="AG779" s="279" t="e">
        <f>IF(tbl2020POS[[#This Row],[SS]]&gt;=GAMES_TO_QUALIFY,1,IF(tbl2020POS[[#This Row],[PRIMPOS]]="SS",1,0))</f>
        <v>#REF!</v>
      </c>
      <c r="AH779" s="279" t="e">
        <f>IF(tbl2020POS[[#This Row],[LF]]&gt;=GAMES_TO_QUALIFY,1,0)</f>
        <v>#REF!</v>
      </c>
      <c r="AI779" s="279" t="e">
        <f>IF(tbl2020POS[[#This Row],[CF]]&gt;=GAMES_TO_QUALIFY,1,0)</f>
        <v>#REF!</v>
      </c>
      <c r="AJ779" s="279" t="e">
        <f>IF(tbl2020POS[[#This Row],[RF]]&gt;=GAMES_TO_QUALIFY,1,0)</f>
        <v>#REF!</v>
      </c>
      <c r="AK779" s="279" t="e">
        <f>IF(tbl2020POS[[#This Row],[OF]]&gt;=GAMES_TO_QUALIFY,1,IF(tbl2020POS[[#This Row],[PRIMPOS]]="OF",1,0))</f>
        <v>#REF!</v>
      </c>
      <c r="AL779" s="279" t="e">
        <f>IF(tbl2020POS[[#This Row],[DH]]&gt;=GAMES_TO_QUALIFY,1,IF(tbl2020POS[[#This Row],[PRIMPOS]]="DH",1,0))</f>
        <v>#REF!</v>
      </c>
      <c r="AM779" s="279" t="e" cm="1">
        <f t="array" aca="1" ref="AM7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9" s="280" t="str">
        <f>IFERROR(LEFT(tbl2020POS[[#This Row],[POSROUGH]],LEN(tbl2020POS[[#This Row],[POSROUGH]])-1),"")</f>
        <v/>
      </c>
      <c r="AP77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0" spans="1:42" x14ac:dyDescent="0.3">
      <c r="A780" s="277">
        <v>777</v>
      </c>
      <c r="B780" t="s">
        <v>21339</v>
      </c>
      <c r="C780" s="277">
        <v>33</v>
      </c>
      <c r="D780" s="278" t="s">
        <v>20584</v>
      </c>
      <c r="E780" s="277">
        <v>9</v>
      </c>
      <c r="F780" s="277">
        <v>9</v>
      </c>
      <c r="G780" s="277">
        <v>6</v>
      </c>
      <c r="H780" s="277">
        <v>9</v>
      </c>
      <c r="I780" s="277">
        <v>9</v>
      </c>
      <c r="J780" s="277">
        <v>0</v>
      </c>
      <c r="K780" s="277">
        <v>0</v>
      </c>
      <c r="L780" s="277">
        <v>2</v>
      </c>
      <c r="M780" s="277">
        <v>0</v>
      </c>
      <c r="N780" s="277">
        <v>2</v>
      </c>
      <c r="O780" s="277">
        <v>6</v>
      </c>
      <c r="P780" s="277">
        <v>0</v>
      </c>
      <c r="Q780" s="277">
        <v>0</v>
      </c>
      <c r="R780" s="277">
        <v>0</v>
      </c>
      <c r="S780" s="277">
        <v>0</v>
      </c>
      <c r="T780" s="277">
        <v>0</v>
      </c>
      <c r="U780" s="277">
        <v>1</v>
      </c>
      <c r="V780" s="277">
        <v>0</v>
      </c>
      <c r="W780" s="279" t="e">
        <f t="shared" si="12"/>
        <v>#REF!</v>
      </c>
      <c r="X780" s="279" t="s">
        <v>2631</v>
      </c>
      <c r="Y7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780" s="279">
        <f>IF(MAX(tbl2020POS[[#This Row],[P]:[PR]])=tbl2020POS[[#This Row],[P]],1,0)</f>
        <v>0</v>
      </c>
      <c r="AA780" s="279">
        <f>IF(tbl2020POS[[#This Row],[QUALP]]=1,IF(tbl2020POS[[#This Row],[GS]]&gt;=GS_TO_QUALIFY,1,0),0)</f>
        <v>0</v>
      </c>
      <c r="AB780" s="279">
        <f>IF(tbl2020POS[[#This Row],[QUALP]]=1,IF(tbl2020POS[[#This Row],[G]]-tbl2020POS[[#This Row],[GS]]&gt;=RP_APP_TO_QUALIFY,1,0),0)</f>
        <v>0</v>
      </c>
      <c r="AC780" s="279" t="e">
        <f>IF(tbl2020POS[[#This Row],[C]]&gt;=GAMES_TO_QUALIFY,1,IF(tbl2020POS[[#This Row],[PRIMPOS]]="C",1,0))</f>
        <v>#REF!</v>
      </c>
      <c r="AD780" s="279" t="e">
        <f>IF(tbl2020POS[[#This Row],[1B]]&gt;=GAMES_TO_QUALIFY,1,IF(tbl2020POS[[#This Row],[PRIMPOS]]="1B",1,0))</f>
        <v>#REF!</v>
      </c>
      <c r="AE780" s="279" t="e">
        <f>IF(tbl2020POS[[#This Row],[2B]]&gt;=GAMES_TO_QUALIFY,1,IF(tbl2020POS[[#This Row],[PRIMPOS]]="2B",1,0))</f>
        <v>#REF!</v>
      </c>
      <c r="AF780" s="279" t="e">
        <f>IF(tbl2020POS[[#This Row],[3B]]&gt;=GAMES_TO_QUALIFY,1,IF(tbl2020POS[[#This Row],[PRIMPOS]]="3B",1,0))</f>
        <v>#REF!</v>
      </c>
      <c r="AG780" s="279" t="e">
        <f>IF(tbl2020POS[[#This Row],[SS]]&gt;=GAMES_TO_QUALIFY,1,IF(tbl2020POS[[#This Row],[PRIMPOS]]="SS",1,0))</f>
        <v>#REF!</v>
      </c>
      <c r="AH780" s="279" t="e">
        <f>IF(tbl2020POS[[#This Row],[LF]]&gt;=GAMES_TO_QUALIFY,1,0)</f>
        <v>#REF!</v>
      </c>
      <c r="AI780" s="279" t="e">
        <f>IF(tbl2020POS[[#This Row],[CF]]&gt;=GAMES_TO_QUALIFY,1,0)</f>
        <v>#REF!</v>
      </c>
      <c r="AJ780" s="279" t="e">
        <f>IF(tbl2020POS[[#This Row],[RF]]&gt;=GAMES_TO_QUALIFY,1,0)</f>
        <v>#REF!</v>
      </c>
      <c r="AK780" s="279" t="e">
        <f>IF(tbl2020POS[[#This Row],[OF]]&gt;=GAMES_TO_QUALIFY,1,IF(tbl2020POS[[#This Row],[PRIMPOS]]="OF",1,0))</f>
        <v>#REF!</v>
      </c>
      <c r="AL780" s="279" t="e">
        <f>IF(tbl2020POS[[#This Row],[DH]]&gt;=GAMES_TO_QUALIFY,1,IF(tbl2020POS[[#This Row],[PRIMPOS]]="DH",1,0))</f>
        <v>#REF!</v>
      </c>
      <c r="AM780" s="279" t="e" cm="1">
        <f t="array" aca="1" ref="AM7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0" s="280" t="str">
        <f>IFERROR(LEFT(tbl2020POS[[#This Row],[POSROUGH]],LEN(tbl2020POS[[#This Row],[POSROUGH]])-1),"")</f>
        <v/>
      </c>
      <c r="AP78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1" spans="1:42" x14ac:dyDescent="0.3">
      <c r="A781" s="277">
        <v>778</v>
      </c>
      <c r="B781" t="s">
        <v>21340</v>
      </c>
      <c r="C781" s="277">
        <v>31</v>
      </c>
      <c r="D781" s="278" t="s">
        <v>20567</v>
      </c>
      <c r="E781" s="277">
        <v>5</v>
      </c>
      <c r="F781" s="277">
        <v>60</v>
      </c>
      <c r="G781" s="277">
        <v>60</v>
      </c>
      <c r="H781" s="277">
        <v>60</v>
      </c>
      <c r="I781" s="277">
        <v>60</v>
      </c>
      <c r="J781" s="277">
        <v>0</v>
      </c>
      <c r="K781" s="277">
        <v>0</v>
      </c>
      <c r="L781" s="277">
        <v>1</v>
      </c>
      <c r="M781" s="277">
        <v>15</v>
      </c>
      <c r="N781" s="277">
        <v>0</v>
      </c>
      <c r="O781" s="277">
        <v>0</v>
      </c>
      <c r="P781" s="277">
        <v>6</v>
      </c>
      <c r="Q781" s="277">
        <v>23</v>
      </c>
      <c r="R781" s="277">
        <v>34</v>
      </c>
      <c r="S781" s="277">
        <v>51</v>
      </c>
      <c r="T781" s="277">
        <v>0</v>
      </c>
      <c r="U781" s="277">
        <v>0</v>
      </c>
      <c r="V781" s="277">
        <v>0</v>
      </c>
      <c r="W781" s="279" t="e">
        <f t="shared" si="12"/>
        <v>#REF!</v>
      </c>
      <c r="X781" s="279" t="s">
        <v>12585</v>
      </c>
      <c r="Y7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81" s="279">
        <f>IF(MAX(tbl2020POS[[#This Row],[P]:[PR]])=tbl2020POS[[#This Row],[P]],1,0)</f>
        <v>0</v>
      </c>
      <c r="AA781" s="279">
        <f>IF(tbl2020POS[[#This Row],[QUALP]]=1,IF(tbl2020POS[[#This Row],[GS]]&gt;=GS_TO_QUALIFY,1,0),0)</f>
        <v>0</v>
      </c>
      <c r="AB781" s="279">
        <f>IF(tbl2020POS[[#This Row],[QUALP]]=1,IF(tbl2020POS[[#This Row],[G]]-tbl2020POS[[#This Row],[GS]]&gt;=RP_APP_TO_QUALIFY,1,0),0)</f>
        <v>0</v>
      </c>
      <c r="AC781" s="279" t="e">
        <f>IF(tbl2020POS[[#This Row],[C]]&gt;=GAMES_TO_QUALIFY,1,IF(tbl2020POS[[#This Row],[PRIMPOS]]="C",1,0))</f>
        <v>#REF!</v>
      </c>
      <c r="AD781" s="279" t="e">
        <f>IF(tbl2020POS[[#This Row],[1B]]&gt;=GAMES_TO_QUALIFY,1,IF(tbl2020POS[[#This Row],[PRIMPOS]]="1B",1,0))</f>
        <v>#REF!</v>
      </c>
      <c r="AE781" s="279" t="e">
        <f>IF(tbl2020POS[[#This Row],[2B]]&gt;=GAMES_TO_QUALIFY,1,IF(tbl2020POS[[#This Row],[PRIMPOS]]="2B",1,0))</f>
        <v>#REF!</v>
      </c>
      <c r="AF781" s="279" t="e">
        <f>IF(tbl2020POS[[#This Row],[3B]]&gt;=GAMES_TO_QUALIFY,1,IF(tbl2020POS[[#This Row],[PRIMPOS]]="3B",1,0))</f>
        <v>#REF!</v>
      </c>
      <c r="AG781" s="279" t="e">
        <f>IF(tbl2020POS[[#This Row],[SS]]&gt;=GAMES_TO_QUALIFY,1,IF(tbl2020POS[[#This Row],[PRIMPOS]]="SS",1,0))</f>
        <v>#REF!</v>
      </c>
      <c r="AH781" s="279" t="e">
        <f>IF(tbl2020POS[[#This Row],[LF]]&gt;=GAMES_TO_QUALIFY,1,0)</f>
        <v>#REF!</v>
      </c>
      <c r="AI781" s="279" t="e">
        <f>IF(tbl2020POS[[#This Row],[CF]]&gt;=GAMES_TO_QUALIFY,1,0)</f>
        <v>#REF!</v>
      </c>
      <c r="AJ781" s="279" t="e">
        <f>IF(tbl2020POS[[#This Row],[RF]]&gt;=GAMES_TO_QUALIFY,1,0)</f>
        <v>#REF!</v>
      </c>
      <c r="AK781" s="279" t="e">
        <f>IF(tbl2020POS[[#This Row],[OF]]&gt;=GAMES_TO_QUALIFY,1,IF(tbl2020POS[[#This Row],[PRIMPOS]]="OF",1,0))</f>
        <v>#REF!</v>
      </c>
      <c r="AL781" s="279" t="e">
        <f>IF(tbl2020POS[[#This Row],[DH]]&gt;=GAMES_TO_QUALIFY,1,IF(tbl2020POS[[#This Row],[PRIMPOS]]="DH",1,0))</f>
        <v>#REF!</v>
      </c>
      <c r="AM781" s="279" t="e" cm="1">
        <f t="array" aca="1" ref="AM7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1" s="280" t="str">
        <f>IFERROR(LEFT(tbl2020POS[[#This Row],[POSROUGH]],LEN(tbl2020POS[[#This Row],[POSROUGH]])-1),"")</f>
        <v/>
      </c>
      <c r="AP78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2" spans="1:42" x14ac:dyDescent="0.3">
      <c r="A782" s="277">
        <v>779</v>
      </c>
      <c r="B782" t="s">
        <v>21341</v>
      </c>
      <c r="C782" s="277">
        <v>28</v>
      </c>
      <c r="D782" s="278" t="s">
        <v>1426</v>
      </c>
      <c r="E782" s="277" t="s">
        <v>20557</v>
      </c>
      <c r="F782" s="277">
        <v>8</v>
      </c>
      <c r="G782" s="277">
        <v>3</v>
      </c>
      <c r="H782" s="277">
        <v>0</v>
      </c>
      <c r="I782" s="277">
        <v>8</v>
      </c>
      <c r="J782" s="277">
        <v>8</v>
      </c>
      <c r="K782" s="277">
        <v>0</v>
      </c>
      <c r="L782" s="277">
        <v>0</v>
      </c>
      <c r="M782" s="277">
        <v>0</v>
      </c>
      <c r="N782" s="277">
        <v>0</v>
      </c>
      <c r="O782" s="277">
        <v>0</v>
      </c>
      <c r="P782" s="277">
        <v>0</v>
      </c>
      <c r="Q782" s="277">
        <v>0</v>
      </c>
      <c r="R782" s="277">
        <v>0</v>
      </c>
      <c r="S782" s="277">
        <v>0</v>
      </c>
      <c r="T782" s="277">
        <v>0</v>
      </c>
      <c r="U782" s="277">
        <v>0</v>
      </c>
      <c r="V782" s="277">
        <v>0</v>
      </c>
      <c r="W782" s="279" t="e">
        <f t="shared" si="12"/>
        <v>#REF!</v>
      </c>
      <c r="X782" s="279" t="s">
        <v>21981</v>
      </c>
      <c r="Y7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2" s="279">
        <f>IF(MAX(tbl2020POS[[#This Row],[P]:[PR]])=tbl2020POS[[#This Row],[P]],1,0)</f>
        <v>1</v>
      </c>
      <c r="AA782" s="279">
        <f>IF(tbl2020POS[[#This Row],[QUALP]]=1,IF(tbl2020POS[[#This Row],[GS]]&gt;=GS_TO_QUALIFY,1,0),0)</f>
        <v>0</v>
      </c>
      <c r="AB782" s="279">
        <f>IF(tbl2020POS[[#This Row],[QUALP]]=1,IF(tbl2020POS[[#This Row],[G]]-tbl2020POS[[#This Row],[GS]]&gt;=RP_APP_TO_QUALIFY,1,0),0)</f>
        <v>1</v>
      </c>
      <c r="AC782" s="279" t="e">
        <f>IF(tbl2020POS[[#This Row],[C]]&gt;=GAMES_TO_QUALIFY,1,IF(tbl2020POS[[#This Row],[PRIMPOS]]="C",1,0))</f>
        <v>#REF!</v>
      </c>
      <c r="AD782" s="279" t="e">
        <f>IF(tbl2020POS[[#This Row],[1B]]&gt;=GAMES_TO_QUALIFY,1,IF(tbl2020POS[[#This Row],[PRIMPOS]]="1B",1,0))</f>
        <v>#REF!</v>
      </c>
      <c r="AE782" s="279" t="e">
        <f>IF(tbl2020POS[[#This Row],[2B]]&gt;=GAMES_TO_QUALIFY,1,IF(tbl2020POS[[#This Row],[PRIMPOS]]="2B",1,0))</f>
        <v>#REF!</v>
      </c>
      <c r="AF782" s="279" t="e">
        <f>IF(tbl2020POS[[#This Row],[3B]]&gt;=GAMES_TO_QUALIFY,1,IF(tbl2020POS[[#This Row],[PRIMPOS]]="3B",1,0))</f>
        <v>#REF!</v>
      </c>
      <c r="AG782" s="279" t="e">
        <f>IF(tbl2020POS[[#This Row],[SS]]&gt;=GAMES_TO_QUALIFY,1,IF(tbl2020POS[[#This Row],[PRIMPOS]]="SS",1,0))</f>
        <v>#REF!</v>
      </c>
      <c r="AH782" s="279" t="e">
        <f>IF(tbl2020POS[[#This Row],[LF]]&gt;=GAMES_TO_QUALIFY,1,0)</f>
        <v>#REF!</v>
      </c>
      <c r="AI782" s="279" t="e">
        <f>IF(tbl2020POS[[#This Row],[CF]]&gt;=GAMES_TO_QUALIFY,1,0)</f>
        <v>#REF!</v>
      </c>
      <c r="AJ782" s="279" t="e">
        <f>IF(tbl2020POS[[#This Row],[RF]]&gt;=GAMES_TO_QUALIFY,1,0)</f>
        <v>#REF!</v>
      </c>
      <c r="AK782" s="279" t="e">
        <f>IF(tbl2020POS[[#This Row],[OF]]&gt;=GAMES_TO_QUALIFY,1,IF(tbl2020POS[[#This Row],[PRIMPOS]]="OF",1,0))</f>
        <v>#REF!</v>
      </c>
      <c r="AL782" s="279" t="e">
        <f>IF(tbl2020POS[[#This Row],[DH]]&gt;=GAMES_TO_QUALIFY,1,IF(tbl2020POS[[#This Row],[PRIMPOS]]="DH",1,0))</f>
        <v>#REF!</v>
      </c>
      <c r="AM782" s="279" t="str" cm="1">
        <f t="array" aca="1" ref="AM7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2" s="280" t="str">
        <f>IFERROR(LEFT(tbl2020POS[[#This Row],[POSROUGH]],LEN(tbl2020POS[[#This Row],[POSROUGH]])-1),"")</f>
        <v/>
      </c>
      <c r="AP78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3" spans="1:42" x14ac:dyDescent="0.3">
      <c r="A783" s="277">
        <v>780</v>
      </c>
      <c r="B783" t="s">
        <v>21342</v>
      </c>
      <c r="C783" s="277">
        <v>26</v>
      </c>
      <c r="D783" s="278" t="s">
        <v>1470</v>
      </c>
      <c r="E783" s="277">
        <v>4</v>
      </c>
      <c r="F783" s="277">
        <v>13</v>
      </c>
      <c r="G783" s="277">
        <v>0</v>
      </c>
      <c r="H783" s="277">
        <v>0</v>
      </c>
      <c r="I783" s="277">
        <v>13</v>
      </c>
      <c r="J783" s="277">
        <v>13</v>
      </c>
      <c r="K783" s="277">
        <v>0</v>
      </c>
      <c r="L783" s="277">
        <v>0</v>
      </c>
      <c r="M783" s="277">
        <v>0</v>
      </c>
      <c r="N783" s="277">
        <v>0</v>
      </c>
      <c r="O783" s="277">
        <v>0</v>
      </c>
      <c r="P783" s="277">
        <v>0</v>
      </c>
      <c r="Q783" s="277">
        <v>0</v>
      </c>
      <c r="R783" s="277">
        <v>0</v>
      </c>
      <c r="S783" s="277">
        <v>0</v>
      </c>
      <c r="T783" s="277">
        <v>0</v>
      </c>
      <c r="U783" s="277">
        <v>0</v>
      </c>
      <c r="V783" s="277">
        <v>0</v>
      </c>
      <c r="W783" s="279" t="e">
        <f t="shared" si="12"/>
        <v>#REF!</v>
      </c>
      <c r="X783" s="279" t="s">
        <v>13811</v>
      </c>
      <c r="Y7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3" s="279">
        <f>IF(MAX(tbl2020POS[[#This Row],[P]:[PR]])=tbl2020POS[[#This Row],[P]],1,0)</f>
        <v>1</v>
      </c>
      <c r="AA783" s="279">
        <f>IF(tbl2020POS[[#This Row],[QUALP]]=1,IF(tbl2020POS[[#This Row],[GS]]&gt;=GS_TO_QUALIFY,1,0),0)</f>
        <v>0</v>
      </c>
      <c r="AB783" s="279">
        <f>IF(tbl2020POS[[#This Row],[QUALP]]=1,IF(tbl2020POS[[#This Row],[G]]-tbl2020POS[[#This Row],[GS]]&gt;=RP_APP_TO_QUALIFY,1,0),0)</f>
        <v>1</v>
      </c>
      <c r="AC783" s="279" t="e">
        <f>IF(tbl2020POS[[#This Row],[C]]&gt;=GAMES_TO_QUALIFY,1,IF(tbl2020POS[[#This Row],[PRIMPOS]]="C",1,0))</f>
        <v>#REF!</v>
      </c>
      <c r="AD783" s="279" t="e">
        <f>IF(tbl2020POS[[#This Row],[1B]]&gt;=GAMES_TO_QUALIFY,1,IF(tbl2020POS[[#This Row],[PRIMPOS]]="1B",1,0))</f>
        <v>#REF!</v>
      </c>
      <c r="AE783" s="279" t="e">
        <f>IF(tbl2020POS[[#This Row],[2B]]&gt;=GAMES_TO_QUALIFY,1,IF(tbl2020POS[[#This Row],[PRIMPOS]]="2B",1,0))</f>
        <v>#REF!</v>
      </c>
      <c r="AF783" s="279" t="e">
        <f>IF(tbl2020POS[[#This Row],[3B]]&gt;=GAMES_TO_QUALIFY,1,IF(tbl2020POS[[#This Row],[PRIMPOS]]="3B",1,0))</f>
        <v>#REF!</v>
      </c>
      <c r="AG783" s="279" t="e">
        <f>IF(tbl2020POS[[#This Row],[SS]]&gt;=GAMES_TO_QUALIFY,1,IF(tbl2020POS[[#This Row],[PRIMPOS]]="SS",1,0))</f>
        <v>#REF!</v>
      </c>
      <c r="AH783" s="279" t="e">
        <f>IF(tbl2020POS[[#This Row],[LF]]&gt;=GAMES_TO_QUALIFY,1,0)</f>
        <v>#REF!</v>
      </c>
      <c r="AI783" s="279" t="e">
        <f>IF(tbl2020POS[[#This Row],[CF]]&gt;=GAMES_TO_QUALIFY,1,0)</f>
        <v>#REF!</v>
      </c>
      <c r="AJ783" s="279" t="e">
        <f>IF(tbl2020POS[[#This Row],[RF]]&gt;=GAMES_TO_QUALIFY,1,0)</f>
        <v>#REF!</v>
      </c>
      <c r="AK783" s="279" t="e">
        <f>IF(tbl2020POS[[#This Row],[OF]]&gt;=GAMES_TO_QUALIFY,1,IF(tbl2020POS[[#This Row],[PRIMPOS]]="OF",1,0))</f>
        <v>#REF!</v>
      </c>
      <c r="AL783" s="279" t="e">
        <f>IF(tbl2020POS[[#This Row],[DH]]&gt;=GAMES_TO_QUALIFY,1,IF(tbl2020POS[[#This Row],[PRIMPOS]]="DH",1,0))</f>
        <v>#REF!</v>
      </c>
      <c r="AM783" s="279" t="str" cm="1">
        <f t="array" aca="1" ref="AM7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3" s="280" t="str">
        <f>IFERROR(LEFT(tbl2020POS[[#This Row],[POSROUGH]],LEN(tbl2020POS[[#This Row],[POSROUGH]])-1),"")</f>
        <v/>
      </c>
      <c r="AP78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4" spans="1:42" x14ac:dyDescent="0.3">
      <c r="A784" s="277">
        <v>781</v>
      </c>
      <c r="B784" t="s">
        <v>21343</v>
      </c>
      <c r="C784" s="277">
        <v>33</v>
      </c>
      <c r="D784" s="278" t="s">
        <v>1446</v>
      </c>
      <c r="E784" s="277">
        <v>10</v>
      </c>
      <c r="F784" s="277">
        <v>6</v>
      </c>
      <c r="G784" s="277">
        <v>4</v>
      </c>
      <c r="H784" s="277">
        <v>0</v>
      </c>
      <c r="I784" s="277">
        <v>6</v>
      </c>
      <c r="J784" s="277">
        <v>6</v>
      </c>
      <c r="K784" s="277">
        <v>0</v>
      </c>
      <c r="L784" s="277">
        <v>0</v>
      </c>
      <c r="M784" s="277">
        <v>0</v>
      </c>
      <c r="N784" s="277">
        <v>0</v>
      </c>
      <c r="O784" s="277">
        <v>0</v>
      </c>
      <c r="P784" s="277">
        <v>0</v>
      </c>
      <c r="Q784" s="277">
        <v>0</v>
      </c>
      <c r="R784" s="277">
        <v>0</v>
      </c>
      <c r="S784" s="277">
        <v>0</v>
      </c>
      <c r="T784" s="277">
        <v>0</v>
      </c>
      <c r="U784" s="277">
        <v>0</v>
      </c>
      <c r="V784" s="277">
        <v>0</v>
      </c>
      <c r="W784" s="279" t="e">
        <f t="shared" si="12"/>
        <v>#REF!</v>
      </c>
      <c r="X784" s="279" t="s">
        <v>2639</v>
      </c>
      <c r="Y7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4" s="279">
        <f>IF(MAX(tbl2020POS[[#This Row],[P]:[PR]])=tbl2020POS[[#This Row],[P]],1,0)</f>
        <v>1</v>
      </c>
      <c r="AA784" s="279">
        <f>IF(tbl2020POS[[#This Row],[QUALP]]=1,IF(tbl2020POS[[#This Row],[GS]]&gt;=GS_TO_QUALIFY,1,0),0)</f>
        <v>0</v>
      </c>
      <c r="AB784" s="279">
        <f>IF(tbl2020POS[[#This Row],[QUALP]]=1,IF(tbl2020POS[[#This Row],[G]]-tbl2020POS[[#This Row],[GS]]&gt;=RP_APP_TO_QUALIFY,1,0),0)</f>
        <v>0</v>
      </c>
      <c r="AC784" s="279" t="e">
        <f>IF(tbl2020POS[[#This Row],[C]]&gt;=GAMES_TO_QUALIFY,1,IF(tbl2020POS[[#This Row],[PRIMPOS]]="C",1,0))</f>
        <v>#REF!</v>
      </c>
      <c r="AD784" s="279" t="e">
        <f>IF(tbl2020POS[[#This Row],[1B]]&gt;=GAMES_TO_QUALIFY,1,IF(tbl2020POS[[#This Row],[PRIMPOS]]="1B",1,0))</f>
        <v>#REF!</v>
      </c>
      <c r="AE784" s="279" t="e">
        <f>IF(tbl2020POS[[#This Row],[2B]]&gt;=GAMES_TO_QUALIFY,1,IF(tbl2020POS[[#This Row],[PRIMPOS]]="2B",1,0))</f>
        <v>#REF!</v>
      </c>
      <c r="AF784" s="279" t="e">
        <f>IF(tbl2020POS[[#This Row],[3B]]&gt;=GAMES_TO_QUALIFY,1,IF(tbl2020POS[[#This Row],[PRIMPOS]]="3B",1,0))</f>
        <v>#REF!</v>
      </c>
      <c r="AG784" s="279" t="e">
        <f>IF(tbl2020POS[[#This Row],[SS]]&gt;=GAMES_TO_QUALIFY,1,IF(tbl2020POS[[#This Row],[PRIMPOS]]="SS",1,0))</f>
        <v>#REF!</v>
      </c>
      <c r="AH784" s="279" t="e">
        <f>IF(tbl2020POS[[#This Row],[LF]]&gt;=GAMES_TO_QUALIFY,1,0)</f>
        <v>#REF!</v>
      </c>
      <c r="AI784" s="279" t="e">
        <f>IF(tbl2020POS[[#This Row],[CF]]&gt;=GAMES_TO_QUALIFY,1,0)</f>
        <v>#REF!</v>
      </c>
      <c r="AJ784" s="279" t="e">
        <f>IF(tbl2020POS[[#This Row],[RF]]&gt;=GAMES_TO_QUALIFY,1,0)</f>
        <v>#REF!</v>
      </c>
      <c r="AK784" s="279" t="e">
        <f>IF(tbl2020POS[[#This Row],[OF]]&gt;=GAMES_TO_QUALIFY,1,IF(tbl2020POS[[#This Row],[PRIMPOS]]="OF",1,0))</f>
        <v>#REF!</v>
      </c>
      <c r="AL784" s="279" t="e">
        <f>IF(tbl2020POS[[#This Row],[DH]]&gt;=GAMES_TO_QUALIFY,1,IF(tbl2020POS[[#This Row],[PRIMPOS]]="DH",1,0))</f>
        <v>#REF!</v>
      </c>
      <c r="AM784" s="279" t="str" cm="1">
        <f t="array" aca="1" ref="AM7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4" s="280" t="str">
        <f>IFERROR(LEFT(tbl2020POS[[#This Row],[POSROUGH]],LEN(tbl2020POS[[#This Row],[POSROUGH]])-1),"")</f>
        <v/>
      </c>
      <c r="AP78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85" spans="1:42" x14ac:dyDescent="0.3">
      <c r="A785" s="277">
        <v>782</v>
      </c>
      <c r="B785" t="s">
        <v>21344</v>
      </c>
      <c r="C785" s="277">
        <v>35</v>
      </c>
      <c r="D785" s="278" t="s">
        <v>1395</v>
      </c>
      <c r="E785" s="277">
        <v>15</v>
      </c>
      <c r="F785" s="277">
        <v>16</v>
      </c>
      <c r="G785" s="277">
        <v>0</v>
      </c>
      <c r="H785" s="277">
        <v>0</v>
      </c>
      <c r="I785" s="277">
        <v>16</v>
      </c>
      <c r="J785" s="277">
        <v>16</v>
      </c>
      <c r="K785" s="277">
        <v>0</v>
      </c>
      <c r="L785" s="277">
        <v>0</v>
      </c>
      <c r="M785" s="277">
        <v>0</v>
      </c>
      <c r="N785" s="277">
        <v>0</v>
      </c>
      <c r="O785" s="277">
        <v>0</v>
      </c>
      <c r="P785" s="277">
        <v>0</v>
      </c>
      <c r="Q785" s="277">
        <v>0</v>
      </c>
      <c r="R785" s="277">
        <v>0</v>
      </c>
      <c r="S785" s="277">
        <v>0</v>
      </c>
      <c r="T785" s="277">
        <v>0</v>
      </c>
      <c r="U785" s="277">
        <v>0</v>
      </c>
      <c r="V785" s="277">
        <v>0</v>
      </c>
      <c r="W785" s="279" t="e">
        <f t="shared" si="12"/>
        <v>#REF!</v>
      </c>
      <c r="X785" s="279" t="s">
        <v>2641</v>
      </c>
      <c r="Y7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5" s="279">
        <f>IF(MAX(tbl2020POS[[#This Row],[P]:[PR]])=tbl2020POS[[#This Row],[P]],1,0)</f>
        <v>1</v>
      </c>
      <c r="AA785" s="279">
        <f>IF(tbl2020POS[[#This Row],[QUALP]]=1,IF(tbl2020POS[[#This Row],[GS]]&gt;=GS_TO_QUALIFY,1,0),0)</f>
        <v>0</v>
      </c>
      <c r="AB785" s="279">
        <f>IF(tbl2020POS[[#This Row],[QUALP]]=1,IF(tbl2020POS[[#This Row],[G]]-tbl2020POS[[#This Row],[GS]]&gt;=RP_APP_TO_QUALIFY,1,0),0)</f>
        <v>1</v>
      </c>
      <c r="AC785" s="279" t="e">
        <f>IF(tbl2020POS[[#This Row],[C]]&gt;=GAMES_TO_QUALIFY,1,IF(tbl2020POS[[#This Row],[PRIMPOS]]="C",1,0))</f>
        <v>#REF!</v>
      </c>
      <c r="AD785" s="279" t="e">
        <f>IF(tbl2020POS[[#This Row],[1B]]&gt;=GAMES_TO_QUALIFY,1,IF(tbl2020POS[[#This Row],[PRIMPOS]]="1B",1,0))</f>
        <v>#REF!</v>
      </c>
      <c r="AE785" s="279" t="e">
        <f>IF(tbl2020POS[[#This Row],[2B]]&gt;=GAMES_TO_QUALIFY,1,IF(tbl2020POS[[#This Row],[PRIMPOS]]="2B",1,0))</f>
        <v>#REF!</v>
      </c>
      <c r="AF785" s="279" t="e">
        <f>IF(tbl2020POS[[#This Row],[3B]]&gt;=GAMES_TO_QUALIFY,1,IF(tbl2020POS[[#This Row],[PRIMPOS]]="3B",1,0))</f>
        <v>#REF!</v>
      </c>
      <c r="AG785" s="279" t="e">
        <f>IF(tbl2020POS[[#This Row],[SS]]&gt;=GAMES_TO_QUALIFY,1,IF(tbl2020POS[[#This Row],[PRIMPOS]]="SS",1,0))</f>
        <v>#REF!</v>
      </c>
      <c r="AH785" s="279" t="e">
        <f>IF(tbl2020POS[[#This Row],[LF]]&gt;=GAMES_TO_QUALIFY,1,0)</f>
        <v>#REF!</v>
      </c>
      <c r="AI785" s="279" t="e">
        <f>IF(tbl2020POS[[#This Row],[CF]]&gt;=GAMES_TO_QUALIFY,1,0)</f>
        <v>#REF!</v>
      </c>
      <c r="AJ785" s="279" t="e">
        <f>IF(tbl2020POS[[#This Row],[RF]]&gt;=GAMES_TO_QUALIFY,1,0)</f>
        <v>#REF!</v>
      </c>
      <c r="AK785" s="279" t="e">
        <f>IF(tbl2020POS[[#This Row],[OF]]&gt;=GAMES_TO_QUALIFY,1,IF(tbl2020POS[[#This Row],[PRIMPOS]]="OF",1,0))</f>
        <v>#REF!</v>
      </c>
      <c r="AL785" s="279" t="e">
        <f>IF(tbl2020POS[[#This Row],[DH]]&gt;=GAMES_TO_QUALIFY,1,IF(tbl2020POS[[#This Row],[PRIMPOS]]="DH",1,0))</f>
        <v>#REF!</v>
      </c>
      <c r="AM785" s="279" t="str" cm="1">
        <f t="array" aca="1" ref="AM7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5" s="280" t="str">
        <f>IFERROR(LEFT(tbl2020POS[[#This Row],[POSROUGH]],LEN(tbl2020POS[[#This Row],[POSROUGH]])-1),"")</f>
        <v/>
      </c>
      <c r="AP78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6" spans="1:42" x14ac:dyDescent="0.3">
      <c r="A786" s="277">
        <v>783</v>
      </c>
      <c r="B786" t="s">
        <v>21345</v>
      </c>
      <c r="C786" s="277">
        <v>30</v>
      </c>
      <c r="D786" s="278" t="s">
        <v>1395</v>
      </c>
      <c r="E786" s="277">
        <v>8</v>
      </c>
      <c r="F786" s="277">
        <v>48</v>
      </c>
      <c r="G786" s="277">
        <v>44</v>
      </c>
      <c r="H786" s="277">
        <v>48</v>
      </c>
      <c r="I786" s="277">
        <v>18</v>
      </c>
      <c r="J786" s="277">
        <v>0</v>
      </c>
      <c r="K786" s="277">
        <v>0</v>
      </c>
      <c r="L786" s="277">
        <v>0</v>
      </c>
      <c r="M786" s="277">
        <v>1</v>
      </c>
      <c r="N786" s="277">
        <v>15</v>
      </c>
      <c r="O786" s="277">
        <v>2</v>
      </c>
      <c r="P786" s="277">
        <v>0</v>
      </c>
      <c r="Q786" s="277">
        <v>0</v>
      </c>
      <c r="R786" s="277">
        <v>0</v>
      </c>
      <c r="S786" s="277">
        <v>0</v>
      </c>
      <c r="T786" s="277">
        <v>32</v>
      </c>
      <c r="U786" s="277">
        <v>3</v>
      </c>
      <c r="V786" s="277">
        <v>0</v>
      </c>
      <c r="W786" s="279" t="e">
        <f t="shared" si="12"/>
        <v>#REF!</v>
      </c>
      <c r="X786" s="279" t="s">
        <v>3500</v>
      </c>
      <c r="Y7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86" s="279">
        <f>IF(MAX(tbl2020POS[[#This Row],[P]:[PR]])=tbl2020POS[[#This Row],[P]],1,0)</f>
        <v>0</v>
      </c>
      <c r="AA786" s="279">
        <f>IF(tbl2020POS[[#This Row],[QUALP]]=1,IF(tbl2020POS[[#This Row],[GS]]&gt;=GS_TO_QUALIFY,1,0),0)</f>
        <v>0</v>
      </c>
      <c r="AB786" s="279">
        <f>IF(tbl2020POS[[#This Row],[QUALP]]=1,IF(tbl2020POS[[#This Row],[G]]-tbl2020POS[[#This Row],[GS]]&gt;=RP_APP_TO_QUALIFY,1,0),0)</f>
        <v>0</v>
      </c>
      <c r="AC786" s="279" t="e">
        <f>IF(tbl2020POS[[#This Row],[C]]&gt;=GAMES_TO_QUALIFY,1,IF(tbl2020POS[[#This Row],[PRIMPOS]]="C",1,0))</f>
        <v>#REF!</v>
      </c>
      <c r="AD786" s="279" t="e">
        <f>IF(tbl2020POS[[#This Row],[1B]]&gt;=GAMES_TO_QUALIFY,1,IF(tbl2020POS[[#This Row],[PRIMPOS]]="1B",1,0))</f>
        <v>#REF!</v>
      </c>
      <c r="AE786" s="279" t="e">
        <f>IF(tbl2020POS[[#This Row],[2B]]&gt;=GAMES_TO_QUALIFY,1,IF(tbl2020POS[[#This Row],[PRIMPOS]]="2B",1,0))</f>
        <v>#REF!</v>
      </c>
      <c r="AF786" s="279" t="e">
        <f>IF(tbl2020POS[[#This Row],[3B]]&gt;=GAMES_TO_QUALIFY,1,IF(tbl2020POS[[#This Row],[PRIMPOS]]="3B",1,0))</f>
        <v>#REF!</v>
      </c>
      <c r="AG786" s="279" t="e">
        <f>IF(tbl2020POS[[#This Row],[SS]]&gt;=GAMES_TO_QUALIFY,1,IF(tbl2020POS[[#This Row],[PRIMPOS]]="SS",1,0))</f>
        <v>#REF!</v>
      </c>
      <c r="AH786" s="279" t="e">
        <f>IF(tbl2020POS[[#This Row],[LF]]&gt;=GAMES_TO_QUALIFY,1,0)</f>
        <v>#REF!</v>
      </c>
      <c r="AI786" s="279" t="e">
        <f>IF(tbl2020POS[[#This Row],[CF]]&gt;=GAMES_TO_QUALIFY,1,0)</f>
        <v>#REF!</v>
      </c>
      <c r="AJ786" s="279" t="e">
        <f>IF(tbl2020POS[[#This Row],[RF]]&gt;=GAMES_TO_QUALIFY,1,0)</f>
        <v>#REF!</v>
      </c>
      <c r="AK786" s="279" t="e">
        <f>IF(tbl2020POS[[#This Row],[OF]]&gt;=GAMES_TO_QUALIFY,1,IF(tbl2020POS[[#This Row],[PRIMPOS]]="OF",1,0))</f>
        <v>#REF!</v>
      </c>
      <c r="AL786" s="279" t="e">
        <f>IF(tbl2020POS[[#This Row],[DH]]&gt;=GAMES_TO_QUALIFY,1,IF(tbl2020POS[[#This Row],[PRIMPOS]]="DH",1,0))</f>
        <v>#REF!</v>
      </c>
      <c r="AM786" s="279" t="e" cm="1">
        <f t="array" aca="1" ref="AM7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6" s="280" t="str">
        <f>IFERROR(LEFT(tbl2020POS[[#This Row],[POSROUGH]],LEN(tbl2020POS[[#This Row],[POSROUGH]])-1),"")</f>
        <v/>
      </c>
      <c r="AP78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7" spans="1:42" x14ac:dyDescent="0.3">
      <c r="A787" s="277">
        <v>784</v>
      </c>
      <c r="B787" t="s">
        <v>21346</v>
      </c>
      <c r="C787" s="277">
        <v>28</v>
      </c>
      <c r="D787" s="278" t="s">
        <v>1481</v>
      </c>
      <c r="E787" s="277">
        <v>2</v>
      </c>
      <c r="F787" s="277">
        <v>1</v>
      </c>
      <c r="G787" s="277">
        <v>0</v>
      </c>
      <c r="H787" s="277">
        <v>1</v>
      </c>
      <c r="I787" s="277">
        <v>0</v>
      </c>
      <c r="J787" s="277">
        <v>0</v>
      </c>
      <c r="K787" s="277">
        <v>0</v>
      </c>
      <c r="L787" s="277">
        <v>0</v>
      </c>
      <c r="M787" s="277">
        <v>0</v>
      </c>
      <c r="N787" s="277">
        <v>0</v>
      </c>
      <c r="O787" s="277">
        <v>0</v>
      </c>
      <c r="P787" s="277">
        <v>0</v>
      </c>
      <c r="Q787" s="277">
        <v>0</v>
      </c>
      <c r="R787" s="277">
        <v>0</v>
      </c>
      <c r="S787" s="277">
        <v>0</v>
      </c>
      <c r="T787" s="277">
        <v>0</v>
      </c>
      <c r="U787" s="277">
        <v>0</v>
      </c>
      <c r="V787" s="277">
        <v>1</v>
      </c>
      <c r="W787" s="279" t="e">
        <f t="shared" si="12"/>
        <v>#REF!</v>
      </c>
      <c r="X787" s="279" t="s">
        <v>21982</v>
      </c>
      <c r="Y7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87" s="279">
        <f>IF(MAX(tbl2020POS[[#This Row],[P]:[PR]])=tbl2020POS[[#This Row],[P]],1,0)</f>
        <v>0</v>
      </c>
      <c r="AA787" s="279">
        <f>IF(tbl2020POS[[#This Row],[QUALP]]=1,IF(tbl2020POS[[#This Row],[GS]]&gt;=GS_TO_QUALIFY,1,0),0)</f>
        <v>0</v>
      </c>
      <c r="AB787" s="279">
        <f>IF(tbl2020POS[[#This Row],[QUALP]]=1,IF(tbl2020POS[[#This Row],[G]]-tbl2020POS[[#This Row],[GS]]&gt;=RP_APP_TO_QUALIFY,1,0),0)</f>
        <v>0</v>
      </c>
      <c r="AC787" s="279" t="e">
        <f>IF(tbl2020POS[[#This Row],[C]]&gt;=GAMES_TO_QUALIFY,1,IF(tbl2020POS[[#This Row],[PRIMPOS]]="C",1,0))</f>
        <v>#REF!</v>
      </c>
      <c r="AD787" s="279" t="e">
        <f>IF(tbl2020POS[[#This Row],[1B]]&gt;=GAMES_TO_QUALIFY,1,IF(tbl2020POS[[#This Row],[PRIMPOS]]="1B",1,0))</f>
        <v>#REF!</v>
      </c>
      <c r="AE787" s="279" t="e">
        <f>IF(tbl2020POS[[#This Row],[2B]]&gt;=GAMES_TO_QUALIFY,1,IF(tbl2020POS[[#This Row],[PRIMPOS]]="2B",1,0))</f>
        <v>#REF!</v>
      </c>
      <c r="AF787" s="279" t="e">
        <f>IF(tbl2020POS[[#This Row],[3B]]&gt;=GAMES_TO_QUALIFY,1,IF(tbl2020POS[[#This Row],[PRIMPOS]]="3B",1,0))</f>
        <v>#REF!</v>
      </c>
      <c r="AG787" s="279" t="e">
        <f>IF(tbl2020POS[[#This Row],[SS]]&gt;=GAMES_TO_QUALIFY,1,IF(tbl2020POS[[#This Row],[PRIMPOS]]="SS",1,0))</f>
        <v>#REF!</v>
      </c>
      <c r="AH787" s="279" t="e">
        <f>IF(tbl2020POS[[#This Row],[LF]]&gt;=GAMES_TO_QUALIFY,1,0)</f>
        <v>#REF!</v>
      </c>
      <c r="AI787" s="279" t="e">
        <f>IF(tbl2020POS[[#This Row],[CF]]&gt;=GAMES_TO_QUALIFY,1,0)</f>
        <v>#REF!</v>
      </c>
      <c r="AJ787" s="279" t="e">
        <f>IF(tbl2020POS[[#This Row],[RF]]&gt;=GAMES_TO_QUALIFY,1,0)</f>
        <v>#REF!</v>
      </c>
      <c r="AK787" s="279" t="e">
        <f>IF(tbl2020POS[[#This Row],[OF]]&gt;=GAMES_TO_QUALIFY,1,IF(tbl2020POS[[#This Row],[PRIMPOS]]="OF",1,0))</f>
        <v>#REF!</v>
      </c>
      <c r="AL787" s="279" t="e">
        <f>IF(tbl2020POS[[#This Row],[DH]]&gt;=GAMES_TO_QUALIFY,1,IF(tbl2020POS[[#This Row],[PRIMPOS]]="DH",1,0))</f>
        <v>#REF!</v>
      </c>
      <c r="AM787" s="279" t="e" cm="1">
        <f t="array" aca="1" ref="AM7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7" s="280" t="str">
        <f>IFERROR(LEFT(tbl2020POS[[#This Row],[POSROUGH]],LEN(tbl2020POS[[#This Row],[POSROUGH]])-1),"")</f>
        <v/>
      </c>
      <c r="AP78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8" spans="1:42" x14ac:dyDescent="0.3">
      <c r="A788" s="277">
        <v>785</v>
      </c>
      <c r="B788" t="s">
        <v>21347</v>
      </c>
      <c r="C788" s="277">
        <v>24</v>
      </c>
      <c r="D788" s="278" t="s">
        <v>1481</v>
      </c>
      <c r="E788" s="277" t="s">
        <v>20557</v>
      </c>
      <c r="F788" s="277">
        <v>2</v>
      </c>
      <c r="G788" s="277">
        <v>1</v>
      </c>
      <c r="H788" s="277">
        <v>0</v>
      </c>
      <c r="I788" s="277">
        <v>2</v>
      </c>
      <c r="J788" s="277">
        <v>2</v>
      </c>
      <c r="K788" s="277">
        <v>0</v>
      </c>
      <c r="L788" s="277">
        <v>0</v>
      </c>
      <c r="M788" s="277">
        <v>0</v>
      </c>
      <c r="N788" s="277">
        <v>0</v>
      </c>
      <c r="O788" s="277">
        <v>0</v>
      </c>
      <c r="P788" s="277">
        <v>0</v>
      </c>
      <c r="Q788" s="277">
        <v>0</v>
      </c>
      <c r="R788" s="277">
        <v>0</v>
      </c>
      <c r="S788" s="277">
        <v>0</v>
      </c>
      <c r="T788" s="277">
        <v>0</v>
      </c>
      <c r="U788" s="277">
        <v>0</v>
      </c>
      <c r="V788" s="277">
        <v>0</v>
      </c>
      <c r="W788" s="279" t="e">
        <f t="shared" si="12"/>
        <v>#REF!</v>
      </c>
      <c r="X788" s="279" t="s">
        <v>21983</v>
      </c>
      <c r="Y7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8" s="279">
        <f>IF(MAX(tbl2020POS[[#This Row],[P]:[PR]])=tbl2020POS[[#This Row],[P]],1,0)</f>
        <v>1</v>
      </c>
      <c r="AA788" s="279">
        <f>IF(tbl2020POS[[#This Row],[QUALP]]=1,IF(tbl2020POS[[#This Row],[GS]]&gt;=GS_TO_QUALIFY,1,0),0)</f>
        <v>0</v>
      </c>
      <c r="AB788" s="279">
        <f>IF(tbl2020POS[[#This Row],[QUALP]]=1,IF(tbl2020POS[[#This Row],[G]]-tbl2020POS[[#This Row],[GS]]&gt;=RP_APP_TO_QUALIFY,1,0),0)</f>
        <v>0</v>
      </c>
      <c r="AC788" s="279" t="e">
        <f>IF(tbl2020POS[[#This Row],[C]]&gt;=GAMES_TO_QUALIFY,1,IF(tbl2020POS[[#This Row],[PRIMPOS]]="C",1,0))</f>
        <v>#REF!</v>
      </c>
      <c r="AD788" s="279" t="e">
        <f>IF(tbl2020POS[[#This Row],[1B]]&gt;=GAMES_TO_QUALIFY,1,IF(tbl2020POS[[#This Row],[PRIMPOS]]="1B",1,0))</f>
        <v>#REF!</v>
      </c>
      <c r="AE788" s="279" t="e">
        <f>IF(tbl2020POS[[#This Row],[2B]]&gt;=GAMES_TO_QUALIFY,1,IF(tbl2020POS[[#This Row],[PRIMPOS]]="2B",1,0))</f>
        <v>#REF!</v>
      </c>
      <c r="AF788" s="279" t="e">
        <f>IF(tbl2020POS[[#This Row],[3B]]&gt;=GAMES_TO_QUALIFY,1,IF(tbl2020POS[[#This Row],[PRIMPOS]]="3B",1,0))</f>
        <v>#REF!</v>
      </c>
      <c r="AG788" s="279" t="e">
        <f>IF(tbl2020POS[[#This Row],[SS]]&gt;=GAMES_TO_QUALIFY,1,IF(tbl2020POS[[#This Row],[PRIMPOS]]="SS",1,0))</f>
        <v>#REF!</v>
      </c>
      <c r="AH788" s="279" t="e">
        <f>IF(tbl2020POS[[#This Row],[LF]]&gt;=GAMES_TO_QUALIFY,1,0)</f>
        <v>#REF!</v>
      </c>
      <c r="AI788" s="279" t="e">
        <f>IF(tbl2020POS[[#This Row],[CF]]&gt;=GAMES_TO_QUALIFY,1,0)</f>
        <v>#REF!</v>
      </c>
      <c r="AJ788" s="279" t="e">
        <f>IF(tbl2020POS[[#This Row],[RF]]&gt;=GAMES_TO_QUALIFY,1,0)</f>
        <v>#REF!</v>
      </c>
      <c r="AK788" s="279" t="e">
        <f>IF(tbl2020POS[[#This Row],[OF]]&gt;=GAMES_TO_QUALIFY,1,IF(tbl2020POS[[#This Row],[PRIMPOS]]="OF",1,0))</f>
        <v>#REF!</v>
      </c>
      <c r="AL788" s="279" t="e">
        <f>IF(tbl2020POS[[#This Row],[DH]]&gt;=GAMES_TO_QUALIFY,1,IF(tbl2020POS[[#This Row],[PRIMPOS]]="DH",1,0))</f>
        <v>#REF!</v>
      </c>
      <c r="AM788" s="279" t="str" cm="1">
        <f t="array" aca="1" ref="AM7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8" s="280" t="str">
        <f>IFERROR(LEFT(tbl2020POS[[#This Row],[POSROUGH]],LEN(tbl2020POS[[#This Row],[POSROUGH]])-1),"")</f>
        <v/>
      </c>
      <c r="AP78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89" spans="1:42" x14ac:dyDescent="0.3">
      <c r="A789" s="277">
        <v>786</v>
      </c>
      <c r="B789" t="s">
        <v>21348</v>
      </c>
      <c r="C789" s="277">
        <v>28</v>
      </c>
      <c r="D789" s="278" t="s">
        <v>1481</v>
      </c>
      <c r="E789" s="277">
        <v>4</v>
      </c>
      <c r="F789" s="277">
        <v>12</v>
      </c>
      <c r="G789" s="277">
        <v>11</v>
      </c>
      <c r="H789" s="277">
        <v>1</v>
      </c>
      <c r="I789" s="277">
        <v>11</v>
      </c>
      <c r="J789" s="277">
        <v>11</v>
      </c>
      <c r="K789" s="277">
        <v>0</v>
      </c>
      <c r="L789" s="277">
        <v>0</v>
      </c>
      <c r="M789" s="277">
        <v>0</v>
      </c>
      <c r="N789" s="277">
        <v>0</v>
      </c>
      <c r="O789" s="277">
        <v>0</v>
      </c>
      <c r="P789" s="277">
        <v>0</v>
      </c>
      <c r="Q789" s="277">
        <v>0</v>
      </c>
      <c r="R789" s="277">
        <v>0</v>
      </c>
      <c r="S789" s="277">
        <v>0</v>
      </c>
      <c r="T789" s="277">
        <v>0</v>
      </c>
      <c r="U789" s="277">
        <v>1</v>
      </c>
      <c r="V789" s="277">
        <v>0</v>
      </c>
      <c r="W789" s="279" t="e">
        <f t="shared" si="12"/>
        <v>#REF!</v>
      </c>
      <c r="X789" s="279" t="s">
        <v>11921</v>
      </c>
      <c r="Y7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9" s="279">
        <f>IF(MAX(tbl2020POS[[#This Row],[P]:[PR]])=tbl2020POS[[#This Row],[P]],1,0)</f>
        <v>1</v>
      </c>
      <c r="AA789" s="279">
        <f>IF(tbl2020POS[[#This Row],[QUALP]]=1,IF(tbl2020POS[[#This Row],[GS]]&gt;=GS_TO_QUALIFY,1,0),0)</f>
        <v>1</v>
      </c>
      <c r="AB789" s="279">
        <f>IF(tbl2020POS[[#This Row],[QUALP]]=1,IF(tbl2020POS[[#This Row],[G]]-tbl2020POS[[#This Row],[GS]]&gt;=RP_APP_TO_QUALIFY,1,0),0)</f>
        <v>0</v>
      </c>
      <c r="AC789" s="279" t="e">
        <f>IF(tbl2020POS[[#This Row],[C]]&gt;=GAMES_TO_QUALIFY,1,IF(tbl2020POS[[#This Row],[PRIMPOS]]="C",1,0))</f>
        <v>#REF!</v>
      </c>
      <c r="AD789" s="279" t="e">
        <f>IF(tbl2020POS[[#This Row],[1B]]&gt;=GAMES_TO_QUALIFY,1,IF(tbl2020POS[[#This Row],[PRIMPOS]]="1B",1,0))</f>
        <v>#REF!</v>
      </c>
      <c r="AE789" s="279" t="e">
        <f>IF(tbl2020POS[[#This Row],[2B]]&gt;=GAMES_TO_QUALIFY,1,IF(tbl2020POS[[#This Row],[PRIMPOS]]="2B",1,0))</f>
        <v>#REF!</v>
      </c>
      <c r="AF789" s="279" t="e">
        <f>IF(tbl2020POS[[#This Row],[3B]]&gt;=GAMES_TO_QUALIFY,1,IF(tbl2020POS[[#This Row],[PRIMPOS]]="3B",1,0))</f>
        <v>#REF!</v>
      </c>
      <c r="AG789" s="279" t="e">
        <f>IF(tbl2020POS[[#This Row],[SS]]&gt;=GAMES_TO_QUALIFY,1,IF(tbl2020POS[[#This Row],[PRIMPOS]]="SS",1,0))</f>
        <v>#REF!</v>
      </c>
      <c r="AH789" s="279" t="e">
        <f>IF(tbl2020POS[[#This Row],[LF]]&gt;=GAMES_TO_QUALIFY,1,0)</f>
        <v>#REF!</v>
      </c>
      <c r="AI789" s="279" t="e">
        <f>IF(tbl2020POS[[#This Row],[CF]]&gt;=GAMES_TO_QUALIFY,1,0)</f>
        <v>#REF!</v>
      </c>
      <c r="AJ789" s="279" t="e">
        <f>IF(tbl2020POS[[#This Row],[RF]]&gt;=GAMES_TO_QUALIFY,1,0)</f>
        <v>#REF!</v>
      </c>
      <c r="AK789" s="279" t="e">
        <f>IF(tbl2020POS[[#This Row],[OF]]&gt;=GAMES_TO_QUALIFY,1,IF(tbl2020POS[[#This Row],[PRIMPOS]]="OF",1,0))</f>
        <v>#REF!</v>
      </c>
      <c r="AL789" s="279" t="e">
        <f>IF(tbl2020POS[[#This Row],[DH]]&gt;=GAMES_TO_QUALIFY,1,IF(tbl2020POS[[#This Row],[PRIMPOS]]="DH",1,0))</f>
        <v>#REF!</v>
      </c>
      <c r="AM789" s="279" t="str" cm="1">
        <f t="array" aca="1" ref="AM7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9" s="280" t="str">
        <f>IFERROR(LEFT(tbl2020POS[[#This Row],[POSROUGH]],LEN(tbl2020POS[[#This Row],[POSROUGH]])-1),"")</f>
        <v/>
      </c>
      <c r="AP78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90" spans="1:42" x14ac:dyDescent="0.3">
      <c r="A790" s="277">
        <v>787</v>
      </c>
      <c r="B790" t="s">
        <v>21349</v>
      </c>
      <c r="C790" s="277">
        <v>29</v>
      </c>
      <c r="D790" s="278" t="s">
        <v>1470</v>
      </c>
      <c r="E790" s="277">
        <v>4</v>
      </c>
      <c r="F790" s="277">
        <v>19</v>
      </c>
      <c r="G790" s="277">
        <v>0</v>
      </c>
      <c r="H790" s="277">
        <v>0</v>
      </c>
      <c r="I790" s="277">
        <v>19</v>
      </c>
      <c r="J790" s="277">
        <v>19</v>
      </c>
      <c r="K790" s="277">
        <v>0</v>
      </c>
      <c r="L790" s="277">
        <v>0</v>
      </c>
      <c r="M790" s="277">
        <v>0</v>
      </c>
      <c r="N790" s="277">
        <v>0</v>
      </c>
      <c r="O790" s="277">
        <v>0</v>
      </c>
      <c r="P790" s="277">
        <v>0</v>
      </c>
      <c r="Q790" s="277">
        <v>0</v>
      </c>
      <c r="R790" s="277">
        <v>0</v>
      </c>
      <c r="S790" s="277">
        <v>0</v>
      </c>
      <c r="T790" s="277">
        <v>0</v>
      </c>
      <c r="U790" s="277">
        <v>0</v>
      </c>
      <c r="V790" s="277">
        <v>0</v>
      </c>
      <c r="W790" s="279" t="e">
        <f t="shared" si="12"/>
        <v>#REF!</v>
      </c>
      <c r="X790" s="279" t="s">
        <v>21984</v>
      </c>
      <c r="Y7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0" s="279">
        <f>IF(MAX(tbl2020POS[[#This Row],[P]:[PR]])=tbl2020POS[[#This Row],[P]],1,0)</f>
        <v>1</v>
      </c>
      <c r="AA790" s="279">
        <f>IF(tbl2020POS[[#This Row],[QUALP]]=1,IF(tbl2020POS[[#This Row],[GS]]&gt;=GS_TO_QUALIFY,1,0),0)</f>
        <v>0</v>
      </c>
      <c r="AB790" s="279">
        <f>IF(tbl2020POS[[#This Row],[QUALP]]=1,IF(tbl2020POS[[#This Row],[G]]-tbl2020POS[[#This Row],[GS]]&gt;=RP_APP_TO_QUALIFY,1,0),0)</f>
        <v>1</v>
      </c>
      <c r="AC790" s="279" t="e">
        <f>IF(tbl2020POS[[#This Row],[C]]&gt;=GAMES_TO_QUALIFY,1,IF(tbl2020POS[[#This Row],[PRIMPOS]]="C",1,0))</f>
        <v>#REF!</v>
      </c>
      <c r="AD790" s="279" t="e">
        <f>IF(tbl2020POS[[#This Row],[1B]]&gt;=GAMES_TO_QUALIFY,1,IF(tbl2020POS[[#This Row],[PRIMPOS]]="1B",1,0))</f>
        <v>#REF!</v>
      </c>
      <c r="AE790" s="279" t="e">
        <f>IF(tbl2020POS[[#This Row],[2B]]&gt;=GAMES_TO_QUALIFY,1,IF(tbl2020POS[[#This Row],[PRIMPOS]]="2B",1,0))</f>
        <v>#REF!</v>
      </c>
      <c r="AF790" s="279" t="e">
        <f>IF(tbl2020POS[[#This Row],[3B]]&gt;=GAMES_TO_QUALIFY,1,IF(tbl2020POS[[#This Row],[PRIMPOS]]="3B",1,0))</f>
        <v>#REF!</v>
      </c>
      <c r="AG790" s="279" t="e">
        <f>IF(tbl2020POS[[#This Row],[SS]]&gt;=GAMES_TO_QUALIFY,1,IF(tbl2020POS[[#This Row],[PRIMPOS]]="SS",1,0))</f>
        <v>#REF!</v>
      </c>
      <c r="AH790" s="279" t="e">
        <f>IF(tbl2020POS[[#This Row],[LF]]&gt;=GAMES_TO_QUALIFY,1,0)</f>
        <v>#REF!</v>
      </c>
      <c r="AI790" s="279" t="e">
        <f>IF(tbl2020POS[[#This Row],[CF]]&gt;=GAMES_TO_QUALIFY,1,0)</f>
        <v>#REF!</v>
      </c>
      <c r="AJ790" s="279" t="e">
        <f>IF(tbl2020POS[[#This Row],[RF]]&gt;=GAMES_TO_QUALIFY,1,0)</f>
        <v>#REF!</v>
      </c>
      <c r="AK790" s="279" t="e">
        <f>IF(tbl2020POS[[#This Row],[OF]]&gt;=GAMES_TO_QUALIFY,1,IF(tbl2020POS[[#This Row],[PRIMPOS]]="OF",1,0))</f>
        <v>#REF!</v>
      </c>
      <c r="AL790" s="279" t="e">
        <f>IF(tbl2020POS[[#This Row],[DH]]&gt;=GAMES_TO_QUALIFY,1,IF(tbl2020POS[[#This Row],[PRIMPOS]]="DH",1,0))</f>
        <v>#REF!</v>
      </c>
      <c r="AM790" s="279" t="str" cm="1">
        <f t="array" aca="1" ref="AM7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0" s="280" t="str">
        <f>IFERROR(LEFT(tbl2020POS[[#This Row],[POSROUGH]],LEN(tbl2020POS[[#This Row],[POSROUGH]])-1),"")</f>
        <v/>
      </c>
      <c r="AP79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1" spans="1:42" x14ac:dyDescent="0.3">
      <c r="A791" s="277">
        <v>788</v>
      </c>
      <c r="B791" t="s">
        <v>21350</v>
      </c>
      <c r="C791" s="277">
        <v>33</v>
      </c>
      <c r="D791" s="278" t="s">
        <v>20584</v>
      </c>
      <c r="E791" s="277">
        <v>10</v>
      </c>
      <c r="F791" s="277">
        <v>9</v>
      </c>
      <c r="G791" s="277">
        <v>9</v>
      </c>
      <c r="H791" s="277">
        <v>0</v>
      </c>
      <c r="I791" s="277">
        <v>9</v>
      </c>
      <c r="J791" s="277">
        <v>9</v>
      </c>
      <c r="K791" s="277">
        <v>0</v>
      </c>
      <c r="L791" s="277">
        <v>0</v>
      </c>
      <c r="M791" s="277">
        <v>0</v>
      </c>
      <c r="N791" s="277">
        <v>0</v>
      </c>
      <c r="O791" s="277">
        <v>0</v>
      </c>
      <c r="P791" s="277">
        <v>0</v>
      </c>
      <c r="Q791" s="277">
        <v>0</v>
      </c>
      <c r="R791" s="277">
        <v>0</v>
      </c>
      <c r="S791" s="277">
        <v>0</v>
      </c>
      <c r="T791" s="277">
        <v>0</v>
      </c>
      <c r="U791" s="277">
        <v>0</v>
      </c>
      <c r="V791" s="277">
        <v>0</v>
      </c>
      <c r="W791" s="279" t="e">
        <f t="shared" si="12"/>
        <v>#REF!</v>
      </c>
      <c r="X791" s="279" t="s">
        <v>2648</v>
      </c>
      <c r="Y7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1" s="279">
        <f>IF(MAX(tbl2020POS[[#This Row],[P]:[PR]])=tbl2020POS[[#This Row],[P]],1,0)</f>
        <v>1</v>
      </c>
      <c r="AA791" s="279">
        <f>IF(tbl2020POS[[#This Row],[QUALP]]=1,IF(tbl2020POS[[#This Row],[GS]]&gt;=GS_TO_QUALIFY,1,0),0)</f>
        <v>0</v>
      </c>
      <c r="AB791" s="279">
        <f>IF(tbl2020POS[[#This Row],[QUALP]]=1,IF(tbl2020POS[[#This Row],[G]]-tbl2020POS[[#This Row],[GS]]&gt;=RP_APP_TO_QUALIFY,1,0),0)</f>
        <v>0</v>
      </c>
      <c r="AC791" s="279" t="e">
        <f>IF(tbl2020POS[[#This Row],[C]]&gt;=GAMES_TO_QUALIFY,1,IF(tbl2020POS[[#This Row],[PRIMPOS]]="C",1,0))</f>
        <v>#REF!</v>
      </c>
      <c r="AD791" s="279" t="e">
        <f>IF(tbl2020POS[[#This Row],[1B]]&gt;=GAMES_TO_QUALIFY,1,IF(tbl2020POS[[#This Row],[PRIMPOS]]="1B",1,0))</f>
        <v>#REF!</v>
      </c>
      <c r="AE791" s="279" t="e">
        <f>IF(tbl2020POS[[#This Row],[2B]]&gt;=GAMES_TO_QUALIFY,1,IF(tbl2020POS[[#This Row],[PRIMPOS]]="2B",1,0))</f>
        <v>#REF!</v>
      </c>
      <c r="AF791" s="279" t="e">
        <f>IF(tbl2020POS[[#This Row],[3B]]&gt;=GAMES_TO_QUALIFY,1,IF(tbl2020POS[[#This Row],[PRIMPOS]]="3B",1,0))</f>
        <v>#REF!</v>
      </c>
      <c r="AG791" s="279" t="e">
        <f>IF(tbl2020POS[[#This Row],[SS]]&gt;=GAMES_TO_QUALIFY,1,IF(tbl2020POS[[#This Row],[PRIMPOS]]="SS",1,0))</f>
        <v>#REF!</v>
      </c>
      <c r="AH791" s="279" t="e">
        <f>IF(tbl2020POS[[#This Row],[LF]]&gt;=GAMES_TO_QUALIFY,1,0)</f>
        <v>#REF!</v>
      </c>
      <c r="AI791" s="279" t="e">
        <f>IF(tbl2020POS[[#This Row],[CF]]&gt;=GAMES_TO_QUALIFY,1,0)</f>
        <v>#REF!</v>
      </c>
      <c r="AJ791" s="279" t="e">
        <f>IF(tbl2020POS[[#This Row],[RF]]&gt;=GAMES_TO_QUALIFY,1,0)</f>
        <v>#REF!</v>
      </c>
      <c r="AK791" s="279" t="e">
        <f>IF(tbl2020POS[[#This Row],[OF]]&gt;=GAMES_TO_QUALIFY,1,IF(tbl2020POS[[#This Row],[PRIMPOS]]="OF",1,0))</f>
        <v>#REF!</v>
      </c>
      <c r="AL791" s="279" t="e">
        <f>IF(tbl2020POS[[#This Row],[DH]]&gt;=GAMES_TO_QUALIFY,1,IF(tbl2020POS[[#This Row],[PRIMPOS]]="DH",1,0))</f>
        <v>#REF!</v>
      </c>
      <c r="AM791" s="279" t="str" cm="1">
        <f t="array" aca="1" ref="AM7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1" s="280" t="str">
        <f>IFERROR(LEFT(tbl2020POS[[#This Row],[POSROUGH]],LEN(tbl2020POS[[#This Row],[POSROUGH]])-1),"")</f>
        <v/>
      </c>
      <c r="AP79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92" spans="1:42" x14ac:dyDescent="0.3">
      <c r="A792" s="277">
        <v>789</v>
      </c>
      <c r="B792" t="s">
        <v>21351</v>
      </c>
      <c r="C792" s="277">
        <v>32</v>
      </c>
      <c r="D792" s="278" t="s">
        <v>20584</v>
      </c>
      <c r="E792" s="277">
        <v>9</v>
      </c>
      <c r="F792" s="277">
        <v>12</v>
      </c>
      <c r="G792" s="277">
        <v>11</v>
      </c>
      <c r="H792" s="277">
        <v>0</v>
      </c>
      <c r="I792" s="277">
        <v>12</v>
      </c>
      <c r="J792" s="277">
        <v>12</v>
      </c>
      <c r="K792" s="277">
        <v>0</v>
      </c>
      <c r="L792" s="277">
        <v>0</v>
      </c>
      <c r="M792" s="277">
        <v>0</v>
      </c>
      <c r="N792" s="277">
        <v>0</v>
      </c>
      <c r="O792" s="277">
        <v>0</v>
      </c>
      <c r="P792" s="277">
        <v>0</v>
      </c>
      <c r="Q792" s="277">
        <v>0</v>
      </c>
      <c r="R792" s="277">
        <v>0</v>
      </c>
      <c r="S792" s="277">
        <v>0</v>
      </c>
      <c r="T792" s="277">
        <v>0</v>
      </c>
      <c r="U792" s="277">
        <v>0</v>
      </c>
      <c r="V792" s="277">
        <v>0</v>
      </c>
      <c r="W792" s="279" t="e">
        <f t="shared" si="12"/>
        <v>#REF!</v>
      </c>
      <c r="X792" s="279" t="s">
        <v>2650</v>
      </c>
      <c r="Y7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2" s="279">
        <f>IF(MAX(tbl2020POS[[#This Row],[P]:[PR]])=tbl2020POS[[#This Row],[P]],1,0)</f>
        <v>1</v>
      </c>
      <c r="AA792" s="279">
        <f>IF(tbl2020POS[[#This Row],[QUALP]]=1,IF(tbl2020POS[[#This Row],[GS]]&gt;=GS_TO_QUALIFY,1,0),0)</f>
        <v>1</v>
      </c>
      <c r="AB792" s="279">
        <f>IF(tbl2020POS[[#This Row],[QUALP]]=1,IF(tbl2020POS[[#This Row],[G]]-tbl2020POS[[#This Row],[GS]]&gt;=RP_APP_TO_QUALIFY,1,0),0)</f>
        <v>0</v>
      </c>
      <c r="AC792" s="279" t="e">
        <f>IF(tbl2020POS[[#This Row],[C]]&gt;=GAMES_TO_QUALIFY,1,IF(tbl2020POS[[#This Row],[PRIMPOS]]="C",1,0))</f>
        <v>#REF!</v>
      </c>
      <c r="AD792" s="279" t="e">
        <f>IF(tbl2020POS[[#This Row],[1B]]&gt;=GAMES_TO_QUALIFY,1,IF(tbl2020POS[[#This Row],[PRIMPOS]]="1B",1,0))</f>
        <v>#REF!</v>
      </c>
      <c r="AE792" s="279" t="e">
        <f>IF(tbl2020POS[[#This Row],[2B]]&gt;=GAMES_TO_QUALIFY,1,IF(tbl2020POS[[#This Row],[PRIMPOS]]="2B",1,0))</f>
        <v>#REF!</v>
      </c>
      <c r="AF792" s="279" t="e">
        <f>IF(tbl2020POS[[#This Row],[3B]]&gt;=GAMES_TO_QUALIFY,1,IF(tbl2020POS[[#This Row],[PRIMPOS]]="3B",1,0))</f>
        <v>#REF!</v>
      </c>
      <c r="AG792" s="279" t="e">
        <f>IF(tbl2020POS[[#This Row],[SS]]&gt;=GAMES_TO_QUALIFY,1,IF(tbl2020POS[[#This Row],[PRIMPOS]]="SS",1,0))</f>
        <v>#REF!</v>
      </c>
      <c r="AH792" s="279" t="e">
        <f>IF(tbl2020POS[[#This Row],[LF]]&gt;=GAMES_TO_QUALIFY,1,0)</f>
        <v>#REF!</v>
      </c>
      <c r="AI792" s="279" t="e">
        <f>IF(tbl2020POS[[#This Row],[CF]]&gt;=GAMES_TO_QUALIFY,1,0)</f>
        <v>#REF!</v>
      </c>
      <c r="AJ792" s="279" t="e">
        <f>IF(tbl2020POS[[#This Row],[RF]]&gt;=GAMES_TO_QUALIFY,1,0)</f>
        <v>#REF!</v>
      </c>
      <c r="AK792" s="279" t="e">
        <f>IF(tbl2020POS[[#This Row],[OF]]&gt;=GAMES_TO_QUALIFY,1,IF(tbl2020POS[[#This Row],[PRIMPOS]]="OF",1,0))</f>
        <v>#REF!</v>
      </c>
      <c r="AL792" s="279" t="e">
        <f>IF(tbl2020POS[[#This Row],[DH]]&gt;=GAMES_TO_QUALIFY,1,IF(tbl2020POS[[#This Row],[PRIMPOS]]="DH",1,0))</f>
        <v>#REF!</v>
      </c>
      <c r="AM792" s="279" t="str" cm="1">
        <f t="array" aca="1" ref="AM7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2" s="280" t="str">
        <f>IFERROR(LEFT(tbl2020POS[[#This Row],[POSROUGH]],LEN(tbl2020POS[[#This Row],[POSROUGH]])-1),"")</f>
        <v/>
      </c>
      <c r="AP79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93" spans="1:42" x14ac:dyDescent="0.3">
      <c r="A793" s="277">
        <v>790</v>
      </c>
      <c r="B793" t="s">
        <v>21352</v>
      </c>
      <c r="C793" s="277">
        <v>26</v>
      </c>
      <c r="D793" s="278" t="s">
        <v>1460</v>
      </c>
      <c r="E793" s="277">
        <v>4</v>
      </c>
      <c r="F793" s="277">
        <v>22</v>
      </c>
      <c r="G793" s="277">
        <v>0</v>
      </c>
      <c r="H793" s="277">
        <v>0</v>
      </c>
      <c r="I793" s="277">
        <v>22</v>
      </c>
      <c r="J793" s="277">
        <v>22</v>
      </c>
      <c r="K793" s="277">
        <v>0</v>
      </c>
      <c r="L793" s="277">
        <v>0</v>
      </c>
      <c r="M793" s="277">
        <v>0</v>
      </c>
      <c r="N793" s="277">
        <v>0</v>
      </c>
      <c r="O793" s="277">
        <v>0</v>
      </c>
      <c r="P793" s="277">
        <v>0</v>
      </c>
      <c r="Q793" s="277">
        <v>0</v>
      </c>
      <c r="R793" s="277">
        <v>0</v>
      </c>
      <c r="S793" s="277">
        <v>0</v>
      </c>
      <c r="T793" s="277">
        <v>0</v>
      </c>
      <c r="U793" s="277">
        <v>0</v>
      </c>
      <c r="V793" s="277">
        <v>0</v>
      </c>
      <c r="W793" s="279" t="e">
        <f t="shared" si="12"/>
        <v>#REF!</v>
      </c>
      <c r="X793" s="279" t="s">
        <v>14127</v>
      </c>
      <c r="Y7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3" s="279">
        <f>IF(MAX(tbl2020POS[[#This Row],[P]:[PR]])=tbl2020POS[[#This Row],[P]],1,0)</f>
        <v>1</v>
      </c>
      <c r="AA793" s="279">
        <f>IF(tbl2020POS[[#This Row],[QUALP]]=1,IF(tbl2020POS[[#This Row],[GS]]&gt;=GS_TO_QUALIFY,1,0),0)</f>
        <v>0</v>
      </c>
      <c r="AB793" s="279">
        <f>IF(tbl2020POS[[#This Row],[QUALP]]=1,IF(tbl2020POS[[#This Row],[G]]-tbl2020POS[[#This Row],[GS]]&gt;=RP_APP_TO_QUALIFY,1,0),0)</f>
        <v>1</v>
      </c>
      <c r="AC793" s="279" t="e">
        <f>IF(tbl2020POS[[#This Row],[C]]&gt;=GAMES_TO_QUALIFY,1,IF(tbl2020POS[[#This Row],[PRIMPOS]]="C",1,0))</f>
        <v>#REF!</v>
      </c>
      <c r="AD793" s="279" t="e">
        <f>IF(tbl2020POS[[#This Row],[1B]]&gt;=GAMES_TO_QUALIFY,1,IF(tbl2020POS[[#This Row],[PRIMPOS]]="1B",1,0))</f>
        <v>#REF!</v>
      </c>
      <c r="AE793" s="279" t="e">
        <f>IF(tbl2020POS[[#This Row],[2B]]&gt;=GAMES_TO_QUALIFY,1,IF(tbl2020POS[[#This Row],[PRIMPOS]]="2B",1,0))</f>
        <v>#REF!</v>
      </c>
      <c r="AF793" s="279" t="e">
        <f>IF(tbl2020POS[[#This Row],[3B]]&gt;=GAMES_TO_QUALIFY,1,IF(tbl2020POS[[#This Row],[PRIMPOS]]="3B",1,0))</f>
        <v>#REF!</v>
      </c>
      <c r="AG793" s="279" t="e">
        <f>IF(tbl2020POS[[#This Row],[SS]]&gt;=GAMES_TO_QUALIFY,1,IF(tbl2020POS[[#This Row],[PRIMPOS]]="SS",1,0))</f>
        <v>#REF!</v>
      </c>
      <c r="AH793" s="279" t="e">
        <f>IF(tbl2020POS[[#This Row],[LF]]&gt;=GAMES_TO_QUALIFY,1,0)</f>
        <v>#REF!</v>
      </c>
      <c r="AI793" s="279" t="e">
        <f>IF(tbl2020POS[[#This Row],[CF]]&gt;=GAMES_TO_QUALIFY,1,0)</f>
        <v>#REF!</v>
      </c>
      <c r="AJ793" s="279" t="e">
        <f>IF(tbl2020POS[[#This Row],[RF]]&gt;=GAMES_TO_QUALIFY,1,0)</f>
        <v>#REF!</v>
      </c>
      <c r="AK793" s="279" t="e">
        <f>IF(tbl2020POS[[#This Row],[OF]]&gt;=GAMES_TO_QUALIFY,1,IF(tbl2020POS[[#This Row],[PRIMPOS]]="OF",1,0))</f>
        <v>#REF!</v>
      </c>
      <c r="AL793" s="279" t="e">
        <f>IF(tbl2020POS[[#This Row],[DH]]&gt;=GAMES_TO_QUALIFY,1,IF(tbl2020POS[[#This Row],[PRIMPOS]]="DH",1,0))</f>
        <v>#REF!</v>
      </c>
      <c r="AM793" s="279" t="str" cm="1">
        <f t="array" aca="1" ref="AM7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3" s="280" t="str">
        <f>IFERROR(LEFT(tbl2020POS[[#This Row],[POSROUGH]],LEN(tbl2020POS[[#This Row],[POSROUGH]])-1),"")</f>
        <v/>
      </c>
      <c r="AP79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4" spans="1:42" x14ac:dyDescent="0.3">
      <c r="A794" s="277">
        <v>791</v>
      </c>
      <c r="B794" t="s">
        <v>21353</v>
      </c>
      <c r="C794" s="277">
        <v>25</v>
      </c>
      <c r="D794" s="278" t="s">
        <v>1392</v>
      </c>
      <c r="E794" s="277" t="s">
        <v>20557</v>
      </c>
      <c r="F794" s="277">
        <v>21</v>
      </c>
      <c r="G794" s="277">
        <v>0</v>
      </c>
      <c r="H794" s="277">
        <v>0</v>
      </c>
      <c r="I794" s="277">
        <v>21</v>
      </c>
      <c r="J794" s="277">
        <v>21</v>
      </c>
      <c r="K794" s="277">
        <v>0</v>
      </c>
      <c r="L794" s="277">
        <v>0</v>
      </c>
      <c r="M794" s="277">
        <v>0</v>
      </c>
      <c r="N794" s="277">
        <v>0</v>
      </c>
      <c r="O794" s="277">
        <v>0</v>
      </c>
      <c r="P794" s="277">
        <v>0</v>
      </c>
      <c r="Q794" s="277">
        <v>0</v>
      </c>
      <c r="R794" s="277">
        <v>0</v>
      </c>
      <c r="S794" s="277">
        <v>0</v>
      </c>
      <c r="T794" s="277">
        <v>0</v>
      </c>
      <c r="U794" s="277">
        <v>0</v>
      </c>
      <c r="V794" s="277">
        <v>0</v>
      </c>
      <c r="W794" s="279" t="e">
        <f t="shared" si="12"/>
        <v>#REF!</v>
      </c>
      <c r="X794" s="279" t="s">
        <v>21985</v>
      </c>
      <c r="Y7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4" s="279">
        <f>IF(MAX(tbl2020POS[[#This Row],[P]:[PR]])=tbl2020POS[[#This Row],[P]],1,0)</f>
        <v>1</v>
      </c>
      <c r="AA794" s="279">
        <f>IF(tbl2020POS[[#This Row],[QUALP]]=1,IF(tbl2020POS[[#This Row],[GS]]&gt;=GS_TO_QUALIFY,1,0),0)</f>
        <v>0</v>
      </c>
      <c r="AB794" s="279">
        <f>IF(tbl2020POS[[#This Row],[QUALP]]=1,IF(tbl2020POS[[#This Row],[G]]-tbl2020POS[[#This Row],[GS]]&gt;=RP_APP_TO_QUALIFY,1,0),0)</f>
        <v>1</v>
      </c>
      <c r="AC794" s="279" t="e">
        <f>IF(tbl2020POS[[#This Row],[C]]&gt;=GAMES_TO_QUALIFY,1,IF(tbl2020POS[[#This Row],[PRIMPOS]]="C",1,0))</f>
        <v>#REF!</v>
      </c>
      <c r="AD794" s="279" t="e">
        <f>IF(tbl2020POS[[#This Row],[1B]]&gt;=GAMES_TO_QUALIFY,1,IF(tbl2020POS[[#This Row],[PRIMPOS]]="1B",1,0))</f>
        <v>#REF!</v>
      </c>
      <c r="AE794" s="279" t="e">
        <f>IF(tbl2020POS[[#This Row],[2B]]&gt;=GAMES_TO_QUALIFY,1,IF(tbl2020POS[[#This Row],[PRIMPOS]]="2B",1,0))</f>
        <v>#REF!</v>
      </c>
      <c r="AF794" s="279" t="e">
        <f>IF(tbl2020POS[[#This Row],[3B]]&gt;=GAMES_TO_QUALIFY,1,IF(tbl2020POS[[#This Row],[PRIMPOS]]="3B",1,0))</f>
        <v>#REF!</v>
      </c>
      <c r="AG794" s="279" t="e">
        <f>IF(tbl2020POS[[#This Row],[SS]]&gt;=GAMES_TO_QUALIFY,1,IF(tbl2020POS[[#This Row],[PRIMPOS]]="SS",1,0))</f>
        <v>#REF!</v>
      </c>
      <c r="AH794" s="279" t="e">
        <f>IF(tbl2020POS[[#This Row],[LF]]&gt;=GAMES_TO_QUALIFY,1,0)</f>
        <v>#REF!</v>
      </c>
      <c r="AI794" s="279" t="e">
        <f>IF(tbl2020POS[[#This Row],[CF]]&gt;=GAMES_TO_QUALIFY,1,0)</f>
        <v>#REF!</v>
      </c>
      <c r="AJ794" s="279" t="e">
        <f>IF(tbl2020POS[[#This Row],[RF]]&gt;=GAMES_TO_QUALIFY,1,0)</f>
        <v>#REF!</v>
      </c>
      <c r="AK794" s="279" t="e">
        <f>IF(tbl2020POS[[#This Row],[OF]]&gt;=GAMES_TO_QUALIFY,1,IF(tbl2020POS[[#This Row],[PRIMPOS]]="OF",1,0))</f>
        <v>#REF!</v>
      </c>
      <c r="AL794" s="279" t="e">
        <f>IF(tbl2020POS[[#This Row],[DH]]&gt;=GAMES_TO_QUALIFY,1,IF(tbl2020POS[[#This Row],[PRIMPOS]]="DH",1,0))</f>
        <v>#REF!</v>
      </c>
      <c r="AM794" s="279" t="str" cm="1">
        <f t="array" aca="1" ref="AM7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4" s="280" t="str">
        <f>IFERROR(LEFT(tbl2020POS[[#This Row],[POSROUGH]],LEN(tbl2020POS[[#This Row],[POSROUGH]])-1),"")</f>
        <v/>
      </c>
      <c r="AP79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5" spans="1:42" x14ac:dyDescent="0.3">
      <c r="A795" s="277">
        <v>792</v>
      </c>
      <c r="B795" t="s">
        <v>21354</v>
      </c>
      <c r="C795" s="277">
        <v>23</v>
      </c>
      <c r="D795" s="278" t="s">
        <v>1405</v>
      </c>
      <c r="E795" s="277" t="s">
        <v>20557</v>
      </c>
      <c r="F795" s="277">
        <v>7</v>
      </c>
      <c r="G795" s="277">
        <v>7</v>
      </c>
      <c r="H795" s="277">
        <v>0</v>
      </c>
      <c r="I795" s="277">
        <v>7</v>
      </c>
      <c r="J795" s="277">
        <v>7</v>
      </c>
      <c r="K795" s="277">
        <v>0</v>
      </c>
      <c r="L795" s="277">
        <v>0</v>
      </c>
      <c r="M795" s="277">
        <v>0</v>
      </c>
      <c r="N795" s="277">
        <v>0</v>
      </c>
      <c r="O795" s="277">
        <v>0</v>
      </c>
      <c r="P795" s="277">
        <v>0</v>
      </c>
      <c r="Q795" s="277">
        <v>0</v>
      </c>
      <c r="R795" s="277">
        <v>0</v>
      </c>
      <c r="S795" s="277">
        <v>0</v>
      </c>
      <c r="T795" s="277">
        <v>0</v>
      </c>
      <c r="U795" s="277">
        <v>0</v>
      </c>
      <c r="V795" s="277">
        <v>0</v>
      </c>
      <c r="W795" s="279" t="e">
        <f t="shared" si="12"/>
        <v>#REF!</v>
      </c>
      <c r="X795" s="279" t="s">
        <v>17344</v>
      </c>
      <c r="Y7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5" s="279">
        <f>IF(MAX(tbl2020POS[[#This Row],[P]:[PR]])=tbl2020POS[[#This Row],[P]],1,0)</f>
        <v>1</v>
      </c>
      <c r="AA795" s="279">
        <f>IF(tbl2020POS[[#This Row],[QUALP]]=1,IF(tbl2020POS[[#This Row],[GS]]&gt;=GS_TO_QUALIFY,1,0),0)</f>
        <v>0</v>
      </c>
      <c r="AB795" s="279">
        <f>IF(tbl2020POS[[#This Row],[QUALP]]=1,IF(tbl2020POS[[#This Row],[G]]-tbl2020POS[[#This Row],[GS]]&gt;=RP_APP_TO_QUALIFY,1,0),0)</f>
        <v>0</v>
      </c>
      <c r="AC795" s="279" t="e">
        <f>IF(tbl2020POS[[#This Row],[C]]&gt;=GAMES_TO_QUALIFY,1,IF(tbl2020POS[[#This Row],[PRIMPOS]]="C",1,0))</f>
        <v>#REF!</v>
      </c>
      <c r="AD795" s="279" t="e">
        <f>IF(tbl2020POS[[#This Row],[1B]]&gt;=GAMES_TO_QUALIFY,1,IF(tbl2020POS[[#This Row],[PRIMPOS]]="1B",1,0))</f>
        <v>#REF!</v>
      </c>
      <c r="AE795" s="279" t="e">
        <f>IF(tbl2020POS[[#This Row],[2B]]&gt;=GAMES_TO_QUALIFY,1,IF(tbl2020POS[[#This Row],[PRIMPOS]]="2B",1,0))</f>
        <v>#REF!</v>
      </c>
      <c r="AF795" s="279" t="e">
        <f>IF(tbl2020POS[[#This Row],[3B]]&gt;=GAMES_TO_QUALIFY,1,IF(tbl2020POS[[#This Row],[PRIMPOS]]="3B",1,0))</f>
        <v>#REF!</v>
      </c>
      <c r="AG795" s="279" t="e">
        <f>IF(tbl2020POS[[#This Row],[SS]]&gt;=GAMES_TO_QUALIFY,1,IF(tbl2020POS[[#This Row],[PRIMPOS]]="SS",1,0))</f>
        <v>#REF!</v>
      </c>
      <c r="AH795" s="279" t="e">
        <f>IF(tbl2020POS[[#This Row],[LF]]&gt;=GAMES_TO_QUALIFY,1,0)</f>
        <v>#REF!</v>
      </c>
      <c r="AI795" s="279" t="e">
        <f>IF(tbl2020POS[[#This Row],[CF]]&gt;=GAMES_TO_QUALIFY,1,0)</f>
        <v>#REF!</v>
      </c>
      <c r="AJ795" s="279" t="e">
        <f>IF(tbl2020POS[[#This Row],[RF]]&gt;=GAMES_TO_QUALIFY,1,0)</f>
        <v>#REF!</v>
      </c>
      <c r="AK795" s="279" t="e">
        <f>IF(tbl2020POS[[#This Row],[OF]]&gt;=GAMES_TO_QUALIFY,1,IF(tbl2020POS[[#This Row],[PRIMPOS]]="OF",1,0))</f>
        <v>#REF!</v>
      </c>
      <c r="AL795" s="279" t="e">
        <f>IF(tbl2020POS[[#This Row],[DH]]&gt;=GAMES_TO_QUALIFY,1,IF(tbl2020POS[[#This Row],[PRIMPOS]]="DH",1,0))</f>
        <v>#REF!</v>
      </c>
      <c r="AM795" s="279" t="str" cm="1">
        <f t="array" aca="1" ref="AM7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5" s="280" t="str">
        <f>IFERROR(LEFT(tbl2020POS[[#This Row],[POSROUGH]],LEN(tbl2020POS[[#This Row],[POSROUGH]])-1),"")</f>
        <v/>
      </c>
      <c r="AP79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96" spans="1:42" x14ac:dyDescent="0.3">
      <c r="A796" s="277">
        <v>793</v>
      </c>
      <c r="B796" t="s">
        <v>21355</v>
      </c>
      <c r="C796" s="277">
        <v>37</v>
      </c>
      <c r="D796" s="278" t="s">
        <v>1395</v>
      </c>
      <c r="E796" s="277">
        <v>17</v>
      </c>
      <c r="F796" s="277">
        <v>42</v>
      </c>
      <c r="G796" s="277">
        <v>42</v>
      </c>
      <c r="H796" s="277">
        <v>42</v>
      </c>
      <c r="I796" s="277">
        <v>42</v>
      </c>
      <c r="J796" s="277">
        <v>0</v>
      </c>
      <c r="K796" s="277">
        <v>42</v>
      </c>
      <c r="L796" s="277">
        <v>2</v>
      </c>
      <c r="M796" s="277">
        <v>0</v>
      </c>
      <c r="N796" s="277">
        <v>0</v>
      </c>
      <c r="O796" s="277">
        <v>0</v>
      </c>
      <c r="P796" s="277">
        <v>0</v>
      </c>
      <c r="Q796" s="277">
        <v>0</v>
      </c>
      <c r="R796" s="277">
        <v>0</v>
      </c>
      <c r="S796" s="277">
        <v>0</v>
      </c>
      <c r="T796" s="277">
        <v>0</v>
      </c>
      <c r="U796" s="277">
        <v>0</v>
      </c>
      <c r="V796" s="277">
        <v>0</v>
      </c>
      <c r="W796" s="279" t="e">
        <f t="shared" si="12"/>
        <v>#REF!</v>
      </c>
      <c r="X796" s="279" t="s">
        <v>2655</v>
      </c>
      <c r="Y7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96" s="279">
        <f>IF(MAX(tbl2020POS[[#This Row],[P]:[PR]])=tbl2020POS[[#This Row],[P]],1,0)</f>
        <v>0</v>
      </c>
      <c r="AA796" s="279">
        <f>IF(tbl2020POS[[#This Row],[QUALP]]=1,IF(tbl2020POS[[#This Row],[GS]]&gt;=GS_TO_QUALIFY,1,0),0)</f>
        <v>0</v>
      </c>
      <c r="AB796" s="279">
        <f>IF(tbl2020POS[[#This Row],[QUALP]]=1,IF(tbl2020POS[[#This Row],[G]]-tbl2020POS[[#This Row],[GS]]&gt;=RP_APP_TO_QUALIFY,1,0),0)</f>
        <v>0</v>
      </c>
      <c r="AC796" s="279" t="e">
        <f>IF(tbl2020POS[[#This Row],[C]]&gt;=GAMES_TO_QUALIFY,1,IF(tbl2020POS[[#This Row],[PRIMPOS]]="C",1,0))</f>
        <v>#REF!</v>
      </c>
      <c r="AD796" s="279" t="e">
        <f>IF(tbl2020POS[[#This Row],[1B]]&gt;=GAMES_TO_QUALIFY,1,IF(tbl2020POS[[#This Row],[PRIMPOS]]="1B",1,0))</f>
        <v>#REF!</v>
      </c>
      <c r="AE796" s="279" t="e">
        <f>IF(tbl2020POS[[#This Row],[2B]]&gt;=GAMES_TO_QUALIFY,1,IF(tbl2020POS[[#This Row],[PRIMPOS]]="2B",1,0))</f>
        <v>#REF!</v>
      </c>
      <c r="AF796" s="279" t="e">
        <f>IF(tbl2020POS[[#This Row],[3B]]&gt;=GAMES_TO_QUALIFY,1,IF(tbl2020POS[[#This Row],[PRIMPOS]]="3B",1,0))</f>
        <v>#REF!</v>
      </c>
      <c r="AG796" s="279" t="e">
        <f>IF(tbl2020POS[[#This Row],[SS]]&gt;=GAMES_TO_QUALIFY,1,IF(tbl2020POS[[#This Row],[PRIMPOS]]="SS",1,0))</f>
        <v>#REF!</v>
      </c>
      <c r="AH796" s="279" t="e">
        <f>IF(tbl2020POS[[#This Row],[LF]]&gt;=GAMES_TO_QUALIFY,1,0)</f>
        <v>#REF!</v>
      </c>
      <c r="AI796" s="279" t="e">
        <f>IF(tbl2020POS[[#This Row],[CF]]&gt;=GAMES_TO_QUALIFY,1,0)</f>
        <v>#REF!</v>
      </c>
      <c r="AJ796" s="279" t="e">
        <f>IF(tbl2020POS[[#This Row],[RF]]&gt;=GAMES_TO_QUALIFY,1,0)</f>
        <v>#REF!</v>
      </c>
      <c r="AK796" s="279" t="e">
        <f>IF(tbl2020POS[[#This Row],[OF]]&gt;=GAMES_TO_QUALIFY,1,IF(tbl2020POS[[#This Row],[PRIMPOS]]="OF",1,0))</f>
        <v>#REF!</v>
      </c>
      <c r="AL796" s="279" t="e">
        <f>IF(tbl2020POS[[#This Row],[DH]]&gt;=GAMES_TO_QUALIFY,1,IF(tbl2020POS[[#This Row],[PRIMPOS]]="DH",1,0))</f>
        <v>#REF!</v>
      </c>
      <c r="AM796" s="279" t="e" cm="1">
        <f t="array" aca="1" ref="AM7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6" s="280" t="str">
        <f>IFERROR(LEFT(tbl2020POS[[#This Row],[POSROUGH]],LEN(tbl2020POS[[#This Row],[POSROUGH]])-1),"")</f>
        <v/>
      </c>
      <c r="AP79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97" spans="1:42" x14ac:dyDescent="0.3">
      <c r="A797" s="277">
        <v>794</v>
      </c>
      <c r="B797" t="s">
        <v>21356</v>
      </c>
      <c r="C797" s="277">
        <v>25</v>
      </c>
      <c r="D797" s="278" t="s">
        <v>1464</v>
      </c>
      <c r="E797" s="277">
        <v>5</v>
      </c>
      <c r="F797" s="277">
        <v>52</v>
      </c>
      <c r="G797" s="277">
        <v>51</v>
      </c>
      <c r="H797" s="277">
        <v>52</v>
      </c>
      <c r="I797" s="277">
        <v>52</v>
      </c>
      <c r="J797" s="277">
        <v>0</v>
      </c>
      <c r="K797" s="277">
        <v>0</v>
      </c>
      <c r="L797" s="277">
        <v>0</v>
      </c>
      <c r="M797" s="277">
        <v>0</v>
      </c>
      <c r="N797" s="277">
        <v>52</v>
      </c>
      <c r="O797" s="277">
        <v>0</v>
      </c>
      <c r="P797" s="277">
        <v>0</v>
      </c>
      <c r="Q797" s="277">
        <v>0</v>
      </c>
      <c r="R797" s="277">
        <v>0</v>
      </c>
      <c r="S797" s="277">
        <v>0</v>
      </c>
      <c r="T797" s="277">
        <v>0</v>
      </c>
      <c r="U797" s="277">
        <v>1</v>
      </c>
      <c r="V797" s="277">
        <v>0</v>
      </c>
      <c r="W797" s="279" t="e">
        <f t="shared" si="12"/>
        <v>#REF!</v>
      </c>
      <c r="X797" s="279" t="s">
        <v>10322</v>
      </c>
      <c r="Y7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97" s="279">
        <f>IF(MAX(tbl2020POS[[#This Row],[P]:[PR]])=tbl2020POS[[#This Row],[P]],1,0)</f>
        <v>0</v>
      </c>
      <c r="AA797" s="279">
        <f>IF(tbl2020POS[[#This Row],[QUALP]]=1,IF(tbl2020POS[[#This Row],[GS]]&gt;=GS_TO_QUALIFY,1,0),0)</f>
        <v>0</v>
      </c>
      <c r="AB797" s="279">
        <f>IF(tbl2020POS[[#This Row],[QUALP]]=1,IF(tbl2020POS[[#This Row],[G]]-tbl2020POS[[#This Row],[GS]]&gt;=RP_APP_TO_QUALIFY,1,0),0)</f>
        <v>0</v>
      </c>
      <c r="AC797" s="279" t="e">
        <f>IF(tbl2020POS[[#This Row],[C]]&gt;=GAMES_TO_QUALIFY,1,IF(tbl2020POS[[#This Row],[PRIMPOS]]="C",1,0))</f>
        <v>#REF!</v>
      </c>
      <c r="AD797" s="279" t="e">
        <f>IF(tbl2020POS[[#This Row],[1B]]&gt;=GAMES_TO_QUALIFY,1,IF(tbl2020POS[[#This Row],[PRIMPOS]]="1B",1,0))</f>
        <v>#REF!</v>
      </c>
      <c r="AE797" s="279" t="e">
        <f>IF(tbl2020POS[[#This Row],[2B]]&gt;=GAMES_TO_QUALIFY,1,IF(tbl2020POS[[#This Row],[PRIMPOS]]="2B",1,0))</f>
        <v>#REF!</v>
      </c>
      <c r="AF797" s="279" t="e">
        <f>IF(tbl2020POS[[#This Row],[3B]]&gt;=GAMES_TO_QUALIFY,1,IF(tbl2020POS[[#This Row],[PRIMPOS]]="3B",1,0))</f>
        <v>#REF!</v>
      </c>
      <c r="AG797" s="279" t="e">
        <f>IF(tbl2020POS[[#This Row],[SS]]&gt;=GAMES_TO_QUALIFY,1,IF(tbl2020POS[[#This Row],[PRIMPOS]]="SS",1,0))</f>
        <v>#REF!</v>
      </c>
      <c r="AH797" s="279" t="e">
        <f>IF(tbl2020POS[[#This Row],[LF]]&gt;=GAMES_TO_QUALIFY,1,0)</f>
        <v>#REF!</v>
      </c>
      <c r="AI797" s="279" t="e">
        <f>IF(tbl2020POS[[#This Row],[CF]]&gt;=GAMES_TO_QUALIFY,1,0)</f>
        <v>#REF!</v>
      </c>
      <c r="AJ797" s="279" t="e">
        <f>IF(tbl2020POS[[#This Row],[RF]]&gt;=GAMES_TO_QUALIFY,1,0)</f>
        <v>#REF!</v>
      </c>
      <c r="AK797" s="279" t="e">
        <f>IF(tbl2020POS[[#This Row],[OF]]&gt;=GAMES_TO_QUALIFY,1,IF(tbl2020POS[[#This Row],[PRIMPOS]]="OF",1,0))</f>
        <v>#REF!</v>
      </c>
      <c r="AL797" s="279" t="e">
        <f>IF(tbl2020POS[[#This Row],[DH]]&gt;=GAMES_TO_QUALIFY,1,IF(tbl2020POS[[#This Row],[PRIMPOS]]="DH",1,0))</f>
        <v>#REF!</v>
      </c>
      <c r="AM797" s="279" t="e" cm="1">
        <f t="array" aca="1" ref="AM7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7" s="280" t="str">
        <f>IFERROR(LEFT(tbl2020POS[[#This Row],[POSROUGH]],LEN(tbl2020POS[[#This Row],[POSROUGH]])-1),"")</f>
        <v/>
      </c>
      <c r="AP79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98" spans="1:42" x14ac:dyDescent="0.3">
      <c r="A798" s="277">
        <v>795</v>
      </c>
      <c r="B798" t="s">
        <v>21357</v>
      </c>
      <c r="C798" s="277">
        <v>24</v>
      </c>
      <c r="D798" s="278" t="s">
        <v>20567</v>
      </c>
      <c r="E798" s="277">
        <v>6</v>
      </c>
      <c r="F798" s="277">
        <v>59</v>
      </c>
      <c r="G798" s="277">
        <v>59</v>
      </c>
      <c r="H798" s="277">
        <v>59</v>
      </c>
      <c r="I798" s="277">
        <v>59</v>
      </c>
      <c r="J798" s="277">
        <v>0</v>
      </c>
      <c r="K798" s="277">
        <v>0</v>
      </c>
      <c r="L798" s="277">
        <v>0</v>
      </c>
      <c r="M798" s="277">
        <v>0</v>
      </c>
      <c r="N798" s="277">
        <v>0</v>
      </c>
      <c r="O798" s="277">
        <v>59</v>
      </c>
      <c r="P798" s="277">
        <v>0</v>
      </c>
      <c r="Q798" s="277">
        <v>0</v>
      </c>
      <c r="R798" s="277">
        <v>0</v>
      </c>
      <c r="S798" s="277">
        <v>0</v>
      </c>
      <c r="T798" s="277">
        <v>0</v>
      </c>
      <c r="U798" s="277">
        <v>0</v>
      </c>
      <c r="V798" s="277">
        <v>0</v>
      </c>
      <c r="W798" s="279" t="e">
        <f t="shared" si="12"/>
        <v>#REF!</v>
      </c>
      <c r="X798" s="279" t="s">
        <v>10016</v>
      </c>
      <c r="Y7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798" s="279">
        <f>IF(MAX(tbl2020POS[[#This Row],[P]:[PR]])=tbl2020POS[[#This Row],[P]],1,0)</f>
        <v>0</v>
      </c>
      <c r="AA798" s="279">
        <f>IF(tbl2020POS[[#This Row],[QUALP]]=1,IF(tbl2020POS[[#This Row],[GS]]&gt;=GS_TO_QUALIFY,1,0),0)</f>
        <v>0</v>
      </c>
      <c r="AB798" s="279">
        <f>IF(tbl2020POS[[#This Row],[QUALP]]=1,IF(tbl2020POS[[#This Row],[G]]-tbl2020POS[[#This Row],[GS]]&gt;=RP_APP_TO_QUALIFY,1,0),0)</f>
        <v>0</v>
      </c>
      <c r="AC798" s="279" t="e">
        <f>IF(tbl2020POS[[#This Row],[C]]&gt;=GAMES_TO_QUALIFY,1,IF(tbl2020POS[[#This Row],[PRIMPOS]]="C",1,0))</f>
        <v>#REF!</v>
      </c>
      <c r="AD798" s="279" t="e">
        <f>IF(tbl2020POS[[#This Row],[1B]]&gt;=GAMES_TO_QUALIFY,1,IF(tbl2020POS[[#This Row],[PRIMPOS]]="1B",1,0))</f>
        <v>#REF!</v>
      </c>
      <c r="AE798" s="279" t="e">
        <f>IF(tbl2020POS[[#This Row],[2B]]&gt;=GAMES_TO_QUALIFY,1,IF(tbl2020POS[[#This Row],[PRIMPOS]]="2B",1,0))</f>
        <v>#REF!</v>
      </c>
      <c r="AF798" s="279" t="e">
        <f>IF(tbl2020POS[[#This Row],[3B]]&gt;=GAMES_TO_QUALIFY,1,IF(tbl2020POS[[#This Row],[PRIMPOS]]="3B",1,0))</f>
        <v>#REF!</v>
      </c>
      <c r="AG798" s="279" t="e">
        <f>IF(tbl2020POS[[#This Row],[SS]]&gt;=GAMES_TO_QUALIFY,1,IF(tbl2020POS[[#This Row],[PRIMPOS]]="SS",1,0))</f>
        <v>#REF!</v>
      </c>
      <c r="AH798" s="279" t="e">
        <f>IF(tbl2020POS[[#This Row],[LF]]&gt;=GAMES_TO_QUALIFY,1,0)</f>
        <v>#REF!</v>
      </c>
      <c r="AI798" s="279" t="e">
        <f>IF(tbl2020POS[[#This Row],[CF]]&gt;=GAMES_TO_QUALIFY,1,0)</f>
        <v>#REF!</v>
      </c>
      <c r="AJ798" s="279" t="e">
        <f>IF(tbl2020POS[[#This Row],[RF]]&gt;=GAMES_TO_QUALIFY,1,0)</f>
        <v>#REF!</v>
      </c>
      <c r="AK798" s="279" t="e">
        <f>IF(tbl2020POS[[#This Row],[OF]]&gt;=GAMES_TO_QUALIFY,1,IF(tbl2020POS[[#This Row],[PRIMPOS]]="OF",1,0))</f>
        <v>#REF!</v>
      </c>
      <c r="AL798" s="279" t="e">
        <f>IF(tbl2020POS[[#This Row],[DH]]&gt;=GAMES_TO_QUALIFY,1,IF(tbl2020POS[[#This Row],[PRIMPOS]]="DH",1,0))</f>
        <v>#REF!</v>
      </c>
      <c r="AM798" s="279" t="e" cm="1">
        <f t="array" aca="1" ref="AM7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8" s="280" t="str">
        <f>IFERROR(LEFT(tbl2020POS[[#This Row],[POSROUGH]],LEN(tbl2020POS[[#This Row],[POSROUGH]])-1),"")</f>
        <v/>
      </c>
      <c r="AP79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99" spans="1:42" x14ac:dyDescent="0.3">
      <c r="A799" s="277">
        <v>796</v>
      </c>
      <c r="B799" t="s">
        <v>21358</v>
      </c>
      <c r="C799" s="277">
        <v>22</v>
      </c>
      <c r="D799" s="278" t="s">
        <v>1398</v>
      </c>
      <c r="E799" s="277" t="s">
        <v>20557</v>
      </c>
      <c r="F799" s="277">
        <v>8</v>
      </c>
      <c r="G799" s="277">
        <v>4</v>
      </c>
      <c r="H799" s="277">
        <v>8</v>
      </c>
      <c r="I799" s="277">
        <v>6</v>
      </c>
      <c r="J799" s="277">
        <v>0</v>
      </c>
      <c r="K799" s="277">
        <v>0</v>
      </c>
      <c r="L799" s="277">
        <v>0</v>
      </c>
      <c r="M799" s="277">
        <v>0</v>
      </c>
      <c r="N799" s="277">
        <v>0</v>
      </c>
      <c r="O799" s="277">
        <v>0</v>
      </c>
      <c r="P799" s="277">
        <v>5</v>
      </c>
      <c r="Q799" s="277">
        <v>0</v>
      </c>
      <c r="R799" s="277">
        <v>1</v>
      </c>
      <c r="S799" s="277">
        <v>6</v>
      </c>
      <c r="T799" s="277">
        <v>1</v>
      </c>
      <c r="U799" s="277">
        <v>1</v>
      </c>
      <c r="V799" s="277">
        <v>2</v>
      </c>
      <c r="W799" s="279" t="e">
        <f t="shared" si="12"/>
        <v>#REF!</v>
      </c>
      <c r="X799" s="279" t="s">
        <v>13520</v>
      </c>
      <c r="Y7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99" s="279">
        <f>IF(MAX(tbl2020POS[[#This Row],[P]:[PR]])=tbl2020POS[[#This Row],[P]],1,0)</f>
        <v>0</v>
      </c>
      <c r="AA799" s="279">
        <f>IF(tbl2020POS[[#This Row],[QUALP]]=1,IF(tbl2020POS[[#This Row],[GS]]&gt;=GS_TO_QUALIFY,1,0),0)</f>
        <v>0</v>
      </c>
      <c r="AB799" s="279">
        <f>IF(tbl2020POS[[#This Row],[QUALP]]=1,IF(tbl2020POS[[#This Row],[G]]-tbl2020POS[[#This Row],[GS]]&gt;=RP_APP_TO_QUALIFY,1,0),0)</f>
        <v>0</v>
      </c>
      <c r="AC799" s="279" t="e">
        <f>IF(tbl2020POS[[#This Row],[C]]&gt;=GAMES_TO_QUALIFY,1,IF(tbl2020POS[[#This Row],[PRIMPOS]]="C",1,0))</f>
        <v>#REF!</v>
      </c>
      <c r="AD799" s="279" t="e">
        <f>IF(tbl2020POS[[#This Row],[1B]]&gt;=GAMES_TO_QUALIFY,1,IF(tbl2020POS[[#This Row],[PRIMPOS]]="1B",1,0))</f>
        <v>#REF!</v>
      </c>
      <c r="AE799" s="279" t="e">
        <f>IF(tbl2020POS[[#This Row],[2B]]&gt;=GAMES_TO_QUALIFY,1,IF(tbl2020POS[[#This Row],[PRIMPOS]]="2B",1,0))</f>
        <v>#REF!</v>
      </c>
      <c r="AF799" s="279" t="e">
        <f>IF(tbl2020POS[[#This Row],[3B]]&gt;=GAMES_TO_QUALIFY,1,IF(tbl2020POS[[#This Row],[PRIMPOS]]="3B",1,0))</f>
        <v>#REF!</v>
      </c>
      <c r="AG799" s="279" t="e">
        <f>IF(tbl2020POS[[#This Row],[SS]]&gt;=GAMES_TO_QUALIFY,1,IF(tbl2020POS[[#This Row],[PRIMPOS]]="SS",1,0))</f>
        <v>#REF!</v>
      </c>
      <c r="AH799" s="279" t="e">
        <f>IF(tbl2020POS[[#This Row],[LF]]&gt;=GAMES_TO_QUALIFY,1,0)</f>
        <v>#REF!</v>
      </c>
      <c r="AI799" s="279" t="e">
        <f>IF(tbl2020POS[[#This Row],[CF]]&gt;=GAMES_TO_QUALIFY,1,0)</f>
        <v>#REF!</v>
      </c>
      <c r="AJ799" s="279" t="e">
        <f>IF(tbl2020POS[[#This Row],[RF]]&gt;=GAMES_TO_QUALIFY,1,0)</f>
        <v>#REF!</v>
      </c>
      <c r="AK799" s="279" t="e">
        <f>IF(tbl2020POS[[#This Row],[OF]]&gt;=GAMES_TO_QUALIFY,1,IF(tbl2020POS[[#This Row],[PRIMPOS]]="OF",1,0))</f>
        <v>#REF!</v>
      </c>
      <c r="AL799" s="279" t="e">
        <f>IF(tbl2020POS[[#This Row],[DH]]&gt;=GAMES_TO_QUALIFY,1,IF(tbl2020POS[[#This Row],[PRIMPOS]]="DH",1,0))</f>
        <v>#REF!</v>
      </c>
      <c r="AM799" s="279" t="e" cm="1">
        <f t="array" aca="1" ref="AM7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9" s="280" t="str">
        <f>IFERROR(LEFT(tbl2020POS[[#This Row],[POSROUGH]],LEN(tbl2020POS[[#This Row],[POSROUGH]])-1),"")</f>
        <v/>
      </c>
      <c r="AP79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0" spans="1:42" x14ac:dyDescent="0.3">
      <c r="A800" s="277">
        <v>797</v>
      </c>
      <c r="B800" t="s">
        <v>21359</v>
      </c>
      <c r="C800" s="277">
        <v>27</v>
      </c>
      <c r="D800" s="278" t="s">
        <v>1386</v>
      </c>
      <c r="E800" s="277">
        <v>5</v>
      </c>
      <c r="F800" s="277">
        <v>11</v>
      </c>
      <c r="G800" s="277">
        <v>11</v>
      </c>
      <c r="H800" s="277">
        <v>0</v>
      </c>
      <c r="I800" s="277">
        <v>11</v>
      </c>
      <c r="J800" s="277">
        <v>11</v>
      </c>
      <c r="K800" s="277">
        <v>0</v>
      </c>
      <c r="L800" s="277">
        <v>0</v>
      </c>
      <c r="M800" s="277">
        <v>0</v>
      </c>
      <c r="N800" s="277">
        <v>0</v>
      </c>
      <c r="O800" s="277">
        <v>0</v>
      </c>
      <c r="P800" s="277">
        <v>0</v>
      </c>
      <c r="Q800" s="277">
        <v>0</v>
      </c>
      <c r="R800" s="277">
        <v>0</v>
      </c>
      <c r="S800" s="277">
        <v>0</v>
      </c>
      <c r="T800" s="277">
        <v>0</v>
      </c>
      <c r="U800" s="277">
        <v>0</v>
      </c>
      <c r="V800" s="277">
        <v>0</v>
      </c>
      <c r="W800" s="279" t="e">
        <f t="shared" si="12"/>
        <v>#REF!</v>
      </c>
      <c r="X800" s="279" t="s">
        <v>10509</v>
      </c>
      <c r="Y8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0" s="279">
        <f>IF(MAX(tbl2020POS[[#This Row],[P]:[PR]])=tbl2020POS[[#This Row],[P]],1,0)</f>
        <v>1</v>
      </c>
      <c r="AA800" s="279">
        <f>IF(tbl2020POS[[#This Row],[QUALP]]=1,IF(tbl2020POS[[#This Row],[GS]]&gt;=GS_TO_QUALIFY,1,0),0)</f>
        <v>1</v>
      </c>
      <c r="AB800" s="279">
        <f>IF(tbl2020POS[[#This Row],[QUALP]]=1,IF(tbl2020POS[[#This Row],[G]]-tbl2020POS[[#This Row],[GS]]&gt;=RP_APP_TO_QUALIFY,1,0),0)</f>
        <v>0</v>
      </c>
      <c r="AC800" s="279" t="e">
        <f>IF(tbl2020POS[[#This Row],[C]]&gt;=GAMES_TO_QUALIFY,1,IF(tbl2020POS[[#This Row],[PRIMPOS]]="C",1,0))</f>
        <v>#REF!</v>
      </c>
      <c r="AD800" s="279" t="e">
        <f>IF(tbl2020POS[[#This Row],[1B]]&gt;=GAMES_TO_QUALIFY,1,IF(tbl2020POS[[#This Row],[PRIMPOS]]="1B",1,0))</f>
        <v>#REF!</v>
      </c>
      <c r="AE800" s="279" t="e">
        <f>IF(tbl2020POS[[#This Row],[2B]]&gt;=GAMES_TO_QUALIFY,1,IF(tbl2020POS[[#This Row],[PRIMPOS]]="2B",1,0))</f>
        <v>#REF!</v>
      </c>
      <c r="AF800" s="279" t="e">
        <f>IF(tbl2020POS[[#This Row],[3B]]&gt;=GAMES_TO_QUALIFY,1,IF(tbl2020POS[[#This Row],[PRIMPOS]]="3B",1,0))</f>
        <v>#REF!</v>
      </c>
      <c r="AG800" s="279" t="e">
        <f>IF(tbl2020POS[[#This Row],[SS]]&gt;=GAMES_TO_QUALIFY,1,IF(tbl2020POS[[#This Row],[PRIMPOS]]="SS",1,0))</f>
        <v>#REF!</v>
      </c>
      <c r="AH800" s="279" t="e">
        <f>IF(tbl2020POS[[#This Row],[LF]]&gt;=GAMES_TO_QUALIFY,1,0)</f>
        <v>#REF!</v>
      </c>
      <c r="AI800" s="279" t="e">
        <f>IF(tbl2020POS[[#This Row],[CF]]&gt;=GAMES_TO_QUALIFY,1,0)</f>
        <v>#REF!</v>
      </c>
      <c r="AJ800" s="279" t="e">
        <f>IF(tbl2020POS[[#This Row],[RF]]&gt;=GAMES_TO_QUALIFY,1,0)</f>
        <v>#REF!</v>
      </c>
      <c r="AK800" s="279" t="e">
        <f>IF(tbl2020POS[[#This Row],[OF]]&gt;=GAMES_TO_QUALIFY,1,IF(tbl2020POS[[#This Row],[PRIMPOS]]="OF",1,0))</f>
        <v>#REF!</v>
      </c>
      <c r="AL800" s="279" t="e">
        <f>IF(tbl2020POS[[#This Row],[DH]]&gt;=GAMES_TO_QUALIFY,1,IF(tbl2020POS[[#This Row],[PRIMPOS]]="DH",1,0))</f>
        <v>#REF!</v>
      </c>
      <c r="AM800" s="279" t="str" cm="1">
        <f t="array" aca="1" ref="AM8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0" s="280" t="str">
        <f>IFERROR(LEFT(tbl2020POS[[#This Row],[POSROUGH]],LEN(tbl2020POS[[#This Row],[POSROUGH]])-1),"")</f>
        <v/>
      </c>
      <c r="AP80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01" spans="1:42" x14ac:dyDescent="0.3">
      <c r="A801" s="277">
        <v>798</v>
      </c>
      <c r="B801" t="s">
        <v>21360</v>
      </c>
      <c r="C801" s="277">
        <v>29</v>
      </c>
      <c r="D801" s="278" t="s">
        <v>1430</v>
      </c>
      <c r="E801" s="277">
        <v>6</v>
      </c>
      <c r="F801" s="277">
        <v>17</v>
      </c>
      <c r="G801" s="277">
        <v>0</v>
      </c>
      <c r="H801" s="277">
        <v>0</v>
      </c>
      <c r="I801" s="277">
        <v>17</v>
      </c>
      <c r="J801" s="277">
        <v>17</v>
      </c>
      <c r="K801" s="277">
        <v>0</v>
      </c>
      <c r="L801" s="277">
        <v>0</v>
      </c>
      <c r="M801" s="277">
        <v>0</v>
      </c>
      <c r="N801" s="277">
        <v>0</v>
      </c>
      <c r="O801" s="277">
        <v>0</v>
      </c>
      <c r="P801" s="277">
        <v>0</v>
      </c>
      <c r="Q801" s="277">
        <v>0</v>
      </c>
      <c r="R801" s="277">
        <v>0</v>
      </c>
      <c r="S801" s="277">
        <v>0</v>
      </c>
      <c r="T801" s="277">
        <v>0</v>
      </c>
      <c r="U801" s="277">
        <v>0</v>
      </c>
      <c r="V801" s="277">
        <v>0</v>
      </c>
      <c r="W801" s="279" t="e">
        <f t="shared" si="12"/>
        <v>#REF!</v>
      </c>
      <c r="X801" s="279" t="s">
        <v>3501</v>
      </c>
      <c r="Y8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1" s="279">
        <f>IF(MAX(tbl2020POS[[#This Row],[P]:[PR]])=tbl2020POS[[#This Row],[P]],1,0)</f>
        <v>1</v>
      </c>
      <c r="AA801" s="279">
        <f>IF(tbl2020POS[[#This Row],[QUALP]]=1,IF(tbl2020POS[[#This Row],[GS]]&gt;=GS_TO_QUALIFY,1,0),0)</f>
        <v>0</v>
      </c>
      <c r="AB801" s="279">
        <f>IF(tbl2020POS[[#This Row],[QUALP]]=1,IF(tbl2020POS[[#This Row],[G]]-tbl2020POS[[#This Row],[GS]]&gt;=RP_APP_TO_QUALIFY,1,0),0)</f>
        <v>1</v>
      </c>
      <c r="AC801" s="279" t="e">
        <f>IF(tbl2020POS[[#This Row],[C]]&gt;=GAMES_TO_QUALIFY,1,IF(tbl2020POS[[#This Row],[PRIMPOS]]="C",1,0))</f>
        <v>#REF!</v>
      </c>
      <c r="AD801" s="279" t="e">
        <f>IF(tbl2020POS[[#This Row],[1B]]&gt;=GAMES_TO_QUALIFY,1,IF(tbl2020POS[[#This Row],[PRIMPOS]]="1B",1,0))</f>
        <v>#REF!</v>
      </c>
      <c r="AE801" s="279" t="e">
        <f>IF(tbl2020POS[[#This Row],[2B]]&gt;=GAMES_TO_QUALIFY,1,IF(tbl2020POS[[#This Row],[PRIMPOS]]="2B",1,0))</f>
        <v>#REF!</v>
      </c>
      <c r="AF801" s="279" t="e">
        <f>IF(tbl2020POS[[#This Row],[3B]]&gt;=GAMES_TO_QUALIFY,1,IF(tbl2020POS[[#This Row],[PRIMPOS]]="3B",1,0))</f>
        <v>#REF!</v>
      </c>
      <c r="AG801" s="279" t="e">
        <f>IF(tbl2020POS[[#This Row],[SS]]&gt;=GAMES_TO_QUALIFY,1,IF(tbl2020POS[[#This Row],[PRIMPOS]]="SS",1,0))</f>
        <v>#REF!</v>
      </c>
      <c r="AH801" s="279" t="e">
        <f>IF(tbl2020POS[[#This Row],[LF]]&gt;=GAMES_TO_QUALIFY,1,0)</f>
        <v>#REF!</v>
      </c>
      <c r="AI801" s="279" t="e">
        <f>IF(tbl2020POS[[#This Row],[CF]]&gt;=GAMES_TO_QUALIFY,1,0)</f>
        <v>#REF!</v>
      </c>
      <c r="AJ801" s="279" t="e">
        <f>IF(tbl2020POS[[#This Row],[RF]]&gt;=GAMES_TO_QUALIFY,1,0)</f>
        <v>#REF!</v>
      </c>
      <c r="AK801" s="279" t="e">
        <f>IF(tbl2020POS[[#This Row],[OF]]&gt;=GAMES_TO_QUALIFY,1,IF(tbl2020POS[[#This Row],[PRIMPOS]]="OF",1,0))</f>
        <v>#REF!</v>
      </c>
      <c r="AL801" s="279" t="e">
        <f>IF(tbl2020POS[[#This Row],[DH]]&gt;=GAMES_TO_QUALIFY,1,IF(tbl2020POS[[#This Row],[PRIMPOS]]="DH",1,0))</f>
        <v>#REF!</v>
      </c>
      <c r="AM801" s="279" t="str" cm="1">
        <f t="array" aca="1" ref="AM8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1" s="280" t="str">
        <f>IFERROR(LEFT(tbl2020POS[[#This Row],[POSROUGH]],LEN(tbl2020POS[[#This Row],[POSROUGH]])-1),"")</f>
        <v/>
      </c>
      <c r="AP80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2" spans="1:42" x14ac:dyDescent="0.3">
      <c r="A802" s="277">
        <v>799</v>
      </c>
      <c r="B802" t="s">
        <v>21361</v>
      </c>
      <c r="C802" s="277">
        <v>27</v>
      </c>
      <c r="D802" s="278" t="s">
        <v>1372</v>
      </c>
      <c r="E802" s="277">
        <v>4</v>
      </c>
      <c r="F802" s="277">
        <v>10</v>
      </c>
      <c r="G802" s="277">
        <v>10</v>
      </c>
      <c r="H802" s="277">
        <v>0</v>
      </c>
      <c r="I802" s="277">
        <v>10</v>
      </c>
      <c r="J802" s="277">
        <v>10</v>
      </c>
      <c r="K802" s="277">
        <v>0</v>
      </c>
      <c r="L802" s="277">
        <v>0</v>
      </c>
      <c r="M802" s="277">
        <v>0</v>
      </c>
      <c r="N802" s="277">
        <v>0</v>
      </c>
      <c r="O802" s="277">
        <v>0</v>
      </c>
      <c r="P802" s="277">
        <v>0</v>
      </c>
      <c r="Q802" s="277">
        <v>0</v>
      </c>
      <c r="R802" s="277">
        <v>0</v>
      </c>
      <c r="S802" s="277">
        <v>0</v>
      </c>
      <c r="T802" s="277">
        <v>0</v>
      </c>
      <c r="U802" s="277">
        <v>0</v>
      </c>
      <c r="V802" s="277">
        <v>0</v>
      </c>
      <c r="W802" s="279" t="e">
        <f t="shared" si="12"/>
        <v>#REF!</v>
      </c>
      <c r="X802" s="279" t="s">
        <v>13124</v>
      </c>
      <c r="Y8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2" s="279">
        <f>IF(MAX(tbl2020POS[[#This Row],[P]:[PR]])=tbl2020POS[[#This Row],[P]],1,0)</f>
        <v>1</v>
      </c>
      <c r="AA802" s="279">
        <f>IF(tbl2020POS[[#This Row],[QUALP]]=1,IF(tbl2020POS[[#This Row],[GS]]&gt;=GS_TO_QUALIFY,1,0),0)</f>
        <v>1</v>
      </c>
      <c r="AB802" s="279">
        <f>IF(tbl2020POS[[#This Row],[QUALP]]=1,IF(tbl2020POS[[#This Row],[G]]-tbl2020POS[[#This Row],[GS]]&gt;=RP_APP_TO_QUALIFY,1,0),0)</f>
        <v>0</v>
      </c>
      <c r="AC802" s="279" t="e">
        <f>IF(tbl2020POS[[#This Row],[C]]&gt;=GAMES_TO_QUALIFY,1,IF(tbl2020POS[[#This Row],[PRIMPOS]]="C",1,0))</f>
        <v>#REF!</v>
      </c>
      <c r="AD802" s="279" t="e">
        <f>IF(tbl2020POS[[#This Row],[1B]]&gt;=GAMES_TO_QUALIFY,1,IF(tbl2020POS[[#This Row],[PRIMPOS]]="1B",1,0))</f>
        <v>#REF!</v>
      </c>
      <c r="AE802" s="279" t="e">
        <f>IF(tbl2020POS[[#This Row],[2B]]&gt;=GAMES_TO_QUALIFY,1,IF(tbl2020POS[[#This Row],[PRIMPOS]]="2B",1,0))</f>
        <v>#REF!</v>
      </c>
      <c r="AF802" s="279" t="e">
        <f>IF(tbl2020POS[[#This Row],[3B]]&gt;=GAMES_TO_QUALIFY,1,IF(tbl2020POS[[#This Row],[PRIMPOS]]="3B",1,0))</f>
        <v>#REF!</v>
      </c>
      <c r="AG802" s="279" t="e">
        <f>IF(tbl2020POS[[#This Row],[SS]]&gt;=GAMES_TO_QUALIFY,1,IF(tbl2020POS[[#This Row],[PRIMPOS]]="SS",1,0))</f>
        <v>#REF!</v>
      </c>
      <c r="AH802" s="279" t="e">
        <f>IF(tbl2020POS[[#This Row],[LF]]&gt;=GAMES_TO_QUALIFY,1,0)</f>
        <v>#REF!</v>
      </c>
      <c r="AI802" s="279" t="e">
        <f>IF(tbl2020POS[[#This Row],[CF]]&gt;=GAMES_TO_QUALIFY,1,0)</f>
        <v>#REF!</v>
      </c>
      <c r="AJ802" s="279" t="e">
        <f>IF(tbl2020POS[[#This Row],[RF]]&gt;=GAMES_TO_QUALIFY,1,0)</f>
        <v>#REF!</v>
      </c>
      <c r="AK802" s="279" t="e">
        <f>IF(tbl2020POS[[#This Row],[OF]]&gt;=GAMES_TO_QUALIFY,1,IF(tbl2020POS[[#This Row],[PRIMPOS]]="OF",1,0))</f>
        <v>#REF!</v>
      </c>
      <c r="AL802" s="279" t="e">
        <f>IF(tbl2020POS[[#This Row],[DH]]&gt;=GAMES_TO_QUALIFY,1,IF(tbl2020POS[[#This Row],[PRIMPOS]]="DH",1,0))</f>
        <v>#REF!</v>
      </c>
      <c r="AM802" s="279" t="str" cm="1">
        <f t="array" aca="1" ref="AM8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2" s="280" t="str">
        <f>IFERROR(LEFT(tbl2020POS[[#This Row],[POSROUGH]],LEN(tbl2020POS[[#This Row],[POSROUGH]])-1),"")</f>
        <v/>
      </c>
      <c r="AP80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03" spans="1:42" x14ac:dyDescent="0.3">
      <c r="A803" s="277">
        <v>800</v>
      </c>
      <c r="B803" t="s">
        <v>21362</v>
      </c>
      <c r="C803" s="277">
        <v>30</v>
      </c>
      <c r="D803" s="278" t="s">
        <v>20567</v>
      </c>
      <c r="E803" s="277">
        <v>6</v>
      </c>
      <c r="F803" s="277">
        <v>3</v>
      </c>
      <c r="G803" s="277">
        <v>1</v>
      </c>
      <c r="H803" s="277">
        <v>0</v>
      </c>
      <c r="I803" s="277">
        <v>3</v>
      </c>
      <c r="J803" s="277">
        <v>3</v>
      </c>
      <c r="K803" s="277">
        <v>0</v>
      </c>
      <c r="L803" s="277">
        <v>0</v>
      </c>
      <c r="M803" s="277">
        <v>0</v>
      </c>
      <c r="N803" s="277">
        <v>0</v>
      </c>
      <c r="O803" s="277">
        <v>0</v>
      </c>
      <c r="P803" s="277">
        <v>0</v>
      </c>
      <c r="Q803" s="277">
        <v>0</v>
      </c>
      <c r="R803" s="277">
        <v>0</v>
      </c>
      <c r="S803" s="277">
        <v>0</v>
      </c>
      <c r="T803" s="277">
        <v>0</v>
      </c>
      <c r="U803" s="277">
        <v>0</v>
      </c>
      <c r="V803" s="277">
        <v>0</v>
      </c>
      <c r="W803" s="279" t="e">
        <f t="shared" si="12"/>
        <v>#REF!</v>
      </c>
      <c r="X803" s="279" t="s">
        <v>8281</v>
      </c>
      <c r="Y8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3" s="279">
        <f>IF(MAX(tbl2020POS[[#This Row],[P]:[PR]])=tbl2020POS[[#This Row],[P]],1,0)</f>
        <v>1</v>
      </c>
      <c r="AA803" s="279">
        <f>IF(tbl2020POS[[#This Row],[QUALP]]=1,IF(tbl2020POS[[#This Row],[GS]]&gt;=GS_TO_QUALIFY,1,0),0)</f>
        <v>0</v>
      </c>
      <c r="AB803" s="279">
        <f>IF(tbl2020POS[[#This Row],[QUALP]]=1,IF(tbl2020POS[[#This Row],[G]]-tbl2020POS[[#This Row],[GS]]&gt;=RP_APP_TO_QUALIFY,1,0),0)</f>
        <v>0</v>
      </c>
      <c r="AC803" s="279" t="e">
        <f>IF(tbl2020POS[[#This Row],[C]]&gt;=GAMES_TO_QUALIFY,1,IF(tbl2020POS[[#This Row],[PRIMPOS]]="C",1,0))</f>
        <v>#REF!</v>
      </c>
      <c r="AD803" s="279" t="e">
        <f>IF(tbl2020POS[[#This Row],[1B]]&gt;=GAMES_TO_QUALIFY,1,IF(tbl2020POS[[#This Row],[PRIMPOS]]="1B",1,0))</f>
        <v>#REF!</v>
      </c>
      <c r="AE803" s="279" t="e">
        <f>IF(tbl2020POS[[#This Row],[2B]]&gt;=GAMES_TO_QUALIFY,1,IF(tbl2020POS[[#This Row],[PRIMPOS]]="2B",1,0))</f>
        <v>#REF!</v>
      </c>
      <c r="AF803" s="279" t="e">
        <f>IF(tbl2020POS[[#This Row],[3B]]&gt;=GAMES_TO_QUALIFY,1,IF(tbl2020POS[[#This Row],[PRIMPOS]]="3B",1,0))</f>
        <v>#REF!</v>
      </c>
      <c r="AG803" s="279" t="e">
        <f>IF(tbl2020POS[[#This Row],[SS]]&gt;=GAMES_TO_QUALIFY,1,IF(tbl2020POS[[#This Row],[PRIMPOS]]="SS",1,0))</f>
        <v>#REF!</v>
      </c>
      <c r="AH803" s="279" t="e">
        <f>IF(tbl2020POS[[#This Row],[LF]]&gt;=GAMES_TO_QUALIFY,1,0)</f>
        <v>#REF!</v>
      </c>
      <c r="AI803" s="279" t="e">
        <f>IF(tbl2020POS[[#This Row],[CF]]&gt;=GAMES_TO_QUALIFY,1,0)</f>
        <v>#REF!</v>
      </c>
      <c r="AJ803" s="279" t="e">
        <f>IF(tbl2020POS[[#This Row],[RF]]&gt;=GAMES_TO_QUALIFY,1,0)</f>
        <v>#REF!</v>
      </c>
      <c r="AK803" s="279" t="e">
        <f>IF(tbl2020POS[[#This Row],[OF]]&gt;=GAMES_TO_QUALIFY,1,IF(tbl2020POS[[#This Row],[PRIMPOS]]="OF",1,0))</f>
        <v>#REF!</v>
      </c>
      <c r="AL803" s="279" t="e">
        <f>IF(tbl2020POS[[#This Row],[DH]]&gt;=GAMES_TO_QUALIFY,1,IF(tbl2020POS[[#This Row],[PRIMPOS]]="DH",1,0))</f>
        <v>#REF!</v>
      </c>
      <c r="AM803" s="279" t="str" cm="1">
        <f t="array" aca="1" ref="AM8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3" s="280" t="str">
        <f>IFERROR(LEFT(tbl2020POS[[#This Row],[POSROUGH]],LEN(tbl2020POS[[#This Row],[POSROUGH]])-1),"")</f>
        <v/>
      </c>
      <c r="AP80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04" spans="1:42" x14ac:dyDescent="0.3">
      <c r="A804" s="277">
        <v>801</v>
      </c>
      <c r="B804" t="s">
        <v>21363</v>
      </c>
      <c r="C804" s="277">
        <v>27</v>
      </c>
      <c r="D804" s="278" t="s">
        <v>1392</v>
      </c>
      <c r="E804" s="277">
        <v>2</v>
      </c>
      <c r="F804" s="277">
        <v>38</v>
      </c>
      <c r="G804" s="277">
        <v>36</v>
      </c>
      <c r="H804" s="277">
        <v>38</v>
      </c>
      <c r="I804" s="277">
        <v>38</v>
      </c>
      <c r="J804" s="277">
        <v>0</v>
      </c>
      <c r="K804" s="277">
        <v>0</v>
      </c>
      <c r="L804" s="277">
        <v>3</v>
      </c>
      <c r="M804" s="277">
        <v>10</v>
      </c>
      <c r="N804" s="277">
        <v>2</v>
      </c>
      <c r="O804" s="277">
        <v>3</v>
      </c>
      <c r="P804" s="277">
        <v>13</v>
      </c>
      <c r="Q804" s="277">
        <v>1</v>
      </c>
      <c r="R804" s="277">
        <v>13</v>
      </c>
      <c r="S804" s="277">
        <v>24</v>
      </c>
      <c r="T804" s="277">
        <v>0</v>
      </c>
      <c r="U804" s="277">
        <v>0</v>
      </c>
      <c r="V804" s="277">
        <v>1</v>
      </c>
      <c r="W804" s="279" t="e">
        <f t="shared" si="12"/>
        <v>#REF!</v>
      </c>
      <c r="X804" s="279" t="s">
        <v>16435</v>
      </c>
      <c r="Y8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04" s="279">
        <f>IF(MAX(tbl2020POS[[#This Row],[P]:[PR]])=tbl2020POS[[#This Row],[P]],1,0)</f>
        <v>0</v>
      </c>
      <c r="AA804" s="279">
        <f>IF(tbl2020POS[[#This Row],[QUALP]]=1,IF(tbl2020POS[[#This Row],[GS]]&gt;=GS_TO_QUALIFY,1,0),0)</f>
        <v>0</v>
      </c>
      <c r="AB804" s="279">
        <f>IF(tbl2020POS[[#This Row],[QUALP]]=1,IF(tbl2020POS[[#This Row],[G]]-tbl2020POS[[#This Row],[GS]]&gt;=RP_APP_TO_QUALIFY,1,0),0)</f>
        <v>0</v>
      </c>
      <c r="AC804" s="279" t="e">
        <f>IF(tbl2020POS[[#This Row],[C]]&gt;=GAMES_TO_QUALIFY,1,IF(tbl2020POS[[#This Row],[PRIMPOS]]="C",1,0))</f>
        <v>#REF!</v>
      </c>
      <c r="AD804" s="279" t="e">
        <f>IF(tbl2020POS[[#This Row],[1B]]&gt;=GAMES_TO_QUALIFY,1,IF(tbl2020POS[[#This Row],[PRIMPOS]]="1B",1,0))</f>
        <v>#REF!</v>
      </c>
      <c r="AE804" s="279" t="e">
        <f>IF(tbl2020POS[[#This Row],[2B]]&gt;=GAMES_TO_QUALIFY,1,IF(tbl2020POS[[#This Row],[PRIMPOS]]="2B",1,0))</f>
        <v>#REF!</v>
      </c>
      <c r="AF804" s="279" t="e">
        <f>IF(tbl2020POS[[#This Row],[3B]]&gt;=GAMES_TO_QUALIFY,1,IF(tbl2020POS[[#This Row],[PRIMPOS]]="3B",1,0))</f>
        <v>#REF!</v>
      </c>
      <c r="AG804" s="279" t="e">
        <f>IF(tbl2020POS[[#This Row],[SS]]&gt;=GAMES_TO_QUALIFY,1,IF(tbl2020POS[[#This Row],[PRIMPOS]]="SS",1,0))</f>
        <v>#REF!</v>
      </c>
      <c r="AH804" s="279" t="e">
        <f>IF(tbl2020POS[[#This Row],[LF]]&gt;=GAMES_TO_QUALIFY,1,0)</f>
        <v>#REF!</v>
      </c>
      <c r="AI804" s="279" t="e">
        <f>IF(tbl2020POS[[#This Row],[CF]]&gt;=GAMES_TO_QUALIFY,1,0)</f>
        <v>#REF!</v>
      </c>
      <c r="AJ804" s="279" t="e">
        <f>IF(tbl2020POS[[#This Row],[RF]]&gt;=GAMES_TO_QUALIFY,1,0)</f>
        <v>#REF!</v>
      </c>
      <c r="AK804" s="279" t="e">
        <f>IF(tbl2020POS[[#This Row],[OF]]&gt;=GAMES_TO_QUALIFY,1,IF(tbl2020POS[[#This Row],[PRIMPOS]]="OF",1,0))</f>
        <v>#REF!</v>
      </c>
      <c r="AL804" s="279" t="e">
        <f>IF(tbl2020POS[[#This Row],[DH]]&gt;=GAMES_TO_QUALIFY,1,IF(tbl2020POS[[#This Row],[PRIMPOS]]="DH",1,0))</f>
        <v>#REF!</v>
      </c>
      <c r="AM804" s="279" t="e" cm="1">
        <f t="array" aca="1" ref="AM8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4" s="280" t="str">
        <f>IFERROR(LEFT(tbl2020POS[[#This Row],[POSROUGH]],LEN(tbl2020POS[[#This Row],[POSROUGH]])-1),"")</f>
        <v/>
      </c>
      <c r="AP80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5" spans="1:42" x14ac:dyDescent="0.3">
      <c r="A805" s="277">
        <v>802</v>
      </c>
      <c r="B805" t="s">
        <v>21364</v>
      </c>
      <c r="C805" s="277">
        <v>31</v>
      </c>
      <c r="D805" s="278" t="s">
        <v>20584</v>
      </c>
      <c r="E805" s="277">
        <v>2</v>
      </c>
      <c r="F805" s="277">
        <v>7</v>
      </c>
      <c r="G805" s="277">
        <v>0</v>
      </c>
      <c r="H805" s="277">
        <v>0</v>
      </c>
      <c r="I805" s="277">
        <v>7</v>
      </c>
      <c r="J805" s="277">
        <v>7</v>
      </c>
      <c r="K805" s="277">
        <v>0</v>
      </c>
      <c r="L805" s="277">
        <v>0</v>
      </c>
      <c r="M805" s="277">
        <v>0</v>
      </c>
      <c r="N805" s="277">
        <v>0</v>
      </c>
      <c r="O805" s="277">
        <v>0</v>
      </c>
      <c r="P805" s="277">
        <v>0</v>
      </c>
      <c r="Q805" s="277">
        <v>0</v>
      </c>
      <c r="R805" s="277">
        <v>0</v>
      </c>
      <c r="S805" s="277">
        <v>0</v>
      </c>
      <c r="T805" s="277">
        <v>0</v>
      </c>
      <c r="U805" s="277">
        <v>0</v>
      </c>
      <c r="V805" s="277">
        <v>0</v>
      </c>
      <c r="W805" s="279" t="e">
        <f t="shared" si="12"/>
        <v>#REF!</v>
      </c>
      <c r="X805" s="279" t="s">
        <v>21986</v>
      </c>
      <c r="Y8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5" s="279">
        <f>IF(MAX(tbl2020POS[[#This Row],[P]:[PR]])=tbl2020POS[[#This Row],[P]],1,0)</f>
        <v>1</v>
      </c>
      <c r="AA805" s="279">
        <f>IF(tbl2020POS[[#This Row],[QUALP]]=1,IF(tbl2020POS[[#This Row],[GS]]&gt;=GS_TO_QUALIFY,1,0),0)</f>
        <v>0</v>
      </c>
      <c r="AB805" s="279">
        <f>IF(tbl2020POS[[#This Row],[QUALP]]=1,IF(tbl2020POS[[#This Row],[G]]-tbl2020POS[[#This Row],[GS]]&gt;=RP_APP_TO_QUALIFY,1,0),0)</f>
        <v>1</v>
      </c>
      <c r="AC805" s="279" t="e">
        <f>IF(tbl2020POS[[#This Row],[C]]&gt;=GAMES_TO_QUALIFY,1,IF(tbl2020POS[[#This Row],[PRIMPOS]]="C",1,0))</f>
        <v>#REF!</v>
      </c>
      <c r="AD805" s="279" t="e">
        <f>IF(tbl2020POS[[#This Row],[1B]]&gt;=GAMES_TO_QUALIFY,1,IF(tbl2020POS[[#This Row],[PRIMPOS]]="1B",1,0))</f>
        <v>#REF!</v>
      </c>
      <c r="AE805" s="279" t="e">
        <f>IF(tbl2020POS[[#This Row],[2B]]&gt;=GAMES_TO_QUALIFY,1,IF(tbl2020POS[[#This Row],[PRIMPOS]]="2B",1,0))</f>
        <v>#REF!</v>
      </c>
      <c r="AF805" s="279" t="e">
        <f>IF(tbl2020POS[[#This Row],[3B]]&gt;=GAMES_TO_QUALIFY,1,IF(tbl2020POS[[#This Row],[PRIMPOS]]="3B",1,0))</f>
        <v>#REF!</v>
      </c>
      <c r="AG805" s="279" t="e">
        <f>IF(tbl2020POS[[#This Row],[SS]]&gt;=GAMES_TO_QUALIFY,1,IF(tbl2020POS[[#This Row],[PRIMPOS]]="SS",1,0))</f>
        <v>#REF!</v>
      </c>
      <c r="AH805" s="279" t="e">
        <f>IF(tbl2020POS[[#This Row],[LF]]&gt;=GAMES_TO_QUALIFY,1,0)</f>
        <v>#REF!</v>
      </c>
      <c r="AI805" s="279" t="e">
        <f>IF(tbl2020POS[[#This Row],[CF]]&gt;=GAMES_TO_QUALIFY,1,0)</f>
        <v>#REF!</v>
      </c>
      <c r="AJ805" s="279" t="e">
        <f>IF(tbl2020POS[[#This Row],[RF]]&gt;=GAMES_TO_QUALIFY,1,0)</f>
        <v>#REF!</v>
      </c>
      <c r="AK805" s="279" t="e">
        <f>IF(tbl2020POS[[#This Row],[OF]]&gt;=GAMES_TO_QUALIFY,1,IF(tbl2020POS[[#This Row],[PRIMPOS]]="OF",1,0))</f>
        <v>#REF!</v>
      </c>
      <c r="AL805" s="279" t="e">
        <f>IF(tbl2020POS[[#This Row],[DH]]&gt;=GAMES_TO_QUALIFY,1,IF(tbl2020POS[[#This Row],[PRIMPOS]]="DH",1,0))</f>
        <v>#REF!</v>
      </c>
      <c r="AM805" s="279" t="str" cm="1">
        <f t="array" aca="1" ref="AM8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5" s="280" t="str">
        <f>IFERROR(LEFT(tbl2020POS[[#This Row],[POSROUGH]],LEN(tbl2020POS[[#This Row],[POSROUGH]])-1),"")</f>
        <v/>
      </c>
      <c r="AP80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6" spans="1:42" x14ac:dyDescent="0.3">
      <c r="A806" s="277">
        <v>803</v>
      </c>
      <c r="B806" t="s">
        <v>21365</v>
      </c>
      <c r="C806" s="277">
        <v>27</v>
      </c>
      <c r="D806" s="278" t="s">
        <v>1416</v>
      </c>
      <c r="E806" s="277">
        <v>5</v>
      </c>
      <c r="F806" s="277">
        <v>52</v>
      </c>
      <c r="G806" s="277">
        <v>50</v>
      </c>
      <c r="H806" s="277">
        <v>52</v>
      </c>
      <c r="I806" s="277">
        <v>26</v>
      </c>
      <c r="J806" s="277">
        <v>0</v>
      </c>
      <c r="K806" s="277">
        <v>0</v>
      </c>
      <c r="L806" s="277">
        <v>22</v>
      </c>
      <c r="M806" s="277">
        <v>0</v>
      </c>
      <c r="N806" s="277">
        <v>4</v>
      </c>
      <c r="O806" s="277">
        <v>0</v>
      </c>
      <c r="P806" s="277">
        <v>0</v>
      </c>
      <c r="Q806" s="277">
        <v>0</v>
      </c>
      <c r="R806" s="277">
        <v>0</v>
      </c>
      <c r="S806" s="277">
        <v>0</v>
      </c>
      <c r="T806" s="277">
        <v>26</v>
      </c>
      <c r="U806" s="277">
        <v>1</v>
      </c>
      <c r="V806" s="277">
        <v>0</v>
      </c>
      <c r="W806" s="279" t="e">
        <f t="shared" si="12"/>
        <v>#REF!</v>
      </c>
      <c r="X806" s="279" t="s">
        <v>12748</v>
      </c>
      <c r="Y8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06" s="279">
        <f>IF(MAX(tbl2020POS[[#This Row],[P]:[PR]])=tbl2020POS[[#This Row],[P]],1,0)</f>
        <v>0</v>
      </c>
      <c r="AA806" s="279">
        <f>IF(tbl2020POS[[#This Row],[QUALP]]=1,IF(tbl2020POS[[#This Row],[GS]]&gt;=GS_TO_QUALIFY,1,0),0)</f>
        <v>0</v>
      </c>
      <c r="AB806" s="279">
        <f>IF(tbl2020POS[[#This Row],[QUALP]]=1,IF(tbl2020POS[[#This Row],[G]]-tbl2020POS[[#This Row],[GS]]&gt;=RP_APP_TO_QUALIFY,1,0),0)</f>
        <v>0</v>
      </c>
      <c r="AC806" s="279" t="e">
        <f>IF(tbl2020POS[[#This Row],[C]]&gt;=GAMES_TO_QUALIFY,1,IF(tbl2020POS[[#This Row],[PRIMPOS]]="C",1,0))</f>
        <v>#REF!</v>
      </c>
      <c r="AD806" s="279" t="e">
        <f>IF(tbl2020POS[[#This Row],[1B]]&gt;=GAMES_TO_QUALIFY,1,IF(tbl2020POS[[#This Row],[PRIMPOS]]="1B",1,0))</f>
        <v>#REF!</v>
      </c>
      <c r="AE806" s="279" t="e">
        <f>IF(tbl2020POS[[#This Row],[2B]]&gt;=GAMES_TO_QUALIFY,1,IF(tbl2020POS[[#This Row],[PRIMPOS]]="2B",1,0))</f>
        <v>#REF!</v>
      </c>
      <c r="AF806" s="279" t="e">
        <f>IF(tbl2020POS[[#This Row],[3B]]&gt;=GAMES_TO_QUALIFY,1,IF(tbl2020POS[[#This Row],[PRIMPOS]]="3B",1,0))</f>
        <v>#REF!</v>
      </c>
      <c r="AG806" s="279" t="e">
        <f>IF(tbl2020POS[[#This Row],[SS]]&gt;=GAMES_TO_QUALIFY,1,IF(tbl2020POS[[#This Row],[PRIMPOS]]="SS",1,0))</f>
        <v>#REF!</v>
      </c>
      <c r="AH806" s="279" t="e">
        <f>IF(tbl2020POS[[#This Row],[LF]]&gt;=GAMES_TO_QUALIFY,1,0)</f>
        <v>#REF!</v>
      </c>
      <c r="AI806" s="279" t="e">
        <f>IF(tbl2020POS[[#This Row],[CF]]&gt;=GAMES_TO_QUALIFY,1,0)</f>
        <v>#REF!</v>
      </c>
      <c r="AJ806" s="279" t="e">
        <f>IF(tbl2020POS[[#This Row],[RF]]&gt;=GAMES_TO_QUALIFY,1,0)</f>
        <v>#REF!</v>
      </c>
      <c r="AK806" s="279" t="e">
        <f>IF(tbl2020POS[[#This Row],[OF]]&gt;=GAMES_TO_QUALIFY,1,IF(tbl2020POS[[#This Row],[PRIMPOS]]="OF",1,0))</f>
        <v>#REF!</v>
      </c>
      <c r="AL806" s="279" t="e">
        <f>IF(tbl2020POS[[#This Row],[DH]]&gt;=GAMES_TO_QUALIFY,1,IF(tbl2020POS[[#This Row],[PRIMPOS]]="DH",1,0))</f>
        <v>#REF!</v>
      </c>
      <c r="AM806" s="279" t="e" cm="1">
        <f t="array" aca="1" ref="AM8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6" s="280" t="str">
        <f>IFERROR(LEFT(tbl2020POS[[#This Row],[POSROUGH]],LEN(tbl2020POS[[#This Row],[POSROUGH]])-1),"")</f>
        <v/>
      </c>
      <c r="AP80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7" spans="1:42" x14ac:dyDescent="0.3">
      <c r="A807" s="277">
        <v>804</v>
      </c>
      <c r="B807" t="s">
        <v>21366</v>
      </c>
      <c r="C807" s="277">
        <v>21</v>
      </c>
      <c r="D807" s="278" t="s">
        <v>20565</v>
      </c>
      <c r="E807" s="277">
        <v>2</v>
      </c>
      <c r="F807" s="277">
        <v>9</v>
      </c>
      <c r="G807" s="277">
        <v>4</v>
      </c>
      <c r="H807" s="277">
        <v>0</v>
      </c>
      <c r="I807" s="277">
        <v>9</v>
      </c>
      <c r="J807" s="277">
        <v>9</v>
      </c>
      <c r="K807" s="277">
        <v>0</v>
      </c>
      <c r="L807" s="277">
        <v>0</v>
      </c>
      <c r="M807" s="277">
        <v>0</v>
      </c>
      <c r="N807" s="277">
        <v>0</v>
      </c>
      <c r="O807" s="277">
        <v>0</v>
      </c>
      <c r="P807" s="277">
        <v>0</v>
      </c>
      <c r="Q807" s="277">
        <v>0</v>
      </c>
      <c r="R807" s="277">
        <v>0</v>
      </c>
      <c r="S807" s="277">
        <v>0</v>
      </c>
      <c r="T807" s="277">
        <v>0</v>
      </c>
      <c r="U807" s="277">
        <v>0</v>
      </c>
      <c r="V807" s="277">
        <v>0</v>
      </c>
      <c r="W807" s="279" t="e">
        <f t="shared" si="12"/>
        <v>#REF!</v>
      </c>
      <c r="X807" s="279" t="s">
        <v>16439</v>
      </c>
      <c r="Y8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7" s="279">
        <f>IF(MAX(tbl2020POS[[#This Row],[P]:[PR]])=tbl2020POS[[#This Row],[P]],1,0)</f>
        <v>1</v>
      </c>
      <c r="AA807" s="279">
        <f>IF(tbl2020POS[[#This Row],[QUALP]]=1,IF(tbl2020POS[[#This Row],[GS]]&gt;=GS_TO_QUALIFY,1,0),0)</f>
        <v>0</v>
      </c>
      <c r="AB807" s="279">
        <f>IF(tbl2020POS[[#This Row],[QUALP]]=1,IF(tbl2020POS[[#This Row],[G]]-tbl2020POS[[#This Row],[GS]]&gt;=RP_APP_TO_QUALIFY,1,0),0)</f>
        <v>1</v>
      </c>
      <c r="AC807" s="279" t="e">
        <f>IF(tbl2020POS[[#This Row],[C]]&gt;=GAMES_TO_QUALIFY,1,IF(tbl2020POS[[#This Row],[PRIMPOS]]="C",1,0))</f>
        <v>#REF!</v>
      </c>
      <c r="AD807" s="279" t="e">
        <f>IF(tbl2020POS[[#This Row],[1B]]&gt;=GAMES_TO_QUALIFY,1,IF(tbl2020POS[[#This Row],[PRIMPOS]]="1B",1,0))</f>
        <v>#REF!</v>
      </c>
      <c r="AE807" s="279" t="e">
        <f>IF(tbl2020POS[[#This Row],[2B]]&gt;=GAMES_TO_QUALIFY,1,IF(tbl2020POS[[#This Row],[PRIMPOS]]="2B",1,0))</f>
        <v>#REF!</v>
      </c>
      <c r="AF807" s="279" t="e">
        <f>IF(tbl2020POS[[#This Row],[3B]]&gt;=GAMES_TO_QUALIFY,1,IF(tbl2020POS[[#This Row],[PRIMPOS]]="3B",1,0))</f>
        <v>#REF!</v>
      </c>
      <c r="AG807" s="279" t="e">
        <f>IF(tbl2020POS[[#This Row],[SS]]&gt;=GAMES_TO_QUALIFY,1,IF(tbl2020POS[[#This Row],[PRIMPOS]]="SS",1,0))</f>
        <v>#REF!</v>
      </c>
      <c r="AH807" s="279" t="e">
        <f>IF(tbl2020POS[[#This Row],[LF]]&gt;=GAMES_TO_QUALIFY,1,0)</f>
        <v>#REF!</v>
      </c>
      <c r="AI807" s="279" t="e">
        <f>IF(tbl2020POS[[#This Row],[CF]]&gt;=GAMES_TO_QUALIFY,1,0)</f>
        <v>#REF!</v>
      </c>
      <c r="AJ807" s="279" t="e">
        <f>IF(tbl2020POS[[#This Row],[RF]]&gt;=GAMES_TO_QUALIFY,1,0)</f>
        <v>#REF!</v>
      </c>
      <c r="AK807" s="279" t="e">
        <f>IF(tbl2020POS[[#This Row],[OF]]&gt;=GAMES_TO_QUALIFY,1,IF(tbl2020POS[[#This Row],[PRIMPOS]]="OF",1,0))</f>
        <v>#REF!</v>
      </c>
      <c r="AL807" s="279" t="e">
        <f>IF(tbl2020POS[[#This Row],[DH]]&gt;=GAMES_TO_QUALIFY,1,IF(tbl2020POS[[#This Row],[PRIMPOS]]="DH",1,0))</f>
        <v>#REF!</v>
      </c>
      <c r="AM807" s="279" t="str" cm="1">
        <f t="array" aca="1" ref="AM8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7" s="280" t="str">
        <f>IFERROR(LEFT(tbl2020POS[[#This Row],[POSROUGH]],LEN(tbl2020POS[[#This Row],[POSROUGH]])-1),"")</f>
        <v/>
      </c>
      <c r="AP80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8" spans="1:42" x14ac:dyDescent="0.3">
      <c r="A808" s="277">
        <v>805</v>
      </c>
      <c r="B808" t="s">
        <v>21367</v>
      </c>
      <c r="C808" s="277">
        <v>34</v>
      </c>
      <c r="D808" s="278" t="s">
        <v>20584</v>
      </c>
      <c r="E808" s="277">
        <v>11</v>
      </c>
      <c r="F808" s="277">
        <v>42</v>
      </c>
      <c r="G808" s="277">
        <v>36</v>
      </c>
      <c r="H808" s="277">
        <v>42</v>
      </c>
      <c r="I808" s="277">
        <v>38</v>
      </c>
      <c r="J808" s="277">
        <v>0</v>
      </c>
      <c r="K808" s="277">
        <v>0</v>
      </c>
      <c r="L808" s="277">
        <v>38</v>
      </c>
      <c r="M808" s="277">
        <v>0</v>
      </c>
      <c r="N808" s="277">
        <v>0</v>
      </c>
      <c r="O808" s="277">
        <v>0</v>
      </c>
      <c r="P808" s="277">
        <v>0</v>
      </c>
      <c r="Q808" s="277">
        <v>0</v>
      </c>
      <c r="R808" s="277">
        <v>0</v>
      </c>
      <c r="S808" s="277">
        <v>0</v>
      </c>
      <c r="T808" s="277">
        <v>3</v>
      </c>
      <c r="U808" s="277">
        <v>4</v>
      </c>
      <c r="V808" s="277">
        <v>0</v>
      </c>
      <c r="W808" s="279" t="e">
        <f t="shared" si="12"/>
        <v>#REF!</v>
      </c>
      <c r="X808" s="279" t="s">
        <v>2672</v>
      </c>
      <c r="Y8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08" s="279">
        <f>IF(MAX(tbl2020POS[[#This Row],[P]:[PR]])=tbl2020POS[[#This Row],[P]],1,0)</f>
        <v>0</v>
      </c>
      <c r="AA808" s="279">
        <f>IF(tbl2020POS[[#This Row],[QUALP]]=1,IF(tbl2020POS[[#This Row],[GS]]&gt;=GS_TO_QUALIFY,1,0),0)</f>
        <v>0</v>
      </c>
      <c r="AB808" s="279">
        <f>IF(tbl2020POS[[#This Row],[QUALP]]=1,IF(tbl2020POS[[#This Row],[G]]-tbl2020POS[[#This Row],[GS]]&gt;=RP_APP_TO_QUALIFY,1,0),0)</f>
        <v>0</v>
      </c>
      <c r="AC808" s="279" t="e">
        <f>IF(tbl2020POS[[#This Row],[C]]&gt;=GAMES_TO_QUALIFY,1,IF(tbl2020POS[[#This Row],[PRIMPOS]]="C",1,0))</f>
        <v>#REF!</v>
      </c>
      <c r="AD808" s="279" t="e">
        <f>IF(tbl2020POS[[#This Row],[1B]]&gt;=GAMES_TO_QUALIFY,1,IF(tbl2020POS[[#This Row],[PRIMPOS]]="1B",1,0))</f>
        <v>#REF!</v>
      </c>
      <c r="AE808" s="279" t="e">
        <f>IF(tbl2020POS[[#This Row],[2B]]&gt;=GAMES_TO_QUALIFY,1,IF(tbl2020POS[[#This Row],[PRIMPOS]]="2B",1,0))</f>
        <v>#REF!</v>
      </c>
      <c r="AF808" s="279" t="e">
        <f>IF(tbl2020POS[[#This Row],[3B]]&gt;=GAMES_TO_QUALIFY,1,IF(tbl2020POS[[#This Row],[PRIMPOS]]="3B",1,0))</f>
        <v>#REF!</v>
      </c>
      <c r="AG808" s="279" t="e">
        <f>IF(tbl2020POS[[#This Row],[SS]]&gt;=GAMES_TO_QUALIFY,1,IF(tbl2020POS[[#This Row],[PRIMPOS]]="SS",1,0))</f>
        <v>#REF!</v>
      </c>
      <c r="AH808" s="279" t="e">
        <f>IF(tbl2020POS[[#This Row],[LF]]&gt;=GAMES_TO_QUALIFY,1,0)</f>
        <v>#REF!</v>
      </c>
      <c r="AI808" s="279" t="e">
        <f>IF(tbl2020POS[[#This Row],[CF]]&gt;=GAMES_TO_QUALIFY,1,0)</f>
        <v>#REF!</v>
      </c>
      <c r="AJ808" s="279" t="e">
        <f>IF(tbl2020POS[[#This Row],[RF]]&gt;=GAMES_TO_QUALIFY,1,0)</f>
        <v>#REF!</v>
      </c>
      <c r="AK808" s="279" t="e">
        <f>IF(tbl2020POS[[#This Row],[OF]]&gt;=GAMES_TO_QUALIFY,1,IF(tbl2020POS[[#This Row],[PRIMPOS]]="OF",1,0))</f>
        <v>#REF!</v>
      </c>
      <c r="AL808" s="279" t="e">
        <f>IF(tbl2020POS[[#This Row],[DH]]&gt;=GAMES_TO_QUALIFY,1,IF(tbl2020POS[[#This Row],[PRIMPOS]]="DH",1,0))</f>
        <v>#REF!</v>
      </c>
      <c r="AM808" s="279" t="e" cm="1">
        <f t="array" aca="1" ref="AM8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8" s="280" t="str">
        <f>IFERROR(LEFT(tbl2020POS[[#This Row],[POSROUGH]],LEN(tbl2020POS[[#This Row],[POSROUGH]])-1),"")</f>
        <v/>
      </c>
      <c r="AP80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9" spans="1:42" x14ac:dyDescent="0.3">
      <c r="A809" s="277">
        <v>806</v>
      </c>
      <c r="B809" t="s">
        <v>21368</v>
      </c>
      <c r="C809" s="277">
        <v>30</v>
      </c>
      <c r="D809" s="278" t="s">
        <v>1398</v>
      </c>
      <c r="E809" s="277">
        <v>6</v>
      </c>
      <c r="F809" s="277">
        <v>17</v>
      </c>
      <c r="G809" s="277">
        <v>0</v>
      </c>
      <c r="H809" s="277">
        <v>0</v>
      </c>
      <c r="I809" s="277">
        <v>17</v>
      </c>
      <c r="J809" s="277">
        <v>17</v>
      </c>
      <c r="K809" s="277">
        <v>0</v>
      </c>
      <c r="L809" s="277">
        <v>0</v>
      </c>
      <c r="M809" s="277">
        <v>0</v>
      </c>
      <c r="N809" s="277">
        <v>0</v>
      </c>
      <c r="O809" s="277">
        <v>0</v>
      </c>
      <c r="P809" s="277">
        <v>0</v>
      </c>
      <c r="Q809" s="277">
        <v>0</v>
      </c>
      <c r="R809" s="277">
        <v>0</v>
      </c>
      <c r="S809" s="277">
        <v>0</v>
      </c>
      <c r="T809" s="277">
        <v>0</v>
      </c>
      <c r="U809" s="277">
        <v>0</v>
      </c>
      <c r="V809" s="277">
        <v>0</v>
      </c>
      <c r="W809" s="279" t="e">
        <f t="shared" si="12"/>
        <v>#REF!</v>
      </c>
      <c r="X809" s="279" t="s">
        <v>11093</v>
      </c>
      <c r="Y8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9" s="279">
        <f>IF(MAX(tbl2020POS[[#This Row],[P]:[PR]])=tbl2020POS[[#This Row],[P]],1,0)</f>
        <v>1</v>
      </c>
      <c r="AA809" s="279">
        <f>IF(tbl2020POS[[#This Row],[QUALP]]=1,IF(tbl2020POS[[#This Row],[GS]]&gt;=GS_TO_QUALIFY,1,0),0)</f>
        <v>0</v>
      </c>
      <c r="AB809" s="279">
        <f>IF(tbl2020POS[[#This Row],[QUALP]]=1,IF(tbl2020POS[[#This Row],[G]]-tbl2020POS[[#This Row],[GS]]&gt;=RP_APP_TO_QUALIFY,1,0),0)</f>
        <v>1</v>
      </c>
      <c r="AC809" s="279" t="e">
        <f>IF(tbl2020POS[[#This Row],[C]]&gt;=GAMES_TO_QUALIFY,1,IF(tbl2020POS[[#This Row],[PRIMPOS]]="C",1,0))</f>
        <v>#REF!</v>
      </c>
      <c r="AD809" s="279" t="e">
        <f>IF(tbl2020POS[[#This Row],[1B]]&gt;=GAMES_TO_QUALIFY,1,IF(tbl2020POS[[#This Row],[PRIMPOS]]="1B",1,0))</f>
        <v>#REF!</v>
      </c>
      <c r="AE809" s="279" t="e">
        <f>IF(tbl2020POS[[#This Row],[2B]]&gt;=GAMES_TO_QUALIFY,1,IF(tbl2020POS[[#This Row],[PRIMPOS]]="2B",1,0))</f>
        <v>#REF!</v>
      </c>
      <c r="AF809" s="279" t="e">
        <f>IF(tbl2020POS[[#This Row],[3B]]&gt;=GAMES_TO_QUALIFY,1,IF(tbl2020POS[[#This Row],[PRIMPOS]]="3B",1,0))</f>
        <v>#REF!</v>
      </c>
      <c r="AG809" s="279" t="e">
        <f>IF(tbl2020POS[[#This Row],[SS]]&gt;=GAMES_TO_QUALIFY,1,IF(tbl2020POS[[#This Row],[PRIMPOS]]="SS",1,0))</f>
        <v>#REF!</v>
      </c>
      <c r="AH809" s="279" t="e">
        <f>IF(tbl2020POS[[#This Row],[LF]]&gt;=GAMES_TO_QUALIFY,1,0)</f>
        <v>#REF!</v>
      </c>
      <c r="AI809" s="279" t="e">
        <f>IF(tbl2020POS[[#This Row],[CF]]&gt;=GAMES_TO_QUALIFY,1,0)</f>
        <v>#REF!</v>
      </c>
      <c r="AJ809" s="279" t="e">
        <f>IF(tbl2020POS[[#This Row],[RF]]&gt;=GAMES_TO_QUALIFY,1,0)</f>
        <v>#REF!</v>
      </c>
      <c r="AK809" s="279" t="e">
        <f>IF(tbl2020POS[[#This Row],[OF]]&gt;=GAMES_TO_QUALIFY,1,IF(tbl2020POS[[#This Row],[PRIMPOS]]="OF",1,0))</f>
        <v>#REF!</v>
      </c>
      <c r="AL809" s="279" t="e">
        <f>IF(tbl2020POS[[#This Row],[DH]]&gt;=GAMES_TO_QUALIFY,1,IF(tbl2020POS[[#This Row],[PRIMPOS]]="DH",1,0))</f>
        <v>#REF!</v>
      </c>
      <c r="AM809" s="279" t="str" cm="1">
        <f t="array" aca="1" ref="AM8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9" s="280" t="str">
        <f>IFERROR(LEFT(tbl2020POS[[#This Row],[POSROUGH]],LEN(tbl2020POS[[#This Row],[POSROUGH]])-1),"")</f>
        <v/>
      </c>
      <c r="AP80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10" spans="1:42" x14ac:dyDescent="0.3">
      <c r="A810" s="277">
        <v>807</v>
      </c>
      <c r="B810" t="s">
        <v>21369</v>
      </c>
      <c r="C810" s="277">
        <v>29</v>
      </c>
      <c r="D810" s="278" t="s">
        <v>1413</v>
      </c>
      <c r="E810" s="277">
        <v>7</v>
      </c>
      <c r="F810" s="277">
        <v>3</v>
      </c>
      <c r="G810" s="277">
        <v>0</v>
      </c>
      <c r="H810" s="277">
        <v>0</v>
      </c>
      <c r="I810" s="277">
        <v>3</v>
      </c>
      <c r="J810" s="277">
        <v>3</v>
      </c>
      <c r="K810" s="277">
        <v>0</v>
      </c>
      <c r="L810" s="277">
        <v>0</v>
      </c>
      <c r="M810" s="277">
        <v>0</v>
      </c>
      <c r="N810" s="277">
        <v>0</v>
      </c>
      <c r="O810" s="277">
        <v>0</v>
      </c>
      <c r="P810" s="277">
        <v>0</v>
      </c>
      <c r="Q810" s="277">
        <v>0</v>
      </c>
      <c r="R810" s="277">
        <v>0</v>
      </c>
      <c r="S810" s="277">
        <v>0</v>
      </c>
      <c r="T810" s="277">
        <v>0</v>
      </c>
      <c r="U810" s="277">
        <v>0</v>
      </c>
      <c r="V810" s="277">
        <v>0</v>
      </c>
      <c r="W810" s="279" t="e">
        <f t="shared" si="12"/>
        <v>#REF!</v>
      </c>
      <c r="X810" s="279" t="s">
        <v>14624</v>
      </c>
      <c r="Y8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10" s="279">
        <f>IF(MAX(tbl2020POS[[#This Row],[P]:[PR]])=tbl2020POS[[#This Row],[P]],1,0)</f>
        <v>1</v>
      </c>
      <c r="AA810" s="279">
        <f>IF(tbl2020POS[[#This Row],[QUALP]]=1,IF(tbl2020POS[[#This Row],[GS]]&gt;=GS_TO_QUALIFY,1,0),0)</f>
        <v>0</v>
      </c>
      <c r="AB810" s="279">
        <f>IF(tbl2020POS[[#This Row],[QUALP]]=1,IF(tbl2020POS[[#This Row],[G]]-tbl2020POS[[#This Row],[GS]]&gt;=RP_APP_TO_QUALIFY,1,0),0)</f>
        <v>0</v>
      </c>
      <c r="AC810" s="279" t="e">
        <f>IF(tbl2020POS[[#This Row],[C]]&gt;=GAMES_TO_QUALIFY,1,IF(tbl2020POS[[#This Row],[PRIMPOS]]="C",1,0))</f>
        <v>#REF!</v>
      </c>
      <c r="AD810" s="279" t="e">
        <f>IF(tbl2020POS[[#This Row],[1B]]&gt;=GAMES_TO_QUALIFY,1,IF(tbl2020POS[[#This Row],[PRIMPOS]]="1B",1,0))</f>
        <v>#REF!</v>
      </c>
      <c r="AE810" s="279" t="e">
        <f>IF(tbl2020POS[[#This Row],[2B]]&gt;=GAMES_TO_QUALIFY,1,IF(tbl2020POS[[#This Row],[PRIMPOS]]="2B",1,0))</f>
        <v>#REF!</v>
      </c>
      <c r="AF810" s="279" t="e">
        <f>IF(tbl2020POS[[#This Row],[3B]]&gt;=GAMES_TO_QUALIFY,1,IF(tbl2020POS[[#This Row],[PRIMPOS]]="3B",1,0))</f>
        <v>#REF!</v>
      </c>
      <c r="AG810" s="279" t="e">
        <f>IF(tbl2020POS[[#This Row],[SS]]&gt;=GAMES_TO_QUALIFY,1,IF(tbl2020POS[[#This Row],[PRIMPOS]]="SS",1,0))</f>
        <v>#REF!</v>
      </c>
      <c r="AH810" s="279" t="e">
        <f>IF(tbl2020POS[[#This Row],[LF]]&gt;=GAMES_TO_QUALIFY,1,0)</f>
        <v>#REF!</v>
      </c>
      <c r="AI810" s="279" t="e">
        <f>IF(tbl2020POS[[#This Row],[CF]]&gt;=GAMES_TO_QUALIFY,1,0)</f>
        <v>#REF!</v>
      </c>
      <c r="AJ810" s="279" t="e">
        <f>IF(tbl2020POS[[#This Row],[RF]]&gt;=GAMES_TO_QUALIFY,1,0)</f>
        <v>#REF!</v>
      </c>
      <c r="AK810" s="279" t="e">
        <f>IF(tbl2020POS[[#This Row],[OF]]&gt;=GAMES_TO_QUALIFY,1,IF(tbl2020POS[[#This Row],[PRIMPOS]]="OF",1,0))</f>
        <v>#REF!</v>
      </c>
      <c r="AL810" s="279" t="e">
        <f>IF(tbl2020POS[[#This Row],[DH]]&gt;=GAMES_TO_QUALIFY,1,IF(tbl2020POS[[#This Row],[PRIMPOS]]="DH",1,0))</f>
        <v>#REF!</v>
      </c>
      <c r="AM810" s="279" t="str" cm="1">
        <f t="array" aca="1" ref="AM8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0" s="280" t="str">
        <f>IFERROR(LEFT(tbl2020POS[[#This Row],[POSROUGH]],LEN(tbl2020POS[[#This Row],[POSROUGH]])-1),"")</f>
        <v/>
      </c>
      <c r="AP81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11" spans="1:42" x14ac:dyDescent="0.3">
      <c r="A811" s="277">
        <v>808</v>
      </c>
      <c r="B811" t="s">
        <v>21370</v>
      </c>
      <c r="C811" s="277">
        <v>32</v>
      </c>
      <c r="D811" s="278" t="s">
        <v>1437</v>
      </c>
      <c r="E811" s="277">
        <v>11</v>
      </c>
      <c r="F811" s="277">
        <v>9</v>
      </c>
      <c r="G811" s="277">
        <v>6</v>
      </c>
      <c r="H811" s="277">
        <v>9</v>
      </c>
      <c r="I811" s="277">
        <v>2</v>
      </c>
      <c r="J811" s="277">
        <v>0</v>
      </c>
      <c r="K811" s="277">
        <v>0</v>
      </c>
      <c r="L811" s="277">
        <v>2</v>
      </c>
      <c r="M811" s="277">
        <v>0</v>
      </c>
      <c r="N811" s="277">
        <v>0</v>
      </c>
      <c r="O811" s="277">
        <v>0</v>
      </c>
      <c r="P811" s="277">
        <v>0</v>
      </c>
      <c r="Q811" s="277">
        <v>0</v>
      </c>
      <c r="R811" s="277">
        <v>0</v>
      </c>
      <c r="S811" s="277">
        <v>0</v>
      </c>
      <c r="T811" s="277">
        <v>6</v>
      </c>
      <c r="U811" s="277">
        <v>3</v>
      </c>
      <c r="V811" s="277">
        <v>0</v>
      </c>
      <c r="W811" s="279" t="e">
        <f t="shared" si="12"/>
        <v>#REF!</v>
      </c>
      <c r="X811" s="279" t="s">
        <v>2679</v>
      </c>
      <c r="Y8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11" s="279">
        <f>IF(MAX(tbl2020POS[[#This Row],[P]:[PR]])=tbl2020POS[[#This Row],[P]],1,0)</f>
        <v>0</v>
      </c>
      <c r="AA811" s="279">
        <f>IF(tbl2020POS[[#This Row],[QUALP]]=1,IF(tbl2020POS[[#This Row],[GS]]&gt;=GS_TO_QUALIFY,1,0),0)</f>
        <v>0</v>
      </c>
      <c r="AB811" s="279">
        <f>IF(tbl2020POS[[#This Row],[QUALP]]=1,IF(tbl2020POS[[#This Row],[G]]-tbl2020POS[[#This Row],[GS]]&gt;=RP_APP_TO_QUALIFY,1,0),0)</f>
        <v>0</v>
      </c>
      <c r="AC811" s="279" t="e">
        <f>IF(tbl2020POS[[#This Row],[C]]&gt;=GAMES_TO_QUALIFY,1,IF(tbl2020POS[[#This Row],[PRIMPOS]]="C",1,0))</f>
        <v>#REF!</v>
      </c>
      <c r="AD811" s="279" t="e">
        <f>IF(tbl2020POS[[#This Row],[1B]]&gt;=GAMES_TO_QUALIFY,1,IF(tbl2020POS[[#This Row],[PRIMPOS]]="1B",1,0))</f>
        <v>#REF!</v>
      </c>
      <c r="AE811" s="279" t="e">
        <f>IF(tbl2020POS[[#This Row],[2B]]&gt;=GAMES_TO_QUALIFY,1,IF(tbl2020POS[[#This Row],[PRIMPOS]]="2B",1,0))</f>
        <v>#REF!</v>
      </c>
      <c r="AF811" s="279" t="e">
        <f>IF(tbl2020POS[[#This Row],[3B]]&gt;=GAMES_TO_QUALIFY,1,IF(tbl2020POS[[#This Row],[PRIMPOS]]="3B",1,0))</f>
        <v>#REF!</v>
      </c>
      <c r="AG811" s="279" t="e">
        <f>IF(tbl2020POS[[#This Row],[SS]]&gt;=GAMES_TO_QUALIFY,1,IF(tbl2020POS[[#This Row],[PRIMPOS]]="SS",1,0))</f>
        <v>#REF!</v>
      </c>
      <c r="AH811" s="279" t="e">
        <f>IF(tbl2020POS[[#This Row],[LF]]&gt;=GAMES_TO_QUALIFY,1,0)</f>
        <v>#REF!</v>
      </c>
      <c r="AI811" s="279" t="e">
        <f>IF(tbl2020POS[[#This Row],[CF]]&gt;=GAMES_TO_QUALIFY,1,0)</f>
        <v>#REF!</v>
      </c>
      <c r="AJ811" s="279" t="e">
        <f>IF(tbl2020POS[[#This Row],[RF]]&gt;=GAMES_TO_QUALIFY,1,0)</f>
        <v>#REF!</v>
      </c>
      <c r="AK811" s="279" t="e">
        <f>IF(tbl2020POS[[#This Row],[OF]]&gt;=GAMES_TO_QUALIFY,1,IF(tbl2020POS[[#This Row],[PRIMPOS]]="OF",1,0))</f>
        <v>#REF!</v>
      </c>
      <c r="AL811" s="279" t="e">
        <f>IF(tbl2020POS[[#This Row],[DH]]&gt;=GAMES_TO_QUALIFY,1,IF(tbl2020POS[[#This Row],[PRIMPOS]]="DH",1,0))</f>
        <v>#REF!</v>
      </c>
      <c r="AM811" s="279" t="e" cm="1">
        <f t="array" aca="1" ref="AM8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1" s="280" t="str">
        <f>IFERROR(LEFT(tbl2020POS[[#This Row],[POSROUGH]],LEN(tbl2020POS[[#This Row],[POSROUGH]])-1),"")</f>
        <v/>
      </c>
      <c r="AP81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2" spans="1:42" x14ac:dyDescent="0.3">
      <c r="A812" s="277">
        <v>809</v>
      </c>
      <c r="B812" t="s">
        <v>21371</v>
      </c>
      <c r="C812" s="277">
        <v>36</v>
      </c>
      <c r="D812" s="278" t="s">
        <v>20563</v>
      </c>
      <c r="E812" s="277">
        <v>13</v>
      </c>
      <c r="F812" s="277">
        <v>9</v>
      </c>
      <c r="G812" s="277">
        <v>9</v>
      </c>
      <c r="H812" s="277">
        <v>0</v>
      </c>
      <c r="I812" s="277">
        <v>9</v>
      </c>
      <c r="J812" s="277">
        <v>9</v>
      </c>
      <c r="K812" s="277">
        <v>0</v>
      </c>
      <c r="L812" s="277">
        <v>0</v>
      </c>
      <c r="M812" s="277">
        <v>0</v>
      </c>
      <c r="N812" s="277">
        <v>0</v>
      </c>
      <c r="O812" s="277">
        <v>0</v>
      </c>
      <c r="P812" s="277">
        <v>0</v>
      </c>
      <c r="Q812" s="277">
        <v>0</v>
      </c>
      <c r="R812" s="277">
        <v>0</v>
      </c>
      <c r="S812" s="277">
        <v>0</v>
      </c>
      <c r="T812" s="277">
        <v>0</v>
      </c>
      <c r="U812" s="277">
        <v>0</v>
      </c>
      <c r="V812" s="277">
        <v>0</v>
      </c>
      <c r="W812" s="279" t="e">
        <f t="shared" si="12"/>
        <v>#REF!</v>
      </c>
      <c r="X812" s="279" t="s">
        <v>2685</v>
      </c>
      <c r="Y8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12" s="279">
        <f>IF(MAX(tbl2020POS[[#This Row],[P]:[PR]])=tbl2020POS[[#This Row],[P]],1,0)</f>
        <v>1</v>
      </c>
      <c r="AA812" s="279">
        <f>IF(tbl2020POS[[#This Row],[QUALP]]=1,IF(tbl2020POS[[#This Row],[GS]]&gt;=GS_TO_QUALIFY,1,0),0)</f>
        <v>0</v>
      </c>
      <c r="AB812" s="279">
        <f>IF(tbl2020POS[[#This Row],[QUALP]]=1,IF(tbl2020POS[[#This Row],[G]]-tbl2020POS[[#This Row],[GS]]&gt;=RP_APP_TO_QUALIFY,1,0),0)</f>
        <v>0</v>
      </c>
      <c r="AC812" s="279" t="e">
        <f>IF(tbl2020POS[[#This Row],[C]]&gt;=GAMES_TO_QUALIFY,1,IF(tbl2020POS[[#This Row],[PRIMPOS]]="C",1,0))</f>
        <v>#REF!</v>
      </c>
      <c r="AD812" s="279" t="e">
        <f>IF(tbl2020POS[[#This Row],[1B]]&gt;=GAMES_TO_QUALIFY,1,IF(tbl2020POS[[#This Row],[PRIMPOS]]="1B",1,0))</f>
        <v>#REF!</v>
      </c>
      <c r="AE812" s="279" t="e">
        <f>IF(tbl2020POS[[#This Row],[2B]]&gt;=GAMES_TO_QUALIFY,1,IF(tbl2020POS[[#This Row],[PRIMPOS]]="2B",1,0))</f>
        <v>#REF!</v>
      </c>
      <c r="AF812" s="279" t="e">
        <f>IF(tbl2020POS[[#This Row],[3B]]&gt;=GAMES_TO_QUALIFY,1,IF(tbl2020POS[[#This Row],[PRIMPOS]]="3B",1,0))</f>
        <v>#REF!</v>
      </c>
      <c r="AG812" s="279" t="e">
        <f>IF(tbl2020POS[[#This Row],[SS]]&gt;=GAMES_TO_QUALIFY,1,IF(tbl2020POS[[#This Row],[PRIMPOS]]="SS",1,0))</f>
        <v>#REF!</v>
      </c>
      <c r="AH812" s="279" t="e">
        <f>IF(tbl2020POS[[#This Row],[LF]]&gt;=GAMES_TO_QUALIFY,1,0)</f>
        <v>#REF!</v>
      </c>
      <c r="AI812" s="279" t="e">
        <f>IF(tbl2020POS[[#This Row],[CF]]&gt;=GAMES_TO_QUALIFY,1,0)</f>
        <v>#REF!</v>
      </c>
      <c r="AJ812" s="279" t="e">
        <f>IF(tbl2020POS[[#This Row],[RF]]&gt;=GAMES_TO_QUALIFY,1,0)</f>
        <v>#REF!</v>
      </c>
      <c r="AK812" s="279" t="e">
        <f>IF(tbl2020POS[[#This Row],[OF]]&gt;=GAMES_TO_QUALIFY,1,IF(tbl2020POS[[#This Row],[PRIMPOS]]="OF",1,0))</f>
        <v>#REF!</v>
      </c>
      <c r="AL812" s="279" t="e">
        <f>IF(tbl2020POS[[#This Row],[DH]]&gt;=GAMES_TO_QUALIFY,1,IF(tbl2020POS[[#This Row],[PRIMPOS]]="DH",1,0))</f>
        <v>#REF!</v>
      </c>
      <c r="AM812" s="279" t="str" cm="1">
        <f t="array" aca="1" ref="AM8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2" s="280" t="str">
        <f>IFERROR(LEFT(tbl2020POS[[#This Row],[POSROUGH]],LEN(tbl2020POS[[#This Row],[POSROUGH]])-1),"")</f>
        <v/>
      </c>
      <c r="AP81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13" spans="1:42" x14ac:dyDescent="0.3">
      <c r="A813" s="277">
        <v>810</v>
      </c>
      <c r="B813" t="s">
        <v>21372</v>
      </c>
      <c r="C813" s="277">
        <v>23</v>
      </c>
      <c r="D813" s="278" t="s">
        <v>1449</v>
      </c>
      <c r="E813" s="277" t="s">
        <v>20557</v>
      </c>
      <c r="F813" s="277">
        <v>35</v>
      </c>
      <c r="G813" s="277">
        <v>34</v>
      </c>
      <c r="H813" s="277">
        <v>35</v>
      </c>
      <c r="I813" s="277">
        <v>33</v>
      </c>
      <c r="J813" s="277">
        <v>0</v>
      </c>
      <c r="K813" s="277">
        <v>0</v>
      </c>
      <c r="L813" s="277">
        <v>10</v>
      </c>
      <c r="M813" s="277">
        <v>0</v>
      </c>
      <c r="N813" s="277">
        <v>0</v>
      </c>
      <c r="O813" s="277">
        <v>0</v>
      </c>
      <c r="P813" s="277">
        <v>25</v>
      </c>
      <c r="Q813" s="277">
        <v>0</v>
      </c>
      <c r="R813" s="277">
        <v>0</v>
      </c>
      <c r="S813" s="277">
        <v>25</v>
      </c>
      <c r="T813" s="277">
        <v>2</v>
      </c>
      <c r="U813" s="277">
        <v>1</v>
      </c>
      <c r="V813" s="277">
        <v>0</v>
      </c>
      <c r="W813" s="279" t="e">
        <f t="shared" si="12"/>
        <v>#REF!</v>
      </c>
      <c r="X813" s="279" t="s">
        <v>16450</v>
      </c>
      <c r="Y8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13" s="279">
        <f>IF(MAX(tbl2020POS[[#This Row],[P]:[PR]])=tbl2020POS[[#This Row],[P]],1,0)</f>
        <v>0</v>
      </c>
      <c r="AA813" s="279">
        <f>IF(tbl2020POS[[#This Row],[QUALP]]=1,IF(tbl2020POS[[#This Row],[GS]]&gt;=GS_TO_QUALIFY,1,0),0)</f>
        <v>0</v>
      </c>
      <c r="AB813" s="279">
        <f>IF(tbl2020POS[[#This Row],[QUALP]]=1,IF(tbl2020POS[[#This Row],[G]]-tbl2020POS[[#This Row],[GS]]&gt;=RP_APP_TO_QUALIFY,1,0),0)</f>
        <v>0</v>
      </c>
      <c r="AC813" s="279" t="e">
        <f>IF(tbl2020POS[[#This Row],[C]]&gt;=GAMES_TO_QUALIFY,1,IF(tbl2020POS[[#This Row],[PRIMPOS]]="C",1,0))</f>
        <v>#REF!</v>
      </c>
      <c r="AD813" s="279" t="e">
        <f>IF(tbl2020POS[[#This Row],[1B]]&gt;=GAMES_TO_QUALIFY,1,IF(tbl2020POS[[#This Row],[PRIMPOS]]="1B",1,0))</f>
        <v>#REF!</v>
      </c>
      <c r="AE813" s="279" t="e">
        <f>IF(tbl2020POS[[#This Row],[2B]]&gt;=GAMES_TO_QUALIFY,1,IF(tbl2020POS[[#This Row],[PRIMPOS]]="2B",1,0))</f>
        <v>#REF!</v>
      </c>
      <c r="AF813" s="279" t="e">
        <f>IF(tbl2020POS[[#This Row],[3B]]&gt;=GAMES_TO_QUALIFY,1,IF(tbl2020POS[[#This Row],[PRIMPOS]]="3B",1,0))</f>
        <v>#REF!</v>
      </c>
      <c r="AG813" s="279" t="e">
        <f>IF(tbl2020POS[[#This Row],[SS]]&gt;=GAMES_TO_QUALIFY,1,IF(tbl2020POS[[#This Row],[PRIMPOS]]="SS",1,0))</f>
        <v>#REF!</v>
      </c>
      <c r="AH813" s="279" t="e">
        <f>IF(tbl2020POS[[#This Row],[LF]]&gt;=GAMES_TO_QUALIFY,1,0)</f>
        <v>#REF!</v>
      </c>
      <c r="AI813" s="279" t="e">
        <f>IF(tbl2020POS[[#This Row],[CF]]&gt;=GAMES_TO_QUALIFY,1,0)</f>
        <v>#REF!</v>
      </c>
      <c r="AJ813" s="279" t="e">
        <f>IF(tbl2020POS[[#This Row],[RF]]&gt;=GAMES_TO_QUALIFY,1,0)</f>
        <v>#REF!</v>
      </c>
      <c r="AK813" s="279" t="e">
        <f>IF(tbl2020POS[[#This Row],[OF]]&gt;=GAMES_TO_QUALIFY,1,IF(tbl2020POS[[#This Row],[PRIMPOS]]="OF",1,0))</f>
        <v>#REF!</v>
      </c>
      <c r="AL813" s="279" t="e">
        <f>IF(tbl2020POS[[#This Row],[DH]]&gt;=GAMES_TO_QUALIFY,1,IF(tbl2020POS[[#This Row],[PRIMPOS]]="DH",1,0))</f>
        <v>#REF!</v>
      </c>
      <c r="AM813" s="279" t="e" cm="1">
        <f t="array" aca="1" ref="AM8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3" s="280" t="str">
        <f>IFERROR(LEFT(tbl2020POS[[#This Row],[POSROUGH]],LEN(tbl2020POS[[#This Row],[POSROUGH]])-1),"")</f>
        <v/>
      </c>
      <c r="AP81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4" spans="1:42" x14ac:dyDescent="0.3">
      <c r="A814" s="277">
        <v>811</v>
      </c>
      <c r="B814" t="s">
        <v>21373</v>
      </c>
      <c r="C814" s="277">
        <v>31</v>
      </c>
      <c r="D814" s="278" t="s">
        <v>1446</v>
      </c>
      <c r="E814" s="277">
        <v>10</v>
      </c>
      <c r="F814" s="277">
        <v>44</v>
      </c>
      <c r="G814" s="277">
        <v>43</v>
      </c>
      <c r="H814" s="277">
        <v>44</v>
      </c>
      <c r="I814" s="277">
        <v>41</v>
      </c>
      <c r="J814" s="277">
        <v>0</v>
      </c>
      <c r="K814" s="277">
        <v>0</v>
      </c>
      <c r="L814" s="277">
        <v>10</v>
      </c>
      <c r="M814" s="277">
        <v>32</v>
      </c>
      <c r="N814" s="277">
        <v>2</v>
      </c>
      <c r="O814" s="277">
        <v>0</v>
      </c>
      <c r="P814" s="277">
        <v>0</v>
      </c>
      <c r="Q814" s="277">
        <v>0</v>
      </c>
      <c r="R814" s="277">
        <v>0</v>
      </c>
      <c r="S814" s="277">
        <v>0</v>
      </c>
      <c r="T814" s="277">
        <v>3</v>
      </c>
      <c r="U814" s="277">
        <v>1</v>
      </c>
      <c r="V814" s="277">
        <v>0</v>
      </c>
      <c r="W814" s="279" t="e">
        <f t="shared" si="12"/>
        <v>#REF!</v>
      </c>
      <c r="X814" s="279" t="s">
        <v>2692</v>
      </c>
      <c r="Y8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14" s="279">
        <f>IF(MAX(tbl2020POS[[#This Row],[P]:[PR]])=tbl2020POS[[#This Row],[P]],1,0)</f>
        <v>0</v>
      </c>
      <c r="AA814" s="279">
        <f>IF(tbl2020POS[[#This Row],[QUALP]]=1,IF(tbl2020POS[[#This Row],[GS]]&gt;=GS_TO_QUALIFY,1,0),0)</f>
        <v>0</v>
      </c>
      <c r="AB814" s="279">
        <f>IF(tbl2020POS[[#This Row],[QUALP]]=1,IF(tbl2020POS[[#This Row],[G]]-tbl2020POS[[#This Row],[GS]]&gt;=RP_APP_TO_QUALIFY,1,0),0)</f>
        <v>0</v>
      </c>
      <c r="AC814" s="279" t="e">
        <f>IF(tbl2020POS[[#This Row],[C]]&gt;=GAMES_TO_QUALIFY,1,IF(tbl2020POS[[#This Row],[PRIMPOS]]="C",1,0))</f>
        <v>#REF!</v>
      </c>
      <c r="AD814" s="279" t="e">
        <f>IF(tbl2020POS[[#This Row],[1B]]&gt;=GAMES_TO_QUALIFY,1,IF(tbl2020POS[[#This Row],[PRIMPOS]]="1B",1,0))</f>
        <v>#REF!</v>
      </c>
      <c r="AE814" s="279" t="e">
        <f>IF(tbl2020POS[[#This Row],[2B]]&gt;=GAMES_TO_QUALIFY,1,IF(tbl2020POS[[#This Row],[PRIMPOS]]="2B",1,0))</f>
        <v>#REF!</v>
      </c>
      <c r="AF814" s="279" t="e">
        <f>IF(tbl2020POS[[#This Row],[3B]]&gt;=GAMES_TO_QUALIFY,1,IF(tbl2020POS[[#This Row],[PRIMPOS]]="3B",1,0))</f>
        <v>#REF!</v>
      </c>
      <c r="AG814" s="279" t="e">
        <f>IF(tbl2020POS[[#This Row],[SS]]&gt;=GAMES_TO_QUALIFY,1,IF(tbl2020POS[[#This Row],[PRIMPOS]]="SS",1,0))</f>
        <v>#REF!</v>
      </c>
      <c r="AH814" s="279" t="e">
        <f>IF(tbl2020POS[[#This Row],[LF]]&gt;=GAMES_TO_QUALIFY,1,0)</f>
        <v>#REF!</v>
      </c>
      <c r="AI814" s="279" t="e">
        <f>IF(tbl2020POS[[#This Row],[CF]]&gt;=GAMES_TO_QUALIFY,1,0)</f>
        <v>#REF!</v>
      </c>
      <c r="AJ814" s="279" t="e">
        <f>IF(tbl2020POS[[#This Row],[RF]]&gt;=GAMES_TO_QUALIFY,1,0)</f>
        <v>#REF!</v>
      </c>
      <c r="AK814" s="279" t="e">
        <f>IF(tbl2020POS[[#This Row],[OF]]&gt;=GAMES_TO_QUALIFY,1,IF(tbl2020POS[[#This Row],[PRIMPOS]]="OF",1,0))</f>
        <v>#REF!</v>
      </c>
      <c r="AL814" s="279" t="e">
        <f>IF(tbl2020POS[[#This Row],[DH]]&gt;=GAMES_TO_QUALIFY,1,IF(tbl2020POS[[#This Row],[PRIMPOS]]="DH",1,0))</f>
        <v>#REF!</v>
      </c>
      <c r="AM814" s="279" t="e" cm="1">
        <f t="array" aca="1" ref="AM8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4" s="280" t="str">
        <f>IFERROR(LEFT(tbl2020POS[[#This Row],[POSROUGH]],LEN(tbl2020POS[[#This Row],[POSROUGH]])-1),"")</f>
        <v/>
      </c>
      <c r="AP81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5" spans="1:42" x14ac:dyDescent="0.3">
      <c r="A815" s="277">
        <v>812</v>
      </c>
      <c r="B815" t="s">
        <v>21374</v>
      </c>
      <c r="C815" s="277">
        <v>24</v>
      </c>
      <c r="D815" s="278" t="s">
        <v>1526</v>
      </c>
      <c r="E815" s="277" t="s">
        <v>20557</v>
      </c>
      <c r="F815" s="277">
        <v>2</v>
      </c>
      <c r="G815" s="277">
        <v>0</v>
      </c>
      <c r="H815" s="277">
        <v>0</v>
      </c>
      <c r="I815" s="277">
        <v>2</v>
      </c>
      <c r="J815" s="277">
        <v>2</v>
      </c>
      <c r="K815" s="277">
        <v>0</v>
      </c>
      <c r="L815" s="277">
        <v>0</v>
      </c>
      <c r="M815" s="277">
        <v>0</v>
      </c>
      <c r="N815" s="277">
        <v>0</v>
      </c>
      <c r="O815" s="277">
        <v>0</v>
      </c>
      <c r="P815" s="277">
        <v>0</v>
      </c>
      <c r="Q815" s="277">
        <v>0</v>
      </c>
      <c r="R815" s="277">
        <v>0</v>
      </c>
      <c r="S815" s="277">
        <v>0</v>
      </c>
      <c r="T815" s="277">
        <v>0</v>
      </c>
      <c r="U815" s="277">
        <v>0</v>
      </c>
      <c r="V815" s="277">
        <v>0</v>
      </c>
      <c r="W815" s="279" t="e">
        <f t="shared" si="12"/>
        <v>#REF!</v>
      </c>
      <c r="X815" s="279" t="s">
        <v>21987</v>
      </c>
      <c r="Y8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15" s="279">
        <f>IF(MAX(tbl2020POS[[#This Row],[P]:[PR]])=tbl2020POS[[#This Row],[P]],1,0)</f>
        <v>1</v>
      </c>
      <c r="AA815" s="279">
        <f>IF(tbl2020POS[[#This Row],[QUALP]]=1,IF(tbl2020POS[[#This Row],[GS]]&gt;=GS_TO_QUALIFY,1,0),0)</f>
        <v>0</v>
      </c>
      <c r="AB815" s="279">
        <f>IF(tbl2020POS[[#This Row],[QUALP]]=1,IF(tbl2020POS[[#This Row],[G]]-tbl2020POS[[#This Row],[GS]]&gt;=RP_APP_TO_QUALIFY,1,0),0)</f>
        <v>0</v>
      </c>
      <c r="AC815" s="279" t="e">
        <f>IF(tbl2020POS[[#This Row],[C]]&gt;=GAMES_TO_QUALIFY,1,IF(tbl2020POS[[#This Row],[PRIMPOS]]="C",1,0))</f>
        <v>#REF!</v>
      </c>
      <c r="AD815" s="279" t="e">
        <f>IF(tbl2020POS[[#This Row],[1B]]&gt;=GAMES_TO_QUALIFY,1,IF(tbl2020POS[[#This Row],[PRIMPOS]]="1B",1,0))</f>
        <v>#REF!</v>
      </c>
      <c r="AE815" s="279" t="e">
        <f>IF(tbl2020POS[[#This Row],[2B]]&gt;=GAMES_TO_QUALIFY,1,IF(tbl2020POS[[#This Row],[PRIMPOS]]="2B",1,0))</f>
        <v>#REF!</v>
      </c>
      <c r="AF815" s="279" t="e">
        <f>IF(tbl2020POS[[#This Row],[3B]]&gt;=GAMES_TO_QUALIFY,1,IF(tbl2020POS[[#This Row],[PRIMPOS]]="3B",1,0))</f>
        <v>#REF!</v>
      </c>
      <c r="AG815" s="279" t="e">
        <f>IF(tbl2020POS[[#This Row],[SS]]&gt;=GAMES_TO_QUALIFY,1,IF(tbl2020POS[[#This Row],[PRIMPOS]]="SS",1,0))</f>
        <v>#REF!</v>
      </c>
      <c r="AH815" s="279" t="e">
        <f>IF(tbl2020POS[[#This Row],[LF]]&gt;=GAMES_TO_QUALIFY,1,0)</f>
        <v>#REF!</v>
      </c>
      <c r="AI815" s="279" t="e">
        <f>IF(tbl2020POS[[#This Row],[CF]]&gt;=GAMES_TO_QUALIFY,1,0)</f>
        <v>#REF!</v>
      </c>
      <c r="AJ815" s="279" t="e">
        <f>IF(tbl2020POS[[#This Row],[RF]]&gt;=GAMES_TO_QUALIFY,1,0)</f>
        <v>#REF!</v>
      </c>
      <c r="AK815" s="279" t="e">
        <f>IF(tbl2020POS[[#This Row],[OF]]&gt;=GAMES_TO_QUALIFY,1,IF(tbl2020POS[[#This Row],[PRIMPOS]]="OF",1,0))</f>
        <v>#REF!</v>
      </c>
      <c r="AL815" s="279" t="e">
        <f>IF(tbl2020POS[[#This Row],[DH]]&gt;=GAMES_TO_QUALIFY,1,IF(tbl2020POS[[#This Row],[PRIMPOS]]="DH",1,0))</f>
        <v>#REF!</v>
      </c>
      <c r="AM815" s="279" t="str" cm="1">
        <f t="array" aca="1" ref="AM8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5" s="280" t="str">
        <f>IFERROR(LEFT(tbl2020POS[[#This Row],[POSROUGH]],LEN(tbl2020POS[[#This Row],[POSROUGH]])-1),"")</f>
        <v/>
      </c>
      <c r="AP81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16" spans="1:42" x14ac:dyDescent="0.3">
      <c r="A816" s="277">
        <v>813</v>
      </c>
      <c r="B816" t="s">
        <v>21375</v>
      </c>
      <c r="C816" s="277">
        <v>25</v>
      </c>
      <c r="D816" s="278" t="s">
        <v>1449</v>
      </c>
      <c r="E816" s="277">
        <v>3</v>
      </c>
      <c r="F816" s="277">
        <v>48</v>
      </c>
      <c r="G816" s="277">
        <v>38</v>
      </c>
      <c r="H816" s="277">
        <v>48</v>
      </c>
      <c r="I816" s="277">
        <v>47</v>
      </c>
      <c r="J816" s="277">
        <v>0</v>
      </c>
      <c r="K816" s="277">
        <v>0</v>
      </c>
      <c r="L816" s="277">
        <v>0</v>
      </c>
      <c r="M816" s="277">
        <v>0</v>
      </c>
      <c r="N816" s="277">
        <v>0</v>
      </c>
      <c r="O816" s="277">
        <v>0</v>
      </c>
      <c r="P816" s="277">
        <v>4</v>
      </c>
      <c r="Q816" s="277">
        <v>41</v>
      </c>
      <c r="R816" s="277">
        <v>4</v>
      </c>
      <c r="S816" s="277">
        <v>47</v>
      </c>
      <c r="T816" s="277">
        <v>1</v>
      </c>
      <c r="U816" s="277">
        <v>0</v>
      </c>
      <c r="V816" s="277">
        <v>3</v>
      </c>
      <c r="W816" s="279" t="e">
        <f t="shared" si="12"/>
        <v>#REF!</v>
      </c>
      <c r="X816" s="279" t="s">
        <v>14831</v>
      </c>
      <c r="Y8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16" s="279">
        <f>IF(MAX(tbl2020POS[[#This Row],[P]:[PR]])=tbl2020POS[[#This Row],[P]],1,0)</f>
        <v>0</v>
      </c>
      <c r="AA816" s="279">
        <f>IF(tbl2020POS[[#This Row],[QUALP]]=1,IF(tbl2020POS[[#This Row],[GS]]&gt;=GS_TO_QUALIFY,1,0),0)</f>
        <v>0</v>
      </c>
      <c r="AB816" s="279">
        <f>IF(tbl2020POS[[#This Row],[QUALP]]=1,IF(tbl2020POS[[#This Row],[G]]-tbl2020POS[[#This Row],[GS]]&gt;=RP_APP_TO_QUALIFY,1,0),0)</f>
        <v>0</v>
      </c>
      <c r="AC816" s="279" t="e">
        <f>IF(tbl2020POS[[#This Row],[C]]&gt;=GAMES_TO_QUALIFY,1,IF(tbl2020POS[[#This Row],[PRIMPOS]]="C",1,0))</f>
        <v>#REF!</v>
      </c>
      <c r="AD816" s="279" t="e">
        <f>IF(tbl2020POS[[#This Row],[1B]]&gt;=GAMES_TO_QUALIFY,1,IF(tbl2020POS[[#This Row],[PRIMPOS]]="1B",1,0))</f>
        <v>#REF!</v>
      </c>
      <c r="AE816" s="279" t="e">
        <f>IF(tbl2020POS[[#This Row],[2B]]&gt;=GAMES_TO_QUALIFY,1,IF(tbl2020POS[[#This Row],[PRIMPOS]]="2B",1,0))</f>
        <v>#REF!</v>
      </c>
      <c r="AF816" s="279" t="e">
        <f>IF(tbl2020POS[[#This Row],[3B]]&gt;=GAMES_TO_QUALIFY,1,IF(tbl2020POS[[#This Row],[PRIMPOS]]="3B",1,0))</f>
        <v>#REF!</v>
      </c>
      <c r="AG816" s="279" t="e">
        <f>IF(tbl2020POS[[#This Row],[SS]]&gt;=GAMES_TO_QUALIFY,1,IF(tbl2020POS[[#This Row],[PRIMPOS]]="SS",1,0))</f>
        <v>#REF!</v>
      </c>
      <c r="AH816" s="279" t="e">
        <f>IF(tbl2020POS[[#This Row],[LF]]&gt;=GAMES_TO_QUALIFY,1,0)</f>
        <v>#REF!</v>
      </c>
      <c r="AI816" s="279" t="e">
        <f>IF(tbl2020POS[[#This Row],[CF]]&gt;=GAMES_TO_QUALIFY,1,0)</f>
        <v>#REF!</v>
      </c>
      <c r="AJ816" s="279" t="e">
        <f>IF(tbl2020POS[[#This Row],[RF]]&gt;=GAMES_TO_QUALIFY,1,0)</f>
        <v>#REF!</v>
      </c>
      <c r="AK816" s="279" t="e">
        <f>IF(tbl2020POS[[#This Row],[OF]]&gt;=GAMES_TO_QUALIFY,1,IF(tbl2020POS[[#This Row],[PRIMPOS]]="OF",1,0))</f>
        <v>#REF!</v>
      </c>
      <c r="AL816" s="279" t="e">
        <f>IF(tbl2020POS[[#This Row],[DH]]&gt;=GAMES_TO_QUALIFY,1,IF(tbl2020POS[[#This Row],[PRIMPOS]]="DH",1,0))</f>
        <v>#REF!</v>
      </c>
      <c r="AM816" s="279" t="e" cm="1">
        <f t="array" aca="1" ref="AM8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6" s="280" t="str">
        <f>IFERROR(LEFT(tbl2020POS[[#This Row],[POSROUGH]],LEN(tbl2020POS[[#This Row],[POSROUGH]])-1),"")</f>
        <v/>
      </c>
      <c r="AP81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7" spans="1:42" x14ac:dyDescent="0.3">
      <c r="A817" s="277">
        <v>814</v>
      </c>
      <c r="B817" t="s">
        <v>21376</v>
      </c>
      <c r="C817" s="277">
        <v>29</v>
      </c>
      <c r="D817" s="278" t="s">
        <v>1379</v>
      </c>
      <c r="E817" s="277">
        <v>5</v>
      </c>
      <c r="F817" s="277">
        <v>58</v>
      </c>
      <c r="G817" s="277">
        <v>58</v>
      </c>
      <c r="H817" s="277">
        <v>58</v>
      </c>
      <c r="I817" s="277">
        <v>56</v>
      </c>
      <c r="J817" s="277">
        <v>0</v>
      </c>
      <c r="K817" s="277">
        <v>0</v>
      </c>
      <c r="L817" s="277">
        <v>35</v>
      </c>
      <c r="M817" s="277">
        <v>12</v>
      </c>
      <c r="N817" s="277">
        <v>16</v>
      </c>
      <c r="O817" s="277">
        <v>0</v>
      </c>
      <c r="P817" s="277">
        <v>0</v>
      </c>
      <c r="Q817" s="277">
        <v>0</v>
      </c>
      <c r="R817" s="277">
        <v>0</v>
      </c>
      <c r="S817" s="277">
        <v>0</v>
      </c>
      <c r="T817" s="277">
        <v>2</v>
      </c>
      <c r="U817" s="277">
        <v>0</v>
      </c>
      <c r="V817" s="277">
        <v>0</v>
      </c>
      <c r="W817" s="279" t="e">
        <f t="shared" si="12"/>
        <v>#REF!</v>
      </c>
      <c r="X817" s="279" t="s">
        <v>12774</v>
      </c>
      <c r="Y8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17" s="279">
        <f>IF(MAX(tbl2020POS[[#This Row],[P]:[PR]])=tbl2020POS[[#This Row],[P]],1,0)</f>
        <v>0</v>
      </c>
      <c r="AA817" s="279">
        <f>IF(tbl2020POS[[#This Row],[QUALP]]=1,IF(tbl2020POS[[#This Row],[GS]]&gt;=GS_TO_QUALIFY,1,0),0)</f>
        <v>0</v>
      </c>
      <c r="AB817" s="279">
        <f>IF(tbl2020POS[[#This Row],[QUALP]]=1,IF(tbl2020POS[[#This Row],[G]]-tbl2020POS[[#This Row],[GS]]&gt;=RP_APP_TO_QUALIFY,1,0),0)</f>
        <v>0</v>
      </c>
      <c r="AC817" s="279" t="e">
        <f>IF(tbl2020POS[[#This Row],[C]]&gt;=GAMES_TO_QUALIFY,1,IF(tbl2020POS[[#This Row],[PRIMPOS]]="C",1,0))</f>
        <v>#REF!</v>
      </c>
      <c r="AD817" s="279" t="e">
        <f>IF(tbl2020POS[[#This Row],[1B]]&gt;=GAMES_TO_QUALIFY,1,IF(tbl2020POS[[#This Row],[PRIMPOS]]="1B",1,0))</f>
        <v>#REF!</v>
      </c>
      <c r="AE817" s="279" t="e">
        <f>IF(tbl2020POS[[#This Row],[2B]]&gt;=GAMES_TO_QUALIFY,1,IF(tbl2020POS[[#This Row],[PRIMPOS]]="2B",1,0))</f>
        <v>#REF!</v>
      </c>
      <c r="AF817" s="279" t="e">
        <f>IF(tbl2020POS[[#This Row],[3B]]&gt;=GAMES_TO_QUALIFY,1,IF(tbl2020POS[[#This Row],[PRIMPOS]]="3B",1,0))</f>
        <v>#REF!</v>
      </c>
      <c r="AG817" s="279" t="e">
        <f>IF(tbl2020POS[[#This Row],[SS]]&gt;=GAMES_TO_QUALIFY,1,IF(tbl2020POS[[#This Row],[PRIMPOS]]="SS",1,0))</f>
        <v>#REF!</v>
      </c>
      <c r="AH817" s="279" t="e">
        <f>IF(tbl2020POS[[#This Row],[LF]]&gt;=GAMES_TO_QUALIFY,1,0)</f>
        <v>#REF!</v>
      </c>
      <c r="AI817" s="279" t="e">
        <f>IF(tbl2020POS[[#This Row],[CF]]&gt;=GAMES_TO_QUALIFY,1,0)</f>
        <v>#REF!</v>
      </c>
      <c r="AJ817" s="279" t="e">
        <f>IF(tbl2020POS[[#This Row],[RF]]&gt;=GAMES_TO_QUALIFY,1,0)</f>
        <v>#REF!</v>
      </c>
      <c r="AK817" s="279" t="e">
        <f>IF(tbl2020POS[[#This Row],[OF]]&gt;=GAMES_TO_QUALIFY,1,IF(tbl2020POS[[#This Row],[PRIMPOS]]="OF",1,0))</f>
        <v>#REF!</v>
      </c>
      <c r="AL817" s="279" t="e">
        <f>IF(tbl2020POS[[#This Row],[DH]]&gt;=GAMES_TO_QUALIFY,1,IF(tbl2020POS[[#This Row],[PRIMPOS]]="DH",1,0))</f>
        <v>#REF!</v>
      </c>
      <c r="AM817" s="279" t="e" cm="1">
        <f t="array" aca="1" ref="AM8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7" s="280" t="str">
        <f>IFERROR(LEFT(tbl2020POS[[#This Row],[POSROUGH]],LEN(tbl2020POS[[#This Row],[POSROUGH]])-1),"")</f>
        <v/>
      </c>
      <c r="AP81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8" spans="1:42" x14ac:dyDescent="0.3">
      <c r="A818" s="277">
        <v>815</v>
      </c>
      <c r="B818" t="s">
        <v>21377</v>
      </c>
      <c r="C818" s="277">
        <v>25</v>
      </c>
      <c r="D818" s="278" t="s">
        <v>1389</v>
      </c>
      <c r="E818" s="277">
        <v>3</v>
      </c>
      <c r="F818" s="277">
        <v>12</v>
      </c>
      <c r="G818" s="277">
        <v>12</v>
      </c>
      <c r="H818" s="277">
        <v>12</v>
      </c>
      <c r="I818" s="277">
        <v>11</v>
      </c>
      <c r="J818" s="277">
        <v>0</v>
      </c>
      <c r="K818" s="277">
        <v>0</v>
      </c>
      <c r="L818" s="277">
        <v>0</v>
      </c>
      <c r="M818" s="277">
        <v>0</v>
      </c>
      <c r="N818" s="277">
        <v>0</v>
      </c>
      <c r="O818" s="277">
        <v>0</v>
      </c>
      <c r="P818" s="277">
        <v>7</v>
      </c>
      <c r="Q818" s="277">
        <v>0</v>
      </c>
      <c r="R818" s="277">
        <v>4</v>
      </c>
      <c r="S818" s="277">
        <v>11</v>
      </c>
      <c r="T818" s="277">
        <v>1</v>
      </c>
      <c r="U818" s="277">
        <v>0</v>
      </c>
      <c r="V818" s="277">
        <v>0</v>
      </c>
      <c r="W818" s="279" t="e">
        <f t="shared" si="12"/>
        <v>#REF!</v>
      </c>
      <c r="X818" s="279" t="s">
        <v>14130</v>
      </c>
      <c r="Y8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18" s="279">
        <f>IF(MAX(tbl2020POS[[#This Row],[P]:[PR]])=tbl2020POS[[#This Row],[P]],1,0)</f>
        <v>0</v>
      </c>
      <c r="AA818" s="279">
        <f>IF(tbl2020POS[[#This Row],[QUALP]]=1,IF(tbl2020POS[[#This Row],[GS]]&gt;=GS_TO_QUALIFY,1,0),0)</f>
        <v>0</v>
      </c>
      <c r="AB818" s="279">
        <f>IF(tbl2020POS[[#This Row],[QUALP]]=1,IF(tbl2020POS[[#This Row],[G]]-tbl2020POS[[#This Row],[GS]]&gt;=RP_APP_TO_QUALIFY,1,0),0)</f>
        <v>0</v>
      </c>
      <c r="AC818" s="279" t="e">
        <f>IF(tbl2020POS[[#This Row],[C]]&gt;=GAMES_TO_QUALIFY,1,IF(tbl2020POS[[#This Row],[PRIMPOS]]="C",1,0))</f>
        <v>#REF!</v>
      </c>
      <c r="AD818" s="279" t="e">
        <f>IF(tbl2020POS[[#This Row],[1B]]&gt;=GAMES_TO_QUALIFY,1,IF(tbl2020POS[[#This Row],[PRIMPOS]]="1B",1,0))</f>
        <v>#REF!</v>
      </c>
      <c r="AE818" s="279" t="e">
        <f>IF(tbl2020POS[[#This Row],[2B]]&gt;=GAMES_TO_QUALIFY,1,IF(tbl2020POS[[#This Row],[PRIMPOS]]="2B",1,0))</f>
        <v>#REF!</v>
      </c>
      <c r="AF818" s="279" t="e">
        <f>IF(tbl2020POS[[#This Row],[3B]]&gt;=GAMES_TO_QUALIFY,1,IF(tbl2020POS[[#This Row],[PRIMPOS]]="3B",1,0))</f>
        <v>#REF!</v>
      </c>
      <c r="AG818" s="279" t="e">
        <f>IF(tbl2020POS[[#This Row],[SS]]&gt;=GAMES_TO_QUALIFY,1,IF(tbl2020POS[[#This Row],[PRIMPOS]]="SS",1,0))</f>
        <v>#REF!</v>
      </c>
      <c r="AH818" s="279" t="e">
        <f>IF(tbl2020POS[[#This Row],[LF]]&gt;=GAMES_TO_QUALIFY,1,0)</f>
        <v>#REF!</v>
      </c>
      <c r="AI818" s="279" t="e">
        <f>IF(tbl2020POS[[#This Row],[CF]]&gt;=GAMES_TO_QUALIFY,1,0)</f>
        <v>#REF!</v>
      </c>
      <c r="AJ818" s="279" t="e">
        <f>IF(tbl2020POS[[#This Row],[RF]]&gt;=GAMES_TO_QUALIFY,1,0)</f>
        <v>#REF!</v>
      </c>
      <c r="AK818" s="279" t="e">
        <f>IF(tbl2020POS[[#This Row],[OF]]&gt;=GAMES_TO_QUALIFY,1,IF(tbl2020POS[[#This Row],[PRIMPOS]]="OF",1,0))</f>
        <v>#REF!</v>
      </c>
      <c r="AL818" s="279" t="e">
        <f>IF(tbl2020POS[[#This Row],[DH]]&gt;=GAMES_TO_QUALIFY,1,IF(tbl2020POS[[#This Row],[PRIMPOS]]="DH",1,0))</f>
        <v>#REF!</v>
      </c>
      <c r="AM818" s="279" t="e" cm="1">
        <f t="array" aca="1" ref="AM8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8" s="280" t="str">
        <f>IFERROR(LEFT(tbl2020POS[[#This Row],[POSROUGH]],LEN(tbl2020POS[[#This Row],[POSROUGH]])-1),"")</f>
        <v/>
      </c>
      <c r="AP81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9" spans="1:42" x14ac:dyDescent="0.3">
      <c r="A819" s="277">
        <v>816</v>
      </c>
      <c r="B819" t="s">
        <v>21378</v>
      </c>
      <c r="C819" s="277">
        <v>35</v>
      </c>
      <c r="D819" s="278" t="s">
        <v>1526</v>
      </c>
      <c r="E819" s="277">
        <v>12</v>
      </c>
      <c r="F819" s="277">
        <v>40</v>
      </c>
      <c r="G819" s="277">
        <v>31</v>
      </c>
      <c r="H819" s="277">
        <v>40</v>
      </c>
      <c r="I819" s="277">
        <v>29</v>
      </c>
      <c r="J819" s="277">
        <v>0</v>
      </c>
      <c r="K819" s="277">
        <v>0</v>
      </c>
      <c r="L819" s="277">
        <v>29</v>
      </c>
      <c r="M819" s="277">
        <v>0</v>
      </c>
      <c r="N819" s="277">
        <v>0</v>
      </c>
      <c r="O819" s="277">
        <v>0</v>
      </c>
      <c r="P819" s="277">
        <v>0</v>
      </c>
      <c r="Q819" s="277">
        <v>0</v>
      </c>
      <c r="R819" s="277">
        <v>0</v>
      </c>
      <c r="S819" s="277">
        <v>0</v>
      </c>
      <c r="T819" s="277">
        <v>4</v>
      </c>
      <c r="U819" s="277">
        <v>8</v>
      </c>
      <c r="V819" s="277">
        <v>0</v>
      </c>
      <c r="W819" s="279" t="e">
        <f t="shared" si="12"/>
        <v>#REF!</v>
      </c>
      <c r="X819" s="279" t="s">
        <v>2700</v>
      </c>
      <c r="Y8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19" s="279">
        <f>IF(MAX(tbl2020POS[[#This Row],[P]:[PR]])=tbl2020POS[[#This Row],[P]],1,0)</f>
        <v>0</v>
      </c>
      <c r="AA819" s="279">
        <f>IF(tbl2020POS[[#This Row],[QUALP]]=1,IF(tbl2020POS[[#This Row],[GS]]&gt;=GS_TO_QUALIFY,1,0),0)</f>
        <v>0</v>
      </c>
      <c r="AB819" s="279">
        <f>IF(tbl2020POS[[#This Row],[QUALP]]=1,IF(tbl2020POS[[#This Row],[G]]-tbl2020POS[[#This Row],[GS]]&gt;=RP_APP_TO_QUALIFY,1,0),0)</f>
        <v>0</v>
      </c>
      <c r="AC819" s="279" t="e">
        <f>IF(tbl2020POS[[#This Row],[C]]&gt;=GAMES_TO_QUALIFY,1,IF(tbl2020POS[[#This Row],[PRIMPOS]]="C",1,0))</f>
        <v>#REF!</v>
      </c>
      <c r="AD819" s="279" t="e">
        <f>IF(tbl2020POS[[#This Row],[1B]]&gt;=GAMES_TO_QUALIFY,1,IF(tbl2020POS[[#This Row],[PRIMPOS]]="1B",1,0))</f>
        <v>#REF!</v>
      </c>
      <c r="AE819" s="279" t="e">
        <f>IF(tbl2020POS[[#This Row],[2B]]&gt;=GAMES_TO_QUALIFY,1,IF(tbl2020POS[[#This Row],[PRIMPOS]]="2B",1,0))</f>
        <v>#REF!</v>
      </c>
      <c r="AF819" s="279" t="e">
        <f>IF(tbl2020POS[[#This Row],[3B]]&gt;=GAMES_TO_QUALIFY,1,IF(tbl2020POS[[#This Row],[PRIMPOS]]="3B",1,0))</f>
        <v>#REF!</v>
      </c>
      <c r="AG819" s="279" t="e">
        <f>IF(tbl2020POS[[#This Row],[SS]]&gt;=GAMES_TO_QUALIFY,1,IF(tbl2020POS[[#This Row],[PRIMPOS]]="SS",1,0))</f>
        <v>#REF!</v>
      </c>
      <c r="AH819" s="279" t="e">
        <f>IF(tbl2020POS[[#This Row],[LF]]&gt;=GAMES_TO_QUALIFY,1,0)</f>
        <v>#REF!</v>
      </c>
      <c r="AI819" s="279" t="e">
        <f>IF(tbl2020POS[[#This Row],[CF]]&gt;=GAMES_TO_QUALIFY,1,0)</f>
        <v>#REF!</v>
      </c>
      <c r="AJ819" s="279" t="e">
        <f>IF(tbl2020POS[[#This Row],[RF]]&gt;=GAMES_TO_QUALIFY,1,0)</f>
        <v>#REF!</v>
      </c>
      <c r="AK819" s="279" t="e">
        <f>IF(tbl2020POS[[#This Row],[OF]]&gt;=GAMES_TO_QUALIFY,1,IF(tbl2020POS[[#This Row],[PRIMPOS]]="OF",1,0))</f>
        <v>#REF!</v>
      </c>
      <c r="AL819" s="279" t="e">
        <f>IF(tbl2020POS[[#This Row],[DH]]&gt;=GAMES_TO_QUALIFY,1,IF(tbl2020POS[[#This Row],[PRIMPOS]]="DH",1,0))</f>
        <v>#REF!</v>
      </c>
      <c r="AM819" s="279" t="e" cm="1">
        <f t="array" aca="1" ref="AM8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9" s="280" t="str">
        <f>IFERROR(LEFT(tbl2020POS[[#This Row],[POSROUGH]],LEN(tbl2020POS[[#This Row],[POSROUGH]])-1),"")</f>
        <v/>
      </c>
      <c r="AP81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0" spans="1:42" x14ac:dyDescent="0.3">
      <c r="A820" s="277">
        <v>817</v>
      </c>
      <c r="B820" t="s">
        <v>21379</v>
      </c>
      <c r="C820" s="277">
        <v>29</v>
      </c>
      <c r="D820" s="278" t="s">
        <v>1416</v>
      </c>
      <c r="E820" s="277">
        <v>8</v>
      </c>
      <c r="F820" s="277">
        <v>25</v>
      </c>
      <c r="G820" s="277">
        <v>19</v>
      </c>
      <c r="H820" s="277">
        <v>25</v>
      </c>
      <c r="I820" s="277">
        <v>24</v>
      </c>
      <c r="J820" s="277">
        <v>1</v>
      </c>
      <c r="K820" s="277">
        <v>23</v>
      </c>
      <c r="L820" s="277">
        <v>0</v>
      </c>
      <c r="M820" s="277">
        <v>0</v>
      </c>
      <c r="N820" s="277">
        <v>0</v>
      </c>
      <c r="O820" s="277">
        <v>0</v>
      </c>
      <c r="P820" s="277">
        <v>0</v>
      </c>
      <c r="Q820" s="277">
        <v>0</v>
      </c>
      <c r="R820" s="277">
        <v>0</v>
      </c>
      <c r="S820" s="277">
        <v>0</v>
      </c>
      <c r="T820" s="277">
        <v>0</v>
      </c>
      <c r="U820" s="277">
        <v>1</v>
      </c>
      <c r="V820" s="277">
        <v>0</v>
      </c>
      <c r="W820" s="279" t="e">
        <f t="shared" si="12"/>
        <v>#REF!</v>
      </c>
      <c r="X820" s="279" t="s">
        <v>9574</v>
      </c>
      <c r="Y8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0" s="279">
        <f>IF(MAX(tbl2020POS[[#This Row],[P]:[PR]])=tbl2020POS[[#This Row],[P]],1,0)</f>
        <v>0</v>
      </c>
      <c r="AA820" s="279">
        <f>IF(tbl2020POS[[#This Row],[QUALP]]=1,IF(tbl2020POS[[#This Row],[GS]]&gt;=GS_TO_QUALIFY,1,0),0)</f>
        <v>0</v>
      </c>
      <c r="AB820" s="279">
        <f>IF(tbl2020POS[[#This Row],[QUALP]]=1,IF(tbl2020POS[[#This Row],[G]]-tbl2020POS[[#This Row],[GS]]&gt;=RP_APP_TO_QUALIFY,1,0),0)</f>
        <v>0</v>
      </c>
      <c r="AC820" s="279" t="e">
        <f>IF(tbl2020POS[[#This Row],[C]]&gt;=GAMES_TO_QUALIFY,1,IF(tbl2020POS[[#This Row],[PRIMPOS]]="C",1,0))</f>
        <v>#REF!</v>
      </c>
      <c r="AD820" s="279" t="e">
        <f>IF(tbl2020POS[[#This Row],[1B]]&gt;=GAMES_TO_QUALIFY,1,IF(tbl2020POS[[#This Row],[PRIMPOS]]="1B",1,0))</f>
        <v>#REF!</v>
      </c>
      <c r="AE820" s="279" t="e">
        <f>IF(tbl2020POS[[#This Row],[2B]]&gt;=GAMES_TO_QUALIFY,1,IF(tbl2020POS[[#This Row],[PRIMPOS]]="2B",1,0))</f>
        <v>#REF!</v>
      </c>
      <c r="AF820" s="279" t="e">
        <f>IF(tbl2020POS[[#This Row],[3B]]&gt;=GAMES_TO_QUALIFY,1,IF(tbl2020POS[[#This Row],[PRIMPOS]]="3B",1,0))</f>
        <v>#REF!</v>
      </c>
      <c r="AG820" s="279" t="e">
        <f>IF(tbl2020POS[[#This Row],[SS]]&gt;=GAMES_TO_QUALIFY,1,IF(tbl2020POS[[#This Row],[PRIMPOS]]="SS",1,0))</f>
        <v>#REF!</v>
      </c>
      <c r="AH820" s="279" t="e">
        <f>IF(tbl2020POS[[#This Row],[LF]]&gt;=GAMES_TO_QUALIFY,1,0)</f>
        <v>#REF!</v>
      </c>
      <c r="AI820" s="279" t="e">
        <f>IF(tbl2020POS[[#This Row],[CF]]&gt;=GAMES_TO_QUALIFY,1,0)</f>
        <v>#REF!</v>
      </c>
      <c r="AJ820" s="279" t="e">
        <f>IF(tbl2020POS[[#This Row],[RF]]&gt;=GAMES_TO_QUALIFY,1,0)</f>
        <v>#REF!</v>
      </c>
      <c r="AK820" s="279" t="e">
        <f>IF(tbl2020POS[[#This Row],[OF]]&gt;=GAMES_TO_QUALIFY,1,IF(tbl2020POS[[#This Row],[PRIMPOS]]="OF",1,0))</f>
        <v>#REF!</v>
      </c>
      <c r="AL820" s="279" t="e">
        <f>IF(tbl2020POS[[#This Row],[DH]]&gt;=GAMES_TO_QUALIFY,1,IF(tbl2020POS[[#This Row],[PRIMPOS]]="DH",1,0))</f>
        <v>#REF!</v>
      </c>
      <c r="AM820" s="279" t="e" cm="1">
        <f t="array" aca="1" ref="AM8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0" s="280" t="str">
        <f>IFERROR(LEFT(tbl2020POS[[#This Row],[POSROUGH]],LEN(tbl2020POS[[#This Row],[POSROUGH]])-1),"")</f>
        <v/>
      </c>
      <c r="AP82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1" spans="1:42" x14ac:dyDescent="0.3">
      <c r="A821" s="277">
        <v>818</v>
      </c>
      <c r="B821" t="s">
        <v>21380</v>
      </c>
      <c r="C821" s="277">
        <v>25</v>
      </c>
      <c r="D821" s="278" t="s">
        <v>1426</v>
      </c>
      <c r="E821" s="277" t="s">
        <v>20557</v>
      </c>
      <c r="F821" s="277">
        <v>4</v>
      </c>
      <c r="G821" s="277">
        <v>0</v>
      </c>
      <c r="H821" s="277">
        <v>0</v>
      </c>
      <c r="I821" s="277">
        <v>4</v>
      </c>
      <c r="J821" s="277">
        <v>4</v>
      </c>
      <c r="K821" s="277">
        <v>0</v>
      </c>
      <c r="L821" s="277">
        <v>0</v>
      </c>
      <c r="M821" s="277">
        <v>0</v>
      </c>
      <c r="N821" s="277">
        <v>0</v>
      </c>
      <c r="O821" s="277">
        <v>0</v>
      </c>
      <c r="P821" s="277">
        <v>0</v>
      </c>
      <c r="Q821" s="277">
        <v>0</v>
      </c>
      <c r="R821" s="277">
        <v>0</v>
      </c>
      <c r="S821" s="277">
        <v>0</v>
      </c>
      <c r="T821" s="277">
        <v>0</v>
      </c>
      <c r="U821" s="277">
        <v>0</v>
      </c>
      <c r="V821" s="277">
        <v>0</v>
      </c>
      <c r="W821" s="279" t="e">
        <f t="shared" si="12"/>
        <v>#REF!</v>
      </c>
      <c r="X821" s="279" t="s">
        <v>21988</v>
      </c>
      <c r="Y8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1" s="279">
        <f>IF(MAX(tbl2020POS[[#This Row],[P]:[PR]])=tbl2020POS[[#This Row],[P]],1,0)</f>
        <v>1</v>
      </c>
      <c r="AA821" s="279">
        <f>IF(tbl2020POS[[#This Row],[QUALP]]=1,IF(tbl2020POS[[#This Row],[GS]]&gt;=GS_TO_QUALIFY,1,0),0)</f>
        <v>0</v>
      </c>
      <c r="AB821" s="279">
        <f>IF(tbl2020POS[[#This Row],[QUALP]]=1,IF(tbl2020POS[[#This Row],[G]]-tbl2020POS[[#This Row],[GS]]&gt;=RP_APP_TO_QUALIFY,1,0),0)</f>
        <v>0</v>
      </c>
      <c r="AC821" s="279" t="e">
        <f>IF(tbl2020POS[[#This Row],[C]]&gt;=GAMES_TO_QUALIFY,1,IF(tbl2020POS[[#This Row],[PRIMPOS]]="C",1,0))</f>
        <v>#REF!</v>
      </c>
      <c r="AD821" s="279" t="e">
        <f>IF(tbl2020POS[[#This Row],[1B]]&gt;=GAMES_TO_QUALIFY,1,IF(tbl2020POS[[#This Row],[PRIMPOS]]="1B",1,0))</f>
        <v>#REF!</v>
      </c>
      <c r="AE821" s="279" t="e">
        <f>IF(tbl2020POS[[#This Row],[2B]]&gt;=GAMES_TO_QUALIFY,1,IF(tbl2020POS[[#This Row],[PRIMPOS]]="2B",1,0))</f>
        <v>#REF!</v>
      </c>
      <c r="AF821" s="279" t="e">
        <f>IF(tbl2020POS[[#This Row],[3B]]&gt;=GAMES_TO_QUALIFY,1,IF(tbl2020POS[[#This Row],[PRIMPOS]]="3B",1,0))</f>
        <v>#REF!</v>
      </c>
      <c r="AG821" s="279" t="e">
        <f>IF(tbl2020POS[[#This Row],[SS]]&gt;=GAMES_TO_QUALIFY,1,IF(tbl2020POS[[#This Row],[PRIMPOS]]="SS",1,0))</f>
        <v>#REF!</v>
      </c>
      <c r="AH821" s="279" t="e">
        <f>IF(tbl2020POS[[#This Row],[LF]]&gt;=GAMES_TO_QUALIFY,1,0)</f>
        <v>#REF!</v>
      </c>
      <c r="AI821" s="279" t="e">
        <f>IF(tbl2020POS[[#This Row],[CF]]&gt;=GAMES_TO_QUALIFY,1,0)</f>
        <v>#REF!</v>
      </c>
      <c r="AJ821" s="279" t="e">
        <f>IF(tbl2020POS[[#This Row],[RF]]&gt;=GAMES_TO_QUALIFY,1,0)</f>
        <v>#REF!</v>
      </c>
      <c r="AK821" s="279" t="e">
        <f>IF(tbl2020POS[[#This Row],[OF]]&gt;=GAMES_TO_QUALIFY,1,IF(tbl2020POS[[#This Row],[PRIMPOS]]="OF",1,0))</f>
        <v>#REF!</v>
      </c>
      <c r="AL821" s="279" t="e">
        <f>IF(tbl2020POS[[#This Row],[DH]]&gt;=GAMES_TO_QUALIFY,1,IF(tbl2020POS[[#This Row],[PRIMPOS]]="DH",1,0))</f>
        <v>#REF!</v>
      </c>
      <c r="AM821" s="279" t="str" cm="1">
        <f t="array" aca="1" ref="AM8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1" s="280" t="str">
        <f>IFERROR(LEFT(tbl2020POS[[#This Row],[POSROUGH]],LEN(tbl2020POS[[#This Row],[POSROUGH]])-1),"")</f>
        <v/>
      </c>
      <c r="AP82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22" spans="1:42" x14ac:dyDescent="0.3">
      <c r="A822" s="277">
        <v>819</v>
      </c>
      <c r="B822" t="s">
        <v>21381</v>
      </c>
      <c r="C822" s="277">
        <v>25</v>
      </c>
      <c r="D822" s="278" t="s">
        <v>1386</v>
      </c>
      <c r="E822" s="277">
        <v>2</v>
      </c>
      <c r="F822" s="277">
        <v>43</v>
      </c>
      <c r="G822" s="277">
        <v>39</v>
      </c>
      <c r="H822" s="277">
        <v>43</v>
      </c>
      <c r="I822" s="277">
        <v>43</v>
      </c>
      <c r="J822" s="277">
        <v>0</v>
      </c>
      <c r="K822" s="277">
        <v>43</v>
      </c>
      <c r="L822" s="277">
        <v>0</v>
      </c>
      <c r="M822" s="277">
        <v>0</v>
      </c>
      <c r="N822" s="277">
        <v>0</v>
      </c>
      <c r="O822" s="277">
        <v>0</v>
      </c>
      <c r="P822" s="277">
        <v>0</v>
      </c>
      <c r="Q822" s="277">
        <v>0</v>
      </c>
      <c r="R822" s="277">
        <v>0</v>
      </c>
      <c r="S822" s="277">
        <v>0</v>
      </c>
      <c r="T822" s="277">
        <v>0</v>
      </c>
      <c r="U822" s="277">
        <v>1</v>
      </c>
      <c r="V822" s="277">
        <v>0</v>
      </c>
      <c r="W822" s="279" t="e">
        <f t="shared" si="12"/>
        <v>#REF!</v>
      </c>
      <c r="X822" s="279" t="s">
        <v>16461</v>
      </c>
      <c r="Y8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2" s="279">
        <f>IF(MAX(tbl2020POS[[#This Row],[P]:[PR]])=tbl2020POS[[#This Row],[P]],1,0)</f>
        <v>0</v>
      </c>
      <c r="AA822" s="279">
        <f>IF(tbl2020POS[[#This Row],[QUALP]]=1,IF(tbl2020POS[[#This Row],[GS]]&gt;=GS_TO_QUALIFY,1,0),0)</f>
        <v>0</v>
      </c>
      <c r="AB822" s="279">
        <f>IF(tbl2020POS[[#This Row],[QUALP]]=1,IF(tbl2020POS[[#This Row],[G]]-tbl2020POS[[#This Row],[GS]]&gt;=RP_APP_TO_QUALIFY,1,0),0)</f>
        <v>0</v>
      </c>
      <c r="AC822" s="279" t="e">
        <f>IF(tbl2020POS[[#This Row],[C]]&gt;=GAMES_TO_QUALIFY,1,IF(tbl2020POS[[#This Row],[PRIMPOS]]="C",1,0))</f>
        <v>#REF!</v>
      </c>
      <c r="AD822" s="279" t="e">
        <f>IF(tbl2020POS[[#This Row],[1B]]&gt;=GAMES_TO_QUALIFY,1,IF(tbl2020POS[[#This Row],[PRIMPOS]]="1B",1,0))</f>
        <v>#REF!</v>
      </c>
      <c r="AE822" s="279" t="e">
        <f>IF(tbl2020POS[[#This Row],[2B]]&gt;=GAMES_TO_QUALIFY,1,IF(tbl2020POS[[#This Row],[PRIMPOS]]="2B",1,0))</f>
        <v>#REF!</v>
      </c>
      <c r="AF822" s="279" t="e">
        <f>IF(tbl2020POS[[#This Row],[3B]]&gt;=GAMES_TO_QUALIFY,1,IF(tbl2020POS[[#This Row],[PRIMPOS]]="3B",1,0))</f>
        <v>#REF!</v>
      </c>
      <c r="AG822" s="279" t="e">
        <f>IF(tbl2020POS[[#This Row],[SS]]&gt;=GAMES_TO_QUALIFY,1,IF(tbl2020POS[[#This Row],[PRIMPOS]]="SS",1,0))</f>
        <v>#REF!</v>
      </c>
      <c r="AH822" s="279" t="e">
        <f>IF(tbl2020POS[[#This Row],[LF]]&gt;=GAMES_TO_QUALIFY,1,0)</f>
        <v>#REF!</v>
      </c>
      <c r="AI822" s="279" t="e">
        <f>IF(tbl2020POS[[#This Row],[CF]]&gt;=GAMES_TO_QUALIFY,1,0)</f>
        <v>#REF!</v>
      </c>
      <c r="AJ822" s="279" t="e">
        <f>IF(tbl2020POS[[#This Row],[RF]]&gt;=GAMES_TO_QUALIFY,1,0)</f>
        <v>#REF!</v>
      </c>
      <c r="AK822" s="279" t="e">
        <f>IF(tbl2020POS[[#This Row],[OF]]&gt;=GAMES_TO_QUALIFY,1,IF(tbl2020POS[[#This Row],[PRIMPOS]]="OF",1,0))</f>
        <v>#REF!</v>
      </c>
      <c r="AL822" s="279" t="e">
        <f>IF(tbl2020POS[[#This Row],[DH]]&gt;=GAMES_TO_QUALIFY,1,IF(tbl2020POS[[#This Row],[PRIMPOS]]="DH",1,0))</f>
        <v>#REF!</v>
      </c>
      <c r="AM822" s="279" t="e" cm="1">
        <f t="array" aca="1" ref="AM8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2" s="280" t="str">
        <f>IFERROR(LEFT(tbl2020POS[[#This Row],[POSROUGH]],LEN(tbl2020POS[[#This Row],[POSROUGH]])-1),"")</f>
        <v/>
      </c>
      <c r="AP82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3" spans="1:42" x14ac:dyDescent="0.3">
      <c r="A823" s="277">
        <v>820</v>
      </c>
      <c r="B823" t="s">
        <v>21382</v>
      </c>
      <c r="C823" s="277">
        <v>27</v>
      </c>
      <c r="D823" s="278" t="s">
        <v>1416</v>
      </c>
      <c r="E823" s="277">
        <v>5</v>
      </c>
      <c r="F823" s="277">
        <v>8</v>
      </c>
      <c r="G823" s="277">
        <v>8</v>
      </c>
      <c r="H823" s="277">
        <v>0</v>
      </c>
      <c r="I823" s="277">
        <v>8</v>
      </c>
      <c r="J823" s="277">
        <v>8</v>
      </c>
      <c r="K823" s="277">
        <v>0</v>
      </c>
      <c r="L823" s="277">
        <v>0</v>
      </c>
      <c r="M823" s="277">
        <v>0</v>
      </c>
      <c r="N823" s="277">
        <v>0</v>
      </c>
      <c r="O823" s="277">
        <v>0</v>
      </c>
      <c r="P823" s="277">
        <v>0</v>
      </c>
      <c r="Q823" s="277">
        <v>0</v>
      </c>
      <c r="R823" s="277">
        <v>0</v>
      </c>
      <c r="S823" s="277">
        <v>0</v>
      </c>
      <c r="T823" s="277">
        <v>0</v>
      </c>
      <c r="U823" s="277">
        <v>0</v>
      </c>
      <c r="V823" s="277">
        <v>0</v>
      </c>
      <c r="W823" s="279" t="e">
        <f t="shared" si="12"/>
        <v>#REF!</v>
      </c>
      <c r="X823" s="279" t="s">
        <v>12273</v>
      </c>
      <c r="Y8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3" s="279">
        <f>IF(MAX(tbl2020POS[[#This Row],[P]:[PR]])=tbl2020POS[[#This Row],[P]],1,0)</f>
        <v>1</v>
      </c>
      <c r="AA823" s="279">
        <f>IF(tbl2020POS[[#This Row],[QUALP]]=1,IF(tbl2020POS[[#This Row],[GS]]&gt;=GS_TO_QUALIFY,1,0),0)</f>
        <v>0</v>
      </c>
      <c r="AB823" s="279">
        <f>IF(tbl2020POS[[#This Row],[QUALP]]=1,IF(tbl2020POS[[#This Row],[G]]-tbl2020POS[[#This Row],[GS]]&gt;=RP_APP_TO_QUALIFY,1,0),0)</f>
        <v>0</v>
      </c>
      <c r="AC823" s="279" t="e">
        <f>IF(tbl2020POS[[#This Row],[C]]&gt;=GAMES_TO_QUALIFY,1,IF(tbl2020POS[[#This Row],[PRIMPOS]]="C",1,0))</f>
        <v>#REF!</v>
      </c>
      <c r="AD823" s="279" t="e">
        <f>IF(tbl2020POS[[#This Row],[1B]]&gt;=GAMES_TO_QUALIFY,1,IF(tbl2020POS[[#This Row],[PRIMPOS]]="1B",1,0))</f>
        <v>#REF!</v>
      </c>
      <c r="AE823" s="279" t="e">
        <f>IF(tbl2020POS[[#This Row],[2B]]&gt;=GAMES_TO_QUALIFY,1,IF(tbl2020POS[[#This Row],[PRIMPOS]]="2B",1,0))</f>
        <v>#REF!</v>
      </c>
      <c r="AF823" s="279" t="e">
        <f>IF(tbl2020POS[[#This Row],[3B]]&gt;=GAMES_TO_QUALIFY,1,IF(tbl2020POS[[#This Row],[PRIMPOS]]="3B",1,0))</f>
        <v>#REF!</v>
      </c>
      <c r="AG823" s="279" t="e">
        <f>IF(tbl2020POS[[#This Row],[SS]]&gt;=GAMES_TO_QUALIFY,1,IF(tbl2020POS[[#This Row],[PRIMPOS]]="SS",1,0))</f>
        <v>#REF!</v>
      </c>
      <c r="AH823" s="279" t="e">
        <f>IF(tbl2020POS[[#This Row],[LF]]&gt;=GAMES_TO_QUALIFY,1,0)</f>
        <v>#REF!</v>
      </c>
      <c r="AI823" s="279" t="e">
        <f>IF(tbl2020POS[[#This Row],[CF]]&gt;=GAMES_TO_QUALIFY,1,0)</f>
        <v>#REF!</v>
      </c>
      <c r="AJ823" s="279" t="e">
        <f>IF(tbl2020POS[[#This Row],[RF]]&gt;=GAMES_TO_QUALIFY,1,0)</f>
        <v>#REF!</v>
      </c>
      <c r="AK823" s="279" t="e">
        <f>IF(tbl2020POS[[#This Row],[OF]]&gt;=GAMES_TO_QUALIFY,1,IF(tbl2020POS[[#This Row],[PRIMPOS]]="OF",1,0))</f>
        <v>#REF!</v>
      </c>
      <c r="AL823" s="279" t="e">
        <f>IF(tbl2020POS[[#This Row],[DH]]&gt;=GAMES_TO_QUALIFY,1,IF(tbl2020POS[[#This Row],[PRIMPOS]]="DH",1,0))</f>
        <v>#REF!</v>
      </c>
      <c r="AM823" s="279" t="str" cm="1">
        <f t="array" aca="1" ref="AM8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3" s="280" t="str">
        <f>IFERROR(LEFT(tbl2020POS[[#This Row],[POSROUGH]],LEN(tbl2020POS[[#This Row],[POSROUGH]])-1),"")</f>
        <v/>
      </c>
      <c r="AP82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24" spans="1:42" x14ac:dyDescent="0.3">
      <c r="A824" s="277">
        <v>821</v>
      </c>
      <c r="B824" t="s">
        <v>21383</v>
      </c>
      <c r="C824" s="277">
        <v>29</v>
      </c>
      <c r="D824" s="278" t="s">
        <v>20565</v>
      </c>
      <c r="E824" s="277">
        <v>8</v>
      </c>
      <c r="F824" s="277">
        <v>55</v>
      </c>
      <c r="G824" s="277">
        <v>55</v>
      </c>
      <c r="H824" s="277">
        <v>55</v>
      </c>
      <c r="I824" s="277">
        <v>53</v>
      </c>
      <c r="J824" s="277">
        <v>0</v>
      </c>
      <c r="K824" s="277">
        <v>0</v>
      </c>
      <c r="L824" s="277">
        <v>2</v>
      </c>
      <c r="M824" s="277">
        <v>0</v>
      </c>
      <c r="N824" s="277">
        <v>0</v>
      </c>
      <c r="O824" s="277">
        <v>0</v>
      </c>
      <c r="P824" s="277">
        <v>0</v>
      </c>
      <c r="Q824" s="277">
        <v>0</v>
      </c>
      <c r="R824" s="277">
        <v>52</v>
      </c>
      <c r="S824" s="277">
        <v>52</v>
      </c>
      <c r="T824" s="277">
        <v>2</v>
      </c>
      <c r="U824" s="277">
        <v>0</v>
      </c>
      <c r="V824" s="277">
        <v>0</v>
      </c>
      <c r="W824" s="279" t="e">
        <f t="shared" si="12"/>
        <v>#REF!</v>
      </c>
      <c r="X824" s="279" t="s">
        <v>2705</v>
      </c>
      <c r="Y8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24" s="279">
        <f>IF(MAX(tbl2020POS[[#This Row],[P]:[PR]])=tbl2020POS[[#This Row],[P]],1,0)</f>
        <v>0</v>
      </c>
      <c r="AA824" s="279">
        <f>IF(tbl2020POS[[#This Row],[QUALP]]=1,IF(tbl2020POS[[#This Row],[GS]]&gt;=GS_TO_QUALIFY,1,0),0)</f>
        <v>0</v>
      </c>
      <c r="AB824" s="279">
        <f>IF(tbl2020POS[[#This Row],[QUALP]]=1,IF(tbl2020POS[[#This Row],[G]]-tbl2020POS[[#This Row],[GS]]&gt;=RP_APP_TO_QUALIFY,1,0),0)</f>
        <v>0</v>
      </c>
      <c r="AC824" s="279" t="e">
        <f>IF(tbl2020POS[[#This Row],[C]]&gt;=GAMES_TO_QUALIFY,1,IF(tbl2020POS[[#This Row],[PRIMPOS]]="C",1,0))</f>
        <v>#REF!</v>
      </c>
      <c r="AD824" s="279" t="e">
        <f>IF(tbl2020POS[[#This Row],[1B]]&gt;=GAMES_TO_QUALIFY,1,IF(tbl2020POS[[#This Row],[PRIMPOS]]="1B",1,0))</f>
        <v>#REF!</v>
      </c>
      <c r="AE824" s="279" t="e">
        <f>IF(tbl2020POS[[#This Row],[2B]]&gt;=GAMES_TO_QUALIFY,1,IF(tbl2020POS[[#This Row],[PRIMPOS]]="2B",1,0))</f>
        <v>#REF!</v>
      </c>
      <c r="AF824" s="279" t="e">
        <f>IF(tbl2020POS[[#This Row],[3B]]&gt;=GAMES_TO_QUALIFY,1,IF(tbl2020POS[[#This Row],[PRIMPOS]]="3B",1,0))</f>
        <v>#REF!</v>
      </c>
      <c r="AG824" s="279" t="e">
        <f>IF(tbl2020POS[[#This Row],[SS]]&gt;=GAMES_TO_QUALIFY,1,IF(tbl2020POS[[#This Row],[PRIMPOS]]="SS",1,0))</f>
        <v>#REF!</v>
      </c>
      <c r="AH824" s="279" t="e">
        <f>IF(tbl2020POS[[#This Row],[LF]]&gt;=GAMES_TO_QUALIFY,1,0)</f>
        <v>#REF!</v>
      </c>
      <c r="AI824" s="279" t="e">
        <f>IF(tbl2020POS[[#This Row],[CF]]&gt;=GAMES_TO_QUALIFY,1,0)</f>
        <v>#REF!</v>
      </c>
      <c r="AJ824" s="279" t="e">
        <f>IF(tbl2020POS[[#This Row],[RF]]&gt;=GAMES_TO_QUALIFY,1,0)</f>
        <v>#REF!</v>
      </c>
      <c r="AK824" s="279" t="e">
        <f>IF(tbl2020POS[[#This Row],[OF]]&gt;=GAMES_TO_QUALIFY,1,IF(tbl2020POS[[#This Row],[PRIMPOS]]="OF",1,0))</f>
        <v>#REF!</v>
      </c>
      <c r="AL824" s="279" t="e">
        <f>IF(tbl2020POS[[#This Row],[DH]]&gt;=GAMES_TO_QUALIFY,1,IF(tbl2020POS[[#This Row],[PRIMPOS]]="DH",1,0))</f>
        <v>#REF!</v>
      </c>
      <c r="AM824" s="279" t="e" cm="1">
        <f t="array" aca="1" ref="AM8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4" s="280" t="str">
        <f>IFERROR(LEFT(tbl2020POS[[#This Row],[POSROUGH]],LEN(tbl2020POS[[#This Row],[POSROUGH]])-1),"")</f>
        <v/>
      </c>
      <c r="AP82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5" spans="1:42" x14ac:dyDescent="0.3">
      <c r="A825" s="277">
        <v>822</v>
      </c>
      <c r="B825" t="s">
        <v>21384</v>
      </c>
      <c r="C825" s="277">
        <v>29</v>
      </c>
      <c r="D825" s="278" t="s">
        <v>1402</v>
      </c>
      <c r="E825" s="277">
        <v>5</v>
      </c>
      <c r="F825" s="277">
        <v>40</v>
      </c>
      <c r="G825" s="277">
        <v>32</v>
      </c>
      <c r="H825" s="277">
        <v>40</v>
      </c>
      <c r="I825" s="277">
        <v>39</v>
      </c>
      <c r="J825" s="277">
        <v>0</v>
      </c>
      <c r="K825" s="277">
        <v>0</v>
      </c>
      <c r="L825" s="277">
        <v>0</v>
      </c>
      <c r="M825" s="277">
        <v>0</v>
      </c>
      <c r="N825" s="277">
        <v>0</v>
      </c>
      <c r="O825" s="277">
        <v>0</v>
      </c>
      <c r="P825" s="277">
        <v>0</v>
      </c>
      <c r="Q825" s="277">
        <v>0</v>
      </c>
      <c r="R825" s="277">
        <v>39</v>
      </c>
      <c r="S825" s="277">
        <v>39</v>
      </c>
      <c r="T825" s="277">
        <v>0</v>
      </c>
      <c r="U825" s="277">
        <v>7</v>
      </c>
      <c r="V825" s="277">
        <v>0</v>
      </c>
      <c r="W825" s="279" t="e">
        <f t="shared" si="12"/>
        <v>#REF!</v>
      </c>
      <c r="X825" s="279" t="s">
        <v>12314</v>
      </c>
      <c r="Y8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25" s="279">
        <f>IF(MAX(tbl2020POS[[#This Row],[P]:[PR]])=tbl2020POS[[#This Row],[P]],1,0)</f>
        <v>0</v>
      </c>
      <c r="AA825" s="279">
        <f>IF(tbl2020POS[[#This Row],[QUALP]]=1,IF(tbl2020POS[[#This Row],[GS]]&gt;=GS_TO_QUALIFY,1,0),0)</f>
        <v>0</v>
      </c>
      <c r="AB825" s="279">
        <f>IF(tbl2020POS[[#This Row],[QUALP]]=1,IF(tbl2020POS[[#This Row],[G]]-tbl2020POS[[#This Row],[GS]]&gt;=RP_APP_TO_QUALIFY,1,0),0)</f>
        <v>0</v>
      </c>
      <c r="AC825" s="279" t="e">
        <f>IF(tbl2020POS[[#This Row],[C]]&gt;=GAMES_TO_QUALIFY,1,IF(tbl2020POS[[#This Row],[PRIMPOS]]="C",1,0))</f>
        <v>#REF!</v>
      </c>
      <c r="AD825" s="279" t="e">
        <f>IF(tbl2020POS[[#This Row],[1B]]&gt;=GAMES_TO_QUALIFY,1,IF(tbl2020POS[[#This Row],[PRIMPOS]]="1B",1,0))</f>
        <v>#REF!</v>
      </c>
      <c r="AE825" s="279" t="e">
        <f>IF(tbl2020POS[[#This Row],[2B]]&gt;=GAMES_TO_QUALIFY,1,IF(tbl2020POS[[#This Row],[PRIMPOS]]="2B",1,0))</f>
        <v>#REF!</v>
      </c>
      <c r="AF825" s="279" t="e">
        <f>IF(tbl2020POS[[#This Row],[3B]]&gt;=GAMES_TO_QUALIFY,1,IF(tbl2020POS[[#This Row],[PRIMPOS]]="3B",1,0))</f>
        <v>#REF!</v>
      </c>
      <c r="AG825" s="279" t="e">
        <f>IF(tbl2020POS[[#This Row],[SS]]&gt;=GAMES_TO_QUALIFY,1,IF(tbl2020POS[[#This Row],[PRIMPOS]]="SS",1,0))</f>
        <v>#REF!</v>
      </c>
      <c r="AH825" s="279" t="e">
        <f>IF(tbl2020POS[[#This Row],[LF]]&gt;=GAMES_TO_QUALIFY,1,0)</f>
        <v>#REF!</v>
      </c>
      <c r="AI825" s="279" t="e">
        <f>IF(tbl2020POS[[#This Row],[CF]]&gt;=GAMES_TO_QUALIFY,1,0)</f>
        <v>#REF!</v>
      </c>
      <c r="AJ825" s="279" t="e">
        <f>IF(tbl2020POS[[#This Row],[RF]]&gt;=GAMES_TO_QUALIFY,1,0)</f>
        <v>#REF!</v>
      </c>
      <c r="AK825" s="279" t="e">
        <f>IF(tbl2020POS[[#This Row],[OF]]&gt;=GAMES_TO_QUALIFY,1,IF(tbl2020POS[[#This Row],[PRIMPOS]]="OF",1,0))</f>
        <v>#REF!</v>
      </c>
      <c r="AL825" s="279" t="e">
        <f>IF(tbl2020POS[[#This Row],[DH]]&gt;=GAMES_TO_QUALIFY,1,IF(tbl2020POS[[#This Row],[PRIMPOS]]="DH",1,0))</f>
        <v>#REF!</v>
      </c>
      <c r="AM825" s="279" t="e" cm="1">
        <f t="array" aca="1" ref="AM8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5" s="280" t="str">
        <f>IFERROR(LEFT(tbl2020POS[[#This Row],[POSROUGH]],LEN(tbl2020POS[[#This Row],[POSROUGH]])-1),"")</f>
        <v/>
      </c>
      <c r="AP82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6" spans="1:42" x14ac:dyDescent="0.3">
      <c r="A826" s="277">
        <v>823</v>
      </c>
      <c r="B826" t="s">
        <v>21385</v>
      </c>
      <c r="C826" s="277">
        <v>28</v>
      </c>
      <c r="D826" s="278" t="s">
        <v>1437</v>
      </c>
      <c r="E826" s="277">
        <v>5</v>
      </c>
      <c r="F826" s="277">
        <v>40</v>
      </c>
      <c r="G826" s="277">
        <v>32</v>
      </c>
      <c r="H826" s="277">
        <v>40</v>
      </c>
      <c r="I826" s="277">
        <v>39</v>
      </c>
      <c r="J826" s="277">
        <v>0</v>
      </c>
      <c r="K826" s="277">
        <v>39</v>
      </c>
      <c r="L826" s="277">
        <v>0</v>
      </c>
      <c r="M826" s="277">
        <v>0</v>
      </c>
      <c r="N826" s="277">
        <v>0</v>
      </c>
      <c r="O826" s="277">
        <v>0</v>
      </c>
      <c r="P826" s="277">
        <v>0</v>
      </c>
      <c r="Q826" s="277">
        <v>0</v>
      </c>
      <c r="R826" s="277">
        <v>0</v>
      </c>
      <c r="S826" s="277">
        <v>0</v>
      </c>
      <c r="T826" s="277">
        <v>0</v>
      </c>
      <c r="U826" s="277">
        <v>5</v>
      </c>
      <c r="V826" s="277">
        <v>1</v>
      </c>
      <c r="W826" s="279" t="e">
        <f t="shared" si="12"/>
        <v>#REF!</v>
      </c>
      <c r="X826" s="279" t="s">
        <v>12621</v>
      </c>
      <c r="Y8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6" s="279">
        <f>IF(MAX(tbl2020POS[[#This Row],[P]:[PR]])=tbl2020POS[[#This Row],[P]],1,0)</f>
        <v>0</v>
      </c>
      <c r="AA826" s="279">
        <f>IF(tbl2020POS[[#This Row],[QUALP]]=1,IF(tbl2020POS[[#This Row],[GS]]&gt;=GS_TO_QUALIFY,1,0),0)</f>
        <v>0</v>
      </c>
      <c r="AB826" s="279">
        <f>IF(tbl2020POS[[#This Row],[QUALP]]=1,IF(tbl2020POS[[#This Row],[G]]-tbl2020POS[[#This Row],[GS]]&gt;=RP_APP_TO_QUALIFY,1,0),0)</f>
        <v>0</v>
      </c>
      <c r="AC826" s="279" t="e">
        <f>IF(tbl2020POS[[#This Row],[C]]&gt;=GAMES_TO_QUALIFY,1,IF(tbl2020POS[[#This Row],[PRIMPOS]]="C",1,0))</f>
        <v>#REF!</v>
      </c>
      <c r="AD826" s="279" t="e">
        <f>IF(tbl2020POS[[#This Row],[1B]]&gt;=GAMES_TO_QUALIFY,1,IF(tbl2020POS[[#This Row],[PRIMPOS]]="1B",1,0))</f>
        <v>#REF!</v>
      </c>
      <c r="AE826" s="279" t="e">
        <f>IF(tbl2020POS[[#This Row],[2B]]&gt;=GAMES_TO_QUALIFY,1,IF(tbl2020POS[[#This Row],[PRIMPOS]]="2B",1,0))</f>
        <v>#REF!</v>
      </c>
      <c r="AF826" s="279" t="e">
        <f>IF(tbl2020POS[[#This Row],[3B]]&gt;=GAMES_TO_QUALIFY,1,IF(tbl2020POS[[#This Row],[PRIMPOS]]="3B",1,0))</f>
        <v>#REF!</v>
      </c>
      <c r="AG826" s="279" t="e">
        <f>IF(tbl2020POS[[#This Row],[SS]]&gt;=GAMES_TO_QUALIFY,1,IF(tbl2020POS[[#This Row],[PRIMPOS]]="SS",1,0))</f>
        <v>#REF!</v>
      </c>
      <c r="AH826" s="279" t="e">
        <f>IF(tbl2020POS[[#This Row],[LF]]&gt;=GAMES_TO_QUALIFY,1,0)</f>
        <v>#REF!</v>
      </c>
      <c r="AI826" s="279" t="e">
        <f>IF(tbl2020POS[[#This Row],[CF]]&gt;=GAMES_TO_QUALIFY,1,0)</f>
        <v>#REF!</v>
      </c>
      <c r="AJ826" s="279" t="e">
        <f>IF(tbl2020POS[[#This Row],[RF]]&gt;=GAMES_TO_QUALIFY,1,0)</f>
        <v>#REF!</v>
      </c>
      <c r="AK826" s="279" t="e">
        <f>IF(tbl2020POS[[#This Row],[OF]]&gt;=GAMES_TO_QUALIFY,1,IF(tbl2020POS[[#This Row],[PRIMPOS]]="OF",1,0))</f>
        <v>#REF!</v>
      </c>
      <c r="AL826" s="279" t="e">
        <f>IF(tbl2020POS[[#This Row],[DH]]&gt;=GAMES_TO_QUALIFY,1,IF(tbl2020POS[[#This Row],[PRIMPOS]]="DH",1,0))</f>
        <v>#REF!</v>
      </c>
      <c r="AM826" s="279" t="e" cm="1">
        <f t="array" aca="1" ref="AM8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6" s="280" t="str">
        <f>IFERROR(LEFT(tbl2020POS[[#This Row],[POSROUGH]],LEN(tbl2020POS[[#This Row],[POSROUGH]])-1),"")</f>
        <v/>
      </c>
      <c r="AP82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7" spans="1:42" x14ac:dyDescent="0.3">
      <c r="A827" s="277">
        <v>824</v>
      </c>
      <c r="B827" t="s">
        <v>21386</v>
      </c>
      <c r="C827" s="277">
        <v>25</v>
      </c>
      <c r="D827" s="278" t="s">
        <v>1413</v>
      </c>
      <c r="E827" s="277" t="s">
        <v>20557</v>
      </c>
      <c r="F827" s="277">
        <v>2</v>
      </c>
      <c r="G827" s="277">
        <v>2</v>
      </c>
      <c r="H827" s="277">
        <v>2</v>
      </c>
      <c r="I827" s="277">
        <v>2</v>
      </c>
      <c r="J827" s="277">
        <v>0</v>
      </c>
      <c r="K827" s="277">
        <v>2</v>
      </c>
      <c r="L827" s="277">
        <v>0</v>
      </c>
      <c r="M827" s="277">
        <v>0</v>
      </c>
      <c r="N827" s="277">
        <v>0</v>
      </c>
      <c r="O827" s="277">
        <v>0</v>
      </c>
      <c r="P827" s="277">
        <v>0</v>
      </c>
      <c r="Q827" s="277">
        <v>0</v>
      </c>
      <c r="R827" s="277">
        <v>0</v>
      </c>
      <c r="S827" s="277">
        <v>0</v>
      </c>
      <c r="T827" s="277">
        <v>0</v>
      </c>
      <c r="U827" s="277">
        <v>0</v>
      </c>
      <c r="V827" s="277">
        <v>0</v>
      </c>
      <c r="W827" s="279" t="e">
        <f t="shared" si="12"/>
        <v>#REF!</v>
      </c>
      <c r="X827" s="279" t="s">
        <v>21989</v>
      </c>
      <c r="Y8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7" s="279">
        <f>IF(MAX(tbl2020POS[[#This Row],[P]:[PR]])=tbl2020POS[[#This Row],[P]],1,0)</f>
        <v>0</v>
      </c>
      <c r="AA827" s="279">
        <f>IF(tbl2020POS[[#This Row],[QUALP]]=1,IF(tbl2020POS[[#This Row],[GS]]&gt;=GS_TO_QUALIFY,1,0),0)</f>
        <v>0</v>
      </c>
      <c r="AB827" s="279">
        <f>IF(tbl2020POS[[#This Row],[QUALP]]=1,IF(tbl2020POS[[#This Row],[G]]-tbl2020POS[[#This Row],[GS]]&gt;=RP_APP_TO_QUALIFY,1,0),0)</f>
        <v>0</v>
      </c>
      <c r="AC827" s="279" t="e">
        <f>IF(tbl2020POS[[#This Row],[C]]&gt;=GAMES_TO_QUALIFY,1,IF(tbl2020POS[[#This Row],[PRIMPOS]]="C",1,0))</f>
        <v>#REF!</v>
      </c>
      <c r="AD827" s="279" t="e">
        <f>IF(tbl2020POS[[#This Row],[1B]]&gt;=GAMES_TO_QUALIFY,1,IF(tbl2020POS[[#This Row],[PRIMPOS]]="1B",1,0))</f>
        <v>#REF!</v>
      </c>
      <c r="AE827" s="279" t="e">
        <f>IF(tbl2020POS[[#This Row],[2B]]&gt;=GAMES_TO_QUALIFY,1,IF(tbl2020POS[[#This Row],[PRIMPOS]]="2B",1,0))</f>
        <v>#REF!</v>
      </c>
      <c r="AF827" s="279" t="e">
        <f>IF(tbl2020POS[[#This Row],[3B]]&gt;=GAMES_TO_QUALIFY,1,IF(tbl2020POS[[#This Row],[PRIMPOS]]="3B",1,0))</f>
        <v>#REF!</v>
      </c>
      <c r="AG827" s="279" t="e">
        <f>IF(tbl2020POS[[#This Row],[SS]]&gt;=GAMES_TO_QUALIFY,1,IF(tbl2020POS[[#This Row],[PRIMPOS]]="SS",1,0))</f>
        <v>#REF!</v>
      </c>
      <c r="AH827" s="279" t="e">
        <f>IF(tbl2020POS[[#This Row],[LF]]&gt;=GAMES_TO_QUALIFY,1,0)</f>
        <v>#REF!</v>
      </c>
      <c r="AI827" s="279" t="e">
        <f>IF(tbl2020POS[[#This Row],[CF]]&gt;=GAMES_TO_QUALIFY,1,0)</f>
        <v>#REF!</v>
      </c>
      <c r="AJ827" s="279" t="e">
        <f>IF(tbl2020POS[[#This Row],[RF]]&gt;=GAMES_TO_QUALIFY,1,0)</f>
        <v>#REF!</v>
      </c>
      <c r="AK827" s="279" t="e">
        <f>IF(tbl2020POS[[#This Row],[OF]]&gt;=GAMES_TO_QUALIFY,1,IF(tbl2020POS[[#This Row],[PRIMPOS]]="OF",1,0))</f>
        <v>#REF!</v>
      </c>
      <c r="AL827" s="279" t="e">
        <f>IF(tbl2020POS[[#This Row],[DH]]&gt;=GAMES_TO_QUALIFY,1,IF(tbl2020POS[[#This Row],[PRIMPOS]]="DH",1,0))</f>
        <v>#REF!</v>
      </c>
      <c r="AM827" s="279" t="e" cm="1">
        <f t="array" aca="1" ref="AM8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7" s="280" t="str">
        <f>IFERROR(LEFT(tbl2020POS[[#This Row],[POSROUGH]],LEN(tbl2020POS[[#This Row],[POSROUGH]])-1),"")</f>
        <v/>
      </c>
      <c r="AP82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8" spans="1:42" x14ac:dyDescent="0.3">
      <c r="A828" s="277">
        <v>825</v>
      </c>
      <c r="B828" t="s">
        <v>21387</v>
      </c>
      <c r="C828" s="277">
        <v>23</v>
      </c>
      <c r="D828" s="278" t="s">
        <v>20584</v>
      </c>
      <c r="E828" s="277">
        <v>2</v>
      </c>
      <c r="F828" s="277">
        <v>40</v>
      </c>
      <c r="G828" s="277">
        <v>26</v>
      </c>
      <c r="H828" s="277">
        <v>40</v>
      </c>
      <c r="I828" s="277">
        <v>29</v>
      </c>
      <c r="J828" s="277">
        <v>0</v>
      </c>
      <c r="K828" s="277">
        <v>0</v>
      </c>
      <c r="L828" s="277">
        <v>5</v>
      </c>
      <c r="M828" s="277">
        <v>0</v>
      </c>
      <c r="N828" s="277">
        <v>0</v>
      </c>
      <c r="O828" s="277">
        <v>0</v>
      </c>
      <c r="P828" s="277">
        <v>22</v>
      </c>
      <c r="Q828" s="277">
        <v>0</v>
      </c>
      <c r="R828" s="277">
        <v>4</v>
      </c>
      <c r="S828" s="277">
        <v>26</v>
      </c>
      <c r="T828" s="277">
        <v>8</v>
      </c>
      <c r="U828" s="277">
        <v>11</v>
      </c>
      <c r="V828" s="277">
        <v>0</v>
      </c>
      <c r="W828" s="279" t="e">
        <f t="shared" si="12"/>
        <v>#REF!</v>
      </c>
      <c r="X828" s="279" t="s">
        <v>16465</v>
      </c>
      <c r="Y8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28" s="279">
        <f>IF(MAX(tbl2020POS[[#This Row],[P]:[PR]])=tbl2020POS[[#This Row],[P]],1,0)</f>
        <v>0</v>
      </c>
      <c r="AA828" s="279">
        <f>IF(tbl2020POS[[#This Row],[QUALP]]=1,IF(tbl2020POS[[#This Row],[GS]]&gt;=GS_TO_QUALIFY,1,0),0)</f>
        <v>0</v>
      </c>
      <c r="AB828" s="279">
        <f>IF(tbl2020POS[[#This Row],[QUALP]]=1,IF(tbl2020POS[[#This Row],[G]]-tbl2020POS[[#This Row],[GS]]&gt;=RP_APP_TO_QUALIFY,1,0),0)</f>
        <v>0</v>
      </c>
      <c r="AC828" s="279" t="e">
        <f>IF(tbl2020POS[[#This Row],[C]]&gt;=GAMES_TO_QUALIFY,1,IF(tbl2020POS[[#This Row],[PRIMPOS]]="C",1,0))</f>
        <v>#REF!</v>
      </c>
      <c r="AD828" s="279" t="e">
        <f>IF(tbl2020POS[[#This Row],[1B]]&gt;=GAMES_TO_QUALIFY,1,IF(tbl2020POS[[#This Row],[PRIMPOS]]="1B",1,0))</f>
        <v>#REF!</v>
      </c>
      <c r="AE828" s="279" t="e">
        <f>IF(tbl2020POS[[#This Row],[2B]]&gt;=GAMES_TO_QUALIFY,1,IF(tbl2020POS[[#This Row],[PRIMPOS]]="2B",1,0))</f>
        <v>#REF!</v>
      </c>
      <c r="AF828" s="279" t="e">
        <f>IF(tbl2020POS[[#This Row],[3B]]&gt;=GAMES_TO_QUALIFY,1,IF(tbl2020POS[[#This Row],[PRIMPOS]]="3B",1,0))</f>
        <v>#REF!</v>
      </c>
      <c r="AG828" s="279" t="e">
        <f>IF(tbl2020POS[[#This Row],[SS]]&gt;=GAMES_TO_QUALIFY,1,IF(tbl2020POS[[#This Row],[PRIMPOS]]="SS",1,0))</f>
        <v>#REF!</v>
      </c>
      <c r="AH828" s="279" t="e">
        <f>IF(tbl2020POS[[#This Row],[LF]]&gt;=GAMES_TO_QUALIFY,1,0)</f>
        <v>#REF!</v>
      </c>
      <c r="AI828" s="279" t="e">
        <f>IF(tbl2020POS[[#This Row],[CF]]&gt;=GAMES_TO_QUALIFY,1,0)</f>
        <v>#REF!</v>
      </c>
      <c r="AJ828" s="279" t="e">
        <f>IF(tbl2020POS[[#This Row],[RF]]&gt;=GAMES_TO_QUALIFY,1,0)</f>
        <v>#REF!</v>
      </c>
      <c r="AK828" s="279" t="e">
        <f>IF(tbl2020POS[[#This Row],[OF]]&gt;=GAMES_TO_QUALIFY,1,IF(tbl2020POS[[#This Row],[PRIMPOS]]="OF",1,0))</f>
        <v>#REF!</v>
      </c>
      <c r="AL828" s="279" t="e">
        <f>IF(tbl2020POS[[#This Row],[DH]]&gt;=GAMES_TO_QUALIFY,1,IF(tbl2020POS[[#This Row],[PRIMPOS]]="DH",1,0))</f>
        <v>#REF!</v>
      </c>
      <c r="AM828" s="279" t="e" cm="1">
        <f t="array" aca="1" ref="AM8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8" s="280" t="str">
        <f>IFERROR(LEFT(tbl2020POS[[#This Row],[POSROUGH]],LEN(tbl2020POS[[#This Row],[POSROUGH]])-1),"")</f>
        <v/>
      </c>
      <c r="AP82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9" spans="1:42" x14ac:dyDescent="0.3">
      <c r="A829" s="277">
        <v>826</v>
      </c>
      <c r="B829" t="s">
        <v>21388</v>
      </c>
      <c r="C829" s="277">
        <v>23</v>
      </c>
      <c r="D829" s="278" t="s">
        <v>1413</v>
      </c>
      <c r="E829" s="277" t="s">
        <v>20557</v>
      </c>
      <c r="F829" s="277">
        <v>4</v>
      </c>
      <c r="G829" s="277">
        <v>0</v>
      </c>
      <c r="H829" s="277">
        <v>0</v>
      </c>
      <c r="I829" s="277">
        <v>4</v>
      </c>
      <c r="J829" s="277">
        <v>4</v>
      </c>
      <c r="K829" s="277">
        <v>0</v>
      </c>
      <c r="L829" s="277">
        <v>0</v>
      </c>
      <c r="M829" s="277">
        <v>0</v>
      </c>
      <c r="N829" s="277">
        <v>0</v>
      </c>
      <c r="O829" s="277">
        <v>0</v>
      </c>
      <c r="P829" s="277">
        <v>0</v>
      </c>
      <c r="Q829" s="277">
        <v>0</v>
      </c>
      <c r="R829" s="277">
        <v>0</v>
      </c>
      <c r="S829" s="277">
        <v>0</v>
      </c>
      <c r="T829" s="277">
        <v>0</v>
      </c>
      <c r="U829" s="277">
        <v>0</v>
      </c>
      <c r="V829" s="277">
        <v>0</v>
      </c>
      <c r="W829" s="279" t="e">
        <f t="shared" si="12"/>
        <v>#REF!</v>
      </c>
      <c r="X829" s="279" t="s">
        <v>16469</v>
      </c>
      <c r="Y8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9" s="279">
        <f>IF(MAX(tbl2020POS[[#This Row],[P]:[PR]])=tbl2020POS[[#This Row],[P]],1,0)</f>
        <v>1</v>
      </c>
      <c r="AA829" s="279">
        <f>IF(tbl2020POS[[#This Row],[QUALP]]=1,IF(tbl2020POS[[#This Row],[GS]]&gt;=GS_TO_QUALIFY,1,0),0)</f>
        <v>0</v>
      </c>
      <c r="AB829" s="279">
        <f>IF(tbl2020POS[[#This Row],[QUALP]]=1,IF(tbl2020POS[[#This Row],[G]]-tbl2020POS[[#This Row],[GS]]&gt;=RP_APP_TO_QUALIFY,1,0),0)</f>
        <v>0</v>
      </c>
      <c r="AC829" s="279" t="e">
        <f>IF(tbl2020POS[[#This Row],[C]]&gt;=GAMES_TO_QUALIFY,1,IF(tbl2020POS[[#This Row],[PRIMPOS]]="C",1,0))</f>
        <v>#REF!</v>
      </c>
      <c r="AD829" s="279" t="e">
        <f>IF(tbl2020POS[[#This Row],[1B]]&gt;=GAMES_TO_QUALIFY,1,IF(tbl2020POS[[#This Row],[PRIMPOS]]="1B",1,0))</f>
        <v>#REF!</v>
      </c>
      <c r="AE829" s="279" t="e">
        <f>IF(tbl2020POS[[#This Row],[2B]]&gt;=GAMES_TO_QUALIFY,1,IF(tbl2020POS[[#This Row],[PRIMPOS]]="2B",1,0))</f>
        <v>#REF!</v>
      </c>
      <c r="AF829" s="279" t="e">
        <f>IF(tbl2020POS[[#This Row],[3B]]&gt;=GAMES_TO_QUALIFY,1,IF(tbl2020POS[[#This Row],[PRIMPOS]]="3B",1,0))</f>
        <v>#REF!</v>
      </c>
      <c r="AG829" s="279" t="e">
        <f>IF(tbl2020POS[[#This Row],[SS]]&gt;=GAMES_TO_QUALIFY,1,IF(tbl2020POS[[#This Row],[PRIMPOS]]="SS",1,0))</f>
        <v>#REF!</v>
      </c>
      <c r="AH829" s="279" t="e">
        <f>IF(tbl2020POS[[#This Row],[LF]]&gt;=GAMES_TO_QUALIFY,1,0)</f>
        <v>#REF!</v>
      </c>
      <c r="AI829" s="279" t="e">
        <f>IF(tbl2020POS[[#This Row],[CF]]&gt;=GAMES_TO_QUALIFY,1,0)</f>
        <v>#REF!</v>
      </c>
      <c r="AJ829" s="279" t="e">
        <f>IF(tbl2020POS[[#This Row],[RF]]&gt;=GAMES_TO_QUALIFY,1,0)</f>
        <v>#REF!</v>
      </c>
      <c r="AK829" s="279" t="e">
        <f>IF(tbl2020POS[[#This Row],[OF]]&gt;=GAMES_TO_QUALIFY,1,IF(tbl2020POS[[#This Row],[PRIMPOS]]="OF",1,0))</f>
        <v>#REF!</v>
      </c>
      <c r="AL829" s="279" t="e">
        <f>IF(tbl2020POS[[#This Row],[DH]]&gt;=GAMES_TO_QUALIFY,1,IF(tbl2020POS[[#This Row],[PRIMPOS]]="DH",1,0))</f>
        <v>#REF!</v>
      </c>
      <c r="AM829" s="279" t="str" cm="1">
        <f t="array" aca="1" ref="AM8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9" s="280" t="str">
        <f>IFERROR(LEFT(tbl2020POS[[#This Row],[POSROUGH]],LEN(tbl2020POS[[#This Row],[POSROUGH]])-1),"")</f>
        <v/>
      </c>
      <c r="AP82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0" spans="1:42" x14ac:dyDescent="0.3">
      <c r="A830" s="277">
        <v>827</v>
      </c>
      <c r="B830" t="s">
        <v>21389</v>
      </c>
      <c r="C830" s="277">
        <v>23</v>
      </c>
      <c r="D830" s="278" t="s">
        <v>1402</v>
      </c>
      <c r="E830" s="277" t="s">
        <v>20557</v>
      </c>
      <c r="F830" s="277">
        <v>1</v>
      </c>
      <c r="G830" s="277">
        <v>0</v>
      </c>
      <c r="H830" s="277">
        <v>0</v>
      </c>
      <c r="I830" s="277">
        <v>1</v>
      </c>
      <c r="J830" s="277">
        <v>1</v>
      </c>
      <c r="K830" s="277">
        <v>0</v>
      </c>
      <c r="L830" s="277">
        <v>0</v>
      </c>
      <c r="M830" s="277">
        <v>0</v>
      </c>
      <c r="N830" s="277">
        <v>0</v>
      </c>
      <c r="O830" s="277">
        <v>0</v>
      </c>
      <c r="P830" s="277">
        <v>0</v>
      </c>
      <c r="Q830" s="277">
        <v>0</v>
      </c>
      <c r="R830" s="277">
        <v>0</v>
      </c>
      <c r="S830" s="277">
        <v>0</v>
      </c>
      <c r="T830" s="277">
        <v>0</v>
      </c>
      <c r="U830" s="277">
        <v>0</v>
      </c>
      <c r="V830" s="277">
        <v>0</v>
      </c>
      <c r="W830" s="279" t="e">
        <f t="shared" si="12"/>
        <v>#REF!</v>
      </c>
      <c r="X830" s="279" t="s">
        <v>21990</v>
      </c>
      <c r="Y8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0" s="279">
        <f>IF(MAX(tbl2020POS[[#This Row],[P]:[PR]])=tbl2020POS[[#This Row],[P]],1,0)</f>
        <v>1</v>
      </c>
      <c r="AA830" s="279">
        <f>IF(tbl2020POS[[#This Row],[QUALP]]=1,IF(tbl2020POS[[#This Row],[GS]]&gt;=GS_TO_QUALIFY,1,0),0)</f>
        <v>0</v>
      </c>
      <c r="AB830" s="279">
        <f>IF(tbl2020POS[[#This Row],[QUALP]]=1,IF(tbl2020POS[[#This Row],[G]]-tbl2020POS[[#This Row],[GS]]&gt;=RP_APP_TO_QUALIFY,1,0),0)</f>
        <v>0</v>
      </c>
      <c r="AC830" s="279" t="e">
        <f>IF(tbl2020POS[[#This Row],[C]]&gt;=GAMES_TO_QUALIFY,1,IF(tbl2020POS[[#This Row],[PRIMPOS]]="C",1,0))</f>
        <v>#REF!</v>
      </c>
      <c r="AD830" s="279" t="e">
        <f>IF(tbl2020POS[[#This Row],[1B]]&gt;=GAMES_TO_QUALIFY,1,IF(tbl2020POS[[#This Row],[PRIMPOS]]="1B",1,0))</f>
        <v>#REF!</v>
      </c>
      <c r="AE830" s="279" t="e">
        <f>IF(tbl2020POS[[#This Row],[2B]]&gt;=GAMES_TO_QUALIFY,1,IF(tbl2020POS[[#This Row],[PRIMPOS]]="2B",1,0))</f>
        <v>#REF!</v>
      </c>
      <c r="AF830" s="279" t="e">
        <f>IF(tbl2020POS[[#This Row],[3B]]&gt;=GAMES_TO_QUALIFY,1,IF(tbl2020POS[[#This Row],[PRIMPOS]]="3B",1,0))</f>
        <v>#REF!</v>
      </c>
      <c r="AG830" s="279" t="e">
        <f>IF(tbl2020POS[[#This Row],[SS]]&gt;=GAMES_TO_QUALIFY,1,IF(tbl2020POS[[#This Row],[PRIMPOS]]="SS",1,0))</f>
        <v>#REF!</v>
      </c>
      <c r="AH830" s="279" t="e">
        <f>IF(tbl2020POS[[#This Row],[LF]]&gt;=GAMES_TO_QUALIFY,1,0)</f>
        <v>#REF!</v>
      </c>
      <c r="AI830" s="279" t="e">
        <f>IF(tbl2020POS[[#This Row],[CF]]&gt;=GAMES_TO_QUALIFY,1,0)</f>
        <v>#REF!</v>
      </c>
      <c r="AJ830" s="279" t="e">
        <f>IF(tbl2020POS[[#This Row],[RF]]&gt;=GAMES_TO_QUALIFY,1,0)</f>
        <v>#REF!</v>
      </c>
      <c r="AK830" s="279" t="e">
        <f>IF(tbl2020POS[[#This Row],[OF]]&gt;=GAMES_TO_QUALIFY,1,IF(tbl2020POS[[#This Row],[PRIMPOS]]="OF",1,0))</f>
        <v>#REF!</v>
      </c>
      <c r="AL830" s="279" t="e">
        <f>IF(tbl2020POS[[#This Row],[DH]]&gt;=GAMES_TO_QUALIFY,1,IF(tbl2020POS[[#This Row],[PRIMPOS]]="DH",1,0))</f>
        <v>#REF!</v>
      </c>
      <c r="AM830" s="279" t="str" cm="1">
        <f t="array" aca="1" ref="AM8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0" s="280" t="str">
        <f>IFERROR(LEFT(tbl2020POS[[#This Row],[POSROUGH]],LEN(tbl2020POS[[#This Row],[POSROUGH]])-1),"")</f>
        <v/>
      </c>
      <c r="AP83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1" spans="1:42" x14ac:dyDescent="0.3">
      <c r="A831" s="277">
        <v>828</v>
      </c>
      <c r="B831" t="s">
        <v>21390</v>
      </c>
      <c r="C831" s="277">
        <v>24</v>
      </c>
      <c r="D831" s="278" t="s">
        <v>1372</v>
      </c>
      <c r="E831" s="277" t="s">
        <v>20557</v>
      </c>
      <c r="F831" s="277">
        <v>11</v>
      </c>
      <c r="G831" s="277">
        <v>0</v>
      </c>
      <c r="H831" s="277">
        <v>0</v>
      </c>
      <c r="I831" s="277">
        <v>11</v>
      </c>
      <c r="J831" s="277">
        <v>11</v>
      </c>
      <c r="K831" s="277">
        <v>0</v>
      </c>
      <c r="L831" s="277">
        <v>0</v>
      </c>
      <c r="M831" s="277">
        <v>0</v>
      </c>
      <c r="N831" s="277">
        <v>0</v>
      </c>
      <c r="O831" s="277">
        <v>0</v>
      </c>
      <c r="P831" s="277">
        <v>0</v>
      </c>
      <c r="Q831" s="277">
        <v>0</v>
      </c>
      <c r="R831" s="277">
        <v>0</v>
      </c>
      <c r="S831" s="277">
        <v>0</v>
      </c>
      <c r="T831" s="277">
        <v>0</v>
      </c>
      <c r="U831" s="277">
        <v>0</v>
      </c>
      <c r="V831" s="277">
        <v>0</v>
      </c>
      <c r="W831" s="279" t="e">
        <f t="shared" si="12"/>
        <v>#REF!</v>
      </c>
      <c r="X831" s="279" t="s">
        <v>21991</v>
      </c>
      <c r="Y8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1" s="279">
        <f>IF(MAX(tbl2020POS[[#This Row],[P]:[PR]])=tbl2020POS[[#This Row],[P]],1,0)</f>
        <v>1</v>
      </c>
      <c r="AA831" s="279">
        <f>IF(tbl2020POS[[#This Row],[QUALP]]=1,IF(tbl2020POS[[#This Row],[GS]]&gt;=GS_TO_QUALIFY,1,0),0)</f>
        <v>0</v>
      </c>
      <c r="AB831" s="279">
        <f>IF(tbl2020POS[[#This Row],[QUALP]]=1,IF(tbl2020POS[[#This Row],[G]]-tbl2020POS[[#This Row],[GS]]&gt;=RP_APP_TO_QUALIFY,1,0),0)</f>
        <v>1</v>
      </c>
      <c r="AC831" s="279" t="e">
        <f>IF(tbl2020POS[[#This Row],[C]]&gt;=GAMES_TO_QUALIFY,1,IF(tbl2020POS[[#This Row],[PRIMPOS]]="C",1,0))</f>
        <v>#REF!</v>
      </c>
      <c r="AD831" s="279" t="e">
        <f>IF(tbl2020POS[[#This Row],[1B]]&gt;=GAMES_TO_QUALIFY,1,IF(tbl2020POS[[#This Row],[PRIMPOS]]="1B",1,0))</f>
        <v>#REF!</v>
      </c>
      <c r="AE831" s="279" t="e">
        <f>IF(tbl2020POS[[#This Row],[2B]]&gt;=GAMES_TO_QUALIFY,1,IF(tbl2020POS[[#This Row],[PRIMPOS]]="2B",1,0))</f>
        <v>#REF!</v>
      </c>
      <c r="AF831" s="279" t="e">
        <f>IF(tbl2020POS[[#This Row],[3B]]&gt;=GAMES_TO_QUALIFY,1,IF(tbl2020POS[[#This Row],[PRIMPOS]]="3B",1,0))</f>
        <v>#REF!</v>
      </c>
      <c r="AG831" s="279" t="e">
        <f>IF(tbl2020POS[[#This Row],[SS]]&gt;=GAMES_TO_QUALIFY,1,IF(tbl2020POS[[#This Row],[PRIMPOS]]="SS",1,0))</f>
        <v>#REF!</v>
      </c>
      <c r="AH831" s="279" t="e">
        <f>IF(tbl2020POS[[#This Row],[LF]]&gt;=GAMES_TO_QUALIFY,1,0)</f>
        <v>#REF!</v>
      </c>
      <c r="AI831" s="279" t="e">
        <f>IF(tbl2020POS[[#This Row],[CF]]&gt;=GAMES_TO_QUALIFY,1,0)</f>
        <v>#REF!</v>
      </c>
      <c r="AJ831" s="279" t="e">
        <f>IF(tbl2020POS[[#This Row],[RF]]&gt;=GAMES_TO_QUALIFY,1,0)</f>
        <v>#REF!</v>
      </c>
      <c r="AK831" s="279" t="e">
        <f>IF(tbl2020POS[[#This Row],[OF]]&gt;=GAMES_TO_QUALIFY,1,IF(tbl2020POS[[#This Row],[PRIMPOS]]="OF",1,0))</f>
        <v>#REF!</v>
      </c>
      <c r="AL831" s="279" t="e">
        <f>IF(tbl2020POS[[#This Row],[DH]]&gt;=GAMES_TO_QUALIFY,1,IF(tbl2020POS[[#This Row],[PRIMPOS]]="DH",1,0))</f>
        <v>#REF!</v>
      </c>
      <c r="AM831" s="279" t="str" cm="1">
        <f t="array" aca="1" ref="AM8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1" s="280" t="str">
        <f>IFERROR(LEFT(tbl2020POS[[#This Row],[POSROUGH]],LEN(tbl2020POS[[#This Row],[POSROUGH]])-1),"")</f>
        <v/>
      </c>
      <c r="AP83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2" spans="1:42" x14ac:dyDescent="0.3">
      <c r="A832" s="277">
        <v>829</v>
      </c>
      <c r="B832" t="s">
        <v>21391</v>
      </c>
      <c r="C832" s="277">
        <v>31</v>
      </c>
      <c r="D832" s="278" t="s">
        <v>1398</v>
      </c>
      <c r="E832" s="277">
        <v>7</v>
      </c>
      <c r="F832" s="277">
        <v>24</v>
      </c>
      <c r="G832" s="277">
        <v>0</v>
      </c>
      <c r="H832" s="277">
        <v>1</v>
      </c>
      <c r="I832" s="277">
        <v>24</v>
      </c>
      <c r="J832" s="277">
        <v>24</v>
      </c>
      <c r="K832" s="277">
        <v>0</v>
      </c>
      <c r="L832" s="277">
        <v>0</v>
      </c>
      <c r="M832" s="277">
        <v>0</v>
      </c>
      <c r="N832" s="277">
        <v>0</v>
      </c>
      <c r="O832" s="277">
        <v>0</v>
      </c>
      <c r="P832" s="277">
        <v>0</v>
      </c>
      <c r="Q832" s="277">
        <v>0</v>
      </c>
      <c r="R832" s="277">
        <v>0</v>
      </c>
      <c r="S832" s="277">
        <v>0</v>
      </c>
      <c r="T832" s="277">
        <v>0</v>
      </c>
      <c r="U832" s="277">
        <v>0</v>
      </c>
      <c r="V832" s="277">
        <v>0</v>
      </c>
      <c r="W832" s="279" t="e">
        <f t="shared" si="12"/>
        <v>#REF!</v>
      </c>
      <c r="X832" s="279" t="s">
        <v>12495</v>
      </c>
      <c r="Y8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2" s="279">
        <f>IF(MAX(tbl2020POS[[#This Row],[P]:[PR]])=tbl2020POS[[#This Row],[P]],1,0)</f>
        <v>1</v>
      </c>
      <c r="AA832" s="279">
        <f>IF(tbl2020POS[[#This Row],[QUALP]]=1,IF(tbl2020POS[[#This Row],[GS]]&gt;=GS_TO_QUALIFY,1,0),0)</f>
        <v>0</v>
      </c>
      <c r="AB832" s="279">
        <f>IF(tbl2020POS[[#This Row],[QUALP]]=1,IF(tbl2020POS[[#This Row],[G]]-tbl2020POS[[#This Row],[GS]]&gt;=RP_APP_TO_QUALIFY,1,0),0)</f>
        <v>1</v>
      </c>
      <c r="AC832" s="279" t="e">
        <f>IF(tbl2020POS[[#This Row],[C]]&gt;=GAMES_TO_QUALIFY,1,IF(tbl2020POS[[#This Row],[PRIMPOS]]="C",1,0))</f>
        <v>#REF!</v>
      </c>
      <c r="AD832" s="279" t="e">
        <f>IF(tbl2020POS[[#This Row],[1B]]&gt;=GAMES_TO_QUALIFY,1,IF(tbl2020POS[[#This Row],[PRIMPOS]]="1B",1,0))</f>
        <v>#REF!</v>
      </c>
      <c r="AE832" s="279" t="e">
        <f>IF(tbl2020POS[[#This Row],[2B]]&gt;=GAMES_TO_QUALIFY,1,IF(tbl2020POS[[#This Row],[PRIMPOS]]="2B",1,0))</f>
        <v>#REF!</v>
      </c>
      <c r="AF832" s="279" t="e">
        <f>IF(tbl2020POS[[#This Row],[3B]]&gt;=GAMES_TO_QUALIFY,1,IF(tbl2020POS[[#This Row],[PRIMPOS]]="3B",1,0))</f>
        <v>#REF!</v>
      </c>
      <c r="AG832" s="279" t="e">
        <f>IF(tbl2020POS[[#This Row],[SS]]&gt;=GAMES_TO_QUALIFY,1,IF(tbl2020POS[[#This Row],[PRIMPOS]]="SS",1,0))</f>
        <v>#REF!</v>
      </c>
      <c r="AH832" s="279" t="e">
        <f>IF(tbl2020POS[[#This Row],[LF]]&gt;=GAMES_TO_QUALIFY,1,0)</f>
        <v>#REF!</v>
      </c>
      <c r="AI832" s="279" t="e">
        <f>IF(tbl2020POS[[#This Row],[CF]]&gt;=GAMES_TO_QUALIFY,1,0)</f>
        <v>#REF!</v>
      </c>
      <c r="AJ832" s="279" t="e">
        <f>IF(tbl2020POS[[#This Row],[RF]]&gt;=GAMES_TO_QUALIFY,1,0)</f>
        <v>#REF!</v>
      </c>
      <c r="AK832" s="279" t="e">
        <f>IF(tbl2020POS[[#This Row],[OF]]&gt;=GAMES_TO_QUALIFY,1,IF(tbl2020POS[[#This Row],[PRIMPOS]]="OF",1,0))</f>
        <v>#REF!</v>
      </c>
      <c r="AL832" s="279" t="e">
        <f>IF(tbl2020POS[[#This Row],[DH]]&gt;=GAMES_TO_QUALIFY,1,IF(tbl2020POS[[#This Row],[PRIMPOS]]="DH",1,0))</f>
        <v>#REF!</v>
      </c>
      <c r="AM832" s="279" t="str" cm="1">
        <f t="array" aca="1" ref="AM8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2" s="280" t="str">
        <f>IFERROR(LEFT(tbl2020POS[[#This Row],[POSROUGH]],LEN(tbl2020POS[[#This Row],[POSROUGH]])-1),"")</f>
        <v/>
      </c>
      <c r="AP83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3" spans="1:42" x14ac:dyDescent="0.3">
      <c r="A833" s="277">
        <v>830</v>
      </c>
      <c r="B833" t="s">
        <v>21392</v>
      </c>
      <c r="C833" s="277">
        <v>27</v>
      </c>
      <c r="D833" s="278" t="s">
        <v>1416</v>
      </c>
      <c r="E833" s="277">
        <v>4</v>
      </c>
      <c r="F833" s="277">
        <v>17</v>
      </c>
      <c r="G833" s="277">
        <v>0</v>
      </c>
      <c r="H833" s="277">
        <v>0</v>
      </c>
      <c r="I833" s="277">
        <v>17</v>
      </c>
      <c r="J833" s="277">
        <v>17</v>
      </c>
      <c r="K833" s="277">
        <v>0</v>
      </c>
      <c r="L833" s="277">
        <v>0</v>
      </c>
      <c r="M833" s="277">
        <v>0</v>
      </c>
      <c r="N833" s="277">
        <v>0</v>
      </c>
      <c r="O833" s="277">
        <v>0</v>
      </c>
      <c r="P833" s="277">
        <v>0</v>
      </c>
      <c r="Q833" s="277">
        <v>0</v>
      </c>
      <c r="R833" s="277">
        <v>0</v>
      </c>
      <c r="S833" s="277">
        <v>0</v>
      </c>
      <c r="T833" s="277">
        <v>0</v>
      </c>
      <c r="U833" s="277">
        <v>0</v>
      </c>
      <c r="V833" s="277">
        <v>0</v>
      </c>
      <c r="W833" s="279" t="e">
        <f t="shared" si="12"/>
        <v>#REF!</v>
      </c>
      <c r="X833" s="279" t="s">
        <v>16478</v>
      </c>
      <c r="Y8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3" s="279">
        <f>IF(MAX(tbl2020POS[[#This Row],[P]:[PR]])=tbl2020POS[[#This Row],[P]],1,0)</f>
        <v>1</v>
      </c>
      <c r="AA833" s="279">
        <f>IF(tbl2020POS[[#This Row],[QUALP]]=1,IF(tbl2020POS[[#This Row],[GS]]&gt;=GS_TO_QUALIFY,1,0),0)</f>
        <v>0</v>
      </c>
      <c r="AB833" s="279">
        <f>IF(tbl2020POS[[#This Row],[QUALP]]=1,IF(tbl2020POS[[#This Row],[G]]-tbl2020POS[[#This Row],[GS]]&gt;=RP_APP_TO_QUALIFY,1,0),0)</f>
        <v>1</v>
      </c>
      <c r="AC833" s="279" t="e">
        <f>IF(tbl2020POS[[#This Row],[C]]&gt;=GAMES_TO_QUALIFY,1,IF(tbl2020POS[[#This Row],[PRIMPOS]]="C",1,0))</f>
        <v>#REF!</v>
      </c>
      <c r="AD833" s="279" t="e">
        <f>IF(tbl2020POS[[#This Row],[1B]]&gt;=GAMES_TO_QUALIFY,1,IF(tbl2020POS[[#This Row],[PRIMPOS]]="1B",1,0))</f>
        <v>#REF!</v>
      </c>
      <c r="AE833" s="279" t="e">
        <f>IF(tbl2020POS[[#This Row],[2B]]&gt;=GAMES_TO_QUALIFY,1,IF(tbl2020POS[[#This Row],[PRIMPOS]]="2B",1,0))</f>
        <v>#REF!</v>
      </c>
      <c r="AF833" s="279" t="e">
        <f>IF(tbl2020POS[[#This Row],[3B]]&gt;=GAMES_TO_QUALIFY,1,IF(tbl2020POS[[#This Row],[PRIMPOS]]="3B",1,0))</f>
        <v>#REF!</v>
      </c>
      <c r="AG833" s="279" t="e">
        <f>IF(tbl2020POS[[#This Row],[SS]]&gt;=GAMES_TO_QUALIFY,1,IF(tbl2020POS[[#This Row],[PRIMPOS]]="SS",1,0))</f>
        <v>#REF!</v>
      </c>
      <c r="AH833" s="279" t="e">
        <f>IF(tbl2020POS[[#This Row],[LF]]&gt;=GAMES_TO_QUALIFY,1,0)</f>
        <v>#REF!</v>
      </c>
      <c r="AI833" s="279" t="e">
        <f>IF(tbl2020POS[[#This Row],[CF]]&gt;=GAMES_TO_QUALIFY,1,0)</f>
        <v>#REF!</v>
      </c>
      <c r="AJ833" s="279" t="e">
        <f>IF(tbl2020POS[[#This Row],[RF]]&gt;=GAMES_TO_QUALIFY,1,0)</f>
        <v>#REF!</v>
      </c>
      <c r="AK833" s="279" t="e">
        <f>IF(tbl2020POS[[#This Row],[OF]]&gt;=GAMES_TO_QUALIFY,1,IF(tbl2020POS[[#This Row],[PRIMPOS]]="OF",1,0))</f>
        <v>#REF!</v>
      </c>
      <c r="AL833" s="279" t="e">
        <f>IF(tbl2020POS[[#This Row],[DH]]&gt;=GAMES_TO_QUALIFY,1,IF(tbl2020POS[[#This Row],[PRIMPOS]]="DH",1,0))</f>
        <v>#REF!</v>
      </c>
      <c r="AM833" s="279" t="str" cm="1">
        <f t="array" aca="1" ref="AM8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3" s="280" t="str">
        <f>IFERROR(LEFT(tbl2020POS[[#This Row],[POSROUGH]],LEN(tbl2020POS[[#This Row],[POSROUGH]])-1),"")</f>
        <v/>
      </c>
      <c r="AP83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4" spans="1:42" x14ac:dyDescent="0.3">
      <c r="A834" s="277">
        <v>831</v>
      </c>
      <c r="B834" t="s">
        <v>21393</v>
      </c>
      <c r="C834" s="277">
        <v>25</v>
      </c>
      <c r="D834" s="278" t="s">
        <v>20567</v>
      </c>
      <c r="E834" s="277">
        <v>3</v>
      </c>
      <c r="F834" s="277">
        <v>20</v>
      </c>
      <c r="G834" s="277">
        <v>0</v>
      </c>
      <c r="H834" s="277">
        <v>0</v>
      </c>
      <c r="I834" s="277">
        <v>20</v>
      </c>
      <c r="J834" s="277">
        <v>20</v>
      </c>
      <c r="K834" s="277">
        <v>0</v>
      </c>
      <c r="L834" s="277">
        <v>0</v>
      </c>
      <c r="M834" s="277">
        <v>0</v>
      </c>
      <c r="N834" s="277">
        <v>0</v>
      </c>
      <c r="O834" s="277">
        <v>0</v>
      </c>
      <c r="P834" s="277">
        <v>0</v>
      </c>
      <c r="Q834" s="277">
        <v>0</v>
      </c>
      <c r="R834" s="277">
        <v>0</v>
      </c>
      <c r="S834" s="277">
        <v>0</v>
      </c>
      <c r="T834" s="277">
        <v>0</v>
      </c>
      <c r="U834" s="277">
        <v>0</v>
      </c>
      <c r="V834" s="277">
        <v>0</v>
      </c>
      <c r="W834" s="279" t="e">
        <f t="shared" si="12"/>
        <v>#REF!</v>
      </c>
      <c r="X834" s="279" t="s">
        <v>16483</v>
      </c>
      <c r="Y8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4" s="279">
        <f>IF(MAX(tbl2020POS[[#This Row],[P]:[PR]])=tbl2020POS[[#This Row],[P]],1,0)</f>
        <v>1</v>
      </c>
      <c r="AA834" s="279">
        <f>IF(tbl2020POS[[#This Row],[QUALP]]=1,IF(tbl2020POS[[#This Row],[GS]]&gt;=GS_TO_QUALIFY,1,0),0)</f>
        <v>0</v>
      </c>
      <c r="AB834" s="279">
        <f>IF(tbl2020POS[[#This Row],[QUALP]]=1,IF(tbl2020POS[[#This Row],[G]]-tbl2020POS[[#This Row],[GS]]&gt;=RP_APP_TO_QUALIFY,1,0),0)</f>
        <v>1</v>
      </c>
      <c r="AC834" s="279" t="e">
        <f>IF(tbl2020POS[[#This Row],[C]]&gt;=GAMES_TO_QUALIFY,1,IF(tbl2020POS[[#This Row],[PRIMPOS]]="C",1,0))</f>
        <v>#REF!</v>
      </c>
      <c r="AD834" s="279" t="e">
        <f>IF(tbl2020POS[[#This Row],[1B]]&gt;=GAMES_TO_QUALIFY,1,IF(tbl2020POS[[#This Row],[PRIMPOS]]="1B",1,0))</f>
        <v>#REF!</v>
      </c>
      <c r="AE834" s="279" t="e">
        <f>IF(tbl2020POS[[#This Row],[2B]]&gt;=GAMES_TO_QUALIFY,1,IF(tbl2020POS[[#This Row],[PRIMPOS]]="2B",1,0))</f>
        <v>#REF!</v>
      </c>
      <c r="AF834" s="279" t="e">
        <f>IF(tbl2020POS[[#This Row],[3B]]&gt;=GAMES_TO_QUALIFY,1,IF(tbl2020POS[[#This Row],[PRIMPOS]]="3B",1,0))</f>
        <v>#REF!</v>
      </c>
      <c r="AG834" s="279" t="e">
        <f>IF(tbl2020POS[[#This Row],[SS]]&gt;=GAMES_TO_QUALIFY,1,IF(tbl2020POS[[#This Row],[PRIMPOS]]="SS",1,0))</f>
        <v>#REF!</v>
      </c>
      <c r="AH834" s="279" t="e">
        <f>IF(tbl2020POS[[#This Row],[LF]]&gt;=GAMES_TO_QUALIFY,1,0)</f>
        <v>#REF!</v>
      </c>
      <c r="AI834" s="279" t="e">
        <f>IF(tbl2020POS[[#This Row],[CF]]&gt;=GAMES_TO_QUALIFY,1,0)</f>
        <v>#REF!</v>
      </c>
      <c r="AJ834" s="279" t="e">
        <f>IF(tbl2020POS[[#This Row],[RF]]&gt;=GAMES_TO_QUALIFY,1,0)</f>
        <v>#REF!</v>
      </c>
      <c r="AK834" s="279" t="e">
        <f>IF(tbl2020POS[[#This Row],[OF]]&gt;=GAMES_TO_QUALIFY,1,IF(tbl2020POS[[#This Row],[PRIMPOS]]="OF",1,0))</f>
        <v>#REF!</v>
      </c>
      <c r="AL834" s="279" t="e">
        <f>IF(tbl2020POS[[#This Row],[DH]]&gt;=GAMES_TO_QUALIFY,1,IF(tbl2020POS[[#This Row],[PRIMPOS]]="DH",1,0))</f>
        <v>#REF!</v>
      </c>
      <c r="AM834" s="279" t="str" cm="1">
        <f t="array" aca="1" ref="AM8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4" s="280" t="str">
        <f>IFERROR(LEFT(tbl2020POS[[#This Row],[POSROUGH]],LEN(tbl2020POS[[#This Row],[POSROUGH]])-1),"")</f>
        <v/>
      </c>
      <c r="AP83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5" spans="1:42" x14ac:dyDescent="0.3">
      <c r="A835" s="277">
        <v>832</v>
      </c>
      <c r="B835" t="s">
        <v>21394</v>
      </c>
      <c r="C835" s="277">
        <v>27</v>
      </c>
      <c r="D835" s="278" t="s">
        <v>1460</v>
      </c>
      <c r="E835" s="277">
        <v>4</v>
      </c>
      <c r="F835" s="277">
        <v>4</v>
      </c>
      <c r="G835" s="277">
        <v>4</v>
      </c>
      <c r="H835" s="277">
        <v>0</v>
      </c>
      <c r="I835" s="277">
        <v>4</v>
      </c>
      <c r="J835" s="277">
        <v>4</v>
      </c>
      <c r="K835" s="277">
        <v>0</v>
      </c>
      <c r="L835" s="277">
        <v>0</v>
      </c>
      <c r="M835" s="277">
        <v>0</v>
      </c>
      <c r="N835" s="277">
        <v>0</v>
      </c>
      <c r="O835" s="277">
        <v>0</v>
      </c>
      <c r="P835" s="277">
        <v>0</v>
      </c>
      <c r="Q835" s="277">
        <v>0</v>
      </c>
      <c r="R835" s="277">
        <v>0</v>
      </c>
      <c r="S835" s="277">
        <v>0</v>
      </c>
      <c r="T835" s="277">
        <v>0</v>
      </c>
      <c r="U835" s="277">
        <v>0</v>
      </c>
      <c r="V835" s="277">
        <v>0</v>
      </c>
      <c r="W835" s="279" t="e">
        <f t="shared" si="12"/>
        <v>#REF!</v>
      </c>
      <c r="X835" s="279" t="s">
        <v>12431</v>
      </c>
      <c r="Y8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5" s="279">
        <f>IF(MAX(tbl2020POS[[#This Row],[P]:[PR]])=tbl2020POS[[#This Row],[P]],1,0)</f>
        <v>1</v>
      </c>
      <c r="AA835" s="279">
        <f>IF(tbl2020POS[[#This Row],[QUALP]]=1,IF(tbl2020POS[[#This Row],[GS]]&gt;=GS_TO_QUALIFY,1,0),0)</f>
        <v>0</v>
      </c>
      <c r="AB835" s="279">
        <f>IF(tbl2020POS[[#This Row],[QUALP]]=1,IF(tbl2020POS[[#This Row],[G]]-tbl2020POS[[#This Row],[GS]]&gt;=RP_APP_TO_QUALIFY,1,0),0)</f>
        <v>0</v>
      </c>
      <c r="AC835" s="279" t="e">
        <f>IF(tbl2020POS[[#This Row],[C]]&gt;=GAMES_TO_QUALIFY,1,IF(tbl2020POS[[#This Row],[PRIMPOS]]="C",1,0))</f>
        <v>#REF!</v>
      </c>
      <c r="AD835" s="279" t="e">
        <f>IF(tbl2020POS[[#This Row],[1B]]&gt;=GAMES_TO_QUALIFY,1,IF(tbl2020POS[[#This Row],[PRIMPOS]]="1B",1,0))</f>
        <v>#REF!</v>
      </c>
      <c r="AE835" s="279" t="e">
        <f>IF(tbl2020POS[[#This Row],[2B]]&gt;=GAMES_TO_QUALIFY,1,IF(tbl2020POS[[#This Row],[PRIMPOS]]="2B",1,0))</f>
        <v>#REF!</v>
      </c>
      <c r="AF835" s="279" t="e">
        <f>IF(tbl2020POS[[#This Row],[3B]]&gt;=GAMES_TO_QUALIFY,1,IF(tbl2020POS[[#This Row],[PRIMPOS]]="3B",1,0))</f>
        <v>#REF!</v>
      </c>
      <c r="AG835" s="279" t="e">
        <f>IF(tbl2020POS[[#This Row],[SS]]&gt;=GAMES_TO_QUALIFY,1,IF(tbl2020POS[[#This Row],[PRIMPOS]]="SS",1,0))</f>
        <v>#REF!</v>
      </c>
      <c r="AH835" s="279" t="e">
        <f>IF(tbl2020POS[[#This Row],[LF]]&gt;=GAMES_TO_QUALIFY,1,0)</f>
        <v>#REF!</v>
      </c>
      <c r="AI835" s="279" t="e">
        <f>IF(tbl2020POS[[#This Row],[CF]]&gt;=GAMES_TO_QUALIFY,1,0)</f>
        <v>#REF!</v>
      </c>
      <c r="AJ835" s="279" t="e">
        <f>IF(tbl2020POS[[#This Row],[RF]]&gt;=GAMES_TO_QUALIFY,1,0)</f>
        <v>#REF!</v>
      </c>
      <c r="AK835" s="279" t="e">
        <f>IF(tbl2020POS[[#This Row],[OF]]&gt;=GAMES_TO_QUALIFY,1,IF(tbl2020POS[[#This Row],[PRIMPOS]]="OF",1,0))</f>
        <v>#REF!</v>
      </c>
      <c r="AL835" s="279" t="e">
        <f>IF(tbl2020POS[[#This Row],[DH]]&gt;=GAMES_TO_QUALIFY,1,IF(tbl2020POS[[#This Row],[PRIMPOS]]="DH",1,0))</f>
        <v>#REF!</v>
      </c>
      <c r="AM835" s="279" t="str" cm="1">
        <f t="array" aca="1" ref="AM8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5" s="280" t="str">
        <f>IFERROR(LEFT(tbl2020POS[[#This Row],[POSROUGH]],LEN(tbl2020POS[[#This Row],[POSROUGH]])-1),"")</f>
        <v/>
      </c>
      <c r="AP83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6" spans="1:42" x14ac:dyDescent="0.3">
      <c r="A836" s="277">
        <v>833</v>
      </c>
      <c r="B836" t="s">
        <v>21395</v>
      </c>
      <c r="C836" s="277">
        <v>26</v>
      </c>
      <c r="D836" s="278" t="s">
        <v>1416</v>
      </c>
      <c r="E836" s="277">
        <v>3</v>
      </c>
      <c r="F836" s="277">
        <v>44</v>
      </c>
      <c r="G836" s="277">
        <v>41</v>
      </c>
      <c r="H836" s="277">
        <v>44</v>
      </c>
      <c r="I836" s="277">
        <v>41</v>
      </c>
      <c r="J836" s="277">
        <v>0</v>
      </c>
      <c r="K836" s="277">
        <v>0</v>
      </c>
      <c r="L836" s="277">
        <v>0</v>
      </c>
      <c r="M836" s="277">
        <v>20</v>
      </c>
      <c r="N836" s="277">
        <v>0</v>
      </c>
      <c r="O836" s="277">
        <v>23</v>
      </c>
      <c r="P836" s="277">
        <v>0</v>
      </c>
      <c r="Q836" s="277">
        <v>0</v>
      </c>
      <c r="R836" s="277">
        <v>0</v>
      </c>
      <c r="S836" s="277">
        <v>0</v>
      </c>
      <c r="T836" s="277">
        <v>0</v>
      </c>
      <c r="U836" s="277">
        <v>3</v>
      </c>
      <c r="V836" s="277">
        <v>0</v>
      </c>
      <c r="W836" s="279" t="e">
        <f t="shared" ref="W836:W899" si="13">IF(P836&gt;=GAMES_TO_QUALIFY,"LF","")&amp;IF(Q836&gt;=GAMES_TO_QUALIFY,"CF","")&amp;IF(R836&gt;=GAMES_TO_QUALIFY,"RF","")</f>
        <v>#REF!</v>
      </c>
      <c r="X836" s="279" t="s">
        <v>13465</v>
      </c>
      <c r="Y8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836" s="279">
        <f>IF(MAX(tbl2020POS[[#This Row],[P]:[PR]])=tbl2020POS[[#This Row],[P]],1,0)</f>
        <v>0</v>
      </c>
      <c r="AA836" s="279">
        <f>IF(tbl2020POS[[#This Row],[QUALP]]=1,IF(tbl2020POS[[#This Row],[GS]]&gt;=GS_TO_QUALIFY,1,0),0)</f>
        <v>0</v>
      </c>
      <c r="AB836" s="279">
        <f>IF(tbl2020POS[[#This Row],[QUALP]]=1,IF(tbl2020POS[[#This Row],[G]]-tbl2020POS[[#This Row],[GS]]&gt;=RP_APP_TO_QUALIFY,1,0),0)</f>
        <v>0</v>
      </c>
      <c r="AC836" s="279" t="e">
        <f>IF(tbl2020POS[[#This Row],[C]]&gt;=GAMES_TO_QUALIFY,1,IF(tbl2020POS[[#This Row],[PRIMPOS]]="C",1,0))</f>
        <v>#REF!</v>
      </c>
      <c r="AD836" s="279" t="e">
        <f>IF(tbl2020POS[[#This Row],[1B]]&gt;=GAMES_TO_QUALIFY,1,IF(tbl2020POS[[#This Row],[PRIMPOS]]="1B",1,0))</f>
        <v>#REF!</v>
      </c>
      <c r="AE836" s="279" t="e">
        <f>IF(tbl2020POS[[#This Row],[2B]]&gt;=GAMES_TO_QUALIFY,1,IF(tbl2020POS[[#This Row],[PRIMPOS]]="2B",1,0))</f>
        <v>#REF!</v>
      </c>
      <c r="AF836" s="279" t="e">
        <f>IF(tbl2020POS[[#This Row],[3B]]&gt;=GAMES_TO_QUALIFY,1,IF(tbl2020POS[[#This Row],[PRIMPOS]]="3B",1,0))</f>
        <v>#REF!</v>
      </c>
      <c r="AG836" s="279" t="e">
        <f>IF(tbl2020POS[[#This Row],[SS]]&gt;=GAMES_TO_QUALIFY,1,IF(tbl2020POS[[#This Row],[PRIMPOS]]="SS",1,0))</f>
        <v>#REF!</v>
      </c>
      <c r="AH836" s="279" t="e">
        <f>IF(tbl2020POS[[#This Row],[LF]]&gt;=GAMES_TO_QUALIFY,1,0)</f>
        <v>#REF!</v>
      </c>
      <c r="AI836" s="279" t="e">
        <f>IF(tbl2020POS[[#This Row],[CF]]&gt;=GAMES_TO_QUALIFY,1,0)</f>
        <v>#REF!</v>
      </c>
      <c r="AJ836" s="279" t="e">
        <f>IF(tbl2020POS[[#This Row],[RF]]&gt;=GAMES_TO_QUALIFY,1,0)</f>
        <v>#REF!</v>
      </c>
      <c r="AK836" s="279" t="e">
        <f>IF(tbl2020POS[[#This Row],[OF]]&gt;=GAMES_TO_QUALIFY,1,IF(tbl2020POS[[#This Row],[PRIMPOS]]="OF",1,0))</f>
        <v>#REF!</v>
      </c>
      <c r="AL836" s="279" t="e">
        <f>IF(tbl2020POS[[#This Row],[DH]]&gt;=GAMES_TO_QUALIFY,1,IF(tbl2020POS[[#This Row],[PRIMPOS]]="DH",1,0))</f>
        <v>#REF!</v>
      </c>
      <c r="AM836" s="279" t="e" cm="1">
        <f t="array" aca="1" ref="AM8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6" s="280" t="str">
        <f>IFERROR(LEFT(tbl2020POS[[#This Row],[POSROUGH]],LEN(tbl2020POS[[#This Row],[POSROUGH]])-1),"")</f>
        <v/>
      </c>
      <c r="AP83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37" spans="1:42" x14ac:dyDescent="0.3">
      <c r="A837" s="277">
        <v>834</v>
      </c>
      <c r="B837" t="s">
        <v>21396</v>
      </c>
      <c r="C837" s="277">
        <v>23</v>
      </c>
      <c r="D837" s="278" t="s">
        <v>1392</v>
      </c>
      <c r="E837" s="277" t="s">
        <v>20557</v>
      </c>
      <c r="F837" s="277">
        <v>5</v>
      </c>
      <c r="G837" s="277">
        <v>4</v>
      </c>
      <c r="H837" s="277">
        <v>0</v>
      </c>
      <c r="I837" s="277">
        <v>5</v>
      </c>
      <c r="J837" s="277">
        <v>5</v>
      </c>
      <c r="K837" s="277">
        <v>0</v>
      </c>
      <c r="L837" s="277">
        <v>0</v>
      </c>
      <c r="M837" s="277">
        <v>0</v>
      </c>
      <c r="N837" s="277">
        <v>0</v>
      </c>
      <c r="O837" s="277">
        <v>0</v>
      </c>
      <c r="P837" s="277">
        <v>0</v>
      </c>
      <c r="Q837" s="277">
        <v>0</v>
      </c>
      <c r="R837" s="277">
        <v>0</v>
      </c>
      <c r="S837" s="277">
        <v>0</v>
      </c>
      <c r="T837" s="277">
        <v>0</v>
      </c>
      <c r="U837" s="277">
        <v>0</v>
      </c>
      <c r="V837" s="277">
        <v>0</v>
      </c>
      <c r="W837" s="279" t="e">
        <f t="shared" si="13"/>
        <v>#REF!</v>
      </c>
      <c r="X837" s="279" t="s">
        <v>21992</v>
      </c>
      <c r="Y8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7" s="279">
        <f>IF(MAX(tbl2020POS[[#This Row],[P]:[PR]])=tbl2020POS[[#This Row],[P]],1,0)</f>
        <v>1</v>
      </c>
      <c r="AA837" s="279">
        <f>IF(tbl2020POS[[#This Row],[QUALP]]=1,IF(tbl2020POS[[#This Row],[GS]]&gt;=GS_TO_QUALIFY,1,0),0)</f>
        <v>0</v>
      </c>
      <c r="AB837" s="279">
        <f>IF(tbl2020POS[[#This Row],[QUALP]]=1,IF(tbl2020POS[[#This Row],[G]]-tbl2020POS[[#This Row],[GS]]&gt;=RP_APP_TO_QUALIFY,1,0),0)</f>
        <v>0</v>
      </c>
      <c r="AC837" s="279" t="e">
        <f>IF(tbl2020POS[[#This Row],[C]]&gt;=GAMES_TO_QUALIFY,1,IF(tbl2020POS[[#This Row],[PRIMPOS]]="C",1,0))</f>
        <v>#REF!</v>
      </c>
      <c r="AD837" s="279" t="e">
        <f>IF(tbl2020POS[[#This Row],[1B]]&gt;=GAMES_TO_QUALIFY,1,IF(tbl2020POS[[#This Row],[PRIMPOS]]="1B",1,0))</f>
        <v>#REF!</v>
      </c>
      <c r="AE837" s="279" t="e">
        <f>IF(tbl2020POS[[#This Row],[2B]]&gt;=GAMES_TO_QUALIFY,1,IF(tbl2020POS[[#This Row],[PRIMPOS]]="2B",1,0))</f>
        <v>#REF!</v>
      </c>
      <c r="AF837" s="279" t="e">
        <f>IF(tbl2020POS[[#This Row],[3B]]&gt;=GAMES_TO_QUALIFY,1,IF(tbl2020POS[[#This Row],[PRIMPOS]]="3B",1,0))</f>
        <v>#REF!</v>
      </c>
      <c r="AG837" s="279" t="e">
        <f>IF(tbl2020POS[[#This Row],[SS]]&gt;=GAMES_TO_QUALIFY,1,IF(tbl2020POS[[#This Row],[PRIMPOS]]="SS",1,0))</f>
        <v>#REF!</v>
      </c>
      <c r="AH837" s="279" t="e">
        <f>IF(tbl2020POS[[#This Row],[LF]]&gt;=GAMES_TO_QUALIFY,1,0)</f>
        <v>#REF!</v>
      </c>
      <c r="AI837" s="279" t="e">
        <f>IF(tbl2020POS[[#This Row],[CF]]&gt;=GAMES_TO_QUALIFY,1,0)</f>
        <v>#REF!</v>
      </c>
      <c r="AJ837" s="279" t="e">
        <f>IF(tbl2020POS[[#This Row],[RF]]&gt;=GAMES_TO_QUALIFY,1,0)</f>
        <v>#REF!</v>
      </c>
      <c r="AK837" s="279" t="e">
        <f>IF(tbl2020POS[[#This Row],[OF]]&gt;=GAMES_TO_QUALIFY,1,IF(tbl2020POS[[#This Row],[PRIMPOS]]="OF",1,0))</f>
        <v>#REF!</v>
      </c>
      <c r="AL837" s="279" t="e">
        <f>IF(tbl2020POS[[#This Row],[DH]]&gt;=GAMES_TO_QUALIFY,1,IF(tbl2020POS[[#This Row],[PRIMPOS]]="DH",1,0))</f>
        <v>#REF!</v>
      </c>
      <c r="AM837" s="279" t="str" cm="1">
        <f t="array" aca="1" ref="AM8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7" s="280" t="str">
        <f>IFERROR(LEFT(tbl2020POS[[#This Row],[POSROUGH]],LEN(tbl2020POS[[#This Row],[POSROUGH]])-1),"")</f>
        <v/>
      </c>
      <c r="AP83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8" spans="1:42" x14ac:dyDescent="0.3">
      <c r="A838" s="277">
        <v>835</v>
      </c>
      <c r="B838" t="s">
        <v>21397</v>
      </c>
      <c r="C838" s="277">
        <v>33</v>
      </c>
      <c r="D838" s="278" t="s">
        <v>1430</v>
      </c>
      <c r="E838" s="277">
        <v>10</v>
      </c>
      <c r="F838" s="277">
        <v>2</v>
      </c>
      <c r="G838" s="277">
        <v>0</v>
      </c>
      <c r="H838" s="277">
        <v>0</v>
      </c>
      <c r="I838" s="277">
        <v>2</v>
      </c>
      <c r="J838" s="277">
        <v>2</v>
      </c>
      <c r="K838" s="277">
        <v>0</v>
      </c>
      <c r="L838" s="277">
        <v>0</v>
      </c>
      <c r="M838" s="277">
        <v>0</v>
      </c>
      <c r="N838" s="277">
        <v>0</v>
      </c>
      <c r="O838" s="277">
        <v>0</v>
      </c>
      <c r="P838" s="277">
        <v>0</v>
      </c>
      <c r="Q838" s="277">
        <v>0</v>
      </c>
      <c r="R838" s="277">
        <v>0</v>
      </c>
      <c r="S838" s="277">
        <v>0</v>
      </c>
      <c r="T838" s="277">
        <v>0</v>
      </c>
      <c r="U838" s="277">
        <v>0</v>
      </c>
      <c r="V838" s="277">
        <v>0</v>
      </c>
      <c r="W838" s="279" t="e">
        <f t="shared" si="13"/>
        <v>#REF!</v>
      </c>
      <c r="X838" s="279" t="s">
        <v>2722</v>
      </c>
      <c r="Y8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8" s="279">
        <f>IF(MAX(tbl2020POS[[#This Row],[P]:[PR]])=tbl2020POS[[#This Row],[P]],1,0)</f>
        <v>1</v>
      </c>
      <c r="AA838" s="279">
        <f>IF(tbl2020POS[[#This Row],[QUALP]]=1,IF(tbl2020POS[[#This Row],[GS]]&gt;=GS_TO_QUALIFY,1,0),0)</f>
        <v>0</v>
      </c>
      <c r="AB838" s="279">
        <f>IF(tbl2020POS[[#This Row],[QUALP]]=1,IF(tbl2020POS[[#This Row],[G]]-tbl2020POS[[#This Row],[GS]]&gt;=RP_APP_TO_QUALIFY,1,0),0)</f>
        <v>0</v>
      </c>
      <c r="AC838" s="279" t="e">
        <f>IF(tbl2020POS[[#This Row],[C]]&gt;=GAMES_TO_QUALIFY,1,IF(tbl2020POS[[#This Row],[PRIMPOS]]="C",1,0))</f>
        <v>#REF!</v>
      </c>
      <c r="AD838" s="279" t="e">
        <f>IF(tbl2020POS[[#This Row],[1B]]&gt;=GAMES_TO_QUALIFY,1,IF(tbl2020POS[[#This Row],[PRIMPOS]]="1B",1,0))</f>
        <v>#REF!</v>
      </c>
      <c r="AE838" s="279" t="e">
        <f>IF(tbl2020POS[[#This Row],[2B]]&gt;=GAMES_TO_QUALIFY,1,IF(tbl2020POS[[#This Row],[PRIMPOS]]="2B",1,0))</f>
        <v>#REF!</v>
      </c>
      <c r="AF838" s="279" t="e">
        <f>IF(tbl2020POS[[#This Row],[3B]]&gt;=GAMES_TO_QUALIFY,1,IF(tbl2020POS[[#This Row],[PRIMPOS]]="3B",1,0))</f>
        <v>#REF!</v>
      </c>
      <c r="AG838" s="279" t="e">
        <f>IF(tbl2020POS[[#This Row],[SS]]&gt;=GAMES_TO_QUALIFY,1,IF(tbl2020POS[[#This Row],[PRIMPOS]]="SS",1,0))</f>
        <v>#REF!</v>
      </c>
      <c r="AH838" s="279" t="e">
        <f>IF(tbl2020POS[[#This Row],[LF]]&gt;=GAMES_TO_QUALIFY,1,0)</f>
        <v>#REF!</v>
      </c>
      <c r="AI838" s="279" t="e">
        <f>IF(tbl2020POS[[#This Row],[CF]]&gt;=GAMES_TO_QUALIFY,1,0)</f>
        <v>#REF!</v>
      </c>
      <c r="AJ838" s="279" t="e">
        <f>IF(tbl2020POS[[#This Row],[RF]]&gt;=GAMES_TO_QUALIFY,1,0)</f>
        <v>#REF!</v>
      </c>
      <c r="AK838" s="279" t="e">
        <f>IF(tbl2020POS[[#This Row],[OF]]&gt;=GAMES_TO_QUALIFY,1,IF(tbl2020POS[[#This Row],[PRIMPOS]]="OF",1,0))</f>
        <v>#REF!</v>
      </c>
      <c r="AL838" s="279" t="e">
        <f>IF(tbl2020POS[[#This Row],[DH]]&gt;=GAMES_TO_QUALIFY,1,IF(tbl2020POS[[#This Row],[PRIMPOS]]="DH",1,0))</f>
        <v>#REF!</v>
      </c>
      <c r="AM838" s="279" t="str" cm="1">
        <f t="array" aca="1" ref="AM8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8" s="280" t="str">
        <f>IFERROR(LEFT(tbl2020POS[[#This Row],[POSROUGH]],LEN(tbl2020POS[[#This Row],[POSROUGH]])-1),"")</f>
        <v/>
      </c>
      <c r="AP83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9" spans="1:42" x14ac:dyDescent="0.3">
      <c r="A839" s="277">
        <v>836</v>
      </c>
      <c r="B839" t="s">
        <v>21398</v>
      </c>
      <c r="C839" s="277">
        <v>26</v>
      </c>
      <c r="D839" s="278" t="s">
        <v>1509</v>
      </c>
      <c r="E839" s="277">
        <v>4</v>
      </c>
      <c r="F839" s="277">
        <v>7</v>
      </c>
      <c r="G839" s="277">
        <v>7</v>
      </c>
      <c r="H839" s="277">
        <v>7</v>
      </c>
      <c r="I839" s="277">
        <v>7</v>
      </c>
      <c r="J839" s="277">
        <v>0</v>
      </c>
      <c r="K839" s="277">
        <v>7</v>
      </c>
      <c r="L839" s="277">
        <v>0</v>
      </c>
      <c r="M839" s="277">
        <v>0</v>
      </c>
      <c r="N839" s="277">
        <v>0</v>
      </c>
      <c r="O839" s="277">
        <v>0</v>
      </c>
      <c r="P839" s="277">
        <v>0</v>
      </c>
      <c r="Q839" s="277">
        <v>0</v>
      </c>
      <c r="R839" s="277">
        <v>0</v>
      </c>
      <c r="S839" s="277">
        <v>0</v>
      </c>
      <c r="T839" s="277">
        <v>0</v>
      </c>
      <c r="U839" s="277">
        <v>0</v>
      </c>
      <c r="V839" s="277">
        <v>0</v>
      </c>
      <c r="W839" s="279" t="e">
        <f t="shared" si="13"/>
        <v>#REF!</v>
      </c>
      <c r="X839" s="279" t="s">
        <v>16490</v>
      </c>
      <c r="Y8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39" s="279">
        <f>IF(MAX(tbl2020POS[[#This Row],[P]:[PR]])=tbl2020POS[[#This Row],[P]],1,0)</f>
        <v>0</v>
      </c>
      <c r="AA839" s="279">
        <f>IF(tbl2020POS[[#This Row],[QUALP]]=1,IF(tbl2020POS[[#This Row],[GS]]&gt;=GS_TO_QUALIFY,1,0),0)</f>
        <v>0</v>
      </c>
      <c r="AB839" s="279">
        <f>IF(tbl2020POS[[#This Row],[QUALP]]=1,IF(tbl2020POS[[#This Row],[G]]-tbl2020POS[[#This Row],[GS]]&gt;=RP_APP_TO_QUALIFY,1,0),0)</f>
        <v>0</v>
      </c>
      <c r="AC839" s="279" t="e">
        <f>IF(tbl2020POS[[#This Row],[C]]&gt;=GAMES_TO_QUALIFY,1,IF(tbl2020POS[[#This Row],[PRIMPOS]]="C",1,0))</f>
        <v>#REF!</v>
      </c>
      <c r="AD839" s="279" t="e">
        <f>IF(tbl2020POS[[#This Row],[1B]]&gt;=GAMES_TO_QUALIFY,1,IF(tbl2020POS[[#This Row],[PRIMPOS]]="1B",1,0))</f>
        <v>#REF!</v>
      </c>
      <c r="AE839" s="279" t="e">
        <f>IF(tbl2020POS[[#This Row],[2B]]&gt;=GAMES_TO_QUALIFY,1,IF(tbl2020POS[[#This Row],[PRIMPOS]]="2B",1,0))</f>
        <v>#REF!</v>
      </c>
      <c r="AF839" s="279" t="e">
        <f>IF(tbl2020POS[[#This Row],[3B]]&gt;=GAMES_TO_QUALIFY,1,IF(tbl2020POS[[#This Row],[PRIMPOS]]="3B",1,0))</f>
        <v>#REF!</v>
      </c>
      <c r="AG839" s="279" t="e">
        <f>IF(tbl2020POS[[#This Row],[SS]]&gt;=GAMES_TO_QUALIFY,1,IF(tbl2020POS[[#This Row],[PRIMPOS]]="SS",1,0))</f>
        <v>#REF!</v>
      </c>
      <c r="AH839" s="279" t="e">
        <f>IF(tbl2020POS[[#This Row],[LF]]&gt;=GAMES_TO_QUALIFY,1,0)</f>
        <v>#REF!</v>
      </c>
      <c r="AI839" s="279" t="e">
        <f>IF(tbl2020POS[[#This Row],[CF]]&gt;=GAMES_TO_QUALIFY,1,0)</f>
        <v>#REF!</v>
      </c>
      <c r="AJ839" s="279" t="e">
        <f>IF(tbl2020POS[[#This Row],[RF]]&gt;=GAMES_TO_QUALIFY,1,0)</f>
        <v>#REF!</v>
      </c>
      <c r="AK839" s="279" t="e">
        <f>IF(tbl2020POS[[#This Row],[OF]]&gt;=GAMES_TO_QUALIFY,1,IF(tbl2020POS[[#This Row],[PRIMPOS]]="OF",1,0))</f>
        <v>#REF!</v>
      </c>
      <c r="AL839" s="279" t="e">
        <f>IF(tbl2020POS[[#This Row],[DH]]&gt;=GAMES_TO_QUALIFY,1,IF(tbl2020POS[[#This Row],[PRIMPOS]]="DH",1,0))</f>
        <v>#REF!</v>
      </c>
      <c r="AM839" s="279" t="e" cm="1">
        <f t="array" aca="1" ref="AM8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9" s="280" t="str">
        <f>IFERROR(LEFT(tbl2020POS[[#This Row],[POSROUGH]],LEN(tbl2020POS[[#This Row],[POSROUGH]])-1),"")</f>
        <v/>
      </c>
      <c r="AP83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0" spans="1:42" x14ac:dyDescent="0.3">
      <c r="A840" s="277">
        <v>837</v>
      </c>
      <c r="B840" t="s">
        <v>21399</v>
      </c>
      <c r="C840" s="277">
        <v>27</v>
      </c>
      <c r="D840" s="278" t="s">
        <v>1509</v>
      </c>
      <c r="E840" s="277">
        <v>5</v>
      </c>
      <c r="F840" s="277">
        <v>55</v>
      </c>
      <c r="G840" s="277">
        <v>50</v>
      </c>
      <c r="H840" s="277">
        <v>55</v>
      </c>
      <c r="I840" s="277">
        <v>55</v>
      </c>
      <c r="J840" s="277">
        <v>0</v>
      </c>
      <c r="K840" s="277">
        <v>0</v>
      </c>
      <c r="L840" s="277">
        <v>0</v>
      </c>
      <c r="M840" s="277">
        <v>0</v>
      </c>
      <c r="N840" s="277">
        <v>0</v>
      </c>
      <c r="O840" s="277">
        <v>0</v>
      </c>
      <c r="P840" s="277">
        <v>22</v>
      </c>
      <c r="Q840" s="277">
        <v>44</v>
      </c>
      <c r="R840" s="277">
        <v>10</v>
      </c>
      <c r="S840" s="277">
        <v>55</v>
      </c>
      <c r="T840" s="277">
        <v>0</v>
      </c>
      <c r="U840" s="277">
        <v>1</v>
      </c>
      <c r="V840" s="277">
        <v>1</v>
      </c>
      <c r="W840" s="279" t="e">
        <f t="shared" si="13"/>
        <v>#REF!</v>
      </c>
      <c r="X840" s="279" t="s">
        <v>9155</v>
      </c>
      <c r="Y8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40" s="279">
        <f>IF(MAX(tbl2020POS[[#This Row],[P]:[PR]])=tbl2020POS[[#This Row],[P]],1,0)</f>
        <v>0</v>
      </c>
      <c r="AA840" s="279">
        <f>IF(tbl2020POS[[#This Row],[QUALP]]=1,IF(tbl2020POS[[#This Row],[GS]]&gt;=GS_TO_QUALIFY,1,0),0)</f>
        <v>0</v>
      </c>
      <c r="AB840" s="279">
        <f>IF(tbl2020POS[[#This Row],[QUALP]]=1,IF(tbl2020POS[[#This Row],[G]]-tbl2020POS[[#This Row],[GS]]&gt;=RP_APP_TO_QUALIFY,1,0),0)</f>
        <v>0</v>
      </c>
      <c r="AC840" s="279" t="e">
        <f>IF(tbl2020POS[[#This Row],[C]]&gt;=GAMES_TO_QUALIFY,1,IF(tbl2020POS[[#This Row],[PRIMPOS]]="C",1,0))</f>
        <v>#REF!</v>
      </c>
      <c r="AD840" s="279" t="e">
        <f>IF(tbl2020POS[[#This Row],[1B]]&gt;=GAMES_TO_QUALIFY,1,IF(tbl2020POS[[#This Row],[PRIMPOS]]="1B",1,0))</f>
        <v>#REF!</v>
      </c>
      <c r="AE840" s="279" t="e">
        <f>IF(tbl2020POS[[#This Row],[2B]]&gt;=GAMES_TO_QUALIFY,1,IF(tbl2020POS[[#This Row],[PRIMPOS]]="2B",1,0))</f>
        <v>#REF!</v>
      </c>
      <c r="AF840" s="279" t="e">
        <f>IF(tbl2020POS[[#This Row],[3B]]&gt;=GAMES_TO_QUALIFY,1,IF(tbl2020POS[[#This Row],[PRIMPOS]]="3B",1,0))</f>
        <v>#REF!</v>
      </c>
      <c r="AG840" s="279" t="e">
        <f>IF(tbl2020POS[[#This Row],[SS]]&gt;=GAMES_TO_QUALIFY,1,IF(tbl2020POS[[#This Row],[PRIMPOS]]="SS",1,0))</f>
        <v>#REF!</v>
      </c>
      <c r="AH840" s="279" t="e">
        <f>IF(tbl2020POS[[#This Row],[LF]]&gt;=GAMES_TO_QUALIFY,1,0)</f>
        <v>#REF!</v>
      </c>
      <c r="AI840" s="279" t="e">
        <f>IF(tbl2020POS[[#This Row],[CF]]&gt;=GAMES_TO_QUALIFY,1,0)</f>
        <v>#REF!</v>
      </c>
      <c r="AJ840" s="279" t="e">
        <f>IF(tbl2020POS[[#This Row],[RF]]&gt;=GAMES_TO_QUALIFY,1,0)</f>
        <v>#REF!</v>
      </c>
      <c r="AK840" s="279" t="e">
        <f>IF(tbl2020POS[[#This Row],[OF]]&gt;=GAMES_TO_QUALIFY,1,IF(tbl2020POS[[#This Row],[PRIMPOS]]="OF",1,0))</f>
        <v>#REF!</v>
      </c>
      <c r="AL840" s="279" t="e">
        <f>IF(tbl2020POS[[#This Row],[DH]]&gt;=GAMES_TO_QUALIFY,1,IF(tbl2020POS[[#This Row],[PRIMPOS]]="DH",1,0))</f>
        <v>#REF!</v>
      </c>
      <c r="AM840" s="279" t="e" cm="1">
        <f t="array" aca="1" ref="AM8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0" s="280" t="str">
        <f>IFERROR(LEFT(tbl2020POS[[#This Row],[POSROUGH]],LEN(tbl2020POS[[#This Row],[POSROUGH]])-1),"")</f>
        <v/>
      </c>
      <c r="AP84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1" spans="1:42" x14ac:dyDescent="0.3">
      <c r="A841" s="277">
        <v>838</v>
      </c>
      <c r="B841" t="s">
        <v>21400</v>
      </c>
      <c r="C841" s="277">
        <v>27</v>
      </c>
      <c r="D841" s="278" t="s">
        <v>1395</v>
      </c>
      <c r="E841" s="277" t="s">
        <v>20557</v>
      </c>
      <c r="F841" s="277">
        <v>1</v>
      </c>
      <c r="G841" s="277">
        <v>1</v>
      </c>
      <c r="H841" s="277">
        <v>1</v>
      </c>
      <c r="I841" s="277">
        <v>1</v>
      </c>
      <c r="J841" s="277">
        <v>0</v>
      </c>
      <c r="K841" s="277">
        <v>0</v>
      </c>
      <c r="L841" s="277">
        <v>1</v>
      </c>
      <c r="M841" s="277">
        <v>0</v>
      </c>
      <c r="N841" s="277">
        <v>0</v>
      </c>
      <c r="O841" s="277">
        <v>0</v>
      </c>
      <c r="P841" s="277">
        <v>0</v>
      </c>
      <c r="Q841" s="277">
        <v>0</v>
      </c>
      <c r="R841" s="277">
        <v>0</v>
      </c>
      <c r="S841" s="277">
        <v>0</v>
      </c>
      <c r="T841" s="277">
        <v>0</v>
      </c>
      <c r="U841" s="277">
        <v>0</v>
      </c>
      <c r="V841" s="277">
        <v>0</v>
      </c>
      <c r="W841" s="279" t="e">
        <f t="shared" si="13"/>
        <v>#REF!</v>
      </c>
      <c r="X841" s="279" t="s">
        <v>21993</v>
      </c>
      <c r="Y8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41" s="279">
        <f>IF(MAX(tbl2020POS[[#This Row],[P]:[PR]])=tbl2020POS[[#This Row],[P]],1,0)</f>
        <v>0</v>
      </c>
      <c r="AA841" s="279">
        <f>IF(tbl2020POS[[#This Row],[QUALP]]=1,IF(tbl2020POS[[#This Row],[GS]]&gt;=GS_TO_QUALIFY,1,0),0)</f>
        <v>0</v>
      </c>
      <c r="AB841" s="279">
        <f>IF(tbl2020POS[[#This Row],[QUALP]]=1,IF(tbl2020POS[[#This Row],[G]]-tbl2020POS[[#This Row],[GS]]&gt;=RP_APP_TO_QUALIFY,1,0),0)</f>
        <v>0</v>
      </c>
      <c r="AC841" s="279" t="e">
        <f>IF(tbl2020POS[[#This Row],[C]]&gt;=GAMES_TO_QUALIFY,1,IF(tbl2020POS[[#This Row],[PRIMPOS]]="C",1,0))</f>
        <v>#REF!</v>
      </c>
      <c r="AD841" s="279" t="e">
        <f>IF(tbl2020POS[[#This Row],[1B]]&gt;=GAMES_TO_QUALIFY,1,IF(tbl2020POS[[#This Row],[PRIMPOS]]="1B",1,0))</f>
        <v>#REF!</v>
      </c>
      <c r="AE841" s="279" t="e">
        <f>IF(tbl2020POS[[#This Row],[2B]]&gt;=GAMES_TO_QUALIFY,1,IF(tbl2020POS[[#This Row],[PRIMPOS]]="2B",1,0))</f>
        <v>#REF!</v>
      </c>
      <c r="AF841" s="279" t="e">
        <f>IF(tbl2020POS[[#This Row],[3B]]&gt;=GAMES_TO_QUALIFY,1,IF(tbl2020POS[[#This Row],[PRIMPOS]]="3B",1,0))</f>
        <v>#REF!</v>
      </c>
      <c r="AG841" s="279" t="e">
        <f>IF(tbl2020POS[[#This Row],[SS]]&gt;=GAMES_TO_QUALIFY,1,IF(tbl2020POS[[#This Row],[PRIMPOS]]="SS",1,0))</f>
        <v>#REF!</v>
      </c>
      <c r="AH841" s="279" t="e">
        <f>IF(tbl2020POS[[#This Row],[LF]]&gt;=GAMES_TO_QUALIFY,1,0)</f>
        <v>#REF!</v>
      </c>
      <c r="AI841" s="279" t="e">
        <f>IF(tbl2020POS[[#This Row],[CF]]&gt;=GAMES_TO_QUALIFY,1,0)</f>
        <v>#REF!</v>
      </c>
      <c r="AJ841" s="279" t="e">
        <f>IF(tbl2020POS[[#This Row],[RF]]&gt;=GAMES_TO_QUALIFY,1,0)</f>
        <v>#REF!</v>
      </c>
      <c r="AK841" s="279" t="e">
        <f>IF(tbl2020POS[[#This Row],[OF]]&gt;=GAMES_TO_QUALIFY,1,IF(tbl2020POS[[#This Row],[PRIMPOS]]="OF",1,0))</f>
        <v>#REF!</v>
      </c>
      <c r="AL841" s="279" t="e">
        <f>IF(tbl2020POS[[#This Row],[DH]]&gt;=GAMES_TO_QUALIFY,1,IF(tbl2020POS[[#This Row],[PRIMPOS]]="DH",1,0))</f>
        <v>#REF!</v>
      </c>
      <c r="AM841" s="279" t="e" cm="1">
        <f t="array" aca="1" ref="AM8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1" s="280" t="str">
        <f>IFERROR(LEFT(tbl2020POS[[#This Row],[POSROUGH]],LEN(tbl2020POS[[#This Row],[POSROUGH]])-1),"")</f>
        <v/>
      </c>
      <c r="AP84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2" spans="1:42" x14ac:dyDescent="0.3">
      <c r="A842" s="277">
        <v>839</v>
      </c>
      <c r="B842" t="s">
        <v>21401</v>
      </c>
      <c r="C842" s="277">
        <v>27</v>
      </c>
      <c r="D842" s="278" t="s">
        <v>1398</v>
      </c>
      <c r="E842" s="277">
        <v>6</v>
      </c>
      <c r="F842" s="277">
        <v>12</v>
      </c>
      <c r="G842" s="277">
        <v>12</v>
      </c>
      <c r="H842" s="277">
        <v>1</v>
      </c>
      <c r="I842" s="277">
        <v>12</v>
      </c>
      <c r="J842" s="277">
        <v>12</v>
      </c>
      <c r="K842" s="277">
        <v>0</v>
      </c>
      <c r="L842" s="277">
        <v>0</v>
      </c>
      <c r="M842" s="277">
        <v>0</v>
      </c>
      <c r="N842" s="277">
        <v>0</v>
      </c>
      <c r="O842" s="277">
        <v>0</v>
      </c>
      <c r="P842" s="277">
        <v>0</v>
      </c>
      <c r="Q842" s="277">
        <v>0</v>
      </c>
      <c r="R842" s="277">
        <v>0</v>
      </c>
      <c r="S842" s="277">
        <v>0</v>
      </c>
      <c r="T842" s="277">
        <v>0</v>
      </c>
      <c r="U842" s="277">
        <v>0</v>
      </c>
      <c r="V842" s="277">
        <v>0</v>
      </c>
      <c r="W842" s="279" t="e">
        <f t="shared" si="13"/>
        <v>#REF!</v>
      </c>
      <c r="X842" s="279" t="s">
        <v>10101</v>
      </c>
      <c r="Y8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2" s="279">
        <f>IF(MAX(tbl2020POS[[#This Row],[P]:[PR]])=tbl2020POS[[#This Row],[P]],1,0)</f>
        <v>1</v>
      </c>
      <c r="AA842" s="279">
        <f>IF(tbl2020POS[[#This Row],[QUALP]]=1,IF(tbl2020POS[[#This Row],[GS]]&gt;=GS_TO_QUALIFY,1,0),0)</f>
        <v>1</v>
      </c>
      <c r="AB842" s="279">
        <f>IF(tbl2020POS[[#This Row],[QUALP]]=1,IF(tbl2020POS[[#This Row],[G]]-tbl2020POS[[#This Row],[GS]]&gt;=RP_APP_TO_QUALIFY,1,0),0)</f>
        <v>0</v>
      </c>
      <c r="AC842" s="279" t="e">
        <f>IF(tbl2020POS[[#This Row],[C]]&gt;=GAMES_TO_QUALIFY,1,IF(tbl2020POS[[#This Row],[PRIMPOS]]="C",1,0))</f>
        <v>#REF!</v>
      </c>
      <c r="AD842" s="279" t="e">
        <f>IF(tbl2020POS[[#This Row],[1B]]&gt;=GAMES_TO_QUALIFY,1,IF(tbl2020POS[[#This Row],[PRIMPOS]]="1B",1,0))</f>
        <v>#REF!</v>
      </c>
      <c r="AE842" s="279" t="e">
        <f>IF(tbl2020POS[[#This Row],[2B]]&gt;=GAMES_TO_QUALIFY,1,IF(tbl2020POS[[#This Row],[PRIMPOS]]="2B",1,0))</f>
        <v>#REF!</v>
      </c>
      <c r="AF842" s="279" t="e">
        <f>IF(tbl2020POS[[#This Row],[3B]]&gt;=GAMES_TO_QUALIFY,1,IF(tbl2020POS[[#This Row],[PRIMPOS]]="3B",1,0))</f>
        <v>#REF!</v>
      </c>
      <c r="AG842" s="279" t="e">
        <f>IF(tbl2020POS[[#This Row],[SS]]&gt;=GAMES_TO_QUALIFY,1,IF(tbl2020POS[[#This Row],[PRIMPOS]]="SS",1,0))</f>
        <v>#REF!</v>
      </c>
      <c r="AH842" s="279" t="e">
        <f>IF(tbl2020POS[[#This Row],[LF]]&gt;=GAMES_TO_QUALIFY,1,0)</f>
        <v>#REF!</v>
      </c>
      <c r="AI842" s="279" t="e">
        <f>IF(tbl2020POS[[#This Row],[CF]]&gt;=GAMES_TO_QUALIFY,1,0)</f>
        <v>#REF!</v>
      </c>
      <c r="AJ842" s="279" t="e">
        <f>IF(tbl2020POS[[#This Row],[RF]]&gt;=GAMES_TO_QUALIFY,1,0)</f>
        <v>#REF!</v>
      </c>
      <c r="AK842" s="279" t="e">
        <f>IF(tbl2020POS[[#This Row],[OF]]&gt;=GAMES_TO_QUALIFY,1,IF(tbl2020POS[[#This Row],[PRIMPOS]]="OF",1,0))</f>
        <v>#REF!</v>
      </c>
      <c r="AL842" s="279" t="e">
        <f>IF(tbl2020POS[[#This Row],[DH]]&gt;=GAMES_TO_QUALIFY,1,IF(tbl2020POS[[#This Row],[PRIMPOS]]="DH",1,0))</f>
        <v>#REF!</v>
      </c>
      <c r="AM842" s="279" t="str" cm="1">
        <f t="array" aca="1" ref="AM8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2" s="280" t="str">
        <f>IFERROR(LEFT(tbl2020POS[[#This Row],[POSROUGH]],LEN(tbl2020POS[[#This Row],[POSROUGH]])-1),"")</f>
        <v/>
      </c>
      <c r="AP84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43" spans="1:42" x14ac:dyDescent="0.3">
      <c r="A843" s="277">
        <v>840</v>
      </c>
      <c r="B843" t="s">
        <v>21402</v>
      </c>
      <c r="C843" s="277">
        <v>30</v>
      </c>
      <c r="D843" s="278" t="s">
        <v>20584</v>
      </c>
      <c r="E843" s="277">
        <v>2</v>
      </c>
      <c r="F843" s="277">
        <v>48</v>
      </c>
      <c r="G843" s="277">
        <v>44</v>
      </c>
      <c r="H843" s="277">
        <v>48</v>
      </c>
      <c r="I843" s="277">
        <v>46</v>
      </c>
      <c r="J843" s="277">
        <v>0</v>
      </c>
      <c r="K843" s="277">
        <v>44</v>
      </c>
      <c r="L843" s="277">
        <v>2</v>
      </c>
      <c r="M843" s="277">
        <v>0</v>
      </c>
      <c r="N843" s="277">
        <v>1</v>
      </c>
      <c r="O843" s="277">
        <v>0</v>
      </c>
      <c r="P843" s="277">
        <v>0</v>
      </c>
      <c r="Q843" s="277">
        <v>0</v>
      </c>
      <c r="R843" s="277">
        <v>0</v>
      </c>
      <c r="S843" s="277">
        <v>0</v>
      </c>
      <c r="T843" s="277">
        <v>4</v>
      </c>
      <c r="U843" s="277">
        <v>3</v>
      </c>
      <c r="V843" s="277">
        <v>0</v>
      </c>
      <c r="W843" s="279" t="e">
        <f t="shared" si="13"/>
        <v>#REF!</v>
      </c>
      <c r="X843" s="279" t="s">
        <v>16496</v>
      </c>
      <c r="Y8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43" s="279">
        <f>IF(MAX(tbl2020POS[[#This Row],[P]:[PR]])=tbl2020POS[[#This Row],[P]],1,0)</f>
        <v>0</v>
      </c>
      <c r="AA843" s="279">
        <f>IF(tbl2020POS[[#This Row],[QUALP]]=1,IF(tbl2020POS[[#This Row],[GS]]&gt;=GS_TO_QUALIFY,1,0),0)</f>
        <v>0</v>
      </c>
      <c r="AB843" s="279">
        <f>IF(tbl2020POS[[#This Row],[QUALP]]=1,IF(tbl2020POS[[#This Row],[G]]-tbl2020POS[[#This Row],[GS]]&gt;=RP_APP_TO_QUALIFY,1,0),0)</f>
        <v>0</v>
      </c>
      <c r="AC843" s="279" t="e">
        <f>IF(tbl2020POS[[#This Row],[C]]&gt;=GAMES_TO_QUALIFY,1,IF(tbl2020POS[[#This Row],[PRIMPOS]]="C",1,0))</f>
        <v>#REF!</v>
      </c>
      <c r="AD843" s="279" t="e">
        <f>IF(tbl2020POS[[#This Row],[1B]]&gt;=GAMES_TO_QUALIFY,1,IF(tbl2020POS[[#This Row],[PRIMPOS]]="1B",1,0))</f>
        <v>#REF!</v>
      </c>
      <c r="AE843" s="279" t="e">
        <f>IF(tbl2020POS[[#This Row],[2B]]&gt;=GAMES_TO_QUALIFY,1,IF(tbl2020POS[[#This Row],[PRIMPOS]]="2B",1,0))</f>
        <v>#REF!</v>
      </c>
      <c r="AF843" s="279" t="e">
        <f>IF(tbl2020POS[[#This Row],[3B]]&gt;=GAMES_TO_QUALIFY,1,IF(tbl2020POS[[#This Row],[PRIMPOS]]="3B",1,0))</f>
        <v>#REF!</v>
      </c>
      <c r="AG843" s="279" t="e">
        <f>IF(tbl2020POS[[#This Row],[SS]]&gt;=GAMES_TO_QUALIFY,1,IF(tbl2020POS[[#This Row],[PRIMPOS]]="SS",1,0))</f>
        <v>#REF!</v>
      </c>
      <c r="AH843" s="279" t="e">
        <f>IF(tbl2020POS[[#This Row],[LF]]&gt;=GAMES_TO_QUALIFY,1,0)</f>
        <v>#REF!</v>
      </c>
      <c r="AI843" s="279" t="e">
        <f>IF(tbl2020POS[[#This Row],[CF]]&gt;=GAMES_TO_QUALIFY,1,0)</f>
        <v>#REF!</v>
      </c>
      <c r="AJ843" s="279" t="e">
        <f>IF(tbl2020POS[[#This Row],[RF]]&gt;=GAMES_TO_QUALIFY,1,0)</f>
        <v>#REF!</v>
      </c>
      <c r="AK843" s="279" t="e">
        <f>IF(tbl2020POS[[#This Row],[OF]]&gt;=GAMES_TO_QUALIFY,1,IF(tbl2020POS[[#This Row],[PRIMPOS]]="OF",1,0))</f>
        <v>#REF!</v>
      </c>
      <c r="AL843" s="279" t="e">
        <f>IF(tbl2020POS[[#This Row],[DH]]&gt;=GAMES_TO_QUALIFY,1,IF(tbl2020POS[[#This Row],[PRIMPOS]]="DH",1,0))</f>
        <v>#REF!</v>
      </c>
      <c r="AM843" s="279" t="e" cm="1">
        <f t="array" aca="1" ref="AM8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3" s="280" t="str">
        <f>IFERROR(LEFT(tbl2020POS[[#This Row],[POSROUGH]],LEN(tbl2020POS[[#This Row],[POSROUGH]])-1),"")</f>
        <v/>
      </c>
      <c r="AP84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4" spans="1:42" x14ac:dyDescent="0.3">
      <c r="A844" s="277">
        <v>841</v>
      </c>
      <c r="B844" t="s">
        <v>21403</v>
      </c>
      <c r="C844" s="277">
        <v>26</v>
      </c>
      <c r="D844" s="278" t="s">
        <v>20628</v>
      </c>
      <c r="E844" s="277">
        <v>2</v>
      </c>
      <c r="F844" s="277">
        <v>7</v>
      </c>
      <c r="G844" s="277">
        <v>3</v>
      </c>
      <c r="H844" s="277">
        <v>7</v>
      </c>
      <c r="I844" s="277">
        <v>5</v>
      </c>
      <c r="J844" s="277">
        <v>0</v>
      </c>
      <c r="K844" s="277">
        <v>0</v>
      </c>
      <c r="L844" s="277">
        <v>4</v>
      </c>
      <c r="M844" s="277">
        <v>0</v>
      </c>
      <c r="N844" s="277">
        <v>1</v>
      </c>
      <c r="O844" s="277">
        <v>0</v>
      </c>
      <c r="P844" s="277">
        <v>0</v>
      </c>
      <c r="Q844" s="277">
        <v>0</v>
      </c>
      <c r="R844" s="277">
        <v>0</v>
      </c>
      <c r="S844" s="277">
        <v>0</v>
      </c>
      <c r="T844" s="277">
        <v>2</v>
      </c>
      <c r="U844" s="277">
        <v>3</v>
      </c>
      <c r="V844" s="277">
        <v>0</v>
      </c>
      <c r="W844" s="279" t="e">
        <f t="shared" si="13"/>
        <v>#REF!</v>
      </c>
      <c r="X844" s="279" t="s">
        <v>21994</v>
      </c>
      <c r="Y8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44" s="279">
        <f>IF(MAX(tbl2020POS[[#This Row],[P]:[PR]])=tbl2020POS[[#This Row],[P]],1,0)</f>
        <v>0</v>
      </c>
      <c r="AA844" s="279">
        <f>IF(tbl2020POS[[#This Row],[QUALP]]=1,IF(tbl2020POS[[#This Row],[GS]]&gt;=GS_TO_QUALIFY,1,0),0)</f>
        <v>0</v>
      </c>
      <c r="AB844" s="279">
        <f>IF(tbl2020POS[[#This Row],[QUALP]]=1,IF(tbl2020POS[[#This Row],[G]]-tbl2020POS[[#This Row],[GS]]&gt;=RP_APP_TO_QUALIFY,1,0),0)</f>
        <v>0</v>
      </c>
      <c r="AC844" s="279" t="e">
        <f>IF(tbl2020POS[[#This Row],[C]]&gt;=GAMES_TO_QUALIFY,1,IF(tbl2020POS[[#This Row],[PRIMPOS]]="C",1,0))</f>
        <v>#REF!</v>
      </c>
      <c r="AD844" s="279" t="e">
        <f>IF(tbl2020POS[[#This Row],[1B]]&gt;=GAMES_TO_QUALIFY,1,IF(tbl2020POS[[#This Row],[PRIMPOS]]="1B",1,0))</f>
        <v>#REF!</v>
      </c>
      <c r="AE844" s="279" t="e">
        <f>IF(tbl2020POS[[#This Row],[2B]]&gt;=GAMES_TO_QUALIFY,1,IF(tbl2020POS[[#This Row],[PRIMPOS]]="2B",1,0))</f>
        <v>#REF!</v>
      </c>
      <c r="AF844" s="279" t="e">
        <f>IF(tbl2020POS[[#This Row],[3B]]&gt;=GAMES_TO_QUALIFY,1,IF(tbl2020POS[[#This Row],[PRIMPOS]]="3B",1,0))</f>
        <v>#REF!</v>
      </c>
      <c r="AG844" s="279" t="e">
        <f>IF(tbl2020POS[[#This Row],[SS]]&gt;=GAMES_TO_QUALIFY,1,IF(tbl2020POS[[#This Row],[PRIMPOS]]="SS",1,0))</f>
        <v>#REF!</v>
      </c>
      <c r="AH844" s="279" t="e">
        <f>IF(tbl2020POS[[#This Row],[LF]]&gt;=GAMES_TO_QUALIFY,1,0)</f>
        <v>#REF!</v>
      </c>
      <c r="AI844" s="279" t="e">
        <f>IF(tbl2020POS[[#This Row],[CF]]&gt;=GAMES_TO_QUALIFY,1,0)</f>
        <v>#REF!</v>
      </c>
      <c r="AJ844" s="279" t="e">
        <f>IF(tbl2020POS[[#This Row],[RF]]&gt;=GAMES_TO_QUALIFY,1,0)</f>
        <v>#REF!</v>
      </c>
      <c r="AK844" s="279" t="e">
        <f>IF(tbl2020POS[[#This Row],[OF]]&gt;=GAMES_TO_QUALIFY,1,IF(tbl2020POS[[#This Row],[PRIMPOS]]="OF",1,0))</f>
        <v>#REF!</v>
      </c>
      <c r="AL844" s="279" t="e">
        <f>IF(tbl2020POS[[#This Row],[DH]]&gt;=GAMES_TO_QUALIFY,1,IF(tbl2020POS[[#This Row],[PRIMPOS]]="DH",1,0))</f>
        <v>#REF!</v>
      </c>
      <c r="AM844" s="279" t="e" cm="1">
        <f t="array" aca="1" ref="AM8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4" s="280" t="str">
        <f>IFERROR(LEFT(tbl2020POS[[#This Row],[POSROUGH]],LEN(tbl2020POS[[#This Row],[POSROUGH]])-1),"")</f>
        <v/>
      </c>
      <c r="AP84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5" spans="1:42" x14ac:dyDescent="0.3">
      <c r="A845" s="277">
        <v>842</v>
      </c>
      <c r="B845" t="s">
        <v>21404</v>
      </c>
      <c r="C845" s="277">
        <v>27</v>
      </c>
      <c r="D845" s="278" t="s">
        <v>1405</v>
      </c>
      <c r="E845" s="277">
        <v>7</v>
      </c>
      <c r="F845" s="277">
        <v>14</v>
      </c>
      <c r="G845" s="277">
        <v>1</v>
      </c>
      <c r="H845" s="277">
        <v>0</v>
      </c>
      <c r="I845" s="277">
        <v>14</v>
      </c>
      <c r="J845" s="277">
        <v>14</v>
      </c>
      <c r="K845" s="277">
        <v>0</v>
      </c>
      <c r="L845" s="277">
        <v>0</v>
      </c>
      <c r="M845" s="277">
        <v>0</v>
      </c>
      <c r="N845" s="277">
        <v>0</v>
      </c>
      <c r="O845" s="277">
        <v>0</v>
      </c>
      <c r="P845" s="277">
        <v>0</v>
      </c>
      <c r="Q845" s="277">
        <v>0</v>
      </c>
      <c r="R845" s="277">
        <v>0</v>
      </c>
      <c r="S845" s="277">
        <v>0</v>
      </c>
      <c r="T845" s="277">
        <v>0</v>
      </c>
      <c r="U845" s="277">
        <v>0</v>
      </c>
      <c r="V845" s="277">
        <v>0</v>
      </c>
      <c r="W845" s="279" t="e">
        <f t="shared" si="13"/>
        <v>#REF!</v>
      </c>
      <c r="X845" s="279" t="s">
        <v>6004</v>
      </c>
      <c r="Y8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5" s="279">
        <f>IF(MAX(tbl2020POS[[#This Row],[P]:[PR]])=tbl2020POS[[#This Row],[P]],1,0)</f>
        <v>1</v>
      </c>
      <c r="AA845" s="279">
        <f>IF(tbl2020POS[[#This Row],[QUALP]]=1,IF(tbl2020POS[[#This Row],[GS]]&gt;=GS_TO_QUALIFY,1,0),0)</f>
        <v>0</v>
      </c>
      <c r="AB845" s="279">
        <f>IF(tbl2020POS[[#This Row],[QUALP]]=1,IF(tbl2020POS[[#This Row],[G]]-tbl2020POS[[#This Row],[GS]]&gt;=RP_APP_TO_QUALIFY,1,0),0)</f>
        <v>1</v>
      </c>
      <c r="AC845" s="279" t="e">
        <f>IF(tbl2020POS[[#This Row],[C]]&gt;=GAMES_TO_QUALIFY,1,IF(tbl2020POS[[#This Row],[PRIMPOS]]="C",1,0))</f>
        <v>#REF!</v>
      </c>
      <c r="AD845" s="279" t="e">
        <f>IF(tbl2020POS[[#This Row],[1B]]&gt;=GAMES_TO_QUALIFY,1,IF(tbl2020POS[[#This Row],[PRIMPOS]]="1B",1,0))</f>
        <v>#REF!</v>
      </c>
      <c r="AE845" s="279" t="e">
        <f>IF(tbl2020POS[[#This Row],[2B]]&gt;=GAMES_TO_QUALIFY,1,IF(tbl2020POS[[#This Row],[PRIMPOS]]="2B",1,0))</f>
        <v>#REF!</v>
      </c>
      <c r="AF845" s="279" t="e">
        <f>IF(tbl2020POS[[#This Row],[3B]]&gt;=GAMES_TO_QUALIFY,1,IF(tbl2020POS[[#This Row],[PRIMPOS]]="3B",1,0))</f>
        <v>#REF!</v>
      </c>
      <c r="AG845" s="279" t="e">
        <f>IF(tbl2020POS[[#This Row],[SS]]&gt;=GAMES_TO_QUALIFY,1,IF(tbl2020POS[[#This Row],[PRIMPOS]]="SS",1,0))</f>
        <v>#REF!</v>
      </c>
      <c r="AH845" s="279" t="e">
        <f>IF(tbl2020POS[[#This Row],[LF]]&gt;=GAMES_TO_QUALIFY,1,0)</f>
        <v>#REF!</v>
      </c>
      <c r="AI845" s="279" t="e">
        <f>IF(tbl2020POS[[#This Row],[CF]]&gt;=GAMES_TO_QUALIFY,1,0)</f>
        <v>#REF!</v>
      </c>
      <c r="AJ845" s="279" t="e">
        <f>IF(tbl2020POS[[#This Row],[RF]]&gt;=GAMES_TO_QUALIFY,1,0)</f>
        <v>#REF!</v>
      </c>
      <c r="AK845" s="279" t="e">
        <f>IF(tbl2020POS[[#This Row],[OF]]&gt;=GAMES_TO_QUALIFY,1,IF(tbl2020POS[[#This Row],[PRIMPOS]]="OF",1,0))</f>
        <v>#REF!</v>
      </c>
      <c r="AL845" s="279" t="e">
        <f>IF(tbl2020POS[[#This Row],[DH]]&gt;=GAMES_TO_QUALIFY,1,IF(tbl2020POS[[#This Row],[PRIMPOS]]="DH",1,0))</f>
        <v>#REF!</v>
      </c>
      <c r="AM845" s="279" t="str" cm="1">
        <f t="array" aca="1" ref="AM8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5" s="280" t="str">
        <f>IFERROR(LEFT(tbl2020POS[[#This Row],[POSROUGH]],LEN(tbl2020POS[[#This Row],[POSROUGH]])-1),"")</f>
        <v/>
      </c>
      <c r="AP84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46" spans="1:42" x14ac:dyDescent="0.3">
      <c r="A846" s="277">
        <v>843</v>
      </c>
      <c r="B846" t="s">
        <v>21405</v>
      </c>
      <c r="C846" s="277">
        <v>26</v>
      </c>
      <c r="D846" s="278" t="s">
        <v>1481</v>
      </c>
      <c r="E846" s="277">
        <v>3</v>
      </c>
      <c r="F846" s="277">
        <v>3</v>
      </c>
      <c r="G846" s="277">
        <v>0</v>
      </c>
      <c r="H846" s="277">
        <v>0</v>
      </c>
      <c r="I846" s="277">
        <v>3</v>
      </c>
      <c r="J846" s="277">
        <v>3</v>
      </c>
      <c r="K846" s="277">
        <v>0</v>
      </c>
      <c r="L846" s="277">
        <v>0</v>
      </c>
      <c r="M846" s="277">
        <v>0</v>
      </c>
      <c r="N846" s="277">
        <v>0</v>
      </c>
      <c r="O846" s="277">
        <v>0</v>
      </c>
      <c r="P846" s="277">
        <v>0</v>
      </c>
      <c r="Q846" s="277">
        <v>0</v>
      </c>
      <c r="R846" s="277">
        <v>0</v>
      </c>
      <c r="S846" s="277">
        <v>0</v>
      </c>
      <c r="T846" s="277">
        <v>0</v>
      </c>
      <c r="U846" s="277">
        <v>0</v>
      </c>
      <c r="V846" s="277">
        <v>0</v>
      </c>
      <c r="W846" s="279" t="e">
        <f t="shared" si="13"/>
        <v>#REF!</v>
      </c>
      <c r="X846" s="279" t="s">
        <v>21995</v>
      </c>
      <c r="Y8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6" s="279">
        <f>IF(MAX(tbl2020POS[[#This Row],[P]:[PR]])=tbl2020POS[[#This Row],[P]],1,0)</f>
        <v>1</v>
      </c>
      <c r="AA846" s="279">
        <f>IF(tbl2020POS[[#This Row],[QUALP]]=1,IF(tbl2020POS[[#This Row],[GS]]&gt;=GS_TO_QUALIFY,1,0),0)</f>
        <v>0</v>
      </c>
      <c r="AB846" s="279">
        <f>IF(tbl2020POS[[#This Row],[QUALP]]=1,IF(tbl2020POS[[#This Row],[G]]-tbl2020POS[[#This Row],[GS]]&gt;=RP_APP_TO_QUALIFY,1,0),0)</f>
        <v>0</v>
      </c>
      <c r="AC846" s="279" t="e">
        <f>IF(tbl2020POS[[#This Row],[C]]&gt;=GAMES_TO_QUALIFY,1,IF(tbl2020POS[[#This Row],[PRIMPOS]]="C",1,0))</f>
        <v>#REF!</v>
      </c>
      <c r="AD846" s="279" t="e">
        <f>IF(tbl2020POS[[#This Row],[1B]]&gt;=GAMES_TO_QUALIFY,1,IF(tbl2020POS[[#This Row],[PRIMPOS]]="1B",1,0))</f>
        <v>#REF!</v>
      </c>
      <c r="AE846" s="279" t="e">
        <f>IF(tbl2020POS[[#This Row],[2B]]&gt;=GAMES_TO_QUALIFY,1,IF(tbl2020POS[[#This Row],[PRIMPOS]]="2B",1,0))</f>
        <v>#REF!</v>
      </c>
      <c r="AF846" s="279" t="e">
        <f>IF(tbl2020POS[[#This Row],[3B]]&gt;=GAMES_TO_QUALIFY,1,IF(tbl2020POS[[#This Row],[PRIMPOS]]="3B",1,0))</f>
        <v>#REF!</v>
      </c>
      <c r="AG846" s="279" t="e">
        <f>IF(tbl2020POS[[#This Row],[SS]]&gt;=GAMES_TO_QUALIFY,1,IF(tbl2020POS[[#This Row],[PRIMPOS]]="SS",1,0))</f>
        <v>#REF!</v>
      </c>
      <c r="AH846" s="279" t="e">
        <f>IF(tbl2020POS[[#This Row],[LF]]&gt;=GAMES_TO_QUALIFY,1,0)</f>
        <v>#REF!</v>
      </c>
      <c r="AI846" s="279" t="e">
        <f>IF(tbl2020POS[[#This Row],[CF]]&gt;=GAMES_TO_QUALIFY,1,0)</f>
        <v>#REF!</v>
      </c>
      <c r="AJ846" s="279" t="e">
        <f>IF(tbl2020POS[[#This Row],[RF]]&gt;=GAMES_TO_QUALIFY,1,0)</f>
        <v>#REF!</v>
      </c>
      <c r="AK846" s="279" t="e">
        <f>IF(tbl2020POS[[#This Row],[OF]]&gt;=GAMES_TO_QUALIFY,1,IF(tbl2020POS[[#This Row],[PRIMPOS]]="OF",1,0))</f>
        <v>#REF!</v>
      </c>
      <c r="AL846" s="279" t="e">
        <f>IF(tbl2020POS[[#This Row],[DH]]&gt;=GAMES_TO_QUALIFY,1,IF(tbl2020POS[[#This Row],[PRIMPOS]]="DH",1,0))</f>
        <v>#REF!</v>
      </c>
      <c r="AM846" s="279" t="str" cm="1">
        <f t="array" aca="1" ref="AM8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6" s="280" t="str">
        <f>IFERROR(LEFT(tbl2020POS[[#This Row],[POSROUGH]],LEN(tbl2020POS[[#This Row],[POSROUGH]])-1),"")</f>
        <v/>
      </c>
      <c r="AP84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47" spans="1:42" x14ac:dyDescent="0.3">
      <c r="A847" s="277">
        <v>844</v>
      </c>
      <c r="B847" t="s">
        <v>21406</v>
      </c>
      <c r="C847" s="277">
        <v>25</v>
      </c>
      <c r="D847" s="278" t="s">
        <v>1437</v>
      </c>
      <c r="E847" s="277">
        <v>3</v>
      </c>
      <c r="F847" s="277">
        <v>20</v>
      </c>
      <c r="G847" s="277">
        <v>16</v>
      </c>
      <c r="H847" s="277">
        <v>20</v>
      </c>
      <c r="I847" s="277">
        <v>19</v>
      </c>
      <c r="J847" s="277">
        <v>0</v>
      </c>
      <c r="K847" s="277">
        <v>19</v>
      </c>
      <c r="L847" s="277">
        <v>0</v>
      </c>
      <c r="M847" s="277">
        <v>0</v>
      </c>
      <c r="N847" s="277">
        <v>0</v>
      </c>
      <c r="O847" s="277">
        <v>0</v>
      </c>
      <c r="P847" s="277">
        <v>0</v>
      </c>
      <c r="Q847" s="277">
        <v>0</v>
      </c>
      <c r="R847" s="277">
        <v>0</v>
      </c>
      <c r="S847" s="277">
        <v>0</v>
      </c>
      <c r="T847" s="277">
        <v>0</v>
      </c>
      <c r="U847" s="277">
        <v>1</v>
      </c>
      <c r="V847" s="277">
        <v>1</v>
      </c>
      <c r="W847" s="279" t="e">
        <f t="shared" si="13"/>
        <v>#REF!</v>
      </c>
      <c r="X847" s="279" t="s">
        <v>12189</v>
      </c>
      <c r="Y8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47" s="279">
        <f>IF(MAX(tbl2020POS[[#This Row],[P]:[PR]])=tbl2020POS[[#This Row],[P]],1,0)</f>
        <v>0</v>
      </c>
      <c r="AA847" s="279">
        <f>IF(tbl2020POS[[#This Row],[QUALP]]=1,IF(tbl2020POS[[#This Row],[GS]]&gt;=GS_TO_QUALIFY,1,0),0)</f>
        <v>0</v>
      </c>
      <c r="AB847" s="279">
        <f>IF(tbl2020POS[[#This Row],[QUALP]]=1,IF(tbl2020POS[[#This Row],[G]]-tbl2020POS[[#This Row],[GS]]&gt;=RP_APP_TO_QUALIFY,1,0),0)</f>
        <v>0</v>
      </c>
      <c r="AC847" s="279" t="e">
        <f>IF(tbl2020POS[[#This Row],[C]]&gt;=GAMES_TO_QUALIFY,1,IF(tbl2020POS[[#This Row],[PRIMPOS]]="C",1,0))</f>
        <v>#REF!</v>
      </c>
      <c r="AD847" s="279" t="e">
        <f>IF(tbl2020POS[[#This Row],[1B]]&gt;=GAMES_TO_QUALIFY,1,IF(tbl2020POS[[#This Row],[PRIMPOS]]="1B",1,0))</f>
        <v>#REF!</v>
      </c>
      <c r="AE847" s="279" t="e">
        <f>IF(tbl2020POS[[#This Row],[2B]]&gt;=GAMES_TO_QUALIFY,1,IF(tbl2020POS[[#This Row],[PRIMPOS]]="2B",1,0))</f>
        <v>#REF!</v>
      </c>
      <c r="AF847" s="279" t="e">
        <f>IF(tbl2020POS[[#This Row],[3B]]&gt;=GAMES_TO_QUALIFY,1,IF(tbl2020POS[[#This Row],[PRIMPOS]]="3B",1,0))</f>
        <v>#REF!</v>
      </c>
      <c r="AG847" s="279" t="e">
        <f>IF(tbl2020POS[[#This Row],[SS]]&gt;=GAMES_TO_QUALIFY,1,IF(tbl2020POS[[#This Row],[PRIMPOS]]="SS",1,0))</f>
        <v>#REF!</v>
      </c>
      <c r="AH847" s="279" t="e">
        <f>IF(tbl2020POS[[#This Row],[LF]]&gt;=GAMES_TO_QUALIFY,1,0)</f>
        <v>#REF!</v>
      </c>
      <c r="AI847" s="279" t="e">
        <f>IF(tbl2020POS[[#This Row],[CF]]&gt;=GAMES_TO_QUALIFY,1,0)</f>
        <v>#REF!</v>
      </c>
      <c r="AJ847" s="279" t="e">
        <f>IF(tbl2020POS[[#This Row],[RF]]&gt;=GAMES_TO_QUALIFY,1,0)</f>
        <v>#REF!</v>
      </c>
      <c r="AK847" s="279" t="e">
        <f>IF(tbl2020POS[[#This Row],[OF]]&gt;=GAMES_TO_QUALIFY,1,IF(tbl2020POS[[#This Row],[PRIMPOS]]="OF",1,0))</f>
        <v>#REF!</v>
      </c>
      <c r="AL847" s="279" t="e">
        <f>IF(tbl2020POS[[#This Row],[DH]]&gt;=GAMES_TO_QUALIFY,1,IF(tbl2020POS[[#This Row],[PRIMPOS]]="DH",1,0))</f>
        <v>#REF!</v>
      </c>
      <c r="AM847" s="279" t="e" cm="1">
        <f t="array" aca="1" ref="AM8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7" s="280" t="str">
        <f>IFERROR(LEFT(tbl2020POS[[#This Row],[POSROUGH]],LEN(tbl2020POS[[#This Row],[POSROUGH]])-1),"")</f>
        <v/>
      </c>
      <c r="AP84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8" spans="1:42" x14ac:dyDescent="0.3">
      <c r="A848" s="277">
        <v>845</v>
      </c>
      <c r="B848" t="s">
        <v>21407</v>
      </c>
      <c r="C848" s="277">
        <v>33</v>
      </c>
      <c r="D848" s="278" t="s">
        <v>1405</v>
      </c>
      <c r="E848" s="277">
        <v>11</v>
      </c>
      <c r="F848" s="277">
        <v>4</v>
      </c>
      <c r="G848" s="277">
        <v>4</v>
      </c>
      <c r="H848" s="277">
        <v>0</v>
      </c>
      <c r="I848" s="277">
        <v>4</v>
      </c>
      <c r="J848" s="277">
        <v>4</v>
      </c>
      <c r="K848" s="277">
        <v>0</v>
      </c>
      <c r="L848" s="277">
        <v>0</v>
      </c>
      <c r="M848" s="277">
        <v>0</v>
      </c>
      <c r="N848" s="277">
        <v>0</v>
      </c>
      <c r="O848" s="277">
        <v>0</v>
      </c>
      <c r="P848" s="277">
        <v>0</v>
      </c>
      <c r="Q848" s="277">
        <v>0</v>
      </c>
      <c r="R848" s="277">
        <v>0</v>
      </c>
      <c r="S848" s="277">
        <v>0</v>
      </c>
      <c r="T848" s="277">
        <v>0</v>
      </c>
      <c r="U848" s="277">
        <v>0</v>
      </c>
      <c r="V848" s="277">
        <v>0</v>
      </c>
      <c r="W848" s="279" t="e">
        <f t="shared" si="13"/>
        <v>#REF!</v>
      </c>
      <c r="X848" s="279" t="s">
        <v>2748</v>
      </c>
      <c r="Y8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8" s="279">
        <f>IF(MAX(tbl2020POS[[#This Row],[P]:[PR]])=tbl2020POS[[#This Row],[P]],1,0)</f>
        <v>1</v>
      </c>
      <c r="AA848" s="279">
        <f>IF(tbl2020POS[[#This Row],[QUALP]]=1,IF(tbl2020POS[[#This Row],[GS]]&gt;=GS_TO_QUALIFY,1,0),0)</f>
        <v>0</v>
      </c>
      <c r="AB848" s="279">
        <f>IF(tbl2020POS[[#This Row],[QUALP]]=1,IF(tbl2020POS[[#This Row],[G]]-tbl2020POS[[#This Row],[GS]]&gt;=RP_APP_TO_QUALIFY,1,0),0)</f>
        <v>0</v>
      </c>
      <c r="AC848" s="279" t="e">
        <f>IF(tbl2020POS[[#This Row],[C]]&gt;=GAMES_TO_QUALIFY,1,IF(tbl2020POS[[#This Row],[PRIMPOS]]="C",1,0))</f>
        <v>#REF!</v>
      </c>
      <c r="AD848" s="279" t="e">
        <f>IF(tbl2020POS[[#This Row],[1B]]&gt;=GAMES_TO_QUALIFY,1,IF(tbl2020POS[[#This Row],[PRIMPOS]]="1B",1,0))</f>
        <v>#REF!</v>
      </c>
      <c r="AE848" s="279" t="e">
        <f>IF(tbl2020POS[[#This Row],[2B]]&gt;=GAMES_TO_QUALIFY,1,IF(tbl2020POS[[#This Row],[PRIMPOS]]="2B",1,0))</f>
        <v>#REF!</v>
      </c>
      <c r="AF848" s="279" t="e">
        <f>IF(tbl2020POS[[#This Row],[3B]]&gt;=GAMES_TO_QUALIFY,1,IF(tbl2020POS[[#This Row],[PRIMPOS]]="3B",1,0))</f>
        <v>#REF!</v>
      </c>
      <c r="AG848" s="279" t="e">
        <f>IF(tbl2020POS[[#This Row],[SS]]&gt;=GAMES_TO_QUALIFY,1,IF(tbl2020POS[[#This Row],[PRIMPOS]]="SS",1,0))</f>
        <v>#REF!</v>
      </c>
      <c r="AH848" s="279" t="e">
        <f>IF(tbl2020POS[[#This Row],[LF]]&gt;=GAMES_TO_QUALIFY,1,0)</f>
        <v>#REF!</v>
      </c>
      <c r="AI848" s="279" t="e">
        <f>IF(tbl2020POS[[#This Row],[CF]]&gt;=GAMES_TO_QUALIFY,1,0)</f>
        <v>#REF!</v>
      </c>
      <c r="AJ848" s="279" t="e">
        <f>IF(tbl2020POS[[#This Row],[RF]]&gt;=GAMES_TO_QUALIFY,1,0)</f>
        <v>#REF!</v>
      </c>
      <c r="AK848" s="279" t="e">
        <f>IF(tbl2020POS[[#This Row],[OF]]&gt;=GAMES_TO_QUALIFY,1,IF(tbl2020POS[[#This Row],[PRIMPOS]]="OF",1,0))</f>
        <v>#REF!</v>
      </c>
      <c r="AL848" s="279" t="e">
        <f>IF(tbl2020POS[[#This Row],[DH]]&gt;=GAMES_TO_QUALIFY,1,IF(tbl2020POS[[#This Row],[PRIMPOS]]="DH",1,0))</f>
        <v>#REF!</v>
      </c>
      <c r="AM848" s="279" t="str" cm="1">
        <f t="array" aca="1" ref="AM8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8" s="280" t="str">
        <f>IFERROR(LEFT(tbl2020POS[[#This Row],[POSROUGH]],LEN(tbl2020POS[[#This Row],[POSROUGH]])-1),"")</f>
        <v/>
      </c>
      <c r="AP84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49" spans="1:42" x14ac:dyDescent="0.3">
      <c r="A849" s="277">
        <v>846</v>
      </c>
      <c r="B849" t="s">
        <v>21408</v>
      </c>
      <c r="C849" s="277">
        <v>33</v>
      </c>
      <c r="D849" s="278" t="s">
        <v>1509</v>
      </c>
      <c r="E849" s="277">
        <v>11</v>
      </c>
      <c r="F849" s="277">
        <v>2</v>
      </c>
      <c r="G849" s="277">
        <v>0</v>
      </c>
      <c r="H849" s="277">
        <v>2</v>
      </c>
      <c r="I849" s="277">
        <v>1</v>
      </c>
      <c r="J849" s="277">
        <v>0</v>
      </c>
      <c r="K849" s="277">
        <v>0</v>
      </c>
      <c r="L849" s="277">
        <v>0</v>
      </c>
      <c r="M849" s="277">
        <v>0</v>
      </c>
      <c r="N849" s="277">
        <v>0</v>
      </c>
      <c r="O849" s="277">
        <v>0</v>
      </c>
      <c r="P849" s="277">
        <v>0</v>
      </c>
      <c r="Q849" s="277">
        <v>0</v>
      </c>
      <c r="R849" s="277">
        <v>1</v>
      </c>
      <c r="S849" s="277">
        <v>1</v>
      </c>
      <c r="T849" s="277">
        <v>1</v>
      </c>
      <c r="U849" s="277">
        <v>0</v>
      </c>
      <c r="V849" s="277">
        <v>1</v>
      </c>
      <c r="W849" s="279" t="e">
        <f t="shared" si="13"/>
        <v>#REF!</v>
      </c>
      <c r="X849" s="279" t="s">
        <v>2750</v>
      </c>
      <c r="Y8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49" s="279">
        <f>IF(MAX(tbl2020POS[[#This Row],[P]:[PR]])=tbl2020POS[[#This Row],[P]],1,0)</f>
        <v>0</v>
      </c>
      <c r="AA849" s="279">
        <f>IF(tbl2020POS[[#This Row],[QUALP]]=1,IF(tbl2020POS[[#This Row],[GS]]&gt;=GS_TO_QUALIFY,1,0),0)</f>
        <v>0</v>
      </c>
      <c r="AB849" s="279">
        <f>IF(tbl2020POS[[#This Row],[QUALP]]=1,IF(tbl2020POS[[#This Row],[G]]-tbl2020POS[[#This Row],[GS]]&gt;=RP_APP_TO_QUALIFY,1,0),0)</f>
        <v>0</v>
      </c>
      <c r="AC849" s="279" t="e">
        <f>IF(tbl2020POS[[#This Row],[C]]&gt;=GAMES_TO_QUALIFY,1,IF(tbl2020POS[[#This Row],[PRIMPOS]]="C",1,0))</f>
        <v>#REF!</v>
      </c>
      <c r="AD849" s="279" t="e">
        <f>IF(tbl2020POS[[#This Row],[1B]]&gt;=GAMES_TO_QUALIFY,1,IF(tbl2020POS[[#This Row],[PRIMPOS]]="1B",1,0))</f>
        <v>#REF!</v>
      </c>
      <c r="AE849" s="279" t="e">
        <f>IF(tbl2020POS[[#This Row],[2B]]&gt;=GAMES_TO_QUALIFY,1,IF(tbl2020POS[[#This Row],[PRIMPOS]]="2B",1,0))</f>
        <v>#REF!</v>
      </c>
      <c r="AF849" s="279" t="e">
        <f>IF(tbl2020POS[[#This Row],[3B]]&gt;=GAMES_TO_QUALIFY,1,IF(tbl2020POS[[#This Row],[PRIMPOS]]="3B",1,0))</f>
        <v>#REF!</v>
      </c>
      <c r="AG849" s="279" t="e">
        <f>IF(tbl2020POS[[#This Row],[SS]]&gt;=GAMES_TO_QUALIFY,1,IF(tbl2020POS[[#This Row],[PRIMPOS]]="SS",1,0))</f>
        <v>#REF!</v>
      </c>
      <c r="AH849" s="279" t="e">
        <f>IF(tbl2020POS[[#This Row],[LF]]&gt;=GAMES_TO_QUALIFY,1,0)</f>
        <v>#REF!</v>
      </c>
      <c r="AI849" s="279" t="e">
        <f>IF(tbl2020POS[[#This Row],[CF]]&gt;=GAMES_TO_QUALIFY,1,0)</f>
        <v>#REF!</v>
      </c>
      <c r="AJ849" s="279" t="e">
        <f>IF(tbl2020POS[[#This Row],[RF]]&gt;=GAMES_TO_QUALIFY,1,0)</f>
        <v>#REF!</v>
      </c>
      <c r="AK849" s="279" t="e">
        <f>IF(tbl2020POS[[#This Row],[OF]]&gt;=GAMES_TO_QUALIFY,1,IF(tbl2020POS[[#This Row],[PRIMPOS]]="OF",1,0))</f>
        <v>#REF!</v>
      </c>
      <c r="AL849" s="279" t="e">
        <f>IF(tbl2020POS[[#This Row],[DH]]&gt;=GAMES_TO_QUALIFY,1,IF(tbl2020POS[[#This Row],[PRIMPOS]]="DH",1,0))</f>
        <v>#REF!</v>
      </c>
      <c r="AM849" s="279" t="e" cm="1">
        <f t="array" aca="1" ref="AM8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9" s="280" t="str">
        <f>IFERROR(LEFT(tbl2020POS[[#This Row],[POSROUGH]],LEN(tbl2020POS[[#This Row],[POSROUGH]])-1),"")</f>
        <v/>
      </c>
      <c r="AP84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0" spans="1:42" x14ac:dyDescent="0.3">
      <c r="A850" s="277">
        <v>847</v>
      </c>
      <c r="B850" t="s">
        <v>21409</v>
      </c>
      <c r="C850" s="277">
        <v>26</v>
      </c>
      <c r="D850" s="278" t="s">
        <v>1449</v>
      </c>
      <c r="E850" s="277">
        <v>5</v>
      </c>
      <c r="F850" s="277">
        <v>52</v>
      </c>
      <c r="G850" s="277">
        <v>51</v>
      </c>
      <c r="H850" s="277">
        <v>52</v>
      </c>
      <c r="I850" s="277">
        <v>30</v>
      </c>
      <c r="J850" s="277">
        <v>0</v>
      </c>
      <c r="K850" s="277">
        <v>0</v>
      </c>
      <c r="L850" s="277">
        <v>28</v>
      </c>
      <c r="M850" s="277">
        <v>0</v>
      </c>
      <c r="N850" s="277">
        <v>4</v>
      </c>
      <c r="O850" s="277">
        <v>0</v>
      </c>
      <c r="P850" s="277">
        <v>0</v>
      </c>
      <c r="Q850" s="277">
        <v>0</v>
      </c>
      <c r="R850" s="277">
        <v>0</v>
      </c>
      <c r="S850" s="277">
        <v>0</v>
      </c>
      <c r="T850" s="277">
        <v>21</v>
      </c>
      <c r="U850" s="277">
        <v>1</v>
      </c>
      <c r="V850" s="277">
        <v>0</v>
      </c>
      <c r="W850" s="279" t="e">
        <f t="shared" si="13"/>
        <v>#REF!</v>
      </c>
      <c r="X850" s="279" t="s">
        <v>14837</v>
      </c>
      <c r="Y8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50" s="279">
        <f>IF(MAX(tbl2020POS[[#This Row],[P]:[PR]])=tbl2020POS[[#This Row],[P]],1,0)</f>
        <v>0</v>
      </c>
      <c r="AA850" s="279">
        <f>IF(tbl2020POS[[#This Row],[QUALP]]=1,IF(tbl2020POS[[#This Row],[GS]]&gt;=GS_TO_QUALIFY,1,0),0)</f>
        <v>0</v>
      </c>
      <c r="AB850" s="279">
        <f>IF(tbl2020POS[[#This Row],[QUALP]]=1,IF(tbl2020POS[[#This Row],[G]]-tbl2020POS[[#This Row],[GS]]&gt;=RP_APP_TO_QUALIFY,1,0),0)</f>
        <v>0</v>
      </c>
      <c r="AC850" s="279" t="e">
        <f>IF(tbl2020POS[[#This Row],[C]]&gt;=GAMES_TO_QUALIFY,1,IF(tbl2020POS[[#This Row],[PRIMPOS]]="C",1,0))</f>
        <v>#REF!</v>
      </c>
      <c r="AD850" s="279" t="e">
        <f>IF(tbl2020POS[[#This Row],[1B]]&gt;=GAMES_TO_QUALIFY,1,IF(tbl2020POS[[#This Row],[PRIMPOS]]="1B",1,0))</f>
        <v>#REF!</v>
      </c>
      <c r="AE850" s="279" t="e">
        <f>IF(tbl2020POS[[#This Row],[2B]]&gt;=GAMES_TO_QUALIFY,1,IF(tbl2020POS[[#This Row],[PRIMPOS]]="2B",1,0))</f>
        <v>#REF!</v>
      </c>
      <c r="AF850" s="279" t="e">
        <f>IF(tbl2020POS[[#This Row],[3B]]&gt;=GAMES_TO_QUALIFY,1,IF(tbl2020POS[[#This Row],[PRIMPOS]]="3B",1,0))</f>
        <v>#REF!</v>
      </c>
      <c r="AG850" s="279" t="e">
        <f>IF(tbl2020POS[[#This Row],[SS]]&gt;=GAMES_TO_QUALIFY,1,IF(tbl2020POS[[#This Row],[PRIMPOS]]="SS",1,0))</f>
        <v>#REF!</v>
      </c>
      <c r="AH850" s="279" t="e">
        <f>IF(tbl2020POS[[#This Row],[LF]]&gt;=GAMES_TO_QUALIFY,1,0)</f>
        <v>#REF!</v>
      </c>
      <c r="AI850" s="279" t="e">
        <f>IF(tbl2020POS[[#This Row],[CF]]&gt;=GAMES_TO_QUALIFY,1,0)</f>
        <v>#REF!</v>
      </c>
      <c r="AJ850" s="279" t="e">
        <f>IF(tbl2020POS[[#This Row],[RF]]&gt;=GAMES_TO_QUALIFY,1,0)</f>
        <v>#REF!</v>
      </c>
      <c r="AK850" s="279" t="e">
        <f>IF(tbl2020POS[[#This Row],[OF]]&gt;=GAMES_TO_QUALIFY,1,IF(tbl2020POS[[#This Row],[PRIMPOS]]="OF",1,0))</f>
        <v>#REF!</v>
      </c>
      <c r="AL850" s="279" t="e">
        <f>IF(tbl2020POS[[#This Row],[DH]]&gt;=GAMES_TO_QUALIFY,1,IF(tbl2020POS[[#This Row],[PRIMPOS]]="DH",1,0))</f>
        <v>#REF!</v>
      </c>
      <c r="AM850" s="279" t="e" cm="1">
        <f t="array" aca="1" ref="AM8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0" s="280" t="str">
        <f>IFERROR(LEFT(tbl2020POS[[#This Row],[POSROUGH]],LEN(tbl2020POS[[#This Row],[POSROUGH]])-1),"")</f>
        <v/>
      </c>
      <c r="AP85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1" spans="1:42" x14ac:dyDescent="0.3">
      <c r="A851" s="277">
        <v>848</v>
      </c>
      <c r="B851" t="s">
        <v>21410</v>
      </c>
      <c r="C851" s="277">
        <v>37</v>
      </c>
      <c r="D851" s="278" t="s">
        <v>1460</v>
      </c>
      <c r="E851" s="277">
        <v>13</v>
      </c>
      <c r="F851" s="277">
        <v>19</v>
      </c>
      <c r="G851" s="277">
        <v>0</v>
      </c>
      <c r="H851" s="277">
        <v>0</v>
      </c>
      <c r="I851" s="277">
        <v>19</v>
      </c>
      <c r="J851" s="277">
        <v>19</v>
      </c>
      <c r="K851" s="277">
        <v>0</v>
      </c>
      <c r="L851" s="277">
        <v>0</v>
      </c>
      <c r="M851" s="277">
        <v>0</v>
      </c>
      <c r="N851" s="277">
        <v>0</v>
      </c>
      <c r="O851" s="277">
        <v>0</v>
      </c>
      <c r="P851" s="277">
        <v>0</v>
      </c>
      <c r="Q851" s="277">
        <v>0</v>
      </c>
      <c r="R851" s="277">
        <v>0</v>
      </c>
      <c r="S851" s="277">
        <v>0</v>
      </c>
      <c r="T851" s="277">
        <v>0</v>
      </c>
      <c r="U851" s="277">
        <v>0</v>
      </c>
      <c r="V851" s="277">
        <v>0</v>
      </c>
      <c r="W851" s="279" t="e">
        <f t="shared" si="13"/>
        <v>#REF!</v>
      </c>
      <c r="X851" s="279" t="s">
        <v>2751</v>
      </c>
      <c r="Y8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51" s="279">
        <f>IF(MAX(tbl2020POS[[#This Row],[P]:[PR]])=tbl2020POS[[#This Row],[P]],1,0)</f>
        <v>1</v>
      </c>
      <c r="AA851" s="279">
        <f>IF(tbl2020POS[[#This Row],[QUALP]]=1,IF(tbl2020POS[[#This Row],[GS]]&gt;=GS_TO_QUALIFY,1,0),0)</f>
        <v>0</v>
      </c>
      <c r="AB851" s="279">
        <f>IF(tbl2020POS[[#This Row],[QUALP]]=1,IF(tbl2020POS[[#This Row],[G]]-tbl2020POS[[#This Row],[GS]]&gt;=RP_APP_TO_QUALIFY,1,0),0)</f>
        <v>1</v>
      </c>
      <c r="AC851" s="279" t="e">
        <f>IF(tbl2020POS[[#This Row],[C]]&gt;=GAMES_TO_QUALIFY,1,IF(tbl2020POS[[#This Row],[PRIMPOS]]="C",1,0))</f>
        <v>#REF!</v>
      </c>
      <c r="AD851" s="279" t="e">
        <f>IF(tbl2020POS[[#This Row],[1B]]&gt;=GAMES_TO_QUALIFY,1,IF(tbl2020POS[[#This Row],[PRIMPOS]]="1B",1,0))</f>
        <v>#REF!</v>
      </c>
      <c r="AE851" s="279" t="e">
        <f>IF(tbl2020POS[[#This Row],[2B]]&gt;=GAMES_TO_QUALIFY,1,IF(tbl2020POS[[#This Row],[PRIMPOS]]="2B",1,0))</f>
        <v>#REF!</v>
      </c>
      <c r="AF851" s="279" t="e">
        <f>IF(tbl2020POS[[#This Row],[3B]]&gt;=GAMES_TO_QUALIFY,1,IF(tbl2020POS[[#This Row],[PRIMPOS]]="3B",1,0))</f>
        <v>#REF!</v>
      </c>
      <c r="AG851" s="279" t="e">
        <f>IF(tbl2020POS[[#This Row],[SS]]&gt;=GAMES_TO_QUALIFY,1,IF(tbl2020POS[[#This Row],[PRIMPOS]]="SS",1,0))</f>
        <v>#REF!</v>
      </c>
      <c r="AH851" s="279" t="e">
        <f>IF(tbl2020POS[[#This Row],[LF]]&gt;=GAMES_TO_QUALIFY,1,0)</f>
        <v>#REF!</v>
      </c>
      <c r="AI851" s="279" t="e">
        <f>IF(tbl2020POS[[#This Row],[CF]]&gt;=GAMES_TO_QUALIFY,1,0)</f>
        <v>#REF!</v>
      </c>
      <c r="AJ851" s="279" t="e">
        <f>IF(tbl2020POS[[#This Row],[RF]]&gt;=GAMES_TO_QUALIFY,1,0)</f>
        <v>#REF!</v>
      </c>
      <c r="AK851" s="279" t="e">
        <f>IF(tbl2020POS[[#This Row],[OF]]&gt;=GAMES_TO_QUALIFY,1,IF(tbl2020POS[[#This Row],[PRIMPOS]]="OF",1,0))</f>
        <v>#REF!</v>
      </c>
      <c r="AL851" s="279" t="e">
        <f>IF(tbl2020POS[[#This Row],[DH]]&gt;=GAMES_TO_QUALIFY,1,IF(tbl2020POS[[#This Row],[PRIMPOS]]="DH",1,0))</f>
        <v>#REF!</v>
      </c>
      <c r="AM851" s="279" t="str" cm="1">
        <f t="array" aca="1" ref="AM8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1" s="280" t="str">
        <f>IFERROR(LEFT(tbl2020POS[[#This Row],[POSROUGH]],LEN(tbl2020POS[[#This Row],[POSROUGH]])-1),"")</f>
        <v/>
      </c>
      <c r="AP85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52" spans="1:42" x14ac:dyDescent="0.3">
      <c r="A852" s="277">
        <v>849</v>
      </c>
      <c r="B852" t="s">
        <v>21411</v>
      </c>
      <c r="C852" s="277">
        <v>28</v>
      </c>
      <c r="D852" s="278" t="s">
        <v>20563</v>
      </c>
      <c r="E852" s="277">
        <v>2</v>
      </c>
      <c r="F852" s="277">
        <v>2</v>
      </c>
      <c r="G852" s="277">
        <v>1</v>
      </c>
      <c r="H852" s="277">
        <v>2</v>
      </c>
      <c r="I852" s="277">
        <v>2</v>
      </c>
      <c r="J852" s="277">
        <v>0</v>
      </c>
      <c r="K852" s="277">
        <v>0</v>
      </c>
      <c r="L852" s="277">
        <v>1</v>
      </c>
      <c r="M852" s="277">
        <v>0</v>
      </c>
      <c r="N852" s="277">
        <v>0</v>
      </c>
      <c r="O852" s="277">
        <v>0</v>
      </c>
      <c r="P852" s="277">
        <v>1</v>
      </c>
      <c r="Q852" s="277">
        <v>1</v>
      </c>
      <c r="R852" s="277">
        <v>0</v>
      </c>
      <c r="S852" s="277">
        <v>1</v>
      </c>
      <c r="T852" s="277">
        <v>0</v>
      </c>
      <c r="U852" s="277">
        <v>0</v>
      </c>
      <c r="V852" s="277">
        <v>0</v>
      </c>
      <c r="W852" s="279" t="e">
        <f t="shared" si="13"/>
        <v>#REF!</v>
      </c>
      <c r="X852" s="279" t="s">
        <v>16507</v>
      </c>
      <c r="Y8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52" s="279">
        <f>IF(MAX(tbl2020POS[[#This Row],[P]:[PR]])=tbl2020POS[[#This Row],[P]],1,0)</f>
        <v>0</v>
      </c>
      <c r="AA852" s="279">
        <f>IF(tbl2020POS[[#This Row],[QUALP]]=1,IF(tbl2020POS[[#This Row],[GS]]&gt;=GS_TO_QUALIFY,1,0),0)</f>
        <v>0</v>
      </c>
      <c r="AB852" s="279">
        <f>IF(tbl2020POS[[#This Row],[QUALP]]=1,IF(tbl2020POS[[#This Row],[G]]-tbl2020POS[[#This Row],[GS]]&gt;=RP_APP_TO_QUALIFY,1,0),0)</f>
        <v>0</v>
      </c>
      <c r="AC852" s="279" t="e">
        <f>IF(tbl2020POS[[#This Row],[C]]&gt;=GAMES_TO_QUALIFY,1,IF(tbl2020POS[[#This Row],[PRIMPOS]]="C",1,0))</f>
        <v>#REF!</v>
      </c>
      <c r="AD852" s="279" t="e">
        <f>IF(tbl2020POS[[#This Row],[1B]]&gt;=GAMES_TO_QUALIFY,1,IF(tbl2020POS[[#This Row],[PRIMPOS]]="1B",1,0))</f>
        <v>#REF!</v>
      </c>
      <c r="AE852" s="279" t="e">
        <f>IF(tbl2020POS[[#This Row],[2B]]&gt;=GAMES_TO_QUALIFY,1,IF(tbl2020POS[[#This Row],[PRIMPOS]]="2B",1,0))</f>
        <v>#REF!</v>
      </c>
      <c r="AF852" s="279" t="e">
        <f>IF(tbl2020POS[[#This Row],[3B]]&gt;=GAMES_TO_QUALIFY,1,IF(tbl2020POS[[#This Row],[PRIMPOS]]="3B",1,0))</f>
        <v>#REF!</v>
      </c>
      <c r="AG852" s="279" t="e">
        <f>IF(tbl2020POS[[#This Row],[SS]]&gt;=GAMES_TO_QUALIFY,1,IF(tbl2020POS[[#This Row],[PRIMPOS]]="SS",1,0))</f>
        <v>#REF!</v>
      </c>
      <c r="AH852" s="279" t="e">
        <f>IF(tbl2020POS[[#This Row],[LF]]&gt;=GAMES_TO_QUALIFY,1,0)</f>
        <v>#REF!</v>
      </c>
      <c r="AI852" s="279" t="e">
        <f>IF(tbl2020POS[[#This Row],[CF]]&gt;=GAMES_TO_QUALIFY,1,0)</f>
        <v>#REF!</v>
      </c>
      <c r="AJ852" s="279" t="e">
        <f>IF(tbl2020POS[[#This Row],[RF]]&gt;=GAMES_TO_QUALIFY,1,0)</f>
        <v>#REF!</v>
      </c>
      <c r="AK852" s="279" t="e">
        <f>IF(tbl2020POS[[#This Row],[OF]]&gt;=GAMES_TO_QUALIFY,1,IF(tbl2020POS[[#This Row],[PRIMPOS]]="OF",1,0))</f>
        <v>#REF!</v>
      </c>
      <c r="AL852" s="279" t="e">
        <f>IF(tbl2020POS[[#This Row],[DH]]&gt;=GAMES_TO_QUALIFY,1,IF(tbl2020POS[[#This Row],[PRIMPOS]]="DH",1,0))</f>
        <v>#REF!</v>
      </c>
      <c r="AM852" s="279" t="e" cm="1">
        <f t="array" aca="1" ref="AM8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2" s="280" t="str">
        <f>IFERROR(LEFT(tbl2020POS[[#This Row],[POSROUGH]],LEN(tbl2020POS[[#This Row],[POSROUGH]])-1),"")</f>
        <v/>
      </c>
      <c r="AP85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3" spans="1:42" x14ac:dyDescent="0.3">
      <c r="A853" s="277">
        <v>850</v>
      </c>
      <c r="B853" t="s">
        <v>21412</v>
      </c>
      <c r="C853" s="277">
        <v>26</v>
      </c>
      <c r="D853" s="278" t="s">
        <v>20567</v>
      </c>
      <c r="E853" s="277">
        <v>3</v>
      </c>
      <c r="F853" s="277">
        <v>42</v>
      </c>
      <c r="G853" s="277">
        <v>31</v>
      </c>
      <c r="H853" s="277">
        <v>42</v>
      </c>
      <c r="I853" s="277">
        <v>27</v>
      </c>
      <c r="J853" s="277">
        <v>0</v>
      </c>
      <c r="K853" s="277">
        <v>0</v>
      </c>
      <c r="L853" s="277">
        <v>27</v>
      </c>
      <c r="M853" s="277">
        <v>0</v>
      </c>
      <c r="N853" s="277">
        <v>0</v>
      </c>
      <c r="O853" s="277">
        <v>0</v>
      </c>
      <c r="P853" s="277">
        <v>0</v>
      </c>
      <c r="Q853" s="277">
        <v>0</v>
      </c>
      <c r="R853" s="277">
        <v>0</v>
      </c>
      <c r="S853" s="277">
        <v>0</v>
      </c>
      <c r="T853" s="277">
        <v>8</v>
      </c>
      <c r="U853" s="277">
        <v>11</v>
      </c>
      <c r="V853" s="277">
        <v>0</v>
      </c>
      <c r="W853" s="279" t="e">
        <f t="shared" si="13"/>
        <v>#REF!</v>
      </c>
      <c r="X853" s="279" t="s">
        <v>14841</v>
      </c>
      <c r="Y8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53" s="279">
        <f>IF(MAX(tbl2020POS[[#This Row],[P]:[PR]])=tbl2020POS[[#This Row],[P]],1,0)</f>
        <v>0</v>
      </c>
      <c r="AA853" s="279">
        <f>IF(tbl2020POS[[#This Row],[QUALP]]=1,IF(tbl2020POS[[#This Row],[GS]]&gt;=GS_TO_QUALIFY,1,0),0)</f>
        <v>0</v>
      </c>
      <c r="AB853" s="279">
        <f>IF(tbl2020POS[[#This Row],[QUALP]]=1,IF(tbl2020POS[[#This Row],[G]]-tbl2020POS[[#This Row],[GS]]&gt;=RP_APP_TO_QUALIFY,1,0),0)</f>
        <v>0</v>
      </c>
      <c r="AC853" s="279" t="e">
        <f>IF(tbl2020POS[[#This Row],[C]]&gt;=GAMES_TO_QUALIFY,1,IF(tbl2020POS[[#This Row],[PRIMPOS]]="C",1,0))</f>
        <v>#REF!</v>
      </c>
      <c r="AD853" s="279" t="e">
        <f>IF(tbl2020POS[[#This Row],[1B]]&gt;=GAMES_TO_QUALIFY,1,IF(tbl2020POS[[#This Row],[PRIMPOS]]="1B",1,0))</f>
        <v>#REF!</v>
      </c>
      <c r="AE853" s="279" t="e">
        <f>IF(tbl2020POS[[#This Row],[2B]]&gt;=GAMES_TO_QUALIFY,1,IF(tbl2020POS[[#This Row],[PRIMPOS]]="2B",1,0))</f>
        <v>#REF!</v>
      </c>
      <c r="AF853" s="279" t="e">
        <f>IF(tbl2020POS[[#This Row],[3B]]&gt;=GAMES_TO_QUALIFY,1,IF(tbl2020POS[[#This Row],[PRIMPOS]]="3B",1,0))</f>
        <v>#REF!</v>
      </c>
      <c r="AG853" s="279" t="e">
        <f>IF(tbl2020POS[[#This Row],[SS]]&gt;=GAMES_TO_QUALIFY,1,IF(tbl2020POS[[#This Row],[PRIMPOS]]="SS",1,0))</f>
        <v>#REF!</v>
      </c>
      <c r="AH853" s="279" t="e">
        <f>IF(tbl2020POS[[#This Row],[LF]]&gt;=GAMES_TO_QUALIFY,1,0)</f>
        <v>#REF!</v>
      </c>
      <c r="AI853" s="279" t="e">
        <f>IF(tbl2020POS[[#This Row],[CF]]&gt;=GAMES_TO_QUALIFY,1,0)</f>
        <v>#REF!</v>
      </c>
      <c r="AJ853" s="279" t="e">
        <f>IF(tbl2020POS[[#This Row],[RF]]&gt;=GAMES_TO_QUALIFY,1,0)</f>
        <v>#REF!</v>
      </c>
      <c r="AK853" s="279" t="e">
        <f>IF(tbl2020POS[[#This Row],[OF]]&gt;=GAMES_TO_QUALIFY,1,IF(tbl2020POS[[#This Row],[PRIMPOS]]="OF",1,0))</f>
        <v>#REF!</v>
      </c>
      <c r="AL853" s="279" t="e">
        <f>IF(tbl2020POS[[#This Row],[DH]]&gt;=GAMES_TO_QUALIFY,1,IF(tbl2020POS[[#This Row],[PRIMPOS]]="DH",1,0))</f>
        <v>#REF!</v>
      </c>
      <c r="AM853" s="279" t="e" cm="1">
        <f t="array" aca="1" ref="AM8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3" s="280" t="str">
        <f>IFERROR(LEFT(tbl2020POS[[#This Row],[POSROUGH]],LEN(tbl2020POS[[#This Row],[POSROUGH]])-1),"")</f>
        <v/>
      </c>
      <c r="AP85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4" spans="1:42" x14ac:dyDescent="0.3">
      <c r="A854" s="277">
        <v>851</v>
      </c>
      <c r="B854" t="s">
        <v>21413</v>
      </c>
      <c r="C854" s="277">
        <v>25</v>
      </c>
      <c r="D854" s="278" t="s">
        <v>1395</v>
      </c>
      <c r="E854" s="277">
        <v>3</v>
      </c>
      <c r="F854" s="277">
        <v>50</v>
      </c>
      <c r="G854" s="277">
        <v>43</v>
      </c>
      <c r="H854" s="277">
        <v>50</v>
      </c>
      <c r="I854" s="277">
        <v>48</v>
      </c>
      <c r="J854" s="277">
        <v>0</v>
      </c>
      <c r="K854" s="277">
        <v>0</v>
      </c>
      <c r="L854" s="277">
        <v>0</v>
      </c>
      <c r="M854" s="277">
        <v>0</v>
      </c>
      <c r="N854" s="277">
        <v>0</v>
      </c>
      <c r="O854" s="277">
        <v>0</v>
      </c>
      <c r="P854" s="277">
        <v>48</v>
      </c>
      <c r="Q854" s="277">
        <v>0</v>
      </c>
      <c r="R854" s="277">
        <v>0</v>
      </c>
      <c r="S854" s="277">
        <v>48</v>
      </c>
      <c r="T854" s="277">
        <v>2</v>
      </c>
      <c r="U854" s="277">
        <v>2</v>
      </c>
      <c r="V854" s="277">
        <v>1</v>
      </c>
      <c r="W854" s="279" t="e">
        <f t="shared" si="13"/>
        <v>#REF!</v>
      </c>
      <c r="X854" s="279" t="s">
        <v>12724</v>
      </c>
      <c r="Y8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54" s="279">
        <f>IF(MAX(tbl2020POS[[#This Row],[P]:[PR]])=tbl2020POS[[#This Row],[P]],1,0)</f>
        <v>0</v>
      </c>
      <c r="AA854" s="279">
        <f>IF(tbl2020POS[[#This Row],[QUALP]]=1,IF(tbl2020POS[[#This Row],[GS]]&gt;=GS_TO_QUALIFY,1,0),0)</f>
        <v>0</v>
      </c>
      <c r="AB854" s="279">
        <f>IF(tbl2020POS[[#This Row],[QUALP]]=1,IF(tbl2020POS[[#This Row],[G]]-tbl2020POS[[#This Row],[GS]]&gt;=RP_APP_TO_QUALIFY,1,0),0)</f>
        <v>0</v>
      </c>
      <c r="AC854" s="279" t="e">
        <f>IF(tbl2020POS[[#This Row],[C]]&gt;=GAMES_TO_QUALIFY,1,IF(tbl2020POS[[#This Row],[PRIMPOS]]="C",1,0))</f>
        <v>#REF!</v>
      </c>
      <c r="AD854" s="279" t="e">
        <f>IF(tbl2020POS[[#This Row],[1B]]&gt;=GAMES_TO_QUALIFY,1,IF(tbl2020POS[[#This Row],[PRIMPOS]]="1B",1,0))</f>
        <v>#REF!</v>
      </c>
      <c r="AE854" s="279" t="e">
        <f>IF(tbl2020POS[[#This Row],[2B]]&gt;=GAMES_TO_QUALIFY,1,IF(tbl2020POS[[#This Row],[PRIMPOS]]="2B",1,0))</f>
        <v>#REF!</v>
      </c>
      <c r="AF854" s="279" t="e">
        <f>IF(tbl2020POS[[#This Row],[3B]]&gt;=GAMES_TO_QUALIFY,1,IF(tbl2020POS[[#This Row],[PRIMPOS]]="3B",1,0))</f>
        <v>#REF!</v>
      </c>
      <c r="AG854" s="279" t="e">
        <f>IF(tbl2020POS[[#This Row],[SS]]&gt;=GAMES_TO_QUALIFY,1,IF(tbl2020POS[[#This Row],[PRIMPOS]]="SS",1,0))</f>
        <v>#REF!</v>
      </c>
      <c r="AH854" s="279" t="e">
        <f>IF(tbl2020POS[[#This Row],[LF]]&gt;=GAMES_TO_QUALIFY,1,0)</f>
        <v>#REF!</v>
      </c>
      <c r="AI854" s="279" t="e">
        <f>IF(tbl2020POS[[#This Row],[CF]]&gt;=GAMES_TO_QUALIFY,1,0)</f>
        <v>#REF!</v>
      </c>
      <c r="AJ854" s="279" t="e">
        <f>IF(tbl2020POS[[#This Row],[RF]]&gt;=GAMES_TO_QUALIFY,1,0)</f>
        <v>#REF!</v>
      </c>
      <c r="AK854" s="279" t="e">
        <f>IF(tbl2020POS[[#This Row],[OF]]&gt;=GAMES_TO_QUALIFY,1,IF(tbl2020POS[[#This Row],[PRIMPOS]]="OF",1,0))</f>
        <v>#REF!</v>
      </c>
      <c r="AL854" s="279" t="e">
        <f>IF(tbl2020POS[[#This Row],[DH]]&gt;=GAMES_TO_QUALIFY,1,IF(tbl2020POS[[#This Row],[PRIMPOS]]="DH",1,0))</f>
        <v>#REF!</v>
      </c>
      <c r="AM854" s="279" t="e" cm="1">
        <f t="array" aca="1" ref="AM8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4" s="280" t="str">
        <f>IFERROR(LEFT(tbl2020POS[[#This Row],[POSROUGH]],LEN(tbl2020POS[[#This Row],[POSROUGH]])-1),"")</f>
        <v/>
      </c>
      <c r="AP85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5" spans="1:42" x14ac:dyDescent="0.3">
      <c r="A855" s="277">
        <v>852</v>
      </c>
      <c r="B855" t="s">
        <v>21414</v>
      </c>
      <c r="C855" s="277">
        <v>28</v>
      </c>
      <c r="D855" s="278" t="s">
        <v>1392</v>
      </c>
      <c r="E855" s="277" t="s">
        <v>20557</v>
      </c>
      <c r="F855" s="277">
        <v>18</v>
      </c>
      <c r="G855" s="277">
        <v>15</v>
      </c>
      <c r="H855" s="277">
        <v>18</v>
      </c>
      <c r="I855" s="277">
        <v>18</v>
      </c>
      <c r="J855" s="277">
        <v>0</v>
      </c>
      <c r="K855" s="277">
        <v>18</v>
      </c>
      <c r="L855" s="277">
        <v>0</v>
      </c>
      <c r="M855" s="277">
        <v>0</v>
      </c>
      <c r="N855" s="277">
        <v>0</v>
      </c>
      <c r="O855" s="277">
        <v>0</v>
      </c>
      <c r="P855" s="277">
        <v>0</v>
      </c>
      <c r="Q855" s="277">
        <v>0</v>
      </c>
      <c r="R855" s="277">
        <v>0</v>
      </c>
      <c r="S855" s="277">
        <v>0</v>
      </c>
      <c r="T855" s="277">
        <v>0</v>
      </c>
      <c r="U855" s="277">
        <v>1</v>
      </c>
      <c r="V855" s="277">
        <v>0</v>
      </c>
      <c r="W855" s="279" t="e">
        <f t="shared" si="13"/>
        <v>#REF!</v>
      </c>
      <c r="X855" s="279" t="s">
        <v>21996</v>
      </c>
      <c r="Y8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55" s="279">
        <f>IF(MAX(tbl2020POS[[#This Row],[P]:[PR]])=tbl2020POS[[#This Row],[P]],1,0)</f>
        <v>0</v>
      </c>
      <c r="AA855" s="279">
        <f>IF(tbl2020POS[[#This Row],[QUALP]]=1,IF(tbl2020POS[[#This Row],[GS]]&gt;=GS_TO_QUALIFY,1,0),0)</f>
        <v>0</v>
      </c>
      <c r="AB855" s="279">
        <f>IF(tbl2020POS[[#This Row],[QUALP]]=1,IF(tbl2020POS[[#This Row],[G]]-tbl2020POS[[#This Row],[GS]]&gt;=RP_APP_TO_QUALIFY,1,0),0)</f>
        <v>0</v>
      </c>
      <c r="AC855" s="279" t="e">
        <f>IF(tbl2020POS[[#This Row],[C]]&gt;=GAMES_TO_QUALIFY,1,IF(tbl2020POS[[#This Row],[PRIMPOS]]="C",1,0))</f>
        <v>#REF!</v>
      </c>
      <c r="AD855" s="279" t="e">
        <f>IF(tbl2020POS[[#This Row],[1B]]&gt;=GAMES_TO_QUALIFY,1,IF(tbl2020POS[[#This Row],[PRIMPOS]]="1B",1,0))</f>
        <v>#REF!</v>
      </c>
      <c r="AE855" s="279" t="e">
        <f>IF(tbl2020POS[[#This Row],[2B]]&gt;=GAMES_TO_QUALIFY,1,IF(tbl2020POS[[#This Row],[PRIMPOS]]="2B",1,0))</f>
        <v>#REF!</v>
      </c>
      <c r="AF855" s="279" t="e">
        <f>IF(tbl2020POS[[#This Row],[3B]]&gt;=GAMES_TO_QUALIFY,1,IF(tbl2020POS[[#This Row],[PRIMPOS]]="3B",1,0))</f>
        <v>#REF!</v>
      </c>
      <c r="AG855" s="279" t="e">
        <f>IF(tbl2020POS[[#This Row],[SS]]&gt;=GAMES_TO_QUALIFY,1,IF(tbl2020POS[[#This Row],[PRIMPOS]]="SS",1,0))</f>
        <v>#REF!</v>
      </c>
      <c r="AH855" s="279" t="e">
        <f>IF(tbl2020POS[[#This Row],[LF]]&gt;=GAMES_TO_QUALIFY,1,0)</f>
        <v>#REF!</v>
      </c>
      <c r="AI855" s="279" t="e">
        <f>IF(tbl2020POS[[#This Row],[CF]]&gt;=GAMES_TO_QUALIFY,1,0)</f>
        <v>#REF!</v>
      </c>
      <c r="AJ855" s="279" t="e">
        <f>IF(tbl2020POS[[#This Row],[RF]]&gt;=GAMES_TO_QUALIFY,1,0)</f>
        <v>#REF!</v>
      </c>
      <c r="AK855" s="279" t="e">
        <f>IF(tbl2020POS[[#This Row],[OF]]&gt;=GAMES_TO_QUALIFY,1,IF(tbl2020POS[[#This Row],[PRIMPOS]]="OF",1,0))</f>
        <v>#REF!</v>
      </c>
      <c r="AL855" s="279" t="e">
        <f>IF(tbl2020POS[[#This Row],[DH]]&gt;=GAMES_TO_QUALIFY,1,IF(tbl2020POS[[#This Row],[PRIMPOS]]="DH",1,0))</f>
        <v>#REF!</v>
      </c>
      <c r="AM855" s="279" t="e" cm="1">
        <f t="array" aca="1" ref="AM8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5" s="280" t="str">
        <f>IFERROR(LEFT(tbl2020POS[[#This Row],[POSROUGH]],LEN(tbl2020POS[[#This Row],[POSROUGH]])-1),"")</f>
        <v/>
      </c>
      <c r="AP85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6" spans="1:42" x14ac:dyDescent="0.3">
      <c r="A856" s="277">
        <v>853</v>
      </c>
      <c r="B856" t="s">
        <v>21415</v>
      </c>
      <c r="C856" s="277">
        <v>26</v>
      </c>
      <c r="D856" s="278" t="s">
        <v>1430</v>
      </c>
      <c r="E856" s="277">
        <v>7</v>
      </c>
      <c r="F856" s="277">
        <v>38</v>
      </c>
      <c r="G856" s="277">
        <v>38</v>
      </c>
      <c r="H856" s="277">
        <v>38</v>
      </c>
      <c r="I856" s="277">
        <v>37</v>
      </c>
      <c r="J856" s="277">
        <v>0</v>
      </c>
      <c r="K856" s="277">
        <v>0</v>
      </c>
      <c r="L856" s="277">
        <v>0</v>
      </c>
      <c r="M856" s="277">
        <v>37</v>
      </c>
      <c r="N856" s="277">
        <v>0</v>
      </c>
      <c r="O856" s="277">
        <v>0</v>
      </c>
      <c r="P856" s="277">
        <v>0</v>
      </c>
      <c r="Q856" s="277">
        <v>0</v>
      </c>
      <c r="R856" s="277">
        <v>0</v>
      </c>
      <c r="S856" s="277">
        <v>0</v>
      </c>
      <c r="T856" s="277">
        <v>1</v>
      </c>
      <c r="U856" s="277">
        <v>0</v>
      </c>
      <c r="V856" s="277">
        <v>0</v>
      </c>
      <c r="W856" s="279" t="e">
        <f t="shared" si="13"/>
        <v>#REF!</v>
      </c>
      <c r="X856" s="279" t="s">
        <v>4541</v>
      </c>
      <c r="Y8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56" s="279">
        <f>IF(MAX(tbl2020POS[[#This Row],[P]:[PR]])=tbl2020POS[[#This Row],[P]],1,0)</f>
        <v>0</v>
      </c>
      <c r="AA856" s="279">
        <f>IF(tbl2020POS[[#This Row],[QUALP]]=1,IF(tbl2020POS[[#This Row],[GS]]&gt;=GS_TO_QUALIFY,1,0),0)</f>
        <v>0</v>
      </c>
      <c r="AB856" s="279">
        <f>IF(tbl2020POS[[#This Row],[QUALP]]=1,IF(tbl2020POS[[#This Row],[G]]-tbl2020POS[[#This Row],[GS]]&gt;=RP_APP_TO_QUALIFY,1,0),0)</f>
        <v>0</v>
      </c>
      <c r="AC856" s="279" t="e">
        <f>IF(tbl2020POS[[#This Row],[C]]&gt;=GAMES_TO_QUALIFY,1,IF(tbl2020POS[[#This Row],[PRIMPOS]]="C",1,0))</f>
        <v>#REF!</v>
      </c>
      <c r="AD856" s="279" t="e">
        <f>IF(tbl2020POS[[#This Row],[1B]]&gt;=GAMES_TO_QUALIFY,1,IF(tbl2020POS[[#This Row],[PRIMPOS]]="1B",1,0))</f>
        <v>#REF!</v>
      </c>
      <c r="AE856" s="279" t="e">
        <f>IF(tbl2020POS[[#This Row],[2B]]&gt;=GAMES_TO_QUALIFY,1,IF(tbl2020POS[[#This Row],[PRIMPOS]]="2B",1,0))</f>
        <v>#REF!</v>
      </c>
      <c r="AF856" s="279" t="e">
        <f>IF(tbl2020POS[[#This Row],[3B]]&gt;=GAMES_TO_QUALIFY,1,IF(tbl2020POS[[#This Row],[PRIMPOS]]="3B",1,0))</f>
        <v>#REF!</v>
      </c>
      <c r="AG856" s="279" t="e">
        <f>IF(tbl2020POS[[#This Row],[SS]]&gt;=GAMES_TO_QUALIFY,1,IF(tbl2020POS[[#This Row],[PRIMPOS]]="SS",1,0))</f>
        <v>#REF!</v>
      </c>
      <c r="AH856" s="279" t="e">
        <f>IF(tbl2020POS[[#This Row],[LF]]&gt;=GAMES_TO_QUALIFY,1,0)</f>
        <v>#REF!</v>
      </c>
      <c r="AI856" s="279" t="e">
        <f>IF(tbl2020POS[[#This Row],[CF]]&gt;=GAMES_TO_QUALIFY,1,0)</f>
        <v>#REF!</v>
      </c>
      <c r="AJ856" s="279" t="e">
        <f>IF(tbl2020POS[[#This Row],[RF]]&gt;=GAMES_TO_QUALIFY,1,0)</f>
        <v>#REF!</v>
      </c>
      <c r="AK856" s="279" t="e">
        <f>IF(tbl2020POS[[#This Row],[OF]]&gt;=GAMES_TO_QUALIFY,1,IF(tbl2020POS[[#This Row],[PRIMPOS]]="OF",1,0))</f>
        <v>#REF!</v>
      </c>
      <c r="AL856" s="279" t="e">
        <f>IF(tbl2020POS[[#This Row],[DH]]&gt;=GAMES_TO_QUALIFY,1,IF(tbl2020POS[[#This Row],[PRIMPOS]]="DH",1,0))</f>
        <v>#REF!</v>
      </c>
      <c r="AM856" s="279" t="e" cm="1">
        <f t="array" aca="1" ref="AM8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6" s="280" t="str">
        <f>IFERROR(LEFT(tbl2020POS[[#This Row],[POSROUGH]],LEN(tbl2020POS[[#This Row],[POSROUGH]])-1),"")</f>
        <v/>
      </c>
      <c r="AP85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7" spans="1:42" x14ac:dyDescent="0.3">
      <c r="A857" s="277">
        <v>854</v>
      </c>
      <c r="B857" t="s">
        <v>21416</v>
      </c>
      <c r="C857" s="277">
        <v>30</v>
      </c>
      <c r="D857" s="278" t="s">
        <v>1565</v>
      </c>
      <c r="E857" s="277">
        <v>9</v>
      </c>
      <c r="F857" s="277">
        <v>4</v>
      </c>
      <c r="G857" s="277">
        <v>4</v>
      </c>
      <c r="H857" s="277">
        <v>0</v>
      </c>
      <c r="I857" s="277">
        <v>4</v>
      </c>
      <c r="J857" s="277">
        <v>4</v>
      </c>
      <c r="K857" s="277">
        <v>0</v>
      </c>
      <c r="L857" s="277">
        <v>0</v>
      </c>
      <c r="M857" s="277">
        <v>0</v>
      </c>
      <c r="N857" s="277">
        <v>0</v>
      </c>
      <c r="O857" s="277">
        <v>0</v>
      </c>
      <c r="P857" s="277">
        <v>0</v>
      </c>
      <c r="Q857" s="277">
        <v>0</v>
      </c>
      <c r="R857" s="277">
        <v>0</v>
      </c>
      <c r="S857" s="277">
        <v>0</v>
      </c>
      <c r="T857" s="277">
        <v>0</v>
      </c>
      <c r="U857" s="277">
        <v>0</v>
      </c>
      <c r="V857" s="277">
        <v>0</v>
      </c>
      <c r="W857" s="279" t="e">
        <f t="shared" si="13"/>
        <v>#REF!</v>
      </c>
      <c r="X857" s="279" t="s">
        <v>2753</v>
      </c>
      <c r="Y8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57" s="279">
        <f>IF(MAX(tbl2020POS[[#This Row],[P]:[PR]])=tbl2020POS[[#This Row],[P]],1,0)</f>
        <v>1</v>
      </c>
      <c r="AA857" s="279">
        <f>IF(tbl2020POS[[#This Row],[QUALP]]=1,IF(tbl2020POS[[#This Row],[GS]]&gt;=GS_TO_QUALIFY,1,0),0)</f>
        <v>0</v>
      </c>
      <c r="AB857" s="279">
        <f>IF(tbl2020POS[[#This Row],[QUALP]]=1,IF(tbl2020POS[[#This Row],[G]]-tbl2020POS[[#This Row],[GS]]&gt;=RP_APP_TO_QUALIFY,1,0),0)</f>
        <v>0</v>
      </c>
      <c r="AC857" s="279" t="e">
        <f>IF(tbl2020POS[[#This Row],[C]]&gt;=GAMES_TO_QUALIFY,1,IF(tbl2020POS[[#This Row],[PRIMPOS]]="C",1,0))</f>
        <v>#REF!</v>
      </c>
      <c r="AD857" s="279" t="e">
        <f>IF(tbl2020POS[[#This Row],[1B]]&gt;=GAMES_TO_QUALIFY,1,IF(tbl2020POS[[#This Row],[PRIMPOS]]="1B",1,0))</f>
        <v>#REF!</v>
      </c>
      <c r="AE857" s="279" t="e">
        <f>IF(tbl2020POS[[#This Row],[2B]]&gt;=GAMES_TO_QUALIFY,1,IF(tbl2020POS[[#This Row],[PRIMPOS]]="2B",1,0))</f>
        <v>#REF!</v>
      </c>
      <c r="AF857" s="279" t="e">
        <f>IF(tbl2020POS[[#This Row],[3B]]&gt;=GAMES_TO_QUALIFY,1,IF(tbl2020POS[[#This Row],[PRIMPOS]]="3B",1,0))</f>
        <v>#REF!</v>
      </c>
      <c r="AG857" s="279" t="e">
        <f>IF(tbl2020POS[[#This Row],[SS]]&gt;=GAMES_TO_QUALIFY,1,IF(tbl2020POS[[#This Row],[PRIMPOS]]="SS",1,0))</f>
        <v>#REF!</v>
      </c>
      <c r="AH857" s="279" t="e">
        <f>IF(tbl2020POS[[#This Row],[LF]]&gt;=GAMES_TO_QUALIFY,1,0)</f>
        <v>#REF!</v>
      </c>
      <c r="AI857" s="279" t="e">
        <f>IF(tbl2020POS[[#This Row],[CF]]&gt;=GAMES_TO_QUALIFY,1,0)</f>
        <v>#REF!</v>
      </c>
      <c r="AJ857" s="279" t="e">
        <f>IF(tbl2020POS[[#This Row],[RF]]&gt;=GAMES_TO_QUALIFY,1,0)</f>
        <v>#REF!</v>
      </c>
      <c r="AK857" s="279" t="e">
        <f>IF(tbl2020POS[[#This Row],[OF]]&gt;=GAMES_TO_QUALIFY,1,IF(tbl2020POS[[#This Row],[PRIMPOS]]="OF",1,0))</f>
        <v>#REF!</v>
      </c>
      <c r="AL857" s="279" t="e">
        <f>IF(tbl2020POS[[#This Row],[DH]]&gt;=GAMES_TO_QUALIFY,1,IF(tbl2020POS[[#This Row],[PRIMPOS]]="DH",1,0))</f>
        <v>#REF!</v>
      </c>
      <c r="AM857" s="279" t="str" cm="1">
        <f t="array" aca="1" ref="AM8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7" s="280" t="str">
        <f>IFERROR(LEFT(tbl2020POS[[#This Row],[POSROUGH]],LEN(tbl2020POS[[#This Row],[POSROUGH]])-1),"")</f>
        <v/>
      </c>
      <c r="AP85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58" spans="1:42" x14ac:dyDescent="0.3">
      <c r="A858" s="277">
        <v>855</v>
      </c>
      <c r="B858" t="s">
        <v>21417</v>
      </c>
      <c r="C858" s="277">
        <v>25</v>
      </c>
      <c r="D858" s="278" t="s">
        <v>1470</v>
      </c>
      <c r="E858" s="277">
        <v>3</v>
      </c>
      <c r="F858" s="277">
        <v>46</v>
      </c>
      <c r="G858" s="277">
        <v>42</v>
      </c>
      <c r="H858" s="277">
        <v>44</v>
      </c>
      <c r="I858" s="277">
        <v>2</v>
      </c>
      <c r="J858" s="277">
        <v>2</v>
      </c>
      <c r="K858" s="277">
        <v>0</v>
      </c>
      <c r="L858" s="277">
        <v>0</v>
      </c>
      <c r="M858" s="277">
        <v>0</v>
      </c>
      <c r="N858" s="277">
        <v>0</v>
      </c>
      <c r="O858" s="277">
        <v>0</v>
      </c>
      <c r="P858" s="277">
        <v>0</v>
      </c>
      <c r="Q858" s="277">
        <v>0</v>
      </c>
      <c r="R858" s="277">
        <v>0</v>
      </c>
      <c r="S858" s="277">
        <v>0</v>
      </c>
      <c r="T858" s="277">
        <v>40</v>
      </c>
      <c r="U858" s="277">
        <v>3</v>
      </c>
      <c r="V858" s="277">
        <v>1</v>
      </c>
      <c r="W858" s="279" t="e">
        <f t="shared" si="13"/>
        <v>#REF!</v>
      </c>
      <c r="X858" s="279" t="s">
        <v>14009</v>
      </c>
      <c r="Y8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58" s="279">
        <f>IF(MAX(tbl2020POS[[#This Row],[P]:[PR]])=tbl2020POS[[#This Row],[P]],1,0)</f>
        <v>0</v>
      </c>
      <c r="AA858" s="279">
        <f>IF(tbl2020POS[[#This Row],[QUALP]]=1,IF(tbl2020POS[[#This Row],[GS]]&gt;=GS_TO_QUALIFY,1,0),0)</f>
        <v>0</v>
      </c>
      <c r="AB858" s="279">
        <f>IF(tbl2020POS[[#This Row],[QUALP]]=1,IF(tbl2020POS[[#This Row],[G]]-tbl2020POS[[#This Row],[GS]]&gt;=RP_APP_TO_QUALIFY,1,0),0)</f>
        <v>0</v>
      </c>
      <c r="AC858" s="279" t="e">
        <f>IF(tbl2020POS[[#This Row],[C]]&gt;=GAMES_TO_QUALIFY,1,IF(tbl2020POS[[#This Row],[PRIMPOS]]="C",1,0))</f>
        <v>#REF!</v>
      </c>
      <c r="AD858" s="279" t="e">
        <f>IF(tbl2020POS[[#This Row],[1B]]&gt;=GAMES_TO_QUALIFY,1,IF(tbl2020POS[[#This Row],[PRIMPOS]]="1B",1,0))</f>
        <v>#REF!</v>
      </c>
      <c r="AE858" s="279" t="e">
        <f>IF(tbl2020POS[[#This Row],[2B]]&gt;=GAMES_TO_QUALIFY,1,IF(tbl2020POS[[#This Row],[PRIMPOS]]="2B",1,0))</f>
        <v>#REF!</v>
      </c>
      <c r="AF858" s="279" t="e">
        <f>IF(tbl2020POS[[#This Row],[3B]]&gt;=GAMES_TO_QUALIFY,1,IF(tbl2020POS[[#This Row],[PRIMPOS]]="3B",1,0))</f>
        <v>#REF!</v>
      </c>
      <c r="AG858" s="279" t="e">
        <f>IF(tbl2020POS[[#This Row],[SS]]&gt;=GAMES_TO_QUALIFY,1,IF(tbl2020POS[[#This Row],[PRIMPOS]]="SS",1,0))</f>
        <v>#REF!</v>
      </c>
      <c r="AH858" s="279" t="e">
        <f>IF(tbl2020POS[[#This Row],[LF]]&gt;=GAMES_TO_QUALIFY,1,0)</f>
        <v>#REF!</v>
      </c>
      <c r="AI858" s="279" t="e">
        <f>IF(tbl2020POS[[#This Row],[CF]]&gt;=GAMES_TO_QUALIFY,1,0)</f>
        <v>#REF!</v>
      </c>
      <c r="AJ858" s="279" t="e">
        <f>IF(tbl2020POS[[#This Row],[RF]]&gt;=GAMES_TO_QUALIFY,1,0)</f>
        <v>#REF!</v>
      </c>
      <c r="AK858" s="279" t="e">
        <f>IF(tbl2020POS[[#This Row],[OF]]&gt;=GAMES_TO_QUALIFY,1,IF(tbl2020POS[[#This Row],[PRIMPOS]]="OF",1,0))</f>
        <v>#REF!</v>
      </c>
      <c r="AL858" s="279" t="e">
        <f>IF(tbl2020POS[[#This Row],[DH]]&gt;=GAMES_TO_QUALIFY,1,IF(tbl2020POS[[#This Row],[PRIMPOS]]="DH",1,0))</f>
        <v>#REF!</v>
      </c>
      <c r="AM858" s="279" t="e" cm="1">
        <f t="array" aca="1" ref="AM8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8" s="280" t="str">
        <f>IFERROR(LEFT(tbl2020POS[[#This Row],[POSROUGH]],LEN(tbl2020POS[[#This Row],[POSROUGH]])-1),"")</f>
        <v/>
      </c>
      <c r="AP85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9" spans="1:42" x14ac:dyDescent="0.3">
      <c r="A859" s="277">
        <v>856</v>
      </c>
      <c r="B859" t="s">
        <v>21418</v>
      </c>
      <c r="C859" s="277">
        <v>24</v>
      </c>
      <c r="D859" s="278" t="s">
        <v>1416</v>
      </c>
      <c r="E859" s="277" t="s">
        <v>20557</v>
      </c>
      <c r="F859" s="277">
        <v>6</v>
      </c>
      <c r="G859" s="277">
        <v>4</v>
      </c>
      <c r="H859" s="277">
        <v>6</v>
      </c>
      <c r="I859" s="277">
        <v>5</v>
      </c>
      <c r="J859" s="277">
        <v>0</v>
      </c>
      <c r="K859" s="277">
        <v>0</v>
      </c>
      <c r="L859" s="277">
        <v>0</v>
      </c>
      <c r="M859" s="277">
        <v>0</v>
      </c>
      <c r="N859" s="277">
        <v>0</v>
      </c>
      <c r="O859" s="277">
        <v>0</v>
      </c>
      <c r="P859" s="277">
        <v>4</v>
      </c>
      <c r="Q859" s="277">
        <v>1</v>
      </c>
      <c r="R859" s="277">
        <v>0</v>
      </c>
      <c r="S859" s="277">
        <v>5</v>
      </c>
      <c r="T859" s="277">
        <v>0</v>
      </c>
      <c r="U859" s="277">
        <v>1</v>
      </c>
      <c r="V859" s="277">
        <v>0</v>
      </c>
      <c r="W859" s="279" t="e">
        <f t="shared" si="13"/>
        <v>#REF!</v>
      </c>
      <c r="X859" s="279" t="s">
        <v>17587</v>
      </c>
      <c r="Y8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59" s="279">
        <f>IF(MAX(tbl2020POS[[#This Row],[P]:[PR]])=tbl2020POS[[#This Row],[P]],1,0)</f>
        <v>0</v>
      </c>
      <c r="AA859" s="279">
        <f>IF(tbl2020POS[[#This Row],[QUALP]]=1,IF(tbl2020POS[[#This Row],[GS]]&gt;=GS_TO_QUALIFY,1,0),0)</f>
        <v>0</v>
      </c>
      <c r="AB859" s="279">
        <f>IF(tbl2020POS[[#This Row],[QUALP]]=1,IF(tbl2020POS[[#This Row],[G]]-tbl2020POS[[#This Row],[GS]]&gt;=RP_APP_TO_QUALIFY,1,0),0)</f>
        <v>0</v>
      </c>
      <c r="AC859" s="279" t="e">
        <f>IF(tbl2020POS[[#This Row],[C]]&gt;=GAMES_TO_QUALIFY,1,IF(tbl2020POS[[#This Row],[PRIMPOS]]="C",1,0))</f>
        <v>#REF!</v>
      </c>
      <c r="AD859" s="279" t="e">
        <f>IF(tbl2020POS[[#This Row],[1B]]&gt;=GAMES_TO_QUALIFY,1,IF(tbl2020POS[[#This Row],[PRIMPOS]]="1B",1,0))</f>
        <v>#REF!</v>
      </c>
      <c r="AE859" s="279" t="e">
        <f>IF(tbl2020POS[[#This Row],[2B]]&gt;=GAMES_TO_QUALIFY,1,IF(tbl2020POS[[#This Row],[PRIMPOS]]="2B",1,0))</f>
        <v>#REF!</v>
      </c>
      <c r="AF859" s="279" t="e">
        <f>IF(tbl2020POS[[#This Row],[3B]]&gt;=GAMES_TO_QUALIFY,1,IF(tbl2020POS[[#This Row],[PRIMPOS]]="3B",1,0))</f>
        <v>#REF!</v>
      </c>
      <c r="AG859" s="279" t="e">
        <f>IF(tbl2020POS[[#This Row],[SS]]&gt;=GAMES_TO_QUALIFY,1,IF(tbl2020POS[[#This Row],[PRIMPOS]]="SS",1,0))</f>
        <v>#REF!</v>
      </c>
      <c r="AH859" s="279" t="e">
        <f>IF(tbl2020POS[[#This Row],[LF]]&gt;=GAMES_TO_QUALIFY,1,0)</f>
        <v>#REF!</v>
      </c>
      <c r="AI859" s="279" t="e">
        <f>IF(tbl2020POS[[#This Row],[CF]]&gt;=GAMES_TO_QUALIFY,1,0)</f>
        <v>#REF!</v>
      </c>
      <c r="AJ859" s="279" t="e">
        <f>IF(tbl2020POS[[#This Row],[RF]]&gt;=GAMES_TO_QUALIFY,1,0)</f>
        <v>#REF!</v>
      </c>
      <c r="AK859" s="279" t="e">
        <f>IF(tbl2020POS[[#This Row],[OF]]&gt;=GAMES_TO_QUALIFY,1,IF(tbl2020POS[[#This Row],[PRIMPOS]]="OF",1,0))</f>
        <v>#REF!</v>
      </c>
      <c r="AL859" s="279" t="e">
        <f>IF(tbl2020POS[[#This Row],[DH]]&gt;=GAMES_TO_QUALIFY,1,IF(tbl2020POS[[#This Row],[PRIMPOS]]="DH",1,0))</f>
        <v>#REF!</v>
      </c>
      <c r="AM859" s="279" t="e" cm="1">
        <f t="array" aca="1" ref="AM8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9" s="280" t="str">
        <f>IFERROR(LEFT(tbl2020POS[[#This Row],[POSROUGH]],LEN(tbl2020POS[[#This Row],[POSROUGH]])-1),"")</f>
        <v/>
      </c>
      <c r="AP85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0" spans="1:42" x14ac:dyDescent="0.3">
      <c r="A860" s="277">
        <v>857</v>
      </c>
      <c r="B860" t="s">
        <v>21419</v>
      </c>
      <c r="C860" s="277">
        <v>24</v>
      </c>
      <c r="D860" s="278" t="s">
        <v>20584</v>
      </c>
      <c r="E860" s="277" t="s">
        <v>20557</v>
      </c>
      <c r="F860" s="277">
        <v>31</v>
      </c>
      <c r="G860" s="277">
        <v>24</v>
      </c>
      <c r="H860" s="277">
        <v>31</v>
      </c>
      <c r="I860" s="277">
        <v>30</v>
      </c>
      <c r="J860" s="277">
        <v>0</v>
      </c>
      <c r="K860" s="277">
        <v>0</v>
      </c>
      <c r="L860" s="277">
        <v>0</v>
      </c>
      <c r="M860" s="277">
        <v>0</v>
      </c>
      <c r="N860" s="277">
        <v>0</v>
      </c>
      <c r="O860" s="277">
        <v>0</v>
      </c>
      <c r="P860" s="277">
        <v>14</v>
      </c>
      <c r="Q860" s="277">
        <v>11</v>
      </c>
      <c r="R860" s="277">
        <v>11</v>
      </c>
      <c r="S860" s="277">
        <v>30</v>
      </c>
      <c r="T860" s="277">
        <v>1</v>
      </c>
      <c r="U860" s="277">
        <v>2</v>
      </c>
      <c r="V860" s="277">
        <v>0</v>
      </c>
      <c r="W860" s="279" t="e">
        <f t="shared" si="13"/>
        <v>#REF!</v>
      </c>
      <c r="X860" s="279" t="s">
        <v>20089</v>
      </c>
      <c r="Y8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60" s="279">
        <f>IF(MAX(tbl2020POS[[#This Row],[P]:[PR]])=tbl2020POS[[#This Row],[P]],1,0)</f>
        <v>0</v>
      </c>
      <c r="AA860" s="279">
        <f>IF(tbl2020POS[[#This Row],[QUALP]]=1,IF(tbl2020POS[[#This Row],[GS]]&gt;=GS_TO_QUALIFY,1,0),0)</f>
        <v>0</v>
      </c>
      <c r="AB860" s="279">
        <f>IF(tbl2020POS[[#This Row],[QUALP]]=1,IF(tbl2020POS[[#This Row],[G]]-tbl2020POS[[#This Row],[GS]]&gt;=RP_APP_TO_QUALIFY,1,0),0)</f>
        <v>0</v>
      </c>
      <c r="AC860" s="279" t="e">
        <f>IF(tbl2020POS[[#This Row],[C]]&gt;=GAMES_TO_QUALIFY,1,IF(tbl2020POS[[#This Row],[PRIMPOS]]="C",1,0))</f>
        <v>#REF!</v>
      </c>
      <c r="AD860" s="279" t="e">
        <f>IF(tbl2020POS[[#This Row],[1B]]&gt;=GAMES_TO_QUALIFY,1,IF(tbl2020POS[[#This Row],[PRIMPOS]]="1B",1,0))</f>
        <v>#REF!</v>
      </c>
      <c r="AE860" s="279" t="e">
        <f>IF(tbl2020POS[[#This Row],[2B]]&gt;=GAMES_TO_QUALIFY,1,IF(tbl2020POS[[#This Row],[PRIMPOS]]="2B",1,0))</f>
        <v>#REF!</v>
      </c>
      <c r="AF860" s="279" t="e">
        <f>IF(tbl2020POS[[#This Row],[3B]]&gt;=GAMES_TO_QUALIFY,1,IF(tbl2020POS[[#This Row],[PRIMPOS]]="3B",1,0))</f>
        <v>#REF!</v>
      </c>
      <c r="AG860" s="279" t="e">
        <f>IF(tbl2020POS[[#This Row],[SS]]&gt;=GAMES_TO_QUALIFY,1,IF(tbl2020POS[[#This Row],[PRIMPOS]]="SS",1,0))</f>
        <v>#REF!</v>
      </c>
      <c r="AH860" s="279" t="e">
        <f>IF(tbl2020POS[[#This Row],[LF]]&gt;=GAMES_TO_QUALIFY,1,0)</f>
        <v>#REF!</v>
      </c>
      <c r="AI860" s="279" t="e">
        <f>IF(tbl2020POS[[#This Row],[CF]]&gt;=GAMES_TO_QUALIFY,1,0)</f>
        <v>#REF!</v>
      </c>
      <c r="AJ860" s="279" t="e">
        <f>IF(tbl2020POS[[#This Row],[RF]]&gt;=GAMES_TO_QUALIFY,1,0)</f>
        <v>#REF!</v>
      </c>
      <c r="AK860" s="279" t="e">
        <f>IF(tbl2020POS[[#This Row],[OF]]&gt;=GAMES_TO_QUALIFY,1,IF(tbl2020POS[[#This Row],[PRIMPOS]]="OF",1,0))</f>
        <v>#REF!</v>
      </c>
      <c r="AL860" s="279" t="e">
        <f>IF(tbl2020POS[[#This Row],[DH]]&gt;=GAMES_TO_QUALIFY,1,IF(tbl2020POS[[#This Row],[PRIMPOS]]="DH",1,0))</f>
        <v>#REF!</v>
      </c>
      <c r="AM860" s="279" t="e" cm="1">
        <f t="array" aca="1" ref="AM8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0" s="280" t="str">
        <f>IFERROR(LEFT(tbl2020POS[[#This Row],[POSROUGH]],LEN(tbl2020POS[[#This Row],[POSROUGH]])-1),"")</f>
        <v/>
      </c>
      <c r="AP86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1" spans="1:42" x14ac:dyDescent="0.3">
      <c r="A861" s="277">
        <v>858</v>
      </c>
      <c r="B861" t="s">
        <v>21420</v>
      </c>
      <c r="C861" s="277">
        <v>26</v>
      </c>
      <c r="D861" s="278" t="s">
        <v>1386</v>
      </c>
      <c r="E861" s="277">
        <v>5</v>
      </c>
      <c r="F861" s="277">
        <v>60</v>
      </c>
      <c r="G861" s="277">
        <v>59</v>
      </c>
      <c r="H861" s="277">
        <v>60</v>
      </c>
      <c r="I861" s="277">
        <v>60</v>
      </c>
      <c r="J861" s="277">
        <v>0</v>
      </c>
      <c r="K861" s="277">
        <v>0</v>
      </c>
      <c r="L861" s="277">
        <v>60</v>
      </c>
      <c r="M861" s="277">
        <v>0</v>
      </c>
      <c r="N861" s="277">
        <v>0</v>
      </c>
      <c r="O861" s="277">
        <v>0</v>
      </c>
      <c r="P861" s="277">
        <v>0</v>
      </c>
      <c r="Q861" s="277">
        <v>0</v>
      </c>
      <c r="R861" s="277">
        <v>0</v>
      </c>
      <c r="S861" s="277">
        <v>0</v>
      </c>
      <c r="T861" s="277">
        <v>0</v>
      </c>
      <c r="U861" s="277">
        <v>0</v>
      </c>
      <c r="V861" s="277">
        <v>0</v>
      </c>
      <c r="W861" s="279" t="e">
        <f t="shared" si="13"/>
        <v>#REF!</v>
      </c>
      <c r="X861" s="279" t="s">
        <v>14631</v>
      </c>
      <c r="Y8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61" s="279">
        <f>IF(MAX(tbl2020POS[[#This Row],[P]:[PR]])=tbl2020POS[[#This Row],[P]],1,0)</f>
        <v>0</v>
      </c>
      <c r="AA861" s="279">
        <f>IF(tbl2020POS[[#This Row],[QUALP]]=1,IF(tbl2020POS[[#This Row],[GS]]&gt;=GS_TO_QUALIFY,1,0),0)</f>
        <v>0</v>
      </c>
      <c r="AB861" s="279">
        <f>IF(tbl2020POS[[#This Row],[QUALP]]=1,IF(tbl2020POS[[#This Row],[G]]-tbl2020POS[[#This Row],[GS]]&gt;=RP_APP_TO_QUALIFY,1,0),0)</f>
        <v>0</v>
      </c>
      <c r="AC861" s="279" t="e">
        <f>IF(tbl2020POS[[#This Row],[C]]&gt;=GAMES_TO_QUALIFY,1,IF(tbl2020POS[[#This Row],[PRIMPOS]]="C",1,0))</f>
        <v>#REF!</v>
      </c>
      <c r="AD861" s="279" t="e">
        <f>IF(tbl2020POS[[#This Row],[1B]]&gt;=GAMES_TO_QUALIFY,1,IF(tbl2020POS[[#This Row],[PRIMPOS]]="1B",1,0))</f>
        <v>#REF!</v>
      </c>
      <c r="AE861" s="279" t="e">
        <f>IF(tbl2020POS[[#This Row],[2B]]&gt;=GAMES_TO_QUALIFY,1,IF(tbl2020POS[[#This Row],[PRIMPOS]]="2B",1,0))</f>
        <v>#REF!</v>
      </c>
      <c r="AF861" s="279" t="e">
        <f>IF(tbl2020POS[[#This Row],[3B]]&gt;=GAMES_TO_QUALIFY,1,IF(tbl2020POS[[#This Row],[PRIMPOS]]="3B",1,0))</f>
        <v>#REF!</v>
      </c>
      <c r="AG861" s="279" t="e">
        <f>IF(tbl2020POS[[#This Row],[SS]]&gt;=GAMES_TO_QUALIFY,1,IF(tbl2020POS[[#This Row],[PRIMPOS]]="SS",1,0))</f>
        <v>#REF!</v>
      </c>
      <c r="AH861" s="279" t="e">
        <f>IF(tbl2020POS[[#This Row],[LF]]&gt;=GAMES_TO_QUALIFY,1,0)</f>
        <v>#REF!</v>
      </c>
      <c r="AI861" s="279" t="e">
        <f>IF(tbl2020POS[[#This Row],[CF]]&gt;=GAMES_TO_QUALIFY,1,0)</f>
        <v>#REF!</v>
      </c>
      <c r="AJ861" s="279" t="e">
        <f>IF(tbl2020POS[[#This Row],[RF]]&gt;=GAMES_TO_QUALIFY,1,0)</f>
        <v>#REF!</v>
      </c>
      <c r="AK861" s="279" t="e">
        <f>IF(tbl2020POS[[#This Row],[OF]]&gt;=GAMES_TO_QUALIFY,1,IF(tbl2020POS[[#This Row],[PRIMPOS]]="OF",1,0))</f>
        <v>#REF!</v>
      </c>
      <c r="AL861" s="279" t="e">
        <f>IF(tbl2020POS[[#This Row],[DH]]&gt;=GAMES_TO_QUALIFY,1,IF(tbl2020POS[[#This Row],[PRIMPOS]]="DH",1,0))</f>
        <v>#REF!</v>
      </c>
      <c r="AM861" s="279" t="e" cm="1">
        <f t="array" aca="1" ref="AM8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1" s="280" t="str">
        <f>IFERROR(LEFT(tbl2020POS[[#This Row],[POSROUGH]],LEN(tbl2020POS[[#This Row],[POSROUGH]])-1),"")</f>
        <v/>
      </c>
      <c r="AP86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2" spans="1:42" x14ac:dyDescent="0.3">
      <c r="A862" s="277">
        <v>859</v>
      </c>
      <c r="B862" t="s">
        <v>21421</v>
      </c>
      <c r="C862" s="277">
        <v>23</v>
      </c>
      <c r="D862" s="278" t="s">
        <v>20565</v>
      </c>
      <c r="E862" s="277" t="s">
        <v>20557</v>
      </c>
      <c r="F862" s="277">
        <v>5</v>
      </c>
      <c r="G862" s="277">
        <v>4</v>
      </c>
      <c r="H862" s="277">
        <v>5</v>
      </c>
      <c r="I862" s="277">
        <v>1</v>
      </c>
      <c r="J862" s="277">
        <v>0</v>
      </c>
      <c r="K862" s="277">
        <v>0</v>
      </c>
      <c r="L862" s="277">
        <v>0</v>
      </c>
      <c r="M862" s="277">
        <v>0</v>
      </c>
      <c r="N862" s="277">
        <v>0</v>
      </c>
      <c r="O862" s="277">
        <v>0</v>
      </c>
      <c r="P862" s="277">
        <v>0</v>
      </c>
      <c r="Q862" s="277">
        <v>0</v>
      </c>
      <c r="R862" s="277">
        <v>1</v>
      </c>
      <c r="S862" s="277">
        <v>1</v>
      </c>
      <c r="T862" s="277">
        <v>4</v>
      </c>
      <c r="U862" s="277">
        <v>0</v>
      </c>
      <c r="V862" s="277">
        <v>0</v>
      </c>
      <c r="W862" s="279" t="e">
        <f t="shared" si="13"/>
        <v>#REF!</v>
      </c>
      <c r="X862" s="279" t="s">
        <v>21997</v>
      </c>
      <c r="Y8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62" s="279">
        <f>IF(MAX(tbl2020POS[[#This Row],[P]:[PR]])=tbl2020POS[[#This Row],[P]],1,0)</f>
        <v>0</v>
      </c>
      <c r="AA862" s="279">
        <f>IF(tbl2020POS[[#This Row],[QUALP]]=1,IF(tbl2020POS[[#This Row],[GS]]&gt;=GS_TO_QUALIFY,1,0),0)</f>
        <v>0</v>
      </c>
      <c r="AB862" s="279">
        <f>IF(tbl2020POS[[#This Row],[QUALP]]=1,IF(tbl2020POS[[#This Row],[G]]-tbl2020POS[[#This Row],[GS]]&gt;=RP_APP_TO_QUALIFY,1,0),0)</f>
        <v>0</v>
      </c>
      <c r="AC862" s="279" t="e">
        <f>IF(tbl2020POS[[#This Row],[C]]&gt;=GAMES_TO_QUALIFY,1,IF(tbl2020POS[[#This Row],[PRIMPOS]]="C",1,0))</f>
        <v>#REF!</v>
      </c>
      <c r="AD862" s="279" t="e">
        <f>IF(tbl2020POS[[#This Row],[1B]]&gt;=GAMES_TO_QUALIFY,1,IF(tbl2020POS[[#This Row],[PRIMPOS]]="1B",1,0))</f>
        <v>#REF!</v>
      </c>
      <c r="AE862" s="279" t="e">
        <f>IF(tbl2020POS[[#This Row],[2B]]&gt;=GAMES_TO_QUALIFY,1,IF(tbl2020POS[[#This Row],[PRIMPOS]]="2B",1,0))</f>
        <v>#REF!</v>
      </c>
      <c r="AF862" s="279" t="e">
        <f>IF(tbl2020POS[[#This Row],[3B]]&gt;=GAMES_TO_QUALIFY,1,IF(tbl2020POS[[#This Row],[PRIMPOS]]="3B",1,0))</f>
        <v>#REF!</v>
      </c>
      <c r="AG862" s="279" t="e">
        <f>IF(tbl2020POS[[#This Row],[SS]]&gt;=GAMES_TO_QUALIFY,1,IF(tbl2020POS[[#This Row],[PRIMPOS]]="SS",1,0))</f>
        <v>#REF!</v>
      </c>
      <c r="AH862" s="279" t="e">
        <f>IF(tbl2020POS[[#This Row],[LF]]&gt;=GAMES_TO_QUALIFY,1,0)</f>
        <v>#REF!</v>
      </c>
      <c r="AI862" s="279" t="e">
        <f>IF(tbl2020POS[[#This Row],[CF]]&gt;=GAMES_TO_QUALIFY,1,0)</f>
        <v>#REF!</v>
      </c>
      <c r="AJ862" s="279" t="e">
        <f>IF(tbl2020POS[[#This Row],[RF]]&gt;=GAMES_TO_QUALIFY,1,0)</f>
        <v>#REF!</v>
      </c>
      <c r="AK862" s="279" t="e">
        <f>IF(tbl2020POS[[#This Row],[OF]]&gt;=GAMES_TO_QUALIFY,1,IF(tbl2020POS[[#This Row],[PRIMPOS]]="OF",1,0))</f>
        <v>#REF!</v>
      </c>
      <c r="AL862" s="279" t="e">
        <f>IF(tbl2020POS[[#This Row],[DH]]&gt;=GAMES_TO_QUALIFY,1,IF(tbl2020POS[[#This Row],[PRIMPOS]]="DH",1,0))</f>
        <v>#REF!</v>
      </c>
      <c r="AM862" s="279" t="e" cm="1">
        <f t="array" aca="1" ref="AM8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2" s="280" t="str">
        <f>IFERROR(LEFT(tbl2020POS[[#This Row],[POSROUGH]],LEN(tbl2020POS[[#This Row],[POSROUGH]])-1),"")</f>
        <v/>
      </c>
      <c r="AP86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3" spans="1:42" x14ac:dyDescent="0.3">
      <c r="A863" s="277">
        <v>860</v>
      </c>
      <c r="B863" t="s">
        <v>21422</v>
      </c>
      <c r="C863" s="277">
        <v>30</v>
      </c>
      <c r="D863" s="278" t="s">
        <v>1386</v>
      </c>
      <c r="E863" s="277">
        <v>2</v>
      </c>
      <c r="F863" s="277">
        <v>6</v>
      </c>
      <c r="G863" s="277">
        <v>1</v>
      </c>
      <c r="H863" s="277">
        <v>6</v>
      </c>
      <c r="I863" s="277">
        <v>5</v>
      </c>
      <c r="J863" s="277">
        <v>0</v>
      </c>
      <c r="K863" s="277">
        <v>0</v>
      </c>
      <c r="L863" s="277">
        <v>0</v>
      </c>
      <c r="M863" s="277">
        <v>2</v>
      </c>
      <c r="N863" s="277">
        <v>0</v>
      </c>
      <c r="O863" s="277">
        <v>3</v>
      </c>
      <c r="P863" s="277">
        <v>0</v>
      </c>
      <c r="Q863" s="277">
        <v>0</v>
      </c>
      <c r="R863" s="277">
        <v>0</v>
      </c>
      <c r="S863" s="277">
        <v>0</v>
      </c>
      <c r="T863" s="277">
        <v>0</v>
      </c>
      <c r="U863" s="277">
        <v>2</v>
      </c>
      <c r="V863" s="277">
        <v>1</v>
      </c>
      <c r="W863" s="279" t="e">
        <f t="shared" si="13"/>
        <v>#REF!</v>
      </c>
      <c r="X863" s="279" t="s">
        <v>21998</v>
      </c>
      <c r="Y8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863" s="279">
        <f>IF(MAX(tbl2020POS[[#This Row],[P]:[PR]])=tbl2020POS[[#This Row],[P]],1,0)</f>
        <v>0</v>
      </c>
      <c r="AA863" s="279">
        <f>IF(tbl2020POS[[#This Row],[QUALP]]=1,IF(tbl2020POS[[#This Row],[GS]]&gt;=GS_TO_QUALIFY,1,0),0)</f>
        <v>0</v>
      </c>
      <c r="AB863" s="279">
        <f>IF(tbl2020POS[[#This Row],[QUALP]]=1,IF(tbl2020POS[[#This Row],[G]]-tbl2020POS[[#This Row],[GS]]&gt;=RP_APP_TO_QUALIFY,1,0),0)</f>
        <v>0</v>
      </c>
      <c r="AC863" s="279" t="e">
        <f>IF(tbl2020POS[[#This Row],[C]]&gt;=GAMES_TO_QUALIFY,1,IF(tbl2020POS[[#This Row],[PRIMPOS]]="C",1,0))</f>
        <v>#REF!</v>
      </c>
      <c r="AD863" s="279" t="e">
        <f>IF(tbl2020POS[[#This Row],[1B]]&gt;=GAMES_TO_QUALIFY,1,IF(tbl2020POS[[#This Row],[PRIMPOS]]="1B",1,0))</f>
        <v>#REF!</v>
      </c>
      <c r="AE863" s="279" t="e">
        <f>IF(tbl2020POS[[#This Row],[2B]]&gt;=GAMES_TO_QUALIFY,1,IF(tbl2020POS[[#This Row],[PRIMPOS]]="2B",1,0))</f>
        <v>#REF!</v>
      </c>
      <c r="AF863" s="279" t="e">
        <f>IF(tbl2020POS[[#This Row],[3B]]&gt;=GAMES_TO_QUALIFY,1,IF(tbl2020POS[[#This Row],[PRIMPOS]]="3B",1,0))</f>
        <v>#REF!</v>
      </c>
      <c r="AG863" s="279" t="e">
        <f>IF(tbl2020POS[[#This Row],[SS]]&gt;=GAMES_TO_QUALIFY,1,IF(tbl2020POS[[#This Row],[PRIMPOS]]="SS",1,0))</f>
        <v>#REF!</v>
      </c>
      <c r="AH863" s="279" t="e">
        <f>IF(tbl2020POS[[#This Row],[LF]]&gt;=GAMES_TO_QUALIFY,1,0)</f>
        <v>#REF!</v>
      </c>
      <c r="AI863" s="279" t="e">
        <f>IF(tbl2020POS[[#This Row],[CF]]&gt;=GAMES_TO_QUALIFY,1,0)</f>
        <v>#REF!</v>
      </c>
      <c r="AJ863" s="279" t="e">
        <f>IF(tbl2020POS[[#This Row],[RF]]&gt;=GAMES_TO_QUALIFY,1,0)</f>
        <v>#REF!</v>
      </c>
      <c r="AK863" s="279" t="e">
        <f>IF(tbl2020POS[[#This Row],[OF]]&gt;=GAMES_TO_QUALIFY,1,IF(tbl2020POS[[#This Row],[PRIMPOS]]="OF",1,0))</f>
        <v>#REF!</v>
      </c>
      <c r="AL863" s="279" t="e">
        <f>IF(tbl2020POS[[#This Row],[DH]]&gt;=GAMES_TO_QUALIFY,1,IF(tbl2020POS[[#This Row],[PRIMPOS]]="DH",1,0))</f>
        <v>#REF!</v>
      </c>
      <c r="AM863" s="279" t="e" cm="1">
        <f t="array" aca="1" ref="AM8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3" s="280" t="str">
        <f>IFERROR(LEFT(tbl2020POS[[#This Row],[POSROUGH]],LEN(tbl2020POS[[#This Row],[POSROUGH]])-1),"")</f>
        <v/>
      </c>
      <c r="AP86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4" spans="1:42" x14ac:dyDescent="0.3">
      <c r="A864" s="277">
        <v>861</v>
      </c>
      <c r="B864" t="s">
        <v>21423</v>
      </c>
      <c r="C864" s="277">
        <v>31</v>
      </c>
      <c r="D864" s="278" t="s">
        <v>20584</v>
      </c>
      <c r="E864" s="277">
        <v>6</v>
      </c>
      <c r="F864" s="277">
        <v>17</v>
      </c>
      <c r="G864" s="277">
        <v>1</v>
      </c>
      <c r="H864" s="277">
        <v>0</v>
      </c>
      <c r="I864" s="277">
        <v>17</v>
      </c>
      <c r="J864" s="277">
        <v>17</v>
      </c>
      <c r="K864" s="277">
        <v>0</v>
      </c>
      <c r="L864" s="277">
        <v>0</v>
      </c>
      <c r="M864" s="277">
        <v>0</v>
      </c>
      <c r="N864" s="277">
        <v>0</v>
      </c>
      <c r="O864" s="277">
        <v>0</v>
      </c>
      <c r="P864" s="277">
        <v>0</v>
      </c>
      <c r="Q864" s="277">
        <v>0</v>
      </c>
      <c r="R864" s="277">
        <v>0</v>
      </c>
      <c r="S864" s="277">
        <v>0</v>
      </c>
      <c r="T864" s="277">
        <v>0</v>
      </c>
      <c r="U864" s="277">
        <v>0</v>
      </c>
      <c r="V864" s="277">
        <v>0</v>
      </c>
      <c r="W864" s="279" t="e">
        <f t="shared" si="13"/>
        <v>#REF!</v>
      </c>
      <c r="X864" s="279" t="s">
        <v>16520</v>
      </c>
      <c r="Y8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4" s="279">
        <f>IF(MAX(tbl2020POS[[#This Row],[P]:[PR]])=tbl2020POS[[#This Row],[P]],1,0)</f>
        <v>1</v>
      </c>
      <c r="AA864" s="279">
        <f>IF(tbl2020POS[[#This Row],[QUALP]]=1,IF(tbl2020POS[[#This Row],[GS]]&gt;=GS_TO_QUALIFY,1,0),0)</f>
        <v>0</v>
      </c>
      <c r="AB864" s="279">
        <f>IF(tbl2020POS[[#This Row],[QUALP]]=1,IF(tbl2020POS[[#This Row],[G]]-tbl2020POS[[#This Row],[GS]]&gt;=RP_APP_TO_QUALIFY,1,0),0)</f>
        <v>1</v>
      </c>
      <c r="AC864" s="279" t="e">
        <f>IF(tbl2020POS[[#This Row],[C]]&gt;=GAMES_TO_QUALIFY,1,IF(tbl2020POS[[#This Row],[PRIMPOS]]="C",1,0))</f>
        <v>#REF!</v>
      </c>
      <c r="AD864" s="279" t="e">
        <f>IF(tbl2020POS[[#This Row],[1B]]&gt;=GAMES_TO_QUALIFY,1,IF(tbl2020POS[[#This Row],[PRIMPOS]]="1B",1,0))</f>
        <v>#REF!</v>
      </c>
      <c r="AE864" s="279" t="e">
        <f>IF(tbl2020POS[[#This Row],[2B]]&gt;=GAMES_TO_QUALIFY,1,IF(tbl2020POS[[#This Row],[PRIMPOS]]="2B",1,0))</f>
        <v>#REF!</v>
      </c>
      <c r="AF864" s="279" t="e">
        <f>IF(tbl2020POS[[#This Row],[3B]]&gt;=GAMES_TO_QUALIFY,1,IF(tbl2020POS[[#This Row],[PRIMPOS]]="3B",1,0))</f>
        <v>#REF!</v>
      </c>
      <c r="AG864" s="279" t="e">
        <f>IF(tbl2020POS[[#This Row],[SS]]&gt;=GAMES_TO_QUALIFY,1,IF(tbl2020POS[[#This Row],[PRIMPOS]]="SS",1,0))</f>
        <v>#REF!</v>
      </c>
      <c r="AH864" s="279" t="e">
        <f>IF(tbl2020POS[[#This Row],[LF]]&gt;=GAMES_TO_QUALIFY,1,0)</f>
        <v>#REF!</v>
      </c>
      <c r="AI864" s="279" t="e">
        <f>IF(tbl2020POS[[#This Row],[CF]]&gt;=GAMES_TO_QUALIFY,1,0)</f>
        <v>#REF!</v>
      </c>
      <c r="AJ864" s="279" t="e">
        <f>IF(tbl2020POS[[#This Row],[RF]]&gt;=GAMES_TO_QUALIFY,1,0)</f>
        <v>#REF!</v>
      </c>
      <c r="AK864" s="279" t="e">
        <f>IF(tbl2020POS[[#This Row],[OF]]&gt;=GAMES_TO_QUALIFY,1,IF(tbl2020POS[[#This Row],[PRIMPOS]]="OF",1,0))</f>
        <v>#REF!</v>
      </c>
      <c r="AL864" s="279" t="e">
        <f>IF(tbl2020POS[[#This Row],[DH]]&gt;=GAMES_TO_QUALIFY,1,IF(tbl2020POS[[#This Row],[PRIMPOS]]="DH",1,0))</f>
        <v>#REF!</v>
      </c>
      <c r="AM864" s="279" t="str" cm="1">
        <f t="array" aca="1" ref="AM8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4" s="280" t="str">
        <f>IFERROR(LEFT(tbl2020POS[[#This Row],[POSROUGH]],LEN(tbl2020POS[[#This Row],[POSROUGH]])-1),"")</f>
        <v/>
      </c>
      <c r="AP86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65" spans="1:42" x14ac:dyDescent="0.3">
      <c r="A865" s="277">
        <v>862</v>
      </c>
      <c r="B865" t="s">
        <v>21424</v>
      </c>
      <c r="C865" s="277">
        <v>27</v>
      </c>
      <c r="D865" s="278" t="s">
        <v>1416</v>
      </c>
      <c r="E865" s="277">
        <v>4</v>
      </c>
      <c r="F865" s="277">
        <v>26</v>
      </c>
      <c r="G865" s="277">
        <v>22</v>
      </c>
      <c r="H865" s="277">
        <v>26</v>
      </c>
      <c r="I865" s="277">
        <v>20</v>
      </c>
      <c r="J865" s="277">
        <v>0</v>
      </c>
      <c r="K865" s="277">
        <v>0</v>
      </c>
      <c r="L865" s="277">
        <v>9</v>
      </c>
      <c r="M865" s="277">
        <v>0</v>
      </c>
      <c r="N865" s="277">
        <v>5</v>
      </c>
      <c r="O865" s="277">
        <v>0</v>
      </c>
      <c r="P865" s="277">
        <v>4</v>
      </c>
      <c r="Q865" s="277">
        <v>0</v>
      </c>
      <c r="R865" s="277">
        <v>7</v>
      </c>
      <c r="S865" s="277">
        <v>11</v>
      </c>
      <c r="T865" s="277">
        <v>4</v>
      </c>
      <c r="U865" s="277">
        <v>2</v>
      </c>
      <c r="V865" s="277">
        <v>0</v>
      </c>
      <c r="W865" s="279" t="e">
        <f t="shared" si="13"/>
        <v>#REF!</v>
      </c>
      <c r="X865" s="279" t="s">
        <v>13828</v>
      </c>
      <c r="Y8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65" s="279">
        <f>IF(MAX(tbl2020POS[[#This Row],[P]:[PR]])=tbl2020POS[[#This Row],[P]],1,0)</f>
        <v>0</v>
      </c>
      <c r="AA865" s="279">
        <f>IF(tbl2020POS[[#This Row],[QUALP]]=1,IF(tbl2020POS[[#This Row],[GS]]&gt;=GS_TO_QUALIFY,1,0),0)</f>
        <v>0</v>
      </c>
      <c r="AB865" s="279">
        <f>IF(tbl2020POS[[#This Row],[QUALP]]=1,IF(tbl2020POS[[#This Row],[G]]-tbl2020POS[[#This Row],[GS]]&gt;=RP_APP_TO_QUALIFY,1,0),0)</f>
        <v>0</v>
      </c>
      <c r="AC865" s="279" t="e">
        <f>IF(tbl2020POS[[#This Row],[C]]&gt;=GAMES_TO_QUALIFY,1,IF(tbl2020POS[[#This Row],[PRIMPOS]]="C",1,0))</f>
        <v>#REF!</v>
      </c>
      <c r="AD865" s="279" t="e">
        <f>IF(tbl2020POS[[#This Row],[1B]]&gt;=GAMES_TO_QUALIFY,1,IF(tbl2020POS[[#This Row],[PRIMPOS]]="1B",1,0))</f>
        <v>#REF!</v>
      </c>
      <c r="AE865" s="279" t="e">
        <f>IF(tbl2020POS[[#This Row],[2B]]&gt;=GAMES_TO_QUALIFY,1,IF(tbl2020POS[[#This Row],[PRIMPOS]]="2B",1,0))</f>
        <v>#REF!</v>
      </c>
      <c r="AF865" s="279" t="e">
        <f>IF(tbl2020POS[[#This Row],[3B]]&gt;=GAMES_TO_QUALIFY,1,IF(tbl2020POS[[#This Row],[PRIMPOS]]="3B",1,0))</f>
        <v>#REF!</v>
      </c>
      <c r="AG865" s="279" t="e">
        <f>IF(tbl2020POS[[#This Row],[SS]]&gt;=GAMES_TO_QUALIFY,1,IF(tbl2020POS[[#This Row],[PRIMPOS]]="SS",1,0))</f>
        <v>#REF!</v>
      </c>
      <c r="AH865" s="279" t="e">
        <f>IF(tbl2020POS[[#This Row],[LF]]&gt;=GAMES_TO_QUALIFY,1,0)</f>
        <v>#REF!</v>
      </c>
      <c r="AI865" s="279" t="e">
        <f>IF(tbl2020POS[[#This Row],[CF]]&gt;=GAMES_TO_QUALIFY,1,0)</f>
        <v>#REF!</v>
      </c>
      <c r="AJ865" s="279" t="e">
        <f>IF(tbl2020POS[[#This Row],[RF]]&gt;=GAMES_TO_QUALIFY,1,0)</f>
        <v>#REF!</v>
      </c>
      <c r="AK865" s="279" t="e">
        <f>IF(tbl2020POS[[#This Row],[OF]]&gt;=GAMES_TO_QUALIFY,1,IF(tbl2020POS[[#This Row],[PRIMPOS]]="OF",1,0))</f>
        <v>#REF!</v>
      </c>
      <c r="AL865" s="279" t="e">
        <f>IF(tbl2020POS[[#This Row],[DH]]&gt;=GAMES_TO_QUALIFY,1,IF(tbl2020POS[[#This Row],[PRIMPOS]]="DH",1,0))</f>
        <v>#REF!</v>
      </c>
      <c r="AM865" s="279" t="e" cm="1">
        <f t="array" aca="1" ref="AM8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5" s="280" t="str">
        <f>IFERROR(LEFT(tbl2020POS[[#This Row],[POSROUGH]],LEN(tbl2020POS[[#This Row],[POSROUGH]])-1),"")</f>
        <v/>
      </c>
      <c r="AP86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6" spans="1:42" x14ac:dyDescent="0.3">
      <c r="A866" s="277">
        <v>863</v>
      </c>
      <c r="B866" t="s">
        <v>21425</v>
      </c>
      <c r="C866" s="277">
        <v>25</v>
      </c>
      <c r="D866" s="278" t="s">
        <v>1376</v>
      </c>
      <c r="E866" s="277">
        <v>6</v>
      </c>
      <c r="F866" s="277">
        <v>4</v>
      </c>
      <c r="G866" s="277">
        <v>0</v>
      </c>
      <c r="H866" s="277">
        <v>0</v>
      </c>
      <c r="I866" s="277">
        <v>4</v>
      </c>
      <c r="J866" s="277">
        <v>4</v>
      </c>
      <c r="K866" s="277">
        <v>0</v>
      </c>
      <c r="L866" s="277">
        <v>0</v>
      </c>
      <c r="M866" s="277">
        <v>0</v>
      </c>
      <c r="N866" s="277">
        <v>0</v>
      </c>
      <c r="O866" s="277">
        <v>0</v>
      </c>
      <c r="P866" s="277">
        <v>0</v>
      </c>
      <c r="Q866" s="277">
        <v>0</v>
      </c>
      <c r="R866" s="277">
        <v>0</v>
      </c>
      <c r="S866" s="277">
        <v>0</v>
      </c>
      <c r="T866" s="277">
        <v>0</v>
      </c>
      <c r="U866" s="277">
        <v>0</v>
      </c>
      <c r="V866" s="277">
        <v>0</v>
      </c>
      <c r="W866" s="279" t="e">
        <f t="shared" si="13"/>
        <v>#REF!</v>
      </c>
      <c r="X866" s="279" t="s">
        <v>8307</v>
      </c>
      <c r="Y8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6" s="279">
        <f>IF(MAX(tbl2020POS[[#This Row],[P]:[PR]])=tbl2020POS[[#This Row],[P]],1,0)</f>
        <v>1</v>
      </c>
      <c r="AA866" s="279">
        <f>IF(tbl2020POS[[#This Row],[QUALP]]=1,IF(tbl2020POS[[#This Row],[GS]]&gt;=GS_TO_QUALIFY,1,0),0)</f>
        <v>0</v>
      </c>
      <c r="AB866" s="279">
        <f>IF(tbl2020POS[[#This Row],[QUALP]]=1,IF(tbl2020POS[[#This Row],[G]]-tbl2020POS[[#This Row],[GS]]&gt;=RP_APP_TO_QUALIFY,1,0),0)</f>
        <v>0</v>
      </c>
      <c r="AC866" s="279" t="e">
        <f>IF(tbl2020POS[[#This Row],[C]]&gt;=GAMES_TO_QUALIFY,1,IF(tbl2020POS[[#This Row],[PRIMPOS]]="C",1,0))</f>
        <v>#REF!</v>
      </c>
      <c r="AD866" s="279" t="e">
        <f>IF(tbl2020POS[[#This Row],[1B]]&gt;=GAMES_TO_QUALIFY,1,IF(tbl2020POS[[#This Row],[PRIMPOS]]="1B",1,0))</f>
        <v>#REF!</v>
      </c>
      <c r="AE866" s="279" t="e">
        <f>IF(tbl2020POS[[#This Row],[2B]]&gt;=GAMES_TO_QUALIFY,1,IF(tbl2020POS[[#This Row],[PRIMPOS]]="2B",1,0))</f>
        <v>#REF!</v>
      </c>
      <c r="AF866" s="279" t="e">
        <f>IF(tbl2020POS[[#This Row],[3B]]&gt;=GAMES_TO_QUALIFY,1,IF(tbl2020POS[[#This Row],[PRIMPOS]]="3B",1,0))</f>
        <v>#REF!</v>
      </c>
      <c r="AG866" s="279" t="e">
        <f>IF(tbl2020POS[[#This Row],[SS]]&gt;=GAMES_TO_QUALIFY,1,IF(tbl2020POS[[#This Row],[PRIMPOS]]="SS",1,0))</f>
        <v>#REF!</v>
      </c>
      <c r="AH866" s="279" t="e">
        <f>IF(tbl2020POS[[#This Row],[LF]]&gt;=GAMES_TO_QUALIFY,1,0)</f>
        <v>#REF!</v>
      </c>
      <c r="AI866" s="279" t="e">
        <f>IF(tbl2020POS[[#This Row],[CF]]&gt;=GAMES_TO_QUALIFY,1,0)</f>
        <v>#REF!</v>
      </c>
      <c r="AJ866" s="279" t="e">
        <f>IF(tbl2020POS[[#This Row],[RF]]&gt;=GAMES_TO_QUALIFY,1,0)</f>
        <v>#REF!</v>
      </c>
      <c r="AK866" s="279" t="e">
        <f>IF(tbl2020POS[[#This Row],[OF]]&gt;=GAMES_TO_QUALIFY,1,IF(tbl2020POS[[#This Row],[PRIMPOS]]="OF",1,0))</f>
        <v>#REF!</v>
      </c>
      <c r="AL866" s="279" t="e">
        <f>IF(tbl2020POS[[#This Row],[DH]]&gt;=GAMES_TO_QUALIFY,1,IF(tbl2020POS[[#This Row],[PRIMPOS]]="DH",1,0))</f>
        <v>#REF!</v>
      </c>
      <c r="AM866" s="279" t="str" cm="1">
        <f t="array" aca="1" ref="AM8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6" s="280" t="str">
        <f>IFERROR(LEFT(tbl2020POS[[#This Row],[POSROUGH]],LEN(tbl2020POS[[#This Row],[POSROUGH]])-1),"")</f>
        <v/>
      </c>
      <c r="AP86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67" spans="1:42" x14ac:dyDescent="0.3">
      <c r="A867" s="277">
        <v>864</v>
      </c>
      <c r="B867" t="s">
        <v>21426</v>
      </c>
      <c r="C867" s="277">
        <v>26</v>
      </c>
      <c r="D867" s="278" t="s">
        <v>1509</v>
      </c>
      <c r="E867" s="277">
        <v>3</v>
      </c>
      <c r="F867" s="277">
        <v>4</v>
      </c>
      <c r="G867" s="277">
        <v>1</v>
      </c>
      <c r="H867" s="277">
        <v>0</v>
      </c>
      <c r="I867" s="277">
        <v>4</v>
      </c>
      <c r="J867" s="277">
        <v>4</v>
      </c>
      <c r="K867" s="277">
        <v>0</v>
      </c>
      <c r="L867" s="277">
        <v>0</v>
      </c>
      <c r="M867" s="277">
        <v>0</v>
      </c>
      <c r="N867" s="277">
        <v>0</v>
      </c>
      <c r="O867" s="277">
        <v>0</v>
      </c>
      <c r="P867" s="277">
        <v>0</v>
      </c>
      <c r="Q867" s="277">
        <v>0</v>
      </c>
      <c r="R867" s="277">
        <v>0</v>
      </c>
      <c r="S867" s="277">
        <v>0</v>
      </c>
      <c r="T867" s="277">
        <v>0</v>
      </c>
      <c r="U867" s="277">
        <v>0</v>
      </c>
      <c r="V867" s="277">
        <v>0</v>
      </c>
      <c r="W867" s="279" t="e">
        <f t="shared" si="13"/>
        <v>#REF!</v>
      </c>
      <c r="X867" s="279" t="s">
        <v>14844</v>
      </c>
      <c r="Y8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7" s="279">
        <f>IF(MAX(tbl2020POS[[#This Row],[P]:[PR]])=tbl2020POS[[#This Row],[P]],1,0)</f>
        <v>1</v>
      </c>
      <c r="AA867" s="279">
        <f>IF(tbl2020POS[[#This Row],[QUALP]]=1,IF(tbl2020POS[[#This Row],[GS]]&gt;=GS_TO_QUALIFY,1,0),0)</f>
        <v>0</v>
      </c>
      <c r="AB867" s="279">
        <f>IF(tbl2020POS[[#This Row],[QUALP]]=1,IF(tbl2020POS[[#This Row],[G]]-tbl2020POS[[#This Row],[GS]]&gt;=RP_APP_TO_QUALIFY,1,0),0)</f>
        <v>0</v>
      </c>
      <c r="AC867" s="279" t="e">
        <f>IF(tbl2020POS[[#This Row],[C]]&gt;=GAMES_TO_QUALIFY,1,IF(tbl2020POS[[#This Row],[PRIMPOS]]="C",1,0))</f>
        <v>#REF!</v>
      </c>
      <c r="AD867" s="279" t="e">
        <f>IF(tbl2020POS[[#This Row],[1B]]&gt;=GAMES_TO_QUALIFY,1,IF(tbl2020POS[[#This Row],[PRIMPOS]]="1B",1,0))</f>
        <v>#REF!</v>
      </c>
      <c r="AE867" s="279" t="e">
        <f>IF(tbl2020POS[[#This Row],[2B]]&gt;=GAMES_TO_QUALIFY,1,IF(tbl2020POS[[#This Row],[PRIMPOS]]="2B",1,0))</f>
        <v>#REF!</v>
      </c>
      <c r="AF867" s="279" t="e">
        <f>IF(tbl2020POS[[#This Row],[3B]]&gt;=GAMES_TO_QUALIFY,1,IF(tbl2020POS[[#This Row],[PRIMPOS]]="3B",1,0))</f>
        <v>#REF!</v>
      </c>
      <c r="AG867" s="279" t="e">
        <f>IF(tbl2020POS[[#This Row],[SS]]&gt;=GAMES_TO_QUALIFY,1,IF(tbl2020POS[[#This Row],[PRIMPOS]]="SS",1,0))</f>
        <v>#REF!</v>
      </c>
      <c r="AH867" s="279" t="e">
        <f>IF(tbl2020POS[[#This Row],[LF]]&gt;=GAMES_TO_QUALIFY,1,0)</f>
        <v>#REF!</v>
      </c>
      <c r="AI867" s="279" t="e">
        <f>IF(tbl2020POS[[#This Row],[CF]]&gt;=GAMES_TO_QUALIFY,1,0)</f>
        <v>#REF!</v>
      </c>
      <c r="AJ867" s="279" t="e">
        <f>IF(tbl2020POS[[#This Row],[RF]]&gt;=GAMES_TO_QUALIFY,1,0)</f>
        <v>#REF!</v>
      </c>
      <c r="AK867" s="279" t="e">
        <f>IF(tbl2020POS[[#This Row],[OF]]&gt;=GAMES_TO_QUALIFY,1,IF(tbl2020POS[[#This Row],[PRIMPOS]]="OF",1,0))</f>
        <v>#REF!</v>
      </c>
      <c r="AL867" s="279" t="e">
        <f>IF(tbl2020POS[[#This Row],[DH]]&gt;=GAMES_TO_QUALIFY,1,IF(tbl2020POS[[#This Row],[PRIMPOS]]="DH",1,0))</f>
        <v>#REF!</v>
      </c>
      <c r="AM867" s="279" t="str" cm="1">
        <f t="array" aca="1" ref="AM8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7" s="280" t="str">
        <f>IFERROR(LEFT(tbl2020POS[[#This Row],[POSROUGH]],LEN(tbl2020POS[[#This Row],[POSROUGH]])-1),"")</f>
        <v/>
      </c>
      <c r="AP86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68" spans="1:42" x14ac:dyDescent="0.3">
      <c r="A868" s="277">
        <v>865</v>
      </c>
      <c r="B868" t="s">
        <v>21427</v>
      </c>
      <c r="C868" s="277">
        <v>34</v>
      </c>
      <c r="D868" s="278" t="s">
        <v>1372</v>
      </c>
      <c r="E868" s="277">
        <v>10</v>
      </c>
      <c r="F868" s="277">
        <v>24</v>
      </c>
      <c r="G868" s="277">
        <v>0</v>
      </c>
      <c r="H868" s="277">
        <v>0</v>
      </c>
      <c r="I868" s="277">
        <v>24</v>
      </c>
      <c r="J868" s="277">
        <v>24</v>
      </c>
      <c r="K868" s="277">
        <v>0</v>
      </c>
      <c r="L868" s="277">
        <v>0</v>
      </c>
      <c r="M868" s="277">
        <v>0</v>
      </c>
      <c r="N868" s="277">
        <v>0</v>
      </c>
      <c r="O868" s="277">
        <v>0</v>
      </c>
      <c r="P868" s="277">
        <v>0</v>
      </c>
      <c r="Q868" s="277">
        <v>0</v>
      </c>
      <c r="R868" s="277">
        <v>0</v>
      </c>
      <c r="S868" s="277">
        <v>0</v>
      </c>
      <c r="T868" s="277">
        <v>0</v>
      </c>
      <c r="U868" s="277">
        <v>0</v>
      </c>
      <c r="V868" s="277">
        <v>0</v>
      </c>
      <c r="W868" s="279" t="e">
        <f t="shared" si="13"/>
        <v>#REF!</v>
      </c>
      <c r="X868" s="279" t="s">
        <v>2774</v>
      </c>
      <c r="Y8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8" s="279">
        <f>IF(MAX(tbl2020POS[[#This Row],[P]:[PR]])=tbl2020POS[[#This Row],[P]],1,0)</f>
        <v>1</v>
      </c>
      <c r="AA868" s="279">
        <f>IF(tbl2020POS[[#This Row],[QUALP]]=1,IF(tbl2020POS[[#This Row],[GS]]&gt;=GS_TO_QUALIFY,1,0),0)</f>
        <v>0</v>
      </c>
      <c r="AB868" s="279">
        <f>IF(tbl2020POS[[#This Row],[QUALP]]=1,IF(tbl2020POS[[#This Row],[G]]-tbl2020POS[[#This Row],[GS]]&gt;=RP_APP_TO_QUALIFY,1,0),0)</f>
        <v>1</v>
      </c>
      <c r="AC868" s="279" t="e">
        <f>IF(tbl2020POS[[#This Row],[C]]&gt;=GAMES_TO_QUALIFY,1,IF(tbl2020POS[[#This Row],[PRIMPOS]]="C",1,0))</f>
        <v>#REF!</v>
      </c>
      <c r="AD868" s="279" t="e">
        <f>IF(tbl2020POS[[#This Row],[1B]]&gt;=GAMES_TO_QUALIFY,1,IF(tbl2020POS[[#This Row],[PRIMPOS]]="1B",1,0))</f>
        <v>#REF!</v>
      </c>
      <c r="AE868" s="279" t="e">
        <f>IF(tbl2020POS[[#This Row],[2B]]&gt;=GAMES_TO_QUALIFY,1,IF(tbl2020POS[[#This Row],[PRIMPOS]]="2B",1,0))</f>
        <v>#REF!</v>
      </c>
      <c r="AF868" s="279" t="e">
        <f>IF(tbl2020POS[[#This Row],[3B]]&gt;=GAMES_TO_QUALIFY,1,IF(tbl2020POS[[#This Row],[PRIMPOS]]="3B",1,0))</f>
        <v>#REF!</v>
      </c>
      <c r="AG868" s="279" t="e">
        <f>IF(tbl2020POS[[#This Row],[SS]]&gt;=GAMES_TO_QUALIFY,1,IF(tbl2020POS[[#This Row],[PRIMPOS]]="SS",1,0))</f>
        <v>#REF!</v>
      </c>
      <c r="AH868" s="279" t="e">
        <f>IF(tbl2020POS[[#This Row],[LF]]&gt;=GAMES_TO_QUALIFY,1,0)</f>
        <v>#REF!</v>
      </c>
      <c r="AI868" s="279" t="e">
        <f>IF(tbl2020POS[[#This Row],[CF]]&gt;=GAMES_TO_QUALIFY,1,0)</f>
        <v>#REF!</v>
      </c>
      <c r="AJ868" s="279" t="e">
        <f>IF(tbl2020POS[[#This Row],[RF]]&gt;=GAMES_TO_QUALIFY,1,0)</f>
        <v>#REF!</v>
      </c>
      <c r="AK868" s="279" t="e">
        <f>IF(tbl2020POS[[#This Row],[OF]]&gt;=GAMES_TO_QUALIFY,1,IF(tbl2020POS[[#This Row],[PRIMPOS]]="OF",1,0))</f>
        <v>#REF!</v>
      </c>
      <c r="AL868" s="279" t="e">
        <f>IF(tbl2020POS[[#This Row],[DH]]&gt;=GAMES_TO_QUALIFY,1,IF(tbl2020POS[[#This Row],[PRIMPOS]]="DH",1,0))</f>
        <v>#REF!</v>
      </c>
      <c r="AM868" s="279" t="str" cm="1">
        <f t="array" aca="1" ref="AM8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8" s="280" t="str">
        <f>IFERROR(LEFT(tbl2020POS[[#This Row],[POSROUGH]],LEN(tbl2020POS[[#This Row],[POSROUGH]])-1),"")</f>
        <v/>
      </c>
      <c r="AP86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69" spans="1:42" x14ac:dyDescent="0.3">
      <c r="A869" s="277">
        <v>866</v>
      </c>
      <c r="B869" t="s">
        <v>21428</v>
      </c>
      <c r="C869" s="277">
        <v>22</v>
      </c>
      <c r="D869" s="278" t="s">
        <v>1395</v>
      </c>
      <c r="E869" s="277" t="s">
        <v>20557</v>
      </c>
      <c r="F869" s="277">
        <v>5</v>
      </c>
      <c r="G869" s="277">
        <v>5</v>
      </c>
      <c r="H869" s="277">
        <v>0</v>
      </c>
      <c r="I869" s="277">
        <v>5</v>
      </c>
      <c r="J869" s="277">
        <v>5</v>
      </c>
      <c r="K869" s="277">
        <v>0</v>
      </c>
      <c r="L869" s="277">
        <v>0</v>
      </c>
      <c r="M869" s="277">
        <v>0</v>
      </c>
      <c r="N869" s="277">
        <v>0</v>
      </c>
      <c r="O869" s="277">
        <v>0</v>
      </c>
      <c r="P869" s="277">
        <v>0</v>
      </c>
      <c r="Q869" s="277">
        <v>0</v>
      </c>
      <c r="R869" s="277">
        <v>0</v>
      </c>
      <c r="S869" s="277">
        <v>0</v>
      </c>
      <c r="T869" s="277">
        <v>0</v>
      </c>
      <c r="U869" s="277">
        <v>0</v>
      </c>
      <c r="V869" s="277">
        <v>0</v>
      </c>
      <c r="W869" s="279" t="e">
        <f t="shared" si="13"/>
        <v>#REF!</v>
      </c>
      <c r="X869" s="279" t="s">
        <v>20035</v>
      </c>
      <c r="Y8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9" s="279">
        <f>IF(MAX(tbl2020POS[[#This Row],[P]:[PR]])=tbl2020POS[[#This Row],[P]],1,0)</f>
        <v>1</v>
      </c>
      <c r="AA869" s="279">
        <f>IF(tbl2020POS[[#This Row],[QUALP]]=1,IF(tbl2020POS[[#This Row],[GS]]&gt;=GS_TO_QUALIFY,1,0),0)</f>
        <v>0</v>
      </c>
      <c r="AB869" s="279">
        <f>IF(tbl2020POS[[#This Row],[QUALP]]=1,IF(tbl2020POS[[#This Row],[G]]-tbl2020POS[[#This Row],[GS]]&gt;=RP_APP_TO_QUALIFY,1,0),0)</f>
        <v>0</v>
      </c>
      <c r="AC869" s="279" t="e">
        <f>IF(tbl2020POS[[#This Row],[C]]&gt;=GAMES_TO_QUALIFY,1,IF(tbl2020POS[[#This Row],[PRIMPOS]]="C",1,0))</f>
        <v>#REF!</v>
      </c>
      <c r="AD869" s="279" t="e">
        <f>IF(tbl2020POS[[#This Row],[1B]]&gt;=GAMES_TO_QUALIFY,1,IF(tbl2020POS[[#This Row],[PRIMPOS]]="1B",1,0))</f>
        <v>#REF!</v>
      </c>
      <c r="AE869" s="279" t="e">
        <f>IF(tbl2020POS[[#This Row],[2B]]&gt;=GAMES_TO_QUALIFY,1,IF(tbl2020POS[[#This Row],[PRIMPOS]]="2B",1,0))</f>
        <v>#REF!</v>
      </c>
      <c r="AF869" s="279" t="e">
        <f>IF(tbl2020POS[[#This Row],[3B]]&gt;=GAMES_TO_QUALIFY,1,IF(tbl2020POS[[#This Row],[PRIMPOS]]="3B",1,0))</f>
        <v>#REF!</v>
      </c>
      <c r="AG869" s="279" t="e">
        <f>IF(tbl2020POS[[#This Row],[SS]]&gt;=GAMES_TO_QUALIFY,1,IF(tbl2020POS[[#This Row],[PRIMPOS]]="SS",1,0))</f>
        <v>#REF!</v>
      </c>
      <c r="AH869" s="279" t="e">
        <f>IF(tbl2020POS[[#This Row],[LF]]&gt;=GAMES_TO_QUALIFY,1,0)</f>
        <v>#REF!</v>
      </c>
      <c r="AI869" s="279" t="e">
        <f>IF(tbl2020POS[[#This Row],[CF]]&gt;=GAMES_TO_QUALIFY,1,0)</f>
        <v>#REF!</v>
      </c>
      <c r="AJ869" s="279" t="e">
        <f>IF(tbl2020POS[[#This Row],[RF]]&gt;=GAMES_TO_QUALIFY,1,0)</f>
        <v>#REF!</v>
      </c>
      <c r="AK869" s="279" t="e">
        <f>IF(tbl2020POS[[#This Row],[OF]]&gt;=GAMES_TO_QUALIFY,1,IF(tbl2020POS[[#This Row],[PRIMPOS]]="OF",1,0))</f>
        <v>#REF!</v>
      </c>
      <c r="AL869" s="279" t="e">
        <f>IF(tbl2020POS[[#This Row],[DH]]&gt;=GAMES_TO_QUALIFY,1,IF(tbl2020POS[[#This Row],[PRIMPOS]]="DH",1,0))</f>
        <v>#REF!</v>
      </c>
      <c r="AM869" s="279" t="str" cm="1">
        <f t="array" aca="1" ref="AM8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9" s="280" t="str">
        <f>IFERROR(LEFT(tbl2020POS[[#This Row],[POSROUGH]],LEN(tbl2020POS[[#This Row],[POSROUGH]])-1),"")</f>
        <v/>
      </c>
      <c r="AP86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70" spans="1:42" x14ac:dyDescent="0.3">
      <c r="A870" s="277">
        <v>867</v>
      </c>
      <c r="B870" t="s">
        <v>21429</v>
      </c>
      <c r="C870" s="277">
        <v>28</v>
      </c>
      <c r="D870" s="278" t="s">
        <v>1526</v>
      </c>
      <c r="E870" s="277">
        <v>8</v>
      </c>
      <c r="F870" s="277">
        <v>17</v>
      </c>
      <c r="G870" s="277">
        <v>11</v>
      </c>
      <c r="H870" s="277">
        <v>17</v>
      </c>
      <c r="I870" s="277">
        <v>15</v>
      </c>
      <c r="J870" s="277">
        <v>0</v>
      </c>
      <c r="K870" s="277">
        <v>0</v>
      </c>
      <c r="L870" s="277">
        <v>0</v>
      </c>
      <c r="M870" s="277">
        <v>8</v>
      </c>
      <c r="N870" s="277">
        <v>2</v>
      </c>
      <c r="O870" s="277">
        <v>1</v>
      </c>
      <c r="P870" s="277">
        <v>2</v>
      </c>
      <c r="Q870" s="277">
        <v>2</v>
      </c>
      <c r="R870" s="277">
        <v>2</v>
      </c>
      <c r="S870" s="277">
        <v>6</v>
      </c>
      <c r="T870" s="277">
        <v>0</v>
      </c>
      <c r="U870" s="277">
        <v>3</v>
      </c>
      <c r="V870" s="277">
        <v>2</v>
      </c>
      <c r="W870" s="279" t="e">
        <f t="shared" si="13"/>
        <v>#REF!</v>
      </c>
      <c r="X870" s="279" t="s">
        <v>3505</v>
      </c>
      <c r="Y8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70" s="279">
        <f>IF(MAX(tbl2020POS[[#This Row],[P]:[PR]])=tbl2020POS[[#This Row],[P]],1,0)</f>
        <v>0</v>
      </c>
      <c r="AA870" s="279">
        <f>IF(tbl2020POS[[#This Row],[QUALP]]=1,IF(tbl2020POS[[#This Row],[GS]]&gt;=GS_TO_QUALIFY,1,0),0)</f>
        <v>0</v>
      </c>
      <c r="AB870" s="279">
        <f>IF(tbl2020POS[[#This Row],[QUALP]]=1,IF(tbl2020POS[[#This Row],[G]]-tbl2020POS[[#This Row],[GS]]&gt;=RP_APP_TO_QUALIFY,1,0),0)</f>
        <v>0</v>
      </c>
      <c r="AC870" s="279" t="e">
        <f>IF(tbl2020POS[[#This Row],[C]]&gt;=GAMES_TO_QUALIFY,1,IF(tbl2020POS[[#This Row],[PRIMPOS]]="C",1,0))</f>
        <v>#REF!</v>
      </c>
      <c r="AD870" s="279" t="e">
        <f>IF(tbl2020POS[[#This Row],[1B]]&gt;=GAMES_TO_QUALIFY,1,IF(tbl2020POS[[#This Row],[PRIMPOS]]="1B",1,0))</f>
        <v>#REF!</v>
      </c>
      <c r="AE870" s="279" t="e">
        <f>IF(tbl2020POS[[#This Row],[2B]]&gt;=GAMES_TO_QUALIFY,1,IF(tbl2020POS[[#This Row],[PRIMPOS]]="2B",1,0))</f>
        <v>#REF!</v>
      </c>
      <c r="AF870" s="279" t="e">
        <f>IF(tbl2020POS[[#This Row],[3B]]&gt;=GAMES_TO_QUALIFY,1,IF(tbl2020POS[[#This Row],[PRIMPOS]]="3B",1,0))</f>
        <v>#REF!</v>
      </c>
      <c r="AG870" s="279" t="e">
        <f>IF(tbl2020POS[[#This Row],[SS]]&gt;=GAMES_TO_QUALIFY,1,IF(tbl2020POS[[#This Row],[PRIMPOS]]="SS",1,0))</f>
        <v>#REF!</v>
      </c>
      <c r="AH870" s="279" t="e">
        <f>IF(tbl2020POS[[#This Row],[LF]]&gt;=GAMES_TO_QUALIFY,1,0)</f>
        <v>#REF!</v>
      </c>
      <c r="AI870" s="279" t="e">
        <f>IF(tbl2020POS[[#This Row],[CF]]&gt;=GAMES_TO_QUALIFY,1,0)</f>
        <v>#REF!</v>
      </c>
      <c r="AJ870" s="279" t="e">
        <f>IF(tbl2020POS[[#This Row],[RF]]&gt;=GAMES_TO_QUALIFY,1,0)</f>
        <v>#REF!</v>
      </c>
      <c r="AK870" s="279" t="e">
        <f>IF(tbl2020POS[[#This Row],[OF]]&gt;=GAMES_TO_QUALIFY,1,IF(tbl2020POS[[#This Row],[PRIMPOS]]="OF",1,0))</f>
        <v>#REF!</v>
      </c>
      <c r="AL870" s="279" t="e">
        <f>IF(tbl2020POS[[#This Row],[DH]]&gt;=GAMES_TO_QUALIFY,1,IF(tbl2020POS[[#This Row],[PRIMPOS]]="DH",1,0))</f>
        <v>#REF!</v>
      </c>
      <c r="AM870" s="279" t="e" cm="1">
        <f t="array" aca="1" ref="AM8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0" s="280" t="str">
        <f>IFERROR(LEFT(tbl2020POS[[#This Row],[POSROUGH]],LEN(tbl2020POS[[#This Row],[POSROUGH]])-1),"")</f>
        <v/>
      </c>
      <c r="AP87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1" spans="1:42" x14ac:dyDescent="0.3">
      <c r="A871" s="277">
        <v>868</v>
      </c>
      <c r="B871" t="s">
        <v>21430</v>
      </c>
      <c r="C871" s="277">
        <v>29</v>
      </c>
      <c r="D871" s="278" t="s">
        <v>1460</v>
      </c>
      <c r="E871" s="277">
        <v>8</v>
      </c>
      <c r="F871" s="277">
        <v>60</v>
      </c>
      <c r="G871" s="277">
        <v>60</v>
      </c>
      <c r="H871" s="277">
        <v>60</v>
      </c>
      <c r="I871" s="277">
        <v>21</v>
      </c>
      <c r="J871" s="277">
        <v>0</v>
      </c>
      <c r="K871" s="277">
        <v>0</v>
      </c>
      <c r="L871" s="277">
        <v>0</v>
      </c>
      <c r="M871" s="277">
        <v>0</v>
      </c>
      <c r="N871" s="277">
        <v>0</v>
      </c>
      <c r="O871" s="277">
        <v>0</v>
      </c>
      <c r="P871" s="277">
        <v>19</v>
      </c>
      <c r="Q871" s="277">
        <v>0</v>
      </c>
      <c r="R871" s="277">
        <v>2</v>
      </c>
      <c r="S871" s="277">
        <v>21</v>
      </c>
      <c r="T871" s="277">
        <v>39</v>
      </c>
      <c r="U871" s="277">
        <v>0</v>
      </c>
      <c r="V871" s="277">
        <v>0</v>
      </c>
      <c r="W871" s="279" t="e">
        <f t="shared" si="13"/>
        <v>#REF!</v>
      </c>
      <c r="X871" s="279" t="s">
        <v>3506</v>
      </c>
      <c r="Y8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71" s="279">
        <f>IF(MAX(tbl2020POS[[#This Row],[P]:[PR]])=tbl2020POS[[#This Row],[P]],1,0)</f>
        <v>0</v>
      </c>
      <c r="AA871" s="279">
        <f>IF(tbl2020POS[[#This Row],[QUALP]]=1,IF(tbl2020POS[[#This Row],[GS]]&gt;=GS_TO_QUALIFY,1,0),0)</f>
        <v>0</v>
      </c>
      <c r="AB871" s="279">
        <f>IF(tbl2020POS[[#This Row],[QUALP]]=1,IF(tbl2020POS[[#This Row],[G]]-tbl2020POS[[#This Row],[GS]]&gt;=RP_APP_TO_QUALIFY,1,0),0)</f>
        <v>0</v>
      </c>
      <c r="AC871" s="279" t="e">
        <f>IF(tbl2020POS[[#This Row],[C]]&gt;=GAMES_TO_QUALIFY,1,IF(tbl2020POS[[#This Row],[PRIMPOS]]="C",1,0))</f>
        <v>#REF!</v>
      </c>
      <c r="AD871" s="279" t="e">
        <f>IF(tbl2020POS[[#This Row],[1B]]&gt;=GAMES_TO_QUALIFY,1,IF(tbl2020POS[[#This Row],[PRIMPOS]]="1B",1,0))</f>
        <v>#REF!</v>
      </c>
      <c r="AE871" s="279" t="e">
        <f>IF(tbl2020POS[[#This Row],[2B]]&gt;=GAMES_TO_QUALIFY,1,IF(tbl2020POS[[#This Row],[PRIMPOS]]="2B",1,0))</f>
        <v>#REF!</v>
      </c>
      <c r="AF871" s="279" t="e">
        <f>IF(tbl2020POS[[#This Row],[3B]]&gt;=GAMES_TO_QUALIFY,1,IF(tbl2020POS[[#This Row],[PRIMPOS]]="3B",1,0))</f>
        <v>#REF!</v>
      </c>
      <c r="AG871" s="279" t="e">
        <f>IF(tbl2020POS[[#This Row],[SS]]&gt;=GAMES_TO_QUALIFY,1,IF(tbl2020POS[[#This Row],[PRIMPOS]]="SS",1,0))</f>
        <v>#REF!</v>
      </c>
      <c r="AH871" s="279" t="e">
        <f>IF(tbl2020POS[[#This Row],[LF]]&gt;=GAMES_TO_QUALIFY,1,0)</f>
        <v>#REF!</v>
      </c>
      <c r="AI871" s="279" t="e">
        <f>IF(tbl2020POS[[#This Row],[CF]]&gt;=GAMES_TO_QUALIFY,1,0)</f>
        <v>#REF!</v>
      </c>
      <c r="AJ871" s="279" t="e">
        <f>IF(tbl2020POS[[#This Row],[RF]]&gt;=GAMES_TO_QUALIFY,1,0)</f>
        <v>#REF!</v>
      </c>
      <c r="AK871" s="279" t="e">
        <f>IF(tbl2020POS[[#This Row],[OF]]&gt;=GAMES_TO_QUALIFY,1,IF(tbl2020POS[[#This Row],[PRIMPOS]]="OF",1,0))</f>
        <v>#REF!</v>
      </c>
      <c r="AL871" s="279" t="e">
        <f>IF(tbl2020POS[[#This Row],[DH]]&gt;=GAMES_TO_QUALIFY,1,IF(tbl2020POS[[#This Row],[PRIMPOS]]="DH",1,0))</f>
        <v>#REF!</v>
      </c>
      <c r="AM871" s="279" t="e" cm="1">
        <f t="array" aca="1" ref="AM8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1" s="280" t="str">
        <f>IFERROR(LEFT(tbl2020POS[[#This Row],[POSROUGH]],LEN(tbl2020POS[[#This Row],[POSROUGH]])-1),"")</f>
        <v/>
      </c>
      <c r="AP87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2" spans="1:42" x14ac:dyDescent="0.3">
      <c r="A872" s="277">
        <v>869</v>
      </c>
      <c r="B872" t="s">
        <v>21431</v>
      </c>
      <c r="C872" s="277">
        <v>21</v>
      </c>
      <c r="D872" s="278" t="s">
        <v>1460</v>
      </c>
      <c r="E872" s="277" t="s">
        <v>20557</v>
      </c>
      <c r="F872" s="277">
        <v>2</v>
      </c>
      <c r="G872" s="277">
        <v>1</v>
      </c>
      <c r="H872" s="277">
        <v>2</v>
      </c>
      <c r="I872" s="277">
        <v>2</v>
      </c>
      <c r="J872" s="277">
        <v>0</v>
      </c>
      <c r="K872" s="277">
        <v>0</v>
      </c>
      <c r="L872" s="277">
        <v>0</v>
      </c>
      <c r="M872" s="277">
        <v>0</v>
      </c>
      <c r="N872" s="277">
        <v>0</v>
      </c>
      <c r="O872" s="277">
        <v>0</v>
      </c>
      <c r="P872" s="277">
        <v>2</v>
      </c>
      <c r="Q872" s="277">
        <v>0</v>
      </c>
      <c r="R872" s="277">
        <v>0</v>
      </c>
      <c r="S872" s="277">
        <v>2</v>
      </c>
      <c r="T872" s="277">
        <v>0</v>
      </c>
      <c r="U872" s="277">
        <v>0</v>
      </c>
      <c r="V872" s="277">
        <v>0</v>
      </c>
      <c r="W872" s="279" t="e">
        <f t="shared" si="13"/>
        <v>#REF!</v>
      </c>
      <c r="X872" s="279" t="s">
        <v>17356</v>
      </c>
      <c r="Y8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72" s="279">
        <f>IF(MAX(tbl2020POS[[#This Row],[P]:[PR]])=tbl2020POS[[#This Row],[P]],1,0)</f>
        <v>0</v>
      </c>
      <c r="AA872" s="279">
        <f>IF(tbl2020POS[[#This Row],[QUALP]]=1,IF(tbl2020POS[[#This Row],[GS]]&gt;=GS_TO_QUALIFY,1,0),0)</f>
        <v>0</v>
      </c>
      <c r="AB872" s="279">
        <f>IF(tbl2020POS[[#This Row],[QUALP]]=1,IF(tbl2020POS[[#This Row],[G]]-tbl2020POS[[#This Row],[GS]]&gt;=RP_APP_TO_QUALIFY,1,0),0)</f>
        <v>0</v>
      </c>
      <c r="AC872" s="279" t="e">
        <f>IF(tbl2020POS[[#This Row],[C]]&gt;=GAMES_TO_QUALIFY,1,IF(tbl2020POS[[#This Row],[PRIMPOS]]="C",1,0))</f>
        <v>#REF!</v>
      </c>
      <c r="AD872" s="279" t="e">
        <f>IF(tbl2020POS[[#This Row],[1B]]&gt;=GAMES_TO_QUALIFY,1,IF(tbl2020POS[[#This Row],[PRIMPOS]]="1B",1,0))</f>
        <v>#REF!</v>
      </c>
      <c r="AE872" s="279" t="e">
        <f>IF(tbl2020POS[[#This Row],[2B]]&gt;=GAMES_TO_QUALIFY,1,IF(tbl2020POS[[#This Row],[PRIMPOS]]="2B",1,0))</f>
        <v>#REF!</v>
      </c>
      <c r="AF872" s="279" t="e">
        <f>IF(tbl2020POS[[#This Row],[3B]]&gt;=GAMES_TO_QUALIFY,1,IF(tbl2020POS[[#This Row],[PRIMPOS]]="3B",1,0))</f>
        <v>#REF!</v>
      </c>
      <c r="AG872" s="279" t="e">
        <f>IF(tbl2020POS[[#This Row],[SS]]&gt;=GAMES_TO_QUALIFY,1,IF(tbl2020POS[[#This Row],[PRIMPOS]]="SS",1,0))</f>
        <v>#REF!</v>
      </c>
      <c r="AH872" s="279" t="e">
        <f>IF(tbl2020POS[[#This Row],[LF]]&gt;=GAMES_TO_QUALIFY,1,0)</f>
        <v>#REF!</v>
      </c>
      <c r="AI872" s="279" t="e">
        <f>IF(tbl2020POS[[#This Row],[CF]]&gt;=GAMES_TO_QUALIFY,1,0)</f>
        <v>#REF!</v>
      </c>
      <c r="AJ872" s="279" t="e">
        <f>IF(tbl2020POS[[#This Row],[RF]]&gt;=GAMES_TO_QUALIFY,1,0)</f>
        <v>#REF!</v>
      </c>
      <c r="AK872" s="279" t="e">
        <f>IF(tbl2020POS[[#This Row],[OF]]&gt;=GAMES_TO_QUALIFY,1,IF(tbl2020POS[[#This Row],[PRIMPOS]]="OF",1,0))</f>
        <v>#REF!</v>
      </c>
      <c r="AL872" s="279" t="e">
        <f>IF(tbl2020POS[[#This Row],[DH]]&gt;=GAMES_TO_QUALIFY,1,IF(tbl2020POS[[#This Row],[PRIMPOS]]="DH",1,0))</f>
        <v>#REF!</v>
      </c>
      <c r="AM872" s="279" t="e" cm="1">
        <f t="array" aca="1" ref="AM8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2" s="280" t="str">
        <f>IFERROR(LEFT(tbl2020POS[[#This Row],[POSROUGH]],LEN(tbl2020POS[[#This Row],[POSROUGH]])-1),"")</f>
        <v/>
      </c>
      <c r="AP87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3" spans="1:42" x14ac:dyDescent="0.3">
      <c r="A873" s="277">
        <v>870</v>
      </c>
      <c r="B873" t="s">
        <v>21432</v>
      </c>
      <c r="C873" s="277">
        <v>24</v>
      </c>
      <c r="D873" s="278" t="s">
        <v>20565</v>
      </c>
      <c r="E873" s="277">
        <v>2</v>
      </c>
      <c r="F873" s="277">
        <v>12</v>
      </c>
      <c r="G873" s="277">
        <v>12</v>
      </c>
      <c r="H873" s="277">
        <v>0</v>
      </c>
      <c r="I873" s="277">
        <v>12</v>
      </c>
      <c r="J873" s="277">
        <v>12</v>
      </c>
      <c r="K873" s="277">
        <v>0</v>
      </c>
      <c r="L873" s="277">
        <v>0</v>
      </c>
      <c r="M873" s="277">
        <v>0</v>
      </c>
      <c r="N873" s="277">
        <v>0</v>
      </c>
      <c r="O873" s="277">
        <v>0</v>
      </c>
      <c r="P873" s="277">
        <v>0</v>
      </c>
      <c r="Q873" s="277">
        <v>0</v>
      </c>
      <c r="R873" s="277">
        <v>0</v>
      </c>
      <c r="S873" s="277">
        <v>0</v>
      </c>
      <c r="T873" s="277">
        <v>0</v>
      </c>
      <c r="U873" s="277">
        <v>0</v>
      </c>
      <c r="V873" s="277">
        <v>0</v>
      </c>
      <c r="W873" s="279" t="e">
        <f t="shared" si="13"/>
        <v>#REF!</v>
      </c>
      <c r="X873" s="279" t="s">
        <v>14968</v>
      </c>
      <c r="Y8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3" s="279">
        <f>IF(MAX(tbl2020POS[[#This Row],[P]:[PR]])=tbl2020POS[[#This Row],[P]],1,0)</f>
        <v>1</v>
      </c>
      <c r="AA873" s="279">
        <f>IF(tbl2020POS[[#This Row],[QUALP]]=1,IF(tbl2020POS[[#This Row],[GS]]&gt;=GS_TO_QUALIFY,1,0),0)</f>
        <v>1</v>
      </c>
      <c r="AB873" s="279">
        <f>IF(tbl2020POS[[#This Row],[QUALP]]=1,IF(tbl2020POS[[#This Row],[G]]-tbl2020POS[[#This Row],[GS]]&gt;=RP_APP_TO_QUALIFY,1,0),0)</f>
        <v>0</v>
      </c>
      <c r="AC873" s="279" t="e">
        <f>IF(tbl2020POS[[#This Row],[C]]&gt;=GAMES_TO_QUALIFY,1,IF(tbl2020POS[[#This Row],[PRIMPOS]]="C",1,0))</f>
        <v>#REF!</v>
      </c>
      <c r="AD873" s="279" t="e">
        <f>IF(tbl2020POS[[#This Row],[1B]]&gt;=GAMES_TO_QUALIFY,1,IF(tbl2020POS[[#This Row],[PRIMPOS]]="1B",1,0))</f>
        <v>#REF!</v>
      </c>
      <c r="AE873" s="279" t="e">
        <f>IF(tbl2020POS[[#This Row],[2B]]&gt;=GAMES_TO_QUALIFY,1,IF(tbl2020POS[[#This Row],[PRIMPOS]]="2B",1,0))</f>
        <v>#REF!</v>
      </c>
      <c r="AF873" s="279" t="e">
        <f>IF(tbl2020POS[[#This Row],[3B]]&gt;=GAMES_TO_QUALIFY,1,IF(tbl2020POS[[#This Row],[PRIMPOS]]="3B",1,0))</f>
        <v>#REF!</v>
      </c>
      <c r="AG873" s="279" t="e">
        <f>IF(tbl2020POS[[#This Row],[SS]]&gt;=GAMES_TO_QUALIFY,1,IF(tbl2020POS[[#This Row],[PRIMPOS]]="SS",1,0))</f>
        <v>#REF!</v>
      </c>
      <c r="AH873" s="279" t="e">
        <f>IF(tbl2020POS[[#This Row],[LF]]&gt;=GAMES_TO_QUALIFY,1,0)</f>
        <v>#REF!</v>
      </c>
      <c r="AI873" s="279" t="e">
        <f>IF(tbl2020POS[[#This Row],[CF]]&gt;=GAMES_TO_QUALIFY,1,0)</f>
        <v>#REF!</v>
      </c>
      <c r="AJ873" s="279" t="e">
        <f>IF(tbl2020POS[[#This Row],[RF]]&gt;=GAMES_TO_QUALIFY,1,0)</f>
        <v>#REF!</v>
      </c>
      <c r="AK873" s="279" t="e">
        <f>IF(tbl2020POS[[#This Row],[OF]]&gt;=GAMES_TO_QUALIFY,1,IF(tbl2020POS[[#This Row],[PRIMPOS]]="OF",1,0))</f>
        <v>#REF!</v>
      </c>
      <c r="AL873" s="279" t="e">
        <f>IF(tbl2020POS[[#This Row],[DH]]&gt;=GAMES_TO_QUALIFY,1,IF(tbl2020POS[[#This Row],[PRIMPOS]]="DH",1,0))</f>
        <v>#REF!</v>
      </c>
      <c r="AM873" s="279" t="str" cm="1">
        <f t="array" aca="1" ref="AM8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3" s="280" t="str">
        <f>IFERROR(LEFT(tbl2020POS[[#This Row],[POSROUGH]],LEN(tbl2020POS[[#This Row],[POSROUGH]])-1),"")</f>
        <v/>
      </c>
      <c r="AP87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74" spans="1:42" x14ac:dyDescent="0.3">
      <c r="A874" s="277">
        <v>871</v>
      </c>
      <c r="B874" t="s">
        <v>21433</v>
      </c>
      <c r="C874" s="277">
        <v>29</v>
      </c>
      <c r="D874" s="278" t="s">
        <v>20565</v>
      </c>
      <c r="E874" s="277">
        <v>4</v>
      </c>
      <c r="F874" s="277">
        <v>22</v>
      </c>
      <c r="G874" s="277">
        <v>0</v>
      </c>
      <c r="H874" s="277">
        <v>1</v>
      </c>
      <c r="I874" s="277">
        <v>22</v>
      </c>
      <c r="J874" s="277">
        <v>22</v>
      </c>
      <c r="K874" s="277">
        <v>0</v>
      </c>
      <c r="L874" s="277">
        <v>0</v>
      </c>
      <c r="M874" s="277">
        <v>0</v>
      </c>
      <c r="N874" s="277">
        <v>0</v>
      </c>
      <c r="O874" s="277">
        <v>0</v>
      </c>
      <c r="P874" s="277">
        <v>0</v>
      </c>
      <c r="Q874" s="277">
        <v>0</v>
      </c>
      <c r="R874" s="277">
        <v>0</v>
      </c>
      <c r="S874" s="277">
        <v>0</v>
      </c>
      <c r="T874" s="277">
        <v>0</v>
      </c>
      <c r="U874" s="277">
        <v>0</v>
      </c>
      <c r="V874" s="277">
        <v>0</v>
      </c>
      <c r="W874" s="279" t="e">
        <f t="shared" si="13"/>
        <v>#REF!</v>
      </c>
      <c r="X874" s="279" t="s">
        <v>14000</v>
      </c>
      <c r="Y8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4" s="279">
        <f>IF(MAX(tbl2020POS[[#This Row],[P]:[PR]])=tbl2020POS[[#This Row],[P]],1,0)</f>
        <v>1</v>
      </c>
      <c r="AA874" s="279">
        <f>IF(tbl2020POS[[#This Row],[QUALP]]=1,IF(tbl2020POS[[#This Row],[GS]]&gt;=GS_TO_QUALIFY,1,0),0)</f>
        <v>0</v>
      </c>
      <c r="AB874" s="279">
        <f>IF(tbl2020POS[[#This Row],[QUALP]]=1,IF(tbl2020POS[[#This Row],[G]]-tbl2020POS[[#This Row],[GS]]&gt;=RP_APP_TO_QUALIFY,1,0),0)</f>
        <v>1</v>
      </c>
      <c r="AC874" s="279" t="e">
        <f>IF(tbl2020POS[[#This Row],[C]]&gt;=GAMES_TO_QUALIFY,1,IF(tbl2020POS[[#This Row],[PRIMPOS]]="C",1,0))</f>
        <v>#REF!</v>
      </c>
      <c r="AD874" s="279" t="e">
        <f>IF(tbl2020POS[[#This Row],[1B]]&gt;=GAMES_TO_QUALIFY,1,IF(tbl2020POS[[#This Row],[PRIMPOS]]="1B",1,0))</f>
        <v>#REF!</v>
      </c>
      <c r="AE874" s="279" t="e">
        <f>IF(tbl2020POS[[#This Row],[2B]]&gt;=GAMES_TO_QUALIFY,1,IF(tbl2020POS[[#This Row],[PRIMPOS]]="2B",1,0))</f>
        <v>#REF!</v>
      </c>
      <c r="AF874" s="279" t="e">
        <f>IF(tbl2020POS[[#This Row],[3B]]&gt;=GAMES_TO_QUALIFY,1,IF(tbl2020POS[[#This Row],[PRIMPOS]]="3B",1,0))</f>
        <v>#REF!</v>
      </c>
      <c r="AG874" s="279" t="e">
        <f>IF(tbl2020POS[[#This Row],[SS]]&gt;=GAMES_TO_QUALIFY,1,IF(tbl2020POS[[#This Row],[PRIMPOS]]="SS",1,0))</f>
        <v>#REF!</v>
      </c>
      <c r="AH874" s="279" t="e">
        <f>IF(tbl2020POS[[#This Row],[LF]]&gt;=GAMES_TO_QUALIFY,1,0)</f>
        <v>#REF!</v>
      </c>
      <c r="AI874" s="279" t="e">
        <f>IF(tbl2020POS[[#This Row],[CF]]&gt;=GAMES_TO_QUALIFY,1,0)</f>
        <v>#REF!</v>
      </c>
      <c r="AJ874" s="279" t="e">
        <f>IF(tbl2020POS[[#This Row],[RF]]&gt;=GAMES_TO_QUALIFY,1,0)</f>
        <v>#REF!</v>
      </c>
      <c r="AK874" s="279" t="e">
        <f>IF(tbl2020POS[[#This Row],[OF]]&gt;=GAMES_TO_QUALIFY,1,IF(tbl2020POS[[#This Row],[PRIMPOS]]="OF",1,0))</f>
        <v>#REF!</v>
      </c>
      <c r="AL874" s="279" t="e">
        <f>IF(tbl2020POS[[#This Row],[DH]]&gt;=GAMES_TO_QUALIFY,1,IF(tbl2020POS[[#This Row],[PRIMPOS]]="DH",1,0))</f>
        <v>#REF!</v>
      </c>
      <c r="AM874" s="279" t="str" cm="1">
        <f t="array" aca="1" ref="AM8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4" s="280" t="str">
        <f>IFERROR(LEFT(tbl2020POS[[#This Row],[POSROUGH]],LEN(tbl2020POS[[#This Row],[POSROUGH]])-1),"")</f>
        <v/>
      </c>
      <c r="AP87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75" spans="1:42" x14ac:dyDescent="0.3">
      <c r="A875" s="277">
        <v>872</v>
      </c>
      <c r="B875" t="s">
        <v>21434</v>
      </c>
      <c r="C875" s="277">
        <v>25</v>
      </c>
      <c r="D875" s="278" t="s">
        <v>1430</v>
      </c>
      <c r="E875" s="277">
        <v>2</v>
      </c>
      <c r="F875" s="277">
        <v>2</v>
      </c>
      <c r="G875" s="277">
        <v>0</v>
      </c>
      <c r="H875" s="277">
        <v>0</v>
      </c>
      <c r="I875" s="277">
        <v>2</v>
      </c>
      <c r="J875" s="277">
        <v>2</v>
      </c>
      <c r="K875" s="277">
        <v>0</v>
      </c>
      <c r="L875" s="277">
        <v>0</v>
      </c>
      <c r="M875" s="277">
        <v>0</v>
      </c>
      <c r="N875" s="277">
        <v>0</v>
      </c>
      <c r="O875" s="277">
        <v>0</v>
      </c>
      <c r="P875" s="277">
        <v>0</v>
      </c>
      <c r="Q875" s="277">
        <v>0</v>
      </c>
      <c r="R875" s="277">
        <v>0</v>
      </c>
      <c r="S875" s="277">
        <v>0</v>
      </c>
      <c r="T875" s="277">
        <v>0</v>
      </c>
      <c r="U875" s="277">
        <v>0</v>
      </c>
      <c r="V875" s="277">
        <v>0</v>
      </c>
      <c r="W875" s="279" t="e">
        <f t="shared" si="13"/>
        <v>#REF!</v>
      </c>
      <c r="X875" s="279" t="s">
        <v>14971</v>
      </c>
      <c r="Y8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5" s="279">
        <f>IF(MAX(tbl2020POS[[#This Row],[P]:[PR]])=tbl2020POS[[#This Row],[P]],1,0)</f>
        <v>1</v>
      </c>
      <c r="AA875" s="279">
        <f>IF(tbl2020POS[[#This Row],[QUALP]]=1,IF(tbl2020POS[[#This Row],[GS]]&gt;=GS_TO_QUALIFY,1,0),0)</f>
        <v>0</v>
      </c>
      <c r="AB875" s="279">
        <f>IF(tbl2020POS[[#This Row],[QUALP]]=1,IF(tbl2020POS[[#This Row],[G]]-tbl2020POS[[#This Row],[GS]]&gt;=RP_APP_TO_QUALIFY,1,0),0)</f>
        <v>0</v>
      </c>
      <c r="AC875" s="279" t="e">
        <f>IF(tbl2020POS[[#This Row],[C]]&gt;=GAMES_TO_QUALIFY,1,IF(tbl2020POS[[#This Row],[PRIMPOS]]="C",1,0))</f>
        <v>#REF!</v>
      </c>
      <c r="AD875" s="279" t="e">
        <f>IF(tbl2020POS[[#This Row],[1B]]&gt;=GAMES_TO_QUALIFY,1,IF(tbl2020POS[[#This Row],[PRIMPOS]]="1B",1,0))</f>
        <v>#REF!</v>
      </c>
      <c r="AE875" s="279" t="e">
        <f>IF(tbl2020POS[[#This Row],[2B]]&gt;=GAMES_TO_QUALIFY,1,IF(tbl2020POS[[#This Row],[PRIMPOS]]="2B",1,0))</f>
        <v>#REF!</v>
      </c>
      <c r="AF875" s="279" t="e">
        <f>IF(tbl2020POS[[#This Row],[3B]]&gt;=GAMES_TO_QUALIFY,1,IF(tbl2020POS[[#This Row],[PRIMPOS]]="3B",1,0))</f>
        <v>#REF!</v>
      </c>
      <c r="AG875" s="279" t="e">
        <f>IF(tbl2020POS[[#This Row],[SS]]&gt;=GAMES_TO_QUALIFY,1,IF(tbl2020POS[[#This Row],[PRIMPOS]]="SS",1,0))</f>
        <v>#REF!</v>
      </c>
      <c r="AH875" s="279" t="e">
        <f>IF(tbl2020POS[[#This Row],[LF]]&gt;=GAMES_TO_QUALIFY,1,0)</f>
        <v>#REF!</v>
      </c>
      <c r="AI875" s="279" t="e">
        <f>IF(tbl2020POS[[#This Row],[CF]]&gt;=GAMES_TO_QUALIFY,1,0)</f>
        <v>#REF!</v>
      </c>
      <c r="AJ875" s="279" t="e">
        <f>IF(tbl2020POS[[#This Row],[RF]]&gt;=GAMES_TO_QUALIFY,1,0)</f>
        <v>#REF!</v>
      </c>
      <c r="AK875" s="279" t="e">
        <f>IF(tbl2020POS[[#This Row],[OF]]&gt;=GAMES_TO_QUALIFY,1,IF(tbl2020POS[[#This Row],[PRIMPOS]]="OF",1,0))</f>
        <v>#REF!</v>
      </c>
      <c r="AL875" s="279" t="e">
        <f>IF(tbl2020POS[[#This Row],[DH]]&gt;=GAMES_TO_QUALIFY,1,IF(tbl2020POS[[#This Row],[PRIMPOS]]="DH",1,0))</f>
        <v>#REF!</v>
      </c>
      <c r="AM875" s="279" t="str" cm="1">
        <f t="array" aca="1" ref="AM8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5" s="280" t="str">
        <f>IFERROR(LEFT(tbl2020POS[[#This Row],[POSROUGH]],LEN(tbl2020POS[[#This Row],[POSROUGH]])-1),"")</f>
        <v/>
      </c>
      <c r="AP87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76" spans="1:42" x14ac:dyDescent="0.3">
      <c r="A876" s="277">
        <v>873</v>
      </c>
      <c r="B876" t="s">
        <v>21435</v>
      </c>
      <c r="C876" s="277">
        <v>29</v>
      </c>
      <c r="D876" s="278" t="s">
        <v>1426</v>
      </c>
      <c r="E876" s="277">
        <v>7</v>
      </c>
      <c r="F876" s="277">
        <v>41</v>
      </c>
      <c r="G876" s="277">
        <v>32</v>
      </c>
      <c r="H876" s="277">
        <v>41</v>
      </c>
      <c r="I876" s="277">
        <v>38</v>
      </c>
      <c r="J876" s="277">
        <v>0</v>
      </c>
      <c r="K876" s="277">
        <v>0</v>
      </c>
      <c r="L876" s="277">
        <v>0</v>
      </c>
      <c r="M876" s="277">
        <v>18</v>
      </c>
      <c r="N876" s="277">
        <v>12</v>
      </c>
      <c r="O876" s="277">
        <v>14</v>
      </c>
      <c r="P876" s="277">
        <v>0</v>
      </c>
      <c r="Q876" s="277">
        <v>0</v>
      </c>
      <c r="R876" s="277">
        <v>0</v>
      </c>
      <c r="S876" s="277">
        <v>0</v>
      </c>
      <c r="T876" s="277">
        <v>2</v>
      </c>
      <c r="U876" s="277">
        <v>6</v>
      </c>
      <c r="V876" s="277">
        <v>0</v>
      </c>
      <c r="W876" s="279" t="e">
        <f t="shared" si="13"/>
        <v>#REF!</v>
      </c>
      <c r="X876" s="279" t="s">
        <v>4568</v>
      </c>
      <c r="Y8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76" s="279">
        <f>IF(MAX(tbl2020POS[[#This Row],[P]:[PR]])=tbl2020POS[[#This Row],[P]],1,0)</f>
        <v>0</v>
      </c>
      <c r="AA876" s="279">
        <f>IF(tbl2020POS[[#This Row],[QUALP]]=1,IF(tbl2020POS[[#This Row],[GS]]&gt;=GS_TO_QUALIFY,1,0),0)</f>
        <v>0</v>
      </c>
      <c r="AB876" s="279">
        <f>IF(tbl2020POS[[#This Row],[QUALP]]=1,IF(tbl2020POS[[#This Row],[G]]-tbl2020POS[[#This Row],[GS]]&gt;=RP_APP_TO_QUALIFY,1,0),0)</f>
        <v>0</v>
      </c>
      <c r="AC876" s="279" t="e">
        <f>IF(tbl2020POS[[#This Row],[C]]&gt;=GAMES_TO_QUALIFY,1,IF(tbl2020POS[[#This Row],[PRIMPOS]]="C",1,0))</f>
        <v>#REF!</v>
      </c>
      <c r="AD876" s="279" t="e">
        <f>IF(tbl2020POS[[#This Row],[1B]]&gt;=GAMES_TO_QUALIFY,1,IF(tbl2020POS[[#This Row],[PRIMPOS]]="1B",1,0))</f>
        <v>#REF!</v>
      </c>
      <c r="AE876" s="279" t="e">
        <f>IF(tbl2020POS[[#This Row],[2B]]&gt;=GAMES_TO_QUALIFY,1,IF(tbl2020POS[[#This Row],[PRIMPOS]]="2B",1,0))</f>
        <v>#REF!</v>
      </c>
      <c r="AF876" s="279" t="e">
        <f>IF(tbl2020POS[[#This Row],[3B]]&gt;=GAMES_TO_QUALIFY,1,IF(tbl2020POS[[#This Row],[PRIMPOS]]="3B",1,0))</f>
        <v>#REF!</v>
      </c>
      <c r="AG876" s="279" t="e">
        <f>IF(tbl2020POS[[#This Row],[SS]]&gt;=GAMES_TO_QUALIFY,1,IF(tbl2020POS[[#This Row],[PRIMPOS]]="SS",1,0))</f>
        <v>#REF!</v>
      </c>
      <c r="AH876" s="279" t="e">
        <f>IF(tbl2020POS[[#This Row],[LF]]&gt;=GAMES_TO_QUALIFY,1,0)</f>
        <v>#REF!</v>
      </c>
      <c r="AI876" s="279" t="e">
        <f>IF(tbl2020POS[[#This Row],[CF]]&gt;=GAMES_TO_QUALIFY,1,0)</f>
        <v>#REF!</v>
      </c>
      <c r="AJ876" s="279" t="e">
        <f>IF(tbl2020POS[[#This Row],[RF]]&gt;=GAMES_TO_QUALIFY,1,0)</f>
        <v>#REF!</v>
      </c>
      <c r="AK876" s="279" t="e">
        <f>IF(tbl2020POS[[#This Row],[OF]]&gt;=GAMES_TO_QUALIFY,1,IF(tbl2020POS[[#This Row],[PRIMPOS]]="OF",1,0))</f>
        <v>#REF!</v>
      </c>
      <c r="AL876" s="279" t="e">
        <f>IF(tbl2020POS[[#This Row],[DH]]&gt;=GAMES_TO_QUALIFY,1,IF(tbl2020POS[[#This Row],[PRIMPOS]]="DH",1,0))</f>
        <v>#REF!</v>
      </c>
      <c r="AM876" s="279" t="e" cm="1">
        <f t="array" aca="1" ref="AM8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6" s="280" t="str">
        <f>IFERROR(LEFT(tbl2020POS[[#This Row],[POSROUGH]],LEN(tbl2020POS[[#This Row],[POSROUGH]])-1),"")</f>
        <v/>
      </c>
      <c r="AP87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7" spans="1:42" x14ac:dyDescent="0.3">
      <c r="A877" s="277">
        <v>874</v>
      </c>
      <c r="B877" t="s">
        <v>21436</v>
      </c>
      <c r="C877" s="277">
        <v>24</v>
      </c>
      <c r="D877" s="278" t="s">
        <v>1376</v>
      </c>
      <c r="E877" s="277" t="s">
        <v>20557</v>
      </c>
      <c r="F877" s="277">
        <v>22</v>
      </c>
      <c r="G877" s="277">
        <v>0</v>
      </c>
      <c r="H877" s="277">
        <v>0</v>
      </c>
      <c r="I877" s="277">
        <v>22</v>
      </c>
      <c r="J877" s="277">
        <v>22</v>
      </c>
      <c r="K877" s="277">
        <v>0</v>
      </c>
      <c r="L877" s="277">
        <v>0</v>
      </c>
      <c r="M877" s="277">
        <v>0</v>
      </c>
      <c r="N877" s="277">
        <v>0</v>
      </c>
      <c r="O877" s="277">
        <v>0</v>
      </c>
      <c r="P877" s="277">
        <v>0</v>
      </c>
      <c r="Q877" s="277">
        <v>0</v>
      </c>
      <c r="R877" s="277">
        <v>0</v>
      </c>
      <c r="S877" s="277">
        <v>0</v>
      </c>
      <c r="T877" s="277">
        <v>0</v>
      </c>
      <c r="U877" s="277">
        <v>0</v>
      </c>
      <c r="V877" s="277">
        <v>0</v>
      </c>
      <c r="W877" s="279" t="e">
        <f t="shared" si="13"/>
        <v>#REF!</v>
      </c>
      <c r="X877" s="279" t="s">
        <v>20264</v>
      </c>
      <c r="Y8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7" s="279">
        <f>IF(MAX(tbl2020POS[[#This Row],[P]:[PR]])=tbl2020POS[[#This Row],[P]],1,0)</f>
        <v>1</v>
      </c>
      <c r="AA877" s="279">
        <f>IF(tbl2020POS[[#This Row],[QUALP]]=1,IF(tbl2020POS[[#This Row],[GS]]&gt;=GS_TO_QUALIFY,1,0),0)</f>
        <v>0</v>
      </c>
      <c r="AB877" s="279">
        <f>IF(tbl2020POS[[#This Row],[QUALP]]=1,IF(tbl2020POS[[#This Row],[G]]-tbl2020POS[[#This Row],[GS]]&gt;=RP_APP_TO_QUALIFY,1,0),0)</f>
        <v>1</v>
      </c>
      <c r="AC877" s="279" t="e">
        <f>IF(tbl2020POS[[#This Row],[C]]&gt;=GAMES_TO_QUALIFY,1,IF(tbl2020POS[[#This Row],[PRIMPOS]]="C",1,0))</f>
        <v>#REF!</v>
      </c>
      <c r="AD877" s="279" t="e">
        <f>IF(tbl2020POS[[#This Row],[1B]]&gt;=GAMES_TO_QUALIFY,1,IF(tbl2020POS[[#This Row],[PRIMPOS]]="1B",1,0))</f>
        <v>#REF!</v>
      </c>
      <c r="AE877" s="279" t="e">
        <f>IF(tbl2020POS[[#This Row],[2B]]&gt;=GAMES_TO_QUALIFY,1,IF(tbl2020POS[[#This Row],[PRIMPOS]]="2B",1,0))</f>
        <v>#REF!</v>
      </c>
      <c r="AF877" s="279" t="e">
        <f>IF(tbl2020POS[[#This Row],[3B]]&gt;=GAMES_TO_QUALIFY,1,IF(tbl2020POS[[#This Row],[PRIMPOS]]="3B",1,0))</f>
        <v>#REF!</v>
      </c>
      <c r="AG877" s="279" t="e">
        <f>IF(tbl2020POS[[#This Row],[SS]]&gt;=GAMES_TO_QUALIFY,1,IF(tbl2020POS[[#This Row],[PRIMPOS]]="SS",1,0))</f>
        <v>#REF!</v>
      </c>
      <c r="AH877" s="279" t="e">
        <f>IF(tbl2020POS[[#This Row],[LF]]&gt;=GAMES_TO_QUALIFY,1,0)</f>
        <v>#REF!</v>
      </c>
      <c r="AI877" s="279" t="e">
        <f>IF(tbl2020POS[[#This Row],[CF]]&gt;=GAMES_TO_QUALIFY,1,0)</f>
        <v>#REF!</v>
      </c>
      <c r="AJ877" s="279" t="e">
        <f>IF(tbl2020POS[[#This Row],[RF]]&gt;=GAMES_TO_QUALIFY,1,0)</f>
        <v>#REF!</v>
      </c>
      <c r="AK877" s="279" t="e">
        <f>IF(tbl2020POS[[#This Row],[OF]]&gt;=GAMES_TO_QUALIFY,1,IF(tbl2020POS[[#This Row],[PRIMPOS]]="OF",1,0))</f>
        <v>#REF!</v>
      </c>
      <c r="AL877" s="279" t="e">
        <f>IF(tbl2020POS[[#This Row],[DH]]&gt;=GAMES_TO_QUALIFY,1,IF(tbl2020POS[[#This Row],[PRIMPOS]]="DH",1,0))</f>
        <v>#REF!</v>
      </c>
      <c r="AM877" s="279" t="str" cm="1">
        <f t="array" aca="1" ref="AM8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7" s="280" t="str">
        <f>IFERROR(LEFT(tbl2020POS[[#This Row],[POSROUGH]],LEN(tbl2020POS[[#This Row],[POSROUGH]])-1),"")</f>
        <v/>
      </c>
      <c r="AP87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78" spans="1:42" x14ac:dyDescent="0.3">
      <c r="A878" s="277">
        <v>875</v>
      </c>
      <c r="B878" t="s">
        <v>21437</v>
      </c>
      <c r="C878" s="277">
        <v>21</v>
      </c>
      <c r="D878" s="278" t="s">
        <v>1405</v>
      </c>
      <c r="E878" s="277" t="s">
        <v>20557</v>
      </c>
      <c r="F878" s="277">
        <v>34</v>
      </c>
      <c r="G878" s="277">
        <v>30</v>
      </c>
      <c r="H878" s="277">
        <v>34</v>
      </c>
      <c r="I878" s="277">
        <v>33</v>
      </c>
      <c r="J878" s="277">
        <v>0</v>
      </c>
      <c r="K878" s="277">
        <v>0</v>
      </c>
      <c r="L878" s="277">
        <v>0</v>
      </c>
      <c r="M878" s="277">
        <v>0</v>
      </c>
      <c r="N878" s="277">
        <v>33</v>
      </c>
      <c r="O878" s="277">
        <v>0</v>
      </c>
      <c r="P878" s="277">
        <v>0</v>
      </c>
      <c r="Q878" s="277">
        <v>0</v>
      </c>
      <c r="R878" s="277">
        <v>0</v>
      </c>
      <c r="S878" s="277">
        <v>0</v>
      </c>
      <c r="T878" s="277">
        <v>1</v>
      </c>
      <c r="U878" s="277">
        <v>0</v>
      </c>
      <c r="V878" s="277">
        <v>2</v>
      </c>
      <c r="W878" s="279" t="e">
        <f t="shared" si="13"/>
        <v>#REF!</v>
      </c>
      <c r="X878" s="279" t="s">
        <v>17594</v>
      </c>
      <c r="Y8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878" s="279">
        <f>IF(MAX(tbl2020POS[[#This Row],[P]:[PR]])=tbl2020POS[[#This Row],[P]],1,0)</f>
        <v>0</v>
      </c>
      <c r="AA878" s="279">
        <f>IF(tbl2020POS[[#This Row],[QUALP]]=1,IF(tbl2020POS[[#This Row],[GS]]&gt;=GS_TO_QUALIFY,1,0),0)</f>
        <v>0</v>
      </c>
      <c r="AB878" s="279">
        <f>IF(tbl2020POS[[#This Row],[QUALP]]=1,IF(tbl2020POS[[#This Row],[G]]-tbl2020POS[[#This Row],[GS]]&gt;=RP_APP_TO_QUALIFY,1,0),0)</f>
        <v>0</v>
      </c>
      <c r="AC878" s="279" t="e">
        <f>IF(tbl2020POS[[#This Row],[C]]&gt;=GAMES_TO_QUALIFY,1,IF(tbl2020POS[[#This Row],[PRIMPOS]]="C",1,0))</f>
        <v>#REF!</v>
      </c>
      <c r="AD878" s="279" t="e">
        <f>IF(tbl2020POS[[#This Row],[1B]]&gt;=GAMES_TO_QUALIFY,1,IF(tbl2020POS[[#This Row],[PRIMPOS]]="1B",1,0))</f>
        <v>#REF!</v>
      </c>
      <c r="AE878" s="279" t="e">
        <f>IF(tbl2020POS[[#This Row],[2B]]&gt;=GAMES_TO_QUALIFY,1,IF(tbl2020POS[[#This Row],[PRIMPOS]]="2B",1,0))</f>
        <v>#REF!</v>
      </c>
      <c r="AF878" s="279" t="e">
        <f>IF(tbl2020POS[[#This Row],[3B]]&gt;=GAMES_TO_QUALIFY,1,IF(tbl2020POS[[#This Row],[PRIMPOS]]="3B",1,0))</f>
        <v>#REF!</v>
      </c>
      <c r="AG878" s="279" t="e">
        <f>IF(tbl2020POS[[#This Row],[SS]]&gt;=GAMES_TO_QUALIFY,1,IF(tbl2020POS[[#This Row],[PRIMPOS]]="SS",1,0))</f>
        <v>#REF!</v>
      </c>
      <c r="AH878" s="279" t="e">
        <f>IF(tbl2020POS[[#This Row],[LF]]&gt;=GAMES_TO_QUALIFY,1,0)</f>
        <v>#REF!</v>
      </c>
      <c r="AI878" s="279" t="e">
        <f>IF(tbl2020POS[[#This Row],[CF]]&gt;=GAMES_TO_QUALIFY,1,0)</f>
        <v>#REF!</v>
      </c>
      <c r="AJ878" s="279" t="e">
        <f>IF(tbl2020POS[[#This Row],[RF]]&gt;=GAMES_TO_QUALIFY,1,0)</f>
        <v>#REF!</v>
      </c>
      <c r="AK878" s="279" t="e">
        <f>IF(tbl2020POS[[#This Row],[OF]]&gt;=GAMES_TO_QUALIFY,1,IF(tbl2020POS[[#This Row],[PRIMPOS]]="OF",1,0))</f>
        <v>#REF!</v>
      </c>
      <c r="AL878" s="279" t="e">
        <f>IF(tbl2020POS[[#This Row],[DH]]&gt;=GAMES_TO_QUALIFY,1,IF(tbl2020POS[[#This Row],[PRIMPOS]]="DH",1,0))</f>
        <v>#REF!</v>
      </c>
      <c r="AM878" s="279" t="e" cm="1">
        <f t="array" aca="1" ref="AM8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8" s="280" t="str">
        <f>IFERROR(LEFT(tbl2020POS[[#This Row],[POSROUGH]],LEN(tbl2020POS[[#This Row],[POSROUGH]])-1),"")</f>
        <v/>
      </c>
      <c r="AP87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9" spans="1:42" x14ac:dyDescent="0.3">
      <c r="A879" s="277">
        <v>876</v>
      </c>
      <c r="B879" t="s">
        <v>21438</v>
      </c>
      <c r="C879" s="277">
        <v>35</v>
      </c>
      <c r="D879" s="278" t="s">
        <v>1398</v>
      </c>
      <c r="E879" s="277">
        <v>8</v>
      </c>
      <c r="F879" s="277">
        <v>14</v>
      </c>
      <c r="G879" s="277">
        <v>1</v>
      </c>
      <c r="H879" s="277">
        <v>1</v>
      </c>
      <c r="I879" s="277">
        <v>14</v>
      </c>
      <c r="J879" s="277">
        <v>14</v>
      </c>
      <c r="K879" s="277">
        <v>0</v>
      </c>
      <c r="L879" s="277">
        <v>0</v>
      </c>
      <c r="M879" s="277">
        <v>0</v>
      </c>
      <c r="N879" s="277">
        <v>0</v>
      </c>
      <c r="O879" s="277">
        <v>0</v>
      </c>
      <c r="P879" s="277">
        <v>0</v>
      </c>
      <c r="Q879" s="277">
        <v>0</v>
      </c>
      <c r="R879" s="277">
        <v>0</v>
      </c>
      <c r="S879" s="277">
        <v>0</v>
      </c>
      <c r="T879" s="277">
        <v>0</v>
      </c>
      <c r="U879" s="277">
        <v>0</v>
      </c>
      <c r="V879" s="277">
        <v>0</v>
      </c>
      <c r="W879" s="279" t="e">
        <f t="shared" si="13"/>
        <v>#REF!</v>
      </c>
      <c r="X879" s="279" t="s">
        <v>13832</v>
      </c>
      <c r="Y8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9" s="279">
        <f>IF(MAX(tbl2020POS[[#This Row],[P]:[PR]])=tbl2020POS[[#This Row],[P]],1,0)</f>
        <v>1</v>
      </c>
      <c r="AA879" s="279">
        <f>IF(tbl2020POS[[#This Row],[QUALP]]=1,IF(tbl2020POS[[#This Row],[GS]]&gt;=GS_TO_QUALIFY,1,0),0)</f>
        <v>0</v>
      </c>
      <c r="AB879" s="279">
        <f>IF(tbl2020POS[[#This Row],[QUALP]]=1,IF(tbl2020POS[[#This Row],[G]]-tbl2020POS[[#This Row],[GS]]&gt;=RP_APP_TO_QUALIFY,1,0),0)</f>
        <v>1</v>
      </c>
      <c r="AC879" s="279" t="e">
        <f>IF(tbl2020POS[[#This Row],[C]]&gt;=GAMES_TO_QUALIFY,1,IF(tbl2020POS[[#This Row],[PRIMPOS]]="C",1,0))</f>
        <v>#REF!</v>
      </c>
      <c r="AD879" s="279" t="e">
        <f>IF(tbl2020POS[[#This Row],[1B]]&gt;=GAMES_TO_QUALIFY,1,IF(tbl2020POS[[#This Row],[PRIMPOS]]="1B",1,0))</f>
        <v>#REF!</v>
      </c>
      <c r="AE879" s="279" t="e">
        <f>IF(tbl2020POS[[#This Row],[2B]]&gt;=GAMES_TO_QUALIFY,1,IF(tbl2020POS[[#This Row],[PRIMPOS]]="2B",1,0))</f>
        <v>#REF!</v>
      </c>
      <c r="AF879" s="279" t="e">
        <f>IF(tbl2020POS[[#This Row],[3B]]&gt;=GAMES_TO_QUALIFY,1,IF(tbl2020POS[[#This Row],[PRIMPOS]]="3B",1,0))</f>
        <v>#REF!</v>
      </c>
      <c r="AG879" s="279" t="e">
        <f>IF(tbl2020POS[[#This Row],[SS]]&gt;=GAMES_TO_QUALIFY,1,IF(tbl2020POS[[#This Row],[PRIMPOS]]="SS",1,0))</f>
        <v>#REF!</v>
      </c>
      <c r="AH879" s="279" t="e">
        <f>IF(tbl2020POS[[#This Row],[LF]]&gt;=GAMES_TO_QUALIFY,1,0)</f>
        <v>#REF!</v>
      </c>
      <c r="AI879" s="279" t="e">
        <f>IF(tbl2020POS[[#This Row],[CF]]&gt;=GAMES_TO_QUALIFY,1,0)</f>
        <v>#REF!</v>
      </c>
      <c r="AJ879" s="279" t="e">
        <f>IF(tbl2020POS[[#This Row],[RF]]&gt;=GAMES_TO_QUALIFY,1,0)</f>
        <v>#REF!</v>
      </c>
      <c r="AK879" s="279" t="e">
        <f>IF(tbl2020POS[[#This Row],[OF]]&gt;=GAMES_TO_QUALIFY,1,IF(tbl2020POS[[#This Row],[PRIMPOS]]="OF",1,0))</f>
        <v>#REF!</v>
      </c>
      <c r="AL879" s="279" t="e">
        <f>IF(tbl2020POS[[#This Row],[DH]]&gt;=GAMES_TO_QUALIFY,1,IF(tbl2020POS[[#This Row],[PRIMPOS]]="DH",1,0))</f>
        <v>#REF!</v>
      </c>
      <c r="AM879" s="279" t="str" cm="1">
        <f t="array" aca="1" ref="AM8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9" s="280" t="str">
        <f>IFERROR(LEFT(tbl2020POS[[#This Row],[POSROUGH]],LEN(tbl2020POS[[#This Row],[POSROUGH]])-1),"")</f>
        <v/>
      </c>
      <c r="AP87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0" spans="1:42" x14ac:dyDescent="0.3">
      <c r="A880" s="277">
        <v>877</v>
      </c>
      <c r="B880" t="s">
        <v>21439</v>
      </c>
      <c r="C880" s="277">
        <v>20</v>
      </c>
      <c r="D880" s="278" t="s">
        <v>20565</v>
      </c>
      <c r="E880" s="277" t="s">
        <v>20557</v>
      </c>
      <c r="F880" s="277">
        <v>11</v>
      </c>
      <c r="G880" s="277">
        <v>1</v>
      </c>
      <c r="H880" s="277">
        <v>0</v>
      </c>
      <c r="I880" s="277">
        <v>11</v>
      </c>
      <c r="J880" s="277">
        <v>11</v>
      </c>
      <c r="K880" s="277">
        <v>0</v>
      </c>
      <c r="L880" s="277">
        <v>0</v>
      </c>
      <c r="M880" s="277">
        <v>0</v>
      </c>
      <c r="N880" s="277">
        <v>0</v>
      </c>
      <c r="O880" s="277">
        <v>0</v>
      </c>
      <c r="P880" s="277">
        <v>0</v>
      </c>
      <c r="Q880" s="277">
        <v>0</v>
      </c>
      <c r="R880" s="277">
        <v>0</v>
      </c>
      <c r="S880" s="277">
        <v>0</v>
      </c>
      <c r="T880" s="277">
        <v>0</v>
      </c>
      <c r="U880" s="277">
        <v>0</v>
      </c>
      <c r="V880" s="277">
        <v>0</v>
      </c>
      <c r="W880" s="279" t="e">
        <f t="shared" si="13"/>
        <v>#REF!</v>
      </c>
      <c r="X880" s="279" t="s">
        <v>17595</v>
      </c>
      <c r="Y8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0" s="279">
        <f>IF(MAX(tbl2020POS[[#This Row],[P]:[PR]])=tbl2020POS[[#This Row],[P]],1,0)</f>
        <v>1</v>
      </c>
      <c r="AA880" s="279">
        <f>IF(tbl2020POS[[#This Row],[QUALP]]=1,IF(tbl2020POS[[#This Row],[GS]]&gt;=GS_TO_QUALIFY,1,0),0)</f>
        <v>0</v>
      </c>
      <c r="AB880" s="279">
        <f>IF(tbl2020POS[[#This Row],[QUALP]]=1,IF(tbl2020POS[[#This Row],[G]]-tbl2020POS[[#This Row],[GS]]&gt;=RP_APP_TO_QUALIFY,1,0),0)</f>
        <v>1</v>
      </c>
      <c r="AC880" s="279" t="e">
        <f>IF(tbl2020POS[[#This Row],[C]]&gt;=GAMES_TO_QUALIFY,1,IF(tbl2020POS[[#This Row],[PRIMPOS]]="C",1,0))</f>
        <v>#REF!</v>
      </c>
      <c r="AD880" s="279" t="e">
        <f>IF(tbl2020POS[[#This Row],[1B]]&gt;=GAMES_TO_QUALIFY,1,IF(tbl2020POS[[#This Row],[PRIMPOS]]="1B",1,0))</f>
        <v>#REF!</v>
      </c>
      <c r="AE880" s="279" t="e">
        <f>IF(tbl2020POS[[#This Row],[2B]]&gt;=GAMES_TO_QUALIFY,1,IF(tbl2020POS[[#This Row],[PRIMPOS]]="2B",1,0))</f>
        <v>#REF!</v>
      </c>
      <c r="AF880" s="279" t="e">
        <f>IF(tbl2020POS[[#This Row],[3B]]&gt;=GAMES_TO_QUALIFY,1,IF(tbl2020POS[[#This Row],[PRIMPOS]]="3B",1,0))</f>
        <v>#REF!</v>
      </c>
      <c r="AG880" s="279" t="e">
        <f>IF(tbl2020POS[[#This Row],[SS]]&gt;=GAMES_TO_QUALIFY,1,IF(tbl2020POS[[#This Row],[PRIMPOS]]="SS",1,0))</f>
        <v>#REF!</v>
      </c>
      <c r="AH880" s="279" t="e">
        <f>IF(tbl2020POS[[#This Row],[LF]]&gt;=GAMES_TO_QUALIFY,1,0)</f>
        <v>#REF!</v>
      </c>
      <c r="AI880" s="279" t="e">
        <f>IF(tbl2020POS[[#This Row],[CF]]&gt;=GAMES_TO_QUALIFY,1,0)</f>
        <v>#REF!</v>
      </c>
      <c r="AJ880" s="279" t="e">
        <f>IF(tbl2020POS[[#This Row],[RF]]&gt;=GAMES_TO_QUALIFY,1,0)</f>
        <v>#REF!</v>
      </c>
      <c r="AK880" s="279" t="e">
        <f>IF(tbl2020POS[[#This Row],[OF]]&gt;=GAMES_TO_QUALIFY,1,IF(tbl2020POS[[#This Row],[PRIMPOS]]="OF",1,0))</f>
        <v>#REF!</v>
      </c>
      <c r="AL880" s="279" t="e">
        <f>IF(tbl2020POS[[#This Row],[DH]]&gt;=GAMES_TO_QUALIFY,1,IF(tbl2020POS[[#This Row],[PRIMPOS]]="DH",1,0))</f>
        <v>#REF!</v>
      </c>
      <c r="AM880" s="279" t="str" cm="1">
        <f t="array" aca="1" ref="AM8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0" s="280" t="str">
        <f>IFERROR(LEFT(tbl2020POS[[#This Row],[POSROUGH]],LEN(tbl2020POS[[#This Row],[POSROUGH]])-1),"")</f>
        <v/>
      </c>
      <c r="AP88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1" spans="1:42" x14ac:dyDescent="0.3">
      <c r="A881" s="277">
        <v>878</v>
      </c>
      <c r="B881" t="s">
        <v>21440</v>
      </c>
      <c r="C881" s="277">
        <v>31</v>
      </c>
      <c r="D881" s="278" t="s">
        <v>1372</v>
      </c>
      <c r="E881" s="277">
        <v>8</v>
      </c>
      <c r="F881" s="277">
        <v>5</v>
      </c>
      <c r="G881" s="277">
        <v>5</v>
      </c>
      <c r="H881" s="277">
        <v>0</v>
      </c>
      <c r="I881" s="277">
        <v>5</v>
      </c>
      <c r="J881" s="277">
        <v>5</v>
      </c>
      <c r="K881" s="277">
        <v>0</v>
      </c>
      <c r="L881" s="277">
        <v>0</v>
      </c>
      <c r="M881" s="277">
        <v>0</v>
      </c>
      <c r="N881" s="277">
        <v>0</v>
      </c>
      <c r="O881" s="277">
        <v>0</v>
      </c>
      <c r="P881" s="277">
        <v>0</v>
      </c>
      <c r="Q881" s="277">
        <v>0</v>
      </c>
      <c r="R881" s="277">
        <v>0</v>
      </c>
      <c r="S881" s="277">
        <v>0</v>
      </c>
      <c r="T881" s="277">
        <v>0</v>
      </c>
      <c r="U881" s="277">
        <v>0</v>
      </c>
      <c r="V881" s="277">
        <v>0</v>
      </c>
      <c r="W881" s="279" t="e">
        <f t="shared" si="13"/>
        <v>#REF!</v>
      </c>
      <c r="X881" s="279" t="s">
        <v>2811</v>
      </c>
      <c r="Y8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1" s="279">
        <f>IF(MAX(tbl2020POS[[#This Row],[P]:[PR]])=tbl2020POS[[#This Row],[P]],1,0)</f>
        <v>1</v>
      </c>
      <c r="AA881" s="279">
        <f>IF(tbl2020POS[[#This Row],[QUALP]]=1,IF(tbl2020POS[[#This Row],[GS]]&gt;=GS_TO_QUALIFY,1,0),0)</f>
        <v>0</v>
      </c>
      <c r="AB881" s="279">
        <f>IF(tbl2020POS[[#This Row],[QUALP]]=1,IF(tbl2020POS[[#This Row],[G]]-tbl2020POS[[#This Row],[GS]]&gt;=RP_APP_TO_QUALIFY,1,0),0)</f>
        <v>0</v>
      </c>
      <c r="AC881" s="279" t="e">
        <f>IF(tbl2020POS[[#This Row],[C]]&gt;=GAMES_TO_QUALIFY,1,IF(tbl2020POS[[#This Row],[PRIMPOS]]="C",1,0))</f>
        <v>#REF!</v>
      </c>
      <c r="AD881" s="279" t="e">
        <f>IF(tbl2020POS[[#This Row],[1B]]&gt;=GAMES_TO_QUALIFY,1,IF(tbl2020POS[[#This Row],[PRIMPOS]]="1B",1,0))</f>
        <v>#REF!</v>
      </c>
      <c r="AE881" s="279" t="e">
        <f>IF(tbl2020POS[[#This Row],[2B]]&gt;=GAMES_TO_QUALIFY,1,IF(tbl2020POS[[#This Row],[PRIMPOS]]="2B",1,0))</f>
        <v>#REF!</v>
      </c>
      <c r="AF881" s="279" t="e">
        <f>IF(tbl2020POS[[#This Row],[3B]]&gt;=GAMES_TO_QUALIFY,1,IF(tbl2020POS[[#This Row],[PRIMPOS]]="3B",1,0))</f>
        <v>#REF!</v>
      </c>
      <c r="AG881" s="279" t="e">
        <f>IF(tbl2020POS[[#This Row],[SS]]&gt;=GAMES_TO_QUALIFY,1,IF(tbl2020POS[[#This Row],[PRIMPOS]]="SS",1,0))</f>
        <v>#REF!</v>
      </c>
      <c r="AH881" s="279" t="e">
        <f>IF(tbl2020POS[[#This Row],[LF]]&gt;=GAMES_TO_QUALIFY,1,0)</f>
        <v>#REF!</v>
      </c>
      <c r="AI881" s="279" t="e">
        <f>IF(tbl2020POS[[#This Row],[CF]]&gt;=GAMES_TO_QUALIFY,1,0)</f>
        <v>#REF!</v>
      </c>
      <c r="AJ881" s="279" t="e">
        <f>IF(tbl2020POS[[#This Row],[RF]]&gt;=GAMES_TO_QUALIFY,1,0)</f>
        <v>#REF!</v>
      </c>
      <c r="AK881" s="279" t="e">
        <f>IF(tbl2020POS[[#This Row],[OF]]&gt;=GAMES_TO_QUALIFY,1,IF(tbl2020POS[[#This Row],[PRIMPOS]]="OF",1,0))</f>
        <v>#REF!</v>
      </c>
      <c r="AL881" s="279" t="e">
        <f>IF(tbl2020POS[[#This Row],[DH]]&gt;=GAMES_TO_QUALIFY,1,IF(tbl2020POS[[#This Row],[PRIMPOS]]="DH",1,0))</f>
        <v>#REF!</v>
      </c>
      <c r="AM881" s="279" t="str" cm="1">
        <f t="array" aca="1" ref="AM8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1" s="280" t="str">
        <f>IFERROR(LEFT(tbl2020POS[[#This Row],[POSROUGH]],LEN(tbl2020POS[[#This Row],[POSROUGH]])-1),"")</f>
        <v/>
      </c>
      <c r="AP88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2" spans="1:42" x14ac:dyDescent="0.3">
      <c r="A882" s="277">
        <v>879</v>
      </c>
      <c r="B882" t="s">
        <v>21441</v>
      </c>
      <c r="C882" s="277">
        <v>26</v>
      </c>
      <c r="D882" s="278" t="s">
        <v>1531</v>
      </c>
      <c r="E882" s="277">
        <v>2</v>
      </c>
      <c r="F882" s="277">
        <v>2</v>
      </c>
      <c r="G882" s="277">
        <v>0</v>
      </c>
      <c r="H882" s="277">
        <v>0</v>
      </c>
      <c r="I882" s="277">
        <v>2</v>
      </c>
      <c r="J882" s="277">
        <v>2</v>
      </c>
      <c r="K882" s="277">
        <v>0</v>
      </c>
      <c r="L882" s="277">
        <v>0</v>
      </c>
      <c r="M882" s="277">
        <v>0</v>
      </c>
      <c r="N882" s="277">
        <v>0</v>
      </c>
      <c r="O882" s="277">
        <v>0</v>
      </c>
      <c r="P882" s="277">
        <v>0</v>
      </c>
      <c r="Q882" s="277">
        <v>0</v>
      </c>
      <c r="R882" s="277">
        <v>0</v>
      </c>
      <c r="S882" s="277">
        <v>0</v>
      </c>
      <c r="T882" s="277">
        <v>0</v>
      </c>
      <c r="U882" s="277">
        <v>0</v>
      </c>
      <c r="V882" s="277">
        <v>0</v>
      </c>
      <c r="W882" s="279" t="e">
        <f t="shared" si="13"/>
        <v>#REF!</v>
      </c>
      <c r="X882" s="279" t="s">
        <v>21999</v>
      </c>
      <c r="Y8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2" s="279">
        <f>IF(MAX(tbl2020POS[[#This Row],[P]:[PR]])=tbl2020POS[[#This Row],[P]],1,0)</f>
        <v>1</v>
      </c>
      <c r="AA882" s="279">
        <f>IF(tbl2020POS[[#This Row],[QUALP]]=1,IF(tbl2020POS[[#This Row],[GS]]&gt;=GS_TO_QUALIFY,1,0),0)</f>
        <v>0</v>
      </c>
      <c r="AB882" s="279">
        <f>IF(tbl2020POS[[#This Row],[QUALP]]=1,IF(tbl2020POS[[#This Row],[G]]-tbl2020POS[[#This Row],[GS]]&gt;=RP_APP_TO_QUALIFY,1,0),0)</f>
        <v>0</v>
      </c>
      <c r="AC882" s="279" t="e">
        <f>IF(tbl2020POS[[#This Row],[C]]&gt;=GAMES_TO_QUALIFY,1,IF(tbl2020POS[[#This Row],[PRIMPOS]]="C",1,0))</f>
        <v>#REF!</v>
      </c>
      <c r="AD882" s="279" t="e">
        <f>IF(tbl2020POS[[#This Row],[1B]]&gt;=GAMES_TO_QUALIFY,1,IF(tbl2020POS[[#This Row],[PRIMPOS]]="1B",1,0))</f>
        <v>#REF!</v>
      </c>
      <c r="AE882" s="279" t="e">
        <f>IF(tbl2020POS[[#This Row],[2B]]&gt;=GAMES_TO_QUALIFY,1,IF(tbl2020POS[[#This Row],[PRIMPOS]]="2B",1,0))</f>
        <v>#REF!</v>
      </c>
      <c r="AF882" s="279" t="e">
        <f>IF(tbl2020POS[[#This Row],[3B]]&gt;=GAMES_TO_QUALIFY,1,IF(tbl2020POS[[#This Row],[PRIMPOS]]="3B",1,0))</f>
        <v>#REF!</v>
      </c>
      <c r="AG882" s="279" t="e">
        <f>IF(tbl2020POS[[#This Row],[SS]]&gt;=GAMES_TO_QUALIFY,1,IF(tbl2020POS[[#This Row],[PRIMPOS]]="SS",1,0))</f>
        <v>#REF!</v>
      </c>
      <c r="AH882" s="279" t="e">
        <f>IF(tbl2020POS[[#This Row],[LF]]&gt;=GAMES_TO_QUALIFY,1,0)</f>
        <v>#REF!</v>
      </c>
      <c r="AI882" s="279" t="e">
        <f>IF(tbl2020POS[[#This Row],[CF]]&gt;=GAMES_TO_QUALIFY,1,0)</f>
        <v>#REF!</v>
      </c>
      <c r="AJ882" s="279" t="e">
        <f>IF(tbl2020POS[[#This Row],[RF]]&gt;=GAMES_TO_QUALIFY,1,0)</f>
        <v>#REF!</v>
      </c>
      <c r="AK882" s="279" t="e">
        <f>IF(tbl2020POS[[#This Row],[OF]]&gt;=GAMES_TO_QUALIFY,1,IF(tbl2020POS[[#This Row],[PRIMPOS]]="OF",1,0))</f>
        <v>#REF!</v>
      </c>
      <c r="AL882" s="279" t="e">
        <f>IF(tbl2020POS[[#This Row],[DH]]&gt;=GAMES_TO_QUALIFY,1,IF(tbl2020POS[[#This Row],[PRIMPOS]]="DH",1,0))</f>
        <v>#REF!</v>
      </c>
      <c r="AM882" s="279" t="str" cm="1">
        <f t="array" aca="1" ref="AM8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2" s="280" t="str">
        <f>IFERROR(LEFT(tbl2020POS[[#This Row],[POSROUGH]],LEN(tbl2020POS[[#This Row],[POSROUGH]])-1),"")</f>
        <v/>
      </c>
      <c r="AP88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3" spans="1:42" x14ac:dyDescent="0.3">
      <c r="A883" s="277">
        <v>880</v>
      </c>
      <c r="B883" t="s">
        <v>21442</v>
      </c>
      <c r="C883" s="277">
        <v>28</v>
      </c>
      <c r="D883" s="278" t="s">
        <v>1446</v>
      </c>
      <c r="E883" s="277" t="s">
        <v>20557</v>
      </c>
      <c r="F883" s="277">
        <v>8</v>
      </c>
      <c r="G883" s="277">
        <v>6</v>
      </c>
      <c r="H883" s="277">
        <v>8</v>
      </c>
      <c r="I883" s="277">
        <v>6</v>
      </c>
      <c r="J883" s="277">
        <v>0</v>
      </c>
      <c r="K883" s="277">
        <v>0</v>
      </c>
      <c r="L883" s="277">
        <v>0</v>
      </c>
      <c r="M883" s="277">
        <v>0</v>
      </c>
      <c r="N883" s="277">
        <v>0</v>
      </c>
      <c r="O883" s="277">
        <v>0</v>
      </c>
      <c r="P883" s="277">
        <v>6</v>
      </c>
      <c r="Q883" s="277">
        <v>0</v>
      </c>
      <c r="R883" s="277">
        <v>0</v>
      </c>
      <c r="S883" s="277">
        <v>6</v>
      </c>
      <c r="T883" s="277">
        <v>1</v>
      </c>
      <c r="U883" s="277">
        <v>2</v>
      </c>
      <c r="V883" s="277">
        <v>0</v>
      </c>
      <c r="W883" s="279" t="e">
        <f t="shared" si="13"/>
        <v>#REF!</v>
      </c>
      <c r="X883" s="279" t="s">
        <v>17716</v>
      </c>
      <c r="Y8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83" s="279">
        <f>IF(MAX(tbl2020POS[[#This Row],[P]:[PR]])=tbl2020POS[[#This Row],[P]],1,0)</f>
        <v>0</v>
      </c>
      <c r="AA883" s="279">
        <f>IF(tbl2020POS[[#This Row],[QUALP]]=1,IF(tbl2020POS[[#This Row],[GS]]&gt;=GS_TO_QUALIFY,1,0),0)</f>
        <v>0</v>
      </c>
      <c r="AB883" s="279">
        <f>IF(tbl2020POS[[#This Row],[QUALP]]=1,IF(tbl2020POS[[#This Row],[G]]-tbl2020POS[[#This Row],[GS]]&gt;=RP_APP_TO_QUALIFY,1,0),0)</f>
        <v>0</v>
      </c>
      <c r="AC883" s="279" t="e">
        <f>IF(tbl2020POS[[#This Row],[C]]&gt;=GAMES_TO_QUALIFY,1,IF(tbl2020POS[[#This Row],[PRIMPOS]]="C",1,0))</f>
        <v>#REF!</v>
      </c>
      <c r="AD883" s="279" t="e">
        <f>IF(tbl2020POS[[#This Row],[1B]]&gt;=GAMES_TO_QUALIFY,1,IF(tbl2020POS[[#This Row],[PRIMPOS]]="1B",1,0))</f>
        <v>#REF!</v>
      </c>
      <c r="AE883" s="279" t="e">
        <f>IF(tbl2020POS[[#This Row],[2B]]&gt;=GAMES_TO_QUALIFY,1,IF(tbl2020POS[[#This Row],[PRIMPOS]]="2B",1,0))</f>
        <v>#REF!</v>
      </c>
      <c r="AF883" s="279" t="e">
        <f>IF(tbl2020POS[[#This Row],[3B]]&gt;=GAMES_TO_QUALIFY,1,IF(tbl2020POS[[#This Row],[PRIMPOS]]="3B",1,0))</f>
        <v>#REF!</v>
      </c>
      <c r="AG883" s="279" t="e">
        <f>IF(tbl2020POS[[#This Row],[SS]]&gt;=GAMES_TO_QUALIFY,1,IF(tbl2020POS[[#This Row],[PRIMPOS]]="SS",1,0))</f>
        <v>#REF!</v>
      </c>
      <c r="AH883" s="279" t="e">
        <f>IF(tbl2020POS[[#This Row],[LF]]&gt;=GAMES_TO_QUALIFY,1,0)</f>
        <v>#REF!</v>
      </c>
      <c r="AI883" s="279" t="e">
        <f>IF(tbl2020POS[[#This Row],[CF]]&gt;=GAMES_TO_QUALIFY,1,0)</f>
        <v>#REF!</v>
      </c>
      <c r="AJ883" s="279" t="e">
        <f>IF(tbl2020POS[[#This Row],[RF]]&gt;=GAMES_TO_QUALIFY,1,0)</f>
        <v>#REF!</v>
      </c>
      <c r="AK883" s="279" t="e">
        <f>IF(tbl2020POS[[#This Row],[OF]]&gt;=GAMES_TO_QUALIFY,1,IF(tbl2020POS[[#This Row],[PRIMPOS]]="OF",1,0))</f>
        <v>#REF!</v>
      </c>
      <c r="AL883" s="279" t="e">
        <f>IF(tbl2020POS[[#This Row],[DH]]&gt;=GAMES_TO_QUALIFY,1,IF(tbl2020POS[[#This Row],[PRIMPOS]]="DH",1,0))</f>
        <v>#REF!</v>
      </c>
      <c r="AM883" s="279" t="e" cm="1">
        <f t="array" aca="1" ref="AM8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3" s="280" t="str">
        <f>IFERROR(LEFT(tbl2020POS[[#This Row],[POSROUGH]],LEN(tbl2020POS[[#This Row],[POSROUGH]])-1),"")</f>
        <v/>
      </c>
      <c r="AP88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84" spans="1:42" x14ac:dyDescent="0.3">
      <c r="A884" s="277">
        <v>881</v>
      </c>
      <c r="B884" t="s">
        <v>21443</v>
      </c>
      <c r="C884" s="277">
        <v>29</v>
      </c>
      <c r="D884" s="278" t="s">
        <v>1526</v>
      </c>
      <c r="E884" s="277">
        <v>6</v>
      </c>
      <c r="F884" s="277">
        <v>6</v>
      </c>
      <c r="G884" s="277">
        <v>0</v>
      </c>
      <c r="H884" s="277">
        <v>0</v>
      </c>
      <c r="I884" s="277">
        <v>6</v>
      </c>
      <c r="J884" s="277">
        <v>6</v>
      </c>
      <c r="K884" s="277">
        <v>0</v>
      </c>
      <c r="L884" s="277">
        <v>0</v>
      </c>
      <c r="M884" s="277">
        <v>0</v>
      </c>
      <c r="N884" s="277">
        <v>0</v>
      </c>
      <c r="O884" s="277">
        <v>0</v>
      </c>
      <c r="P884" s="277">
        <v>0</v>
      </c>
      <c r="Q884" s="277">
        <v>0</v>
      </c>
      <c r="R884" s="277">
        <v>0</v>
      </c>
      <c r="S884" s="277">
        <v>0</v>
      </c>
      <c r="T884" s="277">
        <v>0</v>
      </c>
      <c r="U884" s="277">
        <v>0</v>
      </c>
      <c r="V884" s="277">
        <v>0</v>
      </c>
      <c r="W884" s="279" t="e">
        <f t="shared" si="13"/>
        <v>#REF!</v>
      </c>
      <c r="X884" s="279" t="s">
        <v>14139</v>
      </c>
      <c r="Y8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4" s="279">
        <f>IF(MAX(tbl2020POS[[#This Row],[P]:[PR]])=tbl2020POS[[#This Row],[P]],1,0)</f>
        <v>1</v>
      </c>
      <c r="AA884" s="279">
        <f>IF(tbl2020POS[[#This Row],[QUALP]]=1,IF(tbl2020POS[[#This Row],[GS]]&gt;=GS_TO_QUALIFY,1,0),0)</f>
        <v>0</v>
      </c>
      <c r="AB884" s="279">
        <f>IF(tbl2020POS[[#This Row],[QUALP]]=1,IF(tbl2020POS[[#This Row],[G]]-tbl2020POS[[#This Row],[GS]]&gt;=RP_APP_TO_QUALIFY,1,0),0)</f>
        <v>1</v>
      </c>
      <c r="AC884" s="279" t="e">
        <f>IF(tbl2020POS[[#This Row],[C]]&gt;=GAMES_TO_QUALIFY,1,IF(tbl2020POS[[#This Row],[PRIMPOS]]="C",1,0))</f>
        <v>#REF!</v>
      </c>
      <c r="AD884" s="279" t="e">
        <f>IF(tbl2020POS[[#This Row],[1B]]&gt;=GAMES_TO_QUALIFY,1,IF(tbl2020POS[[#This Row],[PRIMPOS]]="1B",1,0))</f>
        <v>#REF!</v>
      </c>
      <c r="AE884" s="279" t="e">
        <f>IF(tbl2020POS[[#This Row],[2B]]&gt;=GAMES_TO_QUALIFY,1,IF(tbl2020POS[[#This Row],[PRIMPOS]]="2B",1,0))</f>
        <v>#REF!</v>
      </c>
      <c r="AF884" s="279" t="e">
        <f>IF(tbl2020POS[[#This Row],[3B]]&gt;=GAMES_TO_QUALIFY,1,IF(tbl2020POS[[#This Row],[PRIMPOS]]="3B",1,0))</f>
        <v>#REF!</v>
      </c>
      <c r="AG884" s="279" t="e">
        <f>IF(tbl2020POS[[#This Row],[SS]]&gt;=GAMES_TO_QUALIFY,1,IF(tbl2020POS[[#This Row],[PRIMPOS]]="SS",1,0))</f>
        <v>#REF!</v>
      </c>
      <c r="AH884" s="279" t="e">
        <f>IF(tbl2020POS[[#This Row],[LF]]&gt;=GAMES_TO_QUALIFY,1,0)</f>
        <v>#REF!</v>
      </c>
      <c r="AI884" s="279" t="e">
        <f>IF(tbl2020POS[[#This Row],[CF]]&gt;=GAMES_TO_QUALIFY,1,0)</f>
        <v>#REF!</v>
      </c>
      <c r="AJ884" s="279" t="e">
        <f>IF(tbl2020POS[[#This Row],[RF]]&gt;=GAMES_TO_QUALIFY,1,0)</f>
        <v>#REF!</v>
      </c>
      <c r="AK884" s="279" t="e">
        <f>IF(tbl2020POS[[#This Row],[OF]]&gt;=GAMES_TO_QUALIFY,1,IF(tbl2020POS[[#This Row],[PRIMPOS]]="OF",1,0))</f>
        <v>#REF!</v>
      </c>
      <c r="AL884" s="279" t="e">
        <f>IF(tbl2020POS[[#This Row],[DH]]&gt;=GAMES_TO_QUALIFY,1,IF(tbl2020POS[[#This Row],[PRIMPOS]]="DH",1,0))</f>
        <v>#REF!</v>
      </c>
      <c r="AM884" s="279" t="str" cm="1">
        <f t="array" aca="1" ref="AM8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4" s="280" t="str">
        <f>IFERROR(LEFT(tbl2020POS[[#This Row],[POSROUGH]],LEN(tbl2020POS[[#This Row],[POSROUGH]])-1),"")</f>
        <v/>
      </c>
      <c r="AP88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5" spans="1:42" x14ac:dyDescent="0.3">
      <c r="A885" s="277">
        <v>882</v>
      </c>
      <c r="B885" t="s">
        <v>21444</v>
      </c>
      <c r="C885" s="277">
        <v>32</v>
      </c>
      <c r="D885" s="278" t="s">
        <v>1376</v>
      </c>
      <c r="E885" s="277">
        <v>9</v>
      </c>
      <c r="F885" s="277">
        <v>3</v>
      </c>
      <c r="G885" s="277">
        <v>0</v>
      </c>
      <c r="H885" s="277">
        <v>0</v>
      </c>
      <c r="I885" s="277">
        <v>3</v>
      </c>
      <c r="J885" s="277">
        <v>3</v>
      </c>
      <c r="K885" s="277">
        <v>0</v>
      </c>
      <c r="L885" s="277">
        <v>0</v>
      </c>
      <c r="M885" s="277">
        <v>0</v>
      </c>
      <c r="N885" s="277">
        <v>0</v>
      </c>
      <c r="O885" s="277">
        <v>0</v>
      </c>
      <c r="P885" s="277">
        <v>0</v>
      </c>
      <c r="Q885" s="277">
        <v>0</v>
      </c>
      <c r="R885" s="277">
        <v>0</v>
      </c>
      <c r="S885" s="277">
        <v>0</v>
      </c>
      <c r="T885" s="277">
        <v>0</v>
      </c>
      <c r="U885" s="277">
        <v>0</v>
      </c>
      <c r="V885" s="277">
        <v>0</v>
      </c>
      <c r="W885" s="279" t="e">
        <f t="shared" si="13"/>
        <v>#REF!</v>
      </c>
      <c r="X885" s="279" t="s">
        <v>2812</v>
      </c>
      <c r="Y8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5" s="279">
        <f>IF(MAX(tbl2020POS[[#This Row],[P]:[PR]])=tbl2020POS[[#This Row],[P]],1,0)</f>
        <v>1</v>
      </c>
      <c r="AA885" s="279">
        <f>IF(tbl2020POS[[#This Row],[QUALP]]=1,IF(tbl2020POS[[#This Row],[GS]]&gt;=GS_TO_QUALIFY,1,0),0)</f>
        <v>0</v>
      </c>
      <c r="AB885" s="279">
        <f>IF(tbl2020POS[[#This Row],[QUALP]]=1,IF(tbl2020POS[[#This Row],[G]]-tbl2020POS[[#This Row],[GS]]&gt;=RP_APP_TO_QUALIFY,1,0),0)</f>
        <v>0</v>
      </c>
      <c r="AC885" s="279" t="e">
        <f>IF(tbl2020POS[[#This Row],[C]]&gt;=GAMES_TO_QUALIFY,1,IF(tbl2020POS[[#This Row],[PRIMPOS]]="C",1,0))</f>
        <v>#REF!</v>
      </c>
      <c r="AD885" s="279" t="e">
        <f>IF(tbl2020POS[[#This Row],[1B]]&gt;=GAMES_TO_QUALIFY,1,IF(tbl2020POS[[#This Row],[PRIMPOS]]="1B",1,0))</f>
        <v>#REF!</v>
      </c>
      <c r="AE885" s="279" t="e">
        <f>IF(tbl2020POS[[#This Row],[2B]]&gt;=GAMES_TO_QUALIFY,1,IF(tbl2020POS[[#This Row],[PRIMPOS]]="2B",1,0))</f>
        <v>#REF!</v>
      </c>
      <c r="AF885" s="279" t="e">
        <f>IF(tbl2020POS[[#This Row],[3B]]&gt;=GAMES_TO_QUALIFY,1,IF(tbl2020POS[[#This Row],[PRIMPOS]]="3B",1,0))</f>
        <v>#REF!</v>
      </c>
      <c r="AG885" s="279" t="e">
        <f>IF(tbl2020POS[[#This Row],[SS]]&gt;=GAMES_TO_QUALIFY,1,IF(tbl2020POS[[#This Row],[PRIMPOS]]="SS",1,0))</f>
        <v>#REF!</v>
      </c>
      <c r="AH885" s="279" t="e">
        <f>IF(tbl2020POS[[#This Row],[LF]]&gt;=GAMES_TO_QUALIFY,1,0)</f>
        <v>#REF!</v>
      </c>
      <c r="AI885" s="279" t="e">
        <f>IF(tbl2020POS[[#This Row],[CF]]&gt;=GAMES_TO_QUALIFY,1,0)</f>
        <v>#REF!</v>
      </c>
      <c r="AJ885" s="279" t="e">
        <f>IF(tbl2020POS[[#This Row],[RF]]&gt;=GAMES_TO_QUALIFY,1,0)</f>
        <v>#REF!</v>
      </c>
      <c r="AK885" s="279" t="e">
        <f>IF(tbl2020POS[[#This Row],[OF]]&gt;=GAMES_TO_QUALIFY,1,IF(tbl2020POS[[#This Row],[PRIMPOS]]="OF",1,0))</f>
        <v>#REF!</v>
      </c>
      <c r="AL885" s="279" t="e">
        <f>IF(tbl2020POS[[#This Row],[DH]]&gt;=GAMES_TO_QUALIFY,1,IF(tbl2020POS[[#This Row],[PRIMPOS]]="DH",1,0))</f>
        <v>#REF!</v>
      </c>
      <c r="AM885" s="279" t="str" cm="1">
        <f t="array" aca="1" ref="AM8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5" s="280" t="str">
        <f>IFERROR(LEFT(tbl2020POS[[#This Row],[POSROUGH]],LEN(tbl2020POS[[#This Row],[POSROUGH]])-1),"")</f>
        <v/>
      </c>
      <c r="AP88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6" spans="1:42" x14ac:dyDescent="0.3">
      <c r="A886" s="277">
        <v>883</v>
      </c>
      <c r="B886" t="s">
        <v>21445</v>
      </c>
      <c r="C886" s="277">
        <v>23</v>
      </c>
      <c r="D886" s="278" t="s">
        <v>1426</v>
      </c>
      <c r="E886" s="277" t="s">
        <v>20557</v>
      </c>
      <c r="F886" s="277">
        <v>5</v>
      </c>
      <c r="G886" s="277">
        <v>4</v>
      </c>
      <c r="H886" s="277">
        <v>0</v>
      </c>
      <c r="I886" s="277">
        <v>5</v>
      </c>
      <c r="J886" s="277">
        <v>5</v>
      </c>
      <c r="K886" s="277">
        <v>0</v>
      </c>
      <c r="L886" s="277">
        <v>0</v>
      </c>
      <c r="M886" s="277">
        <v>0</v>
      </c>
      <c r="N886" s="277">
        <v>0</v>
      </c>
      <c r="O886" s="277">
        <v>0</v>
      </c>
      <c r="P886" s="277">
        <v>0</v>
      </c>
      <c r="Q886" s="277">
        <v>0</v>
      </c>
      <c r="R886" s="277">
        <v>0</v>
      </c>
      <c r="S886" s="277">
        <v>0</v>
      </c>
      <c r="T886" s="277">
        <v>0</v>
      </c>
      <c r="U886" s="277">
        <v>0</v>
      </c>
      <c r="V886" s="277">
        <v>0</v>
      </c>
      <c r="W886" s="279" t="e">
        <f t="shared" si="13"/>
        <v>#REF!</v>
      </c>
      <c r="X886" s="279" t="s">
        <v>16545</v>
      </c>
      <c r="Y8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6" s="279">
        <f>IF(MAX(tbl2020POS[[#This Row],[P]:[PR]])=tbl2020POS[[#This Row],[P]],1,0)</f>
        <v>1</v>
      </c>
      <c r="AA886" s="279">
        <f>IF(tbl2020POS[[#This Row],[QUALP]]=1,IF(tbl2020POS[[#This Row],[GS]]&gt;=GS_TO_QUALIFY,1,0),0)</f>
        <v>0</v>
      </c>
      <c r="AB886" s="279">
        <f>IF(tbl2020POS[[#This Row],[QUALP]]=1,IF(tbl2020POS[[#This Row],[G]]-tbl2020POS[[#This Row],[GS]]&gt;=RP_APP_TO_QUALIFY,1,0),0)</f>
        <v>0</v>
      </c>
      <c r="AC886" s="279" t="e">
        <f>IF(tbl2020POS[[#This Row],[C]]&gt;=GAMES_TO_QUALIFY,1,IF(tbl2020POS[[#This Row],[PRIMPOS]]="C",1,0))</f>
        <v>#REF!</v>
      </c>
      <c r="AD886" s="279" t="e">
        <f>IF(tbl2020POS[[#This Row],[1B]]&gt;=GAMES_TO_QUALIFY,1,IF(tbl2020POS[[#This Row],[PRIMPOS]]="1B",1,0))</f>
        <v>#REF!</v>
      </c>
      <c r="AE886" s="279" t="e">
        <f>IF(tbl2020POS[[#This Row],[2B]]&gt;=GAMES_TO_QUALIFY,1,IF(tbl2020POS[[#This Row],[PRIMPOS]]="2B",1,0))</f>
        <v>#REF!</v>
      </c>
      <c r="AF886" s="279" t="e">
        <f>IF(tbl2020POS[[#This Row],[3B]]&gt;=GAMES_TO_QUALIFY,1,IF(tbl2020POS[[#This Row],[PRIMPOS]]="3B",1,0))</f>
        <v>#REF!</v>
      </c>
      <c r="AG886" s="279" t="e">
        <f>IF(tbl2020POS[[#This Row],[SS]]&gt;=GAMES_TO_QUALIFY,1,IF(tbl2020POS[[#This Row],[PRIMPOS]]="SS",1,0))</f>
        <v>#REF!</v>
      </c>
      <c r="AH886" s="279" t="e">
        <f>IF(tbl2020POS[[#This Row],[LF]]&gt;=GAMES_TO_QUALIFY,1,0)</f>
        <v>#REF!</v>
      </c>
      <c r="AI886" s="279" t="e">
        <f>IF(tbl2020POS[[#This Row],[CF]]&gt;=GAMES_TO_QUALIFY,1,0)</f>
        <v>#REF!</v>
      </c>
      <c r="AJ886" s="279" t="e">
        <f>IF(tbl2020POS[[#This Row],[RF]]&gt;=GAMES_TO_QUALIFY,1,0)</f>
        <v>#REF!</v>
      </c>
      <c r="AK886" s="279" t="e">
        <f>IF(tbl2020POS[[#This Row],[OF]]&gt;=GAMES_TO_QUALIFY,1,IF(tbl2020POS[[#This Row],[PRIMPOS]]="OF",1,0))</f>
        <v>#REF!</v>
      </c>
      <c r="AL886" s="279" t="e">
        <f>IF(tbl2020POS[[#This Row],[DH]]&gt;=GAMES_TO_QUALIFY,1,IF(tbl2020POS[[#This Row],[PRIMPOS]]="DH",1,0))</f>
        <v>#REF!</v>
      </c>
      <c r="AM886" s="279" t="str" cm="1">
        <f t="array" aca="1" ref="AM8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6" s="280" t="str">
        <f>IFERROR(LEFT(tbl2020POS[[#This Row],[POSROUGH]],LEN(tbl2020POS[[#This Row],[POSROUGH]])-1),"")</f>
        <v/>
      </c>
      <c r="AP88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7" spans="1:42" x14ac:dyDescent="0.3">
      <c r="A887" s="277">
        <v>884</v>
      </c>
      <c r="B887" t="s">
        <v>21446</v>
      </c>
      <c r="C887" s="277">
        <v>28</v>
      </c>
      <c r="D887" s="278" t="s">
        <v>1379</v>
      </c>
      <c r="E887" s="277">
        <v>7</v>
      </c>
      <c r="F887" s="277">
        <v>43</v>
      </c>
      <c r="G887" s="277">
        <v>38</v>
      </c>
      <c r="H887" s="277">
        <v>43</v>
      </c>
      <c r="I887" s="277">
        <v>29</v>
      </c>
      <c r="J887" s="277">
        <v>0</v>
      </c>
      <c r="K887" s="277">
        <v>0</v>
      </c>
      <c r="L887" s="277">
        <v>0</v>
      </c>
      <c r="M887" s="277">
        <v>0</v>
      </c>
      <c r="N887" s="277">
        <v>0</v>
      </c>
      <c r="O887" s="277">
        <v>0</v>
      </c>
      <c r="P887" s="277">
        <v>23</v>
      </c>
      <c r="Q887" s="277">
        <v>0</v>
      </c>
      <c r="R887" s="277">
        <v>8</v>
      </c>
      <c r="S887" s="277">
        <v>29</v>
      </c>
      <c r="T887" s="277">
        <v>12</v>
      </c>
      <c r="U887" s="277">
        <v>5</v>
      </c>
      <c r="V887" s="277">
        <v>0</v>
      </c>
      <c r="W887" s="279" t="e">
        <f t="shared" si="13"/>
        <v>#REF!</v>
      </c>
      <c r="X887" s="279" t="s">
        <v>6064</v>
      </c>
      <c r="Y8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87" s="279">
        <f>IF(MAX(tbl2020POS[[#This Row],[P]:[PR]])=tbl2020POS[[#This Row],[P]],1,0)</f>
        <v>0</v>
      </c>
      <c r="AA887" s="279">
        <f>IF(tbl2020POS[[#This Row],[QUALP]]=1,IF(tbl2020POS[[#This Row],[GS]]&gt;=GS_TO_QUALIFY,1,0),0)</f>
        <v>0</v>
      </c>
      <c r="AB887" s="279">
        <f>IF(tbl2020POS[[#This Row],[QUALP]]=1,IF(tbl2020POS[[#This Row],[G]]-tbl2020POS[[#This Row],[GS]]&gt;=RP_APP_TO_QUALIFY,1,0),0)</f>
        <v>0</v>
      </c>
      <c r="AC887" s="279" t="e">
        <f>IF(tbl2020POS[[#This Row],[C]]&gt;=GAMES_TO_QUALIFY,1,IF(tbl2020POS[[#This Row],[PRIMPOS]]="C",1,0))</f>
        <v>#REF!</v>
      </c>
      <c r="AD887" s="279" t="e">
        <f>IF(tbl2020POS[[#This Row],[1B]]&gt;=GAMES_TO_QUALIFY,1,IF(tbl2020POS[[#This Row],[PRIMPOS]]="1B",1,0))</f>
        <v>#REF!</v>
      </c>
      <c r="AE887" s="279" t="e">
        <f>IF(tbl2020POS[[#This Row],[2B]]&gt;=GAMES_TO_QUALIFY,1,IF(tbl2020POS[[#This Row],[PRIMPOS]]="2B",1,0))</f>
        <v>#REF!</v>
      </c>
      <c r="AF887" s="279" t="e">
        <f>IF(tbl2020POS[[#This Row],[3B]]&gt;=GAMES_TO_QUALIFY,1,IF(tbl2020POS[[#This Row],[PRIMPOS]]="3B",1,0))</f>
        <v>#REF!</v>
      </c>
      <c r="AG887" s="279" t="e">
        <f>IF(tbl2020POS[[#This Row],[SS]]&gt;=GAMES_TO_QUALIFY,1,IF(tbl2020POS[[#This Row],[PRIMPOS]]="SS",1,0))</f>
        <v>#REF!</v>
      </c>
      <c r="AH887" s="279" t="e">
        <f>IF(tbl2020POS[[#This Row],[LF]]&gt;=GAMES_TO_QUALIFY,1,0)</f>
        <v>#REF!</v>
      </c>
      <c r="AI887" s="279" t="e">
        <f>IF(tbl2020POS[[#This Row],[CF]]&gt;=GAMES_TO_QUALIFY,1,0)</f>
        <v>#REF!</v>
      </c>
      <c r="AJ887" s="279" t="e">
        <f>IF(tbl2020POS[[#This Row],[RF]]&gt;=GAMES_TO_QUALIFY,1,0)</f>
        <v>#REF!</v>
      </c>
      <c r="AK887" s="279" t="e">
        <f>IF(tbl2020POS[[#This Row],[OF]]&gt;=GAMES_TO_QUALIFY,1,IF(tbl2020POS[[#This Row],[PRIMPOS]]="OF",1,0))</f>
        <v>#REF!</v>
      </c>
      <c r="AL887" s="279" t="e">
        <f>IF(tbl2020POS[[#This Row],[DH]]&gt;=GAMES_TO_QUALIFY,1,IF(tbl2020POS[[#This Row],[PRIMPOS]]="DH",1,0))</f>
        <v>#REF!</v>
      </c>
      <c r="AM887" s="279" t="e" cm="1">
        <f t="array" aca="1" ref="AM8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7" s="280" t="str">
        <f>IFERROR(LEFT(tbl2020POS[[#This Row],[POSROUGH]],LEN(tbl2020POS[[#This Row],[POSROUGH]])-1),"")</f>
        <v/>
      </c>
      <c r="AP88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88" spans="1:42" x14ac:dyDescent="0.3">
      <c r="A888" s="277">
        <v>885</v>
      </c>
      <c r="B888" t="s">
        <v>21447</v>
      </c>
      <c r="C888" s="277">
        <v>30</v>
      </c>
      <c r="D888" s="278" t="s">
        <v>1470</v>
      </c>
      <c r="E888" s="277">
        <v>5</v>
      </c>
      <c r="F888" s="277">
        <v>25</v>
      </c>
      <c r="G888" s="277">
        <v>0</v>
      </c>
      <c r="H888" s="277">
        <v>0</v>
      </c>
      <c r="I888" s="277">
        <v>25</v>
      </c>
      <c r="J888" s="277">
        <v>25</v>
      </c>
      <c r="K888" s="277">
        <v>0</v>
      </c>
      <c r="L888" s="277">
        <v>0</v>
      </c>
      <c r="M888" s="277">
        <v>0</v>
      </c>
      <c r="N888" s="277">
        <v>0</v>
      </c>
      <c r="O888" s="277">
        <v>0</v>
      </c>
      <c r="P888" s="277">
        <v>0</v>
      </c>
      <c r="Q888" s="277">
        <v>0</v>
      </c>
      <c r="R888" s="277">
        <v>0</v>
      </c>
      <c r="S888" s="277">
        <v>0</v>
      </c>
      <c r="T888" s="277">
        <v>0</v>
      </c>
      <c r="U888" s="277">
        <v>0</v>
      </c>
      <c r="V888" s="277">
        <v>0</v>
      </c>
      <c r="W888" s="279" t="e">
        <f t="shared" si="13"/>
        <v>#REF!</v>
      </c>
      <c r="X888" s="279" t="s">
        <v>14849</v>
      </c>
      <c r="Y8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8" s="279">
        <f>IF(MAX(tbl2020POS[[#This Row],[P]:[PR]])=tbl2020POS[[#This Row],[P]],1,0)</f>
        <v>1</v>
      </c>
      <c r="AA888" s="279">
        <f>IF(tbl2020POS[[#This Row],[QUALP]]=1,IF(tbl2020POS[[#This Row],[GS]]&gt;=GS_TO_QUALIFY,1,0),0)</f>
        <v>0</v>
      </c>
      <c r="AB888" s="279">
        <f>IF(tbl2020POS[[#This Row],[QUALP]]=1,IF(tbl2020POS[[#This Row],[G]]-tbl2020POS[[#This Row],[GS]]&gt;=RP_APP_TO_QUALIFY,1,0),0)</f>
        <v>1</v>
      </c>
      <c r="AC888" s="279" t="e">
        <f>IF(tbl2020POS[[#This Row],[C]]&gt;=GAMES_TO_QUALIFY,1,IF(tbl2020POS[[#This Row],[PRIMPOS]]="C",1,0))</f>
        <v>#REF!</v>
      </c>
      <c r="AD888" s="279" t="e">
        <f>IF(tbl2020POS[[#This Row],[1B]]&gt;=GAMES_TO_QUALIFY,1,IF(tbl2020POS[[#This Row],[PRIMPOS]]="1B",1,0))</f>
        <v>#REF!</v>
      </c>
      <c r="AE888" s="279" t="e">
        <f>IF(tbl2020POS[[#This Row],[2B]]&gt;=GAMES_TO_QUALIFY,1,IF(tbl2020POS[[#This Row],[PRIMPOS]]="2B",1,0))</f>
        <v>#REF!</v>
      </c>
      <c r="AF888" s="279" t="e">
        <f>IF(tbl2020POS[[#This Row],[3B]]&gt;=GAMES_TO_QUALIFY,1,IF(tbl2020POS[[#This Row],[PRIMPOS]]="3B",1,0))</f>
        <v>#REF!</v>
      </c>
      <c r="AG888" s="279" t="e">
        <f>IF(tbl2020POS[[#This Row],[SS]]&gt;=GAMES_TO_QUALIFY,1,IF(tbl2020POS[[#This Row],[PRIMPOS]]="SS",1,0))</f>
        <v>#REF!</v>
      </c>
      <c r="AH888" s="279" t="e">
        <f>IF(tbl2020POS[[#This Row],[LF]]&gt;=GAMES_TO_QUALIFY,1,0)</f>
        <v>#REF!</v>
      </c>
      <c r="AI888" s="279" t="e">
        <f>IF(tbl2020POS[[#This Row],[CF]]&gt;=GAMES_TO_QUALIFY,1,0)</f>
        <v>#REF!</v>
      </c>
      <c r="AJ888" s="279" t="e">
        <f>IF(tbl2020POS[[#This Row],[RF]]&gt;=GAMES_TO_QUALIFY,1,0)</f>
        <v>#REF!</v>
      </c>
      <c r="AK888" s="279" t="e">
        <f>IF(tbl2020POS[[#This Row],[OF]]&gt;=GAMES_TO_QUALIFY,1,IF(tbl2020POS[[#This Row],[PRIMPOS]]="OF",1,0))</f>
        <v>#REF!</v>
      </c>
      <c r="AL888" s="279" t="e">
        <f>IF(tbl2020POS[[#This Row],[DH]]&gt;=GAMES_TO_QUALIFY,1,IF(tbl2020POS[[#This Row],[PRIMPOS]]="DH",1,0))</f>
        <v>#REF!</v>
      </c>
      <c r="AM888" s="279" t="str" cm="1">
        <f t="array" aca="1" ref="AM8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8" s="280" t="str">
        <f>IFERROR(LEFT(tbl2020POS[[#This Row],[POSROUGH]],LEN(tbl2020POS[[#This Row],[POSROUGH]])-1),"")</f>
        <v/>
      </c>
      <c r="AP88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9" spans="1:42" x14ac:dyDescent="0.3">
      <c r="A889" s="277">
        <v>886</v>
      </c>
      <c r="B889" t="s">
        <v>21448</v>
      </c>
      <c r="C889" s="277">
        <v>37</v>
      </c>
      <c r="D889" s="278" t="s">
        <v>20607</v>
      </c>
      <c r="E889" s="277">
        <v>14</v>
      </c>
      <c r="F889" s="277">
        <v>17</v>
      </c>
      <c r="G889" s="277">
        <v>13</v>
      </c>
      <c r="H889" s="277">
        <v>17</v>
      </c>
      <c r="I889" s="277">
        <v>10</v>
      </c>
      <c r="J889" s="277">
        <v>0</v>
      </c>
      <c r="K889" s="277">
        <v>0</v>
      </c>
      <c r="L889" s="277">
        <v>0</v>
      </c>
      <c r="M889" s="277">
        <v>0</v>
      </c>
      <c r="N889" s="277">
        <v>0</v>
      </c>
      <c r="O889" s="277">
        <v>0</v>
      </c>
      <c r="P889" s="277">
        <v>5</v>
      </c>
      <c r="Q889" s="277">
        <v>0</v>
      </c>
      <c r="R889" s="277">
        <v>5</v>
      </c>
      <c r="S889" s="277">
        <v>10</v>
      </c>
      <c r="T889" s="277">
        <v>7</v>
      </c>
      <c r="U889" s="277">
        <v>3</v>
      </c>
      <c r="V889" s="277">
        <v>1</v>
      </c>
      <c r="W889" s="279" t="e">
        <f t="shared" si="13"/>
        <v>#REF!</v>
      </c>
      <c r="X889" s="279" t="s">
        <v>2830</v>
      </c>
      <c r="Y8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89" s="279">
        <f>IF(MAX(tbl2020POS[[#This Row],[P]:[PR]])=tbl2020POS[[#This Row],[P]],1,0)</f>
        <v>0</v>
      </c>
      <c r="AA889" s="279">
        <f>IF(tbl2020POS[[#This Row],[QUALP]]=1,IF(tbl2020POS[[#This Row],[GS]]&gt;=GS_TO_QUALIFY,1,0),0)</f>
        <v>0</v>
      </c>
      <c r="AB889" s="279">
        <f>IF(tbl2020POS[[#This Row],[QUALP]]=1,IF(tbl2020POS[[#This Row],[G]]-tbl2020POS[[#This Row],[GS]]&gt;=RP_APP_TO_QUALIFY,1,0),0)</f>
        <v>0</v>
      </c>
      <c r="AC889" s="279" t="e">
        <f>IF(tbl2020POS[[#This Row],[C]]&gt;=GAMES_TO_QUALIFY,1,IF(tbl2020POS[[#This Row],[PRIMPOS]]="C",1,0))</f>
        <v>#REF!</v>
      </c>
      <c r="AD889" s="279" t="e">
        <f>IF(tbl2020POS[[#This Row],[1B]]&gt;=GAMES_TO_QUALIFY,1,IF(tbl2020POS[[#This Row],[PRIMPOS]]="1B",1,0))</f>
        <v>#REF!</v>
      </c>
      <c r="AE889" s="279" t="e">
        <f>IF(tbl2020POS[[#This Row],[2B]]&gt;=GAMES_TO_QUALIFY,1,IF(tbl2020POS[[#This Row],[PRIMPOS]]="2B",1,0))</f>
        <v>#REF!</v>
      </c>
      <c r="AF889" s="279" t="e">
        <f>IF(tbl2020POS[[#This Row],[3B]]&gt;=GAMES_TO_QUALIFY,1,IF(tbl2020POS[[#This Row],[PRIMPOS]]="3B",1,0))</f>
        <v>#REF!</v>
      </c>
      <c r="AG889" s="279" t="e">
        <f>IF(tbl2020POS[[#This Row],[SS]]&gt;=GAMES_TO_QUALIFY,1,IF(tbl2020POS[[#This Row],[PRIMPOS]]="SS",1,0))</f>
        <v>#REF!</v>
      </c>
      <c r="AH889" s="279" t="e">
        <f>IF(tbl2020POS[[#This Row],[LF]]&gt;=GAMES_TO_QUALIFY,1,0)</f>
        <v>#REF!</v>
      </c>
      <c r="AI889" s="279" t="e">
        <f>IF(tbl2020POS[[#This Row],[CF]]&gt;=GAMES_TO_QUALIFY,1,0)</f>
        <v>#REF!</v>
      </c>
      <c r="AJ889" s="279" t="e">
        <f>IF(tbl2020POS[[#This Row],[RF]]&gt;=GAMES_TO_QUALIFY,1,0)</f>
        <v>#REF!</v>
      </c>
      <c r="AK889" s="279" t="e">
        <f>IF(tbl2020POS[[#This Row],[OF]]&gt;=GAMES_TO_QUALIFY,1,IF(tbl2020POS[[#This Row],[PRIMPOS]]="OF",1,0))</f>
        <v>#REF!</v>
      </c>
      <c r="AL889" s="279" t="e">
        <f>IF(tbl2020POS[[#This Row],[DH]]&gt;=GAMES_TO_QUALIFY,1,IF(tbl2020POS[[#This Row],[PRIMPOS]]="DH",1,0))</f>
        <v>#REF!</v>
      </c>
      <c r="AM889" s="279" t="e" cm="1">
        <f t="array" aca="1" ref="AM8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9" s="280" t="str">
        <f>IFERROR(LEFT(tbl2020POS[[#This Row],[POSROUGH]],LEN(tbl2020POS[[#This Row],[POSROUGH]])-1),"")</f>
        <v/>
      </c>
      <c r="AP88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0" spans="1:42" x14ac:dyDescent="0.3">
      <c r="A890" s="277">
        <v>887</v>
      </c>
      <c r="B890" t="s">
        <v>21449</v>
      </c>
      <c r="C890" s="277">
        <v>32</v>
      </c>
      <c r="D890" s="278" t="s">
        <v>1531</v>
      </c>
      <c r="E890" s="277">
        <v>7</v>
      </c>
      <c r="F890" s="277">
        <v>54</v>
      </c>
      <c r="G890" s="277">
        <v>53</v>
      </c>
      <c r="H890" s="277">
        <v>54</v>
      </c>
      <c r="I890" s="277">
        <v>45</v>
      </c>
      <c r="J890" s="277">
        <v>0</v>
      </c>
      <c r="K890" s="277">
        <v>0</v>
      </c>
      <c r="L890" s="277">
        <v>0</v>
      </c>
      <c r="M890" s="277">
        <v>0</v>
      </c>
      <c r="N890" s="277">
        <v>0</v>
      </c>
      <c r="O890" s="277">
        <v>0</v>
      </c>
      <c r="P890" s="277">
        <v>45</v>
      </c>
      <c r="Q890" s="277">
        <v>0</v>
      </c>
      <c r="R890" s="277">
        <v>0</v>
      </c>
      <c r="S890" s="277">
        <v>45</v>
      </c>
      <c r="T890" s="277">
        <v>8</v>
      </c>
      <c r="U890" s="277">
        <v>1</v>
      </c>
      <c r="V890" s="277">
        <v>0</v>
      </c>
      <c r="W890" s="279" t="e">
        <f t="shared" si="13"/>
        <v>#REF!</v>
      </c>
      <c r="X890" s="279" t="s">
        <v>4603</v>
      </c>
      <c r="Y8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90" s="279">
        <f>IF(MAX(tbl2020POS[[#This Row],[P]:[PR]])=tbl2020POS[[#This Row],[P]],1,0)</f>
        <v>0</v>
      </c>
      <c r="AA890" s="279">
        <f>IF(tbl2020POS[[#This Row],[QUALP]]=1,IF(tbl2020POS[[#This Row],[GS]]&gt;=GS_TO_QUALIFY,1,0),0)</f>
        <v>0</v>
      </c>
      <c r="AB890" s="279">
        <f>IF(tbl2020POS[[#This Row],[QUALP]]=1,IF(tbl2020POS[[#This Row],[G]]-tbl2020POS[[#This Row],[GS]]&gt;=RP_APP_TO_QUALIFY,1,0),0)</f>
        <v>0</v>
      </c>
      <c r="AC890" s="279" t="e">
        <f>IF(tbl2020POS[[#This Row],[C]]&gt;=GAMES_TO_QUALIFY,1,IF(tbl2020POS[[#This Row],[PRIMPOS]]="C",1,0))</f>
        <v>#REF!</v>
      </c>
      <c r="AD890" s="279" t="e">
        <f>IF(tbl2020POS[[#This Row],[1B]]&gt;=GAMES_TO_QUALIFY,1,IF(tbl2020POS[[#This Row],[PRIMPOS]]="1B",1,0))</f>
        <v>#REF!</v>
      </c>
      <c r="AE890" s="279" t="e">
        <f>IF(tbl2020POS[[#This Row],[2B]]&gt;=GAMES_TO_QUALIFY,1,IF(tbl2020POS[[#This Row],[PRIMPOS]]="2B",1,0))</f>
        <v>#REF!</v>
      </c>
      <c r="AF890" s="279" t="e">
        <f>IF(tbl2020POS[[#This Row],[3B]]&gt;=GAMES_TO_QUALIFY,1,IF(tbl2020POS[[#This Row],[PRIMPOS]]="3B",1,0))</f>
        <v>#REF!</v>
      </c>
      <c r="AG890" s="279" t="e">
        <f>IF(tbl2020POS[[#This Row],[SS]]&gt;=GAMES_TO_QUALIFY,1,IF(tbl2020POS[[#This Row],[PRIMPOS]]="SS",1,0))</f>
        <v>#REF!</v>
      </c>
      <c r="AH890" s="279" t="e">
        <f>IF(tbl2020POS[[#This Row],[LF]]&gt;=GAMES_TO_QUALIFY,1,0)</f>
        <v>#REF!</v>
      </c>
      <c r="AI890" s="279" t="e">
        <f>IF(tbl2020POS[[#This Row],[CF]]&gt;=GAMES_TO_QUALIFY,1,0)</f>
        <v>#REF!</v>
      </c>
      <c r="AJ890" s="279" t="e">
        <f>IF(tbl2020POS[[#This Row],[RF]]&gt;=GAMES_TO_QUALIFY,1,0)</f>
        <v>#REF!</v>
      </c>
      <c r="AK890" s="279" t="e">
        <f>IF(tbl2020POS[[#This Row],[OF]]&gt;=GAMES_TO_QUALIFY,1,IF(tbl2020POS[[#This Row],[PRIMPOS]]="OF",1,0))</f>
        <v>#REF!</v>
      </c>
      <c r="AL890" s="279" t="e">
        <f>IF(tbl2020POS[[#This Row],[DH]]&gt;=GAMES_TO_QUALIFY,1,IF(tbl2020POS[[#This Row],[PRIMPOS]]="DH",1,0))</f>
        <v>#REF!</v>
      </c>
      <c r="AM890" s="279" t="e" cm="1">
        <f t="array" aca="1" ref="AM8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0" s="280" t="str">
        <f>IFERROR(LEFT(tbl2020POS[[#This Row],[POSROUGH]],LEN(tbl2020POS[[#This Row],[POSROUGH]])-1),"")</f>
        <v/>
      </c>
      <c r="AP89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1" spans="1:42" x14ac:dyDescent="0.3">
      <c r="A891" s="277">
        <v>888</v>
      </c>
      <c r="B891" t="s">
        <v>21450</v>
      </c>
      <c r="C891" s="277">
        <v>24</v>
      </c>
      <c r="D891" s="278" t="s">
        <v>1437</v>
      </c>
      <c r="E891" s="277">
        <v>3</v>
      </c>
      <c r="F891" s="277">
        <v>15</v>
      </c>
      <c r="G891" s="277">
        <v>1</v>
      </c>
      <c r="H891" s="277">
        <v>0</v>
      </c>
      <c r="I891" s="277">
        <v>15</v>
      </c>
      <c r="J891" s="277">
        <v>15</v>
      </c>
      <c r="K891" s="277">
        <v>0</v>
      </c>
      <c r="L891" s="277">
        <v>0</v>
      </c>
      <c r="M891" s="277">
        <v>0</v>
      </c>
      <c r="N891" s="277">
        <v>0</v>
      </c>
      <c r="O891" s="277">
        <v>0</v>
      </c>
      <c r="P891" s="277">
        <v>0</v>
      </c>
      <c r="Q891" s="277">
        <v>0</v>
      </c>
      <c r="R891" s="277">
        <v>0</v>
      </c>
      <c r="S891" s="277">
        <v>0</v>
      </c>
      <c r="T891" s="277">
        <v>0</v>
      </c>
      <c r="U891" s="277">
        <v>0</v>
      </c>
      <c r="V891" s="277">
        <v>0</v>
      </c>
      <c r="W891" s="279" t="e">
        <f t="shared" si="13"/>
        <v>#REF!</v>
      </c>
      <c r="X891" s="279" t="s">
        <v>14850</v>
      </c>
      <c r="Y8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1" s="279">
        <f>IF(MAX(tbl2020POS[[#This Row],[P]:[PR]])=tbl2020POS[[#This Row],[P]],1,0)</f>
        <v>1</v>
      </c>
      <c r="AA891" s="279">
        <f>IF(tbl2020POS[[#This Row],[QUALP]]=1,IF(tbl2020POS[[#This Row],[GS]]&gt;=GS_TO_QUALIFY,1,0),0)</f>
        <v>0</v>
      </c>
      <c r="AB891" s="279">
        <f>IF(tbl2020POS[[#This Row],[QUALP]]=1,IF(tbl2020POS[[#This Row],[G]]-tbl2020POS[[#This Row],[GS]]&gt;=RP_APP_TO_QUALIFY,1,0),0)</f>
        <v>1</v>
      </c>
      <c r="AC891" s="279" t="e">
        <f>IF(tbl2020POS[[#This Row],[C]]&gt;=GAMES_TO_QUALIFY,1,IF(tbl2020POS[[#This Row],[PRIMPOS]]="C",1,0))</f>
        <v>#REF!</v>
      </c>
      <c r="AD891" s="279" t="e">
        <f>IF(tbl2020POS[[#This Row],[1B]]&gt;=GAMES_TO_QUALIFY,1,IF(tbl2020POS[[#This Row],[PRIMPOS]]="1B",1,0))</f>
        <v>#REF!</v>
      </c>
      <c r="AE891" s="279" t="e">
        <f>IF(tbl2020POS[[#This Row],[2B]]&gt;=GAMES_TO_QUALIFY,1,IF(tbl2020POS[[#This Row],[PRIMPOS]]="2B",1,0))</f>
        <v>#REF!</v>
      </c>
      <c r="AF891" s="279" t="e">
        <f>IF(tbl2020POS[[#This Row],[3B]]&gt;=GAMES_TO_QUALIFY,1,IF(tbl2020POS[[#This Row],[PRIMPOS]]="3B",1,0))</f>
        <v>#REF!</v>
      </c>
      <c r="AG891" s="279" t="e">
        <f>IF(tbl2020POS[[#This Row],[SS]]&gt;=GAMES_TO_QUALIFY,1,IF(tbl2020POS[[#This Row],[PRIMPOS]]="SS",1,0))</f>
        <v>#REF!</v>
      </c>
      <c r="AH891" s="279" t="e">
        <f>IF(tbl2020POS[[#This Row],[LF]]&gt;=GAMES_TO_QUALIFY,1,0)</f>
        <v>#REF!</v>
      </c>
      <c r="AI891" s="279" t="e">
        <f>IF(tbl2020POS[[#This Row],[CF]]&gt;=GAMES_TO_QUALIFY,1,0)</f>
        <v>#REF!</v>
      </c>
      <c r="AJ891" s="279" t="e">
        <f>IF(tbl2020POS[[#This Row],[RF]]&gt;=GAMES_TO_QUALIFY,1,0)</f>
        <v>#REF!</v>
      </c>
      <c r="AK891" s="279" t="e">
        <f>IF(tbl2020POS[[#This Row],[OF]]&gt;=GAMES_TO_QUALIFY,1,IF(tbl2020POS[[#This Row],[PRIMPOS]]="OF",1,0))</f>
        <v>#REF!</v>
      </c>
      <c r="AL891" s="279" t="e">
        <f>IF(tbl2020POS[[#This Row],[DH]]&gt;=GAMES_TO_QUALIFY,1,IF(tbl2020POS[[#This Row],[PRIMPOS]]="DH",1,0))</f>
        <v>#REF!</v>
      </c>
      <c r="AM891" s="279" t="str" cm="1">
        <f t="array" aca="1" ref="AM8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1" s="280" t="str">
        <f>IFERROR(LEFT(tbl2020POS[[#This Row],[POSROUGH]],LEN(tbl2020POS[[#This Row],[POSROUGH]])-1),"")</f>
        <v/>
      </c>
      <c r="AP89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2" spans="1:42" x14ac:dyDescent="0.3">
      <c r="A892" s="277">
        <v>889</v>
      </c>
      <c r="B892" t="s">
        <v>21451</v>
      </c>
      <c r="C892" s="277">
        <v>28</v>
      </c>
      <c r="D892" s="278" t="s">
        <v>20607</v>
      </c>
      <c r="E892" s="277">
        <v>5</v>
      </c>
      <c r="F892" s="277">
        <v>25</v>
      </c>
      <c r="G892" s="277">
        <v>0</v>
      </c>
      <c r="H892" s="277">
        <v>0</v>
      </c>
      <c r="I892" s="277">
        <v>25</v>
      </c>
      <c r="J892" s="277">
        <v>25</v>
      </c>
      <c r="K892" s="277">
        <v>0</v>
      </c>
      <c r="L892" s="277">
        <v>0</v>
      </c>
      <c r="M892" s="277">
        <v>0</v>
      </c>
      <c r="N892" s="277">
        <v>0</v>
      </c>
      <c r="O892" s="277">
        <v>0</v>
      </c>
      <c r="P892" s="277">
        <v>0</v>
      </c>
      <c r="Q892" s="277">
        <v>0</v>
      </c>
      <c r="R892" s="277">
        <v>0</v>
      </c>
      <c r="S892" s="277">
        <v>0</v>
      </c>
      <c r="T892" s="277">
        <v>0</v>
      </c>
      <c r="U892" s="277">
        <v>0</v>
      </c>
      <c r="V892" s="277">
        <v>0</v>
      </c>
      <c r="W892" s="279" t="e">
        <f t="shared" si="13"/>
        <v>#REF!</v>
      </c>
      <c r="X892" s="279" t="s">
        <v>13835</v>
      </c>
      <c r="Y8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2" s="279">
        <f>IF(MAX(tbl2020POS[[#This Row],[P]:[PR]])=tbl2020POS[[#This Row],[P]],1,0)</f>
        <v>1</v>
      </c>
      <c r="AA892" s="279">
        <f>IF(tbl2020POS[[#This Row],[QUALP]]=1,IF(tbl2020POS[[#This Row],[GS]]&gt;=GS_TO_QUALIFY,1,0),0)</f>
        <v>0</v>
      </c>
      <c r="AB892" s="279">
        <f>IF(tbl2020POS[[#This Row],[QUALP]]=1,IF(tbl2020POS[[#This Row],[G]]-tbl2020POS[[#This Row],[GS]]&gt;=RP_APP_TO_QUALIFY,1,0),0)</f>
        <v>1</v>
      </c>
      <c r="AC892" s="279" t="e">
        <f>IF(tbl2020POS[[#This Row],[C]]&gt;=GAMES_TO_QUALIFY,1,IF(tbl2020POS[[#This Row],[PRIMPOS]]="C",1,0))</f>
        <v>#REF!</v>
      </c>
      <c r="AD892" s="279" t="e">
        <f>IF(tbl2020POS[[#This Row],[1B]]&gt;=GAMES_TO_QUALIFY,1,IF(tbl2020POS[[#This Row],[PRIMPOS]]="1B",1,0))</f>
        <v>#REF!</v>
      </c>
      <c r="AE892" s="279" t="e">
        <f>IF(tbl2020POS[[#This Row],[2B]]&gt;=GAMES_TO_QUALIFY,1,IF(tbl2020POS[[#This Row],[PRIMPOS]]="2B",1,0))</f>
        <v>#REF!</v>
      </c>
      <c r="AF892" s="279" t="e">
        <f>IF(tbl2020POS[[#This Row],[3B]]&gt;=GAMES_TO_QUALIFY,1,IF(tbl2020POS[[#This Row],[PRIMPOS]]="3B",1,0))</f>
        <v>#REF!</v>
      </c>
      <c r="AG892" s="279" t="e">
        <f>IF(tbl2020POS[[#This Row],[SS]]&gt;=GAMES_TO_QUALIFY,1,IF(tbl2020POS[[#This Row],[PRIMPOS]]="SS",1,0))</f>
        <v>#REF!</v>
      </c>
      <c r="AH892" s="279" t="e">
        <f>IF(tbl2020POS[[#This Row],[LF]]&gt;=GAMES_TO_QUALIFY,1,0)</f>
        <v>#REF!</v>
      </c>
      <c r="AI892" s="279" t="e">
        <f>IF(tbl2020POS[[#This Row],[CF]]&gt;=GAMES_TO_QUALIFY,1,0)</f>
        <v>#REF!</v>
      </c>
      <c r="AJ892" s="279" t="e">
        <f>IF(tbl2020POS[[#This Row],[RF]]&gt;=GAMES_TO_QUALIFY,1,0)</f>
        <v>#REF!</v>
      </c>
      <c r="AK892" s="279" t="e">
        <f>IF(tbl2020POS[[#This Row],[OF]]&gt;=GAMES_TO_QUALIFY,1,IF(tbl2020POS[[#This Row],[PRIMPOS]]="OF",1,0))</f>
        <v>#REF!</v>
      </c>
      <c r="AL892" s="279" t="e">
        <f>IF(tbl2020POS[[#This Row],[DH]]&gt;=GAMES_TO_QUALIFY,1,IF(tbl2020POS[[#This Row],[PRIMPOS]]="DH",1,0))</f>
        <v>#REF!</v>
      </c>
      <c r="AM892" s="279" t="str" cm="1">
        <f t="array" aca="1" ref="AM8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2" s="280" t="str">
        <f>IFERROR(LEFT(tbl2020POS[[#This Row],[POSROUGH]],LEN(tbl2020POS[[#This Row],[POSROUGH]])-1),"")</f>
        <v/>
      </c>
      <c r="AP89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3" spans="1:42" x14ac:dyDescent="0.3">
      <c r="A893" s="277">
        <v>890</v>
      </c>
      <c r="B893" t="s">
        <v>21452</v>
      </c>
      <c r="C893" s="277">
        <v>26</v>
      </c>
      <c r="D893" s="278" t="s">
        <v>1389</v>
      </c>
      <c r="E893" s="277">
        <v>6</v>
      </c>
      <c r="F893" s="277">
        <v>34</v>
      </c>
      <c r="G893" s="277">
        <v>30</v>
      </c>
      <c r="H893" s="277">
        <v>34</v>
      </c>
      <c r="I893" s="277">
        <v>32</v>
      </c>
      <c r="J893" s="277">
        <v>1</v>
      </c>
      <c r="K893" s="277">
        <v>0</v>
      </c>
      <c r="L893" s="277">
        <v>0</v>
      </c>
      <c r="M893" s="277">
        <v>27</v>
      </c>
      <c r="N893" s="277">
        <v>1</v>
      </c>
      <c r="O893" s="277">
        <v>3</v>
      </c>
      <c r="P893" s="277">
        <v>5</v>
      </c>
      <c r="Q893" s="277">
        <v>0</v>
      </c>
      <c r="R893" s="277">
        <v>0</v>
      </c>
      <c r="S893" s="277">
        <v>5</v>
      </c>
      <c r="T893" s="277">
        <v>1</v>
      </c>
      <c r="U893" s="277">
        <v>2</v>
      </c>
      <c r="V893" s="277">
        <v>1</v>
      </c>
      <c r="W893" s="279" t="e">
        <f t="shared" si="13"/>
        <v>#REF!</v>
      </c>
      <c r="X893" s="279" t="s">
        <v>8205</v>
      </c>
      <c r="Y8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93" s="279">
        <f>IF(MAX(tbl2020POS[[#This Row],[P]:[PR]])=tbl2020POS[[#This Row],[P]],1,0)</f>
        <v>0</v>
      </c>
      <c r="AA893" s="279">
        <f>IF(tbl2020POS[[#This Row],[QUALP]]=1,IF(tbl2020POS[[#This Row],[GS]]&gt;=GS_TO_QUALIFY,1,0),0)</f>
        <v>0</v>
      </c>
      <c r="AB893" s="279">
        <f>IF(tbl2020POS[[#This Row],[QUALP]]=1,IF(tbl2020POS[[#This Row],[G]]-tbl2020POS[[#This Row],[GS]]&gt;=RP_APP_TO_QUALIFY,1,0),0)</f>
        <v>0</v>
      </c>
      <c r="AC893" s="279" t="e">
        <f>IF(tbl2020POS[[#This Row],[C]]&gt;=GAMES_TO_QUALIFY,1,IF(tbl2020POS[[#This Row],[PRIMPOS]]="C",1,0))</f>
        <v>#REF!</v>
      </c>
      <c r="AD893" s="279" t="e">
        <f>IF(tbl2020POS[[#This Row],[1B]]&gt;=GAMES_TO_QUALIFY,1,IF(tbl2020POS[[#This Row],[PRIMPOS]]="1B",1,0))</f>
        <v>#REF!</v>
      </c>
      <c r="AE893" s="279" t="e">
        <f>IF(tbl2020POS[[#This Row],[2B]]&gt;=GAMES_TO_QUALIFY,1,IF(tbl2020POS[[#This Row],[PRIMPOS]]="2B",1,0))</f>
        <v>#REF!</v>
      </c>
      <c r="AF893" s="279" t="e">
        <f>IF(tbl2020POS[[#This Row],[3B]]&gt;=GAMES_TO_QUALIFY,1,IF(tbl2020POS[[#This Row],[PRIMPOS]]="3B",1,0))</f>
        <v>#REF!</v>
      </c>
      <c r="AG893" s="279" t="e">
        <f>IF(tbl2020POS[[#This Row],[SS]]&gt;=GAMES_TO_QUALIFY,1,IF(tbl2020POS[[#This Row],[PRIMPOS]]="SS",1,0))</f>
        <v>#REF!</v>
      </c>
      <c r="AH893" s="279" t="e">
        <f>IF(tbl2020POS[[#This Row],[LF]]&gt;=GAMES_TO_QUALIFY,1,0)</f>
        <v>#REF!</v>
      </c>
      <c r="AI893" s="279" t="e">
        <f>IF(tbl2020POS[[#This Row],[CF]]&gt;=GAMES_TO_QUALIFY,1,0)</f>
        <v>#REF!</v>
      </c>
      <c r="AJ893" s="279" t="e">
        <f>IF(tbl2020POS[[#This Row],[RF]]&gt;=GAMES_TO_QUALIFY,1,0)</f>
        <v>#REF!</v>
      </c>
      <c r="AK893" s="279" t="e">
        <f>IF(tbl2020POS[[#This Row],[OF]]&gt;=GAMES_TO_QUALIFY,1,IF(tbl2020POS[[#This Row],[PRIMPOS]]="OF",1,0))</f>
        <v>#REF!</v>
      </c>
      <c r="AL893" s="279" t="e">
        <f>IF(tbl2020POS[[#This Row],[DH]]&gt;=GAMES_TO_QUALIFY,1,IF(tbl2020POS[[#This Row],[PRIMPOS]]="DH",1,0))</f>
        <v>#REF!</v>
      </c>
      <c r="AM893" s="279" t="e" cm="1">
        <f t="array" aca="1" ref="AM8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3" s="280" t="str">
        <f>IFERROR(LEFT(tbl2020POS[[#This Row],[POSROUGH]],LEN(tbl2020POS[[#This Row],[POSROUGH]])-1),"")</f>
        <v/>
      </c>
      <c r="AP89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4" spans="1:42" x14ac:dyDescent="0.3">
      <c r="A894" s="277">
        <v>891</v>
      </c>
      <c r="B894" t="s">
        <v>21453</v>
      </c>
      <c r="C894" s="277">
        <v>26</v>
      </c>
      <c r="D894" s="278" t="s">
        <v>1437</v>
      </c>
      <c r="E894" s="277" t="s">
        <v>20557</v>
      </c>
      <c r="F894" s="277">
        <v>3</v>
      </c>
      <c r="G894" s="277">
        <v>0</v>
      </c>
      <c r="H894" s="277">
        <v>0</v>
      </c>
      <c r="I894" s="277">
        <v>3</v>
      </c>
      <c r="J894" s="277">
        <v>3</v>
      </c>
      <c r="K894" s="277">
        <v>0</v>
      </c>
      <c r="L894" s="277">
        <v>0</v>
      </c>
      <c r="M894" s="277">
        <v>0</v>
      </c>
      <c r="N894" s="277">
        <v>0</v>
      </c>
      <c r="O894" s="277">
        <v>0</v>
      </c>
      <c r="P894" s="277">
        <v>0</v>
      </c>
      <c r="Q894" s="277">
        <v>0</v>
      </c>
      <c r="R894" s="277">
        <v>0</v>
      </c>
      <c r="S894" s="277">
        <v>0</v>
      </c>
      <c r="T894" s="277">
        <v>0</v>
      </c>
      <c r="U894" s="277">
        <v>0</v>
      </c>
      <c r="V894" s="277">
        <v>0</v>
      </c>
      <c r="W894" s="279" t="e">
        <f t="shared" si="13"/>
        <v>#REF!</v>
      </c>
      <c r="X894" s="279" t="s">
        <v>22000</v>
      </c>
      <c r="Y8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4" s="279">
        <f>IF(MAX(tbl2020POS[[#This Row],[P]:[PR]])=tbl2020POS[[#This Row],[P]],1,0)</f>
        <v>1</v>
      </c>
      <c r="AA894" s="279">
        <f>IF(tbl2020POS[[#This Row],[QUALP]]=1,IF(tbl2020POS[[#This Row],[GS]]&gt;=GS_TO_QUALIFY,1,0),0)</f>
        <v>0</v>
      </c>
      <c r="AB894" s="279">
        <f>IF(tbl2020POS[[#This Row],[QUALP]]=1,IF(tbl2020POS[[#This Row],[G]]-tbl2020POS[[#This Row],[GS]]&gt;=RP_APP_TO_QUALIFY,1,0),0)</f>
        <v>0</v>
      </c>
      <c r="AC894" s="279" t="e">
        <f>IF(tbl2020POS[[#This Row],[C]]&gt;=GAMES_TO_QUALIFY,1,IF(tbl2020POS[[#This Row],[PRIMPOS]]="C",1,0))</f>
        <v>#REF!</v>
      </c>
      <c r="AD894" s="279" t="e">
        <f>IF(tbl2020POS[[#This Row],[1B]]&gt;=GAMES_TO_QUALIFY,1,IF(tbl2020POS[[#This Row],[PRIMPOS]]="1B",1,0))</f>
        <v>#REF!</v>
      </c>
      <c r="AE894" s="279" t="e">
        <f>IF(tbl2020POS[[#This Row],[2B]]&gt;=GAMES_TO_QUALIFY,1,IF(tbl2020POS[[#This Row],[PRIMPOS]]="2B",1,0))</f>
        <v>#REF!</v>
      </c>
      <c r="AF894" s="279" t="e">
        <f>IF(tbl2020POS[[#This Row],[3B]]&gt;=GAMES_TO_QUALIFY,1,IF(tbl2020POS[[#This Row],[PRIMPOS]]="3B",1,0))</f>
        <v>#REF!</v>
      </c>
      <c r="AG894" s="279" t="e">
        <f>IF(tbl2020POS[[#This Row],[SS]]&gt;=GAMES_TO_QUALIFY,1,IF(tbl2020POS[[#This Row],[PRIMPOS]]="SS",1,0))</f>
        <v>#REF!</v>
      </c>
      <c r="AH894" s="279" t="e">
        <f>IF(tbl2020POS[[#This Row],[LF]]&gt;=GAMES_TO_QUALIFY,1,0)</f>
        <v>#REF!</v>
      </c>
      <c r="AI894" s="279" t="e">
        <f>IF(tbl2020POS[[#This Row],[CF]]&gt;=GAMES_TO_QUALIFY,1,0)</f>
        <v>#REF!</v>
      </c>
      <c r="AJ894" s="279" t="e">
        <f>IF(tbl2020POS[[#This Row],[RF]]&gt;=GAMES_TO_QUALIFY,1,0)</f>
        <v>#REF!</v>
      </c>
      <c r="AK894" s="279" t="e">
        <f>IF(tbl2020POS[[#This Row],[OF]]&gt;=GAMES_TO_QUALIFY,1,IF(tbl2020POS[[#This Row],[PRIMPOS]]="OF",1,0))</f>
        <v>#REF!</v>
      </c>
      <c r="AL894" s="279" t="e">
        <f>IF(tbl2020POS[[#This Row],[DH]]&gt;=GAMES_TO_QUALIFY,1,IF(tbl2020POS[[#This Row],[PRIMPOS]]="DH",1,0))</f>
        <v>#REF!</v>
      </c>
      <c r="AM894" s="279" t="str" cm="1">
        <f t="array" aca="1" ref="AM8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4" s="280" t="str">
        <f>IFERROR(LEFT(tbl2020POS[[#This Row],[POSROUGH]],LEN(tbl2020POS[[#This Row],[POSROUGH]])-1),"")</f>
        <v/>
      </c>
      <c r="AP89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95" spans="1:42" x14ac:dyDescent="0.3">
      <c r="A895" s="277">
        <v>892</v>
      </c>
      <c r="B895" t="s">
        <v>21454</v>
      </c>
      <c r="C895" s="277">
        <v>27</v>
      </c>
      <c r="D895" s="278" t="s">
        <v>20565</v>
      </c>
      <c r="E895" s="277">
        <v>5</v>
      </c>
      <c r="F895" s="277">
        <v>10</v>
      </c>
      <c r="G895" s="277">
        <v>1</v>
      </c>
      <c r="H895" s="277">
        <v>0</v>
      </c>
      <c r="I895" s="277">
        <v>10</v>
      </c>
      <c r="J895" s="277">
        <v>10</v>
      </c>
      <c r="K895" s="277">
        <v>0</v>
      </c>
      <c r="L895" s="277">
        <v>0</v>
      </c>
      <c r="M895" s="277">
        <v>0</v>
      </c>
      <c r="N895" s="277">
        <v>0</v>
      </c>
      <c r="O895" s="277">
        <v>0</v>
      </c>
      <c r="P895" s="277">
        <v>0</v>
      </c>
      <c r="Q895" s="277">
        <v>0</v>
      </c>
      <c r="R895" s="277">
        <v>0</v>
      </c>
      <c r="S895" s="277">
        <v>0</v>
      </c>
      <c r="T895" s="277">
        <v>0</v>
      </c>
      <c r="U895" s="277">
        <v>0</v>
      </c>
      <c r="V895" s="277">
        <v>0</v>
      </c>
      <c r="W895" s="279" t="e">
        <f t="shared" si="13"/>
        <v>#REF!</v>
      </c>
      <c r="X895" s="279" t="s">
        <v>12610</v>
      </c>
      <c r="Y8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5" s="279">
        <f>IF(MAX(tbl2020POS[[#This Row],[P]:[PR]])=tbl2020POS[[#This Row],[P]],1,0)</f>
        <v>1</v>
      </c>
      <c r="AA895" s="279">
        <f>IF(tbl2020POS[[#This Row],[QUALP]]=1,IF(tbl2020POS[[#This Row],[GS]]&gt;=GS_TO_QUALIFY,1,0),0)</f>
        <v>0</v>
      </c>
      <c r="AB895" s="279">
        <f>IF(tbl2020POS[[#This Row],[QUALP]]=1,IF(tbl2020POS[[#This Row],[G]]-tbl2020POS[[#This Row],[GS]]&gt;=RP_APP_TO_QUALIFY,1,0),0)</f>
        <v>1</v>
      </c>
      <c r="AC895" s="279" t="e">
        <f>IF(tbl2020POS[[#This Row],[C]]&gt;=GAMES_TO_QUALIFY,1,IF(tbl2020POS[[#This Row],[PRIMPOS]]="C",1,0))</f>
        <v>#REF!</v>
      </c>
      <c r="AD895" s="279" t="e">
        <f>IF(tbl2020POS[[#This Row],[1B]]&gt;=GAMES_TO_QUALIFY,1,IF(tbl2020POS[[#This Row],[PRIMPOS]]="1B",1,0))</f>
        <v>#REF!</v>
      </c>
      <c r="AE895" s="279" t="e">
        <f>IF(tbl2020POS[[#This Row],[2B]]&gt;=GAMES_TO_QUALIFY,1,IF(tbl2020POS[[#This Row],[PRIMPOS]]="2B",1,0))</f>
        <v>#REF!</v>
      </c>
      <c r="AF895" s="279" t="e">
        <f>IF(tbl2020POS[[#This Row],[3B]]&gt;=GAMES_TO_QUALIFY,1,IF(tbl2020POS[[#This Row],[PRIMPOS]]="3B",1,0))</f>
        <v>#REF!</v>
      </c>
      <c r="AG895" s="279" t="e">
        <f>IF(tbl2020POS[[#This Row],[SS]]&gt;=GAMES_TO_QUALIFY,1,IF(tbl2020POS[[#This Row],[PRIMPOS]]="SS",1,0))</f>
        <v>#REF!</v>
      </c>
      <c r="AH895" s="279" t="e">
        <f>IF(tbl2020POS[[#This Row],[LF]]&gt;=GAMES_TO_QUALIFY,1,0)</f>
        <v>#REF!</v>
      </c>
      <c r="AI895" s="279" t="e">
        <f>IF(tbl2020POS[[#This Row],[CF]]&gt;=GAMES_TO_QUALIFY,1,0)</f>
        <v>#REF!</v>
      </c>
      <c r="AJ895" s="279" t="e">
        <f>IF(tbl2020POS[[#This Row],[RF]]&gt;=GAMES_TO_QUALIFY,1,0)</f>
        <v>#REF!</v>
      </c>
      <c r="AK895" s="279" t="e">
        <f>IF(tbl2020POS[[#This Row],[OF]]&gt;=GAMES_TO_QUALIFY,1,IF(tbl2020POS[[#This Row],[PRIMPOS]]="OF",1,0))</f>
        <v>#REF!</v>
      </c>
      <c r="AL895" s="279" t="e">
        <f>IF(tbl2020POS[[#This Row],[DH]]&gt;=GAMES_TO_QUALIFY,1,IF(tbl2020POS[[#This Row],[PRIMPOS]]="DH",1,0))</f>
        <v>#REF!</v>
      </c>
      <c r="AM895" s="279" t="str" cm="1">
        <f t="array" aca="1" ref="AM8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5" s="280" t="str">
        <f>IFERROR(LEFT(tbl2020POS[[#This Row],[POSROUGH]],LEN(tbl2020POS[[#This Row],[POSROUGH]])-1),"")</f>
        <v/>
      </c>
      <c r="AP89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6" spans="1:42" x14ac:dyDescent="0.3">
      <c r="A896" s="277">
        <v>893</v>
      </c>
      <c r="B896" t="s">
        <v>21455</v>
      </c>
      <c r="C896" s="277">
        <v>24</v>
      </c>
      <c r="D896" s="278" t="s">
        <v>1376</v>
      </c>
      <c r="E896" s="277">
        <v>3</v>
      </c>
      <c r="F896" s="277">
        <v>7</v>
      </c>
      <c r="G896" s="277">
        <v>0</v>
      </c>
      <c r="H896" s="277">
        <v>0</v>
      </c>
      <c r="I896" s="277">
        <v>7</v>
      </c>
      <c r="J896" s="277">
        <v>7</v>
      </c>
      <c r="K896" s="277">
        <v>0</v>
      </c>
      <c r="L896" s="277">
        <v>0</v>
      </c>
      <c r="M896" s="277">
        <v>0</v>
      </c>
      <c r="N896" s="277">
        <v>0</v>
      </c>
      <c r="O896" s="277">
        <v>0</v>
      </c>
      <c r="P896" s="277">
        <v>0</v>
      </c>
      <c r="Q896" s="277">
        <v>0</v>
      </c>
      <c r="R896" s="277">
        <v>0</v>
      </c>
      <c r="S896" s="277">
        <v>0</v>
      </c>
      <c r="T896" s="277">
        <v>0</v>
      </c>
      <c r="U896" s="277">
        <v>0</v>
      </c>
      <c r="V896" s="277">
        <v>0</v>
      </c>
      <c r="W896" s="279" t="e">
        <f t="shared" si="13"/>
        <v>#REF!</v>
      </c>
      <c r="X896" s="279" t="s">
        <v>16556</v>
      </c>
      <c r="Y8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6" s="279">
        <f>IF(MAX(tbl2020POS[[#This Row],[P]:[PR]])=tbl2020POS[[#This Row],[P]],1,0)</f>
        <v>1</v>
      </c>
      <c r="AA896" s="279">
        <f>IF(tbl2020POS[[#This Row],[QUALP]]=1,IF(tbl2020POS[[#This Row],[GS]]&gt;=GS_TO_QUALIFY,1,0),0)</f>
        <v>0</v>
      </c>
      <c r="AB896" s="279">
        <f>IF(tbl2020POS[[#This Row],[QUALP]]=1,IF(tbl2020POS[[#This Row],[G]]-tbl2020POS[[#This Row],[GS]]&gt;=RP_APP_TO_QUALIFY,1,0),0)</f>
        <v>1</v>
      </c>
      <c r="AC896" s="279" t="e">
        <f>IF(tbl2020POS[[#This Row],[C]]&gt;=GAMES_TO_QUALIFY,1,IF(tbl2020POS[[#This Row],[PRIMPOS]]="C",1,0))</f>
        <v>#REF!</v>
      </c>
      <c r="AD896" s="279" t="e">
        <f>IF(tbl2020POS[[#This Row],[1B]]&gt;=GAMES_TO_QUALIFY,1,IF(tbl2020POS[[#This Row],[PRIMPOS]]="1B",1,0))</f>
        <v>#REF!</v>
      </c>
      <c r="AE896" s="279" t="e">
        <f>IF(tbl2020POS[[#This Row],[2B]]&gt;=GAMES_TO_QUALIFY,1,IF(tbl2020POS[[#This Row],[PRIMPOS]]="2B",1,0))</f>
        <v>#REF!</v>
      </c>
      <c r="AF896" s="279" t="e">
        <f>IF(tbl2020POS[[#This Row],[3B]]&gt;=GAMES_TO_QUALIFY,1,IF(tbl2020POS[[#This Row],[PRIMPOS]]="3B",1,0))</f>
        <v>#REF!</v>
      </c>
      <c r="AG896" s="279" t="e">
        <f>IF(tbl2020POS[[#This Row],[SS]]&gt;=GAMES_TO_QUALIFY,1,IF(tbl2020POS[[#This Row],[PRIMPOS]]="SS",1,0))</f>
        <v>#REF!</v>
      </c>
      <c r="AH896" s="279" t="e">
        <f>IF(tbl2020POS[[#This Row],[LF]]&gt;=GAMES_TO_QUALIFY,1,0)</f>
        <v>#REF!</v>
      </c>
      <c r="AI896" s="279" t="e">
        <f>IF(tbl2020POS[[#This Row],[CF]]&gt;=GAMES_TO_QUALIFY,1,0)</f>
        <v>#REF!</v>
      </c>
      <c r="AJ896" s="279" t="e">
        <f>IF(tbl2020POS[[#This Row],[RF]]&gt;=GAMES_TO_QUALIFY,1,0)</f>
        <v>#REF!</v>
      </c>
      <c r="AK896" s="279" t="e">
        <f>IF(tbl2020POS[[#This Row],[OF]]&gt;=GAMES_TO_QUALIFY,1,IF(tbl2020POS[[#This Row],[PRIMPOS]]="OF",1,0))</f>
        <v>#REF!</v>
      </c>
      <c r="AL896" s="279" t="e">
        <f>IF(tbl2020POS[[#This Row],[DH]]&gt;=GAMES_TO_QUALIFY,1,IF(tbl2020POS[[#This Row],[PRIMPOS]]="DH",1,0))</f>
        <v>#REF!</v>
      </c>
      <c r="AM896" s="279" t="str" cm="1">
        <f t="array" aca="1" ref="AM8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6" s="280" t="str">
        <f>IFERROR(LEFT(tbl2020POS[[#This Row],[POSROUGH]],LEN(tbl2020POS[[#This Row],[POSROUGH]])-1),"")</f>
        <v/>
      </c>
      <c r="AP89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7" spans="1:42" x14ac:dyDescent="0.3">
      <c r="A897" s="277">
        <v>894</v>
      </c>
      <c r="B897" t="s">
        <v>21456</v>
      </c>
      <c r="C897" s="277">
        <v>24</v>
      </c>
      <c r="D897" s="278" t="s">
        <v>1426</v>
      </c>
      <c r="E897" s="277" t="s">
        <v>20557</v>
      </c>
      <c r="F897" s="277">
        <v>1</v>
      </c>
      <c r="G897" s="277">
        <v>0</v>
      </c>
      <c r="H897" s="277">
        <v>0</v>
      </c>
      <c r="I897" s="277">
        <v>1</v>
      </c>
      <c r="J897" s="277">
        <v>1</v>
      </c>
      <c r="K897" s="277">
        <v>0</v>
      </c>
      <c r="L897" s="277">
        <v>0</v>
      </c>
      <c r="M897" s="277">
        <v>0</v>
      </c>
      <c r="N897" s="277">
        <v>0</v>
      </c>
      <c r="O897" s="277">
        <v>0</v>
      </c>
      <c r="P897" s="277">
        <v>0</v>
      </c>
      <c r="Q897" s="277">
        <v>0</v>
      </c>
      <c r="R897" s="277">
        <v>0</v>
      </c>
      <c r="S897" s="277">
        <v>0</v>
      </c>
      <c r="T897" s="277">
        <v>0</v>
      </c>
      <c r="U897" s="277">
        <v>0</v>
      </c>
      <c r="V897" s="277">
        <v>0</v>
      </c>
      <c r="W897" s="279" t="e">
        <f t="shared" si="13"/>
        <v>#REF!</v>
      </c>
      <c r="X897" s="279" t="s">
        <v>22001</v>
      </c>
      <c r="Y8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7" s="279">
        <f>IF(MAX(tbl2020POS[[#This Row],[P]:[PR]])=tbl2020POS[[#This Row],[P]],1,0)</f>
        <v>1</v>
      </c>
      <c r="AA897" s="279">
        <f>IF(tbl2020POS[[#This Row],[QUALP]]=1,IF(tbl2020POS[[#This Row],[GS]]&gt;=GS_TO_QUALIFY,1,0),0)</f>
        <v>0</v>
      </c>
      <c r="AB897" s="279">
        <f>IF(tbl2020POS[[#This Row],[QUALP]]=1,IF(tbl2020POS[[#This Row],[G]]-tbl2020POS[[#This Row],[GS]]&gt;=RP_APP_TO_QUALIFY,1,0),0)</f>
        <v>0</v>
      </c>
      <c r="AC897" s="279" t="e">
        <f>IF(tbl2020POS[[#This Row],[C]]&gt;=GAMES_TO_QUALIFY,1,IF(tbl2020POS[[#This Row],[PRIMPOS]]="C",1,0))</f>
        <v>#REF!</v>
      </c>
      <c r="AD897" s="279" t="e">
        <f>IF(tbl2020POS[[#This Row],[1B]]&gt;=GAMES_TO_QUALIFY,1,IF(tbl2020POS[[#This Row],[PRIMPOS]]="1B",1,0))</f>
        <v>#REF!</v>
      </c>
      <c r="AE897" s="279" t="e">
        <f>IF(tbl2020POS[[#This Row],[2B]]&gt;=GAMES_TO_QUALIFY,1,IF(tbl2020POS[[#This Row],[PRIMPOS]]="2B",1,0))</f>
        <v>#REF!</v>
      </c>
      <c r="AF897" s="279" t="e">
        <f>IF(tbl2020POS[[#This Row],[3B]]&gt;=GAMES_TO_QUALIFY,1,IF(tbl2020POS[[#This Row],[PRIMPOS]]="3B",1,0))</f>
        <v>#REF!</v>
      </c>
      <c r="AG897" s="279" t="e">
        <f>IF(tbl2020POS[[#This Row],[SS]]&gt;=GAMES_TO_QUALIFY,1,IF(tbl2020POS[[#This Row],[PRIMPOS]]="SS",1,0))</f>
        <v>#REF!</v>
      </c>
      <c r="AH897" s="279" t="e">
        <f>IF(tbl2020POS[[#This Row],[LF]]&gt;=GAMES_TO_QUALIFY,1,0)</f>
        <v>#REF!</v>
      </c>
      <c r="AI897" s="279" t="e">
        <f>IF(tbl2020POS[[#This Row],[CF]]&gt;=GAMES_TO_QUALIFY,1,0)</f>
        <v>#REF!</v>
      </c>
      <c r="AJ897" s="279" t="e">
        <f>IF(tbl2020POS[[#This Row],[RF]]&gt;=GAMES_TO_QUALIFY,1,0)</f>
        <v>#REF!</v>
      </c>
      <c r="AK897" s="279" t="e">
        <f>IF(tbl2020POS[[#This Row],[OF]]&gt;=GAMES_TO_QUALIFY,1,IF(tbl2020POS[[#This Row],[PRIMPOS]]="OF",1,0))</f>
        <v>#REF!</v>
      </c>
      <c r="AL897" s="279" t="e">
        <f>IF(tbl2020POS[[#This Row],[DH]]&gt;=GAMES_TO_QUALIFY,1,IF(tbl2020POS[[#This Row],[PRIMPOS]]="DH",1,0))</f>
        <v>#REF!</v>
      </c>
      <c r="AM897" s="279" t="str" cm="1">
        <f t="array" aca="1" ref="AM8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7" s="280" t="str">
        <f>IFERROR(LEFT(tbl2020POS[[#This Row],[POSROUGH]],LEN(tbl2020POS[[#This Row],[POSROUGH]])-1),"")</f>
        <v/>
      </c>
      <c r="AP89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98" spans="1:42" x14ac:dyDescent="0.3">
      <c r="A898" s="277">
        <v>895</v>
      </c>
      <c r="B898" t="s">
        <v>21457</v>
      </c>
      <c r="C898" s="277">
        <v>29</v>
      </c>
      <c r="D898" s="278" t="s">
        <v>1481</v>
      </c>
      <c r="E898" s="277">
        <v>9</v>
      </c>
      <c r="F898" s="277">
        <v>3</v>
      </c>
      <c r="G898" s="277">
        <v>1</v>
      </c>
      <c r="H898" s="277">
        <v>3</v>
      </c>
      <c r="I898" s="277">
        <v>2</v>
      </c>
      <c r="J898" s="277">
        <v>0</v>
      </c>
      <c r="K898" s="277">
        <v>0</v>
      </c>
      <c r="L898" s="277">
        <v>2</v>
      </c>
      <c r="M898" s="277">
        <v>1</v>
      </c>
      <c r="N898" s="277">
        <v>0</v>
      </c>
      <c r="O898" s="277">
        <v>0</v>
      </c>
      <c r="P898" s="277">
        <v>1</v>
      </c>
      <c r="Q898" s="277">
        <v>0</v>
      </c>
      <c r="R898" s="277">
        <v>0</v>
      </c>
      <c r="S898" s="277">
        <v>1</v>
      </c>
      <c r="T898" s="277">
        <v>1</v>
      </c>
      <c r="U898" s="277">
        <v>1</v>
      </c>
      <c r="V898" s="277">
        <v>0</v>
      </c>
      <c r="W898" s="279" t="e">
        <f t="shared" si="13"/>
        <v>#REF!</v>
      </c>
      <c r="X898" s="279" t="s">
        <v>2845</v>
      </c>
      <c r="Y8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98" s="279">
        <f>IF(MAX(tbl2020POS[[#This Row],[P]:[PR]])=tbl2020POS[[#This Row],[P]],1,0)</f>
        <v>0</v>
      </c>
      <c r="AA898" s="279">
        <f>IF(tbl2020POS[[#This Row],[QUALP]]=1,IF(tbl2020POS[[#This Row],[GS]]&gt;=GS_TO_QUALIFY,1,0),0)</f>
        <v>0</v>
      </c>
      <c r="AB898" s="279">
        <f>IF(tbl2020POS[[#This Row],[QUALP]]=1,IF(tbl2020POS[[#This Row],[G]]-tbl2020POS[[#This Row],[GS]]&gt;=RP_APP_TO_QUALIFY,1,0),0)</f>
        <v>0</v>
      </c>
      <c r="AC898" s="279" t="e">
        <f>IF(tbl2020POS[[#This Row],[C]]&gt;=GAMES_TO_QUALIFY,1,IF(tbl2020POS[[#This Row],[PRIMPOS]]="C",1,0))</f>
        <v>#REF!</v>
      </c>
      <c r="AD898" s="279" t="e">
        <f>IF(tbl2020POS[[#This Row],[1B]]&gt;=GAMES_TO_QUALIFY,1,IF(tbl2020POS[[#This Row],[PRIMPOS]]="1B",1,0))</f>
        <v>#REF!</v>
      </c>
      <c r="AE898" s="279" t="e">
        <f>IF(tbl2020POS[[#This Row],[2B]]&gt;=GAMES_TO_QUALIFY,1,IF(tbl2020POS[[#This Row],[PRIMPOS]]="2B",1,0))</f>
        <v>#REF!</v>
      </c>
      <c r="AF898" s="279" t="e">
        <f>IF(tbl2020POS[[#This Row],[3B]]&gt;=GAMES_TO_QUALIFY,1,IF(tbl2020POS[[#This Row],[PRIMPOS]]="3B",1,0))</f>
        <v>#REF!</v>
      </c>
      <c r="AG898" s="279" t="e">
        <f>IF(tbl2020POS[[#This Row],[SS]]&gt;=GAMES_TO_QUALIFY,1,IF(tbl2020POS[[#This Row],[PRIMPOS]]="SS",1,0))</f>
        <v>#REF!</v>
      </c>
      <c r="AH898" s="279" t="e">
        <f>IF(tbl2020POS[[#This Row],[LF]]&gt;=GAMES_TO_QUALIFY,1,0)</f>
        <v>#REF!</v>
      </c>
      <c r="AI898" s="279" t="e">
        <f>IF(tbl2020POS[[#This Row],[CF]]&gt;=GAMES_TO_QUALIFY,1,0)</f>
        <v>#REF!</v>
      </c>
      <c r="AJ898" s="279" t="e">
        <f>IF(tbl2020POS[[#This Row],[RF]]&gt;=GAMES_TO_QUALIFY,1,0)</f>
        <v>#REF!</v>
      </c>
      <c r="AK898" s="279" t="e">
        <f>IF(tbl2020POS[[#This Row],[OF]]&gt;=GAMES_TO_QUALIFY,1,IF(tbl2020POS[[#This Row],[PRIMPOS]]="OF",1,0))</f>
        <v>#REF!</v>
      </c>
      <c r="AL898" s="279" t="e">
        <f>IF(tbl2020POS[[#This Row],[DH]]&gt;=GAMES_TO_QUALIFY,1,IF(tbl2020POS[[#This Row],[PRIMPOS]]="DH",1,0))</f>
        <v>#REF!</v>
      </c>
      <c r="AM898" s="279" t="e" cm="1">
        <f t="array" aca="1" ref="AM8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8" s="280" t="str">
        <f>IFERROR(LEFT(tbl2020POS[[#This Row],[POSROUGH]],LEN(tbl2020POS[[#This Row],[POSROUGH]])-1),"")</f>
        <v/>
      </c>
      <c r="AP89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9" spans="1:42" x14ac:dyDescent="0.3">
      <c r="A899" s="277">
        <v>896</v>
      </c>
      <c r="B899" t="s">
        <v>21458</v>
      </c>
      <c r="C899" s="277">
        <v>29</v>
      </c>
      <c r="D899" s="278" t="s">
        <v>1389</v>
      </c>
      <c r="E899" s="277">
        <v>9</v>
      </c>
      <c r="F899" s="277">
        <v>12</v>
      </c>
      <c r="G899" s="277">
        <v>12</v>
      </c>
      <c r="H899" s="277">
        <v>0</v>
      </c>
      <c r="I899" s="277">
        <v>12</v>
      </c>
      <c r="J899" s="277">
        <v>12</v>
      </c>
      <c r="K899" s="277">
        <v>0</v>
      </c>
      <c r="L899" s="277">
        <v>0</v>
      </c>
      <c r="M899" s="277">
        <v>0</v>
      </c>
      <c r="N899" s="277">
        <v>0</v>
      </c>
      <c r="O899" s="277">
        <v>0</v>
      </c>
      <c r="P899" s="277">
        <v>0</v>
      </c>
      <c r="Q899" s="277">
        <v>0</v>
      </c>
      <c r="R899" s="277">
        <v>0</v>
      </c>
      <c r="S899" s="277">
        <v>0</v>
      </c>
      <c r="T899" s="277">
        <v>0</v>
      </c>
      <c r="U899" s="277">
        <v>0</v>
      </c>
      <c r="V899" s="277">
        <v>0</v>
      </c>
      <c r="W899" s="279" t="e">
        <f t="shared" si="13"/>
        <v>#REF!</v>
      </c>
      <c r="X899" s="279" t="s">
        <v>2848</v>
      </c>
      <c r="Y8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9" s="279">
        <f>IF(MAX(tbl2020POS[[#This Row],[P]:[PR]])=tbl2020POS[[#This Row],[P]],1,0)</f>
        <v>1</v>
      </c>
      <c r="AA899" s="279">
        <f>IF(tbl2020POS[[#This Row],[QUALP]]=1,IF(tbl2020POS[[#This Row],[GS]]&gt;=GS_TO_QUALIFY,1,0),0)</f>
        <v>1</v>
      </c>
      <c r="AB899" s="279">
        <f>IF(tbl2020POS[[#This Row],[QUALP]]=1,IF(tbl2020POS[[#This Row],[G]]-tbl2020POS[[#This Row],[GS]]&gt;=RP_APP_TO_QUALIFY,1,0),0)</f>
        <v>0</v>
      </c>
      <c r="AC899" s="279" t="e">
        <f>IF(tbl2020POS[[#This Row],[C]]&gt;=GAMES_TO_QUALIFY,1,IF(tbl2020POS[[#This Row],[PRIMPOS]]="C",1,0))</f>
        <v>#REF!</v>
      </c>
      <c r="AD899" s="279" t="e">
        <f>IF(tbl2020POS[[#This Row],[1B]]&gt;=GAMES_TO_QUALIFY,1,IF(tbl2020POS[[#This Row],[PRIMPOS]]="1B",1,0))</f>
        <v>#REF!</v>
      </c>
      <c r="AE899" s="279" t="e">
        <f>IF(tbl2020POS[[#This Row],[2B]]&gt;=GAMES_TO_QUALIFY,1,IF(tbl2020POS[[#This Row],[PRIMPOS]]="2B",1,0))</f>
        <v>#REF!</v>
      </c>
      <c r="AF899" s="279" t="e">
        <f>IF(tbl2020POS[[#This Row],[3B]]&gt;=GAMES_TO_QUALIFY,1,IF(tbl2020POS[[#This Row],[PRIMPOS]]="3B",1,0))</f>
        <v>#REF!</v>
      </c>
      <c r="AG899" s="279" t="e">
        <f>IF(tbl2020POS[[#This Row],[SS]]&gt;=GAMES_TO_QUALIFY,1,IF(tbl2020POS[[#This Row],[PRIMPOS]]="SS",1,0))</f>
        <v>#REF!</v>
      </c>
      <c r="AH899" s="279" t="e">
        <f>IF(tbl2020POS[[#This Row],[LF]]&gt;=GAMES_TO_QUALIFY,1,0)</f>
        <v>#REF!</v>
      </c>
      <c r="AI899" s="279" t="e">
        <f>IF(tbl2020POS[[#This Row],[CF]]&gt;=GAMES_TO_QUALIFY,1,0)</f>
        <v>#REF!</v>
      </c>
      <c r="AJ899" s="279" t="e">
        <f>IF(tbl2020POS[[#This Row],[RF]]&gt;=GAMES_TO_QUALIFY,1,0)</f>
        <v>#REF!</v>
      </c>
      <c r="AK899" s="279" t="e">
        <f>IF(tbl2020POS[[#This Row],[OF]]&gt;=GAMES_TO_QUALIFY,1,IF(tbl2020POS[[#This Row],[PRIMPOS]]="OF",1,0))</f>
        <v>#REF!</v>
      </c>
      <c r="AL899" s="279" t="e">
        <f>IF(tbl2020POS[[#This Row],[DH]]&gt;=GAMES_TO_QUALIFY,1,IF(tbl2020POS[[#This Row],[PRIMPOS]]="DH",1,0))</f>
        <v>#REF!</v>
      </c>
      <c r="AM899" s="279" t="str" cm="1">
        <f t="array" aca="1" ref="AM8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9" s="280" t="str">
        <f>IFERROR(LEFT(tbl2020POS[[#This Row],[POSROUGH]],LEN(tbl2020POS[[#This Row],[POSROUGH]])-1),"")</f>
        <v/>
      </c>
      <c r="AP89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00" spans="1:42" x14ac:dyDescent="0.3">
      <c r="A900" s="277">
        <v>897</v>
      </c>
      <c r="B900" t="s">
        <v>21459</v>
      </c>
      <c r="C900" s="277">
        <v>27</v>
      </c>
      <c r="D900" s="278" t="s">
        <v>20563</v>
      </c>
      <c r="E900" s="277">
        <v>3</v>
      </c>
      <c r="F900" s="277">
        <v>38</v>
      </c>
      <c r="G900" s="277">
        <v>27</v>
      </c>
      <c r="H900" s="277">
        <v>38</v>
      </c>
      <c r="I900" s="277">
        <v>38</v>
      </c>
      <c r="J900" s="277">
        <v>0</v>
      </c>
      <c r="K900" s="277">
        <v>38</v>
      </c>
      <c r="L900" s="277">
        <v>1</v>
      </c>
      <c r="M900" s="277">
        <v>0</v>
      </c>
      <c r="N900" s="277">
        <v>0</v>
      </c>
      <c r="O900" s="277">
        <v>0</v>
      </c>
      <c r="P900" s="277">
        <v>0</v>
      </c>
      <c r="Q900" s="277">
        <v>0</v>
      </c>
      <c r="R900" s="277">
        <v>0</v>
      </c>
      <c r="S900" s="277">
        <v>0</v>
      </c>
      <c r="T900" s="277">
        <v>0</v>
      </c>
      <c r="U900" s="277">
        <v>1</v>
      </c>
      <c r="V900" s="277">
        <v>0</v>
      </c>
      <c r="W900" s="279" t="e">
        <f t="shared" ref="W900:W963" si="14">IF(P900&gt;=GAMES_TO_QUALIFY,"LF","")&amp;IF(Q900&gt;=GAMES_TO_QUALIFY,"CF","")&amp;IF(R900&gt;=GAMES_TO_QUALIFY,"RF","")</f>
        <v>#REF!</v>
      </c>
      <c r="X900" s="279" t="s">
        <v>16562</v>
      </c>
      <c r="Y9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00" s="279">
        <f>IF(MAX(tbl2020POS[[#This Row],[P]:[PR]])=tbl2020POS[[#This Row],[P]],1,0)</f>
        <v>0</v>
      </c>
      <c r="AA900" s="279">
        <f>IF(tbl2020POS[[#This Row],[QUALP]]=1,IF(tbl2020POS[[#This Row],[GS]]&gt;=GS_TO_QUALIFY,1,0),0)</f>
        <v>0</v>
      </c>
      <c r="AB900" s="279">
        <f>IF(tbl2020POS[[#This Row],[QUALP]]=1,IF(tbl2020POS[[#This Row],[G]]-tbl2020POS[[#This Row],[GS]]&gt;=RP_APP_TO_QUALIFY,1,0),0)</f>
        <v>0</v>
      </c>
      <c r="AC900" s="279" t="e">
        <f>IF(tbl2020POS[[#This Row],[C]]&gt;=GAMES_TO_QUALIFY,1,IF(tbl2020POS[[#This Row],[PRIMPOS]]="C",1,0))</f>
        <v>#REF!</v>
      </c>
      <c r="AD900" s="279" t="e">
        <f>IF(tbl2020POS[[#This Row],[1B]]&gt;=GAMES_TO_QUALIFY,1,IF(tbl2020POS[[#This Row],[PRIMPOS]]="1B",1,0))</f>
        <v>#REF!</v>
      </c>
      <c r="AE900" s="279" t="e">
        <f>IF(tbl2020POS[[#This Row],[2B]]&gt;=GAMES_TO_QUALIFY,1,IF(tbl2020POS[[#This Row],[PRIMPOS]]="2B",1,0))</f>
        <v>#REF!</v>
      </c>
      <c r="AF900" s="279" t="e">
        <f>IF(tbl2020POS[[#This Row],[3B]]&gt;=GAMES_TO_QUALIFY,1,IF(tbl2020POS[[#This Row],[PRIMPOS]]="3B",1,0))</f>
        <v>#REF!</v>
      </c>
      <c r="AG900" s="279" t="e">
        <f>IF(tbl2020POS[[#This Row],[SS]]&gt;=GAMES_TO_QUALIFY,1,IF(tbl2020POS[[#This Row],[PRIMPOS]]="SS",1,0))</f>
        <v>#REF!</v>
      </c>
      <c r="AH900" s="279" t="e">
        <f>IF(tbl2020POS[[#This Row],[LF]]&gt;=GAMES_TO_QUALIFY,1,0)</f>
        <v>#REF!</v>
      </c>
      <c r="AI900" s="279" t="e">
        <f>IF(tbl2020POS[[#This Row],[CF]]&gt;=GAMES_TO_QUALIFY,1,0)</f>
        <v>#REF!</v>
      </c>
      <c r="AJ900" s="279" t="e">
        <f>IF(tbl2020POS[[#This Row],[RF]]&gt;=GAMES_TO_QUALIFY,1,0)</f>
        <v>#REF!</v>
      </c>
      <c r="AK900" s="279" t="e">
        <f>IF(tbl2020POS[[#This Row],[OF]]&gt;=GAMES_TO_QUALIFY,1,IF(tbl2020POS[[#This Row],[PRIMPOS]]="OF",1,0))</f>
        <v>#REF!</v>
      </c>
      <c r="AL900" s="279" t="e">
        <f>IF(tbl2020POS[[#This Row],[DH]]&gt;=GAMES_TO_QUALIFY,1,IF(tbl2020POS[[#This Row],[PRIMPOS]]="DH",1,0))</f>
        <v>#REF!</v>
      </c>
      <c r="AM900" s="279" t="e" cm="1">
        <f t="array" aca="1" ref="AM9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0" s="280" t="str">
        <f>IFERROR(LEFT(tbl2020POS[[#This Row],[POSROUGH]],LEN(tbl2020POS[[#This Row],[POSROUGH]])-1),"")</f>
        <v/>
      </c>
      <c r="AP90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1" spans="1:42" x14ac:dyDescent="0.3">
      <c r="A901" s="277">
        <v>898</v>
      </c>
      <c r="B901" t="s">
        <v>21460</v>
      </c>
      <c r="C901" s="277">
        <v>38</v>
      </c>
      <c r="D901" s="278" t="s">
        <v>1402</v>
      </c>
      <c r="E901" s="277">
        <v>18</v>
      </c>
      <c r="F901" s="277">
        <v>21</v>
      </c>
      <c r="G901" s="277">
        <v>0</v>
      </c>
      <c r="H901" s="277">
        <v>0</v>
      </c>
      <c r="I901" s="277">
        <v>21</v>
      </c>
      <c r="J901" s="277">
        <v>21</v>
      </c>
      <c r="K901" s="277">
        <v>0</v>
      </c>
      <c r="L901" s="277">
        <v>0</v>
      </c>
      <c r="M901" s="277">
        <v>0</v>
      </c>
      <c r="N901" s="277">
        <v>0</v>
      </c>
      <c r="O901" s="277">
        <v>0</v>
      </c>
      <c r="P901" s="277">
        <v>0</v>
      </c>
      <c r="Q901" s="277">
        <v>0</v>
      </c>
      <c r="R901" s="277">
        <v>0</v>
      </c>
      <c r="S901" s="277">
        <v>0</v>
      </c>
      <c r="T901" s="277">
        <v>0</v>
      </c>
      <c r="U901" s="277">
        <v>0</v>
      </c>
      <c r="V901" s="277">
        <v>0</v>
      </c>
      <c r="W901" s="279" t="e">
        <f t="shared" si="14"/>
        <v>#REF!</v>
      </c>
      <c r="X901" s="279" t="s">
        <v>2849</v>
      </c>
      <c r="Y9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1" s="279">
        <f>IF(MAX(tbl2020POS[[#This Row],[P]:[PR]])=tbl2020POS[[#This Row],[P]],1,0)</f>
        <v>1</v>
      </c>
      <c r="AA901" s="279">
        <f>IF(tbl2020POS[[#This Row],[QUALP]]=1,IF(tbl2020POS[[#This Row],[GS]]&gt;=GS_TO_QUALIFY,1,0),0)</f>
        <v>0</v>
      </c>
      <c r="AB901" s="279">
        <f>IF(tbl2020POS[[#This Row],[QUALP]]=1,IF(tbl2020POS[[#This Row],[G]]-tbl2020POS[[#This Row],[GS]]&gt;=RP_APP_TO_QUALIFY,1,0),0)</f>
        <v>1</v>
      </c>
      <c r="AC901" s="279" t="e">
        <f>IF(tbl2020POS[[#This Row],[C]]&gt;=GAMES_TO_QUALIFY,1,IF(tbl2020POS[[#This Row],[PRIMPOS]]="C",1,0))</f>
        <v>#REF!</v>
      </c>
      <c r="AD901" s="279" t="e">
        <f>IF(tbl2020POS[[#This Row],[1B]]&gt;=GAMES_TO_QUALIFY,1,IF(tbl2020POS[[#This Row],[PRIMPOS]]="1B",1,0))</f>
        <v>#REF!</v>
      </c>
      <c r="AE901" s="279" t="e">
        <f>IF(tbl2020POS[[#This Row],[2B]]&gt;=GAMES_TO_QUALIFY,1,IF(tbl2020POS[[#This Row],[PRIMPOS]]="2B",1,0))</f>
        <v>#REF!</v>
      </c>
      <c r="AF901" s="279" t="e">
        <f>IF(tbl2020POS[[#This Row],[3B]]&gt;=GAMES_TO_QUALIFY,1,IF(tbl2020POS[[#This Row],[PRIMPOS]]="3B",1,0))</f>
        <v>#REF!</v>
      </c>
      <c r="AG901" s="279" t="e">
        <f>IF(tbl2020POS[[#This Row],[SS]]&gt;=GAMES_TO_QUALIFY,1,IF(tbl2020POS[[#This Row],[PRIMPOS]]="SS",1,0))</f>
        <v>#REF!</v>
      </c>
      <c r="AH901" s="279" t="e">
        <f>IF(tbl2020POS[[#This Row],[LF]]&gt;=GAMES_TO_QUALIFY,1,0)</f>
        <v>#REF!</v>
      </c>
      <c r="AI901" s="279" t="e">
        <f>IF(tbl2020POS[[#This Row],[CF]]&gt;=GAMES_TO_QUALIFY,1,0)</f>
        <v>#REF!</v>
      </c>
      <c r="AJ901" s="279" t="e">
        <f>IF(tbl2020POS[[#This Row],[RF]]&gt;=GAMES_TO_QUALIFY,1,0)</f>
        <v>#REF!</v>
      </c>
      <c r="AK901" s="279" t="e">
        <f>IF(tbl2020POS[[#This Row],[OF]]&gt;=GAMES_TO_QUALIFY,1,IF(tbl2020POS[[#This Row],[PRIMPOS]]="OF",1,0))</f>
        <v>#REF!</v>
      </c>
      <c r="AL901" s="279" t="e">
        <f>IF(tbl2020POS[[#This Row],[DH]]&gt;=GAMES_TO_QUALIFY,1,IF(tbl2020POS[[#This Row],[PRIMPOS]]="DH",1,0))</f>
        <v>#REF!</v>
      </c>
      <c r="AM901" s="279" t="str" cm="1">
        <f t="array" aca="1" ref="AM9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1" s="280" t="str">
        <f>IFERROR(LEFT(tbl2020POS[[#This Row],[POSROUGH]],LEN(tbl2020POS[[#This Row],[POSROUGH]])-1),"")</f>
        <v/>
      </c>
      <c r="AP90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02" spans="1:42" x14ac:dyDescent="0.3">
      <c r="A902" s="277">
        <v>899</v>
      </c>
      <c r="B902" t="s">
        <v>21461</v>
      </c>
      <c r="C902" s="277">
        <v>31</v>
      </c>
      <c r="D902" s="278" t="s">
        <v>1402</v>
      </c>
      <c r="E902" s="277">
        <v>7</v>
      </c>
      <c r="F902" s="277">
        <v>32</v>
      </c>
      <c r="G902" s="277">
        <v>30</v>
      </c>
      <c r="H902" s="277">
        <v>32</v>
      </c>
      <c r="I902" s="277">
        <v>32</v>
      </c>
      <c r="J902" s="277">
        <v>0</v>
      </c>
      <c r="K902" s="277">
        <v>32</v>
      </c>
      <c r="L902" s="277">
        <v>0</v>
      </c>
      <c r="M902" s="277">
        <v>0</v>
      </c>
      <c r="N902" s="277">
        <v>0</v>
      </c>
      <c r="O902" s="277">
        <v>0</v>
      </c>
      <c r="P902" s="277">
        <v>0</v>
      </c>
      <c r="Q902" s="277">
        <v>0</v>
      </c>
      <c r="R902" s="277">
        <v>0</v>
      </c>
      <c r="S902" s="277">
        <v>0</v>
      </c>
      <c r="T902" s="277">
        <v>0</v>
      </c>
      <c r="U902" s="277">
        <v>0</v>
      </c>
      <c r="V902" s="277">
        <v>0</v>
      </c>
      <c r="W902" s="279" t="e">
        <f t="shared" si="14"/>
        <v>#REF!</v>
      </c>
      <c r="X902" s="279" t="s">
        <v>8207</v>
      </c>
      <c r="Y9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02" s="279">
        <f>IF(MAX(tbl2020POS[[#This Row],[P]:[PR]])=tbl2020POS[[#This Row],[P]],1,0)</f>
        <v>0</v>
      </c>
      <c r="AA902" s="279">
        <f>IF(tbl2020POS[[#This Row],[QUALP]]=1,IF(tbl2020POS[[#This Row],[GS]]&gt;=GS_TO_QUALIFY,1,0),0)</f>
        <v>0</v>
      </c>
      <c r="AB902" s="279">
        <f>IF(tbl2020POS[[#This Row],[QUALP]]=1,IF(tbl2020POS[[#This Row],[G]]-tbl2020POS[[#This Row],[GS]]&gt;=RP_APP_TO_QUALIFY,1,0),0)</f>
        <v>0</v>
      </c>
      <c r="AC902" s="279" t="e">
        <f>IF(tbl2020POS[[#This Row],[C]]&gt;=GAMES_TO_QUALIFY,1,IF(tbl2020POS[[#This Row],[PRIMPOS]]="C",1,0))</f>
        <v>#REF!</v>
      </c>
      <c r="AD902" s="279" t="e">
        <f>IF(tbl2020POS[[#This Row],[1B]]&gt;=GAMES_TO_QUALIFY,1,IF(tbl2020POS[[#This Row],[PRIMPOS]]="1B",1,0))</f>
        <v>#REF!</v>
      </c>
      <c r="AE902" s="279" t="e">
        <f>IF(tbl2020POS[[#This Row],[2B]]&gt;=GAMES_TO_QUALIFY,1,IF(tbl2020POS[[#This Row],[PRIMPOS]]="2B",1,0))</f>
        <v>#REF!</v>
      </c>
      <c r="AF902" s="279" t="e">
        <f>IF(tbl2020POS[[#This Row],[3B]]&gt;=GAMES_TO_QUALIFY,1,IF(tbl2020POS[[#This Row],[PRIMPOS]]="3B",1,0))</f>
        <v>#REF!</v>
      </c>
      <c r="AG902" s="279" t="e">
        <f>IF(tbl2020POS[[#This Row],[SS]]&gt;=GAMES_TO_QUALIFY,1,IF(tbl2020POS[[#This Row],[PRIMPOS]]="SS",1,0))</f>
        <v>#REF!</v>
      </c>
      <c r="AH902" s="279" t="e">
        <f>IF(tbl2020POS[[#This Row],[LF]]&gt;=GAMES_TO_QUALIFY,1,0)</f>
        <v>#REF!</v>
      </c>
      <c r="AI902" s="279" t="e">
        <f>IF(tbl2020POS[[#This Row],[CF]]&gt;=GAMES_TO_QUALIFY,1,0)</f>
        <v>#REF!</v>
      </c>
      <c r="AJ902" s="279" t="e">
        <f>IF(tbl2020POS[[#This Row],[RF]]&gt;=GAMES_TO_QUALIFY,1,0)</f>
        <v>#REF!</v>
      </c>
      <c r="AK902" s="279" t="e">
        <f>IF(tbl2020POS[[#This Row],[OF]]&gt;=GAMES_TO_QUALIFY,1,IF(tbl2020POS[[#This Row],[PRIMPOS]]="OF",1,0))</f>
        <v>#REF!</v>
      </c>
      <c r="AL902" s="279" t="e">
        <f>IF(tbl2020POS[[#This Row],[DH]]&gt;=GAMES_TO_QUALIFY,1,IF(tbl2020POS[[#This Row],[PRIMPOS]]="DH",1,0))</f>
        <v>#REF!</v>
      </c>
      <c r="AM902" s="279" t="e" cm="1">
        <f t="array" aca="1" ref="AM9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2" s="280" t="str">
        <f>IFERROR(LEFT(tbl2020POS[[#This Row],[POSROUGH]],LEN(tbl2020POS[[#This Row],[POSROUGH]])-1),"")</f>
        <v/>
      </c>
      <c r="AP90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3" spans="1:42" x14ac:dyDescent="0.3">
      <c r="A903" s="277">
        <v>900</v>
      </c>
      <c r="B903" t="s">
        <v>21462</v>
      </c>
      <c r="C903" s="277">
        <v>30</v>
      </c>
      <c r="D903" s="278" t="s">
        <v>20567</v>
      </c>
      <c r="E903" s="277">
        <v>9</v>
      </c>
      <c r="F903" s="277">
        <v>37</v>
      </c>
      <c r="G903" s="277">
        <v>37</v>
      </c>
      <c r="H903" s="277">
        <v>37</v>
      </c>
      <c r="I903" s="277">
        <v>35</v>
      </c>
      <c r="J903" s="277">
        <v>0</v>
      </c>
      <c r="K903" s="277">
        <v>34</v>
      </c>
      <c r="L903" s="277">
        <v>3</v>
      </c>
      <c r="M903" s="277">
        <v>0</v>
      </c>
      <c r="N903" s="277">
        <v>0</v>
      </c>
      <c r="O903" s="277">
        <v>0</v>
      </c>
      <c r="P903" s="277">
        <v>0</v>
      </c>
      <c r="Q903" s="277">
        <v>0</v>
      </c>
      <c r="R903" s="277">
        <v>0</v>
      </c>
      <c r="S903" s="277">
        <v>0</v>
      </c>
      <c r="T903" s="277">
        <v>3</v>
      </c>
      <c r="U903" s="277">
        <v>0</v>
      </c>
      <c r="V903" s="277">
        <v>0</v>
      </c>
      <c r="W903" s="279" t="e">
        <f t="shared" si="14"/>
        <v>#REF!</v>
      </c>
      <c r="X903" s="279" t="s">
        <v>2851</v>
      </c>
      <c r="Y9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03" s="279">
        <f>IF(MAX(tbl2020POS[[#This Row],[P]:[PR]])=tbl2020POS[[#This Row],[P]],1,0)</f>
        <v>0</v>
      </c>
      <c r="AA903" s="279">
        <f>IF(tbl2020POS[[#This Row],[QUALP]]=1,IF(tbl2020POS[[#This Row],[GS]]&gt;=GS_TO_QUALIFY,1,0),0)</f>
        <v>0</v>
      </c>
      <c r="AB903" s="279">
        <f>IF(tbl2020POS[[#This Row],[QUALP]]=1,IF(tbl2020POS[[#This Row],[G]]-tbl2020POS[[#This Row],[GS]]&gt;=RP_APP_TO_QUALIFY,1,0),0)</f>
        <v>0</v>
      </c>
      <c r="AC903" s="279" t="e">
        <f>IF(tbl2020POS[[#This Row],[C]]&gt;=GAMES_TO_QUALIFY,1,IF(tbl2020POS[[#This Row],[PRIMPOS]]="C",1,0))</f>
        <v>#REF!</v>
      </c>
      <c r="AD903" s="279" t="e">
        <f>IF(tbl2020POS[[#This Row],[1B]]&gt;=GAMES_TO_QUALIFY,1,IF(tbl2020POS[[#This Row],[PRIMPOS]]="1B",1,0))</f>
        <v>#REF!</v>
      </c>
      <c r="AE903" s="279" t="e">
        <f>IF(tbl2020POS[[#This Row],[2B]]&gt;=GAMES_TO_QUALIFY,1,IF(tbl2020POS[[#This Row],[PRIMPOS]]="2B",1,0))</f>
        <v>#REF!</v>
      </c>
      <c r="AF903" s="279" t="e">
        <f>IF(tbl2020POS[[#This Row],[3B]]&gt;=GAMES_TO_QUALIFY,1,IF(tbl2020POS[[#This Row],[PRIMPOS]]="3B",1,0))</f>
        <v>#REF!</v>
      </c>
      <c r="AG903" s="279" t="e">
        <f>IF(tbl2020POS[[#This Row],[SS]]&gt;=GAMES_TO_QUALIFY,1,IF(tbl2020POS[[#This Row],[PRIMPOS]]="SS",1,0))</f>
        <v>#REF!</v>
      </c>
      <c r="AH903" s="279" t="e">
        <f>IF(tbl2020POS[[#This Row],[LF]]&gt;=GAMES_TO_QUALIFY,1,0)</f>
        <v>#REF!</v>
      </c>
      <c r="AI903" s="279" t="e">
        <f>IF(tbl2020POS[[#This Row],[CF]]&gt;=GAMES_TO_QUALIFY,1,0)</f>
        <v>#REF!</v>
      </c>
      <c r="AJ903" s="279" t="e">
        <f>IF(tbl2020POS[[#This Row],[RF]]&gt;=GAMES_TO_QUALIFY,1,0)</f>
        <v>#REF!</v>
      </c>
      <c r="AK903" s="279" t="e">
        <f>IF(tbl2020POS[[#This Row],[OF]]&gt;=GAMES_TO_QUALIFY,1,IF(tbl2020POS[[#This Row],[PRIMPOS]]="OF",1,0))</f>
        <v>#REF!</v>
      </c>
      <c r="AL903" s="279" t="e">
        <f>IF(tbl2020POS[[#This Row],[DH]]&gt;=GAMES_TO_QUALIFY,1,IF(tbl2020POS[[#This Row],[PRIMPOS]]="DH",1,0))</f>
        <v>#REF!</v>
      </c>
      <c r="AM903" s="279" t="e" cm="1">
        <f t="array" aca="1" ref="AM9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3" s="280" t="str">
        <f>IFERROR(LEFT(tbl2020POS[[#This Row],[POSROUGH]],LEN(tbl2020POS[[#This Row],[POSROUGH]])-1),"")</f>
        <v/>
      </c>
      <c r="AP90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4" spans="1:42" x14ac:dyDescent="0.3">
      <c r="A904" s="277">
        <v>901</v>
      </c>
      <c r="B904" t="s">
        <v>21463</v>
      </c>
      <c r="C904" s="277">
        <v>27</v>
      </c>
      <c r="D904" s="278" t="s">
        <v>1470</v>
      </c>
      <c r="E904" s="277">
        <v>4</v>
      </c>
      <c r="F904" s="277">
        <v>1</v>
      </c>
      <c r="G904" s="277">
        <v>1</v>
      </c>
      <c r="H904" s="277">
        <v>0</v>
      </c>
      <c r="I904" s="277">
        <v>1</v>
      </c>
      <c r="J904" s="277">
        <v>1</v>
      </c>
      <c r="K904" s="277">
        <v>0</v>
      </c>
      <c r="L904" s="277">
        <v>0</v>
      </c>
      <c r="M904" s="277">
        <v>0</v>
      </c>
      <c r="N904" s="277">
        <v>0</v>
      </c>
      <c r="O904" s="277">
        <v>0</v>
      </c>
      <c r="P904" s="277">
        <v>0</v>
      </c>
      <c r="Q904" s="277">
        <v>0</v>
      </c>
      <c r="R904" s="277">
        <v>0</v>
      </c>
      <c r="S904" s="277">
        <v>0</v>
      </c>
      <c r="T904" s="277">
        <v>0</v>
      </c>
      <c r="U904" s="277">
        <v>0</v>
      </c>
      <c r="V904" s="277">
        <v>0</v>
      </c>
      <c r="W904" s="279" t="e">
        <f t="shared" si="14"/>
        <v>#REF!</v>
      </c>
      <c r="X904" s="279" t="s">
        <v>13207</v>
      </c>
      <c r="Y9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4" s="279">
        <f>IF(MAX(tbl2020POS[[#This Row],[P]:[PR]])=tbl2020POS[[#This Row],[P]],1,0)</f>
        <v>1</v>
      </c>
      <c r="AA904" s="279">
        <f>IF(tbl2020POS[[#This Row],[QUALP]]=1,IF(tbl2020POS[[#This Row],[GS]]&gt;=GS_TO_QUALIFY,1,0),0)</f>
        <v>0</v>
      </c>
      <c r="AB904" s="279">
        <f>IF(tbl2020POS[[#This Row],[QUALP]]=1,IF(tbl2020POS[[#This Row],[G]]-tbl2020POS[[#This Row],[GS]]&gt;=RP_APP_TO_QUALIFY,1,0),0)</f>
        <v>0</v>
      </c>
      <c r="AC904" s="279" t="e">
        <f>IF(tbl2020POS[[#This Row],[C]]&gt;=GAMES_TO_QUALIFY,1,IF(tbl2020POS[[#This Row],[PRIMPOS]]="C",1,0))</f>
        <v>#REF!</v>
      </c>
      <c r="AD904" s="279" t="e">
        <f>IF(tbl2020POS[[#This Row],[1B]]&gt;=GAMES_TO_QUALIFY,1,IF(tbl2020POS[[#This Row],[PRIMPOS]]="1B",1,0))</f>
        <v>#REF!</v>
      </c>
      <c r="AE904" s="279" t="e">
        <f>IF(tbl2020POS[[#This Row],[2B]]&gt;=GAMES_TO_QUALIFY,1,IF(tbl2020POS[[#This Row],[PRIMPOS]]="2B",1,0))</f>
        <v>#REF!</v>
      </c>
      <c r="AF904" s="279" t="e">
        <f>IF(tbl2020POS[[#This Row],[3B]]&gt;=GAMES_TO_QUALIFY,1,IF(tbl2020POS[[#This Row],[PRIMPOS]]="3B",1,0))</f>
        <v>#REF!</v>
      </c>
      <c r="AG904" s="279" t="e">
        <f>IF(tbl2020POS[[#This Row],[SS]]&gt;=GAMES_TO_QUALIFY,1,IF(tbl2020POS[[#This Row],[PRIMPOS]]="SS",1,0))</f>
        <v>#REF!</v>
      </c>
      <c r="AH904" s="279" t="e">
        <f>IF(tbl2020POS[[#This Row],[LF]]&gt;=GAMES_TO_QUALIFY,1,0)</f>
        <v>#REF!</v>
      </c>
      <c r="AI904" s="279" t="e">
        <f>IF(tbl2020POS[[#This Row],[CF]]&gt;=GAMES_TO_QUALIFY,1,0)</f>
        <v>#REF!</v>
      </c>
      <c r="AJ904" s="279" t="e">
        <f>IF(tbl2020POS[[#This Row],[RF]]&gt;=GAMES_TO_QUALIFY,1,0)</f>
        <v>#REF!</v>
      </c>
      <c r="AK904" s="279" t="e">
        <f>IF(tbl2020POS[[#This Row],[OF]]&gt;=GAMES_TO_QUALIFY,1,IF(tbl2020POS[[#This Row],[PRIMPOS]]="OF",1,0))</f>
        <v>#REF!</v>
      </c>
      <c r="AL904" s="279" t="e">
        <f>IF(tbl2020POS[[#This Row],[DH]]&gt;=GAMES_TO_QUALIFY,1,IF(tbl2020POS[[#This Row],[PRIMPOS]]="DH",1,0))</f>
        <v>#REF!</v>
      </c>
      <c r="AM904" s="279" t="str" cm="1">
        <f t="array" aca="1" ref="AM9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4" s="280" t="str">
        <f>IFERROR(LEFT(tbl2020POS[[#This Row],[POSROUGH]],LEN(tbl2020POS[[#This Row],[POSROUGH]])-1),"")</f>
        <v/>
      </c>
      <c r="AP90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05" spans="1:42" x14ac:dyDescent="0.3">
      <c r="A905" s="277">
        <v>902</v>
      </c>
      <c r="B905" t="s">
        <v>21464</v>
      </c>
      <c r="C905" s="277">
        <v>24</v>
      </c>
      <c r="D905" s="278" t="s">
        <v>1509</v>
      </c>
      <c r="E905" s="277" t="s">
        <v>20557</v>
      </c>
      <c r="F905" s="277">
        <v>10</v>
      </c>
      <c r="G905" s="277">
        <v>9</v>
      </c>
      <c r="H905" s="277">
        <v>0</v>
      </c>
      <c r="I905" s="277">
        <v>10</v>
      </c>
      <c r="J905" s="277">
        <v>10</v>
      </c>
      <c r="K905" s="277">
        <v>0</v>
      </c>
      <c r="L905" s="277">
        <v>0</v>
      </c>
      <c r="M905" s="277">
        <v>0</v>
      </c>
      <c r="N905" s="277">
        <v>0</v>
      </c>
      <c r="O905" s="277">
        <v>0</v>
      </c>
      <c r="P905" s="277">
        <v>0</v>
      </c>
      <c r="Q905" s="277">
        <v>0</v>
      </c>
      <c r="R905" s="277">
        <v>0</v>
      </c>
      <c r="S905" s="277">
        <v>0</v>
      </c>
      <c r="T905" s="277">
        <v>0</v>
      </c>
      <c r="U905" s="277">
        <v>0</v>
      </c>
      <c r="V905" s="277">
        <v>0</v>
      </c>
      <c r="W905" s="279" t="e">
        <f t="shared" si="14"/>
        <v>#REF!</v>
      </c>
      <c r="X905" s="279" t="s">
        <v>16566</v>
      </c>
      <c r="Y9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5" s="279">
        <f>IF(MAX(tbl2020POS[[#This Row],[P]:[PR]])=tbl2020POS[[#This Row],[P]],1,0)</f>
        <v>1</v>
      </c>
      <c r="AA905" s="279">
        <f>IF(tbl2020POS[[#This Row],[QUALP]]=1,IF(tbl2020POS[[#This Row],[GS]]&gt;=GS_TO_QUALIFY,1,0),0)</f>
        <v>0</v>
      </c>
      <c r="AB905" s="279">
        <f>IF(tbl2020POS[[#This Row],[QUALP]]=1,IF(tbl2020POS[[#This Row],[G]]-tbl2020POS[[#This Row],[GS]]&gt;=RP_APP_TO_QUALIFY,1,0),0)</f>
        <v>0</v>
      </c>
      <c r="AC905" s="279" t="e">
        <f>IF(tbl2020POS[[#This Row],[C]]&gt;=GAMES_TO_QUALIFY,1,IF(tbl2020POS[[#This Row],[PRIMPOS]]="C",1,0))</f>
        <v>#REF!</v>
      </c>
      <c r="AD905" s="279" t="e">
        <f>IF(tbl2020POS[[#This Row],[1B]]&gt;=GAMES_TO_QUALIFY,1,IF(tbl2020POS[[#This Row],[PRIMPOS]]="1B",1,0))</f>
        <v>#REF!</v>
      </c>
      <c r="AE905" s="279" t="e">
        <f>IF(tbl2020POS[[#This Row],[2B]]&gt;=GAMES_TO_QUALIFY,1,IF(tbl2020POS[[#This Row],[PRIMPOS]]="2B",1,0))</f>
        <v>#REF!</v>
      </c>
      <c r="AF905" s="279" t="e">
        <f>IF(tbl2020POS[[#This Row],[3B]]&gt;=GAMES_TO_QUALIFY,1,IF(tbl2020POS[[#This Row],[PRIMPOS]]="3B",1,0))</f>
        <v>#REF!</v>
      </c>
      <c r="AG905" s="279" t="e">
        <f>IF(tbl2020POS[[#This Row],[SS]]&gt;=GAMES_TO_QUALIFY,1,IF(tbl2020POS[[#This Row],[PRIMPOS]]="SS",1,0))</f>
        <v>#REF!</v>
      </c>
      <c r="AH905" s="279" t="e">
        <f>IF(tbl2020POS[[#This Row],[LF]]&gt;=GAMES_TO_QUALIFY,1,0)</f>
        <v>#REF!</v>
      </c>
      <c r="AI905" s="279" t="e">
        <f>IF(tbl2020POS[[#This Row],[CF]]&gt;=GAMES_TO_QUALIFY,1,0)</f>
        <v>#REF!</v>
      </c>
      <c r="AJ905" s="279" t="e">
        <f>IF(tbl2020POS[[#This Row],[RF]]&gt;=GAMES_TO_QUALIFY,1,0)</f>
        <v>#REF!</v>
      </c>
      <c r="AK905" s="279" t="e">
        <f>IF(tbl2020POS[[#This Row],[OF]]&gt;=GAMES_TO_QUALIFY,1,IF(tbl2020POS[[#This Row],[PRIMPOS]]="OF",1,0))</f>
        <v>#REF!</v>
      </c>
      <c r="AL905" s="279" t="e">
        <f>IF(tbl2020POS[[#This Row],[DH]]&gt;=GAMES_TO_QUALIFY,1,IF(tbl2020POS[[#This Row],[PRIMPOS]]="DH",1,0))</f>
        <v>#REF!</v>
      </c>
      <c r="AM905" s="279" t="str" cm="1">
        <f t="array" aca="1" ref="AM9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5" s="280" t="str">
        <f>IFERROR(LEFT(tbl2020POS[[#This Row],[POSROUGH]],LEN(tbl2020POS[[#This Row],[POSROUGH]])-1),"")</f>
        <v/>
      </c>
      <c r="AP90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06" spans="1:42" x14ac:dyDescent="0.3">
      <c r="A906" s="277">
        <v>903</v>
      </c>
      <c r="B906" t="s">
        <v>21465</v>
      </c>
      <c r="C906" s="277">
        <v>30</v>
      </c>
      <c r="D906" s="278" t="s">
        <v>1437</v>
      </c>
      <c r="E906" s="277">
        <v>7</v>
      </c>
      <c r="F906" s="277">
        <v>26</v>
      </c>
      <c r="G906" s="277">
        <v>15</v>
      </c>
      <c r="H906" s="277">
        <v>26</v>
      </c>
      <c r="I906" s="277">
        <v>24</v>
      </c>
      <c r="J906" s="277">
        <v>0</v>
      </c>
      <c r="K906" s="277">
        <v>0</v>
      </c>
      <c r="L906" s="277">
        <v>4</v>
      </c>
      <c r="M906" s="277">
        <v>3</v>
      </c>
      <c r="N906" s="277">
        <v>4</v>
      </c>
      <c r="O906" s="277">
        <v>0</v>
      </c>
      <c r="P906" s="277">
        <v>4</v>
      </c>
      <c r="Q906" s="277">
        <v>0</v>
      </c>
      <c r="R906" s="277">
        <v>13</v>
      </c>
      <c r="S906" s="277">
        <v>17</v>
      </c>
      <c r="T906" s="277">
        <v>0</v>
      </c>
      <c r="U906" s="277">
        <v>3</v>
      </c>
      <c r="V906" s="277">
        <v>3</v>
      </c>
      <c r="W906" s="279" t="e">
        <f t="shared" si="14"/>
        <v>#REF!</v>
      </c>
      <c r="X906" s="279" t="s">
        <v>8208</v>
      </c>
      <c r="Y9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06" s="279">
        <f>IF(MAX(tbl2020POS[[#This Row],[P]:[PR]])=tbl2020POS[[#This Row],[P]],1,0)</f>
        <v>0</v>
      </c>
      <c r="AA906" s="279">
        <f>IF(tbl2020POS[[#This Row],[QUALP]]=1,IF(tbl2020POS[[#This Row],[GS]]&gt;=GS_TO_QUALIFY,1,0),0)</f>
        <v>0</v>
      </c>
      <c r="AB906" s="279">
        <f>IF(tbl2020POS[[#This Row],[QUALP]]=1,IF(tbl2020POS[[#This Row],[G]]-tbl2020POS[[#This Row],[GS]]&gt;=RP_APP_TO_QUALIFY,1,0),0)</f>
        <v>0</v>
      </c>
      <c r="AC906" s="279" t="e">
        <f>IF(tbl2020POS[[#This Row],[C]]&gt;=GAMES_TO_QUALIFY,1,IF(tbl2020POS[[#This Row],[PRIMPOS]]="C",1,0))</f>
        <v>#REF!</v>
      </c>
      <c r="AD906" s="279" t="e">
        <f>IF(tbl2020POS[[#This Row],[1B]]&gt;=GAMES_TO_QUALIFY,1,IF(tbl2020POS[[#This Row],[PRIMPOS]]="1B",1,0))</f>
        <v>#REF!</v>
      </c>
      <c r="AE906" s="279" t="e">
        <f>IF(tbl2020POS[[#This Row],[2B]]&gt;=GAMES_TO_QUALIFY,1,IF(tbl2020POS[[#This Row],[PRIMPOS]]="2B",1,0))</f>
        <v>#REF!</v>
      </c>
      <c r="AF906" s="279" t="e">
        <f>IF(tbl2020POS[[#This Row],[3B]]&gt;=GAMES_TO_QUALIFY,1,IF(tbl2020POS[[#This Row],[PRIMPOS]]="3B",1,0))</f>
        <v>#REF!</v>
      </c>
      <c r="AG906" s="279" t="e">
        <f>IF(tbl2020POS[[#This Row],[SS]]&gt;=GAMES_TO_QUALIFY,1,IF(tbl2020POS[[#This Row],[PRIMPOS]]="SS",1,0))</f>
        <v>#REF!</v>
      </c>
      <c r="AH906" s="279" t="e">
        <f>IF(tbl2020POS[[#This Row],[LF]]&gt;=GAMES_TO_QUALIFY,1,0)</f>
        <v>#REF!</v>
      </c>
      <c r="AI906" s="279" t="e">
        <f>IF(tbl2020POS[[#This Row],[CF]]&gt;=GAMES_TO_QUALIFY,1,0)</f>
        <v>#REF!</v>
      </c>
      <c r="AJ906" s="279" t="e">
        <f>IF(tbl2020POS[[#This Row],[RF]]&gt;=GAMES_TO_QUALIFY,1,0)</f>
        <v>#REF!</v>
      </c>
      <c r="AK906" s="279" t="e">
        <f>IF(tbl2020POS[[#This Row],[OF]]&gt;=GAMES_TO_QUALIFY,1,IF(tbl2020POS[[#This Row],[PRIMPOS]]="OF",1,0))</f>
        <v>#REF!</v>
      </c>
      <c r="AL906" s="279" t="e">
        <f>IF(tbl2020POS[[#This Row],[DH]]&gt;=GAMES_TO_QUALIFY,1,IF(tbl2020POS[[#This Row],[PRIMPOS]]="DH",1,0))</f>
        <v>#REF!</v>
      </c>
      <c r="AM906" s="279" t="e" cm="1">
        <f t="array" aca="1" ref="AM9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6" s="280" t="str">
        <f>IFERROR(LEFT(tbl2020POS[[#This Row],[POSROUGH]],LEN(tbl2020POS[[#This Row],[POSROUGH]])-1),"")</f>
        <v/>
      </c>
      <c r="AP90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7" spans="1:42" x14ac:dyDescent="0.3">
      <c r="A907" s="277">
        <v>904</v>
      </c>
      <c r="B907" t="s">
        <v>21466</v>
      </c>
      <c r="C907" s="277">
        <v>35</v>
      </c>
      <c r="D907" s="278" t="s">
        <v>1386</v>
      </c>
      <c r="E907" s="277">
        <v>13</v>
      </c>
      <c r="F907" s="277">
        <v>26</v>
      </c>
      <c r="G907" s="277">
        <v>0</v>
      </c>
      <c r="H907" s="277">
        <v>0</v>
      </c>
      <c r="I907" s="277">
        <v>26</v>
      </c>
      <c r="J907" s="277">
        <v>26</v>
      </c>
      <c r="K907" s="277">
        <v>0</v>
      </c>
      <c r="L907" s="277">
        <v>0</v>
      </c>
      <c r="M907" s="277">
        <v>0</v>
      </c>
      <c r="N907" s="277">
        <v>0</v>
      </c>
      <c r="O907" s="277">
        <v>0</v>
      </c>
      <c r="P907" s="277">
        <v>0</v>
      </c>
      <c r="Q907" s="277">
        <v>0</v>
      </c>
      <c r="R907" s="277">
        <v>0</v>
      </c>
      <c r="S907" s="277">
        <v>0</v>
      </c>
      <c r="T907" s="277">
        <v>0</v>
      </c>
      <c r="U907" s="277">
        <v>0</v>
      </c>
      <c r="V907" s="277">
        <v>0</v>
      </c>
      <c r="W907" s="279" t="e">
        <f t="shared" si="14"/>
        <v>#REF!</v>
      </c>
      <c r="X907" s="279" t="s">
        <v>4620</v>
      </c>
      <c r="Y9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7" s="279">
        <f>IF(MAX(tbl2020POS[[#This Row],[P]:[PR]])=tbl2020POS[[#This Row],[P]],1,0)</f>
        <v>1</v>
      </c>
      <c r="AA907" s="279">
        <f>IF(tbl2020POS[[#This Row],[QUALP]]=1,IF(tbl2020POS[[#This Row],[GS]]&gt;=GS_TO_QUALIFY,1,0),0)</f>
        <v>0</v>
      </c>
      <c r="AB907" s="279">
        <f>IF(tbl2020POS[[#This Row],[QUALP]]=1,IF(tbl2020POS[[#This Row],[G]]-tbl2020POS[[#This Row],[GS]]&gt;=RP_APP_TO_QUALIFY,1,0),0)</f>
        <v>1</v>
      </c>
      <c r="AC907" s="279" t="e">
        <f>IF(tbl2020POS[[#This Row],[C]]&gt;=GAMES_TO_QUALIFY,1,IF(tbl2020POS[[#This Row],[PRIMPOS]]="C",1,0))</f>
        <v>#REF!</v>
      </c>
      <c r="AD907" s="279" t="e">
        <f>IF(tbl2020POS[[#This Row],[1B]]&gt;=GAMES_TO_QUALIFY,1,IF(tbl2020POS[[#This Row],[PRIMPOS]]="1B",1,0))</f>
        <v>#REF!</v>
      </c>
      <c r="AE907" s="279" t="e">
        <f>IF(tbl2020POS[[#This Row],[2B]]&gt;=GAMES_TO_QUALIFY,1,IF(tbl2020POS[[#This Row],[PRIMPOS]]="2B",1,0))</f>
        <v>#REF!</v>
      </c>
      <c r="AF907" s="279" t="e">
        <f>IF(tbl2020POS[[#This Row],[3B]]&gt;=GAMES_TO_QUALIFY,1,IF(tbl2020POS[[#This Row],[PRIMPOS]]="3B",1,0))</f>
        <v>#REF!</v>
      </c>
      <c r="AG907" s="279" t="e">
        <f>IF(tbl2020POS[[#This Row],[SS]]&gt;=GAMES_TO_QUALIFY,1,IF(tbl2020POS[[#This Row],[PRIMPOS]]="SS",1,0))</f>
        <v>#REF!</v>
      </c>
      <c r="AH907" s="279" t="e">
        <f>IF(tbl2020POS[[#This Row],[LF]]&gt;=GAMES_TO_QUALIFY,1,0)</f>
        <v>#REF!</v>
      </c>
      <c r="AI907" s="279" t="e">
        <f>IF(tbl2020POS[[#This Row],[CF]]&gt;=GAMES_TO_QUALIFY,1,0)</f>
        <v>#REF!</v>
      </c>
      <c r="AJ907" s="279" t="e">
        <f>IF(tbl2020POS[[#This Row],[RF]]&gt;=GAMES_TO_QUALIFY,1,0)</f>
        <v>#REF!</v>
      </c>
      <c r="AK907" s="279" t="e">
        <f>IF(tbl2020POS[[#This Row],[OF]]&gt;=GAMES_TO_QUALIFY,1,IF(tbl2020POS[[#This Row],[PRIMPOS]]="OF",1,0))</f>
        <v>#REF!</v>
      </c>
      <c r="AL907" s="279" t="e">
        <f>IF(tbl2020POS[[#This Row],[DH]]&gt;=GAMES_TO_QUALIFY,1,IF(tbl2020POS[[#This Row],[PRIMPOS]]="DH",1,0))</f>
        <v>#REF!</v>
      </c>
      <c r="AM907" s="279" t="str" cm="1">
        <f t="array" aca="1" ref="AM9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7" s="280" t="str">
        <f>IFERROR(LEFT(tbl2020POS[[#This Row],[POSROUGH]],LEN(tbl2020POS[[#This Row],[POSROUGH]])-1),"")</f>
        <v/>
      </c>
      <c r="AP90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08" spans="1:42" x14ac:dyDescent="0.3">
      <c r="A908" s="277">
        <v>905</v>
      </c>
      <c r="B908" t="s">
        <v>21467</v>
      </c>
      <c r="C908" s="277">
        <v>32</v>
      </c>
      <c r="D908" s="278" t="s">
        <v>20565</v>
      </c>
      <c r="E908" s="277">
        <v>7</v>
      </c>
      <c r="F908" s="277">
        <v>31</v>
      </c>
      <c r="G908" s="277">
        <v>31</v>
      </c>
      <c r="H908" s="277">
        <v>31</v>
      </c>
      <c r="I908" s="277">
        <v>18</v>
      </c>
      <c r="J908" s="277">
        <v>0</v>
      </c>
      <c r="K908" s="277">
        <v>0</v>
      </c>
      <c r="L908" s="277">
        <v>0</v>
      </c>
      <c r="M908" s="277">
        <v>0</v>
      </c>
      <c r="N908" s="277">
        <v>0</v>
      </c>
      <c r="O908" s="277">
        <v>0</v>
      </c>
      <c r="P908" s="277">
        <v>18</v>
      </c>
      <c r="Q908" s="277">
        <v>0</v>
      </c>
      <c r="R908" s="277">
        <v>0</v>
      </c>
      <c r="S908" s="277">
        <v>18</v>
      </c>
      <c r="T908" s="277">
        <v>13</v>
      </c>
      <c r="U908" s="277">
        <v>0</v>
      </c>
      <c r="V908" s="277">
        <v>0</v>
      </c>
      <c r="W908" s="279" t="e">
        <f t="shared" si="14"/>
        <v>#REF!</v>
      </c>
      <c r="X908" s="279" t="s">
        <v>14633</v>
      </c>
      <c r="Y9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08" s="279">
        <f>IF(MAX(tbl2020POS[[#This Row],[P]:[PR]])=tbl2020POS[[#This Row],[P]],1,0)</f>
        <v>0</v>
      </c>
      <c r="AA908" s="279">
        <f>IF(tbl2020POS[[#This Row],[QUALP]]=1,IF(tbl2020POS[[#This Row],[GS]]&gt;=GS_TO_QUALIFY,1,0),0)</f>
        <v>0</v>
      </c>
      <c r="AB908" s="279">
        <f>IF(tbl2020POS[[#This Row],[QUALP]]=1,IF(tbl2020POS[[#This Row],[G]]-tbl2020POS[[#This Row],[GS]]&gt;=RP_APP_TO_QUALIFY,1,0),0)</f>
        <v>0</v>
      </c>
      <c r="AC908" s="279" t="e">
        <f>IF(tbl2020POS[[#This Row],[C]]&gt;=GAMES_TO_QUALIFY,1,IF(tbl2020POS[[#This Row],[PRIMPOS]]="C",1,0))</f>
        <v>#REF!</v>
      </c>
      <c r="AD908" s="279" t="e">
        <f>IF(tbl2020POS[[#This Row],[1B]]&gt;=GAMES_TO_QUALIFY,1,IF(tbl2020POS[[#This Row],[PRIMPOS]]="1B",1,0))</f>
        <v>#REF!</v>
      </c>
      <c r="AE908" s="279" t="e">
        <f>IF(tbl2020POS[[#This Row],[2B]]&gt;=GAMES_TO_QUALIFY,1,IF(tbl2020POS[[#This Row],[PRIMPOS]]="2B",1,0))</f>
        <v>#REF!</v>
      </c>
      <c r="AF908" s="279" t="e">
        <f>IF(tbl2020POS[[#This Row],[3B]]&gt;=GAMES_TO_QUALIFY,1,IF(tbl2020POS[[#This Row],[PRIMPOS]]="3B",1,0))</f>
        <v>#REF!</v>
      </c>
      <c r="AG908" s="279" t="e">
        <f>IF(tbl2020POS[[#This Row],[SS]]&gt;=GAMES_TO_QUALIFY,1,IF(tbl2020POS[[#This Row],[PRIMPOS]]="SS",1,0))</f>
        <v>#REF!</v>
      </c>
      <c r="AH908" s="279" t="e">
        <f>IF(tbl2020POS[[#This Row],[LF]]&gt;=GAMES_TO_QUALIFY,1,0)</f>
        <v>#REF!</v>
      </c>
      <c r="AI908" s="279" t="e">
        <f>IF(tbl2020POS[[#This Row],[CF]]&gt;=GAMES_TO_QUALIFY,1,0)</f>
        <v>#REF!</v>
      </c>
      <c r="AJ908" s="279" t="e">
        <f>IF(tbl2020POS[[#This Row],[RF]]&gt;=GAMES_TO_QUALIFY,1,0)</f>
        <v>#REF!</v>
      </c>
      <c r="AK908" s="279" t="e">
        <f>IF(tbl2020POS[[#This Row],[OF]]&gt;=GAMES_TO_QUALIFY,1,IF(tbl2020POS[[#This Row],[PRIMPOS]]="OF",1,0))</f>
        <v>#REF!</v>
      </c>
      <c r="AL908" s="279" t="e">
        <f>IF(tbl2020POS[[#This Row],[DH]]&gt;=GAMES_TO_QUALIFY,1,IF(tbl2020POS[[#This Row],[PRIMPOS]]="DH",1,0))</f>
        <v>#REF!</v>
      </c>
      <c r="AM908" s="279" t="e" cm="1">
        <f t="array" aca="1" ref="AM9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8" s="280" t="str">
        <f>IFERROR(LEFT(tbl2020POS[[#This Row],[POSROUGH]],LEN(tbl2020POS[[#This Row],[POSROUGH]])-1),"")</f>
        <v/>
      </c>
      <c r="AP90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9" spans="1:42" x14ac:dyDescent="0.3">
      <c r="A909" s="277">
        <v>906</v>
      </c>
      <c r="B909" t="s">
        <v>21468</v>
      </c>
      <c r="C909" s="277">
        <v>32</v>
      </c>
      <c r="D909" s="278" t="s">
        <v>1481</v>
      </c>
      <c r="E909" s="277">
        <v>8</v>
      </c>
      <c r="F909" s="277">
        <v>11</v>
      </c>
      <c r="G909" s="277">
        <v>2</v>
      </c>
      <c r="H909" s="277">
        <v>11</v>
      </c>
      <c r="I909" s="277">
        <v>4</v>
      </c>
      <c r="J909" s="277">
        <v>0</v>
      </c>
      <c r="K909" s="277">
        <v>4</v>
      </c>
      <c r="L909" s="277">
        <v>0</v>
      </c>
      <c r="M909" s="277">
        <v>0</v>
      </c>
      <c r="N909" s="277">
        <v>0</v>
      </c>
      <c r="O909" s="277">
        <v>0</v>
      </c>
      <c r="P909" s="277">
        <v>0</v>
      </c>
      <c r="Q909" s="277">
        <v>0</v>
      </c>
      <c r="R909" s="277">
        <v>0</v>
      </c>
      <c r="S909" s="277">
        <v>0</v>
      </c>
      <c r="T909" s="277">
        <v>7</v>
      </c>
      <c r="U909" s="277">
        <v>6</v>
      </c>
      <c r="V909" s="277">
        <v>0</v>
      </c>
      <c r="W909" s="279" t="e">
        <f t="shared" si="14"/>
        <v>#REF!</v>
      </c>
      <c r="X909" s="279" t="s">
        <v>3507</v>
      </c>
      <c r="Y9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09" s="279">
        <f>IF(MAX(tbl2020POS[[#This Row],[P]:[PR]])=tbl2020POS[[#This Row],[P]],1,0)</f>
        <v>0</v>
      </c>
      <c r="AA909" s="279">
        <f>IF(tbl2020POS[[#This Row],[QUALP]]=1,IF(tbl2020POS[[#This Row],[GS]]&gt;=GS_TO_QUALIFY,1,0),0)</f>
        <v>0</v>
      </c>
      <c r="AB909" s="279">
        <f>IF(tbl2020POS[[#This Row],[QUALP]]=1,IF(tbl2020POS[[#This Row],[G]]-tbl2020POS[[#This Row],[GS]]&gt;=RP_APP_TO_QUALIFY,1,0),0)</f>
        <v>0</v>
      </c>
      <c r="AC909" s="279" t="e">
        <f>IF(tbl2020POS[[#This Row],[C]]&gt;=GAMES_TO_QUALIFY,1,IF(tbl2020POS[[#This Row],[PRIMPOS]]="C",1,0))</f>
        <v>#REF!</v>
      </c>
      <c r="AD909" s="279" t="e">
        <f>IF(tbl2020POS[[#This Row],[1B]]&gt;=GAMES_TO_QUALIFY,1,IF(tbl2020POS[[#This Row],[PRIMPOS]]="1B",1,0))</f>
        <v>#REF!</v>
      </c>
      <c r="AE909" s="279" t="e">
        <f>IF(tbl2020POS[[#This Row],[2B]]&gt;=GAMES_TO_QUALIFY,1,IF(tbl2020POS[[#This Row],[PRIMPOS]]="2B",1,0))</f>
        <v>#REF!</v>
      </c>
      <c r="AF909" s="279" t="e">
        <f>IF(tbl2020POS[[#This Row],[3B]]&gt;=GAMES_TO_QUALIFY,1,IF(tbl2020POS[[#This Row],[PRIMPOS]]="3B",1,0))</f>
        <v>#REF!</v>
      </c>
      <c r="AG909" s="279" t="e">
        <f>IF(tbl2020POS[[#This Row],[SS]]&gt;=GAMES_TO_QUALIFY,1,IF(tbl2020POS[[#This Row],[PRIMPOS]]="SS",1,0))</f>
        <v>#REF!</v>
      </c>
      <c r="AH909" s="279" t="e">
        <f>IF(tbl2020POS[[#This Row],[LF]]&gt;=GAMES_TO_QUALIFY,1,0)</f>
        <v>#REF!</v>
      </c>
      <c r="AI909" s="279" t="e">
        <f>IF(tbl2020POS[[#This Row],[CF]]&gt;=GAMES_TO_QUALIFY,1,0)</f>
        <v>#REF!</v>
      </c>
      <c r="AJ909" s="279" t="e">
        <f>IF(tbl2020POS[[#This Row],[RF]]&gt;=GAMES_TO_QUALIFY,1,0)</f>
        <v>#REF!</v>
      </c>
      <c r="AK909" s="279" t="e">
        <f>IF(tbl2020POS[[#This Row],[OF]]&gt;=GAMES_TO_QUALIFY,1,IF(tbl2020POS[[#This Row],[PRIMPOS]]="OF",1,0))</f>
        <v>#REF!</v>
      </c>
      <c r="AL909" s="279" t="e">
        <f>IF(tbl2020POS[[#This Row],[DH]]&gt;=GAMES_TO_QUALIFY,1,IF(tbl2020POS[[#This Row],[PRIMPOS]]="DH",1,0))</f>
        <v>#REF!</v>
      </c>
      <c r="AM909" s="279" t="e" cm="1">
        <f t="array" aca="1" ref="AM9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9" s="280" t="str">
        <f>IFERROR(LEFT(tbl2020POS[[#This Row],[POSROUGH]],LEN(tbl2020POS[[#This Row],[POSROUGH]])-1),"")</f>
        <v/>
      </c>
      <c r="AP90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0" spans="1:42" x14ac:dyDescent="0.3">
      <c r="A910" s="277">
        <v>907</v>
      </c>
      <c r="B910" t="s">
        <v>21469</v>
      </c>
      <c r="C910" s="277">
        <v>33</v>
      </c>
      <c r="D910" s="278" t="s">
        <v>20584</v>
      </c>
      <c r="E910" s="277">
        <v>8</v>
      </c>
      <c r="F910" s="277">
        <v>22</v>
      </c>
      <c r="G910" s="277">
        <v>0</v>
      </c>
      <c r="H910" s="277">
        <v>1</v>
      </c>
      <c r="I910" s="277">
        <v>22</v>
      </c>
      <c r="J910" s="277">
        <v>22</v>
      </c>
      <c r="K910" s="277">
        <v>0</v>
      </c>
      <c r="L910" s="277">
        <v>0</v>
      </c>
      <c r="M910" s="277">
        <v>0</v>
      </c>
      <c r="N910" s="277">
        <v>0</v>
      </c>
      <c r="O910" s="277">
        <v>0</v>
      </c>
      <c r="P910" s="277">
        <v>0</v>
      </c>
      <c r="Q910" s="277">
        <v>0</v>
      </c>
      <c r="R910" s="277">
        <v>0</v>
      </c>
      <c r="S910" s="277">
        <v>0</v>
      </c>
      <c r="T910" s="277">
        <v>0</v>
      </c>
      <c r="U910" s="277">
        <v>0</v>
      </c>
      <c r="V910" s="277">
        <v>0</v>
      </c>
      <c r="W910" s="279" t="e">
        <f t="shared" si="14"/>
        <v>#REF!</v>
      </c>
      <c r="X910" s="279" t="s">
        <v>2862</v>
      </c>
      <c r="Y9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0" s="279">
        <f>IF(MAX(tbl2020POS[[#This Row],[P]:[PR]])=tbl2020POS[[#This Row],[P]],1,0)</f>
        <v>1</v>
      </c>
      <c r="AA910" s="279">
        <f>IF(tbl2020POS[[#This Row],[QUALP]]=1,IF(tbl2020POS[[#This Row],[GS]]&gt;=GS_TO_QUALIFY,1,0),0)</f>
        <v>0</v>
      </c>
      <c r="AB910" s="279">
        <f>IF(tbl2020POS[[#This Row],[QUALP]]=1,IF(tbl2020POS[[#This Row],[G]]-tbl2020POS[[#This Row],[GS]]&gt;=RP_APP_TO_QUALIFY,1,0),0)</f>
        <v>1</v>
      </c>
      <c r="AC910" s="279" t="e">
        <f>IF(tbl2020POS[[#This Row],[C]]&gt;=GAMES_TO_QUALIFY,1,IF(tbl2020POS[[#This Row],[PRIMPOS]]="C",1,0))</f>
        <v>#REF!</v>
      </c>
      <c r="AD910" s="279" t="e">
        <f>IF(tbl2020POS[[#This Row],[1B]]&gt;=GAMES_TO_QUALIFY,1,IF(tbl2020POS[[#This Row],[PRIMPOS]]="1B",1,0))</f>
        <v>#REF!</v>
      </c>
      <c r="AE910" s="279" t="e">
        <f>IF(tbl2020POS[[#This Row],[2B]]&gt;=GAMES_TO_QUALIFY,1,IF(tbl2020POS[[#This Row],[PRIMPOS]]="2B",1,0))</f>
        <v>#REF!</v>
      </c>
      <c r="AF910" s="279" t="e">
        <f>IF(tbl2020POS[[#This Row],[3B]]&gt;=GAMES_TO_QUALIFY,1,IF(tbl2020POS[[#This Row],[PRIMPOS]]="3B",1,0))</f>
        <v>#REF!</v>
      </c>
      <c r="AG910" s="279" t="e">
        <f>IF(tbl2020POS[[#This Row],[SS]]&gt;=GAMES_TO_QUALIFY,1,IF(tbl2020POS[[#This Row],[PRIMPOS]]="SS",1,0))</f>
        <v>#REF!</v>
      </c>
      <c r="AH910" s="279" t="e">
        <f>IF(tbl2020POS[[#This Row],[LF]]&gt;=GAMES_TO_QUALIFY,1,0)</f>
        <v>#REF!</v>
      </c>
      <c r="AI910" s="279" t="e">
        <f>IF(tbl2020POS[[#This Row],[CF]]&gt;=GAMES_TO_QUALIFY,1,0)</f>
        <v>#REF!</v>
      </c>
      <c r="AJ910" s="279" t="e">
        <f>IF(tbl2020POS[[#This Row],[RF]]&gt;=GAMES_TO_QUALIFY,1,0)</f>
        <v>#REF!</v>
      </c>
      <c r="AK910" s="279" t="e">
        <f>IF(tbl2020POS[[#This Row],[OF]]&gt;=GAMES_TO_QUALIFY,1,IF(tbl2020POS[[#This Row],[PRIMPOS]]="OF",1,0))</f>
        <v>#REF!</v>
      </c>
      <c r="AL910" s="279" t="e">
        <f>IF(tbl2020POS[[#This Row],[DH]]&gt;=GAMES_TO_QUALIFY,1,IF(tbl2020POS[[#This Row],[PRIMPOS]]="DH",1,0))</f>
        <v>#REF!</v>
      </c>
      <c r="AM910" s="279" t="str" cm="1">
        <f t="array" aca="1" ref="AM9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0" s="280" t="str">
        <f>IFERROR(LEFT(tbl2020POS[[#This Row],[POSROUGH]],LEN(tbl2020POS[[#This Row],[POSROUGH]])-1),"")</f>
        <v/>
      </c>
      <c r="AP91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11" spans="1:42" x14ac:dyDescent="0.3">
      <c r="A911" s="277">
        <v>908</v>
      </c>
      <c r="B911" t="s">
        <v>21470</v>
      </c>
      <c r="C911" s="277">
        <v>26</v>
      </c>
      <c r="D911" s="278" t="s">
        <v>20584</v>
      </c>
      <c r="E911" s="277">
        <v>4</v>
      </c>
      <c r="F911" s="277">
        <v>35</v>
      </c>
      <c r="G911" s="277">
        <v>16</v>
      </c>
      <c r="H911" s="277">
        <v>35</v>
      </c>
      <c r="I911" s="277">
        <v>31</v>
      </c>
      <c r="J911" s="277">
        <v>0</v>
      </c>
      <c r="K911" s="277">
        <v>0</v>
      </c>
      <c r="L911" s="277">
        <v>0</v>
      </c>
      <c r="M911" s="277">
        <v>0</v>
      </c>
      <c r="N911" s="277">
        <v>0</v>
      </c>
      <c r="O911" s="277">
        <v>0</v>
      </c>
      <c r="P911" s="277">
        <v>7</v>
      </c>
      <c r="Q911" s="277">
        <v>15</v>
      </c>
      <c r="R911" s="277">
        <v>13</v>
      </c>
      <c r="S911" s="277">
        <v>31</v>
      </c>
      <c r="T911" s="277">
        <v>2</v>
      </c>
      <c r="U911" s="277">
        <v>3</v>
      </c>
      <c r="V911" s="277">
        <v>4</v>
      </c>
      <c r="W911" s="279" t="e">
        <f t="shared" si="14"/>
        <v>#REF!</v>
      </c>
      <c r="X911" s="279" t="s">
        <v>11459</v>
      </c>
      <c r="Y9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11" s="279">
        <f>IF(MAX(tbl2020POS[[#This Row],[P]:[PR]])=tbl2020POS[[#This Row],[P]],1,0)</f>
        <v>0</v>
      </c>
      <c r="AA911" s="279">
        <f>IF(tbl2020POS[[#This Row],[QUALP]]=1,IF(tbl2020POS[[#This Row],[GS]]&gt;=GS_TO_QUALIFY,1,0),0)</f>
        <v>0</v>
      </c>
      <c r="AB911" s="279">
        <f>IF(tbl2020POS[[#This Row],[QUALP]]=1,IF(tbl2020POS[[#This Row],[G]]-tbl2020POS[[#This Row],[GS]]&gt;=RP_APP_TO_QUALIFY,1,0),0)</f>
        <v>0</v>
      </c>
      <c r="AC911" s="279" t="e">
        <f>IF(tbl2020POS[[#This Row],[C]]&gt;=GAMES_TO_QUALIFY,1,IF(tbl2020POS[[#This Row],[PRIMPOS]]="C",1,0))</f>
        <v>#REF!</v>
      </c>
      <c r="AD911" s="279" t="e">
        <f>IF(tbl2020POS[[#This Row],[1B]]&gt;=GAMES_TO_QUALIFY,1,IF(tbl2020POS[[#This Row],[PRIMPOS]]="1B",1,0))</f>
        <v>#REF!</v>
      </c>
      <c r="AE911" s="279" t="e">
        <f>IF(tbl2020POS[[#This Row],[2B]]&gt;=GAMES_TO_QUALIFY,1,IF(tbl2020POS[[#This Row],[PRIMPOS]]="2B",1,0))</f>
        <v>#REF!</v>
      </c>
      <c r="AF911" s="279" t="e">
        <f>IF(tbl2020POS[[#This Row],[3B]]&gt;=GAMES_TO_QUALIFY,1,IF(tbl2020POS[[#This Row],[PRIMPOS]]="3B",1,0))</f>
        <v>#REF!</v>
      </c>
      <c r="AG911" s="279" t="e">
        <f>IF(tbl2020POS[[#This Row],[SS]]&gt;=GAMES_TO_QUALIFY,1,IF(tbl2020POS[[#This Row],[PRIMPOS]]="SS",1,0))</f>
        <v>#REF!</v>
      </c>
      <c r="AH911" s="279" t="e">
        <f>IF(tbl2020POS[[#This Row],[LF]]&gt;=GAMES_TO_QUALIFY,1,0)</f>
        <v>#REF!</v>
      </c>
      <c r="AI911" s="279" t="e">
        <f>IF(tbl2020POS[[#This Row],[CF]]&gt;=GAMES_TO_QUALIFY,1,0)</f>
        <v>#REF!</v>
      </c>
      <c r="AJ911" s="279" t="e">
        <f>IF(tbl2020POS[[#This Row],[RF]]&gt;=GAMES_TO_QUALIFY,1,0)</f>
        <v>#REF!</v>
      </c>
      <c r="AK911" s="279" t="e">
        <f>IF(tbl2020POS[[#This Row],[OF]]&gt;=GAMES_TO_QUALIFY,1,IF(tbl2020POS[[#This Row],[PRIMPOS]]="OF",1,0))</f>
        <v>#REF!</v>
      </c>
      <c r="AL911" s="279" t="e">
        <f>IF(tbl2020POS[[#This Row],[DH]]&gt;=GAMES_TO_QUALIFY,1,IF(tbl2020POS[[#This Row],[PRIMPOS]]="DH",1,0))</f>
        <v>#REF!</v>
      </c>
      <c r="AM911" s="279" t="e" cm="1">
        <f t="array" aca="1" ref="AM9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1" s="280" t="str">
        <f>IFERROR(LEFT(tbl2020POS[[#This Row],[POSROUGH]],LEN(tbl2020POS[[#This Row],[POSROUGH]])-1),"")</f>
        <v/>
      </c>
      <c r="AP91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2" spans="1:42" x14ac:dyDescent="0.3">
      <c r="A912" s="277">
        <v>909</v>
      </c>
      <c r="B912" t="s">
        <v>21471</v>
      </c>
      <c r="C912" s="277">
        <v>25</v>
      </c>
      <c r="D912" s="278" t="s">
        <v>1449</v>
      </c>
      <c r="E912" s="277">
        <v>3</v>
      </c>
      <c r="F912" s="277">
        <v>14</v>
      </c>
      <c r="G912" s="277">
        <v>0</v>
      </c>
      <c r="H912" s="277">
        <v>0</v>
      </c>
      <c r="I912" s="277">
        <v>14</v>
      </c>
      <c r="J912" s="277">
        <v>14</v>
      </c>
      <c r="K912" s="277">
        <v>0</v>
      </c>
      <c r="L912" s="277">
        <v>0</v>
      </c>
      <c r="M912" s="277">
        <v>0</v>
      </c>
      <c r="N912" s="277">
        <v>0</v>
      </c>
      <c r="O912" s="277">
        <v>0</v>
      </c>
      <c r="P912" s="277">
        <v>0</v>
      </c>
      <c r="Q912" s="277">
        <v>0</v>
      </c>
      <c r="R912" s="277">
        <v>0</v>
      </c>
      <c r="S912" s="277">
        <v>0</v>
      </c>
      <c r="T912" s="277">
        <v>0</v>
      </c>
      <c r="U912" s="277">
        <v>0</v>
      </c>
      <c r="V912" s="277">
        <v>0</v>
      </c>
      <c r="W912" s="279" t="e">
        <f t="shared" si="14"/>
        <v>#REF!</v>
      </c>
      <c r="X912" s="279" t="s">
        <v>22002</v>
      </c>
      <c r="Y9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2" s="279">
        <f>IF(MAX(tbl2020POS[[#This Row],[P]:[PR]])=tbl2020POS[[#This Row],[P]],1,0)</f>
        <v>1</v>
      </c>
      <c r="AA912" s="279">
        <f>IF(tbl2020POS[[#This Row],[QUALP]]=1,IF(tbl2020POS[[#This Row],[GS]]&gt;=GS_TO_QUALIFY,1,0),0)</f>
        <v>0</v>
      </c>
      <c r="AB912" s="279">
        <f>IF(tbl2020POS[[#This Row],[QUALP]]=1,IF(tbl2020POS[[#This Row],[G]]-tbl2020POS[[#This Row],[GS]]&gt;=RP_APP_TO_QUALIFY,1,0),0)</f>
        <v>1</v>
      </c>
      <c r="AC912" s="279" t="e">
        <f>IF(tbl2020POS[[#This Row],[C]]&gt;=GAMES_TO_QUALIFY,1,IF(tbl2020POS[[#This Row],[PRIMPOS]]="C",1,0))</f>
        <v>#REF!</v>
      </c>
      <c r="AD912" s="279" t="e">
        <f>IF(tbl2020POS[[#This Row],[1B]]&gt;=GAMES_TO_QUALIFY,1,IF(tbl2020POS[[#This Row],[PRIMPOS]]="1B",1,0))</f>
        <v>#REF!</v>
      </c>
      <c r="AE912" s="279" t="e">
        <f>IF(tbl2020POS[[#This Row],[2B]]&gt;=GAMES_TO_QUALIFY,1,IF(tbl2020POS[[#This Row],[PRIMPOS]]="2B",1,0))</f>
        <v>#REF!</v>
      </c>
      <c r="AF912" s="279" t="e">
        <f>IF(tbl2020POS[[#This Row],[3B]]&gt;=GAMES_TO_QUALIFY,1,IF(tbl2020POS[[#This Row],[PRIMPOS]]="3B",1,0))</f>
        <v>#REF!</v>
      </c>
      <c r="AG912" s="279" t="e">
        <f>IF(tbl2020POS[[#This Row],[SS]]&gt;=GAMES_TO_QUALIFY,1,IF(tbl2020POS[[#This Row],[PRIMPOS]]="SS",1,0))</f>
        <v>#REF!</v>
      </c>
      <c r="AH912" s="279" t="e">
        <f>IF(tbl2020POS[[#This Row],[LF]]&gt;=GAMES_TO_QUALIFY,1,0)</f>
        <v>#REF!</v>
      </c>
      <c r="AI912" s="279" t="e">
        <f>IF(tbl2020POS[[#This Row],[CF]]&gt;=GAMES_TO_QUALIFY,1,0)</f>
        <v>#REF!</v>
      </c>
      <c r="AJ912" s="279" t="e">
        <f>IF(tbl2020POS[[#This Row],[RF]]&gt;=GAMES_TO_QUALIFY,1,0)</f>
        <v>#REF!</v>
      </c>
      <c r="AK912" s="279" t="e">
        <f>IF(tbl2020POS[[#This Row],[OF]]&gt;=GAMES_TO_QUALIFY,1,IF(tbl2020POS[[#This Row],[PRIMPOS]]="OF",1,0))</f>
        <v>#REF!</v>
      </c>
      <c r="AL912" s="279" t="e">
        <f>IF(tbl2020POS[[#This Row],[DH]]&gt;=GAMES_TO_QUALIFY,1,IF(tbl2020POS[[#This Row],[PRIMPOS]]="DH",1,0))</f>
        <v>#REF!</v>
      </c>
      <c r="AM912" s="279" t="str" cm="1">
        <f t="array" aca="1" ref="AM9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2" s="280" t="str">
        <f>IFERROR(LEFT(tbl2020POS[[#This Row],[POSROUGH]],LEN(tbl2020POS[[#This Row],[POSROUGH]])-1),"")</f>
        <v/>
      </c>
      <c r="AP91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13" spans="1:42" x14ac:dyDescent="0.3">
      <c r="A913" s="277">
        <v>910</v>
      </c>
      <c r="B913" t="s">
        <v>21472</v>
      </c>
      <c r="C913" s="277">
        <v>31</v>
      </c>
      <c r="D913" s="278" t="s">
        <v>20584</v>
      </c>
      <c r="E913" s="277">
        <v>8</v>
      </c>
      <c r="F913" s="277">
        <v>54</v>
      </c>
      <c r="G913" s="277">
        <v>49</v>
      </c>
      <c r="H913" s="277">
        <v>54</v>
      </c>
      <c r="I913" s="277">
        <v>50</v>
      </c>
      <c r="J913" s="277">
        <v>0</v>
      </c>
      <c r="K913" s="277">
        <v>0</v>
      </c>
      <c r="L913" s="277">
        <v>0</v>
      </c>
      <c r="M913" s="277">
        <v>0</v>
      </c>
      <c r="N913" s="277">
        <v>0</v>
      </c>
      <c r="O913" s="277">
        <v>0</v>
      </c>
      <c r="P913" s="277">
        <v>2</v>
      </c>
      <c r="Q913" s="277">
        <v>27</v>
      </c>
      <c r="R913" s="277">
        <v>25</v>
      </c>
      <c r="S913" s="277">
        <v>50</v>
      </c>
      <c r="T913" s="277">
        <v>3</v>
      </c>
      <c r="U913" s="277">
        <v>5</v>
      </c>
      <c r="V913" s="277">
        <v>0</v>
      </c>
      <c r="W913" s="279" t="e">
        <f t="shared" si="14"/>
        <v>#REF!</v>
      </c>
      <c r="X913" s="279" t="s">
        <v>8211</v>
      </c>
      <c r="Y9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13" s="279">
        <f>IF(MAX(tbl2020POS[[#This Row],[P]:[PR]])=tbl2020POS[[#This Row],[P]],1,0)</f>
        <v>0</v>
      </c>
      <c r="AA913" s="279">
        <f>IF(tbl2020POS[[#This Row],[QUALP]]=1,IF(tbl2020POS[[#This Row],[GS]]&gt;=GS_TO_QUALIFY,1,0),0)</f>
        <v>0</v>
      </c>
      <c r="AB913" s="279">
        <f>IF(tbl2020POS[[#This Row],[QUALP]]=1,IF(tbl2020POS[[#This Row],[G]]-tbl2020POS[[#This Row],[GS]]&gt;=RP_APP_TO_QUALIFY,1,0),0)</f>
        <v>0</v>
      </c>
      <c r="AC913" s="279" t="e">
        <f>IF(tbl2020POS[[#This Row],[C]]&gt;=GAMES_TO_QUALIFY,1,IF(tbl2020POS[[#This Row],[PRIMPOS]]="C",1,0))</f>
        <v>#REF!</v>
      </c>
      <c r="AD913" s="279" t="e">
        <f>IF(tbl2020POS[[#This Row],[1B]]&gt;=GAMES_TO_QUALIFY,1,IF(tbl2020POS[[#This Row],[PRIMPOS]]="1B",1,0))</f>
        <v>#REF!</v>
      </c>
      <c r="AE913" s="279" t="e">
        <f>IF(tbl2020POS[[#This Row],[2B]]&gt;=GAMES_TO_QUALIFY,1,IF(tbl2020POS[[#This Row],[PRIMPOS]]="2B",1,0))</f>
        <v>#REF!</v>
      </c>
      <c r="AF913" s="279" t="e">
        <f>IF(tbl2020POS[[#This Row],[3B]]&gt;=GAMES_TO_QUALIFY,1,IF(tbl2020POS[[#This Row],[PRIMPOS]]="3B",1,0))</f>
        <v>#REF!</v>
      </c>
      <c r="AG913" s="279" t="e">
        <f>IF(tbl2020POS[[#This Row],[SS]]&gt;=GAMES_TO_QUALIFY,1,IF(tbl2020POS[[#This Row],[PRIMPOS]]="SS",1,0))</f>
        <v>#REF!</v>
      </c>
      <c r="AH913" s="279" t="e">
        <f>IF(tbl2020POS[[#This Row],[LF]]&gt;=GAMES_TO_QUALIFY,1,0)</f>
        <v>#REF!</v>
      </c>
      <c r="AI913" s="279" t="e">
        <f>IF(tbl2020POS[[#This Row],[CF]]&gt;=GAMES_TO_QUALIFY,1,0)</f>
        <v>#REF!</v>
      </c>
      <c r="AJ913" s="279" t="e">
        <f>IF(tbl2020POS[[#This Row],[RF]]&gt;=GAMES_TO_QUALIFY,1,0)</f>
        <v>#REF!</v>
      </c>
      <c r="AK913" s="279" t="e">
        <f>IF(tbl2020POS[[#This Row],[OF]]&gt;=GAMES_TO_QUALIFY,1,IF(tbl2020POS[[#This Row],[PRIMPOS]]="OF",1,0))</f>
        <v>#REF!</v>
      </c>
      <c r="AL913" s="279" t="e">
        <f>IF(tbl2020POS[[#This Row],[DH]]&gt;=GAMES_TO_QUALIFY,1,IF(tbl2020POS[[#This Row],[PRIMPOS]]="DH",1,0))</f>
        <v>#REF!</v>
      </c>
      <c r="AM913" s="279" t="e" cm="1">
        <f t="array" aca="1" ref="AM9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3" s="280" t="str">
        <f>IFERROR(LEFT(tbl2020POS[[#This Row],[POSROUGH]],LEN(tbl2020POS[[#This Row],[POSROUGH]])-1),"")</f>
        <v/>
      </c>
      <c r="AP91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4" spans="1:42" x14ac:dyDescent="0.3">
      <c r="A914" s="277">
        <v>911</v>
      </c>
      <c r="B914" t="s">
        <v>21473</v>
      </c>
      <c r="C914" s="277">
        <v>33</v>
      </c>
      <c r="D914" s="278" t="s">
        <v>1437</v>
      </c>
      <c r="E914" s="277">
        <v>7</v>
      </c>
      <c r="F914" s="277">
        <v>15</v>
      </c>
      <c r="G914" s="277">
        <v>12</v>
      </c>
      <c r="H914" s="277">
        <v>15</v>
      </c>
      <c r="I914" s="277">
        <v>13</v>
      </c>
      <c r="J914" s="277">
        <v>0</v>
      </c>
      <c r="K914" s="277">
        <v>13</v>
      </c>
      <c r="L914" s="277">
        <v>0</v>
      </c>
      <c r="M914" s="277">
        <v>0</v>
      </c>
      <c r="N914" s="277">
        <v>0</v>
      </c>
      <c r="O914" s="277">
        <v>0</v>
      </c>
      <c r="P914" s="277">
        <v>0</v>
      </c>
      <c r="Q914" s="277">
        <v>0</v>
      </c>
      <c r="R914" s="277">
        <v>0</v>
      </c>
      <c r="S914" s="277">
        <v>0</v>
      </c>
      <c r="T914" s="277">
        <v>0</v>
      </c>
      <c r="U914" s="277">
        <v>3</v>
      </c>
      <c r="V914" s="277">
        <v>0</v>
      </c>
      <c r="W914" s="279" t="e">
        <f t="shared" si="14"/>
        <v>#REF!</v>
      </c>
      <c r="X914" s="279" t="s">
        <v>2872</v>
      </c>
      <c r="Y9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14" s="279">
        <f>IF(MAX(tbl2020POS[[#This Row],[P]:[PR]])=tbl2020POS[[#This Row],[P]],1,0)</f>
        <v>0</v>
      </c>
      <c r="AA914" s="279">
        <f>IF(tbl2020POS[[#This Row],[QUALP]]=1,IF(tbl2020POS[[#This Row],[GS]]&gt;=GS_TO_QUALIFY,1,0),0)</f>
        <v>0</v>
      </c>
      <c r="AB914" s="279">
        <f>IF(tbl2020POS[[#This Row],[QUALP]]=1,IF(tbl2020POS[[#This Row],[G]]-tbl2020POS[[#This Row],[GS]]&gt;=RP_APP_TO_QUALIFY,1,0),0)</f>
        <v>0</v>
      </c>
      <c r="AC914" s="279" t="e">
        <f>IF(tbl2020POS[[#This Row],[C]]&gt;=GAMES_TO_QUALIFY,1,IF(tbl2020POS[[#This Row],[PRIMPOS]]="C",1,0))</f>
        <v>#REF!</v>
      </c>
      <c r="AD914" s="279" t="e">
        <f>IF(tbl2020POS[[#This Row],[1B]]&gt;=GAMES_TO_QUALIFY,1,IF(tbl2020POS[[#This Row],[PRIMPOS]]="1B",1,0))</f>
        <v>#REF!</v>
      </c>
      <c r="AE914" s="279" t="e">
        <f>IF(tbl2020POS[[#This Row],[2B]]&gt;=GAMES_TO_QUALIFY,1,IF(tbl2020POS[[#This Row],[PRIMPOS]]="2B",1,0))</f>
        <v>#REF!</v>
      </c>
      <c r="AF914" s="279" t="e">
        <f>IF(tbl2020POS[[#This Row],[3B]]&gt;=GAMES_TO_QUALIFY,1,IF(tbl2020POS[[#This Row],[PRIMPOS]]="3B",1,0))</f>
        <v>#REF!</v>
      </c>
      <c r="AG914" s="279" t="e">
        <f>IF(tbl2020POS[[#This Row],[SS]]&gt;=GAMES_TO_QUALIFY,1,IF(tbl2020POS[[#This Row],[PRIMPOS]]="SS",1,0))</f>
        <v>#REF!</v>
      </c>
      <c r="AH914" s="279" t="e">
        <f>IF(tbl2020POS[[#This Row],[LF]]&gt;=GAMES_TO_QUALIFY,1,0)</f>
        <v>#REF!</v>
      </c>
      <c r="AI914" s="279" t="e">
        <f>IF(tbl2020POS[[#This Row],[CF]]&gt;=GAMES_TO_QUALIFY,1,0)</f>
        <v>#REF!</v>
      </c>
      <c r="AJ914" s="279" t="e">
        <f>IF(tbl2020POS[[#This Row],[RF]]&gt;=GAMES_TO_QUALIFY,1,0)</f>
        <v>#REF!</v>
      </c>
      <c r="AK914" s="279" t="e">
        <f>IF(tbl2020POS[[#This Row],[OF]]&gt;=GAMES_TO_QUALIFY,1,IF(tbl2020POS[[#This Row],[PRIMPOS]]="OF",1,0))</f>
        <v>#REF!</v>
      </c>
      <c r="AL914" s="279" t="e">
        <f>IF(tbl2020POS[[#This Row],[DH]]&gt;=GAMES_TO_QUALIFY,1,IF(tbl2020POS[[#This Row],[PRIMPOS]]="DH",1,0))</f>
        <v>#REF!</v>
      </c>
      <c r="AM914" s="279" t="e" cm="1">
        <f t="array" aca="1" ref="AM9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4" s="280" t="str">
        <f>IFERROR(LEFT(tbl2020POS[[#This Row],[POSROUGH]],LEN(tbl2020POS[[#This Row],[POSROUGH]])-1),"")</f>
        <v/>
      </c>
      <c r="AP91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5" spans="1:42" x14ac:dyDescent="0.3">
      <c r="A915" s="277">
        <v>912</v>
      </c>
      <c r="B915" t="s">
        <v>21474</v>
      </c>
      <c r="C915" s="277">
        <v>28</v>
      </c>
      <c r="D915" s="278" t="s">
        <v>1386</v>
      </c>
      <c r="E915" s="277">
        <v>5</v>
      </c>
      <c r="F915" s="277">
        <v>24</v>
      </c>
      <c r="G915" s="277">
        <v>12</v>
      </c>
      <c r="H915" s="277">
        <v>24</v>
      </c>
      <c r="I915" s="277">
        <v>23</v>
      </c>
      <c r="J915" s="277">
        <v>0</v>
      </c>
      <c r="K915" s="277">
        <v>0</v>
      </c>
      <c r="L915" s="277">
        <v>0</v>
      </c>
      <c r="M915" s="277">
        <v>13</v>
      </c>
      <c r="N915" s="277">
        <v>7</v>
      </c>
      <c r="O915" s="277">
        <v>0</v>
      </c>
      <c r="P915" s="277">
        <v>2</v>
      </c>
      <c r="Q915" s="277">
        <v>0</v>
      </c>
      <c r="R915" s="277">
        <v>1</v>
      </c>
      <c r="S915" s="277">
        <v>3</v>
      </c>
      <c r="T915" s="277">
        <v>1</v>
      </c>
      <c r="U915" s="277">
        <v>7</v>
      </c>
      <c r="V915" s="277">
        <v>1</v>
      </c>
      <c r="W915" s="279" t="e">
        <f t="shared" si="14"/>
        <v>#REF!</v>
      </c>
      <c r="X915" s="279" t="s">
        <v>12819</v>
      </c>
      <c r="Y9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15" s="279">
        <f>IF(MAX(tbl2020POS[[#This Row],[P]:[PR]])=tbl2020POS[[#This Row],[P]],1,0)</f>
        <v>0</v>
      </c>
      <c r="AA915" s="279">
        <f>IF(tbl2020POS[[#This Row],[QUALP]]=1,IF(tbl2020POS[[#This Row],[GS]]&gt;=GS_TO_QUALIFY,1,0),0)</f>
        <v>0</v>
      </c>
      <c r="AB915" s="279">
        <f>IF(tbl2020POS[[#This Row],[QUALP]]=1,IF(tbl2020POS[[#This Row],[G]]-tbl2020POS[[#This Row],[GS]]&gt;=RP_APP_TO_QUALIFY,1,0),0)</f>
        <v>0</v>
      </c>
      <c r="AC915" s="279" t="e">
        <f>IF(tbl2020POS[[#This Row],[C]]&gt;=GAMES_TO_QUALIFY,1,IF(tbl2020POS[[#This Row],[PRIMPOS]]="C",1,0))</f>
        <v>#REF!</v>
      </c>
      <c r="AD915" s="279" t="e">
        <f>IF(tbl2020POS[[#This Row],[1B]]&gt;=GAMES_TO_QUALIFY,1,IF(tbl2020POS[[#This Row],[PRIMPOS]]="1B",1,0))</f>
        <v>#REF!</v>
      </c>
      <c r="AE915" s="279" t="e">
        <f>IF(tbl2020POS[[#This Row],[2B]]&gt;=GAMES_TO_QUALIFY,1,IF(tbl2020POS[[#This Row],[PRIMPOS]]="2B",1,0))</f>
        <v>#REF!</v>
      </c>
      <c r="AF915" s="279" t="e">
        <f>IF(tbl2020POS[[#This Row],[3B]]&gt;=GAMES_TO_QUALIFY,1,IF(tbl2020POS[[#This Row],[PRIMPOS]]="3B",1,0))</f>
        <v>#REF!</v>
      </c>
      <c r="AG915" s="279" t="e">
        <f>IF(tbl2020POS[[#This Row],[SS]]&gt;=GAMES_TO_QUALIFY,1,IF(tbl2020POS[[#This Row],[PRIMPOS]]="SS",1,0))</f>
        <v>#REF!</v>
      </c>
      <c r="AH915" s="279" t="e">
        <f>IF(tbl2020POS[[#This Row],[LF]]&gt;=GAMES_TO_QUALIFY,1,0)</f>
        <v>#REF!</v>
      </c>
      <c r="AI915" s="279" t="e">
        <f>IF(tbl2020POS[[#This Row],[CF]]&gt;=GAMES_TO_QUALIFY,1,0)</f>
        <v>#REF!</v>
      </c>
      <c r="AJ915" s="279" t="e">
        <f>IF(tbl2020POS[[#This Row],[RF]]&gt;=GAMES_TO_QUALIFY,1,0)</f>
        <v>#REF!</v>
      </c>
      <c r="AK915" s="279" t="e">
        <f>IF(tbl2020POS[[#This Row],[OF]]&gt;=GAMES_TO_QUALIFY,1,IF(tbl2020POS[[#This Row],[PRIMPOS]]="OF",1,0))</f>
        <v>#REF!</v>
      </c>
      <c r="AL915" s="279" t="e">
        <f>IF(tbl2020POS[[#This Row],[DH]]&gt;=GAMES_TO_QUALIFY,1,IF(tbl2020POS[[#This Row],[PRIMPOS]]="DH",1,0))</f>
        <v>#REF!</v>
      </c>
      <c r="AM915" s="279" t="e" cm="1">
        <f t="array" aca="1" ref="AM9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5" s="280" t="str">
        <f>IFERROR(LEFT(tbl2020POS[[#This Row],[POSROUGH]],LEN(tbl2020POS[[#This Row],[POSROUGH]])-1),"")</f>
        <v/>
      </c>
      <c r="AP91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6" spans="1:42" x14ac:dyDescent="0.3">
      <c r="A916" s="277">
        <v>913</v>
      </c>
      <c r="B916" t="s">
        <v>21475</v>
      </c>
      <c r="C916" s="277">
        <v>31</v>
      </c>
      <c r="D916" s="278" t="s">
        <v>1565</v>
      </c>
      <c r="E916" s="277">
        <v>7</v>
      </c>
      <c r="F916" s="277">
        <v>5</v>
      </c>
      <c r="G916" s="277">
        <v>5</v>
      </c>
      <c r="H916" s="277">
        <v>0</v>
      </c>
      <c r="I916" s="277">
        <v>5</v>
      </c>
      <c r="J916" s="277">
        <v>5</v>
      </c>
      <c r="K916" s="277">
        <v>0</v>
      </c>
      <c r="L916" s="277">
        <v>0</v>
      </c>
      <c r="M916" s="277">
        <v>0</v>
      </c>
      <c r="N916" s="277">
        <v>0</v>
      </c>
      <c r="O916" s="277">
        <v>0</v>
      </c>
      <c r="P916" s="277">
        <v>0</v>
      </c>
      <c r="Q916" s="277">
        <v>0</v>
      </c>
      <c r="R916" s="277">
        <v>0</v>
      </c>
      <c r="S916" s="277">
        <v>0</v>
      </c>
      <c r="T916" s="277">
        <v>0</v>
      </c>
      <c r="U916" s="277">
        <v>0</v>
      </c>
      <c r="V916" s="277">
        <v>0</v>
      </c>
      <c r="W916" s="279" t="e">
        <f t="shared" si="14"/>
        <v>#REF!</v>
      </c>
      <c r="X916" s="279" t="s">
        <v>2875</v>
      </c>
      <c r="Y9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6" s="279">
        <f>IF(MAX(tbl2020POS[[#This Row],[P]:[PR]])=tbl2020POS[[#This Row],[P]],1,0)</f>
        <v>1</v>
      </c>
      <c r="AA916" s="279">
        <f>IF(tbl2020POS[[#This Row],[QUALP]]=1,IF(tbl2020POS[[#This Row],[GS]]&gt;=GS_TO_QUALIFY,1,0),0)</f>
        <v>0</v>
      </c>
      <c r="AB916" s="279">
        <f>IF(tbl2020POS[[#This Row],[QUALP]]=1,IF(tbl2020POS[[#This Row],[G]]-tbl2020POS[[#This Row],[GS]]&gt;=RP_APP_TO_QUALIFY,1,0),0)</f>
        <v>0</v>
      </c>
      <c r="AC916" s="279" t="e">
        <f>IF(tbl2020POS[[#This Row],[C]]&gt;=GAMES_TO_QUALIFY,1,IF(tbl2020POS[[#This Row],[PRIMPOS]]="C",1,0))</f>
        <v>#REF!</v>
      </c>
      <c r="AD916" s="279" t="e">
        <f>IF(tbl2020POS[[#This Row],[1B]]&gt;=GAMES_TO_QUALIFY,1,IF(tbl2020POS[[#This Row],[PRIMPOS]]="1B",1,0))</f>
        <v>#REF!</v>
      </c>
      <c r="AE916" s="279" t="e">
        <f>IF(tbl2020POS[[#This Row],[2B]]&gt;=GAMES_TO_QUALIFY,1,IF(tbl2020POS[[#This Row],[PRIMPOS]]="2B",1,0))</f>
        <v>#REF!</v>
      </c>
      <c r="AF916" s="279" t="e">
        <f>IF(tbl2020POS[[#This Row],[3B]]&gt;=GAMES_TO_QUALIFY,1,IF(tbl2020POS[[#This Row],[PRIMPOS]]="3B",1,0))</f>
        <v>#REF!</v>
      </c>
      <c r="AG916" s="279" t="e">
        <f>IF(tbl2020POS[[#This Row],[SS]]&gt;=GAMES_TO_QUALIFY,1,IF(tbl2020POS[[#This Row],[PRIMPOS]]="SS",1,0))</f>
        <v>#REF!</v>
      </c>
      <c r="AH916" s="279" t="e">
        <f>IF(tbl2020POS[[#This Row],[LF]]&gt;=GAMES_TO_QUALIFY,1,0)</f>
        <v>#REF!</v>
      </c>
      <c r="AI916" s="279" t="e">
        <f>IF(tbl2020POS[[#This Row],[CF]]&gt;=GAMES_TO_QUALIFY,1,0)</f>
        <v>#REF!</v>
      </c>
      <c r="AJ916" s="279" t="e">
        <f>IF(tbl2020POS[[#This Row],[RF]]&gt;=GAMES_TO_QUALIFY,1,0)</f>
        <v>#REF!</v>
      </c>
      <c r="AK916" s="279" t="e">
        <f>IF(tbl2020POS[[#This Row],[OF]]&gt;=GAMES_TO_QUALIFY,1,IF(tbl2020POS[[#This Row],[PRIMPOS]]="OF",1,0))</f>
        <v>#REF!</v>
      </c>
      <c r="AL916" s="279" t="e">
        <f>IF(tbl2020POS[[#This Row],[DH]]&gt;=GAMES_TO_QUALIFY,1,IF(tbl2020POS[[#This Row],[PRIMPOS]]="DH",1,0))</f>
        <v>#REF!</v>
      </c>
      <c r="AM916" s="279" t="str" cm="1">
        <f t="array" aca="1" ref="AM9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6" s="280" t="str">
        <f>IFERROR(LEFT(tbl2020POS[[#This Row],[POSROUGH]],LEN(tbl2020POS[[#This Row],[POSROUGH]])-1),"")</f>
        <v/>
      </c>
      <c r="AP91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17" spans="1:42" x14ac:dyDescent="0.3">
      <c r="A917" s="277">
        <v>914</v>
      </c>
      <c r="B917" t="s">
        <v>21476</v>
      </c>
      <c r="C917" s="277">
        <v>29</v>
      </c>
      <c r="D917" s="278" t="s">
        <v>1386</v>
      </c>
      <c r="E917" s="277">
        <v>6</v>
      </c>
      <c r="F917" s="277">
        <v>45</v>
      </c>
      <c r="G917" s="277">
        <v>44</v>
      </c>
      <c r="H917" s="277">
        <v>45</v>
      </c>
      <c r="I917" s="277">
        <v>44</v>
      </c>
      <c r="J917" s="277">
        <v>0</v>
      </c>
      <c r="K917" s="277">
        <v>0</v>
      </c>
      <c r="L917" s="277">
        <v>0</v>
      </c>
      <c r="M917" s="277">
        <v>0</v>
      </c>
      <c r="N917" s="277">
        <v>0</v>
      </c>
      <c r="O917" s="277">
        <v>0</v>
      </c>
      <c r="P917" s="277">
        <v>0</v>
      </c>
      <c r="Q917" s="277">
        <v>0</v>
      </c>
      <c r="R917" s="277">
        <v>44</v>
      </c>
      <c r="S917" s="277">
        <v>44</v>
      </c>
      <c r="T917" s="277">
        <v>0</v>
      </c>
      <c r="U917" s="277">
        <v>0</v>
      </c>
      <c r="V917" s="277">
        <v>1</v>
      </c>
      <c r="W917" s="279" t="e">
        <f t="shared" si="14"/>
        <v>#REF!</v>
      </c>
      <c r="X917" s="279" t="s">
        <v>10197</v>
      </c>
      <c r="Y9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17" s="279">
        <f>IF(MAX(tbl2020POS[[#This Row],[P]:[PR]])=tbl2020POS[[#This Row],[P]],1,0)</f>
        <v>0</v>
      </c>
      <c r="AA917" s="279">
        <f>IF(tbl2020POS[[#This Row],[QUALP]]=1,IF(tbl2020POS[[#This Row],[GS]]&gt;=GS_TO_QUALIFY,1,0),0)</f>
        <v>0</v>
      </c>
      <c r="AB917" s="279">
        <f>IF(tbl2020POS[[#This Row],[QUALP]]=1,IF(tbl2020POS[[#This Row],[G]]-tbl2020POS[[#This Row],[GS]]&gt;=RP_APP_TO_QUALIFY,1,0),0)</f>
        <v>0</v>
      </c>
      <c r="AC917" s="279" t="e">
        <f>IF(tbl2020POS[[#This Row],[C]]&gt;=GAMES_TO_QUALIFY,1,IF(tbl2020POS[[#This Row],[PRIMPOS]]="C",1,0))</f>
        <v>#REF!</v>
      </c>
      <c r="AD917" s="279" t="e">
        <f>IF(tbl2020POS[[#This Row],[1B]]&gt;=GAMES_TO_QUALIFY,1,IF(tbl2020POS[[#This Row],[PRIMPOS]]="1B",1,0))</f>
        <v>#REF!</v>
      </c>
      <c r="AE917" s="279" t="e">
        <f>IF(tbl2020POS[[#This Row],[2B]]&gt;=GAMES_TO_QUALIFY,1,IF(tbl2020POS[[#This Row],[PRIMPOS]]="2B",1,0))</f>
        <v>#REF!</v>
      </c>
      <c r="AF917" s="279" t="e">
        <f>IF(tbl2020POS[[#This Row],[3B]]&gt;=GAMES_TO_QUALIFY,1,IF(tbl2020POS[[#This Row],[PRIMPOS]]="3B",1,0))</f>
        <v>#REF!</v>
      </c>
      <c r="AG917" s="279" t="e">
        <f>IF(tbl2020POS[[#This Row],[SS]]&gt;=GAMES_TO_QUALIFY,1,IF(tbl2020POS[[#This Row],[PRIMPOS]]="SS",1,0))</f>
        <v>#REF!</v>
      </c>
      <c r="AH917" s="279" t="e">
        <f>IF(tbl2020POS[[#This Row],[LF]]&gt;=GAMES_TO_QUALIFY,1,0)</f>
        <v>#REF!</v>
      </c>
      <c r="AI917" s="279" t="e">
        <f>IF(tbl2020POS[[#This Row],[CF]]&gt;=GAMES_TO_QUALIFY,1,0)</f>
        <v>#REF!</v>
      </c>
      <c r="AJ917" s="279" t="e">
        <f>IF(tbl2020POS[[#This Row],[RF]]&gt;=GAMES_TO_QUALIFY,1,0)</f>
        <v>#REF!</v>
      </c>
      <c r="AK917" s="279" t="e">
        <f>IF(tbl2020POS[[#This Row],[OF]]&gt;=GAMES_TO_QUALIFY,1,IF(tbl2020POS[[#This Row],[PRIMPOS]]="OF",1,0))</f>
        <v>#REF!</v>
      </c>
      <c r="AL917" s="279" t="e">
        <f>IF(tbl2020POS[[#This Row],[DH]]&gt;=GAMES_TO_QUALIFY,1,IF(tbl2020POS[[#This Row],[PRIMPOS]]="DH",1,0))</f>
        <v>#REF!</v>
      </c>
      <c r="AM917" s="279" t="e" cm="1">
        <f t="array" aca="1" ref="AM9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7" s="280" t="str">
        <f>IFERROR(LEFT(tbl2020POS[[#This Row],[POSROUGH]],LEN(tbl2020POS[[#This Row],[POSROUGH]])-1),"")</f>
        <v/>
      </c>
      <c r="AP91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8" spans="1:42" x14ac:dyDescent="0.3">
      <c r="A918" s="277">
        <v>915</v>
      </c>
      <c r="B918" t="s">
        <v>21477</v>
      </c>
      <c r="C918" s="277">
        <v>27</v>
      </c>
      <c r="D918" s="278" t="s">
        <v>20584</v>
      </c>
      <c r="E918" s="277">
        <v>4</v>
      </c>
      <c r="F918" s="277">
        <v>5</v>
      </c>
      <c r="G918" s="277">
        <v>2</v>
      </c>
      <c r="H918" s="277">
        <v>0</v>
      </c>
      <c r="I918" s="277">
        <v>5</v>
      </c>
      <c r="J918" s="277">
        <v>5</v>
      </c>
      <c r="K918" s="277">
        <v>0</v>
      </c>
      <c r="L918" s="277">
        <v>0</v>
      </c>
      <c r="M918" s="277">
        <v>0</v>
      </c>
      <c r="N918" s="277">
        <v>0</v>
      </c>
      <c r="O918" s="277">
        <v>0</v>
      </c>
      <c r="P918" s="277">
        <v>0</v>
      </c>
      <c r="Q918" s="277">
        <v>0</v>
      </c>
      <c r="R918" s="277">
        <v>0</v>
      </c>
      <c r="S918" s="277">
        <v>0</v>
      </c>
      <c r="T918" s="277">
        <v>0</v>
      </c>
      <c r="U918" s="277">
        <v>0</v>
      </c>
      <c r="V918" s="277">
        <v>0</v>
      </c>
      <c r="W918" s="279" t="e">
        <f t="shared" si="14"/>
        <v>#REF!</v>
      </c>
      <c r="X918" s="279" t="s">
        <v>13841</v>
      </c>
      <c r="Y9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8" s="279">
        <f>IF(MAX(tbl2020POS[[#This Row],[P]:[PR]])=tbl2020POS[[#This Row],[P]],1,0)</f>
        <v>1</v>
      </c>
      <c r="AA918" s="279">
        <f>IF(tbl2020POS[[#This Row],[QUALP]]=1,IF(tbl2020POS[[#This Row],[GS]]&gt;=GS_TO_QUALIFY,1,0),0)</f>
        <v>0</v>
      </c>
      <c r="AB918" s="279">
        <f>IF(tbl2020POS[[#This Row],[QUALP]]=1,IF(tbl2020POS[[#This Row],[G]]-tbl2020POS[[#This Row],[GS]]&gt;=RP_APP_TO_QUALIFY,1,0),0)</f>
        <v>0</v>
      </c>
      <c r="AC918" s="279" t="e">
        <f>IF(tbl2020POS[[#This Row],[C]]&gt;=GAMES_TO_QUALIFY,1,IF(tbl2020POS[[#This Row],[PRIMPOS]]="C",1,0))</f>
        <v>#REF!</v>
      </c>
      <c r="AD918" s="279" t="e">
        <f>IF(tbl2020POS[[#This Row],[1B]]&gt;=GAMES_TO_QUALIFY,1,IF(tbl2020POS[[#This Row],[PRIMPOS]]="1B",1,0))</f>
        <v>#REF!</v>
      </c>
      <c r="AE918" s="279" t="e">
        <f>IF(tbl2020POS[[#This Row],[2B]]&gt;=GAMES_TO_QUALIFY,1,IF(tbl2020POS[[#This Row],[PRIMPOS]]="2B",1,0))</f>
        <v>#REF!</v>
      </c>
      <c r="AF918" s="279" t="e">
        <f>IF(tbl2020POS[[#This Row],[3B]]&gt;=GAMES_TO_QUALIFY,1,IF(tbl2020POS[[#This Row],[PRIMPOS]]="3B",1,0))</f>
        <v>#REF!</v>
      </c>
      <c r="AG918" s="279" t="e">
        <f>IF(tbl2020POS[[#This Row],[SS]]&gt;=GAMES_TO_QUALIFY,1,IF(tbl2020POS[[#This Row],[PRIMPOS]]="SS",1,0))</f>
        <v>#REF!</v>
      </c>
      <c r="AH918" s="279" t="e">
        <f>IF(tbl2020POS[[#This Row],[LF]]&gt;=GAMES_TO_QUALIFY,1,0)</f>
        <v>#REF!</v>
      </c>
      <c r="AI918" s="279" t="e">
        <f>IF(tbl2020POS[[#This Row],[CF]]&gt;=GAMES_TO_QUALIFY,1,0)</f>
        <v>#REF!</v>
      </c>
      <c r="AJ918" s="279" t="e">
        <f>IF(tbl2020POS[[#This Row],[RF]]&gt;=GAMES_TO_QUALIFY,1,0)</f>
        <v>#REF!</v>
      </c>
      <c r="AK918" s="279" t="e">
        <f>IF(tbl2020POS[[#This Row],[OF]]&gt;=GAMES_TO_QUALIFY,1,IF(tbl2020POS[[#This Row],[PRIMPOS]]="OF",1,0))</f>
        <v>#REF!</v>
      </c>
      <c r="AL918" s="279" t="e">
        <f>IF(tbl2020POS[[#This Row],[DH]]&gt;=GAMES_TO_QUALIFY,1,IF(tbl2020POS[[#This Row],[PRIMPOS]]="DH",1,0))</f>
        <v>#REF!</v>
      </c>
      <c r="AM918" s="279" t="str" cm="1">
        <f t="array" aca="1" ref="AM9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8" s="280" t="str">
        <f>IFERROR(LEFT(tbl2020POS[[#This Row],[POSROUGH]],LEN(tbl2020POS[[#This Row],[POSROUGH]])-1),"")</f>
        <v/>
      </c>
      <c r="AP91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19" spans="1:42" x14ac:dyDescent="0.3">
      <c r="A919" s="277">
        <v>916</v>
      </c>
      <c r="B919" t="s">
        <v>21478</v>
      </c>
      <c r="C919" s="277">
        <v>29</v>
      </c>
      <c r="D919" s="278" t="s">
        <v>1389</v>
      </c>
      <c r="E919" s="277">
        <v>6</v>
      </c>
      <c r="F919" s="277">
        <v>24</v>
      </c>
      <c r="G919" s="277">
        <v>20</v>
      </c>
      <c r="H919" s="277">
        <v>24</v>
      </c>
      <c r="I919" s="277">
        <v>22</v>
      </c>
      <c r="J919" s="277">
        <v>1</v>
      </c>
      <c r="K919" s="277">
        <v>20</v>
      </c>
      <c r="L919" s="277">
        <v>2</v>
      </c>
      <c r="M919" s="277">
        <v>0</v>
      </c>
      <c r="N919" s="277">
        <v>0</v>
      </c>
      <c r="O919" s="277">
        <v>0</v>
      </c>
      <c r="P919" s="277">
        <v>0</v>
      </c>
      <c r="Q919" s="277">
        <v>0</v>
      </c>
      <c r="R919" s="277">
        <v>0</v>
      </c>
      <c r="S919" s="277">
        <v>0</v>
      </c>
      <c r="T919" s="277">
        <v>2</v>
      </c>
      <c r="U919" s="277">
        <v>0</v>
      </c>
      <c r="V919" s="277">
        <v>0</v>
      </c>
      <c r="W919" s="279" t="e">
        <f t="shared" si="14"/>
        <v>#REF!</v>
      </c>
      <c r="X919" s="279" t="s">
        <v>8215</v>
      </c>
      <c r="Y9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19" s="279">
        <f>IF(MAX(tbl2020POS[[#This Row],[P]:[PR]])=tbl2020POS[[#This Row],[P]],1,0)</f>
        <v>0</v>
      </c>
      <c r="AA919" s="279">
        <f>IF(tbl2020POS[[#This Row],[QUALP]]=1,IF(tbl2020POS[[#This Row],[GS]]&gt;=GS_TO_QUALIFY,1,0),0)</f>
        <v>0</v>
      </c>
      <c r="AB919" s="279">
        <f>IF(tbl2020POS[[#This Row],[QUALP]]=1,IF(tbl2020POS[[#This Row],[G]]-tbl2020POS[[#This Row],[GS]]&gt;=RP_APP_TO_QUALIFY,1,0),0)</f>
        <v>0</v>
      </c>
      <c r="AC919" s="279" t="e">
        <f>IF(tbl2020POS[[#This Row],[C]]&gt;=GAMES_TO_QUALIFY,1,IF(tbl2020POS[[#This Row],[PRIMPOS]]="C",1,0))</f>
        <v>#REF!</v>
      </c>
      <c r="AD919" s="279" t="e">
        <f>IF(tbl2020POS[[#This Row],[1B]]&gt;=GAMES_TO_QUALIFY,1,IF(tbl2020POS[[#This Row],[PRIMPOS]]="1B",1,0))</f>
        <v>#REF!</v>
      </c>
      <c r="AE919" s="279" t="e">
        <f>IF(tbl2020POS[[#This Row],[2B]]&gt;=GAMES_TO_QUALIFY,1,IF(tbl2020POS[[#This Row],[PRIMPOS]]="2B",1,0))</f>
        <v>#REF!</v>
      </c>
      <c r="AF919" s="279" t="e">
        <f>IF(tbl2020POS[[#This Row],[3B]]&gt;=GAMES_TO_QUALIFY,1,IF(tbl2020POS[[#This Row],[PRIMPOS]]="3B",1,0))</f>
        <v>#REF!</v>
      </c>
      <c r="AG919" s="279" t="e">
        <f>IF(tbl2020POS[[#This Row],[SS]]&gt;=GAMES_TO_QUALIFY,1,IF(tbl2020POS[[#This Row],[PRIMPOS]]="SS",1,0))</f>
        <v>#REF!</v>
      </c>
      <c r="AH919" s="279" t="e">
        <f>IF(tbl2020POS[[#This Row],[LF]]&gt;=GAMES_TO_QUALIFY,1,0)</f>
        <v>#REF!</v>
      </c>
      <c r="AI919" s="279" t="e">
        <f>IF(tbl2020POS[[#This Row],[CF]]&gt;=GAMES_TO_QUALIFY,1,0)</f>
        <v>#REF!</v>
      </c>
      <c r="AJ919" s="279" t="e">
        <f>IF(tbl2020POS[[#This Row],[RF]]&gt;=GAMES_TO_QUALIFY,1,0)</f>
        <v>#REF!</v>
      </c>
      <c r="AK919" s="279" t="e">
        <f>IF(tbl2020POS[[#This Row],[OF]]&gt;=GAMES_TO_QUALIFY,1,IF(tbl2020POS[[#This Row],[PRIMPOS]]="OF",1,0))</f>
        <v>#REF!</v>
      </c>
      <c r="AL919" s="279" t="e">
        <f>IF(tbl2020POS[[#This Row],[DH]]&gt;=GAMES_TO_QUALIFY,1,IF(tbl2020POS[[#This Row],[PRIMPOS]]="DH",1,0))</f>
        <v>#REF!</v>
      </c>
      <c r="AM919" s="279" t="e" cm="1">
        <f t="array" aca="1" ref="AM9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9" s="280" t="str">
        <f>IFERROR(LEFT(tbl2020POS[[#This Row],[POSROUGH]],LEN(tbl2020POS[[#This Row],[POSROUGH]])-1),"")</f>
        <v/>
      </c>
      <c r="AP91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0" spans="1:42" x14ac:dyDescent="0.3">
      <c r="A920" s="277">
        <v>917</v>
      </c>
      <c r="B920" t="s">
        <v>21479</v>
      </c>
      <c r="C920" s="277">
        <v>25</v>
      </c>
      <c r="D920" s="278" t="s">
        <v>1402</v>
      </c>
      <c r="E920" s="277">
        <v>2</v>
      </c>
      <c r="F920" s="277">
        <v>8</v>
      </c>
      <c r="G920" s="277">
        <v>8</v>
      </c>
      <c r="H920" s="277">
        <v>0</v>
      </c>
      <c r="I920" s="277">
        <v>8</v>
      </c>
      <c r="J920" s="277">
        <v>8</v>
      </c>
      <c r="K920" s="277">
        <v>0</v>
      </c>
      <c r="L920" s="277">
        <v>0</v>
      </c>
      <c r="M920" s="277">
        <v>0</v>
      </c>
      <c r="N920" s="277">
        <v>0</v>
      </c>
      <c r="O920" s="277">
        <v>0</v>
      </c>
      <c r="P920" s="277">
        <v>0</v>
      </c>
      <c r="Q920" s="277">
        <v>0</v>
      </c>
      <c r="R920" s="277">
        <v>0</v>
      </c>
      <c r="S920" s="277">
        <v>0</v>
      </c>
      <c r="T920" s="277">
        <v>0</v>
      </c>
      <c r="U920" s="277">
        <v>0</v>
      </c>
      <c r="V920" s="277">
        <v>0</v>
      </c>
      <c r="W920" s="279" t="e">
        <f t="shared" si="14"/>
        <v>#REF!</v>
      </c>
      <c r="X920" s="279" t="s">
        <v>16578</v>
      </c>
      <c r="Y9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0" s="279">
        <f>IF(MAX(tbl2020POS[[#This Row],[P]:[PR]])=tbl2020POS[[#This Row],[P]],1,0)</f>
        <v>1</v>
      </c>
      <c r="AA920" s="279">
        <f>IF(tbl2020POS[[#This Row],[QUALP]]=1,IF(tbl2020POS[[#This Row],[GS]]&gt;=GS_TO_QUALIFY,1,0),0)</f>
        <v>0</v>
      </c>
      <c r="AB920" s="279">
        <f>IF(tbl2020POS[[#This Row],[QUALP]]=1,IF(tbl2020POS[[#This Row],[G]]-tbl2020POS[[#This Row],[GS]]&gt;=RP_APP_TO_QUALIFY,1,0),0)</f>
        <v>0</v>
      </c>
      <c r="AC920" s="279" t="e">
        <f>IF(tbl2020POS[[#This Row],[C]]&gt;=GAMES_TO_QUALIFY,1,IF(tbl2020POS[[#This Row],[PRIMPOS]]="C",1,0))</f>
        <v>#REF!</v>
      </c>
      <c r="AD920" s="279" t="e">
        <f>IF(tbl2020POS[[#This Row],[1B]]&gt;=GAMES_TO_QUALIFY,1,IF(tbl2020POS[[#This Row],[PRIMPOS]]="1B",1,0))</f>
        <v>#REF!</v>
      </c>
      <c r="AE920" s="279" t="e">
        <f>IF(tbl2020POS[[#This Row],[2B]]&gt;=GAMES_TO_QUALIFY,1,IF(tbl2020POS[[#This Row],[PRIMPOS]]="2B",1,0))</f>
        <v>#REF!</v>
      </c>
      <c r="AF920" s="279" t="e">
        <f>IF(tbl2020POS[[#This Row],[3B]]&gt;=GAMES_TO_QUALIFY,1,IF(tbl2020POS[[#This Row],[PRIMPOS]]="3B",1,0))</f>
        <v>#REF!</v>
      </c>
      <c r="AG920" s="279" t="e">
        <f>IF(tbl2020POS[[#This Row],[SS]]&gt;=GAMES_TO_QUALIFY,1,IF(tbl2020POS[[#This Row],[PRIMPOS]]="SS",1,0))</f>
        <v>#REF!</v>
      </c>
      <c r="AH920" s="279" t="e">
        <f>IF(tbl2020POS[[#This Row],[LF]]&gt;=GAMES_TO_QUALIFY,1,0)</f>
        <v>#REF!</v>
      </c>
      <c r="AI920" s="279" t="e">
        <f>IF(tbl2020POS[[#This Row],[CF]]&gt;=GAMES_TO_QUALIFY,1,0)</f>
        <v>#REF!</v>
      </c>
      <c r="AJ920" s="279" t="e">
        <f>IF(tbl2020POS[[#This Row],[RF]]&gt;=GAMES_TO_QUALIFY,1,0)</f>
        <v>#REF!</v>
      </c>
      <c r="AK920" s="279" t="e">
        <f>IF(tbl2020POS[[#This Row],[OF]]&gt;=GAMES_TO_QUALIFY,1,IF(tbl2020POS[[#This Row],[PRIMPOS]]="OF",1,0))</f>
        <v>#REF!</v>
      </c>
      <c r="AL920" s="279" t="e">
        <f>IF(tbl2020POS[[#This Row],[DH]]&gt;=GAMES_TO_QUALIFY,1,IF(tbl2020POS[[#This Row],[PRIMPOS]]="DH",1,0))</f>
        <v>#REF!</v>
      </c>
      <c r="AM920" s="279" t="str" cm="1">
        <f t="array" aca="1" ref="AM9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0" s="280" t="str">
        <f>IFERROR(LEFT(tbl2020POS[[#This Row],[POSROUGH]],LEN(tbl2020POS[[#This Row],[POSROUGH]])-1),"")</f>
        <v/>
      </c>
      <c r="AP92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21" spans="1:42" x14ac:dyDescent="0.3">
      <c r="A921" s="277">
        <v>918</v>
      </c>
      <c r="B921" t="s">
        <v>21480</v>
      </c>
      <c r="C921" s="277">
        <v>28</v>
      </c>
      <c r="D921" s="278" t="s">
        <v>1402</v>
      </c>
      <c r="E921" s="277">
        <v>4</v>
      </c>
      <c r="F921" s="277">
        <v>10</v>
      </c>
      <c r="G921" s="277">
        <v>4</v>
      </c>
      <c r="H921" s="277">
        <v>1</v>
      </c>
      <c r="I921" s="277">
        <v>10</v>
      </c>
      <c r="J921" s="277">
        <v>10</v>
      </c>
      <c r="K921" s="277">
        <v>0</v>
      </c>
      <c r="L921" s="277">
        <v>0</v>
      </c>
      <c r="M921" s="277">
        <v>0</v>
      </c>
      <c r="N921" s="277">
        <v>0</v>
      </c>
      <c r="O921" s="277">
        <v>0</v>
      </c>
      <c r="P921" s="277">
        <v>0</v>
      </c>
      <c r="Q921" s="277">
        <v>0</v>
      </c>
      <c r="R921" s="277">
        <v>0</v>
      </c>
      <c r="S921" s="277">
        <v>0</v>
      </c>
      <c r="T921" s="277">
        <v>0</v>
      </c>
      <c r="U921" s="277">
        <v>0</v>
      </c>
      <c r="V921" s="277">
        <v>0</v>
      </c>
      <c r="W921" s="279" t="e">
        <f t="shared" si="14"/>
        <v>#REF!</v>
      </c>
      <c r="X921" s="279" t="s">
        <v>15258</v>
      </c>
      <c r="Y9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1" s="279">
        <f>IF(MAX(tbl2020POS[[#This Row],[P]:[PR]])=tbl2020POS[[#This Row],[P]],1,0)</f>
        <v>1</v>
      </c>
      <c r="AA921" s="279">
        <f>IF(tbl2020POS[[#This Row],[QUALP]]=1,IF(tbl2020POS[[#This Row],[GS]]&gt;=GS_TO_QUALIFY,1,0),0)</f>
        <v>0</v>
      </c>
      <c r="AB921" s="279">
        <f>IF(tbl2020POS[[#This Row],[QUALP]]=1,IF(tbl2020POS[[#This Row],[G]]-tbl2020POS[[#This Row],[GS]]&gt;=RP_APP_TO_QUALIFY,1,0),0)</f>
        <v>1</v>
      </c>
      <c r="AC921" s="279" t="e">
        <f>IF(tbl2020POS[[#This Row],[C]]&gt;=GAMES_TO_QUALIFY,1,IF(tbl2020POS[[#This Row],[PRIMPOS]]="C",1,0))</f>
        <v>#REF!</v>
      </c>
      <c r="AD921" s="279" t="e">
        <f>IF(tbl2020POS[[#This Row],[1B]]&gt;=GAMES_TO_QUALIFY,1,IF(tbl2020POS[[#This Row],[PRIMPOS]]="1B",1,0))</f>
        <v>#REF!</v>
      </c>
      <c r="AE921" s="279" t="e">
        <f>IF(tbl2020POS[[#This Row],[2B]]&gt;=GAMES_TO_QUALIFY,1,IF(tbl2020POS[[#This Row],[PRIMPOS]]="2B",1,0))</f>
        <v>#REF!</v>
      </c>
      <c r="AF921" s="279" t="e">
        <f>IF(tbl2020POS[[#This Row],[3B]]&gt;=GAMES_TO_QUALIFY,1,IF(tbl2020POS[[#This Row],[PRIMPOS]]="3B",1,0))</f>
        <v>#REF!</v>
      </c>
      <c r="AG921" s="279" t="e">
        <f>IF(tbl2020POS[[#This Row],[SS]]&gt;=GAMES_TO_QUALIFY,1,IF(tbl2020POS[[#This Row],[PRIMPOS]]="SS",1,0))</f>
        <v>#REF!</v>
      </c>
      <c r="AH921" s="279" t="e">
        <f>IF(tbl2020POS[[#This Row],[LF]]&gt;=GAMES_TO_QUALIFY,1,0)</f>
        <v>#REF!</v>
      </c>
      <c r="AI921" s="279" t="e">
        <f>IF(tbl2020POS[[#This Row],[CF]]&gt;=GAMES_TO_QUALIFY,1,0)</f>
        <v>#REF!</v>
      </c>
      <c r="AJ921" s="279" t="e">
        <f>IF(tbl2020POS[[#This Row],[RF]]&gt;=GAMES_TO_QUALIFY,1,0)</f>
        <v>#REF!</v>
      </c>
      <c r="AK921" s="279" t="e">
        <f>IF(tbl2020POS[[#This Row],[OF]]&gt;=GAMES_TO_QUALIFY,1,IF(tbl2020POS[[#This Row],[PRIMPOS]]="OF",1,0))</f>
        <v>#REF!</v>
      </c>
      <c r="AL921" s="279" t="e">
        <f>IF(tbl2020POS[[#This Row],[DH]]&gt;=GAMES_TO_QUALIFY,1,IF(tbl2020POS[[#This Row],[PRIMPOS]]="DH",1,0))</f>
        <v>#REF!</v>
      </c>
      <c r="AM921" s="279" t="str" cm="1">
        <f t="array" aca="1" ref="AM9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1" s="280" t="str">
        <f>IFERROR(LEFT(tbl2020POS[[#This Row],[POSROUGH]],LEN(tbl2020POS[[#This Row],[POSROUGH]])-1),"")</f>
        <v/>
      </c>
      <c r="AP92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2" spans="1:42" x14ac:dyDescent="0.3">
      <c r="A922" s="277">
        <v>919</v>
      </c>
      <c r="B922" t="s">
        <v>21481</v>
      </c>
      <c r="C922" s="277">
        <v>28</v>
      </c>
      <c r="D922" s="278" t="s">
        <v>1416</v>
      </c>
      <c r="E922" s="277">
        <v>7</v>
      </c>
      <c r="F922" s="277">
        <v>50</v>
      </c>
      <c r="G922" s="277">
        <v>45</v>
      </c>
      <c r="H922" s="277">
        <v>50</v>
      </c>
      <c r="I922" s="277">
        <v>39</v>
      </c>
      <c r="J922" s="277">
        <v>0</v>
      </c>
      <c r="K922" s="277">
        <v>0</v>
      </c>
      <c r="L922" s="277">
        <v>0</v>
      </c>
      <c r="M922" s="277">
        <v>0</v>
      </c>
      <c r="N922" s="277">
        <v>0</v>
      </c>
      <c r="O922" s="277">
        <v>0</v>
      </c>
      <c r="P922" s="277">
        <v>0</v>
      </c>
      <c r="Q922" s="277">
        <v>0</v>
      </c>
      <c r="R922" s="277">
        <v>39</v>
      </c>
      <c r="S922" s="277">
        <v>39</v>
      </c>
      <c r="T922" s="277">
        <v>8</v>
      </c>
      <c r="U922" s="277">
        <v>5</v>
      </c>
      <c r="V922" s="277">
        <v>0</v>
      </c>
      <c r="W922" s="279" t="e">
        <f t="shared" si="14"/>
        <v>#REF!</v>
      </c>
      <c r="X922" s="279" t="s">
        <v>3509</v>
      </c>
      <c r="Y9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22" s="279">
        <f>IF(MAX(tbl2020POS[[#This Row],[P]:[PR]])=tbl2020POS[[#This Row],[P]],1,0)</f>
        <v>0</v>
      </c>
      <c r="AA922" s="279">
        <f>IF(tbl2020POS[[#This Row],[QUALP]]=1,IF(tbl2020POS[[#This Row],[GS]]&gt;=GS_TO_QUALIFY,1,0),0)</f>
        <v>0</v>
      </c>
      <c r="AB922" s="279">
        <f>IF(tbl2020POS[[#This Row],[QUALP]]=1,IF(tbl2020POS[[#This Row],[G]]-tbl2020POS[[#This Row],[GS]]&gt;=RP_APP_TO_QUALIFY,1,0),0)</f>
        <v>0</v>
      </c>
      <c r="AC922" s="279" t="e">
        <f>IF(tbl2020POS[[#This Row],[C]]&gt;=GAMES_TO_QUALIFY,1,IF(tbl2020POS[[#This Row],[PRIMPOS]]="C",1,0))</f>
        <v>#REF!</v>
      </c>
      <c r="AD922" s="279" t="e">
        <f>IF(tbl2020POS[[#This Row],[1B]]&gt;=GAMES_TO_QUALIFY,1,IF(tbl2020POS[[#This Row],[PRIMPOS]]="1B",1,0))</f>
        <v>#REF!</v>
      </c>
      <c r="AE922" s="279" t="e">
        <f>IF(tbl2020POS[[#This Row],[2B]]&gt;=GAMES_TO_QUALIFY,1,IF(tbl2020POS[[#This Row],[PRIMPOS]]="2B",1,0))</f>
        <v>#REF!</v>
      </c>
      <c r="AF922" s="279" t="e">
        <f>IF(tbl2020POS[[#This Row],[3B]]&gt;=GAMES_TO_QUALIFY,1,IF(tbl2020POS[[#This Row],[PRIMPOS]]="3B",1,0))</f>
        <v>#REF!</v>
      </c>
      <c r="AG922" s="279" t="e">
        <f>IF(tbl2020POS[[#This Row],[SS]]&gt;=GAMES_TO_QUALIFY,1,IF(tbl2020POS[[#This Row],[PRIMPOS]]="SS",1,0))</f>
        <v>#REF!</v>
      </c>
      <c r="AH922" s="279" t="e">
        <f>IF(tbl2020POS[[#This Row],[LF]]&gt;=GAMES_TO_QUALIFY,1,0)</f>
        <v>#REF!</v>
      </c>
      <c r="AI922" s="279" t="e">
        <f>IF(tbl2020POS[[#This Row],[CF]]&gt;=GAMES_TO_QUALIFY,1,0)</f>
        <v>#REF!</v>
      </c>
      <c r="AJ922" s="279" t="e">
        <f>IF(tbl2020POS[[#This Row],[RF]]&gt;=GAMES_TO_QUALIFY,1,0)</f>
        <v>#REF!</v>
      </c>
      <c r="AK922" s="279" t="e">
        <f>IF(tbl2020POS[[#This Row],[OF]]&gt;=GAMES_TO_QUALIFY,1,IF(tbl2020POS[[#This Row],[PRIMPOS]]="OF",1,0))</f>
        <v>#REF!</v>
      </c>
      <c r="AL922" s="279" t="e">
        <f>IF(tbl2020POS[[#This Row],[DH]]&gt;=GAMES_TO_QUALIFY,1,IF(tbl2020POS[[#This Row],[PRIMPOS]]="DH",1,0))</f>
        <v>#REF!</v>
      </c>
      <c r="AM922" s="279" t="e" cm="1">
        <f t="array" aca="1" ref="AM9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2" s="280" t="str">
        <f>IFERROR(LEFT(tbl2020POS[[#This Row],[POSROUGH]],LEN(tbl2020POS[[#This Row],[POSROUGH]])-1),"")</f>
        <v/>
      </c>
      <c r="AP92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3" spans="1:42" x14ac:dyDescent="0.3">
      <c r="A923" s="277">
        <v>920</v>
      </c>
      <c r="B923" t="s">
        <v>21482</v>
      </c>
      <c r="C923" s="277">
        <v>26</v>
      </c>
      <c r="D923" s="278" t="s">
        <v>1565</v>
      </c>
      <c r="E923" s="277">
        <v>7</v>
      </c>
      <c r="F923" s="277">
        <v>55</v>
      </c>
      <c r="G923" s="277">
        <v>53</v>
      </c>
      <c r="H923" s="277">
        <v>55</v>
      </c>
      <c r="I923" s="277">
        <v>53</v>
      </c>
      <c r="J923" s="277">
        <v>0</v>
      </c>
      <c r="K923" s="277">
        <v>0</v>
      </c>
      <c r="L923" s="277">
        <v>0</v>
      </c>
      <c r="M923" s="277">
        <v>0</v>
      </c>
      <c r="N923" s="277">
        <v>0</v>
      </c>
      <c r="O923" s="277">
        <v>53</v>
      </c>
      <c r="P923" s="277">
        <v>0</v>
      </c>
      <c r="Q923" s="277">
        <v>0</v>
      </c>
      <c r="R923" s="277">
        <v>0</v>
      </c>
      <c r="S923" s="277">
        <v>0</v>
      </c>
      <c r="T923" s="277">
        <v>0</v>
      </c>
      <c r="U923" s="277">
        <v>2</v>
      </c>
      <c r="V923" s="277">
        <v>0</v>
      </c>
      <c r="W923" s="279" t="e">
        <f t="shared" si="14"/>
        <v>#REF!</v>
      </c>
      <c r="X923" s="279" t="s">
        <v>11856</v>
      </c>
      <c r="Y9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23" s="279">
        <f>IF(MAX(tbl2020POS[[#This Row],[P]:[PR]])=tbl2020POS[[#This Row],[P]],1,0)</f>
        <v>0</v>
      </c>
      <c r="AA923" s="279">
        <f>IF(tbl2020POS[[#This Row],[QUALP]]=1,IF(tbl2020POS[[#This Row],[GS]]&gt;=GS_TO_QUALIFY,1,0),0)</f>
        <v>0</v>
      </c>
      <c r="AB923" s="279">
        <f>IF(tbl2020POS[[#This Row],[QUALP]]=1,IF(tbl2020POS[[#This Row],[G]]-tbl2020POS[[#This Row],[GS]]&gt;=RP_APP_TO_QUALIFY,1,0),0)</f>
        <v>0</v>
      </c>
      <c r="AC923" s="279" t="e">
        <f>IF(tbl2020POS[[#This Row],[C]]&gt;=GAMES_TO_QUALIFY,1,IF(tbl2020POS[[#This Row],[PRIMPOS]]="C",1,0))</f>
        <v>#REF!</v>
      </c>
      <c r="AD923" s="279" t="e">
        <f>IF(tbl2020POS[[#This Row],[1B]]&gt;=GAMES_TO_QUALIFY,1,IF(tbl2020POS[[#This Row],[PRIMPOS]]="1B",1,0))</f>
        <v>#REF!</v>
      </c>
      <c r="AE923" s="279" t="e">
        <f>IF(tbl2020POS[[#This Row],[2B]]&gt;=GAMES_TO_QUALIFY,1,IF(tbl2020POS[[#This Row],[PRIMPOS]]="2B",1,0))</f>
        <v>#REF!</v>
      </c>
      <c r="AF923" s="279" t="e">
        <f>IF(tbl2020POS[[#This Row],[3B]]&gt;=GAMES_TO_QUALIFY,1,IF(tbl2020POS[[#This Row],[PRIMPOS]]="3B",1,0))</f>
        <v>#REF!</v>
      </c>
      <c r="AG923" s="279" t="e">
        <f>IF(tbl2020POS[[#This Row],[SS]]&gt;=GAMES_TO_QUALIFY,1,IF(tbl2020POS[[#This Row],[PRIMPOS]]="SS",1,0))</f>
        <v>#REF!</v>
      </c>
      <c r="AH923" s="279" t="e">
        <f>IF(tbl2020POS[[#This Row],[LF]]&gt;=GAMES_TO_QUALIFY,1,0)</f>
        <v>#REF!</v>
      </c>
      <c r="AI923" s="279" t="e">
        <f>IF(tbl2020POS[[#This Row],[CF]]&gt;=GAMES_TO_QUALIFY,1,0)</f>
        <v>#REF!</v>
      </c>
      <c r="AJ923" s="279" t="e">
        <f>IF(tbl2020POS[[#This Row],[RF]]&gt;=GAMES_TO_QUALIFY,1,0)</f>
        <v>#REF!</v>
      </c>
      <c r="AK923" s="279" t="e">
        <f>IF(tbl2020POS[[#This Row],[OF]]&gt;=GAMES_TO_QUALIFY,1,IF(tbl2020POS[[#This Row],[PRIMPOS]]="OF",1,0))</f>
        <v>#REF!</v>
      </c>
      <c r="AL923" s="279" t="e">
        <f>IF(tbl2020POS[[#This Row],[DH]]&gt;=GAMES_TO_QUALIFY,1,IF(tbl2020POS[[#This Row],[PRIMPOS]]="DH",1,0))</f>
        <v>#REF!</v>
      </c>
      <c r="AM923" s="279" t="e" cm="1">
        <f t="array" aca="1" ref="AM9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3" s="280" t="str">
        <f>IFERROR(LEFT(tbl2020POS[[#This Row],[POSROUGH]],LEN(tbl2020POS[[#This Row],[POSROUGH]])-1),"")</f>
        <v/>
      </c>
      <c r="AP92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4" spans="1:42" x14ac:dyDescent="0.3">
      <c r="A924" s="277">
        <v>921</v>
      </c>
      <c r="B924" t="s">
        <v>21483</v>
      </c>
      <c r="C924" s="277">
        <v>32</v>
      </c>
      <c r="D924" s="278" t="s">
        <v>1379</v>
      </c>
      <c r="E924" s="277">
        <v>9</v>
      </c>
      <c r="F924" s="277">
        <v>55</v>
      </c>
      <c r="G924" s="277">
        <v>47</v>
      </c>
      <c r="H924" s="277">
        <v>55</v>
      </c>
      <c r="I924" s="277">
        <v>42</v>
      </c>
      <c r="J924" s="277">
        <v>0</v>
      </c>
      <c r="K924" s="277">
        <v>0</v>
      </c>
      <c r="L924" s="277">
        <v>0</v>
      </c>
      <c r="M924" s="277">
        <v>0</v>
      </c>
      <c r="N924" s="277">
        <v>0</v>
      </c>
      <c r="O924" s="277">
        <v>0</v>
      </c>
      <c r="P924" s="277">
        <v>27</v>
      </c>
      <c r="Q924" s="277">
        <v>16</v>
      </c>
      <c r="R924" s="277">
        <v>0</v>
      </c>
      <c r="S924" s="277">
        <v>42</v>
      </c>
      <c r="T924" s="277">
        <v>13</v>
      </c>
      <c r="U924" s="277">
        <v>8</v>
      </c>
      <c r="V924" s="277">
        <v>0</v>
      </c>
      <c r="W924" s="279" t="e">
        <f t="shared" si="14"/>
        <v>#REF!</v>
      </c>
      <c r="X924" s="279" t="s">
        <v>2881</v>
      </c>
      <c r="Y9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24" s="279">
        <f>IF(MAX(tbl2020POS[[#This Row],[P]:[PR]])=tbl2020POS[[#This Row],[P]],1,0)</f>
        <v>0</v>
      </c>
      <c r="AA924" s="279">
        <f>IF(tbl2020POS[[#This Row],[QUALP]]=1,IF(tbl2020POS[[#This Row],[GS]]&gt;=GS_TO_QUALIFY,1,0),0)</f>
        <v>0</v>
      </c>
      <c r="AB924" s="279">
        <f>IF(tbl2020POS[[#This Row],[QUALP]]=1,IF(tbl2020POS[[#This Row],[G]]-tbl2020POS[[#This Row],[GS]]&gt;=RP_APP_TO_QUALIFY,1,0),0)</f>
        <v>0</v>
      </c>
      <c r="AC924" s="279" t="e">
        <f>IF(tbl2020POS[[#This Row],[C]]&gt;=GAMES_TO_QUALIFY,1,IF(tbl2020POS[[#This Row],[PRIMPOS]]="C",1,0))</f>
        <v>#REF!</v>
      </c>
      <c r="AD924" s="279" t="e">
        <f>IF(tbl2020POS[[#This Row],[1B]]&gt;=GAMES_TO_QUALIFY,1,IF(tbl2020POS[[#This Row],[PRIMPOS]]="1B",1,0))</f>
        <v>#REF!</v>
      </c>
      <c r="AE924" s="279" t="e">
        <f>IF(tbl2020POS[[#This Row],[2B]]&gt;=GAMES_TO_QUALIFY,1,IF(tbl2020POS[[#This Row],[PRIMPOS]]="2B",1,0))</f>
        <v>#REF!</v>
      </c>
      <c r="AF924" s="279" t="e">
        <f>IF(tbl2020POS[[#This Row],[3B]]&gt;=GAMES_TO_QUALIFY,1,IF(tbl2020POS[[#This Row],[PRIMPOS]]="3B",1,0))</f>
        <v>#REF!</v>
      </c>
      <c r="AG924" s="279" t="e">
        <f>IF(tbl2020POS[[#This Row],[SS]]&gt;=GAMES_TO_QUALIFY,1,IF(tbl2020POS[[#This Row],[PRIMPOS]]="SS",1,0))</f>
        <v>#REF!</v>
      </c>
      <c r="AH924" s="279" t="e">
        <f>IF(tbl2020POS[[#This Row],[LF]]&gt;=GAMES_TO_QUALIFY,1,0)</f>
        <v>#REF!</v>
      </c>
      <c r="AI924" s="279" t="e">
        <f>IF(tbl2020POS[[#This Row],[CF]]&gt;=GAMES_TO_QUALIFY,1,0)</f>
        <v>#REF!</v>
      </c>
      <c r="AJ924" s="279" t="e">
        <f>IF(tbl2020POS[[#This Row],[RF]]&gt;=GAMES_TO_QUALIFY,1,0)</f>
        <v>#REF!</v>
      </c>
      <c r="AK924" s="279" t="e">
        <f>IF(tbl2020POS[[#This Row],[OF]]&gt;=GAMES_TO_QUALIFY,1,IF(tbl2020POS[[#This Row],[PRIMPOS]]="OF",1,0))</f>
        <v>#REF!</v>
      </c>
      <c r="AL924" s="279" t="e">
        <f>IF(tbl2020POS[[#This Row],[DH]]&gt;=GAMES_TO_QUALIFY,1,IF(tbl2020POS[[#This Row],[PRIMPOS]]="DH",1,0))</f>
        <v>#REF!</v>
      </c>
      <c r="AM924" s="279" t="e" cm="1">
        <f t="array" aca="1" ref="AM9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4" s="280" t="str">
        <f>IFERROR(LEFT(tbl2020POS[[#This Row],[POSROUGH]],LEN(tbl2020POS[[#This Row],[POSROUGH]])-1),"")</f>
        <v/>
      </c>
      <c r="AP92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5" spans="1:42" x14ac:dyDescent="0.3">
      <c r="A925" s="277">
        <v>922</v>
      </c>
      <c r="B925" t="s">
        <v>21484</v>
      </c>
      <c r="C925" s="277">
        <v>31</v>
      </c>
      <c r="D925" s="278" t="s">
        <v>20565</v>
      </c>
      <c r="E925" s="277">
        <v>10</v>
      </c>
      <c r="F925" s="277">
        <v>20</v>
      </c>
      <c r="G925" s="277">
        <v>0</v>
      </c>
      <c r="H925" s="277">
        <v>0</v>
      </c>
      <c r="I925" s="277">
        <v>20</v>
      </c>
      <c r="J925" s="277">
        <v>20</v>
      </c>
      <c r="K925" s="277">
        <v>0</v>
      </c>
      <c r="L925" s="277">
        <v>0</v>
      </c>
      <c r="M925" s="277">
        <v>0</v>
      </c>
      <c r="N925" s="277">
        <v>0</v>
      </c>
      <c r="O925" s="277">
        <v>0</v>
      </c>
      <c r="P925" s="277">
        <v>0</v>
      </c>
      <c r="Q925" s="277">
        <v>0</v>
      </c>
      <c r="R925" s="277">
        <v>0</v>
      </c>
      <c r="S925" s="277">
        <v>0</v>
      </c>
      <c r="T925" s="277">
        <v>0</v>
      </c>
      <c r="U925" s="277">
        <v>0</v>
      </c>
      <c r="V925" s="277">
        <v>0</v>
      </c>
      <c r="W925" s="279" t="e">
        <f t="shared" si="14"/>
        <v>#REF!</v>
      </c>
      <c r="X925" s="279" t="s">
        <v>2882</v>
      </c>
      <c r="Y9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5" s="279">
        <f>IF(MAX(tbl2020POS[[#This Row],[P]:[PR]])=tbl2020POS[[#This Row],[P]],1,0)</f>
        <v>1</v>
      </c>
      <c r="AA925" s="279">
        <f>IF(tbl2020POS[[#This Row],[QUALP]]=1,IF(tbl2020POS[[#This Row],[GS]]&gt;=GS_TO_QUALIFY,1,0),0)</f>
        <v>0</v>
      </c>
      <c r="AB925" s="279">
        <f>IF(tbl2020POS[[#This Row],[QUALP]]=1,IF(tbl2020POS[[#This Row],[G]]-tbl2020POS[[#This Row],[GS]]&gt;=RP_APP_TO_QUALIFY,1,0),0)</f>
        <v>1</v>
      </c>
      <c r="AC925" s="279" t="e">
        <f>IF(tbl2020POS[[#This Row],[C]]&gt;=GAMES_TO_QUALIFY,1,IF(tbl2020POS[[#This Row],[PRIMPOS]]="C",1,0))</f>
        <v>#REF!</v>
      </c>
      <c r="AD925" s="279" t="e">
        <f>IF(tbl2020POS[[#This Row],[1B]]&gt;=GAMES_TO_QUALIFY,1,IF(tbl2020POS[[#This Row],[PRIMPOS]]="1B",1,0))</f>
        <v>#REF!</v>
      </c>
      <c r="AE925" s="279" t="e">
        <f>IF(tbl2020POS[[#This Row],[2B]]&gt;=GAMES_TO_QUALIFY,1,IF(tbl2020POS[[#This Row],[PRIMPOS]]="2B",1,0))</f>
        <v>#REF!</v>
      </c>
      <c r="AF925" s="279" t="e">
        <f>IF(tbl2020POS[[#This Row],[3B]]&gt;=GAMES_TO_QUALIFY,1,IF(tbl2020POS[[#This Row],[PRIMPOS]]="3B",1,0))</f>
        <v>#REF!</v>
      </c>
      <c r="AG925" s="279" t="e">
        <f>IF(tbl2020POS[[#This Row],[SS]]&gt;=GAMES_TO_QUALIFY,1,IF(tbl2020POS[[#This Row],[PRIMPOS]]="SS",1,0))</f>
        <v>#REF!</v>
      </c>
      <c r="AH925" s="279" t="e">
        <f>IF(tbl2020POS[[#This Row],[LF]]&gt;=GAMES_TO_QUALIFY,1,0)</f>
        <v>#REF!</v>
      </c>
      <c r="AI925" s="279" t="e">
        <f>IF(tbl2020POS[[#This Row],[CF]]&gt;=GAMES_TO_QUALIFY,1,0)</f>
        <v>#REF!</v>
      </c>
      <c r="AJ925" s="279" t="e">
        <f>IF(tbl2020POS[[#This Row],[RF]]&gt;=GAMES_TO_QUALIFY,1,0)</f>
        <v>#REF!</v>
      </c>
      <c r="AK925" s="279" t="e">
        <f>IF(tbl2020POS[[#This Row],[OF]]&gt;=GAMES_TO_QUALIFY,1,IF(tbl2020POS[[#This Row],[PRIMPOS]]="OF",1,0))</f>
        <v>#REF!</v>
      </c>
      <c r="AL925" s="279" t="e">
        <f>IF(tbl2020POS[[#This Row],[DH]]&gt;=GAMES_TO_QUALIFY,1,IF(tbl2020POS[[#This Row],[PRIMPOS]]="DH",1,0))</f>
        <v>#REF!</v>
      </c>
      <c r="AM925" s="279" t="str" cm="1">
        <f t="array" aca="1" ref="AM9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5" s="280" t="str">
        <f>IFERROR(LEFT(tbl2020POS[[#This Row],[POSROUGH]],LEN(tbl2020POS[[#This Row],[POSROUGH]])-1),"")</f>
        <v/>
      </c>
      <c r="AP92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6" spans="1:42" x14ac:dyDescent="0.3">
      <c r="A926" s="277">
        <v>923</v>
      </c>
      <c r="B926" t="s">
        <v>21485</v>
      </c>
      <c r="C926" s="277">
        <v>28</v>
      </c>
      <c r="D926" s="278" t="s">
        <v>1395</v>
      </c>
      <c r="E926" s="277">
        <v>3</v>
      </c>
      <c r="F926" s="277">
        <v>9</v>
      </c>
      <c r="G926" s="277">
        <v>8</v>
      </c>
      <c r="H926" s="277">
        <v>0</v>
      </c>
      <c r="I926" s="277">
        <v>9</v>
      </c>
      <c r="J926" s="277">
        <v>9</v>
      </c>
      <c r="K926" s="277">
        <v>0</v>
      </c>
      <c r="L926" s="277">
        <v>0</v>
      </c>
      <c r="M926" s="277">
        <v>0</v>
      </c>
      <c r="N926" s="277">
        <v>0</v>
      </c>
      <c r="O926" s="277">
        <v>0</v>
      </c>
      <c r="P926" s="277">
        <v>0</v>
      </c>
      <c r="Q926" s="277">
        <v>0</v>
      </c>
      <c r="R926" s="277">
        <v>0</v>
      </c>
      <c r="S926" s="277">
        <v>0</v>
      </c>
      <c r="T926" s="277">
        <v>0</v>
      </c>
      <c r="U926" s="277">
        <v>0</v>
      </c>
      <c r="V926" s="277">
        <v>0</v>
      </c>
      <c r="W926" s="279" t="e">
        <f t="shared" si="14"/>
        <v>#REF!</v>
      </c>
      <c r="X926" s="279" t="s">
        <v>14852</v>
      </c>
      <c r="Y9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6" s="279">
        <f>IF(MAX(tbl2020POS[[#This Row],[P]:[PR]])=tbl2020POS[[#This Row],[P]],1,0)</f>
        <v>1</v>
      </c>
      <c r="AA926" s="279">
        <f>IF(tbl2020POS[[#This Row],[QUALP]]=1,IF(tbl2020POS[[#This Row],[GS]]&gt;=GS_TO_QUALIFY,1,0),0)</f>
        <v>0</v>
      </c>
      <c r="AB926" s="279">
        <f>IF(tbl2020POS[[#This Row],[QUALP]]=1,IF(tbl2020POS[[#This Row],[G]]-tbl2020POS[[#This Row],[GS]]&gt;=RP_APP_TO_QUALIFY,1,0),0)</f>
        <v>0</v>
      </c>
      <c r="AC926" s="279" t="e">
        <f>IF(tbl2020POS[[#This Row],[C]]&gt;=GAMES_TO_QUALIFY,1,IF(tbl2020POS[[#This Row],[PRIMPOS]]="C",1,0))</f>
        <v>#REF!</v>
      </c>
      <c r="AD926" s="279" t="e">
        <f>IF(tbl2020POS[[#This Row],[1B]]&gt;=GAMES_TO_QUALIFY,1,IF(tbl2020POS[[#This Row],[PRIMPOS]]="1B",1,0))</f>
        <v>#REF!</v>
      </c>
      <c r="AE926" s="279" t="e">
        <f>IF(tbl2020POS[[#This Row],[2B]]&gt;=GAMES_TO_QUALIFY,1,IF(tbl2020POS[[#This Row],[PRIMPOS]]="2B",1,0))</f>
        <v>#REF!</v>
      </c>
      <c r="AF926" s="279" t="e">
        <f>IF(tbl2020POS[[#This Row],[3B]]&gt;=GAMES_TO_QUALIFY,1,IF(tbl2020POS[[#This Row],[PRIMPOS]]="3B",1,0))</f>
        <v>#REF!</v>
      </c>
      <c r="AG926" s="279" t="e">
        <f>IF(tbl2020POS[[#This Row],[SS]]&gt;=GAMES_TO_QUALIFY,1,IF(tbl2020POS[[#This Row],[PRIMPOS]]="SS",1,0))</f>
        <v>#REF!</v>
      </c>
      <c r="AH926" s="279" t="e">
        <f>IF(tbl2020POS[[#This Row],[LF]]&gt;=GAMES_TO_QUALIFY,1,0)</f>
        <v>#REF!</v>
      </c>
      <c r="AI926" s="279" t="e">
        <f>IF(tbl2020POS[[#This Row],[CF]]&gt;=GAMES_TO_QUALIFY,1,0)</f>
        <v>#REF!</v>
      </c>
      <c r="AJ926" s="279" t="e">
        <f>IF(tbl2020POS[[#This Row],[RF]]&gt;=GAMES_TO_QUALIFY,1,0)</f>
        <v>#REF!</v>
      </c>
      <c r="AK926" s="279" t="e">
        <f>IF(tbl2020POS[[#This Row],[OF]]&gt;=GAMES_TO_QUALIFY,1,IF(tbl2020POS[[#This Row],[PRIMPOS]]="OF",1,0))</f>
        <v>#REF!</v>
      </c>
      <c r="AL926" s="279" t="e">
        <f>IF(tbl2020POS[[#This Row],[DH]]&gt;=GAMES_TO_QUALIFY,1,IF(tbl2020POS[[#This Row],[PRIMPOS]]="DH",1,0))</f>
        <v>#REF!</v>
      </c>
      <c r="AM926" s="279" t="str" cm="1">
        <f t="array" aca="1" ref="AM9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6" s="280" t="str">
        <f>IFERROR(LEFT(tbl2020POS[[#This Row],[POSROUGH]],LEN(tbl2020POS[[#This Row],[POSROUGH]])-1),"")</f>
        <v/>
      </c>
      <c r="AP92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27" spans="1:42" x14ac:dyDescent="0.3">
      <c r="A927" s="277">
        <v>924</v>
      </c>
      <c r="B927" t="s">
        <v>21486</v>
      </c>
      <c r="C927" s="277">
        <v>26</v>
      </c>
      <c r="D927" s="278" t="s">
        <v>1416</v>
      </c>
      <c r="E927" s="277" t="s">
        <v>20557</v>
      </c>
      <c r="F927" s="277">
        <v>5</v>
      </c>
      <c r="G927" s="277">
        <v>3</v>
      </c>
      <c r="H927" s="277">
        <v>0</v>
      </c>
      <c r="I927" s="277">
        <v>5</v>
      </c>
      <c r="J927" s="277">
        <v>5</v>
      </c>
      <c r="K927" s="277">
        <v>0</v>
      </c>
      <c r="L927" s="277">
        <v>0</v>
      </c>
      <c r="M927" s="277">
        <v>0</v>
      </c>
      <c r="N927" s="277">
        <v>0</v>
      </c>
      <c r="O927" s="277">
        <v>0</v>
      </c>
      <c r="P927" s="277">
        <v>0</v>
      </c>
      <c r="Q927" s="277">
        <v>0</v>
      </c>
      <c r="R927" s="277">
        <v>0</v>
      </c>
      <c r="S927" s="277">
        <v>0</v>
      </c>
      <c r="T927" s="277">
        <v>0</v>
      </c>
      <c r="U927" s="277">
        <v>0</v>
      </c>
      <c r="V927" s="277">
        <v>0</v>
      </c>
      <c r="W927" s="279" t="e">
        <f t="shared" si="14"/>
        <v>#REF!</v>
      </c>
      <c r="X927" s="279" t="s">
        <v>22003</v>
      </c>
      <c r="Y9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7" s="279">
        <f>IF(MAX(tbl2020POS[[#This Row],[P]:[PR]])=tbl2020POS[[#This Row],[P]],1,0)</f>
        <v>1</v>
      </c>
      <c r="AA927" s="279">
        <f>IF(tbl2020POS[[#This Row],[QUALP]]=1,IF(tbl2020POS[[#This Row],[GS]]&gt;=GS_TO_QUALIFY,1,0),0)</f>
        <v>0</v>
      </c>
      <c r="AB927" s="279">
        <f>IF(tbl2020POS[[#This Row],[QUALP]]=1,IF(tbl2020POS[[#This Row],[G]]-tbl2020POS[[#This Row],[GS]]&gt;=RP_APP_TO_QUALIFY,1,0),0)</f>
        <v>0</v>
      </c>
      <c r="AC927" s="279" t="e">
        <f>IF(tbl2020POS[[#This Row],[C]]&gt;=GAMES_TO_QUALIFY,1,IF(tbl2020POS[[#This Row],[PRIMPOS]]="C",1,0))</f>
        <v>#REF!</v>
      </c>
      <c r="AD927" s="279" t="e">
        <f>IF(tbl2020POS[[#This Row],[1B]]&gt;=GAMES_TO_QUALIFY,1,IF(tbl2020POS[[#This Row],[PRIMPOS]]="1B",1,0))</f>
        <v>#REF!</v>
      </c>
      <c r="AE927" s="279" t="e">
        <f>IF(tbl2020POS[[#This Row],[2B]]&gt;=GAMES_TO_QUALIFY,1,IF(tbl2020POS[[#This Row],[PRIMPOS]]="2B",1,0))</f>
        <v>#REF!</v>
      </c>
      <c r="AF927" s="279" t="e">
        <f>IF(tbl2020POS[[#This Row],[3B]]&gt;=GAMES_TO_QUALIFY,1,IF(tbl2020POS[[#This Row],[PRIMPOS]]="3B",1,0))</f>
        <v>#REF!</v>
      </c>
      <c r="AG927" s="279" t="e">
        <f>IF(tbl2020POS[[#This Row],[SS]]&gt;=GAMES_TO_QUALIFY,1,IF(tbl2020POS[[#This Row],[PRIMPOS]]="SS",1,0))</f>
        <v>#REF!</v>
      </c>
      <c r="AH927" s="279" t="e">
        <f>IF(tbl2020POS[[#This Row],[LF]]&gt;=GAMES_TO_QUALIFY,1,0)</f>
        <v>#REF!</v>
      </c>
      <c r="AI927" s="279" t="e">
        <f>IF(tbl2020POS[[#This Row],[CF]]&gt;=GAMES_TO_QUALIFY,1,0)</f>
        <v>#REF!</v>
      </c>
      <c r="AJ927" s="279" t="e">
        <f>IF(tbl2020POS[[#This Row],[RF]]&gt;=GAMES_TO_QUALIFY,1,0)</f>
        <v>#REF!</v>
      </c>
      <c r="AK927" s="279" t="e">
        <f>IF(tbl2020POS[[#This Row],[OF]]&gt;=GAMES_TO_QUALIFY,1,IF(tbl2020POS[[#This Row],[PRIMPOS]]="OF",1,0))</f>
        <v>#REF!</v>
      </c>
      <c r="AL927" s="279" t="e">
        <f>IF(tbl2020POS[[#This Row],[DH]]&gt;=GAMES_TO_QUALIFY,1,IF(tbl2020POS[[#This Row],[PRIMPOS]]="DH",1,0))</f>
        <v>#REF!</v>
      </c>
      <c r="AM927" s="279" t="str" cm="1">
        <f t="array" aca="1" ref="AM9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7" s="280" t="str">
        <f>IFERROR(LEFT(tbl2020POS[[#This Row],[POSROUGH]],LEN(tbl2020POS[[#This Row],[POSROUGH]])-1),"")</f>
        <v/>
      </c>
      <c r="AP92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28" spans="1:42" x14ac:dyDescent="0.3">
      <c r="A928" s="277">
        <v>925</v>
      </c>
      <c r="B928" t="s">
        <v>21487</v>
      </c>
      <c r="C928" s="277">
        <v>26</v>
      </c>
      <c r="D928" s="278" t="s">
        <v>1565</v>
      </c>
      <c r="E928" s="277">
        <v>2</v>
      </c>
      <c r="F928" s="277">
        <v>6</v>
      </c>
      <c r="G928" s="277">
        <v>0</v>
      </c>
      <c r="H928" s="277">
        <v>0</v>
      </c>
      <c r="I928" s="277">
        <v>6</v>
      </c>
      <c r="J928" s="277">
        <v>6</v>
      </c>
      <c r="K928" s="277">
        <v>0</v>
      </c>
      <c r="L928" s="277">
        <v>0</v>
      </c>
      <c r="M928" s="277">
        <v>0</v>
      </c>
      <c r="N928" s="277">
        <v>0</v>
      </c>
      <c r="O928" s="277">
        <v>0</v>
      </c>
      <c r="P928" s="277">
        <v>0</v>
      </c>
      <c r="Q928" s="277">
        <v>0</v>
      </c>
      <c r="R928" s="277">
        <v>0</v>
      </c>
      <c r="S928" s="277">
        <v>0</v>
      </c>
      <c r="T928" s="277">
        <v>0</v>
      </c>
      <c r="U928" s="277">
        <v>0</v>
      </c>
      <c r="V928" s="277">
        <v>0</v>
      </c>
      <c r="W928" s="279" t="e">
        <f t="shared" si="14"/>
        <v>#REF!</v>
      </c>
      <c r="X928" s="279" t="s">
        <v>22004</v>
      </c>
      <c r="Y9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8" s="279">
        <f>IF(MAX(tbl2020POS[[#This Row],[P]:[PR]])=tbl2020POS[[#This Row],[P]],1,0)</f>
        <v>1</v>
      </c>
      <c r="AA928" s="279">
        <f>IF(tbl2020POS[[#This Row],[QUALP]]=1,IF(tbl2020POS[[#This Row],[GS]]&gt;=GS_TO_QUALIFY,1,0),0)</f>
        <v>0</v>
      </c>
      <c r="AB928" s="279">
        <f>IF(tbl2020POS[[#This Row],[QUALP]]=1,IF(tbl2020POS[[#This Row],[G]]-tbl2020POS[[#This Row],[GS]]&gt;=RP_APP_TO_QUALIFY,1,0),0)</f>
        <v>1</v>
      </c>
      <c r="AC928" s="279" t="e">
        <f>IF(tbl2020POS[[#This Row],[C]]&gt;=GAMES_TO_QUALIFY,1,IF(tbl2020POS[[#This Row],[PRIMPOS]]="C",1,0))</f>
        <v>#REF!</v>
      </c>
      <c r="AD928" s="279" t="e">
        <f>IF(tbl2020POS[[#This Row],[1B]]&gt;=GAMES_TO_QUALIFY,1,IF(tbl2020POS[[#This Row],[PRIMPOS]]="1B",1,0))</f>
        <v>#REF!</v>
      </c>
      <c r="AE928" s="279" t="e">
        <f>IF(tbl2020POS[[#This Row],[2B]]&gt;=GAMES_TO_QUALIFY,1,IF(tbl2020POS[[#This Row],[PRIMPOS]]="2B",1,0))</f>
        <v>#REF!</v>
      </c>
      <c r="AF928" s="279" t="e">
        <f>IF(tbl2020POS[[#This Row],[3B]]&gt;=GAMES_TO_QUALIFY,1,IF(tbl2020POS[[#This Row],[PRIMPOS]]="3B",1,0))</f>
        <v>#REF!</v>
      </c>
      <c r="AG928" s="279" t="e">
        <f>IF(tbl2020POS[[#This Row],[SS]]&gt;=GAMES_TO_QUALIFY,1,IF(tbl2020POS[[#This Row],[PRIMPOS]]="SS",1,0))</f>
        <v>#REF!</v>
      </c>
      <c r="AH928" s="279" t="e">
        <f>IF(tbl2020POS[[#This Row],[LF]]&gt;=GAMES_TO_QUALIFY,1,0)</f>
        <v>#REF!</v>
      </c>
      <c r="AI928" s="279" t="e">
        <f>IF(tbl2020POS[[#This Row],[CF]]&gt;=GAMES_TO_QUALIFY,1,0)</f>
        <v>#REF!</v>
      </c>
      <c r="AJ928" s="279" t="e">
        <f>IF(tbl2020POS[[#This Row],[RF]]&gt;=GAMES_TO_QUALIFY,1,0)</f>
        <v>#REF!</v>
      </c>
      <c r="AK928" s="279" t="e">
        <f>IF(tbl2020POS[[#This Row],[OF]]&gt;=GAMES_TO_QUALIFY,1,IF(tbl2020POS[[#This Row],[PRIMPOS]]="OF",1,0))</f>
        <v>#REF!</v>
      </c>
      <c r="AL928" s="279" t="e">
        <f>IF(tbl2020POS[[#This Row],[DH]]&gt;=GAMES_TO_QUALIFY,1,IF(tbl2020POS[[#This Row],[PRIMPOS]]="DH",1,0))</f>
        <v>#REF!</v>
      </c>
      <c r="AM928" s="279" t="str" cm="1">
        <f t="array" aca="1" ref="AM9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8" s="280" t="str">
        <f>IFERROR(LEFT(tbl2020POS[[#This Row],[POSROUGH]],LEN(tbl2020POS[[#This Row],[POSROUGH]])-1),"")</f>
        <v/>
      </c>
      <c r="AP92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9" spans="1:42" x14ac:dyDescent="0.3">
      <c r="A929" s="277">
        <v>926</v>
      </c>
      <c r="B929" t="s">
        <v>21488</v>
      </c>
      <c r="C929" s="277">
        <v>31</v>
      </c>
      <c r="D929" s="278" t="s">
        <v>1509</v>
      </c>
      <c r="E929" s="277">
        <v>12</v>
      </c>
      <c r="F929" s="277">
        <v>12</v>
      </c>
      <c r="G929" s="277">
        <v>12</v>
      </c>
      <c r="H929" s="277">
        <v>0</v>
      </c>
      <c r="I929" s="277">
        <v>12</v>
      </c>
      <c r="J929" s="277">
        <v>12</v>
      </c>
      <c r="K929" s="277">
        <v>0</v>
      </c>
      <c r="L929" s="277">
        <v>0</v>
      </c>
      <c r="M929" s="277">
        <v>0</v>
      </c>
      <c r="N929" s="277">
        <v>0</v>
      </c>
      <c r="O929" s="277">
        <v>0</v>
      </c>
      <c r="P929" s="277">
        <v>0</v>
      </c>
      <c r="Q929" s="277">
        <v>0</v>
      </c>
      <c r="R929" s="277">
        <v>0</v>
      </c>
      <c r="S929" s="277">
        <v>0</v>
      </c>
      <c r="T929" s="277">
        <v>0</v>
      </c>
      <c r="U929" s="277">
        <v>0</v>
      </c>
      <c r="V929" s="277">
        <v>0</v>
      </c>
      <c r="W929" s="279" t="e">
        <f t="shared" si="14"/>
        <v>#REF!</v>
      </c>
      <c r="X929" s="279" t="s">
        <v>2886</v>
      </c>
      <c r="Y9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9" s="279">
        <f>IF(MAX(tbl2020POS[[#This Row],[P]:[PR]])=tbl2020POS[[#This Row],[P]],1,0)</f>
        <v>1</v>
      </c>
      <c r="AA929" s="279">
        <f>IF(tbl2020POS[[#This Row],[QUALP]]=1,IF(tbl2020POS[[#This Row],[GS]]&gt;=GS_TO_QUALIFY,1,0),0)</f>
        <v>1</v>
      </c>
      <c r="AB929" s="279">
        <f>IF(tbl2020POS[[#This Row],[QUALP]]=1,IF(tbl2020POS[[#This Row],[G]]-tbl2020POS[[#This Row],[GS]]&gt;=RP_APP_TO_QUALIFY,1,0),0)</f>
        <v>0</v>
      </c>
      <c r="AC929" s="279" t="e">
        <f>IF(tbl2020POS[[#This Row],[C]]&gt;=GAMES_TO_QUALIFY,1,IF(tbl2020POS[[#This Row],[PRIMPOS]]="C",1,0))</f>
        <v>#REF!</v>
      </c>
      <c r="AD929" s="279" t="e">
        <f>IF(tbl2020POS[[#This Row],[1B]]&gt;=GAMES_TO_QUALIFY,1,IF(tbl2020POS[[#This Row],[PRIMPOS]]="1B",1,0))</f>
        <v>#REF!</v>
      </c>
      <c r="AE929" s="279" t="e">
        <f>IF(tbl2020POS[[#This Row],[2B]]&gt;=GAMES_TO_QUALIFY,1,IF(tbl2020POS[[#This Row],[PRIMPOS]]="2B",1,0))</f>
        <v>#REF!</v>
      </c>
      <c r="AF929" s="279" t="e">
        <f>IF(tbl2020POS[[#This Row],[3B]]&gt;=GAMES_TO_QUALIFY,1,IF(tbl2020POS[[#This Row],[PRIMPOS]]="3B",1,0))</f>
        <v>#REF!</v>
      </c>
      <c r="AG929" s="279" t="e">
        <f>IF(tbl2020POS[[#This Row],[SS]]&gt;=GAMES_TO_QUALIFY,1,IF(tbl2020POS[[#This Row],[PRIMPOS]]="SS",1,0))</f>
        <v>#REF!</v>
      </c>
      <c r="AH929" s="279" t="e">
        <f>IF(tbl2020POS[[#This Row],[LF]]&gt;=GAMES_TO_QUALIFY,1,0)</f>
        <v>#REF!</v>
      </c>
      <c r="AI929" s="279" t="e">
        <f>IF(tbl2020POS[[#This Row],[CF]]&gt;=GAMES_TO_QUALIFY,1,0)</f>
        <v>#REF!</v>
      </c>
      <c r="AJ929" s="279" t="e">
        <f>IF(tbl2020POS[[#This Row],[RF]]&gt;=GAMES_TO_QUALIFY,1,0)</f>
        <v>#REF!</v>
      </c>
      <c r="AK929" s="279" t="e">
        <f>IF(tbl2020POS[[#This Row],[OF]]&gt;=GAMES_TO_QUALIFY,1,IF(tbl2020POS[[#This Row],[PRIMPOS]]="OF",1,0))</f>
        <v>#REF!</v>
      </c>
      <c r="AL929" s="279" t="e">
        <f>IF(tbl2020POS[[#This Row],[DH]]&gt;=GAMES_TO_QUALIFY,1,IF(tbl2020POS[[#This Row],[PRIMPOS]]="DH",1,0))</f>
        <v>#REF!</v>
      </c>
      <c r="AM929" s="279" t="str" cm="1">
        <f t="array" aca="1" ref="AM9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9" s="280" t="str">
        <f>IFERROR(LEFT(tbl2020POS[[#This Row],[POSROUGH]],LEN(tbl2020POS[[#This Row],[POSROUGH]])-1),"")</f>
        <v/>
      </c>
      <c r="AP92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30" spans="1:42" x14ac:dyDescent="0.3">
      <c r="A930" s="277">
        <v>927</v>
      </c>
      <c r="B930" t="s">
        <v>21489</v>
      </c>
      <c r="C930" s="277">
        <v>31</v>
      </c>
      <c r="D930" s="278" t="s">
        <v>1376</v>
      </c>
      <c r="E930" s="277">
        <v>8</v>
      </c>
      <c r="F930" s="277">
        <v>23</v>
      </c>
      <c r="G930" s="277">
        <v>0</v>
      </c>
      <c r="H930" s="277">
        <v>0</v>
      </c>
      <c r="I930" s="277">
        <v>23</v>
      </c>
      <c r="J930" s="277">
        <v>23</v>
      </c>
      <c r="K930" s="277">
        <v>0</v>
      </c>
      <c r="L930" s="277">
        <v>0</v>
      </c>
      <c r="M930" s="277">
        <v>0</v>
      </c>
      <c r="N930" s="277">
        <v>0</v>
      </c>
      <c r="O930" s="277">
        <v>0</v>
      </c>
      <c r="P930" s="277">
        <v>0</v>
      </c>
      <c r="Q930" s="277">
        <v>0</v>
      </c>
      <c r="R930" s="277">
        <v>0</v>
      </c>
      <c r="S930" s="277">
        <v>0</v>
      </c>
      <c r="T930" s="277">
        <v>0</v>
      </c>
      <c r="U930" s="277">
        <v>0</v>
      </c>
      <c r="V930" s="277">
        <v>0</v>
      </c>
      <c r="W930" s="279" t="e">
        <f t="shared" si="14"/>
        <v>#REF!</v>
      </c>
      <c r="X930" s="279" t="s">
        <v>12451</v>
      </c>
      <c r="Y9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0" s="279">
        <f>IF(MAX(tbl2020POS[[#This Row],[P]:[PR]])=tbl2020POS[[#This Row],[P]],1,0)</f>
        <v>1</v>
      </c>
      <c r="AA930" s="279">
        <f>IF(tbl2020POS[[#This Row],[QUALP]]=1,IF(tbl2020POS[[#This Row],[GS]]&gt;=GS_TO_QUALIFY,1,0),0)</f>
        <v>0</v>
      </c>
      <c r="AB930" s="279">
        <f>IF(tbl2020POS[[#This Row],[QUALP]]=1,IF(tbl2020POS[[#This Row],[G]]-tbl2020POS[[#This Row],[GS]]&gt;=RP_APP_TO_QUALIFY,1,0),0)</f>
        <v>1</v>
      </c>
      <c r="AC930" s="279" t="e">
        <f>IF(tbl2020POS[[#This Row],[C]]&gt;=GAMES_TO_QUALIFY,1,IF(tbl2020POS[[#This Row],[PRIMPOS]]="C",1,0))</f>
        <v>#REF!</v>
      </c>
      <c r="AD930" s="279" t="e">
        <f>IF(tbl2020POS[[#This Row],[1B]]&gt;=GAMES_TO_QUALIFY,1,IF(tbl2020POS[[#This Row],[PRIMPOS]]="1B",1,0))</f>
        <v>#REF!</v>
      </c>
      <c r="AE930" s="279" t="e">
        <f>IF(tbl2020POS[[#This Row],[2B]]&gt;=GAMES_TO_QUALIFY,1,IF(tbl2020POS[[#This Row],[PRIMPOS]]="2B",1,0))</f>
        <v>#REF!</v>
      </c>
      <c r="AF930" s="279" t="e">
        <f>IF(tbl2020POS[[#This Row],[3B]]&gt;=GAMES_TO_QUALIFY,1,IF(tbl2020POS[[#This Row],[PRIMPOS]]="3B",1,0))</f>
        <v>#REF!</v>
      </c>
      <c r="AG930" s="279" t="e">
        <f>IF(tbl2020POS[[#This Row],[SS]]&gt;=GAMES_TO_QUALIFY,1,IF(tbl2020POS[[#This Row],[PRIMPOS]]="SS",1,0))</f>
        <v>#REF!</v>
      </c>
      <c r="AH930" s="279" t="e">
        <f>IF(tbl2020POS[[#This Row],[LF]]&gt;=GAMES_TO_QUALIFY,1,0)</f>
        <v>#REF!</v>
      </c>
      <c r="AI930" s="279" t="e">
        <f>IF(tbl2020POS[[#This Row],[CF]]&gt;=GAMES_TO_QUALIFY,1,0)</f>
        <v>#REF!</v>
      </c>
      <c r="AJ930" s="279" t="e">
        <f>IF(tbl2020POS[[#This Row],[RF]]&gt;=GAMES_TO_QUALIFY,1,0)</f>
        <v>#REF!</v>
      </c>
      <c r="AK930" s="279" t="e">
        <f>IF(tbl2020POS[[#This Row],[OF]]&gt;=GAMES_TO_QUALIFY,1,IF(tbl2020POS[[#This Row],[PRIMPOS]]="OF",1,0))</f>
        <v>#REF!</v>
      </c>
      <c r="AL930" s="279" t="e">
        <f>IF(tbl2020POS[[#This Row],[DH]]&gt;=GAMES_TO_QUALIFY,1,IF(tbl2020POS[[#This Row],[PRIMPOS]]="DH",1,0))</f>
        <v>#REF!</v>
      </c>
      <c r="AM930" s="279" t="str" cm="1">
        <f t="array" aca="1" ref="AM9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0" s="280" t="str">
        <f>IFERROR(LEFT(tbl2020POS[[#This Row],[POSROUGH]],LEN(tbl2020POS[[#This Row],[POSROUGH]])-1),"")</f>
        <v/>
      </c>
      <c r="AP93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31" spans="1:42" x14ac:dyDescent="0.3">
      <c r="A931" s="277">
        <v>928</v>
      </c>
      <c r="B931" t="s">
        <v>21490</v>
      </c>
      <c r="C931" s="277">
        <v>27</v>
      </c>
      <c r="D931" s="278" t="s">
        <v>20565</v>
      </c>
      <c r="E931" s="277">
        <v>7</v>
      </c>
      <c r="F931" s="277">
        <v>56</v>
      </c>
      <c r="G931" s="277">
        <v>51</v>
      </c>
      <c r="H931" s="277">
        <v>56</v>
      </c>
      <c r="I931" s="277">
        <v>55</v>
      </c>
      <c r="J931" s="277">
        <v>0</v>
      </c>
      <c r="K931" s="277">
        <v>0</v>
      </c>
      <c r="L931" s="277">
        <v>1</v>
      </c>
      <c r="M931" s="277">
        <v>17</v>
      </c>
      <c r="N931" s="277">
        <v>0</v>
      </c>
      <c r="O931" s="277">
        <v>0</v>
      </c>
      <c r="P931" s="277">
        <v>36</v>
      </c>
      <c r="Q931" s="277">
        <v>1</v>
      </c>
      <c r="R931" s="277">
        <v>2</v>
      </c>
      <c r="S931" s="277">
        <v>39</v>
      </c>
      <c r="T931" s="277">
        <v>1</v>
      </c>
      <c r="U931" s="277">
        <v>3</v>
      </c>
      <c r="V931" s="277">
        <v>0</v>
      </c>
      <c r="W931" s="279" t="e">
        <f t="shared" si="14"/>
        <v>#REF!</v>
      </c>
      <c r="X931" s="279" t="s">
        <v>2899</v>
      </c>
      <c r="Y9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31" s="279">
        <f>IF(MAX(tbl2020POS[[#This Row],[P]:[PR]])=tbl2020POS[[#This Row],[P]],1,0)</f>
        <v>0</v>
      </c>
      <c r="AA931" s="279">
        <f>IF(tbl2020POS[[#This Row],[QUALP]]=1,IF(tbl2020POS[[#This Row],[GS]]&gt;=GS_TO_QUALIFY,1,0),0)</f>
        <v>0</v>
      </c>
      <c r="AB931" s="279">
        <f>IF(tbl2020POS[[#This Row],[QUALP]]=1,IF(tbl2020POS[[#This Row],[G]]-tbl2020POS[[#This Row],[GS]]&gt;=RP_APP_TO_QUALIFY,1,0),0)</f>
        <v>0</v>
      </c>
      <c r="AC931" s="279" t="e">
        <f>IF(tbl2020POS[[#This Row],[C]]&gt;=GAMES_TO_QUALIFY,1,IF(tbl2020POS[[#This Row],[PRIMPOS]]="C",1,0))</f>
        <v>#REF!</v>
      </c>
      <c r="AD931" s="279" t="e">
        <f>IF(tbl2020POS[[#This Row],[1B]]&gt;=GAMES_TO_QUALIFY,1,IF(tbl2020POS[[#This Row],[PRIMPOS]]="1B",1,0))</f>
        <v>#REF!</v>
      </c>
      <c r="AE931" s="279" t="e">
        <f>IF(tbl2020POS[[#This Row],[2B]]&gt;=GAMES_TO_QUALIFY,1,IF(tbl2020POS[[#This Row],[PRIMPOS]]="2B",1,0))</f>
        <v>#REF!</v>
      </c>
      <c r="AF931" s="279" t="e">
        <f>IF(tbl2020POS[[#This Row],[3B]]&gt;=GAMES_TO_QUALIFY,1,IF(tbl2020POS[[#This Row],[PRIMPOS]]="3B",1,0))</f>
        <v>#REF!</v>
      </c>
      <c r="AG931" s="279" t="e">
        <f>IF(tbl2020POS[[#This Row],[SS]]&gt;=GAMES_TO_QUALIFY,1,IF(tbl2020POS[[#This Row],[PRIMPOS]]="SS",1,0))</f>
        <v>#REF!</v>
      </c>
      <c r="AH931" s="279" t="e">
        <f>IF(tbl2020POS[[#This Row],[LF]]&gt;=GAMES_TO_QUALIFY,1,0)</f>
        <v>#REF!</v>
      </c>
      <c r="AI931" s="279" t="e">
        <f>IF(tbl2020POS[[#This Row],[CF]]&gt;=GAMES_TO_QUALIFY,1,0)</f>
        <v>#REF!</v>
      </c>
      <c r="AJ931" s="279" t="e">
        <f>IF(tbl2020POS[[#This Row],[RF]]&gt;=GAMES_TO_QUALIFY,1,0)</f>
        <v>#REF!</v>
      </c>
      <c r="AK931" s="279" t="e">
        <f>IF(tbl2020POS[[#This Row],[OF]]&gt;=GAMES_TO_QUALIFY,1,IF(tbl2020POS[[#This Row],[PRIMPOS]]="OF",1,0))</f>
        <v>#REF!</v>
      </c>
      <c r="AL931" s="279" t="e">
        <f>IF(tbl2020POS[[#This Row],[DH]]&gt;=GAMES_TO_QUALIFY,1,IF(tbl2020POS[[#This Row],[PRIMPOS]]="DH",1,0))</f>
        <v>#REF!</v>
      </c>
      <c r="AM931" s="279" t="e" cm="1">
        <f t="array" aca="1" ref="AM9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1" s="280" t="str">
        <f>IFERROR(LEFT(tbl2020POS[[#This Row],[POSROUGH]],LEN(tbl2020POS[[#This Row],[POSROUGH]])-1),"")</f>
        <v/>
      </c>
      <c r="AP93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2" spans="1:42" x14ac:dyDescent="0.3">
      <c r="A932" s="277">
        <v>929</v>
      </c>
      <c r="B932" t="s">
        <v>21491</v>
      </c>
      <c r="C932" s="277">
        <v>29</v>
      </c>
      <c r="D932" s="278" t="s">
        <v>1389</v>
      </c>
      <c r="E932" s="277">
        <v>3</v>
      </c>
      <c r="F932" s="277">
        <v>5</v>
      </c>
      <c r="G932" s="277">
        <v>2</v>
      </c>
      <c r="H932" s="277">
        <v>5</v>
      </c>
      <c r="I932" s="277">
        <v>5</v>
      </c>
      <c r="J932" s="277">
        <v>0</v>
      </c>
      <c r="K932" s="277">
        <v>0</v>
      </c>
      <c r="L932" s="277">
        <v>0</v>
      </c>
      <c r="M932" s="277">
        <v>0</v>
      </c>
      <c r="N932" s="277">
        <v>0</v>
      </c>
      <c r="O932" s="277">
        <v>0</v>
      </c>
      <c r="P932" s="277">
        <v>2</v>
      </c>
      <c r="Q932" s="277">
        <v>0</v>
      </c>
      <c r="R932" s="277">
        <v>3</v>
      </c>
      <c r="S932" s="277">
        <v>5</v>
      </c>
      <c r="T932" s="277">
        <v>0</v>
      </c>
      <c r="U932" s="277">
        <v>0</v>
      </c>
      <c r="V932" s="277">
        <v>0</v>
      </c>
      <c r="W932" s="279" t="e">
        <f t="shared" si="14"/>
        <v>#REF!</v>
      </c>
      <c r="X932" s="279" t="s">
        <v>16593</v>
      </c>
      <c r="Y9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32" s="279">
        <f>IF(MAX(tbl2020POS[[#This Row],[P]:[PR]])=tbl2020POS[[#This Row],[P]],1,0)</f>
        <v>0</v>
      </c>
      <c r="AA932" s="279">
        <f>IF(tbl2020POS[[#This Row],[QUALP]]=1,IF(tbl2020POS[[#This Row],[GS]]&gt;=GS_TO_QUALIFY,1,0),0)</f>
        <v>0</v>
      </c>
      <c r="AB932" s="279">
        <f>IF(tbl2020POS[[#This Row],[QUALP]]=1,IF(tbl2020POS[[#This Row],[G]]-tbl2020POS[[#This Row],[GS]]&gt;=RP_APP_TO_QUALIFY,1,0),0)</f>
        <v>0</v>
      </c>
      <c r="AC932" s="279" t="e">
        <f>IF(tbl2020POS[[#This Row],[C]]&gt;=GAMES_TO_QUALIFY,1,IF(tbl2020POS[[#This Row],[PRIMPOS]]="C",1,0))</f>
        <v>#REF!</v>
      </c>
      <c r="AD932" s="279" t="e">
        <f>IF(tbl2020POS[[#This Row],[1B]]&gt;=GAMES_TO_QUALIFY,1,IF(tbl2020POS[[#This Row],[PRIMPOS]]="1B",1,0))</f>
        <v>#REF!</v>
      </c>
      <c r="AE932" s="279" t="e">
        <f>IF(tbl2020POS[[#This Row],[2B]]&gt;=GAMES_TO_QUALIFY,1,IF(tbl2020POS[[#This Row],[PRIMPOS]]="2B",1,0))</f>
        <v>#REF!</v>
      </c>
      <c r="AF932" s="279" t="e">
        <f>IF(tbl2020POS[[#This Row],[3B]]&gt;=GAMES_TO_QUALIFY,1,IF(tbl2020POS[[#This Row],[PRIMPOS]]="3B",1,0))</f>
        <v>#REF!</v>
      </c>
      <c r="AG932" s="279" t="e">
        <f>IF(tbl2020POS[[#This Row],[SS]]&gt;=GAMES_TO_QUALIFY,1,IF(tbl2020POS[[#This Row],[PRIMPOS]]="SS",1,0))</f>
        <v>#REF!</v>
      </c>
      <c r="AH932" s="279" t="e">
        <f>IF(tbl2020POS[[#This Row],[LF]]&gt;=GAMES_TO_QUALIFY,1,0)</f>
        <v>#REF!</v>
      </c>
      <c r="AI932" s="279" t="e">
        <f>IF(tbl2020POS[[#This Row],[CF]]&gt;=GAMES_TO_QUALIFY,1,0)</f>
        <v>#REF!</v>
      </c>
      <c r="AJ932" s="279" t="e">
        <f>IF(tbl2020POS[[#This Row],[RF]]&gt;=GAMES_TO_QUALIFY,1,0)</f>
        <v>#REF!</v>
      </c>
      <c r="AK932" s="279" t="e">
        <f>IF(tbl2020POS[[#This Row],[OF]]&gt;=GAMES_TO_QUALIFY,1,IF(tbl2020POS[[#This Row],[PRIMPOS]]="OF",1,0))</f>
        <v>#REF!</v>
      </c>
      <c r="AL932" s="279" t="e">
        <f>IF(tbl2020POS[[#This Row],[DH]]&gt;=GAMES_TO_QUALIFY,1,IF(tbl2020POS[[#This Row],[PRIMPOS]]="DH",1,0))</f>
        <v>#REF!</v>
      </c>
      <c r="AM932" s="279" t="e" cm="1">
        <f t="array" aca="1" ref="AM9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2" s="280" t="str">
        <f>IFERROR(LEFT(tbl2020POS[[#This Row],[POSROUGH]],LEN(tbl2020POS[[#This Row],[POSROUGH]])-1),"")</f>
        <v/>
      </c>
      <c r="AP93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3" spans="1:42" x14ac:dyDescent="0.3">
      <c r="A933" s="277">
        <v>930</v>
      </c>
      <c r="B933" t="s">
        <v>21492</v>
      </c>
      <c r="C933" s="277">
        <v>40</v>
      </c>
      <c r="D933" s="278" t="s">
        <v>1470</v>
      </c>
      <c r="E933" s="277">
        <v>20</v>
      </c>
      <c r="F933" s="277">
        <v>39</v>
      </c>
      <c r="G933" s="277">
        <v>38</v>
      </c>
      <c r="H933" s="277">
        <v>39</v>
      </c>
      <c r="I933" s="277">
        <v>26</v>
      </c>
      <c r="J933" s="277">
        <v>0</v>
      </c>
      <c r="K933" s="277">
        <v>0</v>
      </c>
      <c r="L933" s="277">
        <v>26</v>
      </c>
      <c r="M933" s="277">
        <v>0</v>
      </c>
      <c r="N933" s="277">
        <v>0</v>
      </c>
      <c r="O933" s="277">
        <v>0</v>
      </c>
      <c r="P933" s="277">
        <v>0</v>
      </c>
      <c r="Q933" s="277">
        <v>0</v>
      </c>
      <c r="R933" s="277">
        <v>0</v>
      </c>
      <c r="S933" s="277">
        <v>0</v>
      </c>
      <c r="T933" s="277">
        <v>12</v>
      </c>
      <c r="U933" s="277">
        <v>1</v>
      </c>
      <c r="V933" s="277">
        <v>0</v>
      </c>
      <c r="W933" s="279" t="e">
        <f t="shared" si="14"/>
        <v>#REF!</v>
      </c>
      <c r="X933" s="279" t="s">
        <v>2901</v>
      </c>
      <c r="Y9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33" s="279">
        <f>IF(MAX(tbl2020POS[[#This Row],[P]:[PR]])=tbl2020POS[[#This Row],[P]],1,0)</f>
        <v>0</v>
      </c>
      <c r="AA933" s="279">
        <f>IF(tbl2020POS[[#This Row],[QUALP]]=1,IF(tbl2020POS[[#This Row],[GS]]&gt;=GS_TO_QUALIFY,1,0),0)</f>
        <v>0</v>
      </c>
      <c r="AB933" s="279">
        <f>IF(tbl2020POS[[#This Row],[QUALP]]=1,IF(tbl2020POS[[#This Row],[G]]-tbl2020POS[[#This Row],[GS]]&gt;=RP_APP_TO_QUALIFY,1,0),0)</f>
        <v>0</v>
      </c>
      <c r="AC933" s="279" t="e">
        <f>IF(tbl2020POS[[#This Row],[C]]&gt;=GAMES_TO_QUALIFY,1,IF(tbl2020POS[[#This Row],[PRIMPOS]]="C",1,0))</f>
        <v>#REF!</v>
      </c>
      <c r="AD933" s="279" t="e">
        <f>IF(tbl2020POS[[#This Row],[1B]]&gt;=GAMES_TO_QUALIFY,1,IF(tbl2020POS[[#This Row],[PRIMPOS]]="1B",1,0))</f>
        <v>#REF!</v>
      </c>
      <c r="AE933" s="279" t="e">
        <f>IF(tbl2020POS[[#This Row],[2B]]&gt;=GAMES_TO_QUALIFY,1,IF(tbl2020POS[[#This Row],[PRIMPOS]]="2B",1,0))</f>
        <v>#REF!</v>
      </c>
      <c r="AF933" s="279" t="e">
        <f>IF(tbl2020POS[[#This Row],[3B]]&gt;=GAMES_TO_QUALIFY,1,IF(tbl2020POS[[#This Row],[PRIMPOS]]="3B",1,0))</f>
        <v>#REF!</v>
      </c>
      <c r="AG933" s="279" t="e">
        <f>IF(tbl2020POS[[#This Row],[SS]]&gt;=GAMES_TO_QUALIFY,1,IF(tbl2020POS[[#This Row],[PRIMPOS]]="SS",1,0))</f>
        <v>#REF!</v>
      </c>
      <c r="AH933" s="279" t="e">
        <f>IF(tbl2020POS[[#This Row],[LF]]&gt;=GAMES_TO_QUALIFY,1,0)</f>
        <v>#REF!</v>
      </c>
      <c r="AI933" s="279" t="e">
        <f>IF(tbl2020POS[[#This Row],[CF]]&gt;=GAMES_TO_QUALIFY,1,0)</f>
        <v>#REF!</v>
      </c>
      <c r="AJ933" s="279" t="e">
        <f>IF(tbl2020POS[[#This Row],[RF]]&gt;=GAMES_TO_QUALIFY,1,0)</f>
        <v>#REF!</v>
      </c>
      <c r="AK933" s="279" t="e">
        <f>IF(tbl2020POS[[#This Row],[OF]]&gt;=GAMES_TO_QUALIFY,1,IF(tbl2020POS[[#This Row],[PRIMPOS]]="OF",1,0))</f>
        <v>#REF!</v>
      </c>
      <c r="AL933" s="279" t="e">
        <f>IF(tbl2020POS[[#This Row],[DH]]&gt;=GAMES_TO_QUALIFY,1,IF(tbl2020POS[[#This Row],[PRIMPOS]]="DH",1,0))</f>
        <v>#REF!</v>
      </c>
      <c r="AM933" s="279" t="e" cm="1">
        <f t="array" aca="1" ref="AM9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3" s="280" t="str">
        <f>IFERROR(LEFT(tbl2020POS[[#This Row],[POSROUGH]],LEN(tbl2020POS[[#This Row],[POSROUGH]])-1),"")</f>
        <v/>
      </c>
      <c r="AP93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4" spans="1:42" x14ac:dyDescent="0.3">
      <c r="A934" s="277">
        <v>931</v>
      </c>
      <c r="B934" t="s">
        <v>21493</v>
      </c>
      <c r="C934" s="277">
        <v>25</v>
      </c>
      <c r="D934" s="278" t="s">
        <v>20584</v>
      </c>
      <c r="E934" s="277">
        <v>2</v>
      </c>
      <c r="F934" s="277">
        <v>18</v>
      </c>
      <c r="G934" s="277">
        <v>3</v>
      </c>
      <c r="H934" s="277">
        <v>0</v>
      </c>
      <c r="I934" s="277">
        <v>18</v>
      </c>
      <c r="J934" s="277">
        <v>18</v>
      </c>
      <c r="K934" s="277">
        <v>0</v>
      </c>
      <c r="L934" s="277">
        <v>0</v>
      </c>
      <c r="M934" s="277">
        <v>0</v>
      </c>
      <c r="N934" s="277">
        <v>0</v>
      </c>
      <c r="O934" s="277">
        <v>0</v>
      </c>
      <c r="P934" s="277">
        <v>0</v>
      </c>
      <c r="Q934" s="277">
        <v>0</v>
      </c>
      <c r="R934" s="277">
        <v>0</v>
      </c>
      <c r="S934" s="277">
        <v>0</v>
      </c>
      <c r="T934" s="277">
        <v>0</v>
      </c>
      <c r="U934" s="277">
        <v>0</v>
      </c>
      <c r="V934" s="277">
        <v>0</v>
      </c>
      <c r="W934" s="279" t="e">
        <f t="shared" si="14"/>
        <v>#REF!</v>
      </c>
      <c r="X934" s="279" t="s">
        <v>13345</v>
      </c>
      <c r="Y9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4" s="279">
        <f>IF(MAX(tbl2020POS[[#This Row],[P]:[PR]])=tbl2020POS[[#This Row],[P]],1,0)</f>
        <v>1</v>
      </c>
      <c r="AA934" s="279">
        <f>IF(tbl2020POS[[#This Row],[QUALP]]=1,IF(tbl2020POS[[#This Row],[GS]]&gt;=GS_TO_QUALIFY,1,0),0)</f>
        <v>0</v>
      </c>
      <c r="AB934" s="279">
        <f>IF(tbl2020POS[[#This Row],[QUALP]]=1,IF(tbl2020POS[[#This Row],[G]]-tbl2020POS[[#This Row],[GS]]&gt;=RP_APP_TO_QUALIFY,1,0),0)</f>
        <v>1</v>
      </c>
      <c r="AC934" s="279" t="e">
        <f>IF(tbl2020POS[[#This Row],[C]]&gt;=GAMES_TO_QUALIFY,1,IF(tbl2020POS[[#This Row],[PRIMPOS]]="C",1,0))</f>
        <v>#REF!</v>
      </c>
      <c r="AD934" s="279" t="e">
        <f>IF(tbl2020POS[[#This Row],[1B]]&gt;=GAMES_TO_QUALIFY,1,IF(tbl2020POS[[#This Row],[PRIMPOS]]="1B",1,0))</f>
        <v>#REF!</v>
      </c>
      <c r="AE934" s="279" t="e">
        <f>IF(tbl2020POS[[#This Row],[2B]]&gt;=GAMES_TO_QUALIFY,1,IF(tbl2020POS[[#This Row],[PRIMPOS]]="2B",1,0))</f>
        <v>#REF!</v>
      </c>
      <c r="AF934" s="279" t="e">
        <f>IF(tbl2020POS[[#This Row],[3B]]&gt;=GAMES_TO_QUALIFY,1,IF(tbl2020POS[[#This Row],[PRIMPOS]]="3B",1,0))</f>
        <v>#REF!</v>
      </c>
      <c r="AG934" s="279" t="e">
        <f>IF(tbl2020POS[[#This Row],[SS]]&gt;=GAMES_TO_QUALIFY,1,IF(tbl2020POS[[#This Row],[PRIMPOS]]="SS",1,0))</f>
        <v>#REF!</v>
      </c>
      <c r="AH934" s="279" t="e">
        <f>IF(tbl2020POS[[#This Row],[LF]]&gt;=GAMES_TO_QUALIFY,1,0)</f>
        <v>#REF!</v>
      </c>
      <c r="AI934" s="279" t="e">
        <f>IF(tbl2020POS[[#This Row],[CF]]&gt;=GAMES_TO_QUALIFY,1,0)</f>
        <v>#REF!</v>
      </c>
      <c r="AJ934" s="279" t="e">
        <f>IF(tbl2020POS[[#This Row],[RF]]&gt;=GAMES_TO_QUALIFY,1,0)</f>
        <v>#REF!</v>
      </c>
      <c r="AK934" s="279" t="e">
        <f>IF(tbl2020POS[[#This Row],[OF]]&gt;=GAMES_TO_QUALIFY,1,IF(tbl2020POS[[#This Row],[PRIMPOS]]="OF",1,0))</f>
        <v>#REF!</v>
      </c>
      <c r="AL934" s="279" t="e">
        <f>IF(tbl2020POS[[#This Row],[DH]]&gt;=GAMES_TO_QUALIFY,1,IF(tbl2020POS[[#This Row],[PRIMPOS]]="DH",1,0))</f>
        <v>#REF!</v>
      </c>
      <c r="AM934" s="279" t="str" cm="1">
        <f t="array" aca="1" ref="AM9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4" s="280" t="str">
        <f>IFERROR(LEFT(tbl2020POS[[#This Row],[POSROUGH]],LEN(tbl2020POS[[#This Row],[POSROUGH]])-1),"")</f>
        <v/>
      </c>
      <c r="AP93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35" spans="1:42" x14ac:dyDescent="0.3">
      <c r="A935" s="277">
        <v>932</v>
      </c>
      <c r="B935" t="s">
        <v>21494</v>
      </c>
      <c r="C935" s="277">
        <v>25</v>
      </c>
      <c r="D935" s="278" t="s">
        <v>1413</v>
      </c>
      <c r="E935" s="277" t="s">
        <v>20557</v>
      </c>
      <c r="F935" s="277">
        <v>3</v>
      </c>
      <c r="G935" s="277">
        <v>0</v>
      </c>
      <c r="H935" s="277">
        <v>0</v>
      </c>
      <c r="I935" s="277">
        <v>3</v>
      </c>
      <c r="J935" s="277">
        <v>3</v>
      </c>
      <c r="K935" s="277">
        <v>0</v>
      </c>
      <c r="L935" s="277">
        <v>0</v>
      </c>
      <c r="M935" s="277">
        <v>0</v>
      </c>
      <c r="N935" s="277">
        <v>0</v>
      </c>
      <c r="O935" s="277">
        <v>0</v>
      </c>
      <c r="P935" s="277">
        <v>0</v>
      </c>
      <c r="Q935" s="277">
        <v>0</v>
      </c>
      <c r="R935" s="277">
        <v>0</v>
      </c>
      <c r="S935" s="277">
        <v>0</v>
      </c>
      <c r="T935" s="277">
        <v>0</v>
      </c>
      <c r="U935" s="277">
        <v>0</v>
      </c>
      <c r="V935" s="277">
        <v>0</v>
      </c>
      <c r="W935" s="279" t="e">
        <f t="shared" si="14"/>
        <v>#REF!</v>
      </c>
      <c r="X935" s="279" t="s">
        <v>22005</v>
      </c>
      <c r="Y9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5" s="279">
        <f>IF(MAX(tbl2020POS[[#This Row],[P]:[PR]])=tbl2020POS[[#This Row],[P]],1,0)</f>
        <v>1</v>
      </c>
      <c r="AA935" s="279">
        <f>IF(tbl2020POS[[#This Row],[QUALP]]=1,IF(tbl2020POS[[#This Row],[GS]]&gt;=GS_TO_QUALIFY,1,0),0)</f>
        <v>0</v>
      </c>
      <c r="AB935" s="279">
        <f>IF(tbl2020POS[[#This Row],[QUALP]]=1,IF(tbl2020POS[[#This Row],[G]]-tbl2020POS[[#This Row],[GS]]&gt;=RP_APP_TO_QUALIFY,1,0),0)</f>
        <v>0</v>
      </c>
      <c r="AC935" s="279" t="e">
        <f>IF(tbl2020POS[[#This Row],[C]]&gt;=GAMES_TO_QUALIFY,1,IF(tbl2020POS[[#This Row],[PRIMPOS]]="C",1,0))</f>
        <v>#REF!</v>
      </c>
      <c r="AD935" s="279" t="e">
        <f>IF(tbl2020POS[[#This Row],[1B]]&gt;=GAMES_TO_QUALIFY,1,IF(tbl2020POS[[#This Row],[PRIMPOS]]="1B",1,0))</f>
        <v>#REF!</v>
      </c>
      <c r="AE935" s="279" t="e">
        <f>IF(tbl2020POS[[#This Row],[2B]]&gt;=GAMES_TO_QUALIFY,1,IF(tbl2020POS[[#This Row],[PRIMPOS]]="2B",1,0))</f>
        <v>#REF!</v>
      </c>
      <c r="AF935" s="279" t="e">
        <f>IF(tbl2020POS[[#This Row],[3B]]&gt;=GAMES_TO_QUALIFY,1,IF(tbl2020POS[[#This Row],[PRIMPOS]]="3B",1,0))</f>
        <v>#REF!</v>
      </c>
      <c r="AG935" s="279" t="e">
        <f>IF(tbl2020POS[[#This Row],[SS]]&gt;=GAMES_TO_QUALIFY,1,IF(tbl2020POS[[#This Row],[PRIMPOS]]="SS",1,0))</f>
        <v>#REF!</v>
      </c>
      <c r="AH935" s="279" t="e">
        <f>IF(tbl2020POS[[#This Row],[LF]]&gt;=GAMES_TO_QUALIFY,1,0)</f>
        <v>#REF!</v>
      </c>
      <c r="AI935" s="279" t="e">
        <f>IF(tbl2020POS[[#This Row],[CF]]&gt;=GAMES_TO_QUALIFY,1,0)</f>
        <v>#REF!</v>
      </c>
      <c r="AJ935" s="279" t="e">
        <f>IF(tbl2020POS[[#This Row],[RF]]&gt;=GAMES_TO_QUALIFY,1,0)</f>
        <v>#REF!</v>
      </c>
      <c r="AK935" s="279" t="e">
        <f>IF(tbl2020POS[[#This Row],[OF]]&gt;=GAMES_TO_QUALIFY,1,IF(tbl2020POS[[#This Row],[PRIMPOS]]="OF",1,0))</f>
        <v>#REF!</v>
      </c>
      <c r="AL935" s="279" t="e">
        <f>IF(tbl2020POS[[#This Row],[DH]]&gt;=GAMES_TO_QUALIFY,1,IF(tbl2020POS[[#This Row],[PRIMPOS]]="DH",1,0))</f>
        <v>#REF!</v>
      </c>
      <c r="AM935" s="279" t="str" cm="1">
        <f t="array" aca="1" ref="AM9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5" s="280" t="str">
        <f>IFERROR(LEFT(tbl2020POS[[#This Row],[POSROUGH]],LEN(tbl2020POS[[#This Row],[POSROUGH]])-1),"")</f>
        <v/>
      </c>
      <c r="AP93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36" spans="1:42" x14ac:dyDescent="0.3">
      <c r="A936" s="277">
        <v>933</v>
      </c>
      <c r="B936" t="s">
        <v>21495</v>
      </c>
      <c r="C936" s="277">
        <v>24</v>
      </c>
      <c r="D936" s="278" t="s">
        <v>1470</v>
      </c>
      <c r="E936" s="277">
        <v>2</v>
      </c>
      <c r="F936" s="277">
        <v>6</v>
      </c>
      <c r="G936" s="277">
        <v>0</v>
      </c>
      <c r="H936" s="277">
        <v>0</v>
      </c>
      <c r="I936" s="277">
        <v>6</v>
      </c>
      <c r="J936" s="277">
        <v>6</v>
      </c>
      <c r="K936" s="277">
        <v>0</v>
      </c>
      <c r="L936" s="277">
        <v>0</v>
      </c>
      <c r="M936" s="277">
        <v>0</v>
      </c>
      <c r="N936" s="277">
        <v>0</v>
      </c>
      <c r="O936" s="277">
        <v>0</v>
      </c>
      <c r="P936" s="277">
        <v>0</v>
      </c>
      <c r="Q936" s="277">
        <v>0</v>
      </c>
      <c r="R936" s="277">
        <v>0</v>
      </c>
      <c r="S936" s="277">
        <v>0</v>
      </c>
      <c r="T936" s="277">
        <v>0</v>
      </c>
      <c r="U936" s="277">
        <v>0</v>
      </c>
      <c r="V936" s="277">
        <v>0</v>
      </c>
      <c r="W936" s="279" t="e">
        <f t="shared" si="14"/>
        <v>#REF!</v>
      </c>
      <c r="X936" s="279" t="s">
        <v>22006</v>
      </c>
      <c r="Y9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6" s="279">
        <f>IF(MAX(tbl2020POS[[#This Row],[P]:[PR]])=tbl2020POS[[#This Row],[P]],1,0)</f>
        <v>1</v>
      </c>
      <c r="AA936" s="279">
        <f>IF(tbl2020POS[[#This Row],[QUALP]]=1,IF(tbl2020POS[[#This Row],[GS]]&gt;=GS_TO_QUALIFY,1,0),0)</f>
        <v>0</v>
      </c>
      <c r="AB936" s="279">
        <f>IF(tbl2020POS[[#This Row],[QUALP]]=1,IF(tbl2020POS[[#This Row],[G]]-tbl2020POS[[#This Row],[GS]]&gt;=RP_APP_TO_QUALIFY,1,0),0)</f>
        <v>1</v>
      </c>
      <c r="AC936" s="279" t="e">
        <f>IF(tbl2020POS[[#This Row],[C]]&gt;=GAMES_TO_QUALIFY,1,IF(tbl2020POS[[#This Row],[PRIMPOS]]="C",1,0))</f>
        <v>#REF!</v>
      </c>
      <c r="AD936" s="279" t="e">
        <f>IF(tbl2020POS[[#This Row],[1B]]&gt;=GAMES_TO_QUALIFY,1,IF(tbl2020POS[[#This Row],[PRIMPOS]]="1B",1,0))</f>
        <v>#REF!</v>
      </c>
      <c r="AE936" s="279" t="e">
        <f>IF(tbl2020POS[[#This Row],[2B]]&gt;=GAMES_TO_QUALIFY,1,IF(tbl2020POS[[#This Row],[PRIMPOS]]="2B",1,0))</f>
        <v>#REF!</v>
      </c>
      <c r="AF936" s="279" t="e">
        <f>IF(tbl2020POS[[#This Row],[3B]]&gt;=GAMES_TO_QUALIFY,1,IF(tbl2020POS[[#This Row],[PRIMPOS]]="3B",1,0))</f>
        <v>#REF!</v>
      </c>
      <c r="AG936" s="279" t="e">
        <f>IF(tbl2020POS[[#This Row],[SS]]&gt;=GAMES_TO_QUALIFY,1,IF(tbl2020POS[[#This Row],[PRIMPOS]]="SS",1,0))</f>
        <v>#REF!</v>
      </c>
      <c r="AH936" s="279" t="e">
        <f>IF(tbl2020POS[[#This Row],[LF]]&gt;=GAMES_TO_QUALIFY,1,0)</f>
        <v>#REF!</v>
      </c>
      <c r="AI936" s="279" t="e">
        <f>IF(tbl2020POS[[#This Row],[CF]]&gt;=GAMES_TO_QUALIFY,1,0)</f>
        <v>#REF!</v>
      </c>
      <c r="AJ936" s="279" t="e">
        <f>IF(tbl2020POS[[#This Row],[RF]]&gt;=GAMES_TO_QUALIFY,1,0)</f>
        <v>#REF!</v>
      </c>
      <c r="AK936" s="279" t="e">
        <f>IF(tbl2020POS[[#This Row],[OF]]&gt;=GAMES_TO_QUALIFY,1,IF(tbl2020POS[[#This Row],[PRIMPOS]]="OF",1,0))</f>
        <v>#REF!</v>
      </c>
      <c r="AL936" s="279" t="e">
        <f>IF(tbl2020POS[[#This Row],[DH]]&gt;=GAMES_TO_QUALIFY,1,IF(tbl2020POS[[#This Row],[PRIMPOS]]="DH",1,0))</f>
        <v>#REF!</v>
      </c>
      <c r="AM936" s="279" t="str" cm="1">
        <f t="array" aca="1" ref="AM9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6" s="280" t="str">
        <f>IFERROR(LEFT(tbl2020POS[[#This Row],[POSROUGH]],LEN(tbl2020POS[[#This Row],[POSROUGH]])-1),"")</f>
        <v/>
      </c>
      <c r="AP93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37" spans="1:42" x14ac:dyDescent="0.3">
      <c r="A937" s="277">
        <v>934</v>
      </c>
      <c r="B937" t="s">
        <v>21496</v>
      </c>
      <c r="C937" s="277">
        <v>27</v>
      </c>
      <c r="D937" s="278" t="s">
        <v>1398</v>
      </c>
      <c r="E937" s="277">
        <v>4</v>
      </c>
      <c r="F937" s="277">
        <v>41</v>
      </c>
      <c r="G937" s="277">
        <v>30</v>
      </c>
      <c r="H937" s="277">
        <v>41</v>
      </c>
      <c r="I937" s="277">
        <v>39</v>
      </c>
      <c r="J937" s="277">
        <v>0</v>
      </c>
      <c r="K937" s="277">
        <v>0</v>
      </c>
      <c r="L937" s="277">
        <v>0</v>
      </c>
      <c r="M937" s="277">
        <v>0</v>
      </c>
      <c r="N937" s="277">
        <v>0</v>
      </c>
      <c r="O937" s="277">
        <v>0</v>
      </c>
      <c r="P937" s="277">
        <v>0</v>
      </c>
      <c r="Q937" s="277">
        <v>37</v>
      </c>
      <c r="R937" s="277">
        <v>2</v>
      </c>
      <c r="S937" s="277">
        <v>39</v>
      </c>
      <c r="T937" s="277">
        <v>0</v>
      </c>
      <c r="U937" s="277">
        <v>4</v>
      </c>
      <c r="V937" s="277">
        <v>0</v>
      </c>
      <c r="W937" s="279" t="e">
        <f t="shared" si="14"/>
        <v>#REF!</v>
      </c>
      <c r="X937" s="279" t="s">
        <v>12286</v>
      </c>
      <c r="Y9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37" s="279">
        <f>IF(MAX(tbl2020POS[[#This Row],[P]:[PR]])=tbl2020POS[[#This Row],[P]],1,0)</f>
        <v>0</v>
      </c>
      <c r="AA937" s="279">
        <f>IF(tbl2020POS[[#This Row],[QUALP]]=1,IF(tbl2020POS[[#This Row],[GS]]&gt;=GS_TO_QUALIFY,1,0),0)</f>
        <v>0</v>
      </c>
      <c r="AB937" s="279">
        <f>IF(tbl2020POS[[#This Row],[QUALP]]=1,IF(tbl2020POS[[#This Row],[G]]-tbl2020POS[[#This Row],[GS]]&gt;=RP_APP_TO_QUALIFY,1,0),0)</f>
        <v>0</v>
      </c>
      <c r="AC937" s="279" t="e">
        <f>IF(tbl2020POS[[#This Row],[C]]&gt;=GAMES_TO_QUALIFY,1,IF(tbl2020POS[[#This Row],[PRIMPOS]]="C",1,0))</f>
        <v>#REF!</v>
      </c>
      <c r="AD937" s="279" t="e">
        <f>IF(tbl2020POS[[#This Row],[1B]]&gt;=GAMES_TO_QUALIFY,1,IF(tbl2020POS[[#This Row],[PRIMPOS]]="1B",1,0))</f>
        <v>#REF!</v>
      </c>
      <c r="AE937" s="279" t="e">
        <f>IF(tbl2020POS[[#This Row],[2B]]&gt;=GAMES_TO_QUALIFY,1,IF(tbl2020POS[[#This Row],[PRIMPOS]]="2B",1,0))</f>
        <v>#REF!</v>
      </c>
      <c r="AF937" s="279" t="e">
        <f>IF(tbl2020POS[[#This Row],[3B]]&gt;=GAMES_TO_QUALIFY,1,IF(tbl2020POS[[#This Row],[PRIMPOS]]="3B",1,0))</f>
        <v>#REF!</v>
      </c>
      <c r="AG937" s="279" t="e">
        <f>IF(tbl2020POS[[#This Row],[SS]]&gt;=GAMES_TO_QUALIFY,1,IF(tbl2020POS[[#This Row],[PRIMPOS]]="SS",1,0))</f>
        <v>#REF!</v>
      </c>
      <c r="AH937" s="279" t="e">
        <f>IF(tbl2020POS[[#This Row],[LF]]&gt;=GAMES_TO_QUALIFY,1,0)</f>
        <v>#REF!</v>
      </c>
      <c r="AI937" s="279" t="e">
        <f>IF(tbl2020POS[[#This Row],[CF]]&gt;=GAMES_TO_QUALIFY,1,0)</f>
        <v>#REF!</v>
      </c>
      <c r="AJ937" s="279" t="e">
        <f>IF(tbl2020POS[[#This Row],[RF]]&gt;=GAMES_TO_QUALIFY,1,0)</f>
        <v>#REF!</v>
      </c>
      <c r="AK937" s="279" t="e">
        <f>IF(tbl2020POS[[#This Row],[OF]]&gt;=GAMES_TO_QUALIFY,1,IF(tbl2020POS[[#This Row],[PRIMPOS]]="OF",1,0))</f>
        <v>#REF!</v>
      </c>
      <c r="AL937" s="279" t="e">
        <f>IF(tbl2020POS[[#This Row],[DH]]&gt;=GAMES_TO_QUALIFY,1,IF(tbl2020POS[[#This Row],[PRIMPOS]]="DH",1,0))</f>
        <v>#REF!</v>
      </c>
      <c r="AM937" s="279" t="e" cm="1">
        <f t="array" aca="1" ref="AM9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7" s="280" t="str">
        <f>IFERROR(LEFT(tbl2020POS[[#This Row],[POSROUGH]],LEN(tbl2020POS[[#This Row],[POSROUGH]])-1),"")</f>
        <v/>
      </c>
      <c r="AP93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8" spans="1:42" x14ac:dyDescent="0.3">
      <c r="A938" s="277">
        <v>935</v>
      </c>
      <c r="B938" t="s">
        <v>21497</v>
      </c>
      <c r="C938" s="277">
        <v>31</v>
      </c>
      <c r="D938" s="278" t="s">
        <v>1481</v>
      </c>
      <c r="E938" s="277">
        <v>9</v>
      </c>
      <c r="F938" s="277">
        <v>4</v>
      </c>
      <c r="G938" s="277">
        <v>1</v>
      </c>
      <c r="H938" s="277">
        <v>0</v>
      </c>
      <c r="I938" s="277">
        <v>4</v>
      </c>
      <c r="J938" s="277">
        <v>4</v>
      </c>
      <c r="K938" s="277">
        <v>0</v>
      </c>
      <c r="L938" s="277">
        <v>0</v>
      </c>
      <c r="M938" s="277">
        <v>0</v>
      </c>
      <c r="N938" s="277">
        <v>0</v>
      </c>
      <c r="O938" s="277">
        <v>0</v>
      </c>
      <c r="P938" s="277">
        <v>0</v>
      </c>
      <c r="Q938" s="277">
        <v>0</v>
      </c>
      <c r="R938" s="277">
        <v>0</v>
      </c>
      <c r="S938" s="277">
        <v>0</v>
      </c>
      <c r="T938" s="277">
        <v>0</v>
      </c>
      <c r="U938" s="277">
        <v>0</v>
      </c>
      <c r="V938" s="277">
        <v>0</v>
      </c>
      <c r="W938" s="279" t="e">
        <f t="shared" si="14"/>
        <v>#REF!</v>
      </c>
      <c r="X938" s="279" t="s">
        <v>2911</v>
      </c>
      <c r="Y9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8" s="279">
        <f>IF(MAX(tbl2020POS[[#This Row],[P]:[PR]])=tbl2020POS[[#This Row],[P]],1,0)</f>
        <v>1</v>
      </c>
      <c r="AA938" s="279">
        <f>IF(tbl2020POS[[#This Row],[QUALP]]=1,IF(tbl2020POS[[#This Row],[GS]]&gt;=GS_TO_QUALIFY,1,0),0)</f>
        <v>0</v>
      </c>
      <c r="AB938" s="279">
        <f>IF(tbl2020POS[[#This Row],[QUALP]]=1,IF(tbl2020POS[[#This Row],[G]]-tbl2020POS[[#This Row],[GS]]&gt;=RP_APP_TO_QUALIFY,1,0),0)</f>
        <v>0</v>
      </c>
      <c r="AC938" s="279" t="e">
        <f>IF(tbl2020POS[[#This Row],[C]]&gt;=GAMES_TO_QUALIFY,1,IF(tbl2020POS[[#This Row],[PRIMPOS]]="C",1,0))</f>
        <v>#REF!</v>
      </c>
      <c r="AD938" s="279" t="e">
        <f>IF(tbl2020POS[[#This Row],[1B]]&gt;=GAMES_TO_QUALIFY,1,IF(tbl2020POS[[#This Row],[PRIMPOS]]="1B",1,0))</f>
        <v>#REF!</v>
      </c>
      <c r="AE938" s="279" t="e">
        <f>IF(tbl2020POS[[#This Row],[2B]]&gt;=GAMES_TO_QUALIFY,1,IF(tbl2020POS[[#This Row],[PRIMPOS]]="2B",1,0))</f>
        <v>#REF!</v>
      </c>
      <c r="AF938" s="279" t="e">
        <f>IF(tbl2020POS[[#This Row],[3B]]&gt;=GAMES_TO_QUALIFY,1,IF(tbl2020POS[[#This Row],[PRIMPOS]]="3B",1,0))</f>
        <v>#REF!</v>
      </c>
      <c r="AG938" s="279" t="e">
        <f>IF(tbl2020POS[[#This Row],[SS]]&gt;=GAMES_TO_QUALIFY,1,IF(tbl2020POS[[#This Row],[PRIMPOS]]="SS",1,0))</f>
        <v>#REF!</v>
      </c>
      <c r="AH938" s="279" t="e">
        <f>IF(tbl2020POS[[#This Row],[LF]]&gt;=GAMES_TO_QUALIFY,1,0)</f>
        <v>#REF!</v>
      </c>
      <c r="AI938" s="279" t="e">
        <f>IF(tbl2020POS[[#This Row],[CF]]&gt;=GAMES_TO_QUALIFY,1,0)</f>
        <v>#REF!</v>
      </c>
      <c r="AJ938" s="279" t="e">
        <f>IF(tbl2020POS[[#This Row],[RF]]&gt;=GAMES_TO_QUALIFY,1,0)</f>
        <v>#REF!</v>
      </c>
      <c r="AK938" s="279" t="e">
        <f>IF(tbl2020POS[[#This Row],[OF]]&gt;=GAMES_TO_QUALIFY,1,IF(tbl2020POS[[#This Row],[PRIMPOS]]="OF",1,0))</f>
        <v>#REF!</v>
      </c>
      <c r="AL938" s="279" t="e">
        <f>IF(tbl2020POS[[#This Row],[DH]]&gt;=GAMES_TO_QUALIFY,1,IF(tbl2020POS[[#This Row],[PRIMPOS]]="DH",1,0))</f>
        <v>#REF!</v>
      </c>
      <c r="AM938" s="279" t="str" cm="1">
        <f t="array" aca="1" ref="AM9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8" s="280" t="str">
        <f>IFERROR(LEFT(tbl2020POS[[#This Row],[POSROUGH]],LEN(tbl2020POS[[#This Row],[POSROUGH]])-1),"")</f>
        <v/>
      </c>
      <c r="AP93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39" spans="1:42" x14ac:dyDescent="0.3">
      <c r="A939" s="277">
        <v>936</v>
      </c>
      <c r="B939" t="s">
        <v>21498</v>
      </c>
      <c r="C939" s="277">
        <v>27</v>
      </c>
      <c r="D939" s="278" t="s">
        <v>20628</v>
      </c>
      <c r="E939" s="277">
        <v>3</v>
      </c>
      <c r="F939" s="277">
        <v>20</v>
      </c>
      <c r="G939" s="277">
        <v>0</v>
      </c>
      <c r="H939" s="277">
        <v>0</v>
      </c>
      <c r="I939" s="277">
        <v>20</v>
      </c>
      <c r="J939" s="277">
        <v>20</v>
      </c>
      <c r="K939" s="277">
        <v>0</v>
      </c>
      <c r="L939" s="277">
        <v>0</v>
      </c>
      <c r="M939" s="277">
        <v>0</v>
      </c>
      <c r="N939" s="277">
        <v>0</v>
      </c>
      <c r="O939" s="277">
        <v>0</v>
      </c>
      <c r="P939" s="277">
        <v>0</v>
      </c>
      <c r="Q939" s="277">
        <v>0</v>
      </c>
      <c r="R939" s="277">
        <v>0</v>
      </c>
      <c r="S939" s="277">
        <v>0</v>
      </c>
      <c r="T939" s="277">
        <v>0</v>
      </c>
      <c r="U939" s="277">
        <v>0</v>
      </c>
      <c r="V939" s="277">
        <v>0</v>
      </c>
      <c r="W939" s="279" t="e">
        <f t="shared" si="14"/>
        <v>#REF!</v>
      </c>
      <c r="X939" s="279" t="s">
        <v>16601</v>
      </c>
      <c r="Y9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9" s="279">
        <f>IF(MAX(tbl2020POS[[#This Row],[P]:[PR]])=tbl2020POS[[#This Row],[P]],1,0)</f>
        <v>1</v>
      </c>
      <c r="AA939" s="279">
        <f>IF(tbl2020POS[[#This Row],[QUALP]]=1,IF(tbl2020POS[[#This Row],[GS]]&gt;=GS_TO_QUALIFY,1,0),0)</f>
        <v>0</v>
      </c>
      <c r="AB939" s="279">
        <f>IF(tbl2020POS[[#This Row],[QUALP]]=1,IF(tbl2020POS[[#This Row],[G]]-tbl2020POS[[#This Row],[GS]]&gt;=RP_APP_TO_QUALIFY,1,0),0)</f>
        <v>1</v>
      </c>
      <c r="AC939" s="279" t="e">
        <f>IF(tbl2020POS[[#This Row],[C]]&gt;=GAMES_TO_QUALIFY,1,IF(tbl2020POS[[#This Row],[PRIMPOS]]="C",1,0))</f>
        <v>#REF!</v>
      </c>
      <c r="AD939" s="279" t="e">
        <f>IF(tbl2020POS[[#This Row],[1B]]&gt;=GAMES_TO_QUALIFY,1,IF(tbl2020POS[[#This Row],[PRIMPOS]]="1B",1,0))</f>
        <v>#REF!</v>
      </c>
      <c r="AE939" s="279" t="e">
        <f>IF(tbl2020POS[[#This Row],[2B]]&gt;=GAMES_TO_QUALIFY,1,IF(tbl2020POS[[#This Row],[PRIMPOS]]="2B",1,0))</f>
        <v>#REF!</v>
      </c>
      <c r="AF939" s="279" t="e">
        <f>IF(tbl2020POS[[#This Row],[3B]]&gt;=GAMES_TO_QUALIFY,1,IF(tbl2020POS[[#This Row],[PRIMPOS]]="3B",1,0))</f>
        <v>#REF!</v>
      </c>
      <c r="AG939" s="279" t="e">
        <f>IF(tbl2020POS[[#This Row],[SS]]&gt;=GAMES_TO_QUALIFY,1,IF(tbl2020POS[[#This Row],[PRIMPOS]]="SS",1,0))</f>
        <v>#REF!</v>
      </c>
      <c r="AH939" s="279" t="e">
        <f>IF(tbl2020POS[[#This Row],[LF]]&gt;=GAMES_TO_QUALIFY,1,0)</f>
        <v>#REF!</v>
      </c>
      <c r="AI939" s="279" t="e">
        <f>IF(tbl2020POS[[#This Row],[CF]]&gt;=GAMES_TO_QUALIFY,1,0)</f>
        <v>#REF!</v>
      </c>
      <c r="AJ939" s="279" t="e">
        <f>IF(tbl2020POS[[#This Row],[RF]]&gt;=GAMES_TO_QUALIFY,1,0)</f>
        <v>#REF!</v>
      </c>
      <c r="AK939" s="279" t="e">
        <f>IF(tbl2020POS[[#This Row],[OF]]&gt;=GAMES_TO_QUALIFY,1,IF(tbl2020POS[[#This Row],[PRIMPOS]]="OF",1,0))</f>
        <v>#REF!</v>
      </c>
      <c r="AL939" s="279" t="e">
        <f>IF(tbl2020POS[[#This Row],[DH]]&gt;=GAMES_TO_QUALIFY,1,IF(tbl2020POS[[#This Row],[PRIMPOS]]="DH",1,0))</f>
        <v>#REF!</v>
      </c>
      <c r="AM939" s="279" t="str" cm="1">
        <f t="array" aca="1" ref="AM9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9" s="280" t="str">
        <f>IFERROR(LEFT(tbl2020POS[[#This Row],[POSROUGH]],LEN(tbl2020POS[[#This Row],[POSROUGH]])-1),"")</f>
        <v/>
      </c>
      <c r="AP93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0" spans="1:42" x14ac:dyDescent="0.3">
      <c r="A940" s="277">
        <v>937</v>
      </c>
      <c r="B940" t="s">
        <v>21499</v>
      </c>
      <c r="C940" s="277">
        <v>32</v>
      </c>
      <c r="D940" s="278" t="s">
        <v>20584</v>
      </c>
      <c r="E940" s="277">
        <v>3</v>
      </c>
      <c r="F940" s="277">
        <v>21</v>
      </c>
      <c r="G940" s="277">
        <v>0</v>
      </c>
      <c r="H940" s="277">
        <v>0</v>
      </c>
      <c r="I940" s="277">
        <v>21</v>
      </c>
      <c r="J940" s="277">
        <v>21</v>
      </c>
      <c r="K940" s="277">
        <v>0</v>
      </c>
      <c r="L940" s="277">
        <v>0</v>
      </c>
      <c r="M940" s="277">
        <v>0</v>
      </c>
      <c r="N940" s="277">
        <v>0</v>
      </c>
      <c r="O940" s="277">
        <v>0</v>
      </c>
      <c r="P940" s="277">
        <v>0</v>
      </c>
      <c r="Q940" s="277">
        <v>0</v>
      </c>
      <c r="R940" s="277">
        <v>0</v>
      </c>
      <c r="S940" s="277">
        <v>0</v>
      </c>
      <c r="T940" s="277">
        <v>0</v>
      </c>
      <c r="U940" s="277">
        <v>0</v>
      </c>
      <c r="V940" s="277">
        <v>0</v>
      </c>
      <c r="W940" s="279" t="e">
        <f t="shared" si="14"/>
        <v>#REF!</v>
      </c>
      <c r="X940" s="279" t="s">
        <v>22007</v>
      </c>
      <c r="Y9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0" s="279">
        <f>IF(MAX(tbl2020POS[[#This Row],[P]:[PR]])=tbl2020POS[[#This Row],[P]],1,0)</f>
        <v>1</v>
      </c>
      <c r="AA940" s="279">
        <f>IF(tbl2020POS[[#This Row],[QUALP]]=1,IF(tbl2020POS[[#This Row],[GS]]&gt;=GS_TO_QUALIFY,1,0),0)</f>
        <v>0</v>
      </c>
      <c r="AB940" s="279">
        <f>IF(tbl2020POS[[#This Row],[QUALP]]=1,IF(tbl2020POS[[#This Row],[G]]-tbl2020POS[[#This Row],[GS]]&gt;=RP_APP_TO_QUALIFY,1,0),0)</f>
        <v>1</v>
      </c>
      <c r="AC940" s="279" t="e">
        <f>IF(tbl2020POS[[#This Row],[C]]&gt;=GAMES_TO_QUALIFY,1,IF(tbl2020POS[[#This Row],[PRIMPOS]]="C",1,0))</f>
        <v>#REF!</v>
      </c>
      <c r="AD940" s="279" t="e">
        <f>IF(tbl2020POS[[#This Row],[1B]]&gt;=GAMES_TO_QUALIFY,1,IF(tbl2020POS[[#This Row],[PRIMPOS]]="1B",1,0))</f>
        <v>#REF!</v>
      </c>
      <c r="AE940" s="279" t="e">
        <f>IF(tbl2020POS[[#This Row],[2B]]&gt;=GAMES_TO_QUALIFY,1,IF(tbl2020POS[[#This Row],[PRIMPOS]]="2B",1,0))</f>
        <v>#REF!</v>
      </c>
      <c r="AF940" s="279" t="e">
        <f>IF(tbl2020POS[[#This Row],[3B]]&gt;=GAMES_TO_QUALIFY,1,IF(tbl2020POS[[#This Row],[PRIMPOS]]="3B",1,0))</f>
        <v>#REF!</v>
      </c>
      <c r="AG940" s="279" t="e">
        <f>IF(tbl2020POS[[#This Row],[SS]]&gt;=GAMES_TO_QUALIFY,1,IF(tbl2020POS[[#This Row],[PRIMPOS]]="SS",1,0))</f>
        <v>#REF!</v>
      </c>
      <c r="AH940" s="279" t="e">
        <f>IF(tbl2020POS[[#This Row],[LF]]&gt;=GAMES_TO_QUALIFY,1,0)</f>
        <v>#REF!</v>
      </c>
      <c r="AI940" s="279" t="e">
        <f>IF(tbl2020POS[[#This Row],[CF]]&gt;=GAMES_TO_QUALIFY,1,0)</f>
        <v>#REF!</v>
      </c>
      <c r="AJ940" s="279" t="e">
        <f>IF(tbl2020POS[[#This Row],[RF]]&gt;=GAMES_TO_QUALIFY,1,0)</f>
        <v>#REF!</v>
      </c>
      <c r="AK940" s="279" t="e">
        <f>IF(tbl2020POS[[#This Row],[OF]]&gt;=GAMES_TO_QUALIFY,1,IF(tbl2020POS[[#This Row],[PRIMPOS]]="OF",1,0))</f>
        <v>#REF!</v>
      </c>
      <c r="AL940" s="279" t="e">
        <f>IF(tbl2020POS[[#This Row],[DH]]&gt;=GAMES_TO_QUALIFY,1,IF(tbl2020POS[[#This Row],[PRIMPOS]]="DH",1,0))</f>
        <v>#REF!</v>
      </c>
      <c r="AM940" s="279" t="str" cm="1">
        <f t="array" aca="1" ref="AM9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0" s="280" t="str">
        <f>IFERROR(LEFT(tbl2020POS[[#This Row],[POSROUGH]],LEN(tbl2020POS[[#This Row],[POSROUGH]])-1),"")</f>
        <v/>
      </c>
      <c r="AP94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1" spans="1:42" x14ac:dyDescent="0.3">
      <c r="A941" s="277">
        <v>938</v>
      </c>
      <c r="B941" t="s">
        <v>21500</v>
      </c>
      <c r="C941" s="277">
        <v>30</v>
      </c>
      <c r="D941" s="278" t="s">
        <v>1509</v>
      </c>
      <c r="E941" s="277">
        <v>9</v>
      </c>
      <c r="F941" s="277">
        <v>6</v>
      </c>
      <c r="G941" s="277">
        <v>0</v>
      </c>
      <c r="H941" s="277">
        <v>0</v>
      </c>
      <c r="I941" s="277">
        <v>6</v>
      </c>
      <c r="J941" s="277">
        <v>6</v>
      </c>
      <c r="K941" s="277">
        <v>0</v>
      </c>
      <c r="L941" s="277">
        <v>0</v>
      </c>
      <c r="M941" s="277">
        <v>0</v>
      </c>
      <c r="N941" s="277">
        <v>0</v>
      </c>
      <c r="O941" s="277">
        <v>0</v>
      </c>
      <c r="P941" s="277">
        <v>0</v>
      </c>
      <c r="Q941" s="277">
        <v>0</v>
      </c>
      <c r="R941" s="277">
        <v>0</v>
      </c>
      <c r="S941" s="277">
        <v>0</v>
      </c>
      <c r="T941" s="277">
        <v>0</v>
      </c>
      <c r="U941" s="277">
        <v>0</v>
      </c>
      <c r="V941" s="277">
        <v>0</v>
      </c>
      <c r="W941" s="279" t="e">
        <f t="shared" si="14"/>
        <v>#REF!</v>
      </c>
      <c r="X941" s="279" t="s">
        <v>2921</v>
      </c>
      <c r="Y9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1" s="279">
        <f>IF(MAX(tbl2020POS[[#This Row],[P]:[PR]])=tbl2020POS[[#This Row],[P]],1,0)</f>
        <v>1</v>
      </c>
      <c r="AA941" s="279">
        <f>IF(tbl2020POS[[#This Row],[QUALP]]=1,IF(tbl2020POS[[#This Row],[GS]]&gt;=GS_TO_QUALIFY,1,0),0)</f>
        <v>0</v>
      </c>
      <c r="AB941" s="279">
        <f>IF(tbl2020POS[[#This Row],[QUALP]]=1,IF(tbl2020POS[[#This Row],[G]]-tbl2020POS[[#This Row],[GS]]&gt;=RP_APP_TO_QUALIFY,1,0),0)</f>
        <v>1</v>
      </c>
      <c r="AC941" s="279" t="e">
        <f>IF(tbl2020POS[[#This Row],[C]]&gt;=GAMES_TO_QUALIFY,1,IF(tbl2020POS[[#This Row],[PRIMPOS]]="C",1,0))</f>
        <v>#REF!</v>
      </c>
      <c r="AD941" s="279" t="e">
        <f>IF(tbl2020POS[[#This Row],[1B]]&gt;=GAMES_TO_QUALIFY,1,IF(tbl2020POS[[#This Row],[PRIMPOS]]="1B",1,0))</f>
        <v>#REF!</v>
      </c>
      <c r="AE941" s="279" t="e">
        <f>IF(tbl2020POS[[#This Row],[2B]]&gt;=GAMES_TO_QUALIFY,1,IF(tbl2020POS[[#This Row],[PRIMPOS]]="2B",1,0))</f>
        <v>#REF!</v>
      </c>
      <c r="AF941" s="279" t="e">
        <f>IF(tbl2020POS[[#This Row],[3B]]&gt;=GAMES_TO_QUALIFY,1,IF(tbl2020POS[[#This Row],[PRIMPOS]]="3B",1,0))</f>
        <v>#REF!</v>
      </c>
      <c r="AG941" s="279" t="e">
        <f>IF(tbl2020POS[[#This Row],[SS]]&gt;=GAMES_TO_QUALIFY,1,IF(tbl2020POS[[#This Row],[PRIMPOS]]="SS",1,0))</f>
        <v>#REF!</v>
      </c>
      <c r="AH941" s="279" t="e">
        <f>IF(tbl2020POS[[#This Row],[LF]]&gt;=GAMES_TO_QUALIFY,1,0)</f>
        <v>#REF!</v>
      </c>
      <c r="AI941" s="279" t="e">
        <f>IF(tbl2020POS[[#This Row],[CF]]&gt;=GAMES_TO_QUALIFY,1,0)</f>
        <v>#REF!</v>
      </c>
      <c r="AJ941" s="279" t="e">
        <f>IF(tbl2020POS[[#This Row],[RF]]&gt;=GAMES_TO_QUALIFY,1,0)</f>
        <v>#REF!</v>
      </c>
      <c r="AK941" s="279" t="e">
        <f>IF(tbl2020POS[[#This Row],[OF]]&gt;=GAMES_TO_QUALIFY,1,IF(tbl2020POS[[#This Row],[PRIMPOS]]="OF",1,0))</f>
        <v>#REF!</v>
      </c>
      <c r="AL941" s="279" t="e">
        <f>IF(tbl2020POS[[#This Row],[DH]]&gt;=GAMES_TO_QUALIFY,1,IF(tbl2020POS[[#This Row],[PRIMPOS]]="DH",1,0))</f>
        <v>#REF!</v>
      </c>
      <c r="AM941" s="279" t="str" cm="1">
        <f t="array" aca="1" ref="AM9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1" s="280" t="str">
        <f>IFERROR(LEFT(tbl2020POS[[#This Row],[POSROUGH]],LEN(tbl2020POS[[#This Row],[POSROUGH]])-1),"")</f>
        <v/>
      </c>
      <c r="AP94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2" spans="1:42" x14ac:dyDescent="0.3">
      <c r="A942" s="277">
        <v>939</v>
      </c>
      <c r="B942" t="s">
        <v>21501</v>
      </c>
      <c r="C942" s="277">
        <v>25</v>
      </c>
      <c r="D942" s="278" t="s">
        <v>1413</v>
      </c>
      <c r="E942" s="277">
        <v>2</v>
      </c>
      <c r="F942" s="277">
        <v>3</v>
      </c>
      <c r="G942" s="277">
        <v>3</v>
      </c>
      <c r="H942" s="277">
        <v>3</v>
      </c>
      <c r="I942" s="277">
        <v>3</v>
      </c>
      <c r="J942" s="277">
        <v>0</v>
      </c>
      <c r="K942" s="277">
        <v>0</v>
      </c>
      <c r="L942" s="277">
        <v>0</v>
      </c>
      <c r="M942" s="277">
        <v>0</v>
      </c>
      <c r="N942" s="277">
        <v>0</v>
      </c>
      <c r="O942" s="277">
        <v>0</v>
      </c>
      <c r="P942" s="277">
        <v>1</v>
      </c>
      <c r="Q942" s="277">
        <v>0</v>
      </c>
      <c r="R942" s="277">
        <v>2</v>
      </c>
      <c r="S942" s="277">
        <v>3</v>
      </c>
      <c r="T942" s="277">
        <v>0</v>
      </c>
      <c r="U942" s="277">
        <v>0</v>
      </c>
      <c r="V942" s="277">
        <v>0</v>
      </c>
      <c r="W942" s="279" t="e">
        <f t="shared" si="14"/>
        <v>#REF!</v>
      </c>
      <c r="X942" s="279" t="s">
        <v>16606</v>
      </c>
      <c r="Y9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42" s="279">
        <f>IF(MAX(tbl2020POS[[#This Row],[P]:[PR]])=tbl2020POS[[#This Row],[P]],1,0)</f>
        <v>0</v>
      </c>
      <c r="AA942" s="279">
        <f>IF(tbl2020POS[[#This Row],[QUALP]]=1,IF(tbl2020POS[[#This Row],[GS]]&gt;=GS_TO_QUALIFY,1,0),0)</f>
        <v>0</v>
      </c>
      <c r="AB942" s="279">
        <f>IF(tbl2020POS[[#This Row],[QUALP]]=1,IF(tbl2020POS[[#This Row],[G]]-tbl2020POS[[#This Row],[GS]]&gt;=RP_APP_TO_QUALIFY,1,0),0)</f>
        <v>0</v>
      </c>
      <c r="AC942" s="279" t="e">
        <f>IF(tbl2020POS[[#This Row],[C]]&gt;=GAMES_TO_QUALIFY,1,IF(tbl2020POS[[#This Row],[PRIMPOS]]="C",1,0))</f>
        <v>#REF!</v>
      </c>
      <c r="AD942" s="279" t="e">
        <f>IF(tbl2020POS[[#This Row],[1B]]&gt;=GAMES_TO_QUALIFY,1,IF(tbl2020POS[[#This Row],[PRIMPOS]]="1B",1,0))</f>
        <v>#REF!</v>
      </c>
      <c r="AE942" s="279" t="e">
        <f>IF(tbl2020POS[[#This Row],[2B]]&gt;=GAMES_TO_QUALIFY,1,IF(tbl2020POS[[#This Row],[PRIMPOS]]="2B",1,0))</f>
        <v>#REF!</v>
      </c>
      <c r="AF942" s="279" t="e">
        <f>IF(tbl2020POS[[#This Row],[3B]]&gt;=GAMES_TO_QUALIFY,1,IF(tbl2020POS[[#This Row],[PRIMPOS]]="3B",1,0))</f>
        <v>#REF!</v>
      </c>
      <c r="AG942" s="279" t="e">
        <f>IF(tbl2020POS[[#This Row],[SS]]&gt;=GAMES_TO_QUALIFY,1,IF(tbl2020POS[[#This Row],[PRIMPOS]]="SS",1,0))</f>
        <v>#REF!</v>
      </c>
      <c r="AH942" s="279" t="e">
        <f>IF(tbl2020POS[[#This Row],[LF]]&gt;=GAMES_TO_QUALIFY,1,0)</f>
        <v>#REF!</v>
      </c>
      <c r="AI942" s="279" t="e">
        <f>IF(tbl2020POS[[#This Row],[CF]]&gt;=GAMES_TO_QUALIFY,1,0)</f>
        <v>#REF!</v>
      </c>
      <c r="AJ942" s="279" t="e">
        <f>IF(tbl2020POS[[#This Row],[RF]]&gt;=GAMES_TO_QUALIFY,1,0)</f>
        <v>#REF!</v>
      </c>
      <c r="AK942" s="279" t="e">
        <f>IF(tbl2020POS[[#This Row],[OF]]&gt;=GAMES_TO_QUALIFY,1,IF(tbl2020POS[[#This Row],[PRIMPOS]]="OF",1,0))</f>
        <v>#REF!</v>
      </c>
      <c r="AL942" s="279" t="e">
        <f>IF(tbl2020POS[[#This Row],[DH]]&gt;=GAMES_TO_QUALIFY,1,IF(tbl2020POS[[#This Row],[PRIMPOS]]="DH",1,0))</f>
        <v>#REF!</v>
      </c>
      <c r="AM942" s="279" t="e" cm="1">
        <f t="array" aca="1" ref="AM9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2" s="280" t="str">
        <f>IFERROR(LEFT(tbl2020POS[[#This Row],[POSROUGH]],LEN(tbl2020POS[[#This Row],[POSROUGH]])-1),"")</f>
        <v/>
      </c>
      <c r="AP94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43" spans="1:42" x14ac:dyDescent="0.3">
      <c r="A943" s="277">
        <v>940</v>
      </c>
      <c r="B943" t="s">
        <v>21502</v>
      </c>
      <c r="C943" s="277">
        <v>27</v>
      </c>
      <c r="D943" s="278" t="s">
        <v>1402</v>
      </c>
      <c r="E943" s="277">
        <v>8</v>
      </c>
      <c r="F943" s="277">
        <v>58</v>
      </c>
      <c r="G943" s="277">
        <v>58</v>
      </c>
      <c r="H943" s="277">
        <v>58</v>
      </c>
      <c r="I943" s="277">
        <v>57</v>
      </c>
      <c r="J943" s="277">
        <v>0</v>
      </c>
      <c r="K943" s="277">
        <v>0</v>
      </c>
      <c r="L943" s="277">
        <v>0</v>
      </c>
      <c r="M943" s="277">
        <v>0</v>
      </c>
      <c r="N943" s="277">
        <v>57</v>
      </c>
      <c r="O943" s="277">
        <v>0</v>
      </c>
      <c r="P943" s="277">
        <v>0</v>
      </c>
      <c r="Q943" s="277">
        <v>0</v>
      </c>
      <c r="R943" s="277">
        <v>0</v>
      </c>
      <c r="S943" s="277">
        <v>0</v>
      </c>
      <c r="T943" s="277">
        <v>1</v>
      </c>
      <c r="U943" s="277">
        <v>0</v>
      </c>
      <c r="V943" s="277">
        <v>0</v>
      </c>
      <c r="W943" s="279" t="e">
        <f t="shared" si="14"/>
        <v>#REF!</v>
      </c>
      <c r="X943" s="279" t="s">
        <v>4681</v>
      </c>
      <c r="Y9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43" s="279">
        <f>IF(MAX(tbl2020POS[[#This Row],[P]:[PR]])=tbl2020POS[[#This Row],[P]],1,0)</f>
        <v>0</v>
      </c>
      <c r="AA943" s="279">
        <f>IF(tbl2020POS[[#This Row],[QUALP]]=1,IF(tbl2020POS[[#This Row],[GS]]&gt;=GS_TO_QUALIFY,1,0),0)</f>
        <v>0</v>
      </c>
      <c r="AB943" s="279">
        <f>IF(tbl2020POS[[#This Row],[QUALP]]=1,IF(tbl2020POS[[#This Row],[G]]-tbl2020POS[[#This Row],[GS]]&gt;=RP_APP_TO_QUALIFY,1,0),0)</f>
        <v>0</v>
      </c>
      <c r="AC943" s="279" t="e">
        <f>IF(tbl2020POS[[#This Row],[C]]&gt;=GAMES_TO_QUALIFY,1,IF(tbl2020POS[[#This Row],[PRIMPOS]]="C",1,0))</f>
        <v>#REF!</v>
      </c>
      <c r="AD943" s="279" t="e">
        <f>IF(tbl2020POS[[#This Row],[1B]]&gt;=GAMES_TO_QUALIFY,1,IF(tbl2020POS[[#This Row],[PRIMPOS]]="1B",1,0))</f>
        <v>#REF!</v>
      </c>
      <c r="AE943" s="279" t="e">
        <f>IF(tbl2020POS[[#This Row],[2B]]&gt;=GAMES_TO_QUALIFY,1,IF(tbl2020POS[[#This Row],[PRIMPOS]]="2B",1,0))</f>
        <v>#REF!</v>
      </c>
      <c r="AF943" s="279" t="e">
        <f>IF(tbl2020POS[[#This Row],[3B]]&gt;=GAMES_TO_QUALIFY,1,IF(tbl2020POS[[#This Row],[PRIMPOS]]="3B",1,0))</f>
        <v>#REF!</v>
      </c>
      <c r="AG943" s="279" t="e">
        <f>IF(tbl2020POS[[#This Row],[SS]]&gt;=GAMES_TO_QUALIFY,1,IF(tbl2020POS[[#This Row],[PRIMPOS]]="SS",1,0))</f>
        <v>#REF!</v>
      </c>
      <c r="AH943" s="279" t="e">
        <f>IF(tbl2020POS[[#This Row],[LF]]&gt;=GAMES_TO_QUALIFY,1,0)</f>
        <v>#REF!</v>
      </c>
      <c r="AI943" s="279" t="e">
        <f>IF(tbl2020POS[[#This Row],[CF]]&gt;=GAMES_TO_QUALIFY,1,0)</f>
        <v>#REF!</v>
      </c>
      <c r="AJ943" s="279" t="e">
        <f>IF(tbl2020POS[[#This Row],[RF]]&gt;=GAMES_TO_QUALIFY,1,0)</f>
        <v>#REF!</v>
      </c>
      <c r="AK943" s="279" t="e">
        <f>IF(tbl2020POS[[#This Row],[OF]]&gt;=GAMES_TO_QUALIFY,1,IF(tbl2020POS[[#This Row],[PRIMPOS]]="OF",1,0))</f>
        <v>#REF!</v>
      </c>
      <c r="AL943" s="279" t="e">
        <f>IF(tbl2020POS[[#This Row],[DH]]&gt;=GAMES_TO_QUALIFY,1,IF(tbl2020POS[[#This Row],[PRIMPOS]]="DH",1,0))</f>
        <v>#REF!</v>
      </c>
      <c r="AM943" s="279" t="e" cm="1">
        <f t="array" aca="1" ref="AM9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3" s="280" t="str">
        <f>IFERROR(LEFT(tbl2020POS[[#This Row],[POSROUGH]],LEN(tbl2020POS[[#This Row],[POSROUGH]])-1),"")</f>
        <v/>
      </c>
      <c r="AP94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44" spans="1:42" x14ac:dyDescent="0.3">
      <c r="A944" s="277">
        <v>941</v>
      </c>
      <c r="B944" t="s">
        <v>21503</v>
      </c>
      <c r="C944" s="277">
        <v>30</v>
      </c>
      <c r="D944" s="278" t="s">
        <v>1405</v>
      </c>
      <c r="E944" s="277">
        <v>2</v>
      </c>
      <c r="F944" s="277">
        <v>5</v>
      </c>
      <c r="G944" s="277">
        <v>0</v>
      </c>
      <c r="H944" s="277">
        <v>0</v>
      </c>
      <c r="I944" s="277">
        <v>5</v>
      </c>
      <c r="J944" s="277">
        <v>5</v>
      </c>
      <c r="K944" s="277">
        <v>0</v>
      </c>
      <c r="L944" s="277">
        <v>0</v>
      </c>
      <c r="M944" s="277">
        <v>0</v>
      </c>
      <c r="N944" s="277">
        <v>0</v>
      </c>
      <c r="O944" s="277">
        <v>0</v>
      </c>
      <c r="P944" s="277">
        <v>0</v>
      </c>
      <c r="Q944" s="277">
        <v>0</v>
      </c>
      <c r="R944" s="277">
        <v>0</v>
      </c>
      <c r="S944" s="277">
        <v>0</v>
      </c>
      <c r="T944" s="277">
        <v>0</v>
      </c>
      <c r="U944" s="277">
        <v>0</v>
      </c>
      <c r="V944" s="277">
        <v>0</v>
      </c>
      <c r="W944" s="279" t="e">
        <f t="shared" si="14"/>
        <v>#REF!</v>
      </c>
      <c r="X944" s="279" t="s">
        <v>16611</v>
      </c>
      <c r="Y9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4" s="279">
        <f>IF(MAX(tbl2020POS[[#This Row],[P]:[PR]])=tbl2020POS[[#This Row],[P]],1,0)</f>
        <v>1</v>
      </c>
      <c r="AA944" s="279">
        <f>IF(tbl2020POS[[#This Row],[QUALP]]=1,IF(tbl2020POS[[#This Row],[GS]]&gt;=GS_TO_QUALIFY,1,0),0)</f>
        <v>0</v>
      </c>
      <c r="AB944" s="279">
        <f>IF(tbl2020POS[[#This Row],[QUALP]]=1,IF(tbl2020POS[[#This Row],[G]]-tbl2020POS[[#This Row],[GS]]&gt;=RP_APP_TO_QUALIFY,1,0),0)</f>
        <v>1</v>
      </c>
      <c r="AC944" s="279" t="e">
        <f>IF(tbl2020POS[[#This Row],[C]]&gt;=GAMES_TO_QUALIFY,1,IF(tbl2020POS[[#This Row],[PRIMPOS]]="C",1,0))</f>
        <v>#REF!</v>
      </c>
      <c r="AD944" s="279" t="e">
        <f>IF(tbl2020POS[[#This Row],[1B]]&gt;=GAMES_TO_QUALIFY,1,IF(tbl2020POS[[#This Row],[PRIMPOS]]="1B",1,0))</f>
        <v>#REF!</v>
      </c>
      <c r="AE944" s="279" t="e">
        <f>IF(tbl2020POS[[#This Row],[2B]]&gt;=GAMES_TO_QUALIFY,1,IF(tbl2020POS[[#This Row],[PRIMPOS]]="2B",1,0))</f>
        <v>#REF!</v>
      </c>
      <c r="AF944" s="279" t="e">
        <f>IF(tbl2020POS[[#This Row],[3B]]&gt;=GAMES_TO_QUALIFY,1,IF(tbl2020POS[[#This Row],[PRIMPOS]]="3B",1,0))</f>
        <v>#REF!</v>
      </c>
      <c r="AG944" s="279" t="e">
        <f>IF(tbl2020POS[[#This Row],[SS]]&gt;=GAMES_TO_QUALIFY,1,IF(tbl2020POS[[#This Row],[PRIMPOS]]="SS",1,0))</f>
        <v>#REF!</v>
      </c>
      <c r="AH944" s="279" t="e">
        <f>IF(tbl2020POS[[#This Row],[LF]]&gt;=GAMES_TO_QUALIFY,1,0)</f>
        <v>#REF!</v>
      </c>
      <c r="AI944" s="279" t="e">
        <f>IF(tbl2020POS[[#This Row],[CF]]&gt;=GAMES_TO_QUALIFY,1,0)</f>
        <v>#REF!</v>
      </c>
      <c r="AJ944" s="279" t="e">
        <f>IF(tbl2020POS[[#This Row],[RF]]&gt;=GAMES_TO_QUALIFY,1,0)</f>
        <v>#REF!</v>
      </c>
      <c r="AK944" s="279" t="e">
        <f>IF(tbl2020POS[[#This Row],[OF]]&gt;=GAMES_TO_QUALIFY,1,IF(tbl2020POS[[#This Row],[PRIMPOS]]="OF",1,0))</f>
        <v>#REF!</v>
      </c>
      <c r="AL944" s="279" t="e">
        <f>IF(tbl2020POS[[#This Row],[DH]]&gt;=GAMES_TO_QUALIFY,1,IF(tbl2020POS[[#This Row],[PRIMPOS]]="DH",1,0))</f>
        <v>#REF!</v>
      </c>
      <c r="AM944" s="279" t="str" cm="1">
        <f t="array" aca="1" ref="AM9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4" s="280" t="str">
        <f>IFERROR(LEFT(tbl2020POS[[#This Row],[POSROUGH]],LEN(tbl2020POS[[#This Row],[POSROUGH]])-1),"")</f>
        <v/>
      </c>
      <c r="AP94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5" spans="1:42" x14ac:dyDescent="0.3">
      <c r="A945" s="277">
        <v>942</v>
      </c>
      <c r="B945" t="s">
        <v>21504</v>
      </c>
      <c r="C945" s="277">
        <v>30</v>
      </c>
      <c r="D945" s="278" t="s">
        <v>1470</v>
      </c>
      <c r="E945" s="277">
        <v>6</v>
      </c>
      <c r="F945" s="277">
        <v>21</v>
      </c>
      <c r="G945" s="277">
        <v>0</v>
      </c>
      <c r="H945" s="277">
        <v>0</v>
      </c>
      <c r="I945" s="277">
        <v>21</v>
      </c>
      <c r="J945" s="277">
        <v>21</v>
      </c>
      <c r="K945" s="277">
        <v>0</v>
      </c>
      <c r="L945" s="277">
        <v>0</v>
      </c>
      <c r="M945" s="277">
        <v>0</v>
      </c>
      <c r="N945" s="277">
        <v>0</v>
      </c>
      <c r="O945" s="277">
        <v>0</v>
      </c>
      <c r="P945" s="277">
        <v>0</v>
      </c>
      <c r="Q945" s="277">
        <v>0</v>
      </c>
      <c r="R945" s="277">
        <v>0</v>
      </c>
      <c r="S945" s="277">
        <v>0</v>
      </c>
      <c r="T945" s="277">
        <v>0</v>
      </c>
      <c r="U945" s="277">
        <v>0</v>
      </c>
      <c r="V945" s="277">
        <v>0</v>
      </c>
      <c r="W945" s="279" t="e">
        <f t="shared" si="14"/>
        <v>#REF!</v>
      </c>
      <c r="X945" s="279" t="s">
        <v>14634</v>
      </c>
      <c r="Y9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5" s="279">
        <f>IF(MAX(tbl2020POS[[#This Row],[P]:[PR]])=tbl2020POS[[#This Row],[P]],1,0)</f>
        <v>1</v>
      </c>
      <c r="AA945" s="279">
        <f>IF(tbl2020POS[[#This Row],[QUALP]]=1,IF(tbl2020POS[[#This Row],[GS]]&gt;=GS_TO_QUALIFY,1,0),0)</f>
        <v>0</v>
      </c>
      <c r="AB945" s="279">
        <f>IF(tbl2020POS[[#This Row],[QUALP]]=1,IF(tbl2020POS[[#This Row],[G]]-tbl2020POS[[#This Row],[GS]]&gt;=RP_APP_TO_QUALIFY,1,0),0)</f>
        <v>1</v>
      </c>
      <c r="AC945" s="279" t="e">
        <f>IF(tbl2020POS[[#This Row],[C]]&gt;=GAMES_TO_QUALIFY,1,IF(tbl2020POS[[#This Row],[PRIMPOS]]="C",1,0))</f>
        <v>#REF!</v>
      </c>
      <c r="AD945" s="279" t="e">
        <f>IF(tbl2020POS[[#This Row],[1B]]&gt;=GAMES_TO_QUALIFY,1,IF(tbl2020POS[[#This Row],[PRIMPOS]]="1B",1,0))</f>
        <v>#REF!</v>
      </c>
      <c r="AE945" s="279" t="e">
        <f>IF(tbl2020POS[[#This Row],[2B]]&gt;=GAMES_TO_QUALIFY,1,IF(tbl2020POS[[#This Row],[PRIMPOS]]="2B",1,0))</f>
        <v>#REF!</v>
      </c>
      <c r="AF945" s="279" t="e">
        <f>IF(tbl2020POS[[#This Row],[3B]]&gt;=GAMES_TO_QUALIFY,1,IF(tbl2020POS[[#This Row],[PRIMPOS]]="3B",1,0))</f>
        <v>#REF!</v>
      </c>
      <c r="AG945" s="279" t="e">
        <f>IF(tbl2020POS[[#This Row],[SS]]&gt;=GAMES_TO_QUALIFY,1,IF(tbl2020POS[[#This Row],[PRIMPOS]]="SS",1,0))</f>
        <v>#REF!</v>
      </c>
      <c r="AH945" s="279" t="e">
        <f>IF(tbl2020POS[[#This Row],[LF]]&gt;=GAMES_TO_QUALIFY,1,0)</f>
        <v>#REF!</v>
      </c>
      <c r="AI945" s="279" t="e">
        <f>IF(tbl2020POS[[#This Row],[CF]]&gt;=GAMES_TO_QUALIFY,1,0)</f>
        <v>#REF!</v>
      </c>
      <c r="AJ945" s="279" t="e">
        <f>IF(tbl2020POS[[#This Row],[RF]]&gt;=GAMES_TO_QUALIFY,1,0)</f>
        <v>#REF!</v>
      </c>
      <c r="AK945" s="279" t="e">
        <f>IF(tbl2020POS[[#This Row],[OF]]&gt;=GAMES_TO_QUALIFY,1,IF(tbl2020POS[[#This Row],[PRIMPOS]]="OF",1,0))</f>
        <v>#REF!</v>
      </c>
      <c r="AL945" s="279" t="e">
        <f>IF(tbl2020POS[[#This Row],[DH]]&gt;=GAMES_TO_QUALIFY,1,IF(tbl2020POS[[#This Row],[PRIMPOS]]="DH",1,0))</f>
        <v>#REF!</v>
      </c>
      <c r="AM945" s="279" t="str" cm="1">
        <f t="array" aca="1" ref="AM9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5" s="280" t="str">
        <f>IFERROR(LEFT(tbl2020POS[[#This Row],[POSROUGH]],LEN(tbl2020POS[[#This Row],[POSROUGH]])-1),"")</f>
        <v/>
      </c>
      <c r="AP94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6" spans="1:42" x14ac:dyDescent="0.3">
      <c r="A946" s="277">
        <v>943</v>
      </c>
      <c r="B946" t="s">
        <v>21505</v>
      </c>
      <c r="C946" s="277">
        <v>25</v>
      </c>
      <c r="D946" s="278" t="s">
        <v>1395</v>
      </c>
      <c r="E946" s="277" t="s">
        <v>20557</v>
      </c>
      <c r="F946" s="277">
        <v>1</v>
      </c>
      <c r="G946" s="277">
        <v>0</v>
      </c>
      <c r="H946" s="277">
        <v>0</v>
      </c>
      <c r="I946" s="277">
        <v>1</v>
      </c>
      <c r="J946" s="277">
        <v>1</v>
      </c>
      <c r="K946" s="277">
        <v>0</v>
      </c>
      <c r="L946" s="277">
        <v>0</v>
      </c>
      <c r="M946" s="277">
        <v>0</v>
      </c>
      <c r="N946" s="277">
        <v>0</v>
      </c>
      <c r="O946" s="277">
        <v>0</v>
      </c>
      <c r="P946" s="277">
        <v>0</v>
      </c>
      <c r="Q946" s="277">
        <v>0</v>
      </c>
      <c r="R946" s="277">
        <v>0</v>
      </c>
      <c r="S946" s="277">
        <v>0</v>
      </c>
      <c r="T946" s="277">
        <v>0</v>
      </c>
      <c r="U946" s="277">
        <v>0</v>
      </c>
      <c r="V946" s="277">
        <v>0</v>
      </c>
      <c r="W946" s="279" t="e">
        <f t="shared" si="14"/>
        <v>#REF!</v>
      </c>
      <c r="X946" s="279" t="s">
        <v>22008</v>
      </c>
      <c r="Y9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6" s="279">
        <f>IF(MAX(tbl2020POS[[#This Row],[P]:[PR]])=tbl2020POS[[#This Row],[P]],1,0)</f>
        <v>1</v>
      </c>
      <c r="AA946" s="279">
        <f>IF(tbl2020POS[[#This Row],[QUALP]]=1,IF(tbl2020POS[[#This Row],[GS]]&gt;=GS_TO_QUALIFY,1,0),0)</f>
        <v>0</v>
      </c>
      <c r="AB946" s="279">
        <f>IF(tbl2020POS[[#This Row],[QUALP]]=1,IF(tbl2020POS[[#This Row],[G]]-tbl2020POS[[#This Row],[GS]]&gt;=RP_APP_TO_QUALIFY,1,0),0)</f>
        <v>0</v>
      </c>
      <c r="AC946" s="279" t="e">
        <f>IF(tbl2020POS[[#This Row],[C]]&gt;=GAMES_TO_QUALIFY,1,IF(tbl2020POS[[#This Row],[PRIMPOS]]="C",1,0))</f>
        <v>#REF!</v>
      </c>
      <c r="AD946" s="279" t="e">
        <f>IF(tbl2020POS[[#This Row],[1B]]&gt;=GAMES_TO_QUALIFY,1,IF(tbl2020POS[[#This Row],[PRIMPOS]]="1B",1,0))</f>
        <v>#REF!</v>
      </c>
      <c r="AE946" s="279" t="e">
        <f>IF(tbl2020POS[[#This Row],[2B]]&gt;=GAMES_TO_QUALIFY,1,IF(tbl2020POS[[#This Row],[PRIMPOS]]="2B",1,0))</f>
        <v>#REF!</v>
      </c>
      <c r="AF946" s="279" t="e">
        <f>IF(tbl2020POS[[#This Row],[3B]]&gt;=GAMES_TO_QUALIFY,1,IF(tbl2020POS[[#This Row],[PRIMPOS]]="3B",1,0))</f>
        <v>#REF!</v>
      </c>
      <c r="AG946" s="279" t="e">
        <f>IF(tbl2020POS[[#This Row],[SS]]&gt;=GAMES_TO_QUALIFY,1,IF(tbl2020POS[[#This Row],[PRIMPOS]]="SS",1,0))</f>
        <v>#REF!</v>
      </c>
      <c r="AH946" s="279" t="e">
        <f>IF(tbl2020POS[[#This Row],[LF]]&gt;=GAMES_TO_QUALIFY,1,0)</f>
        <v>#REF!</v>
      </c>
      <c r="AI946" s="279" t="e">
        <f>IF(tbl2020POS[[#This Row],[CF]]&gt;=GAMES_TO_QUALIFY,1,0)</f>
        <v>#REF!</v>
      </c>
      <c r="AJ946" s="279" t="e">
        <f>IF(tbl2020POS[[#This Row],[RF]]&gt;=GAMES_TO_QUALIFY,1,0)</f>
        <v>#REF!</v>
      </c>
      <c r="AK946" s="279" t="e">
        <f>IF(tbl2020POS[[#This Row],[OF]]&gt;=GAMES_TO_QUALIFY,1,IF(tbl2020POS[[#This Row],[PRIMPOS]]="OF",1,0))</f>
        <v>#REF!</v>
      </c>
      <c r="AL946" s="279" t="e">
        <f>IF(tbl2020POS[[#This Row],[DH]]&gt;=GAMES_TO_QUALIFY,1,IF(tbl2020POS[[#This Row],[PRIMPOS]]="DH",1,0))</f>
        <v>#REF!</v>
      </c>
      <c r="AM946" s="279" t="str" cm="1">
        <f t="array" aca="1" ref="AM9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6" s="280" t="str">
        <f>IFERROR(LEFT(tbl2020POS[[#This Row],[POSROUGH]],LEN(tbl2020POS[[#This Row],[POSROUGH]])-1),"")</f>
        <v/>
      </c>
      <c r="AP94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47" spans="1:42" x14ac:dyDescent="0.3">
      <c r="A947" s="277">
        <v>944</v>
      </c>
      <c r="B947" t="s">
        <v>21506</v>
      </c>
      <c r="C947" s="277">
        <v>25</v>
      </c>
      <c r="D947" s="278" t="s">
        <v>1392</v>
      </c>
      <c r="E947" s="277" t="s">
        <v>20557</v>
      </c>
      <c r="F947" s="277">
        <v>16</v>
      </c>
      <c r="G947" s="277">
        <v>0</v>
      </c>
      <c r="H947" s="277">
        <v>0</v>
      </c>
      <c r="I947" s="277">
        <v>16</v>
      </c>
      <c r="J947" s="277">
        <v>16</v>
      </c>
      <c r="K947" s="277">
        <v>0</v>
      </c>
      <c r="L947" s="277">
        <v>0</v>
      </c>
      <c r="M947" s="277">
        <v>0</v>
      </c>
      <c r="N947" s="277">
        <v>0</v>
      </c>
      <c r="O947" s="277">
        <v>0</v>
      </c>
      <c r="P947" s="277">
        <v>0</v>
      </c>
      <c r="Q947" s="277">
        <v>0</v>
      </c>
      <c r="R947" s="277">
        <v>0</v>
      </c>
      <c r="S947" s="277">
        <v>0</v>
      </c>
      <c r="T947" s="277">
        <v>0</v>
      </c>
      <c r="U947" s="277">
        <v>0</v>
      </c>
      <c r="V947" s="277">
        <v>0</v>
      </c>
      <c r="W947" s="279" t="e">
        <f t="shared" si="14"/>
        <v>#REF!</v>
      </c>
      <c r="X947" s="279" t="s">
        <v>20054</v>
      </c>
      <c r="Y9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7" s="279">
        <f>IF(MAX(tbl2020POS[[#This Row],[P]:[PR]])=tbl2020POS[[#This Row],[P]],1,0)</f>
        <v>1</v>
      </c>
      <c r="AA947" s="279">
        <f>IF(tbl2020POS[[#This Row],[QUALP]]=1,IF(tbl2020POS[[#This Row],[GS]]&gt;=GS_TO_QUALIFY,1,0),0)</f>
        <v>0</v>
      </c>
      <c r="AB947" s="279">
        <f>IF(tbl2020POS[[#This Row],[QUALP]]=1,IF(tbl2020POS[[#This Row],[G]]-tbl2020POS[[#This Row],[GS]]&gt;=RP_APP_TO_QUALIFY,1,0),0)</f>
        <v>1</v>
      </c>
      <c r="AC947" s="279" t="e">
        <f>IF(tbl2020POS[[#This Row],[C]]&gt;=GAMES_TO_QUALIFY,1,IF(tbl2020POS[[#This Row],[PRIMPOS]]="C",1,0))</f>
        <v>#REF!</v>
      </c>
      <c r="AD947" s="279" t="e">
        <f>IF(tbl2020POS[[#This Row],[1B]]&gt;=GAMES_TO_QUALIFY,1,IF(tbl2020POS[[#This Row],[PRIMPOS]]="1B",1,0))</f>
        <v>#REF!</v>
      </c>
      <c r="AE947" s="279" t="e">
        <f>IF(tbl2020POS[[#This Row],[2B]]&gt;=GAMES_TO_QUALIFY,1,IF(tbl2020POS[[#This Row],[PRIMPOS]]="2B",1,0))</f>
        <v>#REF!</v>
      </c>
      <c r="AF947" s="279" t="e">
        <f>IF(tbl2020POS[[#This Row],[3B]]&gt;=GAMES_TO_QUALIFY,1,IF(tbl2020POS[[#This Row],[PRIMPOS]]="3B",1,0))</f>
        <v>#REF!</v>
      </c>
      <c r="AG947" s="279" t="e">
        <f>IF(tbl2020POS[[#This Row],[SS]]&gt;=GAMES_TO_QUALIFY,1,IF(tbl2020POS[[#This Row],[PRIMPOS]]="SS",1,0))</f>
        <v>#REF!</v>
      </c>
      <c r="AH947" s="279" t="e">
        <f>IF(tbl2020POS[[#This Row],[LF]]&gt;=GAMES_TO_QUALIFY,1,0)</f>
        <v>#REF!</v>
      </c>
      <c r="AI947" s="279" t="e">
        <f>IF(tbl2020POS[[#This Row],[CF]]&gt;=GAMES_TO_QUALIFY,1,0)</f>
        <v>#REF!</v>
      </c>
      <c r="AJ947" s="279" t="e">
        <f>IF(tbl2020POS[[#This Row],[RF]]&gt;=GAMES_TO_QUALIFY,1,0)</f>
        <v>#REF!</v>
      </c>
      <c r="AK947" s="279" t="e">
        <f>IF(tbl2020POS[[#This Row],[OF]]&gt;=GAMES_TO_QUALIFY,1,IF(tbl2020POS[[#This Row],[PRIMPOS]]="OF",1,0))</f>
        <v>#REF!</v>
      </c>
      <c r="AL947" s="279" t="e">
        <f>IF(tbl2020POS[[#This Row],[DH]]&gt;=GAMES_TO_QUALIFY,1,IF(tbl2020POS[[#This Row],[PRIMPOS]]="DH",1,0))</f>
        <v>#REF!</v>
      </c>
      <c r="AM947" s="279" t="str" cm="1">
        <f t="array" aca="1" ref="AM9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7" s="280" t="str">
        <f>IFERROR(LEFT(tbl2020POS[[#This Row],[POSROUGH]],LEN(tbl2020POS[[#This Row],[POSROUGH]])-1),"")</f>
        <v/>
      </c>
      <c r="AP94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8" spans="1:42" x14ac:dyDescent="0.3">
      <c r="A948" s="277">
        <v>945</v>
      </c>
      <c r="B948" t="s">
        <v>21507</v>
      </c>
      <c r="C948" s="277">
        <v>33</v>
      </c>
      <c r="D948" s="278" t="s">
        <v>1526</v>
      </c>
      <c r="E948" s="277">
        <v>8</v>
      </c>
      <c r="F948" s="277">
        <v>3</v>
      </c>
      <c r="G948" s="277">
        <v>0</v>
      </c>
      <c r="H948" s="277">
        <v>0</v>
      </c>
      <c r="I948" s="277">
        <v>3</v>
      </c>
      <c r="J948" s="277">
        <v>3</v>
      </c>
      <c r="K948" s="277">
        <v>0</v>
      </c>
      <c r="L948" s="277">
        <v>0</v>
      </c>
      <c r="M948" s="277">
        <v>0</v>
      </c>
      <c r="N948" s="277">
        <v>0</v>
      </c>
      <c r="O948" s="277">
        <v>0</v>
      </c>
      <c r="P948" s="277">
        <v>0</v>
      </c>
      <c r="Q948" s="277">
        <v>0</v>
      </c>
      <c r="R948" s="277">
        <v>0</v>
      </c>
      <c r="S948" s="277">
        <v>0</v>
      </c>
      <c r="T948" s="277">
        <v>0</v>
      </c>
      <c r="U948" s="277">
        <v>0</v>
      </c>
      <c r="V948" s="277">
        <v>0</v>
      </c>
      <c r="W948" s="279" t="e">
        <f t="shared" si="14"/>
        <v>#REF!</v>
      </c>
      <c r="X948" s="279" t="s">
        <v>2926</v>
      </c>
      <c r="Y9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8" s="279">
        <f>IF(MAX(tbl2020POS[[#This Row],[P]:[PR]])=tbl2020POS[[#This Row],[P]],1,0)</f>
        <v>1</v>
      </c>
      <c r="AA948" s="279">
        <f>IF(tbl2020POS[[#This Row],[QUALP]]=1,IF(tbl2020POS[[#This Row],[GS]]&gt;=GS_TO_QUALIFY,1,0),0)</f>
        <v>0</v>
      </c>
      <c r="AB948" s="279">
        <f>IF(tbl2020POS[[#This Row],[QUALP]]=1,IF(tbl2020POS[[#This Row],[G]]-tbl2020POS[[#This Row],[GS]]&gt;=RP_APP_TO_QUALIFY,1,0),0)</f>
        <v>0</v>
      </c>
      <c r="AC948" s="279" t="e">
        <f>IF(tbl2020POS[[#This Row],[C]]&gt;=GAMES_TO_QUALIFY,1,IF(tbl2020POS[[#This Row],[PRIMPOS]]="C",1,0))</f>
        <v>#REF!</v>
      </c>
      <c r="AD948" s="279" t="e">
        <f>IF(tbl2020POS[[#This Row],[1B]]&gt;=GAMES_TO_QUALIFY,1,IF(tbl2020POS[[#This Row],[PRIMPOS]]="1B",1,0))</f>
        <v>#REF!</v>
      </c>
      <c r="AE948" s="279" t="e">
        <f>IF(tbl2020POS[[#This Row],[2B]]&gt;=GAMES_TO_QUALIFY,1,IF(tbl2020POS[[#This Row],[PRIMPOS]]="2B",1,0))</f>
        <v>#REF!</v>
      </c>
      <c r="AF948" s="279" t="e">
        <f>IF(tbl2020POS[[#This Row],[3B]]&gt;=GAMES_TO_QUALIFY,1,IF(tbl2020POS[[#This Row],[PRIMPOS]]="3B",1,0))</f>
        <v>#REF!</v>
      </c>
      <c r="AG948" s="279" t="e">
        <f>IF(tbl2020POS[[#This Row],[SS]]&gt;=GAMES_TO_QUALIFY,1,IF(tbl2020POS[[#This Row],[PRIMPOS]]="SS",1,0))</f>
        <v>#REF!</v>
      </c>
      <c r="AH948" s="279" t="e">
        <f>IF(tbl2020POS[[#This Row],[LF]]&gt;=GAMES_TO_QUALIFY,1,0)</f>
        <v>#REF!</v>
      </c>
      <c r="AI948" s="279" t="e">
        <f>IF(tbl2020POS[[#This Row],[CF]]&gt;=GAMES_TO_QUALIFY,1,0)</f>
        <v>#REF!</v>
      </c>
      <c r="AJ948" s="279" t="e">
        <f>IF(tbl2020POS[[#This Row],[RF]]&gt;=GAMES_TO_QUALIFY,1,0)</f>
        <v>#REF!</v>
      </c>
      <c r="AK948" s="279" t="e">
        <f>IF(tbl2020POS[[#This Row],[OF]]&gt;=GAMES_TO_QUALIFY,1,IF(tbl2020POS[[#This Row],[PRIMPOS]]="OF",1,0))</f>
        <v>#REF!</v>
      </c>
      <c r="AL948" s="279" t="e">
        <f>IF(tbl2020POS[[#This Row],[DH]]&gt;=GAMES_TO_QUALIFY,1,IF(tbl2020POS[[#This Row],[PRIMPOS]]="DH",1,0))</f>
        <v>#REF!</v>
      </c>
      <c r="AM948" s="279" t="str" cm="1">
        <f t="array" aca="1" ref="AM9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8" s="280" t="str">
        <f>IFERROR(LEFT(tbl2020POS[[#This Row],[POSROUGH]],LEN(tbl2020POS[[#This Row],[POSROUGH]])-1),"")</f>
        <v/>
      </c>
      <c r="AP94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49" spans="1:42" x14ac:dyDescent="0.3">
      <c r="A949" s="277">
        <v>946</v>
      </c>
      <c r="B949" t="s">
        <v>21508</v>
      </c>
      <c r="C949" s="277">
        <v>32</v>
      </c>
      <c r="D949" s="278" t="s">
        <v>1509</v>
      </c>
      <c r="E949" s="277">
        <v>11</v>
      </c>
      <c r="F949" s="277">
        <v>45</v>
      </c>
      <c r="G949" s="277">
        <v>39</v>
      </c>
      <c r="H949" s="277">
        <v>45</v>
      </c>
      <c r="I949" s="277">
        <v>41</v>
      </c>
      <c r="J949" s="277">
        <v>0</v>
      </c>
      <c r="K949" s="277">
        <v>41</v>
      </c>
      <c r="L949" s="277">
        <v>0</v>
      </c>
      <c r="M949" s="277">
        <v>0</v>
      </c>
      <c r="N949" s="277">
        <v>0</v>
      </c>
      <c r="O949" s="277">
        <v>0</v>
      </c>
      <c r="P949" s="277">
        <v>0</v>
      </c>
      <c r="Q949" s="277">
        <v>0</v>
      </c>
      <c r="R949" s="277">
        <v>0</v>
      </c>
      <c r="S949" s="277">
        <v>0</v>
      </c>
      <c r="T949" s="277">
        <v>1</v>
      </c>
      <c r="U949" s="277">
        <v>4</v>
      </c>
      <c r="V949" s="277">
        <v>0</v>
      </c>
      <c r="W949" s="279" t="e">
        <f t="shared" si="14"/>
        <v>#REF!</v>
      </c>
      <c r="X949" s="279" t="s">
        <v>2929</v>
      </c>
      <c r="Y9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49" s="279">
        <f>IF(MAX(tbl2020POS[[#This Row],[P]:[PR]])=tbl2020POS[[#This Row],[P]],1,0)</f>
        <v>0</v>
      </c>
      <c r="AA949" s="279">
        <f>IF(tbl2020POS[[#This Row],[QUALP]]=1,IF(tbl2020POS[[#This Row],[GS]]&gt;=GS_TO_QUALIFY,1,0),0)</f>
        <v>0</v>
      </c>
      <c r="AB949" s="279">
        <f>IF(tbl2020POS[[#This Row],[QUALP]]=1,IF(tbl2020POS[[#This Row],[G]]-tbl2020POS[[#This Row],[GS]]&gt;=RP_APP_TO_QUALIFY,1,0),0)</f>
        <v>0</v>
      </c>
      <c r="AC949" s="279" t="e">
        <f>IF(tbl2020POS[[#This Row],[C]]&gt;=GAMES_TO_QUALIFY,1,IF(tbl2020POS[[#This Row],[PRIMPOS]]="C",1,0))</f>
        <v>#REF!</v>
      </c>
      <c r="AD949" s="279" t="e">
        <f>IF(tbl2020POS[[#This Row],[1B]]&gt;=GAMES_TO_QUALIFY,1,IF(tbl2020POS[[#This Row],[PRIMPOS]]="1B",1,0))</f>
        <v>#REF!</v>
      </c>
      <c r="AE949" s="279" t="e">
        <f>IF(tbl2020POS[[#This Row],[2B]]&gt;=GAMES_TO_QUALIFY,1,IF(tbl2020POS[[#This Row],[PRIMPOS]]="2B",1,0))</f>
        <v>#REF!</v>
      </c>
      <c r="AF949" s="279" t="e">
        <f>IF(tbl2020POS[[#This Row],[3B]]&gt;=GAMES_TO_QUALIFY,1,IF(tbl2020POS[[#This Row],[PRIMPOS]]="3B",1,0))</f>
        <v>#REF!</v>
      </c>
      <c r="AG949" s="279" t="e">
        <f>IF(tbl2020POS[[#This Row],[SS]]&gt;=GAMES_TO_QUALIFY,1,IF(tbl2020POS[[#This Row],[PRIMPOS]]="SS",1,0))</f>
        <v>#REF!</v>
      </c>
      <c r="AH949" s="279" t="e">
        <f>IF(tbl2020POS[[#This Row],[LF]]&gt;=GAMES_TO_QUALIFY,1,0)</f>
        <v>#REF!</v>
      </c>
      <c r="AI949" s="279" t="e">
        <f>IF(tbl2020POS[[#This Row],[CF]]&gt;=GAMES_TO_QUALIFY,1,0)</f>
        <v>#REF!</v>
      </c>
      <c r="AJ949" s="279" t="e">
        <f>IF(tbl2020POS[[#This Row],[RF]]&gt;=GAMES_TO_QUALIFY,1,0)</f>
        <v>#REF!</v>
      </c>
      <c r="AK949" s="279" t="e">
        <f>IF(tbl2020POS[[#This Row],[OF]]&gt;=GAMES_TO_QUALIFY,1,IF(tbl2020POS[[#This Row],[PRIMPOS]]="OF",1,0))</f>
        <v>#REF!</v>
      </c>
      <c r="AL949" s="279" t="e">
        <f>IF(tbl2020POS[[#This Row],[DH]]&gt;=GAMES_TO_QUALIFY,1,IF(tbl2020POS[[#This Row],[PRIMPOS]]="DH",1,0))</f>
        <v>#REF!</v>
      </c>
      <c r="AM949" s="279" t="e" cm="1">
        <f t="array" aca="1" ref="AM9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9" s="280" t="str">
        <f>IFERROR(LEFT(tbl2020POS[[#This Row],[POSROUGH]],LEN(tbl2020POS[[#This Row],[POSROUGH]])-1),"")</f>
        <v/>
      </c>
      <c r="AP94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0" spans="1:42" x14ac:dyDescent="0.3">
      <c r="A950" s="277">
        <v>947</v>
      </c>
      <c r="B950" t="s">
        <v>21509</v>
      </c>
      <c r="C950" s="277">
        <v>24</v>
      </c>
      <c r="D950" s="278" t="s">
        <v>1437</v>
      </c>
      <c r="E950" s="277" t="s">
        <v>20557</v>
      </c>
      <c r="F950" s="277">
        <v>12</v>
      </c>
      <c r="G950" s="277">
        <v>0</v>
      </c>
      <c r="H950" s="277">
        <v>0</v>
      </c>
      <c r="I950" s="277">
        <v>12</v>
      </c>
      <c r="J950" s="277">
        <v>12</v>
      </c>
      <c r="K950" s="277">
        <v>0</v>
      </c>
      <c r="L950" s="277">
        <v>0</v>
      </c>
      <c r="M950" s="277">
        <v>0</v>
      </c>
      <c r="N950" s="277">
        <v>0</v>
      </c>
      <c r="O950" s="277">
        <v>0</v>
      </c>
      <c r="P950" s="277">
        <v>0</v>
      </c>
      <c r="Q950" s="277">
        <v>0</v>
      </c>
      <c r="R950" s="277">
        <v>0</v>
      </c>
      <c r="S950" s="277">
        <v>0</v>
      </c>
      <c r="T950" s="277">
        <v>0</v>
      </c>
      <c r="U950" s="277">
        <v>0</v>
      </c>
      <c r="V950" s="277">
        <v>0</v>
      </c>
      <c r="W950" s="279" t="e">
        <f t="shared" si="14"/>
        <v>#REF!</v>
      </c>
      <c r="X950" s="279" t="s">
        <v>20373</v>
      </c>
      <c r="Y9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0" s="279">
        <f>IF(MAX(tbl2020POS[[#This Row],[P]:[PR]])=tbl2020POS[[#This Row],[P]],1,0)</f>
        <v>1</v>
      </c>
      <c r="AA950" s="279">
        <f>IF(tbl2020POS[[#This Row],[QUALP]]=1,IF(tbl2020POS[[#This Row],[GS]]&gt;=GS_TO_QUALIFY,1,0),0)</f>
        <v>0</v>
      </c>
      <c r="AB950" s="279">
        <f>IF(tbl2020POS[[#This Row],[QUALP]]=1,IF(tbl2020POS[[#This Row],[G]]-tbl2020POS[[#This Row],[GS]]&gt;=RP_APP_TO_QUALIFY,1,0),0)</f>
        <v>1</v>
      </c>
      <c r="AC950" s="279" t="e">
        <f>IF(tbl2020POS[[#This Row],[C]]&gt;=GAMES_TO_QUALIFY,1,IF(tbl2020POS[[#This Row],[PRIMPOS]]="C",1,0))</f>
        <v>#REF!</v>
      </c>
      <c r="AD950" s="279" t="e">
        <f>IF(tbl2020POS[[#This Row],[1B]]&gt;=GAMES_TO_QUALIFY,1,IF(tbl2020POS[[#This Row],[PRIMPOS]]="1B",1,0))</f>
        <v>#REF!</v>
      </c>
      <c r="AE950" s="279" t="e">
        <f>IF(tbl2020POS[[#This Row],[2B]]&gt;=GAMES_TO_QUALIFY,1,IF(tbl2020POS[[#This Row],[PRIMPOS]]="2B",1,0))</f>
        <v>#REF!</v>
      </c>
      <c r="AF950" s="279" t="e">
        <f>IF(tbl2020POS[[#This Row],[3B]]&gt;=GAMES_TO_QUALIFY,1,IF(tbl2020POS[[#This Row],[PRIMPOS]]="3B",1,0))</f>
        <v>#REF!</v>
      </c>
      <c r="AG950" s="279" t="e">
        <f>IF(tbl2020POS[[#This Row],[SS]]&gt;=GAMES_TO_QUALIFY,1,IF(tbl2020POS[[#This Row],[PRIMPOS]]="SS",1,0))</f>
        <v>#REF!</v>
      </c>
      <c r="AH950" s="279" t="e">
        <f>IF(tbl2020POS[[#This Row],[LF]]&gt;=GAMES_TO_QUALIFY,1,0)</f>
        <v>#REF!</v>
      </c>
      <c r="AI950" s="279" t="e">
        <f>IF(tbl2020POS[[#This Row],[CF]]&gt;=GAMES_TO_QUALIFY,1,0)</f>
        <v>#REF!</v>
      </c>
      <c r="AJ950" s="279" t="e">
        <f>IF(tbl2020POS[[#This Row],[RF]]&gt;=GAMES_TO_QUALIFY,1,0)</f>
        <v>#REF!</v>
      </c>
      <c r="AK950" s="279" t="e">
        <f>IF(tbl2020POS[[#This Row],[OF]]&gt;=GAMES_TO_QUALIFY,1,IF(tbl2020POS[[#This Row],[PRIMPOS]]="OF",1,0))</f>
        <v>#REF!</v>
      </c>
      <c r="AL950" s="279" t="e">
        <f>IF(tbl2020POS[[#This Row],[DH]]&gt;=GAMES_TO_QUALIFY,1,IF(tbl2020POS[[#This Row],[PRIMPOS]]="DH",1,0))</f>
        <v>#REF!</v>
      </c>
      <c r="AM950" s="279" t="str" cm="1">
        <f t="array" aca="1" ref="AM9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0" s="280" t="str">
        <f>IFERROR(LEFT(tbl2020POS[[#This Row],[POSROUGH]],LEN(tbl2020POS[[#This Row],[POSROUGH]])-1),"")</f>
        <v/>
      </c>
      <c r="AP95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1" spans="1:42" x14ac:dyDescent="0.3">
      <c r="A951" s="277">
        <v>948</v>
      </c>
      <c r="B951" t="s">
        <v>21510</v>
      </c>
      <c r="C951" s="277">
        <v>28</v>
      </c>
      <c r="D951" s="278" t="s">
        <v>1395</v>
      </c>
      <c r="E951" s="277">
        <v>2</v>
      </c>
      <c r="F951" s="277">
        <v>13</v>
      </c>
      <c r="G951" s="277">
        <v>10</v>
      </c>
      <c r="H951" s="277">
        <v>13</v>
      </c>
      <c r="I951" s="277">
        <v>7</v>
      </c>
      <c r="J951" s="277">
        <v>0</v>
      </c>
      <c r="K951" s="277">
        <v>0</v>
      </c>
      <c r="L951" s="277">
        <v>3</v>
      </c>
      <c r="M951" s="277">
        <v>0</v>
      </c>
      <c r="N951" s="277">
        <v>0</v>
      </c>
      <c r="O951" s="277">
        <v>0</v>
      </c>
      <c r="P951" s="277">
        <v>1</v>
      </c>
      <c r="Q951" s="277">
        <v>0</v>
      </c>
      <c r="R951" s="277">
        <v>4</v>
      </c>
      <c r="S951" s="277">
        <v>5</v>
      </c>
      <c r="T951" s="277">
        <v>6</v>
      </c>
      <c r="U951" s="277">
        <v>3</v>
      </c>
      <c r="V951" s="277">
        <v>0</v>
      </c>
      <c r="W951" s="279" t="e">
        <f t="shared" si="14"/>
        <v>#REF!</v>
      </c>
      <c r="X951" s="279" t="s">
        <v>16618</v>
      </c>
      <c r="Y9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51" s="279">
        <f>IF(MAX(tbl2020POS[[#This Row],[P]:[PR]])=tbl2020POS[[#This Row],[P]],1,0)</f>
        <v>0</v>
      </c>
      <c r="AA951" s="279">
        <f>IF(tbl2020POS[[#This Row],[QUALP]]=1,IF(tbl2020POS[[#This Row],[GS]]&gt;=GS_TO_QUALIFY,1,0),0)</f>
        <v>0</v>
      </c>
      <c r="AB951" s="279">
        <f>IF(tbl2020POS[[#This Row],[QUALP]]=1,IF(tbl2020POS[[#This Row],[G]]-tbl2020POS[[#This Row],[GS]]&gt;=RP_APP_TO_QUALIFY,1,0),0)</f>
        <v>0</v>
      </c>
      <c r="AC951" s="279" t="e">
        <f>IF(tbl2020POS[[#This Row],[C]]&gt;=GAMES_TO_QUALIFY,1,IF(tbl2020POS[[#This Row],[PRIMPOS]]="C",1,0))</f>
        <v>#REF!</v>
      </c>
      <c r="AD951" s="279" t="e">
        <f>IF(tbl2020POS[[#This Row],[1B]]&gt;=GAMES_TO_QUALIFY,1,IF(tbl2020POS[[#This Row],[PRIMPOS]]="1B",1,0))</f>
        <v>#REF!</v>
      </c>
      <c r="AE951" s="279" t="e">
        <f>IF(tbl2020POS[[#This Row],[2B]]&gt;=GAMES_TO_QUALIFY,1,IF(tbl2020POS[[#This Row],[PRIMPOS]]="2B",1,0))</f>
        <v>#REF!</v>
      </c>
      <c r="AF951" s="279" t="e">
        <f>IF(tbl2020POS[[#This Row],[3B]]&gt;=GAMES_TO_QUALIFY,1,IF(tbl2020POS[[#This Row],[PRIMPOS]]="3B",1,0))</f>
        <v>#REF!</v>
      </c>
      <c r="AG951" s="279" t="e">
        <f>IF(tbl2020POS[[#This Row],[SS]]&gt;=GAMES_TO_QUALIFY,1,IF(tbl2020POS[[#This Row],[PRIMPOS]]="SS",1,0))</f>
        <v>#REF!</v>
      </c>
      <c r="AH951" s="279" t="e">
        <f>IF(tbl2020POS[[#This Row],[LF]]&gt;=GAMES_TO_QUALIFY,1,0)</f>
        <v>#REF!</v>
      </c>
      <c r="AI951" s="279" t="e">
        <f>IF(tbl2020POS[[#This Row],[CF]]&gt;=GAMES_TO_QUALIFY,1,0)</f>
        <v>#REF!</v>
      </c>
      <c r="AJ951" s="279" t="e">
        <f>IF(tbl2020POS[[#This Row],[RF]]&gt;=GAMES_TO_QUALIFY,1,0)</f>
        <v>#REF!</v>
      </c>
      <c r="AK951" s="279" t="e">
        <f>IF(tbl2020POS[[#This Row],[OF]]&gt;=GAMES_TO_QUALIFY,1,IF(tbl2020POS[[#This Row],[PRIMPOS]]="OF",1,0))</f>
        <v>#REF!</v>
      </c>
      <c r="AL951" s="279" t="e">
        <f>IF(tbl2020POS[[#This Row],[DH]]&gt;=GAMES_TO_QUALIFY,1,IF(tbl2020POS[[#This Row],[PRIMPOS]]="DH",1,0))</f>
        <v>#REF!</v>
      </c>
      <c r="AM951" s="279" t="e" cm="1">
        <f t="array" aca="1" ref="AM9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1" s="280" t="str">
        <f>IFERROR(LEFT(tbl2020POS[[#This Row],[POSROUGH]],LEN(tbl2020POS[[#This Row],[POSROUGH]])-1),"")</f>
        <v/>
      </c>
      <c r="AP95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2" spans="1:42" x14ac:dyDescent="0.3">
      <c r="A952" s="277">
        <v>949</v>
      </c>
      <c r="B952" t="s">
        <v>21511</v>
      </c>
      <c r="C952" s="277">
        <v>28</v>
      </c>
      <c r="D952" s="278" t="s">
        <v>20584</v>
      </c>
      <c r="E952" s="277">
        <v>7</v>
      </c>
      <c r="F952" s="277">
        <v>12</v>
      </c>
      <c r="G952" s="277">
        <v>11</v>
      </c>
      <c r="H952" s="277">
        <v>0</v>
      </c>
      <c r="I952" s="277">
        <v>12</v>
      </c>
      <c r="J952" s="277">
        <v>12</v>
      </c>
      <c r="K952" s="277">
        <v>0</v>
      </c>
      <c r="L952" s="277">
        <v>0</v>
      </c>
      <c r="M952" s="277">
        <v>0</v>
      </c>
      <c r="N952" s="277">
        <v>0</v>
      </c>
      <c r="O952" s="277">
        <v>0</v>
      </c>
      <c r="P952" s="277">
        <v>0</v>
      </c>
      <c r="Q952" s="277">
        <v>0</v>
      </c>
      <c r="R952" s="277">
        <v>0</v>
      </c>
      <c r="S952" s="277">
        <v>0</v>
      </c>
      <c r="T952" s="277">
        <v>0</v>
      </c>
      <c r="U952" s="277">
        <v>0</v>
      </c>
      <c r="V952" s="277">
        <v>0</v>
      </c>
      <c r="W952" s="279" t="e">
        <f t="shared" si="14"/>
        <v>#REF!</v>
      </c>
      <c r="X952" s="279" t="s">
        <v>6162</v>
      </c>
      <c r="Y9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2" s="279">
        <f>IF(MAX(tbl2020POS[[#This Row],[P]:[PR]])=tbl2020POS[[#This Row],[P]],1,0)</f>
        <v>1</v>
      </c>
      <c r="AA952" s="279">
        <f>IF(tbl2020POS[[#This Row],[QUALP]]=1,IF(tbl2020POS[[#This Row],[GS]]&gt;=GS_TO_QUALIFY,1,0),0)</f>
        <v>1</v>
      </c>
      <c r="AB952" s="279">
        <f>IF(tbl2020POS[[#This Row],[QUALP]]=1,IF(tbl2020POS[[#This Row],[G]]-tbl2020POS[[#This Row],[GS]]&gt;=RP_APP_TO_QUALIFY,1,0),0)</f>
        <v>0</v>
      </c>
      <c r="AC952" s="279" t="e">
        <f>IF(tbl2020POS[[#This Row],[C]]&gt;=GAMES_TO_QUALIFY,1,IF(tbl2020POS[[#This Row],[PRIMPOS]]="C",1,0))</f>
        <v>#REF!</v>
      </c>
      <c r="AD952" s="279" t="e">
        <f>IF(tbl2020POS[[#This Row],[1B]]&gt;=GAMES_TO_QUALIFY,1,IF(tbl2020POS[[#This Row],[PRIMPOS]]="1B",1,0))</f>
        <v>#REF!</v>
      </c>
      <c r="AE952" s="279" t="e">
        <f>IF(tbl2020POS[[#This Row],[2B]]&gt;=GAMES_TO_QUALIFY,1,IF(tbl2020POS[[#This Row],[PRIMPOS]]="2B",1,0))</f>
        <v>#REF!</v>
      </c>
      <c r="AF952" s="279" t="e">
        <f>IF(tbl2020POS[[#This Row],[3B]]&gt;=GAMES_TO_QUALIFY,1,IF(tbl2020POS[[#This Row],[PRIMPOS]]="3B",1,0))</f>
        <v>#REF!</v>
      </c>
      <c r="AG952" s="279" t="e">
        <f>IF(tbl2020POS[[#This Row],[SS]]&gt;=GAMES_TO_QUALIFY,1,IF(tbl2020POS[[#This Row],[PRIMPOS]]="SS",1,0))</f>
        <v>#REF!</v>
      </c>
      <c r="AH952" s="279" t="e">
        <f>IF(tbl2020POS[[#This Row],[LF]]&gt;=GAMES_TO_QUALIFY,1,0)</f>
        <v>#REF!</v>
      </c>
      <c r="AI952" s="279" t="e">
        <f>IF(tbl2020POS[[#This Row],[CF]]&gt;=GAMES_TO_QUALIFY,1,0)</f>
        <v>#REF!</v>
      </c>
      <c r="AJ952" s="279" t="e">
        <f>IF(tbl2020POS[[#This Row],[RF]]&gt;=GAMES_TO_QUALIFY,1,0)</f>
        <v>#REF!</v>
      </c>
      <c r="AK952" s="279" t="e">
        <f>IF(tbl2020POS[[#This Row],[OF]]&gt;=GAMES_TO_QUALIFY,1,IF(tbl2020POS[[#This Row],[PRIMPOS]]="OF",1,0))</f>
        <v>#REF!</v>
      </c>
      <c r="AL952" s="279" t="e">
        <f>IF(tbl2020POS[[#This Row],[DH]]&gt;=GAMES_TO_QUALIFY,1,IF(tbl2020POS[[#This Row],[PRIMPOS]]="DH",1,0))</f>
        <v>#REF!</v>
      </c>
      <c r="AM952" s="279" t="str" cm="1">
        <f t="array" aca="1" ref="AM9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2" s="280" t="str">
        <f>IFERROR(LEFT(tbl2020POS[[#This Row],[POSROUGH]],LEN(tbl2020POS[[#This Row],[POSROUGH]])-1),"")</f>
        <v/>
      </c>
      <c r="AP95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53" spans="1:42" x14ac:dyDescent="0.3">
      <c r="A953" s="277">
        <v>950</v>
      </c>
      <c r="B953" t="s">
        <v>21512</v>
      </c>
      <c r="C953" s="277">
        <v>29</v>
      </c>
      <c r="D953" s="278" t="s">
        <v>1481</v>
      </c>
      <c r="E953" s="277">
        <v>3</v>
      </c>
      <c r="F953" s="277">
        <v>9</v>
      </c>
      <c r="G953" s="277">
        <v>2</v>
      </c>
      <c r="H953" s="277">
        <v>0</v>
      </c>
      <c r="I953" s="277">
        <v>9</v>
      </c>
      <c r="J953" s="277">
        <v>9</v>
      </c>
      <c r="K953" s="277">
        <v>0</v>
      </c>
      <c r="L953" s="277">
        <v>0</v>
      </c>
      <c r="M953" s="277">
        <v>0</v>
      </c>
      <c r="N953" s="277">
        <v>0</v>
      </c>
      <c r="O953" s="277">
        <v>0</v>
      </c>
      <c r="P953" s="277">
        <v>0</v>
      </c>
      <c r="Q953" s="277">
        <v>0</v>
      </c>
      <c r="R953" s="277">
        <v>0</v>
      </c>
      <c r="S953" s="277">
        <v>0</v>
      </c>
      <c r="T953" s="277">
        <v>0</v>
      </c>
      <c r="U953" s="277">
        <v>0</v>
      </c>
      <c r="V953" s="277">
        <v>0</v>
      </c>
      <c r="W953" s="279" t="e">
        <f t="shared" si="14"/>
        <v>#REF!</v>
      </c>
      <c r="X953" s="279" t="s">
        <v>11105</v>
      </c>
      <c r="Y9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3" s="279">
        <f>IF(MAX(tbl2020POS[[#This Row],[P]:[PR]])=tbl2020POS[[#This Row],[P]],1,0)</f>
        <v>1</v>
      </c>
      <c r="AA953" s="279">
        <f>IF(tbl2020POS[[#This Row],[QUALP]]=1,IF(tbl2020POS[[#This Row],[GS]]&gt;=GS_TO_QUALIFY,1,0),0)</f>
        <v>0</v>
      </c>
      <c r="AB953" s="279">
        <f>IF(tbl2020POS[[#This Row],[QUALP]]=1,IF(tbl2020POS[[#This Row],[G]]-tbl2020POS[[#This Row],[GS]]&gt;=RP_APP_TO_QUALIFY,1,0),0)</f>
        <v>1</v>
      </c>
      <c r="AC953" s="279" t="e">
        <f>IF(tbl2020POS[[#This Row],[C]]&gt;=GAMES_TO_QUALIFY,1,IF(tbl2020POS[[#This Row],[PRIMPOS]]="C",1,0))</f>
        <v>#REF!</v>
      </c>
      <c r="AD953" s="279" t="e">
        <f>IF(tbl2020POS[[#This Row],[1B]]&gt;=GAMES_TO_QUALIFY,1,IF(tbl2020POS[[#This Row],[PRIMPOS]]="1B",1,0))</f>
        <v>#REF!</v>
      </c>
      <c r="AE953" s="279" t="e">
        <f>IF(tbl2020POS[[#This Row],[2B]]&gt;=GAMES_TO_QUALIFY,1,IF(tbl2020POS[[#This Row],[PRIMPOS]]="2B",1,0))</f>
        <v>#REF!</v>
      </c>
      <c r="AF953" s="279" t="e">
        <f>IF(tbl2020POS[[#This Row],[3B]]&gt;=GAMES_TO_QUALIFY,1,IF(tbl2020POS[[#This Row],[PRIMPOS]]="3B",1,0))</f>
        <v>#REF!</v>
      </c>
      <c r="AG953" s="279" t="e">
        <f>IF(tbl2020POS[[#This Row],[SS]]&gt;=GAMES_TO_QUALIFY,1,IF(tbl2020POS[[#This Row],[PRIMPOS]]="SS",1,0))</f>
        <v>#REF!</v>
      </c>
      <c r="AH953" s="279" t="e">
        <f>IF(tbl2020POS[[#This Row],[LF]]&gt;=GAMES_TO_QUALIFY,1,0)</f>
        <v>#REF!</v>
      </c>
      <c r="AI953" s="279" t="e">
        <f>IF(tbl2020POS[[#This Row],[CF]]&gt;=GAMES_TO_QUALIFY,1,0)</f>
        <v>#REF!</v>
      </c>
      <c r="AJ953" s="279" t="e">
        <f>IF(tbl2020POS[[#This Row],[RF]]&gt;=GAMES_TO_QUALIFY,1,0)</f>
        <v>#REF!</v>
      </c>
      <c r="AK953" s="279" t="e">
        <f>IF(tbl2020POS[[#This Row],[OF]]&gt;=GAMES_TO_QUALIFY,1,IF(tbl2020POS[[#This Row],[PRIMPOS]]="OF",1,0))</f>
        <v>#REF!</v>
      </c>
      <c r="AL953" s="279" t="e">
        <f>IF(tbl2020POS[[#This Row],[DH]]&gt;=GAMES_TO_QUALIFY,1,IF(tbl2020POS[[#This Row],[PRIMPOS]]="DH",1,0))</f>
        <v>#REF!</v>
      </c>
      <c r="AM953" s="279" t="str" cm="1">
        <f t="array" aca="1" ref="AM9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3" s="280" t="str">
        <f>IFERROR(LEFT(tbl2020POS[[#This Row],[POSROUGH]],LEN(tbl2020POS[[#This Row],[POSROUGH]])-1),"")</f>
        <v/>
      </c>
      <c r="AP95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4" spans="1:42" x14ac:dyDescent="0.3">
      <c r="A954" s="277">
        <v>951</v>
      </c>
      <c r="B954" t="s">
        <v>21513</v>
      </c>
      <c r="C954" s="277">
        <v>29</v>
      </c>
      <c r="D954" s="278" t="s">
        <v>1398</v>
      </c>
      <c r="E954" s="277">
        <v>7</v>
      </c>
      <c r="F954" s="277">
        <v>47</v>
      </c>
      <c r="G954" s="277">
        <v>45</v>
      </c>
      <c r="H954" s="277">
        <v>47</v>
      </c>
      <c r="I954" s="277">
        <v>38</v>
      </c>
      <c r="J954" s="277">
        <v>0</v>
      </c>
      <c r="K954" s="277">
        <v>36</v>
      </c>
      <c r="L954" s="277">
        <v>6</v>
      </c>
      <c r="M954" s="277">
        <v>0</v>
      </c>
      <c r="N954" s="277">
        <v>0</v>
      </c>
      <c r="O954" s="277">
        <v>0</v>
      </c>
      <c r="P954" s="277">
        <v>0</v>
      </c>
      <c r="Q954" s="277">
        <v>0</v>
      </c>
      <c r="R954" s="277">
        <v>0</v>
      </c>
      <c r="S954" s="277">
        <v>0</v>
      </c>
      <c r="T954" s="277">
        <v>9</v>
      </c>
      <c r="U954" s="277">
        <v>2</v>
      </c>
      <c r="V954" s="277">
        <v>0</v>
      </c>
      <c r="W954" s="279" t="e">
        <f t="shared" si="14"/>
        <v>#REF!</v>
      </c>
      <c r="X954" s="279" t="s">
        <v>8217</v>
      </c>
      <c r="Y9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54" s="279">
        <f>IF(MAX(tbl2020POS[[#This Row],[P]:[PR]])=tbl2020POS[[#This Row],[P]],1,0)</f>
        <v>0</v>
      </c>
      <c r="AA954" s="279">
        <f>IF(tbl2020POS[[#This Row],[QUALP]]=1,IF(tbl2020POS[[#This Row],[GS]]&gt;=GS_TO_QUALIFY,1,0),0)</f>
        <v>0</v>
      </c>
      <c r="AB954" s="279">
        <f>IF(tbl2020POS[[#This Row],[QUALP]]=1,IF(tbl2020POS[[#This Row],[G]]-tbl2020POS[[#This Row],[GS]]&gt;=RP_APP_TO_QUALIFY,1,0),0)</f>
        <v>0</v>
      </c>
      <c r="AC954" s="279" t="e">
        <f>IF(tbl2020POS[[#This Row],[C]]&gt;=GAMES_TO_QUALIFY,1,IF(tbl2020POS[[#This Row],[PRIMPOS]]="C",1,0))</f>
        <v>#REF!</v>
      </c>
      <c r="AD954" s="279" t="e">
        <f>IF(tbl2020POS[[#This Row],[1B]]&gt;=GAMES_TO_QUALIFY,1,IF(tbl2020POS[[#This Row],[PRIMPOS]]="1B",1,0))</f>
        <v>#REF!</v>
      </c>
      <c r="AE954" s="279" t="e">
        <f>IF(tbl2020POS[[#This Row],[2B]]&gt;=GAMES_TO_QUALIFY,1,IF(tbl2020POS[[#This Row],[PRIMPOS]]="2B",1,0))</f>
        <v>#REF!</v>
      </c>
      <c r="AF954" s="279" t="e">
        <f>IF(tbl2020POS[[#This Row],[3B]]&gt;=GAMES_TO_QUALIFY,1,IF(tbl2020POS[[#This Row],[PRIMPOS]]="3B",1,0))</f>
        <v>#REF!</v>
      </c>
      <c r="AG954" s="279" t="e">
        <f>IF(tbl2020POS[[#This Row],[SS]]&gt;=GAMES_TO_QUALIFY,1,IF(tbl2020POS[[#This Row],[PRIMPOS]]="SS",1,0))</f>
        <v>#REF!</v>
      </c>
      <c r="AH954" s="279" t="e">
        <f>IF(tbl2020POS[[#This Row],[LF]]&gt;=GAMES_TO_QUALIFY,1,0)</f>
        <v>#REF!</v>
      </c>
      <c r="AI954" s="279" t="e">
        <f>IF(tbl2020POS[[#This Row],[CF]]&gt;=GAMES_TO_QUALIFY,1,0)</f>
        <v>#REF!</v>
      </c>
      <c r="AJ954" s="279" t="e">
        <f>IF(tbl2020POS[[#This Row],[RF]]&gt;=GAMES_TO_QUALIFY,1,0)</f>
        <v>#REF!</v>
      </c>
      <c r="AK954" s="279" t="e">
        <f>IF(tbl2020POS[[#This Row],[OF]]&gt;=GAMES_TO_QUALIFY,1,IF(tbl2020POS[[#This Row],[PRIMPOS]]="OF",1,0))</f>
        <v>#REF!</v>
      </c>
      <c r="AL954" s="279" t="e">
        <f>IF(tbl2020POS[[#This Row],[DH]]&gt;=GAMES_TO_QUALIFY,1,IF(tbl2020POS[[#This Row],[PRIMPOS]]="DH",1,0))</f>
        <v>#REF!</v>
      </c>
      <c r="AM954" s="279" t="e" cm="1">
        <f t="array" aca="1" ref="AM9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4" s="280" t="str">
        <f>IFERROR(LEFT(tbl2020POS[[#This Row],[POSROUGH]],LEN(tbl2020POS[[#This Row],[POSROUGH]])-1),"")</f>
        <v/>
      </c>
      <c r="AP95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5" spans="1:42" x14ac:dyDescent="0.3">
      <c r="A955" s="277">
        <v>952</v>
      </c>
      <c r="B955" t="s">
        <v>21514</v>
      </c>
      <c r="C955" s="277">
        <v>33</v>
      </c>
      <c r="D955" s="278" t="s">
        <v>1376</v>
      </c>
      <c r="E955" s="277">
        <v>12</v>
      </c>
      <c r="F955" s="277">
        <v>56</v>
      </c>
      <c r="G955" s="277">
        <v>54</v>
      </c>
      <c r="H955" s="277">
        <v>56</v>
      </c>
      <c r="I955" s="277">
        <v>50</v>
      </c>
      <c r="J955" s="277">
        <v>0</v>
      </c>
      <c r="K955" s="277">
        <v>0</v>
      </c>
      <c r="L955" s="277">
        <v>0</v>
      </c>
      <c r="M955" s="277">
        <v>0</v>
      </c>
      <c r="N955" s="277">
        <v>0</v>
      </c>
      <c r="O955" s="277">
        <v>0</v>
      </c>
      <c r="P955" s="277">
        <v>0</v>
      </c>
      <c r="Q955" s="277">
        <v>0</v>
      </c>
      <c r="R955" s="277">
        <v>50</v>
      </c>
      <c r="S955" s="277">
        <v>50</v>
      </c>
      <c r="T955" s="277">
        <v>5</v>
      </c>
      <c r="U955" s="277">
        <v>2</v>
      </c>
      <c r="V955" s="277">
        <v>0</v>
      </c>
      <c r="W955" s="279" t="e">
        <f t="shared" si="14"/>
        <v>#REF!</v>
      </c>
      <c r="X955" s="279" t="s">
        <v>2939</v>
      </c>
      <c r="Y9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55" s="279">
        <f>IF(MAX(tbl2020POS[[#This Row],[P]:[PR]])=tbl2020POS[[#This Row],[P]],1,0)</f>
        <v>0</v>
      </c>
      <c r="AA955" s="279">
        <f>IF(tbl2020POS[[#This Row],[QUALP]]=1,IF(tbl2020POS[[#This Row],[GS]]&gt;=GS_TO_QUALIFY,1,0),0)</f>
        <v>0</v>
      </c>
      <c r="AB955" s="279">
        <f>IF(tbl2020POS[[#This Row],[QUALP]]=1,IF(tbl2020POS[[#This Row],[G]]-tbl2020POS[[#This Row],[GS]]&gt;=RP_APP_TO_QUALIFY,1,0),0)</f>
        <v>0</v>
      </c>
      <c r="AC955" s="279" t="e">
        <f>IF(tbl2020POS[[#This Row],[C]]&gt;=GAMES_TO_QUALIFY,1,IF(tbl2020POS[[#This Row],[PRIMPOS]]="C",1,0))</f>
        <v>#REF!</v>
      </c>
      <c r="AD955" s="279" t="e">
        <f>IF(tbl2020POS[[#This Row],[1B]]&gt;=GAMES_TO_QUALIFY,1,IF(tbl2020POS[[#This Row],[PRIMPOS]]="1B",1,0))</f>
        <v>#REF!</v>
      </c>
      <c r="AE955" s="279" t="e">
        <f>IF(tbl2020POS[[#This Row],[2B]]&gt;=GAMES_TO_QUALIFY,1,IF(tbl2020POS[[#This Row],[PRIMPOS]]="2B",1,0))</f>
        <v>#REF!</v>
      </c>
      <c r="AF955" s="279" t="e">
        <f>IF(tbl2020POS[[#This Row],[3B]]&gt;=GAMES_TO_QUALIFY,1,IF(tbl2020POS[[#This Row],[PRIMPOS]]="3B",1,0))</f>
        <v>#REF!</v>
      </c>
      <c r="AG955" s="279" t="e">
        <f>IF(tbl2020POS[[#This Row],[SS]]&gt;=GAMES_TO_QUALIFY,1,IF(tbl2020POS[[#This Row],[PRIMPOS]]="SS",1,0))</f>
        <v>#REF!</v>
      </c>
      <c r="AH955" s="279" t="e">
        <f>IF(tbl2020POS[[#This Row],[LF]]&gt;=GAMES_TO_QUALIFY,1,0)</f>
        <v>#REF!</v>
      </c>
      <c r="AI955" s="279" t="e">
        <f>IF(tbl2020POS[[#This Row],[CF]]&gt;=GAMES_TO_QUALIFY,1,0)</f>
        <v>#REF!</v>
      </c>
      <c r="AJ955" s="279" t="e">
        <f>IF(tbl2020POS[[#This Row],[RF]]&gt;=GAMES_TO_QUALIFY,1,0)</f>
        <v>#REF!</v>
      </c>
      <c r="AK955" s="279" t="e">
        <f>IF(tbl2020POS[[#This Row],[OF]]&gt;=GAMES_TO_QUALIFY,1,IF(tbl2020POS[[#This Row],[PRIMPOS]]="OF",1,0))</f>
        <v>#REF!</v>
      </c>
      <c r="AL955" s="279" t="e">
        <f>IF(tbl2020POS[[#This Row],[DH]]&gt;=GAMES_TO_QUALIFY,1,IF(tbl2020POS[[#This Row],[PRIMPOS]]="DH",1,0))</f>
        <v>#REF!</v>
      </c>
      <c r="AM955" s="279" t="e" cm="1">
        <f t="array" aca="1" ref="AM9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5" s="280" t="str">
        <f>IFERROR(LEFT(tbl2020POS[[#This Row],[POSROUGH]],LEN(tbl2020POS[[#This Row],[POSROUGH]])-1),"")</f>
        <v/>
      </c>
      <c r="AP95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6" spans="1:42" x14ac:dyDescent="0.3">
      <c r="A956" s="277">
        <v>953</v>
      </c>
      <c r="B956" t="s">
        <v>21515</v>
      </c>
      <c r="C956" s="277">
        <v>27</v>
      </c>
      <c r="D956" s="278" t="s">
        <v>20584</v>
      </c>
      <c r="E956" s="277">
        <v>5</v>
      </c>
      <c r="F956" s="277">
        <v>11</v>
      </c>
      <c r="G956" s="277">
        <v>0</v>
      </c>
      <c r="H956" s="277">
        <v>0</v>
      </c>
      <c r="I956" s="277">
        <v>11</v>
      </c>
      <c r="J956" s="277">
        <v>11</v>
      </c>
      <c r="K956" s="277">
        <v>0</v>
      </c>
      <c r="L956" s="277">
        <v>0</v>
      </c>
      <c r="M956" s="277">
        <v>0</v>
      </c>
      <c r="N956" s="277">
        <v>0</v>
      </c>
      <c r="O956" s="277">
        <v>0</v>
      </c>
      <c r="P956" s="277">
        <v>0</v>
      </c>
      <c r="Q956" s="277">
        <v>0</v>
      </c>
      <c r="R956" s="277">
        <v>0</v>
      </c>
      <c r="S956" s="277">
        <v>0</v>
      </c>
      <c r="T956" s="277">
        <v>0</v>
      </c>
      <c r="U956" s="277">
        <v>0</v>
      </c>
      <c r="V956" s="277">
        <v>0</v>
      </c>
      <c r="W956" s="279" t="e">
        <f t="shared" si="14"/>
        <v>#REF!</v>
      </c>
      <c r="X956" s="279" t="s">
        <v>12062</v>
      </c>
      <c r="Y9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6" s="279">
        <f>IF(MAX(tbl2020POS[[#This Row],[P]:[PR]])=tbl2020POS[[#This Row],[P]],1,0)</f>
        <v>1</v>
      </c>
      <c r="AA956" s="279">
        <f>IF(tbl2020POS[[#This Row],[QUALP]]=1,IF(tbl2020POS[[#This Row],[GS]]&gt;=GS_TO_QUALIFY,1,0),0)</f>
        <v>0</v>
      </c>
      <c r="AB956" s="279">
        <f>IF(tbl2020POS[[#This Row],[QUALP]]=1,IF(tbl2020POS[[#This Row],[G]]-tbl2020POS[[#This Row],[GS]]&gt;=RP_APP_TO_QUALIFY,1,0),0)</f>
        <v>1</v>
      </c>
      <c r="AC956" s="279" t="e">
        <f>IF(tbl2020POS[[#This Row],[C]]&gt;=GAMES_TO_QUALIFY,1,IF(tbl2020POS[[#This Row],[PRIMPOS]]="C",1,0))</f>
        <v>#REF!</v>
      </c>
      <c r="AD956" s="279" t="e">
        <f>IF(tbl2020POS[[#This Row],[1B]]&gt;=GAMES_TO_QUALIFY,1,IF(tbl2020POS[[#This Row],[PRIMPOS]]="1B",1,0))</f>
        <v>#REF!</v>
      </c>
      <c r="AE956" s="279" t="e">
        <f>IF(tbl2020POS[[#This Row],[2B]]&gt;=GAMES_TO_QUALIFY,1,IF(tbl2020POS[[#This Row],[PRIMPOS]]="2B",1,0))</f>
        <v>#REF!</v>
      </c>
      <c r="AF956" s="279" t="e">
        <f>IF(tbl2020POS[[#This Row],[3B]]&gt;=GAMES_TO_QUALIFY,1,IF(tbl2020POS[[#This Row],[PRIMPOS]]="3B",1,0))</f>
        <v>#REF!</v>
      </c>
      <c r="AG956" s="279" t="e">
        <f>IF(tbl2020POS[[#This Row],[SS]]&gt;=GAMES_TO_QUALIFY,1,IF(tbl2020POS[[#This Row],[PRIMPOS]]="SS",1,0))</f>
        <v>#REF!</v>
      </c>
      <c r="AH956" s="279" t="e">
        <f>IF(tbl2020POS[[#This Row],[LF]]&gt;=GAMES_TO_QUALIFY,1,0)</f>
        <v>#REF!</v>
      </c>
      <c r="AI956" s="279" t="e">
        <f>IF(tbl2020POS[[#This Row],[CF]]&gt;=GAMES_TO_QUALIFY,1,0)</f>
        <v>#REF!</v>
      </c>
      <c r="AJ956" s="279" t="e">
        <f>IF(tbl2020POS[[#This Row],[RF]]&gt;=GAMES_TO_QUALIFY,1,0)</f>
        <v>#REF!</v>
      </c>
      <c r="AK956" s="279" t="e">
        <f>IF(tbl2020POS[[#This Row],[OF]]&gt;=GAMES_TO_QUALIFY,1,IF(tbl2020POS[[#This Row],[PRIMPOS]]="OF",1,0))</f>
        <v>#REF!</v>
      </c>
      <c r="AL956" s="279" t="e">
        <f>IF(tbl2020POS[[#This Row],[DH]]&gt;=GAMES_TO_QUALIFY,1,IF(tbl2020POS[[#This Row],[PRIMPOS]]="DH",1,0))</f>
        <v>#REF!</v>
      </c>
      <c r="AM956" s="279" t="str" cm="1">
        <f t="array" aca="1" ref="AM9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6" s="280" t="str">
        <f>IFERROR(LEFT(tbl2020POS[[#This Row],[POSROUGH]],LEN(tbl2020POS[[#This Row],[POSROUGH]])-1),"")</f>
        <v/>
      </c>
      <c r="AP95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7" spans="1:42" x14ac:dyDescent="0.3">
      <c r="A957" s="277">
        <v>954</v>
      </c>
      <c r="B957" t="s">
        <v>21516</v>
      </c>
      <c r="C957" s="277">
        <v>29</v>
      </c>
      <c r="D957" s="278" t="s">
        <v>1430</v>
      </c>
      <c r="E957" s="277">
        <v>5</v>
      </c>
      <c r="F957" s="277">
        <v>15</v>
      </c>
      <c r="G957" s="277">
        <v>9</v>
      </c>
      <c r="H957" s="277">
        <v>15</v>
      </c>
      <c r="I957" s="277">
        <v>7</v>
      </c>
      <c r="J957" s="277">
        <v>0</v>
      </c>
      <c r="K957" s="277">
        <v>0</v>
      </c>
      <c r="L957" s="277">
        <v>4</v>
      </c>
      <c r="M957" s="277">
        <v>0</v>
      </c>
      <c r="N957" s="277">
        <v>0</v>
      </c>
      <c r="O957" s="277">
        <v>0</v>
      </c>
      <c r="P957" s="277">
        <v>1</v>
      </c>
      <c r="Q957" s="277">
        <v>0</v>
      </c>
      <c r="R957" s="277">
        <v>2</v>
      </c>
      <c r="S957" s="277">
        <v>3</v>
      </c>
      <c r="T957" s="277">
        <v>7</v>
      </c>
      <c r="U957" s="277">
        <v>4</v>
      </c>
      <c r="V957" s="277">
        <v>0</v>
      </c>
      <c r="W957" s="279" t="e">
        <f t="shared" si="14"/>
        <v>#REF!</v>
      </c>
      <c r="X957" s="279" t="s">
        <v>6170</v>
      </c>
      <c r="Y9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57" s="279">
        <f>IF(MAX(tbl2020POS[[#This Row],[P]:[PR]])=tbl2020POS[[#This Row],[P]],1,0)</f>
        <v>0</v>
      </c>
      <c r="AA957" s="279">
        <f>IF(tbl2020POS[[#This Row],[QUALP]]=1,IF(tbl2020POS[[#This Row],[GS]]&gt;=GS_TO_QUALIFY,1,0),0)</f>
        <v>0</v>
      </c>
      <c r="AB957" s="279">
        <f>IF(tbl2020POS[[#This Row],[QUALP]]=1,IF(tbl2020POS[[#This Row],[G]]-tbl2020POS[[#This Row],[GS]]&gt;=RP_APP_TO_QUALIFY,1,0),0)</f>
        <v>0</v>
      </c>
      <c r="AC957" s="279" t="e">
        <f>IF(tbl2020POS[[#This Row],[C]]&gt;=GAMES_TO_QUALIFY,1,IF(tbl2020POS[[#This Row],[PRIMPOS]]="C",1,0))</f>
        <v>#REF!</v>
      </c>
      <c r="AD957" s="279" t="e">
        <f>IF(tbl2020POS[[#This Row],[1B]]&gt;=GAMES_TO_QUALIFY,1,IF(tbl2020POS[[#This Row],[PRIMPOS]]="1B",1,0))</f>
        <v>#REF!</v>
      </c>
      <c r="AE957" s="279" t="e">
        <f>IF(tbl2020POS[[#This Row],[2B]]&gt;=GAMES_TO_QUALIFY,1,IF(tbl2020POS[[#This Row],[PRIMPOS]]="2B",1,0))</f>
        <v>#REF!</v>
      </c>
      <c r="AF957" s="279" t="e">
        <f>IF(tbl2020POS[[#This Row],[3B]]&gt;=GAMES_TO_QUALIFY,1,IF(tbl2020POS[[#This Row],[PRIMPOS]]="3B",1,0))</f>
        <v>#REF!</v>
      </c>
      <c r="AG957" s="279" t="e">
        <f>IF(tbl2020POS[[#This Row],[SS]]&gt;=GAMES_TO_QUALIFY,1,IF(tbl2020POS[[#This Row],[PRIMPOS]]="SS",1,0))</f>
        <v>#REF!</v>
      </c>
      <c r="AH957" s="279" t="e">
        <f>IF(tbl2020POS[[#This Row],[LF]]&gt;=GAMES_TO_QUALIFY,1,0)</f>
        <v>#REF!</v>
      </c>
      <c r="AI957" s="279" t="e">
        <f>IF(tbl2020POS[[#This Row],[CF]]&gt;=GAMES_TO_QUALIFY,1,0)</f>
        <v>#REF!</v>
      </c>
      <c r="AJ957" s="279" t="e">
        <f>IF(tbl2020POS[[#This Row],[RF]]&gt;=GAMES_TO_QUALIFY,1,0)</f>
        <v>#REF!</v>
      </c>
      <c r="AK957" s="279" t="e">
        <f>IF(tbl2020POS[[#This Row],[OF]]&gt;=GAMES_TO_QUALIFY,1,IF(tbl2020POS[[#This Row],[PRIMPOS]]="OF",1,0))</f>
        <v>#REF!</v>
      </c>
      <c r="AL957" s="279" t="e">
        <f>IF(tbl2020POS[[#This Row],[DH]]&gt;=GAMES_TO_QUALIFY,1,IF(tbl2020POS[[#This Row],[PRIMPOS]]="DH",1,0))</f>
        <v>#REF!</v>
      </c>
      <c r="AM957" s="279" t="e" cm="1">
        <f t="array" aca="1" ref="AM9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7" s="280" t="str">
        <f>IFERROR(LEFT(tbl2020POS[[#This Row],[POSROUGH]],LEN(tbl2020POS[[#This Row],[POSROUGH]])-1),"")</f>
        <v/>
      </c>
      <c r="AP95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8" spans="1:42" x14ac:dyDescent="0.3">
      <c r="A958" s="277">
        <v>955</v>
      </c>
      <c r="B958" t="s">
        <v>21517</v>
      </c>
      <c r="C958" s="277">
        <v>24</v>
      </c>
      <c r="D958" s="278" t="s">
        <v>1426</v>
      </c>
      <c r="E958" s="277">
        <v>3</v>
      </c>
      <c r="F958" s="277">
        <v>5</v>
      </c>
      <c r="G958" s="277">
        <v>0</v>
      </c>
      <c r="H958" s="277">
        <v>0</v>
      </c>
      <c r="I958" s="277">
        <v>5</v>
      </c>
      <c r="J958" s="277">
        <v>5</v>
      </c>
      <c r="K958" s="277">
        <v>0</v>
      </c>
      <c r="L958" s="277">
        <v>0</v>
      </c>
      <c r="M958" s="277">
        <v>0</v>
      </c>
      <c r="N958" s="277">
        <v>0</v>
      </c>
      <c r="O958" s="277">
        <v>0</v>
      </c>
      <c r="P958" s="277">
        <v>0</v>
      </c>
      <c r="Q958" s="277">
        <v>0</v>
      </c>
      <c r="R958" s="277">
        <v>0</v>
      </c>
      <c r="S958" s="277">
        <v>0</v>
      </c>
      <c r="T958" s="277">
        <v>0</v>
      </c>
      <c r="U958" s="277">
        <v>0</v>
      </c>
      <c r="V958" s="277">
        <v>0</v>
      </c>
      <c r="W958" s="279" t="e">
        <f t="shared" si="14"/>
        <v>#REF!</v>
      </c>
      <c r="X958" s="279" t="s">
        <v>13232</v>
      </c>
      <c r="Y9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8" s="279">
        <f>IF(MAX(tbl2020POS[[#This Row],[P]:[PR]])=tbl2020POS[[#This Row],[P]],1,0)</f>
        <v>1</v>
      </c>
      <c r="AA958" s="279">
        <f>IF(tbl2020POS[[#This Row],[QUALP]]=1,IF(tbl2020POS[[#This Row],[GS]]&gt;=GS_TO_QUALIFY,1,0),0)</f>
        <v>0</v>
      </c>
      <c r="AB958" s="279">
        <f>IF(tbl2020POS[[#This Row],[QUALP]]=1,IF(tbl2020POS[[#This Row],[G]]-tbl2020POS[[#This Row],[GS]]&gt;=RP_APP_TO_QUALIFY,1,0),0)</f>
        <v>1</v>
      </c>
      <c r="AC958" s="279" t="e">
        <f>IF(tbl2020POS[[#This Row],[C]]&gt;=GAMES_TO_QUALIFY,1,IF(tbl2020POS[[#This Row],[PRIMPOS]]="C",1,0))</f>
        <v>#REF!</v>
      </c>
      <c r="AD958" s="279" t="e">
        <f>IF(tbl2020POS[[#This Row],[1B]]&gt;=GAMES_TO_QUALIFY,1,IF(tbl2020POS[[#This Row],[PRIMPOS]]="1B",1,0))</f>
        <v>#REF!</v>
      </c>
      <c r="AE958" s="279" t="e">
        <f>IF(tbl2020POS[[#This Row],[2B]]&gt;=GAMES_TO_QUALIFY,1,IF(tbl2020POS[[#This Row],[PRIMPOS]]="2B",1,0))</f>
        <v>#REF!</v>
      </c>
      <c r="AF958" s="279" t="e">
        <f>IF(tbl2020POS[[#This Row],[3B]]&gt;=GAMES_TO_QUALIFY,1,IF(tbl2020POS[[#This Row],[PRIMPOS]]="3B",1,0))</f>
        <v>#REF!</v>
      </c>
      <c r="AG958" s="279" t="e">
        <f>IF(tbl2020POS[[#This Row],[SS]]&gt;=GAMES_TO_QUALIFY,1,IF(tbl2020POS[[#This Row],[PRIMPOS]]="SS",1,0))</f>
        <v>#REF!</v>
      </c>
      <c r="AH958" s="279" t="e">
        <f>IF(tbl2020POS[[#This Row],[LF]]&gt;=GAMES_TO_QUALIFY,1,0)</f>
        <v>#REF!</v>
      </c>
      <c r="AI958" s="279" t="e">
        <f>IF(tbl2020POS[[#This Row],[CF]]&gt;=GAMES_TO_QUALIFY,1,0)</f>
        <v>#REF!</v>
      </c>
      <c r="AJ958" s="279" t="e">
        <f>IF(tbl2020POS[[#This Row],[RF]]&gt;=GAMES_TO_QUALIFY,1,0)</f>
        <v>#REF!</v>
      </c>
      <c r="AK958" s="279" t="e">
        <f>IF(tbl2020POS[[#This Row],[OF]]&gt;=GAMES_TO_QUALIFY,1,IF(tbl2020POS[[#This Row],[PRIMPOS]]="OF",1,0))</f>
        <v>#REF!</v>
      </c>
      <c r="AL958" s="279" t="e">
        <f>IF(tbl2020POS[[#This Row],[DH]]&gt;=GAMES_TO_QUALIFY,1,IF(tbl2020POS[[#This Row],[PRIMPOS]]="DH",1,0))</f>
        <v>#REF!</v>
      </c>
      <c r="AM958" s="279" t="str" cm="1">
        <f t="array" aca="1" ref="AM9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8" s="280" t="str">
        <f>IFERROR(LEFT(tbl2020POS[[#This Row],[POSROUGH]],LEN(tbl2020POS[[#This Row],[POSROUGH]])-1),"")</f>
        <v/>
      </c>
      <c r="AP95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9" spans="1:42" x14ac:dyDescent="0.3">
      <c r="A959" s="277">
        <v>956</v>
      </c>
      <c r="B959" t="s">
        <v>21518</v>
      </c>
      <c r="C959" s="277">
        <v>30</v>
      </c>
      <c r="D959" s="278" t="s">
        <v>1470</v>
      </c>
      <c r="E959" s="277">
        <v>8</v>
      </c>
      <c r="F959" s="277">
        <v>52</v>
      </c>
      <c r="G959" s="277">
        <v>52</v>
      </c>
      <c r="H959" s="277">
        <v>52</v>
      </c>
      <c r="I959" s="277">
        <v>52</v>
      </c>
      <c r="J959" s="277">
        <v>0</v>
      </c>
      <c r="K959" s="277">
        <v>0</v>
      </c>
      <c r="L959" s="277">
        <v>0</v>
      </c>
      <c r="M959" s="277">
        <v>0</v>
      </c>
      <c r="N959" s="277">
        <v>52</v>
      </c>
      <c r="O959" s="277">
        <v>0</v>
      </c>
      <c r="P959" s="277">
        <v>0</v>
      </c>
      <c r="Q959" s="277">
        <v>0</v>
      </c>
      <c r="R959" s="277">
        <v>0</v>
      </c>
      <c r="S959" s="277">
        <v>0</v>
      </c>
      <c r="T959" s="277">
        <v>0</v>
      </c>
      <c r="U959" s="277">
        <v>0</v>
      </c>
      <c r="V959" s="277">
        <v>0</v>
      </c>
      <c r="W959" s="279" t="e">
        <f t="shared" si="14"/>
        <v>#REF!</v>
      </c>
      <c r="X959" s="279" t="s">
        <v>2945</v>
      </c>
      <c r="Y9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59" s="279">
        <f>IF(MAX(tbl2020POS[[#This Row],[P]:[PR]])=tbl2020POS[[#This Row],[P]],1,0)</f>
        <v>0</v>
      </c>
      <c r="AA959" s="279">
        <f>IF(tbl2020POS[[#This Row],[QUALP]]=1,IF(tbl2020POS[[#This Row],[GS]]&gt;=GS_TO_QUALIFY,1,0),0)</f>
        <v>0</v>
      </c>
      <c r="AB959" s="279">
        <f>IF(tbl2020POS[[#This Row],[QUALP]]=1,IF(tbl2020POS[[#This Row],[G]]-tbl2020POS[[#This Row],[GS]]&gt;=RP_APP_TO_QUALIFY,1,0),0)</f>
        <v>0</v>
      </c>
      <c r="AC959" s="279" t="e">
        <f>IF(tbl2020POS[[#This Row],[C]]&gt;=GAMES_TO_QUALIFY,1,IF(tbl2020POS[[#This Row],[PRIMPOS]]="C",1,0))</f>
        <v>#REF!</v>
      </c>
      <c r="AD959" s="279" t="e">
        <f>IF(tbl2020POS[[#This Row],[1B]]&gt;=GAMES_TO_QUALIFY,1,IF(tbl2020POS[[#This Row],[PRIMPOS]]="1B",1,0))</f>
        <v>#REF!</v>
      </c>
      <c r="AE959" s="279" t="e">
        <f>IF(tbl2020POS[[#This Row],[2B]]&gt;=GAMES_TO_QUALIFY,1,IF(tbl2020POS[[#This Row],[PRIMPOS]]="2B",1,0))</f>
        <v>#REF!</v>
      </c>
      <c r="AF959" s="279" t="e">
        <f>IF(tbl2020POS[[#This Row],[3B]]&gt;=GAMES_TO_QUALIFY,1,IF(tbl2020POS[[#This Row],[PRIMPOS]]="3B",1,0))</f>
        <v>#REF!</v>
      </c>
      <c r="AG959" s="279" t="e">
        <f>IF(tbl2020POS[[#This Row],[SS]]&gt;=GAMES_TO_QUALIFY,1,IF(tbl2020POS[[#This Row],[PRIMPOS]]="SS",1,0))</f>
        <v>#REF!</v>
      </c>
      <c r="AH959" s="279" t="e">
        <f>IF(tbl2020POS[[#This Row],[LF]]&gt;=GAMES_TO_QUALIFY,1,0)</f>
        <v>#REF!</v>
      </c>
      <c r="AI959" s="279" t="e">
        <f>IF(tbl2020POS[[#This Row],[CF]]&gt;=GAMES_TO_QUALIFY,1,0)</f>
        <v>#REF!</v>
      </c>
      <c r="AJ959" s="279" t="e">
        <f>IF(tbl2020POS[[#This Row],[RF]]&gt;=GAMES_TO_QUALIFY,1,0)</f>
        <v>#REF!</v>
      </c>
      <c r="AK959" s="279" t="e">
        <f>IF(tbl2020POS[[#This Row],[OF]]&gt;=GAMES_TO_QUALIFY,1,IF(tbl2020POS[[#This Row],[PRIMPOS]]="OF",1,0))</f>
        <v>#REF!</v>
      </c>
      <c r="AL959" s="279" t="e">
        <f>IF(tbl2020POS[[#This Row],[DH]]&gt;=GAMES_TO_QUALIFY,1,IF(tbl2020POS[[#This Row],[PRIMPOS]]="DH",1,0))</f>
        <v>#REF!</v>
      </c>
      <c r="AM959" s="279" t="e" cm="1">
        <f t="array" aca="1" ref="AM9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9" s="280" t="str">
        <f>IFERROR(LEFT(tbl2020POS[[#This Row],[POSROUGH]],LEN(tbl2020POS[[#This Row],[POSROUGH]])-1),"")</f>
        <v/>
      </c>
      <c r="AP95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0" spans="1:42" x14ac:dyDescent="0.3">
      <c r="A960" s="277">
        <v>957</v>
      </c>
      <c r="B960" t="s">
        <v>21519</v>
      </c>
      <c r="C960" s="277">
        <v>28</v>
      </c>
      <c r="D960" s="278" t="s">
        <v>20563</v>
      </c>
      <c r="E960" s="277">
        <v>5</v>
      </c>
      <c r="F960" s="277">
        <v>42</v>
      </c>
      <c r="G960" s="277">
        <v>34</v>
      </c>
      <c r="H960" s="277">
        <v>42</v>
      </c>
      <c r="I960" s="277">
        <v>40</v>
      </c>
      <c r="J960" s="277">
        <v>0</v>
      </c>
      <c r="K960" s="277">
        <v>0</v>
      </c>
      <c r="L960" s="277">
        <v>2</v>
      </c>
      <c r="M960" s="277">
        <v>0</v>
      </c>
      <c r="N960" s="277">
        <v>0</v>
      </c>
      <c r="O960" s="277">
        <v>0</v>
      </c>
      <c r="P960" s="277">
        <v>0</v>
      </c>
      <c r="Q960" s="277">
        <v>0</v>
      </c>
      <c r="R960" s="277">
        <v>39</v>
      </c>
      <c r="S960" s="277">
        <v>39</v>
      </c>
      <c r="T960" s="277">
        <v>1</v>
      </c>
      <c r="U960" s="277">
        <v>3</v>
      </c>
      <c r="V960" s="277">
        <v>3</v>
      </c>
      <c r="W960" s="279" t="e">
        <f t="shared" si="14"/>
        <v>#REF!</v>
      </c>
      <c r="X960" s="279" t="s">
        <v>10927</v>
      </c>
      <c r="Y9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0" s="279">
        <f>IF(MAX(tbl2020POS[[#This Row],[P]:[PR]])=tbl2020POS[[#This Row],[P]],1,0)</f>
        <v>0</v>
      </c>
      <c r="AA960" s="279">
        <f>IF(tbl2020POS[[#This Row],[QUALP]]=1,IF(tbl2020POS[[#This Row],[GS]]&gt;=GS_TO_QUALIFY,1,0),0)</f>
        <v>0</v>
      </c>
      <c r="AB960" s="279">
        <f>IF(tbl2020POS[[#This Row],[QUALP]]=1,IF(tbl2020POS[[#This Row],[G]]-tbl2020POS[[#This Row],[GS]]&gt;=RP_APP_TO_QUALIFY,1,0),0)</f>
        <v>0</v>
      </c>
      <c r="AC960" s="279" t="e">
        <f>IF(tbl2020POS[[#This Row],[C]]&gt;=GAMES_TO_QUALIFY,1,IF(tbl2020POS[[#This Row],[PRIMPOS]]="C",1,0))</f>
        <v>#REF!</v>
      </c>
      <c r="AD960" s="279" t="e">
        <f>IF(tbl2020POS[[#This Row],[1B]]&gt;=GAMES_TO_QUALIFY,1,IF(tbl2020POS[[#This Row],[PRIMPOS]]="1B",1,0))</f>
        <v>#REF!</v>
      </c>
      <c r="AE960" s="279" t="e">
        <f>IF(tbl2020POS[[#This Row],[2B]]&gt;=GAMES_TO_QUALIFY,1,IF(tbl2020POS[[#This Row],[PRIMPOS]]="2B",1,0))</f>
        <v>#REF!</v>
      </c>
      <c r="AF960" s="279" t="e">
        <f>IF(tbl2020POS[[#This Row],[3B]]&gt;=GAMES_TO_QUALIFY,1,IF(tbl2020POS[[#This Row],[PRIMPOS]]="3B",1,0))</f>
        <v>#REF!</v>
      </c>
      <c r="AG960" s="279" t="e">
        <f>IF(tbl2020POS[[#This Row],[SS]]&gt;=GAMES_TO_QUALIFY,1,IF(tbl2020POS[[#This Row],[PRIMPOS]]="SS",1,0))</f>
        <v>#REF!</v>
      </c>
      <c r="AH960" s="279" t="e">
        <f>IF(tbl2020POS[[#This Row],[LF]]&gt;=GAMES_TO_QUALIFY,1,0)</f>
        <v>#REF!</v>
      </c>
      <c r="AI960" s="279" t="e">
        <f>IF(tbl2020POS[[#This Row],[CF]]&gt;=GAMES_TO_QUALIFY,1,0)</f>
        <v>#REF!</v>
      </c>
      <c r="AJ960" s="279" t="e">
        <f>IF(tbl2020POS[[#This Row],[RF]]&gt;=GAMES_TO_QUALIFY,1,0)</f>
        <v>#REF!</v>
      </c>
      <c r="AK960" s="279" t="e">
        <f>IF(tbl2020POS[[#This Row],[OF]]&gt;=GAMES_TO_QUALIFY,1,IF(tbl2020POS[[#This Row],[PRIMPOS]]="OF",1,0))</f>
        <v>#REF!</v>
      </c>
      <c r="AL960" s="279" t="e">
        <f>IF(tbl2020POS[[#This Row],[DH]]&gt;=GAMES_TO_QUALIFY,1,IF(tbl2020POS[[#This Row],[PRIMPOS]]="DH",1,0))</f>
        <v>#REF!</v>
      </c>
      <c r="AM960" s="279" t="e" cm="1">
        <f t="array" aca="1" ref="AM9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0" s="280" t="str">
        <f>IFERROR(LEFT(tbl2020POS[[#This Row],[POSROUGH]],LEN(tbl2020POS[[#This Row],[POSROUGH]])-1),"")</f>
        <v/>
      </c>
      <c r="AP96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1" spans="1:42" x14ac:dyDescent="0.3">
      <c r="A961" s="277">
        <v>958</v>
      </c>
      <c r="B961" t="s">
        <v>21520</v>
      </c>
      <c r="C961" s="277">
        <v>23</v>
      </c>
      <c r="D961" s="278" t="s">
        <v>1470</v>
      </c>
      <c r="E961" s="277">
        <v>2</v>
      </c>
      <c r="F961" s="277">
        <v>33</v>
      </c>
      <c r="G961" s="277">
        <v>26</v>
      </c>
      <c r="H961" s="277">
        <v>33</v>
      </c>
      <c r="I961" s="277">
        <v>33</v>
      </c>
      <c r="J961" s="277">
        <v>0</v>
      </c>
      <c r="K961" s="277">
        <v>0</v>
      </c>
      <c r="L961" s="277">
        <v>0</v>
      </c>
      <c r="M961" s="277">
        <v>32</v>
      </c>
      <c r="N961" s="277">
        <v>1</v>
      </c>
      <c r="O961" s="277">
        <v>1</v>
      </c>
      <c r="P961" s="277">
        <v>0</v>
      </c>
      <c r="Q961" s="277">
        <v>0</v>
      </c>
      <c r="R961" s="277">
        <v>0</v>
      </c>
      <c r="S961" s="277">
        <v>0</v>
      </c>
      <c r="T961" s="277">
        <v>0</v>
      </c>
      <c r="U961" s="277">
        <v>0</v>
      </c>
      <c r="V961" s="277">
        <v>1</v>
      </c>
      <c r="W961" s="279" t="e">
        <f t="shared" si="14"/>
        <v>#REF!</v>
      </c>
      <c r="X961" s="279" t="s">
        <v>16627</v>
      </c>
      <c r="Y9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61" s="279">
        <f>IF(MAX(tbl2020POS[[#This Row],[P]:[PR]])=tbl2020POS[[#This Row],[P]],1,0)</f>
        <v>0</v>
      </c>
      <c r="AA961" s="279">
        <f>IF(tbl2020POS[[#This Row],[QUALP]]=1,IF(tbl2020POS[[#This Row],[GS]]&gt;=GS_TO_QUALIFY,1,0),0)</f>
        <v>0</v>
      </c>
      <c r="AB961" s="279">
        <f>IF(tbl2020POS[[#This Row],[QUALP]]=1,IF(tbl2020POS[[#This Row],[G]]-tbl2020POS[[#This Row],[GS]]&gt;=RP_APP_TO_QUALIFY,1,0),0)</f>
        <v>0</v>
      </c>
      <c r="AC961" s="279" t="e">
        <f>IF(tbl2020POS[[#This Row],[C]]&gt;=GAMES_TO_QUALIFY,1,IF(tbl2020POS[[#This Row],[PRIMPOS]]="C",1,0))</f>
        <v>#REF!</v>
      </c>
      <c r="AD961" s="279" t="e">
        <f>IF(tbl2020POS[[#This Row],[1B]]&gt;=GAMES_TO_QUALIFY,1,IF(tbl2020POS[[#This Row],[PRIMPOS]]="1B",1,0))</f>
        <v>#REF!</v>
      </c>
      <c r="AE961" s="279" t="e">
        <f>IF(tbl2020POS[[#This Row],[2B]]&gt;=GAMES_TO_QUALIFY,1,IF(tbl2020POS[[#This Row],[PRIMPOS]]="2B",1,0))</f>
        <v>#REF!</v>
      </c>
      <c r="AF961" s="279" t="e">
        <f>IF(tbl2020POS[[#This Row],[3B]]&gt;=GAMES_TO_QUALIFY,1,IF(tbl2020POS[[#This Row],[PRIMPOS]]="3B",1,0))</f>
        <v>#REF!</v>
      </c>
      <c r="AG961" s="279" t="e">
        <f>IF(tbl2020POS[[#This Row],[SS]]&gt;=GAMES_TO_QUALIFY,1,IF(tbl2020POS[[#This Row],[PRIMPOS]]="SS",1,0))</f>
        <v>#REF!</v>
      </c>
      <c r="AH961" s="279" t="e">
        <f>IF(tbl2020POS[[#This Row],[LF]]&gt;=GAMES_TO_QUALIFY,1,0)</f>
        <v>#REF!</v>
      </c>
      <c r="AI961" s="279" t="e">
        <f>IF(tbl2020POS[[#This Row],[CF]]&gt;=GAMES_TO_QUALIFY,1,0)</f>
        <v>#REF!</v>
      </c>
      <c r="AJ961" s="279" t="e">
        <f>IF(tbl2020POS[[#This Row],[RF]]&gt;=GAMES_TO_QUALIFY,1,0)</f>
        <v>#REF!</v>
      </c>
      <c r="AK961" s="279" t="e">
        <f>IF(tbl2020POS[[#This Row],[OF]]&gt;=GAMES_TO_QUALIFY,1,IF(tbl2020POS[[#This Row],[PRIMPOS]]="OF",1,0))</f>
        <v>#REF!</v>
      </c>
      <c r="AL961" s="279" t="e">
        <f>IF(tbl2020POS[[#This Row],[DH]]&gt;=GAMES_TO_QUALIFY,1,IF(tbl2020POS[[#This Row],[PRIMPOS]]="DH",1,0))</f>
        <v>#REF!</v>
      </c>
      <c r="AM961" s="279" t="e" cm="1">
        <f t="array" aca="1" ref="AM9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1" s="280" t="str">
        <f>IFERROR(LEFT(tbl2020POS[[#This Row],[POSROUGH]],LEN(tbl2020POS[[#This Row],[POSROUGH]])-1),"")</f>
        <v/>
      </c>
      <c r="AP96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2" spans="1:42" x14ac:dyDescent="0.3">
      <c r="A962" s="277">
        <v>959</v>
      </c>
      <c r="B962" t="s">
        <v>21521</v>
      </c>
      <c r="C962" s="277">
        <v>25</v>
      </c>
      <c r="D962" s="278" t="s">
        <v>1395</v>
      </c>
      <c r="E962" s="277">
        <v>4</v>
      </c>
      <c r="F962" s="277">
        <v>15</v>
      </c>
      <c r="G962" s="277">
        <v>1</v>
      </c>
      <c r="H962" s="277">
        <v>0</v>
      </c>
      <c r="I962" s="277">
        <v>15</v>
      </c>
      <c r="J962" s="277">
        <v>15</v>
      </c>
      <c r="K962" s="277">
        <v>0</v>
      </c>
      <c r="L962" s="277">
        <v>0</v>
      </c>
      <c r="M962" s="277">
        <v>0</v>
      </c>
      <c r="N962" s="277">
        <v>0</v>
      </c>
      <c r="O962" s="277">
        <v>0</v>
      </c>
      <c r="P962" s="277">
        <v>0</v>
      </c>
      <c r="Q962" s="277">
        <v>0</v>
      </c>
      <c r="R962" s="277">
        <v>0</v>
      </c>
      <c r="S962" s="277">
        <v>0</v>
      </c>
      <c r="T962" s="277">
        <v>0</v>
      </c>
      <c r="U962" s="277">
        <v>0</v>
      </c>
      <c r="V962" s="277">
        <v>0</v>
      </c>
      <c r="W962" s="279" t="e">
        <f t="shared" si="14"/>
        <v>#REF!</v>
      </c>
      <c r="X962" s="279" t="s">
        <v>22009</v>
      </c>
      <c r="Y9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2" s="279">
        <f>IF(MAX(tbl2020POS[[#This Row],[P]:[PR]])=tbl2020POS[[#This Row],[P]],1,0)</f>
        <v>1</v>
      </c>
      <c r="AA962" s="279">
        <f>IF(tbl2020POS[[#This Row],[QUALP]]=1,IF(tbl2020POS[[#This Row],[GS]]&gt;=GS_TO_QUALIFY,1,0),0)</f>
        <v>0</v>
      </c>
      <c r="AB962" s="279">
        <f>IF(tbl2020POS[[#This Row],[QUALP]]=1,IF(tbl2020POS[[#This Row],[G]]-tbl2020POS[[#This Row],[GS]]&gt;=RP_APP_TO_QUALIFY,1,0),0)</f>
        <v>1</v>
      </c>
      <c r="AC962" s="279" t="e">
        <f>IF(tbl2020POS[[#This Row],[C]]&gt;=GAMES_TO_QUALIFY,1,IF(tbl2020POS[[#This Row],[PRIMPOS]]="C",1,0))</f>
        <v>#REF!</v>
      </c>
      <c r="AD962" s="279" t="e">
        <f>IF(tbl2020POS[[#This Row],[1B]]&gt;=GAMES_TO_QUALIFY,1,IF(tbl2020POS[[#This Row],[PRIMPOS]]="1B",1,0))</f>
        <v>#REF!</v>
      </c>
      <c r="AE962" s="279" t="e">
        <f>IF(tbl2020POS[[#This Row],[2B]]&gt;=GAMES_TO_QUALIFY,1,IF(tbl2020POS[[#This Row],[PRIMPOS]]="2B",1,0))</f>
        <v>#REF!</v>
      </c>
      <c r="AF962" s="279" t="e">
        <f>IF(tbl2020POS[[#This Row],[3B]]&gt;=GAMES_TO_QUALIFY,1,IF(tbl2020POS[[#This Row],[PRIMPOS]]="3B",1,0))</f>
        <v>#REF!</v>
      </c>
      <c r="AG962" s="279" t="e">
        <f>IF(tbl2020POS[[#This Row],[SS]]&gt;=GAMES_TO_QUALIFY,1,IF(tbl2020POS[[#This Row],[PRIMPOS]]="SS",1,0))</f>
        <v>#REF!</v>
      </c>
      <c r="AH962" s="279" t="e">
        <f>IF(tbl2020POS[[#This Row],[LF]]&gt;=GAMES_TO_QUALIFY,1,0)</f>
        <v>#REF!</v>
      </c>
      <c r="AI962" s="279" t="e">
        <f>IF(tbl2020POS[[#This Row],[CF]]&gt;=GAMES_TO_QUALIFY,1,0)</f>
        <v>#REF!</v>
      </c>
      <c r="AJ962" s="279" t="e">
        <f>IF(tbl2020POS[[#This Row],[RF]]&gt;=GAMES_TO_QUALIFY,1,0)</f>
        <v>#REF!</v>
      </c>
      <c r="AK962" s="279" t="e">
        <f>IF(tbl2020POS[[#This Row],[OF]]&gt;=GAMES_TO_QUALIFY,1,IF(tbl2020POS[[#This Row],[PRIMPOS]]="OF",1,0))</f>
        <v>#REF!</v>
      </c>
      <c r="AL962" s="279" t="e">
        <f>IF(tbl2020POS[[#This Row],[DH]]&gt;=GAMES_TO_QUALIFY,1,IF(tbl2020POS[[#This Row],[PRIMPOS]]="DH",1,0))</f>
        <v>#REF!</v>
      </c>
      <c r="AM962" s="279" t="str" cm="1">
        <f t="array" aca="1" ref="AM9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2" s="280" t="str">
        <f>IFERROR(LEFT(tbl2020POS[[#This Row],[POSROUGH]],LEN(tbl2020POS[[#This Row],[POSROUGH]])-1),"")</f>
        <v/>
      </c>
      <c r="AP96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63" spans="1:42" x14ac:dyDescent="0.3">
      <c r="A963" s="277">
        <v>960</v>
      </c>
      <c r="B963" t="s">
        <v>21522</v>
      </c>
      <c r="C963" s="277">
        <v>24</v>
      </c>
      <c r="D963" s="278" t="s">
        <v>1402</v>
      </c>
      <c r="E963" s="277">
        <v>3</v>
      </c>
      <c r="F963" s="277">
        <v>59</v>
      </c>
      <c r="G963" s="277">
        <v>58</v>
      </c>
      <c r="H963" s="277">
        <v>59</v>
      </c>
      <c r="I963" s="277">
        <v>1</v>
      </c>
      <c r="J963" s="277">
        <v>0</v>
      </c>
      <c r="K963" s="277">
        <v>0</v>
      </c>
      <c r="L963" s="277">
        <v>0</v>
      </c>
      <c r="M963" s="277">
        <v>0</v>
      </c>
      <c r="N963" s="277">
        <v>0</v>
      </c>
      <c r="O963" s="277">
        <v>0</v>
      </c>
      <c r="P963" s="277">
        <v>1</v>
      </c>
      <c r="Q963" s="277">
        <v>0</v>
      </c>
      <c r="R963" s="277">
        <v>0</v>
      </c>
      <c r="S963" s="277">
        <v>1</v>
      </c>
      <c r="T963" s="277">
        <v>57</v>
      </c>
      <c r="U963" s="277">
        <v>1</v>
      </c>
      <c r="V963" s="277">
        <v>0</v>
      </c>
      <c r="W963" s="279" t="e">
        <f t="shared" si="14"/>
        <v>#REF!</v>
      </c>
      <c r="X963" s="279" t="s">
        <v>14858</v>
      </c>
      <c r="Y9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63" s="279">
        <f>IF(MAX(tbl2020POS[[#This Row],[P]:[PR]])=tbl2020POS[[#This Row],[P]],1,0)</f>
        <v>0</v>
      </c>
      <c r="AA963" s="279">
        <f>IF(tbl2020POS[[#This Row],[QUALP]]=1,IF(tbl2020POS[[#This Row],[GS]]&gt;=GS_TO_QUALIFY,1,0),0)</f>
        <v>0</v>
      </c>
      <c r="AB963" s="279">
        <f>IF(tbl2020POS[[#This Row],[QUALP]]=1,IF(tbl2020POS[[#This Row],[G]]-tbl2020POS[[#This Row],[GS]]&gt;=RP_APP_TO_QUALIFY,1,0),0)</f>
        <v>0</v>
      </c>
      <c r="AC963" s="279" t="e">
        <f>IF(tbl2020POS[[#This Row],[C]]&gt;=GAMES_TO_QUALIFY,1,IF(tbl2020POS[[#This Row],[PRIMPOS]]="C",1,0))</f>
        <v>#REF!</v>
      </c>
      <c r="AD963" s="279" t="e">
        <f>IF(tbl2020POS[[#This Row],[1B]]&gt;=GAMES_TO_QUALIFY,1,IF(tbl2020POS[[#This Row],[PRIMPOS]]="1B",1,0))</f>
        <v>#REF!</v>
      </c>
      <c r="AE963" s="279" t="e">
        <f>IF(tbl2020POS[[#This Row],[2B]]&gt;=GAMES_TO_QUALIFY,1,IF(tbl2020POS[[#This Row],[PRIMPOS]]="2B",1,0))</f>
        <v>#REF!</v>
      </c>
      <c r="AF963" s="279" t="e">
        <f>IF(tbl2020POS[[#This Row],[3B]]&gt;=GAMES_TO_QUALIFY,1,IF(tbl2020POS[[#This Row],[PRIMPOS]]="3B",1,0))</f>
        <v>#REF!</v>
      </c>
      <c r="AG963" s="279" t="e">
        <f>IF(tbl2020POS[[#This Row],[SS]]&gt;=GAMES_TO_QUALIFY,1,IF(tbl2020POS[[#This Row],[PRIMPOS]]="SS",1,0))</f>
        <v>#REF!</v>
      </c>
      <c r="AH963" s="279" t="e">
        <f>IF(tbl2020POS[[#This Row],[LF]]&gt;=GAMES_TO_QUALIFY,1,0)</f>
        <v>#REF!</v>
      </c>
      <c r="AI963" s="279" t="e">
        <f>IF(tbl2020POS[[#This Row],[CF]]&gt;=GAMES_TO_QUALIFY,1,0)</f>
        <v>#REF!</v>
      </c>
      <c r="AJ963" s="279" t="e">
        <f>IF(tbl2020POS[[#This Row],[RF]]&gt;=GAMES_TO_QUALIFY,1,0)</f>
        <v>#REF!</v>
      </c>
      <c r="AK963" s="279" t="e">
        <f>IF(tbl2020POS[[#This Row],[OF]]&gt;=GAMES_TO_QUALIFY,1,IF(tbl2020POS[[#This Row],[PRIMPOS]]="OF",1,0))</f>
        <v>#REF!</v>
      </c>
      <c r="AL963" s="279" t="e">
        <f>IF(tbl2020POS[[#This Row],[DH]]&gt;=GAMES_TO_QUALIFY,1,IF(tbl2020POS[[#This Row],[PRIMPOS]]="DH",1,0))</f>
        <v>#REF!</v>
      </c>
      <c r="AM963" s="279" t="e" cm="1">
        <f t="array" aca="1" ref="AM9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3" s="280" t="str">
        <f>IFERROR(LEFT(tbl2020POS[[#This Row],[POSROUGH]],LEN(tbl2020POS[[#This Row],[POSROUGH]])-1),"")</f>
        <v/>
      </c>
      <c r="AP96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4" spans="1:42" x14ac:dyDescent="0.3">
      <c r="A964" s="277">
        <v>961</v>
      </c>
      <c r="B964" t="s">
        <v>21523</v>
      </c>
      <c r="C964" s="277">
        <v>25</v>
      </c>
      <c r="D964" s="278" t="s">
        <v>1405</v>
      </c>
      <c r="E964" s="277">
        <v>3</v>
      </c>
      <c r="F964" s="277">
        <v>57</v>
      </c>
      <c r="G964" s="277">
        <v>50</v>
      </c>
      <c r="H964" s="277">
        <v>57</v>
      </c>
      <c r="I964" s="277">
        <v>56</v>
      </c>
      <c r="J964" s="277">
        <v>0</v>
      </c>
      <c r="K964" s="277">
        <v>0</v>
      </c>
      <c r="L964" s="277">
        <v>0</v>
      </c>
      <c r="M964" s="277">
        <v>0</v>
      </c>
      <c r="N964" s="277">
        <v>0</v>
      </c>
      <c r="O964" s="277">
        <v>0</v>
      </c>
      <c r="P964" s="277">
        <v>22</v>
      </c>
      <c r="Q964" s="277">
        <v>30</v>
      </c>
      <c r="R964" s="277">
        <v>18</v>
      </c>
      <c r="S964" s="277">
        <v>56</v>
      </c>
      <c r="T964" s="277">
        <v>0</v>
      </c>
      <c r="U964" s="277">
        <v>1</v>
      </c>
      <c r="V964" s="277">
        <v>1</v>
      </c>
      <c r="W964" s="279" t="e">
        <f t="shared" ref="W964:W1027" si="15">IF(P964&gt;=GAMES_TO_QUALIFY,"LF","")&amp;IF(Q964&gt;=GAMES_TO_QUALIFY,"CF","")&amp;IF(R964&gt;=GAMES_TO_QUALIFY,"RF","")</f>
        <v>#REF!</v>
      </c>
      <c r="X964" s="279" t="s">
        <v>14636</v>
      </c>
      <c r="Y9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4" s="279">
        <f>IF(MAX(tbl2020POS[[#This Row],[P]:[PR]])=tbl2020POS[[#This Row],[P]],1,0)</f>
        <v>0</v>
      </c>
      <c r="AA964" s="279">
        <f>IF(tbl2020POS[[#This Row],[QUALP]]=1,IF(tbl2020POS[[#This Row],[GS]]&gt;=GS_TO_QUALIFY,1,0),0)</f>
        <v>0</v>
      </c>
      <c r="AB964" s="279">
        <f>IF(tbl2020POS[[#This Row],[QUALP]]=1,IF(tbl2020POS[[#This Row],[G]]-tbl2020POS[[#This Row],[GS]]&gt;=RP_APP_TO_QUALIFY,1,0),0)</f>
        <v>0</v>
      </c>
      <c r="AC964" s="279" t="e">
        <f>IF(tbl2020POS[[#This Row],[C]]&gt;=GAMES_TO_QUALIFY,1,IF(tbl2020POS[[#This Row],[PRIMPOS]]="C",1,0))</f>
        <v>#REF!</v>
      </c>
      <c r="AD964" s="279" t="e">
        <f>IF(tbl2020POS[[#This Row],[1B]]&gt;=GAMES_TO_QUALIFY,1,IF(tbl2020POS[[#This Row],[PRIMPOS]]="1B",1,0))</f>
        <v>#REF!</v>
      </c>
      <c r="AE964" s="279" t="e">
        <f>IF(tbl2020POS[[#This Row],[2B]]&gt;=GAMES_TO_QUALIFY,1,IF(tbl2020POS[[#This Row],[PRIMPOS]]="2B",1,0))</f>
        <v>#REF!</v>
      </c>
      <c r="AF964" s="279" t="e">
        <f>IF(tbl2020POS[[#This Row],[3B]]&gt;=GAMES_TO_QUALIFY,1,IF(tbl2020POS[[#This Row],[PRIMPOS]]="3B",1,0))</f>
        <v>#REF!</v>
      </c>
      <c r="AG964" s="279" t="e">
        <f>IF(tbl2020POS[[#This Row],[SS]]&gt;=GAMES_TO_QUALIFY,1,IF(tbl2020POS[[#This Row],[PRIMPOS]]="SS",1,0))</f>
        <v>#REF!</v>
      </c>
      <c r="AH964" s="279" t="e">
        <f>IF(tbl2020POS[[#This Row],[LF]]&gt;=GAMES_TO_QUALIFY,1,0)</f>
        <v>#REF!</v>
      </c>
      <c r="AI964" s="279" t="e">
        <f>IF(tbl2020POS[[#This Row],[CF]]&gt;=GAMES_TO_QUALIFY,1,0)</f>
        <v>#REF!</v>
      </c>
      <c r="AJ964" s="279" t="e">
        <f>IF(tbl2020POS[[#This Row],[RF]]&gt;=GAMES_TO_QUALIFY,1,0)</f>
        <v>#REF!</v>
      </c>
      <c r="AK964" s="279" t="e">
        <f>IF(tbl2020POS[[#This Row],[OF]]&gt;=GAMES_TO_QUALIFY,1,IF(tbl2020POS[[#This Row],[PRIMPOS]]="OF",1,0))</f>
        <v>#REF!</v>
      </c>
      <c r="AL964" s="279" t="e">
        <f>IF(tbl2020POS[[#This Row],[DH]]&gt;=GAMES_TO_QUALIFY,1,IF(tbl2020POS[[#This Row],[PRIMPOS]]="DH",1,0))</f>
        <v>#REF!</v>
      </c>
      <c r="AM964" s="279" t="e" cm="1">
        <f t="array" aca="1" ref="AM9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4" s="280" t="str">
        <f>IFERROR(LEFT(tbl2020POS[[#This Row],[POSROUGH]],LEN(tbl2020POS[[#This Row],[POSROUGH]])-1),"")</f>
        <v/>
      </c>
      <c r="AP96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5" spans="1:42" x14ac:dyDescent="0.3">
      <c r="A965" s="277">
        <v>962</v>
      </c>
      <c r="B965" t="s">
        <v>21524</v>
      </c>
      <c r="C965" s="277">
        <v>25</v>
      </c>
      <c r="D965" s="278" t="s">
        <v>1416</v>
      </c>
      <c r="E965" s="277">
        <v>2</v>
      </c>
      <c r="F965" s="277">
        <v>55</v>
      </c>
      <c r="G965" s="277">
        <v>52</v>
      </c>
      <c r="H965" s="277">
        <v>55</v>
      </c>
      <c r="I965" s="277">
        <v>53</v>
      </c>
      <c r="J965" s="277">
        <v>0</v>
      </c>
      <c r="K965" s="277">
        <v>0</v>
      </c>
      <c r="L965" s="277">
        <v>0</v>
      </c>
      <c r="M965" s="277">
        <v>0</v>
      </c>
      <c r="N965" s="277">
        <v>0</v>
      </c>
      <c r="O965" s="277">
        <v>0</v>
      </c>
      <c r="P965" s="277">
        <v>37</v>
      </c>
      <c r="Q965" s="277">
        <v>17</v>
      </c>
      <c r="R965" s="277">
        <v>0</v>
      </c>
      <c r="S965" s="277">
        <v>53</v>
      </c>
      <c r="T965" s="277">
        <v>1</v>
      </c>
      <c r="U965" s="277">
        <v>3</v>
      </c>
      <c r="V965" s="277">
        <v>0</v>
      </c>
      <c r="W965" s="279" t="e">
        <f t="shared" si="15"/>
        <v>#REF!</v>
      </c>
      <c r="X965" s="279" t="s">
        <v>16640</v>
      </c>
      <c r="Y9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5" s="279">
        <f>IF(MAX(tbl2020POS[[#This Row],[P]:[PR]])=tbl2020POS[[#This Row],[P]],1,0)</f>
        <v>0</v>
      </c>
      <c r="AA965" s="279">
        <f>IF(tbl2020POS[[#This Row],[QUALP]]=1,IF(tbl2020POS[[#This Row],[GS]]&gt;=GS_TO_QUALIFY,1,0),0)</f>
        <v>0</v>
      </c>
      <c r="AB965" s="279">
        <f>IF(tbl2020POS[[#This Row],[QUALP]]=1,IF(tbl2020POS[[#This Row],[G]]-tbl2020POS[[#This Row],[GS]]&gt;=RP_APP_TO_QUALIFY,1,0),0)</f>
        <v>0</v>
      </c>
      <c r="AC965" s="279" t="e">
        <f>IF(tbl2020POS[[#This Row],[C]]&gt;=GAMES_TO_QUALIFY,1,IF(tbl2020POS[[#This Row],[PRIMPOS]]="C",1,0))</f>
        <v>#REF!</v>
      </c>
      <c r="AD965" s="279" t="e">
        <f>IF(tbl2020POS[[#This Row],[1B]]&gt;=GAMES_TO_QUALIFY,1,IF(tbl2020POS[[#This Row],[PRIMPOS]]="1B",1,0))</f>
        <v>#REF!</v>
      </c>
      <c r="AE965" s="279" t="e">
        <f>IF(tbl2020POS[[#This Row],[2B]]&gt;=GAMES_TO_QUALIFY,1,IF(tbl2020POS[[#This Row],[PRIMPOS]]="2B",1,0))</f>
        <v>#REF!</v>
      </c>
      <c r="AF965" s="279" t="e">
        <f>IF(tbl2020POS[[#This Row],[3B]]&gt;=GAMES_TO_QUALIFY,1,IF(tbl2020POS[[#This Row],[PRIMPOS]]="3B",1,0))</f>
        <v>#REF!</v>
      </c>
      <c r="AG965" s="279" t="e">
        <f>IF(tbl2020POS[[#This Row],[SS]]&gt;=GAMES_TO_QUALIFY,1,IF(tbl2020POS[[#This Row],[PRIMPOS]]="SS",1,0))</f>
        <v>#REF!</v>
      </c>
      <c r="AH965" s="279" t="e">
        <f>IF(tbl2020POS[[#This Row],[LF]]&gt;=GAMES_TO_QUALIFY,1,0)</f>
        <v>#REF!</v>
      </c>
      <c r="AI965" s="279" t="e">
        <f>IF(tbl2020POS[[#This Row],[CF]]&gt;=GAMES_TO_QUALIFY,1,0)</f>
        <v>#REF!</v>
      </c>
      <c r="AJ965" s="279" t="e">
        <f>IF(tbl2020POS[[#This Row],[RF]]&gt;=GAMES_TO_QUALIFY,1,0)</f>
        <v>#REF!</v>
      </c>
      <c r="AK965" s="279" t="e">
        <f>IF(tbl2020POS[[#This Row],[OF]]&gt;=GAMES_TO_QUALIFY,1,IF(tbl2020POS[[#This Row],[PRIMPOS]]="OF",1,0))</f>
        <v>#REF!</v>
      </c>
      <c r="AL965" s="279" t="e">
        <f>IF(tbl2020POS[[#This Row],[DH]]&gt;=GAMES_TO_QUALIFY,1,IF(tbl2020POS[[#This Row],[PRIMPOS]]="DH",1,0))</f>
        <v>#REF!</v>
      </c>
      <c r="AM965" s="279" t="e" cm="1">
        <f t="array" aca="1" ref="AM9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5" s="280" t="str">
        <f>IFERROR(LEFT(tbl2020POS[[#This Row],[POSROUGH]],LEN(tbl2020POS[[#This Row],[POSROUGH]])-1),"")</f>
        <v/>
      </c>
      <c r="AP96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6" spans="1:42" x14ac:dyDescent="0.3">
      <c r="A966" s="277">
        <v>963</v>
      </c>
      <c r="B966" t="s">
        <v>21525</v>
      </c>
      <c r="C966" s="277">
        <v>29</v>
      </c>
      <c r="D966" s="278" t="s">
        <v>20567</v>
      </c>
      <c r="E966" s="277">
        <v>4</v>
      </c>
      <c r="F966" s="277">
        <v>3</v>
      </c>
      <c r="G966" s="277">
        <v>3</v>
      </c>
      <c r="H966" s="277">
        <v>3</v>
      </c>
      <c r="I966" s="277">
        <v>3</v>
      </c>
      <c r="J966" s="277">
        <v>0</v>
      </c>
      <c r="K966" s="277">
        <v>0</v>
      </c>
      <c r="L966" s="277">
        <v>0</v>
      </c>
      <c r="M966" s="277">
        <v>0</v>
      </c>
      <c r="N966" s="277">
        <v>3</v>
      </c>
      <c r="O966" s="277">
        <v>0</v>
      </c>
      <c r="P966" s="277">
        <v>0</v>
      </c>
      <c r="Q966" s="277">
        <v>0</v>
      </c>
      <c r="R966" s="277">
        <v>0</v>
      </c>
      <c r="S966" s="277">
        <v>0</v>
      </c>
      <c r="T966" s="277">
        <v>0</v>
      </c>
      <c r="U966" s="277">
        <v>0</v>
      </c>
      <c r="V966" s="277">
        <v>0</v>
      </c>
      <c r="W966" s="279" t="e">
        <f t="shared" si="15"/>
        <v>#REF!</v>
      </c>
      <c r="X966" s="279" t="s">
        <v>13856</v>
      </c>
      <c r="Y9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66" s="279">
        <f>IF(MAX(tbl2020POS[[#This Row],[P]:[PR]])=tbl2020POS[[#This Row],[P]],1,0)</f>
        <v>0</v>
      </c>
      <c r="AA966" s="279">
        <f>IF(tbl2020POS[[#This Row],[QUALP]]=1,IF(tbl2020POS[[#This Row],[GS]]&gt;=GS_TO_QUALIFY,1,0),0)</f>
        <v>0</v>
      </c>
      <c r="AB966" s="279">
        <f>IF(tbl2020POS[[#This Row],[QUALP]]=1,IF(tbl2020POS[[#This Row],[G]]-tbl2020POS[[#This Row],[GS]]&gt;=RP_APP_TO_QUALIFY,1,0),0)</f>
        <v>0</v>
      </c>
      <c r="AC966" s="279" t="e">
        <f>IF(tbl2020POS[[#This Row],[C]]&gt;=GAMES_TO_QUALIFY,1,IF(tbl2020POS[[#This Row],[PRIMPOS]]="C",1,0))</f>
        <v>#REF!</v>
      </c>
      <c r="AD966" s="279" t="e">
        <f>IF(tbl2020POS[[#This Row],[1B]]&gt;=GAMES_TO_QUALIFY,1,IF(tbl2020POS[[#This Row],[PRIMPOS]]="1B",1,0))</f>
        <v>#REF!</v>
      </c>
      <c r="AE966" s="279" t="e">
        <f>IF(tbl2020POS[[#This Row],[2B]]&gt;=GAMES_TO_QUALIFY,1,IF(tbl2020POS[[#This Row],[PRIMPOS]]="2B",1,0))</f>
        <v>#REF!</v>
      </c>
      <c r="AF966" s="279" t="e">
        <f>IF(tbl2020POS[[#This Row],[3B]]&gt;=GAMES_TO_QUALIFY,1,IF(tbl2020POS[[#This Row],[PRIMPOS]]="3B",1,0))</f>
        <v>#REF!</v>
      </c>
      <c r="AG966" s="279" t="e">
        <f>IF(tbl2020POS[[#This Row],[SS]]&gt;=GAMES_TO_QUALIFY,1,IF(tbl2020POS[[#This Row],[PRIMPOS]]="SS",1,0))</f>
        <v>#REF!</v>
      </c>
      <c r="AH966" s="279" t="e">
        <f>IF(tbl2020POS[[#This Row],[LF]]&gt;=GAMES_TO_QUALIFY,1,0)</f>
        <v>#REF!</v>
      </c>
      <c r="AI966" s="279" t="e">
        <f>IF(tbl2020POS[[#This Row],[CF]]&gt;=GAMES_TO_QUALIFY,1,0)</f>
        <v>#REF!</v>
      </c>
      <c r="AJ966" s="279" t="e">
        <f>IF(tbl2020POS[[#This Row],[RF]]&gt;=GAMES_TO_QUALIFY,1,0)</f>
        <v>#REF!</v>
      </c>
      <c r="AK966" s="279" t="e">
        <f>IF(tbl2020POS[[#This Row],[OF]]&gt;=GAMES_TO_QUALIFY,1,IF(tbl2020POS[[#This Row],[PRIMPOS]]="OF",1,0))</f>
        <v>#REF!</v>
      </c>
      <c r="AL966" s="279" t="e">
        <f>IF(tbl2020POS[[#This Row],[DH]]&gt;=GAMES_TO_QUALIFY,1,IF(tbl2020POS[[#This Row],[PRIMPOS]]="DH",1,0))</f>
        <v>#REF!</v>
      </c>
      <c r="AM966" s="279" t="e" cm="1">
        <f t="array" aca="1" ref="AM9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6" s="280" t="str">
        <f>IFERROR(LEFT(tbl2020POS[[#This Row],[POSROUGH]],LEN(tbl2020POS[[#This Row],[POSROUGH]])-1),"")</f>
        <v/>
      </c>
      <c r="AP96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7" spans="1:42" x14ac:dyDescent="0.3">
      <c r="A967" s="277">
        <v>964</v>
      </c>
      <c r="B967" t="s">
        <v>21526</v>
      </c>
      <c r="C967" s="277">
        <v>32</v>
      </c>
      <c r="D967" s="278" t="s">
        <v>20565</v>
      </c>
      <c r="E967" s="277">
        <v>10</v>
      </c>
      <c r="F967" s="277">
        <v>14</v>
      </c>
      <c r="G967" s="277">
        <v>10</v>
      </c>
      <c r="H967" s="277">
        <v>0</v>
      </c>
      <c r="I967" s="277">
        <v>14</v>
      </c>
      <c r="J967" s="277">
        <v>14</v>
      </c>
      <c r="K967" s="277">
        <v>0</v>
      </c>
      <c r="L967" s="277">
        <v>0</v>
      </c>
      <c r="M967" s="277">
        <v>0</v>
      </c>
      <c r="N967" s="277">
        <v>0</v>
      </c>
      <c r="O967" s="277">
        <v>0</v>
      </c>
      <c r="P967" s="277">
        <v>0</v>
      </c>
      <c r="Q967" s="277">
        <v>0</v>
      </c>
      <c r="R967" s="277">
        <v>0</v>
      </c>
      <c r="S967" s="277">
        <v>0</v>
      </c>
      <c r="T967" s="277">
        <v>0</v>
      </c>
      <c r="U967" s="277">
        <v>0</v>
      </c>
      <c r="V967" s="277">
        <v>0</v>
      </c>
      <c r="W967" s="279" t="e">
        <f t="shared" si="15"/>
        <v>#REF!</v>
      </c>
      <c r="X967" s="279" t="s">
        <v>2959</v>
      </c>
      <c r="Y9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7" s="279">
        <f>IF(MAX(tbl2020POS[[#This Row],[P]:[PR]])=tbl2020POS[[#This Row],[P]],1,0)</f>
        <v>1</v>
      </c>
      <c r="AA967" s="279">
        <f>IF(tbl2020POS[[#This Row],[QUALP]]=1,IF(tbl2020POS[[#This Row],[GS]]&gt;=GS_TO_QUALIFY,1,0),0)</f>
        <v>1</v>
      </c>
      <c r="AB967" s="279">
        <f>IF(tbl2020POS[[#This Row],[QUALP]]=1,IF(tbl2020POS[[#This Row],[G]]-tbl2020POS[[#This Row],[GS]]&gt;=RP_APP_TO_QUALIFY,1,0),0)</f>
        <v>0</v>
      </c>
      <c r="AC967" s="279" t="e">
        <f>IF(tbl2020POS[[#This Row],[C]]&gt;=GAMES_TO_QUALIFY,1,IF(tbl2020POS[[#This Row],[PRIMPOS]]="C",1,0))</f>
        <v>#REF!</v>
      </c>
      <c r="AD967" s="279" t="e">
        <f>IF(tbl2020POS[[#This Row],[1B]]&gt;=GAMES_TO_QUALIFY,1,IF(tbl2020POS[[#This Row],[PRIMPOS]]="1B",1,0))</f>
        <v>#REF!</v>
      </c>
      <c r="AE967" s="279" t="e">
        <f>IF(tbl2020POS[[#This Row],[2B]]&gt;=GAMES_TO_QUALIFY,1,IF(tbl2020POS[[#This Row],[PRIMPOS]]="2B",1,0))</f>
        <v>#REF!</v>
      </c>
      <c r="AF967" s="279" t="e">
        <f>IF(tbl2020POS[[#This Row],[3B]]&gt;=GAMES_TO_QUALIFY,1,IF(tbl2020POS[[#This Row],[PRIMPOS]]="3B",1,0))</f>
        <v>#REF!</v>
      </c>
      <c r="AG967" s="279" t="e">
        <f>IF(tbl2020POS[[#This Row],[SS]]&gt;=GAMES_TO_QUALIFY,1,IF(tbl2020POS[[#This Row],[PRIMPOS]]="SS",1,0))</f>
        <v>#REF!</v>
      </c>
      <c r="AH967" s="279" t="e">
        <f>IF(tbl2020POS[[#This Row],[LF]]&gt;=GAMES_TO_QUALIFY,1,0)</f>
        <v>#REF!</v>
      </c>
      <c r="AI967" s="279" t="e">
        <f>IF(tbl2020POS[[#This Row],[CF]]&gt;=GAMES_TO_QUALIFY,1,0)</f>
        <v>#REF!</v>
      </c>
      <c r="AJ967" s="279" t="e">
        <f>IF(tbl2020POS[[#This Row],[RF]]&gt;=GAMES_TO_QUALIFY,1,0)</f>
        <v>#REF!</v>
      </c>
      <c r="AK967" s="279" t="e">
        <f>IF(tbl2020POS[[#This Row],[OF]]&gt;=GAMES_TO_QUALIFY,1,IF(tbl2020POS[[#This Row],[PRIMPOS]]="OF",1,0))</f>
        <v>#REF!</v>
      </c>
      <c r="AL967" s="279" t="e">
        <f>IF(tbl2020POS[[#This Row],[DH]]&gt;=GAMES_TO_QUALIFY,1,IF(tbl2020POS[[#This Row],[PRIMPOS]]="DH",1,0))</f>
        <v>#REF!</v>
      </c>
      <c r="AM967" s="279" t="str" cm="1">
        <f t="array" aca="1" ref="AM9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7" s="280" t="str">
        <f>IFERROR(LEFT(tbl2020POS[[#This Row],[POSROUGH]],LEN(tbl2020POS[[#This Row],[POSROUGH]])-1),"")</f>
        <v/>
      </c>
      <c r="AP96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68" spans="1:42" x14ac:dyDescent="0.3">
      <c r="A968" s="277">
        <v>965</v>
      </c>
      <c r="B968" t="s">
        <v>21527</v>
      </c>
      <c r="C968" s="277">
        <v>27</v>
      </c>
      <c r="D968" s="278" t="s">
        <v>20563</v>
      </c>
      <c r="E968" s="277">
        <v>3</v>
      </c>
      <c r="F968" s="277">
        <v>9</v>
      </c>
      <c r="G968" s="277">
        <v>4</v>
      </c>
      <c r="H968" s="277">
        <v>0</v>
      </c>
      <c r="I968" s="277">
        <v>9</v>
      </c>
      <c r="J968" s="277">
        <v>9</v>
      </c>
      <c r="K968" s="277">
        <v>0</v>
      </c>
      <c r="L968" s="277">
        <v>0</v>
      </c>
      <c r="M968" s="277">
        <v>0</v>
      </c>
      <c r="N968" s="277">
        <v>0</v>
      </c>
      <c r="O968" s="277">
        <v>0</v>
      </c>
      <c r="P968" s="277">
        <v>0</v>
      </c>
      <c r="Q968" s="277">
        <v>0</v>
      </c>
      <c r="R968" s="277">
        <v>0</v>
      </c>
      <c r="S968" s="277">
        <v>0</v>
      </c>
      <c r="T968" s="277">
        <v>0</v>
      </c>
      <c r="U968" s="277">
        <v>0</v>
      </c>
      <c r="V968" s="277">
        <v>0</v>
      </c>
      <c r="W968" s="279" t="e">
        <f t="shared" si="15"/>
        <v>#REF!</v>
      </c>
      <c r="X968" s="279" t="s">
        <v>14863</v>
      </c>
      <c r="Y9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8" s="279">
        <f>IF(MAX(tbl2020POS[[#This Row],[P]:[PR]])=tbl2020POS[[#This Row],[P]],1,0)</f>
        <v>1</v>
      </c>
      <c r="AA968" s="279">
        <f>IF(tbl2020POS[[#This Row],[QUALP]]=1,IF(tbl2020POS[[#This Row],[GS]]&gt;=GS_TO_QUALIFY,1,0),0)</f>
        <v>0</v>
      </c>
      <c r="AB968" s="279">
        <f>IF(tbl2020POS[[#This Row],[QUALP]]=1,IF(tbl2020POS[[#This Row],[G]]-tbl2020POS[[#This Row],[GS]]&gt;=RP_APP_TO_QUALIFY,1,0),0)</f>
        <v>1</v>
      </c>
      <c r="AC968" s="279" t="e">
        <f>IF(tbl2020POS[[#This Row],[C]]&gt;=GAMES_TO_QUALIFY,1,IF(tbl2020POS[[#This Row],[PRIMPOS]]="C",1,0))</f>
        <v>#REF!</v>
      </c>
      <c r="AD968" s="279" t="e">
        <f>IF(tbl2020POS[[#This Row],[1B]]&gt;=GAMES_TO_QUALIFY,1,IF(tbl2020POS[[#This Row],[PRIMPOS]]="1B",1,0))</f>
        <v>#REF!</v>
      </c>
      <c r="AE968" s="279" t="e">
        <f>IF(tbl2020POS[[#This Row],[2B]]&gt;=GAMES_TO_QUALIFY,1,IF(tbl2020POS[[#This Row],[PRIMPOS]]="2B",1,0))</f>
        <v>#REF!</v>
      </c>
      <c r="AF968" s="279" t="e">
        <f>IF(tbl2020POS[[#This Row],[3B]]&gt;=GAMES_TO_QUALIFY,1,IF(tbl2020POS[[#This Row],[PRIMPOS]]="3B",1,0))</f>
        <v>#REF!</v>
      </c>
      <c r="AG968" s="279" t="e">
        <f>IF(tbl2020POS[[#This Row],[SS]]&gt;=GAMES_TO_QUALIFY,1,IF(tbl2020POS[[#This Row],[PRIMPOS]]="SS",1,0))</f>
        <v>#REF!</v>
      </c>
      <c r="AH968" s="279" t="e">
        <f>IF(tbl2020POS[[#This Row],[LF]]&gt;=GAMES_TO_QUALIFY,1,0)</f>
        <v>#REF!</v>
      </c>
      <c r="AI968" s="279" t="e">
        <f>IF(tbl2020POS[[#This Row],[CF]]&gt;=GAMES_TO_QUALIFY,1,0)</f>
        <v>#REF!</v>
      </c>
      <c r="AJ968" s="279" t="e">
        <f>IF(tbl2020POS[[#This Row],[RF]]&gt;=GAMES_TO_QUALIFY,1,0)</f>
        <v>#REF!</v>
      </c>
      <c r="AK968" s="279" t="e">
        <f>IF(tbl2020POS[[#This Row],[OF]]&gt;=GAMES_TO_QUALIFY,1,IF(tbl2020POS[[#This Row],[PRIMPOS]]="OF",1,0))</f>
        <v>#REF!</v>
      </c>
      <c r="AL968" s="279" t="e">
        <f>IF(tbl2020POS[[#This Row],[DH]]&gt;=GAMES_TO_QUALIFY,1,IF(tbl2020POS[[#This Row],[PRIMPOS]]="DH",1,0))</f>
        <v>#REF!</v>
      </c>
      <c r="AM968" s="279" t="str" cm="1">
        <f t="array" aca="1" ref="AM9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8" s="280" t="str">
        <f>IFERROR(LEFT(tbl2020POS[[#This Row],[POSROUGH]],LEN(tbl2020POS[[#This Row],[POSROUGH]])-1),"")</f>
        <v/>
      </c>
      <c r="AP96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69" spans="1:42" x14ac:dyDescent="0.3">
      <c r="A969" s="277">
        <v>966</v>
      </c>
      <c r="B969" t="s">
        <v>21528</v>
      </c>
      <c r="C969" s="277">
        <v>29</v>
      </c>
      <c r="D969" s="278" t="s">
        <v>20607</v>
      </c>
      <c r="E969" s="277">
        <v>5</v>
      </c>
      <c r="F969" s="277">
        <v>4</v>
      </c>
      <c r="G969" s="277">
        <v>3</v>
      </c>
      <c r="H969" s="277">
        <v>4</v>
      </c>
      <c r="I969" s="277">
        <v>3</v>
      </c>
      <c r="J969" s="277">
        <v>0</v>
      </c>
      <c r="K969" s="277">
        <v>0</v>
      </c>
      <c r="L969" s="277">
        <v>0</v>
      </c>
      <c r="M969" s="277">
        <v>0</v>
      </c>
      <c r="N969" s="277">
        <v>0</v>
      </c>
      <c r="O969" s="277">
        <v>0</v>
      </c>
      <c r="P969" s="277">
        <v>0</v>
      </c>
      <c r="Q969" s="277">
        <v>0</v>
      </c>
      <c r="R969" s="277">
        <v>3</v>
      </c>
      <c r="S969" s="277">
        <v>3</v>
      </c>
      <c r="T969" s="277">
        <v>0</v>
      </c>
      <c r="U969" s="277">
        <v>0</v>
      </c>
      <c r="V969" s="277">
        <v>1</v>
      </c>
      <c r="W969" s="279" t="e">
        <f t="shared" si="15"/>
        <v>#REF!</v>
      </c>
      <c r="X969" s="279" t="s">
        <v>12255</v>
      </c>
      <c r="Y9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9" s="279">
        <f>IF(MAX(tbl2020POS[[#This Row],[P]:[PR]])=tbl2020POS[[#This Row],[P]],1,0)</f>
        <v>0</v>
      </c>
      <c r="AA969" s="279">
        <f>IF(tbl2020POS[[#This Row],[QUALP]]=1,IF(tbl2020POS[[#This Row],[GS]]&gt;=GS_TO_QUALIFY,1,0),0)</f>
        <v>0</v>
      </c>
      <c r="AB969" s="279">
        <f>IF(tbl2020POS[[#This Row],[QUALP]]=1,IF(tbl2020POS[[#This Row],[G]]-tbl2020POS[[#This Row],[GS]]&gt;=RP_APP_TO_QUALIFY,1,0),0)</f>
        <v>0</v>
      </c>
      <c r="AC969" s="279" t="e">
        <f>IF(tbl2020POS[[#This Row],[C]]&gt;=GAMES_TO_QUALIFY,1,IF(tbl2020POS[[#This Row],[PRIMPOS]]="C",1,0))</f>
        <v>#REF!</v>
      </c>
      <c r="AD969" s="279" t="e">
        <f>IF(tbl2020POS[[#This Row],[1B]]&gt;=GAMES_TO_QUALIFY,1,IF(tbl2020POS[[#This Row],[PRIMPOS]]="1B",1,0))</f>
        <v>#REF!</v>
      </c>
      <c r="AE969" s="279" t="e">
        <f>IF(tbl2020POS[[#This Row],[2B]]&gt;=GAMES_TO_QUALIFY,1,IF(tbl2020POS[[#This Row],[PRIMPOS]]="2B",1,0))</f>
        <v>#REF!</v>
      </c>
      <c r="AF969" s="279" t="e">
        <f>IF(tbl2020POS[[#This Row],[3B]]&gt;=GAMES_TO_QUALIFY,1,IF(tbl2020POS[[#This Row],[PRIMPOS]]="3B",1,0))</f>
        <v>#REF!</v>
      </c>
      <c r="AG969" s="279" t="e">
        <f>IF(tbl2020POS[[#This Row],[SS]]&gt;=GAMES_TO_QUALIFY,1,IF(tbl2020POS[[#This Row],[PRIMPOS]]="SS",1,0))</f>
        <v>#REF!</v>
      </c>
      <c r="AH969" s="279" t="e">
        <f>IF(tbl2020POS[[#This Row],[LF]]&gt;=GAMES_TO_QUALIFY,1,0)</f>
        <v>#REF!</v>
      </c>
      <c r="AI969" s="279" t="e">
        <f>IF(tbl2020POS[[#This Row],[CF]]&gt;=GAMES_TO_QUALIFY,1,0)</f>
        <v>#REF!</v>
      </c>
      <c r="AJ969" s="279" t="e">
        <f>IF(tbl2020POS[[#This Row],[RF]]&gt;=GAMES_TO_QUALIFY,1,0)</f>
        <v>#REF!</v>
      </c>
      <c r="AK969" s="279" t="e">
        <f>IF(tbl2020POS[[#This Row],[OF]]&gt;=GAMES_TO_QUALIFY,1,IF(tbl2020POS[[#This Row],[PRIMPOS]]="OF",1,0))</f>
        <v>#REF!</v>
      </c>
      <c r="AL969" s="279" t="e">
        <f>IF(tbl2020POS[[#This Row],[DH]]&gt;=GAMES_TO_QUALIFY,1,IF(tbl2020POS[[#This Row],[PRIMPOS]]="DH",1,0))</f>
        <v>#REF!</v>
      </c>
      <c r="AM969" s="279" t="e" cm="1">
        <f t="array" aca="1" ref="AM9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9" s="280" t="str">
        <f>IFERROR(LEFT(tbl2020POS[[#This Row],[POSROUGH]],LEN(tbl2020POS[[#This Row],[POSROUGH]])-1),"")</f>
        <v/>
      </c>
      <c r="AP96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0" spans="1:42" x14ac:dyDescent="0.3">
      <c r="A970" s="277">
        <v>967</v>
      </c>
      <c r="B970" t="s">
        <v>21529</v>
      </c>
      <c r="C970" s="277">
        <v>28</v>
      </c>
      <c r="D970" s="278" t="s">
        <v>1416</v>
      </c>
      <c r="E970" s="277">
        <v>4</v>
      </c>
      <c r="F970" s="277">
        <v>23</v>
      </c>
      <c r="G970" s="277">
        <v>19</v>
      </c>
      <c r="H970" s="277">
        <v>23</v>
      </c>
      <c r="I970" s="277">
        <v>21</v>
      </c>
      <c r="J970" s="277">
        <v>0</v>
      </c>
      <c r="K970" s="277">
        <v>0</v>
      </c>
      <c r="L970" s="277">
        <v>1</v>
      </c>
      <c r="M970" s="277">
        <v>1</v>
      </c>
      <c r="N970" s="277">
        <v>11</v>
      </c>
      <c r="O970" s="277">
        <v>3</v>
      </c>
      <c r="P970" s="277">
        <v>2</v>
      </c>
      <c r="Q970" s="277">
        <v>2</v>
      </c>
      <c r="R970" s="277">
        <v>2</v>
      </c>
      <c r="S970" s="277">
        <v>6</v>
      </c>
      <c r="T970" s="277">
        <v>0</v>
      </c>
      <c r="U970" s="277">
        <v>1</v>
      </c>
      <c r="V970" s="277">
        <v>1</v>
      </c>
      <c r="W970" s="279" t="e">
        <f t="shared" si="15"/>
        <v>#REF!</v>
      </c>
      <c r="X970" s="279" t="s">
        <v>13858</v>
      </c>
      <c r="Y9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70" s="279">
        <f>IF(MAX(tbl2020POS[[#This Row],[P]:[PR]])=tbl2020POS[[#This Row],[P]],1,0)</f>
        <v>0</v>
      </c>
      <c r="AA970" s="279">
        <f>IF(tbl2020POS[[#This Row],[QUALP]]=1,IF(tbl2020POS[[#This Row],[GS]]&gt;=GS_TO_QUALIFY,1,0),0)</f>
        <v>0</v>
      </c>
      <c r="AB970" s="279">
        <f>IF(tbl2020POS[[#This Row],[QUALP]]=1,IF(tbl2020POS[[#This Row],[G]]-tbl2020POS[[#This Row],[GS]]&gt;=RP_APP_TO_QUALIFY,1,0),0)</f>
        <v>0</v>
      </c>
      <c r="AC970" s="279" t="e">
        <f>IF(tbl2020POS[[#This Row],[C]]&gt;=GAMES_TO_QUALIFY,1,IF(tbl2020POS[[#This Row],[PRIMPOS]]="C",1,0))</f>
        <v>#REF!</v>
      </c>
      <c r="AD970" s="279" t="e">
        <f>IF(tbl2020POS[[#This Row],[1B]]&gt;=GAMES_TO_QUALIFY,1,IF(tbl2020POS[[#This Row],[PRIMPOS]]="1B",1,0))</f>
        <v>#REF!</v>
      </c>
      <c r="AE970" s="279" t="e">
        <f>IF(tbl2020POS[[#This Row],[2B]]&gt;=GAMES_TO_QUALIFY,1,IF(tbl2020POS[[#This Row],[PRIMPOS]]="2B",1,0))</f>
        <v>#REF!</v>
      </c>
      <c r="AF970" s="279" t="e">
        <f>IF(tbl2020POS[[#This Row],[3B]]&gt;=GAMES_TO_QUALIFY,1,IF(tbl2020POS[[#This Row],[PRIMPOS]]="3B",1,0))</f>
        <v>#REF!</v>
      </c>
      <c r="AG970" s="279" t="e">
        <f>IF(tbl2020POS[[#This Row],[SS]]&gt;=GAMES_TO_QUALIFY,1,IF(tbl2020POS[[#This Row],[PRIMPOS]]="SS",1,0))</f>
        <v>#REF!</v>
      </c>
      <c r="AH970" s="279" t="e">
        <f>IF(tbl2020POS[[#This Row],[LF]]&gt;=GAMES_TO_QUALIFY,1,0)</f>
        <v>#REF!</v>
      </c>
      <c r="AI970" s="279" t="e">
        <f>IF(tbl2020POS[[#This Row],[CF]]&gt;=GAMES_TO_QUALIFY,1,0)</f>
        <v>#REF!</v>
      </c>
      <c r="AJ970" s="279" t="e">
        <f>IF(tbl2020POS[[#This Row],[RF]]&gt;=GAMES_TO_QUALIFY,1,0)</f>
        <v>#REF!</v>
      </c>
      <c r="AK970" s="279" t="e">
        <f>IF(tbl2020POS[[#This Row],[OF]]&gt;=GAMES_TO_QUALIFY,1,IF(tbl2020POS[[#This Row],[PRIMPOS]]="OF",1,0))</f>
        <v>#REF!</v>
      </c>
      <c r="AL970" s="279" t="e">
        <f>IF(tbl2020POS[[#This Row],[DH]]&gt;=GAMES_TO_QUALIFY,1,IF(tbl2020POS[[#This Row],[PRIMPOS]]="DH",1,0))</f>
        <v>#REF!</v>
      </c>
      <c r="AM970" s="279" t="e" cm="1">
        <f t="array" aca="1" ref="AM9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0" s="280" t="str">
        <f>IFERROR(LEFT(tbl2020POS[[#This Row],[POSROUGH]],LEN(tbl2020POS[[#This Row],[POSROUGH]])-1),"")</f>
        <v/>
      </c>
      <c r="AP97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1" spans="1:42" x14ac:dyDescent="0.3">
      <c r="A971" s="277">
        <v>968</v>
      </c>
      <c r="B971" t="s">
        <v>21530</v>
      </c>
      <c r="C971" s="277">
        <v>23</v>
      </c>
      <c r="D971" s="278" t="s">
        <v>1460</v>
      </c>
      <c r="E971" s="277">
        <v>2</v>
      </c>
      <c r="F971" s="277">
        <v>51</v>
      </c>
      <c r="G971" s="277">
        <v>51</v>
      </c>
      <c r="H971" s="277">
        <v>51</v>
      </c>
      <c r="I971" s="277">
        <v>51</v>
      </c>
      <c r="J971" s="277">
        <v>0</v>
      </c>
      <c r="K971" s="277">
        <v>0</v>
      </c>
      <c r="L971" s="277">
        <v>4</v>
      </c>
      <c r="M971" s="277">
        <v>0</v>
      </c>
      <c r="N971" s="277">
        <v>46</v>
      </c>
      <c r="O971" s="277">
        <v>0</v>
      </c>
      <c r="P971" s="277">
        <v>4</v>
      </c>
      <c r="Q971" s="277">
        <v>0</v>
      </c>
      <c r="R971" s="277">
        <v>0</v>
      </c>
      <c r="S971" s="277">
        <v>4</v>
      </c>
      <c r="T971" s="277">
        <v>0</v>
      </c>
      <c r="U971" s="277">
        <v>0</v>
      </c>
      <c r="V971" s="277">
        <v>0</v>
      </c>
      <c r="W971" s="279" t="e">
        <f t="shared" si="15"/>
        <v>#REF!</v>
      </c>
      <c r="X971" s="279" t="s">
        <v>14143</v>
      </c>
      <c r="Y9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71" s="279">
        <f>IF(MAX(tbl2020POS[[#This Row],[P]:[PR]])=tbl2020POS[[#This Row],[P]],1,0)</f>
        <v>0</v>
      </c>
      <c r="AA971" s="279">
        <f>IF(tbl2020POS[[#This Row],[QUALP]]=1,IF(tbl2020POS[[#This Row],[GS]]&gt;=GS_TO_QUALIFY,1,0),0)</f>
        <v>0</v>
      </c>
      <c r="AB971" s="279">
        <f>IF(tbl2020POS[[#This Row],[QUALP]]=1,IF(tbl2020POS[[#This Row],[G]]-tbl2020POS[[#This Row],[GS]]&gt;=RP_APP_TO_QUALIFY,1,0),0)</f>
        <v>0</v>
      </c>
      <c r="AC971" s="279" t="e">
        <f>IF(tbl2020POS[[#This Row],[C]]&gt;=GAMES_TO_QUALIFY,1,IF(tbl2020POS[[#This Row],[PRIMPOS]]="C",1,0))</f>
        <v>#REF!</v>
      </c>
      <c r="AD971" s="279" t="e">
        <f>IF(tbl2020POS[[#This Row],[1B]]&gt;=GAMES_TO_QUALIFY,1,IF(tbl2020POS[[#This Row],[PRIMPOS]]="1B",1,0))</f>
        <v>#REF!</v>
      </c>
      <c r="AE971" s="279" t="e">
        <f>IF(tbl2020POS[[#This Row],[2B]]&gt;=GAMES_TO_QUALIFY,1,IF(tbl2020POS[[#This Row],[PRIMPOS]]="2B",1,0))</f>
        <v>#REF!</v>
      </c>
      <c r="AF971" s="279" t="e">
        <f>IF(tbl2020POS[[#This Row],[3B]]&gt;=GAMES_TO_QUALIFY,1,IF(tbl2020POS[[#This Row],[PRIMPOS]]="3B",1,0))</f>
        <v>#REF!</v>
      </c>
      <c r="AG971" s="279" t="e">
        <f>IF(tbl2020POS[[#This Row],[SS]]&gt;=GAMES_TO_QUALIFY,1,IF(tbl2020POS[[#This Row],[PRIMPOS]]="SS",1,0))</f>
        <v>#REF!</v>
      </c>
      <c r="AH971" s="279" t="e">
        <f>IF(tbl2020POS[[#This Row],[LF]]&gt;=GAMES_TO_QUALIFY,1,0)</f>
        <v>#REF!</v>
      </c>
      <c r="AI971" s="279" t="e">
        <f>IF(tbl2020POS[[#This Row],[CF]]&gt;=GAMES_TO_QUALIFY,1,0)</f>
        <v>#REF!</v>
      </c>
      <c r="AJ971" s="279" t="e">
        <f>IF(tbl2020POS[[#This Row],[RF]]&gt;=GAMES_TO_QUALIFY,1,0)</f>
        <v>#REF!</v>
      </c>
      <c r="AK971" s="279" t="e">
        <f>IF(tbl2020POS[[#This Row],[OF]]&gt;=GAMES_TO_QUALIFY,1,IF(tbl2020POS[[#This Row],[PRIMPOS]]="OF",1,0))</f>
        <v>#REF!</v>
      </c>
      <c r="AL971" s="279" t="e">
        <f>IF(tbl2020POS[[#This Row],[DH]]&gt;=GAMES_TO_QUALIFY,1,IF(tbl2020POS[[#This Row],[PRIMPOS]]="DH",1,0))</f>
        <v>#REF!</v>
      </c>
      <c r="AM971" s="279" t="e" cm="1">
        <f t="array" aca="1" ref="AM9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1" s="280" t="str">
        <f>IFERROR(LEFT(tbl2020POS[[#This Row],[POSROUGH]],LEN(tbl2020POS[[#This Row],[POSROUGH]])-1),"")</f>
        <v/>
      </c>
      <c r="AP97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2" spans="1:42" x14ac:dyDescent="0.3">
      <c r="A972" s="277">
        <v>969</v>
      </c>
      <c r="B972" t="s">
        <v>21531</v>
      </c>
      <c r="C972" s="277">
        <v>26</v>
      </c>
      <c r="D972" s="278" t="s">
        <v>1379</v>
      </c>
      <c r="E972" s="277">
        <v>2</v>
      </c>
      <c r="F972" s="277">
        <v>32</v>
      </c>
      <c r="G972" s="277">
        <v>19</v>
      </c>
      <c r="H972" s="277">
        <v>32</v>
      </c>
      <c r="I972" s="277">
        <v>27</v>
      </c>
      <c r="J972" s="277">
        <v>0</v>
      </c>
      <c r="K972" s="277">
        <v>0</v>
      </c>
      <c r="L972" s="277">
        <v>6</v>
      </c>
      <c r="M972" s="277">
        <v>0</v>
      </c>
      <c r="N972" s="277">
        <v>21</v>
      </c>
      <c r="O972" s="277">
        <v>0</v>
      </c>
      <c r="P972" s="277">
        <v>0</v>
      </c>
      <c r="Q972" s="277">
        <v>0</v>
      </c>
      <c r="R972" s="277">
        <v>0</v>
      </c>
      <c r="S972" s="277">
        <v>0</v>
      </c>
      <c r="T972" s="277">
        <v>1</v>
      </c>
      <c r="U972" s="277">
        <v>6</v>
      </c>
      <c r="V972" s="277">
        <v>2</v>
      </c>
      <c r="W972" s="279" t="e">
        <f t="shared" si="15"/>
        <v>#REF!</v>
      </c>
      <c r="X972" s="279" t="s">
        <v>16648</v>
      </c>
      <c r="Y9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72" s="279">
        <f>IF(MAX(tbl2020POS[[#This Row],[P]:[PR]])=tbl2020POS[[#This Row],[P]],1,0)</f>
        <v>0</v>
      </c>
      <c r="AA972" s="279">
        <f>IF(tbl2020POS[[#This Row],[QUALP]]=1,IF(tbl2020POS[[#This Row],[GS]]&gt;=GS_TO_QUALIFY,1,0),0)</f>
        <v>0</v>
      </c>
      <c r="AB972" s="279">
        <f>IF(tbl2020POS[[#This Row],[QUALP]]=1,IF(tbl2020POS[[#This Row],[G]]-tbl2020POS[[#This Row],[GS]]&gt;=RP_APP_TO_QUALIFY,1,0),0)</f>
        <v>0</v>
      </c>
      <c r="AC972" s="279" t="e">
        <f>IF(tbl2020POS[[#This Row],[C]]&gt;=GAMES_TO_QUALIFY,1,IF(tbl2020POS[[#This Row],[PRIMPOS]]="C",1,0))</f>
        <v>#REF!</v>
      </c>
      <c r="AD972" s="279" t="e">
        <f>IF(tbl2020POS[[#This Row],[1B]]&gt;=GAMES_TO_QUALIFY,1,IF(tbl2020POS[[#This Row],[PRIMPOS]]="1B",1,0))</f>
        <v>#REF!</v>
      </c>
      <c r="AE972" s="279" t="e">
        <f>IF(tbl2020POS[[#This Row],[2B]]&gt;=GAMES_TO_QUALIFY,1,IF(tbl2020POS[[#This Row],[PRIMPOS]]="2B",1,0))</f>
        <v>#REF!</v>
      </c>
      <c r="AF972" s="279" t="e">
        <f>IF(tbl2020POS[[#This Row],[3B]]&gt;=GAMES_TO_QUALIFY,1,IF(tbl2020POS[[#This Row],[PRIMPOS]]="3B",1,0))</f>
        <v>#REF!</v>
      </c>
      <c r="AG972" s="279" t="e">
        <f>IF(tbl2020POS[[#This Row],[SS]]&gt;=GAMES_TO_QUALIFY,1,IF(tbl2020POS[[#This Row],[PRIMPOS]]="SS",1,0))</f>
        <v>#REF!</v>
      </c>
      <c r="AH972" s="279" t="e">
        <f>IF(tbl2020POS[[#This Row],[LF]]&gt;=GAMES_TO_QUALIFY,1,0)</f>
        <v>#REF!</v>
      </c>
      <c r="AI972" s="279" t="e">
        <f>IF(tbl2020POS[[#This Row],[CF]]&gt;=GAMES_TO_QUALIFY,1,0)</f>
        <v>#REF!</v>
      </c>
      <c r="AJ972" s="279" t="e">
        <f>IF(tbl2020POS[[#This Row],[RF]]&gt;=GAMES_TO_QUALIFY,1,0)</f>
        <v>#REF!</v>
      </c>
      <c r="AK972" s="279" t="e">
        <f>IF(tbl2020POS[[#This Row],[OF]]&gt;=GAMES_TO_QUALIFY,1,IF(tbl2020POS[[#This Row],[PRIMPOS]]="OF",1,0))</f>
        <v>#REF!</v>
      </c>
      <c r="AL972" s="279" t="e">
        <f>IF(tbl2020POS[[#This Row],[DH]]&gt;=GAMES_TO_QUALIFY,1,IF(tbl2020POS[[#This Row],[PRIMPOS]]="DH",1,0))</f>
        <v>#REF!</v>
      </c>
      <c r="AM972" s="279" t="e" cm="1">
        <f t="array" aca="1" ref="AM9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2" s="280" t="str">
        <f>IFERROR(LEFT(tbl2020POS[[#This Row],[POSROUGH]],LEN(tbl2020POS[[#This Row],[POSROUGH]])-1),"")</f>
        <v/>
      </c>
      <c r="AP97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3" spans="1:42" x14ac:dyDescent="0.3">
      <c r="A973" s="277">
        <v>970</v>
      </c>
      <c r="B973" t="s">
        <v>21532</v>
      </c>
      <c r="C973" s="277">
        <v>27</v>
      </c>
      <c r="D973" s="278" t="s">
        <v>1416</v>
      </c>
      <c r="E973" s="277">
        <v>4</v>
      </c>
      <c r="F973" s="277">
        <v>3</v>
      </c>
      <c r="G973" s="277">
        <v>0</v>
      </c>
      <c r="H973" s="277">
        <v>0</v>
      </c>
      <c r="I973" s="277">
        <v>3</v>
      </c>
      <c r="J973" s="277">
        <v>3</v>
      </c>
      <c r="K973" s="277">
        <v>0</v>
      </c>
      <c r="L973" s="277">
        <v>0</v>
      </c>
      <c r="M973" s="277">
        <v>0</v>
      </c>
      <c r="N973" s="277">
        <v>0</v>
      </c>
      <c r="O973" s="277">
        <v>0</v>
      </c>
      <c r="P973" s="277">
        <v>0</v>
      </c>
      <c r="Q973" s="277">
        <v>0</v>
      </c>
      <c r="R973" s="277">
        <v>0</v>
      </c>
      <c r="S973" s="277">
        <v>0</v>
      </c>
      <c r="T973" s="277">
        <v>0</v>
      </c>
      <c r="U973" s="277">
        <v>0</v>
      </c>
      <c r="V973" s="277">
        <v>0</v>
      </c>
      <c r="W973" s="279" t="e">
        <f t="shared" si="15"/>
        <v>#REF!</v>
      </c>
      <c r="X973" s="279" t="s">
        <v>22010</v>
      </c>
      <c r="Y9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73" s="279">
        <f>IF(MAX(tbl2020POS[[#This Row],[P]:[PR]])=tbl2020POS[[#This Row],[P]],1,0)</f>
        <v>1</v>
      </c>
      <c r="AA973" s="279">
        <f>IF(tbl2020POS[[#This Row],[QUALP]]=1,IF(tbl2020POS[[#This Row],[GS]]&gt;=GS_TO_QUALIFY,1,0),0)</f>
        <v>0</v>
      </c>
      <c r="AB973" s="279">
        <f>IF(tbl2020POS[[#This Row],[QUALP]]=1,IF(tbl2020POS[[#This Row],[G]]-tbl2020POS[[#This Row],[GS]]&gt;=RP_APP_TO_QUALIFY,1,0),0)</f>
        <v>0</v>
      </c>
      <c r="AC973" s="279" t="e">
        <f>IF(tbl2020POS[[#This Row],[C]]&gt;=GAMES_TO_QUALIFY,1,IF(tbl2020POS[[#This Row],[PRIMPOS]]="C",1,0))</f>
        <v>#REF!</v>
      </c>
      <c r="AD973" s="279" t="e">
        <f>IF(tbl2020POS[[#This Row],[1B]]&gt;=GAMES_TO_QUALIFY,1,IF(tbl2020POS[[#This Row],[PRIMPOS]]="1B",1,0))</f>
        <v>#REF!</v>
      </c>
      <c r="AE973" s="279" t="e">
        <f>IF(tbl2020POS[[#This Row],[2B]]&gt;=GAMES_TO_QUALIFY,1,IF(tbl2020POS[[#This Row],[PRIMPOS]]="2B",1,0))</f>
        <v>#REF!</v>
      </c>
      <c r="AF973" s="279" t="e">
        <f>IF(tbl2020POS[[#This Row],[3B]]&gt;=GAMES_TO_QUALIFY,1,IF(tbl2020POS[[#This Row],[PRIMPOS]]="3B",1,0))</f>
        <v>#REF!</v>
      </c>
      <c r="AG973" s="279" t="e">
        <f>IF(tbl2020POS[[#This Row],[SS]]&gt;=GAMES_TO_QUALIFY,1,IF(tbl2020POS[[#This Row],[PRIMPOS]]="SS",1,0))</f>
        <v>#REF!</v>
      </c>
      <c r="AH973" s="279" t="e">
        <f>IF(tbl2020POS[[#This Row],[LF]]&gt;=GAMES_TO_QUALIFY,1,0)</f>
        <v>#REF!</v>
      </c>
      <c r="AI973" s="279" t="e">
        <f>IF(tbl2020POS[[#This Row],[CF]]&gt;=GAMES_TO_QUALIFY,1,0)</f>
        <v>#REF!</v>
      </c>
      <c r="AJ973" s="279" t="e">
        <f>IF(tbl2020POS[[#This Row],[RF]]&gt;=GAMES_TO_QUALIFY,1,0)</f>
        <v>#REF!</v>
      </c>
      <c r="AK973" s="279" t="e">
        <f>IF(tbl2020POS[[#This Row],[OF]]&gt;=GAMES_TO_QUALIFY,1,IF(tbl2020POS[[#This Row],[PRIMPOS]]="OF",1,0))</f>
        <v>#REF!</v>
      </c>
      <c r="AL973" s="279" t="e">
        <f>IF(tbl2020POS[[#This Row],[DH]]&gt;=GAMES_TO_QUALIFY,1,IF(tbl2020POS[[#This Row],[PRIMPOS]]="DH",1,0))</f>
        <v>#REF!</v>
      </c>
      <c r="AM973" s="279" t="str" cm="1">
        <f t="array" aca="1" ref="AM9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3" s="280" t="str">
        <f>IFERROR(LEFT(tbl2020POS[[#This Row],[POSROUGH]],LEN(tbl2020POS[[#This Row],[POSROUGH]])-1),"")</f>
        <v/>
      </c>
      <c r="AP97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74" spans="1:42" x14ac:dyDescent="0.3">
      <c r="A974" s="277">
        <v>971</v>
      </c>
      <c r="B974" t="s">
        <v>21533</v>
      </c>
      <c r="C974" s="277">
        <v>36</v>
      </c>
      <c r="D974" s="278" t="s">
        <v>1509</v>
      </c>
      <c r="E974" s="277">
        <v>12</v>
      </c>
      <c r="F974" s="277">
        <v>2</v>
      </c>
      <c r="G974" s="277">
        <v>1</v>
      </c>
      <c r="H974" s="277">
        <v>2</v>
      </c>
      <c r="I974" s="277">
        <v>1</v>
      </c>
      <c r="J974" s="277">
        <v>0</v>
      </c>
      <c r="K974" s="277">
        <v>1</v>
      </c>
      <c r="L974" s="277">
        <v>0</v>
      </c>
      <c r="M974" s="277">
        <v>0</v>
      </c>
      <c r="N974" s="277">
        <v>0</v>
      </c>
      <c r="O974" s="277">
        <v>0</v>
      </c>
      <c r="P974" s="277">
        <v>0</v>
      </c>
      <c r="Q974" s="277">
        <v>0</v>
      </c>
      <c r="R974" s="277">
        <v>0</v>
      </c>
      <c r="S974" s="277">
        <v>0</v>
      </c>
      <c r="T974" s="277">
        <v>0</v>
      </c>
      <c r="U974" s="277">
        <v>1</v>
      </c>
      <c r="V974" s="277">
        <v>0</v>
      </c>
      <c r="W974" s="279" t="e">
        <f t="shared" si="15"/>
        <v>#REF!</v>
      </c>
      <c r="X974" s="279" t="s">
        <v>4711</v>
      </c>
      <c r="Y9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74" s="279">
        <f>IF(MAX(tbl2020POS[[#This Row],[P]:[PR]])=tbl2020POS[[#This Row],[P]],1,0)</f>
        <v>0</v>
      </c>
      <c r="AA974" s="279">
        <f>IF(tbl2020POS[[#This Row],[QUALP]]=1,IF(tbl2020POS[[#This Row],[GS]]&gt;=GS_TO_QUALIFY,1,0),0)</f>
        <v>0</v>
      </c>
      <c r="AB974" s="279">
        <f>IF(tbl2020POS[[#This Row],[QUALP]]=1,IF(tbl2020POS[[#This Row],[G]]-tbl2020POS[[#This Row],[GS]]&gt;=RP_APP_TO_QUALIFY,1,0),0)</f>
        <v>0</v>
      </c>
      <c r="AC974" s="279" t="e">
        <f>IF(tbl2020POS[[#This Row],[C]]&gt;=GAMES_TO_QUALIFY,1,IF(tbl2020POS[[#This Row],[PRIMPOS]]="C",1,0))</f>
        <v>#REF!</v>
      </c>
      <c r="AD974" s="279" t="e">
        <f>IF(tbl2020POS[[#This Row],[1B]]&gt;=GAMES_TO_QUALIFY,1,IF(tbl2020POS[[#This Row],[PRIMPOS]]="1B",1,0))</f>
        <v>#REF!</v>
      </c>
      <c r="AE974" s="279" t="e">
        <f>IF(tbl2020POS[[#This Row],[2B]]&gt;=GAMES_TO_QUALIFY,1,IF(tbl2020POS[[#This Row],[PRIMPOS]]="2B",1,0))</f>
        <v>#REF!</v>
      </c>
      <c r="AF974" s="279" t="e">
        <f>IF(tbl2020POS[[#This Row],[3B]]&gt;=GAMES_TO_QUALIFY,1,IF(tbl2020POS[[#This Row],[PRIMPOS]]="3B",1,0))</f>
        <v>#REF!</v>
      </c>
      <c r="AG974" s="279" t="e">
        <f>IF(tbl2020POS[[#This Row],[SS]]&gt;=GAMES_TO_QUALIFY,1,IF(tbl2020POS[[#This Row],[PRIMPOS]]="SS",1,0))</f>
        <v>#REF!</v>
      </c>
      <c r="AH974" s="279" t="e">
        <f>IF(tbl2020POS[[#This Row],[LF]]&gt;=GAMES_TO_QUALIFY,1,0)</f>
        <v>#REF!</v>
      </c>
      <c r="AI974" s="279" t="e">
        <f>IF(tbl2020POS[[#This Row],[CF]]&gt;=GAMES_TO_QUALIFY,1,0)</f>
        <v>#REF!</v>
      </c>
      <c r="AJ974" s="279" t="e">
        <f>IF(tbl2020POS[[#This Row],[RF]]&gt;=GAMES_TO_QUALIFY,1,0)</f>
        <v>#REF!</v>
      </c>
      <c r="AK974" s="279" t="e">
        <f>IF(tbl2020POS[[#This Row],[OF]]&gt;=GAMES_TO_QUALIFY,1,IF(tbl2020POS[[#This Row],[PRIMPOS]]="OF",1,0))</f>
        <v>#REF!</v>
      </c>
      <c r="AL974" s="279" t="e">
        <f>IF(tbl2020POS[[#This Row],[DH]]&gt;=GAMES_TO_QUALIFY,1,IF(tbl2020POS[[#This Row],[PRIMPOS]]="DH",1,0))</f>
        <v>#REF!</v>
      </c>
      <c r="AM974" s="279" t="e" cm="1">
        <f t="array" aca="1" ref="AM9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4" s="280" t="str">
        <f>IFERROR(LEFT(tbl2020POS[[#This Row],[POSROUGH]],LEN(tbl2020POS[[#This Row],[POSROUGH]])-1),"")</f>
        <v/>
      </c>
      <c r="AP97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5" spans="1:42" x14ac:dyDescent="0.3">
      <c r="A975" s="277">
        <v>972</v>
      </c>
      <c r="B975" t="s">
        <v>21534</v>
      </c>
      <c r="C975" s="277">
        <v>28</v>
      </c>
      <c r="D975" s="278" t="s">
        <v>1430</v>
      </c>
      <c r="E975" s="277">
        <v>6</v>
      </c>
      <c r="F975" s="277">
        <v>4</v>
      </c>
      <c r="G975" s="277">
        <v>2</v>
      </c>
      <c r="H975" s="277">
        <v>4</v>
      </c>
      <c r="I975" s="277">
        <v>4</v>
      </c>
      <c r="J975" s="277">
        <v>0</v>
      </c>
      <c r="K975" s="277">
        <v>0</v>
      </c>
      <c r="L975" s="277">
        <v>1</v>
      </c>
      <c r="M975" s="277">
        <v>1</v>
      </c>
      <c r="N975" s="277">
        <v>0</v>
      </c>
      <c r="O975" s="277">
        <v>2</v>
      </c>
      <c r="P975" s="277">
        <v>0</v>
      </c>
      <c r="Q975" s="277">
        <v>0</v>
      </c>
      <c r="R975" s="277">
        <v>0</v>
      </c>
      <c r="S975" s="277">
        <v>0</v>
      </c>
      <c r="T975" s="277">
        <v>0</v>
      </c>
      <c r="U975" s="277">
        <v>0</v>
      </c>
      <c r="V975" s="277">
        <v>2</v>
      </c>
      <c r="W975" s="279" t="e">
        <f t="shared" si="15"/>
        <v>#REF!</v>
      </c>
      <c r="X975" s="279" t="s">
        <v>16652</v>
      </c>
      <c r="Y9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75" s="279">
        <f>IF(MAX(tbl2020POS[[#This Row],[P]:[PR]])=tbl2020POS[[#This Row],[P]],1,0)</f>
        <v>0</v>
      </c>
      <c r="AA975" s="279">
        <f>IF(tbl2020POS[[#This Row],[QUALP]]=1,IF(tbl2020POS[[#This Row],[GS]]&gt;=GS_TO_QUALIFY,1,0),0)</f>
        <v>0</v>
      </c>
      <c r="AB975" s="279">
        <f>IF(tbl2020POS[[#This Row],[QUALP]]=1,IF(tbl2020POS[[#This Row],[G]]-tbl2020POS[[#This Row],[GS]]&gt;=RP_APP_TO_QUALIFY,1,0),0)</f>
        <v>0</v>
      </c>
      <c r="AC975" s="279" t="e">
        <f>IF(tbl2020POS[[#This Row],[C]]&gt;=GAMES_TO_QUALIFY,1,IF(tbl2020POS[[#This Row],[PRIMPOS]]="C",1,0))</f>
        <v>#REF!</v>
      </c>
      <c r="AD975" s="279" t="e">
        <f>IF(tbl2020POS[[#This Row],[1B]]&gt;=GAMES_TO_QUALIFY,1,IF(tbl2020POS[[#This Row],[PRIMPOS]]="1B",1,0))</f>
        <v>#REF!</v>
      </c>
      <c r="AE975" s="279" t="e">
        <f>IF(tbl2020POS[[#This Row],[2B]]&gt;=GAMES_TO_QUALIFY,1,IF(tbl2020POS[[#This Row],[PRIMPOS]]="2B",1,0))</f>
        <v>#REF!</v>
      </c>
      <c r="AF975" s="279" t="e">
        <f>IF(tbl2020POS[[#This Row],[3B]]&gt;=GAMES_TO_QUALIFY,1,IF(tbl2020POS[[#This Row],[PRIMPOS]]="3B",1,0))</f>
        <v>#REF!</v>
      </c>
      <c r="AG975" s="279" t="e">
        <f>IF(tbl2020POS[[#This Row],[SS]]&gt;=GAMES_TO_QUALIFY,1,IF(tbl2020POS[[#This Row],[PRIMPOS]]="SS",1,0))</f>
        <v>#REF!</v>
      </c>
      <c r="AH975" s="279" t="e">
        <f>IF(tbl2020POS[[#This Row],[LF]]&gt;=GAMES_TO_QUALIFY,1,0)</f>
        <v>#REF!</v>
      </c>
      <c r="AI975" s="279" t="e">
        <f>IF(tbl2020POS[[#This Row],[CF]]&gt;=GAMES_TO_QUALIFY,1,0)</f>
        <v>#REF!</v>
      </c>
      <c r="AJ975" s="279" t="e">
        <f>IF(tbl2020POS[[#This Row],[RF]]&gt;=GAMES_TO_QUALIFY,1,0)</f>
        <v>#REF!</v>
      </c>
      <c r="AK975" s="279" t="e">
        <f>IF(tbl2020POS[[#This Row],[OF]]&gt;=GAMES_TO_QUALIFY,1,IF(tbl2020POS[[#This Row],[PRIMPOS]]="OF",1,0))</f>
        <v>#REF!</v>
      </c>
      <c r="AL975" s="279" t="e">
        <f>IF(tbl2020POS[[#This Row],[DH]]&gt;=GAMES_TO_QUALIFY,1,IF(tbl2020POS[[#This Row],[PRIMPOS]]="DH",1,0))</f>
        <v>#REF!</v>
      </c>
      <c r="AM975" s="279" t="e" cm="1">
        <f t="array" aca="1" ref="AM9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5" s="280" t="str">
        <f>IFERROR(LEFT(tbl2020POS[[#This Row],[POSROUGH]],LEN(tbl2020POS[[#This Row],[POSROUGH]])-1),"")</f>
        <v/>
      </c>
      <c r="AP97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6" spans="1:42" x14ac:dyDescent="0.3">
      <c r="A976" s="277">
        <v>973</v>
      </c>
      <c r="B976" t="s">
        <v>21535</v>
      </c>
      <c r="C976" s="277">
        <v>30</v>
      </c>
      <c r="D976" s="278" t="s">
        <v>1481</v>
      </c>
      <c r="E976" s="277">
        <v>10</v>
      </c>
      <c r="F976" s="277">
        <v>58</v>
      </c>
      <c r="G976" s="277">
        <v>57</v>
      </c>
      <c r="H976" s="277">
        <v>58</v>
      </c>
      <c r="I976" s="277">
        <v>57</v>
      </c>
      <c r="J976" s="277">
        <v>0</v>
      </c>
      <c r="K976" s="277">
        <v>0</v>
      </c>
      <c r="L976" s="277">
        <v>57</v>
      </c>
      <c r="M976" s="277">
        <v>0</v>
      </c>
      <c r="N976" s="277">
        <v>0</v>
      </c>
      <c r="O976" s="277">
        <v>0</v>
      </c>
      <c r="P976" s="277">
        <v>0</v>
      </c>
      <c r="Q976" s="277">
        <v>0</v>
      </c>
      <c r="R976" s="277">
        <v>0</v>
      </c>
      <c r="S976" s="277">
        <v>0</v>
      </c>
      <c r="T976" s="277">
        <v>1</v>
      </c>
      <c r="U976" s="277">
        <v>1</v>
      </c>
      <c r="V976" s="277">
        <v>0</v>
      </c>
      <c r="W976" s="279" t="e">
        <f t="shared" si="15"/>
        <v>#REF!</v>
      </c>
      <c r="X976" s="279" t="s">
        <v>2969</v>
      </c>
      <c r="Y9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76" s="279">
        <f>IF(MAX(tbl2020POS[[#This Row],[P]:[PR]])=tbl2020POS[[#This Row],[P]],1,0)</f>
        <v>0</v>
      </c>
      <c r="AA976" s="279">
        <f>IF(tbl2020POS[[#This Row],[QUALP]]=1,IF(tbl2020POS[[#This Row],[GS]]&gt;=GS_TO_QUALIFY,1,0),0)</f>
        <v>0</v>
      </c>
      <c r="AB976" s="279">
        <f>IF(tbl2020POS[[#This Row],[QUALP]]=1,IF(tbl2020POS[[#This Row],[G]]-tbl2020POS[[#This Row],[GS]]&gt;=RP_APP_TO_QUALIFY,1,0),0)</f>
        <v>0</v>
      </c>
      <c r="AC976" s="279" t="e">
        <f>IF(tbl2020POS[[#This Row],[C]]&gt;=GAMES_TO_QUALIFY,1,IF(tbl2020POS[[#This Row],[PRIMPOS]]="C",1,0))</f>
        <v>#REF!</v>
      </c>
      <c r="AD976" s="279" t="e">
        <f>IF(tbl2020POS[[#This Row],[1B]]&gt;=GAMES_TO_QUALIFY,1,IF(tbl2020POS[[#This Row],[PRIMPOS]]="1B",1,0))</f>
        <v>#REF!</v>
      </c>
      <c r="AE976" s="279" t="e">
        <f>IF(tbl2020POS[[#This Row],[2B]]&gt;=GAMES_TO_QUALIFY,1,IF(tbl2020POS[[#This Row],[PRIMPOS]]="2B",1,0))</f>
        <v>#REF!</v>
      </c>
      <c r="AF976" s="279" t="e">
        <f>IF(tbl2020POS[[#This Row],[3B]]&gt;=GAMES_TO_QUALIFY,1,IF(tbl2020POS[[#This Row],[PRIMPOS]]="3B",1,0))</f>
        <v>#REF!</v>
      </c>
      <c r="AG976" s="279" t="e">
        <f>IF(tbl2020POS[[#This Row],[SS]]&gt;=GAMES_TO_QUALIFY,1,IF(tbl2020POS[[#This Row],[PRIMPOS]]="SS",1,0))</f>
        <v>#REF!</v>
      </c>
      <c r="AH976" s="279" t="e">
        <f>IF(tbl2020POS[[#This Row],[LF]]&gt;=GAMES_TO_QUALIFY,1,0)</f>
        <v>#REF!</v>
      </c>
      <c r="AI976" s="279" t="e">
        <f>IF(tbl2020POS[[#This Row],[CF]]&gt;=GAMES_TO_QUALIFY,1,0)</f>
        <v>#REF!</v>
      </c>
      <c r="AJ976" s="279" t="e">
        <f>IF(tbl2020POS[[#This Row],[RF]]&gt;=GAMES_TO_QUALIFY,1,0)</f>
        <v>#REF!</v>
      </c>
      <c r="AK976" s="279" t="e">
        <f>IF(tbl2020POS[[#This Row],[OF]]&gt;=GAMES_TO_QUALIFY,1,IF(tbl2020POS[[#This Row],[PRIMPOS]]="OF",1,0))</f>
        <v>#REF!</v>
      </c>
      <c r="AL976" s="279" t="e">
        <f>IF(tbl2020POS[[#This Row],[DH]]&gt;=GAMES_TO_QUALIFY,1,IF(tbl2020POS[[#This Row],[PRIMPOS]]="DH",1,0))</f>
        <v>#REF!</v>
      </c>
      <c r="AM976" s="279" t="e" cm="1">
        <f t="array" aca="1" ref="AM9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6" s="280" t="str">
        <f>IFERROR(LEFT(tbl2020POS[[#This Row],[POSROUGH]],LEN(tbl2020POS[[#This Row],[POSROUGH]])-1),"")</f>
        <v/>
      </c>
      <c r="AP97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7" spans="1:42" x14ac:dyDescent="0.3">
      <c r="A977" s="277">
        <v>974</v>
      </c>
      <c r="B977" t="s">
        <v>21536</v>
      </c>
      <c r="C977" s="277">
        <v>33</v>
      </c>
      <c r="D977" s="278" t="s">
        <v>1426</v>
      </c>
      <c r="E977" s="277">
        <v>8</v>
      </c>
      <c r="F977" s="277">
        <v>11</v>
      </c>
      <c r="G977" s="277">
        <v>11</v>
      </c>
      <c r="H977" s="277">
        <v>0</v>
      </c>
      <c r="I977" s="277">
        <v>11</v>
      </c>
      <c r="J977" s="277">
        <v>11</v>
      </c>
      <c r="K977" s="277">
        <v>0</v>
      </c>
      <c r="L977" s="277">
        <v>0</v>
      </c>
      <c r="M977" s="277">
        <v>0</v>
      </c>
      <c r="N977" s="277">
        <v>0</v>
      </c>
      <c r="O977" s="277">
        <v>0</v>
      </c>
      <c r="P977" s="277">
        <v>0</v>
      </c>
      <c r="Q977" s="277">
        <v>0</v>
      </c>
      <c r="R977" s="277">
        <v>0</v>
      </c>
      <c r="S977" s="277">
        <v>0</v>
      </c>
      <c r="T977" s="277">
        <v>0</v>
      </c>
      <c r="U977" s="277">
        <v>0</v>
      </c>
      <c r="V977" s="277">
        <v>0</v>
      </c>
      <c r="W977" s="279" t="e">
        <f t="shared" si="15"/>
        <v>#REF!</v>
      </c>
      <c r="X977" s="279" t="s">
        <v>3512</v>
      </c>
      <c r="Y9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77" s="279">
        <f>IF(MAX(tbl2020POS[[#This Row],[P]:[PR]])=tbl2020POS[[#This Row],[P]],1,0)</f>
        <v>1</v>
      </c>
      <c r="AA977" s="279">
        <f>IF(tbl2020POS[[#This Row],[QUALP]]=1,IF(tbl2020POS[[#This Row],[GS]]&gt;=GS_TO_QUALIFY,1,0),0)</f>
        <v>1</v>
      </c>
      <c r="AB977" s="279">
        <f>IF(tbl2020POS[[#This Row],[QUALP]]=1,IF(tbl2020POS[[#This Row],[G]]-tbl2020POS[[#This Row],[GS]]&gt;=RP_APP_TO_QUALIFY,1,0),0)</f>
        <v>0</v>
      </c>
      <c r="AC977" s="279" t="e">
        <f>IF(tbl2020POS[[#This Row],[C]]&gt;=GAMES_TO_QUALIFY,1,IF(tbl2020POS[[#This Row],[PRIMPOS]]="C",1,0))</f>
        <v>#REF!</v>
      </c>
      <c r="AD977" s="279" t="e">
        <f>IF(tbl2020POS[[#This Row],[1B]]&gt;=GAMES_TO_QUALIFY,1,IF(tbl2020POS[[#This Row],[PRIMPOS]]="1B",1,0))</f>
        <v>#REF!</v>
      </c>
      <c r="AE977" s="279" t="e">
        <f>IF(tbl2020POS[[#This Row],[2B]]&gt;=GAMES_TO_QUALIFY,1,IF(tbl2020POS[[#This Row],[PRIMPOS]]="2B",1,0))</f>
        <v>#REF!</v>
      </c>
      <c r="AF977" s="279" t="e">
        <f>IF(tbl2020POS[[#This Row],[3B]]&gt;=GAMES_TO_QUALIFY,1,IF(tbl2020POS[[#This Row],[PRIMPOS]]="3B",1,0))</f>
        <v>#REF!</v>
      </c>
      <c r="AG977" s="279" t="e">
        <f>IF(tbl2020POS[[#This Row],[SS]]&gt;=GAMES_TO_QUALIFY,1,IF(tbl2020POS[[#This Row],[PRIMPOS]]="SS",1,0))</f>
        <v>#REF!</v>
      </c>
      <c r="AH977" s="279" t="e">
        <f>IF(tbl2020POS[[#This Row],[LF]]&gt;=GAMES_TO_QUALIFY,1,0)</f>
        <v>#REF!</v>
      </c>
      <c r="AI977" s="279" t="e">
        <f>IF(tbl2020POS[[#This Row],[CF]]&gt;=GAMES_TO_QUALIFY,1,0)</f>
        <v>#REF!</v>
      </c>
      <c r="AJ977" s="279" t="e">
        <f>IF(tbl2020POS[[#This Row],[RF]]&gt;=GAMES_TO_QUALIFY,1,0)</f>
        <v>#REF!</v>
      </c>
      <c r="AK977" s="279" t="e">
        <f>IF(tbl2020POS[[#This Row],[OF]]&gt;=GAMES_TO_QUALIFY,1,IF(tbl2020POS[[#This Row],[PRIMPOS]]="OF",1,0))</f>
        <v>#REF!</v>
      </c>
      <c r="AL977" s="279" t="e">
        <f>IF(tbl2020POS[[#This Row],[DH]]&gt;=GAMES_TO_QUALIFY,1,IF(tbl2020POS[[#This Row],[PRIMPOS]]="DH",1,0))</f>
        <v>#REF!</v>
      </c>
      <c r="AM977" s="279" t="str" cm="1">
        <f t="array" aca="1" ref="AM9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7" s="280" t="str">
        <f>IFERROR(LEFT(tbl2020POS[[#This Row],[POSROUGH]],LEN(tbl2020POS[[#This Row],[POSROUGH]])-1),"")</f>
        <v/>
      </c>
      <c r="AP97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78" spans="1:42" x14ac:dyDescent="0.3">
      <c r="A978" s="277">
        <v>975</v>
      </c>
      <c r="B978" t="s">
        <v>21537</v>
      </c>
      <c r="C978" s="277">
        <v>22</v>
      </c>
      <c r="D978" s="278" t="s">
        <v>1464</v>
      </c>
      <c r="E978" s="277" t="s">
        <v>20557</v>
      </c>
      <c r="F978" s="277">
        <v>56</v>
      </c>
      <c r="G978" s="277">
        <v>55</v>
      </c>
      <c r="H978" s="277">
        <v>56</v>
      </c>
      <c r="I978" s="277">
        <v>56</v>
      </c>
      <c r="J978" s="277">
        <v>0</v>
      </c>
      <c r="K978" s="277">
        <v>0</v>
      </c>
      <c r="L978" s="277">
        <v>0</v>
      </c>
      <c r="M978" s="277">
        <v>0</v>
      </c>
      <c r="N978" s="277">
        <v>0</v>
      </c>
      <c r="O978" s="277">
        <v>0</v>
      </c>
      <c r="P978" s="277">
        <v>0</v>
      </c>
      <c r="Q978" s="277">
        <v>56</v>
      </c>
      <c r="R978" s="277">
        <v>0</v>
      </c>
      <c r="S978" s="277">
        <v>56</v>
      </c>
      <c r="T978" s="277">
        <v>0</v>
      </c>
      <c r="U978" s="277">
        <v>1</v>
      </c>
      <c r="V978" s="277">
        <v>0</v>
      </c>
      <c r="W978" s="279" t="e">
        <f t="shared" si="15"/>
        <v>#REF!</v>
      </c>
      <c r="X978" s="279" t="s">
        <v>16659</v>
      </c>
      <c r="Y9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78" s="279">
        <f>IF(MAX(tbl2020POS[[#This Row],[P]:[PR]])=tbl2020POS[[#This Row],[P]],1,0)</f>
        <v>0</v>
      </c>
      <c r="AA978" s="279">
        <f>IF(tbl2020POS[[#This Row],[QUALP]]=1,IF(tbl2020POS[[#This Row],[GS]]&gt;=GS_TO_QUALIFY,1,0),0)</f>
        <v>0</v>
      </c>
      <c r="AB978" s="279">
        <f>IF(tbl2020POS[[#This Row],[QUALP]]=1,IF(tbl2020POS[[#This Row],[G]]-tbl2020POS[[#This Row],[GS]]&gt;=RP_APP_TO_QUALIFY,1,0),0)</f>
        <v>0</v>
      </c>
      <c r="AC978" s="279" t="e">
        <f>IF(tbl2020POS[[#This Row],[C]]&gt;=GAMES_TO_QUALIFY,1,IF(tbl2020POS[[#This Row],[PRIMPOS]]="C",1,0))</f>
        <v>#REF!</v>
      </c>
      <c r="AD978" s="279" t="e">
        <f>IF(tbl2020POS[[#This Row],[1B]]&gt;=GAMES_TO_QUALIFY,1,IF(tbl2020POS[[#This Row],[PRIMPOS]]="1B",1,0))</f>
        <v>#REF!</v>
      </c>
      <c r="AE978" s="279" t="e">
        <f>IF(tbl2020POS[[#This Row],[2B]]&gt;=GAMES_TO_QUALIFY,1,IF(tbl2020POS[[#This Row],[PRIMPOS]]="2B",1,0))</f>
        <v>#REF!</v>
      </c>
      <c r="AF978" s="279" t="e">
        <f>IF(tbl2020POS[[#This Row],[3B]]&gt;=GAMES_TO_QUALIFY,1,IF(tbl2020POS[[#This Row],[PRIMPOS]]="3B",1,0))</f>
        <v>#REF!</v>
      </c>
      <c r="AG978" s="279" t="e">
        <f>IF(tbl2020POS[[#This Row],[SS]]&gt;=GAMES_TO_QUALIFY,1,IF(tbl2020POS[[#This Row],[PRIMPOS]]="SS",1,0))</f>
        <v>#REF!</v>
      </c>
      <c r="AH978" s="279" t="e">
        <f>IF(tbl2020POS[[#This Row],[LF]]&gt;=GAMES_TO_QUALIFY,1,0)</f>
        <v>#REF!</v>
      </c>
      <c r="AI978" s="279" t="e">
        <f>IF(tbl2020POS[[#This Row],[CF]]&gt;=GAMES_TO_QUALIFY,1,0)</f>
        <v>#REF!</v>
      </c>
      <c r="AJ978" s="279" t="e">
        <f>IF(tbl2020POS[[#This Row],[RF]]&gt;=GAMES_TO_QUALIFY,1,0)</f>
        <v>#REF!</v>
      </c>
      <c r="AK978" s="279" t="e">
        <f>IF(tbl2020POS[[#This Row],[OF]]&gt;=GAMES_TO_QUALIFY,1,IF(tbl2020POS[[#This Row],[PRIMPOS]]="OF",1,0))</f>
        <v>#REF!</v>
      </c>
      <c r="AL978" s="279" t="e">
        <f>IF(tbl2020POS[[#This Row],[DH]]&gt;=GAMES_TO_QUALIFY,1,IF(tbl2020POS[[#This Row],[PRIMPOS]]="DH",1,0))</f>
        <v>#REF!</v>
      </c>
      <c r="AM978" s="279" t="e" cm="1">
        <f t="array" aca="1" ref="AM9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8" s="280" t="str">
        <f>IFERROR(LEFT(tbl2020POS[[#This Row],[POSROUGH]],LEN(tbl2020POS[[#This Row],[POSROUGH]])-1),"")</f>
        <v/>
      </c>
      <c r="AP97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9" spans="1:42" x14ac:dyDescent="0.3">
      <c r="A979" s="277">
        <v>976</v>
      </c>
      <c r="B979" t="s">
        <v>21538</v>
      </c>
      <c r="C979" s="277">
        <v>26</v>
      </c>
      <c r="D979" s="278" t="s">
        <v>20607</v>
      </c>
      <c r="E979" s="277">
        <v>4</v>
      </c>
      <c r="F979" s="277">
        <v>13</v>
      </c>
      <c r="G979" s="277">
        <v>5</v>
      </c>
      <c r="H979" s="277">
        <v>13</v>
      </c>
      <c r="I979" s="277">
        <v>12</v>
      </c>
      <c r="J979" s="277">
        <v>0</v>
      </c>
      <c r="K979" s="277">
        <v>0</v>
      </c>
      <c r="L979" s="277">
        <v>0</v>
      </c>
      <c r="M979" s="277">
        <v>3</v>
      </c>
      <c r="N979" s="277">
        <v>2</v>
      </c>
      <c r="O979" s="277">
        <v>5</v>
      </c>
      <c r="P979" s="277">
        <v>2</v>
      </c>
      <c r="Q979" s="277">
        <v>0</v>
      </c>
      <c r="R979" s="277">
        <v>1</v>
      </c>
      <c r="S979" s="277">
        <v>3</v>
      </c>
      <c r="T979" s="277">
        <v>1</v>
      </c>
      <c r="U979" s="277">
        <v>0</v>
      </c>
      <c r="V979" s="277">
        <v>2</v>
      </c>
      <c r="W979" s="279" t="e">
        <f t="shared" si="15"/>
        <v>#REF!</v>
      </c>
      <c r="X979" s="279" t="s">
        <v>13862</v>
      </c>
      <c r="Y9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79" s="279">
        <f>IF(MAX(tbl2020POS[[#This Row],[P]:[PR]])=tbl2020POS[[#This Row],[P]],1,0)</f>
        <v>0</v>
      </c>
      <c r="AA979" s="279">
        <f>IF(tbl2020POS[[#This Row],[QUALP]]=1,IF(tbl2020POS[[#This Row],[GS]]&gt;=GS_TO_QUALIFY,1,0),0)</f>
        <v>0</v>
      </c>
      <c r="AB979" s="279">
        <f>IF(tbl2020POS[[#This Row],[QUALP]]=1,IF(tbl2020POS[[#This Row],[G]]-tbl2020POS[[#This Row],[GS]]&gt;=RP_APP_TO_QUALIFY,1,0),0)</f>
        <v>0</v>
      </c>
      <c r="AC979" s="279" t="e">
        <f>IF(tbl2020POS[[#This Row],[C]]&gt;=GAMES_TO_QUALIFY,1,IF(tbl2020POS[[#This Row],[PRIMPOS]]="C",1,0))</f>
        <v>#REF!</v>
      </c>
      <c r="AD979" s="279" t="e">
        <f>IF(tbl2020POS[[#This Row],[1B]]&gt;=GAMES_TO_QUALIFY,1,IF(tbl2020POS[[#This Row],[PRIMPOS]]="1B",1,0))</f>
        <v>#REF!</v>
      </c>
      <c r="AE979" s="279" t="e">
        <f>IF(tbl2020POS[[#This Row],[2B]]&gt;=GAMES_TO_QUALIFY,1,IF(tbl2020POS[[#This Row],[PRIMPOS]]="2B",1,0))</f>
        <v>#REF!</v>
      </c>
      <c r="AF979" s="279" t="e">
        <f>IF(tbl2020POS[[#This Row],[3B]]&gt;=GAMES_TO_QUALIFY,1,IF(tbl2020POS[[#This Row],[PRIMPOS]]="3B",1,0))</f>
        <v>#REF!</v>
      </c>
      <c r="AG979" s="279" t="e">
        <f>IF(tbl2020POS[[#This Row],[SS]]&gt;=GAMES_TO_QUALIFY,1,IF(tbl2020POS[[#This Row],[PRIMPOS]]="SS",1,0))</f>
        <v>#REF!</v>
      </c>
      <c r="AH979" s="279" t="e">
        <f>IF(tbl2020POS[[#This Row],[LF]]&gt;=GAMES_TO_QUALIFY,1,0)</f>
        <v>#REF!</v>
      </c>
      <c r="AI979" s="279" t="e">
        <f>IF(tbl2020POS[[#This Row],[CF]]&gt;=GAMES_TO_QUALIFY,1,0)</f>
        <v>#REF!</v>
      </c>
      <c r="AJ979" s="279" t="e">
        <f>IF(tbl2020POS[[#This Row],[RF]]&gt;=GAMES_TO_QUALIFY,1,0)</f>
        <v>#REF!</v>
      </c>
      <c r="AK979" s="279" t="e">
        <f>IF(tbl2020POS[[#This Row],[OF]]&gt;=GAMES_TO_QUALIFY,1,IF(tbl2020POS[[#This Row],[PRIMPOS]]="OF",1,0))</f>
        <v>#REF!</v>
      </c>
      <c r="AL979" s="279" t="e">
        <f>IF(tbl2020POS[[#This Row],[DH]]&gt;=GAMES_TO_QUALIFY,1,IF(tbl2020POS[[#This Row],[PRIMPOS]]="DH",1,0))</f>
        <v>#REF!</v>
      </c>
      <c r="AM979" s="279" t="e" cm="1">
        <f t="array" aca="1" ref="AM9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9" s="280" t="str">
        <f>IFERROR(LEFT(tbl2020POS[[#This Row],[POSROUGH]],LEN(tbl2020POS[[#This Row],[POSROUGH]])-1),"")</f>
        <v/>
      </c>
      <c r="AP97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80" spans="1:42" x14ac:dyDescent="0.3">
      <c r="A980" s="277">
        <v>977</v>
      </c>
      <c r="B980" t="s">
        <v>21539</v>
      </c>
      <c r="C980" s="277">
        <v>29</v>
      </c>
      <c r="D980" s="278" t="s">
        <v>1470</v>
      </c>
      <c r="E980" s="277">
        <v>6</v>
      </c>
      <c r="F980" s="277">
        <v>18</v>
      </c>
      <c r="G980" s="277">
        <v>0</v>
      </c>
      <c r="H980" s="277">
        <v>0</v>
      </c>
      <c r="I980" s="277">
        <v>18</v>
      </c>
      <c r="J980" s="277">
        <v>18</v>
      </c>
      <c r="K980" s="277">
        <v>0</v>
      </c>
      <c r="L980" s="277">
        <v>0</v>
      </c>
      <c r="M980" s="277">
        <v>0</v>
      </c>
      <c r="N980" s="277">
        <v>0</v>
      </c>
      <c r="O980" s="277">
        <v>0</v>
      </c>
      <c r="P980" s="277">
        <v>0</v>
      </c>
      <c r="Q980" s="277">
        <v>0</v>
      </c>
      <c r="R980" s="277">
        <v>0</v>
      </c>
      <c r="S980" s="277">
        <v>0</v>
      </c>
      <c r="T980" s="277">
        <v>0</v>
      </c>
      <c r="U980" s="277">
        <v>0</v>
      </c>
      <c r="V980" s="277">
        <v>0</v>
      </c>
      <c r="W980" s="279" t="e">
        <f t="shared" si="15"/>
        <v>#REF!</v>
      </c>
      <c r="X980" s="279" t="s">
        <v>12506</v>
      </c>
      <c r="Y9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0" s="279">
        <f>IF(MAX(tbl2020POS[[#This Row],[P]:[PR]])=tbl2020POS[[#This Row],[P]],1,0)</f>
        <v>1</v>
      </c>
      <c r="AA980" s="279">
        <f>IF(tbl2020POS[[#This Row],[QUALP]]=1,IF(tbl2020POS[[#This Row],[GS]]&gt;=GS_TO_QUALIFY,1,0),0)</f>
        <v>0</v>
      </c>
      <c r="AB980" s="279">
        <f>IF(tbl2020POS[[#This Row],[QUALP]]=1,IF(tbl2020POS[[#This Row],[G]]-tbl2020POS[[#This Row],[GS]]&gt;=RP_APP_TO_QUALIFY,1,0),0)</f>
        <v>1</v>
      </c>
      <c r="AC980" s="279" t="e">
        <f>IF(tbl2020POS[[#This Row],[C]]&gt;=GAMES_TO_QUALIFY,1,IF(tbl2020POS[[#This Row],[PRIMPOS]]="C",1,0))</f>
        <v>#REF!</v>
      </c>
      <c r="AD980" s="279" t="e">
        <f>IF(tbl2020POS[[#This Row],[1B]]&gt;=GAMES_TO_QUALIFY,1,IF(tbl2020POS[[#This Row],[PRIMPOS]]="1B",1,0))</f>
        <v>#REF!</v>
      </c>
      <c r="AE980" s="279" t="e">
        <f>IF(tbl2020POS[[#This Row],[2B]]&gt;=GAMES_TO_QUALIFY,1,IF(tbl2020POS[[#This Row],[PRIMPOS]]="2B",1,0))</f>
        <v>#REF!</v>
      </c>
      <c r="AF980" s="279" t="e">
        <f>IF(tbl2020POS[[#This Row],[3B]]&gt;=GAMES_TO_QUALIFY,1,IF(tbl2020POS[[#This Row],[PRIMPOS]]="3B",1,0))</f>
        <v>#REF!</v>
      </c>
      <c r="AG980" s="279" t="e">
        <f>IF(tbl2020POS[[#This Row],[SS]]&gt;=GAMES_TO_QUALIFY,1,IF(tbl2020POS[[#This Row],[PRIMPOS]]="SS",1,0))</f>
        <v>#REF!</v>
      </c>
      <c r="AH980" s="279" t="e">
        <f>IF(tbl2020POS[[#This Row],[LF]]&gt;=GAMES_TO_QUALIFY,1,0)</f>
        <v>#REF!</v>
      </c>
      <c r="AI980" s="279" t="e">
        <f>IF(tbl2020POS[[#This Row],[CF]]&gt;=GAMES_TO_QUALIFY,1,0)</f>
        <v>#REF!</v>
      </c>
      <c r="AJ980" s="279" t="e">
        <f>IF(tbl2020POS[[#This Row],[RF]]&gt;=GAMES_TO_QUALIFY,1,0)</f>
        <v>#REF!</v>
      </c>
      <c r="AK980" s="279" t="e">
        <f>IF(tbl2020POS[[#This Row],[OF]]&gt;=GAMES_TO_QUALIFY,1,IF(tbl2020POS[[#This Row],[PRIMPOS]]="OF",1,0))</f>
        <v>#REF!</v>
      </c>
      <c r="AL980" s="279" t="e">
        <f>IF(tbl2020POS[[#This Row],[DH]]&gt;=GAMES_TO_QUALIFY,1,IF(tbl2020POS[[#This Row],[PRIMPOS]]="DH",1,0))</f>
        <v>#REF!</v>
      </c>
      <c r="AM980" s="279" t="str" cm="1">
        <f t="array" aca="1" ref="AM9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0" s="280" t="str">
        <f>IFERROR(LEFT(tbl2020POS[[#This Row],[POSROUGH]],LEN(tbl2020POS[[#This Row],[POSROUGH]])-1),"")</f>
        <v/>
      </c>
      <c r="AP98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1" spans="1:42" x14ac:dyDescent="0.3">
      <c r="A981" s="277">
        <v>978</v>
      </c>
      <c r="B981" t="s">
        <v>21540</v>
      </c>
      <c r="C981" s="277">
        <v>23</v>
      </c>
      <c r="D981" s="278" t="s">
        <v>20628</v>
      </c>
      <c r="E981" s="277">
        <v>4</v>
      </c>
      <c r="F981" s="277">
        <v>52</v>
      </c>
      <c r="G981" s="277">
        <v>51</v>
      </c>
      <c r="H981" s="277">
        <v>52</v>
      </c>
      <c r="I981" s="277">
        <v>52</v>
      </c>
      <c r="J981" s="277">
        <v>0</v>
      </c>
      <c r="K981" s="277">
        <v>0</v>
      </c>
      <c r="L981" s="277">
        <v>0</v>
      </c>
      <c r="M981" s="277">
        <v>0</v>
      </c>
      <c r="N981" s="277">
        <v>0</v>
      </c>
      <c r="O981" s="277">
        <v>0</v>
      </c>
      <c r="P981" s="277">
        <v>0</v>
      </c>
      <c r="Q981" s="277">
        <v>52</v>
      </c>
      <c r="R981" s="277">
        <v>0</v>
      </c>
      <c r="S981" s="277">
        <v>52</v>
      </c>
      <c r="T981" s="277">
        <v>0</v>
      </c>
      <c r="U981" s="277">
        <v>0</v>
      </c>
      <c r="V981" s="277">
        <v>0</v>
      </c>
      <c r="W981" s="279" t="e">
        <f t="shared" si="15"/>
        <v>#REF!</v>
      </c>
      <c r="X981" s="279" t="s">
        <v>11412</v>
      </c>
      <c r="Y9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81" s="279">
        <f>IF(MAX(tbl2020POS[[#This Row],[P]:[PR]])=tbl2020POS[[#This Row],[P]],1,0)</f>
        <v>0</v>
      </c>
      <c r="AA981" s="279">
        <f>IF(tbl2020POS[[#This Row],[QUALP]]=1,IF(tbl2020POS[[#This Row],[GS]]&gt;=GS_TO_QUALIFY,1,0),0)</f>
        <v>0</v>
      </c>
      <c r="AB981" s="279">
        <f>IF(tbl2020POS[[#This Row],[QUALP]]=1,IF(tbl2020POS[[#This Row],[G]]-tbl2020POS[[#This Row],[GS]]&gt;=RP_APP_TO_QUALIFY,1,0),0)</f>
        <v>0</v>
      </c>
      <c r="AC981" s="279" t="e">
        <f>IF(tbl2020POS[[#This Row],[C]]&gt;=GAMES_TO_QUALIFY,1,IF(tbl2020POS[[#This Row],[PRIMPOS]]="C",1,0))</f>
        <v>#REF!</v>
      </c>
      <c r="AD981" s="279" t="e">
        <f>IF(tbl2020POS[[#This Row],[1B]]&gt;=GAMES_TO_QUALIFY,1,IF(tbl2020POS[[#This Row],[PRIMPOS]]="1B",1,0))</f>
        <v>#REF!</v>
      </c>
      <c r="AE981" s="279" t="e">
        <f>IF(tbl2020POS[[#This Row],[2B]]&gt;=GAMES_TO_QUALIFY,1,IF(tbl2020POS[[#This Row],[PRIMPOS]]="2B",1,0))</f>
        <v>#REF!</v>
      </c>
      <c r="AF981" s="279" t="e">
        <f>IF(tbl2020POS[[#This Row],[3B]]&gt;=GAMES_TO_QUALIFY,1,IF(tbl2020POS[[#This Row],[PRIMPOS]]="3B",1,0))</f>
        <v>#REF!</v>
      </c>
      <c r="AG981" s="279" t="e">
        <f>IF(tbl2020POS[[#This Row],[SS]]&gt;=GAMES_TO_QUALIFY,1,IF(tbl2020POS[[#This Row],[PRIMPOS]]="SS",1,0))</f>
        <v>#REF!</v>
      </c>
      <c r="AH981" s="279" t="e">
        <f>IF(tbl2020POS[[#This Row],[LF]]&gt;=GAMES_TO_QUALIFY,1,0)</f>
        <v>#REF!</v>
      </c>
      <c r="AI981" s="279" t="e">
        <f>IF(tbl2020POS[[#This Row],[CF]]&gt;=GAMES_TO_QUALIFY,1,0)</f>
        <v>#REF!</v>
      </c>
      <c r="AJ981" s="279" t="e">
        <f>IF(tbl2020POS[[#This Row],[RF]]&gt;=GAMES_TO_QUALIFY,1,0)</f>
        <v>#REF!</v>
      </c>
      <c r="AK981" s="279" t="e">
        <f>IF(tbl2020POS[[#This Row],[OF]]&gt;=GAMES_TO_QUALIFY,1,IF(tbl2020POS[[#This Row],[PRIMPOS]]="OF",1,0))</f>
        <v>#REF!</v>
      </c>
      <c r="AL981" s="279" t="e">
        <f>IF(tbl2020POS[[#This Row],[DH]]&gt;=GAMES_TO_QUALIFY,1,IF(tbl2020POS[[#This Row],[PRIMPOS]]="DH",1,0))</f>
        <v>#REF!</v>
      </c>
      <c r="AM981" s="279" t="e" cm="1">
        <f t="array" aca="1" ref="AM9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1" s="280" t="str">
        <f>IFERROR(LEFT(tbl2020POS[[#This Row],[POSROUGH]],LEN(tbl2020POS[[#This Row],[POSROUGH]])-1),"")</f>
        <v/>
      </c>
      <c r="AP98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82" spans="1:42" x14ac:dyDescent="0.3">
      <c r="A982" s="277">
        <v>979</v>
      </c>
      <c r="B982" t="s">
        <v>21541</v>
      </c>
      <c r="C982" s="277">
        <v>23</v>
      </c>
      <c r="D982" s="278" t="s">
        <v>1526</v>
      </c>
      <c r="E982" s="277">
        <v>2</v>
      </c>
      <c r="F982" s="277">
        <v>7</v>
      </c>
      <c r="G982" s="277">
        <v>4</v>
      </c>
      <c r="H982" s="277">
        <v>7</v>
      </c>
      <c r="I982" s="277">
        <v>5</v>
      </c>
      <c r="J982" s="277">
        <v>0</v>
      </c>
      <c r="K982" s="277">
        <v>0</v>
      </c>
      <c r="L982" s="277">
        <v>0</v>
      </c>
      <c r="M982" s="277">
        <v>5</v>
      </c>
      <c r="N982" s="277">
        <v>0</v>
      </c>
      <c r="O982" s="277">
        <v>1</v>
      </c>
      <c r="P982" s="277">
        <v>0</v>
      </c>
      <c r="Q982" s="277">
        <v>0</v>
      </c>
      <c r="R982" s="277">
        <v>0</v>
      </c>
      <c r="S982" s="277">
        <v>0</v>
      </c>
      <c r="T982" s="277">
        <v>1</v>
      </c>
      <c r="U982" s="277">
        <v>1</v>
      </c>
      <c r="V982" s="277">
        <v>1</v>
      </c>
      <c r="W982" s="279" t="e">
        <f t="shared" si="15"/>
        <v>#REF!</v>
      </c>
      <c r="X982" s="279" t="s">
        <v>13275</v>
      </c>
      <c r="Y9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82" s="279">
        <f>IF(MAX(tbl2020POS[[#This Row],[P]:[PR]])=tbl2020POS[[#This Row],[P]],1,0)</f>
        <v>0</v>
      </c>
      <c r="AA982" s="279">
        <f>IF(tbl2020POS[[#This Row],[QUALP]]=1,IF(tbl2020POS[[#This Row],[GS]]&gt;=GS_TO_QUALIFY,1,0),0)</f>
        <v>0</v>
      </c>
      <c r="AB982" s="279">
        <f>IF(tbl2020POS[[#This Row],[QUALP]]=1,IF(tbl2020POS[[#This Row],[G]]-tbl2020POS[[#This Row],[GS]]&gt;=RP_APP_TO_QUALIFY,1,0),0)</f>
        <v>0</v>
      </c>
      <c r="AC982" s="279" t="e">
        <f>IF(tbl2020POS[[#This Row],[C]]&gt;=GAMES_TO_QUALIFY,1,IF(tbl2020POS[[#This Row],[PRIMPOS]]="C",1,0))</f>
        <v>#REF!</v>
      </c>
      <c r="AD982" s="279" t="e">
        <f>IF(tbl2020POS[[#This Row],[1B]]&gt;=GAMES_TO_QUALIFY,1,IF(tbl2020POS[[#This Row],[PRIMPOS]]="1B",1,0))</f>
        <v>#REF!</v>
      </c>
      <c r="AE982" s="279" t="e">
        <f>IF(tbl2020POS[[#This Row],[2B]]&gt;=GAMES_TO_QUALIFY,1,IF(tbl2020POS[[#This Row],[PRIMPOS]]="2B",1,0))</f>
        <v>#REF!</v>
      </c>
      <c r="AF982" s="279" t="e">
        <f>IF(tbl2020POS[[#This Row],[3B]]&gt;=GAMES_TO_QUALIFY,1,IF(tbl2020POS[[#This Row],[PRIMPOS]]="3B",1,0))</f>
        <v>#REF!</v>
      </c>
      <c r="AG982" s="279" t="e">
        <f>IF(tbl2020POS[[#This Row],[SS]]&gt;=GAMES_TO_QUALIFY,1,IF(tbl2020POS[[#This Row],[PRIMPOS]]="SS",1,0))</f>
        <v>#REF!</v>
      </c>
      <c r="AH982" s="279" t="e">
        <f>IF(tbl2020POS[[#This Row],[LF]]&gt;=GAMES_TO_QUALIFY,1,0)</f>
        <v>#REF!</v>
      </c>
      <c r="AI982" s="279" t="e">
        <f>IF(tbl2020POS[[#This Row],[CF]]&gt;=GAMES_TO_QUALIFY,1,0)</f>
        <v>#REF!</v>
      </c>
      <c r="AJ982" s="279" t="e">
        <f>IF(tbl2020POS[[#This Row],[RF]]&gt;=GAMES_TO_QUALIFY,1,0)</f>
        <v>#REF!</v>
      </c>
      <c r="AK982" s="279" t="e">
        <f>IF(tbl2020POS[[#This Row],[OF]]&gt;=GAMES_TO_QUALIFY,1,IF(tbl2020POS[[#This Row],[PRIMPOS]]="OF",1,0))</f>
        <v>#REF!</v>
      </c>
      <c r="AL982" s="279" t="e">
        <f>IF(tbl2020POS[[#This Row],[DH]]&gt;=GAMES_TO_QUALIFY,1,IF(tbl2020POS[[#This Row],[PRIMPOS]]="DH",1,0))</f>
        <v>#REF!</v>
      </c>
      <c r="AM982" s="279" t="e" cm="1">
        <f t="array" aca="1" ref="AM9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2" s="280" t="str">
        <f>IFERROR(LEFT(tbl2020POS[[#This Row],[POSROUGH]],LEN(tbl2020POS[[#This Row],[POSROUGH]])-1),"")</f>
        <v/>
      </c>
      <c r="AP98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83" spans="1:42" x14ac:dyDescent="0.3">
      <c r="A983" s="277">
        <v>980</v>
      </c>
      <c r="B983" t="s">
        <v>21542</v>
      </c>
      <c r="C983" s="277">
        <v>27</v>
      </c>
      <c r="D983" s="278" t="s">
        <v>1464</v>
      </c>
      <c r="E983" s="277">
        <v>6</v>
      </c>
      <c r="F983" s="277">
        <v>4</v>
      </c>
      <c r="G983" s="277">
        <v>2</v>
      </c>
      <c r="H983" s="277">
        <v>0</v>
      </c>
      <c r="I983" s="277">
        <v>4</v>
      </c>
      <c r="J983" s="277">
        <v>4</v>
      </c>
      <c r="K983" s="277">
        <v>0</v>
      </c>
      <c r="L983" s="277">
        <v>0</v>
      </c>
      <c r="M983" s="277">
        <v>0</v>
      </c>
      <c r="N983" s="277">
        <v>0</v>
      </c>
      <c r="O983" s="277">
        <v>0</v>
      </c>
      <c r="P983" s="277">
        <v>0</v>
      </c>
      <c r="Q983" s="277">
        <v>0</v>
      </c>
      <c r="R983" s="277">
        <v>0</v>
      </c>
      <c r="S983" s="277">
        <v>0</v>
      </c>
      <c r="T983" s="277">
        <v>0</v>
      </c>
      <c r="U983" s="277">
        <v>0</v>
      </c>
      <c r="V983" s="277">
        <v>0</v>
      </c>
      <c r="W983" s="279" t="e">
        <f t="shared" si="15"/>
        <v>#REF!</v>
      </c>
      <c r="X983" s="279" t="s">
        <v>8240</v>
      </c>
      <c r="Y9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3" s="279">
        <f>IF(MAX(tbl2020POS[[#This Row],[P]:[PR]])=tbl2020POS[[#This Row],[P]],1,0)</f>
        <v>1</v>
      </c>
      <c r="AA983" s="279">
        <f>IF(tbl2020POS[[#This Row],[QUALP]]=1,IF(tbl2020POS[[#This Row],[GS]]&gt;=GS_TO_QUALIFY,1,0),0)</f>
        <v>0</v>
      </c>
      <c r="AB983" s="279">
        <f>IF(tbl2020POS[[#This Row],[QUALP]]=1,IF(tbl2020POS[[#This Row],[G]]-tbl2020POS[[#This Row],[GS]]&gt;=RP_APP_TO_QUALIFY,1,0),0)</f>
        <v>0</v>
      </c>
      <c r="AC983" s="279" t="e">
        <f>IF(tbl2020POS[[#This Row],[C]]&gt;=GAMES_TO_QUALIFY,1,IF(tbl2020POS[[#This Row],[PRIMPOS]]="C",1,0))</f>
        <v>#REF!</v>
      </c>
      <c r="AD983" s="279" t="e">
        <f>IF(tbl2020POS[[#This Row],[1B]]&gt;=GAMES_TO_QUALIFY,1,IF(tbl2020POS[[#This Row],[PRIMPOS]]="1B",1,0))</f>
        <v>#REF!</v>
      </c>
      <c r="AE983" s="279" t="e">
        <f>IF(tbl2020POS[[#This Row],[2B]]&gt;=GAMES_TO_QUALIFY,1,IF(tbl2020POS[[#This Row],[PRIMPOS]]="2B",1,0))</f>
        <v>#REF!</v>
      </c>
      <c r="AF983" s="279" t="e">
        <f>IF(tbl2020POS[[#This Row],[3B]]&gt;=GAMES_TO_QUALIFY,1,IF(tbl2020POS[[#This Row],[PRIMPOS]]="3B",1,0))</f>
        <v>#REF!</v>
      </c>
      <c r="AG983" s="279" t="e">
        <f>IF(tbl2020POS[[#This Row],[SS]]&gt;=GAMES_TO_QUALIFY,1,IF(tbl2020POS[[#This Row],[PRIMPOS]]="SS",1,0))</f>
        <v>#REF!</v>
      </c>
      <c r="AH983" s="279" t="e">
        <f>IF(tbl2020POS[[#This Row],[LF]]&gt;=GAMES_TO_QUALIFY,1,0)</f>
        <v>#REF!</v>
      </c>
      <c r="AI983" s="279" t="e">
        <f>IF(tbl2020POS[[#This Row],[CF]]&gt;=GAMES_TO_QUALIFY,1,0)</f>
        <v>#REF!</v>
      </c>
      <c r="AJ983" s="279" t="e">
        <f>IF(tbl2020POS[[#This Row],[RF]]&gt;=GAMES_TO_QUALIFY,1,0)</f>
        <v>#REF!</v>
      </c>
      <c r="AK983" s="279" t="e">
        <f>IF(tbl2020POS[[#This Row],[OF]]&gt;=GAMES_TO_QUALIFY,1,IF(tbl2020POS[[#This Row],[PRIMPOS]]="OF",1,0))</f>
        <v>#REF!</v>
      </c>
      <c r="AL983" s="279" t="e">
        <f>IF(tbl2020POS[[#This Row],[DH]]&gt;=GAMES_TO_QUALIFY,1,IF(tbl2020POS[[#This Row],[PRIMPOS]]="DH",1,0))</f>
        <v>#REF!</v>
      </c>
      <c r="AM983" s="279" t="str" cm="1">
        <f t="array" aca="1" ref="AM9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3" s="280" t="str">
        <f>IFERROR(LEFT(tbl2020POS[[#This Row],[POSROUGH]],LEN(tbl2020POS[[#This Row],[POSROUGH]])-1),"")</f>
        <v/>
      </c>
      <c r="AP98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84" spans="1:42" x14ac:dyDescent="0.3">
      <c r="A984" s="277">
        <v>981</v>
      </c>
      <c r="B984" t="s">
        <v>21543</v>
      </c>
      <c r="C984" s="277">
        <v>28</v>
      </c>
      <c r="D984" s="278" t="s">
        <v>20607</v>
      </c>
      <c r="E984" s="277">
        <v>3</v>
      </c>
      <c r="F984" s="277">
        <v>2</v>
      </c>
      <c r="G984" s="277">
        <v>0</v>
      </c>
      <c r="H984" s="277">
        <v>0</v>
      </c>
      <c r="I984" s="277">
        <v>2</v>
      </c>
      <c r="J984" s="277">
        <v>2</v>
      </c>
      <c r="K984" s="277">
        <v>0</v>
      </c>
      <c r="L984" s="277">
        <v>0</v>
      </c>
      <c r="M984" s="277">
        <v>0</v>
      </c>
      <c r="N984" s="277">
        <v>0</v>
      </c>
      <c r="O984" s="277">
        <v>0</v>
      </c>
      <c r="P984" s="277">
        <v>0</v>
      </c>
      <c r="Q984" s="277">
        <v>0</v>
      </c>
      <c r="R984" s="277">
        <v>0</v>
      </c>
      <c r="S984" s="277">
        <v>0</v>
      </c>
      <c r="T984" s="277">
        <v>0</v>
      </c>
      <c r="U984" s="277">
        <v>0</v>
      </c>
      <c r="V984" s="277">
        <v>0</v>
      </c>
      <c r="W984" s="279" t="e">
        <f t="shared" si="15"/>
        <v>#REF!</v>
      </c>
      <c r="X984" s="279" t="s">
        <v>14865</v>
      </c>
      <c r="Y9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4" s="279">
        <f>IF(MAX(tbl2020POS[[#This Row],[P]:[PR]])=tbl2020POS[[#This Row],[P]],1,0)</f>
        <v>1</v>
      </c>
      <c r="AA984" s="279">
        <f>IF(tbl2020POS[[#This Row],[QUALP]]=1,IF(tbl2020POS[[#This Row],[GS]]&gt;=GS_TO_QUALIFY,1,0),0)</f>
        <v>0</v>
      </c>
      <c r="AB984" s="279">
        <f>IF(tbl2020POS[[#This Row],[QUALP]]=1,IF(tbl2020POS[[#This Row],[G]]-tbl2020POS[[#This Row],[GS]]&gt;=RP_APP_TO_QUALIFY,1,0),0)</f>
        <v>0</v>
      </c>
      <c r="AC984" s="279" t="e">
        <f>IF(tbl2020POS[[#This Row],[C]]&gt;=GAMES_TO_QUALIFY,1,IF(tbl2020POS[[#This Row],[PRIMPOS]]="C",1,0))</f>
        <v>#REF!</v>
      </c>
      <c r="AD984" s="279" t="e">
        <f>IF(tbl2020POS[[#This Row],[1B]]&gt;=GAMES_TO_QUALIFY,1,IF(tbl2020POS[[#This Row],[PRIMPOS]]="1B",1,0))</f>
        <v>#REF!</v>
      </c>
      <c r="AE984" s="279" t="e">
        <f>IF(tbl2020POS[[#This Row],[2B]]&gt;=GAMES_TO_QUALIFY,1,IF(tbl2020POS[[#This Row],[PRIMPOS]]="2B",1,0))</f>
        <v>#REF!</v>
      </c>
      <c r="AF984" s="279" t="e">
        <f>IF(tbl2020POS[[#This Row],[3B]]&gt;=GAMES_TO_QUALIFY,1,IF(tbl2020POS[[#This Row],[PRIMPOS]]="3B",1,0))</f>
        <v>#REF!</v>
      </c>
      <c r="AG984" s="279" t="e">
        <f>IF(tbl2020POS[[#This Row],[SS]]&gt;=GAMES_TO_QUALIFY,1,IF(tbl2020POS[[#This Row],[PRIMPOS]]="SS",1,0))</f>
        <v>#REF!</v>
      </c>
      <c r="AH984" s="279" t="e">
        <f>IF(tbl2020POS[[#This Row],[LF]]&gt;=GAMES_TO_QUALIFY,1,0)</f>
        <v>#REF!</v>
      </c>
      <c r="AI984" s="279" t="e">
        <f>IF(tbl2020POS[[#This Row],[CF]]&gt;=GAMES_TO_QUALIFY,1,0)</f>
        <v>#REF!</v>
      </c>
      <c r="AJ984" s="279" t="e">
        <f>IF(tbl2020POS[[#This Row],[RF]]&gt;=GAMES_TO_QUALIFY,1,0)</f>
        <v>#REF!</v>
      </c>
      <c r="AK984" s="279" t="e">
        <f>IF(tbl2020POS[[#This Row],[OF]]&gt;=GAMES_TO_QUALIFY,1,IF(tbl2020POS[[#This Row],[PRIMPOS]]="OF",1,0))</f>
        <v>#REF!</v>
      </c>
      <c r="AL984" s="279" t="e">
        <f>IF(tbl2020POS[[#This Row],[DH]]&gt;=GAMES_TO_QUALIFY,1,IF(tbl2020POS[[#This Row],[PRIMPOS]]="DH",1,0))</f>
        <v>#REF!</v>
      </c>
      <c r="AM984" s="279" t="str" cm="1">
        <f t="array" aca="1" ref="AM9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4" s="280" t="str">
        <f>IFERROR(LEFT(tbl2020POS[[#This Row],[POSROUGH]],LEN(tbl2020POS[[#This Row],[POSROUGH]])-1),"")</f>
        <v/>
      </c>
      <c r="AP98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85" spans="1:42" x14ac:dyDescent="0.3">
      <c r="A985" s="277">
        <v>982</v>
      </c>
      <c r="B985" t="s">
        <v>21544</v>
      </c>
      <c r="C985" s="277">
        <v>28</v>
      </c>
      <c r="D985" s="278" t="s">
        <v>1430</v>
      </c>
      <c r="E985" s="277">
        <v>3</v>
      </c>
      <c r="F985" s="277">
        <v>12</v>
      </c>
      <c r="G985" s="277">
        <v>0</v>
      </c>
      <c r="H985" s="277">
        <v>0</v>
      </c>
      <c r="I985" s="277">
        <v>12</v>
      </c>
      <c r="J985" s="277">
        <v>12</v>
      </c>
      <c r="K985" s="277">
        <v>0</v>
      </c>
      <c r="L985" s="277">
        <v>0</v>
      </c>
      <c r="M985" s="277">
        <v>0</v>
      </c>
      <c r="N985" s="277">
        <v>0</v>
      </c>
      <c r="O985" s="277">
        <v>0</v>
      </c>
      <c r="P985" s="277">
        <v>0</v>
      </c>
      <c r="Q985" s="277">
        <v>0</v>
      </c>
      <c r="R985" s="277">
        <v>0</v>
      </c>
      <c r="S985" s="277">
        <v>0</v>
      </c>
      <c r="T985" s="277">
        <v>0</v>
      </c>
      <c r="U985" s="277">
        <v>0</v>
      </c>
      <c r="V985" s="277">
        <v>0</v>
      </c>
      <c r="W985" s="279" t="e">
        <f t="shared" si="15"/>
        <v>#REF!</v>
      </c>
      <c r="X985" s="279" t="s">
        <v>20301</v>
      </c>
      <c r="Y9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5" s="279">
        <f>IF(MAX(tbl2020POS[[#This Row],[P]:[PR]])=tbl2020POS[[#This Row],[P]],1,0)</f>
        <v>1</v>
      </c>
      <c r="AA985" s="279">
        <f>IF(tbl2020POS[[#This Row],[QUALP]]=1,IF(tbl2020POS[[#This Row],[GS]]&gt;=GS_TO_QUALIFY,1,0),0)</f>
        <v>0</v>
      </c>
      <c r="AB985" s="279">
        <f>IF(tbl2020POS[[#This Row],[QUALP]]=1,IF(tbl2020POS[[#This Row],[G]]-tbl2020POS[[#This Row],[GS]]&gt;=RP_APP_TO_QUALIFY,1,0),0)</f>
        <v>1</v>
      </c>
      <c r="AC985" s="279" t="e">
        <f>IF(tbl2020POS[[#This Row],[C]]&gt;=GAMES_TO_QUALIFY,1,IF(tbl2020POS[[#This Row],[PRIMPOS]]="C",1,0))</f>
        <v>#REF!</v>
      </c>
      <c r="AD985" s="279" t="e">
        <f>IF(tbl2020POS[[#This Row],[1B]]&gt;=GAMES_TO_QUALIFY,1,IF(tbl2020POS[[#This Row],[PRIMPOS]]="1B",1,0))</f>
        <v>#REF!</v>
      </c>
      <c r="AE985" s="279" t="e">
        <f>IF(tbl2020POS[[#This Row],[2B]]&gt;=GAMES_TO_QUALIFY,1,IF(tbl2020POS[[#This Row],[PRIMPOS]]="2B",1,0))</f>
        <v>#REF!</v>
      </c>
      <c r="AF985" s="279" t="e">
        <f>IF(tbl2020POS[[#This Row],[3B]]&gt;=GAMES_TO_QUALIFY,1,IF(tbl2020POS[[#This Row],[PRIMPOS]]="3B",1,0))</f>
        <v>#REF!</v>
      </c>
      <c r="AG985" s="279" t="e">
        <f>IF(tbl2020POS[[#This Row],[SS]]&gt;=GAMES_TO_QUALIFY,1,IF(tbl2020POS[[#This Row],[PRIMPOS]]="SS",1,0))</f>
        <v>#REF!</v>
      </c>
      <c r="AH985" s="279" t="e">
        <f>IF(tbl2020POS[[#This Row],[LF]]&gt;=GAMES_TO_QUALIFY,1,0)</f>
        <v>#REF!</v>
      </c>
      <c r="AI985" s="279" t="e">
        <f>IF(tbl2020POS[[#This Row],[CF]]&gt;=GAMES_TO_QUALIFY,1,0)</f>
        <v>#REF!</v>
      </c>
      <c r="AJ985" s="279" t="e">
        <f>IF(tbl2020POS[[#This Row],[RF]]&gt;=GAMES_TO_QUALIFY,1,0)</f>
        <v>#REF!</v>
      </c>
      <c r="AK985" s="279" t="e">
        <f>IF(tbl2020POS[[#This Row],[OF]]&gt;=GAMES_TO_QUALIFY,1,IF(tbl2020POS[[#This Row],[PRIMPOS]]="OF",1,0))</f>
        <v>#REF!</v>
      </c>
      <c r="AL985" s="279" t="e">
        <f>IF(tbl2020POS[[#This Row],[DH]]&gt;=GAMES_TO_QUALIFY,1,IF(tbl2020POS[[#This Row],[PRIMPOS]]="DH",1,0))</f>
        <v>#REF!</v>
      </c>
      <c r="AM985" s="279" t="str" cm="1">
        <f t="array" aca="1" ref="AM9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5" s="280" t="str">
        <f>IFERROR(LEFT(tbl2020POS[[#This Row],[POSROUGH]],LEN(tbl2020POS[[#This Row],[POSROUGH]])-1),"")</f>
        <v/>
      </c>
      <c r="AP98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6" spans="1:42" x14ac:dyDescent="0.3">
      <c r="A986" s="277">
        <v>983</v>
      </c>
      <c r="B986" t="s">
        <v>21545</v>
      </c>
      <c r="C986" s="277">
        <v>24</v>
      </c>
      <c r="D986" s="278" t="s">
        <v>1470</v>
      </c>
      <c r="E986" s="277">
        <v>2</v>
      </c>
      <c r="F986" s="277">
        <v>1</v>
      </c>
      <c r="G986" s="277">
        <v>0</v>
      </c>
      <c r="H986" s="277">
        <v>0</v>
      </c>
      <c r="I986" s="277">
        <v>1</v>
      </c>
      <c r="J986" s="277">
        <v>1</v>
      </c>
      <c r="K986" s="277">
        <v>0</v>
      </c>
      <c r="L986" s="277">
        <v>0</v>
      </c>
      <c r="M986" s="277">
        <v>0</v>
      </c>
      <c r="N986" s="277">
        <v>0</v>
      </c>
      <c r="O986" s="277">
        <v>0</v>
      </c>
      <c r="P986" s="277">
        <v>0</v>
      </c>
      <c r="Q986" s="277">
        <v>0</v>
      </c>
      <c r="R986" s="277">
        <v>0</v>
      </c>
      <c r="S986" s="277">
        <v>0</v>
      </c>
      <c r="T986" s="277">
        <v>0</v>
      </c>
      <c r="U986" s="277">
        <v>0</v>
      </c>
      <c r="V986" s="277">
        <v>0</v>
      </c>
      <c r="W986" s="279" t="e">
        <f t="shared" si="15"/>
        <v>#REF!</v>
      </c>
      <c r="X986" s="279" t="s">
        <v>22011</v>
      </c>
      <c r="Y9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6" s="279">
        <f>IF(MAX(tbl2020POS[[#This Row],[P]:[PR]])=tbl2020POS[[#This Row],[P]],1,0)</f>
        <v>1</v>
      </c>
      <c r="AA986" s="279">
        <f>IF(tbl2020POS[[#This Row],[QUALP]]=1,IF(tbl2020POS[[#This Row],[GS]]&gt;=GS_TO_QUALIFY,1,0),0)</f>
        <v>0</v>
      </c>
      <c r="AB986" s="279">
        <f>IF(tbl2020POS[[#This Row],[QUALP]]=1,IF(tbl2020POS[[#This Row],[G]]-tbl2020POS[[#This Row],[GS]]&gt;=RP_APP_TO_QUALIFY,1,0),0)</f>
        <v>0</v>
      </c>
      <c r="AC986" s="279" t="e">
        <f>IF(tbl2020POS[[#This Row],[C]]&gt;=GAMES_TO_QUALIFY,1,IF(tbl2020POS[[#This Row],[PRIMPOS]]="C",1,0))</f>
        <v>#REF!</v>
      </c>
      <c r="AD986" s="279" t="e">
        <f>IF(tbl2020POS[[#This Row],[1B]]&gt;=GAMES_TO_QUALIFY,1,IF(tbl2020POS[[#This Row],[PRIMPOS]]="1B",1,0))</f>
        <v>#REF!</v>
      </c>
      <c r="AE986" s="279" t="e">
        <f>IF(tbl2020POS[[#This Row],[2B]]&gt;=GAMES_TO_QUALIFY,1,IF(tbl2020POS[[#This Row],[PRIMPOS]]="2B",1,0))</f>
        <v>#REF!</v>
      </c>
      <c r="AF986" s="279" t="e">
        <f>IF(tbl2020POS[[#This Row],[3B]]&gt;=GAMES_TO_QUALIFY,1,IF(tbl2020POS[[#This Row],[PRIMPOS]]="3B",1,0))</f>
        <v>#REF!</v>
      </c>
      <c r="AG986" s="279" t="e">
        <f>IF(tbl2020POS[[#This Row],[SS]]&gt;=GAMES_TO_QUALIFY,1,IF(tbl2020POS[[#This Row],[PRIMPOS]]="SS",1,0))</f>
        <v>#REF!</v>
      </c>
      <c r="AH986" s="279" t="e">
        <f>IF(tbl2020POS[[#This Row],[LF]]&gt;=GAMES_TO_QUALIFY,1,0)</f>
        <v>#REF!</v>
      </c>
      <c r="AI986" s="279" t="e">
        <f>IF(tbl2020POS[[#This Row],[CF]]&gt;=GAMES_TO_QUALIFY,1,0)</f>
        <v>#REF!</v>
      </c>
      <c r="AJ986" s="279" t="e">
        <f>IF(tbl2020POS[[#This Row],[RF]]&gt;=GAMES_TO_QUALIFY,1,0)</f>
        <v>#REF!</v>
      </c>
      <c r="AK986" s="279" t="e">
        <f>IF(tbl2020POS[[#This Row],[OF]]&gt;=GAMES_TO_QUALIFY,1,IF(tbl2020POS[[#This Row],[PRIMPOS]]="OF",1,0))</f>
        <v>#REF!</v>
      </c>
      <c r="AL986" s="279" t="e">
        <f>IF(tbl2020POS[[#This Row],[DH]]&gt;=GAMES_TO_QUALIFY,1,IF(tbl2020POS[[#This Row],[PRIMPOS]]="DH",1,0))</f>
        <v>#REF!</v>
      </c>
      <c r="AM986" s="279" t="str" cm="1">
        <f t="array" aca="1" ref="AM9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6" s="280" t="str">
        <f>IFERROR(LEFT(tbl2020POS[[#This Row],[POSROUGH]],LEN(tbl2020POS[[#This Row],[POSROUGH]])-1),"")</f>
        <v/>
      </c>
      <c r="AP98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87" spans="1:42" x14ac:dyDescent="0.3">
      <c r="A987" s="277">
        <v>984</v>
      </c>
      <c r="B987" t="s">
        <v>21546</v>
      </c>
      <c r="C987" s="277">
        <v>23</v>
      </c>
      <c r="D987" s="278" t="s">
        <v>1376</v>
      </c>
      <c r="E987" s="277" t="s">
        <v>20557</v>
      </c>
      <c r="F987" s="277">
        <v>5</v>
      </c>
      <c r="G987" s="277">
        <v>0</v>
      </c>
      <c r="H987" s="277">
        <v>0</v>
      </c>
      <c r="I987" s="277">
        <v>5</v>
      </c>
      <c r="J987" s="277">
        <v>5</v>
      </c>
      <c r="K987" s="277">
        <v>0</v>
      </c>
      <c r="L987" s="277">
        <v>0</v>
      </c>
      <c r="M987" s="277">
        <v>0</v>
      </c>
      <c r="N987" s="277">
        <v>0</v>
      </c>
      <c r="O987" s="277">
        <v>0</v>
      </c>
      <c r="P987" s="277">
        <v>0</v>
      </c>
      <c r="Q987" s="277">
        <v>0</v>
      </c>
      <c r="R987" s="277">
        <v>0</v>
      </c>
      <c r="S987" s="277">
        <v>0</v>
      </c>
      <c r="T987" s="277">
        <v>0</v>
      </c>
      <c r="U987" s="277">
        <v>0</v>
      </c>
      <c r="V987" s="277">
        <v>0</v>
      </c>
      <c r="W987" s="279" t="e">
        <f t="shared" si="15"/>
        <v>#REF!</v>
      </c>
      <c r="X987" s="279" t="s">
        <v>22012</v>
      </c>
      <c r="Y9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7" s="279">
        <f>IF(MAX(tbl2020POS[[#This Row],[P]:[PR]])=tbl2020POS[[#This Row],[P]],1,0)</f>
        <v>1</v>
      </c>
      <c r="AA987" s="279">
        <f>IF(tbl2020POS[[#This Row],[QUALP]]=1,IF(tbl2020POS[[#This Row],[GS]]&gt;=GS_TO_QUALIFY,1,0),0)</f>
        <v>0</v>
      </c>
      <c r="AB987" s="279">
        <f>IF(tbl2020POS[[#This Row],[QUALP]]=1,IF(tbl2020POS[[#This Row],[G]]-tbl2020POS[[#This Row],[GS]]&gt;=RP_APP_TO_QUALIFY,1,0),0)</f>
        <v>1</v>
      </c>
      <c r="AC987" s="279" t="e">
        <f>IF(tbl2020POS[[#This Row],[C]]&gt;=GAMES_TO_QUALIFY,1,IF(tbl2020POS[[#This Row],[PRIMPOS]]="C",1,0))</f>
        <v>#REF!</v>
      </c>
      <c r="AD987" s="279" t="e">
        <f>IF(tbl2020POS[[#This Row],[1B]]&gt;=GAMES_TO_QUALIFY,1,IF(tbl2020POS[[#This Row],[PRIMPOS]]="1B",1,0))</f>
        <v>#REF!</v>
      </c>
      <c r="AE987" s="279" t="e">
        <f>IF(tbl2020POS[[#This Row],[2B]]&gt;=GAMES_TO_QUALIFY,1,IF(tbl2020POS[[#This Row],[PRIMPOS]]="2B",1,0))</f>
        <v>#REF!</v>
      </c>
      <c r="AF987" s="279" t="e">
        <f>IF(tbl2020POS[[#This Row],[3B]]&gt;=GAMES_TO_QUALIFY,1,IF(tbl2020POS[[#This Row],[PRIMPOS]]="3B",1,0))</f>
        <v>#REF!</v>
      </c>
      <c r="AG987" s="279" t="e">
        <f>IF(tbl2020POS[[#This Row],[SS]]&gt;=GAMES_TO_QUALIFY,1,IF(tbl2020POS[[#This Row],[PRIMPOS]]="SS",1,0))</f>
        <v>#REF!</v>
      </c>
      <c r="AH987" s="279" t="e">
        <f>IF(tbl2020POS[[#This Row],[LF]]&gt;=GAMES_TO_QUALIFY,1,0)</f>
        <v>#REF!</v>
      </c>
      <c r="AI987" s="279" t="e">
        <f>IF(tbl2020POS[[#This Row],[CF]]&gt;=GAMES_TO_QUALIFY,1,0)</f>
        <v>#REF!</v>
      </c>
      <c r="AJ987" s="279" t="e">
        <f>IF(tbl2020POS[[#This Row],[RF]]&gt;=GAMES_TO_QUALIFY,1,0)</f>
        <v>#REF!</v>
      </c>
      <c r="AK987" s="279" t="e">
        <f>IF(tbl2020POS[[#This Row],[OF]]&gt;=GAMES_TO_QUALIFY,1,IF(tbl2020POS[[#This Row],[PRIMPOS]]="OF",1,0))</f>
        <v>#REF!</v>
      </c>
      <c r="AL987" s="279" t="e">
        <f>IF(tbl2020POS[[#This Row],[DH]]&gt;=GAMES_TO_QUALIFY,1,IF(tbl2020POS[[#This Row],[PRIMPOS]]="DH",1,0))</f>
        <v>#REF!</v>
      </c>
      <c r="AM987" s="279" t="str" cm="1">
        <f t="array" aca="1" ref="AM9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7" s="280" t="str">
        <f>IFERROR(LEFT(tbl2020POS[[#This Row],[POSROUGH]],LEN(tbl2020POS[[#This Row],[POSROUGH]])-1),"")</f>
        <v/>
      </c>
      <c r="AP98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8" spans="1:42" x14ac:dyDescent="0.3">
      <c r="A988" s="277">
        <v>985</v>
      </c>
      <c r="B988" t="s">
        <v>21547</v>
      </c>
      <c r="C988" s="277">
        <v>30</v>
      </c>
      <c r="D988" s="278" t="s">
        <v>1416</v>
      </c>
      <c r="E988" s="277">
        <v>4</v>
      </c>
      <c r="F988" s="277">
        <v>24</v>
      </c>
      <c r="G988" s="277">
        <v>0</v>
      </c>
      <c r="H988" s="277">
        <v>0</v>
      </c>
      <c r="I988" s="277">
        <v>24</v>
      </c>
      <c r="J988" s="277">
        <v>24</v>
      </c>
      <c r="K988" s="277">
        <v>0</v>
      </c>
      <c r="L988" s="277">
        <v>0</v>
      </c>
      <c r="M988" s="277">
        <v>0</v>
      </c>
      <c r="N988" s="277">
        <v>0</v>
      </c>
      <c r="O988" s="277">
        <v>0</v>
      </c>
      <c r="P988" s="277">
        <v>0</v>
      </c>
      <c r="Q988" s="277">
        <v>0</v>
      </c>
      <c r="R988" s="277">
        <v>0</v>
      </c>
      <c r="S988" s="277">
        <v>0</v>
      </c>
      <c r="T988" s="277">
        <v>0</v>
      </c>
      <c r="U988" s="277">
        <v>0</v>
      </c>
      <c r="V988" s="277">
        <v>0</v>
      </c>
      <c r="W988" s="279" t="e">
        <f t="shared" si="15"/>
        <v>#REF!</v>
      </c>
      <c r="X988" s="279" t="s">
        <v>22013</v>
      </c>
      <c r="Y9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8" s="279">
        <f>IF(MAX(tbl2020POS[[#This Row],[P]:[PR]])=tbl2020POS[[#This Row],[P]],1,0)</f>
        <v>1</v>
      </c>
      <c r="AA988" s="279">
        <f>IF(tbl2020POS[[#This Row],[QUALP]]=1,IF(tbl2020POS[[#This Row],[GS]]&gt;=GS_TO_QUALIFY,1,0),0)</f>
        <v>0</v>
      </c>
      <c r="AB988" s="279">
        <f>IF(tbl2020POS[[#This Row],[QUALP]]=1,IF(tbl2020POS[[#This Row],[G]]-tbl2020POS[[#This Row],[GS]]&gt;=RP_APP_TO_QUALIFY,1,0),0)</f>
        <v>1</v>
      </c>
      <c r="AC988" s="279" t="e">
        <f>IF(tbl2020POS[[#This Row],[C]]&gt;=GAMES_TO_QUALIFY,1,IF(tbl2020POS[[#This Row],[PRIMPOS]]="C",1,0))</f>
        <v>#REF!</v>
      </c>
      <c r="AD988" s="279" t="e">
        <f>IF(tbl2020POS[[#This Row],[1B]]&gt;=GAMES_TO_QUALIFY,1,IF(tbl2020POS[[#This Row],[PRIMPOS]]="1B",1,0))</f>
        <v>#REF!</v>
      </c>
      <c r="AE988" s="279" t="e">
        <f>IF(tbl2020POS[[#This Row],[2B]]&gt;=GAMES_TO_QUALIFY,1,IF(tbl2020POS[[#This Row],[PRIMPOS]]="2B",1,0))</f>
        <v>#REF!</v>
      </c>
      <c r="AF988" s="279" t="e">
        <f>IF(tbl2020POS[[#This Row],[3B]]&gt;=GAMES_TO_QUALIFY,1,IF(tbl2020POS[[#This Row],[PRIMPOS]]="3B",1,0))</f>
        <v>#REF!</v>
      </c>
      <c r="AG988" s="279" t="e">
        <f>IF(tbl2020POS[[#This Row],[SS]]&gt;=GAMES_TO_QUALIFY,1,IF(tbl2020POS[[#This Row],[PRIMPOS]]="SS",1,0))</f>
        <v>#REF!</v>
      </c>
      <c r="AH988" s="279" t="e">
        <f>IF(tbl2020POS[[#This Row],[LF]]&gt;=GAMES_TO_QUALIFY,1,0)</f>
        <v>#REF!</v>
      </c>
      <c r="AI988" s="279" t="e">
        <f>IF(tbl2020POS[[#This Row],[CF]]&gt;=GAMES_TO_QUALIFY,1,0)</f>
        <v>#REF!</v>
      </c>
      <c r="AJ988" s="279" t="e">
        <f>IF(tbl2020POS[[#This Row],[RF]]&gt;=GAMES_TO_QUALIFY,1,0)</f>
        <v>#REF!</v>
      </c>
      <c r="AK988" s="279" t="e">
        <f>IF(tbl2020POS[[#This Row],[OF]]&gt;=GAMES_TO_QUALIFY,1,IF(tbl2020POS[[#This Row],[PRIMPOS]]="OF",1,0))</f>
        <v>#REF!</v>
      </c>
      <c r="AL988" s="279" t="e">
        <f>IF(tbl2020POS[[#This Row],[DH]]&gt;=GAMES_TO_QUALIFY,1,IF(tbl2020POS[[#This Row],[PRIMPOS]]="DH",1,0))</f>
        <v>#REF!</v>
      </c>
      <c r="AM988" s="279" t="str" cm="1">
        <f t="array" aca="1" ref="AM9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8" s="280" t="str">
        <f>IFERROR(LEFT(tbl2020POS[[#This Row],[POSROUGH]],LEN(tbl2020POS[[#This Row],[POSROUGH]])-1),"")</f>
        <v/>
      </c>
      <c r="AP98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9" spans="1:42" x14ac:dyDescent="0.3">
      <c r="A989" s="277">
        <v>986</v>
      </c>
      <c r="B989" t="s">
        <v>21548</v>
      </c>
      <c r="C989" s="277">
        <v>35</v>
      </c>
      <c r="D989" s="278" t="s">
        <v>1413</v>
      </c>
      <c r="E989" s="277">
        <v>13</v>
      </c>
      <c r="F989" s="277">
        <v>4</v>
      </c>
      <c r="G989" s="277">
        <v>3</v>
      </c>
      <c r="H989" s="277">
        <v>4</v>
      </c>
      <c r="I989" s="277">
        <v>4</v>
      </c>
      <c r="J989" s="277">
        <v>0</v>
      </c>
      <c r="K989" s="277">
        <v>0</v>
      </c>
      <c r="L989" s="277">
        <v>0</v>
      </c>
      <c r="M989" s="277">
        <v>3</v>
      </c>
      <c r="N989" s="277">
        <v>0</v>
      </c>
      <c r="O989" s="277">
        <v>0</v>
      </c>
      <c r="P989" s="277">
        <v>1</v>
      </c>
      <c r="Q989" s="277">
        <v>0</v>
      </c>
      <c r="R989" s="277">
        <v>0</v>
      </c>
      <c r="S989" s="277">
        <v>1</v>
      </c>
      <c r="T989" s="277">
        <v>0</v>
      </c>
      <c r="U989" s="277">
        <v>0</v>
      </c>
      <c r="V989" s="277">
        <v>0</v>
      </c>
      <c r="W989" s="279" t="e">
        <f t="shared" si="15"/>
        <v>#REF!</v>
      </c>
      <c r="X989" s="279" t="s">
        <v>2992</v>
      </c>
      <c r="Y9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89" s="279">
        <f>IF(MAX(tbl2020POS[[#This Row],[P]:[PR]])=tbl2020POS[[#This Row],[P]],1,0)</f>
        <v>0</v>
      </c>
      <c r="AA989" s="279">
        <f>IF(tbl2020POS[[#This Row],[QUALP]]=1,IF(tbl2020POS[[#This Row],[GS]]&gt;=GS_TO_QUALIFY,1,0),0)</f>
        <v>0</v>
      </c>
      <c r="AB989" s="279">
        <f>IF(tbl2020POS[[#This Row],[QUALP]]=1,IF(tbl2020POS[[#This Row],[G]]-tbl2020POS[[#This Row],[GS]]&gt;=RP_APP_TO_QUALIFY,1,0),0)</f>
        <v>0</v>
      </c>
      <c r="AC989" s="279" t="e">
        <f>IF(tbl2020POS[[#This Row],[C]]&gt;=GAMES_TO_QUALIFY,1,IF(tbl2020POS[[#This Row],[PRIMPOS]]="C",1,0))</f>
        <v>#REF!</v>
      </c>
      <c r="AD989" s="279" t="e">
        <f>IF(tbl2020POS[[#This Row],[1B]]&gt;=GAMES_TO_QUALIFY,1,IF(tbl2020POS[[#This Row],[PRIMPOS]]="1B",1,0))</f>
        <v>#REF!</v>
      </c>
      <c r="AE989" s="279" t="e">
        <f>IF(tbl2020POS[[#This Row],[2B]]&gt;=GAMES_TO_QUALIFY,1,IF(tbl2020POS[[#This Row],[PRIMPOS]]="2B",1,0))</f>
        <v>#REF!</v>
      </c>
      <c r="AF989" s="279" t="e">
        <f>IF(tbl2020POS[[#This Row],[3B]]&gt;=GAMES_TO_QUALIFY,1,IF(tbl2020POS[[#This Row],[PRIMPOS]]="3B",1,0))</f>
        <v>#REF!</v>
      </c>
      <c r="AG989" s="279" t="e">
        <f>IF(tbl2020POS[[#This Row],[SS]]&gt;=GAMES_TO_QUALIFY,1,IF(tbl2020POS[[#This Row],[PRIMPOS]]="SS",1,0))</f>
        <v>#REF!</v>
      </c>
      <c r="AH989" s="279" t="e">
        <f>IF(tbl2020POS[[#This Row],[LF]]&gt;=GAMES_TO_QUALIFY,1,0)</f>
        <v>#REF!</v>
      </c>
      <c r="AI989" s="279" t="e">
        <f>IF(tbl2020POS[[#This Row],[CF]]&gt;=GAMES_TO_QUALIFY,1,0)</f>
        <v>#REF!</v>
      </c>
      <c r="AJ989" s="279" t="e">
        <f>IF(tbl2020POS[[#This Row],[RF]]&gt;=GAMES_TO_QUALIFY,1,0)</f>
        <v>#REF!</v>
      </c>
      <c r="AK989" s="279" t="e">
        <f>IF(tbl2020POS[[#This Row],[OF]]&gt;=GAMES_TO_QUALIFY,1,IF(tbl2020POS[[#This Row],[PRIMPOS]]="OF",1,0))</f>
        <v>#REF!</v>
      </c>
      <c r="AL989" s="279" t="e">
        <f>IF(tbl2020POS[[#This Row],[DH]]&gt;=GAMES_TO_QUALIFY,1,IF(tbl2020POS[[#This Row],[PRIMPOS]]="DH",1,0))</f>
        <v>#REF!</v>
      </c>
      <c r="AM989" s="279" t="e" cm="1">
        <f t="array" aca="1" ref="AM9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9" s="280" t="str">
        <f>IFERROR(LEFT(tbl2020POS[[#This Row],[POSROUGH]],LEN(tbl2020POS[[#This Row],[POSROUGH]])-1),"")</f>
        <v/>
      </c>
      <c r="AP98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90" spans="1:42" x14ac:dyDescent="0.3">
      <c r="A990" s="277">
        <v>987</v>
      </c>
      <c r="B990" t="s">
        <v>21549</v>
      </c>
      <c r="C990" s="277">
        <v>33</v>
      </c>
      <c r="D990" s="278" t="s">
        <v>20563</v>
      </c>
      <c r="E990" s="277">
        <v>8</v>
      </c>
      <c r="F990" s="277">
        <v>10</v>
      </c>
      <c r="G990" s="277">
        <v>0</v>
      </c>
      <c r="H990" s="277">
        <v>0</v>
      </c>
      <c r="I990" s="277">
        <v>10</v>
      </c>
      <c r="J990" s="277">
        <v>10</v>
      </c>
      <c r="K990" s="277">
        <v>0</v>
      </c>
      <c r="L990" s="277">
        <v>0</v>
      </c>
      <c r="M990" s="277">
        <v>0</v>
      </c>
      <c r="N990" s="277">
        <v>0</v>
      </c>
      <c r="O990" s="277">
        <v>0</v>
      </c>
      <c r="P990" s="277">
        <v>0</v>
      </c>
      <c r="Q990" s="277">
        <v>0</v>
      </c>
      <c r="R990" s="277">
        <v>0</v>
      </c>
      <c r="S990" s="277">
        <v>0</v>
      </c>
      <c r="T990" s="277">
        <v>0</v>
      </c>
      <c r="U990" s="277">
        <v>0</v>
      </c>
      <c r="V990" s="277">
        <v>0</v>
      </c>
      <c r="W990" s="279" t="e">
        <f t="shared" si="15"/>
        <v>#REF!</v>
      </c>
      <c r="X990" s="279" t="s">
        <v>14640</v>
      </c>
      <c r="Y9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0" s="279">
        <f>IF(MAX(tbl2020POS[[#This Row],[P]:[PR]])=tbl2020POS[[#This Row],[P]],1,0)</f>
        <v>1</v>
      </c>
      <c r="AA990" s="279">
        <f>IF(tbl2020POS[[#This Row],[QUALP]]=1,IF(tbl2020POS[[#This Row],[GS]]&gt;=GS_TO_QUALIFY,1,0),0)</f>
        <v>0</v>
      </c>
      <c r="AB990" s="279">
        <f>IF(tbl2020POS[[#This Row],[QUALP]]=1,IF(tbl2020POS[[#This Row],[G]]-tbl2020POS[[#This Row],[GS]]&gt;=RP_APP_TO_QUALIFY,1,0),0)</f>
        <v>1</v>
      </c>
      <c r="AC990" s="279" t="e">
        <f>IF(tbl2020POS[[#This Row],[C]]&gt;=GAMES_TO_QUALIFY,1,IF(tbl2020POS[[#This Row],[PRIMPOS]]="C",1,0))</f>
        <v>#REF!</v>
      </c>
      <c r="AD990" s="279" t="e">
        <f>IF(tbl2020POS[[#This Row],[1B]]&gt;=GAMES_TO_QUALIFY,1,IF(tbl2020POS[[#This Row],[PRIMPOS]]="1B",1,0))</f>
        <v>#REF!</v>
      </c>
      <c r="AE990" s="279" t="e">
        <f>IF(tbl2020POS[[#This Row],[2B]]&gt;=GAMES_TO_QUALIFY,1,IF(tbl2020POS[[#This Row],[PRIMPOS]]="2B",1,0))</f>
        <v>#REF!</v>
      </c>
      <c r="AF990" s="279" t="e">
        <f>IF(tbl2020POS[[#This Row],[3B]]&gt;=GAMES_TO_QUALIFY,1,IF(tbl2020POS[[#This Row],[PRIMPOS]]="3B",1,0))</f>
        <v>#REF!</v>
      </c>
      <c r="AG990" s="279" t="e">
        <f>IF(tbl2020POS[[#This Row],[SS]]&gt;=GAMES_TO_QUALIFY,1,IF(tbl2020POS[[#This Row],[PRIMPOS]]="SS",1,0))</f>
        <v>#REF!</v>
      </c>
      <c r="AH990" s="279" t="e">
        <f>IF(tbl2020POS[[#This Row],[LF]]&gt;=GAMES_TO_QUALIFY,1,0)</f>
        <v>#REF!</v>
      </c>
      <c r="AI990" s="279" t="e">
        <f>IF(tbl2020POS[[#This Row],[CF]]&gt;=GAMES_TO_QUALIFY,1,0)</f>
        <v>#REF!</v>
      </c>
      <c r="AJ990" s="279" t="e">
        <f>IF(tbl2020POS[[#This Row],[RF]]&gt;=GAMES_TO_QUALIFY,1,0)</f>
        <v>#REF!</v>
      </c>
      <c r="AK990" s="279" t="e">
        <f>IF(tbl2020POS[[#This Row],[OF]]&gt;=GAMES_TO_QUALIFY,1,IF(tbl2020POS[[#This Row],[PRIMPOS]]="OF",1,0))</f>
        <v>#REF!</v>
      </c>
      <c r="AL990" s="279" t="e">
        <f>IF(tbl2020POS[[#This Row],[DH]]&gt;=GAMES_TO_QUALIFY,1,IF(tbl2020POS[[#This Row],[PRIMPOS]]="DH",1,0))</f>
        <v>#REF!</v>
      </c>
      <c r="AM990" s="279" t="str" cm="1">
        <f t="array" aca="1" ref="AM9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0" s="280" t="str">
        <f>IFERROR(LEFT(tbl2020POS[[#This Row],[POSROUGH]],LEN(tbl2020POS[[#This Row],[POSROUGH]])-1),"")</f>
        <v/>
      </c>
      <c r="AP99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1" spans="1:42" x14ac:dyDescent="0.3">
      <c r="A991" s="277">
        <v>988</v>
      </c>
      <c r="B991" t="s">
        <v>21550</v>
      </c>
      <c r="C991" s="277">
        <v>29</v>
      </c>
      <c r="D991" s="278" t="s">
        <v>1565</v>
      </c>
      <c r="E991" s="277">
        <v>5</v>
      </c>
      <c r="F991" s="277">
        <v>21</v>
      </c>
      <c r="G991" s="277">
        <v>0</v>
      </c>
      <c r="H991" s="277">
        <v>0</v>
      </c>
      <c r="I991" s="277">
        <v>21</v>
      </c>
      <c r="J991" s="277">
        <v>21</v>
      </c>
      <c r="K991" s="277">
        <v>0</v>
      </c>
      <c r="L991" s="277">
        <v>0</v>
      </c>
      <c r="M991" s="277">
        <v>0</v>
      </c>
      <c r="N991" s="277">
        <v>0</v>
      </c>
      <c r="O991" s="277">
        <v>0</v>
      </c>
      <c r="P991" s="277">
        <v>0</v>
      </c>
      <c r="Q991" s="277">
        <v>0</v>
      </c>
      <c r="R991" s="277">
        <v>0</v>
      </c>
      <c r="S991" s="277">
        <v>0</v>
      </c>
      <c r="T991" s="277">
        <v>0</v>
      </c>
      <c r="U991" s="277">
        <v>0</v>
      </c>
      <c r="V991" s="277">
        <v>0</v>
      </c>
      <c r="W991" s="279" t="e">
        <f t="shared" si="15"/>
        <v>#REF!</v>
      </c>
      <c r="X991" s="279" t="s">
        <v>12132</v>
      </c>
      <c r="Y9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1" s="279">
        <f>IF(MAX(tbl2020POS[[#This Row],[P]:[PR]])=tbl2020POS[[#This Row],[P]],1,0)</f>
        <v>1</v>
      </c>
      <c r="AA991" s="279">
        <f>IF(tbl2020POS[[#This Row],[QUALP]]=1,IF(tbl2020POS[[#This Row],[GS]]&gt;=GS_TO_QUALIFY,1,0),0)</f>
        <v>0</v>
      </c>
      <c r="AB991" s="279">
        <f>IF(tbl2020POS[[#This Row],[QUALP]]=1,IF(tbl2020POS[[#This Row],[G]]-tbl2020POS[[#This Row],[GS]]&gt;=RP_APP_TO_QUALIFY,1,0),0)</f>
        <v>1</v>
      </c>
      <c r="AC991" s="279" t="e">
        <f>IF(tbl2020POS[[#This Row],[C]]&gt;=GAMES_TO_QUALIFY,1,IF(tbl2020POS[[#This Row],[PRIMPOS]]="C",1,0))</f>
        <v>#REF!</v>
      </c>
      <c r="AD991" s="279" t="e">
        <f>IF(tbl2020POS[[#This Row],[1B]]&gt;=GAMES_TO_QUALIFY,1,IF(tbl2020POS[[#This Row],[PRIMPOS]]="1B",1,0))</f>
        <v>#REF!</v>
      </c>
      <c r="AE991" s="279" t="e">
        <f>IF(tbl2020POS[[#This Row],[2B]]&gt;=GAMES_TO_QUALIFY,1,IF(tbl2020POS[[#This Row],[PRIMPOS]]="2B",1,0))</f>
        <v>#REF!</v>
      </c>
      <c r="AF991" s="279" t="e">
        <f>IF(tbl2020POS[[#This Row],[3B]]&gt;=GAMES_TO_QUALIFY,1,IF(tbl2020POS[[#This Row],[PRIMPOS]]="3B",1,0))</f>
        <v>#REF!</v>
      </c>
      <c r="AG991" s="279" t="e">
        <f>IF(tbl2020POS[[#This Row],[SS]]&gt;=GAMES_TO_QUALIFY,1,IF(tbl2020POS[[#This Row],[PRIMPOS]]="SS",1,0))</f>
        <v>#REF!</v>
      </c>
      <c r="AH991" s="279" t="e">
        <f>IF(tbl2020POS[[#This Row],[LF]]&gt;=GAMES_TO_QUALIFY,1,0)</f>
        <v>#REF!</v>
      </c>
      <c r="AI991" s="279" t="e">
        <f>IF(tbl2020POS[[#This Row],[CF]]&gt;=GAMES_TO_QUALIFY,1,0)</f>
        <v>#REF!</v>
      </c>
      <c r="AJ991" s="279" t="e">
        <f>IF(tbl2020POS[[#This Row],[RF]]&gt;=GAMES_TO_QUALIFY,1,0)</f>
        <v>#REF!</v>
      </c>
      <c r="AK991" s="279" t="e">
        <f>IF(tbl2020POS[[#This Row],[OF]]&gt;=GAMES_TO_QUALIFY,1,IF(tbl2020POS[[#This Row],[PRIMPOS]]="OF",1,0))</f>
        <v>#REF!</v>
      </c>
      <c r="AL991" s="279" t="e">
        <f>IF(tbl2020POS[[#This Row],[DH]]&gt;=GAMES_TO_QUALIFY,1,IF(tbl2020POS[[#This Row],[PRIMPOS]]="DH",1,0))</f>
        <v>#REF!</v>
      </c>
      <c r="AM991" s="279" t="str" cm="1">
        <f t="array" aca="1" ref="AM9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1" s="280" t="str">
        <f>IFERROR(LEFT(tbl2020POS[[#This Row],[POSROUGH]],LEN(tbl2020POS[[#This Row],[POSROUGH]])-1),"")</f>
        <v/>
      </c>
      <c r="AP99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2" spans="1:42" x14ac:dyDescent="0.3">
      <c r="A992" s="277">
        <v>989</v>
      </c>
      <c r="B992" t="s">
        <v>21551</v>
      </c>
      <c r="C992" s="277">
        <v>22</v>
      </c>
      <c r="D992" s="278" t="s">
        <v>1413</v>
      </c>
      <c r="E992" s="277" t="s">
        <v>20557</v>
      </c>
      <c r="F992" s="277">
        <v>7</v>
      </c>
      <c r="G992" s="277">
        <v>7</v>
      </c>
      <c r="H992" s="277">
        <v>0</v>
      </c>
      <c r="I992" s="277">
        <v>7</v>
      </c>
      <c r="J992" s="277">
        <v>7</v>
      </c>
      <c r="K992" s="277">
        <v>0</v>
      </c>
      <c r="L992" s="277">
        <v>0</v>
      </c>
      <c r="M992" s="277">
        <v>0</v>
      </c>
      <c r="N992" s="277">
        <v>0</v>
      </c>
      <c r="O992" s="277">
        <v>0</v>
      </c>
      <c r="P992" s="277">
        <v>0</v>
      </c>
      <c r="Q992" s="277">
        <v>0</v>
      </c>
      <c r="R992" s="277">
        <v>0</v>
      </c>
      <c r="S992" s="277">
        <v>0</v>
      </c>
      <c r="T992" s="277">
        <v>0</v>
      </c>
      <c r="U992" s="277">
        <v>0</v>
      </c>
      <c r="V992" s="277">
        <v>0</v>
      </c>
      <c r="W992" s="279" t="e">
        <f t="shared" si="15"/>
        <v>#REF!</v>
      </c>
      <c r="X992" s="279" t="s">
        <v>20182</v>
      </c>
      <c r="Y9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2" s="279">
        <f>IF(MAX(tbl2020POS[[#This Row],[P]:[PR]])=tbl2020POS[[#This Row],[P]],1,0)</f>
        <v>1</v>
      </c>
      <c r="AA992" s="279">
        <f>IF(tbl2020POS[[#This Row],[QUALP]]=1,IF(tbl2020POS[[#This Row],[GS]]&gt;=GS_TO_QUALIFY,1,0),0)</f>
        <v>0</v>
      </c>
      <c r="AB992" s="279">
        <f>IF(tbl2020POS[[#This Row],[QUALP]]=1,IF(tbl2020POS[[#This Row],[G]]-tbl2020POS[[#This Row],[GS]]&gt;=RP_APP_TO_QUALIFY,1,0),0)</f>
        <v>0</v>
      </c>
      <c r="AC992" s="279" t="e">
        <f>IF(tbl2020POS[[#This Row],[C]]&gt;=GAMES_TO_QUALIFY,1,IF(tbl2020POS[[#This Row],[PRIMPOS]]="C",1,0))</f>
        <v>#REF!</v>
      </c>
      <c r="AD992" s="279" t="e">
        <f>IF(tbl2020POS[[#This Row],[1B]]&gt;=GAMES_TO_QUALIFY,1,IF(tbl2020POS[[#This Row],[PRIMPOS]]="1B",1,0))</f>
        <v>#REF!</v>
      </c>
      <c r="AE992" s="279" t="e">
        <f>IF(tbl2020POS[[#This Row],[2B]]&gt;=GAMES_TO_QUALIFY,1,IF(tbl2020POS[[#This Row],[PRIMPOS]]="2B",1,0))</f>
        <v>#REF!</v>
      </c>
      <c r="AF992" s="279" t="e">
        <f>IF(tbl2020POS[[#This Row],[3B]]&gt;=GAMES_TO_QUALIFY,1,IF(tbl2020POS[[#This Row],[PRIMPOS]]="3B",1,0))</f>
        <v>#REF!</v>
      </c>
      <c r="AG992" s="279" t="e">
        <f>IF(tbl2020POS[[#This Row],[SS]]&gt;=GAMES_TO_QUALIFY,1,IF(tbl2020POS[[#This Row],[PRIMPOS]]="SS",1,0))</f>
        <v>#REF!</v>
      </c>
      <c r="AH992" s="279" t="e">
        <f>IF(tbl2020POS[[#This Row],[LF]]&gt;=GAMES_TO_QUALIFY,1,0)</f>
        <v>#REF!</v>
      </c>
      <c r="AI992" s="279" t="e">
        <f>IF(tbl2020POS[[#This Row],[CF]]&gt;=GAMES_TO_QUALIFY,1,0)</f>
        <v>#REF!</v>
      </c>
      <c r="AJ992" s="279" t="e">
        <f>IF(tbl2020POS[[#This Row],[RF]]&gt;=GAMES_TO_QUALIFY,1,0)</f>
        <v>#REF!</v>
      </c>
      <c r="AK992" s="279" t="e">
        <f>IF(tbl2020POS[[#This Row],[OF]]&gt;=GAMES_TO_QUALIFY,1,IF(tbl2020POS[[#This Row],[PRIMPOS]]="OF",1,0))</f>
        <v>#REF!</v>
      </c>
      <c r="AL992" s="279" t="e">
        <f>IF(tbl2020POS[[#This Row],[DH]]&gt;=GAMES_TO_QUALIFY,1,IF(tbl2020POS[[#This Row],[PRIMPOS]]="DH",1,0))</f>
        <v>#REF!</v>
      </c>
      <c r="AM992" s="279" t="str" cm="1">
        <f t="array" aca="1" ref="AM9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2" s="280" t="str">
        <f>IFERROR(LEFT(tbl2020POS[[#This Row],[POSROUGH]],LEN(tbl2020POS[[#This Row],[POSROUGH]])-1),"")</f>
        <v/>
      </c>
      <c r="AP99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93" spans="1:42" x14ac:dyDescent="0.3">
      <c r="A993" s="277">
        <v>990</v>
      </c>
      <c r="B993" t="s">
        <v>21552</v>
      </c>
      <c r="C993" s="277">
        <v>29</v>
      </c>
      <c r="D993" s="278" t="s">
        <v>20607</v>
      </c>
      <c r="E993" s="277">
        <v>2</v>
      </c>
      <c r="F993" s="277">
        <v>29</v>
      </c>
      <c r="G993" s="277">
        <v>0</v>
      </c>
      <c r="H993" s="277">
        <v>0</v>
      </c>
      <c r="I993" s="277">
        <v>29</v>
      </c>
      <c r="J993" s="277">
        <v>29</v>
      </c>
      <c r="K993" s="277">
        <v>0</v>
      </c>
      <c r="L993" s="277">
        <v>0</v>
      </c>
      <c r="M993" s="277">
        <v>0</v>
      </c>
      <c r="N993" s="277">
        <v>0</v>
      </c>
      <c r="O993" s="277">
        <v>0</v>
      </c>
      <c r="P993" s="277">
        <v>0</v>
      </c>
      <c r="Q993" s="277">
        <v>0</v>
      </c>
      <c r="R993" s="277">
        <v>0</v>
      </c>
      <c r="S993" s="277">
        <v>0</v>
      </c>
      <c r="T993" s="277">
        <v>0</v>
      </c>
      <c r="U993" s="277">
        <v>0</v>
      </c>
      <c r="V993" s="277">
        <v>0</v>
      </c>
      <c r="W993" s="279" t="e">
        <f t="shared" si="15"/>
        <v>#REF!</v>
      </c>
      <c r="X993" s="279" t="s">
        <v>17723</v>
      </c>
      <c r="Y9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3" s="279">
        <f>IF(MAX(tbl2020POS[[#This Row],[P]:[PR]])=tbl2020POS[[#This Row],[P]],1,0)</f>
        <v>1</v>
      </c>
      <c r="AA993" s="279">
        <f>IF(tbl2020POS[[#This Row],[QUALP]]=1,IF(tbl2020POS[[#This Row],[GS]]&gt;=GS_TO_QUALIFY,1,0),0)</f>
        <v>0</v>
      </c>
      <c r="AB993" s="279">
        <f>IF(tbl2020POS[[#This Row],[QUALP]]=1,IF(tbl2020POS[[#This Row],[G]]-tbl2020POS[[#This Row],[GS]]&gt;=RP_APP_TO_QUALIFY,1,0),0)</f>
        <v>1</v>
      </c>
      <c r="AC993" s="279" t="e">
        <f>IF(tbl2020POS[[#This Row],[C]]&gt;=GAMES_TO_QUALIFY,1,IF(tbl2020POS[[#This Row],[PRIMPOS]]="C",1,0))</f>
        <v>#REF!</v>
      </c>
      <c r="AD993" s="279" t="e">
        <f>IF(tbl2020POS[[#This Row],[1B]]&gt;=GAMES_TO_QUALIFY,1,IF(tbl2020POS[[#This Row],[PRIMPOS]]="1B",1,0))</f>
        <v>#REF!</v>
      </c>
      <c r="AE993" s="279" t="e">
        <f>IF(tbl2020POS[[#This Row],[2B]]&gt;=GAMES_TO_QUALIFY,1,IF(tbl2020POS[[#This Row],[PRIMPOS]]="2B",1,0))</f>
        <v>#REF!</v>
      </c>
      <c r="AF993" s="279" t="e">
        <f>IF(tbl2020POS[[#This Row],[3B]]&gt;=GAMES_TO_QUALIFY,1,IF(tbl2020POS[[#This Row],[PRIMPOS]]="3B",1,0))</f>
        <v>#REF!</v>
      </c>
      <c r="AG993" s="279" t="e">
        <f>IF(tbl2020POS[[#This Row],[SS]]&gt;=GAMES_TO_QUALIFY,1,IF(tbl2020POS[[#This Row],[PRIMPOS]]="SS",1,0))</f>
        <v>#REF!</v>
      </c>
      <c r="AH993" s="279" t="e">
        <f>IF(tbl2020POS[[#This Row],[LF]]&gt;=GAMES_TO_QUALIFY,1,0)</f>
        <v>#REF!</v>
      </c>
      <c r="AI993" s="279" t="e">
        <f>IF(tbl2020POS[[#This Row],[CF]]&gt;=GAMES_TO_QUALIFY,1,0)</f>
        <v>#REF!</v>
      </c>
      <c r="AJ993" s="279" t="e">
        <f>IF(tbl2020POS[[#This Row],[RF]]&gt;=GAMES_TO_QUALIFY,1,0)</f>
        <v>#REF!</v>
      </c>
      <c r="AK993" s="279" t="e">
        <f>IF(tbl2020POS[[#This Row],[OF]]&gt;=GAMES_TO_QUALIFY,1,IF(tbl2020POS[[#This Row],[PRIMPOS]]="OF",1,0))</f>
        <v>#REF!</v>
      </c>
      <c r="AL993" s="279" t="e">
        <f>IF(tbl2020POS[[#This Row],[DH]]&gt;=GAMES_TO_QUALIFY,1,IF(tbl2020POS[[#This Row],[PRIMPOS]]="DH",1,0))</f>
        <v>#REF!</v>
      </c>
      <c r="AM993" s="279" t="str" cm="1">
        <f t="array" aca="1" ref="AM9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3" s="280" t="str">
        <f>IFERROR(LEFT(tbl2020POS[[#This Row],[POSROUGH]],LEN(tbl2020POS[[#This Row],[POSROUGH]])-1),"")</f>
        <v/>
      </c>
      <c r="AP99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4" spans="1:42" x14ac:dyDescent="0.3">
      <c r="A994" s="277">
        <v>991</v>
      </c>
      <c r="B994" t="s">
        <v>21553</v>
      </c>
      <c r="C994" s="277">
        <v>26</v>
      </c>
      <c r="D994" s="278" t="s">
        <v>1531</v>
      </c>
      <c r="E994" s="277">
        <v>2</v>
      </c>
      <c r="F994" s="277">
        <v>17</v>
      </c>
      <c r="G994" s="277">
        <v>16</v>
      </c>
      <c r="H994" s="277">
        <v>17</v>
      </c>
      <c r="I994" s="277">
        <v>11</v>
      </c>
      <c r="J994" s="277">
        <v>0</v>
      </c>
      <c r="K994" s="277">
        <v>0</v>
      </c>
      <c r="L994" s="277">
        <v>0</v>
      </c>
      <c r="M994" s="277">
        <v>8</v>
      </c>
      <c r="N994" s="277">
        <v>0</v>
      </c>
      <c r="O994" s="277">
        <v>2</v>
      </c>
      <c r="P994" s="277">
        <v>1</v>
      </c>
      <c r="Q994" s="277">
        <v>0</v>
      </c>
      <c r="R994" s="277">
        <v>0</v>
      </c>
      <c r="S994" s="277">
        <v>1</v>
      </c>
      <c r="T994" s="277">
        <v>5</v>
      </c>
      <c r="U994" s="277">
        <v>1</v>
      </c>
      <c r="V994" s="277">
        <v>0</v>
      </c>
      <c r="W994" s="279" t="e">
        <f t="shared" si="15"/>
        <v>#REF!</v>
      </c>
      <c r="X994" s="279" t="s">
        <v>16677</v>
      </c>
      <c r="Y9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94" s="279">
        <f>IF(MAX(tbl2020POS[[#This Row],[P]:[PR]])=tbl2020POS[[#This Row],[P]],1,0)</f>
        <v>0</v>
      </c>
      <c r="AA994" s="279">
        <f>IF(tbl2020POS[[#This Row],[QUALP]]=1,IF(tbl2020POS[[#This Row],[GS]]&gt;=GS_TO_QUALIFY,1,0),0)</f>
        <v>0</v>
      </c>
      <c r="AB994" s="279">
        <f>IF(tbl2020POS[[#This Row],[QUALP]]=1,IF(tbl2020POS[[#This Row],[G]]-tbl2020POS[[#This Row],[GS]]&gt;=RP_APP_TO_QUALIFY,1,0),0)</f>
        <v>0</v>
      </c>
      <c r="AC994" s="279" t="e">
        <f>IF(tbl2020POS[[#This Row],[C]]&gt;=GAMES_TO_QUALIFY,1,IF(tbl2020POS[[#This Row],[PRIMPOS]]="C",1,0))</f>
        <v>#REF!</v>
      </c>
      <c r="AD994" s="279" t="e">
        <f>IF(tbl2020POS[[#This Row],[1B]]&gt;=GAMES_TO_QUALIFY,1,IF(tbl2020POS[[#This Row],[PRIMPOS]]="1B",1,0))</f>
        <v>#REF!</v>
      </c>
      <c r="AE994" s="279" t="e">
        <f>IF(tbl2020POS[[#This Row],[2B]]&gt;=GAMES_TO_QUALIFY,1,IF(tbl2020POS[[#This Row],[PRIMPOS]]="2B",1,0))</f>
        <v>#REF!</v>
      </c>
      <c r="AF994" s="279" t="e">
        <f>IF(tbl2020POS[[#This Row],[3B]]&gt;=GAMES_TO_QUALIFY,1,IF(tbl2020POS[[#This Row],[PRIMPOS]]="3B",1,0))</f>
        <v>#REF!</v>
      </c>
      <c r="AG994" s="279" t="e">
        <f>IF(tbl2020POS[[#This Row],[SS]]&gt;=GAMES_TO_QUALIFY,1,IF(tbl2020POS[[#This Row],[PRIMPOS]]="SS",1,0))</f>
        <v>#REF!</v>
      </c>
      <c r="AH994" s="279" t="e">
        <f>IF(tbl2020POS[[#This Row],[LF]]&gt;=GAMES_TO_QUALIFY,1,0)</f>
        <v>#REF!</v>
      </c>
      <c r="AI994" s="279" t="e">
        <f>IF(tbl2020POS[[#This Row],[CF]]&gt;=GAMES_TO_QUALIFY,1,0)</f>
        <v>#REF!</v>
      </c>
      <c r="AJ994" s="279" t="e">
        <f>IF(tbl2020POS[[#This Row],[RF]]&gt;=GAMES_TO_QUALIFY,1,0)</f>
        <v>#REF!</v>
      </c>
      <c r="AK994" s="279" t="e">
        <f>IF(tbl2020POS[[#This Row],[OF]]&gt;=GAMES_TO_QUALIFY,1,IF(tbl2020POS[[#This Row],[PRIMPOS]]="OF",1,0))</f>
        <v>#REF!</v>
      </c>
      <c r="AL994" s="279" t="e">
        <f>IF(tbl2020POS[[#This Row],[DH]]&gt;=GAMES_TO_QUALIFY,1,IF(tbl2020POS[[#This Row],[PRIMPOS]]="DH",1,0))</f>
        <v>#REF!</v>
      </c>
      <c r="AM994" s="279" t="e" cm="1">
        <f t="array" aca="1" ref="AM9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4" s="280" t="str">
        <f>IFERROR(LEFT(tbl2020POS[[#This Row],[POSROUGH]],LEN(tbl2020POS[[#This Row],[POSROUGH]])-1),"")</f>
        <v/>
      </c>
      <c r="AP99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95" spans="1:42" x14ac:dyDescent="0.3">
      <c r="A995" s="277">
        <v>992</v>
      </c>
      <c r="B995" t="s">
        <v>21554</v>
      </c>
      <c r="C995" s="277">
        <v>31</v>
      </c>
      <c r="D995" s="278" t="s">
        <v>1413</v>
      </c>
      <c r="E995" s="277">
        <v>7</v>
      </c>
      <c r="F995" s="277">
        <v>40</v>
      </c>
      <c r="G995" s="277">
        <v>38</v>
      </c>
      <c r="H995" s="277">
        <v>40</v>
      </c>
      <c r="I995" s="277">
        <v>40</v>
      </c>
      <c r="J995" s="277">
        <v>0</v>
      </c>
      <c r="K995" s="277">
        <v>0</v>
      </c>
      <c r="L995" s="277">
        <v>1</v>
      </c>
      <c r="M995" s="277">
        <v>0</v>
      </c>
      <c r="N995" s="277">
        <v>1</v>
      </c>
      <c r="O995" s="277">
        <v>39</v>
      </c>
      <c r="P995" s="277">
        <v>0</v>
      </c>
      <c r="Q995" s="277">
        <v>0</v>
      </c>
      <c r="R995" s="277">
        <v>0</v>
      </c>
      <c r="S995" s="277">
        <v>0</v>
      </c>
      <c r="T995" s="277">
        <v>0</v>
      </c>
      <c r="U995" s="277">
        <v>1</v>
      </c>
      <c r="V995" s="277">
        <v>0</v>
      </c>
      <c r="W995" s="279" t="e">
        <f t="shared" si="15"/>
        <v>#REF!</v>
      </c>
      <c r="X995" s="279" t="s">
        <v>12280</v>
      </c>
      <c r="Y9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95" s="279">
        <f>IF(MAX(tbl2020POS[[#This Row],[P]:[PR]])=tbl2020POS[[#This Row],[P]],1,0)</f>
        <v>0</v>
      </c>
      <c r="AA995" s="279">
        <f>IF(tbl2020POS[[#This Row],[QUALP]]=1,IF(tbl2020POS[[#This Row],[GS]]&gt;=GS_TO_QUALIFY,1,0),0)</f>
        <v>0</v>
      </c>
      <c r="AB995" s="279">
        <f>IF(tbl2020POS[[#This Row],[QUALP]]=1,IF(tbl2020POS[[#This Row],[G]]-tbl2020POS[[#This Row],[GS]]&gt;=RP_APP_TO_QUALIFY,1,0),0)</f>
        <v>0</v>
      </c>
      <c r="AC995" s="279" t="e">
        <f>IF(tbl2020POS[[#This Row],[C]]&gt;=GAMES_TO_QUALIFY,1,IF(tbl2020POS[[#This Row],[PRIMPOS]]="C",1,0))</f>
        <v>#REF!</v>
      </c>
      <c r="AD995" s="279" t="e">
        <f>IF(tbl2020POS[[#This Row],[1B]]&gt;=GAMES_TO_QUALIFY,1,IF(tbl2020POS[[#This Row],[PRIMPOS]]="1B",1,0))</f>
        <v>#REF!</v>
      </c>
      <c r="AE995" s="279" t="e">
        <f>IF(tbl2020POS[[#This Row],[2B]]&gt;=GAMES_TO_QUALIFY,1,IF(tbl2020POS[[#This Row],[PRIMPOS]]="2B",1,0))</f>
        <v>#REF!</v>
      </c>
      <c r="AF995" s="279" t="e">
        <f>IF(tbl2020POS[[#This Row],[3B]]&gt;=GAMES_TO_QUALIFY,1,IF(tbl2020POS[[#This Row],[PRIMPOS]]="3B",1,0))</f>
        <v>#REF!</v>
      </c>
      <c r="AG995" s="279" t="e">
        <f>IF(tbl2020POS[[#This Row],[SS]]&gt;=GAMES_TO_QUALIFY,1,IF(tbl2020POS[[#This Row],[PRIMPOS]]="SS",1,0))</f>
        <v>#REF!</v>
      </c>
      <c r="AH995" s="279" t="e">
        <f>IF(tbl2020POS[[#This Row],[LF]]&gt;=GAMES_TO_QUALIFY,1,0)</f>
        <v>#REF!</v>
      </c>
      <c r="AI995" s="279" t="e">
        <f>IF(tbl2020POS[[#This Row],[CF]]&gt;=GAMES_TO_QUALIFY,1,0)</f>
        <v>#REF!</v>
      </c>
      <c r="AJ995" s="279" t="e">
        <f>IF(tbl2020POS[[#This Row],[RF]]&gt;=GAMES_TO_QUALIFY,1,0)</f>
        <v>#REF!</v>
      </c>
      <c r="AK995" s="279" t="e">
        <f>IF(tbl2020POS[[#This Row],[OF]]&gt;=GAMES_TO_QUALIFY,1,IF(tbl2020POS[[#This Row],[PRIMPOS]]="OF",1,0))</f>
        <v>#REF!</v>
      </c>
      <c r="AL995" s="279" t="e">
        <f>IF(tbl2020POS[[#This Row],[DH]]&gt;=GAMES_TO_QUALIFY,1,IF(tbl2020POS[[#This Row],[PRIMPOS]]="DH",1,0))</f>
        <v>#REF!</v>
      </c>
      <c r="AM995" s="279" t="e" cm="1">
        <f t="array" aca="1" ref="AM9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5" s="280" t="str">
        <f>IFERROR(LEFT(tbl2020POS[[#This Row],[POSROUGH]],LEN(tbl2020POS[[#This Row],[POSROUGH]])-1),"")</f>
        <v/>
      </c>
      <c r="AP99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96" spans="1:42" x14ac:dyDescent="0.3">
      <c r="A996" s="277">
        <v>993</v>
      </c>
      <c r="B996" t="s">
        <v>21555</v>
      </c>
      <c r="C996" s="277">
        <v>27</v>
      </c>
      <c r="D996" s="278" t="s">
        <v>1426</v>
      </c>
      <c r="E996" s="277">
        <v>2</v>
      </c>
      <c r="F996" s="277">
        <v>15</v>
      </c>
      <c r="G996" s="277">
        <v>0</v>
      </c>
      <c r="H996" s="277">
        <v>0</v>
      </c>
      <c r="I996" s="277">
        <v>15</v>
      </c>
      <c r="J996" s="277">
        <v>15</v>
      </c>
      <c r="K996" s="277">
        <v>0</v>
      </c>
      <c r="L996" s="277">
        <v>0</v>
      </c>
      <c r="M996" s="277">
        <v>0</v>
      </c>
      <c r="N996" s="277">
        <v>0</v>
      </c>
      <c r="O996" s="277">
        <v>0</v>
      </c>
      <c r="P996" s="277">
        <v>0</v>
      </c>
      <c r="Q996" s="277">
        <v>0</v>
      </c>
      <c r="R996" s="277">
        <v>0</v>
      </c>
      <c r="S996" s="277">
        <v>0</v>
      </c>
      <c r="T996" s="277">
        <v>0</v>
      </c>
      <c r="U996" s="277">
        <v>0</v>
      </c>
      <c r="V996" s="277">
        <v>0</v>
      </c>
      <c r="W996" s="279" t="e">
        <f t="shared" si="15"/>
        <v>#REF!</v>
      </c>
      <c r="X996" s="279" t="s">
        <v>20072</v>
      </c>
      <c r="Y9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6" s="279">
        <f>IF(MAX(tbl2020POS[[#This Row],[P]:[PR]])=tbl2020POS[[#This Row],[P]],1,0)</f>
        <v>1</v>
      </c>
      <c r="AA996" s="279">
        <f>IF(tbl2020POS[[#This Row],[QUALP]]=1,IF(tbl2020POS[[#This Row],[GS]]&gt;=GS_TO_QUALIFY,1,0),0)</f>
        <v>0</v>
      </c>
      <c r="AB996" s="279">
        <f>IF(tbl2020POS[[#This Row],[QUALP]]=1,IF(tbl2020POS[[#This Row],[G]]-tbl2020POS[[#This Row],[GS]]&gt;=RP_APP_TO_QUALIFY,1,0),0)</f>
        <v>1</v>
      </c>
      <c r="AC996" s="279" t="e">
        <f>IF(tbl2020POS[[#This Row],[C]]&gt;=GAMES_TO_QUALIFY,1,IF(tbl2020POS[[#This Row],[PRIMPOS]]="C",1,0))</f>
        <v>#REF!</v>
      </c>
      <c r="AD996" s="279" t="e">
        <f>IF(tbl2020POS[[#This Row],[1B]]&gt;=GAMES_TO_QUALIFY,1,IF(tbl2020POS[[#This Row],[PRIMPOS]]="1B",1,0))</f>
        <v>#REF!</v>
      </c>
      <c r="AE996" s="279" t="e">
        <f>IF(tbl2020POS[[#This Row],[2B]]&gt;=GAMES_TO_QUALIFY,1,IF(tbl2020POS[[#This Row],[PRIMPOS]]="2B",1,0))</f>
        <v>#REF!</v>
      </c>
      <c r="AF996" s="279" t="e">
        <f>IF(tbl2020POS[[#This Row],[3B]]&gt;=GAMES_TO_QUALIFY,1,IF(tbl2020POS[[#This Row],[PRIMPOS]]="3B",1,0))</f>
        <v>#REF!</v>
      </c>
      <c r="AG996" s="279" t="e">
        <f>IF(tbl2020POS[[#This Row],[SS]]&gt;=GAMES_TO_QUALIFY,1,IF(tbl2020POS[[#This Row],[PRIMPOS]]="SS",1,0))</f>
        <v>#REF!</v>
      </c>
      <c r="AH996" s="279" t="e">
        <f>IF(tbl2020POS[[#This Row],[LF]]&gt;=GAMES_TO_QUALIFY,1,0)</f>
        <v>#REF!</v>
      </c>
      <c r="AI996" s="279" t="e">
        <f>IF(tbl2020POS[[#This Row],[CF]]&gt;=GAMES_TO_QUALIFY,1,0)</f>
        <v>#REF!</v>
      </c>
      <c r="AJ996" s="279" t="e">
        <f>IF(tbl2020POS[[#This Row],[RF]]&gt;=GAMES_TO_QUALIFY,1,0)</f>
        <v>#REF!</v>
      </c>
      <c r="AK996" s="279" t="e">
        <f>IF(tbl2020POS[[#This Row],[OF]]&gt;=GAMES_TO_QUALIFY,1,IF(tbl2020POS[[#This Row],[PRIMPOS]]="OF",1,0))</f>
        <v>#REF!</v>
      </c>
      <c r="AL996" s="279" t="e">
        <f>IF(tbl2020POS[[#This Row],[DH]]&gt;=GAMES_TO_QUALIFY,1,IF(tbl2020POS[[#This Row],[PRIMPOS]]="DH",1,0))</f>
        <v>#REF!</v>
      </c>
      <c r="AM996" s="279" t="str" cm="1">
        <f t="array" aca="1" ref="AM9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6" s="280" t="str">
        <f>IFERROR(LEFT(tbl2020POS[[#This Row],[POSROUGH]],LEN(tbl2020POS[[#This Row],[POSROUGH]])-1),"")</f>
        <v/>
      </c>
      <c r="AP99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7" spans="1:42" x14ac:dyDescent="0.3">
      <c r="A997" s="277">
        <v>994</v>
      </c>
      <c r="B997" t="s">
        <v>21556</v>
      </c>
      <c r="C997" s="277">
        <v>26</v>
      </c>
      <c r="D997" s="278" t="s">
        <v>1446</v>
      </c>
      <c r="E997" s="277">
        <v>4</v>
      </c>
      <c r="F997" s="277">
        <v>2</v>
      </c>
      <c r="G997" s="277">
        <v>0</v>
      </c>
      <c r="H997" s="277">
        <v>0</v>
      </c>
      <c r="I997" s="277">
        <v>2</v>
      </c>
      <c r="J997" s="277">
        <v>2</v>
      </c>
      <c r="K997" s="277">
        <v>0</v>
      </c>
      <c r="L997" s="277">
        <v>0</v>
      </c>
      <c r="M997" s="277">
        <v>0</v>
      </c>
      <c r="N997" s="277">
        <v>0</v>
      </c>
      <c r="O997" s="277">
        <v>0</v>
      </c>
      <c r="P997" s="277">
        <v>0</v>
      </c>
      <c r="Q997" s="277">
        <v>0</v>
      </c>
      <c r="R997" s="277">
        <v>0</v>
      </c>
      <c r="S997" s="277">
        <v>0</v>
      </c>
      <c r="T997" s="277">
        <v>0</v>
      </c>
      <c r="U997" s="277">
        <v>0</v>
      </c>
      <c r="V997" s="277">
        <v>0</v>
      </c>
      <c r="W997" s="279" t="e">
        <f t="shared" si="15"/>
        <v>#REF!</v>
      </c>
      <c r="X997" s="279" t="s">
        <v>13866</v>
      </c>
      <c r="Y9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7" s="279">
        <f>IF(MAX(tbl2020POS[[#This Row],[P]:[PR]])=tbl2020POS[[#This Row],[P]],1,0)</f>
        <v>1</v>
      </c>
      <c r="AA997" s="279">
        <f>IF(tbl2020POS[[#This Row],[QUALP]]=1,IF(tbl2020POS[[#This Row],[GS]]&gt;=GS_TO_QUALIFY,1,0),0)</f>
        <v>0</v>
      </c>
      <c r="AB997" s="279">
        <f>IF(tbl2020POS[[#This Row],[QUALP]]=1,IF(tbl2020POS[[#This Row],[G]]-tbl2020POS[[#This Row],[GS]]&gt;=RP_APP_TO_QUALIFY,1,0),0)</f>
        <v>0</v>
      </c>
      <c r="AC997" s="279" t="e">
        <f>IF(tbl2020POS[[#This Row],[C]]&gt;=GAMES_TO_QUALIFY,1,IF(tbl2020POS[[#This Row],[PRIMPOS]]="C",1,0))</f>
        <v>#REF!</v>
      </c>
      <c r="AD997" s="279" t="e">
        <f>IF(tbl2020POS[[#This Row],[1B]]&gt;=GAMES_TO_QUALIFY,1,IF(tbl2020POS[[#This Row],[PRIMPOS]]="1B",1,0))</f>
        <v>#REF!</v>
      </c>
      <c r="AE997" s="279" t="e">
        <f>IF(tbl2020POS[[#This Row],[2B]]&gt;=GAMES_TO_QUALIFY,1,IF(tbl2020POS[[#This Row],[PRIMPOS]]="2B",1,0))</f>
        <v>#REF!</v>
      </c>
      <c r="AF997" s="279" t="e">
        <f>IF(tbl2020POS[[#This Row],[3B]]&gt;=GAMES_TO_QUALIFY,1,IF(tbl2020POS[[#This Row],[PRIMPOS]]="3B",1,0))</f>
        <v>#REF!</v>
      </c>
      <c r="AG997" s="279" t="e">
        <f>IF(tbl2020POS[[#This Row],[SS]]&gt;=GAMES_TO_QUALIFY,1,IF(tbl2020POS[[#This Row],[PRIMPOS]]="SS",1,0))</f>
        <v>#REF!</v>
      </c>
      <c r="AH997" s="279" t="e">
        <f>IF(tbl2020POS[[#This Row],[LF]]&gt;=GAMES_TO_QUALIFY,1,0)</f>
        <v>#REF!</v>
      </c>
      <c r="AI997" s="279" t="e">
        <f>IF(tbl2020POS[[#This Row],[CF]]&gt;=GAMES_TO_QUALIFY,1,0)</f>
        <v>#REF!</v>
      </c>
      <c r="AJ997" s="279" t="e">
        <f>IF(tbl2020POS[[#This Row],[RF]]&gt;=GAMES_TO_QUALIFY,1,0)</f>
        <v>#REF!</v>
      </c>
      <c r="AK997" s="279" t="e">
        <f>IF(tbl2020POS[[#This Row],[OF]]&gt;=GAMES_TO_QUALIFY,1,IF(tbl2020POS[[#This Row],[PRIMPOS]]="OF",1,0))</f>
        <v>#REF!</v>
      </c>
      <c r="AL997" s="279" t="e">
        <f>IF(tbl2020POS[[#This Row],[DH]]&gt;=GAMES_TO_QUALIFY,1,IF(tbl2020POS[[#This Row],[PRIMPOS]]="DH",1,0))</f>
        <v>#REF!</v>
      </c>
      <c r="AM997" s="279" t="str" cm="1">
        <f t="array" aca="1" ref="AM9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7" s="280" t="str">
        <f>IFERROR(LEFT(tbl2020POS[[#This Row],[POSROUGH]],LEN(tbl2020POS[[#This Row],[POSROUGH]])-1),"")</f>
        <v/>
      </c>
      <c r="AP99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98" spans="1:42" x14ac:dyDescent="0.3">
      <c r="A998" s="277">
        <v>995</v>
      </c>
      <c r="B998" t="s">
        <v>21557</v>
      </c>
      <c r="C998" s="277">
        <v>23</v>
      </c>
      <c r="D998" s="278" t="s">
        <v>1398</v>
      </c>
      <c r="E998" s="277" t="s">
        <v>20557</v>
      </c>
      <c r="F998" s="277">
        <v>12</v>
      </c>
      <c r="G998" s="277">
        <v>0</v>
      </c>
      <c r="H998" s="277">
        <v>0</v>
      </c>
      <c r="I998" s="277">
        <v>12</v>
      </c>
      <c r="J998" s="277">
        <v>12</v>
      </c>
      <c r="K998" s="277">
        <v>0</v>
      </c>
      <c r="L998" s="277">
        <v>0</v>
      </c>
      <c r="M998" s="277">
        <v>0</v>
      </c>
      <c r="N998" s="277">
        <v>0</v>
      </c>
      <c r="O998" s="277">
        <v>0</v>
      </c>
      <c r="P998" s="277">
        <v>0</v>
      </c>
      <c r="Q998" s="277">
        <v>0</v>
      </c>
      <c r="R998" s="277">
        <v>0</v>
      </c>
      <c r="S998" s="277">
        <v>0</v>
      </c>
      <c r="T998" s="277">
        <v>0</v>
      </c>
      <c r="U998" s="277">
        <v>0</v>
      </c>
      <c r="V998" s="277">
        <v>0</v>
      </c>
      <c r="W998" s="279" t="e">
        <f t="shared" si="15"/>
        <v>#REF!</v>
      </c>
      <c r="X998" s="279" t="s">
        <v>22014</v>
      </c>
      <c r="Y9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8" s="279">
        <f>IF(MAX(tbl2020POS[[#This Row],[P]:[PR]])=tbl2020POS[[#This Row],[P]],1,0)</f>
        <v>1</v>
      </c>
      <c r="AA998" s="279">
        <f>IF(tbl2020POS[[#This Row],[QUALP]]=1,IF(tbl2020POS[[#This Row],[GS]]&gt;=GS_TO_QUALIFY,1,0),0)</f>
        <v>0</v>
      </c>
      <c r="AB998" s="279">
        <f>IF(tbl2020POS[[#This Row],[QUALP]]=1,IF(tbl2020POS[[#This Row],[G]]-tbl2020POS[[#This Row],[GS]]&gt;=RP_APP_TO_QUALIFY,1,0),0)</f>
        <v>1</v>
      </c>
      <c r="AC998" s="279" t="e">
        <f>IF(tbl2020POS[[#This Row],[C]]&gt;=GAMES_TO_QUALIFY,1,IF(tbl2020POS[[#This Row],[PRIMPOS]]="C",1,0))</f>
        <v>#REF!</v>
      </c>
      <c r="AD998" s="279" t="e">
        <f>IF(tbl2020POS[[#This Row],[1B]]&gt;=GAMES_TO_QUALIFY,1,IF(tbl2020POS[[#This Row],[PRIMPOS]]="1B",1,0))</f>
        <v>#REF!</v>
      </c>
      <c r="AE998" s="279" t="e">
        <f>IF(tbl2020POS[[#This Row],[2B]]&gt;=GAMES_TO_QUALIFY,1,IF(tbl2020POS[[#This Row],[PRIMPOS]]="2B",1,0))</f>
        <v>#REF!</v>
      </c>
      <c r="AF998" s="279" t="e">
        <f>IF(tbl2020POS[[#This Row],[3B]]&gt;=GAMES_TO_QUALIFY,1,IF(tbl2020POS[[#This Row],[PRIMPOS]]="3B",1,0))</f>
        <v>#REF!</v>
      </c>
      <c r="AG998" s="279" t="e">
        <f>IF(tbl2020POS[[#This Row],[SS]]&gt;=GAMES_TO_QUALIFY,1,IF(tbl2020POS[[#This Row],[PRIMPOS]]="SS",1,0))</f>
        <v>#REF!</v>
      </c>
      <c r="AH998" s="279" t="e">
        <f>IF(tbl2020POS[[#This Row],[LF]]&gt;=GAMES_TO_QUALIFY,1,0)</f>
        <v>#REF!</v>
      </c>
      <c r="AI998" s="279" t="e">
        <f>IF(tbl2020POS[[#This Row],[CF]]&gt;=GAMES_TO_QUALIFY,1,0)</f>
        <v>#REF!</v>
      </c>
      <c r="AJ998" s="279" t="e">
        <f>IF(tbl2020POS[[#This Row],[RF]]&gt;=GAMES_TO_QUALIFY,1,0)</f>
        <v>#REF!</v>
      </c>
      <c r="AK998" s="279" t="e">
        <f>IF(tbl2020POS[[#This Row],[OF]]&gt;=GAMES_TO_QUALIFY,1,IF(tbl2020POS[[#This Row],[PRIMPOS]]="OF",1,0))</f>
        <v>#REF!</v>
      </c>
      <c r="AL998" s="279" t="e">
        <f>IF(tbl2020POS[[#This Row],[DH]]&gt;=GAMES_TO_QUALIFY,1,IF(tbl2020POS[[#This Row],[PRIMPOS]]="DH",1,0))</f>
        <v>#REF!</v>
      </c>
      <c r="AM998" s="279" t="str" cm="1">
        <f t="array" aca="1" ref="AM9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8" s="280" t="str">
        <f>IFERROR(LEFT(tbl2020POS[[#This Row],[POSROUGH]],LEN(tbl2020POS[[#This Row],[POSROUGH]])-1),"")</f>
        <v/>
      </c>
      <c r="AP99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9" spans="1:42" x14ac:dyDescent="0.3">
      <c r="A999" s="277">
        <v>996</v>
      </c>
      <c r="B999" t="s">
        <v>21558</v>
      </c>
      <c r="C999" s="277">
        <v>24</v>
      </c>
      <c r="D999" s="278" t="s">
        <v>20628</v>
      </c>
      <c r="E999" s="277" t="s">
        <v>20557</v>
      </c>
      <c r="F999" s="277">
        <v>3</v>
      </c>
      <c r="G999" s="277">
        <v>0</v>
      </c>
      <c r="H999" s="277">
        <v>0</v>
      </c>
      <c r="I999" s="277">
        <v>3</v>
      </c>
      <c r="J999" s="277">
        <v>3</v>
      </c>
      <c r="K999" s="277">
        <v>0</v>
      </c>
      <c r="L999" s="277">
        <v>0</v>
      </c>
      <c r="M999" s="277">
        <v>0</v>
      </c>
      <c r="N999" s="277">
        <v>0</v>
      </c>
      <c r="O999" s="277">
        <v>0</v>
      </c>
      <c r="P999" s="277">
        <v>0</v>
      </c>
      <c r="Q999" s="277">
        <v>0</v>
      </c>
      <c r="R999" s="277">
        <v>0</v>
      </c>
      <c r="S999" s="277">
        <v>0</v>
      </c>
      <c r="T999" s="277">
        <v>0</v>
      </c>
      <c r="U999" s="277">
        <v>0</v>
      </c>
      <c r="V999" s="277">
        <v>0</v>
      </c>
      <c r="W999" s="279" t="e">
        <f t="shared" si="15"/>
        <v>#REF!</v>
      </c>
      <c r="X999" s="279" t="s">
        <v>22015</v>
      </c>
      <c r="Y9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9" s="279">
        <f>IF(MAX(tbl2020POS[[#This Row],[P]:[PR]])=tbl2020POS[[#This Row],[P]],1,0)</f>
        <v>1</v>
      </c>
      <c r="AA999" s="279">
        <f>IF(tbl2020POS[[#This Row],[QUALP]]=1,IF(tbl2020POS[[#This Row],[GS]]&gt;=GS_TO_QUALIFY,1,0),0)</f>
        <v>0</v>
      </c>
      <c r="AB999" s="279">
        <f>IF(tbl2020POS[[#This Row],[QUALP]]=1,IF(tbl2020POS[[#This Row],[G]]-tbl2020POS[[#This Row],[GS]]&gt;=RP_APP_TO_QUALIFY,1,0),0)</f>
        <v>0</v>
      </c>
      <c r="AC999" s="279" t="e">
        <f>IF(tbl2020POS[[#This Row],[C]]&gt;=GAMES_TO_QUALIFY,1,IF(tbl2020POS[[#This Row],[PRIMPOS]]="C",1,0))</f>
        <v>#REF!</v>
      </c>
      <c r="AD999" s="279" t="e">
        <f>IF(tbl2020POS[[#This Row],[1B]]&gt;=GAMES_TO_QUALIFY,1,IF(tbl2020POS[[#This Row],[PRIMPOS]]="1B",1,0))</f>
        <v>#REF!</v>
      </c>
      <c r="AE999" s="279" t="e">
        <f>IF(tbl2020POS[[#This Row],[2B]]&gt;=GAMES_TO_QUALIFY,1,IF(tbl2020POS[[#This Row],[PRIMPOS]]="2B",1,0))</f>
        <v>#REF!</v>
      </c>
      <c r="AF999" s="279" t="e">
        <f>IF(tbl2020POS[[#This Row],[3B]]&gt;=GAMES_TO_QUALIFY,1,IF(tbl2020POS[[#This Row],[PRIMPOS]]="3B",1,0))</f>
        <v>#REF!</v>
      </c>
      <c r="AG999" s="279" t="e">
        <f>IF(tbl2020POS[[#This Row],[SS]]&gt;=GAMES_TO_QUALIFY,1,IF(tbl2020POS[[#This Row],[PRIMPOS]]="SS",1,0))</f>
        <v>#REF!</v>
      </c>
      <c r="AH999" s="279" t="e">
        <f>IF(tbl2020POS[[#This Row],[LF]]&gt;=GAMES_TO_QUALIFY,1,0)</f>
        <v>#REF!</v>
      </c>
      <c r="AI999" s="279" t="e">
        <f>IF(tbl2020POS[[#This Row],[CF]]&gt;=GAMES_TO_QUALIFY,1,0)</f>
        <v>#REF!</v>
      </c>
      <c r="AJ999" s="279" t="e">
        <f>IF(tbl2020POS[[#This Row],[RF]]&gt;=GAMES_TO_QUALIFY,1,0)</f>
        <v>#REF!</v>
      </c>
      <c r="AK999" s="279" t="e">
        <f>IF(tbl2020POS[[#This Row],[OF]]&gt;=GAMES_TO_QUALIFY,1,IF(tbl2020POS[[#This Row],[PRIMPOS]]="OF",1,0))</f>
        <v>#REF!</v>
      </c>
      <c r="AL999" s="279" t="e">
        <f>IF(tbl2020POS[[#This Row],[DH]]&gt;=GAMES_TO_QUALIFY,1,IF(tbl2020POS[[#This Row],[PRIMPOS]]="DH",1,0))</f>
        <v>#REF!</v>
      </c>
      <c r="AM999" s="279" t="str" cm="1">
        <f t="array" aca="1" ref="AM9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9" s="280" t="str">
        <f>IFERROR(LEFT(tbl2020POS[[#This Row],[POSROUGH]],LEN(tbl2020POS[[#This Row],[POSROUGH]])-1),"")</f>
        <v/>
      </c>
      <c r="AP99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00" spans="1:42" x14ac:dyDescent="0.3">
      <c r="A1000" s="277">
        <v>997</v>
      </c>
      <c r="B1000" t="s">
        <v>21559</v>
      </c>
      <c r="C1000" s="277">
        <v>34</v>
      </c>
      <c r="D1000" s="278" t="s">
        <v>1430</v>
      </c>
      <c r="E1000" s="277">
        <v>10</v>
      </c>
      <c r="F1000" s="277">
        <v>2</v>
      </c>
      <c r="G1000" s="277">
        <v>0</v>
      </c>
      <c r="H1000" s="277">
        <v>2</v>
      </c>
      <c r="I1000" s="277">
        <v>1</v>
      </c>
      <c r="J1000" s="277">
        <v>0</v>
      </c>
      <c r="K1000" s="277">
        <v>0</v>
      </c>
      <c r="L1000" s="277">
        <v>0</v>
      </c>
      <c r="M1000" s="277">
        <v>0</v>
      </c>
      <c r="N1000" s="277">
        <v>0</v>
      </c>
      <c r="O1000" s="277">
        <v>1</v>
      </c>
      <c r="P1000" s="277">
        <v>0</v>
      </c>
      <c r="Q1000" s="277">
        <v>0</v>
      </c>
      <c r="R1000" s="277">
        <v>0</v>
      </c>
      <c r="S1000" s="277">
        <v>0</v>
      </c>
      <c r="T1000" s="277">
        <v>1</v>
      </c>
      <c r="U1000" s="277">
        <v>0</v>
      </c>
      <c r="V1000" s="277">
        <v>1</v>
      </c>
      <c r="W1000" s="279" t="e">
        <f t="shared" si="15"/>
        <v>#REF!</v>
      </c>
      <c r="X1000" s="279" t="s">
        <v>3005</v>
      </c>
      <c r="Y10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00" s="279">
        <f>IF(MAX(tbl2020POS[[#This Row],[P]:[PR]])=tbl2020POS[[#This Row],[P]],1,0)</f>
        <v>0</v>
      </c>
      <c r="AA1000" s="279">
        <f>IF(tbl2020POS[[#This Row],[QUALP]]=1,IF(tbl2020POS[[#This Row],[GS]]&gt;=GS_TO_QUALIFY,1,0),0)</f>
        <v>0</v>
      </c>
      <c r="AB1000" s="279">
        <f>IF(tbl2020POS[[#This Row],[QUALP]]=1,IF(tbl2020POS[[#This Row],[G]]-tbl2020POS[[#This Row],[GS]]&gt;=RP_APP_TO_QUALIFY,1,0),0)</f>
        <v>0</v>
      </c>
      <c r="AC1000" s="279" t="e">
        <f>IF(tbl2020POS[[#This Row],[C]]&gt;=GAMES_TO_QUALIFY,1,IF(tbl2020POS[[#This Row],[PRIMPOS]]="C",1,0))</f>
        <v>#REF!</v>
      </c>
      <c r="AD1000" s="279" t="e">
        <f>IF(tbl2020POS[[#This Row],[1B]]&gt;=GAMES_TO_QUALIFY,1,IF(tbl2020POS[[#This Row],[PRIMPOS]]="1B",1,0))</f>
        <v>#REF!</v>
      </c>
      <c r="AE1000" s="279" t="e">
        <f>IF(tbl2020POS[[#This Row],[2B]]&gt;=GAMES_TO_QUALIFY,1,IF(tbl2020POS[[#This Row],[PRIMPOS]]="2B",1,0))</f>
        <v>#REF!</v>
      </c>
      <c r="AF1000" s="279" t="e">
        <f>IF(tbl2020POS[[#This Row],[3B]]&gt;=GAMES_TO_QUALIFY,1,IF(tbl2020POS[[#This Row],[PRIMPOS]]="3B",1,0))</f>
        <v>#REF!</v>
      </c>
      <c r="AG1000" s="279" t="e">
        <f>IF(tbl2020POS[[#This Row],[SS]]&gt;=GAMES_TO_QUALIFY,1,IF(tbl2020POS[[#This Row],[PRIMPOS]]="SS",1,0))</f>
        <v>#REF!</v>
      </c>
      <c r="AH1000" s="279" t="e">
        <f>IF(tbl2020POS[[#This Row],[LF]]&gt;=GAMES_TO_QUALIFY,1,0)</f>
        <v>#REF!</v>
      </c>
      <c r="AI1000" s="279" t="e">
        <f>IF(tbl2020POS[[#This Row],[CF]]&gt;=GAMES_TO_QUALIFY,1,0)</f>
        <v>#REF!</v>
      </c>
      <c r="AJ1000" s="279" t="e">
        <f>IF(tbl2020POS[[#This Row],[RF]]&gt;=GAMES_TO_QUALIFY,1,0)</f>
        <v>#REF!</v>
      </c>
      <c r="AK1000" s="279" t="e">
        <f>IF(tbl2020POS[[#This Row],[OF]]&gt;=GAMES_TO_QUALIFY,1,IF(tbl2020POS[[#This Row],[PRIMPOS]]="OF",1,0))</f>
        <v>#REF!</v>
      </c>
      <c r="AL1000" s="279" t="e">
        <f>IF(tbl2020POS[[#This Row],[DH]]&gt;=GAMES_TO_QUALIFY,1,IF(tbl2020POS[[#This Row],[PRIMPOS]]="DH",1,0))</f>
        <v>#REF!</v>
      </c>
      <c r="AM1000" s="279" t="e" cm="1">
        <f t="array" aca="1" ref="AM10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0" s="280" t="str">
        <f>IFERROR(LEFT(tbl2020POS[[#This Row],[POSROUGH]],LEN(tbl2020POS[[#This Row],[POSROUGH]])-1),"")</f>
        <v/>
      </c>
      <c r="AP100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1" spans="1:42" x14ac:dyDescent="0.3">
      <c r="A1001" s="277">
        <v>998</v>
      </c>
      <c r="B1001" t="s">
        <v>21560</v>
      </c>
      <c r="C1001" s="277">
        <v>31</v>
      </c>
      <c r="D1001" s="278" t="s">
        <v>1405</v>
      </c>
      <c r="E1001" s="277">
        <v>9</v>
      </c>
      <c r="F1001" s="277">
        <v>37</v>
      </c>
      <c r="G1001" s="277">
        <v>37</v>
      </c>
      <c r="H1001" s="277">
        <v>37</v>
      </c>
      <c r="I1001" s="277">
        <v>37</v>
      </c>
      <c r="J1001" s="277">
        <v>0</v>
      </c>
      <c r="K1001" s="277">
        <v>37</v>
      </c>
      <c r="L1001" s="277">
        <v>1</v>
      </c>
      <c r="M1001" s="277">
        <v>0</v>
      </c>
      <c r="N1001" s="277">
        <v>0</v>
      </c>
      <c r="O1001" s="277">
        <v>0</v>
      </c>
      <c r="P1001" s="277">
        <v>0</v>
      </c>
      <c r="Q1001" s="277">
        <v>0</v>
      </c>
      <c r="R1001" s="277">
        <v>0</v>
      </c>
      <c r="S1001" s="277">
        <v>0</v>
      </c>
      <c r="T1001" s="277">
        <v>0</v>
      </c>
      <c r="U1001" s="277">
        <v>0</v>
      </c>
      <c r="V1001" s="277">
        <v>0</v>
      </c>
      <c r="W1001" s="279" t="e">
        <f t="shared" si="15"/>
        <v>#REF!</v>
      </c>
      <c r="X1001" s="279" t="s">
        <v>12761</v>
      </c>
      <c r="Y10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01" s="279">
        <f>IF(MAX(tbl2020POS[[#This Row],[P]:[PR]])=tbl2020POS[[#This Row],[P]],1,0)</f>
        <v>0</v>
      </c>
      <c r="AA1001" s="279">
        <f>IF(tbl2020POS[[#This Row],[QUALP]]=1,IF(tbl2020POS[[#This Row],[GS]]&gt;=GS_TO_QUALIFY,1,0),0)</f>
        <v>0</v>
      </c>
      <c r="AB1001" s="279">
        <f>IF(tbl2020POS[[#This Row],[QUALP]]=1,IF(tbl2020POS[[#This Row],[G]]-tbl2020POS[[#This Row],[GS]]&gt;=RP_APP_TO_QUALIFY,1,0),0)</f>
        <v>0</v>
      </c>
      <c r="AC1001" s="279" t="e">
        <f>IF(tbl2020POS[[#This Row],[C]]&gt;=GAMES_TO_QUALIFY,1,IF(tbl2020POS[[#This Row],[PRIMPOS]]="C",1,0))</f>
        <v>#REF!</v>
      </c>
      <c r="AD1001" s="279" t="e">
        <f>IF(tbl2020POS[[#This Row],[1B]]&gt;=GAMES_TO_QUALIFY,1,IF(tbl2020POS[[#This Row],[PRIMPOS]]="1B",1,0))</f>
        <v>#REF!</v>
      </c>
      <c r="AE1001" s="279" t="e">
        <f>IF(tbl2020POS[[#This Row],[2B]]&gt;=GAMES_TO_QUALIFY,1,IF(tbl2020POS[[#This Row],[PRIMPOS]]="2B",1,0))</f>
        <v>#REF!</v>
      </c>
      <c r="AF1001" s="279" t="e">
        <f>IF(tbl2020POS[[#This Row],[3B]]&gt;=GAMES_TO_QUALIFY,1,IF(tbl2020POS[[#This Row],[PRIMPOS]]="3B",1,0))</f>
        <v>#REF!</v>
      </c>
      <c r="AG1001" s="279" t="e">
        <f>IF(tbl2020POS[[#This Row],[SS]]&gt;=GAMES_TO_QUALIFY,1,IF(tbl2020POS[[#This Row],[PRIMPOS]]="SS",1,0))</f>
        <v>#REF!</v>
      </c>
      <c r="AH1001" s="279" t="e">
        <f>IF(tbl2020POS[[#This Row],[LF]]&gt;=GAMES_TO_QUALIFY,1,0)</f>
        <v>#REF!</v>
      </c>
      <c r="AI1001" s="279" t="e">
        <f>IF(tbl2020POS[[#This Row],[CF]]&gt;=GAMES_TO_QUALIFY,1,0)</f>
        <v>#REF!</v>
      </c>
      <c r="AJ1001" s="279" t="e">
        <f>IF(tbl2020POS[[#This Row],[RF]]&gt;=GAMES_TO_QUALIFY,1,0)</f>
        <v>#REF!</v>
      </c>
      <c r="AK1001" s="279" t="e">
        <f>IF(tbl2020POS[[#This Row],[OF]]&gt;=GAMES_TO_QUALIFY,1,IF(tbl2020POS[[#This Row],[PRIMPOS]]="OF",1,0))</f>
        <v>#REF!</v>
      </c>
      <c r="AL1001" s="279" t="e">
        <f>IF(tbl2020POS[[#This Row],[DH]]&gt;=GAMES_TO_QUALIFY,1,IF(tbl2020POS[[#This Row],[PRIMPOS]]="DH",1,0))</f>
        <v>#REF!</v>
      </c>
      <c r="AM1001" s="279" t="e" cm="1">
        <f t="array" aca="1" ref="AM10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1" s="280" t="str">
        <f>IFERROR(LEFT(tbl2020POS[[#This Row],[POSROUGH]],LEN(tbl2020POS[[#This Row],[POSROUGH]])-1),"")</f>
        <v/>
      </c>
      <c r="AP100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2" spans="1:42" x14ac:dyDescent="0.3">
      <c r="A1002" s="277">
        <v>999</v>
      </c>
      <c r="B1002" t="s">
        <v>21561</v>
      </c>
      <c r="C1002" s="277">
        <v>37</v>
      </c>
      <c r="D1002" s="278" t="s">
        <v>1565</v>
      </c>
      <c r="E1002" s="277">
        <v>13</v>
      </c>
      <c r="F1002" s="277">
        <v>24</v>
      </c>
      <c r="G1002" s="277">
        <v>0</v>
      </c>
      <c r="H1002" s="277">
        <v>0</v>
      </c>
      <c r="I1002" s="277">
        <v>24</v>
      </c>
      <c r="J1002" s="277">
        <v>24</v>
      </c>
      <c r="K1002" s="277">
        <v>0</v>
      </c>
      <c r="L1002" s="277">
        <v>0</v>
      </c>
      <c r="M1002" s="277">
        <v>0</v>
      </c>
      <c r="N1002" s="277">
        <v>0</v>
      </c>
      <c r="O1002" s="277">
        <v>0</v>
      </c>
      <c r="P1002" s="277">
        <v>0</v>
      </c>
      <c r="Q1002" s="277">
        <v>0</v>
      </c>
      <c r="R1002" s="277">
        <v>0</v>
      </c>
      <c r="S1002" s="277">
        <v>0</v>
      </c>
      <c r="T1002" s="277">
        <v>0</v>
      </c>
      <c r="U1002" s="277">
        <v>0</v>
      </c>
      <c r="V1002" s="277">
        <v>0</v>
      </c>
      <c r="W1002" s="279" t="e">
        <f t="shared" si="15"/>
        <v>#REF!</v>
      </c>
      <c r="X1002" s="279" t="s">
        <v>3007</v>
      </c>
      <c r="Y10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2" s="279">
        <f>IF(MAX(tbl2020POS[[#This Row],[P]:[PR]])=tbl2020POS[[#This Row],[P]],1,0)</f>
        <v>1</v>
      </c>
      <c r="AA1002" s="279">
        <f>IF(tbl2020POS[[#This Row],[QUALP]]=1,IF(tbl2020POS[[#This Row],[GS]]&gt;=GS_TO_QUALIFY,1,0),0)</f>
        <v>0</v>
      </c>
      <c r="AB1002" s="279">
        <f>IF(tbl2020POS[[#This Row],[QUALP]]=1,IF(tbl2020POS[[#This Row],[G]]-tbl2020POS[[#This Row],[GS]]&gt;=RP_APP_TO_QUALIFY,1,0),0)</f>
        <v>1</v>
      </c>
      <c r="AC1002" s="279" t="e">
        <f>IF(tbl2020POS[[#This Row],[C]]&gt;=GAMES_TO_QUALIFY,1,IF(tbl2020POS[[#This Row],[PRIMPOS]]="C",1,0))</f>
        <v>#REF!</v>
      </c>
      <c r="AD1002" s="279" t="e">
        <f>IF(tbl2020POS[[#This Row],[1B]]&gt;=GAMES_TO_QUALIFY,1,IF(tbl2020POS[[#This Row],[PRIMPOS]]="1B",1,0))</f>
        <v>#REF!</v>
      </c>
      <c r="AE1002" s="279" t="e">
        <f>IF(tbl2020POS[[#This Row],[2B]]&gt;=GAMES_TO_QUALIFY,1,IF(tbl2020POS[[#This Row],[PRIMPOS]]="2B",1,0))</f>
        <v>#REF!</v>
      </c>
      <c r="AF1002" s="279" t="e">
        <f>IF(tbl2020POS[[#This Row],[3B]]&gt;=GAMES_TO_QUALIFY,1,IF(tbl2020POS[[#This Row],[PRIMPOS]]="3B",1,0))</f>
        <v>#REF!</v>
      </c>
      <c r="AG1002" s="279" t="e">
        <f>IF(tbl2020POS[[#This Row],[SS]]&gt;=GAMES_TO_QUALIFY,1,IF(tbl2020POS[[#This Row],[PRIMPOS]]="SS",1,0))</f>
        <v>#REF!</v>
      </c>
      <c r="AH1002" s="279" t="e">
        <f>IF(tbl2020POS[[#This Row],[LF]]&gt;=GAMES_TO_QUALIFY,1,0)</f>
        <v>#REF!</v>
      </c>
      <c r="AI1002" s="279" t="e">
        <f>IF(tbl2020POS[[#This Row],[CF]]&gt;=GAMES_TO_QUALIFY,1,0)</f>
        <v>#REF!</v>
      </c>
      <c r="AJ1002" s="279" t="e">
        <f>IF(tbl2020POS[[#This Row],[RF]]&gt;=GAMES_TO_QUALIFY,1,0)</f>
        <v>#REF!</v>
      </c>
      <c r="AK1002" s="279" t="e">
        <f>IF(tbl2020POS[[#This Row],[OF]]&gt;=GAMES_TO_QUALIFY,1,IF(tbl2020POS[[#This Row],[PRIMPOS]]="OF",1,0))</f>
        <v>#REF!</v>
      </c>
      <c r="AL1002" s="279" t="e">
        <f>IF(tbl2020POS[[#This Row],[DH]]&gt;=GAMES_TO_QUALIFY,1,IF(tbl2020POS[[#This Row],[PRIMPOS]]="DH",1,0))</f>
        <v>#REF!</v>
      </c>
      <c r="AM1002" s="279" t="str" cm="1">
        <f t="array" aca="1" ref="AM10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2" s="280" t="str">
        <f>IFERROR(LEFT(tbl2020POS[[#This Row],[POSROUGH]],LEN(tbl2020POS[[#This Row],[POSROUGH]])-1),"")</f>
        <v/>
      </c>
      <c r="AP100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03" spans="1:42" x14ac:dyDescent="0.3">
      <c r="A1003" s="277">
        <v>1000</v>
      </c>
      <c r="B1003" t="s">
        <v>21562</v>
      </c>
      <c r="C1003" s="277">
        <v>32</v>
      </c>
      <c r="D1003" s="278" t="s">
        <v>1531</v>
      </c>
      <c r="E1003" s="277">
        <v>8</v>
      </c>
      <c r="F1003" s="277">
        <v>23</v>
      </c>
      <c r="G1003" s="277">
        <v>0</v>
      </c>
      <c r="H1003" s="277">
        <v>0</v>
      </c>
      <c r="I1003" s="277">
        <v>23</v>
      </c>
      <c r="J1003" s="277">
        <v>23</v>
      </c>
      <c r="K1003" s="277">
        <v>0</v>
      </c>
      <c r="L1003" s="277">
        <v>0</v>
      </c>
      <c r="M1003" s="277">
        <v>0</v>
      </c>
      <c r="N1003" s="277">
        <v>0</v>
      </c>
      <c r="O1003" s="277">
        <v>0</v>
      </c>
      <c r="P1003" s="277">
        <v>0</v>
      </c>
      <c r="Q1003" s="277">
        <v>0</v>
      </c>
      <c r="R1003" s="277">
        <v>0</v>
      </c>
      <c r="S1003" s="277">
        <v>0</v>
      </c>
      <c r="T1003" s="277">
        <v>0</v>
      </c>
      <c r="U1003" s="277">
        <v>0</v>
      </c>
      <c r="V1003" s="277">
        <v>0</v>
      </c>
      <c r="W1003" s="279" t="e">
        <f t="shared" si="15"/>
        <v>#REF!</v>
      </c>
      <c r="X1003" s="279" t="s">
        <v>3010</v>
      </c>
      <c r="Y10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3" s="279">
        <f>IF(MAX(tbl2020POS[[#This Row],[P]:[PR]])=tbl2020POS[[#This Row],[P]],1,0)</f>
        <v>1</v>
      </c>
      <c r="AA1003" s="279">
        <f>IF(tbl2020POS[[#This Row],[QUALP]]=1,IF(tbl2020POS[[#This Row],[GS]]&gt;=GS_TO_QUALIFY,1,0),0)</f>
        <v>0</v>
      </c>
      <c r="AB1003" s="279">
        <f>IF(tbl2020POS[[#This Row],[QUALP]]=1,IF(tbl2020POS[[#This Row],[G]]-tbl2020POS[[#This Row],[GS]]&gt;=RP_APP_TO_QUALIFY,1,0),0)</f>
        <v>1</v>
      </c>
      <c r="AC1003" s="279" t="e">
        <f>IF(tbl2020POS[[#This Row],[C]]&gt;=GAMES_TO_QUALIFY,1,IF(tbl2020POS[[#This Row],[PRIMPOS]]="C",1,0))</f>
        <v>#REF!</v>
      </c>
      <c r="AD1003" s="279" t="e">
        <f>IF(tbl2020POS[[#This Row],[1B]]&gt;=GAMES_TO_QUALIFY,1,IF(tbl2020POS[[#This Row],[PRIMPOS]]="1B",1,0))</f>
        <v>#REF!</v>
      </c>
      <c r="AE1003" s="279" t="e">
        <f>IF(tbl2020POS[[#This Row],[2B]]&gt;=GAMES_TO_QUALIFY,1,IF(tbl2020POS[[#This Row],[PRIMPOS]]="2B",1,0))</f>
        <v>#REF!</v>
      </c>
      <c r="AF1003" s="279" t="e">
        <f>IF(tbl2020POS[[#This Row],[3B]]&gt;=GAMES_TO_QUALIFY,1,IF(tbl2020POS[[#This Row],[PRIMPOS]]="3B",1,0))</f>
        <v>#REF!</v>
      </c>
      <c r="AG1003" s="279" t="e">
        <f>IF(tbl2020POS[[#This Row],[SS]]&gt;=GAMES_TO_QUALIFY,1,IF(tbl2020POS[[#This Row],[PRIMPOS]]="SS",1,0))</f>
        <v>#REF!</v>
      </c>
      <c r="AH1003" s="279" t="e">
        <f>IF(tbl2020POS[[#This Row],[LF]]&gt;=GAMES_TO_QUALIFY,1,0)</f>
        <v>#REF!</v>
      </c>
      <c r="AI1003" s="279" t="e">
        <f>IF(tbl2020POS[[#This Row],[CF]]&gt;=GAMES_TO_QUALIFY,1,0)</f>
        <v>#REF!</v>
      </c>
      <c r="AJ1003" s="279" t="e">
        <f>IF(tbl2020POS[[#This Row],[RF]]&gt;=GAMES_TO_QUALIFY,1,0)</f>
        <v>#REF!</v>
      </c>
      <c r="AK1003" s="279" t="e">
        <f>IF(tbl2020POS[[#This Row],[OF]]&gt;=GAMES_TO_QUALIFY,1,IF(tbl2020POS[[#This Row],[PRIMPOS]]="OF",1,0))</f>
        <v>#REF!</v>
      </c>
      <c r="AL1003" s="279" t="e">
        <f>IF(tbl2020POS[[#This Row],[DH]]&gt;=GAMES_TO_QUALIFY,1,IF(tbl2020POS[[#This Row],[PRIMPOS]]="DH",1,0))</f>
        <v>#REF!</v>
      </c>
      <c r="AM1003" s="279" t="str" cm="1">
        <f t="array" aca="1" ref="AM10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3" s="280" t="str">
        <f>IFERROR(LEFT(tbl2020POS[[#This Row],[POSROUGH]],LEN(tbl2020POS[[#This Row],[POSROUGH]])-1),"")</f>
        <v/>
      </c>
      <c r="AP100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04" spans="1:42" x14ac:dyDescent="0.3">
      <c r="A1004" s="277">
        <v>1001</v>
      </c>
      <c r="B1004" t="s">
        <v>21563</v>
      </c>
      <c r="C1004" s="277">
        <v>25</v>
      </c>
      <c r="D1004" s="278" t="s">
        <v>1565</v>
      </c>
      <c r="E1004" s="277" t="s">
        <v>20557</v>
      </c>
      <c r="F1004" s="277">
        <v>7</v>
      </c>
      <c r="G1004" s="277">
        <v>7</v>
      </c>
      <c r="H1004" s="277">
        <v>7</v>
      </c>
      <c r="I1004" s="277">
        <v>5</v>
      </c>
      <c r="J1004" s="277">
        <v>0</v>
      </c>
      <c r="K1004" s="277">
        <v>0</v>
      </c>
      <c r="L1004" s="277">
        <v>0</v>
      </c>
      <c r="M1004" s="277">
        <v>0</v>
      </c>
      <c r="N1004" s="277">
        <v>0</v>
      </c>
      <c r="O1004" s="277">
        <v>0</v>
      </c>
      <c r="P1004" s="277">
        <v>1</v>
      </c>
      <c r="Q1004" s="277">
        <v>0</v>
      </c>
      <c r="R1004" s="277">
        <v>4</v>
      </c>
      <c r="S1004" s="277">
        <v>5</v>
      </c>
      <c r="T1004" s="277">
        <v>2</v>
      </c>
      <c r="U1004" s="277">
        <v>0</v>
      </c>
      <c r="V1004" s="277">
        <v>0</v>
      </c>
      <c r="W1004" s="279" t="e">
        <f t="shared" si="15"/>
        <v>#REF!</v>
      </c>
      <c r="X1004" s="279" t="s">
        <v>16687</v>
      </c>
      <c r="Y10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04" s="279">
        <f>IF(MAX(tbl2020POS[[#This Row],[P]:[PR]])=tbl2020POS[[#This Row],[P]],1,0)</f>
        <v>0</v>
      </c>
      <c r="AA1004" s="279">
        <f>IF(tbl2020POS[[#This Row],[QUALP]]=1,IF(tbl2020POS[[#This Row],[GS]]&gt;=GS_TO_QUALIFY,1,0),0)</f>
        <v>0</v>
      </c>
      <c r="AB1004" s="279">
        <f>IF(tbl2020POS[[#This Row],[QUALP]]=1,IF(tbl2020POS[[#This Row],[G]]-tbl2020POS[[#This Row],[GS]]&gt;=RP_APP_TO_QUALIFY,1,0),0)</f>
        <v>0</v>
      </c>
      <c r="AC1004" s="279" t="e">
        <f>IF(tbl2020POS[[#This Row],[C]]&gt;=GAMES_TO_QUALIFY,1,IF(tbl2020POS[[#This Row],[PRIMPOS]]="C",1,0))</f>
        <v>#REF!</v>
      </c>
      <c r="AD1004" s="279" t="e">
        <f>IF(tbl2020POS[[#This Row],[1B]]&gt;=GAMES_TO_QUALIFY,1,IF(tbl2020POS[[#This Row],[PRIMPOS]]="1B",1,0))</f>
        <v>#REF!</v>
      </c>
      <c r="AE1004" s="279" t="e">
        <f>IF(tbl2020POS[[#This Row],[2B]]&gt;=GAMES_TO_QUALIFY,1,IF(tbl2020POS[[#This Row],[PRIMPOS]]="2B",1,0))</f>
        <v>#REF!</v>
      </c>
      <c r="AF1004" s="279" t="e">
        <f>IF(tbl2020POS[[#This Row],[3B]]&gt;=GAMES_TO_QUALIFY,1,IF(tbl2020POS[[#This Row],[PRIMPOS]]="3B",1,0))</f>
        <v>#REF!</v>
      </c>
      <c r="AG1004" s="279" t="e">
        <f>IF(tbl2020POS[[#This Row],[SS]]&gt;=GAMES_TO_QUALIFY,1,IF(tbl2020POS[[#This Row],[PRIMPOS]]="SS",1,0))</f>
        <v>#REF!</v>
      </c>
      <c r="AH1004" s="279" t="e">
        <f>IF(tbl2020POS[[#This Row],[LF]]&gt;=GAMES_TO_QUALIFY,1,0)</f>
        <v>#REF!</v>
      </c>
      <c r="AI1004" s="279" t="e">
        <f>IF(tbl2020POS[[#This Row],[CF]]&gt;=GAMES_TO_QUALIFY,1,0)</f>
        <v>#REF!</v>
      </c>
      <c r="AJ1004" s="279" t="e">
        <f>IF(tbl2020POS[[#This Row],[RF]]&gt;=GAMES_TO_QUALIFY,1,0)</f>
        <v>#REF!</v>
      </c>
      <c r="AK1004" s="279" t="e">
        <f>IF(tbl2020POS[[#This Row],[OF]]&gt;=GAMES_TO_QUALIFY,1,IF(tbl2020POS[[#This Row],[PRIMPOS]]="OF",1,0))</f>
        <v>#REF!</v>
      </c>
      <c r="AL1004" s="279" t="e">
        <f>IF(tbl2020POS[[#This Row],[DH]]&gt;=GAMES_TO_QUALIFY,1,IF(tbl2020POS[[#This Row],[PRIMPOS]]="DH",1,0))</f>
        <v>#REF!</v>
      </c>
      <c r="AM1004" s="279" t="e" cm="1">
        <f t="array" aca="1" ref="AM10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4" s="280" t="str">
        <f>IFERROR(LEFT(tbl2020POS[[#This Row],[POSROUGH]],LEN(tbl2020POS[[#This Row],[POSROUGH]])-1),"")</f>
        <v/>
      </c>
      <c r="AP100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5" spans="1:42" x14ac:dyDescent="0.3">
      <c r="A1005" s="277">
        <v>1002</v>
      </c>
      <c r="B1005" t="s">
        <v>21564</v>
      </c>
      <c r="C1005" s="277">
        <v>24</v>
      </c>
      <c r="D1005" s="278" t="s">
        <v>1509</v>
      </c>
      <c r="E1005" s="277">
        <v>4</v>
      </c>
      <c r="F1005" s="277">
        <v>46</v>
      </c>
      <c r="G1005" s="277">
        <v>37</v>
      </c>
      <c r="H1005" s="277">
        <v>46</v>
      </c>
      <c r="I1005" s="277">
        <v>44</v>
      </c>
      <c r="J1005" s="277">
        <v>0</v>
      </c>
      <c r="K1005" s="277">
        <v>0</v>
      </c>
      <c r="L1005" s="277">
        <v>0</v>
      </c>
      <c r="M1005" s="277">
        <v>0</v>
      </c>
      <c r="N1005" s="277">
        <v>0</v>
      </c>
      <c r="O1005" s="277">
        <v>44</v>
      </c>
      <c r="P1005" s="277">
        <v>0</v>
      </c>
      <c r="Q1005" s="277">
        <v>0</v>
      </c>
      <c r="R1005" s="277">
        <v>0</v>
      </c>
      <c r="S1005" s="277">
        <v>0</v>
      </c>
      <c r="T1005" s="277">
        <v>0</v>
      </c>
      <c r="U1005" s="277">
        <v>3</v>
      </c>
      <c r="V1005" s="277">
        <v>1</v>
      </c>
      <c r="W1005" s="279" t="e">
        <f t="shared" si="15"/>
        <v>#REF!</v>
      </c>
      <c r="X1005" s="279" t="s">
        <v>13552</v>
      </c>
      <c r="Y10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05" s="279">
        <f>IF(MAX(tbl2020POS[[#This Row],[P]:[PR]])=tbl2020POS[[#This Row],[P]],1,0)</f>
        <v>0</v>
      </c>
      <c r="AA1005" s="279">
        <f>IF(tbl2020POS[[#This Row],[QUALP]]=1,IF(tbl2020POS[[#This Row],[GS]]&gt;=GS_TO_QUALIFY,1,0),0)</f>
        <v>0</v>
      </c>
      <c r="AB1005" s="279">
        <f>IF(tbl2020POS[[#This Row],[QUALP]]=1,IF(tbl2020POS[[#This Row],[G]]-tbl2020POS[[#This Row],[GS]]&gt;=RP_APP_TO_QUALIFY,1,0),0)</f>
        <v>0</v>
      </c>
      <c r="AC1005" s="279" t="e">
        <f>IF(tbl2020POS[[#This Row],[C]]&gt;=GAMES_TO_QUALIFY,1,IF(tbl2020POS[[#This Row],[PRIMPOS]]="C",1,0))</f>
        <v>#REF!</v>
      </c>
      <c r="AD1005" s="279" t="e">
        <f>IF(tbl2020POS[[#This Row],[1B]]&gt;=GAMES_TO_QUALIFY,1,IF(tbl2020POS[[#This Row],[PRIMPOS]]="1B",1,0))</f>
        <v>#REF!</v>
      </c>
      <c r="AE1005" s="279" t="e">
        <f>IF(tbl2020POS[[#This Row],[2B]]&gt;=GAMES_TO_QUALIFY,1,IF(tbl2020POS[[#This Row],[PRIMPOS]]="2B",1,0))</f>
        <v>#REF!</v>
      </c>
      <c r="AF1005" s="279" t="e">
        <f>IF(tbl2020POS[[#This Row],[3B]]&gt;=GAMES_TO_QUALIFY,1,IF(tbl2020POS[[#This Row],[PRIMPOS]]="3B",1,0))</f>
        <v>#REF!</v>
      </c>
      <c r="AG1005" s="279" t="e">
        <f>IF(tbl2020POS[[#This Row],[SS]]&gt;=GAMES_TO_QUALIFY,1,IF(tbl2020POS[[#This Row],[PRIMPOS]]="SS",1,0))</f>
        <v>#REF!</v>
      </c>
      <c r="AH1005" s="279" t="e">
        <f>IF(tbl2020POS[[#This Row],[LF]]&gt;=GAMES_TO_QUALIFY,1,0)</f>
        <v>#REF!</v>
      </c>
      <c r="AI1005" s="279" t="e">
        <f>IF(tbl2020POS[[#This Row],[CF]]&gt;=GAMES_TO_QUALIFY,1,0)</f>
        <v>#REF!</v>
      </c>
      <c r="AJ1005" s="279" t="e">
        <f>IF(tbl2020POS[[#This Row],[RF]]&gt;=GAMES_TO_QUALIFY,1,0)</f>
        <v>#REF!</v>
      </c>
      <c r="AK1005" s="279" t="e">
        <f>IF(tbl2020POS[[#This Row],[OF]]&gt;=GAMES_TO_QUALIFY,1,IF(tbl2020POS[[#This Row],[PRIMPOS]]="OF",1,0))</f>
        <v>#REF!</v>
      </c>
      <c r="AL1005" s="279" t="e">
        <f>IF(tbl2020POS[[#This Row],[DH]]&gt;=GAMES_TO_QUALIFY,1,IF(tbl2020POS[[#This Row],[PRIMPOS]]="DH",1,0))</f>
        <v>#REF!</v>
      </c>
      <c r="AM1005" s="279" t="e" cm="1">
        <f t="array" aca="1" ref="AM10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5" s="280" t="str">
        <f>IFERROR(LEFT(tbl2020POS[[#This Row],[POSROUGH]],LEN(tbl2020POS[[#This Row],[POSROUGH]])-1),"")</f>
        <v/>
      </c>
      <c r="AP100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6" spans="1:42" x14ac:dyDescent="0.3">
      <c r="A1006" s="277">
        <v>1003</v>
      </c>
      <c r="B1006" t="s">
        <v>21565</v>
      </c>
      <c r="C1006" s="277">
        <v>28</v>
      </c>
      <c r="D1006" s="278" t="s">
        <v>1565</v>
      </c>
      <c r="E1006" s="277">
        <v>6</v>
      </c>
      <c r="F1006" s="277">
        <v>57</v>
      </c>
      <c r="G1006" s="277">
        <v>55</v>
      </c>
      <c r="H1006" s="277">
        <v>57</v>
      </c>
      <c r="I1006" s="277">
        <v>51</v>
      </c>
      <c r="J1006" s="277">
        <v>0</v>
      </c>
      <c r="K1006" s="277">
        <v>0</v>
      </c>
      <c r="L1006" s="277">
        <v>0</v>
      </c>
      <c r="M1006" s="277">
        <v>0</v>
      </c>
      <c r="N1006" s="277">
        <v>0</v>
      </c>
      <c r="O1006" s="277">
        <v>0</v>
      </c>
      <c r="P1006" s="277">
        <v>51</v>
      </c>
      <c r="Q1006" s="277">
        <v>0</v>
      </c>
      <c r="R1006" s="277">
        <v>0</v>
      </c>
      <c r="S1006" s="277">
        <v>51</v>
      </c>
      <c r="T1006" s="277">
        <v>4</v>
      </c>
      <c r="U1006" s="277">
        <v>2</v>
      </c>
      <c r="V1006" s="277">
        <v>0</v>
      </c>
      <c r="W1006" s="279" t="e">
        <f t="shared" si="15"/>
        <v>#REF!</v>
      </c>
      <c r="X1006" s="279" t="s">
        <v>8220</v>
      </c>
      <c r="Y10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06" s="279">
        <f>IF(MAX(tbl2020POS[[#This Row],[P]:[PR]])=tbl2020POS[[#This Row],[P]],1,0)</f>
        <v>0</v>
      </c>
      <c r="AA1006" s="279">
        <f>IF(tbl2020POS[[#This Row],[QUALP]]=1,IF(tbl2020POS[[#This Row],[GS]]&gt;=GS_TO_QUALIFY,1,0),0)</f>
        <v>0</v>
      </c>
      <c r="AB1006" s="279">
        <f>IF(tbl2020POS[[#This Row],[QUALP]]=1,IF(tbl2020POS[[#This Row],[G]]-tbl2020POS[[#This Row],[GS]]&gt;=RP_APP_TO_QUALIFY,1,0),0)</f>
        <v>0</v>
      </c>
      <c r="AC1006" s="279" t="e">
        <f>IF(tbl2020POS[[#This Row],[C]]&gt;=GAMES_TO_QUALIFY,1,IF(tbl2020POS[[#This Row],[PRIMPOS]]="C",1,0))</f>
        <v>#REF!</v>
      </c>
      <c r="AD1006" s="279" t="e">
        <f>IF(tbl2020POS[[#This Row],[1B]]&gt;=GAMES_TO_QUALIFY,1,IF(tbl2020POS[[#This Row],[PRIMPOS]]="1B",1,0))</f>
        <v>#REF!</v>
      </c>
      <c r="AE1006" s="279" t="e">
        <f>IF(tbl2020POS[[#This Row],[2B]]&gt;=GAMES_TO_QUALIFY,1,IF(tbl2020POS[[#This Row],[PRIMPOS]]="2B",1,0))</f>
        <v>#REF!</v>
      </c>
      <c r="AF1006" s="279" t="e">
        <f>IF(tbl2020POS[[#This Row],[3B]]&gt;=GAMES_TO_QUALIFY,1,IF(tbl2020POS[[#This Row],[PRIMPOS]]="3B",1,0))</f>
        <v>#REF!</v>
      </c>
      <c r="AG1006" s="279" t="e">
        <f>IF(tbl2020POS[[#This Row],[SS]]&gt;=GAMES_TO_QUALIFY,1,IF(tbl2020POS[[#This Row],[PRIMPOS]]="SS",1,0))</f>
        <v>#REF!</v>
      </c>
      <c r="AH1006" s="279" t="e">
        <f>IF(tbl2020POS[[#This Row],[LF]]&gt;=GAMES_TO_QUALIFY,1,0)</f>
        <v>#REF!</v>
      </c>
      <c r="AI1006" s="279" t="e">
        <f>IF(tbl2020POS[[#This Row],[CF]]&gt;=GAMES_TO_QUALIFY,1,0)</f>
        <v>#REF!</v>
      </c>
      <c r="AJ1006" s="279" t="e">
        <f>IF(tbl2020POS[[#This Row],[RF]]&gt;=GAMES_TO_QUALIFY,1,0)</f>
        <v>#REF!</v>
      </c>
      <c r="AK1006" s="279" t="e">
        <f>IF(tbl2020POS[[#This Row],[OF]]&gt;=GAMES_TO_QUALIFY,1,IF(tbl2020POS[[#This Row],[PRIMPOS]]="OF",1,0))</f>
        <v>#REF!</v>
      </c>
      <c r="AL1006" s="279" t="e">
        <f>IF(tbl2020POS[[#This Row],[DH]]&gt;=GAMES_TO_QUALIFY,1,IF(tbl2020POS[[#This Row],[PRIMPOS]]="DH",1,0))</f>
        <v>#REF!</v>
      </c>
      <c r="AM1006" s="279" t="e" cm="1">
        <f t="array" aca="1" ref="AM10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6" s="280" t="str">
        <f>IFERROR(LEFT(tbl2020POS[[#This Row],[POSROUGH]],LEN(tbl2020POS[[#This Row],[POSROUGH]])-1),"")</f>
        <v/>
      </c>
      <c r="AP100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7" spans="1:42" x14ac:dyDescent="0.3">
      <c r="A1007" s="277">
        <v>1004</v>
      </c>
      <c r="B1007" t="s">
        <v>21566</v>
      </c>
      <c r="C1007" s="277">
        <v>26</v>
      </c>
      <c r="D1007" s="278" t="s">
        <v>20567</v>
      </c>
      <c r="E1007" s="277">
        <v>4</v>
      </c>
      <c r="F1007" s="277">
        <v>4</v>
      </c>
      <c r="G1007" s="277">
        <v>0</v>
      </c>
      <c r="H1007" s="277">
        <v>0</v>
      </c>
      <c r="I1007" s="277">
        <v>4</v>
      </c>
      <c r="J1007" s="277">
        <v>4</v>
      </c>
      <c r="K1007" s="277">
        <v>0</v>
      </c>
      <c r="L1007" s="277">
        <v>0</v>
      </c>
      <c r="M1007" s="277">
        <v>0</v>
      </c>
      <c r="N1007" s="277">
        <v>0</v>
      </c>
      <c r="O1007" s="277">
        <v>0</v>
      </c>
      <c r="P1007" s="277">
        <v>0</v>
      </c>
      <c r="Q1007" s="277">
        <v>0</v>
      </c>
      <c r="R1007" s="277">
        <v>0</v>
      </c>
      <c r="S1007" s="277">
        <v>0</v>
      </c>
      <c r="T1007" s="277">
        <v>0</v>
      </c>
      <c r="U1007" s="277">
        <v>0</v>
      </c>
      <c r="V1007" s="277">
        <v>0</v>
      </c>
      <c r="W1007" s="279" t="e">
        <f t="shared" si="15"/>
        <v>#REF!</v>
      </c>
      <c r="X1007" s="279" t="s">
        <v>22016</v>
      </c>
      <c r="Y10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7" s="279">
        <f>IF(MAX(tbl2020POS[[#This Row],[P]:[PR]])=tbl2020POS[[#This Row],[P]],1,0)</f>
        <v>1</v>
      </c>
      <c r="AA1007" s="279">
        <f>IF(tbl2020POS[[#This Row],[QUALP]]=1,IF(tbl2020POS[[#This Row],[GS]]&gt;=GS_TO_QUALIFY,1,0),0)</f>
        <v>0</v>
      </c>
      <c r="AB1007" s="279">
        <f>IF(tbl2020POS[[#This Row],[QUALP]]=1,IF(tbl2020POS[[#This Row],[G]]-tbl2020POS[[#This Row],[GS]]&gt;=RP_APP_TO_QUALIFY,1,0),0)</f>
        <v>0</v>
      </c>
      <c r="AC1007" s="279" t="e">
        <f>IF(tbl2020POS[[#This Row],[C]]&gt;=GAMES_TO_QUALIFY,1,IF(tbl2020POS[[#This Row],[PRIMPOS]]="C",1,0))</f>
        <v>#REF!</v>
      </c>
      <c r="AD1007" s="279" t="e">
        <f>IF(tbl2020POS[[#This Row],[1B]]&gt;=GAMES_TO_QUALIFY,1,IF(tbl2020POS[[#This Row],[PRIMPOS]]="1B",1,0))</f>
        <v>#REF!</v>
      </c>
      <c r="AE1007" s="279" t="e">
        <f>IF(tbl2020POS[[#This Row],[2B]]&gt;=GAMES_TO_QUALIFY,1,IF(tbl2020POS[[#This Row],[PRIMPOS]]="2B",1,0))</f>
        <v>#REF!</v>
      </c>
      <c r="AF1007" s="279" t="e">
        <f>IF(tbl2020POS[[#This Row],[3B]]&gt;=GAMES_TO_QUALIFY,1,IF(tbl2020POS[[#This Row],[PRIMPOS]]="3B",1,0))</f>
        <v>#REF!</v>
      </c>
      <c r="AG1007" s="279" t="e">
        <f>IF(tbl2020POS[[#This Row],[SS]]&gt;=GAMES_TO_QUALIFY,1,IF(tbl2020POS[[#This Row],[PRIMPOS]]="SS",1,0))</f>
        <v>#REF!</v>
      </c>
      <c r="AH1007" s="279" t="e">
        <f>IF(tbl2020POS[[#This Row],[LF]]&gt;=GAMES_TO_QUALIFY,1,0)</f>
        <v>#REF!</v>
      </c>
      <c r="AI1007" s="279" t="e">
        <f>IF(tbl2020POS[[#This Row],[CF]]&gt;=GAMES_TO_QUALIFY,1,0)</f>
        <v>#REF!</v>
      </c>
      <c r="AJ1007" s="279" t="e">
        <f>IF(tbl2020POS[[#This Row],[RF]]&gt;=GAMES_TO_QUALIFY,1,0)</f>
        <v>#REF!</v>
      </c>
      <c r="AK1007" s="279" t="e">
        <f>IF(tbl2020POS[[#This Row],[OF]]&gt;=GAMES_TO_QUALIFY,1,IF(tbl2020POS[[#This Row],[PRIMPOS]]="OF",1,0))</f>
        <v>#REF!</v>
      </c>
      <c r="AL1007" s="279" t="e">
        <f>IF(tbl2020POS[[#This Row],[DH]]&gt;=GAMES_TO_QUALIFY,1,IF(tbl2020POS[[#This Row],[PRIMPOS]]="DH",1,0))</f>
        <v>#REF!</v>
      </c>
      <c r="AM1007" s="279" t="str" cm="1">
        <f t="array" aca="1" ref="AM10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7" s="280" t="str">
        <f>IFERROR(LEFT(tbl2020POS[[#This Row],[POSROUGH]],LEN(tbl2020POS[[#This Row],[POSROUGH]])-1),"")</f>
        <v/>
      </c>
      <c r="AP100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08" spans="1:42" x14ac:dyDescent="0.3">
      <c r="A1008" s="277">
        <v>1005</v>
      </c>
      <c r="B1008" t="s">
        <v>21567</v>
      </c>
      <c r="C1008" s="277">
        <v>30</v>
      </c>
      <c r="D1008" s="278" t="s">
        <v>20584</v>
      </c>
      <c r="E1008" s="277">
        <v>8</v>
      </c>
      <c r="F1008" s="277">
        <v>23</v>
      </c>
      <c r="G1008" s="277">
        <v>0</v>
      </c>
      <c r="H1008" s="277">
        <v>2</v>
      </c>
      <c r="I1008" s="277">
        <v>23</v>
      </c>
      <c r="J1008" s="277">
        <v>23</v>
      </c>
      <c r="K1008" s="277">
        <v>0</v>
      </c>
      <c r="L1008" s="277">
        <v>0</v>
      </c>
      <c r="M1008" s="277">
        <v>0</v>
      </c>
      <c r="N1008" s="277">
        <v>0</v>
      </c>
      <c r="O1008" s="277">
        <v>0</v>
      </c>
      <c r="P1008" s="277">
        <v>0</v>
      </c>
      <c r="Q1008" s="277">
        <v>0</v>
      </c>
      <c r="R1008" s="277">
        <v>0</v>
      </c>
      <c r="S1008" s="277">
        <v>0</v>
      </c>
      <c r="T1008" s="277">
        <v>0</v>
      </c>
      <c r="U1008" s="277">
        <v>0</v>
      </c>
      <c r="V1008" s="277">
        <v>0</v>
      </c>
      <c r="W1008" s="279" t="e">
        <f t="shared" si="15"/>
        <v>#REF!</v>
      </c>
      <c r="X1008" s="279" t="s">
        <v>3019</v>
      </c>
      <c r="Y10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8" s="279">
        <f>IF(MAX(tbl2020POS[[#This Row],[P]:[PR]])=tbl2020POS[[#This Row],[P]],1,0)</f>
        <v>1</v>
      </c>
      <c r="AA1008" s="279">
        <f>IF(tbl2020POS[[#This Row],[QUALP]]=1,IF(tbl2020POS[[#This Row],[GS]]&gt;=GS_TO_QUALIFY,1,0),0)</f>
        <v>0</v>
      </c>
      <c r="AB1008" s="279">
        <f>IF(tbl2020POS[[#This Row],[QUALP]]=1,IF(tbl2020POS[[#This Row],[G]]-tbl2020POS[[#This Row],[GS]]&gt;=RP_APP_TO_QUALIFY,1,0),0)</f>
        <v>1</v>
      </c>
      <c r="AC1008" s="279" t="e">
        <f>IF(tbl2020POS[[#This Row],[C]]&gt;=GAMES_TO_QUALIFY,1,IF(tbl2020POS[[#This Row],[PRIMPOS]]="C",1,0))</f>
        <v>#REF!</v>
      </c>
      <c r="AD1008" s="279" t="e">
        <f>IF(tbl2020POS[[#This Row],[1B]]&gt;=GAMES_TO_QUALIFY,1,IF(tbl2020POS[[#This Row],[PRIMPOS]]="1B",1,0))</f>
        <v>#REF!</v>
      </c>
      <c r="AE1008" s="279" t="e">
        <f>IF(tbl2020POS[[#This Row],[2B]]&gt;=GAMES_TO_QUALIFY,1,IF(tbl2020POS[[#This Row],[PRIMPOS]]="2B",1,0))</f>
        <v>#REF!</v>
      </c>
      <c r="AF1008" s="279" t="e">
        <f>IF(tbl2020POS[[#This Row],[3B]]&gt;=GAMES_TO_QUALIFY,1,IF(tbl2020POS[[#This Row],[PRIMPOS]]="3B",1,0))</f>
        <v>#REF!</v>
      </c>
      <c r="AG1008" s="279" t="e">
        <f>IF(tbl2020POS[[#This Row],[SS]]&gt;=GAMES_TO_QUALIFY,1,IF(tbl2020POS[[#This Row],[PRIMPOS]]="SS",1,0))</f>
        <v>#REF!</v>
      </c>
      <c r="AH1008" s="279" t="e">
        <f>IF(tbl2020POS[[#This Row],[LF]]&gt;=GAMES_TO_QUALIFY,1,0)</f>
        <v>#REF!</v>
      </c>
      <c r="AI1008" s="279" t="e">
        <f>IF(tbl2020POS[[#This Row],[CF]]&gt;=GAMES_TO_QUALIFY,1,0)</f>
        <v>#REF!</v>
      </c>
      <c r="AJ1008" s="279" t="e">
        <f>IF(tbl2020POS[[#This Row],[RF]]&gt;=GAMES_TO_QUALIFY,1,0)</f>
        <v>#REF!</v>
      </c>
      <c r="AK1008" s="279" t="e">
        <f>IF(tbl2020POS[[#This Row],[OF]]&gt;=GAMES_TO_QUALIFY,1,IF(tbl2020POS[[#This Row],[PRIMPOS]]="OF",1,0))</f>
        <v>#REF!</v>
      </c>
      <c r="AL1008" s="279" t="e">
        <f>IF(tbl2020POS[[#This Row],[DH]]&gt;=GAMES_TO_QUALIFY,1,IF(tbl2020POS[[#This Row],[PRIMPOS]]="DH",1,0))</f>
        <v>#REF!</v>
      </c>
      <c r="AM1008" s="279" t="str" cm="1">
        <f t="array" aca="1" ref="AM10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8" s="280" t="str">
        <f>IFERROR(LEFT(tbl2020POS[[#This Row],[POSROUGH]],LEN(tbl2020POS[[#This Row],[POSROUGH]])-1),"")</f>
        <v/>
      </c>
      <c r="AP100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09" spans="1:42" x14ac:dyDescent="0.3">
      <c r="A1009" s="277">
        <v>1006</v>
      </c>
      <c r="B1009" t="s">
        <v>21568</v>
      </c>
      <c r="C1009" s="277">
        <v>24</v>
      </c>
      <c r="D1009" s="278" t="s">
        <v>1398</v>
      </c>
      <c r="E1009" s="277" t="s">
        <v>20557</v>
      </c>
      <c r="F1009" s="277">
        <v>7</v>
      </c>
      <c r="G1009" s="277">
        <v>1</v>
      </c>
      <c r="H1009" s="277">
        <v>0</v>
      </c>
      <c r="I1009" s="277">
        <v>7</v>
      </c>
      <c r="J1009" s="277">
        <v>7</v>
      </c>
      <c r="K1009" s="277">
        <v>0</v>
      </c>
      <c r="L1009" s="277">
        <v>0</v>
      </c>
      <c r="M1009" s="277">
        <v>0</v>
      </c>
      <c r="N1009" s="277">
        <v>0</v>
      </c>
      <c r="O1009" s="277">
        <v>0</v>
      </c>
      <c r="P1009" s="277">
        <v>0</v>
      </c>
      <c r="Q1009" s="277">
        <v>0</v>
      </c>
      <c r="R1009" s="277">
        <v>0</v>
      </c>
      <c r="S1009" s="277">
        <v>0</v>
      </c>
      <c r="T1009" s="277">
        <v>0</v>
      </c>
      <c r="U1009" s="277">
        <v>0</v>
      </c>
      <c r="V1009" s="277">
        <v>0</v>
      </c>
      <c r="W1009" s="279" t="e">
        <f t="shared" si="15"/>
        <v>#REF!</v>
      </c>
      <c r="X1009" s="279" t="s">
        <v>22017</v>
      </c>
      <c r="Y10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9" s="279">
        <f>IF(MAX(tbl2020POS[[#This Row],[P]:[PR]])=tbl2020POS[[#This Row],[P]],1,0)</f>
        <v>1</v>
      </c>
      <c r="AA1009" s="279">
        <f>IF(tbl2020POS[[#This Row],[QUALP]]=1,IF(tbl2020POS[[#This Row],[GS]]&gt;=GS_TO_QUALIFY,1,0),0)</f>
        <v>0</v>
      </c>
      <c r="AB1009" s="279">
        <f>IF(tbl2020POS[[#This Row],[QUALP]]=1,IF(tbl2020POS[[#This Row],[G]]-tbl2020POS[[#This Row],[GS]]&gt;=RP_APP_TO_QUALIFY,1,0),0)</f>
        <v>1</v>
      </c>
      <c r="AC1009" s="279" t="e">
        <f>IF(tbl2020POS[[#This Row],[C]]&gt;=GAMES_TO_QUALIFY,1,IF(tbl2020POS[[#This Row],[PRIMPOS]]="C",1,0))</f>
        <v>#REF!</v>
      </c>
      <c r="AD1009" s="279" t="e">
        <f>IF(tbl2020POS[[#This Row],[1B]]&gt;=GAMES_TO_QUALIFY,1,IF(tbl2020POS[[#This Row],[PRIMPOS]]="1B",1,0))</f>
        <v>#REF!</v>
      </c>
      <c r="AE1009" s="279" t="e">
        <f>IF(tbl2020POS[[#This Row],[2B]]&gt;=GAMES_TO_QUALIFY,1,IF(tbl2020POS[[#This Row],[PRIMPOS]]="2B",1,0))</f>
        <v>#REF!</v>
      </c>
      <c r="AF1009" s="279" t="e">
        <f>IF(tbl2020POS[[#This Row],[3B]]&gt;=GAMES_TO_QUALIFY,1,IF(tbl2020POS[[#This Row],[PRIMPOS]]="3B",1,0))</f>
        <v>#REF!</v>
      </c>
      <c r="AG1009" s="279" t="e">
        <f>IF(tbl2020POS[[#This Row],[SS]]&gt;=GAMES_TO_QUALIFY,1,IF(tbl2020POS[[#This Row],[PRIMPOS]]="SS",1,0))</f>
        <v>#REF!</v>
      </c>
      <c r="AH1009" s="279" t="e">
        <f>IF(tbl2020POS[[#This Row],[LF]]&gt;=GAMES_TO_QUALIFY,1,0)</f>
        <v>#REF!</v>
      </c>
      <c r="AI1009" s="279" t="e">
        <f>IF(tbl2020POS[[#This Row],[CF]]&gt;=GAMES_TO_QUALIFY,1,0)</f>
        <v>#REF!</v>
      </c>
      <c r="AJ1009" s="279" t="e">
        <f>IF(tbl2020POS[[#This Row],[RF]]&gt;=GAMES_TO_QUALIFY,1,0)</f>
        <v>#REF!</v>
      </c>
      <c r="AK1009" s="279" t="e">
        <f>IF(tbl2020POS[[#This Row],[OF]]&gt;=GAMES_TO_QUALIFY,1,IF(tbl2020POS[[#This Row],[PRIMPOS]]="OF",1,0))</f>
        <v>#REF!</v>
      </c>
      <c r="AL1009" s="279" t="e">
        <f>IF(tbl2020POS[[#This Row],[DH]]&gt;=GAMES_TO_QUALIFY,1,IF(tbl2020POS[[#This Row],[PRIMPOS]]="DH",1,0))</f>
        <v>#REF!</v>
      </c>
      <c r="AM1009" s="279" t="str" cm="1">
        <f t="array" aca="1" ref="AM10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9" s="280" t="str">
        <f>IFERROR(LEFT(tbl2020POS[[#This Row],[POSROUGH]],LEN(tbl2020POS[[#This Row],[POSROUGH]])-1),"")</f>
        <v/>
      </c>
      <c r="AP100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0" spans="1:42" x14ac:dyDescent="0.3">
      <c r="A1010" s="277">
        <v>1007</v>
      </c>
      <c r="B1010" t="s">
        <v>21569</v>
      </c>
      <c r="C1010" s="277">
        <v>33</v>
      </c>
      <c r="D1010" s="278" t="s">
        <v>20607</v>
      </c>
      <c r="E1010" s="277">
        <v>6</v>
      </c>
      <c r="F1010" s="277">
        <v>40</v>
      </c>
      <c r="G1010" s="277">
        <v>24</v>
      </c>
      <c r="H1010" s="277">
        <v>40</v>
      </c>
      <c r="I1010" s="277">
        <v>27</v>
      </c>
      <c r="J1010" s="277">
        <v>0</v>
      </c>
      <c r="K1010" s="277">
        <v>0</v>
      </c>
      <c r="L1010" s="277">
        <v>4</v>
      </c>
      <c r="M1010" s="277">
        <v>0</v>
      </c>
      <c r="N1010" s="277">
        <v>0</v>
      </c>
      <c r="O1010" s="277">
        <v>0</v>
      </c>
      <c r="P1010" s="277">
        <v>22</v>
      </c>
      <c r="Q1010" s="277">
        <v>0</v>
      </c>
      <c r="R1010" s="277">
        <v>3</v>
      </c>
      <c r="S1010" s="277">
        <v>24</v>
      </c>
      <c r="T1010" s="277">
        <v>8</v>
      </c>
      <c r="U1010" s="277">
        <v>15</v>
      </c>
      <c r="V1010" s="277">
        <v>1</v>
      </c>
      <c r="W1010" s="279" t="e">
        <f t="shared" si="15"/>
        <v>#REF!</v>
      </c>
      <c r="X1010" s="279" t="s">
        <v>3027</v>
      </c>
      <c r="Y10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10" s="279">
        <f>IF(MAX(tbl2020POS[[#This Row],[P]:[PR]])=tbl2020POS[[#This Row],[P]],1,0)</f>
        <v>0</v>
      </c>
      <c r="AA1010" s="279">
        <f>IF(tbl2020POS[[#This Row],[QUALP]]=1,IF(tbl2020POS[[#This Row],[GS]]&gt;=GS_TO_QUALIFY,1,0),0)</f>
        <v>0</v>
      </c>
      <c r="AB1010" s="279">
        <f>IF(tbl2020POS[[#This Row],[QUALP]]=1,IF(tbl2020POS[[#This Row],[G]]-tbl2020POS[[#This Row],[GS]]&gt;=RP_APP_TO_QUALIFY,1,0),0)</f>
        <v>0</v>
      </c>
      <c r="AC1010" s="279" t="e">
        <f>IF(tbl2020POS[[#This Row],[C]]&gt;=GAMES_TO_QUALIFY,1,IF(tbl2020POS[[#This Row],[PRIMPOS]]="C",1,0))</f>
        <v>#REF!</v>
      </c>
      <c r="AD1010" s="279" t="e">
        <f>IF(tbl2020POS[[#This Row],[1B]]&gt;=GAMES_TO_QUALIFY,1,IF(tbl2020POS[[#This Row],[PRIMPOS]]="1B",1,0))</f>
        <v>#REF!</v>
      </c>
      <c r="AE1010" s="279" t="e">
        <f>IF(tbl2020POS[[#This Row],[2B]]&gt;=GAMES_TO_QUALIFY,1,IF(tbl2020POS[[#This Row],[PRIMPOS]]="2B",1,0))</f>
        <v>#REF!</v>
      </c>
      <c r="AF1010" s="279" t="e">
        <f>IF(tbl2020POS[[#This Row],[3B]]&gt;=GAMES_TO_QUALIFY,1,IF(tbl2020POS[[#This Row],[PRIMPOS]]="3B",1,0))</f>
        <v>#REF!</v>
      </c>
      <c r="AG1010" s="279" t="e">
        <f>IF(tbl2020POS[[#This Row],[SS]]&gt;=GAMES_TO_QUALIFY,1,IF(tbl2020POS[[#This Row],[PRIMPOS]]="SS",1,0))</f>
        <v>#REF!</v>
      </c>
      <c r="AH1010" s="279" t="e">
        <f>IF(tbl2020POS[[#This Row],[LF]]&gt;=GAMES_TO_QUALIFY,1,0)</f>
        <v>#REF!</v>
      </c>
      <c r="AI1010" s="279" t="e">
        <f>IF(tbl2020POS[[#This Row],[CF]]&gt;=GAMES_TO_QUALIFY,1,0)</f>
        <v>#REF!</v>
      </c>
      <c r="AJ1010" s="279" t="e">
        <f>IF(tbl2020POS[[#This Row],[RF]]&gt;=GAMES_TO_QUALIFY,1,0)</f>
        <v>#REF!</v>
      </c>
      <c r="AK1010" s="279" t="e">
        <f>IF(tbl2020POS[[#This Row],[OF]]&gt;=GAMES_TO_QUALIFY,1,IF(tbl2020POS[[#This Row],[PRIMPOS]]="OF",1,0))</f>
        <v>#REF!</v>
      </c>
      <c r="AL1010" s="279" t="e">
        <f>IF(tbl2020POS[[#This Row],[DH]]&gt;=GAMES_TO_QUALIFY,1,IF(tbl2020POS[[#This Row],[PRIMPOS]]="DH",1,0))</f>
        <v>#REF!</v>
      </c>
      <c r="AM1010" s="279" t="e" cm="1">
        <f t="array" aca="1" ref="AM10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0" s="280" t="str">
        <f>IFERROR(LEFT(tbl2020POS[[#This Row],[POSROUGH]],LEN(tbl2020POS[[#This Row],[POSROUGH]])-1),"")</f>
        <v/>
      </c>
      <c r="AP101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1" spans="1:42" x14ac:dyDescent="0.3">
      <c r="A1011" s="277">
        <v>1008</v>
      </c>
      <c r="B1011" t="s">
        <v>21570</v>
      </c>
      <c r="C1011" s="277">
        <v>25</v>
      </c>
      <c r="D1011" s="278" t="s">
        <v>1464</v>
      </c>
      <c r="E1011" s="277">
        <v>4</v>
      </c>
      <c r="F1011" s="277">
        <v>5</v>
      </c>
      <c r="G1011" s="277">
        <v>0</v>
      </c>
      <c r="H1011" s="277">
        <v>1</v>
      </c>
      <c r="I1011" s="277">
        <v>5</v>
      </c>
      <c r="J1011" s="277">
        <v>5</v>
      </c>
      <c r="K1011" s="277">
        <v>0</v>
      </c>
      <c r="L1011" s="277">
        <v>0</v>
      </c>
      <c r="M1011" s="277">
        <v>0</v>
      </c>
      <c r="N1011" s="277">
        <v>0</v>
      </c>
      <c r="O1011" s="277">
        <v>0</v>
      </c>
      <c r="P1011" s="277">
        <v>0</v>
      </c>
      <c r="Q1011" s="277">
        <v>0</v>
      </c>
      <c r="R1011" s="277">
        <v>0</v>
      </c>
      <c r="S1011" s="277">
        <v>0</v>
      </c>
      <c r="T1011" s="277">
        <v>0</v>
      </c>
      <c r="U1011" s="277">
        <v>0</v>
      </c>
      <c r="V1011" s="277">
        <v>0</v>
      </c>
      <c r="W1011" s="279" t="e">
        <f t="shared" si="15"/>
        <v>#REF!</v>
      </c>
      <c r="X1011" s="279" t="s">
        <v>16694</v>
      </c>
      <c r="Y10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1" s="279">
        <f>IF(MAX(tbl2020POS[[#This Row],[P]:[PR]])=tbl2020POS[[#This Row],[P]],1,0)</f>
        <v>1</v>
      </c>
      <c r="AA1011" s="279">
        <f>IF(tbl2020POS[[#This Row],[QUALP]]=1,IF(tbl2020POS[[#This Row],[GS]]&gt;=GS_TO_QUALIFY,1,0),0)</f>
        <v>0</v>
      </c>
      <c r="AB1011" s="279">
        <f>IF(tbl2020POS[[#This Row],[QUALP]]=1,IF(tbl2020POS[[#This Row],[G]]-tbl2020POS[[#This Row],[GS]]&gt;=RP_APP_TO_QUALIFY,1,0),0)</f>
        <v>1</v>
      </c>
      <c r="AC1011" s="279" t="e">
        <f>IF(tbl2020POS[[#This Row],[C]]&gt;=GAMES_TO_QUALIFY,1,IF(tbl2020POS[[#This Row],[PRIMPOS]]="C",1,0))</f>
        <v>#REF!</v>
      </c>
      <c r="AD1011" s="279" t="e">
        <f>IF(tbl2020POS[[#This Row],[1B]]&gt;=GAMES_TO_QUALIFY,1,IF(tbl2020POS[[#This Row],[PRIMPOS]]="1B",1,0))</f>
        <v>#REF!</v>
      </c>
      <c r="AE1011" s="279" t="e">
        <f>IF(tbl2020POS[[#This Row],[2B]]&gt;=GAMES_TO_QUALIFY,1,IF(tbl2020POS[[#This Row],[PRIMPOS]]="2B",1,0))</f>
        <v>#REF!</v>
      </c>
      <c r="AF1011" s="279" t="e">
        <f>IF(tbl2020POS[[#This Row],[3B]]&gt;=GAMES_TO_QUALIFY,1,IF(tbl2020POS[[#This Row],[PRIMPOS]]="3B",1,0))</f>
        <v>#REF!</v>
      </c>
      <c r="AG1011" s="279" t="e">
        <f>IF(tbl2020POS[[#This Row],[SS]]&gt;=GAMES_TO_QUALIFY,1,IF(tbl2020POS[[#This Row],[PRIMPOS]]="SS",1,0))</f>
        <v>#REF!</v>
      </c>
      <c r="AH1011" s="279" t="e">
        <f>IF(tbl2020POS[[#This Row],[LF]]&gt;=GAMES_TO_QUALIFY,1,0)</f>
        <v>#REF!</v>
      </c>
      <c r="AI1011" s="279" t="e">
        <f>IF(tbl2020POS[[#This Row],[CF]]&gt;=GAMES_TO_QUALIFY,1,0)</f>
        <v>#REF!</v>
      </c>
      <c r="AJ1011" s="279" t="e">
        <f>IF(tbl2020POS[[#This Row],[RF]]&gt;=GAMES_TO_QUALIFY,1,0)</f>
        <v>#REF!</v>
      </c>
      <c r="AK1011" s="279" t="e">
        <f>IF(tbl2020POS[[#This Row],[OF]]&gt;=GAMES_TO_QUALIFY,1,IF(tbl2020POS[[#This Row],[PRIMPOS]]="OF",1,0))</f>
        <v>#REF!</v>
      </c>
      <c r="AL1011" s="279" t="e">
        <f>IF(tbl2020POS[[#This Row],[DH]]&gt;=GAMES_TO_QUALIFY,1,IF(tbl2020POS[[#This Row],[PRIMPOS]]="DH",1,0))</f>
        <v>#REF!</v>
      </c>
      <c r="AM1011" s="279" t="str" cm="1">
        <f t="array" aca="1" ref="AM10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1" s="280" t="str">
        <f>IFERROR(LEFT(tbl2020POS[[#This Row],[POSROUGH]],LEN(tbl2020POS[[#This Row],[POSROUGH]])-1),"")</f>
        <v/>
      </c>
      <c r="AP101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2" spans="1:42" x14ac:dyDescent="0.3">
      <c r="A1012" s="277">
        <v>1009</v>
      </c>
      <c r="B1012" t="s">
        <v>21571</v>
      </c>
      <c r="C1012" s="277">
        <v>21</v>
      </c>
      <c r="D1012" s="278" t="s">
        <v>1379</v>
      </c>
      <c r="E1012" s="277" t="s">
        <v>20557</v>
      </c>
      <c r="F1012" s="277">
        <v>2</v>
      </c>
      <c r="G1012" s="277">
        <v>2</v>
      </c>
      <c r="H1012" s="277">
        <v>2</v>
      </c>
      <c r="I1012" s="277">
        <v>2</v>
      </c>
      <c r="J1012" s="277">
        <v>0</v>
      </c>
      <c r="K1012" s="277">
        <v>2</v>
      </c>
      <c r="L1012" s="277">
        <v>0</v>
      </c>
      <c r="M1012" s="277">
        <v>0</v>
      </c>
      <c r="N1012" s="277">
        <v>0</v>
      </c>
      <c r="O1012" s="277">
        <v>0</v>
      </c>
      <c r="P1012" s="277">
        <v>0</v>
      </c>
      <c r="Q1012" s="277">
        <v>0</v>
      </c>
      <c r="R1012" s="277">
        <v>0</v>
      </c>
      <c r="S1012" s="277">
        <v>0</v>
      </c>
      <c r="T1012" s="277">
        <v>0</v>
      </c>
      <c r="U1012" s="277">
        <v>0</v>
      </c>
      <c r="V1012" s="277">
        <v>0</v>
      </c>
      <c r="W1012" s="279" t="e">
        <f t="shared" si="15"/>
        <v>#REF!</v>
      </c>
      <c r="X1012" s="279" t="s">
        <v>17624</v>
      </c>
      <c r="Y10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12" s="279">
        <f>IF(MAX(tbl2020POS[[#This Row],[P]:[PR]])=tbl2020POS[[#This Row],[P]],1,0)</f>
        <v>0</v>
      </c>
      <c r="AA1012" s="279">
        <f>IF(tbl2020POS[[#This Row],[QUALP]]=1,IF(tbl2020POS[[#This Row],[GS]]&gt;=GS_TO_QUALIFY,1,0),0)</f>
        <v>0</v>
      </c>
      <c r="AB1012" s="279">
        <f>IF(tbl2020POS[[#This Row],[QUALP]]=1,IF(tbl2020POS[[#This Row],[G]]-tbl2020POS[[#This Row],[GS]]&gt;=RP_APP_TO_QUALIFY,1,0),0)</f>
        <v>0</v>
      </c>
      <c r="AC1012" s="279" t="e">
        <f>IF(tbl2020POS[[#This Row],[C]]&gt;=GAMES_TO_QUALIFY,1,IF(tbl2020POS[[#This Row],[PRIMPOS]]="C",1,0))</f>
        <v>#REF!</v>
      </c>
      <c r="AD1012" s="279" t="e">
        <f>IF(tbl2020POS[[#This Row],[1B]]&gt;=GAMES_TO_QUALIFY,1,IF(tbl2020POS[[#This Row],[PRIMPOS]]="1B",1,0))</f>
        <v>#REF!</v>
      </c>
      <c r="AE1012" s="279" t="e">
        <f>IF(tbl2020POS[[#This Row],[2B]]&gt;=GAMES_TO_QUALIFY,1,IF(tbl2020POS[[#This Row],[PRIMPOS]]="2B",1,0))</f>
        <v>#REF!</v>
      </c>
      <c r="AF1012" s="279" t="e">
        <f>IF(tbl2020POS[[#This Row],[3B]]&gt;=GAMES_TO_QUALIFY,1,IF(tbl2020POS[[#This Row],[PRIMPOS]]="3B",1,0))</f>
        <v>#REF!</v>
      </c>
      <c r="AG1012" s="279" t="e">
        <f>IF(tbl2020POS[[#This Row],[SS]]&gt;=GAMES_TO_QUALIFY,1,IF(tbl2020POS[[#This Row],[PRIMPOS]]="SS",1,0))</f>
        <v>#REF!</v>
      </c>
      <c r="AH1012" s="279" t="e">
        <f>IF(tbl2020POS[[#This Row],[LF]]&gt;=GAMES_TO_QUALIFY,1,0)</f>
        <v>#REF!</v>
      </c>
      <c r="AI1012" s="279" t="e">
        <f>IF(tbl2020POS[[#This Row],[CF]]&gt;=GAMES_TO_QUALIFY,1,0)</f>
        <v>#REF!</v>
      </c>
      <c r="AJ1012" s="279" t="e">
        <f>IF(tbl2020POS[[#This Row],[RF]]&gt;=GAMES_TO_QUALIFY,1,0)</f>
        <v>#REF!</v>
      </c>
      <c r="AK1012" s="279" t="e">
        <f>IF(tbl2020POS[[#This Row],[OF]]&gt;=GAMES_TO_QUALIFY,1,IF(tbl2020POS[[#This Row],[PRIMPOS]]="OF",1,0))</f>
        <v>#REF!</v>
      </c>
      <c r="AL1012" s="279" t="e">
        <f>IF(tbl2020POS[[#This Row],[DH]]&gt;=GAMES_TO_QUALIFY,1,IF(tbl2020POS[[#This Row],[PRIMPOS]]="DH",1,0))</f>
        <v>#REF!</v>
      </c>
      <c r="AM1012" s="279" t="e" cm="1">
        <f t="array" aca="1" ref="AM10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2" s="280" t="str">
        <f>IFERROR(LEFT(tbl2020POS[[#This Row],[POSROUGH]],LEN(tbl2020POS[[#This Row],[POSROUGH]])-1),"")</f>
        <v/>
      </c>
      <c r="AP101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3" spans="1:42" x14ac:dyDescent="0.3">
      <c r="A1013" s="277">
        <v>1010</v>
      </c>
      <c r="B1013" t="s">
        <v>21572</v>
      </c>
      <c r="C1013" s="277">
        <v>26</v>
      </c>
      <c r="D1013" s="278" t="s">
        <v>1449</v>
      </c>
      <c r="E1013" s="277">
        <v>5</v>
      </c>
      <c r="F1013" s="277">
        <v>54</v>
      </c>
      <c r="G1013" s="277">
        <v>50</v>
      </c>
      <c r="H1013" s="277">
        <v>54</v>
      </c>
      <c r="I1013" s="277">
        <v>53</v>
      </c>
      <c r="J1013" s="277">
        <v>0</v>
      </c>
      <c r="K1013" s="277">
        <v>0</v>
      </c>
      <c r="L1013" s="277">
        <v>0</v>
      </c>
      <c r="M1013" s="277">
        <v>1</v>
      </c>
      <c r="N1013" s="277">
        <v>53</v>
      </c>
      <c r="O1013" s="277">
        <v>0</v>
      </c>
      <c r="P1013" s="277">
        <v>1</v>
      </c>
      <c r="Q1013" s="277">
        <v>0</v>
      </c>
      <c r="R1013" s="277">
        <v>0</v>
      </c>
      <c r="S1013" s="277">
        <v>1</v>
      </c>
      <c r="T1013" s="277">
        <v>0</v>
      </c>
      <c r="U1013" s="277">
        <v>3</v>
      </c>
      <c r="V1013" s="277">
        <v>1</v>
      </c>
      <c r="W1013" s="279" t="e">
        <f t="shared" si="15"/>
        <v>#REF!</v>
      </c>
      <c r="X1013" s="279" t="s">
        <v>12913</v>
      </c>
      <c r="Y10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13" s="279">
        <f>IF(MAX(tbl2020POS[[#This Row],[P]:[PR]])=tbl2020POS[[#This Row],[P]],1,0)</f>
        <v>0</v>
      </c>
      <c r="AA1013" s="279">
        <f>IF(tbl2020POS[[#This Row],[QUALP]]=1,IF(tbl2020POS[[#This Row],[GS]]&gt;=GS_TO_QUALIFY,1,0),0)</f>
        <v>0</v>
      </c>
      <c r="AB1013" s="279">
        <f>IF(tbl2020POS[[#This Row],[QUALP]]=1,IF(tbl2020POS[[#This Row],[G]]-tbl2020POS[[#This Row],[GS]]&gt;=RP_APP_TO_QUALIFY,1,0),0)</f>
        <v>0</v>
      </c>
      <c r="AC1013" s="279" t="e">
        <f>IF(tbl2020POS[[#This Row],[C]]&gt;=GAMES_TO_QUALIFY,1,IF(tbl2020POS[[#This Row],[PRIMPOS]]="C",1,0))</f>
        <v>#REF!</v>
      </c>
      <c r="AD1013" s="279" t="e">
        <f>IF(tbl2020POS[[#This Row],[1B]]&gt;=GAMES_TO_QUALIFY,1,IF(tbl2020POS[[#This Row],[PRIMPOS]]="1B",1,0))</f>
        <v>#REF!</v>
      </c>
      <c r="AE1013" s="279" t="e">
        <f>IF(tbl2020POS[[#This Row],[2B]]&gt;=GAMES_TO_QUALIFY,1,IF(tbl2020POS[[#This Row],[PRIMPOS]]="2B",1,0))</f>
        <v>#REF!</v>
      </c>
      <c r="AF1013" s="279" t="e">
        <f>IF(tbl2020POS[[#This Row],[3B]]&gt;=GAMES_TO_QUALIFY,1,IF(tbl2020POS[[#This Row],[PRIMPOS]]="3B",1,0))</f>
        <v>#REF!</v>
      </c>
      <c r="AG1013" s="279" t="e">
        <f>IF(tbl2020POS[[#This Row],[SS]]&gt;=GAMES_TO_QUALIFY,1,IF(tbl2020POS[[#This Row],[PRIMPOS]]="SS",1,0))</f>
        <v>#REF!</v>
      </c>
      <c r="AH1013" s="279" t="e">
        <f>IF(tbl2020POS[[#This Row],[LF]]&gt;=GAMES_TO_QUALIFY,1,0)</f>
        <v>#REF!</v>
      </c>
      <c r="AI1013" s="279" t="e">
        <f>IF(tbl2020POS[[#This Row],[CF]]&gt;=GAMES_TO_QUALIFY,1,0)</f>
        <v>#REF!</v>
      </c>
      <c r="AJ1013" s="279" t="e">
        <f>IF(tbl2020POS[[#This Row],[RF]]&gt;=GAMES_TO_QUALIFY,1,0)</f>
        <v>#REF!</v>
      </c>
      <c r="AK1013" s="279" t="e">
        <f>IF(tbl2020POS[[#This Row],[OF]]&gt;=GAMES_TO_QUALIFY,1,IF(tbl2020POS[[#This Row],[PRIMPOS]]="OF",1,0))</f>
        <v>#REF!</v>
      </c>
      <c r="AL1013" s="279" t="e">
        <f>IF(tbl2020POS[[#This Row],[DH]]&gt;=GAMES_TO_QUALIFY,1,IF(tbl2020POS[[#This Row],[PRIMPOS]]="DH",1,0))</f>
        <v>#REF!</v>
      </c>
      <c r="AM1013" s="279" t="e" cm="1">
        <f t="array" aca="1" ref="AM10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3" s="280" t="str">
        <f>IFERROR(LEFT(tbl2020POS[[#This Row],[POSROUGH]],LEN(tbl2020POS[[#This Row],[POSROUGH]])-1),"")</f>
        <v/>
      </c>
      <c r="AP101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4" spans="1:42" x14ac:dyDescent="0.3">
      <c r="A1014" s="277">
        <v>1011</v>
      </c>
      <c r="B1014" t="s">
        <v>21573</v>
      </c>
      <c r="C1014" s="277">
        <v>33</v>
      </c>
      <c r="D1014" s="278" t="s">
        <v>1460</v>
      </c>
      <c r="E1014" s="277">
        <v>9</v>
      </c>
      <c r="F1014" s="277">
        <v>1</v>
      </c>
      <c r="G1014" s="277">
        <v>0</v>
      </c>
      <c r="H1014" s="277">
        <v>0</v>
      </c>
      <c r="I1014" s="277">
        <v>1</v>
      </c>
      <c r="J1014" s="277">
        <v>1</v>
      </c>
      <c r="K1014" s="277">
        <v>0</v>
      </c>
      <c r="L1014" s="277">
        <v>0</v>
      </c>
      <c r="M1014" s="277">
        <v>0</v>
      </c>
      <c r="N1014" s="277">
        <v>0</v>
      </c>
      <c r="O1014" s="277">
        <v>0</v>
      </c>
      <c r="P1014" s="277">
        <v>0</v>
      </c>
      <c r="Q1014" s="277">
        <v>0</v>
      </c>
      <c r="R1014" s="277">
        <v>0</v>
      </c>
      <c r="S1014" s="277">
        <v>0</v>
      </c>
      <c r="T1014" s="277">
        <v>0</v>
      </c>
      <c r="U1014" s="277">
        <v>0</v>
      </c>
      <c r="V1014" s="277">
        <v>0</v>
      </c>
      <c r="W1014" s="279" t="e">
        <f t="shared" si="15"/>
        <v>#REF!</v>
      </c>
      <c r="X1014" s="279" t="s">
        <v>3514</v>
      </c>
      <c r="Y10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4" s="279">
        <f>IF(MAX(tbl2020POS[[#This Row],[P]:[PR]])=tbl2020POS[[#This Row],[P]],1,0)</f>
        <v>1</v>
      </c>
      <c r="AA1014" s="279">
        <f>IF(tbl2020POS[[#This Row],[QUALP]]=1,IF(tbl2020POS[[#This Row],[GS]]&gt;=GS_TO_QUALIFY,1,0),0)</f>
        <v>0</v>
      </c>
      <c r="AB1014" s="279">
        <f>IF(tbl2020POS[[#This Row],[QUALP]]=1,IF(tbl2020POS[[#This Row],[G]]-tbl2020POS[[#This Row],[GS]]&gt;=RP_APP_TO_QUALIFY,1,0),0)</f>
        <v>0</v>
      </c>
      <c r="AC1014" s="279" t="e">
        <f>IF(tbl2020POS[[#This Row],[C]]&gt;=GAMES_TO_QUALIFY,1,IF(tbl2020POS[[#This Row],[PRIMPOS]]="C",1,0))</f>
        <v>#REF!</v>
      </c>
      <c r="AD1014" s="279" t="e">
        <f>IF(tbl2020POS[[#This Row],[1B]]&gt;=GAMES_TO_QUALIFY,1,IF(tbl2020POS[[#This Row],[PRIMPOS]]="1B",1,0))</f>
        <v>#REF!</v>
      </c>
      <c r="AE1014" s="279" t="e">
        <f>IF(tbl2020POS[[#This Row],[2B]]&gt;=GAMES_TO_QUALIFY,1,IF(tbl2020POS[[#This Row],[PRIMPOS]]="2B",1,0))</f>
        <v>#REF!</v>
      </c>
      <c r="AF1014" s="279" t="e">
        <f>IF(tbl2020POS[[#This Row],[3B]]&gt;=GAMES_TO_QUALIFY,1,IF(tbl2020POS[[#This Row],[PRIMPOS]]="3B",1,0))</f>
        <v>#REF!</v>
      </c>
      <c r="AG1014" s="279" t="e">
        <f>IF(tbl2020POS[[#This Row],[SS]]&gt;=GAMES_TO_QUALIFY,1,IF(tbl2020POS[[#This Row],[PRIMPOS]]="SS",1,0))</f>
        <v>#REF!</v>
      </c>
      <c r="AH1014" s="279" t="e">
        <f>IF(tbl2020POS[[#This Row],[LF]]&gt;=GAMES_TO_QUALIFY,1,0)</f>
        <v>#REF!</v>
      </c>
      <c r="AI1014" s="279" t="e">
        <f>IF(tbl2020POS[[#This Row],[CF]]&gt;=GAMES_TO_QUALIFY,1,0)</f>
        <v>#REF!</v>
      </c>
      <c r="AJ1014" s="279" t="e">
        <f>IF(tbl2020POS[[#This Row],[RF]]&gt;=GAMES_TO_QUALIFY,1,0)</f>
        <v>#REF!</v>
      </c>
      <c r="AK1014" s="279" t="e">
        <f>IF(tbl2020POS[[#This Row],[OF]]&gt;=GAMES_TO_QUALIFY,1,IF(tbl2020POS[[#This Row],[PRIMPOS]]="OF",1,0))</f>
        <v>#REF!</v>
      </c>
      <c r="AL1014" s="279" t="e">
        <f>IF(tbl2020POS[[#This Row],[DH]]&gt;=GAMES_TO_QUALIFY,1,IF(tbl2020POS[[#This Row],[PRIMPOS]]="DH",1,0))</f>
        <v>#REF!</v>
      </c>
      <c r="AM1014" s="279" t="str" cm="1">
        <f t="array" aca="1" ref="AM10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4" s="280" t="str">
        <f>IFERROR(LEFT(tbl2020POS[[#This Row],[POSROUGH]],LEN(tbl2020POS[[#This Row],[POSROUGH]])-1),"")</f>
        <v/>
      </c>
      <c r="AP101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15" spans="1:42" x14ac:dyDescent="0.3">
      <c r="A1015" s="277">
        <v>1012</v>
      </c>
      <c r="B1015" t="s">
        <v>21574</v>
      </c>
      <c r="C1015" s="277">
        <v>28</v>
      </c>
      <c r="D1015" s="278" t="s">
        <v>1481</v>
      </c>
      <c r="E1015" s="277">
        <v>6</v>
      </c>
      <c r="F1015" s="277">
        <v>18</v>
      </c>
      <c r="G1015" s="277">
        <v>0</v>
      </c>
      <c r="H1015" s="277">
        <v>0</v>
      </c>
      <c r="I1015" s="277">
        <v>18</v>
      </c>
      <c r="J1015" s="277">
        <v>18</v>
      </c>
      <c r="K1015" s="277">
        <v>0</v>
      </c>
      <c r="L1015" s="277">
        <v>0</v>
      </c>
      <c r="M1015" s="277">
        <v>0</v>
      </c>
      <c r="N1015" s="277">
        <v>0</v>
      </c>
      <c r="O1015" s="277">
        <v>0</v>
      </c>
      <c r="P1015" s="277">
        <v>0</v>
      </c>
      <c r="Q1015" s="277">
        <v>0</v>
      </c>
      <c r="R1015" s="277">
        <v>0</v>
      </c>
      <c r="S1015" s="277">
        <v>0</v>
      </c>
      <c r="T1015" s="277">
        <v>0</v>
      </c>
      <c r="U1015" s="277">
        <v>0</v>
      </c>
      <c r="V1015" s="277">
        <v>0</v>
      </c>
      <c r="W1015" s="279" t="e">
        <f t="shared" si="15"/>
        <v>#REF!</v>
      </c>
      <c r="X1015" s="279" t="s">
        <v>16700</v>
      </c>
      <c r="Y10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5" s="279">
        <f>IF(MAX(tbl2020POS[[#This Row],[P]:[PR]])=tbl2020POS[[#This Row],[P]],1,0)</f>
        <v>1</v>
      </c>
      <c r="AA1015" s="279">
        <f>IF(tbl2020POS[[#This Row],[QUALP]]=1,IF(tbl2020POS[[#This Row],[GS]]&gt;=GS_TO_QUALIFY,1,0),0)</f>
        <v>0</v>
      </c>
      <c r="AB1015" s="279">
        <f>IF(tbl2020POS[[#This Row],[QUALP]]=1,IF(tbl2020POS[[#This Row],[G]]-tbl2020POS[[#This Row],[GS]]&gt;=RP_APP_TO_QUALIFY,1,0),0)</f>
        <v>1</v>
      </c>
      <c r="AC1015" s="279" t="e">
        <f>IF(tbl2020POS[[#This Row],[C]]&gt;=GAMES_TO_QUALIFY,1,IF(tbl2020POS[[#This Row],[PRIMPOS]]="C",1,0))</f>
        <v>#REF!</v>
      </c>
      <c r="AD1015" s="279" t="e">
        <f>IF(tbl2020POS[[#This Row],[1B]]&gt;=GAMES_TO_QUALIFY,1,IF(tbl2020POS[[#This Row],[PRIMPOS]]="1B",1,0))</f>
        <v>#REF!</v>
      </c>
      <c r="AE1015" s="279" t="e">
        <f>IF(tbl2020POS[[#This Row],[2B]]&gt;=GAMES_TO_QUALIFY,1,IF(tbl2020POS[[#This Row],[PRIMPOS]]="2B",1,0))</f>
        <v>#REF!</v>
      </c>
      <c r="AF1015" s="279" t="e">
        <f>IF(tbl2020POS[[#This Row],[3B]]&gt;=GAMES_TO_QUALIFY,1,IF(tbl2020POS[[#This Row],[PRIMPOS]]="3B",1,0))</f>
        <v>#REF!</v>
      </c>
      <c r="AG1015" s="279" t="e">
        <f>IF(tbl2020POS[[#This Row],[SS]]&gt;=GAMES_TO_QUALIFY,1,IF(tbl2020POS[[#This Row],[PRIMPOS]]="SS",1,0))</f>
        <v>#REF!</v>
      </c>
      <c r="AH1015" s="279" t="e">
        <f>IF(tbl2020POS[[#This Row],[LF]]&gt;=GAMES_TO_QUALIFY,1,0)</f>
        <v>#REF!</v>
      </c>
      <c r="AI1015" s="279" t="e">
        <f>IF(tbl2020POS[[#This Row],[CF]]&gt;=GAMES_TO_QUALIFY,1,0)</f>
        <v>#REF!</v>
      </c>
      <c r="AJ1015" s="279" t="e">
        <f>IF(tbl2020POS[[#This Row],[RF]]&gt;=GAMES_TO_QUALIFY,1,0)</f>
        <v>#REF!</v>
      </c>
      <c r="AK1015" s="279" t="e">
        <f>IF(tbl2020POS[[#This Row],[OF]]&gt;=GAMES_TO_QUALIFY,1,IF(tbl2020POS[[#This Row],[PRIMPOS]]="OF",1,0))</f>
        <v>#REF!</v>
      </c>
      <c r="AL1015" s="279" t="e">
        <f>IF(tbl2020POS[[#This Row],[DH]]&gt;=GAMES_TO_QUALIFY,1,IF(tbl2020POS[[#This Row],[PRIMPOS]]="DH",1,0))</f>
        <v>#REF!</v>
      </c>
      <c r="AM1015" s="279" t="str" cm="1">
        <f t="array" aca="1" ref="AM10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5" s="280" t="str">
        <f>IFERROR(LEFT(tbl2020POS[[#This Row],[POSROUGH]],LEN(tbl2020POS[[#This Row],[POSROUGH]])-1),"")</f>
        <v/>
      </c>
      <c r="AP101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6" spans="1:42" x14ac:dyDescent="0.3">
      <c r="A1016" s="277">
        <v>1013</v>
      </c>
      <c r="B1016" t="s">
        <v>21575</v>
      </c>
      <c r="C1016" s="277">
        <v>33</v>
      </c>
      <c r="D1016" s="278" t="s">
        <v>1426</v>
      </c>
      <c r="E1016" s="277">
        <v>7</v>
      </c>
      <c r="F1016" s="277">
        <v>12</v>
      </c>
      <c r="G1016" s="277">
        <v>12</v>
      </c>
      <c r="H1016" s="277">
        <v>0</v>
      </c>
      <c r="I1016" s="277">
        <v>12</v>
      </c>
      <c r="J1016" s="277">
        <v>12</v>
      </c>
      <c r="K1016" s="277">
        <v>0</v>
      </c>
      <c r="L1016" s="277">
        <v>0</v>
      </c>
      <c r="M1016" s="277">
        <v>0</v>
      </c>
      <c r="N1016" s="277">
        <v>0</v>
      </c>
      <c r="O1016" s="277">
        <v>0</v>
      </c>
      <c r="P1016" s="277">
        <v>0</v>
      </c>
      <c r="Q1016" s="277">
        <v>0</v>
      </c>
      <c r="R1016" s="277">
        <v>0</v>
      </c>
      <c r="S1016" s="277">
        <v>0</v>
      </c>
      <c r="T1016" s="277">
        <v>0</v>
      </c>
      <c r="U1016" s="277">
        <v>0</v>
      </c>
      <c r="V1016" s="277">
        <v>0</v>
      </c>
      <c r="W1016" s="279" t="e">
        <f t="shared" si="15"/>
        <v>#REF!</v>
      </c>
      <c r="X1016" s="279" t="s">
        <v>3404</v>
      </c>
      <c r="Y10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6" s="279">
        <f>IF(MAX(tbl2020POS[[#This Row],[P]:[PR]])=tbl2020POS[[#This Row],[P]],1,0)</f>
        <v>1</v>
      </c>
      <c r="AA1016" s="279">
        <f>IF(tbl2020POS[[#This Row],[QUALP]]=1,IF(tbl2020POS[[#This Row],[GS]]&gt;=GS_TO_QUALIFY,1,0),0)</f>
        <v>1</v>
      </c>
      <c r="AB1016" s="279">
        <f>IF(tbl2020POS[[#This Row],[QUALP]]=1,IF(tbl2020POS[[#This Row],[G]]-tbl2020POS[[#This Row],[GS]]&gt;=RP_APP_TO_QUALIFY,1,0),0)</f>
        <v>0</v>
      </c>
      <c r="AC1016" s="279" t="e">
        <f>IF(tbl2020POS[[#This Row],[C]]&gt;=GAMES_TO_QUALIFY,1,IF(tbl2020POS[[#This Row],[PRIMPOS]]="C",1,0))</f>
        <v>#REF!</v>
      </c>
      <c r="AD1016" s="279" t="e">
        <f>IF(tbl2020POS[[#This Row],[1B]]&gt;=GAMES_TO_QUALIFY,1,IF(tbl2020POS[[#This Row],[PRIMPOS]]="1B",1,0))</f>
        <v>#REF!</v>
      </c>
      <c r="AE1016" s="279" t="e">
        <f>IF(tbl2020POS[[#This Row],[2B]]&gt;=GAMES_TO_QUALIFY,1,IF(tbl2020POS[[#This Row],[PRIMPOS]]="2B",1,0))</f>
        <v>#REF!</v>
      </c>
      <c r="AF1016" s="279" t="e">
        <f>IF(tbl2020POS[[#This Row],[3B]]&gt;=GAMES_TO_QUALIFY,1,IF(tbl2020POS[[#This Row],[PRIMPOS]]="3B",1,0))</f>
        <v>#REF!</v>
      </c>
      <c r="AG1016" s="279" t="e">
        <f>IF(tbl2020POS[[#This Row],[SS]]&gt;=GAMES_TO_QUALIFY,1,IF(tbl2020POS[[#This Row],[PRIMPOS]]="SS",1,0))</f>
        <v>#REF!</v>
      </c>
      <c r="AH1016" s="279" t="e">
        <f>IF(tbl2020POS[[#This Row],[LF]]&gt;=GAMES_TO_QUALIFY,1,0)</f>
        <v>#REF!</v>
      </c>
      <c r="AI1016" s="279" t="e">
        <f>IF(tbl2020POS[[#This Row],[CF]]&gt;=GAMES_TO_QUALIFY,1,0)</f>
        <v>#REF!</v>
      </c>
      <c r="AJ1016" s="279" t="e">
        <f>IF(tbl2020POS[[#This Row],[RF]]&gt;=GAMES_TO_QUALIFY,1,0)</f>
        <v>#REF!</v>
      </c>
      <c r="AK1016" s="279" t="e">
        <f>IF(tbl2020POS[[#This Row],[OF]]&gt;=GAMES_TO_QUALIFY,1,IF(tbl2020POS[[#This Row],[PRIMPOS]]="OF",1,0))</f>
        <v>#REF!</v>
      </c>
      <c r="AL1016" s="279" t="e">
        <f>IF(tbl2020POS[[#This Row],[DH]]&gt;=GAMES_TO_QUALIFY,1,IF(tbl2020POS[[#This Row],[PRIMPOS]]="DH",1,0))</f>
        <v>#REF!</v>
      </c>
      <c r="AM1016" s="279" t="str" cm="1">
        <f t="array" aca="1" ref="AM10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6" s="280" t="str">
        <f>IFERROR(LEFT(tbl2020POS[[#This Row],[POSROUGH]],LEN(tbl2020POS[[#This Row],[POSROUGH]])-1),"")</f>
        <v/>
      </c>
      <c r="AP101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17" spans="1:42" x14ac:dyDescent="0.3">
      <c r="A1017" s="277">
        <v>1014</v>
      </c>
      <c r="B1017" t="s">
        <v>21576</v>
      </c>
      <c r="C1017" s="277">
        <v>29</v>
      </c>
      <c r="D1017" s="278" t="s">
        <v>20584</v>
      </c>
      <c r="E1017" s="277">
        <v>5</v>
      </c>
      <c r="F1017" s="277">
        <v>17</v>
      </c>
      <c r="G1017" s="277">
        <v>0</v>
      </c>
      <c r="H1017" s="277">
        <v>0</v>
      </c>
      <c r="I1017" s="277">
        <v>17</v>
      </c>
      <c r="J1017" s="277">
        <v>17</v>
      </c>
      <c r="K1017" s="277">
        <v>0</v>
      </c>
      <c r="L1017" s="277">
        <v>0</v>
      </c>
      <c r="M1017" s="277">
        <v>0</v>
      </c>
      <c r="N1017" s="277">
        <v>0</v>
      </c>
      <c r="O1017" s="277">
        <v>0</v>
      </c>
      <c r="P1017" s="277">
        <v>0</v>
      </c>
      <c r="Q1017" s="277">
        <v>0</v>
      </c>
      <c r="R1017" s="277">
        <v>0</v>
      </c>
      <c r="S1017" s="277">
        <v>0</v>
      </c>
      <c r="T1017" s="277">
        <v>0</v>
      </c>
      <c r="U1017" s="277">
        <v>0</v>
      </c>
      <c r="V1017" s="277">
        <v>0</v>
      </c>
      <c r="W1017" s="279" t="e">
        <f t="shared" si="15"/>
        <v>#REF!</v>
      </c>
      <c r="X1017" s="279" t="s">
        <v>16704</v>
      </c>
      <c r="Y10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7" s="279">
        <f>IF(MAX(tbl2020POS[[#This Row],[P]:[PR]])=tbl2020POS[[#This Row],[P]],1,0)</f>
        <v>1</v>
      </c>
      <c r="AA1017" s="279">
        <f>IF(tbl2020POS[[#This Row],[QUALP]]=1,IF(tbl2020POS[[#This Row],[GS]]&gt;=GS_TO_QUALIFY,1,0),0)</f>
        <v>0</v>
      </c>
      <c r="AB1017" s="279">
        <f>IF(tbl2020POS[[#This Row],[QUALP]]=1,IF(tbl2020POS[[#This Row],[G]]-tbl2020POS[[#This Row],[GS]]&gt;=RP_APP_TO_QUALIFY,1,0),0)</f>
        <v>1</v>
      </c>
      <c r="AC1017" s="279" t="e">
        <f>IF(tbl2020POS[[#This Row],[C]]&gt;=GAMES_TO_QUALIFY,1,IF(tbl2020POS[[#This Row],[PRIMPOS]]="C",1,0))</f>
        <v>#REF!</v>
      </c>
      <c r="AD1017" s="279" t="e">
        <f>IF(tbl2020POS[[#This Row],[1B]]&gt;=GAMES_TO_QUALIFY,1,IF(tbl2020POS[[#This Row],[PRIMPOS]]="1B",1,0))</f>
        <v>#REF!</v>
      </c>
      <c r="AE1017" s="279" t="e">
        <f>IF(tbl2020POS[[#This Row],[2B]]&gt;=GAMES_TO_QUALIFY,1,IF(tbl2020POS[[#This Row],[PRIMPOS]]="2B",1,0))</f>
        <v>#REF!</v>
      </c>
      <c r="AF1017" s="279" t="e">
        <f>IF(tbl2020POS[[#This Row],[3B]]&gt;=GAMES_TO_QUALIFY,1,IF(tbl2020POS[[#This Row],[PRIMPOS]]="3B",1,0))</f>
        <v>#REF!</v>
      </c>
      <c r="AG1017" s="279" t="e">
        <f>IF(tbl2020POS[[#This Row],[SS]]&gt;=GAMES_TO_QUALIFY,1,IF(tbl2020POS[[#This Row],[PRIMPOS]]="SS",1,0))</f>
        <v>#REF!</v>
      </c>
      <c r="AH1017" s="279" t="e">
        <f>IF(tbl2020POS[[#This Row],[LF]]&gt;=GAMES_TO_QUALIFY,1,0)</f>
        <v>#REF!</v>
      </c>
      <c r="AI1017" s="279" t="e">
        <f>IF(tbl2020POS[[#This Row],[CF]]&gt;=GAMES_TO_QUALIFY,1,0)</f>
        <v>#REF!</v>
      </c>
      <c r="AJ1017" s="279" t="e">
        <f>IF(tbl2020POS[[#This Row],[RF]]&gt;=GAMES_TO_QUALIFY,1,0)</f>
        <v>#REF!</v>
      </c>
      <c r="AK1017" s="279" t="e">
        <f>IF(tbl2020POS[[#This Row],[OF]]&gt;=GAMES_TO_QUALIFY,1,IF(tbl2020POS[[#This Row],[PRIMPOS]]="OF",1,0))</f>
        <v>#REF!</v>
      </c>
      <c r="AL1017" s="279" t="e">
        <f>IF(tbl2020POS[[#This Row],[DH]]&gt;=GAMES_TO_QUALIFY,1,IF(tbl2020POS[[#This Row],[PRIMPOS]]="DH",1,0))</f>
        <v>#REF!</v>
      </c>
      <c r="AM1017" s="279" t="str" cm="1">
        <f t="array" aca="1" ref="AM10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7" s="280" t="str">
        <f>IFERROR(LEFT(tbl2020POS[[#This Row],[POSROUGH]],LEN(tbl2020POS[[#This Row],[POSROUGH]])-1),"")</f>
        <v/>
      </c>
      <c r="AP101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8" spans="1:42" x14ac:dyDescent="0.3">
      <c r="A1018" s="277">
        <v>1015</v>
      </c>
      <c r="B1018" t="s">
        <v>21577</v>
      </c>
      <c r="C1018" s="277">
        <v>35</v>
      </c>
      <c r="D1018" s="278" t="s">
        <v>20607</v>
      </c>
      <c r="E1018" s="277">
        <v>13</v>
      </c>
      <c r="F1018" s="277">
        <v>4</v>
      </c>
      <c r="G1018" s="277">
        <v>4</v>
      </c>
      <c r="H1018" s="277">
        <v>0</v>
      </c>
      <c r="I1018" s="277">
        <v>4</v>
      </c>
      <c r="J1018" s="277">
        <v>4</v>
      </c>
      <c r="K1018" s="277">
        <v>0</v>
      </c>
      <c r="L1018" s="277">
        <v>0</v>
      </c>
      <c r="M1018" s="277">
        <v>0</v>
      </c>
      <c r="N1018" s="277">
        <v>0</v>
      </c>
      <c r="O1018" s="277">
        <v>0</v>
      </c>
      <c r="P1018" s="277">
        <v>0</v>
      </c>
      <c r="Q1018" s="277">
        <v>0</v>
      </c>
      <c r="R1018" s="277">
        <v>0</v>
      </c>
      <c r="S1018" s="277">
        <v>0</v>
      </c>
      <c r="T1018" s="277">
        <v>0</v>
      </c>
      <c r="U1018" s="277">
        <v>0</v>
      </c>
      <c r="V1018" s="277">
        <v>0</v>
      </c>
      <c r="W1018" s="279" t="e">
        <f t="shared" si="15"/>
        <v>#REF!</v>
      </c>
      <c r="X1018" s="279" t="s">
        <v>3049</v>
      </c>
      <c r="Y10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8" s="279">
        <f>IF(MAX(tbl2020POS[[#This Row],[P]:[PR]])=tbl2020POS[[#This Row],[P]],1,0)</f>
        <v>1</v>
      </c>
      <c r="AA1018" s="279">
        <f>IF(tbl2020POS[[#This Row],[QUALP]]=1,IF(tbl2020POS[[#This Row],[GS]]&gt;=GS_TO_QUALIFY,1,0),0)</f>
        <v>0</v>
      </c>
      <c r="AB1018" s="279">
        <f>IF(tbl2020POS[[#This Row],[QUALP]]=1,IF(tbl2020POS[[#This Row],[G]]-tbl2020POS[[#This Row],[GS]]&gt;=RP_APP_TO_QUALIFY,1,0),0)</f>
        <v>0</v>
      </c>
      <c r="AC1018" s="279" t="e">
        <f>IF(tbl2020POS[[#This Row],[C]]&gt;=GAMES_TO_QUALIFY,1,IF(tbl2020POS[[#This Row],[PRIMPOS]]="C",1,0))</f>
        <v>#REF!</v>
      </c>
      <c r="AD1018" s="279" t="e">
        <f>IF(tbl2020POS[[#This Row],[1B]]&gt;=GAMES_TO_QUALIFY,1,IF(tbl2020POS[[#This Row],[PRIMPOS]]="1B",1,0))</f>
        <v>#REF!</v>
      </c>
      <c r="AE1018" s="279" t="e">
        <f>IF(tbl2020POS[[#This Row],[2B]]&gt;=GAMES_TO_QUALIFY,1,IF(tbl2020POS[[#This Row],[PRIMPOS]]="2B",1,0))</f>
        <v>#REF!</v>
      </c>
      <c r="AF1018" s="279" t="e">
        <f>IF(tbl2020POS[[#This Row],[3B]]&gt;=GAMES_TO_QUALIFY,1,IF(tbl2020POS[[#This Row],[PRIMPOS]]="3B",1,0))</f>
        <v>#REF!</v>
      </c>
      <c r="AG1018" s="279" t="e">
        <f>IF(tbl2020POS[[#This Row],[SS]]&gt;=GAMES_TO_QUALIFY,1,IF(tbl2020POS[[#This Row],[PRIMPOS]]="SS",1,0))</f>
        <v>#REF!</v>
      </c>
      <c r="AH1018" s="279" t="e">
        <f>IF(tbl2020POS[[#This Row],[LF]]&gt;=GAMES_TO_QUALIFY,1,0)</f>
        <v>#REF!</v>
      </c>
      <c r="AI1018" s="279" t="e">
        <f>IF(tbl2020POS[[#This Row],[CF]]&gt;=GAMES_TO_QUALIFY,1,0)</f>
        <v>#REF!</v>
      </c>
      <c r="AJ1018" s="279" t="e">
        <f>IF(tbl2020POS[[#This Row],[RF]]&gt;=GAMES_TO_QUALIFY,1,0)</f>
        <v>#REF!</v>
      </c>
      <c r="AK1018" s="279" t="e">
        <f>IF(tbl2020POS[[#This Row],[OF]]&gt;=GAMES_TO_QUALIFY,1,IF(tbl2020POS[[#This Row],[PRIMPOS]]="OF",1,0))</f>
        <v>#REF!</v>
      </c>
      <c r="AL1018" s="279" t="e">
        <f>IF(tbl2020POS[[#This Row],[DH]]&gt;=GAMES_TO_QUALIFY,1,IF(tbl2020POS[[#This Row],[PRIMPOS]]="DH",1,0))</f>
        <v>#REF!</v>
      </c>
      <c r="AM1018" s="279" t="str" cm="1">
        <f t="array" aca="1" ref="AM10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8" s="280" t="str">
        <f>IFERROR(LEFT(tbl2020POS[[#This Row],[POSROUGH]],LEN(tbl2020POS[[#This Row],[POSROUGH]])-1),"")</f>
        <v/>
      </c>
      <c r="AP101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19" spans="1:42" x14ac:dyDescent="0.3">
      <c r="A1019" s="277">
        <v>1016</v>
      </c>
      <c r="B1019" t="s">
        <v>21578</v>
      </c>
      <c r="C1019" s="277">
        <v>23</v>
      </c>
      <c r="D1019" s="278" t="s">
        <v>1376</v>
      </c>
      <c r="E1019" s="277" t="s">
        <v>20557</v>
      </c>
      <c r="F1019" s="277">
        <v>2</v>
      </c>
      <c r="G1019" s="277">
        <v>0</v>
      </c>
      <c r="H1019" s="277">
        <v>0</v>
      </c>
      <c r="I1019" s="277">
        <v>2</v>
      </c>
      <c r="J1019" s="277">
        <v>2</v>
      </c>
      <c r="K1019" s="277">
        <v>0</v>
      </c>
      <c r="L1019" s="277">
        <v>0</v>
      </c>
      <c r="M1019" s="277">
        <v>0</v>
      </c>
      <c r="N1019" s="277">
        <v>0</v>
      </c>
      <c r="O1019" s="277">
        <v>0</v>
      </c>
      <c r="P1019" s="277">
        <v>0</v>
      </c>
      <c r="Q1019" s="277">
        <v>0</v>
      </c>
      <c r="R1019" s="277">
        <v>0</v>
      </c>
      <c r="S1019" s="277">
        <v>0</v>
      </c>
      <c r="T1019" s="277">
        <v>0</v>
      </c>
      <c r="U1019" s="277">
        <v>0</v>
      </c>
      <c r="V1019" s="277">
        <v>0</v>
      </c>
      <c r="W1019" s="279" t="e">
        <f t="shared" si="15"/>
        <v>#REF!</v>
      </c>
      <c r="X1019" s="279" t="s">
        <v>22018</v>
      </c>
      <c r="Y10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9" s="279">
        <f>IF(MAX(tbl2020POS[[#This Row],[P]:[PR]])=tbl2020POS[[#This Row],[P]],1,0)</f>
        <v>1</v>
      </c>
      <c r="AA1019" s="279">
        <f>IF(tbl2020POS[[#This Row],[QUALP]]=1,IF(tbl2020POS[[#This Row],[GS]]&gt;=GS_TO_QUALIFY,1,0),0)</f>
        <v>0</v>
      </c>
      <c r="AB1019" s="279">
        <f>IF(tbl2020POS[[#This Row],[QUALP]]=1,IF(tbl2020POS[[#This Row],[G]]-tbl2020POS[[#This Row],[GS]]&gt;=RP_APP_TO_QUALIFY,1,0),0)</f>
        <v>0</v>
      </c>
      <c r="AC1019" s="279" t="e">
        <f>IF(tbl2020POS[[#This Row],[C]]&gt;=GAMES_TO_QUALIFY,1,IF(tbl2020POS[[#This Row],[PRIMPOS]]="C",1,0))</f>
        <v>#REF!</v>
      </c>
      <c r="AD1019" s="279" t="e">
        <f>IF(tbl2020POS[[#This Row],[1B]]&gt;=GAMES_TO_QUALIFY,1,IF(tbl2020POS[[#This Row],[PRIMPOS]]="1B",1,0))</f>
        <v>#REF!</v>
      </c>
      <c r="AE1019" s="279" t="e">
        <f>IF(tbl2020POS[[#This Row],[2B]]&gt;=GAMES_TO_QUALIFY,1,IF(tbl2020POS[[#This Row],[PRIMPOS]]="2B",1,0))</f>
        <v>#REF!</v>
      </c>
      <c r="AF1019" s="279" t="e">
        <f>IF(tbl2020POS[[#This Row],[3B]]&gt;=GAMES_TO_QUALIFY,1,IF(tbl2020POS[[#This Row],[PRIMPOS]]="3B",1,0))</f>
        <v>#REF!</v>
      </c>
      <c r="AG1019" s="279" t="e">
        <f>IF(tbl2020POS[[#This Row],[SS]]&gt;=GAMES_TO_QUALIFY,1,IF(tbl2020POS[[#This Row],[PRIMPOS]]="SS",1,0))</f>
        <v>#REF!</v>
      </c>
      <c r="AH1019" s="279" t="e">
        <f>IF(tbl2020POS[[#This Row],[LF]]&gt;=GAMES_TO_QUALIFY,1,0)</f>
        <v>#REF!</v>
      </c>
      <c r="AI1019" s="279" t="e">
        <f>IF(tbl2020POS[[#This Row],[CF]]&gt;=GAMES_TO_QUALIFY,1,0)</f>
        <v>#REF!</v>
      </c>
      <c r="AJ1019" s="279" t="e">
        <f>IF(tbl2020POS[[#This Row],[RF]]&gt;=GAMES_TO_QUALIFY,1,0)</f>
        <v>#REF!</v>
      </c>
      <c r="AK1019" s="279" t="e">
        <f>IF(tbl2020POS[[#This Row],[OF]]&gt;=GAMES_TO_QUALIFY,1,IF(tbl2020POS[[#This Row],[PRIMPOS]]="OF",1,0))</f>
        <v>#REF!</v>
      </c>
      <c r="AL1019" s="279" t="e">
        <f>IF(tbl2020POS[[#This Row],[DH]]&gt;=GAMES_TO_QUALIFY,1,IF(tbl2020POS[[#This Row],[PRIMPOS]]="DH",1,0))</f>
        <v>#REF!</v>
      </c>
      <c r="AM1019" s="279" t="str" cm="1">
        <f t="array" aca="1" ref="AM10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9" s="280" t="str">
        <f>IFERROR(LEFT(tbl2020POS[[#This Row],[POSROUGH]],LEN(tbl2020POS[[#This Row],[POSROUGH]])-1),"")</f>
        <v/>
      </c>
      <c r="AP101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0" spans="1:42" x14ac:dyDescent="0.3">
      <c r="A1020" s="277">
        <v>1017</v>
      </c>
      <c r="B1020" t="s">
        <v>21579</v>
      </c>
      <c r="C1020" s="277">
        <v>23</v>
      </c>
      <c r="D1020" s="278" t="s">
        <v>1509</v>
      </c>
      <c r="E1020" s="277" t="s">
        <v>20557</v>
      </c>
      <c r="F1020" s="277">
        <v>5</v>
      </c>
      <c r="G1020" s="277">
        <v>4</v>
      </c>
      <c r="H1020" s="277">
        <v>5</v>
      </c>
      <c r="I1020" s="277">
        <v>5</v>
      </c>
      <c r="J1020" s="277">
        <v>0</v>
      </c>
      <c r="K1020" s="277">
        <v>5</v>
      </c>
      <c r="L1020" s="277">
        <v>0</v>
      </c>
      <c r="M1020" s="277">
        <v>0</v>
      </c>
      <c r="N1020" s="277">
        <v>0</v>
      </c>
      <c r="O1020" s="277">
        <v>0</v>
      </c>
      <c r="P1020" s="277">
        <v>0</v>
      </c>
      <c r="Q1020" s="277">
        <v>0</v>
      </c>
      <c r="R1020" s="277">
        <v>0</v>
      </c>
      <c r="S1020" s="277">
        <v>0</v>
      </c>
      <c r="T1020" s="277">
        <v>0</v>
      </c>
      <c r="U1020" s="277">
        <v>0</v>
      </c>
      <c r="V1020" s="277">
        <v>0</v>
      </c>
      <c r="W1020" s="279" t="e">
        <f t="shared" si="15"/>
        <v>#REF!</v>
      </c>
      <c r="X1020" s="279" t="s">
        <v>22019</v>
      </c>
      <c r="Y10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20" s="279">
        <f>IF(MAX(tbl2020POS[[#This Row],[P]:[PR]])=tbl2020POS[[#This Row],[P]],1,0)</f>
        <v>0</v>
      </c>
      <c r="AA1020" s="279">
        <f>IF(tbl2020POS[[#This Row],[QUALP]]=1,IF(tbl2020POS[[#This Row],[GS]]&gt;=GS_TO_QUALIFY,1,0),0)</f>
        <v>0</v>
      </c>
      <c r="AB1020" s="279">
        <f>IF(tbl2020POS[[#This Row],[QUALP]]=1,IF(tbl2020POS[[#This Row],[G]]-tbl2020POS[[#This Row],[GS]]&gt;=RP_APP_TO_QUALIFY,1,0),0)</f>
        <v>0</v>
      </c>
      <c r="AC1020" s="279" t="e">
        <f>IF(tbl2020POS[[#This Row],[C]]&gt;=GAMES_TO_QUALIFY,1,IF(tbl2020POS[[#This Row],[PRIMPOS]]="C",1,0))</f>
        <v>#REF!</v>
      </c>
      <c r="AD1020" s="279" t="e">
        <f>IF(tbl2020POS[[#This Row],[1B]]&gt;=GAMES_TO_QUALIFY,1,IF(tbl2020POS[[#This Row],[PRIMPOS]]="1B",1,0))</f>
        <v>#REF!</v>
      </c>
      <c r="AE1020" s="279" t="e">
        <f>IF(tbl2020POS[[#This Row],[2B]]&gt;=GAMES_TO_QUALIFY,1,IF(tbl2020POS[[#This Row],[PRIMPOS]]="2B",1,0))</f>
        <v>#REF!</v>
      </c>
      <c r="AF1020" s="279" t="e">
        <f>IF(tbl2020POS[[#This Row],[3B]]&gt;=GAMES_TO_QUALIFY,1,IF(tbl2020POS[[#This Row],[PRIMPOS]]="3B",1,0))</f>
        <v>#REF!</v>
      </c>
      <c r="AG1020" s="279" t="e">
        <f>IF(tbl2020POS[[#This Row],[SS]]&gt;=GAMES_TO_QUALIFY,1,IF(tbl2020POS[[#This Row],[PRIMPOS]]="SS",1,0))</f>
        <v>#REF!</v>
      </c>
      <c r="AH1020" s="279" t="e">
        <f>IF(tbl2020POS[[#This Row],[LF]]&gt;=GAMES_TO_QUALIFY,1,0)</f>
        <v>#REF!</v>
      </c>
      <c r="AI1020" s="279" t="e">
        <f>IF(tbl2020POS[[#This Row],[CF]]&gt;=GAMES_TO_QUALIFY,1,0)</f>
        <v>#REF!</v>
      </c>
      <c r="AJ1020" s="279" t="e">
        <f>IF(tbl2020POS[[#This Row],[RF]]&gt;=GAMES_TO_QUALIFY,1,0)</f>
        <v>#REF!</v>
      </c>
      <c r="AK1020" s="279" t="e">
        <f>IF(tbl2020POS[[#This Row],[OF]]&gt;=GAMES_TO_QUALIFY,1,IF(tbl2020POS[[#This Row],[PRIMPOS]]="OF",1,0))</f>
        <v>#REF!</v>
      </c>
      <c r="AL1020" s="279" t="e">
        <f>IF(tbl2020POS[[#This Row],[DH]]&gt;=GAMES_TO_QUALIFY,1,IF(tbl2020POS[[#This Row],[PRIMPOS]]="DH",1,0))</f>
        <v>#REF!</v>
      </c>
      <c r="AM1020" s="279" t="e" cm="1">
        <f t="array" aca="1" ref="AM10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0" s="280" t="str">
        <f>IFERROR(LEFT(tbl2020POS[[#This Row],[POSROUGH]],LEN(tbl2020POS[[#This Row],[POSROUGH]])-1),"")</f>
        <v/>
      </c>
      <c r="AP102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1" spans="1:42" x14ac:dyDescent="0.3">
      <c r="A1021" s="277">
        <v>1018</v>
      </c>
      <c r="B1021" t="s">
        <v>21580</v>
      </c>
      <c r="C1021" s="277">
        <v>36</v>
      </c>
      <c r="D1021" s="278" t="s">
        <v>20628</v>
      </c>
      <c r="E1021" s="277">
        <v>15</v>
      </c>
      <c r="F1021" s="277">
        <v>11</v>
      </c>
      <c r="G1021" s="277">
        <v>11</v>
      </c>
      <c r="H1021" s="277">
        <v>0</v>
      </c>
      <c r="I1021" s="277">
        <v>11</v>
      </c>
      <c r="J1021" s="277">
        <v>11</v>
      </c>
      <c r="K1021" s="277">
        <v>0</v>
      </c>
      <c r="L1021" s="277">
        <v>0</v>
      </c>
      <c r="M1021" s="277">
        <v>0</v>
      </c>
      <c r="N1021" s="277">
        <v>0</v>
      </c>
      <c r="O1021" s="277">
        <v>0</v>
      </c>
      <c r="P1021" s="277">
        <v>0</v>
      </c>
      <c r="Q1021" s="277">
        <v>0</v>
      </c>
      <c r="R1021" s="277">
        <v>0</v>
      </c>
      <c r="S1021" s="277">
        <v>0</v>
      </c>
      <c r="T1021" s="277">
        <v>0</v>
      </c>
      <c r="U1021" s="277">
        <v>0</v>
      </c>
      <c r="V1021" s="277">
        <v>0</v>
      </c>
      <c r="W1021" s="279" t="e">
        <f t="shared" si="15"/>
        <v>#REF!</v>
      </c>
      <c r="X1021" s="279" t="s">
        <v>3052</v>
      </c>
      <c r="Y10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1" s="279">
        <f>IF(MAX(tbl2020POS[[#This Row],[P]:[PR]])=tbl2020POS[[#This Row],[P]],1,0)</f>
        <v>1</v>
      </c>
      <c r="AA1021" s="279">
        <f>IF(tbl2020POS[[#This Row],[QUALP]]=1,IF(tbl2020POS[[#This Row],[GS]]&gt;=GS_TO_QUALIFY,1,0),0)</f>
        <v>1</v>
      </c>
      <c r="AB1021" s="279">
        <f>IF(tbl2020POS[[#This Row],[QUALP]]=1,IF(tbl2020POS[[#This Row],[G]]-tbl2020POS[[#This Row],[GS]]&gt;=RP_APP_TO_QUALIFY,1,0),0)</f>
        <v>0</v>
      </c>
      <c r="AC1021" s="279" t="e">
        <f>IF(tbl2020POS[[#This Row],[C]]&gt;=GAMES_TO_QUALIFY,1,IF(tbl2020POS[[#This Row],[PRIMPOS]]="C",1,0))</f>
        <v>#REF!</v>
      </c>
      <c r="AD1021" s="279" t="e">
        <f>IF(tbl2020POS[[#This Row],[1B]]&gt;=GAMES_TO_QUALIFY,1,IF(tbl2020POS[[#This Row],[PRIMPOS]]="1B",1,0))</f>
        <v>#REF!</v>
      </c>
      <c r="AE1021" s="279" t="e">
        <f>IF(tbl2020POS[[#This Row],[2B]]&gt;=GAMES_TO_QUALIFY,1,IF(tbl2020POS[[#This Row],[PRIMPOS]]="2B",1,0))</f>
        <v>#REF!</v>
      </c>
      <c r="AF1021" s="279" t="e">
        <f>IF(tbl2020POS[[#This Row],[3B]]&gt;=GAMES_TO_QUALIFY,1,IF(tbl2020POS[[#This Row],[PRIMPOS]]="3B",1,0))</f>
        <v>#REF!</v>
      </c>
      <c r="AG1021" s="279" t="e">
        <f>IF(tbl2020POS[[#This Row],[SS]]&gt;=GAMES_TO_QUALIFY,1,IF(tbl2020POS[[#This Row],[PRIMPOS]]="SS",1,0))</f>
        <v>#REF!</v>
      </c>
      <c r="AH1021" s="279" t="e">
        <f>IF(tbl2020POS[[#This Row],[LF]]&gt;=GAMES_TO_QUALIFY,1,0)</f>
        <v>#REF!</v>
      </c>
      <c r="AI1021" s="279" t="e">
        <f>IF(tbl2020POS[[#This Row],[CF]]&gt;=GAMES_TO_QUALIFY,1,0)</f>
        <v>#REF!</v>
      </c>
      <c r="AJ1021" s="279" t="e">
        <f>IF(tbl2020POS[[#This Row],[RF]]&gt;=GAMES_TO_QUALIFY,1,0)</f>
        <v>#REF!</v>
      </c>
      <c r="AK1021" s="279" t="e">
        <f>IF(tbl2020POS[[#This Row],[OF]]&gt;=GAMES_TO_QUALIFY,1,IF(tbl2020POS[[#This Row],[PRIMPOS]]="OF",1,0))</f>
        <v>#REF!</v>
      </c>
      <c r="AL1021" s="279" t="e">
        <f>IF(tbl2020POS[[#This Row],[DH]]&gt;=GAMES_TO_QUALIFY,1,IF(tbl2020POS[[#This Row],[PRIMPOS]]="DH",1,0))</f>
        <v>#REF!</v>
      </c>
      <c r="AM1021" s="279" t="str" cm="1">
        <f t="array" aca="1" ref="AM10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1" s="280" t="str">
        <f>IFERROR(LEFT(tbl2020POS[[#This Row],[POSROUGH]],LEN(tbl2020POS[[#This Row],[POSROUGH]])-1),"")</f>
        <v/>
      </c>
      <c r="AP102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22" spans="1:42" x14ac:dyDescent="0.3">
      <c r="A1022" s="277">
        <v>1019</v>
      </c>
      <c r="B1022" t="s">
        <v>21581</v>
      </c>
      <c r="C1022" s="277">
        <v>27</v>
      </c>
      <c r="D1022" s="278" t="s">
        <v>1372</v>
      </c>
      <c r="E1022" s="277">
        <v>6</v>
      </c>
      <c r="F1022" s="277">
        <v>49</v>
      </c>
      <c r="G1022" s="277">
        <v>45</v>
      </c>
      <c r="H1022" s="277">
        <v>49</v>
      </c>
      <c r="I1022" s="277">
        <v>41</v>
      </c>
      <c r="J1022" s="277">
        <v>0</v>
      </c>
      <c r="K1022" s="277">
        <v>41</v>
      </c>
      <c r="L1022" s="277">
        <v>0</v>
      </c>
      <c r="M1022" s="277">
        <v>0</v>
      </c>
      <c r="N1022" s="277">
        <v>0</v>
      </c>
      <c r="O1022" s="277">
        <v>0</v>
      </c>
      <c r="P1022" s="277">
        <v>0</v>
      </c>
      <c r="Q1022" s="277">
        <v>0</v>
      </c>
      <c r="R1022" s="277">
        <v>0</v>
      </c>
      <c r="S1022" s="277">
        <v>0</v>
      </c>
      <c r="T1022" s="277">
        <v>7</v>
      </c>
      <c r="U1022" s="277">
        <v>4</v>
      </c>
      <c r="V1022" s="277">
        <v>0</v>
      </c>
      <c r="W1022" s="279" t="e">
        <f t="shared" si="15"/>
        <v>#REF!</v>
      </c>
      <c r="X1022" s="279" t="s">
        <v>10110</v>
      </c>
      <c r="Y10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22" s="279">
        <f>IF(MAX(tbl2020POS[[#This Row],[P]:[PR]])=tbl2020POS[[#This Row],[P]],1,0)</f>
        <v>0</v>
      </c>
      <c r="AA1022" s="279">
        <f>IF(tbl2020POS[[#This Row],[QUALP]]=1,IF(tbl2020POS[[#This Row],[GS]]&gt;=GS_TO_QUALIFY,1,0),0)</f>
        <v>0</v>
      </c>
      <c r="AB1022" s="279">
        <f>IF(tbl2020POS[[#This Row],[QUALP]]=1,IF(tbl2020POS[[#This Row],[G]]-tbl2020POS[[#This Row],[GS]]&gt;=RP_APP_TO_QUALIFY,1,0),0)</f>
        <v>0</v>
      </c>
      <c r="AC1022" s="279" t="e">
        <f>IF(tbl2020POS[[#This Row],[C]]&gt;=GAMES_TO_QUALIFY,1,IF(tbl2020POS[[#This Row],[PRIMPOS]]="C",1,0))</f>
        <v>#REF!</v>
      </c>
      <c r="AD1022" s="279" t="e">
        <f>IF(tbl2020POS[[#This Row],[1B]]&gt;=GAMES_TO_QUALIFY,1,IF(tbl2020POS[[#This Row],[PRIMPOS]]="1B",1,0))</f>
        <v>#REF!</v>
      </c>
      <c r="AE1022" s="279" t="e">
        <f>IF(tbl2020POS[[#This Row],[2B]]&gt;=GAMES_TO_QUALIFY,1,IF(tbl2020POS[[#This Row],[PRIMPOS]]="2B",1,0))</f>
        <v>#REF!</v>
      </c>
      <c r="AF1022" s="279" t="e">
        <f>IF(tbl2020POS[[#This Row],[3B]]&gt;=GAMES_TO_QUALIFY,1,IF(tbl2020POS[[#This Row],[PRIMPOS]]="3B",1,0))</f>
        <v>#REF!</v>
      </c>
      <c r="AG1022" s="279" t="e">
        <f>IF(tbl2020POS[[#This Row],[SS]]&gt;=GAMES_TO_QUALIFY,1,IF(tbl2020POS[[#This Row],[PRIMPOS]]="SS",1,0))</f>
        <v>#REF!</v>
      </c>
      <c r="AH1022" s="279" t="e">
        <f>IF(tbl2020POS[[#This Row],[LF]]&gt;=GAMES_TO_QUALIFY,1,0)</f>
        <v>#REF!</v>
      </c>
      <c r="AI1022" s="279" t="e">
        <f>IF(tbl2020POS[[#This Row],[CF]]&gt;=GAMES_TO_QUALIFY,1,0)</f>
        <v>#REF!</v>
      </c>
      <c r="AJ1022" s="279" t="e">
        <f>IF(tbl2020POS[[#This Row],[RF]]&gt;=GAMES_TO_QUALIFY,1,0)</f>
        <v>#REF!</v>
      </c>
      <c r="AK1022" s="279" t="e">
        <f>IF(tbl2020POS[[#This Row],[OF]]&gt;=GAMES_TO_QUALIFY,1,IF(tbl2020POS[[#This Row],[PRIMPOS]]="OF",1,0))</f>
        <v>#REF!</v>
      </c>
      <c r="AL1022" s="279" t="e">
        <f>IF(tbl2020POS[[#This Row],[DH]]&gt;=GAMES_TO_QUALIFY,1,IF(tbl2020POS[[#This Row],[PRIMPOS]]="DH",1,0))</f>
        <v>#REF!</v>
      </c>
      <c r="AM1022" s="279" t="e" cm="1">
        <f t="array" aca="1" ref="AM10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2" s="280" t="str">
        <f>IFERROR(LEFT(tbl2020POS[[#This Row],[POSROUGH]],LEN(tbl2020POS[[#This Row],[POSROUGH]])-1),"")</f>
        <v/>
      </c>
      <c r="AP102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3" spans="1:42" x14ac:dyDescent="0.3">
      <c r="A1023" s="277">
        <v>1020</v>
      </c>
      <c r="B1023" t="s">
        <v>21582</v>
      </c>
      <c r="C1023" s="277">
        <v>22</v>
      </c>
      <c r="D1023" s="278" t="s">
        <v>1413</v>
      </c>
      <c r="E1023" s="277" t="s">
        <v>20557</v>
      </c>
      <c r="F1023" s="277">
        <v>10</v>
      </c>
      <c r="G1023" s="277">
        <v>8</v>
      </c>
      <c r="H1023" s="277">
        <v>10</v>
      </c>
      <c r="I1023" s="277">
        <v>10</v>
      </c>
      <c r="J1023" s="277">
        <v>0</v>
      </c>
      <c r="K1023" s="277">
        <v>0</v>
      </c>
      <c r="L1023" s="277">
        <v>0</v>
      </c>
      <c r="M1023" s="277">
        <v>0</v>
      </c>
      <c r="N1023" s="277">
        <v>0</v>
      </c>
      <c r="O1023" s="277">
        <v>0</v>
      </c>
      <c r="P1023" s="277">
        <v>0</v>
      </c>
      <c r="Q1023" s="277">
        <v>0</v>
      </c>
      <c r="R1023" s="277">
        <v>10</v>
      </c>
      <c r="S1023" s="277">
        <v>10</v>
      </c>
      <c r="T1023" s="277">
        <v>0</v>
      </c>
      <c r="U1023" s="277">
        <v>1</v>
      </c>
      <c r="V1023" s="277">
        <v>0</v>
      </c>
      <c r="W1023" s="279" t="e">
        <f t="shared" si="15"/>
        <v>#REF!</v>
      </c>
      <c r="X1023" s="279" t="s">
        <v>17633</v>
      </c>
      <c r="Y10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23" s="279">
        <f>IF(MAX(tbl2020POS[[#This Row],[P]:[PR]])=tbl2020POS[[#This Row],[P]],1,0)</f>
        <v>0</v>
      </c>
      <c r="AA1023" s="279">
        <f>IF(tbl2020POS[[#This Row],[QUALP]]=1,IF(tbl2020POS[[#This Row],[GS]]&gt;=GS_TO_QUALIFY,1,0),0)</f>
        <v>0</v>
      </c>
      <c r="AB1023" s="279">
        <f>IF(tbl2020POS[[#This Row],[QUALP]]=1,IF(tbl2020POS[[#This Row],[G]]-tbl2020POS[[#This Row],[GS]]&gt;=RP_APP_TO_QUALIFY,1,0),0)</f>
        <v>0</v>
      </c>
      <c r="AC1023" s="279" t="e">
        <f>IF(tbl2020POS[[#This Row],[C]]&gt;=GAMES_TO_QUALIFY,1,IF(tbl2020POS[[#This Row],[PRIMPOS]]="C",1,0))</f>
        <v>#REF!</v>
      </c>
      <c r="AD1023" s="279" t="e">
        <f>IF(tbl2020POS[[#This Row],[1B]]&gt;=GAMES_TO_QUALIFY,1,IF(tbl2020POS[[#This Row],[PRIMPOS]]="1B",1,0))</f>
        <v>#REF!</v>
      </c>
      <c r="AE1023" s="279" t="e">
        <f>IF(tbl2020POS[[#This Row],[2B]]&gt;=GAMES_TO_QUALIFY,1,IF(tbl2020POS[[#This Row],[PRIMPOS]]="2B",1,0))</f>
        <v>#REF!</v>
      </c>
      <c r="AF1023" s="279" t="e">
        <f>IF(tbl2020POS[[#This Row],[3B]]&gt;=GAMES_TO_QUALIFY,1,IF(tbl2020POS[[#This Row],[PRIMPOS]]="3B",1,0))</f>
        <v>#REF!</v>
      </c>
      <c r="AG1023" s="279" t="e">
        <f>IF(tbl2020POS[[#This Row],[SS]]&gt;=GAMES_TO_QUALIFY,1,IF(tbl2020POS[[#This Row],[PRIMPOS]]="SS",1,0))</f>
        <v>#REF!</v>
      </c>
      <c r="AH1023" s="279" t="e">
        <f>IF(tbl2020POS[[#This Row],[LF]]&gt;=GAMES_TO_QUALIFY,1,0)</f>
        <v>#REF!</v>
      </c>
      <c r="AI1023" s="279" t="e">
        <f>IF(tbl2020POS[[#This Row],[CF]]&gt;=GAMES_TO_QUALIFY,1,0)</f>
        <v>#REF!</v>
      </c>
      <c r="AJ1023" s="279" t="e">
        <f>IF(tbl2020POS[[#This Row],[RF]]&gt;=GAMES_TO_QUALIFY,1,0)</f>
        <v>#REF!</v>
      </c>
      <c r="AK1023" s="279" t="e">
        <f>IF(tbl2020POS[[#This Row],[OF]]&gt;=GAMES_TO_QUALIFY,1,IF(tbl2020POS[[#This Row],[PRIMPOS]]="OF",1,0))</f>
        <v>#REF!</v>
      </c>
      <c r="AL1023" s="279" t="e">
        <f>IF(tbl2020POS[[#This Row],[DH]]&gt;=GAMES_TO_QUALIFY,1,IF(tbl2020POS[[#This Row],[PRIMPOS]]="DH",1,0))</f>
        <v>#REF!</v>
      </c>
      <c r="AM1023" s="279" t="e" cm="1">
        <f t="array" aca="1" ref="AM10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3" s="280" t="str">
        <f>IFERROR(LEFT(tbl2020POS[[#This Row],[POSROUGH]],LEN(tbl2020POS[[#This Row],[POSROUGH]])-1),"")</f>
        <v/>
      </c>
      <c r="AP102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4" spans="1:42" x14ac:dyDescent="0.3">
      <c r="A1024" s="277">
        <v>1021</v>
      </c>
      <c r="B1024" t="s">
        <v>21583</v>
      </c>
      <c r="C1024" s="277">
        <v>23</v>
      </c>
      <c r="D1024" s="278" t="s">
        <v>1395</v>
      </c>
      <c r="E1024" s="277" t="s">
        <v>20557</v>
      </c>
      <c r="F1024" s="277">
        <v>3</v>
      </c>
      <c r="G1024" s="277">
        <v>0</v>
      </c>
      <c r="H1024" s="277">
        <v>0</v>
      </c>
      <c r="I1024" s="277">
        <v>3</v>
      </c>
      <c r="J1024" s="277">
        <v>3</v>
      </c>
      <c r="K1024" s="277">
        <v>0</v>
      </c>
      <c r="L1024" s="277">
        <v>0</v>
      </c>
      <c r="M1024" s="277">
        <v>0</v>
      </c>
      <c r="N1024" s="277">
        <v>0</v>
      </c>
      <c r="O1024" s="277">
        <v>0</v>
      </c>
      <c r="P1024" s="277">
        <v>0</v>
      </c>
      <c r="Q1024" s="277">
        <v>0</v>
      </c>
      <c r="R1024" s="277">
        <v>0</v>
      </c>
      <c r="S1024" s="277">
        <v>0</v>
      </c>
      <c r="T1024" s="277">
        <v>0</v>
      </c>
      <c r="U1024" s="277">
        <v>0</v>
      </c>
      <c r="V1024" s="277">
        <v>0</v>
      </c>
      <c r="W1024" s="279" t="e">
        <f t="shared" si="15"/>
        <v>#REF!</v>
      </c>
      <c r="X1024" s="279" t="s">
        <v>22020</v>
      </c>
      <c r="Y10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4" s="279">
        <f>IF(MAX(tbl2020POS[[#This Row],[P]:[PR]])=tbl2020POS[[#This Row],[P]],1,0)</f>
        <v>1</v>
      </c>
      <c r="AA1024" s="279">
        <f>IF(tbl2020POS[[#This Row],[QUALP]]=1,IF(tbl2020POS[[#This Row],[GS]]&gt;=GS_TO_QUALIFY,1,0),0)</f>
        <v>0</v>
      </c>
      <c r="AB1024" s="279">
        <f>IF(tbl2020POS[[#This Row],[QUALP]]=1,IF(tbl2020POS[[#This Row],[G]]-tbl2020POS[[#This Row],[GS]]&gt;=RP_APP_TO_QUALIFY,1,0),0)</f>
        <v>0</v>
      </c>
      <c r="AC1024" s="279" t="e">
        <f>IF(tbl2020POS[[#This Row],[C]]&gt;=GAMES_TO_QUALIFY,1,IF(tbl2020POS[[#This Row],[PRIMPOS]]="C",1,0))</f>
        <v>#REF!</v>
      </c>
      <c r="AD1024" s="279" t="e">
        <f>IF(tbl2020POS[[#This Row],[1B]]&gt;=GAMES_TO_QUALIFY,1,IF(tbl2020POS[[#This Row],[PRIMPOS]]="1B",1,0))</f>
        <v>#REF!</v>
      </c>
      <c r="AE1024" s="279" t="e">
        <f>IF(tbl2020POS[[#This Row],[2B]]&gt;=GAMES_TO_QUALIFY,1,IF(tbl2020POS[[#This Row],[PRIMPOS]]="2B",1,0))</f>
        <v>#REF!</v>
      </c>
      <c r="AF1024" s="279" t="e">
        <f>IF(tbl2020POS[[#This Row],[3B]]&gt;=GAMES_TO_QUALIFY,1,IF(tbl2020POS[[#This Row],[PRIMPOS]]="3B",1,0))</f>
        <v>#REF!</v>
      </c>
      <c r="AG1024" s="279" t="e">
        <f>IF(tbl2020POS[[#This Row],[SS]]&gt;=GAMES_TO_QUALIFY,1,IF(tbl2020POS[[#This Row],[PRIMPOS]]="SS",1,0))</f>
        <v>#REF!</v>
      </c>
      <c r="AH1024" s="279" t="e">
        <f>IF(tbl2020POS[[#This Row],[LF]]&gt;=GAMES_TO_QUALIFY,1,0)</f>
        <v>#REF!</v>
      </c>
      <c r="AI1024" s="279" t="e">
        <f>IF(tbl2020POS[[#This Row],[CF]]&gt;=GAMES_TO_QUALIFY,1,0)</f>
        <v>#REF!</v>
      </c>
      <c r="AJ1024" s="279" t="e">
        <f>IF(tbl2020POS[[#This Row],[RF]]&gt;=GAMES_TO_QUALIFY,1,0)</f>
        <v>#REF!</v>
      </c>
      <c r="AK1024" s="279" t="e">
        <f>IF(tbl2020POS[[#This Row],[OF]]&gt;=GAMES_TO_QUALIFY,1,IF(tbl2020POS[[#This Row],[PRIMPOS]]="OF",1,0))</f>
        <v>#REF!</v>
      </c>
      <c r="AL1024" s="279" t="e">
        <f>IF(tbl2020POS[[#This Row],[DH]]&gt;=GAMES_TO_QUALIFY,1,IF(tbl2020POS[[#This Row],[PRIMPOS]]="DH",1,0))</f>
        <v>#REF!</v>
      </c>
      <c r="AM1024" s="279" t="str" cm="1">
        <f t="array" aca="1" ref="AM10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4" s="280" t="str">
        <f>IFERROR(LEFT(tbl2020POS[[#This Row],[POSROUGH]],LEN(tbl2020POS[[#This Row],[POSROUGH]])-1),"")</f>
        <v/>
      </c>
      <c r="AP102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5" spans="1:42" x14ac:dyDescent="0.3">
      <c r="A1025" s="277">
        <v>1022</v>
      </c>
      <c r="B1025" t="s">
        <v>21584</v>
      </c>
      <c r="C1025" s="277">
        <v>21</v>
      </c>
      <c r="D1025" s="278" t="s">
        <v>1413</v>
      </c>
      <c r="E1025" s="277" t="s">
        <v>20557</v>
      </c>
      <c r="F1025" s="277">
        <v>7</v>
      </c>
      <c r="G1025" s="277">
        <v>7</v>
      </c>
      <c r="H1025" s="277">
        <v>0</v>
      </c>
      <c r="I1025" s="277">
        <v>7</v>
      </c>
      <c r="J1025" s="277">
        <v>7</v>
      </c>
      <c r="K1025" s="277">
        <v>0</v>
      </c>
      <c r="L1025" s="277">
        <v>0</v>
      </c>
      <c r="M1025" s="277">
        <v>0</v>
      </c>
      <c r="N1025" s="277">
        <v>0</v>
      </c>
      <c r="O1025" s="277">
        <v>0</v>
      </c>
      <c r="P1025" s="277">
        <v>0</v>
      </c>
      <c r="Q1025" s="277">
        <v>0</v>
      </c>
      <c r="R1025" s="277">
        <v>0</v>
      </c>
      <c r="S1025" s="277">
        <v>0</v>
      </c>
      <c r="T1025" s="277">
        <v>0</v>
      </c>
      <c r="U1025" s="277">
        <v>0</v>
      </c>
      <c r="V1025" s="277">
        <v>0</v>
      </c>
      <c r="W1025" s="279" t="e">
        <f t="shared" si="15"/>
        <v>#REF!</v>
      </c>
      <c r="X1025" s="279" t="s">
        <v>19913</v>
      </c>
      <c r="Y10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5" s="279">
        <f>IF(MAX(tbl2020POS[[#This Row],[P]:[PR]])=tbl2020POS[[#This Row],[P]],1,0)</f>
        <v>1</v>
      </c>
      <c r="AA1025" s="279">
        <f>IF(tbl2020POS[[#This Row],[QUALP]]=1,IF(tbl2020POS[[#This Row],[GS]]&gt;=GS_TO_QUALIFY,1,0),0)</f>
        <v>0</v>
      </c>
      <c r="AB1025" s="279">
        <f>IF(tbl2020POS[[#This Row],[QUALP]]=1,IF(tbl2020POS[[#This Row],[G]]-tbl2020POS[[#This Row],[GS]]&gt;=RP_APP_TO_QUALIFY,1,0),0)</f>
        <v>0</v>
      </c>
      <c r="AC1025" s="279" t="e">
        <f>IF(tbl2020POS[[#This Row],[C]]&gt;=GAMES_TO_QUALIFY,1,IF(tbl2020POS[[#This Row],[PRIMPOS]]="C",1,0))</f>
        <v>#REF!</v>
      </c>
      <c r="AD1025" s="279" t="e">
        <f>IF(tbl2020POS[[#This Row],[1B]]&gt;=GAMES_TO_QUALIFY,1,IF(tbl2020POS[[#This Row],[PRIMPOS]]="1B",1,0))</f>
        <v>#REF!</v>
      </c>
      <c r="AE1025" s="279" t="e">
        <f>IF(tbl2020POS[[#This Row],[2B]]&gt;=GAMES_TO_QUALIFY,1,IF(tbl2020POS[[#This Row],[PRIMPOS]]="2B",1,0))</f>
        <v>#REF!</v>
      </c>
      <c r="AF1025" s="279" t="e">
        <f>IF(tbl2020POS[[#This Row],[3B]]&gt;=GAMES_TO_QUALIFY,1,IF(tbl2020POS[[#This Row],[PRIMPOS]]="3B",1,0))</f>
        <v>#REF!</v>
      </c>
      <c r="AG1025" s="279" t="e">
        <f>IF(tbl2020POS[[#This Row],[SS]]&gt;=GAMES_TO_QUALIFY,1,IF(tbl2020POS[[#This Row],[PRIMPOS]]="SS",1,0))</f>
        <v>#REF!</v>
      </c>
      <c r="AH1025" s="279" t="e">
        <f>IF(tbl2020POS[[#This Row],[LF]]&gt;=GAMES_TO_QUALIFY,1,0)</f>
        <v>#REF!</v>
      </c>
      <c r="AI1025" s="279" t="e">
        <f>IF(tbl2020POS[[#This Row],[CF]]&gt;=GAMES_TO_QUALIFY,1,0)</f>
        <v>#REF!</v>
      </c>
      <c r="AJ1025" s="279" t="e">
        <f>IF(tbl2020POS[[#This Row],[RF]]&gt;=GAMES_TO_QUALIFY,1,0)</f>
        <v>#REF!</v>
      </c>
      <c r="AK1025" s="279" t="e">
        <f>IF(tbl2020POS[[#This Row],[OF]]&gt;=GAMES_TO_QUALIFY,1,IF(tbl2020POS[[#This Row],[PRIMPOS]]="OF",1,0))</f>
        <v>#REF!</v>
      </c>
      <c r="AL1025" s="279" t="e">
        <f>IF(tbl2020POS[[#This Row],[DH]]&gt;=GAMES_TO_QUALIFY,1,IF(tbl2020POS[[#This Row],[PRIMPOS]]="DH",1,0))</f>
        <v>#REF!</v>
      </c>
      <c r="AM1025" s="279" t="str" cm="1">
        <f t="array" aca="1" ref="AM10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5" s="280" t="str">
        <f>IFERROR(LEFT(tbl2020POS[[#This Row],[POSROUGH]],LEN(tbl2020POS[[#This Row],[POSROUGH]])-1),"")</f>
        <v/>
      </c>
      <c r="AP102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6" spans="1:42" x14ac:dyDescent="0.3">
      <c r="A1026" s="277">
        <v>1023</v>
      </c>
      <c r="B1026" t="s">
        <v>21585</v>
      </c>
      <c r="C1026" s="277">
        <v>28</v>
      </c>
      <c r="D1026" s="278" t="s">
        <v>1464</v>
      </c>
      <c r="E1026" s="277">
        <v>7</v>
      </c>
      <c r="F1026" s="277">
        <v>12</v>
      </c>
      <c r="G1026" s="277">
        <v>6</v>
      </c>
      <c r="H1026" s="277">
        <v>11</v>
      </c>
      <c r="I1026" s="277">
        <v>9</v>
      </c>
      <c r="J1026" s="277">
        <v>1</v>
      </c>
      <c r="K1026" s="277">
        <v>0</v>
      </c>
      <c r="L1026" s="277">
        <v>0</v>
      </c>
      <c r="M1026" s="277">
        <v>1</v>
      </c>
      <c r="N1026" s="277">
        <v>5</v>
      </c>
      <c r="O1026" s="277">
        <v>3</v>
      </c>
      <c r="P1026" s="277">
        <v>0</v>
      </c>
      <c r="Q1026" s="277">
        <v>0</v>
      </c>
      <c r="R1026" s="277">
        <v>0</v>
      </c>
      <c r="S1026" s="277">
        <v>0</v>
      </c>
      <c r="T1026" s="277">
        <v>3</v>
      </c>
      <c r="U1026" s="277">
        <v>0</v>
      </c>
      <c r="V1026" s="277">
        <v>4</v>
      </c>
      <c r="W1026" s="279" t="e">
        <f t="shared" si="15"/>
        <v>#REF!</v>
      </c>
      <c r="X1026" s="279" t="s">
        <v>6250</v>
      </c>
      <c r="Y10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26" s="279">
        <f>IF(MAX(tbl2020POS[[#This Row],[P]:[PR]])=tbl2020POS[[#This Row],[P]],1,0)</f>
        <v>0</v>
      </c>
      <c r="AA1026" s="279">
        <f>IF(tbl2020POS[[#This Row],[QUALP]]=1,IF(tbl2020POS[[#This Row],[GS]]&gt;=GS_TO_QUALIFY,1,0),0)</f>
        <v>0</v>
      </c>
      <c r="AB1026" s="279">
        <f>IF(tbl2020POS[[#This Row],[QUALP]]=1,IF(tbl2020POS[[#This Row],[G]]-tbl2020POS[[#This Row],[GS]]&gt;=RP_APP_TO_QUALIFY,1,0),0)</f>
        <v>0</v>
      </c>
      <c r="AC1026" s="279" t="e">
        <f>IF(tbl2020POS[[#This Row],[C]]&gt;=GAMES_TO_QUALIFY,1,IF(tbl2020POS[[#This Row],[PRIMPOS]]="C",1,0))</f>
        <v>#REF!</v>
      </c>
      <c r="AD1026" s="279" t="e">
        <f>IF(tbl2020POS[[#This Row],[1B]]&gt;=GAMES_TO_QUALIFY,1,IF(tbl2020POS[[#This Row],[PRIMPOS]]="1B",1,0))</f>
        <v>#REF!</v>
      </c>
      <c r="AE1026" s="279" t="e">
        <f>IF(tbl2020POS[[#This Row],[2B]]&gt;=GAMES_TO_QUALIFY,1,IF(tbl2020POS[[#This Row],[PRIMPOS]]="2B",1,0))</f>
        <v>#REF!</v>
      </c>
      <c r="AF1026" s="279" t="e">
        <f>IF(tbl2020POS[[#This Row],[3B]]&gt;=GAMES_TO_QUALIFY,1,IF(tbl2020POS[[#This Row],[PRIMPOS]]="3B",1,0))</f>
        <v>#REF!</v>
      </c>
      <c r="AG1026" s="279" t="e">
        <f>IF(tbl2020POS[[#This Row],[SS]]&gt;=GAMES_TO_QUALIFY,1,IF(tbl2020POS[[#This Row],[PRIMPOS]]="SS",1,0))</f>
        <v>#REF!</v>
      </c>
      <c r="AH1026" s="279" t="e">
        <f>IF(tbl2020POS[[#This Row],[LF]]&gt;=GAMES_TO_QUALIFY,1,0)</f>
        <v>#REF!</v>
      </c>
      <c r="AI1026" s="279" t="e">
        <f>IF(tbl2020POS[[#This Row],[CF]]&gt;=GAMES_TO_QUALIFY,1,0)</f>
        <v>#REF!</v>
      </c>
      <c r="AJ1026" s="279" t="e">
        <f>IF(tbl2020POS[[#This Row],[RF]]&gt;=GAMES_TO_QUALIFY,1,0)</f>
        <v>#REF!</v>
      </c>
      <c r="AK1026" s="279" t="e">
        <f>IF(tbl2020POS[[#This Row],[OF]]&gt;=GAMES_TO_QUALIFY,1,IF(tbl2020POS[[#This Row],[PRIMPOS]]="OF",1,0))</f>
        <v>#REF!</v>
      </c>
      <c r="AL1026" s="279" t="e">
        <f>IF(tbl2020POS[[#This Row],[DH]]&gt;=GAMES_TO_QUALIFY,1,IF(tbl2020POS[[#This Row],[PRIMPOS]]="DH",1,0))</f>
        <v>#REF!</v>
      </c>
      <c r="AM1026" s="279" t="e" cm="1">
        <f t="array" aca="1" ref="AM10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6" s="280" t="str">
        <f>IFERROR(LEFT(tbl2020POS[[#This Row],[POSROUGH]],LEN(tbl2020POS[[#This Row],[POSROUGH]])-1),"")</f>
        <v/>
      </c>
      <c r="AP102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7" spans="1:42" x14ac:dyDescent="0.3">
      <c r="A1027" s="277">
        <v>1024</v>
      </c>
      <c r="B1027" t="s">
        <v>21586</v>
      </c>
      <c r="C1027" s="277">
        <v>33</v>
      </c>
      <c r="D1027" s="278" t="s">
        <v>20584</v>
      </c>
      <c r="E1027" s="277">
        <v>13</v>
      </c>
      <c r="F1027" s="277">
        <v>34</v>
      </c>
      <c r="G1027" s="277">
        <v>19</v>
      </c>
      <c r="H1027" s="277">
        <v>34</v>
      </c>
      <c r="I1027" s="277">
        <v>13</v>
      </c>
      <c r="J1027" s="277">
        <v>0</v>
      </c>
      <c r="K1027" s="277">
        <v>0</v>
      </c>
      <c r="L1027" s="277">
        <v>8</v>
      </c>
      <c r="M1027" s="277">
        <v>0</v>
      </c>
      <c r="N1027" s="277">
        <v>5</v>
      </c>
      <c r="O1027" s="277">
        <v>0</v>
      </c>
      <c r="P1027" s="277">
        <v>0</v>
      </c>
      <c r="Q1027" s="277">
        <v>0</v>
      </c>
      <c r="R1027" s="277">
        <v>0</v>
      </c>
      <c r="S1027" s="277">
        <v>0</v>
      </c>
      <c r="T1027" s="277">
        <v>14</v>
      </c>
      <c r="U1027" s="277">
        <v>13</v>
      </c>
      <c r="V1027" s="277">
        <v>0</v>
      </c>
      <c r="W1027" s="279" t="e">
        <f t="shared" si="15"/>
        <v>#REF!</v>
      </c>
      <c r="X1027" s="279" t="s">
        <v>3060</v>
      </c>
      <c r="Y10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27" s="279">
        <f>IF(MAX(tbl2020POS[[#This Row],[P]:[PR]])=tbl2020POS[[#This Row],[P]],1,0)</f>
        <v>0</v>
      </c>
      <c r="AA1027" s="279">
        <f>IF(tbl2020POS[[#This Row],[QUALP]]=1,IF(tbl2020POS[[#This Row],[GS]]&gt;=GS_TO_QUALIFY,1,0),0)</f>
        <v>0</v>
      </c>
      <c r="AB1027" s="279">
        <f>IF(tbl2020POS[[#This Row],[QUALP]]=1,IF(tbl2020POS[[#This Row],[G]]-tbl2020POS[[#This Row],[GS]]&gt;=RP_APP_TO_QUALIFY,1,0),0)</f>
        <v>0</v>
      </c>
      <c r="AC1027" s="279" t="e">
        <f>IF(tbl2020POS[[#This Row],[C]]&gt;=GAMES_TO_QUALIFY,1,IF(tbl2020POS[[#This Row],[PRIMPOS]]="C",1,0))</f>
        <v>#REF!</v>
      </c>
      <c r="AD1027" s="279" t="e">
        <f>IF(tbl2020POS[[#This Row],[1B]]&gt;=GAMES_TO_QUALIFY,1,IF(tbl2020POS[[#This Row],[PRIMPOS]]="1B",1,0))</f>
        <v>#REF!</v>
      </c>
      <c r="AE1027" s="279" t="e">
        <f>IF(tbl2020POS[[#This Row],[2B]]&gt;=GAMES_TO_QUALIFY,1,IF(tbl2020POS[[#This Row],[PRIMPOS]]="2B",1,0))</f>
        <v>#REF!</v>
      </c>
      <c r="AF1027" s="279" t="e">
        <f>IF(tbl2020POS[[#This Row],[3B]]&gt;=GAMES_TO_QUALIFY,1,IF(tbl2020POS[[#This Row],[PRIMPOS]]="3B",1,0))</f>
        <v>#REF!</v>
      </c>
      <c r="AG1027" s="279" t="e">
        <f>IF(tbl2020POS[[#This Row],[SS]]&gt;=GAMES_TO_QUALIFY,1,IF(tbl2020POS[[#This Row],[PRIMPOS]]="SS",1,0))</f>
        <v>#REF!</v>
      </c>
      <c r="AH1027" s="279" t="e">
        <f>IF(tbl2020POS[[#This Row],[LF]]&gt;=GAMES_TO_QUALIFY,1,0)</f>
        <v>#REF!</v>
      </c>
      <c r="AI1027" s="279" t="e">
        <f>IF(tbl2020POS[[#This Row],[CF]]&gt;=GAMES_TO_QUALIFY,1,0)</f>
        <v>#REF!</v>
      </c>
      <c r="AJ1027" s="279" t="e">
        <f>IF(tbl2020POS[[#This Row],[RF]]&gt;=GAMES_TO_QUALIFY,1,0)</f>
        <v>#REF!</v>
      </c>
      <c r="AK1027" s="279" t="e">
        <f>IF(tbl2020POS[[#This Row],[OF]]&gt;=GAMES_TO_QUALIFY,1,IF(tbl2020POS[[#This Row],[PRIMPOS]]="OF",1,0))</f>
        <v>#REF!</v>
      </c>
      <c r="AL1027" s="279" t="e">
        <f>IF(tbl2020POS[[#This Row],[DH]]&gt;=GAMES_TO_QUALIFY,1,IF(tbl2020POS[[#This Row],[PRIMPOS]]="DH",1,0))</f>
        <v>#REF!</v>
      </c>
      <c r="AM1027" s="279" t="e" cm="1">
        <f t="array" aca="1" ref="AM10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7" s="280" t="str">
        <f>IFERROR(LEFT(tbl2020POS[[#This Row],[POSROUGH]],LEN(tbl2020POS[[#This Row],[POSROUGH]])-1),"")</f>
        <v/>
      </c>
      <c r="AP102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8" spans="1:42" x14ac:dyDescent="0.3">
      <c r="A1028" s="277">
        <v>1025</v>
      </c>
      <c r="B1028" t="s">
        <v>21587</v>
      </c>
      <c r="C1028" s="277">
        <v>23</v>
      </c>
      <c r="D1028" s="278" t="s">
        <v>1470</v>
      </c>
      <c r="E1028" s="277">
        <v>2</v>
      </c>
      <c r="F1028" s="277">
        <v>9</v>
      </c>
      <c r="G1028" s="277">
        <v>6</v>
      </c>
      <c r="H1028" s="277">
        <v>0</v>
      </c>
      <c r="I1028" s="277">
        <v>9</v>
      </c>
      <c r="J1028" s="277">
        <v>9</v>
      </c>
      <c r="K1028" s="277">
        <v>0</v>
      </c>
      <c r="L1028" s="277">
        <v>0</v>
      </c>
      <c r="M1028" s="277">
        <v>0</v>
      </c>
      <c r="N1028" s="277">
        <v>0</v>
      </c>
      <c r="O1028" s="277">
        <v>0</v>
      </c>
      <c r="P1028" s="277">
        <v>0</v>
      </c>
      <c r="Q1028" s="277">
        <v>0</v>
      </c>
      <c r="R1028" s="277">
        <v>0</v>
      </c>
      <c r="S1028" s="277">
        <v>0</v>
      </c>
      <c r="T1028" s="277">
        <v>0</v>
      </c>
      <c r="U1028" s="277">
        <v>0</v>
      </c>
      <c r="V1028" s="277">
        <v>0</v>
      </c>
      <c r="W1028" s="279" t="e">
        <f t="shared" ref="W1028:W1091" si="16">IF(P1028&gt;=GAMES_TO_QUALIFY,"LF","")&amp;IF(Q1028&gt;=GAMES_TO_QUALIFY,"CF","")&amp;IF(R1028&gt;=GAMES_TO_QUALIFY,"RF","")</f>
        <v>#REF!</v>
      </c>
      <c r="X1028" s="279" t="s">
        <v>16725</v>
      </c>
      <c r="Y10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8" s="279">
        <f>IF(MAX(tbl2020POS[[#This Row],[P]:[PR]])=tbl2020POS[[#This Row],[P]],1,0)</f>
        <v>1</v>
      </c>
      <c r="AA1028" s="279">
        <f>IF(tbl2020POS[[#This Row],[QUALP]]=1,IF(tbl2020POS[[#This Row],[GS]]&gt;=GS_TO_QUALIFY,1,0),0)</f>
        <v>0</v>
      </c>
      <c r="AB1028" s="279">
        <f>IF(tbl2020POS[[#This Row],[QUALP]]=1,IF(tbl2020POS[[#This Row],[G]]-tbl2020POS[[#This Row],[GS]]&gt;=RP_APP_TO_QUALIFY,1,0),0)</f>
        <v>0</v>
      </c>
      <c r="AC1028" s="279" t="e">
        <f>IF(tbl2020POS[[#This Row],[C]]&gt;=GAMES_TO_QUALIFY,1,IF(tbl2020POS[[#This Row],[PRIMPOS]]="C",1,0))</f>
        <v>#REF!</v>
      </c>
      <c r="AD1028" s="279" t="e">
        <f>IF(tbl2020POS[[#This Row],[1B]]&gt;=GAMES_TO_QUALIFY,1,IF(tbl2020POS[[#This Row],[PRIMPOS]]="1B",1,0))</f>
        <v>#REF!</v>
      </c>
      <c r="AE1028" s="279" t="e">
        <f>IF(tbl2020POS[[#This Row],[2B]]&gt;=GAMES_TO_QUALIFY,1,IF(tbl2020POS[[#This Row],[PRIMPOS]]="2B",1,0))</f>
        <v>#REF!</v>
      </c>
      <c r="AF1028" s="279" t="e">
        <f>IF(tbl2020POS[[#This Row],[3B]]&gt;=GAMES_TO_QUALIFY,1,IF(tbl2020POS[[#This Row],[PRIMPOS]]="3B",1,0))</f>
        <v>#REF!</v>
      </c>
      <c r="AG1028" s="279" t="e">
        <f>IF(tbl2020POS[[#This Row],[SS]]&gt;=GAMES_TO_QUALIFY,1,IF(tbl2020POS[[#This Row],[PRIMPOS]]="SS",1,0))</f>
        <v>#REF!</v>
      </c>
      <c r="AH1028" s="279" t="e">
        <f>IF(tbl2020POS[[#This Row],[LF]]&gt;=GAMES_TO_QUALIFY,1,0)</f>
        <v>#REF!</v>
      </c>
      <c r="AI1028" s="279" t="e">
        <f>IF(tbl2020POS[[#This Row],[CF]]&gt;=GAMES_TO_QUALIFY,1,0)</f>
        <v>#REF!</v>
      </c>
      <c r="AJ1028" s="279" t="e">
        <f>IF(tbl2020POS[[#This Row],[RF]]&gt;=GAMES_TO_QUALIFY,1,0)</f>
        <v>#REF!</v>
      </c>
      <c r="AK1028" s="279" t="e">
        <f>IF(tbl2020POS[[#This Row],[OF]]&gt;=GAMES_TO_QUALIFY,1,IF(tbl2020POS[[#This Row],[PRIMPOS]]="OF",1,0))</f>
        <v>#REF!</v>
      </c>
      <c r="AL1028" s="279" t="e">
        <f>IF(tbl2020POS[[#This Row],[DH]]&gt;=GAMES_TO_QUALIFY,1,IF(tbl2020POS[[#This Row],[PRIMPOS]]="DH",1,0))</f>
        <v>#REF!</v>
      </c>
      <c r="AM1028" s="279" t="str" cm="1">
        <f t="array" aca="1" ref="AM10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8" s="280" t="str">
        <f>IFERROR(LEFT(tbl2020POS[[#This Row],[POSROUGH]],LEN(tbl2020POS[[#This Row],[POSROUGH]])-1),"")</f>
        <v/>
      </c>
      <c r="AP102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9" spans="1:42" x14ac:dyDescent="0.3">
      <c r="A1029" s="277">
        <v>1026</v>
      </c>
      <c r="B1029" t="s">
        <v>21588</v>
      </c>
      <c r="C1029" s="277">
        <v>27</v>
      </c>
      <c r="D1029" s="278" t="s">
        <v>1565</v>
      </c>
      <c r="E1029" s="277">
        <v>6</v>
      </c>
      <c r="F1029" s="277">
        <v>53</v>
      </c>
      <c r="G1029" s="277">
        <v>53</v>
      </c>
      <c r="H1029" s="277">
        <v>53</v>
      </c>
      <c r="I1029" s="277">
        <v>52</v>
      </c>
      <c r="J1029" s="277">
        <v>0</v>
      </c>
      <c r="K1029" s="277">
        <v>0</v>
      </c>
      <c r="L1029" s="277">
        <v>52</v>
      </c>
      <c r="M1029" s="277">
        <v>0</v>
      </c>
      <c r="N1029" s="277">
        <v>0</v>
      </c>
      <c r="O1029" s="277">
        <v>0</v>
      </c>
      <c r="P1029" s="277">
        <v>0</v>
      </c>
      <c r="Q1029" s="277">
        <v>0</v>
      </c>
      <c r="R1029" s="277">
        <v>0</v>
      </c>
      <c r="S1029" s="277">
        <v>0</v>
      </c>
      <c r="T1029" s="277">
        <v>1</v>
      </c>
      <c r="U1029" s="277">
        <v>0</v>
      </c>
      <c r="V1029" s="277">
        <v>0</v>
      </c>
      <c r="W1029" s="279" t="e">
        <f t="shared" si="16"/>
        <v>#REF!</v>
      </c>
      <c r="X1029" s="279" t="s">
        <v>3518</v>
      </c>
      <c r="Y10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29" s="279">
        <f>IF(MAX(tbl2020POS[[#This Row],[P]:[PR]])=tbl2020POS[[#This Row],[P]],1,0)</f>
        <v>0</v>
      </c>
      <c r="AA1029" s="279">
        <f>IF(tbl2020POS[[#This Row],[QUALP]]=1,IF(tbl2020POS[[#This Row],[GS]]&gt;=GS_TO_QUALIFY,1,0),0)</f>
        <v>0</v>
      </c>
      <c r="AB1029" s="279">
        <f>IF(tbl2020POS[[#This Row],[QUALP]]=1,IF(tbl2020POS[[#This Row],[G]]-tbl2020POS[[#This Row],[GS]]&gt;=RP_APP_TO_QUALIFY,1,0),0)</f>
        <v>0</v>
      </c>
      <c r="AC1029" s="279" t="e">
        <f>IF(tbl2020POS[[#This Row],[C]]&gt;=GAMES_TO_QUALIFY,1,IF(tbl2020POS[[#This Row],[PRIMPOS]]="C",1,0))</f>
        <v>#REF!</v>
      </c>
      <c r="AD1029" s="279" t="e">
        <f>IF(tbl2020POS[[#This Row],[1B]]&gt;=GAMES_TO_QUALIFY,1,IF(tbl2020POS[[#This Row],[PRIMPOS]]="1B",1,0))</f>
        <v>#REF!</v>
      </c>
      <c r="AE1029" s="279" t="e">
        <f>IF(tbl2020POS[[#This Row],[2B]]&gt;=GAMES_TO_QUALIFY,1,IF(tbl2020POS[[#This Row],[PRIMPOS]]="2B",1,0))</f>
        <v>#REF!</v>
      </c>
      <c r="AF1029" s="279" t="e">
        <f>IF(tbl2020POS[[#This Row],[3B]]&gt;=GAMES_TO_QUALIFY,1,IF(tbl2020POS[[#This Row],[PRIMPOS]]="3B",1,0))</f>
        <v>#REF!</v>
      </c>
      <c r="AG1029" s="279" t="e">
        <f>IF(tbl2020POS[[#This Row],[SS]]&gt;=GAMES_TO_QUALIFY,1,IF(tbl2020POS[[#This Row],[PRIMPOS]]="SS",1,0))</f>
        <v>#REF!</v>
      </c>
      <c r="AH1029" s="279" t="e">
        <f>IF(tbl2020POS[[#This Row],[LF]]&gt;=GAMES_TO_QUALIFY,1,0)</f>
        <v>#REF!</v>
      </c>
      <c r="AI1029" s="279" t="e">
        <f>IF(tbl2020POS[[#This Row],[CF]]&gt;=GAMES_TO_QUALIFY,1,0)</f>
        <v>#REF!</v>
      </c>
      <c r="AJ1029" s="279" t="e">
        <f>IF(tbl2020POS[[#This Row],[RF]]&gt;=GAMES_TO_QUALIFY,1,0)</f>
        <v>#REF!</v>
      </c>
      <c r="AK1029" s="279" t="e">
        <f>IF(tbl2020POS[[#This Row],[OF]]&gt;=GAMES_TO_QUALIFY,1,IF(tbl2020POS[[#This Row],[PRIMPOS]]="OF",1,0))</f>
        <v>#REF!</v>
      </c>
      <c r="AL1029" s="279" t="e">
        <f>IF(tbl2020POS[[#This Row],[DH]]&gt;=GAMES_TO_QUALIFY,1,IF(tbl2020POS[[#This Row],[PRIMPOS]]="DH",1,0))</f>
        <v>#REF!</v>
      </c>
      <c r="AM1029" s="279" t="e" cm="1">
        <f t="array" aca="1" ref="AM10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9" s="280" t="str">
        <f>IFERROR(LEFT(tbl2020POS[[#This Row],[POSROUGH]],LEN(tbl2020POS[[#This Row],[POSROUGH]])-1),"")</f>
        <v/>
      </c>
      <c r="AP102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0" spans="1:42" x14ac:dyDescent="0.3">
      <c r="A1030" s="277">
        <v>1027</v>
      </c>
      <c r="B1030" t="s">
        <v>21589</v>
      </c>
      <c r="C1030" s="277">
        <v>34</v>
      </c>
      <c r="D1030" s="278" t="s">
        <v>1402</v>
      </c>
      <c r="E1030" s="277">
        <v>11</v>
      </c>
      <c r="F1030" s="277">
        <v>60</v>
      </c>
      <c r="G1030" s="277">
        <v>60</v>
      </c>
      <c r="H1030" s="277">
        <v>60</v>
      </c>
      <c r="I1030" s="277">
        <v>60</v>
      </c>
      <c r="J1030" s="277">
        <v>0</v>
      </c>
      <c r="K1030" s="277">
        <v>0</v>
      </c>
      <c r="L1030" s="277">
        <v>60</v>
      </c>
      <c r="M1030" s="277">
        <v>0</v>
      </c>
      <c r="N1030" s="277">
        <v>0</v>
      </c>
      <c r="O1030" s="277">
        <v>0</v>
      </c>
      <c r="P1030" s="277">
        <v>0</v>
      </c>
      <c r="Q1030" s="277">
        <v>0</v>
      </c>
      <c r="R1030" s="277">
        <v>0</v>
      </c>
      <c r="S1030" s="277">
        <v>0</v>
      </c>
      <c r="T1030" s="277">
        <v>0</v>
      </c>
      <c r="U1030" s="277">
        <v>0</v>
      </c>
      <c r="V1030" s="277">
        <v>0</v>
      </c>
      <c r="W1030" s="279" t="e">
        <f t="shared" si="16"/>
        <v>#REF!</v>
      </c>
      <c r="X1030" s="279" t="s">
        <v>3064</v>
      </c>
      <c r="Y10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30" s="279">
        <f>IF(MAX(tbl2020POS[[#This Row],[P]:[PR]])=tbl2020POS[[#This Row],[P]],1,0)</f>
        <v>0</v>
      </c>
      <c r="AA1030" s="279">
        <f>IF(tbl2020POS[[#This Row],[QUALP]]=1,IF(tbl2020POS[[#This Row],[GS]]&gt;=GS_TO_QUALIFY,1,0),0)</f>
        <v>0</v>
      </c>
      <c r="AB1030" s="279">
        <f>IF(tbl2020POS[[#This Row],[QUALP]]=1,IF(tbl2020POS[[#This Row],[G]]-tbl2020POS[[#This Row],[GS]]&gt;=RP_APP_TO_QUALIFY,1,0),0)</f>
        <v>0</v>
      </c>
      <c r="AC1030" s="279" t="e">
        <f>IF(tbl2020POS[[#This Row],[C]]&gt;=GAMES_TO_QUALIFY,1,IF(tbl2020POS[[#This Row],[PRIMPOS]]="C",1,0))</f>
        <v>#REF!</v>
      </c>
      <c r="AD1030" s="279" t="e">
        <f>IF(tbl2020POS[[#This Row],[1B]]&gt;=GAMES_TO_QUALIFY,1,IF(tbl2020POS[[#This Row],[PRIMPOS]]="1B",1,0))</f>
        <v>#REF!</v>
      </c>
      <c r="AE1030" s="279" t="e">
        <f>IF(tbl2020POS[[#This Row],[2B]]&gt;=GAMES_TO_QUALIFY,1,IF(tbl2020POS[[#This Row],[PRIMPOS]]="2B",1,0))</f>
        <v>#REF!</v>
      </c>
      <c r="AF1030" s="279" t="e">
        <f>IF(tbl2020POS[[#This Row],[3B]]&gt;=GAMES_TO_QUALIFY,1,IF(tbl2020POS[[#This Row],[PRIMPOS]]="3B",1,0))</f>
        <v>#REF!</v>
      </c>
      <c r="AG1030" s="279" t="e">
        <f>IF(tbl2020POS[[#This Row],[SS]]&gt;=GAMES_TO_QUALIFY,1,IF(tbl2020POS[[#This Row],[PRIMPOS]]="SS",1,0))</f>
        <v>#REF!</v>
      </c>
      <c r="AH1030" s="279" t="e">
        <f>IF(tbl2020POS[[#This Row],[LF]]&gt;=GAMES_TO_QUALIFY,1,0)</f>
        <v>#REF!</v>
      </c>
      <c r="AI1030" s="279" t="e">
        <f>IF(tbl2020POS[[#This Row],[CF]]&gt;=GAMES_TO_QUALIFY,1,0)</f>
        <v>#REF!</v>
      </c>
      <c r="AJ1030" s="279" t="e">
        <f>IF(tbl2020POS[[#This Row],[RF]]&gt;=GAMES_TO_QUALIFY,1,0)</f>
        <v>#REF!</v>
      </c>
      <c r="AK1030" s="279" t="e">
        <f>IF(tbl2020POS[[#This Row],[OF]]&gt;=GAMES_TO_QUALIFY,1,IF(tbl2020POS[[#This Row],[PRIMPOS]]="OF",1,0))</f>
        <v>#REF!</v>
      </c>
      <c r="AL1030" s="279" t="e">
        <f>IF(tbl2020POS[[#This Row],[DH]]&gt;=GAMES_TO_QUALIFY,1,IF(tbl2020POS[[#This Row],[PRIMPOS]]="DH",1,0))</f>
        <v>#REF!</v>
      </c>
      <c r="AM1030" s="279" t="e" cm="1">
        <f t="array" aca="1" ref="AM10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0" s="280" t="str">
        <f>IFERROR(LEFT(tbl2020POS[[#This Row],[POSROUGH]],LEN(tbl2020POS[[#This Row],[POSROUGH]])-1),"")</f>
        <v/>
      </c>
      <c r="AP103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1" spans="1:42" x14ac:dyDescent="0.3">
      <c r="A1031" s="277">
        <v>1028</v>
      </c>
      <c r="B1031" t="s">
        <v>21590</v>
      </c>
      <c r="C1031" s="277">
        <v>29</v>
      </c>
      <c r="D1031" s="278" t="s">
        <v>1430</v>
      </c>
      <c r="E1031" s="277">
        <v>7</v>
      </c>
      <c r="F1031" s="277">
        <v>15</v>
      </c>
      <c r="G1031" s="277">
        <v>14</v>
      </c>
      <c r="H1031" s="277">
        <v>15</v>
      </c>
      <c r="I1031" s="277">
        <v>13</v>
      </c>
      <c r="J1031" s="277">
        <v>0</v>
      </c>
      <c r="K1031" s="277">
        <v>0</v>
      </c>
      <c r="L1031" s="277">
        <v>9</v>
      </c>
      <c r="M1031" s="277">
        <v>0</v>
      </c>
      <c r="N1031" s="277">
        <v>0</v>
      </c>
      <c r="O1031" s="277">
        <v>0</v>
      </c>
      <c r="P1031" s="277">
        <v>1</v>
      </c>
      <c r="Q1031" s="277">
        <v>4</v>
      </c>
      <c r="R1031" s="277">
        <v>0</v>
      </c>
      <c r="S1031" s="277">
        <v>4</v>
      </c>
      <c r="T1031" s="277">
        <v>2</v>
      </c>
      <c r="U1031" s="277">
        <v>1</v>
      </c>
      <c r="V1031" s="277">
        <v>0</v>
      </c>
      <c r="W1031" s="279" t="e">
        <f t="shared" si="16"/>
        <v>#REF!</v>
      </c>
      <c r="X1031" s="279" t="s">
        <v>6261</v>
      </c>
      <c r="Y10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31" s="279">
        <f>IF(MAX(tbl2020POS[[#This Row],[P]:[PR]])=tbl2020POS[[#This Row],[P]],1,0)</f>
        <v>0</v>
      </c>
      <c r="AA1031" s="279">
        <f>IF(tbl2020POS[[#This Row],[QUALP]]=1,IF(tbl2020POS[[#This Row],[GS]]&gt;=GS_TO_QUALIFY,1,0),0)</f>
        <v>0</v>
      </c>
      <c r="AB1031" s="279">
        <f>IF(tbl2020POS[[#This Row],[QUALP]]=1,IF(tbl2020POS[[#This Row],[G]]-tbl2020POS[[#This Row],[GS]]&gt;=RP_APP_TO_QUALIFY,1,0),0)</f>
        <v>0</v>
      </c>
      <c r="AC1031" s="279" t="e">
        <f>IF(tbl2020POS[[#This Row],[C]]&gt;=GAMES_TO_QUALIFY,1,IF(tbl2020POS[[#This Row],[PRIMPOS]]="C",1,0))</f>
        <v>#REF!</v>
      </c>
      <c r="AD1031" s="279" t="e">
        <f>IF(tbl2020POS[[#This Row],[1B]]&gt;=GAMES_TO_QUALIFY,1,IF(tbl2020POS[[#This Row],[PRIMPOS]]="1B",1,0))</f>
        <v>#REF!</v>
      </c>
      <c r="AE1031" s="279" t="e">
        <f>IF(tbl2020POS[[#This Row],[2B]]&gt;=GAMES_TO_QUALIFY,1,IF(tbl2020POS[[#This Row],[PRIMPOS]]="2B",1,0))</f>
        <v>#REF!</v>
      </c>
      <c r="AF1031" s="279" t="e">
        <f>IF(tbl2020POS[[#This Row],[3B]]&gt;=GAMES_TO_QUALIFY,1,IF(tbl2020POS[[#This Row],[PRIMPOS]]="3B",1,0))</f>
        <v>#REF!</v>
      </c>
      <c r="AG1031" s="279" t="e">
        <f>IF(tbl2020POS[[#This Row],[SS]]&gt;=GAMES_TO_QUALIFY,1,IF(tbl2020POS[[#This Row],[PRIMPOS]]="SS",1,0))</f>
        <v>#REF!</v>
      </c>
      <c r="AH1031" s="279" t="e">
        <f>IF(tbl2020POS[[#This Row],[LF]]&gt;=GAMES_TO_QUALIFY,1,0)</f>
        <v>#REF!</v>
      </c>
      <c r="AI1031" s="279" t="e">
        <f>IF(tbl2020POS[[#This Row],[CF]]&gt;=GAMES_TO_QUALIFY,1,0)</f>
        <v>#REF!</v>
      </c>
      <c r="AJ1031" s="279" t="e">
        <f>IF(tbl2020POS[[#This Row],[RF]]&gt;=GAMES_TO_QUALIFY,1,0)</f>
        <v>#REF!</v>
      </c>
      <c r="AK1031" s="279" t="e">
        <f>IF(tbl2020POS[[#This Row],[OF]]&gt;=GAMES_TO_QUALIFY,1,IF(tbl2020POS[[#This Row],[PRIMPOS]]="OF",1,0))</f>
        <v>#REF!</v>
      </c>
      <c r="AL1031" s="279" t="e">
        <f>IF(tbl2020POS[[#This Row],[DH]]&gt;=GAMES_TO_QUALIFY,1,IF(tbl2020POS[[#This Row],[PRIMPOS]]="DH",1,0))</f>
        <v>#REF!</v>
      </c>
      <c r="AM1031" s="279" t="e" cm="1">
        <f t="array" aca="1" ref="AM10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1" s="280" t="str">
        <f>IFERROR(LEFT(tbl2020POS[[#This Row],[POSROUGH]],LEN(tbl2020POS[[#This Row],[POSROUGH]])-1),"")</f>
        <v/>
      </c>
      <c r="AP103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2" spans="1:42" x14ac:dyDescent="0.3">
      <c r="A1032" s="277">
        <v>1029</v>
      </c>
      <c r="B1032" t="s">
        <v>21591</v>
      </c>
      <c r="C1032" s="277">
        <v>24</v>
      </c>
      <c r="D1032" s="278" t="s">
        <v>1379</v>
      </c>
      <c r="E1032" s="277">
        <v>3</v>
      </c>
      <c r="F1032" s="277">
        <v>12</v>
      </c>
      <c r="G1032" s="277">
        <v>0</v>
      </c>
      <c r="H1032" s="277">
        <v>0</v>
      </c>
      <c r="I1032" s="277">
        <v>12</v>
      </c>
      <c r="J1032" s="277">
        <v>12</v>
      </c>
      <c r="K1032" s="277">
        <v>0</v>
      </c>
      <c r="L1032" s="277">
        <v>0</v>
      </c>
      <c r="M1032" s="277">
        <v>0</v>
      </c>
      <c r="N1032" s="277">
        <v>0</v>
      </c>
      <c r="O1032" s="277">
        <v>0</v>
      </c>
      <c r="P1032" s="277">
        <v>0</v>
      </c>
      <c r="Q1032" s="277">
        <v>0</v>
      </c>
      <c r="R1032" s="277">
        <v>0</v>
      </c>
      <c r="S1032" s="277">
        <v>0</v>
      </c>
      <c r="T1032" s="277">
        <v>0</v>
      </c>
      <c r="U1032" s="277">
        <v>0</v>
      </c>
      <c r="V1032" s="277">
        <v>0</v>
      </c>
      <c r="W1032" s="279" t="e">
        <f t="shared" si="16"/>
        <v>#REF!</v>
      </c>
      <c r="X1032" s="279" t="s">
        <v>16730</v>
      </c>
      <c r="Y10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2" s="279">
        <f>IF(MAX(tbl2020POS[[#This Row],[P]:[PR]])=tbl2020POS[[#This Row],[P]],1,0)</f>
        <v>1</v>
      </c>
      <c r="AA1032" s="279">
        <f>IF(tbl2020POS[[#This Row],[QUALP]]=1,IF(tbl2020POS[[#This Row],[GS]]&gt;=GS_TO_QUALIFY,1,0),0)</f>
        <v>0</v>
      </c>
      <c r="AB1032" s="279">
        <f>IF(tbl2020POS[[#This Row],[QUALP]]=1,IF(tbl2020POS[[#This Row],[G]]-tbl2020POS[[#This Row],[GS]]&gt;=RP_APP_TO_QUALIFY,1,0),0)</f>
        <v>1</v>
      </c>
      <c r="AC1032" s="279" t="e">
        <f>IF(tbl2020POS[[#This Row],[C]]&gt;=GAMES_TO_QUALIFY,1,IF(tbl2020POS[[#This Row],[PRIMPOS]]="C",1,0))</f>
        <v>#REF!</v>
      </c>
      <c r="AD1032" s="279" t="e">
        <f>IF(tbl2020POS[[#This Row],[1B]]&gt;=GAMES_TO_QUALIFY,1,IF(tbl2020POS[[#This Row],[PRIMPOS]]="1B",1,0))</f>
        <v>#REF!</v>
      </c>
      <c r="AE1032" s="279" t="e">
        <f>IF(tbl2020POS[[#This Row],[2B]]&gt;=GAMES_TO_QUALIFY,1,IF(tbl2020POS[[#This Row],[PRIMPOS]]="2B",1,0))</f>
        <v>#REF!</v>
      </c>
      <c r="AF1032" s="279" t="e">
        <f>IF(tbl2020POS[[#This Row],[3B]]&gt;=GAMES_TO_QUALIFY,1,IF(tbl2020POS[[#This Row],[PRIMPOS]]="3B",1,0))</f>
        <v>#REF!</v>
      </c>
      <c r="AG1032" s="279" t="e">
        <f>IF(tbl2020POS[[#This Row],[SS]]&gt;=GAMES_TO_QUALIFY,1,IF(tbl2020POS[[#This Row],[PRIMPOS]]="SS",1,0))</f>
        <v>#REF!</v>
      </c>
      <c r="AH1032" s="279" t="e">
        <f>IF(tbl2020POS[[#This Row],[LF]]&gt;=GAMES_TO_QUALIFY,1,0)</f>
        <v>#REF!</v>
      </c>
      <c r="AI1032" s="279" t="e">
        <f>IF(tbl2020POS[[#This Row],[CF]]&gt;=GAMES_TO_QUALIFY,1,0)</f>
        <v>#REF!</v>
      </c>
      <c r="AJ1032" s="279" t="e">
        <f>IF(tbl2020POS[[#This Row],[RF]]&gt;=GAMES_TO_QUALIFY,1,0)</f>
        <v>#REF!</v>
      </c>
      <c r="AK1032" s="279" t="e">
        <f>IF(tbl2020POS[[#This Row],[OF]]&gt;=GAMES_TO_QUALIFY,1,IF(tbl2020POS[[#This Row],[PRIMPOS]]="OF",1,0))</f>
        <v>#REF!</v>
      </c>
      <c r="AL1032" s="279" t="e">
        <f>IF(tbl2020POS[[#This Row],[DH]]&gt;=GAMES_TO_QUALIFY,1,IF(tbl2020POS[[#This Row],[PRIMPOS]]="DH",1,0))</f>
        <v>#REF!</v>
      </c>
      <c r="AM1032" s="279" t="str" cm="1">
        <f t="array" aca="1" ref="AM10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2" s="280" t="str">
        <f>IFERROR(LEFT(tbl2020POS[[#This Row],[POSROUGH]],LEN(tbl2020POS[[#This Row],[POSROUGH]])-1),"")</f>
        <v/>
      </c>
      <c r="AP103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33" spans="1:42" x14ac:dyDescent="0.3">
      <c r="A1033" s="277">
        <v>1030</v>
      </c>
      <c r="B1033" t="s">
        <v>21592</v>
      </c>
      <c r="C1033" s="277">
        <v>27</v>
      </c>
      <c r="D1033" s="278" t="s">
        <v>1402</v>
      </c>
      <c r="E1033" s="277">
        <v>7</v>
      </c>
      <c r="F1033" s="277">
        <v>24</v>
      </c>
      <c r="G1033" s="277">
        <v>23</v>
      </c>
      <c r="H1033" s="277">
        <v>24</v>
      </c>
      <c r="I1033" s="277">
        <v>23</v>
      </c>
      <c r="J1033" s="277">
        <v>0</v>
      </c>
      <c r="K1033" s="277">
        <v>0</v>
      </c>
      <c r="L1033" s="277">
        <v>0</v>
      </c>
      <c r="M1033" s="277">
        <v>0</v>
      </c>
      <c r="N1033" s="277">
        <v>0</v>
      </c>
      <c r="O1033" s="277">
        <v>0</v>
      </c>
      <c r="P1033" s="277">
        <v>9</v>
      </c>
      <c r="Q1033" s="277">
        <v>0</v>
      </c>
      <c r="R1033" s="277">
        <v>16</v>
      </c>
      <c r="S1033" s="277">
        <v>23</v>
      </c>
      <c r="T1033" s="277">
        <v>0</v>
      </c>
      <c r="U1033" s="277">
        <v>1</v>
      </c>
      <c r="V1033" s="277">
        <v>0</v>
      </c>
      <c r="W1033" s="279" t="e">
        <f t="shared" si="16"/>
        <v>#REF!</v>
      </c>
      <c r="X1033" s="279" t="s">
        <v>10679</v>
      </c>
      <c r="Y10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33" s="279">
        <f>IF(MAX(tbl2020POS[[#This Row],[P]:[PR]])=tbl2020POS[[#This Row],[P]],1,0)</f>
        <v>0</v>
      </c>
      <c r="AA1033" s="279">
        <f>IF(tbl2020POS[[#This Row],[QUALP]]=1,IF(tbl2020POS[[#This Row],[GS]]&gt;=GS_TO_QUALIFY,1,0),0)</f>
        <v>0</v>
      </c>
      <c r="AB1033" s="279">
        <f>IF(tbl2020POS[[#This Row],[QUALP]]=1,IF(tbl2020POS[[#This Row],[G]]-tbl2020POS[[#This Row],[GS]]&gt;=RP_APP_TO_QUALIFY,1,0),0)</f>
        <v>0</v>
      </c>
      <c r="AC1033" s="279" t="e">
        <f>IF(tbl2020POS[[#This Row],[C]]&gt;=GAMES_TO_QUALIFY,1,IF(tbl2020POS[[#This Row],[PRIMPOS]]="C",1,0))</f>
        <v>#REF!</v>
      </c>
      <c r="AD1033" s="279" t="e">
        <f>IF(tbl2020POS[[#This Row],[1B]]&gt;=GAMES_TO_QUALIFY,1,IF(tbl2020POS[[#This Row],[PRIMPOS]]="1B",1,0))</f>
        <v>#REF!</v>
      </c>
      <c r="AE1033" s="279" t="e">
        <f>IF(tbl2020POS[[#This Row],[2B]]&gt;=GAMES_TO_QUALIFY,1,IF(tbl2020POS[[#This Row],[PRIMPOS]]="2B",1,0))</f>
        <v>#REF!</v>
      </c>
      <c r="AF1033" s="279" t="e">
        <f>IF(tbl2020POS[[#This Row],[3B]]&gt;=GAMES_TO_QUALIFY,1,IF(tbl2020POS[[#This Row],[PRIMPOS]]="3B",1,0))</f>
        <v>#REF!</v>
      </c>
      <c r="AG1033" s="279" t="e">
        <f>IF(tbl2020POS[[#This Row],[SS]]&gt;=GAMES_TO_QUALIFY,1,IF(tbl2020POS[[#This Row],[PRIMPOS]]="SS",1,0))</f>
        <v>#REF!</v>
      </c>
      <c r="AH1033" s="279" t="e">
        <f>IF(tbl2020POS[[#This Row],[LF]]&gt;=GAMES_TO_QUALIFY,1,0)</f>
        <v>#REF!</v>
      </c>
      <c r="AI1033" s="279" t="e">
        <f>IF(tbl2020POS[[#This Row],[CF]]&gt;=GAMES_TO_QUALIFY,1,0)</f>
        <v>#REF!</v>
      </c>
      <c r="AJ1033" s="279" t="e">
        <f>IF(tbl2020POS[[#This Row],[RF]]&gt;=GAMES_TO_QUALIFY,1,0)</f>
        <v>#REF!</v>
      </c>
      <c r="AK1033" s="279" t="e">
        <f>IF(tbl2020POS[[#This Row],[OF]]&gt;=GAMES_TO_QUALIFY,1,IF(tbl2020POS[[#This Row],[PRIMPOS]]="OF",1,0))</f>
        <v>#REF!</v>
      </c>
      <c r="AL1033" s="279" t="e">
        <f>IF(tbl2020POS[[#This Row],[DH]]&gt;=GAMES_TO_QUALIFY,1,IF(tbl2020POS[[#This Row],[PRIMPOS]]="DH",1,0))</f>
        <v>#REF!</v>
      </c>
      <c r="AM1033" s="279" t="e" cm="1">
        <f t="array" aca="1" ref="AM10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3" s="280" t="str">
        <f>IFERROR(LEFT(tbl2020POS[[#This Row],[POSROUGH]],LEN(tbl2020POS[[#This Row],[POSROUGH]])-1),"")</f>
        <v/>
      </c>
      <c r="AP103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4" spans="1:42" x14ac:dyDescent="0.3">
      <c r="A1034" s="277">
        <v>1031</v>
      </c>
      <c r="B1034" t="s">
        <v>21593</v>
      </c>
      <c r="C1034" s="277">
        <v>25</v>
      </c>
      <c r="D1034" s="278" t="s">
        <v>1449</v>
      </c>
      <c r="E1034" s="277">
        <v>4</v>
      </c>
      <c r="F1034" s="277">
        <v>37</v>
      </c>
      <c r="G1034" s="277">
        <v>37</v>
      </c>
      <c r="H1034" s="277">
        <v>37</v>
      </c>
      <c r="I1034" s="277">
        <v>36</v>
      </c>
      <c r="J1034" s="277">
        <v>0</v>
      </c>
      <c r="K1034" s="277">
        <v>0</v>
      </c>
      <c r="L1034" s="277">
        <v>0</v>
      </c>
      <c r="M1034" s="277">
        <v>0</v>
      </c>
      <c r="N1034" s="277">
        <v>0</v>
      </c>
      <c r="O1034" s="277">
        <v>0</v>
      </c>
      <c r="P1034" s="277">
        <v>2</v>
      </c>
      <c r="Q1034" s="277">
        <v>0</v>
      </c>
      <c r="R1034" s="277">
        <v>35</v>
      </c>
      <c r="S1034" s="277">
        <v>36</v>
      </c>
      <c r="T1034" s="277">
        <v>1</v>
      </c>
      <c r="U1034" s="277">
        <v>0</v>
      </c>
      <c r="V1034" s="277">
        <v>0</v>
      </c>
      <c r="W1034" s="279" t="e">
        <f t="shared" si="16"/>
        <v>#REF!</v>
      </c>
      <c r="X1034" s="279" t="s">
        <v>14648</v>
      </c>
      <c r="Y10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34" s="279">
        <f>IF(MAX(tbl2020POS[[#This Row],[P]:[PR]])=tbl2020POS[[#This Row],[P]],1,0)</f>
        <v>0</v>
      </c>
      <c r="AA1034" s="279">
        <f>IF(tbl2020POS[[#This Row],[QUALP]]=1,IF(tbl2020POS[[#This Row],[GS]]&gt;=GS_TO_QUALIFY,1,0),0)</f>
        <v>0</v>
      </c>
      <c r="AB1034" s="279">
        <f>IF(tbl2020POS[[#This Row],[QUALP]]=1,IF(tbl2020POS[[#This Row],[G]]-tbl2020POS[[#This Row],[GS]]&gt;=RP_APP_TO_QUALIFY,1,0),0)</f>
        <v>0</v>
      </c>
      <c r="AC1034" s="279" t="e">
        <f>IF(tbl2020POS[[#This Row],[C]]&gt;=GAMES_TO_QUALIFY,1,IF(tbl2020POS[[#This Row],[PRIMPOS]]="C",1,0))</f>
        <v>#REF!</v>
      </c>
      <c r="AD1034" s="279" t="e">
        <f>IF(tbl2020POS[[#This Row],[1B]]&gt;=GAMES_TO_QUALIFY,1,IF(tbl2020POS[[#This Row],[PRIMPOS]]="1B",1,0))</f>
        <v>#REF!</v>
      </c>
      <c r="AE1034" s="279" t="e">
        <f>IF(tbl2020POS[[#This Row],[2B]]&gt;=GAMES_TO_QUALIFY,1,IF(tbl2020POS[[#This Row],[PRIMPOS]]="2B",1,0))</f>
        <v>#REF!</v>
      </c>
      <c r="AF1034" s="279" t="e">
        <f>IF(tbl2020POS[[#This Row],[3B]]&gt;=GAMES_TO_QUALIFY,1,IF(tbl2020POS[[#This Row],[PRIMPOS]]="3B",1,0))</f>
        <v>#REF!</v>
      </c>
      <c r="AG1034" s="279" t="e">
        <f>IF(tbl2020POS[[#This Row],[SS]]&gt;=GAMES_TO_QUALIFY,1,IF(tbl2020POS[[#This Row],[PRIMPOS]]="SS",1,0))</f>
        <v>#REF!</v>
      </c>
      <c r="AH1034" s="279" t="e">
        <f>IF(tbl2020POS[[#This Row],[LF]]&gt;=GAMES_TO_QUALIFY,1,0)</f>
        <v>#REF!</v>
      </c>
      <c r="AI1034" s="279" t="e">
        <f>IF(tbl2020POS[[#This Row],[CF]]&gt;=GAMES_TO_QUALIFY,1,0)</f>
        <v>#REF!</v>
      </c>
      <c r="AJ1034" s="279" t="e">
        <f>IF(tbl2020POS[[#This Row],[RF]]&gt;=GAMES_TO_QUALIFY,1,0)</f>
        <v>#REF!</v>
      </c>
      <c r="AK1034" s="279" t="e">
        <f>IF(tbl2020POS[[#This Row],[OF]]&gt;=GAMES_TO_QUALIFY,1,IF(tbl2020POS[[#This Row],[PRIMPOS]]="OF",1,0))</f>
        <v>#REF!</v>
      </c>
      <c r="AL1034" s="279" t="e">
        <f>IF(tbl2020POS[[#This Row],[DH]]&gt;=GAMES_TO_QUALIFY,1,IF(tbl2020POS[[#This Row],[PRIMPOS]]="DH",1,0))</f>
        <v>#REF!</v>
      </c>
      <c r="AM1034" s="279" t="e" cm="1">
        <f t="array" aca="1" ref="AM10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4" s="280" t="str">
        <f>IFERROR(LEFT(tbl2020POS[[#This Row],[POSROUGH]],LEN(tbl2020POS[[#This Row],[POSROUGH]])-1),"")</f>
        <v/>
      </c>
      <c r="AP103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5" spans="1:42" x14ac:dyDescent="0.3">
      <c r="A1035" s="277">
        <v>1032</v>
      </c>
      <c r="B1035" t="s">
        <v>21594</v>
      </c>
      <c r="C1035" s="277">
        <v>23</v>
      </c>
      <c r="D1035" s="278" t="s">
        <v>1526</v>
      </c>
      <c r="E1035" s="277" t="s">
        <v>20557</v>
      </c>
      <c r="F1035" s="277">
        <v>3</v>
      </c>
      <c r="G1035" s="277">
        <v>1</v>
      </c>
      <c r="H1035" s="277">
        <v>0</v>
      </c>
      <c r="I1035" s="277">
        <v>3</v>
      </c>
      <c r="J1035" s="277">
        <v>3</v>
      </c>
      <c r="K1035" s="277">
        <v>0</v>
      </c>
      <c r="L1035" s="277">
        <v>0</v>
      </c>
      <c r="M1035" s="277">
        <v>0</v>
      </c>
      <c r="N1035" s="277">
        <v>0</v>
      </c>
      <c r="O1035" s="277">
        <v>0</v>
      </c>
      <c r="P1035" s="277">
        <v>0</v>
      </c>
      <c r="Q1035" s="277">
        <v>0</v>
      </c>
      <c r="R1035" s="277">
        <v>0</v>
      </c>
      <c r="S1035" s="277">
        <v>0</v>
      </c>
      <c r="T1035" s="277">
        <v>0</v>
      </c>
      <c r="U1035" s="277">
        <v>0</v>
      </c>
      <c r="V1035" s="277">
        <v>0</v>
      </c>
      <c r="W1035" s="279" t="e">
        <f t="shared" si="16"/>
        <v>#REF!</v>
      </c>
      <c r="X1035" s="279" t="s">
        <v>22021</v>
      </c>
      <c r="Y10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5" s="279">
        <f>IF(MAX(tbl2020POS[[#This Row],[P]:[PR]])=tbl2020POS[[#This Row],[P]],1,0)</f>
        <v>1</v>
      </c>
      <c r="AA1035" s="279">
        <f>IF(tbl2020POS[[#This Row],[QUALP]]=1,IF(tbl2020POS[[#This Row],[GS]]&gt;=GS_TO_QUALIFY,1,0),0)</f>
        <v>0</v>
      </c>
      <c r="AB1035" s="279">
        <f>IF(tbl2020POS[[#This Row],[QUALP]]=1,IF(tbl2020POS[[#This Row],[G]]-tbl2020POS[[#This Row],[GS]]&gt;=RP_APP_TO_QUALIFY,1,0),0)</f>
        <v>0</v>
      </c>
      <c r="AC1035" s="279" t="e">
        <f>IF(tbl2020POS[[#This Row],[C]]&gt;=GAMES_TO_QUALIFY,1,IF(tbl2020POS[[#This Row],[PRIMPOS]]="C",1,0))</f>
        <v>#REF!</v>
      </c>
      <c r="AD1035" s="279" t="e">
        <f>IF(tbl2020POS[[#This Row],[1B]]&gt;=GAMES_TO_QUALIFY,1,IF(tbl2020POS[[#This Row],[PRIMPOS]]="1B",1,0))</f>
        <v>#REF!</v>
      </c>
      <c r="AE1035" s="279" t="e">
        <f>IF(tbl2020POS[[#This Row],[2B]]&gt;=GAMES_TO_QUALIFY,1,IF(tbl2020POS[[#This Row],[PRIMPOS]]="2B",1,0))</f>
        <v>#REF!</v>
      </c>
      <c r="AF1035" s="279" t="e">
        <f>IF(tbl2020POS[[#This Row],[3B]]&gt;=GAMES_TO_QUALIFY,1,IF(tbl2020POS[[#This Row],[PRIMPOS]]="3B",1,0))</f>
        <v>#REF!</v>
      </c>
      <c r="AG1035" s="279" t="e">
        <f>IF(tbl2020POS[[#This Row],[SS]]&gt;=GAMES_TO_QUALIFY,1,IF(tbl2020POS[[#This Row],[PRIMPOS]]="SS",1,0))</f>
        <v>#REF!</v>
      </c>
      <c r="AH1035" s="279" t="e">
        <f>IF(tbl2020POS[[#This Row],[LF]]&gt;=GAMES_TO_QUALIFY,1,0)</f>
        <v>#REF!</v>
      </c>
      <c r="AI1035" s="279" t="e">
        <f>IF(tbl2020POS[[#This Row],[CF]]&gt;=GAMES_TO_QUALIFY,1,0)</f>
        <v>#REF!</v>
      </c>
      <c r="AJ1035" s="279" t="e">
        <f>IF(tbl2020POS[[#This Row],[RF]]&gt;=GAMES_TO_QUALIFY,1,0)</f>
        <v>#REF!</v>
      </c>
      <c r="AK1035" s="279" t="e">
        <f>IF(tbl2020POS[[#This Row],[OF]]&gt;=GAMES_TO_QUALIFY,1,IF(tbl2020POS[[#This Row],[PRIMPOS]]="OF",1,0))</f>
        <v>#REF!</v>
      </c>
      <c r="AL1035" s="279" t="e">
        <f>IF(tbl2020POS[[#This Row],[DH]]&gt;=GAMES_TO_QUALIFY,1,IF(tbl2020POS[[#This Row],[PRIMPOS]]="DH",1,0))</f>
        <v>#REF!</v>
      </c>
      <c r="AM1035" s="279" t="str" cm="1">
        <f t="array" aca="1" ref="AM10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5" s="280" t="str">
        <f>IFERROR(LEFT(tbl2020POS[[#This Row],[POSROUGH]],LEN(tbl2020POS[[#This Row],[POSROUGH]])-1),"")</f>
        <v/>
      </c>
      <c r="AP103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36" spans="1:42" x14ac:dyDescent="0.3">
      <c r="A1036" s="277">
        <v>1033</v>
      </c>
      <c r="B1036" t="s">
        <v>21595</v>
      </c>
      <c r="C1036" s="277">
        <v>26</v>
      </c>
      <c r="D1036" s="278" t="s">
        <v>1379</v>
      </c>
      <c r="E1036" s="277">
        <v>2</v>
      </c>
      <c r="F1036" s="277">
        <v>4</v>
      </c>
      <c r="G1036" s="277">
        <v>0</v>
      </c>
      <c r="H1036" s="277">
        <v>0</v>
      </c>
      <c r="I1036" s="277">
        <v>4</v>
      </c>
      <c r="J1036" s="277">
        <v>4</v>
      </c>
      <c r="K1036" s="277">
        <v>0</v>
      </c>
      <c r="L1036" s="277">
        <v>0</v>
      </c>
      <c r="M1036" s="277">
        <v>0</v>
      </c>
      <c r="N1036" s="277">
        <v>0</v>
      </c>
      <c r="O1036" s="277">
        <v>0</v>
      </c>
      <c r="P1036" s="277">
        <v>0</v>
      </c>
      <c r="Q1036" s="277">
        <v>0</v>
      </c>
      <c r="R1036" s="277">
        <v>0</v>
      </c>
      <c r="S1036" s="277">
        <v>0</v>
      </c>
      <c r="T1036" s="277">
        <v>0</v>
      </c>
      <c r="U1036" s="277">
        <v>0</v>
      </c>
      <c r="V1036" s="277">
        <v>0</v>
      </c>
      <c r="W1036" s="279" t="e">
        <f t="shared" si="16"/>
        <v>#REF!</v>
      </c>
      <c r="X1036" s="279" t="s">
        <v>22022</v>
      </c>
      <c r="Y10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6" s="279">
        <f>IF(MAX(tbl2020POS[[#This Row],[P]:[PR]])=tbl2020POS[[#This Row],[P]],1,0)</f>
        <v>1</v>
      </c>
      <c r="AA1036" s="279">
        <f>IF(tbl2020POS[[#This Row],[QUALP]]=1,IF(tbl2020POS[[#This Row],[GS]]&gt;=GS_TO_QUALIFY,1,0),0)</f>
        <v>0</v>
      </c>
      <c r="AB1036" s="279">
        <f>IF(tbl2020POS[[#This Row],[QUALP]]=1,IF(tbl2020POS[[#This Row],[G]]-tbl2020POS[[#This Row],[GS]]&gt;=RP_APP_TO_QUALIFY,1,0),0)</f>
        <v>0</v>
      </c>
      <c r="AC1036" s="279" t="e">
        <f>IF(tbl2020POS[[#This Row],[C]]&gt;=GAMES_TO_QUALIFY,1,IF(tbl2020POS[[#This Row],[PRIMPOS]]="C",1,0))</f>
        <v>#REF!</v>
      </c>
      <c r="AD1036" s="279" t="e">
        <f>IF(tbl2020POS[[#This Row],[1B]]&gt;=GAMES_TO_QUALIFY,1,IF(tbl2020POS[[#This Row],[PRIMPOS]]="1B",1,0))</f>
        <v>#REF!</v>
      </c>
      <c r="AE1036" s="279" t="e">
        <f>IF(tbl2020POS[[#This Row],[2B]]&gt;=GAMES_TO_QUALIFY,1,IF(tbl2020POS[[#This Row],[PRIMPOS]]="2B",1,0))</f>
        <v>#REF!</v>
      </c>
      <c r="AF1036" s="279" t="e">
        <f>IF(tbl2020POS[[#This Row],[3B]]&gt;=GAMES_TO_QUALIFY,1,IF(tbl2020POS[[#This Row],[PRIMPOS]]="3B",1,0))</f>
        <v>#REF!</v>
      </c>
      <c r="AG1036" s="279" t="e">
        <f>IF(tbl2020POS[[#This Row],[SS]]&gt;=GAMES_TO_QUALIFY,1,IF(tbl2020POS[[#This Row],[PRIMPOS]]="SS",1,0))</f>
        <v>#REF!</v>
      </c>
      <c r="AH1036" s="279" t="e">
        <f>IF(tbl2020POS[[#This Row],[LF]]&gt;=GAMES_TO_QUALIFY,1,0)</f>
        <v>#REF!</v>
      </c>
      <c r="AI1036" s="279" t="e">
        <f>IF(tbl2020POS[[#This Row],[CF]]&gt;=GAMES_TO_QUALIFY,1,0)</f>
        <v>#REF!</v>
      </c>
      <c r="AJ1036" s="279" t="e">
        <f>IF(tbl2020POS[[#This Row],[RF]]&gt;=GAMES_TO_QUALIFY,1,0)</f>
        <v>#REF!</v>
      </c>
      <c r="AK1036" s="279" t="e">
        <f>IF(tbl2020POS[[#This Row],[OF]]&gt;=GAMES_TO_QUALIFY,1,IF(tbl2020POS[[#This Row],[PRIMPOS]]="OF",1,0))</f>
        <v>#REF!</v>
      </c>
      <c r="AL1036" s="279" t="e">
        <f>IF(tbl2020POS[[#This Row],[DH]]&gt;=GAMES_TO_QUALIFY,1,IF(tbl2020POS[[#This Row],[PRIMPOS]]="DH",1,0))</f>
        <v>#REF!</v>
      </c>
      <c r="AM1036" s="279" t="str" cm="1">
        <f t="array" aca="1" ref="AM10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6" s="280" t="str">
        <f>IFERROR(LEFT(tbl2020POS[[#This Row],[POSROUGH]],LEN(tbl2020POS[[#This Row],[POSROUGH]])-1),"")</f>
        <v/>
      </c>
      <c r="AP103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37" spans="1:42" x14ac:dyDescent="0.3">
      <c r="A1037" s="277">
        <v>1034</v>
      </c>
      <c r="B1037" t="s">
        <v>21596</v>
      </c>
      <c r="C1037" s="277">
        <v>29</v>
      </c>
      <c r="D1037" s="278" t="s">
        <v>1460</v>
      </c>
      <c r="E1037" s="277">
        <v>6</v>
      </c>
      <c r="F1037" s="277">
        <v>1</v>
      </c>
      <c r="G1037" s="277">
        <v>0</v>
      </c>
      <c r="H1037" s="277">
        <v>1</v>
      </c>
      <c r="I1037" s="277">
        <v>1</v>
      </c>
      <c r="J1037" s="277">
        <v>0</v>
      </c>
      <c r="K1037" s="277">
        <v>0</v>
      </c>
      <c r="L1037" s="277">
        <v>0</v>
      </c>
      <c r="M1037" s="277">
        <v>0</v>
      </c>
      <c r="N1037" s="277">
        <v>0</v>
      </c>
      <c r="O1037" s="277">
        <v>0</v>
      </c>
      <c r="P1037" s="277">
        <v>0</v>
      </c>
      <c r="Q1037" s="277">
        <v>0</v>
      </c>
      <c r="R1037" s="277">
        <v>1</v>
      </c>
      <c r="S1037" s="277">
        <v>1</v>
      </c>
      <c r="T1037" s="277">
        <v>0</v>
      </c>
      <c r="U1037" s="277">
        <v>1</v>
      </c>
      <c r="V1037" s="277">
        <v>0</v>
      </c>
      <c r="W1037" s="279" t="e">
        <f t="shared" si="16"/>
        <v>#REF!</v>
      </c>
      <c r="X1037" s="279" t="s">
        <v>11390</v>
      </c>
      <c r="Y10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37" s="279">
        <f>IF(MAX(tbl2020POS[[#This Row],[P]:[PR]])=tbl2020POS[[#This Row],[P]],1,0)</f>
        <v>0</v>
      </c>
      <c r="AA1037" s="279">
        <f>IF(tbl2020POS[[#This Row],[QUALP]]=1,IF(tbl2020POS[[#This Row],[GS]]&gt;=GS_TO_QUALIFY,1,0),0)</f>
        <v>0</v>
      </c>
      <c r="AB1037" s="279">
        <f>IF(tbl2020POS[[#This Row],[QUALP]]=1,IF(tbl2020POS[[#This Row],[G]]-tbl2020POS[[#This Row],[GS]]&gt;=RP_APP_TO_QUALIFY,1,0),0)</f>
        <v>0</v>
      </c>
      <c r="AC1037" s="279" t="e">
        <f>IF(tbl2020POS[[#This Row],[C]]&gt;=GAMES_TO_QUALIFY,1,IF(tbl2020POS[[#This Row],[PRIMPOS]]="C",1,0))</f>
        <v>#REF!</v>
      </c>
      <c r="AD1037" s="279" t="e">
        <f>IF(tbl2020POS[[#This Row],[1B]]&gt;=GAMES_TO_QUALIFY,1,IF(tbl2020POS[[#This Row],[PRIMPOS]]="1B",1,0))</f>
        <v>#REF!</v>
      </c>
      <c r="AE1037" s="279" t="e">
        <f>IF(tbl2020POS[[#This Row],[2B]]&gt;=GAMES_TO_QUALIFY,1,IF(tbl2020POS[[#This Row],[PRIMPOS]]="2B",1,0))</f>
        <v>#REF!</v>
      </c>
      <c r="AF1037" s="279" t="e">
        <f>IF(tbl2020POS[[#This Row],[3B]]&gt;=GAMES_TO_QUALIFY,1,IF(tbl2020POS[[#This Row],[PRIMPOS]]="3B",1,0))</f>
        <v>#REF!</v>
      </c>
      <c r="AG1037" s="279" t="e">
        <f>IF(tbl2020POS[[#This Row],[SS]]&gt;=GAMES_TO_QUALIFY,1,IF(tbl2020POS[[#This Row],[PRIMPOS]]="SS",1,0))</f>
        <v>#REF!</v>
      </c>
      <c r="AH1037" s="279" t="e">
        <f>IF(tbl2020POS[[#This Row],[LF]]&gt;=GAMES_TO_QUALIFY,1,0)</f>
        <v>#REF!</v>
      </c>
      <c r="AI1037" s="279" t="e">
        <f>IF(tbl2020POS[[#This Row],[CF]]&gt;=GAMES_TO_QUALIFY,1,0)</f>
        <v>#REF!</v>
      </c>
      <c r="AJ1037" s="279" t="e">
        <f>IF(tbl2020POS[[#This Row],[RF]]&gt;=GAMES_TO_QUALIFY,1,0)</f>
        <v>#REF!</v>
      </c>
      <c r="AK1037" s="279" t="e">
        <f>IF(tbl2020POS[[#This Row],[OF]]&gt;=GAMES_TO_QUALIFY,1,IF(tbl2020POS[[#This Row],[PRIMPOS]]="OF",1,0))</f>
        <v>#REF!</v>
      </c>
      <c r="AL1037" s="279" t="e">
        <f>IF(tbl2020POS[[#This Row],[DH]]&gt;=GAMES_TO_QUALIFY,1,IF(tbl2020POS[[#This Row],[PRIMPOS]]="DH",1,0))</f>
        <v>#REF!</v>
      </c>
      <c r="AM1037" s="279" t="e" cm="1">
        <f t="array" aca="1" ref="AM10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7" s="280" t="str">
        <f>IFERROR(LEFT(tbl2020POS[[#This Row],[POSROUGH]],LEN(tbl2020POS[[#This Row],[POSROUGH]])-1),"")</f>
        <v/>
      </c>
      <c r="AP103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8" spans="1:42" x14ac:dyDescent="0.3">
      <c r="A1038" s="277">
        <v>1035</v>
      </c>
      <c r="B1038" t="s">
        <v>21597</v>
      </c>
      <c r="C1038" s="277">
        <v>35</v>
      </c>
      <c r="D1038" s="278" t="s">
        <v>20628</v>
      </c>
      <c r="E1038" s="277">
        <v>13</v>
      </c>
      <c r="F1038" s="277">
        <v>12</v>
      </c>
      <c r="G1038" s="277">
        <v>12</v>
      </c>
      <c r="H1038" s="277">
        <v>0</v>
      </c>
      <c r="I1038" s="277">
        <v>12</v>
      </c>
      <c r="J1038" s="277">
        <v>12</v>
      </c>
      <c r="K1038" s="277">
        <v>0</v>
      </c>
      <c r="L1038" s="277">
        <v>0</v>
      </c>
      <c r="M1038" s="277">
        <v>0</v>
      </c>
      <c r="N1038" s="277">
        <v>0</v>
      </c>
      <c r="O1038" s="277">
        <v>0</v>
      </c>
      <c r="P1038" s="277">
        <v>0</v>
      </c>
      <c r="Q1038" s="277">
        <v>0</v>
      </c>
      <c r="R1038" s="277">
        <v>0</v>
      </c>
      <c r="S1038" s="277">
        <v>0</v>
      </c>
      <c r="T1038" s="277">
        <v>0</v>
      </c>
      <c r="U1038" s="277">
        <v>0</v>
      </c>
      <c r="V1038" s="277">
        <v>0</v>
      </c>
      <c r="W1038" s="279" t="e">
        <f t="shared" si="16"/>
        <v>#REF!</v>
      </c>
      <c r="X1038" s="279" t="s">
        <v>3087</v>
      </c>
      <c r="Y10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8" s="279">
        <f>IF(MAX(tbl2020POS[[#This Row],[P]:[PR]])=tbl2020POS[[#This Row],[P]],1,0)</f>
        <v>1</v>
      </c>
      <c r="AA1038" s="279">
        <f>IF(tbl2020POS[[#This Row],[QUALP]]=1,IF(tbl2020POS[[#This Row],[GS]]&gt;=GS_TO_QUALIFY,1,0),0)</f>
        <v>1</v>
      </c>
      <c r="AB1038" s="279">
        <f>IF(tbl2020POS[[#This Row],[QUALP]]=1,IF(tbl2020POS[[#This Row],[G]]-tbl2020POS[[#This Row],[GS]]&gt;=RP_APP_TO_QUALIFY,1,0),0)</f>
        <v>0</v>
      </c>
      <c r="AC1038" s="279" t="e">
        <f>IF(tbl2020POS[[#This Row],[C]]&gt;=GAMES_TO_QUALIFY,1,IF(tbl2020POS[[#This Row],[PRIMPOS]]="C",1,0))</f>
        <v>#REF!</v>
      </c>
      <c r="AD1038" s="279" t="e">
        <f>IF(tbl2020POS[[#This Row],[1B]]&gt;=GAMES_TO_QUALIFY,1,IF(tbl2020POS[[#This Row],[PRIMPOS]]="1B",1,0))</f>
        <v>#REF!</v>
      </c>
      <c r="AE1038" s="279" t="e">
        <f>IF(tbl2020POS[[#This Row],[2B]]&gt;=GAMES_TO_QUALIFY,1,IF(tbl2020POS[[#This Row],[PRIMPOS]]="2B",1,0))</f>
        <v>#REF!</v>
      </c>
      <c r="AF1038" s="279" t="e">
        <f>IF(tbl2020POS[[#This Row],[3B]]&gt;=GAMES_TO_QUALIFY,1,IF(tbl2020POS[[#This Row],[PRIMPOS]]="3B",1,0))</f>
        <v>#REF!</v>
      </c>
      <c r="AG1038" s="279" t="e">
        <f>IF(tbl2020POS[[#This Row],[SS]]&gt;=GAMES_TO_QUALIFY,1,IF(tbl2020POS[[#This Row],[PRIMPOS]]="SS",1,0))</f>
        <v>#REF!</v>
      </c>
      <c r="AH1038" s="279" t="e">
        <f>IF(tbl2020POS[[#This Row],[LF]]&gt;=GAMES_TO_QUALIFY,1,0)</f>
        <v>#REF!</v>
      </c>
      <c r="AI1038" s="279" t="e">
        <f>IF(tbl2020POS[[#This Row],[CF]]&gt;=GAMES_TO_QUALIFY,1,0)</f>
        <v>#REF!</v>
      </c>
      <c r="AJ1038" s="279" t="e">
        <f>IF(tbl2020POS[[#This Row],[RF]]&gt;=GAMES_TO_QUALIFY,1,0)</f>
        <v>#REF!</v>
      </c>
      <c r="AK1038" s="279" t="e">
        <f>IF(tbl2020POS[[#This Row],[OF]]&gt;=GAMES_TO_QUALIFY,1,IF(tbl2020POS[[#This Row],[PRIMPOS]]="OF",1,0))</f>
        <v>#REF!</v>
      </c>
      <c r="AL1038" s="279" t="e">
        <f>IF(tbl2020POS[[#This Row],[DH]]&gt;=GAMES_TO_QUALIFY,1,IF(tbl2020POS[[#This Row],[PRIMPOS]]="DH",1,0))</f>
        <v>#REF!</v>
      </c>
      <c r="AM1038" s="279" t="str" cm="1">
        <f t="array" aca="1" ref="AM10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8" s="280" t="str">
        <f>IFERROR(LEFT(tbl2020POS[[#This Row],[POSROUGH]],LEN(tbl2020POS[[#This Row],[POSROUGH]])-1),"")</f>
        <v/>
      </c>
      <c r="AP103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39" spans="1:42" x14ac:dyDescent="0.3">
      <c r="A1039" s="277">
        <v>1036</v>
      </c>
      <c r="B1039" t="s">
        <v>21598</v>
      </c>
      <c r="C1039" s="277">
        <v>24</v>
      </c>
      <c r="D1039" s="278" t="s">
        <v>1372</v>
      </c>
      <c r="E1039" s="277" t="s">
        <v>20557</v>
      </c>
      <c r="F1039" s="277">
        <v>3</v>
      </c>
      <c r="G1039" s="277">
        <v>1</v>
      </c>
      <c r="H1039" s="277">
        <v>0</v>
      </c>
      <c r="I1039" s="277">
        <v>3</v>
      </c>
      <c r="J1039" s="277">
        <v>3</v>
      </c>
      <c r="K1039" s="277">
        <v>0</v>
      </c>
      <c r="L1039" s="277">
        <v>0</v>
      </c>
      <c r="M1039" s="277">
        <v>0</v>
      </c>
      <c r="N1039" s="277">
        <v>0</v>
      </c>
      <c r="O1039" s="277">
        <v>0</v>
      </c>
      <c r="P1039" s="277">
        <v>0</v>
      </c>
      <c r="Q1039" s="277">
        <v>0</v>
      </c>
      <c r="R1039" s="277">
        <v>0</v>
      </c>
      <c r="S1039" s="277">
        <v>0</v>
      </c>
      <c r="T1039" s="277">
        <v>0</v>
      </c>
      <c r="U1039" s="277">
        <v>0</v>
      </c>
      <c r="V1039" s="277">
        <v>0</v>
      </c>
      <c r="W1039" s="279" t="e">
        <f t="shared" si="16"/>
        <v>#REF!</v>
      </c>
      <c r="X1039" s="279" t="s">
        <v>20168</v>
      </c>
      <c r="Y10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9" s="279">
        <f>IF(MAX(tbl2020POS[[#This Row],[P]:[PR]])=tbl2020POS[[#This Row],[P]],1,0)</f>
        <v>1</v>
      </c>
      <c r="AA1039" s="279">
        <f>IF(tbl2020POS[[#This Row],[QUALP]]=1,IF(tbl2020POS[[#This Row],[GS]]&gt;=GS_TO_QUALIFY,1,0),0)</f>
        <v>0</v>
      </c>
      <c r="AB1039" s="279">
        <f>IF(tbl2020POS[[#This Row],[QUALP]]=1,IF(tbl2020POS[[#This Row],[G]]-tbl2020POS[[#This Row],[GS]]&gt;=RP_APP_TO_QUALIFY,1,0),0)</f>
        <v>0</v>
      </c>
      <c r="AC1039" s="279" t="e">
        <f>IF(tbl2020POS[[#This Row],[C]]&gt;=GAMES_TO_QUALIFY,1,IF(tbl2020POS[[#This Row],[PRIMPOS]]="C",1,0))</f>
        <v>#REF!</v>
      </c>
      <c r="AD1039" s="279" t="e">
        <f>IF(tbl2020POS[[#This Row],[1B]]&gt;=GAMES_TO_QUALIFY,1,IF(tbl2020POS[[#This Row],[PRIMPOS]]="1B",1,0))</f>
        <v>#REF!</v>
      </c>
      <c r="AE1039" s="279" t="e">
        <f>IF(tbl2020POS[[#This Row],[2B]]&gt;=GAMES_TO_QUALIFY,1,IF(tbl2020POS[[#This Row],[PRIMPOS]]="2B",1,0))</f>
        <v>#REF!</v>
      </c>
      <c r="AF1039" s="279" t="e">
        <f>IF(tbl2020POS[[#This Row],[3B]]&gt;=GAMES_TO_QUALIFY,1,IF(tbl2020POS[[#This Row],[PRIMPOS]]="3B",1,0))</f>
        <v>#REF!</v>
      </c>
      <c r="AG1039" s="279" t="e">
        <f>IF(tbl2020POS[[#This Row],[SS]]&gt;=GAMES_TO_QUALIFY,1,IF(tbl2020POS[[#This Row],[PRIMPOS]]="SS",1,0))</f>
        <v>#REF!</v>
      </c>
      <c r="AH1039" s="279" t="e">
        <f>IF(tbl2020POS[[#This Row],[LF]]&gt;=GAMES_TO_QUALIFY,1,0)</f>
        <v>#REF!</v>
      </c>
      <c r="AI1039" s="279" t="e">
        <f>IF(tbl2020POS[[#This Row],[CF]]&gt;=GAMES_TO_QUALIFY,1,0)</f>
        <v>#REF!</v>
      </c>
      <c r="AJ1039" s="279" t="e">
        <f>IF(tbl2020POS[[#This Row],[RF]]&gt;=GAMES_TO_QUALIFY,1,0)</f>
        <v>#REF!</v>
      </c>
      <c r="AK1039" s="279" t="e">
        <f>IF(tbl2020POS[[#This Row],[OF]]&gt;=GAMES_TO_QUALIFY,1,IF(tbl2020POS[[#This Row],[PRIMPOS]]="OF",1,0))</f>
        <v>#REF!</v>
      </c>
      <c r="AL1039" s="279" t="e">
        <f>IF(tbl2020POS[[#This Row],[DH]]&gt;=GAMES_TO_QUALIFY,1,IF(tbl2020POS[[#This Row],[PRIMPOS]]="DH",1,0))</f>
        <v>#REF!</v>
      </c>
      <c r="AM1039" s="279" t="str" cm="1">
        <f t="array" aca="1" ref="AM10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9" s="280" t="str">
        <f>IFERROR(LEFT(tbl2020POS[[#This Row],[POSROUGH]],LEN(tbl2020POS[[#This Row],[POSROUGH]])-1),"")</f>
        <v/>
      </c>
      <c r="AP103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40" spans="1:42" x14ac:dyDescent="0.3">
      <c r="A1040" s="277">
        <v>1037</v>
      </c>
      <c r="B1040" t="s">
        <v>21599</v>
      </c>
      <c r="C1040" s="277">
        <v>28</v>
      </c>
      <c r="D1040" s="278" t="s">
        <v>1405</v>
      </c>
      <c r="E1040" s="277">
        <v>8</v>
      </c>
      <c r="F1040" s="277">
        <v>44</v>
      </c>
      <c r="G1040" s="277">
        <v>44</v>
      </c>
      <c r="H1040" s="277">
        <v>44</v>
      </c>
      <c r="I1040" s="277">
        <v>44</v>
      </c>
      <c r="J1040" s="277">
        <v>0</v>
      </c>
      <c r="K1040" s="277">
        <v>0</v>
      </c>
      <c r="L1040" s="277">
        <v>0</v>
      </c>
      <c r="M1040" s="277">
        <v>44</v>
      </c>
      <c r="N1040" s="277">
        <v>0</v>
      </c>
      <c r="O1040" s="277">
        <v>0</v>
      </c>
      <c r="P1040" s="277">
        <v>0</v>
      </c>
      <c r="Q1040" s="277">
        <v>0</v>
      </c>
      <c r="R1040" s="277">
        <v>0</v>
      </c>
      <c r="S1040" s="277">
        <v>0</v>
      </c>
      <c r="T1040" s="277">
        <v>0</v>
      </c>
      <c r="U1040" s="277">
        <v>0</v>
      </c>
      <c r="V1040" s="277">
        <v>0</v>
      </c>
      <c r="W1040" s="279" t="e">
        <f t="shared" si="16"/>
        <v>#REF!</v>
      </c>
      <c r="X1040" s="279" t="s">
        <v>3520</v>
      </c>
      <c r="Y10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40" s="279">
        <f>IF(MAX(tbl2020POS[[#This Row],[P]:[PR]])=tbl2020POS[[#This Row],[P]],1,0)</f>
        <v>0</v>
      </c>
      <c r="AA1040" s="279">
        <f>IF(tbl2020POS[[#This Row],[QUALP]]=1,IF(tbl2020POS[[#This Row],[GS]]&gt;=GS_TO_QUALIFY,1,0),0)</f>
        <v>0</v>
      </c>
      <c r="AB1040" s="279">
        <f>IF(tbl2020POS[[#This Row],[QUALP]]=1,IF(tbl2020POS[[#This Row],[G]]-tbl2020POS[[#This Row],[GS]]&gt;=RP_APP_TO_QUALIFY,1,0),0)</f>
        <v>0</v>
      </c>
      <c r="AC1040" s="279" t="e">
        <f>IF(tbl2020POS[[#This Row],[C]]&gt;=GAMES_TO_QUALIFY,1,IF(tbl2020POS[[#This Row],[PRIMPOS]]="C",1,0))</f>
        <v>#REF!</v>
      </c>
      <c r="AD1040" s="279" t="e">
        <f>IF(tbl2020POS[[#This Row],[1B]]&gt;=GAMES_TO_QUALIFY,1,IF(tbl2020POS[[#This Row],[PRIMPOS]]="1B",1,0))</f>
        <v>#REF!</v>
      </c>
      <c r="AE1040" s="279" t="e">
        <f>IF(tbl2020POS[[#This Row],[2B]]&gt;=GAMES_TO_QUALIFY,1,IF(tbl2020POS[[#This Row],[PRIMPOS]]="2B",1,0))</f>
        <v>#REF!</v>
      </c>
      <c r="AF1040" s="279" t="e">
        <f>IF(tbl2020POS[[#This Row],[3B]]&gt;=GAMES_TO_QUALIFY,1,IF(tbl2020POS[[#This Row],[PRIMPOS]]="3B",1,0))</f>
        <v>#REF!</v>
      </c>
      <c r="AG1040" s="279" t="e">
        <f>IF(tbl2020POS[[#This Row],[SS]]&gt;=GAMES_TO_QUALIFY,1,IF(tbl2020POS[[#This Row],[PRIMPOS]]="SS",1,0))</f>
        <v>#REF!</v>
      </c>
      <c r="AH1040" s="279" t="e">
        <f>IF(tbl2020POS[[#This Row],[LF]]&gt;=GAMES_TO_QUALIFY,1,0)</f>
        <v>#REF!</v>
      </c>
      <c r="AI1040" s="279" t="e">
        <f>IF(tbl2020POS[[#This Row],[CF]]&gt;=GAMES_TO_QUALIFY,1,0)</f>
        <v>#REF!</v>
      </c>
      <c r="AJ1040" s="279" t="e">
        <f>IF(tbl2020POS[[#This Row],[RF]]&gt;=GAMES_TO_QUALIFY,1,0)</f>
        <v>#REF!</v>
      </c>
      <c r="AK1040" s="279" t="e">
        <f>IF(tbl2020POS[[#This Row],[OF]]&gt;=GAMES_TO_QUALIFY,1,IF(tbl2020POS[[#This Row],[PRIMPOS]]="OF",1,0))</f>
        <v>#REF!</v>
      </c>
      <c r="AL1040" s="279" t="e">
        <f>IF(tbl2020POS[[#This Row],[DH]]&gt;=GAMES_TO_QUALIFY,1,IF(tbl2020POS[[#This Row],[PRIMPOS]]="DH",1,0))</f>
        <v>#REF!</v>
      </c>
      <c r="AM1040" s="279" t="e" cm="1">
        <f t="array" aca="1" ref="AM10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0" s="280" t="str">
        <f>IFERROR(LEFT(tbl2020POS[[#This Row],[POSROUGH]],LEN(tbl2020POS[[#This Row],[POSROUGH]])-1),"")</f>
        <v/>
      </c>
      <c r="AP104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1" spans="1:42" x14ac:dyDescent="0.3">
      <c r="A1041" s="277">
        <v>1038</v>
      </c>
      <c r="B1041" t="s">
        <v>21600</v>
      </c>
      <c r="C1041" s="277">
        <v>26</v>
      </c>
      <c r="D1041" s="278" t="s">
        <v>1405</v>
      </c>
      <c r="E1041" s="277">
        <v>2</v>
      </c>
      <c r="F1041" s="277">
        <v>15</v>
      </c>
      <c r="G1041" s="277">
        <v>0</v>
      </c>
      <c r="H1041" s="277">
        <v>0</v>
      </c>
      <c r="I1041" s="277">
        <v>15</v>
      </c>
      <c r="J1041" s="277">
        <v>15</v>
      </c>
      <c r="K1041" s="277">
        <v>0</v>
      </c>
      <c r="L1041" s="277">
        <v>0</v>
      </c>
      <c r="M1041" s="277">
        <v>0</v>
      </c>
      <c r="N1041" s="277">
        <v>0</v>
      </c>
      <c r="O1041" s="277">
        <v>0</v>
      </c>
      <c r="P1041" s="277">
        <v>0</v>
      </c>
      <c r="Q1041" s="277">
        <v>0</v>
      </c>
      <c r="R1041" s="277">
        <v>0</v>
      </c>
      <c r="S1041" s="277">
        <v>0</v>
      </c>
      <c r="T1041" s="277">
        <v>0</v>
      </c>
      <c r="U1041" s="277">
        <v>0</v>
      </c>
      <c r="V1041" s="277">
        <v>0</v>
      </c>
      <c r="W1041" s="279" t="e">
        <f t="shared" si="16"/>
        <v>#REF!</v>
      </c>
      <c r="X1041" s="279" t="s">
        <v>22023</v>
      </c>
      <c r="Y10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1" s="279">
        <f>IF(MAX(tbl2020POS[[#This Row],[P]:[PR]])=tbl2020POS[[#This Row],[P]],1,0)</f>
        <v>1</v>
      </c>
      <c r="AA1041" s="279">
        <f>IF(tbl2020POS[[#This Row],[QUALP]]=1,IF(tbl2020POS[[#This Row],[GS]]&gt;=GS_TO_QUALIFY,1,0),0)</f>
        <v>0</v>
      </c>
      <c r="AB1041" s="279">
        <f>IF(tbl2020POS[[#This Row],[QUALP]]=1,IF(tbl2020POS[[#This Row],[G]]-tbl2020POS[[#This Row],[GS]]&gt;=RP_APP_TO_QUALIFY,1,0),0)</f>
        <v>1</v>
      </c>
      <c r="AC1041" s="279" t="e">
        <f>IF(tbl2020POS[[#This Row],[C]]&gt;=GAMES_TO_QUALIFY,1,IF(tbl2020POS[[#This Row],[PRIMPOS]]="C",1,0))</f>
        <v>#REF!</v>
      </c>
      <c r="AD1041" s="279" t="e">
        <f>IF(tbl2020POS[[#This Row],[1B]]&gt;=GAMES_TO_QUALIFY,1,IF(tbl2020POS[[#This Row],[PRIMPOS]]="1B",1,0))</f>
        <v>#REF!</v>
      </c>
      <c r="AE1041" s="279" t="e">
        <f>IF(tbl2020POS[[#This Row],[2B]]&gt;=GAMES_TO_QUALIFY,1,IF(tbl2020POS[[#This Row],[PRIMPOS]]="2B",1,0))</f>
        <v>#REF!</v>
      </c>
      <c r="AF1041" s="279" t="e">
        <f>IF(tbl2020POS[[#This Row],[3B]]&gt;=GAMES_TO_QUALIFY,1,IF(tbl2020POS[[#This Row],[PRIMPOS]]="3B",1,0))</f>
        <v>#REF!</v>
      </c>
      <c r="AG1041" s="279" t="e">
        <f>IF(tbl2020POS[[#This Row],[SS]]&gt;=GAMES_TO_QUALIFY,1,IF(tbl2020POS[[#This Row],[PRIMPOS]]="SS",1,0))</f>
        <v>#REF!</v>
      </c>
      <c r="AH1041" s="279" t="e">
        <f>IF(tbl2020POS[[#This Row],[LF]]&gt;=GAMES_TO_QUALIFY,1,0)</f>
        <v>#REF!</v>
      </c>
      <c r="AI1041" s="279" t="e">
        <f>IF(tbl2020POS[[#This Row],[CF]]&gt;=GAMES_TO_QUALIFY,1,0)</f>
        <v>#REF!</v>
      </c>
      <c r="AJ1041" s="279" t="e">
        <f>IF(tbl2020POS[[#This Row],[RF]]&gt;=GAMES_TO_QUALIFY,1,0)</f>
        <v>#REF!</v>
      </c>
      <c r="AK1041" s="279" t="e">
        <f>IF(tbl2020POS[[#This Row],[OF]]&gt;=GAMES_TO_QUALIFY,1,IF(tbl2020POS[[#This Row],[PRIMPOS]]="OF",1,0))</f>
        <v>#REF!</v>
      </c>
      <c r="AL1041" s="279" t="e">
        <f>IF(tbl2020POS[[#This Row],[DH]]&gt;=GAMES_TO_QUALIFY,1,IF(tbl2020POS[[#This Row],[PRIMPOS]]="DH",1,0))</f>
        <v>#REF!</v>
      </c>
      <c r="AM1041" s="279" t="str" cm="1">
        <f t="array" aca="1" ref="AM10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1" s="280" t="str">
        <f>IFERROR(LEFT(tbl2020POS[[#This Row],[POSROUGH]],LEN(tbl2020POS[[#This Row],[POSROUGH]])-1),"")</f>
        <v/>
      </c>
      <c r="AP104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42" spans="1:42" x14ac:dyDescent="0.3">
      <c r="A1042" s="277">
        <v>1039</v>
      </c>
      <c r="B1042" t="s">
        <v>21601</v>
      </c>
      <c r="C1042" s="277">
        <v>25</v>
      </c>
      <c r="D1042" s="278" t="s">
        <v>1395</v>
      </c>
      <c r="E1042" s="277" t="s">
        <v>20557</v>
      </c>
      <c r="F1042" s="277">
        <v>11</v>
      </c>
      <c r="G1042" s="277">
        <v>4</v>
      </c>
      <c r="H1042" s="277">
        <v>11</v>
      </c>
      <c r="I1042" s="277">
        <v>7</v>
      </c>
      <c r="J1042" s="277">
        <v>1</v>
      </c>
      <c r="K1042" s="277">
        <v>0</v>
      </c>
      <c r="L1042" s="277">
        <v>0</v>
      </c>
      <c r="M1042" s="277">
        <v>5</v>
      </c>
      <c r="N1042" s="277">
        <v>2</v>
      </c>
      <c r="O1042" s="277">
        <v>0</v>
      </c>
      <c r="P1042" s="277">
        <v>0</v>
      </c>
      <c r="Q1042" s="277">
        <v>0</v>
      </c>
      <c r="R1042" s="277">
        <v>0</v>
      </c>
      <c r="S1042" s="277">
        <v>0</v>
      </c>
      <c r="T1042" s="277">
        <v>1</v>
      </c>
      <c r="U1042" s="277">
        <v>5</v>
      </c>
      <c r="V1042" s="277">
        <v>0</v>
      </c>
      <c r="W1042" s="279" t="e">
        <f t="shared" si="16"/>
        <v>#REF!</v>
      </c>
      <c r="X1042" s="279" t="s">
        <v>16737</v>
      </c>
      <c r="Y10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42" s="279">
        <f>IF(MAX(tbl2020POS[[#This Row],[P]:[PR]])=tbl2020POS[[#This Row],[P]],1,0)</f>
        <v>0</v>
      </c>
      <c r="AA1042" s="279">
        <f>IF(tbl2020POS[[#This Row],[QUALP]]=1,IF(tbl2020POS[[#This Row],[GS]]&gt;=GS_TO_QUALIFY,1,0),0)</f>
        <v>0</v>
      </c>
      <c r="AB1042" s="279">
        <f>IF(tbl2020POS[[#This Row],[QUALP]]=1,IF(tbl2020POS[[#This Row],[G]]-tbl2020POS[[#This Row],[GS]]&gt;=RP_APP_TO_QUALIFY,1,0),0)</f>
        <v>0</v>
      </c>
      <c r="AC1042" s="279" t="e">
        <f>IF(tbl2020POS[[#This Row],[C]]&gt;=GAMES_TO_QUALIFY,1,IF(tbl2020POS[[#This Row],[PRIMPOS]]="C",1,0))</f>
        <v>#REF!</v>
      </c>
      <c r="AD1042" s="279" t="e">
        <f>IF(tbl2020POS[[#This Row],[1B]]&gt;=GAMES_TO_QUALIFY,1,IF(tbl2020POS[[#This Row],[PRIMPOS]]="1B",1,0))</f>
        <v>#REF!</v>
      </c>
      <c r="AE1042" s="279" t="e">
        <f>IF(tbl2020POS[[#This Row],[2B]]&gt;=GAMES_TO_QUALIFY,1,IF(tbl2020POS[[#This Row],[PRIMPOS]]="2B",1,0))</f>
        <v>#REF!</v>
      </c>
      <c r="AF1042" s="279" t="e">
        <f>IF(tbl2020POS[[#This Row],[3B]]&gt;=GAMES_TO_QUALIFY,1,IF(tbl2020POS[[#This Row],[PRIMPOS]]="3B",1,0))</f>
        <v>#REF!</v>
      </c>
      <c r="AG1042" s="279" t="e">
        <f>IF(tbl2020POS[[#This Row],[SS]]&gt;=GAMES_TO_QUALIFY,1,IF(tbl2020POS[[#This Row],[PRIMPOS]]="SS",1,0))</f>
        <v>#REF!</v>
      </c>
      <c r="AH1042" s="279" t="e">
        <f>IF(tbl2020POS[[#This Row],[LF]]&gt;=GAMES_TO_QUALIFY,1,0)</f>
        <v>#REF!</v>
      </c>
      <c r="AI1042" s="279" t="e">
        <f>IF(tbl2020POS[[#This Row],[CF]]&gt;=GAMES_TO_QUALIFY,1,0)</f>
        <v>#REF!</v>
      </c>
      <c r="AJ1042" s="279" t="e">
        <f>IF(tbl2020POS[[#This Row],[RF]]&gt;=GAMES_TO_QUALIFY,1,0)</f>
        <v>#REF!</v>
      </c>
      <c r="AK1042" s="279" t="e">
        <f>IF(tbl2020POS[[#This Row],[OF]]&gt;=GAMES_TO_QUALIFY,1,IF(tbl2020POS[[#This Row],[PRIMPOS]]="OF",1,0))</f>
        <v>#REF!</v>
      </c>
      <c r="AL1042" s="279" t="e">
        <f>IF(tbl2020POS[[#This Row],[DH]]&gt;=GAMES_TO_QUALIFY,1,IF(tbl2020POS[[#This Row],[PRIMPOS]]="DH",1,0))</f>
        <v>#REF!</v>
      </c>
      <c r="AM1042" s="279" t="e" cm="1">
        <f t="array" aca="1" ref="AM10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2" s="280" t="str">
        <f>IFERROR(LEFT(tbl2020POS[[#This Row],[POSROUGH]],LEN(tbl2020POS[[#This Row],[POSROUGH]])-1),"")</f>
        <v/>
      </c>
      <c r="AP104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3" spans="1:42" x14ac:dyDescent="0.3">
      <c r="A1043" s="277">
        <v>1040</v>
      </c>
      <c r="B1043" t="s">
        <v>21602</v>
      </c>
      <c r="C1043" s="277">
        <v>27</v>
      </c>
      <c r="D1043" s="278" t="s">
        <v>1481</v>
      </c>
      <c r="E1043" s="277">
        <v>6</v>
      </c>
      <c r="F1043" s="277">
        <v>59</v>
      </c>
      <c r="G1043" s="277">
        <v>56</v>
      </c>
      <c r="H1043" s="277">
        <v>59</v>
      </c>
      <c r="I1043" s="277">
        <v>48</v>
      </c>
      <c r="J1043" s="277">
        <v>0</v>
      </c>
      <c r="K1043" s="277">
        <v>0</v>
      </c>
      <c r="L1043" s="277">
        <v>0</v>
      </c>
      <c r="M1043" s="277">
        <v>0</v>
      </c>
      <c r="N1043" s="277">
        <v>0</v>
      </c>
      <c r="O1043" s="277">
        <v>0</v>
      </c>
      <c r="P1043" s="277">
        <v>48</v>
      </c>
      <c r="Q1043" s="277">
        <v>0</v>
      </c>
      <c r="R1043" s="277">
        <v>0</v>
      </c>
      <c r="S1043" s="277">
        <v>48</v>
      </c>
      <c r="T1043" s="277">
        <v>9</v>
      </c>
      <c r="U1043" s="277">
        <v>3</v>
      </c>
      <c r="V1043" s="277">
        <v>0</v>
      </c>
      <c r="W1043" s="279" t="e">
        <f t="shared" si="16"/>
        <v>#REF!</v>
      </c>
      <c r="X1043" s="279" t="s">
        <v>9883</v>
      </c>
      <c r="Y10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43" s="279">
        <f>IF(MAX(tbl2020POS[[#This Row],[P]:[PR]])=tbl2020POS[[#This Row],[P]],1,0)</f>
        <v>0</v>
      </c>
      <c r="AA1043" s="279">
        <f>IF(tbl2020POS[[#This Row],[QUALP]]=1,IF(tbl2020POS[[#This Row],[GS]]&gt;=GS_TO_QUALIFY,1,0),0)</f>
        <v>0</v>
      </c>
      <c r="AB1043" s="279">
        <f>IF(tbl2020POS[[#This Row],[QUALP]]=1,IF(tbl2020POS[[#This Row],[G]]-tbl2020POS[[#This Row],[GS]]&gt;=RP_APP_TO_QUALIFY,1,0),0)</f>
        <v>0</v>
      </c>
      <c r="AC1043" s="279" t="e">
        <f>IF(tbl2020POS[[#This Row],[C]]&gt;=GAMES_TO_QUALIFY,1,IF(tbl2020POS[[#This Row],[PRIMPOS]]="C",1,0))</f>
        <v>#REF!</v>
      </c>
      <c r="AD1043" s="279" t="e">
        <f>IF(tbl2020POS[[#This Row],[1B]]&gt;=GAMES_TO_QUALIFY,1,IF(tbl2020POS[[#This Row],[PRIMPOS]]="1B",1,0))</f>
        <v>#REF!</v>
      </c>
      <c r="AE1043" s="279" t="e">
        <f>IF(tbl2020POS[[#This Row],[2B]]&gt;=GAMES_TO_QUALIFY,1,IF(tbl2020POS[[#This Row],[PRIMPOS]]="2B",1,0))</f>
        <v>#REF!</v>
      </c>
      <c r="AF1043" s="279" t="e">
        <f>IF(tbl2020POS[[#This Row],[3B]]&gt;=GAMES_TO_QUALIFY,1,IF(tbl2020POS[[#This Row],[PRIMPOS]]="3B",1,0))</f>
        <v>#REF!</v>
      </c>
      <c r="AG1043" s="279" t="e">
        <f>IF(tbl2020POS[[#This Row],[SS]]&gt;=GAMES_TO_QUALIFY,1,IF(tbl2020POS[[#This Row],[PRIMPOS]]="SS",1,0))</f>
        <v>#REF!</v>
      </c>
      <c r="AH1043" s="279" t="e">
        <f>IF(tbl2020POS[[#This Row],[LF]]&gt;=GAMES_TO_QUALIFY,1,0)</f>
        <v>#REF!</v>
      </c>
      <c r="AI1043" s="279" t="e">
        <f>IF(tbl2020POS[[#This Row],[CF]]&gt;=GAMES_TO_QUALIFY,1,0)</f>
        <v>#REF!</v>
      </c>
      <c r="AJ1043" s="279" t="e">
        <f>IF(tbl2020POS[[#This Row],[RF]]&gt;=GAMES_TO_QUALIFY,1,0)</f>
        <v>#REF!</v>
      </c>
      <c r="AK1043" s="279" t="e">
        <f>IF(tbl2020POS[[#This Row],[OF]]&gt;=GAMES_TO_QUALIFY,1,IF(tbl2020POS[[#This Row],[PRIMPOS]]="OF",1,0))</f>
        <v>#REF!</v>
      </c>
      <c r="AL1043" s="279" t="e">
        <f>IF(tbl2020POS[[#This Row],[DH]]&gt;=GAMES_TO_QUALIFY,1,IF(tbl2020POS[[#This Row],[PRIMPOS]]="DH",1,0))</f>
        <v>#REF!</v>
      </c>
      <c r="AM1043" s="279" t="e" cm="1">
        <f t="array" aca="1" ref="AM10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3" s="280" t="str">
        <f>IFERROR(LEFT(tbl2020POS[[#This Row],[POSROUGH]],LEN(tbl2020POS[[#This Row],[POSROUGH]])-1),"")</f>
        <v/>
      </c>
      <c r="AP104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4" spans="1:42" x14ac:dyDescent="0.3">
      <c r="A1044" s="277">
        <v>1041</v>
      </c>
      <c r="B1044" t="s">
        <v>21603</v>
      </c>
      <c r="C1044" s="277">
        <v>25</v>
      </c>
      <c r="D1044" s="278" t="s">
        <v>1449</v>
      </c>
      <c r="E1044" s="277">
        <v>4</v>
      </c>
      <c r="F1044" s="277">
        <v>25</v>
      </c>
      <c r="G1044" s="277">
        <v>0</v>
      </c>
      <c r="H1044" s="277">
        <v>0</v>
      </c>
      <c r="I1044" s="277">
        <v>25</v>
      </c>
      <c r="J1044" s="277">
        <v>25</v>
      </c>
      <c r="K1044" s="277">
        <v>0</v>
      </c>
      <c r="L1044" s="277">
        <v>0</v>
      </c>
      <c r="M1044" s="277">
        <v>0</v>
      </c>
      <c r="N1044" s="277">
        <v>0</v>
      </c>
      <c r="O1044" s="277">
        <v>0</v>
      </c>
      <c r="P1044" s="277">
        <v>0</v>
      </c>
      <c r="Q1044" s="277">
        <v>0</v>
      </c>
      <c r="R1044" s="277">
        <v>0</v>
      </c>
      <c r="S1044" s="277">
        <v>0</v>
      </c>
      <c r="T1044" s="277">
        <v>0</v>
      </c>
      <c r="U1044" s="277">
        <v>0</v>
      </c>
      <c r="V1044" s="277">
        <v>0</v>
      </c>
      <c r="W1044" s="279" t="e">
        <f t="shared" si="16"/>
        <v>#REF!</v>
      </c>
      <c r="X1044" s="279" t="s">
        <v>16743</v>
      </c>
      <c r="Y10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4" s="279">
        <f>IF(MAX(tbl2020POS[[#This Row],[P]:[PR]])=tbl2020POS[[#This Row],[P]],1,0)</f>
        <v>1</v>
      </c>
      <c r="AA1044" s="279">
        <f>IF(tbl2020POS[[#This Row],[QUALP]]=1,IF(tbl2020POS[[#This Row],[GS]]&gt;=GS_TO_QUALIFY,1,0),0)</f>
        <v>0</v>
      </c>
      <c r="AB1044" s="279">
        <f>IF(tbl2020POS[[#This Row],[QUALP]]=1,IF(tbl2020POS[[#This Row],[G]]-tbl2020POS[[#This Row],[GS]]&gt;=RP_APP_TO_QUALIFY,1,0),0)</f>
        <v>1</v>
      </c>
      <c r="AC1044" s="279" t="e">
        <f>IF(tbl2020POS[[#This Row],[C]]&gt;=GAMES_TO_QUALIFY,1,IF(tbl2020POS[[#This Row],[PRIMPOS]]="C",1,0))</f>
        <v>#REF!</v>
      </c>
      <c r="AD1044" s="279" t="e">
        <f>IF(tbl2020POS[[#This Row],[1B]]&gt;=GAMES_TO_QUALIFY,1,IF(tbl2020POS[[#This Row],[PRIMPOS]]="1B",1,0))</f>
        <v>#REF!</v>
      </c>
      <c r="AE1044" s="279" t="e">
        <f>IF(tbl2020POS[[#This Row],[2B]]&gt;=GAMES_TO_QUALIFY,1,IF(tbl2020POS[[#This Row],[PRIMPOS]]="2B",1,0))</f>
        <v>#REF!</v>
      </c>
      <c r="AF1044" s="279" t="e">
        <f>IF(tbl2020POS[[#This Row],[3B]]&gt;=GAMES_TO_QUALIFY,1,IF(tbl2020POS[[#This Row],[PRIMPOS]]="3B",1,0))</f>
        <v>#REF!</v>
      </c>
      <c r="AG1044" s="279" t="e">
        <f>IF(tbl2020POS[[#This Row],[SS]]&gt;=GAMES_TO_QUALIFY,1,IF(tbl2020POS[[#This Row],[PRIMPOS]]="SS",1,0))</f>
        <v>#REF!</v>
      </c>
      <c r="AH1044" s="279" t="e">
        <f>IF(tbl2020POS[[#This Row],[LF]]&gt;=GAMES_TO_QUALIFY,1,0)</f>
        <v>#REF!</v>
      </c>
      <c r="AI1044" s="279" t="e">
        <f>IF(tbl2020POS[[#This Row],[CF]]&gt;=GAMES_TO_QUALIFY,1,0)</f>
        <v>#REF!</v>
      </c>
      <c r="AJ1044" s="279" t="e">
        <f>IF(tbl2020POS[[#This Row],[RF]]&gt;=GAMES_TO_QUALIFY,1,0)</f>
        <v>#REF!</v>
      </c>
      <c r="AK1044" s="279" t="e">
        <f>IF(tbl2020POS[[#This Row],[OF]]&gt;=GAMES_TO_QUALIFY,1,IF(tbl2020POS[[#This Row],[PRIMPOS]]="OF",1,0))</f>
        <v>#REF!</v>
      </c>
      <c r="AL1044" s="279" t="e">
        <f>IF(tbl2020POS[[#This Row],[DH]]&gt;=GAMES_TO_QUALIFY,1,IF(tbl2020POS[[#This Row],[PRIMPOS]]="DH",1,0))</f>
        <v>#REF!</v>
      </c>
      <c r="AM1044" s="279" t="str" cm="1">
        <f t="array" aca="1" ref="AM10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4" s="280" t="str">
        <f>IFERROR(LEFT(tbl2020POS[[#This Row],[POSROUGH]],LEN(tbl2020POS[[#This Row],[POSROUGH]])-1),"")</f>
        <v/>
      </c>
      <c r="AP104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45" spans="1:42" x14ac:dyDescent="0.3">
      <c r="A1045" s="277">
        <v>1042</v>
      </c>
      <c r="B1045" t="s">
        <v>21604</v>
      </c>
      <c r="C1045" s="277">
        <v>25</v>
      </c>
      <c r="D1045" s="278" t="s">
        <v>1376</v>
      </c>
      <c r="E1045" s="277" t="s">
        <v>20557</v>
      </c>
      <c r="F1045" s="277">
        <v>20</v>
      </c>
      <c r="G1045" s="277">
        <v>0</v>
      </c>
      <c r="H1045" s="277">
        <v>0</v>
      </c>
      <c r="I1045" s="277">
        <v>20</v>
      </c>
      <c r="J1045" s="277">
        <v>20</v>
      </c>
      <c r="K1045" s="277">
        <v>0</v>
      </c>
      <c r="L1045" s="277">
        <v>0</v>
      </c>
      <c r="M1045" s="277">
        <v>0</v>
      </c>
      <c r="N1045" s="277">
        <v>0</v>
      </c>
      <c r="O1045" s="277">
        <v>0</v>
      </c>
      <c r="P1045" s="277">
        <v>0</v>
      </c>
      <c r="Q1045" s="277">
        <v>0</v>
      </c>
      <c r="R1045" s="277">
        <v>0</v>
      </c>
      <c r="S1045" s="277">
        <v>0</v>
      </c>
      <c r="T1045" s="277">
        <v>0</v>
      </c>
      <c r="U1045" s="277">
        <v>0</v>
      </c>
      <c r="V1045" s="277">
        <v>0</v>
      </c>
      <c r="W1045" s="279" t="e">
        <f t="shared" si="16"/>
        <v>#REF!</v>
      </c>
      <c r="X1045" s="279" t="s">
        <v>20111</v>
      </c>
      <c r="Y10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5" s="279">
        <f>IF(MAX(tbl2020POS[[#This Row],[P]:[PR]])=tbl2020POS[[#This Row],[P]],1,0)</f>
        <v>1</v>
      </c>
      <c r="AA1045" s="279">
        <f>IF(tbl2020POS[[#This Row],[QUALP]]=1,IF(tbl2020POS[[#This Row],[GS]]&gt;=GS_TO_QUALIFY,1,0),0)</f>
        <v>0</v>
      </c>
      <c r="AB1045" s="279">
        <f>IF(tbl2020POS[[#This Row],[QUALP]]=1,IF(tbl2020POS[[#This Row],[G]]-tbl2020POS[[#This Row],[GS]]&gt;=RP_APP_TO_QUALIFY,1,0),0)</f>
        <v>1</v>
      </c>
      <c r="AC1045" s="279" t="e">
        <f>IF(tbl2020POS[[#This Row],[C]]&gt;=GAMES_TO_QUALIFY,1,IF(tbl2020POS[[#This Row],[PRIMPOS]]="C",1,0))</f>
        <v>#REF!</v>
      </c>
      <c r="AD1045" s="279" t="e">
        <f>IF(tbl2020POS[[#This Row],[1B]]&gt;=GAMES_TO_QUALIFY,1,IF(tbl2020POS[[#This Row],[PRIMPOS]]="1B",1,0))</f>
        <v>#REF!</v>
      </c>
      <c r="AE1045" s="279" t="e">
        <f>IF(tbl2020POS[[#This Row],[2B]]&gt;=GAMES_TO_QUALIFY,1,IF(tbl2020POS[[#This Row],[PRIMPOS]]="2B",1,0))</f>
        <v>#REF!</v>
      </c>
      <c r="AF1045" s="279" t="e">
        <f>IF(tbl2020POS[[#This Row],[3B]]&gt;=GAMES_TO_QUALIFY,1,IF(tbl2020POS[[#This Row],[PRIMPOS]]="3B",1,0))</f>
        <v>#REF!</v>
      </c>
      <c r="AG1045" s="279" t="e">
        <f>IF(tbl2020POS[[#This Row],[SS]]&gt;=GAMES_TO_QUALIFY,1,IF(tbl2020POS[[#This Row],[PRIMPOS]]="SS",1,0))</f>
        <v>#REF!</v>
      </c>
      <c r="AH1045" s="279" t="e">
        <f>IF(tbl2020POS[[#This Row],[LF]]&gt;=GAMES_TO_QUALIFY,1,0)</f>
        <v>#REF!</v>
      </c>
      <c r="AI1045" s="279" t="e">
        <f>IF(tbl2020POS[[#This Row],[CF]]&gt;=GAMES_TO_QUALIFY,1,0)</f>
        <v>#REF!</v>
      </c>
      <c r="AJ1045" s="279" t="e">
        <f>IF(tbl2020POS[[#This Row],[RF]]&gt;=GAMES_TO_QUALIFY,1,0)</f>
        <v>#REF!</v>
      </c>
      <c r="AK1045" s="279" t="e">
        <f>IF(tbl2020POS[[#This Row],[OF]]&gt;=GAMES_TO_QUALIFY,1,IF(tbl2020POS[[#This Row],[PRIMPOS]]="OF",1,0))</f>
        <v>#REF!</v>
      </c>
      <c r="AL1045" s="279" t="e">
        <f>IF(tbl2020POS[[#This Row],[DH]]&gt;=GAMES_TO_QUALIFY,1,IF(tbl2020POS[[#This Row],[PRIMPOS]]="DH",1,0))</f>
        <v>#REF!</v>
      </c>
      <c r="AM1045" s="279" t="str" cm="1">
        <f t="array" aca="1" ref="AM10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5" s="280" t="str">
        <f>IFERROR(LEFT(tbl2020POS[[#This Row],[POSROUGH]],LEN(tbl2020POS[[#This Row],[POSROUGH]])-1),"")</f>
        <v/>
      </c>
      <c r="AP104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46" spans="1:42" x14ac:dyDescent="0.3">
      <c r="A1046" s="277">
        <v>1043</v>
      </c>
      <c r="B1046" t="s">
        <v>21605</v>
      </c>
      <c r="C1046" s="277">
        <v>26</v>
      </c>
      <c r="D1046" s="278" t="s">
        <v>1379</v>
      </c>
      <c r="E1046" s="277">
        <v>6</v>
      </c>
      <c r="F1046" s="277">
        <v>52</v>
      </c>
      <c r="G1046" s="277">
        <v>52</v>
      </c>
      <c r="H1046" s="277">
        <v>52</v>
      </c>
      <c r="I1046" s="277">
        <v>43</v>
      </c>
      <c r="J1046" s="277">
        <v>0</v>
      </c>
      <c r="K1046" s="277">
        <v>0</v>
      </c>
      <c r="L1046" s="277">
        <v>0</v>
      </c>
      <c r="M1046" s="277">
        <v>0</v>
      </c>
      <c r="N1046" s="277">
        <v>0</v>
      </c>
      <c r="O1046" s="277">
        <v>43</v>
      </c>
      <c r="P1046" s="277">
        <v>0</v>
      </c>
      <c r="Q1046" s="277">
        <v>0</v>
      </c>
      <c r="R1046" s="277">
        <v>0</v>
      </c>
      <c r="S1046" s="277">
        <v>0</v>
      </c>
      <c r="T1046" s="277">
        <v>9</v>
      </c>
      <c r="U1046" s="277">
        <v>0</v>
      </c>
      <c r="V1046" s="277">
        <v>0</v>
      </c>
      <c r="W1046" s="279" t="e">
        <f t="shared" si="16"/>
        <v>#REF!</v>
      </c>
      <c r="X1046" s="279" t="s">
        <v>8225</v>
      </c>
      <c r="Y10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46" s="279">
        <f>IF(MAX(tbl2020POS[[#This Row],[P]:[PR]])=tbl2020POS[[#This Row],[P]],1,0)</f>
        <v>0</v>
      </c>
      <c r="AA1046" s="279">
        <f>IF(tbl2020POS[[#This Row],[QUALP]]=1,IF(tbl2020POS[[#This Row],[GS]]&gt;=GS_TO_QUALIFY,1,0),0)</f>
        <v>0</v>
      </c>
      <c r="AB1046" s="279">
        <f>IF(tbl2020POS[[#This Row],[QUALP]]=1,IF(tbl2020POS[[#This Row],[G]]-tbl2020POS[[#This Row],[GS]]&gt;=RP_APP_TO_QUALIFY,1,0),0)</f>
        <v>0</v>
      </c>
      <c r="AC1046" s="279" t="e">
        <f>IF(tbl2020POS[[#This Row],[C]]&gt;=GAMES_TO_QUALIFY,1,IF(tbl2020POS[[#This Row],[PRIMPOS]]="C",1,0))</f>
        <v>#REF!</v>
      </c>
      <c r="AD1046" s="279" t="e">
        <f>IF(tbl2020POS[[#This Row],[1B]]&gt;=GAMES_TO_QUALIFY,1,IF(tbl2020POS[[#This Row],[PRIMPOS]]="1B",1,0))</f>
        <v>#REF!</v>
      </c>
      <c r="AE1046" s="279" t="e">
        <f>IF(tbl2020POS[[#This Row],[2B]]&gt;=GAMES_TO_QUALIFY,1,IF(tbl2020POS[[#This Row],[PRIMPOS]]="2B",1,0))</f>
        <v>#REF!</v>
      </c>
      <c r="AF1046" s="279" t="e">
        <f>IF(tbl2020POS[[#This Row],[3B]]&gt;=GAMES_TO_QUALIFY,1,IF(tbl2020POS[[#This Row],[PRIMPOS]]="3B",1,0))</f>
        <v>#REF!</v>
      </c>
      <c r="AG1046" s="279" t="e">
        <f>IF(tbl2020POS[[#This Row],[SS]]&gt;=GAMES_TO_QUALIFY,1,IF(tbl2020POS[[#This Row],[PRIMPOS]]="SS",1,0))</f>
        <v>#REF!</v>
      </c>
      <c r="AH1046" s="279" t="e">
        <f>IF(tbl2020POS[[#This Row],[LF]]&gt;=GAMES_TO_QUALIFY,1,0)</f>
        <v>#REF!</v>
      </c>
      <c r="AI1046" s="279" t="e">
        <f>IF(tbl2020POS[[#This Row],[CF]]&gt;=GAMES_TO_QUALIFY,1,0)</f>
        <v>#REF!</v>
      </c>
      <c r="AJ1046" s="279" t="e">
        <f>IF(tbl2020POS[[#This Row],[RF]]&gt;=GAMES_TO_QUALIFY,1,0)</f>
        <v>#REF!</v>
      </c>
      <c r="AK1046" s="279" t="e">
        <f>IF(tbl2020POS[[#This Row],[OF]]&gt;=GAMES_TO_QUALIFY,1,IF(tbl2020POS[[#This Row],[PRIMPOS]]="OF",1,0))</f>
        <v>#REF!</v>
      </c>
      <c r="AL1046" s="279" t="e">
        <f>IF(tbl2020POS[[#This Row],[DH]]&gt;=GAMES_TO_QUALIFY,1,IF(tbl2020POS[[#This Row],[PRIMPOS]]="DH",1,0))</f>
        <v>#REF!</v>
      </c>
      <c r="AM1046" s="279" t="e" cm="1">
        <f t="array" aca="1" ref="AM10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6" s="280" t="str">
        <f>IFERROR(LEFT(tbl2020POS[[#This Row],[POSROUGH]],LEN(tbl2020POS[[#This Row],[POSROUGH]])-1),"")</f>
        <v/>
      </c>
      <c r="AP104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7" spans="1:42" x14ac:dyDescent="0.3">
      <c r="A1047" s="277">
        <v>1044</v>
      </c>
      <c r="B1047" t="s">
        <v>21606</v>
      </c>
      <c r="C1047" s="277">
        <v>32</v>
      </c>
      <c r="D1047" s="278" t="s">
        <v>1392</v>
      </c>
      <c r="E1047" s="277">
        <v>10</v>
      </c>
      <c r="F1047" s="277">
        <v>60</v>
      </c>
      <c r="G1047" s="277">
        <v>59</v>
      </c>
      <c r="H1047" s="277">
        <v>60</v>
      </c>
      <c r="I1047" s="277">
        <v>53</v>
      </c>
      <c r="J1047" s="277">
        <v>0</v>
      </c>
      <c r="K1047" s="277">
        <v>0</v>
      </c>
      <c r="L1047" s="277">
        <v>0</v>
      </c>
      <c r="M1047" s="277">
        <v>0</v>
      </c>
      <c r="N1047" s="277">
        <v>53</v>
      </c>
      <c r="O1047" s="277">
        <v>0</v>
      </c>
      <c r="P1047" s="277">
        <v>0</v>
      </c>
      <c r="Q1047" s="277">
        <v>0</v>
      </c>
      <c r="R1047" s="277">
        <v>0</v>
      </c>
      <c r="S1047" s="277">
        <v>0</v>
      </c>
      <c r="T1047" s="277">
        <v>6</v>
      </c>
      <c r="U1047" s="277">
        <v>1</v>
      </c>
      <c r="V1047" s="277">
        <v>0</v>
      </c>
      <c r="W1047" s="279" t="e">
        <f t="shared" si="16"/>
        <v>#REF!</v>
      </c>
      <c r="X1047" s="279" t="s">
        <v>3101</v>
      </c>
      <c r="Y10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47" s="279">
        <f>IF(MAX(tbl2020POS[[#This Row],[P]:[PR]])=tbl2020POS[[#This Row],[P]],1,0)</f>
        <v>0</v>
      </c>
      <c r="AA1047" s="279">
        <f>IF(tbl2020POS[[#This Row],[QUALP]]=1,IF(tbl2020POS[[#This Row],[GS]]&gt;=GS_TO_QUALIFY,1,0),0)</f>
        <v>0</v>
      </c>
      <c r="AB1047" s="279">
        <f>IF(tbl2020POS[[#This Row],[QUALP]]=1,IF(tbl2020POS[[#This Row],[G]]-tbl2020POS[[#This Row],[GS]]&gt;=RP_APP_TO_QUALIFY,1,0),0)</f>
        <v>0</v>
      </c>
      <c r="AC1047" s="279" t="e">
        <f>IF(tbl2020POS[[#This Row],[C]]&gt;=GAMES_TO_QUALIFY,1,IF(tbl2020POS[[#This Row],[PRIMPOS]]="C",1,0))</f>
        <v>#REF!</v>
      </c>
      <c r="AD1047" s="279" t="e">
        <f>IF(tbl2020POS[[#This Row],[1B]]&gt;=GAMES_TO_QUALIFY,1,IF(tbl2020POS[[#This Row],[PRIMPOS]]="1B",1,0))</f>
        <v>#REF!</v>
      </c>
      <c r="AE1047" s="279" t="e">
        <f>IF(tbl2020POS[[#This Row],[2B]]&gt;=GAMES_TO_QUALIFY,1,IF(tbl2020POS[[#This Row],[PRIMPOS]]="2B",1,0))</f>
        <v>#REF!</v>
      </c>
      <c r="AF1047" s="279" t="e">
        <f>IF(tbl2020POS[[#This Row],[3B]]&gt;=GAMES_TO_QUALIFY,1,IF(tbl2020POS[[#This Row],[PRIMPOS]]="3B",1,0))</f>
        <v>#REF!</v>
      </c>
      <c r="AG1047" s="279" t="e">
        <f>IF(tbl2020POS[[#This Row],[SS]]&gt;=GAMES_TO_QUALIFY,1,IF(tbl2020POS[[#This Row],[PRIMPOS]]="SS",1,0))</f>
        <v>#REF!</v>
      </c>
      <c r="AH1047" s="279" t="e">
        <f>IF(tbl2020POS[[#This Row],[LF]]&gt;=GAMES_TO_QUALIFY,1,0)</f>
        <v>#REF!</v>
      </c>
      <c r="AI1047" s="279" t="e">
        <f>IF(tbl2020POS[[#This Row],[CF]]&gt;=GAMES_TO_QUALIFY,1,0)</f>
        <v>#REF!</v>
      </c>
      <c r="AJ1047" s="279" t="e">
        <f>IF(tbl2020POS[[#This Row],[RF]]&gt;=GAMES_TO_QUALIFY,1,0)</f>
        <v>#REF!</v>
      </c>
      <c r="AK1047" s="279" t="e">
        <f>IF(tbl2020POS[[#This Row],[OF]]&gt;=GAMES_TO_QUALIFY,1,IF(tbl2020POS[[#This Row],[PRIMPOS]]="OF",1,0))</f>
        <v>#REF!</v>
      </c>
      <c r="AL1047" s="279" t="e">
        <f>IF(tbl2020POS[[#This Row],[DH]]&gt;=GAMES_TO_QUALIFY,1,IF(tbl2020POS[[#This Row],[PRIMPOS]]="DH",1,0))</f>
        <v>#REF!</v>
      </c>
      <c r="AM1047" s="279" t="e" cm="1">
        <f t="array" aca="1" ref="AM10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7" s="280" t="str">
        <f>IFERROR(LEFT(tbl2020POS[[#This Row],[POSROUGH]],LEN(tbl2020POS[[#This Row],[POSROUGH]])-1),"")</f>
        <v/>
      </c>
      <c r="AP104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8" spans="1:42" x14ac:dyDescent="0.3">
      <c r="A1048" s="277">
        <v>1045</v>
      </c>
      <c r="B1048" t="s">
        <v>21607</v>
      </c>
      <c r="C1048" s="277">
        <v>30</v>
      </c>
      <c r="D1048" s="278" t="s">
        <v>1398</v>
      </c>
      <c r="E1048" s="277">
        <v>9</v>
      </c>
      <c r="F1048" s="277">
        <v>54</v>
      </c>
      <c r="G1048" s="277">
        <v>54</v>
      </c>
      <c r="H1048" s="277">
        <v>54</v>
      </c>
      <c r="I1048" s="277">
        <v>53</v>
      </c>
      <c r="J1048" s="277">
        <v>0</v>
      </c>
      <c r="K1048" s="277">
        <v>0</v>
      </c>
      <c r="L1048" s="277">
        <v>0</v>
      </c>
      <c r="M1048" s="277">
        <v>32</v>
      </c>
      <c r="N1048" s="277">
        <v>24</v>
      </c>
      <c r="O1048" s="277">
        <v>4</v>
      </c>
      <c r="P1048" s="277">
        <v>0</v>
      </c>
      <c r="Q1048" s="277">
        <v>0</v>
      </c>
      <c r="R1048" s="277">
        <v>0</v>
      </c>
      <c r="S1048" s="277">
        <v>0</v>
      </c>
      <c r="T1048" s="277">
        <v>1</v>
      </c>
      <c r="U1048" s="277">
        <v>0</v>
      </c>
      <c r="V1048" s="277">
        <v>0</v>
      </c>
      <c r="W1048" s="279" t="e">
        <f t="shared" si="16"/>
        <v>#REF!</v>
      </c>
      <c r="X1048" s="279" t="s">
        <v>3103</v>
      </c>
      <c r="Y10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48" s="279">
        <f>IF(MAX(tbl2020POS[[#This Row],[P]:[PR]])=tbl2020POS[[#This Row],[P]],1,0)</f>
        <v>0</v>
      </c>
      <c r="AA1048" s="279">
        <f>IF(tbl2020POS[[#This Row],[QUALP]]=1,IF(tbl2020POS[[#This Row],[GS]]&gt;=GS_TO_QUALIFY,1,0),0)</f>
        <v>0</v>
      </c>
      <c r="AB1048" s="279">
        <f>IF(tbl2020POS[[#This Row],[QUALP]]=1,IF(tbl2020POS[[#This Row],[G]]-tbl2020POS[[#This Row],[GS]]&gt;=RP_APP_TO_QUALIFY,1,0),0)</f>
        <v>0</v>
      </c>
      <c r="AC1048" s="279" t="e">
        <f>IF(tbl2020POS[[#This Row],[C]]&gt;=GAMES_TO_QUALIFY,1,IF(tbl2020POS[[#This Row],[PRIMPOS]]="C",1,0))</f>
        <v>#REF!</v>
      </c>
      <c r="AD1048" s="279" t="e">
        <f>IF(tbl2020POS[[#This Row],[1B]]&gt;=GAMES_TO_QUALIFY,1,IF(tbl2020POS[[#This Row],[PRIMPOS]]="1B",1,0))</f>
        <v>#REF!</v>
      </c>
      <c r="AE1048" s="279" t="e">
        <f>IF(tbl2020POS[[#This Row],[2B]]&gt;=GAMES_TO_QUALIFY,1,IF(tbl2020POS[[#This Row],[PRIMPOS]]="2B",1,0))</f>
        <v>#REF!</v>
      </c>
      <c r="AF1048" s="279" t="e">
        <f>IF(tbl2020POS[[#This Row],[3B]]&gt;=GAMES_TO_QUALIFY,1,IF(tbl2020POS[[#This Row],[PRIMPOS]]="3B",1,0))</f>
        <v>#REF!</v>
      </c>
      <c r="AG1048" s="279" t="e">
        <f>IF(tbl2020POS[[#This Row],[SS]]&gt;=GAMES_TO_QUALIFY,1,IF(tbl2020POS[[#This Row],[PRIMPOS]]="SS",1,0))</f>
        <v>#REF!</v>
      </c>
      <c r="AH1048" s="279" t="e">
        <f>IF(tbl2020POS[[#This Row],[LF]]&gt;=GAMES_TO_QUALIFY,1,0)</f>
        <v>#REF!</v>
      </c>
      <c r="AI1048" s="279" t="e">
        <f>IF(tbl2020POS[[#This Row],[CF]]&gt;=GAMES_TO_QUALIFY,1,0)</f>
        <v>#REF!</v>
      </c>
      <c r="AJ1048" s="279" t="e">
        <f>IF(tbl2020POS[[#This Row],[RF]]&gt;=GAMES_TO_QUALIFY,1,0)</f>
        <v>#REF!</v>
      </c>
      <c r="AK1048" s="279" t="e">
        <f>IF(tbl2020POS[[#This Row],[OF]]&gt;=GAMES_TO_QUALIFY,1,IF(tbl2020POS[[#This Row],[PRIMPOS]]="OF",1,0))</f>
        <v>#REF!</v>
      </c>
      <c r="AL1048" s="279" t="e">
        <f>IF(tbl2020POS[[#This Row],[DH]]&gt;=GAMES_TO_QUALIFY,1,IF(tbl2020POS[[#This Row],[PRIMPOS]]="DH",1,0))</f>
        <v>#REF!</v>
      </c>
      <c r="AM1048" s="279" t="e" cm="1">
        <f t="array" aca="1" ref="AM10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8" s="280" t="str">
        <f>IFERROR(LEFT(tbl2020POS[[#This Row],[POSROUGH]],LEN(tbl2020POS[[#This Row],[POSROUGH]])-1),"")</f>
        <v/>
      </c>
      <c r="AP104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9" spans="1:42" x14ac:dyDescent="0.3">
      <c r="A1049" s="277">
        <v>1046</v>
      </c>
      <c r="B1049" t="s">
        <v>21608</v>
      </c>
      <c r="C1049" s="277">
        <v>29</v>
      </c>
      <c r="D1049" s="278" t="s">
        <v>20607</v>
      </c>
      <c r="E1049" s="277">
        <v>2</v>
      </c>
      <c r="F1049" s="277">
        <v>24</v>
      </c>
      <c r="G1049" s="277">
        <v>0</v>
      </c>
      <c r="H1049" s="277">
        <v>0</v>
      </c>
      <c r="I1049" s="277">
        <v>24</v>
      </c>
      <c r="J1049" s="277">
        <v>24</v>
      </c>
      <c r="K1049" s="277">
        <v>0</v>
      </c>
      <c r="L1049" s="277">
        <v>0</v>
      </c>
      <c r="M1049" s="277">
        <v>0</v>
      </c>
      <c r="N1049" s="277">
        <v>0</v>
      </c>
      <c r="O1049" s="277">
        <v>0</v>
      </c>
      <c r="P1049" s="277">
        <v>0</v>
      </c>
      <c r="Q1049" s="277">
        <v>0</v>
      </c>
      <c r="R1049" s="277">
        <v>0</v>
      </c>
      <c r="S1049" s="277">
        <v>0</v>
      </c>
      <c r="T1049" s="277">
        <v>0</v>
      </c>
      <c r="U1049" s="277">
        <v>0</v>
      </c>
      <c r="V1049" s="277">
        <v>0</v>
      </c>
      <c r="W1049" s="279" t="e">
        <f t="shared" si="16"/>
        <v>#REF!</v>
      </c>
      <c r="X1049" s="279" t="s">
        <v>22024</v>
      </c>
      <c r="Y10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9" s="279">
        <f>IF(MAX(tbl2020POS[[#This Row],[P]:[PR]])=tbl2020POS[[#This Row],[P]],1,0)</f>
        <v>1</v>
      </c>
      <c r="AA1049" s="279">
        <f>IF(tbl2020POS[[#This Row],[QUALP]]=1,IF(tbl2020POS[[#This Row],[GS]]&gt;=GS_TO_QUALIFY,1,0),0)</f>
        <v>0</v>
      </c>
      <c r="AB1049" s="279">
        <f>IF(tbl2020POS[[#This Row],[QUALP]]=1,IF(tbl2020POS[[#This Row],[G]]-tbl2020POS[[#This Row],[GS]]&gt;=RP_APP_TO_QUALIFY,1,0),0)</f>
        <v>1</v>
      </c>
      <c r="AC1049" s="279" t="e">
        <f>IF(tbl2020POS[[#This Row],[C]]&gt;=GAMES_TO_QUALIFY,1,IF(tbl2020POS[[#This Row],[PRIMPOS]]="C",1,0))</f>
        <v>#REF!</v>
      </c>
      <c r="AD1049" s="279" t="e">
        <f>IF(tbl2020POS[[#This Row],[1B]]&gt;=GAMES_TO_QUALIFY,1,IF(tbl2020POS[[#This Row],[PRIMPOS]]="1B",1,0))</f>
        <v>#REF!</v>
      </c>
      <c r="AE1049" s="279" t="e">
        <f>IF(tbl2020POS[[#This Row],[2B]]&gt;=GAMES_TO_QUALIFY,1,IF(tbl2020POS[[#This Row],[PRIMPOS]]="2B",1,0))</f>
        <v>#REF!</v>
      </c>
      <c r="AF1049" s="279" t="e">
        <f>IF(tbl2020POS[[#This Row],[3B]]&gt;=GAMES_TO_QUALIFY,1,IF(tbl2020POS[[#This Row],[PRIMPOS]]="3B",1,0))</f>
        <v>#REF!</v>
      </c>
      <c r="AG1049" s="279" t="e">
        <f>IF(tbl2020POS[[#This Row],[SS]]&gt;=GAMES_TO_QUALIFY,1,IF(tbl2020POS[[#This Row],[PRIMPOS]]="SS",1,0))</f>
        <v>#REF!</v>
      </c>
      <c r="AH1049" s="279" t="e">
        <f>IF(tbl2020POS[[#This Row],[LF]]&gt;=GAMES_TO_QUALIFY,1,0)</f>
        <v>#REF!</v>
      </c>
      <c r="AI1049" s="279" t="e">
        <f>IF(tbl2020POS[[#This Row],[CF]]&gt;=GAMES_TO_QUALIFY,1,0)</f>
        <v>#REF!</v>
      </c>
      <c r="AJ1049" s="279" t="e">
        <f>IF(tbl2020POS[[#This Row],[RF]]&gt;=GAMES_TO_QUALIFY,1,0)</f>
        <v>#REF!</v>
      </c>
      <c r="AK1049" s="279" t="e">
        <f>IF(tbl2020POS[[#This Row],[OF]]&gt;=GAMES_TO_QUALIFY,1,IF(tbl2020POS[[#This Row],[PRIMPOS]]="OF",1,0))</f>
        <v>#REF!</v>
      </c>
      <c r="AL1049" s="279" t="e">
        <f>IF(tbl2020POS[[#This Row],[DH]]&gt;=GAMES_TO_QUALIFY,1,IF(tbl2020POS[[#This Row],[PRIMPOS]]="DH",1,0))</f>
        <v>#REF!</v>
      </c>
      <c r="AM1049" s="279" t="str" cm="1">
        <f t="array" aca="1" ref="AM10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9" s="280" t="str">
        <f>IFERROR(LEFT(tbl2020POS[[#This Row],[POSROUGH]],LEN(tbl2020POS[[#This Row],[POSROUGH]])-1),"")</f>
        <v/>
      </c>
      <c r="AP104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0" spans="1:42" x14ac:dyDescent="0.3">
      <c r="A1050" s="277">
        <v>1047</v>
      </c>
      <c r="B1050" t="s">
        <v>21609</v>
      </c>
      <c r="C1050" s="277">
        <v>29</v>
      </c>
      <c r="D1050" s="278" t="s">
        <v>1386</v>
      </c>
      <c r="E1050" s="277">
        <v>8</v>
      </c>
      <c r="F1050" s="277">
        <v>53</v>
      </c>
      <c r="G1050" s="277">
        <v>53</v>
      </c>
      <c r="H1050" s="277">
        <v>53</v>
      </c>
      <c r="I1050" s="277">
        <v>53</v>
      </c>
      <c r="J1050" s="277">
        <v>0</v>
      </c>
      <c r="K1050" s="277">
        <v>0</v>
      </c>
      <c r="L1050" s="277">
        <v>0</v>
      </c>
      <c r="M1050" s="277">
        <v>0</v>
      </c>
      <c r="N1050" s="277">
        <v>0</v>
      </c>
      <c r="O1050" s="277">
        <v>53</v>
      </c>
      <c r="P1050" s="277">
        <v>0</v>
      </c>
      <c r="Q1050" s="277">
        <v>0</v>
      </c>
      <c r="R1050" s="277">
        <v>0</v>
      </c>
      <c r="S1050" s="277">
        <v>0</v>
      </c>
      <c r="T1050" s="277">
        <v>0</v>
      </c>
      <c r="U1050" s="277">
        <v>0</v>
      </c>
      <c r="V1050" s="277">
        <v>0</v>
      </c>
      <c r="W1050" s="279" t="e">
        <f t="shared" si="16"/>
        <v>#REF!</v>
      </c>
      <c r="X1050" s="279" t="s">
        <v>3521</v>
      </c>
      <c r="Y10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50" s="279">
        <f>IF(MAX(tbl2020POS[[#This Row],[P]:[PR]])=tbl2020POS[[#This Row],[P]],1,0)</f>
        <v>0</v>
      </c>
      <c r="AA1050" s="279">
        <f>IF(tbl2020POS[[#This Row],[QUALP]]=1,IF(tbl2020POS[[#This Row],[GS]]&gt;=GS_TO_QUALIFY,1,0),0)</f>
        <v>0</v>
      </c>
      <c r="AB1050" s="279">
        <f>IF(tbl2020POS[[#This Row],[QUALP]]=1,IF(tbl2020POS[[#This Row],[G]]-tbl2020POS[[#This Row],[GS]]&gt;=RP_APP_TO_QUALIFY,1,0),0)</f>
        <v>0</v>
      </c>
      <c r="AC1050" s="279" t="e">
        <f>IF(tbl2020POS[[#This Row],[C]]&gt;=GAMES_TO_QUALIFY,1,IF(tbl2020POS[[#This Row],[PRIMPOS]]="C",1,0))</f>
        <v>#REF!</v>
      </c>
      <c r="AD1050" s="279" t="e">
        <f>IF(tbl2020POS[[#This Row],[1B]]&gt;=GAMES_TO_QUALIFY,1,IF(tbl2020POS[[#This Row],[PRIMPOS]]="1B",1,0))</f>
        <v>#REF!</v>
      </c>
      <c r="AE1050" s="279" t="e">
        <f>IF(tbl2020POS[[#This Row],[2B]]&gt;=GAMES_TO_QUALIFY,1,IF(tbl2020POS[[#This Row],[PRIMPOS]]="2B",1,0))</f>
        <v>#REF!</v>
      </c>
      <c r="AF1050" s="279" t="e">
        <f>IF(tbl2020POS[[#This Row],[3B]]&gt;=GAMES_TO_QUALIFY,1,IF(tbl2020POS[[#This Row],[PRIMPOS]]="3B",1,0))</f>
        <v>#REF!</v>
      </c>
      <c r="AG1050" s="279" t="e">
        <f>IF(tbl2020POS[[#This Row],[SS]]&gt;=GAMES_TO_QUALIFY,1,IF(tbl2020POS[[#This Row],[PRIMPOS]]="SS",1,0))</f>
        <v>#REF!</v>
      </c>
      <c r="AH1050" s="279" t="e">
        <f>IF(tbl2020POS[[#This Row],[LF]]&gt;=GAMES_TO_QUALIFY,1,0)</f>
        <v>#REF!</v>
      </c>
      <c r="AI1050" s="279" t="e">
        <f>IF(tbl2020POS[[#This Row],[CF]]&gt;=GAMES_TO_QUALIFY,1,0)</f>
        <v>#REF!</v>
      </c>
      <c r="AJ1050" s="279" t="e">
        <f>IF(tbl2020POS[[#This Row],[RF]]&gt;=GAMES_TO_QUALIFY,1,0)</f>
        <v>#REF!</v>
      </c>
      <c r="AK1050" s="279" t="e">
        <f>IF(tbl2020POS[[#This Row],[OF]]&gt;=GAMES_TO_QUALIFY,1,IF(tbl2020POS[[#This Row],[PRIMPOS]]="OF",1,0))</f>
        <v>#REF!</v>
      </c>
      <c r="AL1050" s="279" t="e">
        <f>IF(tbl2020POS[[#This Row],[DH]]&gt;=GAMES_TO_QUALIFY,1,IF(tbl2020POS[[#This Row],[PRIMPOS]]="DH",1,0))</f>
        <v>#REF!</v>
      </c>
      <c r="AM1050" s="279" t="e" cm="1">
        <f t="array" aca="1" ref="AM10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0" s="280" t="str">
        <f>IFERROR(LEFT(tbl2020POS[[#This Row],[POSROUGH]],LEN(tbl2020POS[[#This Row],[POSROUGH]])-1),"")</f>
        <v/>
      </c>
      <c r="AP105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1" spans="1:42" x14ac:dyDescent="0.3">
      <c r="A1051" s="277">
        <v>1048</v>
      </c>
      <c r="B1051" t="s">
        <v>21610</v>
      </c>
      <c r="C1051" s="277">
        <v>25</v>
      </c>
      <c r="D1051" s="278" t="s">
        <v>1526</v>
      </c>
      <c r="E1051" s="277">
        <v>4</v>
      </c>
      <c r="F1051" s="277">
        <v>12</v>
      </c>
      <c r="G1051" s="277">
        <v>12</v>
      </c>
      <c r="H1051" s="277">
        <v>0</v>
      </c>
      <c r="I1051" s="277">
        <v>12</v>
      </c>
      <c r="J1051" s="277">
        <v>12</v>
      </c>
      <c r="K1051" s="277">
        <v>0</v>
      </c>
      <c r="L1051" s="277">
        <v>0</v>
      </c>
      <c r="M1051" s="277">
        <v>0</v>
      </c>
      <c r="N1051" s="277">
        <v>0</v>
      </c>
      <c r="O1051" s="277">
        <v>0</v>
      </c>
      <c r="P1051" s="277">
        <v>0</v>
      </c>
      <c r="Q1051" s="277">
        <v>0</v>
      </c>
      <c r="R1051" s="277">
        <v>0</v>
      </c>
      <c r="S1051" s="277">
        <v>0</v>
      </c>
      <c r="T1051" s="277">
        <v>0</v>
      </c>
      <c r="U1051" s="277">
        <v>0</v>
      </c>
      <c r="V1051" s="277">
        <v>0</v>
      </c>
      <c r="W1051" s="279" t="e">
        <f t="shared" si="16"/>
        <v>#REF!</v>
      </c>
      <c r="X1051" s="279" t="s">
        <v>13329</v>
      </c>
      <c r="Y10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1" s="279">
        <f>IF(MAX(tbl2020POS[[#This Row],[P]:[PR]])=tbl2020POS[[#This Row],[P]],1,0)</f>
        <v>1</v>
      </c>
      <c r="AA1051" s="279">
        <f>IF(tbl2020POS[[#This Row],[QUALP]]=1,IF(tbl2020POS[[#This Row],[GS]]&gt;=GS_TO_QUALIFY,1,0),0)</f>
        <v>1</v>
      </c>
      <c r="AB1051" s="279">
        <f>IF(tbl2020POS[[#This Row],[QUALP]]=1,IF(tbl2020POS[[#This Row],[G]]-tbl2020POS[[#This Row],[GS]]&gt;=RP_APP_TO_QUALIFY,1,0),0)</f>
        <v>0</v>
      </c>
      <c r="AC1051" s="279" t="e">
        <f>IF(tbl2020POS[[#This Row],[C]]&gt;=GAMES_TO_QUALIFY,1,IF(tbl2020POS[[#This Row],[PRIMPOS]]="C",1,0))</f>
        <v>#REF!</v>
      </c>
      <c r="AD1051" s="279" t="e">
        <f>IF(tbl2020POS[[#This Row],[1B]]&gt;=GAMES_TO_QUALIFY,1,IF(tbl2020POS[[#This Row],[PRIMPOS]]="1B",1,0))</f>
        <v>#REF!</v>
      </c>
      <c r="AE1051" s="279" t="e">
        <f>IF(tbl2020POS[[#This Row],[2B]]&gt;=GAMES_TO_QUALIFY,1,IF(tbl2020POS[[#This Row],[PRIMPOS]]="2B",1,0))</f>
        <v>#REF!</v>
      </c>
      <c r="AF1051" s="279" t="e">
        <f>IF(tbl2020POS[[#This Row],[3B]]&gt;=GAMES_TO_QUALIFY,1,IF(tbl2020POS[[#This Row],[PRIMPOS]]="3B",1,0))</f>
        <v>#REF!</v>
      </c>
      <c r="AG1051" s="279" t="e">
        <f>IF(tbl2020POS[[#This Row],[SS]]&gt;=GAMES_TO_QUALIFY,1,IF(tbl2020POS[[#This Row],[PRIMPOS]]="SS",1,0))</f>
        <v>#REF!</v>
      </c>
      <c r="AH1051" s="279" t="e">
        <f>IF(tbl2020POS[[#This Row],[LF]]&gt;=GAMES_TO_QUALIFY,1,0)</f>
        <v>#REF!</v>
      </c>
      <c r="AI1051" s="279" t="e">
        <f>IF(tbl2020POS[[#This Row],[CF]]&gt;=GAMES_TO_QUALIFY,1,0)</f>
        <v>#REF!</v>
      </c>
      <c r="AJ1051" s="279" t="e">
        <f>IF(tbl2020POS[[#This Row],[RF]]&gt;=GAMES_TO_QUALIFY,1,0)</f>
        <v>#REF!</v>
      </c>
      <c r="AK1051" s="279" t="e">
        <f>IF(tbl2020POS[[#This Row],[OF]]&gt;=GAMES_TO_QUALIFY,1,IF(tbl2020POS[[#This Row],[PRIMPOS]]="OF",1,0))</f>
        <v>#REF!</v>
      </c>
      <c r="AL1051" s="279" t="e">
        <f>IF(tbl2020POS[[#This Row],[DH]]&gt;=GAMES_TO_QUALIFY,1,IF(tbl2020POS[[#This Row],[PRIMPOS]]="DH",1,0))</f>
        <v>#REF!</v>
      </c>
      <c r="AM1051" s="279" t="str" cm="1">
        <f t="array" aca="1" ref="AM10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1" s="280" t="str">
        <f>IFERROR(LEFT(tbl2020POS[[#This Row],[POSROUGH]],LEN(tbl2020POS[[#This Row],[POSROUGH]])-1),"")</f>
        <v/>
      </c>
      <c r="AP105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52" spans="1:42" x14ac:dyDescent="0.3">
      <c r="A1052" s="277">
        <v>1049</v>
      </c>
      <c r="B1052" t="s">
        <v>21611</v>
      </c>
      <c r="C1052" s="277">
        <v>25</v>
      </c>
      <c r="D1052" s="278" t="s">
        <v>1446</v>
      </c>
      <c r="E1052" s="277">
        <v>2</v>
      </c>
      <c r="F1052" s="277">
        <v>23</v>
      </c>
      <c r="G1052" s="277">
        <v>20</v>
      </c>
      <c r="H1052" s="277">
        <v>23</v>
      </c>
      <c r="I1052" s="277">
        <v>23</v>
      </c>
      <c r="J1052" s="277">
        <v>0</v>
      </c>
      <c r="K1052" s="277">
        <v>0</v>
      </c>
      <c r="L1052" s="277">
        <v>0</v>
      </c>
      <c r="M1052" s="277">
        <v>0</v>
      </c>
      <c r="N1052" s="277">
        <v>0</v>
      </c>
      <c r="O1052" s="277">
        <v>0</v>
      </c>
      <c r="P1052" s="277">
        <v>0</v>
      </c>
      <c r="Q1052" s="277">
        <v>23</v>
      </c>
      <c r="R1052" s="277">
        <v>0</v>
      </c>
      <c r="S1052" s="277">
        <v>23</v>
      </c>
      <c r="T1052" s="277">
        <v>0</v>
      </c>
      <c r="U1052" s="277">
        <v>1</v>
      </c>
      <c r="V1052" s="277">
        <v>0</v>
      </c>
      <c r="W1052" s="279" t="e">
        <f t="shared" si="16"/>
        <v>#REF!</v>
      </c>
      <c r="X1052" s="279" t="s">
        <v>13060</v>
      </c>
      <c r="Y10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52" s="279">
        <f>IF(MAX(tbl2020POS[[#This Row],[P]:[PR]])=tbl2020POS[[#This Row],[P]],1,0)</f>
        <v>0</v>
      </c>
      <c r="AA1052" s="279">
        <f>IF(tbl2020POS[[#This Row],[QUALP]]=1,IF(tbl2020POS[[#This Row],[GS]]&gt;=GS_TO_QUALIFY,1,0),0)</f>
        <v>0</v>
      </c>
      <c r="AB1052" s="279">
        <f>IF(tbl2020POS[[#This Row],[QUALP]]=1,IF(tbl2020POS[[#This Row],[G]]-tbl2020POS[[#This Row],[GS]]&gt;=RP_APP_TO_QUALIFY,1,0),0)</f>
        <v>0</v>
      </c>
      <c r="AC1052" s="279" t="e">
        <f>IF(tbl2020POS[[#This Row],[C]]&gt;=GAMES_TO_QUALIFY,1,IF(tbl2020POS[[#This Row],[PRIMPOS]]="C",1,0))</f>
        <v>#REF!</v>
      </c>
      <c r="AD1052" s="279" t="e">
        <f>IF(tbl2020POS[[#This Row],[1B]]&gt;=GAMES_TO_QUALIFY,1,IF(tbl2020POS[[#This Row],[PRIMPOS]]="1B",1,0))</f>
        <v>#REF!</v>
      </c>
      <c r="AE1052" s="279" t="e">
        <f>IF(tbl2020POS[[#This Row],[2B]]&gt;=GAMES_TO_QUALIFY,1,IF(tbl2020POS[[#This Row],[PRIMPOS]]="2B",1,0))</f>
        <v>#REF!</v>
      </c>
      <c r="AF1052" s="279" t="e">
        <f>IF(tbl2020POS[[#This Row],[3B]]&gt;=GAMES_TO_QUALIFY,1,IF(tbl2020POS[[#This Row],[PRIMPOS]]="3B",1,0))</f>
        <v>#REF!</v>
      </c>
      <c r="AG1052" s="279" t="e">
        <f>IF(tbl2020POS[[#This Row],[SS]]&gt;=GAMES_TO_QUALIFY,1,IF(tbl2020POS[[#This Row],[PRIMPOS]]="SS",1,0))</f>
        <v>#REF!</v>
      </c>
      <c r="AH1052" s="279" t="e">
        <f>IF(tbl2020POS[[#This Row],[LF]]&gt;=GAMES_TO_QUALIFY,1,0)</f>
        <v>#REF!</v>
      </c>
      <c r="AI1052" s="279" t="e">
        <f>IF(tbl2020POS[[#This Row],[CF]]&gt;=GAMES_TO_QUALIFY,1,0)</f>
        <v>#REF!</v>
      </c>
      <c r="AJ1052" s="279" t="e">
        <f>IF(tbl2020POS[[#This Row],[RF]]&gt;=GAMES_TO_QUALIFY,1,0)</f>
        <v>#REF!</v>
      </c>
      <c r="AK1052" s="279" t="e">
        <f>IF(tbl2020POS[[#This Row],[OF]]&gt;=GAMES_TO_QUALIFY,1,IF(tbl2020POS[[#This Row],[PRIMPOS]]="OF",1,0))</f>
        <v>#REF!</v>
      </c>
      <c r="AL1052" s="279" t="e">
        <f>IF(tbl2020POS[[#This Row],[DH]]&gt;=GAMES_TO_QUALIFY,1,IF(tbl2020POS[[#This Row],[PRIMPOS]]="DH",1,0))</f>
        <v>#REF!</v>
      </c>
      <c r="AM1052" s="279" t="e" cm="1">
        <f t="array" aca="1" ref="AM10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2" s="280" t="str">
        <f>IFERROR(LEFT(tbl2020POS[[#This Row],[POSROUGH]],LEN(tbl2020POS[[#This Row],[POSROUGH]])-1),"")</f>
        <v/>
      </c>
      <c r="AP105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3" spans="1:42" x14ac:dyDescent="0.3">
      <c r="A1053" s="277">
        <v>1050</v>
      </c>
      <c r="B1053" t="s">
        <v>21612</v>
      </c>
      <c r="C1053" s="277">
        <v>26</v>
      </c>
      <c r="D1053" s="278" t="s">
        <v>1449</v>
      </c>
      <c r="E1053" s="277">
        <v>6</v>
      </c>
      <c r="F1053" s="277">
        <v>48</v>
      </c>
      <c r="G1053" s="277">
        <v>42</v>
      </c>
      <c r="H1053" s="277">
        <v>48</v>
      </c>
      <c r="I1053" s="277">
        <v>35</v>
      </c>
      <c r="J1053" s="277">
        <v>0</v>
      </c>
      <c r="K1053" s="277">
        <v>35</v>
      </c>
      <c r="L1053" s="277">
        <v>0</v>
      </c>
      <c r="M1053" s="277">
        <v>0</v>
      </c>
      <c r="N1053" s="277">
        <v>0</v>
      </c>
      <c r="O1053" s="277">
        <v>0</v>
      </c>
      <c r="P1053" s="277">
        <v>0</v>
      </c>
      <c r="Q1053" s="277">
        <v>0</v>
      </c>
      <c r="R1053" s="277">
        <v>0</v>
      </c>
      <c r="S1053" s="277">
        <v>0</v>
      </c>
      <c r="T1053" s="277">
        <v>10</v>
      </c>
      <c r="U1053" s="277">
        <v>6</v>
      </c>
      <c r="V1053" s="277">
        <v>0</v>
      </c>
      <c r="W1053" s="279" t="e">
        <f t="shared" si="16"/>
        <v>#REF!</v>
      </c>
      <c r="X1053" s="279" t="s">
        <v>12457</v>
      </c>
      <c r="Y10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53" s="279">
        <f>IF(MAX(tbl2020POS[[#This Row],[P]:[PR]])=tbl2020POS[[#This Row],[P]],1,0)</f>
        <v>0</v>
      </c>
      <c r="AA1053" s="279">
        <f>IF(tbl2020POS[[#This Row],[QUALP]]=1,IF(tbl2020POS[[#This Row],[GS]]&gt;=GS_TO_QUALIFY,1,0),0)</f>
        <v>0</v>
      </c>
      <c r="AB1053" s="279">
        <f>IF(tbl2020POS[[#This Row],[QUALP]]=1,IF(tbl2020POS[[#This Row],[G]]-tbl2020POS[[#This Row],[GS]]&gt;=RP_APP_TO_QUALIFY,1,0),0)</f>
        <v>0</v>
      </c>
      <c r="AC1053" s="279" t="e">
        <f>IF(tbl2020POS[[#This Row],[C]]&gt;=GAMES_TO_QUALIFY,1,IF(tbl2020POS[[#This Row],[PRIMPOS]]="C",1,0))</f>
        <v>#REF!</v>
      </c>
      <c r="AD1053" s="279" t="e">
        <f>IF(tbl2020POS[[#This Row],[1B]]&gt;=GAMES_TO_QUALIFY,1,IF(tbl2020POS[[#This Row],[PRIMPOS]]="1B",1,0))</f>
        <v>#REF!</v>
      </c>
      <c r="AE1053" s="279" t="e">
        <f>IF(tbl2020POS[[#This Row],[2B]]&gt;=GAMES_TO_QUALIFY,1,IF(tbl2020POS[[#This Row],[PRIMPOS]]="2B",1,0))</f>
        <v>#REF!</v>
      </c>
      <c r="AF1053" s="279" t="e">
        <f>IF(tbl2020POS[[#This Row],[3B]]&gt;=GAMES_TO_QUALIFY,1,IF(tbl2020POS[[#This Row],[PRIMPOS]]="3B",1,0))</f>
        <v>#REF!</v>
      </c>
      <c r="AG1053" s="279" t="e">
        <f>IF(tbl2020POS[[#This Row],[SS]]&gt;=GAMES_TO_QUALIFY,1,IF(tbl2020POS[[#This Row],[PRIMPOS]]="SS",1,0))</f>
        <v>#REF!</v>
      </c>
      <c r="AH1053" s="279" t="e">
        <f>IF(tbl2020POS[[#This Row],[LF]]&gt;=GAMES_TO_QUALIFY,1,0)</f>
        <v>#REF!</v>
      </c>
      <c r="AI1053" s="279" t="e">
        <f>IF(tbl2020POS[[#This Row],[CF]]&gt;=GAMES_TO_QUALIFY,1,0)</f>
        <v>#REF!</v>
      </c>
      <c r="AJ1053" s="279" t="e">
        <f>IF(tbl2020POS[[#This Row],[RF]]&gt;=GAMES_TO_QUALIFY,1,0)</f>
        <v>#REF!</v>
      </c>
      <c r="AK1053" s="279" t="e">
        <f>IF(tbl2020POS[[#This Row],[OF]]&gt;=GAMES_TO_QUALIFY,1,IF(tbl2020POS[[#This Row],[PRIMPOS]]="OF",1,0))</f>
        <v>#REF!</v>
      </c>
      <c r="AL1053" s="279" t="e">
        <f>IF(tbl2020POS[[#This Row],[DH]]&gt;=GAMES_TO_QUALIFY,1,IF(tbl2020POS[[#This Row],[PRIMPOS]]="DH",1,0))</f>
        <v>#REF!</v>
      </c>
      <c r="AM1053" s="279" t="e" cm="1">
        <f t="array" aca="1" ref="AM10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3" s="280" t="str">
        <f>IFERROR(LEFT(tbl2020POS[[#This Row],[POSROUGH]],LEN(tbl2020POS[[#This Row],[POSROUGH]])-1),"")</f>
        <v/>
      </c>
      <c r="AP105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4" spans="1:42" x14ac:dyDescent="0.3">
      <c r="A1054" s="277">
        <v>1051</v>
      </c>
      <c r="B1054" t="s">
        <v>21613</v>
      </c>
      <c r="C1054" s="277">
        <v>30</v>
      </c>
      <c r="D1054" s="278" t="s">
        <v>1509</v>
      </c>
      <c r="E1054" s="277">
        <v>4</v>
      </c>
      <c r="F1054" s="277">
        <v>5</v>
      </c>
      <c r="G1054" s="277">
        <v>0</v>
      </c>
      <c r="H1054" s="277">
        <v>0</v>
      </c>
      <c r="I1054" s="277">
        <v>5</v>
      </c>
      <c r="J1054" s="277">
        <v>5</v>
      </c>
      <c r="K1054" s="277">
        <v>0</v>
      </c>
      <c r="L1054" s="277">
        <v>0</v>
      </c>
      <c r="M1054" s="277">
        <v>0</v>
      </c>
      <c r="N1054" s="277">
        <v>0</v>
      </c>
      <c r="O1054" s="277">
        <v>0</v>
      </c>
      <c r="P1054" s="277">
        <v>0</v>
      </c>
      <c r="Q1054" s="277">
        <v>0</v>
      </c>
      <c r="R1054" s="277">
        <v>0</v>
      </c>
      <c r="S1054" s="277">
        <v>0</v>
      </c>
      <c r="T1054" s="277">
        <v>0</v>
      </c>
      <c r="U1054" s="277">
        <v>0</v>
      </c>
      <c r="V1054" s="277">
        <v>0</v>
      </c>
      <c r="W1054" s="279" t="e">
        <f t="shared" si="16"/>
        <v>#REF!</v>
      </c>
      <c r="X1054" s="279" t="s">
        <v>13873</v>
      </c>
      <c r="Y10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4" s="279">
        <f>IF(MAX(tbl2020POS[[#This Row],[P]:[PR]])=tbl2020POS[[#This Row],[P]],1,0)</f>
        <v>1</v>
      </c>
      <c r="AA1054" s="279">
        <f>IF(tbl2020POS[[#This Row],[QUALP]]=1,IF(tbl2020POS[[#This Row],[GS]]&gt;=GS_TO_QUALIFY,1,0),0)</f>
        <v>0</v>
      </c>
      <c r="AB1054" s="279">
        <f>IF(tbl2020POS[[#This Row],[QUALP]]=1,IF(tbl2020POS[[#This Row],[G]]-tbl2020POS[[#This Row],[GS]]&gt;=RP_APP_TO_QUALIFY,1,0),0)</f>
        <v>1</v>
      </c>
      <c r="AC1054" s="279" t="e">
        <f>IF(tbl2020POS[[#This Row],[C]]&gt;=GAMES_TO_QUALIFY,1,IF(tbl2020POS[[#This Row],[PRIMPOS]]="C",1,0))</f>
        <v>#REF!</v>
      </c>
      <c r="AD1054" s="279" t="e">
        <f>IF(tbl2020POS[[#This Row],[1B]]&gt;=GAMES_TO_QUALIFY,1,IF(tbl2020POS[[#This Row],[PRIMPOS]]="1B",1,0))</f>
        <v>#REF!</v>
      </c>
      <c r="AE1054" s="279" t="e">
        <f>IF(tbl2020POS[[#This Row],[2B]]&gt;=GAMES_TO_QUALIFY,1,IF(tbl2020POS[[#This Row],[PRIMPOS]]="2B",1,0))</f>
        <v>#REF!</v>
      </c>
      <c r="AF1054" s="279" t="e">
        <f>IF(tbl2020POS[[#This Row],[3B]]&gt;=GAMES_TO_QUALIFY,1,IF(tbl2020POS[[#This Row],[PRIMPOS]]="3B",1,0))</f>
        <v>#REF!</v>
      </c>
      <c r="AG1054" s="279" t="e">
        <f>IF(tbl2020POS[[#This Row],[SS]]&gt;=GAMES_TO_QUALIFY,1,IF(tbl2020POS[[#This Row],[PRIMPOS]]="SS",1,0))</f>
        <v>#REF!</v>
      </c>
      <c r="AH1054" s="279" t="e">
        <f>IF(tbl2020POS[[#This Row],[LF]]&gt;=GAMES_TO_QUALIFY,1,0)</f>
        <v>#REF!</v>
      </c>
      <c r="AI1054" s="279" t="e">
        <f>IF(tbl2020POS[[#This Row],[CF]]&gt;=GAMES_TO_QUALIFY,1,0)</f>
        <v>#REF!</v>
      </c>
      <c r="AJ1054" s="279" t="e">
        <f>IF(tbl2020POS[[#This Row],[RF]]&gt;=GAMES_TO_QUALIFY,1,0)</f>
        <v>#REF!</v>
      </c>
      <c r="AK1054" s="279" t="e">
        <f>IF(tbl2020POS[[#This Row],[OF]]&gt;=GAMES_TO_QUALIFY,1,IF(tbl2020POS[[#This Row],[PRIMPOS]]="OF",1,0))</f>
        <v>#REF!</v>
      </c>
      <c r="AL1054" s="279" t="e">
        <f>IF(tbl2020POS[[#This Row],[DH]]&gt;=GAMES_TO_QUALIFY,1,IF(tbl2020POS[[#This Row],[PRIMPOS]]="DH",1,0))</f>
        <v>#REF!</v>
      </c>
      <c r="AM1054" s="279" t="str" cm="1">
        <f t="array" aca="1" ref="AM10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4" s="280" t="str">
        <f>IFERROR(LEFT(tbl2020POS[[#This Row],[POSROUGH]],LEN(tbl2020POS[[#This Row],[POSROUGH]])-1),"")</f>
        <v/>
      </c>
      <c r="AP105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5" spans="1:42" x14ac:dyDescent="0.3">
      <c r="A1055" s="277">
        <v>1052</v>
      </c>
      <c r="B1055" t="s">
        <v>21614</v>
      </c>
      <c r="C1055" s="277">
        <v>27</v>
      </c>
      <c r="D1055" s="278" t="s">
        <v>1413</v>
      </c>
      <c r="E1055" s="277">
        <v>3</v>
      </c>
      <c r="F1055" s="277">
        <v>5</v>
      </c>
      <c r="G1055" s="277">
        <v>0</v>
      </c>
      <c r="H1055" s="277">
        <v>0</v>
      </c>
      <c r="I1055" s="277">
        <v>5</v>
      </c>
      <c r="J1055" s="277">
        <v>5</v>
      </c>
      <c r="K1055" s="277">
        <v>0</v>
      </c>
      <c r="L1055" s="277">
        <v>0</v>
      </c>
      <c r="M1055" s="277">
        <v>0</v>
      </c>
      <c r="N1055" s="277">
        <v>0</v>
      </c>
      <c r="O1055" s="277">
        <v>0</v>
      </c>
      <c r="P1055" s="277">
        <v>0</v>
      </c>
      <c r="Q1055" s="277">
        <v>0</v>
      </c>
      <c r="R1055" s="277">
        <v>0</v>
      </c>
      <c r="S1055" s="277">
        <v>0</v>
      </c>
      <c r="T1055" s="277">
        <v>0</v>
      </c>
      <c r="U1055" s="277">
        <v>0</v>
      </c>
      <c r="V1055" s="277">
        <v>0</v>
      </c>
      <c r="W1055" s="279" t="e">
        <f t="shared" si="16"/>
        <v>#REF!</v>
      </c>
      <c r="X1055" s="279" t="s">
        <v>16755</v>
      </c>
      <c r="Y10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5" s="279">
        <f>IF(MAX(tbl2020POS[[#This Row],[P]:[PR]])=tbl2020POS[[#This Row],[P]],1,0)</f>
        <v>1</v>
      </c>
      <c r="AA1055" s="279">
        <f>IF(tbl2020POS[[#This Row],[QUALP]]=1,IF(tbl2020POS[[#This Row],[GS]]&gt;=GS_TO_QUALIFY,1,0),0)</f>
        <v>0</v>
      </c>
      <c r="AB1055" s="279">
        <f>IF(tbl2020POS[[#This Row],[QUALP]]=1,IF(tbl2020POS[[#This Row],[G]]-tbl2020POS[[#This Row],[GS]]&gt;=RP_APP_TO_QUALIFY,1,0),0)</f>
        <v>1</v>
      </c>
      <c r="AC1055" s="279" t="e">
        <f>IF(tbl2020POS[[#This Row],[C]]&gt;=GAMES_TO_QUALIFY,1,IF(tbl2020POS[[#This Row],[PRIMPOS]]="C",1,0))</f>
        <v>#REF!</v>
      </c>
      <c r="AD1055" s="279" t="e">
        <f>IF(tbl2020POS[[#This Row],[1B]]&gt;=GAMES_TO_QUALIFY,1,IF(tbl2020POS[[#This Row],[PRIMPOS]]="1B",1,0))</f>
        <v>#REF!</v>
      </c>
      <c r="AE1055" s="279" t="e">
        <f>IF(tbl2020POS[[#This Row],[2B]]&gt;=GAMES_TO_QUALIFY,1,IF(tbl2020POS[[#This Row],[PRIMPOS]]="2B",1,0))</f>
        <v>#REF!</v>
      </c>
      <c r="AF1055" s="279" t="e">
        <f>IF(tbl2020POS[[#This Row],[3B]]&gt;=GAMES_TO_QUALIFY,1,IF(tbl2020POS[[#This Row],[PRIMPOS]]="3B",1,0))</f>
        <v>#REF!</v>
      </c>
      <c r="AG1055" s="279" t="e">
        <f>IF(tbl2020POS[[#This Row],[SS]]&gt;=GAMES_TO_QUALIFY,1,IF(tbl2020POS[[#This Row],[PRIMPOS]]="SS",1,0))</f>
        <v>#REF!</v>
      </c>
      <c r="AH1055" s="279" t="e">
        <f>IF(tbl2020POS[[#This Row],[LF]]&gt;=GAMES_TO_QUALIFY,1,0)</f>
        <v>#REF!</v>
      </c>
      <c r="AI1055" s="279" t="e">
        <f>IF(tbl2020POS[[#This Row],[CF]]&gt;=GAMES_TO_QUALIFY,1,0)</f>
        <v>#REF!</v>
      </c>
      <c r="AJ1055" s="279" t="e">
        <f>IF(tbl2020POS[[#This Row],[RF]]&gt;=GAMES_TO_QUALIFY,1,0)</f>
        <v>#REF!</v>
      </c>
      <c r="AK1055" s="279" t="e">
        <f>IF(tbl2020POS[[#This Row],[OF]]&gt;=GAMES_TO_QUALIFY,1,IF(tbl2020POS[[#This Row],[PRIMPOS]]="OF",1,0))</f>
        <v>#REF!</v>
      </c>
      <c r="AL1055" s="279" t="e">
        <f>IF(tbl2020POS[[#This Row],[DH]]&gt;=GAMES_TO_QUALIFY,1,IF(tbl2020POS[[#This Row],[PRIMPOS]]="DH",1,0))</f>
        <v>#REF!</v>
      </c>
      <c r="AM1055" s="279" t="str" cm="1">
        <f t="array" aca="1" ref="AM10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5" s="280" t="str">
        <f>IFERROR(LEFT(tbl2020POS[[#This Row],[POSROUGH]],LEN(tbl2020POS[[#This Row],[POSROUGH]])-1),"")</f>
        <v/>
      </c>
      <c r="AP105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6" spans="1:42" x14ac:dyDescent="0.3">
      <c r="A1056" s="277">
        <v>1053</v>
      </c>
      <c r="B1056" t="s">
        <v>21615</v>
      </c>
      <c r="C1056" s="277">
        <v>25</v>
      </c>
      <c r="D1056" s="278" t="s">
        <v>1413</v>
      </c>
      <c r="E1056" s="277" t="s">
        <v>20557</v>
      </c>
      <c r="F1056" s="277">
        <v>4</v>
      </c>
      <c r="G1056" s="277">
        <v>0</v>
      </c>
      <c r="H1056" s="277">
        <v>0</v>
      </c>
      <c r="I1056" s="277">
        <v>4</v>
      </c>
      <c r="J1056" s="277">
        <v>4</v>
      </c>
      <c r="K1056" s="277">
        <v>0</v>
      </c>
      <c r="L1056" s="277">
        <v>0</v>
      </c>
      <c r="M1056" s="277">
        <v>0</v>
      </c>
      <c r="N1056" s="277">
        <v>0</v>
      </c>
      <c r="O1056" s="277">
        <v>0</v>
      </c>
      <c r="P1056" s="277">
        <v>0</v>
      </c>
      <c r="Q1056" s="277">
        <v>0</v>
      </c>
      <c r="R1056" s="277">
        <v>0</v>
      </c>
      <c r="S1056" s="277">
        <v>0</v>
      </c>
      <c r="T1056" s="277">
        <v>0</v>
      </c>
      <c r="U1056" s="277">
        <v>0</v>
      </c>
      <c r="V1056" s="277">
        <v>0</v>
      </c>
      <c r="W1056" s="279" t="e">
        <f t="shared" si="16"/>
        <v>#REF!</v>
      </c>
      <c r="X1056" s="279" t="s">
        <v>19893</v>
      </c>
      <c r="Y10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6" s="279">
        <f>IF(MAX(tbl2020POS[[#This Row],[P]:[PR]])=tbl2020POS[[#This Row],[P]],1,0)</f>
        <v>1</v>
      </c>
      <c r="AA1056" s="279">
        <f>IF(tbl2020POS[[#This Row],[QUALP]]=1,IF(tbl2020POS[[#This Row],[GS]]&gt;=GS_TO_QUALIFY,1,0),0)</f>
        <v>0</v>
      </c>
      <c r="AB1056" s="279">
        <f>IF(tbl2020POS[[#This Row],[QUALP]]=1,IF(tbl2020POS[[#This Row],[G]]-tbl2020POS[[#This Row],[GS]]&gt;=RP_APP_TO_QUALIFY,1,0),0)</f>
        <v>0</v>
      </c>
      <c r="AC1056" s="279" t="e">
        <f>IF(tbl2020POS[[#This Row],[C]]&gt;=GAMES_TO_QUALIFY,1,IF(tbl2020POS[[#This Row],[PRIMPOS]]="C",1,0))</f>
        <v>#REF!</v>
      </c>
      <c r="AD1056" s="279" t="e">
        <f>IF(tbl2020POS[[#This Row],[1B]]&gt;=GAMES_TO_QUALIFY,1,IF(tbl2020POS[[#This Row],[PRIMPOS]]="1B",1,0))</f>
        <v>#REF!</v>
      </c>
      <c r="AE1056" s="279" t="e">
        <f>IF(tbl2020POS[[#This Row],[2B]]&gt;=GAMES_TO_QUALIFY,1,IF(tbl2020POS[[#This Row],[PRIMPOS]]="2B",1,0))</f>
        <v>#REF!</v>
      </c>
      <c r="AF1056" s="279" t="e">
        <f>IF(tbl2020POS[[#This Row],[3B]]&gt;=GAMES_TO_QUALIFY,1,IF(tbl2020POS[[#This Row],[PRIMPOS]]="3B",1,0))</f>
        <v>#REF!</v>
      </c>
      <c r="AG1056" s="279" t="e">
        <f>IF(tbl2020POS[[#This Row],[SS]]&gt;=GAMES_TO_QUALIFY,1,IF(tbl2020POS[[#This Row],[PRIMPOS]]="SS",1,0))</f>
        <v>#REF!</v>
      </c>
      <c r="AH1056" s="279" t="e">
        <f>IF(tbl2020POS[[#This Row],[LF]]&gt;=GAMES_TO_QUALIFY,1,0)</f>
        <v>#REF!</v>
      </c>
      <c r="AI1056" s="279" t="e">
        <f>IF(tbl2020POS[[#This Row],[CF]]&gt;=GAMES_TO_QUALIFY,1,0)</f>
        <v>#REF!</v>
      </c>
      <c r="AJ1056" s="279" t="e">
        <f>IF(tbl2020POS[[#This Row],[RF]]&gt;=GAMES_TO_QUALIFY,1,0)</f>
        <v>#REF!</v>
      </c>
      <c r="AK1056" s="279" t="e">
        <f>IF(tbl2020POS[[#This Row],[OF]]&gt;=GAMES_TO_QUALIFY,1,IF(tbl2020POS[[#This Row],[PRIMPOS]]="OF",1,0))</f>
        <v>#REF!</v>
      </c>
      <c r="AL1056" s="279" t="e">
        <f>IF(tbl2020POS[[#This Row],[DH]]&gt;=GAMES_TO_QUALIFY,1,IF(tbl2020POS[[#This Row],[PRIMPOS]]="DH",1,0))</f>
        <v>#REF!</v>
      </c>
      <c r="AM1056" s="279" t="str" cm="1">
        <f t="array" aca="1" ref="AM10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6" s="280" t="str">
        <f>IFERROR(LEFT(tbl2020POS[[#This Row],[POSROUGH]],LEN(tbl2020POS[[#This Row],[POSROUGH]])-1),"")</f>
        <v/>
      </c>
      <c r="AP105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57" spans="1:42" x14ac:dyDescent="0.3">
      <c r="A1057" s="277">
        <v>1054</v>
      </c>
      <c r="B1057" t="s">
        <v>21616</v>
      </c>
      <c r="C1057" s="277">
        <v>32</v>
      </c>
      <c r="D1057" s="278" t="s">
        <v>1392</v>
      </c>
      <c r="E1057" s="277">
        <v>10</v>
      </c>
      <c r="F1057" s="277">
        <v>6</v>
      </c>
      <c r="G1057" s="277">
        <v>0</v>
      </c>
      <c r="H1057" s="277">
        <v>0</v>
      </c>
      <c r="I1057" s="277">
        <v>6</v>
      </c>
      <c r="J1057" s="277">
        <v>6</v>
      </c>
      <c r="K1057" s="277">
        <v>0</v>
      </c>
      <c r="L1057" s="277">
        <v>0</v>
      </c>
      <c r="M1057" s="277">
        <v>0</v>
      </c>
      <c r="N1057" s="277">
        <v>0</v>
      </c>
      <c r="O1057" s="277">
        <v>0</v>
      </c>
      <c r="P1057" s="277">
        <v>0</v>
      </c>
      <c r="Q1057" s="277">
        <v>0</v>
      </c>
      <c r="R1057" s="277">
        <v>0</v>
      </c>
      <c r="S1057" s="277">
        <v>0</v>
      </c>
      <c r="T1057" s="277">
        <v>0</v>
      </c>
      <c r="U1057" s="277">
        <v>0</v>
      </c>
      <c r="V1057" s="277">
        <v>0</v>
      </c>
      <c r="W1057" s="279" t="e">
        <f t="shared" si="16"/>
        <v>#REF!</v>
      </c>
      <c r="X1057" s="279" t="s">
        <v>3104</v>
      </c>
      <c r="Y10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7" s="279">
        <f>IF(MAX(tbl2020POS[[#This Row],[P]:[PR]])=tbl2020POS[[#This Row],[P]],1,0)</f>
        <v>1</v>
      </c>
      <c r="AA1057" s="279">
        <f>IF(tbl2020POS[[#This Row],[QUALP]]=1,IF(tbl2020POS[[#This Row],[GS]]&gt;=GS_TO_QUALIFY,1,0),0)</f>
        <v>0</v>
      </c>
      <c r="AB1057" s="279">
        <f>IF(tbl2020POS[[#This Row],[QUALP]]=1,IF(tbl2020POS[[#This Row],[G]]-tbl2020POS[[#This Row],[GS]]&gt;=RP_APP_TO_QUALIFY,1,0),0)</f>
        <v>1</v>
      </c>
      <c r="AC1057" s="279" t="e">
        <f>IF(tbl2020POS[[#This Row],[C]]&gt;=GAMES_TO_QUALIFY,1,IF(tbl2020POS[[#This Row],[PRIMPOS]]="C",1,0))</f>
        <v>#REF!</v>
      </c>
      <c r="AD1057" s="279" t="e">
        <f>IF(tbl2020POS[[#This Row],[1B]]&gt;=GAMES_TO_QUALIFY,1,IF(tbl2020POS[[#This Row],[PRIMPOS]]="1B",1,0))</f>
        <v>#REF!</v>
      </c>
      <c r="AE1057" s="279" t="e">
        <f>IF(tbl2020POS[[#This Row],[2B]]&gt;=GAMES_TO_QUALIFY,1,IF(tbl2020POS[[#This Row],[PRIMPOS]]="2B",1,0))</f>
        <v>#REF!</v>
      </c>
      <c r="AF1057" s="279" t="e">
        <f>IF(tbl2020POS[[#This Row],[3B]]&gt;=GAMES_TO_QUALIFY,1,IF(tbl2020POS[[#This Row],[PRIMPOS]]="3B",1,0))</f>
        <v>#REF!</v>
      </c>
      <c r="AG1057" s="279" t="e">
        <f>IF(tbl2020POS[[#This Row],[SS]]&gt;=GAMES_TO_QUALIFY,1,IF(tbl2020POS[[#This Row],[PRIMPOS]]="SS",1,0))</f>
        <v>#REF!</v>
      </c>
      <c r="AH1057" s="279" t="e">
        <f>IF(tbl2020POS[[#This Row],[LF]]&gt;=GAMES_TO_QUALIFY,1,0)</f>
        <v>#REF!</v>
      </c>
      <c r="AI1057" s="279" t="e">
        <f>IF(tbl2020POS[[#This Row],[CF]]&gt;=GAMES_TO_QUALIFY,1,0)</f>
        <v>#REF!</v>
      </c>
      <c r="AJ1057" s="279" t="e">
        <f>IF(tbl2020POS[[#This Row],[RF]]&gt;=GAMES_TO_QUALIFY,1,0)</f>
        <v>#REF!</v>
      </c>
      <c r="AK1057" s="279" t="e">
        <f>IF(tbl2020POS[[#This Row],[OF]]&gt;=GAMES_TO_QUALIFY,1,IF(tbl2020POS[[#This Row],[PRIMPOS]]="OF",1,0))</f>
        <v>#REF!</v>
      </c>
      <c r="AL1057" s="279" t="e">
        <f>IF(tbl2020POS[[#This Row],[DH]]&gt;=GAMES_TO_QUALIFY,1,IF(tbl2020POS[[#This Row],[PRIMPOS]]="DH",1,0))</f>
        <v>#REF!</v>
      </c>
      <c r="AM1057" s="279" t="str" cm="1">
        <f t="array" aca="1" ref="AM10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7" s="280" t="str">
        <f>IFERROR(LEFT(tbl2020POS[[#This Row],[POSROUGH]],LEN(tbl2020POS[[#This Row],[POSROUGH]])-1),"")</f>
        <v/>
      </c>
      <c r="AP105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8" spans="1:42" x14ac:dyDescent="0.3">
      <c r="A1058" s="277">
        <v>1055</v>
      </c>
      <c r="B1058" t="s">
        <v>21617</v>
      </c>
      <c r="C1058" s="277">
        <v>30</v>
      </c>
      <c r="D1058" s="278" t="s">
        <v>1426</v>
      </c>
      <c r="E1058" s="277">
        <v>6</v>
      </c>
      <c r="F1058" s="277">
        <v>50</v>
      </c>
      <c r="G1058" s="277">
        <v>42</v>
      </c>
      <c r="H1058" s="277">
        <v>50</v>
      </c>
      <c r="I1058" s="277">
        <v>46</v>
      </c>
      <c r="J1058" s="277">
        <v>0</v>
      </c>
      <c r="K1058" s="277">
        <v>0</v>
      </c>
      <c r="L1058" s="277">
        <v>14</v>
      </c>
      <c r="M1058" s="277">
        <v>0</v>
      </c>
      <c r="N1058" s="277">
        <v>37</v>
      </c>
      <c r="O1058" s="277">
        <v>0</v>
      </c>
      <c r="P1058" s="277">
        <v>0</v>
      </c>
      <c r="Q1058" s="277">
        <v>0</v>
      </c>
      <c r="R1058" s="277">
        <v>0</v>
      </c>
      <c r="S1058" s="277">
        <v>0</v>
      </c>
      <c r="T1058" s="277">
        <v>2</v>
      </c>
      <c r="U1058" s="277">
        <v>6</v>
      </c>
      <c r="V1058" s="277">
        <v>0</v>
      </c>
      <c r="W1058" s="279" t="e">
        <f t="shared" si="16"/>
        <v>#REF!</v>
      </c>
      <c r="X1058" s="279" t="s">
        <v>10580</v>
      </c>
      <c r="Y10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58" s="279">
        <f>IF(MAX(tbl2020POS[[#This Row],[P]:[PR]])=tbl2020POS[[#This Row],[P]],1,0)</f>
        <v>0</v>
      </c>
      <c r="AA1058" s="279">
        <f>IF(tbl2020POS[[#This Row],[QUALP]]=1,IF(tbl2020POS[[#This Row],[GS]]&gt;=GS_TO_QUALIFY,1,0),0)</f>
        <v>0</v>
      </c>
      <c r="AB1058" s="279">
        <f>IF(tbl2020POS[[#This Row],[QUALP]]=1,IF(tbl2020POS[[#This Row],[G]]-tbl2020POS[[#This Row],[GS]]&gt;=RP_APP_TO_QUALIFY,1,0),0)</f>
        <v>0</v>
      </c>
      <c r="AC1058" s="279" t="e">
        <f>IF(tbl2020POS[[#This Row],[C]]&gt;=GAMES_TO_QUALIFY,1,IF(tbl2020POS[[#This Row],[PRIMPOS]]="C",1,0))</f>
        <v>#REF!</v>
      </c>
      <c r="AD1058" s="279" t="e">
        <f>IF(tbl2020POS[[#This Row],[1B]]&gt;=GAMES_TO_QUALIFY,1,IF(tbl2020POS[[#This Row],[PRIMPOS]]="1B",1,0))</f>
        <v>#REF!</v>
      </c>
      <c r="AE1058" s="279" t="e">
        <f>IF(tbl2020POS[[#This Row],[2B]]&gt;=GAMES_TO_QUALIFY,1,IF(tbl2020POS[[#This Row],[PRIMPOS]]="2B",1,0))</f>
        <v>#REF!</v>
      </c>
      <c r="AF1058" s="279" t="e">
        <f>IF(tbl2020POS[[#This Row],[3B]]&gt;=GAMES_TO_QUALIFY,1,IF(tbl2020POS[[#This Row],[PRIMPOS]]="3B",1,0))</f>
        <v>#REF!</v>
      </c>
      <c r="AG1058" s="279" t="e">
        <f>IF(tbl2020POS[[#This Row],[SS]]&gt;=GAMES_TO_QUALIFY,1,IF(tbl2020POS[[#This Row],[PRIMPOS]]="SS",1,0))</f>
        <v>#REF!</v>
      </c>
      <c r="AH1058" s="279" t="e">
        <f>IF(tbl2020POS[[#This Row],[LF]]&gt;=GAMES_TO_QUALIFY,1,0)</f>
        <v>#REF!</v>
      </c>
      <c r="AI1058" s="279" t="e">
        <f>IF(tbl2020POS[[#This Row],[CF]]&gt;=GAMES_TO_QUALIFY,1,0)</f>
        <v>#REF!</v>
      </c>
      <c r="AJ1058" s="279" t="e">
        <f>IF(tbl2020POS[[#This Row],[RF]]&gt;=GAMES_TO_QUALIFY,1,0)</f>
        <v>#REF!</v>
      </c>
      <c r="AK1058" s="279" t="e">
        <f>IF(tbl2020POS[[#This Row],[OF]]&gt;=GAMES_TO_QUALIFY,1,IF(tbl2020POS[[#This Row],[PRIMPOS]]="OF",1,0))</f>
        <v>#REF!</v>
      </c>
      <c r="AL1058" s="279" t="e">
        <f>IF(tbl2020POS[[#This Row],[DH]]&gt;=GAMES_TO_QUALIFY,1,IF(tbl2020POS[[#This Row],[PRIMPOS]]="DH",1,0))</f>
        <v>#REF!</v>
      </c>
      <c r="AM1058" s="279" t="e" cm="1">
        <f t="array" aca="1" ref="AM10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8" s="280" t="str">
        <f>IFERROR(LEFT(tbl2020POS[[#This Row],[POSROUGH]],LEN(tbl2020POS[[#This Row],[POSROUGH]])-1),"")</f>
        <v/>
      </c>
      <c r="AP105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9" spans="1:42" x14ac:dyDescent="0.3">
      <c r="A1059" s="277">
        <v>1056</v>
      </c>
      <c r="B1059" t="s">
        <v>21618</v>
      </c>
      <c r="C1059" s="277">
        <v>24</v>
      </c>
      <c r="D1059" s="278" t="s">
        <v>1392</v>
      </c>
      <c r="E1059" s="277">
        <v>3</v>
      </c>
      <c r="F1059" s="277">
        <v>10</v>
      </c>
      <c r="G1059" s="277">
        <v>10</v>
      </c>
      <c r="H1059" s="277">
        <v>0</v>
      </c>
      <c r="I1059" s="277">
        <v>10</v>
      </c>
      <c r="J1059" s="277">
        <v>10</v>
      </c>
      <c r="K1059" s="277">
        <v>0</v>
      </c>
      <c r="L1059" s="277">
        <v>0</v>
      </c>
      <c r="M1059" s="277">
        <v>0</v>
      </c>
      <c r="N1059" s="277">
        <v>0</v>
      </c>
      <c r="O1059" s="277">
        <v>0</v>
      </c>
      <c r="P1059" s="277">
        <v>0</v>
      </c>
      <c r="Q1059" s="277">
        <v>0</v>
      </c>
      <c r="R1059" s="277">
        <v>0</v>
      </c>
      <c r="S1059" s="277">
        <v>0</v>
      </c>
      <c r="T1059" s="277">
        <v>0</v>
      </c>
      <c r="U1059" s="277">
        <v>0</v>
      </c>
      <c r="V1059" s="277">
        <v>0</v>
      </c>
      <c r="W1059" s="279" t="e">
        <f t="shared" si="16"/>
        <v>#REF!</v>
      </c>
      <c r="X1059" s="279" t="s">
        <v>13461</v>
      </c>
      <c r="Y10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9" s="279">
        <f>IF(MAX(tbl2020POS[[#This Row],[P]:[PR]])=tbl2020POS[[#This Row],[P]],1,0)</f>
        <v>1</v>
      </c>
      <c r="AA1059" s="279">
        <f>IF(tbl2020POS[[#This Row],[QUALP]]=1,IF(tbl2020POS[[#This Row],[GS]]&gt;=GS_TO_QUALIFY,1,0),0)</f>
        <v>1</v>
      </c>
      <c r="AB1059" s="279">
        <f>IF(tbl2020POS[[#This Row],[QUALP]]=1,IF(tbl2020POS[[#This Row],[G]]-tbl2020POS[[#This Row],[GS]]&gt;=RP_APP_TO_QUALIFY,1,0),0)</f>
        <v>0</v>
      </c>
      <c r="AC1059" s="279" t="e">
        <f>IF(tbl2020POS[[#This Row],[C]]&gt;=GAMES_TO_QUALIFY,1,IF(tbl2020POS[[#This Row],[PRIMPOS]]="C",1,0))</f>
        <v>#REF!</v>
      </c>
      <c r="AD1059" s="279" t="e">
        <f>IF(tbl2020POS[[#This Row],[1B]]&gt;=GAMES_TO_QUALIFY,1,IF(tbl2020POS[[#This Row],[PRIMPOS]]="1B",1,0))</f>
        <v>#REF!</v>
      </c>
      <c r="AE1059" s="279" t="e">
        <f>IF(tbl2020POS[[#This Row],[2B]]&gt;=GAMES_TO_QUALIFY,1,IF(tbl2020POS[[#This Row],[PRIMPOS]]="2B",1,0))</f>
        <v>#REF!</v>
      </c>
      <c r="AF1059" s="279" t="e">
        <f>IF(tbl2020POS[[#This Row],[3B]]&gt;=GAMES_TO_QUALIFY,1,IF(tbl2020POS[[#This Row],[PRIMPOS]]="3B",1,0))</f>
        <v>#REF!</v>
      </c>
      <c r="AG1059" s="279" t="e">
        <f>IF(tbl2020POS[[#This Row],[SS]]&gt;=GAMES_TO_QUALIFY,1,IF(tbl2020POS[[#This Row],[PRIMPOS]]="SS",1,0))</f>
        <v>#REF!</v>
      </c>
      <c r="AH1059" s="279" t="e">
        <f>IF(tbl2020POS[[#This Row],[LF]]&gt;=GAMES_TO_QUALIFY,1,0)</f>
        <v>#REF!</v>
      </c>
      <c r="AI1059" s="279" t="e">
        <f>IF(tbl2020POS[[#This Row],[CF]]&gt;=GAMES_TO_QUALIFY,1,0)</f>
        <v>#REF!</v>
      </c>
      <c r="AJ1059" s="279" t="e">
        <f>IF(tbl2020POS[[#This Row],[RF]]&gt;=GAMES_TO_QUALIFY,1,0)</f>
        <v>#REF!</v>
      </c>
      <c r="AK1059" s="279" t="e">
        <f>IF(tbl2020POS[[#This Row],[OF]]&gt;=GAMES_TO_QUALIFY,1,IF(tbl2020POS[[#This Row],[PRIMPOS]]="OF",1,0))</f>
        <v>#REF!</v>
      </c>
      <c r="AL1059" s="279" t="e">
        <f>IF(tbl2020POS[[#This Row],[DH]]&gt;=GAMES_TO_QUALIFY,1,IF(tbl2020POS[[#This Row],[PRIMPOS]]="DH",1,0))</f>
        <v>#REF!</v>
      </c>
      <c r="AM1059" s="279" t="str" cm="1">
        <f t="array" aca="1" ref="AM10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9" s="280" t="str">
        <f>IFERROR(LEFT(tbl2020POS[[#This Row],[POSROUGH]],LEN(tbl2020POS[[#This Row],[POSROUGH]])-1),"")</f>
        <v/>
      </c>
      <c r="AP105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60" spans="1:42" x14ac:dyDescent="0.3">
      <c r="A1060" s="277">
        <v>1057</v>
      </c>
      <c r="B1060" t="s">
        <v>21619</v>
      </c>
      <c r="C1060" s="277">
        <v>30</v>
      </c>
      <c r="D1060" s="278" t="s">
        <v>20563</v>
      </c>
      <c r="E1060" s="277">
        <v>3</v>
      </c>
      <c r="F1060" s="277">
        <v>10</v>
      </c>
      <c r="G1060" s="277">
        <v>0</v>
      </c>
      <c r="H1060" s="277">
        <v>0</v>
      </c>
      <c r="I1060" s="277">
        <v>10</v>
      </c>
      <c r="J1060" s="277">
        <v>10</v>
      </c>
      <c r="K1060" s="277">
        <v>0</v>
      </c>
      <c r="L1060" s="277">
        <v>0</v>
      </c>
      <c r="M1060" s="277">
        <v>0</v>
      </c>
      <c r="N1060" s="277">
        <v>0</v>
      </c>
      <c r="O1060" s="277">
        <v>0</v>
      </c>
      <c r="P1060" s="277">
        <v>0</v>
      </c>
      <c r="Q1060" s="277">
        <v>0</v>
      </c>
      <c r="R1060" s="277">
        <v>0</v>
      </c>
      <c r="S1060" s="277">
        <v>0</v>
      </c>
      <c r="T1060" s="277">
        <v>0</v>
      </c>
      <c r="U1060" s="277">
        <v>0</v>
      </c>
      <c r="V1060" s="277">
        <v>0</v>
      </c>
      <c r="W1060" s="279" t="e">
        <f t="shared" si="16"/>
        <v>#REF!</v>
      </c>
      <c r="X1060" s="279" t="s">
        <v>22025</v>
      </c>
      <c r="Y10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0" s="279">
        <f>IF(MAX(tbl2020POS[[#This Row],[P]:[PR]])=tbl2020POS[[#This Row],[P]],1,0)</f>
        <v>1</v>
      </c>
      <c r="AA1060" s="279">
        <f>IF(tbl2020POS[[#This Row],[QUALP]]=1,IF(tbl2020POS[[#This Row],[GS]]&gt;=GS_TO_QUALIFY,1,0),0)</f>
        <v>0</v>
      </c>
      <c r="AB1060" s="279">
        <f>IF(tbl2020POS[[#This Row],[QUALP]]=1,IF(tbl2020POS[[#This Row],[G]]-tbl2020POS[[#This Row],[GS]]&gt;=RP_APP_TO_QUALIFY,1,0),0)</f>
        <v>1</v>
      </c>
      <c r="AC1060" s="279" t="e">
        <f>IF(tbl2020POS[[#This Row],[C]]&gt;=GAMES_TO_QUALIFY,1,IF(tbl2020POS[[#This Row],[PRIMPOS]]="C",1,0))</f>
        <v>#REF!</v>
      </c>
      <c r="AD1060" s="279" t="e">
        <f>IF(tbl2020POS[[#This Row],[1B]]&gt;=GAMES_TO_QUALIFY,1,IF(tbl2020POS[[#This Row],[PRIMPOS]]="1B",1,0))</f>
        <v>#REF!</v>
      </c>
      <c r="AE1060" s="279" t="e">
        <f>IF(tbl2020POS[[#This Row],[2B]]&gt;=GAMES_TO_QUALIFY,1,IF(tbl2020POS[[#This Row],[PRIMPOS]]="2B",1,0))</f>
        <v>#REF!</v>
      </c>
      <c r="AF1060" s="279" t="e">
        <f>IF(tbl2020POS[[#This Row],[3B]]&gt;=GAMES_TO_QUALIFY,1,IF(tbl2020POS[[#This Row],[PRIMPOS]]="3B",1,0))</f>
        <v>#REF!</v>
      </c>
      <c r="AG1060" s="279" t="e">
        <f>IF(tbl2020POS[[#This Row],[SS]]&gt;=GAMES_TO_QUALIFY,1,IF(tbl2020POS[[#This Row],[PRIMPOS]]="SS",1,0))</f>
        <v>#REF!</v>
      </c>
      <c r="AH1060" s="279" t="e">
        <f>IF(tbl2020POS[[#This Row],[LF]]&gt;=GAMES_TO_QUALIFY,1,0)</f>
        <v>#REF!</v>
      </c>
      <c r="AI1060" s="279" t="e">
        <f>IF(tbl2020POS[[#This Row],[CF]]&gt;=GAMES_TO_QUALIFY,1,0)</f>
        <v>#REF!</v>
      </c>
      <c r="AJ1060" s="279" t="e">
        <f>IF(tbl2020POS[[#This Row],[RF]]&gt;=GAMES_TO_QUALIFY,1,0)</f>
        <v>#REF!</v>
      </c>
      <c r="AK1060" s="279" t="e">
        <f>IF(tbl2020POS[[#This Row],[OF]]&gt;=GAMES_TO_QUALIFY,1,IF(tbl2020POS[[#This Row],[PRIMPOS]]="OF",1,0))</f>
        <v>#REF!</v>
      </c>
      <c r="AL1060" s="279" t="e">
        <f>IF(tbl2020POS[[#This Row],[DH]]&gt;=GAMES_TO_QUALIFY,1,IF(tbl2020POS[[#This Row],[PRIMPOS]]="DH",1,0))</f>
        <v>#REF!</v>
      </c>
      <c r="AM1060" s="279" t="str" cm="1">
        <f t="array" aca="1" ref="AM10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0" s="280" t="str">
        <f>IFERROR(LEFT(tbl2020POS[[#This Row],[POSROUGH]],LEN(tbl2020POS[[#This Row],[POSROUGH]])-1),"")</f>
        <v/>
      </c>
      <c r="AP106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1" spans="1:42" x14ac:dyDescent="0.3">
      <c r="A1061" s="277">
        <v>1058</v>
      </c>
      <c r="B1061" t="s">
        <v>21620</v>
      </c>
      <c r="C1061" s="277">
        <v>33</v>
      </c>
      <c r="D1061" s="278" t="s">
        <v>1426</v>
      </c>
      <c r="E1061" s="277">
        <v>8</v>
      </c>
      <c r="F1061" s="277">
        <v>6</v>
      </c>
      <c r="G1061" s="277">
        <v>6</v>
      </c>
      <c r="H1061" s="277">
        <v>0</v>
      </c>
      <c r="I1061" s="277">
        <v>6</v>
      </c>
      <c r="J1061" s="277">
        <v>6</v>
      </c>
      <c r="K1061" s="277">
        <v>0</v>
      </c>
      <c r="L1061" s="277">
        <v>0</v>
      </c>
      <c r="M1061" s="277">
        <v>0</v>
      </c>
      <c r="N1061" s="277">
        <v>0</v>
      </c>
      <c r="O1061" s="277">
        <v>0</v>
      </c>
      <c r="P1061" s="277">
        <v>0</v>
      </c>
      <c r="Q1061" s="277">
        <v>0</v>
      </c>
      <c r="R1061" s="277">
        <v>0</v>
      </c>
      <c r="S1061" s="277">
        <v>0</v>
      </c>
      <c r="T1061" s="277">
        <v>0</v>
      </c>
      <c r="U1061" s="277">
        <v>0</v>
      </c>
      <c r="V1061" s="277">
        <v>0</v>
      </c>
      <c r="W1061" s="279" t="e">
        <f t="shared" si="16"/>
        <v>#REF!</v>
      </c>
      <c r="X1061" s="279" t="s">
        <v>4822</v>
      </c>
      <c r="Y10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1" s="279">
        <f>IF(MAX(tbl2020POS[[#This Row],[P]:[PR]])=tbl2020POS[[#This Row],[P]],1,0)</f>
        <v>1</v>
      </c>
      <c r="AA1061" s="279">
        <f>IF(tbl2020POS[[#This Row],[QUALP]]=1,IF(tbl2020POS[[#This Row],[GS]]&gt;=GS_TO_QUALIFY,1,0),0)</f>
        <v>0</v>
      </c>
      <c r="AB1061" s="279">
        <f>IF(tbl2020POS[[#This Row],[QUALP]]=1,IF(tbl2020POS[[#This Row],[G]]-tbl2020POS[[#This Row],[GS]]&gt;=RP_APP_TO_QUALIFY,1,0),0)</f>
        <v>0</v>
      </c>
      <c r="AC1061" s="279" t="e">
        <f>IF(tbl2020POS[[#This Row],[C]]&gt;=GAMES_TO_QUALIFY,1,IF(tbl2020POS[[#This Row],[PRIMPOS]]="C",1,0))</f>
        <v>#REF!</v>
      </c>
      <c r="AD1061" s="279" t="e">
        <f>IF(tbl2020POS[[#This Row],[1B]]&gt;=GAMES_TO_QUALIFY,1,IF(tbl2020POS[[#This Row],[PRIMPOS]]="1B",1,0))</f>
        <v>#REF!</v>
      </c>
      <c r="AE1061" s="279" t="e">
        <f>IF(tbl2020POS[[#This Row],[2B]]&gt;=GAMES_TO_QUALIFY,1,IF(tbl2020POS[[#This Row],[PRIMPOS]]="2B",1,0))</f>
        <v>#REF!</v>
      </c>
      <c r="AF1061" s="279" t="e">
        <f>IF(tbl2020POS[[#This Row],[3B]]&gt;=GAMES_TO_QUALIFY,1,IF(tbl2020POS[[#This Row],[PRIMPOS]]="3B",1,0))</f>
        <v>#REF!</v>
      </c>
      <c r="AG1061" s="279" t="e">
        <f>IF(tbl2020POS[[#This Row],[SS]]&gt;=GAMES_TO_QUALIFY,1,IF(tbl2020POS[[#This Row],[PRIMPOS]]="SS",1,0))</f>
        <v>#REF!</v>
      </c>
      <c r="AH1061" s="279" t="e">
        <f>IF(tbl2020POS[[#This Row],[LF]]&gt;=GAMES_TO_QUALIFY,1,0)</f>
        <v>#REF!</v>
      </c>
      <c r="AI1061" s="279" t="e">
        <f>IF(tbl2020POS[[#This Row],[CF]]&gt;=GAMES_TO_QUALIFY,1,0)</f>
        <v>#REF!</v>
      </c>
      <c r="AJ1061" s="279" t="e">
        <f>IF(tbl2020POS[[#This Row],[RF]]&gt;=GAMES_TO_QUALIFY,1,0)</f>
        <v>#REF!</v>
      </c>
      <c r="AK1061" s="279" t="e">
        <f>IF(tbl2020POS[[#This Row],[OF]]&gt;=GAMES_TO_QUALIFY,1,IF(tbl2020POS[[#This Row],[PRIMPOS]]="OF",1,0))</f>
        <v>#REF!</v>
      </c>
      <c r="AL1061" s="279" t="e">
        <f>IF(tbl2020POS[[#This Row],[DH]]&gt;=GAMES_TO_QUALIFY,1,IF(tbl2020POS[[#This Row],[PRIMPOS]]="DH",1,0))</f>
        <v>#REF!</v>
      </c>
      <c r="AM1061" s="279" t="str" cm="1">
        <f t="array" aca="1" ref="AM10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1" s="280" t="str">
        <f>IFERROR(LEFT(tbl2020POS[[#This Row],[POSROUGH]],LEN(tbl2020POS[[#This Row],[POSROUGH]])-1),"")</f>
        <v/>
      </c>
      <c r="AP106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62" spans="1:42" x14ac:dyDescent="0.3">
      <c r="A1062" s="277">
        <v>1059</v>
      </c>
      <c r="B1062" t="s">
        <v>21621</v>
      </c>
      <c r="C1062" s="277">
        <v>29</v>
      </c>
      <c r="D1062" s="278" t="s">
        <v>1509</v>
      </c>
      <c r="E1062" s="277">
        <v>7</v>
      </c>
      <c r="F1062" s="277">
        <v>17</v>
      </c>
      <c r="G1062" s="277">
        <v>0</v>
      </c>
      <c r="H1062" s="277">
        <v>0</v>
      </c>
      <c r="I1062" s="277">
        <v>17</v>
      </c>
      <c r="J1062" s="277">
        <v>17</v>
      </c>
      <c r="K1062" s="277">
        <v>0</v>
      </c>
      <c r="L1062" s="277">
        <v>0</v>
      </c>
      <c r="M1062" s="277">
        <v>0</v>
      </c>
      <c r="N1062" s="277">
        <v>0</v>
      </c>
      <c r="O1062" s="277">
        <v>0</v>
      </c>
      <c r="P1062" s="277">
        <v>0</v>
      </c>
      <c r="Q1062" s="277">
        <v>0</v>
      </c>
      <c r="R1062" s="277">
        <v>0</v>
      </c>
      <c r="S1062" s="277">
        <v>0</v>
      </c>
      <c r="T1062" s="277">
        <v>0</v>
      </c>
      <c r="U1062" s="277">
        <v>0</v>
      </c>
      <c r="V1062" s="277">
        <v>0</v>
      </c>
      <c r="W1062" s="279" t="e">
        <f t="shared" si="16"/>
        <v>#REF!</v>
      </c>
      <c r="X1062" s="279" t="s">
        <v>9476</v>
      </c>
      <c r="Y10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2" s="279">
        <f>IF(MAX(tbl2020POS[[#This Row],[P]:[PR]])=tbl2020POS[[#This Row],[P]],1,0)</f>
        <v>1</v>
      </c>
      <c r="AA1062" s="279">
        <f>IF(tbl2020POS[[#This Row],[QUALP]]=1,IF(tbl2020POS[[#This Row],[GS]]&gt;=GS_TO_QUALIFY,1,0),0)</f>
        <v>0</v>
      </c>
      <c r="AB1062" s="279">
        <f>IF(tbl2020POS[[#This Row],[QUALP]]=1,IF(tbl2020POS[[#This Row],[G]]-tbl2020POS[[#This Row],[GS]]&gt;=RP_APP_TO_QUALIFY,1,0),0)</f>
        <v>1</v>
      </c>
      <c r="AC1062" s="279" t="e">
        <f>IF(tbl2020POS[[#This Row],[C]]&gt;=GAMES_TO_QUALIFY,1,IF(tbl2020POS[[#This Row],[PRIMPOS]]="C",1,0))</f>
        <v>#REF!</v>
      </c>
      <c r="AD1062" s="279" t="e">
        <f>IF(tbl2020POS[[#This Row],[1B]]&gt;=GAMES_TO_QUALIFY,1,IF(tbl2020POS[[#This Row],[PRIMPOS]]="1B",1,0))</f>
        <v>#REF!</v>
      </c>
      <c r="AE1062" s="279" t="e">
        <f>IF(tbl2020POS[[#This Row],[2B]]&gt;=GAMES_TO_QUALIFY,1,IF(tbl2020POS[[#This Row],[PRIMPOS]]="2B",1,0))</f>
        <v>#REF!</v>
      </c>
      <c r="AF1062" s="279" t="e">
        <f>IF(tbl2020POS[[#This Row],[3B]]&gt;=GAMES_TO_QUALIFY,1,IF(tbl2020POS[[#This Row],[PRIMPOS]]="3B",1,0))</f>
        <v>#REF!</v>
      </c>
      <c r="AG1062" s="279" t="e">
        <f>IF(tbl2020POS[[#This Row],[SS]]&gt;=GAMES_TO_QUALIFY,1,IF(tbl2020POS[[#This Row],[PRIMPOS]]="SS",1,0))</f>
        <v>#REF!</v>
      </c>
      <c r="AH1062" s="279" t="e">
        <f>IF(tbl2020POS[[#This Row],[LF]]&gt;=GAMES_TO_QUALIFY,1,0)</f>
        <v>#REF!</v>
      </c>
      <c r="AI1062" s="279" t="e">
        <f>IF(tbl2020POS[[#This Row],[CF]]&gt;=GAMES_TO_QUALIFY,1,0)</f>
        <v>#REF!</v>
      </c>
      <c r="AJ1062" s="279" t="e">
        <f>IF(tbl2020POS[[#This Row],[RF]]&gt;=GAMES_TO_QUALIFY,1,0)</f>
        <v>#REF!</v>
      </c>
      <c r="AK1062" s="279" t="e">
        <f>IF(tbl2020POS[[#This Row],[OF]]&gt;=GAMES_TO_QUALIFY,1,IF(tbl2020POS[[#This Row],[PRIMPOS]]="OF",1,0))</f>
        <v>#REF!</v>
      </c>
      <c r="AL1062" s="279" t="e">
        <f>IF(tbl2020POS[[#This Row],[DH]]&gt;=GAMES_TO_QUALIFY,1,IF(tbl2020POS[[#This Row],[PRIMPOS]]="DH",1,0))</f>
        <v>#REF!</v>
      </c>
      <c r="AM1062" s="279" t="str" cm="1">
        <f t="array" aca="1" ref="AM10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2" s="280" t="str">
        <f>IFERROR(LEFT(tbl2020POS[[#This Row],[POSROUGH]],LEN(tbl2020POS[[#This Row],[POSROUGH]])-1),"")</f>
        <v/>
      </c>
      <c r="AP106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3" spans="1:42" x14ac:dyDescent="0.3">
      <c r="A1063" s="277">
        <v>1060</v>
      </c>
      <c r="B1063" t="s">
        <v>21622</v>
      </c>
      <c r="C1063" s="277">
        <v>24</v>
      </c>
      <c r="D1063" s="278" t="s">
        <v>1413</v>
      </c>
      <c r="E1063" s="277">
        <v>4</v>
      </c>
      <c r="F1063" s="277">
        <v>19</v>
      </c>
      <c r="G1063" s="277">
        <v>13</v>
      </c>
      <c r="H1063" s="277">
        <v>19</v>
      </c>
      <c r="I1063" s="277">
        <v>17</v>
      </c>
      <c r="J1063" s="277">
        <v>0</v>
      </c>
      <c r="K1063" s="277">
        <v>0</v>
      </c>
      <c r="L1063" s="277">
        <v>0</v>
      </c>
      <c r="M1063" s="277">
        <v>0</v>
      </c>
      <c r="N1063" s="277">
        <v>0</v>
      </c>
      <c r="O1063" s="277">
        <v>0</v>
      </c>
      <c r="P1063" s="277">
        <v>5</v>
      </c>
      <c r="Q1063" s="277">
        <v>11</v>
      </c>
      <c r="R1063" s="277">
        <v>4</v>
      </c>
      <c r="S1063" s="277">
        <v>17</v>
      </c>
      <c r="T1063" s="277">
        <v>1</v>
      </c>
      <c r="U1063" s="277">
        <v>0</v>
      </c>
      <c r="V1063" s="277">
        <v>2</v>
      </c>
      <c r="W1063" s="279" t="e">
        <f t="shared" si="16"/>
        <v>#REF!</v>
      </c>
      <c r="X1063" s="279" t="s">
        <v>14168</v>
      </c>
      <c r="Y10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63" s="279">
        <f>IF(MAX(tbl2020POS[[#This Row],[P]:[PR]])=tbl2020POS[[#This Row],[P]],1,0)</f>
        <v>0</v>
      </c>
      <c r="AA1063" s="279">
        <f>IF(tbl2020POS[[#This Row],[QUALP]]=1,IF(tbl2020POS[[#This Row],[GS]]&gt;=GS_TO_QUALIFY,1,0),0)</f>
        <v>0</v>
      </c>
      <c r="AB1063" s="279">
        <f>IF(tbl2020POS[[#This Row],[QUALP]]=1,IF(tbl2020POS[[#This Row],[G]]-tbl2020POS[[#This Row],[GS]]&gt;=RP_APP_TO_QUALIFY,1,0),0)</f>
        <v>0</v>
      </c>
      <c r="AC1063" s="279" t="e">
        <f>IF(tbl2020POS[[#This Row],[C]]&gt;=GAMES_TO_QUALIFY,1,IF(tbl2020POS[[#This Row],[PRIMPOS]]="C",1,0))</f>
        <v>#REF!</v>
      </c>
      <c r="AD1063" s="279" t="e">
        <f>IF(tbl2020POS[[#This Row],[1B]]&gt;=GAMES_TO_QUALIFY,1,IF(tbl2020POS[[#This Row],[PRIMPOS]]="1B",1,0))</f>
        <v>#REF!</v>
      </c>
      <c r="AE1063" s="279" t="e">
        <f>IF(tbl2020POS[[#This Row],[2B]]&gt;=GAMES_TO_QUALIFY,1,IF(tbl2020POS[[#This Row],[PRIMPOS]]="2B",1,0))</f>
        <v>#REF!</v>
      </c>
      <c r="AF1063" s="279" t="e">
        <f>IF(tbl2020POS[[#This Row],[3B]]&gt;=GAMES_TO_QUALIFY,1,IF(tbl2020POS[[#This Row],[PRIMPOS]]="3B",1,0))</f>
        <v>#REF!</v>
      </c>
      <c r="AG1063" s="279" t="e">
        <f>IF(tbl2020POS[[#This Row],[SS]]&gt;=GAMES_TO_QUALIFY,1,IF(tbl2020POS[[#This Row],[PRIMPOS]]="SS",1,0))</f>
        <v>#REF!</v>
      </c>
      <c r="AH1063" s="279" t="e">
        <f>IF(tbl2020POS[[#This Row],[LF]]&gt;=GAMES_TO_QUALIFY,1,0)</f>
        <v>#REF!</v>
      </c>
      <c r="AI1063" s="279" t="e">
        <f>IF(tbl2020POS[[#This Row],[CF]]&gt;=GAMES_TO_QUALIFY,1,0)</f>
        <v>#REF!</v>
      </c>
      <c r="AJ1063" s="279" t="e">
        <f>IF(tbl2020POS[[#This Row],[RF]]&gt;=GAMES_TO_QUALIFY,1,0)</f>
        <v>#REF!</v>
      </c>
      <c r="AK1063" s="279" t="e">
        <f>IF(tbl2020POS[[#This Row],[OF]]&gt;=GAMES_TO_QUALIFY,1,IF(tbl2020POS[[#This Row],[PRIMPOS]]="OF",1,0))</f>
        <v>#REF!</v>
      </c>
      <c r="AL1063" s="279" t="e">
        <f>IF(tbl2020POS[[#This Row],[DH]]&gt;=GAMES_TO_QUALIFY,1,IF(tbl2020POS[[#This Row],[PRIMPOS]]="DH",1,0))</f>
        <v>#REF!</v>
      </c>
      <c r="AM1063" s="279" t="e" cm="1">
        <f t="array" aca="1" ref="AM10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3" s="280" t="str">
        <f>IFERROR(LEFT(tbl2020POS[[#This Row],[POSROUGH]],LEN(tbl2020POS[[#This Row],[POSROUGH]])-1),"")</f>
        <v/>
      </c>
      <c r="AP106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64" spans="1:42" x14ac:dyDescent="0.3">
      <c r="A1064" s="277">
        <v>1061</v>
      </c>
      <c r="B1064" t="s">
        <v>21623</v>
      </c>
      <c r="C1064" s="277">
        <v>30</v>
      </c>
      <c r="D1064" s="278" t="s">
        <v>1470</v>
      </c>
      <c r="E1064" s="277">
        <v>9</v>
      </c>
      <c r="F1064" s="277">
        <v>30</v>
      </c>
      <c r="G1064" s="277">
        <v>30</v>
      </c>
      <c r="H1064" s="277">
        <v>30</v>
      </c>
      <c r="I1064" s="277">
        <v>30</v>
      </c>
      <c r="J1064" s="277">
        <v>0</v>
      </c>
      <c r="K1064" s="277">
        <v>0</v>
      </c>
      <c r="L1064" s="277">
        <v>0</v>
      </c>
      <c r="M1064" s="277">
        <v>0</v>
      </c>
      <c r="N1064" s="277">
        <v>0</v>
      </c>
      <c r="O1064" s="277">
        <v>30</v>
      </c>
      <c r="P1064" s="277">
        <v>0</v>
      </c>
      <c r="Q1064" s="277">
        <v>0</v>
      </c>
      <c r="R1064" s="277">
        <v>0</v>
      </c>
      <c r="S1064" s="277">
        <v>0</v>
      </c>
      <c r="T1064" s="277">
        <v>0</v>
      </c>
      <c r="U1064" s="277">
        <v>0</v>
      </c>
      <c r="V1064" s="277">
        <v>0</v>
      </c>
      <c r="W1064" s="279" t="e">
        <f t="shared" si="16"/>
        <v>#REF!</v>
      </c>
      <c r="X1064" s="279" t="s">
        <v>3111</v>
      </c>
      <c r="Y10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64" s="279">
        <f>IF(MAX(tbl2020POS[[#This Row],[P]:[PR]])=tbl2020POS[[#This Row],[P]],1,0)</f>
        <v>0</v>
      </c>
      <c r="AA1064" s="279">
        <f>IF(tbl2020POS[[#This Row],[QUALP]]=1,IF(tbl2020POS[[#This Row],[GS]]&gt;=GS_TO_QUALIFY,1,0),0)</f>
        <v>0</v>
      </c>
      <c r="AB1064" s="279">
        <f>IF(tbl2020POS[[#This Row],[QUALP]]=1,IF(tbl2020POS[[#This Row],[G]]-tbl2020POS[[#This Row],[GS]]&gt;=RP_APP_TO_QUALIFY,1,0),0)</f>
        <v>0</v>
      </c>
      <c r="AC1064" s="279" t="e">
        <f>IF(tbl2020POS[[#This Row],[C]]&gt;=GAMES_TO_QUALIFY,1,IF(tbl2020POS[[#This Row],[PRIMPOS]]="C",1,0))</f>
        <v>#REF!</v>
      </c>
      <c r="AD1064" s="279" t="e">
        <f>IF(tbl2020POS[[#This Row],[1B]]&gt;=GAMES_TO_QUALIFY,1,IF(tbl2020POS[[#This Row],[PRIMPOS]]="1B",1,0))</f>
        <v>#REF!</v>
      </c>
      <c r="AE1064" s="279" t="e">
        <f>IF(tbl2020POS[[#This Row],[2B]]&gt;=GAMES_TO_QUALIFY,1,IF(tbl2020POS[[#This Row],[PRIMPOS]]="2B",1,0))</f>
        <v>#REF!</v>
      </c>
      <c r="AF1064" s="279" t="e">
        <f>IF(tbl2020POS[[#This Row],[3B]]&gt;=GAMES_TO_QUALIFY,1,IF(tbl2020POS[[#This Row],[PRIMPOS]]="3B",1,0))</f>
        <v>#REF!</v>
      </c>
      <c r="AG1064" s="279" t="e">
        <f>IF(tbl2020POS[[#This Row],[SS]]&gt;=GAMES_TO_QUALIFY,1,IF(tbl2020POS[[#This Row],[PRIMPOS]]="SS",1,0))</f>
        <v>#REF!</v>
      </c>
      <c r="AH1064" s="279" t="e">
        <f>IF(tbl2020POS[[#This Row],[LF]]&gt;=GAMES_TO_QUALIFY,1,0)</f>
        <v>#REF!</v>
      </c>
      <c r="AI1064" s="279" t="e">
        <f>IF(tbl2020POS[[#This Row],[CF]]&gt;=GAMES_TO_QUALIFY,1,0)</f>
        <v>#REF!</v>
      </c>
      <c r="AJ1064" s="279" t="e">
        <f>IF(tbl2020POS[[#This Row],[RF]]&gt;=GAMES_TO_QUALIFY,1,0)</f>
        <v>#REF!</v>
      </c>
      <c r="AK1064" s="279" t="e">
        <f>IF(tbl2020POS[[#This Row],[OF]]&gt;=GAMES_TO_QUALIFY,1,IF(tbl2020POS[[#This Row],[PRIMPOS]]="OF",1,0))</f>
        <v>#REF!</v>
      </c>
      <c r="AL1064" s="279" t="e">
        <f>IF(tbl2020POS[[#This Row],[DH]]&gt;=GAMES_TO_QUALIFY,1,IF(tbl2020POS[[#This Row],[PRIMPOS]]="DH",1,0))</f>
        <v>#REF!</v>
      </c>
      <c r="AM1064" s="279" t="e" cm="1">
        <f t="array" aca="1" ref="AM10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4" s="280" t="str">
        <f>IFERROR(LEFT(tbl2020POS[[#This Row],[POSROUGH]],LEN(tbl2020POS[[#This Row],[POSROUGH]])-1),"")</f>
        <v/>
      </c>
      <c r="AP106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65" spans="1:42" x14ac:dyDescent="0.3">
      <c r="A1065" s="277">
        <v>1062</v>
      </c>
      <c r="B1065" t="s">
        <v>21624</v>
      </c>
      <c r="C1065" s="277">
        <v>26</v>
      </c>
      <c r="D1065" s="278" t="s">
        <v>1446</v>
      </c>
      <c r="E1065" s="277">
        <v>4</v>
      </c>
      <c r="F1065" s="277">
        <v>20</v>
      </c>
      <c r="G1065" s="277">
        <v>0</v>
      </c>
      <c r="H1065" s="277">
        <v>0</v>
      </c>
      <c r="I1065" s="277">
        <v>20</v>
      </c>
      <c r="J1065" s="277">
        <v>20</v>
      </c>
      <c r="K1065" s="277">
        <v>0</v>
      </c>
      <c r="L1065" s="277">
        <v>0</v>
      </c>
      <c r="M1065" s="277">
        <v>0</v>
      </c>
      <c r="N1065" s="277">
        <v>0</v>
      </c>
      <c r="O1065" s="277">
        <v>0</v>
      </c>
      <c r="P1065" s="277">
        <v>0</v>
      </c>
      <c r="Q1065" s="277">
        <v>0</v>
      </c>
      <c r="R1065" s="277">
        <v>0</v>
      </c>
      <c r="S1065" s="277">
        <v>0</v>
      </c>
      <c r="T1065" s="277">
        <v>0</v>
      </c>
      <c r="U1065" s="277">
        <v>0</v>
      </c>
      <c r="V1065" s="277">
        <v>0</v>
      </c>
      <c r="W1065" s="279" t="e">
        <f t="shared" si="16"/>
        <v>#REF!</v>
      </c>
      <c r="X1065" s="279" t="s">
        <v>14649</v>
      </c>
      <c r="Y10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5" s="279">
        <f>IF(MAX(tbl2020POS[[#This Row],[P]:[PR]])=tbl2020POS[[#This Row],[P]],1,0)</f>
        <v>1</v>
      </c>
      <c r="AA1065" s="279">
        <f>IF(tbl2020POS[[#This Row],[QUALP]]=1,IF(tbl2020POS[[#This Row],[GS]]&gt;=GS_TO_QUALIFY,1,0),0)</f>
        <v>0</v>
      </c>
      <c r="AB1065" s="279">
        <f>IF(tbl2020POS[[#This Row],[QUALP]]=1,IF(tbl2020POS[[#This Row],[G]]-tbl2020POS[[#This Row],[GS]]&gt;=RP_APP_TO_QUALIFY,1,0),0)</f>
        <v>1</v>
      </c>
      <c r="AC1065" s="279" t="e">
        <f>IF(tbl2020POS[[#This Row],[C]]&gt;=GAMES_TO_QUALIFY,1,IF(tbl2020POS[[#This Row],[PRIMPOS]]="C",1,0))</f>
        <v>#REF!</v>
      </c>
      <c r="AD1065" s="279" t="e">
        <f>IF(tbl2020POS[[#This Row],[1B]]&gt;=GAMES_TO_QUALIFY,1,IF(tbl2020POS[[#This Row],[PRIMPOS]]="1B",1,0))</f>
        <v>#REF!</v>
      </c>
      <c r="AE1065" s="279" t="e">
        <f>IF(tbl2020POS[[#This Row],[2B]]&gt;=GAMES_TO_QUALIFY,1,IF(tbl2020POS[[#This Row],[PRIMPOS]]="2B",1,0))</f>
        <v>#REF!</v>
      </c>
      <c r="AF1065" s="279" t="e">
        <f>IF(tbl2020POS[[#This Row],[3B]]&gt;=GAMES_TO_QUALIFY,1,IF(tbl2020POS[[#This Row],[PRIMPOS]]="3B",1,0))</f>
        <v>#REF!</v>
      </c>
      <c r="AG1065" s="279" t="e">
        <f>IF(tbl2020POS[[#This Row],[SS]]&gt;=GAMES_TO_QUALIFY,1,IF(tbl2020POS[[#This Row],[PRIMPOS]]="SS",1,0))</f>
        <v>#REF!</v>
      </c>
      <c r="AH1065" s="279" t="e">
        <f>IF(tbl2020POS[[#This Row],[LF]]&gt;=GAMES_TO_QUALIFY,1,0)</f>
        <v>#REF!</v>
      </c>
      <c r="AI1065" s="279" t="e">
        <f>IF(tbl2020POS[[#This Row],[CF]]&gt;=GAMES_TO_QUALIFY,1,0)</f>
        <v>#REF!</v>
      </c>
      <c r="AJ1065" s="279" t="e">
        <f>IF(tbl2020POS[[#This Row],[RF]]&gt;=GAMES_TO_QUALIFY,1,0)</f>
        <v>#REF!</v>
      </c>
      <c r="AK1065" s="279" t="e">
        <f>IF(tbl2020POS[[#This Row],[OF]]&gt;=GAMES_TO_QUALIFY,1,IF(tbl2020POS[[#This Row],[PRIMPOS]]="OF",1,0))</f>
        <v>#REF!</v>
      </c>
      <c r="AL1065" s="279" t="e">
        <f>IF(tbl2020POS[[#This Row],[DH]]&gt;=GAMES_TO_QUALIFY,1,IF(tbl2020POS[[#This Row],[PRIMPOS]]="DH",1,0))</f>
        <v>#REF!</v>
      </c>
      <c r="AM1065" s="279" t="str" cm="1">
        <f t="array" aca="1" ref="AM10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5" s="280" t="str">
        <f>IFERROR(LEFT(tbl2020POS[[#This Row],[POSROUGH]],LEN(tbl2020POS[[#This Row],[POSROUGH]])-1),"")</f>
        <v/>
      </c>
      <c r="AP106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6" spans="1:42" x14ac:dyDescent="0.3">
      <c r="A1066" s="277">
        <v>1063</v>
      </c>
      <c r="B1066" t="s">
        <v>21625</v>
      </c>
      <c r="C1066" s="277">
        <v>23</v>
      </c>
      <c r="D1066" s="278" t="s">
        <v>20567</v>
      </c>
      <c r="E1066" s="277" t="s">
        <v>20557</v>
      </c>
      <c r="F1066" s="277">
        <v>12</v>
      </c>
      <c r="G1066" s="277">
        <v>12</v>
      </c>
      <c r="H1066" s="277">
        <v>0</v>
      </c>
      <c r="I1066" s="277">
        <v>12</v>
      </c>
      <c r="J1066" s="277">
        <v>12</v>
      </c>
      <c r="K1066" s="277">
        <v>0</v>
      </c>
      <c r="L1066" s="277">
        <v>0</v>
      </c>
      <c r="M1066" s="277">
        <v>0</v>
      </c>
      <c r="N1066" s="277">
        <v>0</v>
      </c>
      <c r="O1066" s="277">
        <v>0</v>
      </c>
      <c r="P1066" s="277">
        <v>0</v>
      </c>
      <c r="Q1066" s="277">
        <v>0</v>
      </c>
      <c r="R1066" s="277">
        <v>0</v>
      </c>
      <c r="S1066" s="277">
        <v>0</v>
      </c>
      <c r="T1066" s="277">
        <v>0</v>
      </c>
      <c r="U1066" s="277">
        <v>0</v>
      </c>
      <c r="V1066" s="277">
        <v>0</v>
      </c>
      <c r="W1066" s="279" t="e">
        <f t="shared" si="16"/>
        <v>#REF!</v>
      </c>
      <c r="X1066" s="279" t="s">
        <v>17641</v>
      </c>
      <c r="Y10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6" s="279">
        <f>IF(MAX(tbl2020POS[[#This Row],[P]:[PR]])=tbl2020POS[[#This Row],[P]],1,0)</f>
        <v>1</v>
      </c>
      <c r="AA1066" s="279">
        <f>IF(tbl2020POS[[#This Row],[QUALP]]=1,IF(tbl2020POS[[#This Row],[GS]]&gt;=GS_TO_QUALIFY,1,0),0)</f>
        <v>1</v>
      </c>
      <c r="AB1066" s="279">
        <f>IF(tbl2020POS[[#This Row],[QUALP]]=1,IF(tbl2020POS[[#This Row],[G]]-tbl2020POS[[#This Row],[GS]]&gt;=RP_APP_TO_QUALIFY,1,0),0)</f>
        <v>0</v>
      </c>
      <c r="AC1066" s="279" t="e">
        <f>IF(tbl2020POS[[#This Row],[C]]&gt;=GAMES_TO_QUALIFY,1,IF(tbl2020POS[[#This Row],[PRIMPOS]]="C",1,0))</f>
        <v>#REF!</v>
      </c>
      <c r="AD1066" s="279" t="e">
        <f>IF(tbl2020POS[[#This Row],[1B]]&gt;=GAMES_TO_QUALIFY,1,IF(tbl2020POS[[#This Row],[PRIMPOS]]="1B",1,0))</f>
        <v>#REF!</v>
      </c>
      <c r="AE1066" s="279" t="e">
        <f>IF(tbl2020POS[[#This Row],[2B]]&gt;=GAMES_TO_QUALIFY,1,IF(tbl2020POS[[#This Row],[PRIMPOS]]="2B",1,0))</f>
        <v>#REF!</v>
      </c>
      <c r="AF1066" s="279" t="e">
        <f>IF(tbl2020POS[[#This Row],[3B]]&gt;=GAMES_TO_QUALIFY,1,IF(tbl2020POS[[#This Row],[PRIMPOS]]="3B",1,0))</f>
        <v>#REF!</v>
      </c>
      <c r="AG1066" s="279" t="e">
        <f>IF(tbl2020POS[[#This Row],[SS]]&gt;=GAMES_TO_QUALIFY,1,IF(tbl2020POS[[#This Row],[PRIMPOS]]="SS",1,0))</f>
        <v>#REF!</v>
      </c>
      <c r="AH1066" s="279" t="e">
        <f>IF(tbl2020POS[[#This Row],[LF]]&gt;=GAMES_TO_QUALIFY,1,0)</f>
        <v>#REF!</v>
      </c>
      <c r="AI1066" s="279" t="e">
        <f>IF(tbl2020POS[[#This Row],[CF]]&gt;=GAMES_TO_QUALIFY,1,0)</f>
        <v>#REF!</v>
      </c>
      <c r="AJ1066" s="279" t="e">
        <f>IF(tbl2020POS[[#This Row],[RF]]&gt;=GAMES_TO_QUALIFY,1,0)</f>
        <v>#REF!</v>
      </c>
      <c r="AK1066" s="279" t="e">
        <f>IF(tbl2020POS[[#This Row],[OF]]&gt;=GAMES_TO_QUALIFY,1,IF(tbl2020POS[[#This Row],[PRIMPOS]]="OF",1,0))</f>
        <v>#REF!</v>
      </c>
      <c r="AL1066" s="279" t="e">
        <f>IF(tbl2020POS[[#This Row],[DH]]&gt;=GAMES_TO_QUALIFY,1,IF(tbl2020POS[[#This Row],[PRIMPOS]]="DH",1,0))</f>
        <v>#REF!</v>
      </c>
      <c r="AM1066" s="279" t="str" cm="1">
        <f t="array" aca="1" ref="AM10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6" s="280" t="str">
        <f>IFERROR(LEFT(tbl2020POS[[#This Row],[POSROUGH]],LEN(tbl2020POS[[#This Row],[POSROUGH]])-1),"")</f>
        <v/>
      </c>
      <c r="AP106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67" spans="1:42" x14ac:dyDescent="0.3">
      <c r="A1067" s="277">
        <v>1064</v>
      </c>
      <c r="B1067" t="s">
        <v>21626</v>
      </c>
      <c r="C1067" s="277">
        <v>25</v>
      </c>
      <c r="D1067" s="278" t="s">
        <v>1449</v>
      </c>
      <c r="E1067" s="277">
        <v>4</v>
      </c>
      <c r="F1067" s="277">
        <v>36</v>
      </c>
      <c r="G1067" s="277">
        <v>30</v>
      </c>
      <c r="H1067" s="277">
        <v>36</v>
      </c>
      <c r="I1067" s="277">
        <v>26</v>
      </c>
      <c r="J1067" s="277">
        <v>0</v>
      </c>
      <c r="K1067" s="277">
        <v>26</v>
      </c>
      <c r="L1067" s="277">
        <v>0</v>
      </c>
      <c r="M1067" s="277">
        <v>0</v>
      </c>
      <c r="N1067" s="277">
        <v>0</v>
      </c>
      <c r="O1067" s="277">
        <v>0</v>
      </c>
      <c r="P1067" s="277">
        <v>0</v>
      </c>
      <c r="Q1067" s="277">
        <v>0</v>
      </c>
      <c r="R1067" s="277">
        <v>0</v>
      </c>
      <c r="S1067" s="277">
        <v>0</v>
      </c>
      <c r="T1067" s="277">
        <v>9</v>
      </c>
      <c r="U1067" s="277">
        <v>5</v>
      </c>
      <c r="V1067" s="277">
        <v>0</v>
      </c>
      <c r="W1067" s="279" t="e">
        <f t="shared" si="16"/>
        <v>#REF!</v>
      </c>
      <c r="X1067" s="279" t="s">
        <v>12880</v>
      </c>
      <c r="Y10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67" s="279">
        <f>IF(MAX(tbl2020POS[[#This Row],[P]:[PR]])=tbl2020POS[[#This Row],[P]],1,0)</f>
        <v>0</v>
      </c>
      <c r="AA1067" s="279">
        <f>IF(tbl2020POS[[#This Row],[QUALP]]=1,IF(tbl2020POS[[#This Row],[GS]]&gt;=GS_TO_QUALIFY,1,0),0)</f>
        <v>0</v>
      </c>
      <c r="AB1067" s="279">
        <f>IF(tbl2020POS[[#This Row],[QUALP]]=1,IF(tbl2020POS[[#This Row],[G]]-tbl2020POS[[#This Row],[GS]]&gt;=RP_APP_TO_QUALIFY,1,0),0)</f>
        <v>0</v>
      </c>
      <c r="AC1067" s="279" t="e">
        <f>IF(tbl2020POS[[#This Row],[C]]&gt;=GAMES_TO_QUALIFY,1,IF(tbl2020POS[[#This Row],[PRIMPOS]]="C",1,0))</f>
        <v>#REF!</v>
      </c>
      <c r="AD1067" s="279" t="e">
        <f>IF(tbl2020POS[[#This Row],[1B]]&gt;=GAMES_TO_QUALIFY,1,IF(tbl2020POS[[#This Row],[PRIMPOS]]="1B",1,0))</f>
        <v>#REF!</v>
      </c>
      <c r="AE1067" s="279" t="e">
        <f>IF(tbl2020POS[[#This Row],[2B]]&gt;=GAMES_TO_QUALIFY,1,IF(tbl2020POS[[#This Row],[PRIMPOS]]="2B",1,0))</f>
        <v>#REF!</v>
      </c>
      <c r="AF1067" s="279" t="e">
        <f>IF(tbl2020POS[[#This Row],[3B]]&gt;=GAMES_TO_QUALIFY,1,IF(tbl2020POS[[#This Row],[PRIMPOS]]="3B",1,0))</f>
        <v>#REF!</v>
      </c>
      <c r="AG1067" s="279" t="e">
        <f>IF(tbl2020POS[[#This Row],[SS]]&gt;=GAMES_TO_QUALIFY,1,IF(tbl2020POS[[#This Row],[PRIMPOS]]="SS",1,0))</f>
        <v>#REF!</v>
      </c>
      <c r="AH1067" s="279" t="e">
        <f>IF(tbl2020POS[[#This Row],[LF]]&gt;=GAMES_TO_QUALIFY,1,0)</f>
        <v>#REF!</v>
      </c>
      <c r="AI1067" s="279" t="e">
        <f>IF(tbl2020POS[[#This Row],[CF]]&gt;=GAMES_TO_QUALIFY,1,0)</f>
        <v>#REF!</v>
      </c>
      <c r="AJ1067" s="279" t="e">
        <f>IF(tbl2020POS[[#This Row],[RF]]&gt;=GAMES_TO_QUALIFY,1,0)</f>
        <v>#REF!</v>
      </c>
      <c r="AK1067" s="279" t="e">
        <f>IF(tbl2020POS[[#This Row],[OF]]&gt;=GAMES_TO_QUALIFY,1,IF(tbl2020POS[[#This Row],[PRIMPOS]]="OF",1,0))</f>
        <v>#REF!</v>
      </c>
      <c r="AL1067" s="279" t="e">
        <f>IF(tbl2020POS[[#This Row],[DH]]&gt;=GAMES_TO_QUALIFY,1,IF(tbl2020POS[[#This Row],[PRIMPOS]]="DH",1,0))</f>
        <v>#REF!</v>
      </c>
      <c r="AM1067" s="279" t="e" cm="1">
        <f t="array" aca="1" ref="AM10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7" s="280" t="str">
        <f>IFERROR(LEFT(tbl2020POS[[#This Row],[POSROUGH]],LEN(tbl2020POS[[#This Row],[POSROUGH]])-1),"")</f>
        <v/>
      </c>
      <c r="AP106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68" spans="1:42" x14ac:dyDescent="0.3">
      <c r="A1068" s="277">
        <v>1065</v>
      </c>
      <c r="B1068" t="s">
        <v>21627</v>
      </c>
      <c r="C1068" s="277">
        <v>23</v>
      </c>
      <c r="D1068" s="278" t="s">
        <v>1405</v>
      </c>
      <c r="E1068" s="277" t="s">
        <v>20557</v>
      </c>
      <c r="F1068" s="277">
        <v>8</v>
      </c>
      <c r="G1068" s="277">
        <v>7</v>
      </c>
      <c r="H1068" s="277">
        <v>0</v>
      </c>
      <c r="I1068" s="277">
        <v>8</v>
      </c>
      <c r="J1068" s="277">
        <v>8</v>
      </c>
      <c r="K1068" s="277">
        <v>0</v>
      </c>
      <c r="L1068" s="277">
        <v>0</v>
      </c>
      <c r="M1068" s="277">
        <v>0</v>
      </c>
      <c r="N1068" s="277">
        <v>0</v>
      </c>
      <c r="O1068" s="277">
        <v>0</v>
      </c>
      <c r="P1068" s="277">
        <v>0</v>
      </c>
      <c r="Q1068" s="277">
        <v>0</v>
      </c>
      <c r="R1068" s="277">
        <v>0</v>
      </c>
      <c r="S1068" s="277">
        <v>0</v>
      </c>
      <c r="T1068" s="277">
        <v>0</v>
      </c>
      <c r="U1068" s="277">
        <v>0</v>
      </c>
      <c r="V1068" s="277">
        <v>0</v>
      </c>
      <c r="W1068" s="279" t="e">
        <f t="shared" si="16"/>
        <v>#REF!</v>
      </c>
      <c r="X1068" s="279" t="s">
        <v>17643</v>
      </c>
      <c r="Y10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8" s="279">
        <f>IF(MAX(tbl2020POS[[#This Row],[P]:[PR]])=tbl2020POS[[#This Row],[P]],1,0)</f>
        <v>1</v>
      </c>
      <c r="AA1068" s="279">
        <f>IF(tbl2020POS[[#This Row],[QUALP]]=1,IF(tbl2020POS[[#This Row],[GS]]&gt;=GS_TO_QUALIFY,1,0),0)</f>
        <v>0</v>
      </c>
      <c r="AB1068" s="279">
        <f>IF(tbl2020POS[[#This Row],[QUALP]]=1,IF(tbl2020POS[[#This Row],[G]]-tbl2020POS[[#This Row],[GS]]&gt;=RP_APP_TO_QUALIFY,1,0),0)</f>
        <v>0</v>
      </c>
      <c r="AC1068" s="279" t="e">
        <f>IF(tbl2020POS[[#This Row],[C]]&gt;=GAMES_TO_QUALIFY,1,IF(tbl2020POS[[#This Row],[PRIMPOS]]="C",1,0))</f>
        <v>#REF!</v>
      </c>
      <c r="AD1068" s="279" t="e">
        <f>IF(tbl2020POS[[#This Row],[1B]]&gt;=GAMES_TO_QUALIFY,1,IF(tbl2020POS[[#This Row],[PRIMPOS]]="1B",1,0))</f>
        <v>#REF!</v>
      </c>
      <c r="AE1068" s="279" t="e">
        <f>IF(tbl2020POS[[#This Row],[2B]]&gt;=GAMES_TO_QUALIFY,1,IF(tbl2020POS[[#This Row],[PRIMPOS]]="2B",1,0))</f>
        <v>#REF!</v>
      </c>
      <c r="AF1068" s="279" t="e">
        <f>IF(tbl2020POS[[#This Row],[3B]]&gt;=GAMES_TO_QUALIFY,1,IF(tbl2020POS[[#This Row],[PRIMPOS]]="3B",1,0))</f>
        <v>#REF!</v>
      </c>
      <c r="AG1068" s="279" t="e">
        <f>IF(tbl2020POS[[#This Row],[SS]]&gt;=GAMES_TO_QUALIFY,1,IF(tbl2020POS[[#This Row],[PRIMPOS]]="SS",1,0))</f>
        <v>#REF!</v>
      </c>
      <c r="AH1068" s="279" t="e">
        <f>IF(tbl2020POS[[#This Row],[LF]]&gt;=GAMES_TO_QUALIFY,1,0)</f>
        <v>#REF!</v>
      </c>
      <c r="AI1068" s="279" t="e">
        <f>IF(tbl2020POS[[#This Row],[CF]]&gt;=GAMES_TO_QUALIFY,1,0)</f>
        <v>#REF!</v>
      </c>
      <c r="AJ1068" s="279" t="e">
        <f>IF(tbl2020POS[[#This Row],[RF]]&gt;=GAMES_TO_QUALIFY,1,0)</f>
        <v>#REF!</v>
      </c>
      <c r="AK1068" s="279" t="e">
        <f>IF(tbl2020POS[[#This Row],[OF]]&gt;=GAMES_TO_QUALIFY,1,IF(tbl2020POS[[#This Row],[PRIMPOS]]="OF",1,0))</f>
        <v>#REF!</v>
      </c>
      <c r="AL1068" s="279" t="e">
        <f>IF(tbl2020POS[[#This Row],[DH]]&gt;=GAMES_TO_QUALIFY,1,IF(tbl2020POS[[#This Row],[PRIMPOS]]="DH",1,0))</f>
        <v>#REF!</v>
      </c>
      <c r="AM1068" s="279" t="str" cm="1">
        <f t="array" aca="1" ref="AM10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8" s="280" t="str">
        <f>IFERROR(LEFT(tbl2020POS[[#This Row],[POSROUGH]],LEN(tbl2020POS[[#This Row],[POSROUGH]])-1),"")</f>
        <v/>
      </c>
      <c r="AP106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69" spans="1:42" x14ac:dyDescent="0.3">
      <c r="A1069" s="277">
        <v>1066</v>
      </c>
      <c r="B1069" t="s">
        <v>21628</v>
      </c>
      <c r="C1069" s="277">
        <v>27</v>
      </c>
      <c r="D1069" s="278" t="s">
        <v>20607</v>
      </c>
      <c r="E1069" s="277">
        <v>4</v>
      </c>
      <c r="F1069" s="277">
        <v>31</v>
      </c>
      <c r="G1069" s="277">
        <v>23</v>
      </c>
      <c r="H1069" s="277">
        <v>31</v>
      </c>
      <c r="I1069" s="277">
        <v>12</v>
      </c>
      <c r="J1069" s="277">
        <v>0</v>
      </c>
      <c r="K1069" s="277">
        <v>0</v>
      </c>
      <c r="L1069" s="277">
        <v>0</v>
      </c>
      <c r="M1069" s="277">
        <v>0</v>
      </c>
      <c r="N1069" s="277">
        <v>0</v>
      </c>
      <c r="O1069" s="277">
        <v>0</v>
      </c>
      <c r="P1069" s="277">
        <v>3</v>
      </c>
      <c r="Q1069" s="277">
        <v>0</v>
      </c>
      <c r="R1069" s="277">
        <v>9</v>
      </c>
      <c r="S1069" s="277">
        <v>12</v>
      </c>
      <c r="T1069" s="277">
        <v>14</v>
      </c>
      <c r="U1069" s="277">
        <v>4</v>
      </c>
      <c r="V1069" s="277">
        <v>3</v>
      </c>
      <c r="W1069" s="279" t="e">
        <f t="shared" si="16"/>
        <v>#REF!</v>
      </c>
      <c r="X1069" s="279" t="s">
        <v>13878</v>
      </c>
      <c r="Y10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69" s="279">
        <f>IF(MAX(tbl2020POS[[#This Row],[P]:[PR]])=tbl2020POS[[#This Row],[P]],1,0)</f>
        <v>0</v>
      </c>
      <c r="AA1069" s="279">
        <f>IF(tbl2020POS[[#This Row],[QUALP]]=1,IF(tbl2020POS[[#This Row],[GS]]&gt;=GS_TO_QUALIFY,1,0),0)</f>
        <v>0</v>
      </c>
      <c r="AB1069" s="279">
        <f>IF(tbl2020POS[[#This Row],[QUALP]]=1,IF(tbl2020POS[[#This Row],[G]]-tbl2020POS[[#This Row],[GS]]&gt;=RP_APP_TO_QUALIFY,1,0),0)</f>
        <v>0</v>
      </c>
      <c r="AC1069" s="279" t="e">
        <f>IF(tbl2020POS[[#This Row],[C]]&gt;=GAMES_TO_QUALIFY,1,IF(tbl2020POS[[#This Row],[PRIMPOS]]="C",1,0))</f>
        <v>#REF!</v>
      </c>
      <c r="AD1069" s="279" t="e">
        <f>IF(tbl2020POS[[#This Row],[1B]]&gt;=GAMES_TO_QUALIFY,1,IF(tbl2020POS[[#This Row],[PRIMPOS]]="1B",1,0))</f>
        <v>#REF!</v>
      </c>
      <c r="AE1069" s="279" t="e">
        <f>IF(tbl2020POS[[#This Row],[2B]]&gt;=GAMES_TO_QUALIFY,1,IF(tbl2020POS[[#This Row],[PRIMPOS]]="2B",1,0))</f>
        <v>#REF!</v>
      </c>
      <c r="AF1069" s="279" t="e">
        <f>IF(tbl2020POS[[#This Row],[3B]]&gt;=GAMES_TO_QUALIFY,1,IF(tbl2020POS[[#This Row],[PRIMPOS]]="3B",1,0))</f>
        <v>#REF!</v>
      </c>
      <c r="AG1069" s="279" t="e">
        <f>IF(tbl2020POS[[#This Row],[SS]]&gt;=GAMES_TO_QUALIFY,1,IF(tbl2020POS[[#This Row],[PRIMPOS]]="SS",1,0))</f>
        <v>#REF!</v>
      </c>
      <c r="AH1069" s="279" t="e">
        <f>IF(tbl2020POS[[#This Row],[LF]]&gt;=GAMES_TO_QUALIFY,1,0)</f>
        <v>#REF!</v>
      </c>
      <c r="AI1069" s="279" t="e">
        <f>IF(tbl2020POS[[#This Row],[CF]]&gt;=GAMES_TO_QUALIFY,1,0)</f>
        <v>#REF!</v>
      </c>
      <c r="AJ1069" s="279" t="e">
        <f>IF(tbl2020POS[[#This Row],[RF]]&gt;=GAMES_TO_QUALIFY,1,0)</f>
        <v>#REF!</v>
      </c>
      <c r="AK1069" s="279" t="e">
        <f>IF(tbl2020POS[[#This Row],[OF]]&gt;=GAMES_TO_QUALIFY,1,IF(tbl2020POS[[#This Row],[PRIMPOS]]="OF",1,0))</f>
        <v>#REF!</v>
      </c>
      <c r="AL1069" s="279" t="e">
        <f>IF(tbl2020POS[[#This Row],[DH]]&gt;=GAMES_TO_QUALIFY,1,IF(tbl2020POS[[#This Row],[PRIMPOS]]="DH",1,0))</f>
        <v>#REF!</v>
      </c>
      <c r="AM1069" s="279" t="e" cm="1">
        <f t="array" aca="1" ref="AM10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9" s="280" t="str">
        <f>IFERROR(LEFT(tbl2020POS[[#This Row],[POSROUGH]],LEN(tbl2020POS[[#This Row],[POSROUGH]])-1),"")</f>
        <v/>
      </c>
      <c r="AP106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70" spans="1:42" x14ac:dyDescent="0.3">
      <c r="A1070" s="277">
        <v>1067</v>
      </c>
      <c r="B1070" t="s">
        <v>21629</v>
      </c>
      <c r="C1070" s="277">
        <v>27</v>
      </c>
      <c r="D1070" s="278" t="s">
        <v>20563</v>
      </c>
      <c r="E1070" s="277">
        <v>4</v>
      </c>
      <c r="F1070" s="277">
        <v>11</v>
      </c>
      <c r="G1070" s="277">
        <v>1</v>
      </c>
      <c r="H1070" s="277">
        <v>0</v>
      </c>
      <c r="I1070" s="277">
        <v>11</v>
      </c>
      <c r="J1070" s="277">
        <v>11</v>
      </c>
      <c r="K1070" s="277">
        <v>0</v>
      </c>
      <c r="L1070" s="277">
        <v>0</v>
      </c>
      <c r="M1070" s="277">
        <v>0</v>
      </c>
      <c r="N1070" s="277">
        <v>0</v>
      </c>
      <c r="O1070" s="277">
        <v>0</v>
      </c>
      <c r="P1070" s="277">
        <v>0</v>
      </c>
      <c r="Q1070" s="277">
        <v>0</v>
      </c>
      <c r="R1070" s="277">
        <v>0</v>
      </c>
      <c r="S1070" s="277">
        <v>0</v>
      </c>
      <c r="T1070" s="277">
        <v>0</v>
      </c>
      <c r="U1070" s="277">
        <v>0</v>
      </c>
      <c r="V1070" s="277">
        <v>0</v>
      </c>
      <c r="W1070" s="279" t="e">
        <f t="shared" si="16"/>
        <v>#REF!</v>
      </c>
      <c r="X1070" s="279" t="s">
        <v>14169</v>
      </c>
      <c r="Y10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0" s="279">
        <f>IF(MAX(tbl2020POS[[#This Row],[P]:[PR]])=tbl2020POS[[#This Row],[P]],1,0)</f>
        <v>1</v>
      </c>
      <c r="AA1070" s="279">
        <f>IF(tbl2020POS[[#This Row],[QUALP]]=1,IF(tbl2020POS[[#This Row],[GS]]&gt;=GS_TO_QUALIFY,1,0),0)</f>
        <v>0</v>
      </c>
      <c r="AB1070" s="279">
        <f>IF(tbl2020POS[[#This Row],[QUALP]]=1,IF(tbl2020POS[[#This Row],[G]]-tbl2020POS[[#This Row],[GS]]&gt;=RP_APP_TO_QUALIFY,1,0),0)</f>
        <v>1</v>
      </c>
      <c r="AC1070" s="279" t="e">
        <f>IF(tbl2020POS[[#This Row],[C]]&gt;=GAMES_TO_QUALIFY,1,IF(tbl2020POS[[#This Row],[PRIMPOS]]="C",1,0))</f>
        <v>#REF!</v>
      </c>
      <c r="AD1070" s="279" t="e">
        <f>IF(tbl2020POS[[#This Row],[1B]]&gt;=GAMES_TO_QUALIFY,1,IF(tbl2020POS[[#This Row],[PRIMPOS]]="1B",1,0))</f>
        <v>#REF!</v>
      </c>
      <c r="AE1070" s="279" t="e">
        <f>IF(tbl2020POS[[#This Row],[2B]]&gt;=GAMES_TO_QUALIFY,1,IF(tbl2020POS[[#This Row],[PRIMPOS]]="2B",1,0))</f>
        <v>#REF!</v>
      </c>
      <c r="AF1070" s="279" t="e">
        <f>IF(tbl2020POS[[#This Row],[3B]]&gt;=GAMES_TO_QUALIFY,1,IF(tbl2020POS[[#This Row],[PRIMPOS]]="3B",1,0))</f>
        <v>#REF!</v>
      </c>
      <c r="AG1070" s="279" t="e">
        <f>IF(tbl2020POS[[#This Row],[SS]]&gt;=GAMES_TO_QUALIFY,1,IF(tbl2020POS[[#This Row],[PRIMPOS]]="SS",1,0))</f>
        <v>#REF!</v>
      </c>
      <c r="AH1070" s="279" t="e">
        <f>IF(tbl2020POS[[#This Row],[LF]]&gt;=GAMES_TO_QUALIFY,1,0)</f>
        <v>#REF!</v>
      </c>
      <c r="AI1070" s="279" t="e">
        <f>IF(tbl2020POS[[#This Row],[CF]]&gt;=GAMES_TO_QUALIFY,1,0)</f>
        <v>#REF!</v>
      </c>
      <c r="AJ1070" s="279" t="e">
        <f>IF(tbl2020POS[[#This Row],[RF]]&gt;=GAMES_TO_QUALIFY,1,0)</f>
        <v>#REF!</v>
      </c>
      <c r="AK1070" s="279" t="e">
        <f>IF(tbl2020POS[[#This Row],[OF]]&gt;=GAMES_TO_QUALIFY,1,IF(tbl2020POS[[#This Row],[PRIMPOS]]="OF",1,0))</f>
        <v>#REF!</v>
      </c>
      <c r="AL1070" s="279" t="e">
        <f>IF(tbl2020POS[[#This Row],[DH]]&gt;=GAMES_TO_QUALIFY,1,IF(tbl2020POS[[#This Row],[PRIMPOS]]="DH",1,0))</f>
        <v>#REF!</v>
      </c>
      <c r="AM1070" s="279" t="str" cm="1">
        <f t="array" aca="1" ref="AM10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0" s="280" t="str">
        <f>IFERROR(LEFT(tbl2020POS[[#This Row],[POSROUGH]],LEN(tbl2020POS[[#This Row],[POSROUGH]])-1),"")</f>
        <v/>
      </c>
      <c r="AP107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1" spans="1:42" x14ac:dyDescent="0.3">
      <c r="A1071" s="277">
        <v>1068</v>
      </c>
      <c r="B1071" t="s">
        <v>21630</v>
      </c>
      <c r="C1071" s="277">
        <v>24</v>
      </c>
      <c r="D1071" s="278" t="s">
        <v>1565</v>
      </c>
      <c r="E1071" s="277">
        <v>2</v>
      </c>
      <c r="F1071" s="277">
        <v>7</v>
      </c>
      <c r="G1071" s="277">
        <v>1</v>
      </c>
      <c r="H1071" s="277">
        <v>0</v>
      </c>
      <c r="I1071" s="277">
        <v>7</v>
      </c>
      <c r="J1071" s="277">
        <v>7</v>
      </c>
      <c r="K1071" s="277">
        <v>0</v>
      </c>
      <c r="L1071" s="277">
        <v>0</v>
      </c>
      <c r="M1071" s="277">
        <v>0</v>
      </c>
      <c r="N1071" s="277">
        <v>0</v>
      </c>
      <c r="O1071" s="277">
        <v>0</v>
      </c>
      <c r="P1071" s="277">
        <v>0</v>
      </c>
      <c r="Q1071" s="277">
        <v>0</v>
      </c>
      <c r="R1071" s="277">
        <v>0</v>
      </c>
      <c r="S1071" s="277">
        <v>0</v>
      </c>
      <c r="T1071" s="277">
        <v>0</v>
      </c>
      <c r="U1071" s="277">
        <v>0</v>
      </c>
      <c r="V1071" s="277">
        <v>0</v>
      </c>
      <c r="W1071" s="279" t="e">
        <f t="shared" si="16"/>
        <v>#REF!</v>
      </c>
      <c r="X1071" s="279" t="s">
        <v>16783</v>
      </c>
      <c r="Y10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1" s="279">
        <f>IF(MAX(tbl2020POS[[#This Row],[P]:[PR]])=tbl2020POS[[#This Row],[P]],1,0)</f>
        <v>1</v>
      </c>
      <c r="AA1071" s="279">
        <f>IF(tbl2020POS[[#This Row],[QUALP]]=1,IF(tbl2020POS[[#This Row],[GS]]&gt;=GS_TO_QUALIFY,1,0),0)</f>
        <v>0</v>
      </c>
      <c r="AB1071" s="279">
        <f>IF(tbl2020POS[[#This Row],[QUALP]]=1,IF(tbl2020POS[[#This Row],[G]]-tbl2020POS[[#This Row],[GS]]&gt;=RP_APP_TO_QUALIFY,1,0),0)</f>
        <v>1</v>
      </c>
      <c r="AC1071" s="279" t="e">
        <f>IF(tbl2020POS[[#This Row],[C]]&gt;=GAMES_TO_QUALIFY,1,IF(tbl2020POS[[#This Row],[PRIMPOS]]="C",1,0))</f>
        <v>#REF!</v>
      </c>
      <c r="AD1071" s="279" t="e">
        <f>IF(tbl2020POS[[#This Row],[1B]]&gt;=GAMES_TO_QUALIFY,1,IF(tbl2020POS[[#This Row],[PRIMPOS]]="1B",1,0))</f>
        <v>#REF!</v>
      </c>
      <c r="AE1071" s="279" t="e">
        <f>IF(tbl2020POS[[#This Row],[2B]]&gt;=GAMES_TO_QUALIFY,1,IF(tbl2020POS[[#This Row],[PRIMPOS]]="2B",1,0))</f>
        <v>#REF!</v>
      </c>
      <c r="AF1071" s="279" t="e">
        <f>IF(tbl2020POS[[#This Row],[3B]]&gt;=GAMES_TO_QUALIFY,1,IF(tbl2020POS[[#This Row],[PRIMPOS]]="3B",1,0))</f>
        <v>#REF!</v>
      </c>
      <c r="AG1071" s="279" t="e">
        <f>IF(tbl2020POS[[#This Row],[SS]]&gt;=GAMES_TO_QUALIFY,1,IF(tbl2020POS[[#This Row],[PRIMPOS]]="SS",1,0))</f>
        <v>#REF!</v>
      </c>
      <c r="AH1071" s="279" t="e">
        <f>IF(tbl2020POS[[#This Row],[LF]]&gt;=GAMES_TO_QUALIFY,1,0)</f>
        <v>#REF!</v>
      </c>
      <c r="AI1071" s="279" t="e">
        <f>IF(tbl2020POS[[#This Row],[CF]]&gt;=GAMES_TO_QUALIFY,1,0)</f>
        <v>#REF!</v>
      </c>
      <c r="AJ1071" s="279" t="e">
        <f>IF(tbl2020POS[[#This Row],[RF]]&gt;=GAMES_TO_QUALIFY,1,0)</f>
        <v>#REF!</v>
      </c>
      <c r="AK1071" s="279" t="e">
        <f>IF(tbl2020POS[[#This Row],[OF]]&gt;=GAMES_TO_QUALIFY,1,IF(tbl2020POS[[#This Row],[PRIMPOS]]="OF",1,0))</f>
        <v>#REF!</v>
      </c>
      <c r="AL1071" s="279" t="e">
        <f>IF(tbl2020POS[[#This Row],[DH]]&gt;=GAMES_TO_QUALIFY,1,IF(tbl2020POS[[#This Row],[PRIMPOS]]="DH",1,0))</f>
        <v>#REF!</v>
      </c>
      <c r="AM1071" s="279" t="str" cm="1">
        <f t="array" aca="1" ref="AM10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1" s="280" t="str">
        <f>IFERROR(LEFT(tbl2020POS[[#This Row],[POSROUGH]],LEN(tbl2020POS[[#This Row],[POSROUGH]])-1),"")</f>
        <v/>
      </c>
      <c r="AP107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2" spans="1:42" x14ac:dyDescent="0.3">
      <c r="A1072" s="277">
        <v>1069</v>
      </c>
      <c r="B1072" t="s">
        <v>21631</v>
      </c>
      <c r="C1072" s="277">
        <v>30</v>
      </c>
      <c r="D1072" s="278" t="s">
        <v>1386</v>
      </c>
      <c r="E1072" s="277">
        <v>4</v>
      </c>
      <c r="F1072" s="277">
        <v>6</v>
      </c>
      <c r="G1072" s="277">
        <v>0</v>
      </c>
      <c r="H1072" s="277">
        <v>0</v>
      </c>
      <c r="I1072" s="277">
        <v>6</v>
      </c>
      <c r="J1072" s="277">
        <v>6</v>
      </c>
      <c r="K1072" s="277">
        <v>0</v>
      </c>
      <c r="L1072" s="277">
        <v>0</v>
      </c>
      <c r="M1072" s="277">
        <v>0</v>
      </c>
      <c r="N1072" s="277">
        <v>0</v>
      </c>
      <c r="O1072" s="277">
        <v>0</v>
      </c>
      <c r="P1072" s="277">
        <v>0</v>
      </c>
      <c r="Q1072" s="277">
        <v>0</v>
      </c>
      <c r="R1072" s="277">
        <v>0</v>
      </c>
      <c r="S1072" s="277">
        <v>0</v>
      </c>
      <c r="T1072" s="277">
        <v>0</v>
      </c>
      <c r="U1072" s="277">
        <v>0</v>
      </c>
      <c r="V1072" s="277">
        <v>0</v>
      </c>
      <c r="W1072" s="279" t="e">
        <f t="shared" si="16"/>
        <v>#REF!</v>
      </c>
      <c r="X1072" s="279" t="s">
        <v>14877</v>
      </c>
      <c r="Y10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2" s="279">
        <f>IF(MAX(tbl2020POS[[#This Row],[P]:[PR]])=tbl2020POS[[#This Row],[P]],1,0)</f>
        <v>1</v>
      </c>
      <c r="AA1072" s="279">
        <f>IF(tbl2020POS[[#This Row],[QUALP]]=1,IF(tbl2020POS[[#This Row],[GS]]&gt;=GS_TO_QUALIFY,1,0),0)</f>
        <v>0</v>
      </c>
      <c r="AB1072" s="279">
        <f>IF(tbl2020POS[[#This Row],[QUALP]]=1,IF(tbl2020POS[[#This Row],[G]]-tbl2020POS[[#This Row],[GS]]&gt;=RP_APP_TO_QUALIFY,1,0),0)</f>
        <v>1</v>
      </c>
      <c r="AC1072" s="279" t="e">
        <f>IF(tbl2020POS[[#This Row],[C]]&gt;=GAMES_TO_QUALIFY,1,IF(tbl2020POS[[#This Row],[PRIMPOS]]="C",1,0))</f>
        <v>#REF!</v>
      </c>
      <c r="AD1072" s="279" t="e">
        <f>IF(tbl2020POS[[#This Row],[1B]]&gt;=GAMES_TO_QUALIFY,1,IF(tbl2020POS[[#This Row],[PRIMPOS]]="1B",1,0))</f>
        <v>#REF!</v>
      </c>
      <c r="AE1072" s="279" t="e">
        <f>IF(tbl2020POS[[#This Row],[2B]]&gt;=GAMES_TO_QUALIFY,1,IF(tbl2020POS[[#This Row],[PRIMPOS]]="2B",1,0))</f>
        <v>#REF!</v>
      </c>
      <c r="AF1072" s="279" t="e">
        <f>IF(tbl2020POS[[#This Row],[3B]]&gt;=GAMES_TO_QUALIFY,1,IF(tbl2020POS[[#This Row],[PRIMPOS]]="3B",1,0))</f>
        <v>#REF!</v>
      </c>
      <c r="AG1072" s="279" t="e">
        <f>IF(tbl2020POS[[#This Row],[SS]]&gt;=GAMES_TO_QUALIFY,1,IF(tbl2020POS[[#This Row],[PRIMPOS]]="SS",1,0))</f>
        <v>#REF!</v>
      </c>
      <c r="AH1072" s="279" t="e">
        <f>IF(tbl2020POS[[#This Row],[LF]]&gt;=GAMES_TO_QUALIFY,1,0)</f>
        <v>#REF!</v>
      </c>
      <c r="AI1072" s="279" t="e">
        <f>IF(tbl2020POS[[#This Row],[CF]]&gt;=GAMES_TO_QUALIFY,1,0)</f>
        <v>#REF!</v>
      </c>
      <c r="AJ1072" s="279" t="e">
        <f>IF(tbl2020POS[[#This Row],[RF]]&gt;=GAMES_TO_QUALIFY,1,0)</f>
        <v>#REF!</v>
      </c>
      <c r="AK1072" s="279" t="e">
        <f>IF(tbl2020POS[[#This Row],[OF]]&gt;=GAMES_TO_QUALIFY,1,IF(tbl2020POS[[#This Row],[PRIMPOS]]="OF",1,0))</f>
        <v>#REF!</v>
      </c>
      <c r="AL1072" s="279" t="e">
        <f>IF(tbl2020POS[[#This Row],[DH]]&gt;=GAMES_TO_QUALIFY,1,IF(tbl2020POS[[#This Row],[PRIMPOS]]="DH",1,0))</f>
        <v>#REF!</v>
      </c>
      <c r="AM1072" s="279" t="str" cm="1">
        <f t="array" aca="1" ref="AM10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2" s="280" t="str">
        <f>IFERROR(LEFT(tbl2020POS[[#This Row],[POSROUGH]],LEN(tbl2020POS[[#This Row],[POSROUGH]])-1),"")</f>
        <v/>
      </c>
      <c r="AP107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3" spans="1:42" x14ac:dyDescent="0.3">
      <c r="A1073" s="277">
        <v>1070</v>
      </c>
      <c r="B1073" t="s">
        <v>21632</v>
      </c>
      <c r="C1073" s="277">
        <v>28</v>
      </c>
      <c r="D1073" s="278" t="s">
        <v>20584</v>
      </c>
      <c r="E1073" s="277">
        <v>4</v>
      </c>
      <c r="F1073" s="277">
        <v>5</v>
      </c>
      <c r="G1073" s="277">
        <v>4</v>
      </c>
      <c r="H1073" s="277">
        <v>0</v>
      </c>
      <c r="I1073" s="277">
        <v>5</v>
      </c>
      <c r="J1073" s="277">
        <v>5</v>
      </c>
      <c r="K1073" s="277">
        <v>0</v>
      </c>
      <c r="L1073" s="277">
        <v>0</v>
      </c>
      <c r="M1073" s="277">
        <v>0</v>
      </c>
      <c r="N1073" s="277">
        <v>0</v>
      </c>
      <c r="O1073" s="277">
        <v>0</v>
      </c>
      <c r="P1073" s="277">
        <v>0</v>
      </c>
      <c r="Q1073" s="277">
        <v>0</v>
      </c>
      <c r="R1073" s="277">
        <v>0</v>
      </c>
      <c r="S1073" s="277">
        <v>0</v>
      </c>
      <c r="T1073" s="277">
        <v>0</v>
      </c>
      <c r="U1073" s="277">
        <v>0</v>
      </c>
      <c r="V1073" s="277">
        <v>0</v>
      </c>
      <c r="W1073" s="279" t="e">
        <f t="shared" si="16"/>
        <v>#REF!</v>
      </c>
      <c r="X1073" s="279" t="s">
        <v>14152</v>
      </c>
      <c r="Y10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3" s="279">
        <f>IF(MAX(tbl2020POS[[#This Row],[P]:[PR]])=tbl2020POS[[#This Row],[P]],1,0)</f>
        <v>1</v>
      </c>
      <c r="AA1073" s="279">
        <f>IF(tbl2020POS[[#This Row],[QUALP]]=1,IF(tbl2020POS[[#This Row],[GS]]&gt;=GS_TO_QUALIFY,1,0),0)</f>
        <v>0</v>
      </c>
      <c r="AB1073" s="279">
        <f>IF(tbl2020POS[[#This Row],[QUALP]]=1,IF(tbl2020POS[[#This Row],[G]]-tbl2020POS[[#This Row],[GS]]&gt;=RP_APP_TO_QUALIFY,1,0),0)</f>
        <v>0</v>
      </c>
      <c r="AC1073" s="279" t="e">
        <f>IF(tbl2020POS[[#This Row],[C]]&gt;=GAMES_TO_QUALIFY,1,IF(tbl2020POS[[#This Row],[PRIMPOS]]="C",1,0))</f>
        <v>#REF!</v>
      </c>
      <c r="AD1073" s="279" t="e">
        <f>IF(tbl2020POS[[#This Row],[1B]]&gt;=GAMES_TO_QUALIFY,1,IF(tbl2020POS[[#This Row],[PRIMPOS]]="1B",1,0))</f>
        <v>#REF!</v>
      </c>
      <c r="AE1073" s="279" t="e">
        <f>IF(tbl2020POS[[#This Row],[2B]]&gt;=GAMES_TO_QUALIFY,1,IF(tbl2020POS[[#This Row],[PRIMPOS]]="2B",1,0))</f>
        <v>#REF!</v>
      </c>
      <c r="AF1073" s="279" t="e">
        <f>IF(tbl2020POS[[#This Row],[3B]]&gt;=GAMES_TO_QUALIFY,1,IF(tbl2020POS[[#This Row],[PRIMPOS]]="3B",1,0))</f>
        <v>#REF!</v>
      </c>
      <c r="AG1073" s="279" t="e">
        <f>IF(tbl2020POS[[#This Row],[SS]]&gt;=GAMES_TO_QUALIFY,1,IF(tbl2020POS[[#This Row],[PRIMPOS]]="SS",1,0))</f>
        <v>#REF!</v>
      </c>
      <c r="AH1073" s="279" t="e">
        <f>IF(tbl2020POS[[#This Row],[LF]]&gt;=GAMES_TO_QUALIFY,1,0)</f>
        <v>#REF!</v>
      </c>
      <c r="AI1073" s="279" t="e">
        <f>IF(tbl2020POS[[#This Row],[CF]]&gt;=GAMES_TO_QUALIFY,1,0)</f>
        <v>#REF!</v>
      </c>
      <c r="AJ1073" s="279" t="e">
        <f>IF(tbl2020POS[[#This Row],[RF]]&gt;=GAMES_TO_QUALIFY,1,0)</f>
        <v>#REF!</v>
      </c>
      <c r="AK1073" s="279" t="e">
        <f>IF(tbl2020POS[[#This Row],[OF]]&gt;=GAMES_TO_QUALIFY,1,IF(tbl2020POS[[#This Row],[PRIMPOS]]="OF",1,0))</f>
        <v>#REF!</v>
      </c>
      <c r="AL1073" s="279" t="e">
        <f>IF(tbl2020POS[[#This Row],[DH]]&gt;=GAMES_TO_QUALIFY,1,IF(tbl2020POS[[#This Row],[PRIMPOS]]="DH",1,0))</f>
        <v>#REF!</v>
      </c>
      <c r="AM1073" s="279" t="str" cm="1">
        <f t="array" aca="1" ref="AM10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3" s="280" t="str">
        <f>IFERROR(LEFT(tbl2020POS[[#This Row],[POSROUGH]],LEN(tbl2020POS[[#This Row],[POSROUGH]])-1),"")</f>
        <v/>
      </c>
      <c r="AP107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74" spans="1:42" x14ac:dyDescent="0.3">
      <c r="A1074" s="277">
        <v>1071</v>
      </c>
      <c r="B1074" t="s">
        <v>21633</v>
      </c>
      <c r="C1074" s="277">
        <v>25</v>
      </c>
      <c r="D1074" s="278" t="s">
        <v>1509</v>
      </c>
      <c r="E1074" s="277">
        <v>4</v>
      </c>
      <c r="F1074" s="277">
        <v>50</v>
      </c>
      <c r="G1074" s="277">
        <v>48</v>
      </c>
      <c r="H1074" s="277">
        <v>50</v>
      </c>
      <c r="I1074" s="277">
        <v>44</v>
      </c>
      <c r="J1074" s="277">
        <v>0</v>
      </c>
      <c r="K1074" s="277">
        <v>0</v>
      </c>
      <c r="L1074" s="277">
        <v>25</v>
      </c>
      <c r="M1074" s="277">
        <v>0</v>
      </c>
      <c r="N1074" s="277">
        <v>0</v>
      </c>
      <c r="O1074" s="277">
        <v>0</v>
      </c>
      <c r="P1074" s="277">
        <v>23</v>
      </c>
      <c r="Q1074" s="277">
        <v>0</v>
      </c>
      <c r="R1074" s="277">
        <v>0</v>
      </c>
      <c r="S1074" s="277">
        <v>23</v>
      </c>
      <c r="T1074" s="277">
        <v>5</v>
      </c>
      <c r="U1074" s="277">
        <v>2</v>
      </c>
      <c r="V1074" s="277">
        <v>0</v>
      </c>
      <c r="W1074" s="279" t="e">
        <f t="shared" si="16"/>
        <v>#REF!</v>
      </c>
      <c r="X1074" s="279" t="s">
        <v>19865</v>
      </c>
      <c r="Y10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74" s="279">
        <f>IF(MAX(tbl2020POS[[#This Row],[P]:[PR]])=tbl2020POS[[#This Row],[P]],1,0)</f>
        <v>0</v>
      </c>
      <c r="AA1074" s="279">
        <f>IF(tbl2020POS[[#This Row],[QUALP]]=1,IF(tbl2020POS[[#This Row],[GS]]&gt;=GS_TO_QUALIFY,1,0),0)</f>
        <v>0</v>
      </c>
      <c r="AB1074" s="279">
        <f>IF(tbl2020POS[[#This Row],[QUALP]]=1,IF(tbl2020POS[[#This Row],[G]]-tbl2020POS[[#This Row],[GS]]&gt;=RP_APP_TO_QUALIFY,1,0),0)</f>
        <v>0</v>
      </c>
      <c r="AC1074" s="279" t="e">
        <f>IF(tbl2020POS[[#This Row],[C]]&gt;=GAMES_TO_QUALIFY,1,IF(tbl2020POS[[#This Row],[PRIMPOS]]="C",1,0))</f>
        <v>#REF!</v>
      </c>
      <c r="AD1074" s="279" t="e">
        <f>IF(tbl2020POS[[#This Row],[1B]]&gt;=GAMES_TO_QUALIFY,1,IF(tbl2020POS[[#This Row],[PRIMPOS]]="1B",1,0))</f>
        <v>#REF!</v>
      </c>
      <c r="AE1074" s="279" t="e">
        <f>IF(tbl2020POS[[#This Row],[2B]]&gt;=GAMES_TO_QUALIFY,1,IF(tbl2020POS[[#This Row],[PRIMPOS]]="2B",1,0))</f>
        <v>#REF!</v>
      </c>
      <c r="AF1074" s="279" t="e">
        <f>IF(tbl2020POS[[#This Row],[3B]]&gt;=GAMES_TO_QUALIFY,1,IF(tbl2020POS[[#This Row],[PRIMPOS]]="3B",1,0))</f>
        <v>#REF!</v>
      </c>
      <c r="AG1074" s="279" t="e">
        <f>IF(tbl2020POS[[#This Row],[SS]]&gt;=GAMES_TO_QUALIFY,1,IF(tbl2020POS[[#This Row],[PRIMPOS]]="SS",1,0))</f>
        <v>#REF!</v>
      </c>
      <c r="AH1074" s="279" t="e">
        <f>IF(tbl2020POS[[#This Row],[LF]]&gt;=GAMES_TO_QUALIFY,1,0)</f>
        <v>#REF!</v>
      </c>
      <c r="AI1074" s="279" t="e">
        <f>IF(tbl2020POS[[#This Row],[CF]]&gt;=GAMES_TO_QUALIFY,1,0)</f>
        <v>#REF!</v>
      </c>
      <c r="AJ1074" s="279" t="e">
        <f>IF(tbl2020POS[[#This Row],[RF]]&gt;=GAMES_TO_QUALIFY,1,0)</f>
        <v>#REF!</v>
      </c>
      <c r="AK1074" s="279" t="e">
        <f>IF(tbl2020POS[[#This Row],[OF]]&gt;=GAMES_TO_QUALIFY,1,IF(tbl2020POS[[#This Row],[PRIMPOS]]="OF",1,0))</f>
        <v>#REF!</v>
      </c>
      <c r="AL1074" s="279" t="e">
        <f>IF(tbl2020POS[[#This Row],[DH]]&gt;=GAMES_TO_QUALIFY,1,IF(tbl2020POS[[#This Row],[PRIMPOS]]="DH",1,0))</f>
        <v>#REF!</v>
      </c>
      <c r="AM1074" s="279" t="e" cm="1">
        <f t="array" aca="1" ref="AM10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4" s="280" t="str">
        <f>IFERROR(LEFT(tbl2020POS[[#This Row],[POSROUGH]],LEN(tbl2020POS[[#This Row],[POSROUGH]])-1),"")</f>
        <v/>
      </c>
      <c r="AP107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75" spans="1:42" x14ac:dyDescent="0.3">
      <c r="A1075" s="277">
        <v>1072</v>
      </c>
      <c r="B1075" t="s">
        <v>21634</v>
      </c>
      <c r="C1075" s="277">
        <v>26</v>
      </c>
      <c r="D1075" s="278" t="s">
        <v>1509</v>
      </c>
      <c r="E1075" s="277">
        <v>2</v>
      </c>
      <c r="F1075" s="277">
        <v>8</v>
      </c>
      <c r="G1075" s="277">
        <v>0</v>
      </c>
      <c r="H1075" s="277">
        <v>0</v>
      </c>
      <c r="I1075" s="277">
        <v>8</v>
      </c>
      <c r="J1075" s="277">
        <v>8</v>
      </c>
      <c r="K1075" s="277">
        <v>0</v>
      </c>
      <c r="L1075" s="277">
        <v>0</v>
      </c>
      <c r="M1075" s="277">
        <v>0</v>
      </c>
      <c r="N1075" s="277">
        <v>0</v>
      </c>
      <c r="O1075" s="277">
        <v>0</v>
      </c>
      <c r="P1075" s="277">
        <v>0</v>
      </c>
      <c r="Q1075" s="277">
        <v>0</v>
      </c>
      <c r="R1075" s="277">
        <v>0</v>
      </c>
      <c r="S1075" s="277">
        <v>0</v>
      </c>
      <c r="T1075" s="277">
        <v>0</v>
      </c>
      <c r="U1075" s="277">
        <v>0</v>
      </c>
      <c r="V1075" s="277">
        <v>0</v>
      </c>
      <c r="W1075" s="279" t="e">
        <f t="shared" si="16"/>
        <v>#REF!</v>
      </c>
      <c r="X1075" s="279" t="s">
        <v>22026</v>
      </c>
      <c r="Y10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5" s="279">
        <f>IF(MAX(tbl2020POS[[#This Row],[P]:[PR]])=tbl2020POS[[#This Row],[P]],1,0)</f>
        <v>1</v>
      </c>
      <c r="AA1075" s="279">
        <f>IF(tbl2020POS[[#This Row],[QUALP]]=1,IF(tbl2020POS[[#This Row],[GS]]&gt;=GS_TO_QUALIFY,1,0),0)</f>
        <v>0</v>
      </c>
      <c r="AB1075" s="279">
        <f>IF(tbl2020POS[[#This Row],[QUALP]]=1,IF(tbl2020POS[[#This Row],[G]]-tbl2020POS[[#This Row],[GS]]&gt;=RP_APP_TO_QUALIFY,1,0),0)</f>
        <v>1</v>
      </c>
      <c r="AC1075" s="279" t="e">
        <f>IF(tbl2020POS[[#This Row],[C]]&gt;=GAMES_TO_QUALIFY,1,IF(tbl2020POS[[#This Row],[PRIMPOS]]="C",1,0))</f>
        <v>#REF!</v>
      </c>
      <c r="AD1075" s="279" t="e">
        <f>IF(tbl2020POS[[#This Row],[1B]]&gt;=GAMES_TO_QUALIFY,1,IF(tbl2020POS[[#This Row],[PRIMPOS]]="1B",1,0))</f>
        <v>#REF!</v>
      </c>
      <c r="AE1075" s="279" t="e">
        <f>IF(tbl2020POS[[#This Row],[2B]]&gt;=GAMES_TO_QUALIFY,1,IF(tbl2020POS[[#This Row],[PRIMPOS]]="2B",1,0))</f>
        <v>#REF!</v>
      </c>
      <c r="AF1075" s="279" t="e">
        <f>IF(tbl2020POS[[#This Row],[3B]]&gt;=GAMES_TO_QUALIFY,1,IF(tbl2020POS[[#This Row],[PRIMPOS]]="3B",1,0))</f>
        <v>#REF!</v>
      </c>
      <c r="AG1075" s="279" t="e">
        <f>IF(tbl2020POS[[#This Row],[SS]]&gt;=GAMES_TO_QUALIFY,1,IF(tbl2020POS[[#This Row],[PRIMPOS]]="SS",1,0))</f>
        <v>#REF!</v>
      </c>
      <c r="AH1075" s="279" t="e">
        <f>IF(tbl2020POS[[#This Row],[LF]]&gt;=GAMES_TO_QUALIFY,1,0)</f>
        <v>#REF!</v>
      </c>
      <c r="AI1075" s="279" t="e">
        <f>IF(tbl2020POS[[#This Row],[CF]]&gt;=GAMES_TO_QUALIFY,1,0)</f>
        <v>#REF!</v>
      </c>
      <c r="AJ1075" s="279" t="e">
        <f>IF(tbl2020POS[[#This Row],[RF]]&gt;=GAMES_TO_QUALIFY,1,0)</f>
        <v>#REF!</v>
      </c>
      <c r="AK1075" s="279" t="e">
        <f>IF(tbl2020POS[[#This Row],[OF]]&gt;=GAMES_TO_QUALIFY,1,IF(tbl2020POS[[#This Row],[PRIMPOS]]="OF",1,0))</f>
        <v>#REF!</v>
      </c>
      <c r="AL1075" s="279" t="e">
        <f>IF(tbl2020POS[[#This Row],[DH]]&gt;=GAMES_TO_QUALIFY,1,IF(tbl2020POS[[#This Row],[PRIMPOS]]="DH",1,0))</f>
        <v>#REF!</v>
      </c>
      <c r="AM1075" s="279" t="str" cm="1">
        <f t="array" aca="1" ref="AM10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5" s="280" t="str">
        <f>IFERROR(LEFT(tbl2020POS[[#This Row],[POSROUGH]],LEN(tbl2020POS[[#This Row],[POSROUGH]])-1),"")</f>
        <v/>
      </c>
      <c r="AP107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6" spans="1:42" x14ac:dyDescent="0.3">
      <c r="A1076" s="277">
        <v>1073</v>
      </c>
      <c r="B1076" t="s">
        <v>21635</v>
      </c>
      <c r="C1076" s="277">
        <v>27</v>
      </c>
      <c r="D1076" s="278" t="s">
        <v>1449</v>
      </c>
      <c r="E1076" s="277">
        <v>4</v>
      </c>
      <c r="F1076" s="277">
        <v>21</v>
      </c>
      <c r="G1076" s="277">
        <v>17</v>
      </c>
      <c r="H1076" s="277">
        <v>21</v>
      </c>
      <c r="I1076" s="277">
        <v>16</v>
      </c>
      <c r="J1076" s="277">
        <v>0</v>
      </c>
      <c r="K1076" s="277">
        <v>0</v>
      </c>
      <c r="L1076" s="277">
        <v>0</v>
      </c>
      <c r="M1076" s="277">
        <v>0</v>
      </c>
      <c r="N1076" s="277">
        <v>0</v>
      </c>
      <c r="O1076" s="277">
        <v>0</v>
      </c>
      <c r="P1076" s="277">
        <v>16</v>
      </c>
      <c r="Q1076" s="277">
        <v>0</v>
      </c>
      <c r="R1076" s="277">
        <v>0</v>
      </c>
      <c r="S1076" s="277">
        <v>16</v>
      </c>
      <c r="T1076" s="277">
        <v>5</v>
      </c>
      <c r="U1076" s="277">
        <v>2</v>
      </c>
      <c r="V1076" s="277">
        <v>1</v>
      </c>
      <c r="W1076" s="279" t="e">
        <f t="shared" si="16"/>
        <v>#REF!</v>
      </c>
      <c r="X1076" s="279" t="s">
        <v>16790</v>
      </c>
      <c r="Y10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76" s="279">
        <f>IF(MAX(tbl2020POS[[#This Row],[P]:[PR]])=tbl2020POS[[#This Row],[P]],1,0)</f>
        <v>0</v>
      </c>
      <c r="AA1076" s="279">
        <f>IF(tbl2020POS[[#This Row],[QUALP]]=1,IF(tbl2020POS[[#This Row],[GS]]&gt;=GS_TO_QUALIFY,1,0),0)</f>
        <v>0</v>
      </c>
      <c r="AB1076" s="279">
        <f>IF(tbl2020POS[[#This Row],[QUALP]]=1,IF(tbl2020POS[[#This Row],[G]]-tbl2020POS[[#This Row],[GS]]&gt;=RP_APP_TO_QUALIFY,1,0),0)</f>
        <v>0</v>
      </c>
      <c r="AC1076" s="279" t="e">
        <f>IF(tbl2020POS[[#This Row],[C]]&gt;=GAMES_TO_QUALIFY,1,IF(tbl2020POS[[#This Row],[PRIMPOS]]="C",1,0))</f>
        <v>#REF!</v>
      </c>
      <c r="AD1076" s="279" t="e">
        <f>IF(tbl2020POS[[#This Row],[1B]]&gt;=GAMES_TO_QUALIFY,1,IF(tbl2020POS[[#This Row],[PRIMPOS]]="1B",1,0))</f>
        <v>#REF!</v>
      </c>
      <c r="AE1076" s="279" t="e">
        <f>IF(tbl2020POS[[#This Row],[2B]]&gt;=GAMES_TO_QUALIFY,1,IF(tbl2020POS[[#This Row],[PRIMPOS]]="2B",1,0))</f>
        <v>#REF!</v>
      </c>
      <c r="AF1076" s="279" t="e">
        <f>IF(tbl2020POS[[#This Row],[3B]]&gt;=GAMES_TO_QUALIFY,1,IF(tbl2020POS[[#This Row],[PRIMPOS]]="3B",1,0))</f>
        <v>#REF!</v>
      </c>
      <c r="AG1076" s="279" t="e">
        <f>IF(tbl2020POS[[#This Row],[SS]]&gt;=GAMES_TO_QUALIFY,1,IF(tbl2020POS[[#This Row],[PRIMPOS]]="SS",1,0))</f>
        <v>#REF!</v>
      </c>
      <c r="AH1076" s="279" t="e">
        <f>IF(tbl2020POS[[#This Row],[LF]]&gt;=GAMES_TO_QUALIFY,1,0)</f>
        <v>#REF!</v>
      </c>
      <c r="AI1076" s="279" t="e">
        <f>IF(tbl2020POS[[#This Row],[CF]]&gt;=GAMES_TO_QUALIFY,1,0)</f>
        <v>#REF!</v>
      </c>
      <c r="AJ1076" s="279" t="e">
        <f>IF(tbl2020POS[[#This Row],[RF]]&gt;=GAMES_TO_QUALIFY,1,0)</f>
        <v>#REF!</v>
      </c>
      <c r="AK1076" s="279" t="e">
        <f>IF(tbl2020POS[[#This Row],[OF]]&gt;=GAMES_TO_QUALIFY,1,IF(tbl2020POS[[#This Row],[PRIMPOS]]="OF",1,0))</f>
        <v>#REF!</v>
      </c>
      <c r="AL1076" s="279" t="e">
        <f>IF(tbl2020POS[[#This Row],[DH]]&gt;=GAMES_TO_QUALIFY,1,IF(tbl2020POS[[#This Row],[PRIMPOS]]="DH",1,0))</f>
        <v>#REF!</v>
      </c>
      <c r="AM1076" s="279" t="e" cm="1">
        <f t="array" aca="1" ref="AM10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6" s="280" t="str">
        <f>IFERROR(LEFT(tbl2020POS[[#This Row],[POSROUGH]],LEN(tbl2020POS[[#This Row],[POSROUGH]])-1),"")</f>
        <v/>
      </c>
      <c r="AP107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77" spans="1:42" x14ac:dyDescent="0.3">
      <c r="A1077" s="277">
        <v>1074</v>
      </c>
      <c r="B1077" t="s">
        <v>21636</v>
      </c>
      <c r="C1077" s="277">
        <v>32</v>
      </c>
      <c r="D1077" s="278" t="s">
        <v>1413</v>
      </c>
      <c r="E1077" s="277">
        <v>5</v>
      </c>
      <c r="F1077" s="277">
        <v>16</v>
      </c>
      <c r="G1077" s="277">
        <v>1</v>
      </c>
      <c r="H1077" s="277">
        <v>0</v>
      </c>
      <c r="I1077" s="277">
        <v>16</v>
      </c>
      <c r="J1077" s="277">
        <v>16</v>
      </c>
      <c r="K1077" s="277">
        <v>0</v>
      </c>
      <c r="L1077" s="277">
        <v>0</v>
      </c>
      <c r="M1077" s="277">
        <v>0</v>
      </c>
      <c r="N1077" s="277">
        <v>0</v>
      </c>
      <c r="O1077" s="277">
        <v>0</v>
      </c>
      <c r="P1077" s="277">
        <v>0</v>
      </c>
      <c r="Q1077" s="277">
        <v>0</v>
      </c>
      <c r="R1077" s="277">
        <v>0</v>
      </c>
      <c r="S1077" s="277">
        <v>0</v>
      </c>
      <c r="T1077" s="277">
        <v>0</v>
      </c>
      <c r="U1077" s="277">
        <v>0</v>
      </c>
      <c r="V1077" s="277">
        <v>0</v>
      </c>
      <c r="W1077" s="279" t="e">
        <f t="shared" si="16"/>
        <v>#REF!</v>
      </c>
      <c r="X1077" s="279" t="s">
        <v>16795</v>
      </c>
      <c r="Y10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7" s="279">
        <f>IF(MAX(tbl2020POS[[#This Row],[P]:[PR]])=tbl2020POS[[#This Row],[P]],1,0)</f>
        <v>1</v>
      </c>
      <c r="AA1077" s="279">
        <f>IF(tbl2020POS[[#This Row],[QUALP]]=1,IF(tbl2020POS[[#This Row],[GS]]&gt;=GS_TO_QUALIFY,1,0),0)</f>
        <v>0</v>
      </c>
      <c r="AB1077" s="279">
        <f>IF(tbl2020POS[[#This Row],[QUALP]]=1,IF(tbl2020POS[[#This Row],[G]]-tbl2020POS[[#This Row],[GS]]&gt;=RP_APP_TO_QUALIFY,1,0),0)</f>
        <v>1</v>
      </c>
      <c r="AC1077" s="279" t="e">
        <f>IF(tbl2020POS[[#This Row],[C]]&gt;=GAMES_TO_QUALIFY,1,IF(tbl2020POS[[#This Row],[PRIMPOS]]="C",1,0))</f>
        <v>#REF!</v>
      </c>
      <c r="AD1077" s="279" t="e">
        <f>IF(tbl2020POS[[#This Row],[1B]]&gt;=GAMES_TO_QUALIFY,1,IF(tbl2020POS[[#This Row],[PRIMPOS]]="1B",1,0))</f>
        <v>#REF!</v>
      </c>
      <c r="AE1077" s="279" t="e">
        <f>IF(tbl2020POS[[#This Row],[2B]]&gt;=GAMES_TO_QUALIFY,1,IF(tbl2020POS[[#This Row],[PRIMPOS]]="2B",1,0))</f>
        <v>#REF!</v>
      </c>
      <c r="AF1077" s="279" t="e">
        <f>IF(tbl2020POS[[#This Row],[3B]]&gt;=GAMES_TO_QUALIFY,1,IF(tbl2020POS[[#This Row],[PRIMPOS]]="3B",1,0))</f>
        <v>#REF!</v>
      </c>
      <c r="AG1077" s="279" t="e">
        <f>IF(tbl2020POS[[#This Row],[SS]]&gt;=GAMES_TO_QUALIFY,1,IF(tbl2020POS[[#This Row],[PRIMPOS]]="SS",1,0))</f>
        <v>#REF!</v>
      </c>
      <c r="AH1077" s="279" t="e">
        <f>IF(tbl2020POS[[#This Row],[LF]]&gt;=GAMES_TO_QUALIFY,1,0)</f>
        <v>#REF!</v>
      </c>
      <c r="AI1077" s="279" t="e">
        <f>IF(tbl2020POS[[#This Row],[CF]]&gt;=GAMES_TO_QUALIFY,1,0)</f>
        <v>#REF!</v>
      </c>
      <c r="AJ1077" s="279" t="e">
        <f>IF(tbl2020POS[[#This Row],[RF]]&gt;=GAMES_TO_QUALIFY,1,0)</f>
        <v>#REF!</v>
      </c>
      <c r="AK1077" s="279" t="e">
        <f>IF(tbl2020POS[[#This Row],[OF]]&gt;=GAMES_TO_QUALIFY,1,IF(tbl2020POS[[#This Row],[PRIMPOS]]="OF",1,0))</f>
        <v>#REF!</v>
      </c>
      <c r="AL1077" s="279" t="e">
        <f>IF(tbl2020POS[[#This Row],[DH]]&gt;=GAMES_TO_QUALIFY,1,IF(tbl2020POS[[#This Row],[PRIMPOS]]="DH",1,0))</f>
        <v>#REF!</v>
      </c>
      <c r="AM1077" s="279" t="str" cm="1">
        <f t="array" aca="1" ref="AM10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7" s="280" t="str">
        <f>IFERROR(LEFT(tbl2020POS[[#This Row],[POSROUGH]],LEN(tbl2020POS[[#This Row],[POSROUGH]])-1),"")</f>
        <v/>
      </c>
      <c r="AP107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8" spans="1:42" x14ac:dyDescent="0.3">
      <c r="A1078" s="277">
        <v>1075</v>
      </c>
      <c r="B1078" t="s">
        <v>21637</v>
      </c>
      <c r="C1078" s="277">
        <v>30</v>
      </c>
      <c r="D1078" s="278" t="s">
        <v>1413</v>
      </c>
      <c r="E1078" s="277">
        <v>2</v>
      </c>
      <c r="F1078" s="277">
        <v>2</v>
      </c>
      <c r="G1078" s="277">
        <v>0</v>
      </c>
      <c r="H1078" s="277">
        <v>0</v>
      </c>
      <c r="I1078" s="277">
        <v>2</v>
      </c>
      <c r="J1078" s="277">
        <v>2</v>
      </c>
      <c r="K1078" s="277">
        <v>0</v>
      </c>
      <c r="L1078" s="277">
        <v>0</v>
      </c>
      <c r="M1078" s="277">
        <v>0</v>
      </c>
      <c r="N1078" s="277">
        <v>0</v>
      </c>
      <c r="O1078" s="277">
        <v>0</v>
      </c>
      <c r="P1078" s="277">
        <v>0</v>
      </c>
      <c r="Q1078" s="277">
        <v>0</v>
      </c>
      <c r="R1078" s="277">
        <v>0</v>
      </c>
      <c r="S1078" s="277">
        <v>0</v>
      </c>
      <c r="T1078" s="277">
        <v>0</v>
      </c>
      <c r="U1078" s="277">
        <v>0</v>
      </c>
      <c r="V1078" s="277">
        <v>0</v>
      </c>
      <c r="W1078" s="279" t="e">
        <f t="shared" si="16"/>
        <v>#REF!</v>
      </c>
      <c r="X1078" s="279" t="s">
        <v>22027</v>
      </c>
      <c r="Y10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8" s="279">
        <f>IF(MAX(tbl2020POS[[#This Row],[P]:[PR]])=tbl2020POS[[#This Row],[P]],1,0)</f>
        <v>1</v>
      </c>
      <c r="AA1078" s="279">
        <f>IF(tbl2020POS[[#This Row],[QUALP]]=1,IF(tbl2020POS[[#This Row],[GS]]&gt;=GS_TO_QUALIFY,1,0),0)</f>
        <v>0</v>
      </c>
      <c r="AB1078" s="279">
        <f>IF(tbl2020POS[[#This Row],[QUALP]]=1,IF(tbl2020POS[[#This Row],[G]]-tbl2020POS[[#This Row],[GS]]&gt;=RP_APP_TO_QUALIFY,1,0),0)</f>
        <v>0</v>
      </c>
      <c r="AC1078" s="279" t="e">
        <f>IF(tbl2020POS[[#This Row],[C]]&gt;=GAMES_TO_QUALIFY,1,IF(tbl2020POS[[#This Row],[PRIMPOS]]="C",1,0))</f>
        <v>#REF!</v>
      </c>
      <c r="AD1078" s="279" t="e">
        <f>IF(tbl2020POS[[#This Row],[1B]]&gt;=GAMES_TO_QUALIFY,1,IF(tbl2020POS[[#This Row],[PRIMPOS]]="1B",1,0))</f>
        <v>#REF!</v>
      </c>
      <c r="AE1078" s="279" t="e">
        <f>IF(tbl2020POS[[#This Row],[2B]]&gt;=GAMES_TO_QUALIFY,1,IF(tbl2020POS[[#This Row],[PRIMPOS]]="2B",1,0))</f>
        <v>#REF!</v>
      </c>
      <c r="AF1078" s="279" t="e">
        <f>IF(tbl2020POS[[#This Row],[3B]]&gt;=GAMES_TO_QUALIFY,1,IF(tbl2020POS[[#This Row],[PRIMPOS]]="3B",1,0))</f>
        <v>#REF!</v>
      </c>
      <c r="AG1078" s="279" t="e">
        <f>IF(tbl2020POS[[#This Row],[SS]]&gt;=GAMES_TO_QUALIFY,1,IF(tbl2020POS[[#This Row],[PRIMPOS]]="SS",1,0))</f>
        <v>#REF!</v>
      </c>
      <c r="AH1078" s="279" t="e">
        <f>IF(tbl2020POS[[#This Row],[LF]]&gt;=GAMES_TO_QUALIFY,1,0)</f>
        <v>#REF!</v>
      </c>
      <c r="AI1078" s="279" t="e">
        <f>IF(tbl2020POS[[#This Row],[CF]]&gt;=GAMES_TO_QUALIFY,1,0)</f>
        <v>#REF!</v>
      </c>
      <c r="AJ1078" s="279" t="e">
        <f>IF(tbl2020POS[[#This Row],[RF]]&gt;=GAMES_TO_QUALIFY,1,0)</f>
        <v>#REF!</v>
      </c>
      <c r="AK1078" s="279" t="e">
        <f>IF(tbl2020POS[[#This Row],[OF]]&gt;=GAMES_TO_QUALIFY,1,IF(tbl2020POS[[#This Row],[PRIMPOS]]="OF",1,0))</f>
        <v>#REF!</v>
      </c>
      <c r="AL1078" s="279" t="e">
        <f>IF(tbl2020POS[[#This Row],[DH]]&gt;=GAMES_TO_QUALIFY,1,IF(tbl2020POS[[#This Row],[PRIMPOS]]="DH",1,0))</f>
        <v>#REF!</v>
      </c>
      <c r="AM1078" s="279" t="str" cm="1">
        <f t="array" aca="1" ref="AM10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8" s="280" t="str">
        <f>IFERROR(LEFT(tbl2020POS[[#This Row],[POSROUGH]],LEN(tbl2020POS[[#This Row],[POSROUGH]])-1),"")</f>
        <v/>
      </c>
      <c r="AP107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79" spans="1:42" x14ac:dyDescent="0.3">
      <c r="A1079" s="277">
        <v>1076</v>
      </c>
      <c r="B1079" t="s">
        <v>21638</v>
      </c>
      <c r="C1079" s="277">
        <v>32</v>
      </c>
      <c r="D1079" s="278" t="s">
        <v>20563</v>
      </c>
      <c r="E1079" s="277">
        <v>5</v>
      </c>
      <c r="F1079" s="277">
        <v>17</v>
      </c>
      <c r="G1079" s="277">
        <v>9</v>
      </c>
      <c r="H1079" s="277">
        <v>17</v>
      </c>
      <c r="I1079" s="277">
        <v>16</v>
      </c>
      <c r="J1079" s="277">
        <v>0</v>
      </c>
      <c r="K1079" s="277">
        <v>16</v>
      </c>
      <c r="L1079" s="277">
        <v>0</v>
      </c>
      <c r="M1079" s="277">
        <v>0</v>
      </c>
      <c r="N1079" s="277">
        <v>0</v>
      </c>
      <c r="O1079" s="277">
        <v>0</v>
      </c>
      <c r="P1079" s="277">
        <v>0</v>
      </c>
      <c r="Q1079" s="277">
        <v>0</v>
      </c>
      <c r="R1079" s="277">
        <v>0</v>
      </c>
      <c r="S1079" s="277">
        <v>0</v>
      </c>
      <c r="T1079" s="277">
        <v>1</v>
      </c>
      <c r="U1079" s="277">
        <v>2</v>
      </c>
      <c r="V1079" s="277">
        <v>0</v>
      </c>
      <c r="W1079" s="279" t="e">
        <f t="shared" si="16"/>
        <v>#REF!</v>
      </c>
      <c r="X1079" s="279" t="s">
        <v>13882</v>
      </c>
      <c r="Y10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79" s="279">
        <f>IF(MAX(tbl2020POS[[#This Row],[P]:[PR]])=tbl2020POS[[#This Row],[P]],1,0)</f>
        <v>0</v>
      </c>
      <c r="AA1079" s="279">
        <f>IF(tbl2020POS[[#This Row],[QUALP]]=1,IF(tbl2020POS[[#This Row],[GS]]&gt;=GS_TO_QUALIFY,1,0),0)</f>
        <v>0</v>
      </c>
      <c r="AB1079" s="279">
        <f>IF(tbl2020POS[[#This Row],[QUALP]]=1,IF(tbl2020POS[[#This Row],[G]]-tbl2020POS[[#This Row],[GS]]&gt;=RP_APP_TO_QUALIFY,1,0),0)</f>
        <v>0</v>
      </c>
      <c r="AC1079" s="279" t="e">
        <f>IF(tbl2020POS[[#This Row],[C]]&gt;=GAMES_TO_QUALIFY,1,IF(tbl2020POS[[#This Row],[PRIMPOS]]="C",1,0))</f>
        <v>#REF!</v>
      </c>
      <c r="AD1079" s="279" t="e">
        <f>IF(tbl2020POS[[#This Row],[1B]]&gt;=GAMES_TO_QUALIFY,1,IF(tbl2020POS[[#This Row],[PRIMPOS]]="1B",1,0))</f>
        <v>#REF!</v>
      </c>
      <c r="AE1079" s="279" t="e">
        <f>IF(tbl2020POS[[#This Row],[2B]]&gt;=GAMES_TO_QUALIFY,1,IF(tbl2020POS[[#This Row],[PRIMPOS]]="2B",1,0))</f>
        <v>#REF!</v>
      </c>
      <c r="AF1079" s="279" t="e">
        <f>IF(tbl2020POS[[#This Row],[3B]]&gt;=GAMES_TO_QUALIFY,1,IF(tbl2020POS[[#This Row],[PRIMPOS]]="3B",1,0))</f>
        <v>#REF!</v>
      </c>
      <c r="AG1079" s="279" t="e">
        <f>IF(tbl2020POS[[#This Row],[SS]]&gt;=GAMES_TO_QUALIFY,1,IF(tbl2020POS[[#This Row],[PRIMPOS]]="SS",1,0))</f>
        <v>#REF!</v>
      </c>
      <c r="AH1079" s="279" t="e">
        <f>IF(tbl2020POS[[#This Row],[LF]]&gt;=GAMES_TO_QUALIFY,1,0)</f>
        <v>#REF!</v>
      </c>
      <c r="AI1079" s="279" t="e">
        <f>IF(tbl2020POS[[#This Row],[CF]]&gt;=GAMES_TO_QUALIFY,1,0)</f>
        <v>#REF!</v>
      </c>
      <c r="AJ1079" s="279" t="e">
        <f>IF(tbl2020POS[[#This Row],[RF]]&gt;=GAMES_TO_QUALIFY,1,0)</f>
        <v>#REF!</v>
      </c>
      <c r="AK1079" s="279" t="e">
        <f>IF(tbl2020POS[[#This Row],[OF]]&gt;=GAMES_TO_QUALIFY,1,IF(tbl2020POS[[#This Row],[PRIMPOS]]="OF",1,0))</f>
        <v>#REF!</v>
      </c>
      <c r="AL1079" s="279" t="e">
        <f>IF(tbl2020POS[[#This Row],[DH]]&gt;=GAMES_TO_QUALIFY,1,IF(tbl2020POS[[#This Row],[PRIMPOS]]="DH",1,0))</f>
        <v>#REF!</v>
      </c>
      <c r="AM1079" s="279" t="e" cm="1">
        <f t="array" aca="1" ref="AM10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9" s="280" t="str">
        <f>IFERROR(LEFT(tbl2020POS[[#This Row],[POSROUGH]],LEN(tbl2020POS[[#This Row],[POSROUGH]])-1),"")</f>
        <v/>
      </c>
      <c r="AP107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0" spans="1:42" x14ac:dyDescent="0.3">
      <c r="A1080" s="277">
        <v>1077</v>
      </c>
      <c r="B1080" t="s">
        <v>21639</v>
      </c>
      <c r="C1080" s="277">
        <v>27</v>
      </c>
      <c r="D1080" s="278" t="s">
        <v>1392</v>
      </c>
      <c r="E1080" s="277">
        <v>5</v>
      </c>
      <c r="F1080" s="277">
        <v>14</v>
      </c>
      <c r="G1080" s="277">
        <v>13</v>
      </c>
      <c r="H1080" s="277">
        <v>14</v>
      </c>
      <c r="I1080" s="277">
        <v>14</v>
      </c>
      <c r="J1080" s="277">
        <v>0</v>
      </c>
      <c r="K1080" s="277">
        <v>0</v>
      </c>
      <c r="L1080" s="277">
        <v>0</v>
      </c>
      <c r="M1080" s="277">
        <v>0</v>
      </c>
      <c r="N1080" s="277">
        <v>0</v>
      </c>
      <c r="O1080" s="277">
        <v>0</v>
      </c>
      <c r="P1080" s="277">
        <v>0</v>
      </c>
      <c r="Q1080" s="277">
        <v>3</v>
      </c>
      <c r="R1080" s="277">
        <v>12</v>
      </c>
      <c r="S1080" s="277">
        <v>14</v>
      </c>
      <c r="T1080" s="277">
        <v>0</v>
      </c>
      <c r="U1080" s="277">
        <v>0</v>
      </c>
      <c r="V1080" s="277">
        <v>0</v>
      </c>
      <c r="W1080" s="279" t="e">
        <f t="shared" si="16"/>
        <v>#REF!</v>
      </c>
      <c r="X1080" s="279" t="s">
        <v>12631</v>
      </c>
      <c r="Y10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80" s="279">
        <f>IF(MAX(tbl2020POS[[#This Row],[P]:[PR]])=tbl2020POS[[#This Row],[P]],1,0)</f>
        <v>0</v>
      </c>
      <c r="AA1080" s="279">
        <f>IF(tbl2020POS[[#This Row],[QUALP]]=1,IF(tbl2020POS[[#This Row],[GS]]&gt;=GS_TO_QUALIFY,1,0),0)</f>
        <v>0</v>
      </c>
      <c r="AB1080" s="279">
        <f>IF(tbl2020POS[[#This Row],[QUALP]]=1,IF(tbl2020POS[[#This Row],[G]]-tbl2020POS[[#This Row],[GS]]&gt;=RP_APP_TO_QUALIFY,1,0),0)</f>
        <v>0</v>
      </c>
      <c r="AC1080" s="279" t="e">
        <f>IF(tbl2020POS[[#This Row],[C]]&gt;=GAMES_TO_QUALIFY,1,IF(tbl2020POS[[#This Row],[PRIMPOS]]="C",1,0))</f>
        <v>#REF!</v>
      </c>
      <c r="AD1080" s="279" t="e">
        <f>IF(tbl2020POS[[#This Row],[1B]]&gt;=GAMES_TO_QUALIFY,1,IF(tbl2020POS[[#This Row],[PRIMPOS]]="1B",1,0))</f>
        <v>#REF!</v>
      </c>
      <c r="AE1080" s="279" t="e">
        <f>IF(tbl2020POS[[#This Row],[2B]]&gt;=GAMES_TO_QUALIFY,1,IF(tbl2020POS[[#This Row],[PRIMPOS]]="2B",1,0))</f>
        <v>#REF!</v>
      </c>
      <c r="AF1080" s="279" t="e">
        <f>IF(tbl2020POS[[#This Row],[3B]]&gt;=GAMES_TO_QUALIFY,1,IF(tbl2020POS[[#This Row],[PRIMPOS]]="3B",1,0))</f>
        <v>#REF!</v>
      </c>
      <c r="AG1080" s="279" t="e">
        <f>IF(tbl2020POS[[#This Row],[SS]]&gt;=GAMES_TO_QUALIFY,1,IF(tbl2020POS[[#This Row],[PRIMPOS]]="SS",1,0))</f>
        <v>#REF!</v>
      </c>
      <c r="AH1080" s="279" t="e">
        <f>IF(tbl2020POS[[#This Row],[LF]]&gt;=GAMES_TO_QUALIFY,1,0)</f>
        <v>#REF!</v>
      </c>
      <c r="AI1080" s="279" t="e">
        <f>IF(tbl2020POS[[#This Row],[CF]]&gt;=GAMES_TO_QUALIFY,1,0)</f>
        <v>#REF!</v>
      </c>
      <c r="AJ1080" s="279" t="e">
        <f>IF(tbl2020POS[[#This Row],[RF]]&gt;=GAMES_TO_QUALIFY,1,0)</f>
        <v>#REF!</v>
      </c>
      <c r="AK1080" s="279" t="e">
        <f>IF(tbl2020POS[[#This Row],[OF]]&gt;=GAMES_TO_QUALIFY,1,IF(tbl2020POS[[#This Row],[PRIMPOS]]="OF",1,0))</f>
        <v>#REF!</v>
      </c>
      <c r="AL1080" s="279" t="e">
        <f>IF(tbl2020POS[[#This Row],[DH]]&gt;=GAMES_TO_QUALIFY,1,IF(tbl2020POS[[#This Row],[PRIMPOS]]="DH",1,0))</f>
        <v>#REF!</v>
      </c>
      <c r="AM1080" s="279" t="e" cm="1">
        <f t="array" aca="1" ref="AM10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0" s="280" t="str">
        <f>IFERROR(LEFT(tbl2020POS[[#This Row],[POSROUGH]],LEN(tbl2020POS[[#This Row],[POSROUGH]])-1),"")</f>
        <v/>
      </c>
      <c r="AP108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1" spans="1:42" x14ac:dyDescent="0.3">
      <c r="A1081" s="277">
        <v>1078</v>
      </c>
      <c r="B1081" t="s">
        <v>21640</v>
      </c>
      <c r="C1081" s="277">
        <v>24</v>
      </c>
      <c r="D1081" s="278" t="s">
        <v>1531</v>
      </c>
      <c r="E1081" s="277" t="s">
        <v>20557</v>
      </c>
      <c r="F1081" s="277">
        <v>12</v>
      </c>
      <c r="G1081" s="277">
        <v>11</v>
      </c>
      <c r="H1081" s="277">
        <v>12</v>
      </c>
      <c r="I1081" s="277">
        <v>10</v>
      </c>
      <c r="J1081" s="277">
        <v>0</v>
      </c>
      <c r="K1081" s="277">
        <v>0</v>
      </c>
      <c r="L1081" s="277">
        <v>5</v>
      </c>
      <c r="M1081" s="277">
        <v>0</v>
      </c>
      <c r="N1081" s="277">
        <v>0</v>
      </c>
      <c r="O1081" s="277">
        <v>0</v>
      </c>
      <c r="P1081" s="277">
        <v>3</v>
      </c>
      <c r="Q1081" s="277">
        <v>0</v>
      </c>
      <c r="R1081" s="277">
        <v>2</v>
      </c>
      <c r="S1081" s="277">
        <v>5</v>
      </c>
      <c r="T1081" s="277">
        <v>2</v>
      </c>
      <c r="U1081" s="277">
        <v>0</v>
      </c>
      <c r="V1081" s="277">
        <v>0</v>
      </c>
      <c r="W1081" s="279" t="e">
        <f t="shared" si="16"/>
        <v>#REF!</v>
      </c>
      <c r="X1081" s="279" t="s">
        <v>20252</v>
      </c>
      <c r="Y10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81" s="279">
        <f>IF(MAX(tbl2020POS[[#This Row],[P]:[PR]])=tbl2020POS[[#This Row],[P]],1,0)</f>
        <v>0</v>
      </c>
      <c r="AA1081" s="279">
        <f>IF(tbl2020POS[[#This Row],[QUALP]]=1,IF(tbl2020POS[[#This Row],[GS]]&gt;=GS_TO_QUALIFY,1,0),0)</f>
        <v>0</v>
      </c>
      <c r="AB1081" s="279">
        <f>IF(tbl2020POS[[#This Row],[QUALP]]=1,IF(tbl2020POS[[#This Row],[G]]-tbl2020POS[[#This Row],[GS]]&gt;=RP_APP_TO_QUALIFY,1,0),0)</f>
        <v>0</v>
      </c>
      <c r="AC1081" s="279" t="e">
        <f>IF(tbl2020POS[[#This Row],[C]]&gt;=GAMES_TO_QUALIFY,1,IF(tbl2020POS[[#This Row],[PRIMPOS]]="C",1,0))</f>
        <v>#REF!</v>
      </c>
      <c r="AD1081" s="279" t="e">
        <f>IF(tbl2020POS[[#This Row],[1B]]&gt;=GAMES_TO_QUALIFY,1,IF(tbl2020POS[[#This Row],[PRIMPOS]]="1B",1,0))</f>
        <v>#REF!</v>
      </c>
      <c r="AE1081" s="279" t="e">
        <f>IF(tbl2020POS[[#This Row],[2B]]&gt;=GAMES_TO_QUALIFY,1,IF(tbl2020POS[[#This Row],[PRIMPOS]]="2B",1,0))</f>
        <v>#REF!</v>
      </c>
      <c r="AF1081" s="279" t="e">
        <f>IF(tbl2020POS[[#This Row],[3B]]&gt;=GAMES_TO_QUALIFY,1,IF(tbl2020POS[[#This Row],[PRIMPOS]]="3B",1,0))</f>
        <v>#REF!</v>
      </c>
      <c r="AG1081" s="279" t="e">
        <f>IF(tbl2020POS[[#This Row],[SS]]&gt;=GAMES_TO_QUALIFY,1,IF(tbl2020POS[[#This Row],[PRIMPOS]]="SS",1,0))</f>
        <v>#REF!</v>
      </c>
      <c r="AH1081" s="279" t="e">
        <f>IF(tbl2020POS[[#This Row],[LF]]&gt;=GAMES_TO_QUALIFY,1,0)</f>
        <v>#REF!</v>
      </c>
      <c r="AI1081" s="279" t="e">
        <f>IF(tbl2020POS[[#This Row],[CF]]&gt;=GAMES_TO_QUALIFY,1,0)</f>
        <v>#REF!</v>
      </c>
      <c r="AJ1081" s="279" t="e">
        <f>IF(tbl2020POS[[#This Row],[RF]]&gt;=GAMES_TO_QUALIFY,1,0)</f>
        <v>#REF!</v>
      </c>
      <c r="AK1081" s="279" t="e">
        <f>IF(tbl2020POS[[#This Row],[OF]]&gt;=GAMES_TO_QUALIFY,1,IF(tbl2020POS[[#This Row],[PRIMPOS]]="OF",1,0))</f>
        <v>#REF!</v>
      </c>
      <c r="AL1081" s="279" t="e">
        <f>IF(tbl2020POS[[#This Row],[DH]]&gt;=GAMES_TO_QUALIFY,1,IF(tbl2020POS[[#This Row],[PRIMPOS]]="DH",1,0))</f>
        <v>#REF!</v>
      </c>
      <c r="AM1081" s="279" t="e" cm="1">
        <f t="array" aca="1" ref="AM10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1" s="280" t="str">
        <f>IFERROR(LEFT(tbl2020POS[[#This Row],[POSROUGH]],LEN(tbl2020POS[[#This Row],[POSROUGH]])-1),"")</f>
        <v/>
      </c>
      <c r="AP108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2" spans="1:42" x14ac:dyDescent="0.3">
      <c r="A1082" s="277">
        <v>1079</v>
      </c>
      <c r="B1082" t="s">
        <v>21641</v>
      </c>
      <c r="C1082" s="277">
        <v>25</v>
      </c>
      <c r="D1082" s="278" t="s">
        <v>1531</v>
      </c>
      <c r="E1082" s="277" t="s">
        <v>20557</v>
      </c>
      <c r="F1082" s="277">
        <v>6</v>
      </c>
      <c r="G1082" s="277">
        <v>0</v>
      </c>
      <c r="H1082" s="277">
        <v>0</v>
      </c>
      <c r="I1082" s="277">
        <v>6</v>
      </c>
      <c r="J1082" s="277">
        <v>6</v>
      </c>
      <c r="K1082" s="277">
        <v>0</v>
      </c>
      <c r="L1082" s="277">
        <v>0</v>
      </c>
      <c r="M1082" s="277">
        <v>0</v>
      </c>
      <c r="N1082" s="277">
        <v>0</v>
      </c>
      <c r="O1082" s="277">
        <v>0</v>
      </c>
      <c r="P1082" s="277">
        <v>0</v>
      </c>
      <c r="Q1082" s="277">
        <v>0</v>
      </c>
      <c r="R1082" s="277">
        <v>0</v>
      </c>
      <c r="S1082" s="277">
        <v>0</v>
      </c>
      <c r="T1082" s="277">
        <v>0</v>
      </c>
      <c r="U1082" s="277">
        <v>0</v>
      </c>
      <c r="V1082" s="277">
        <v>0</v>
      </c>
      <c r="W1082" s="279" t="e">
        <f t="shared" si="16"/>
        <v>#REF!</v>
      </c>
      <c r="X1082" s="279" t="s">
        <v>20363</v>
      </c>
      <c r="Y10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2" s="279">
        <f>IF(MAX(tbl2020POS[[#This Row],[P]:[PR]])=tbl2020POS[[#This Row],[P]],1,0)</f>
        <v>1</v>
      </c>
      <c r="AA1082" s="279">
        <f>IF(tbl2020POS[[#This Row],[QUALP]]=1,IF(tbl2020POS[[#This Row],[GS]]&gt;=GS_TO_QUALIFY,1,0),0)</f>
        <v>0</v>
      </c>
      <c r="AB1082" s="279">
        <f>IF(tbl2020POS[[#This Row],[QUALP]]=1,IF(tbl2020POS[[#This Row],[G]]-tbl2020POS[[#This Row],[GS]]&gt;=RP_APP_TO_QUALIFY,1,0),0)</f>
        <v>1</v>
      </c>
      <c r="AC1082" s="279" t="e">
        <f>IF(tbl2020POS[[#This Row],[C]]&gt;=GAMES_TO_QUALIFY,1,IF(tbl2020POS[[#This Row],[PRIMPOS]]="C",1,0))</f>
        <v>#REF!</v>
      </c>
      <c r="AD1082" s="279" t="e">
        <f>IF(tbl2020POS[[#This Row],[1B]]&gt;=GAMES_TO_QUALIFY,1,IF(tbl2020POS[[#This Row],[PRIMPOS]]="1B",1,0))</f>
        <v>#REF!</v>
      </c>
      <c r="AE1082" s="279" t="e">
        <f>IF(tbl2020POS[[#This Row],[2B]]&gt;=GAMES_TO_QUALIFY,1,IF(tbl2020POS[[#This Row],[PRIMPOS]]="2B",1,0))</f>
        <v>#REF!</v>
      </c>
      <c r="AF1082" s="279" t="e">
        <f>IF(tbl2020POS[[#This Row],[3B]]&gt;=GAMES_TO_QUALIFY,1,IF(tbl2020POS[[#This Row],[PRIMPOS]]="3B",1,0))</f>
        <v>#REF!</v>
      </c>
      <c r="AG1082" s="279" t="e">
        <f>IF(tbl2020POS[[#This Row],[SS]]&gt;=GAMES_TO_QUALIFY,1,IF(tbl2020POS[[#This Row],[PRIMPOS]]="SS",1,0))</f>
        <v>#REF!</v>
      </c>
      <c r="AH1082" s="279" t="e">
        <f>IF(tbl2020POS[[#This Row],[LF]]&gt;=GAMES_TO_QUALIFY,1,0)</f>
        <v>#REF!</v>
      </c>
      <c r="AI1082" s="279" t="e">
        <f>IF(tbl2020POS[[#This Row],[CF]]&gt;=GAMES_TO_QUALIFY,1,0)</f>
        <v>#REF!</v>
      </c>
      <c r="AJ1082" s="279" t="e">
        <f>IF(tbl2020POS[[#This Row],[RF]]&gt;=GAMES_TO_QUALIFY,1,0)</f>
        <v>#REF!</v>
      </c>
      <c r="AK1082" s="279" t="e">
        <f>IF(tbl2020POS[[#This Row],[OF]]&gt;=GAMES_TO_QUALIFY,1,IF(tbl2020POS[[#This Row],[PRIMPOS]]="OF",1,0))</f>
        <v>#REF!</v>
      </c>
      <c r="AL1082" s="279" t="e">
        <f>IF(tbl2020POS[[#This Row],[DH]]&gt;=GAMES_TO_QUALIFY,1,IF(tbl2020POS[[#This Row],[PRIMPOS]]="DH",1,0))</f>
        <v>#REF!</v>
      </c>
      <c r="AM1082" s="279" t="str" cm="1">
        <f t="array" aca="1" ref="AM10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2" s="280" t="str">
        <f>IFERROR(LEFT(tbl2020POS[[#This Row],[POSROUGH]],LEN(tbl2020POS[[#This Row],[POSROUGH]])-1),"")</f>
        <v/>
      </c>
      <c r="AP108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83" spans="1:42" x14ac:dyDescent="0.3">
      <c r="A1083" s="277">
        <v>1080</v>
      </c>
      <c r="B1083" t="s">
        <v>21642</v>
      </c>
      <c r="C1083" s="277">
        <v>30</v>
      </c>
      <c r="D1083" s="278" t="s">
        <v>1460</v>
      </c>
      <c r="E1083" s="277">
        <v>8</v>
      </c>
      <c r="F1083" s="277">
        <v>18</v>
      </c>
      <c r="G1083" s="277">
        <v>0</v>
      </c>
      <c r="H1083" s="277">
        <v>0</v>
      </c>
      <c r="I1083" s="277">
        <v>18</v>
      </c>
      <c r="J1083" s="277">
        <v>18</v>
      </c>
      <c r="K1083" s="277">
        <v>0</v>
      </c>
      <c r="L1083" s="277">
        <v>0</v>
      </c>
      <c r="M1083" s="277">
        <v>0</v>
      </c>
      <c r="N1083" s="277">
        <v>0</v>
      </c>
      <c r="O1083" s="277">
        <v>0</v>
      </c>
      <c r="P1083" s="277">
        <v>0</v>
      </c>
      <c r="Q1083" s="277">
        <v>0</v>
      </c>
      <c r="R1083" s="277">
        <v>0</v>
      </c>
      <c r="S1083" s="277">
        <v>0</v>
      </c>
      <c r="T1083" s="277">
        <v>0</v>
      </c>
      <c r="U1083" s="277">
        <v>0</v>
      </c>
      <c r="V1083" s="277">
        <v>0</v>
      </c>
      <c r="W1083" s="279" t="e">
        <f t="shared" si="16"/>
        <v>#REF!</v>
      </c>
      <c r="X1083" s="279" t="s">
        <v>3122</v>
      </c>
      <c r="Y10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3" s="279">
        <f>IF(MAX(tbl2020POS[[#This Row],[P]:[PR]])=tbl2020POS[[#This Row],[P]],1,0)</f>
        <v>1</v>
      </c>
      <c r="AA1083" s="279">
        <f>IF(tbl2020POS[[#This Row],[QUALP]]=1,IF(tbl2020POS[[#This Row],[GS]]&gt;=GS_TO_QUALIFY,1,0),0)</f>
        <v>0</v>
      </c>
      <c r="AB1083" s="279">
        <f>IF(tbl2020POS[[#This Row],[QUALP]]=1,IF(tbl2020POS[[#This Row],[G]]-tbl2020POS[[#This Row],[GS]]&gt;=RP_APP_TO_QUALIFY,1,0),0)</f>
        <v>1</v>
      </c>
      <c r="AC1083" s="279" t="e">
        <f>IF(tbl2020POS[[#This Row],[C]]&gt;=GAMES_TO_QUALIFY,1,IF(tbl2020POS[[#This Row],[PRIMPOS]]="C",1,0))</f>
        <v>#REF!</v>
      </c>
      <c r="AD1083" s="279" t="e">
        <f>IF(tbl2020POS[[#This Row],[1B]]&gt;=GAMES_TO_QUALIFY,1,IF(tbl2020POS[[#This Row],[PRIMPOS]]="1B",1,0))</f>
        <v>#REF!</v>
      </c>
      <c r="AE1083" s="279" t="e">
        <f>IF(tbl2020POS[[#This Row],[2B]]&gt;=GAMES_TO_QUALIFY,1,IF(tbl2020POS[[#This Row],[PRIMPOS]]="2B",1,0))</f>
        <v>#REF!</v>
      </c>
      <c r="AF1083" s="279" t="e">
        <f>IF(tbl2020POS[[#This Row],[3B]]&gt;=GAMES_TO_QUALIFY,1,IF(tbl2020POS[[#This Row],[PRIMPOS]]="3B",1,0))</f>
        <v>#REF!</v>
      </c>
      <c r="AG1083" s="279" t="e">
        <f>IF(tbl2020POS[[#This Row],[SS]]&gt;=GAMES_TO_QUALIFY,1,IF(tbl2020POS[[#This Row],[PRIMPOS]]="SS",1,0))</f>
        <v>#REF!</v>
      </c>
      <c r="AH1083" s="279" t="e">
        <f>IF(tbl2020POS[[#This Row],[LF]]&gt;=GAMES_TO_QUALIFY,1,0)</f>
        <v>#REF!</v>
      </c>
      <c r="AI1083" s="279" t="e">
        <f>IF(tbl2020POS[[#This Row],[CF]]&gt;=GAMES_TO_QUALIFY,1,0)</f>
        <v>#REF!</v>
      </c>
      <c r="AJ1083" s="279" t="e">
        <f>IF(tbl2020POS[[#This Row],[RF]]&gt;=GAMES_TO_QUALIFY,1,0)</f>
        <v>#REF!</v>
      </c>
      <c r="AK1083" s="279" t="e">
        <f>IF(tbl2020POS[[#This Row],[OF]]&gt;=GAMES_TO_QUALIFY,1,IF(tbl2020POS[[#This Row],[PRIMPOS]]="OF",1,0))</f>
        <v>#REF!</v>
      </c>
      <c r="AL1083" s="279" t="e">
        <f>IF(tbl2020POS[[#This Row],[DH]]&gt;=GAMES_TO_QUALIFY,1,IF(tbl2020POS[[#This Row],[PRIMPOS]]="DH",1,0))</f>
        <v>#REF!</v>
      </c>
      <c r="AM1083" s="279" t="str" cm="1">
        <f t="array" aca="1" ref="AM10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3" s="280" t="str">
        <f>IFERROR(LEFT(tbl2020POS[[#This Row],[POSROUGH]],LEN(tbl2020POS[[#This Row],[POSROUGH]])-1),"")</f>
        <v/>
      </c>
      <c r="AP108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84" spans="1:42" x14ac:dyDescent="0.3">
      <c r="A1084" s="277">
        <v>1081</v>
      </c>
      <c r="B1084" t="s">
        <v>21643</v>
      </c>
      <c r="C1084" s="277">
        <v>25</v>
      </c>
      <c r="D1084" s="278" t="s">
        <v>1379</v>
      </c>
      <c r="E1084" s="277">
        <v>2</v>
      </c>
      <c r="F1084" s="277">
        <v>37</v>
      </c>
      <c r="G1084" s="277">
        <v>34</v>
      </c>
      <c r="H1084" s="277">
        <v>37</v>
      </c>
      <c r="I1084" s="277">
        <v>34</v>
      </c>
      <c r="J1084" s="277">
        <v>0</v>
      </c>
      <c r="K1084" s="277">
        <v>34</v>
      </c>
      <c r="L1084" s="277">
        <v>0</v>
      </c>
      <c r="M1084" s="277">
        <v>0</v>
      </c>
      <c r="N1084" s="277">
        <v>0</v>
      </c>
      <c r="O1084" s="277">
        <v>0</v>
      </c>
      <c r="P1084" s="277">
        <v>0</v>
      </c>
      <c r="Q1084" s="277">
        <v>0</v>
      </c>
      <c r="R1084" s="277">
        <v>0</v>
      </c>
      <c r="S1084" s="277">
        <v>0</v>
      </c>
      <c r="T1084" s="277">
        <v>3</v>
      </c>
      <c r="U1084" s="277">
        <v>1</v>
      </c>
      <c r="V1084" s="277">
        <v>0</v>
      </c>
      <c r="W1084" s="279" t="e">
        <f t="shared" si="16"/>
        <v>#REF!</v>
      </c>
      <c r="X1084" s="279" t="s">
        <v>17380</v>
      </c>
      <c r="Y10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84" s="279">
        <f>IF(MAX(tbl2020POS[[#This Row],[P]:[PR]])=tbl2020POS[[#This Row],[P]],1,0)</f>
        <v>0</v>
      </c>
      <c r="AA1084" s="279">
        <f>IF(tbl2020POS[[#This Row],[QUALP]]=1,IF(tbl2020POS[[#This Row],[GS]]&gt;=GS_TO_QUALIFY,1,0),0)</f>
        <v>0</v>
      </c>
      <c r="AB1084" s="279">
        <f>IF(tbl2020POS[[#This Row],[QUALP]]=1,IF(tbl2020POS[[#This Row],[G]]-tbl2020POS[[#This Row],[GS]]&gt;=RP_APP_TO_QUALIFY,1,0),0)</f>
        <v>0</v>
      </c>
      <c r="AC1084" s="279" t="e">
        <f>IF(tbl2020POS[[#This Row],[C]]&gt;=GAMES_TO_QUALIFY,1,IF(tbl2020POS[[#This Row],[PRIMPOS]]="C",1,0))</f>
        <v>#REF!</v>
      </c>
      <c r="AD1084" s="279" t="e">
        <f>IF(tbl2020POS[[#This Row],[1B]]&gt;=GAMES_TO_QUALIFY,1,IF(tbl2020POS[[#This Row],[PRIMPOS]]="1B",1,0))</f>
        <v>#REF!</v>
      </c>
      <c r="AE1084" s="279" t="e">
        <f>IF(tbl2020POS[[#This Row],[2B]]&gt;=GAMES_TO_QUALIFY,1,IF(tbl2020POS[[#This Row],[PRIMPOS]]="2B",1,0))</f>
        <v>#REF!</v>
      </c>
      <c r="AF1084" s="279" t="e">
        <f>IF(tbl2020POS[[#This Row],[3B]]&gt;=GAMES_TO_QUALIFY,1,IF(tbl2020POS[[#This Row],[PRIMPOS]]="3B",1,0))</f>
        <v>#REF!</v>
      </c>
      <c r="AG1084" s="279" t="e">
        <f>IF(tbl2020POS[[#This Row],[SS]]&gt;=GAMES_TO_QUALIFY,1,IF(tbl2020POS[[#This Row],[PRIMPOS]]="SS",1,0))</f>
        <v>#REF!</v>
      </c>
      <c r="AH1084" s="279" t="e">
        <f>IF(tbl2020POS[[#This Row],[LF]]&gt;=GAMES_TO_QUALIFY,1,0)</f>
        <v>#REF!</v>
      </c>
      <c r="AI1084" s="279" t="e">
        <f>IF(tbl2020POS[[#This Row],[CF]]&gt;=GAMES_TO_QUALIFY,1,0)</f>
        <v>#REF!</v>
      </c>
      <c r="AJ1084" s="279" t="e">
        <f>IF(tbl2020POS[[#This Row],[RF]]&gt;=GAMES_TO_QUALIFY,1,0)</f>
        <v>#REF!</v>
      </c>
      <c r="AK1084" s="279" t="e">
        <f>IF(tbl2020POS[[#This Row],[OF]]&gt;=GAMES_TO_QUALIFY,1,IF(tbl2020POS[[#This Row],[PRIMPOS]]="OF",1,0))</f>
        <v>#REF!</v>
      </c>
      <c r="AL1084" s="279" t="e">
        <f>IF(tbl2020POS[[#This Row],[DH]]&gt;=GAMES_TO_QUALIFY,1,IF(tbl2020POS[[#This Row],[PRIMPOS]]="DH",1,0))</f>
        <v>#REF!</v>
      </c>
      <c r="AM1084" s="279" t="e" cm="1">
        <f t="array" aca="1" ref="AM10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4" s="280" t="str">
        <f>IFERROR(LEFT(tbl2020POS[[#This Row],[POSROUGH]],LEN(tbl2020POS[[#This Row],[POSROUGH]])-1),"")</f>
        <v/>
      </c>
      <c r="AP108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5" spans="1:42" x14ac:dyDescent="0.3">
      <c r="A1085" s="277">
        <v>1082</v>
      </c>
      <c r="B1085" t="s">
        <v>21644</v>
      </c>
      <c r="C1085" s="277">
        <v>33</v>
      </c>
      <c r="D1085" s="278" t="s">
        <v>20584</v>
      </c>
      <c r="E1085" s="277">
        <v>11</v>
      </c>
      <c r="F1085" s="277">
        <v>36</v>
      </c>
      <c r="G1085" s="277">
        <v>31</v>
      </c>
      <c r="H1085" s="277">
        <v>36</v>
      </c>
      <c r="I1085" s="277">
        <v>31</v>
      </c>
      <c r="J1085" s="277">
        <v>0</v>
      </c>
      <c r="K1085" s="277">
        <v>0</v>
      </c>
      <c r="L1085" s="277">
        <v>31</v>
      </c>
      <c r="M1085" s="277">
        <v>0</v>
      </c>
      <c r="N1085" s="277">
        <v>0</v>
      </c>
      <c r="O1085" s="277">
        <v>0</v>
      </c>
      <c r="P1085" s="277">
        <v>0</v>
      </c>
      <c r="Q1085" s="277">
        <v>0</v>
      </c>
      <c r="R1085" s="277">
        <v>0</v>
      </c>
      <c r="S1085" s="277">
        <v>0</v>
      </c>
      <c r="T1085" s="277">
        <v>4</v>
      </c>
      <c r="U1085" s="277">
        <v>5</v>
      </c>
      <c r="V1085" s="277">
        <v>0</v>
      </c>
      <c r="W1085" s="279" t="e">
        <f t="shared" si="16"/>
        <v>#REF!</v>
      </c>
      <c r="X1085" s="279" t="s">
        <v>3123</v>
      </c>
      <c r="Y10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85" s="279">
        <f>IF(MAX(tbl2020POS[[#This Row],[P]:[PR]])=tbl2020POS[[#This Row],[P]],1,0)</f>
        <v>0</v>
      </c>
      <c r="AA1085" s="279">
        <f>IF(tbl2020POS[[#This Row],[QUALP]]=1,IF(tbl2020POS[[#This Row],[GS]]&gt;=GS_TO_QUALIFY,1,0),0)</f>
        <v>0</v>
      </c>
      <c r="AB1085" s="279">
        <f>IF(tbl2020POS[[#This Row],[QUALP]]=1,IF(tbl2020POS[[#This Row],[G]]-tbl2020POS[[#This Row],[GS]]&gt;=RP_APP_TO_QUALIFY,1,0),0)</f>
        <v>0</v>
      </c>
      <c r="AC1085" s="279" t="e">
        <f>IF(tbl2020POS[[#This Row],[C]]&gt;=GAMES_TO_QUALIFY,1,IF(tbl2020POS[[#This Row],[PRIMPOS]]="C",1,0))</f>
        <v>#REF!</v>
      </c>
      <c r="AD1085" s="279" t="e">
        <f>IF(tbl2020POS[[#This Row],[1B]]&gt;=GAMES_TO_QUALIFY,1,IF(tbl2020POS[[#This Row],[PRIMPOS]]="1B",1,0))</f>
        <v>#REF!</v>
      </c>
      <c r="AE1085" s="279" t="e">
        <f>IF(tbl2020POS[[#This Row],[2B]]&gt;=GAMES_TO_QUALIFY,1,IF(tbl2020POS[[#This Row],[PRIMPOS]]="2B",1,0))</f>
        <v>#REF!</v>
      </c>
      <c r="AF1085" s="279" t="e">
        <f>IF(tbl2020POS[[#This Row],[3B]]&gt;=GAMES_TO_QUALIFY,1,IF(tbl2020POS[[#This Row],[PRIMPOS]]="3B",1,0))</f>
        <v>#REF!</v>
      </c>
      <c r="AG1085" s="279" t="e">
        <f>IF(tbl2020POS[[#This Row],[SS]]&gt;=GAMES_TO_QUALIFY,1,IF(tbl2020POS[[#This Row],[PRIMPOS]]="SS",1,0))</f>
        <v>#REF!</v>
      </c>
      <c r="AH1085" s="279" t="e">
        <f>IF(tbl2020POS[[#This Row],[LF]]&gt;=GAMES_TO_QUALIFY,1,0)</f>
        <v>#REF!</v>
      </c>
      <c r="AI1085" s="279" t="e">
        <f>IF(tbl2020POS[[#This Row],[CF]]&gt;=GAMES_TO_QUALIFY,1,0)</f>
        <v>#REF!</v>
      </c>
      <c r="AJ1085" s="279" t="e">
        <f>IF(tbl2020POS[[#This Row],[RF]]&gt;=GAMES_TO_QUALIFY,1,0)</f>
        <v>#REF!</v>
      </c>
      <c r="AK1085" s="279" t="e">
        <f>IF(tbl2020POS[[#This Row],[OF]]&gt;=GAMES_TO_QUALIFY,1,IF(tbl2020POS[[#This Row],[PRIMPOS]]="OF",1,0))</f>
        <v>#REF!</v>
      </c>
      <c r="AL1085" s="279" t="e">
        <f>IF(tbl2020POS[[#This Row],[DH]]&gt;=GAMES_TO_QUALIFY,1,IF(tbl2020POS[[#This Row],[PRIMPOS]]="DH",1,0))</f>
        <v>#REF!</v>
      </c>
      <c r="AM1085" s="279" t="e" cm="1">
        <f t="array" aca="1" ref="AM10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5" s="280" t="str">
        <f>IFERROR(LEFT(tbl2020POS[[#This Row],[POSROUGH]],LEN(tbl2020POS[[#This Row],[POSROUGH]])-1),"")</f>
        <v/>
      </c>
      <c r="AP108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6" spans="1:42" x14ac:dyDescent="0.3">
      <c r="A1086" s="277">
        <v>1083</v>
      </c>
      <c r="B1086" t="s">
        <v>21645</v>
      </c>
      <c r="C1086" s="277">
        <v>31</v>
      </c>
      <c r="D1086" s="278" t="s">
        <v>20607</v>
      </c>
      <c r="E1086" s="277">
        <v>7</v>
      </c>
      <c r="F1086" s="277">
        <v>7</v>
      </c>
      <c r="G1086" s="277">
        <v>5</v>
      </c>
      <c r="H1086" s="277">
        <v>0</v>
      </c>
      <c r="I1086" s="277">
        <v>7</v>
      </c>
      <c r="J1086" s="277">
        <v>7</v>
      </c>
      <c r="K1086" s="277">
        <v>0</v>
      </c>
      <c r="L1086" s="277">
        <v>0</v>
      </c>
      <c r="M1086" s="277">
        <v>0</v>
      </c>
      <c r="N1086" s="277">
        <v>0</v>
      </c>
      <c r="O1086" s="277">
        <v>0</v>
      </c>
      <c r="P1086" s="277">
        <v>0</v>
      </c>
      <c r="Q1086" s="277">
        <v>0</v>
      </c>
      <c r="R1086" s="277">
        <v>0</v>
      </c>
      <c r="S1086" s="277">
        <v>0</v>
      </c>
      <c r="T1086" s="277">
        <v>0</v>
      </c>
      <c r="U1086" s="277">
        <v>0</v>
      </c>
      <c r="V1086" s="277">
        <v>0</v>
      </c>
      <c r="W1086" s="279" t="e">
        <f t="shared" si="16"/>
        <v>#REF!</v>
      </c>
      <c r="X1086" s="279" t="s">
        <v>3125</v>
      </c>
      <c r="Y10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6" s="279">
        <f>IF(MAX(tbl2020POS[[#This Row],[P]:[PR]])=tbl2020POS[[#This Row],[P]],1,0)</f>
        <v>1</v>
      </c>
      <c r="AA1086" s="279">
        <f>IF(tbl2020POS[[#This Row],[QUALP]]=1,IF(tbl2020POS[[#This Row],[GS]]&gt;=GS_TO_QUALIFY,1,0),0)</f>
        <v>0</v>
      </c>
      <c r="AB1086" s="279">
        <f>IF(tbl2020POS[[#This Row],[QUALP]]=1,IF(tbl2020POS[[#This Row],[G]]-tbl2020POS[[#This Row],[GS]]&gt;=RP_APP_TO_QUALIFY,1,0),0)</f>
        <v>0</v>
      </c>
      <c r="AC1086" s="279" t="e">
        <f>IF(tbl2020POS[[#This Row],[C]]&gt;=GAMES_TO_QUALIFY,1,IF(tbl2020POS[[#This Row],[PRIMPOS]]="C",1,0))</f>
        <v>#REF!</v>
      </c>
      <c r="AD1086" s="279" t="e">
        <f>IF(tbl2020POS[[#This Row],[1B]]&gt;=GAMES_TO_QUALIFY,1,IF(tbl2020POS[[#This Row],[PRIMPOS]]="1B",1,0))</f>
        <v>#REF!</v>
      </c>
      <c r="AE1086" s="279" t="e">
        <f>IF(tbl2020POS[[#This Row],[2B]]&gt;=GAMES_TO_QUALIFY,1,IF(tbl2020POS[[#This Row],[PRIMPOS]]="2B",1,0))</f>
        <v>#REF!</v>
      </c>
      <c r="AF1086" s="279" t="e">
        <f>IF(tbl2020POS[[#This Row],[3B]]&gt;=GAMES_TO_QUALIFY,1,IF(tbl2020POS[[#This Row],[PRIMPOS]]="3B",1,0))</f>
        <v>#REF!</v>
      </c>
      <c r="AG1086" s="279" t="e">
        <f>IF(tbl2020POS[[#This Row],[SS]]&gt;=GAMES_TO_QUALIFY,1,IF(tbl2020POS[[#This Row],[PRIMPOS]]="SS",1,0))</f>
        <v>#REF!</v>
      </c>
      <c r="AH1086" s="279" t="e">
        <f>IF(tbl2020POS[[#This Row],[LF]]&gt;=GAMES_TO_QUALIFY,1,0)</f>
        <v>#REF!</v>
      </c>
      <c r="AI1086" s="279" t="e">
        <f>IF(tbl2020POS[[#This Row],[CF]]&gt;=GAMES_TO_QUALIFY,1,0)</f>
        <v>#REF!</v>
      </c>
      <c r="AJ1086" s="279" t="e">
        <f>IF(tbl2020POS[[#This Row],[RF]]&gt;=GAMES_TO_QUALIFY,1,0)</f>
        <v>#REF!</v>
      </c>
      <c r="AK1086" s="279" t="e">
        <f>IF(tbl2020POS[[#This Row],[OF]]&gt;=GAMES_TO_QUALIFY,1,IF(tbl2020POS[[#This Row],[PRIMPOS]]="OF",1,0))</f>
        <v>#REF!</v>
      </c>
      <c r="AL1086" s="279" t="e">
        <f>IF(tbl2020POS[[#This Row],[DH]]&gt;=GAMES_TO_QUALIFY,1,IF(tbl2020POS[[#This Row],[PRIMPOS]]="DH",1,0))</f>
        <v>#REF!</v>
      </c>
      <c r="AM1086" s="279" t="str" cm="1">
        <f t="array" aca="1" ref="AM10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6" s="280" t="str">
        <f>IFERROR(LEFT(tbl2020POS[[#This Row],[POSROUGH]],LEN(tbl2020POS[[#This Row],[POSROUGH]])-1),"")</f>
        <v/>
      </c>
      <c r="AP108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87" spans="1:42" x14ac:dyDescent="0.3">
      <c r="A1087" s="277">
        <v>1084</v>
      </c>
      <c r="B1087" t="s">
        <v>21646</v>
      </c>
      <c r="C1087" s="277">
        <v>27</v>
      </c>
      <c r="D1087" s="278" t="s">
        <v>1376</v>
      </c>
      <c r="E1087" s="277">
        <v>2</v>
      </c>
      <c r="F1087" s="277">
        <v>18</v>
      </c>
      <c r="G1087" s="277">
        <v>0</v>
      </c>
      <c r="H1087" s="277">
        <v>0</v>
      </c>
      <c r="I1087" s="277">
        <v>18</v>
      </c>
      <c r="J1087" s="277">
        <v>18</v>
      </c>
      <c r="K1087" s="277">
        <v>0</v>
      </c>
      <c r="L1087" s="277">
        <v>0</v>
      </c>
      <c r="M1087" s="277">
        <v>0</v>
      </c>
      <c r="N1087" s="277">
        <v>0</v>
      </c>
      <c r="O1087" s="277">
        <v>0</v>
      </c>
      <c r="P1087" s="277">
        <v>0</v>
      </c>
      <c r="Q1087" s="277">
        <v>0</v>
      </c>
      <c r="R1087" s="277">
        <v>0</v>
      </c>
      <c r="S1087" s="277">
        <v>0</v>
      </c>
      <c r="T1087" s="277">
        <v>0</v>
      </c>
      <c r="U1087" s="277">
        <v>0</v>
      </c>
      <c r="V1087" s="277">
        <v>0</v>
      </c>
      <c r="W1087" s="279" t="e">
        <f t="shared" si="16"/>
        <v>#REF!</v>
      </c>
      <c r="X1087" s="279" t="s">
        <v>19876</v>
      </c>
      <c r="Y10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7" s="279">
        <f>IF(MAX(tbl2020POS[[#This Row],[P]:[PR]])=tbl2020POS[[#This Row],[P]],1,0)</f>
        <v>1</v>
      </c>
      <c r="AA1087" s="279">
        <f>IF(tbl2020POS[[#This Row],[QUALP]]=1,IF(tbl2020POS[[#This Row],[GS]]&gt;=GS_TO_QUALIFY,1,0),0)</f>
        <v>0</v>
      </c>
      <c r="AB1087" s="279">
        <f>IF(tbl2020POS[[#This Row],[QUALP]]=1,IF(tbl2020POS[[#This Row],[G]]-tbl2020POS[[#This Row],[GS]]&gt;=RP_APP_TO_QUALIFY,1,0),0)</f>
        <v>1</v>
      </c>
      <c r="AC1087" s="279" t="e">
        <f>IF(tbl2020POS[[#This Row],[C]]&gt;=GAMES_TO_QUALIFY,1,IF(tbl2020POS[[#This Row],[PRIMPOS]]="C",1,0))</f>
        <v>#REF!</v>
      </c>
      <c r="AD1087" s="279" t="e">
        <f>IF(tbl2020POS[[#This Row],[1B]]&gt;=GAMES_TO_QUALIFY,1,IF(tbl2020POS[[#This Row],[PRIMPOS]]="1B",1,0))</f>
        <v>#REF!</v>
      </c>
      <c r="AE1087" s="279" t="e">
        <f>IF(tbl2020POS[[#This Row],[2B]]&gt;=GAMES_TO_QUALIFY,1,IF(tbl2020POS[[#This Row],[PRIMPOS]]="2B",1,0))</f>
        <v>#REF!</v>
      </c>
      <c r="AF1087" s="279" t="e">
        <f>IF(tbl2020POS[[#This Row],[3B]]&gt;=GAMES_TO_QUALIFY,1,IF(tbl2020POS[[#This Row],[PRIMPOS]]="3B",1,0))</f>
        <v>#REF!</v>
      </c>
      <c r="AG1087" s="279" t="e">
        <f>IF(tbl2020POS[[#This Row],[SS]]&gt;=GAMES_TO_QUALIFY,1,IF(tbl2020POS[[#This Row],[PRIMPOS]]="SS",1,0))</f>
        <v>#REF!</v>
      </c>
      <c r="AH1087" s="279" t="e">
        <f>IF(tbl2020POS[[#This Row],[LF]]&gt;=GAMES_TO_QUALIFY,1,0)</f>
        <v>#REF!</v>
      </c>
      <c r="AI1087" s="279" t="e">
        <f>IF(tbl2020POS[[#This Row],[CF]]&gt;=GAMES_TO_QUALIFY,1,0)</f>
        <v>#REF!</v>
      </c>
      <c r="AJ1087" s="279" t="e">
        <f>IF(tbl2020POS[[#This Row],[RF]]&gt;=GAMES_TO_QUALIFY,1,0)</f>
        <v>#REF!</v>
      </c>
      <c r="AK1087" s="279" t="e">
        <f>IF(tbl2020POS[[#This Row],[OF]]&gt;=GAMES_TO_QUALIFY,1,IF(tbl2020POS[[#This Row],[PRIMPOS]]="OF",1,0))</f>
        <v>#REF!</v>
      </c>
      <c r="AL1087" s="279" t="e">
        <f>IF(tbl2020POS[[#This Row],[DH]]&gt;=GAMES_TO_QUALIFY,1,IF(tbl2020POS[[#This Row],[PRIMPOS]]="DH",1,0))</f>
        <v>#REF!</v>
      </c>
      <c r="AM1087" s="279" t="str" cm="1">
        <f t="array" aca="1" ref="AM10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7" s="280" t="str">
        <f>IFERROR(LEFT(tbl2020POS[[#This Row],[POSROUGH]],LEN(tbl2020POS[[#This Row],[POSROUGH]])-1),"")</f>
        <v/>
      </c>
      <c r="AP108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88" spans="1:42" x14ac:dyDescent="0.3">
      <c r="A1088" s="277">
        <v>1085</v>
      </c>
      <c r="B1088" t="s">
        <v>21647</v>
      </c>
      <c r="C1088" s="277">
        <v>27</v>
      </c>
      <c r="D1088" s="278" t="s">
        <v>20563</v>
      </c>
      <c r="E1088" s="277">
        <v>5</v>
      </c>
      <c r="F1088" s="277">
        <v>11</v>
      </c>
      <c r="G1088" s="277">
        <v>11</v>
      </c>
      <c r="H1088" s="277">
        <v>0</v>
      </c>
      <c r="I1088" s="277">
        <v>11</v>
      </c>
      <c r="J1088" s="277">
        <v>11</v>
      </c>
      <c r="K1088" s="277">
        <v>0</v>
      </c>
      <c r="L1088" s="277">
        <v>0</v>
      </c>
      <c r="M1088" s="277">
        <v>0</v>
      </c>
      <c r="N1088" s="277">
        <v>0</v>
      </c>
      <c r="O1088" s="277">
        <v>0</v>
      </c>
      <c r="P1088" s="277">
        <v>0</v>
      </c>
      <c r="Q1088" s="277">
        <v>0</v>
      </c>
      <c r="R1088" s="277">
        <v>0</v>
      </c>
      <c r="S1088" s="277">
        <v>0</v>
      </c>
      <c r="T1088" s="277">
        <v>0</v>
      </c>
      <c r="U1088" s="277">
        <v>0</v>
      </c>
      <c r="V1088" s="277">
        <v>0</v>
      </c>
      <c r="W1088" s="279" t="e">
        <f t="shared" si="16"/>
        <v>#REF!</v>
      </c>
      <c r="X1088" s="279" t="s">
        <v>12035</v>
      </c>
      <c r="Y10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8" s="279">
        <f>IF(MAX(tbl2020POS[[#This Row],[P]:[PR]])=tbl2020POS[[#This Row],[P]],1,0)</f>
        <v>1</v>
      </c>
      <c r="AA1088" s="279">
        <f>IF(tbl2020POS[[#This Row],[QUALP]]=1,IF(tbl2020POS[[#This Row],[GS]]&gt;=GS_TO_QUALIFY,1,0),0)</f>
        <v>1</v>
      </c>
      <c r="AB1088" s="279">
        <f>IF(tbl2020POS[[#This Row],[QUALP]]=1,IF(tbl2020POS[[#This Row],[G]]-tbl2020POS[[#This Row],[GS]]&gt;=RP_APP_TO_QUALIFY,1,0),0)</f>
        <v>0</v>
      </c>
      <c r="AC1088" s="279" t="e">
        <f>IF(tbl2020POS[[#This Row],[C]]&gt;=GAMES_TO_QUALIFY,1,IF(tbl2020POS[[#This Row],[PRIMPOS]]="C",1,0))</f>
        <v>#REF!</v>
      </c>
      <c r="AD1088" s="279" t="e">
        <f>IF(tbl2020POS[[#This Row],[1B]]&gt;=GAMES_TO_QUALIFY,1,IF(tbl2020POS[[#This Row],[PRIMPOS]]="1B",1,0))</f>
        <v>#REF!</v>
      </c>
      <c r="AE1088" s="279" t="e">
        <f>IF(tbl2020POS[[#This Row],[2B]]&gt;=GAMES_TO_QUALIFY,1,IF(tbl2020POS[[#This Row],[PRIMPOS]]="2B",1,0))</f>
        <v>#REF!</v>
      </c>
      <c r="AF1088" s="279" t="e">
        <f>IF(tbl2020POS[[#This Row],[3B]]&gt;=GAMES_TO_QUALIFY,1,IF(tbl2020POS[[#This Row],[PRIMPOS]]="3B",1,0))</f>
        <v>#REF!</v>
      </c>
      <c r="AG1088" s="279" t="e">
        <f>IF(tbl2020POS[[#This Row],[SS]]&gt;=GAMES_TO_QUALIFY,1,IF(tbl2020POS[[#This Row],[PRIMPOS]]="SS",1,0))</f>
        <v>#REF!</v>
      </c>
      <c r="AH1088" s="279" t="e">
        <f>IF(tbl2020POS[[#This Row],[LF]]&gt;=GAMES_TO_QUALIFY,1,0)</f>
        <v>#REF!</v>
      </c>
      <c r="AI1088" s="279" t="e">
        <f>IF(tbl2020POS[[#This Row],[CF]]&gt;=GAMES_TO_QUALIFY,1,0)</f>
        <v>#REF!</v>
      </c>
      <c r="AJ1088" s="279" t="e">
        <f>IF(tbl2020POS[[#This Row],[RF]]&gt;=GAMES_TO_QUALIFY,1,0)</f>
        <v>#REF!</v>
      </c>
      <c r="AK1088" s="279" t="e">
        <f>IF(tbl2020POS[[#This Row],[OF]]&gt;=GAMES_TO_QUALIFY,1,IF(tbl2020POS[[#This Row],[PRIMPOS]]="OF",1,0))</f>
        <v>#REF!</v>
      </c>
      <c r="AL1088" s="279" t="e">
        <f>IF(tbl2020POS[[#This Row],[DH]]&gt;=GAMES_TO_QUALIFY,1,IF(tbl2020POS[[#This Row],[PRIMPOS]]="DH",1,0))</f>
        <v>#REF!</v>
      </c>
      <c r="AM1088" s="279" t="str" cm="1">
        <f t="array" aca="1" ref="AM10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8" s="280" t="str">
        <f>IFERROR(LEFT(tbl2020POS[[#This Row],[POSROUGH]],LEN(tbl2020POS[[#This Row],[POSROUGH]])-1),"")</f>
        <v/>
      </c>
      <c r="AP108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89" spans="1:42" x14ac:dyDescent="0.3">
      <c r="A1089" s="277">
        <v>1086</v>
      </c>
      <c r="B1089" t="s">
        <v>21648</v>
      </c>
      <c r="C1089" s="277">
        <v>26</v>
      </c>
      <c r="D1089" s="278" t="s">
        <v>1460</v>
      </c>
      <c r="E1089" s="277">
        <v>3</v>
      </c>
      <c r="F1089" s="277">
        <v>4</v>
      </c>
      <c r="G1089" s="277">
        <v>0</v>
      </c>
      <c r="H1089" s="277">
        <v>0</v>
      </c>
      <c r="I1089" s="277">
        <v>4</v>
      </c>
      <c r="J1089" s="277">
        <v>4</v>
      </c>
      <c r="K1089" s="277">
        <v>0</v>
      </c>
      <c r="L1089" s="277">
        <v>0</v>
      </c>
      <c r="M1089" s="277">
        <v>0</v>
      </c>
      <c r="N1089" s="277">
        <v>0</v>
      </c>
      <c r="O1089" s="277">
        <v>0</v>
      </c>
      <c r="P1089" s="277">
        <v>0</v>
      </c>
      <c r="Q1089" s="277">
        <v>0</v>
      </c>
      <c r="R1089" s="277">
        <v>0</v>
      </c>
      <c r="S1089" s="277">
        <v>0</v>
      </c>
      <c r="T1089" s="277">
        <v>0</v>
      </c>
      <c r="U1089" s="277">
        <v>0</v>
      </c>
      <c r="V1089" s="277">
        <v>0</v>
      </c>
      <c r="W1089" s="279" t="e">
        <f t="shared" si="16"/>
        <v>#REF!</v>
      </c>
      <c r="X1089" s="279" t="s">
        <v>22028</v>
      </c>
      <c r="Y10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9" s="279">
        <f>IF(MAX(tbl2020POS[[#This Row],[P]:[PR]])=tbl2020POS[[#This Row],[P]],1,0)</f>
        <v>1</v>
      </c>
      <c r="AA1089" s="279">
        <f>IF(tbl2020POS[[#This Row],[QUALP]]=1,IF(tbl2020POS[[#This Row],[GS]]&gt;=GS_TO_QUALIFY,1,0),0)</f>
        <v>0</v>
      </c>
      <c r="AB1089" s="279">
        <f>IF(tbl2020POS[[#This Row],[QUALP]]=1,IF(tbl2020POS[[#This Row],[G]]-tbl2020POS[[#This Row],[GS]]&gt;=RP_APP_TO_QUALIFY,1,0),0)</f>
        <v>0</v>
      </c>
      <c r="AC1089" s="279" t="e">
        <f>IF(tbl2020POS[[#This Row],[C]]&gt;=GAMES_TO_QUALIFY,1,IF(tbl2020POS[[#This Row],[PRIMPOS]]="C",1,0))</f>
        <v>#REF!</v>
      </c>
      <c r="AD1089" s="279" t="e">
        <f>IF(tbl2020POS[[#This Row],[1B]]&gt;=GAMES_TO_QUALIFY,1,IF(tbl2020POS[[#This Row],[PRIMPOS]]="1B",1,0))</f>
        <v>#REF!</v>
      </c>
      <c r="AE1089" s="279" t="e">
        <f>IF(tbl2020POS[[#This Row],[2B]]&gt;=GAMES_TO_QUALIFY,1,IF(tbl2020POS[[#This Row],[PRIMPOS]]="2B",1,0))</f>
        <v>#REF!</v>
      </c>
      <c r="AF1089" s="279" t="e">
        <f>IF(tbl2020POS[[#This Row],[3B]]&gt;=GAMES_TO_QUALIFY,1,IF(tbl2020POS[[#This Row],[PRIMPOS]]="3B",1,0))</f>
        <v>#REF!</v>
      </c>
      <c r="AG1089" s="279" t="e">
        <f>IF(tbl2020POS[[#This Row],[SS]]&gt;=GAMES_TO_QUALIFY,1,IF(tbl2020POS[[#This Row],[PRIMPOS]]="SS",1,0))</f>
        <v>#REF!</v>
      </c>
      <c r="AH1089" s="279" t="e">
        <f>IF(tbl2020POS[[#This Row],[LF]]&gt;=GAMES_TO_QUALIFY,1,0)</f>
        <v>#REF!</v>
      </c>
      <c r="AI1089" s="279" t="e">
        <f>IF(tbl2020POS[[#This Row],[CF]]&gt;=GAMES_TO_QUALIFY,1,0)</f>
        <v>#REF!</v>
      </c>
      <c r="AJ1089" s="279" t="e">
        <f>IF(tbl2020POS[[#This Row],[RF]]&gt;=GAMES_TO_QUALIFY,1,0)</f>
        <v>#REF!</v>
      </c>
      <c r="AK1089" s="279" t="e">
        <f>IF(tbl2020POS[[#This Row],[OF]]&gt;=GAMES_TO_QUALIFY,1,IF(tbl2020POS[[#This Row],[PRIMPOS]]="OF",1,0))</f>
        <v>#REF!</v>
      </c>
      <c r="AL1089" s="279" t="e">
        <f>IF(tbl2020POS[[#This Row],[DH]]&gt;=GAMES_TO_QUALIFY,1,IF(tbl2020POS[[#This Row],[PRIMPOS]]="DH",1,0))</f>
        <v>#REF!</v>
      </c>
      <c r="AM1089" s="279" t="str" cm="1">
        <f t="array" aca="1" ref="AM10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9" s="280" t="str">
        <f>IFERROR(LEFT(tbl2020POS[[#This Row],[POSROUGH]],LEN(tbl2020POS[[#This Row],[POSROUGH]])-1),"")</f>
        <v/>
      </c>
      <c r="AP108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90" spans="1:42" x14ac:dyDescent="0.3">
      <c r="A1090" s="277">
        <v>1087</v>
      </c>
      <c r="B1090" t="s">
        <v>21649</v>
      </c>
      <c r="C1090" s="277">
        <v>34</v>
      </c>
      <c r="D1090" s="278" t="s">
        <v>1437</v>
      </c>
      <c r="E1090" s="277">
        <v>10</v>
      </c>
      <c r="F1090" s="277">
        <v>43</v>
      </c>
      <c r="G1090" s="277">
        <v>29</v>
      </c>
      <c r="H1090" s="277">
        <v>43</v>
      </c>
      <c r="I1090" s="277">
        <v>39</v>
      </c>
      <c r="J1090" s="277">
        <v>0</v>
      </c>
      <c r="K1090" s="277">
        <v>0</v>
      </c>
      <c r="L1090" s="277">
        <v>0</v>
      </c>
      <c r="M1090" s="277">
        <v>9</v>
      </c>
      <c r="N1090" s="277">
        <v>30</v>
      </c>
      <c r="O1090" s="277">
        <v>7</v>
      </c>
      <c r="P1090" s="277">
        <v>2</v>
      </c>
      <c r="Q1090" s="277">
        <v>0</v>
      </c>
      <c r="R1090" s="277">
        <v>0</v>
      </c>
      <c r="S1090" s="277">
        <v>2</v>
      </c>
      <c r="T1090" s="277">
        <v>2</v>
      </c>
      <c r="U1090" s="277">
        <v>10</v>
      </c>
      <c r="V1090" s="277">
        <v>1</v>
      </c>
      <c r="W1090" s="279" t="e">
        <f t="shared" si="16"/>
        <v>#REF!</v>
      </c>
      <c r="X1090" s="279" t="s">
        <v>3132</v>
      </c>
      <c r="Y10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90" s="279">
        <f>IF(MAX(tbl2020POS[[#This Row],[P]:[PR]])=tbl2020POS[[#This Row],[P]],1,0)</f>
        <v>0</v>
      </c>
      <c r="AA1090" s="279">
        <f>IF(tbl2020POS[[#This Row],[QUALP]]=1,IF(tbl2020POS[[#This Row],[GS]]&gt;=GS_TO_QUALIFY,1,0),0)</f>
        <v>0</v>
      </c>
      <c r="AB1090" s="279">
        <f>IF(tbl2020POS[[#This Row],[QUALP]]=1,IF(tbl2020POS[[#This Row],[G]]-tbl2020POS[[#This Row],[GS]]&gt;=RP_APP_TO_QUALIFY,1,0),0)</f>
        <v>0</v>
      </c>
      <c r="AC1090" s="279" t="e">
        <f>IF(tbl2020POS[[#This Row],[C]]&gt;=GAMES_TO_QUALIFY,1,IF(tbl2020POS[[#This Row],[PRIMPOS]]="C",1,0))</f>
        <v>#REF!</v>
      </c>
      <c r="AD1090" s="279" t="e">
        <f>IF(tbl2020POS[[#This Row],[1B]]&gt;=GAMES_TO_QUALIFY,1,IF(tbl2020POS[[#This Row],[PRIMPOS]]="1B",1,0))</f>
        <v>#REF!</v>
      </c>
      <c r="AE1090" s="279" t="e">
        <f>IF(tbl2020POS[[#This Row],[2B]]&gt;=GAMES_TO_QUALIFY,1,IF(tbl2020POS[[#This Row],[PRIMPOS]]="2B",1,0))</f>
        <v>#REF!</v>
      </c>
      <c r="AF1090" s="279" t="e">
        <f>IF(tbl2020POS[[#This Row],[3B]]&gt;=GAMES_TO_QUALIFY,1,IF(tbl2020POS[[#This Row],[PRIMPOS]]="3B",1,0))</f>
        <v>#REF!</v>
      </c>
      <c r="AG1090" s="279" t="e">
        <f>IF(tbl2020POS[[#This Row],[SS]]&gt;=GAMES_TO_QUALIFY,1,IF(tbl2020POS[[#This Row],[PRIMPOS]]="SS",1,0))</f>
        <v>#REF!</v>
      </c>
      <c r="AH1090" s="279" t="e">
        <f>IF(tbl2020POS[[#This Row],[LF]]&gt;=GAMES_TO_QUALIFY,1,0)</f>
        <v>#REF!</v>
      </c>
      <c r="AI1090" s="279" t="e">
        <f>IF(tbl2020POS[[#This Row],[CF]]&gt;=GAMES_TO_QUALIFY,1,0)</f>
        <v>#REF!</v>
      </c>
      <c r="AJ1090" s="279" t="e">
        <f>IF(tbl2020POS[[#This Row],[RF]]&gt;=GAMES_TO_QUALIFY,1,0)</f>
        <v>#REF!</v>
      </c>
      <c r="AK1090" s="279" t="e">
        <f>IF(tbl2020POS[[#This Row],[OF]]&gt;=GAMES_TO_QUALIFY,1,IF(tbl2020POS[[#This Row],[PRIMPOS]]="OF",1,0))</f>
        <v>#REF!</v>
      </c>
      <c r="AL1090" s="279" t="e">
        <f>IF(tbl2020POS[[#This Row],[DH]]&gt;=GAMES_TO_QUALIFY,1,IF(tbl2020POS[[#This Row],[PRIMPOS]]="DH",1,0))</f>
        <v>#REF!</v>
      </c>
      <c r="AM1090" s="279" t="e" cm="1">
        <f t="array" aca="1" ref="AM10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0" s="280" t="str">
        <f>IFERROR(LEFT(tbl2020POS[[#This Row],[POSROUGH]],LEN(tbl2020POS[[#This Row],[POSROUGH]])-1),"")</f>
        <v/>
      </c>
      <c r="AP109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1" spans="1:42" x14ac:dyDescent="0.3">
      <c r="A1091" s="277">
        <v>1088</v>
      </c>
      <c r="B1091" t="s">
        <v>21650</v>
      </c>
      <c r="C1091" s="277">
        <v>25</v>
      </c>
      <c r="D1091" s="278" t="s">
        <v>1430</v>
      </c>
      <c r="E1091" s="277">
        <v>2</v>
      </c>
      <c r="F1091" s="277">
        <v>58</v>
      </c>
      <c r="G1091" s="277">
        <v>57</v>
      </c>
      <c r="H1091" s="277">
        <v>58</v>
      </c>
      <c r="I1091" s="277">
        <v>52</v>
      </c>
      <c r="J1091" s="277">
        <v>0</v>
      </c>
      <c r="K1091" s="277">
        <v>0</v>
      </c>
      <c r="L1091" s="277">
        <v>1</v>
      </c>
      <c r="M1091" s="277">
        <v>17</v>
      </c>
      <c r="N1091" s="277">
        <v>0</v>
      </c>
      <c r="O1091" s="277">
        <v>0</v>
      </c>
      <c r="P1091" s="277">
        <v>29</v>
      </c>
      <c r="Q1091" s="277">
        <v>13</v>
      </c>
      <c r="R1091" s="277">
        <v>0</v>
      </c>
      <c r="S1091" s="277">
        <v>36</v>
      </c>
      <c r="T1091" s="277">
        <v>5</v>
      </c>
      <c r="U1091" s="277">
        <v>1</v>
      </c>
      <c r="V1091" s="277">
        <v>0</v>
      </c>
      <c r="W1091" s="279" t="e">
        <f t="shared" si="16"/>
        <v>#REF!</v>
      </c>
      <c r="X1091" s="279" t="s">
        <v>16804</v>
      </c>
      <c r="Y10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1" s="279">
        <f>IF(MAX(tbl2020POS[[#This Row],[P]:[PR]])=tbl2020POS[[#This Row],[P]],1,0)</f>
        <v>0</v>
      </c>
      <c r="AA1091" s="279">
        <f>IF(tbl2020POS[[#This Row],[QUALP]]=1,IF(tbl2020POS[[#This Row],[GS]]&gt;=GS_TO_QUALIFY,1,0),0)</f>
        <v>0</v>
      </c>
      <c r="AB1091" s="279">
        <f>IF(tbl2020POS[[#This Row],[QUALP]]=1,IF(tbl2020POS[[#This Row],[G]]-tbl2020POS[[#This Row],[GS]]&gt;=RP_APP_TO_QUALIFY,1,0),0)</f>
        <v>0</v>
      </c>
      <c r="AC1091" s="279" t="e">
        <f>IF(tbl2020POS[[#This Row],[C]]&gt;=GAMES_TO_QUALIFY,1,IF(tbl2020POS[[#This Row],[PRIMPOS]]="C",1,0))</f>
        <v>#REF!</v>
      </c>
      <c r="AD1091" s="279" t="e">
        <f>IF(tbl2020POS[[#This Row],[1B]]&gt;=GAMES_TO_QUALIFY,1,IF(tbl2020POS[[#This Row],[PRIMPOS]]="1B",1,0))</f>
        <v>#REF!</v>
      </c>
      <c r="AE1091" s="279" t="e">
        <f>IF(tbl2020POS[[#This Row],[2B]]&gt;=GAMES_TO_QUALIFY,1,IF(tbl2020POS[[#This Row],[PRIMPOS]]="2B",1,0))</f>
        <v>#REF!</v>
      </c>
      <c r="AF1091" s="279" t="e">
        <f>IF(tbl2020POS[[#This Row],[3B]]&gt;=GAMES_TO_QUALIFY,1,IF(tbl2020POS[[#This Row],[PRIMPOS]]="3B",1,0))</f>
        <v>#REF!</v>
      </c>
      <c r="AG1091" s="279" t="e">
        <f>IF(tbl2020POS[[#This Row],[SS]]&gt;=GAMES_TO_QUALIFY,1,IF(tbl2020POS[[#This Row],[PRIMPOS]]="SS",1,0))</f>
        <v>#REF!</v>
      </c>
      <c r="AH1091" s="279" t="e">
        <f>IF(tbl2020POS[[#This Row],[LF]]&gt;=GAMES_TO_QUALIFY,1,0)</f>
        <v>#REF!</v>
      </c>
      <c r="AI1091" s="279" t="e">
        <f>IF(tbl2020POS[[#This Row],[CF]]&gt;=GAMES_TO_QUALIFY,1,0)</f>
        <v>#REF!</v>
      </c>
      <c r="AJ1091" s="279" t="e">
        <f>IF(tbl2020POS[[#This Row],[RF]]&gt;=GAMES_TO_QUALIFY,1,0)</f>
        <v>#REF!</v>
      </c>
      <c r="AK1091" s="279" t="e">
        <f>IF(tbl2020POS[[#This Row],[OF]]&gt;=GAMES_TO_QUALIFY,1,IF(tbl2020POS[[#This Row],[PRIMPOS]]="OF",1,0))</f>
        <v>#REF!</v>
      </c>
      <c r="AL1091" s="279" t="e">
        <f>IF(tbl2020POS[[#This Row],[DH]]&gt;=GAMES_TO_QUALIFY,1,IF(tbl2020POS[[#This Row],[PRIMPOS]]="DH",1,0))</f>
        <v>#REF!</v>
      </c>
      <c r="AM1091" s="279" t="e" cm="1">
        <f t="array" aca="1" ref="AM10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1" s="280" t="str">
        <f>IFERROR(LEFT(tbl2020POS[[#This Row],[POSROUGH]],LEN(tbl2020POS[[#This Row],[POSROUGH]])-1),"")</f>
        <v/>
      </c>
      <c r="AP109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2" spans="1:42" x14ac:dyDescent="0.3">
      <c r="A1092" s="277">
        <v>1089</v>
      </c>
      <c r="B1092" t="s">
        <v>21651</v>
      </c>
      <c r="C1092" s="277">
        <v>32</v>
      </c>
      <c r="D1092" s="278" t="s">
        <v>20607</v>
      </c>
      <c r="E1092" s="277">
        <v>7</v>
      </c>
      <c r="F1092" s="277">
        <v>54</v>
      </c>
      <c r="G1092" s="277">
        <v>46</v>
      </c>
      <c r="H1092" s="277">
        <v>54</v>
      </c>
      <c r="I1092" s="277">
        <v>52</v>
      </c>
      <c r="J1092" s="277">
        <v>0</v>
      </c>
      <c r="K1092" s="277">
        <v>0</v>
      </c>
      <c r="L1092" s="277">
        <v>0</v>
      </c>
      <c r="M1092" s="277">
        <v>45</v>
      </c>
      <c r="N1092" s="277">
        <v>5</v>
      </c>
      <c r="O1092" s="277">
        <v>2</v>
      </c>
      <c r="P1092" s="277">
        <v>0</v>
      </c>
      <c r="Q1092" s="277">
        <v>0</v>
      </c>
      <c r="R1092" s="277">
        <v>0</v>
      </c>
      <c r="S1092" s="277">
        <v>0</v>
      </c>
      <c r="T1092" s="277">
        <v>0</v>
      </c>
      <c r="U1092" s="277">
        <v>5</v>
      </c>
      <c r="V1092" s="277">
        <v>0</v>
      </c>
      <c r="W1092" s="279" t="e">
        <f t="shared" ref="W1092:W1155" si="17">IF(P1092&gt;=GAMES_TO_QUALIFY,"LF","")&amp;IF(Q1092&gt;=GAMES_TO_QUALIFY,"CF","")&amp;IF(R1092&gt;=GAMES_TO_QUALIFY,"RF","")</f>
        <v>#REF!</v>
      </c>
      <c r="X1092" s="279" t="s">
        <v>3134</v>
      </c>
      <c r="Y10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92" s="279">
        <f>IF(MAX(tbl2020POS[[#This Row],[P]:[PR]])=tbl2020POS[[#This Row],[P]],1,0)</f>
        <v>0</v>
      </c>
      <c r="AA1092" s="279">
        <f>IF(tbl2020POS[[#This Row],[QUALP]]=1,IF(tbl2020POS[[#This Row],[GS]]&gt;=GS_TO_QUALIFY,1,0),0)</f>
        <v>0</v>
      </c>
      <c r="AB1092" s="279">
        <f>IF(tbl2020POS[[#This Row],[QUALP]]=1,IF(tbl2020POS[[#This Row],[G]]-tbl2020POS[[#This Row],[GS]]&gt;=RP_APP_TO_QUALIFY,1,0),0)</f>
        <v>0</v>
      </c>
      <c r="AC1092" s="279" t="e">
        <f>IF(tbl2020POS[[#This Row],[C]]&gt;=GAMES_TO_QUALIFY,1,IF(tbl2020POS[[#This Row],[PRIMPOS]]="C",1,0))</f>
        <v>#REF!</v>
      </c>
      <c r="AD1092" s="279" t="e">
        <f>IF(tbl2020POS[[#This Row],[1B]]&gt;=GAMES_TO_QUALIFY,1,IF(tbl2020POS[[#This Row],[PRIMPOS]]="1B",1,0))</f>
        <v>#REF!</v>
      </c>
      <c r="AE1092" s="279" t="e">
        <f>IF(tbl2020POS[[#This Row],[2B]]&gt;=GAMES_TO_QUALIFY,1,IF(tbl2020POS[[#This Row],[PRIMPOS]]="2B",1,0))</f>
        <v>#REF!</v>
      </c>
      <c r="AF1092" s="279" t="e">
        <f>IF(tbl2020POS[[#This Row],[3B]]&gt;=GAMES_TO_QUALIFY,1,IF(tbl2020POS[[#This Row],[PRIMPOS]]="3B",1,0))</f>
        <v>#REF!</v>
      </c>
      <c r="AG1092" s="279" t="e">
        <f>IF(tbl2020POS[[#This Row],[SS]]&gt;=GAMES_TO_QUALIFY,1,IF(tbl2020POS[[#This Row],[PRIMPOS]]="SS",1,0))</f>
        <v>#REF!</v>
      </c>
      <c r="AH1092" s="279" t="e">
        <f>IF(tbl2020POS[[#This Row],[LF]]&gt;=GAMES_TO_QUALIFY,1,0)</f>
        <v>#REF!</v>
      </c>
      <c r="AI1092" s="279" t="e">
        <f>IF(tbl2020POS[[#This Row],[CF]]&gt;=GAMES_TO_QUALIFY,1,0)</f>
        <v>#REF!</v>
      </c>
      <c r="AJ1092" s="279" t="e">
        <f>IF(tbl2020POS[[#This Row],[RF]]&gt;=GAMES_TO_QUALIFY,1,0)</f>
        <v>#REF!</v>
      </c>
      <c r="AK1092" s="279" t="e">
        <f>IF(tbl2020POS[[#This Row],[OF]]&gt;=GAMES_TO_QUALIFY,1,IF(tbl2020POS[[#This Row],[PRIMPOS]]="OF",1,0))</f>
        <v>#REF!</v>
      </c>
      <c r="AL1092" s="279" t="e">
        <f>IF(tbl2020POS[[#This Row],[DH]]&gt;=GAMES_TO_QUALIFY,1,IF(tbl2020POS[[#This Row],[PRIMPOS]]="DH",1,0))</f>
        <v>#REF!</v>
      </c>
      <c r="AM1092" s="279" t="e" cm="1">
        <f t="array" aca="1" ref="AM10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2" s="280" t="str">
        <f>IFERROR(LEFT(tbl2020POS[[#This Row],[POSROUGH]],LEN(tbl2020POS[[#This Row],[POSROUGH]])-1),"")</f>
        <v/>
      </c>
      <c r="AP109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3" spans="1:42" x14ac:dyDescent="0.3">
      <c r="A1093" s="277">
        <v>1090</v>
      </c>
      <c r="B1093" t="s">
        <v>21652</v>
      </c>
      <c r="C1093" s="277">
        <v>28</v>
      </c>
      <c r="D1093" s="278" t="s">
        <v>20567</v>
      </c>
      <c r="E1093" s="277">
        <v>7</v>
      </c>
      <c r="F1093" s="277">
        <v>43</v>
      </c>
      <c r="G1093" s="277">
        <v>42</v>
      </c>
      <c r="H1093" s="277">
        <v>43</v>
      </c>
      <c r="I1093" s="277">
        <v>8</v>
      </c>
      <c r="J1093" s="277">
        <v>0</v>
      </c>
      <c r="K1093" s="277">
        <v>0</v>
      </c>
      <c r="L1093" s="277">
        <v>0</v>
      </c>
      <c r="M1093" s="277">
        <v>0</v>
      </c>
      <c r="N1093" s="277">
        <v>0</v>
      </c>
      <c r="O1093" s="277">
        <v>0</v>
      </c>
      <c r="P1093" s="277">
        <v>0</v>
      </c>
      <c r="Q1093" s="277">
        <v>0</v>
      </c>
      <c r="R1093" s="277">
        <v>8</v>
      </c>
      <c r="S1093" s="277">
        <v>8</v>
      </c>
      <c r="T1093" s="277">
        <v>35</v>
      </c>
      <c r="U1093" s="277">
        <v>1</v>
      </c>
      <c r="V1093" s="277">
        <v>0</v>
      </c>
      <c r="W1093" s="279" t="e">
        <f t="shared" si="17"/>
        <v>#REF!</v>
      </c>
      <c r="X1093" s="279" t="s">
        <v>4858</v>
      </c>
      <c r="Y10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93" s="279">
        <f>IF(MAX(tbl2020POS[[#This Row],[P]:[PR]])=tbl2020POS[[#This Row],[P]],1,0)</f>
        <v>0</v>
      </c>
      <c r="AA1093" s="279">
        <f>IF(tbl2020POS[[#This Row],[QUALP]]=1,IF(tbl2020POS[[#This Row],[GS]]&gt;=GS_TO_QUALIFY,1,0),0)</f>
        <v>0</v>
      </c>
      <c r="AB1093" s="279">
        <f>IF(tbl2020POS[[#This Row],[QUALP]]=1,IF(tbl2020POS[[#This Row],[G]]-tbl2020POS[[#This Row],[GS]]&gt;=RP_APP_TO_QUALIFY,1,0),0)</f>
        <v>0</v>
      </c>
      <c r="AC1093" s="279" t="e">
        <f>IF(tbl2020POS[[#This Row],[C]]&gt;=GAMES_TO_QUALIFY,1,IF(tbl2020POS[[#This Row],[PRIMPOS]]="C",1,0))</f>
        <v>#REF!</v>
      </c>
      <c r="AD1093" s="279" t="e">
        <f>IF(tbl2020POS[[#This Row],[1B]]&gt;=GAMES_TO_QUALIFY,1,IF(tbl2020POS[[#This Row],[PRIMPOS]]="1B",1,0))</f>
        <v>#REF!</v>
      </c>
      <c r="AE1093" s="279" t="e">
        <f>IF(tbl2020POS[[#This Row],[2B]]&gt;=GAMES_TO_QUALIFY,1,IF(tbl2020POS[[#This Row],[PRIMPOS]]="2B",1,0))</f>
        <v>#REF!</v>
      </c>
      <c r="AF1093" s="279" t="e">
        <f>IF(tbl2020POS[[#This Row],[3B]]&gt;=GAMES_TO_QUALIFY,1,IF(tbl2020POS[[#This Row],[PRIMPOS]]="3B",1,0))</f>
        <v>#REF!</v>
      </c>
      <c r="AG1093" s="279" t="e">
        <f>IF(tbl2020POS[[#This Row],[SS]]&gt;=GAMES_TO_QUALIFY,1,IF(tbl2020POS[[#This Row],[PRIMPOS]]="SS",1,0))</f>
        <v>#REF!</v>
      </c>
      <c r="AH1093" s="279" t="e">
        <f>IF(tbl2020POS[[#This Row],[LF]]&gt;=GAMES_TO_QUALIFY,1,0)</f>
        <v>#REF!</v>
      </c>
      <c r="AI1093" s="279" t="e">
        <f>IF(tbl2020POS[[#This Row],[CF]]&gt;=GAMES_TO_QUALIFY,1,0)</f>
        <v>#REF!</v>
      </c>
      <c r="AJ1093" s="279" t="e">
        <f>IF(tbl2020POS[[#This Row],[RF]]&gt;=GAMES_TO_QUALIFY,1,0)</f>
        <v>#REF!</v>
      </c>
      <c r="AK1093" s="279" t="e">
        <f>IF(tbl2020POS[[#This Row],[OF]]&gt;=GAMES_TO_QUALIFY,1,IF(tbl2020POS[[#This Row],[PRIMPOS]]="OF",1,0))</f>
        <v>#REF!</v>
      </c>
      <c r="AL1093" s="279" t="e">
        <f>IF(tbl2020POS[[#This Row],[DH]]&gt;=GAMES_TO_QUALIFY,1,IF(tbl2020POS[[#This Row],[PRIMPOS]]="DH",1,0))</f>
        <v>#REF!</v>
      </c>
      <c r="AM1093" s="279" t="e" cm="1">
        <f t="array" aca="1" ref="AM10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3" s="280" t="str">
        <f>IFERROR(LEFT(tbl2020POS[[#This Row],[POSROUGH]],LEN(tbl2020POS[[#This Row],[POSROUGH]])-1),"")</f>
        <v/>
      </c>
      <c r="AP109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4" spans="1:42" x14ac:dyDescent="0.3">
      <c r="A1094" s="277">
        <v>1091</v>
      </c>
      <c r="B1094" t="s">
        <v>21653</v>
      </c>
      <c r="C1094" s="277">
        <v>36</v>
      </c>
      <c r="D1094" s="278" t="s">
        <v>1386</v>
      </c>
      <c r="E1094" s="277">
        <v>13</v>
      </c>
      <c r="F1094" s="277">
        <v>22</v>
      </c>
      <c r="G1094" s="277">
        <v>0</v>
      </c>
      <c r="H1094" s="277">
        <v>0</v>
      </c>
      <c r="I1094" s="277">
        <v>22</v>
      </c>
      <c r="J1094" s="277">
        <v>22</v>
      </c>
      <c r="K1094" s="277">
        <v>0</v>
      </c>
      <c r="L1094" s="277">
        <v>0</v>
      </c>
      <c r="M1094" s="277">
        <v>0</v>
      </c>
      <c r="N1094" s="277">
        <v>0</v>
      </c>
      <c r="O1094" s="277">
        <v>0</v>
      </c>
      <c r="P1094" s="277">
        <v>0</v>
      </c>
      <c r="Q1094" s="277">
        <v>0</v>
      </c>
      <c r="R1094" s="277">
        <v>0</v>
      </c>
      <c r="S1094" s="277">
        <v>0</v>
      </c>
      <c r="T1094" s="277">
        <v>0</v>
      </c>
      <c r="U1094" s="277">
        <v>0</v>
      </c>
      <c r="V1094" s="277">
        <v>0</v>
      </c>
      <c r="W1094" s="279" t="e">
        <f t="shared" si="17"/>
        <v>#REF!</v>
      </c>
      <c r="X1094" s="279" t="s">
        <v>3138</v>
      </c>
      <c r="Y10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94" s="279">
        <f>IF(MAX(tbl2020POS[[#This Row],[P]:[PR]])=tbl2020POS[[#This Row],[P]],1,0)</f>
        <v>1</v>
      </c>
      <c r="AA1094" s="279">
        <f>IF(tbl2020POS[[#This Row],[QUALP]]=1,IF(tbl2020POS[[#This Row],[GS]]&gt;=GS_TO_QUALIFY,1,0),0)</f>
        <v>0</v>
      </c>
      <c r="AB1094" s="279">
        <f>IF(tbl2020POS[[#This Row],[QUALP]]=1,IF(tbl2020POS[[#This Row],[G]]-tbl2020POS[[#This Row],[GS]]&gt;=RP_APP_TO_QUALIFY,1,0),0)</f>
        <v>1</v>
      </c>
      <c r="AC1094" s="279" t="e">
        <f>IF(tbl2020POS[[#This Row],[C]]&gt;=GAMES_TO_QUALIFY,1,IF(tbl2020POS[[#This Row],[PRIMPOS]]="C",1,0))</f>
        <v>#REF!</v>
      </c>
      <c r="AD1094" s="279" t="e">
        <f>IF(tbl2020POS[[#This Row],[1B]]&gt;=GAMES_TO_QUALIFY,1,IF(tbl2020POS[[#This Row],[PRIMPOS]]="1B",1,0))</f>
        <v>#REF!</v>
      </c>
      <c r="AE1094" s="279" t="e">
        <f>IF(tbl2020POS[[#This Row],[2B]]&gt;=GAMES_TO_QUALIFY,1,IF(tbl2020POS[[#This Row],[PRIMPOS]]="2B",1,0))</f>
        <v>#REF!</v>
      </c>
      <c r="AF1094" s="279" t="e">
        <f>IF(tbl2020POS[[#This Row],[3B]]&gt;=GAMES_TO_QUALIFY,1,IF(tbl2020POS[[#This Row],[PRIMPOS]]="3B",1,0))</f>
        <v>#REF!</v>
      </c>
      <c r="AG1094" s="279" t="e">
        <f>IF(tbl2020POS[[#This Row],[SS]]&gt;=GAMES_TO_QUALIFY,1,IF(tbl2020POS[[#This Row],[PRIMPOS]]="SS",1,0))</f>
        <v>#REF!</v>
      </c>
      <c r="AH1094" s="279" t="e">
        <f>IF(tbl2020POS[[#This Row],[LF]]&gt;=GAMES_TO_QUALIFY,1,0)</f>
        <v>#REF!</v>
      </c>
      <c r="AI1094" s="279" t="e">
        <f>IF(tbl2020POS[[#This Row],[CF]]&gt;=GAMES_TO_QUALIFY,1,0)</f>
        <v>#REF!</v>
      </c>
      <c r="AJ1094" s="279" t="e">
        <f>IF(tbl2020POS[[#This Row],[RF]]&gt;=GAMES_TO_QUALIFY,1,0)</f>
        <v>#REF!</v>
      </c>
      <c r="AK1094" s="279" t="e">
        <f>IF(tbl2020POS[[#This Row],[OF]]&gt;=GAMES_TO_QUALIFY,1,IF(tbl2020POS[[#This Row],[PRIMPOS]]="OF",1,0))</f>
        <v>#REF!</v>
      </c>
      <c r="AL1094" s="279" t="e">
        <f>IF(tbl2020POS[[#This Row],[DH]]&gt;=GAMES_TO_QUALIFY,1,IF(tbl2020POS[[#This Row],[PRIMPOS]]="DH",1,0))</f>
        <v>#REF!</v>
      </c>
      <c r="AM1094" s="279" t="str" cm="1">
        <f t="array" aca="1" ref="AM10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4" s="280" t="str">
        <f>IFERROR(LEFT(tbl2020POS[[#This Row],[POSROUGH]],LEN(tbl2020POS[[#This Row],[POSROUGH]])-1),"")</f>
        <v/>
      </c>
      <c r="AP109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95" spans="1:42" x14ac:dyDescent="0.3">
      <c r="A1095" s="277">
        <v>1092</v>
      </c>
      <c r="B1095" t="s">
        <v>21654</v>
      </c>
      <c r="C1095" s="277">
        <v>22</v>
      </c>
      <c r="D1095" s="278" t="s">
        <v>1460</v>
      </c>
      <c r="E1095" s="277">
        <v>3</v>
      </c>
      <c r="F1095" s="277">
        <v>3</v>
      </c>
      <c r="G1095" s="277">
        <v>3</v>
      </c>
      <c r="H1095" s="277">
        <v>0</v>
      </c>
      <c r="I1095" s="277">
        <v>3</v>
      </c>
      <c r="J1095" s="277">
        <v>3</v>
      </c>
      <c r="K1095" s="277">
        <v>0</v>
      </c>
      <c r="L1095" s="277">
        <v>0</v>
      </c>
      <c r="M1095" s="277">
        <v>0</v>
      </c>
      <c r="N1095" s="277">
        <v>0</v>
      </c>
      <c r="O1095" s="277">
        <v>0</v>
      </c>
      <c r="P1095" s="277">
        <v>0</v>
      </c>
      <c r="Q1095" s="277">
        <v>0</v>
      </c>
      <c r="R1095" s="277">
        <v>0</v>
      </c>
      <c r="S1095" s="277">
        <v>0</v>
      </c>
      <c r="T1095" s="277">
        <v>0</v>
      </c>
      <c r="U1095" s="277">
        <v>0</v>
      </c>
      <c r="V1095" s="277">
        <v>0</v>
      </c>
      <c r="W1095" s="279" t="e">
        <f t="shared" si="17"/>
        <v>#REF!</v>
      </c>
      <c r="X1095" s="279" t="s">
        <v>13086</v>
      </c>
      <c r="Y10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95" s="279">
        <f>IF(MAX(tbl2020POS[[#This Row],[P]:[PR]])=tbl2020POS[[#This Row],[P]],1,0)</f>
        <v>1</v>
      </c>
      <c r="AA1095" s="279">
        <f>IF(tbl2020POS[[#This Row],[QUALP]]=1,IF(tbl2020POS[[#This Row],[GS]]&gt;=GS_TO_QUALIFY,1,0),0)</f>
        <v>0</v>
      </c>
      <c r="AB1095" s="279">
        <f>IF(tbl2020POS[[#This Row],[QUALP]]=1,IF(tbl2020POS[[#This Row],[G]]-tbl2020POS[[#This Row],[GS]]&gt;=RP_APP_TO_QUALIFY,1,0),0)</f>
        <v>0</v>
      </c>
      <c r="AC1095" s="279" t="e">
        <f>IF(tbl2020POS[[#This Row],[C]]&gt;=GAMES_TO_QUALIFY,1,IF(tbl2020POS[[#This Row],[PRIMPOS]]="C",1,0))</f>
        <v>#REF!</v>
      </c>
      <c r="AD1095" s="279" t="e">
        <f>IF(tbl2020POS[[#This Row],[1B]]&gt;=GAMES_TO_QUALIFY,1,IF(tbl2020POS[[#This Row],[PRIMPOS]]="1B",1,0))</f>
        <v>#REF!</v>
      </c>
      <c r="AE1095" s="279" t="e">
        <f>IF(tbl2020POS[[#This Row],[2B]]&gt;=GAMES_TO_QUALIFY,1,IF(tbl2020POS[[#This Row],[PRIMPOS]]="2B",1,0))</f>
        <v>#REF!</v>
      </c>
      <c r="AF1095" s="279" t="e">
        <f>IF(tbl2020POS[[#This Row],[3B]]&gt;=GAMES_TO_QUALIFY,1,IF(tbl2020POS[[#This Row],[PRIMPOS]]="3B",1,0))</f>
        <v>#REF!</v>
      </c>
      <c r="AG1095" s="279" t="e">
        <f>IF(tbl2020POS[[#This Row],[SS]]&gt;=GAMES_TO_QUALIFY,1,IF(tbl2020POS[[#This Row],[PRIMPOS]]="SS",1,0))</f>
        <v>#REF!</v>
      </c>
      <c r="AH1095" s="279" t="e">
        <f>IF(tbl2020POS[[#This Row],[LF]]&gt;=GAMES_TO_QUALIFY,1,0)</f>
        <v>#REF!</v>
      </c>
      <c r="AI1095" s="279" t="e">
        <f>IF(tbl2020POS[[#This Row],[CF]]&gt;=GAMES_TO_QUALIFY,1,0)</f>
        <v>#REF!</v>
      </c>
      <c r="AJ1095" s="279" t="e">
        <f>IF(tbl2020POS[[#This Row],[RF]]&gt;=GAMES_TO_QUALIFY,1,0)</f>
        <v>#REF!</v>
      </c>
      <c r="AK1095" s="279" t="e">
        <f>IF(tbl2020POS[[#This Row],[OF]]&gt;=GAMES_TO_QUALIFY,1,IF(tbl2020POS[[#This Row],[PRIMPOS]]="OF",1,0))</f>
        <v>#REF!</v>
      </c>
      <c r="AL1095" s="279" t="e">
        <f>IF(tbl2020POS[[#This Row],[DH]]&gt;=GAMES_TO_QUALIFY,1,IF(tbl2020POS[[#This Row],[PRIMPOS]]="DH",1,0))</f>
        <v>#REF!</v>
      </c>
      <c r="AM1095" s="279" t="str" cm="1">
        <f t="array" aca="1" ref="AM10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5" s="280" t="str">
        <f>IFERROR(LEFT(tbl2020POS[[#This Row],[POSROUGH]],LEN(tbl2020POS[[#This Row],[POSROUGH]])-1),"")</f>
        <v/>
      </c>
      <c r="AP109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96" spans="1:42" x14ac:dyDescent="0.3">
      <c r="A1096" s="277">
        <v>1093</v>
      </c>
      <c r="B1096" t="s">
        <v>21655</v>
      </c>
      <c r="C1096" s="277">
        <v>30</v>
      </c>
      <c r="D1096" s="278" t="s">
        <v>1470</v>
      </c>
      <c r="E1096" s="277" t="s">
        <v>20557</v>
      </c>
      <c r="F1096" s="277">
        <v>3</v>
      </c>
      <c r="G1096" s="277">
        <v>2</v>
      </c>
      <c r="H1096" s="277">
        <v>3</v>
      </c>
      <c r="I1096" s="277">
        <v>3</v>
      </c>
      <c r="J1096" s="277">
        <v>0</v>
      </c>
      <c r="K1096" s="277">
        <v>0</v>
      </c>
      <c r="L1096" s="277">
        <v>0</v>
      </c>
      <c r="M1096" s="277">
        <v>1</v>
      </c>
      <c r="N1096" s="277">
        <v>0</v>
      </c>
      <c r="O1096" s="277">
        <v>2</v>
      </c>
      <c r="P1096" s="277">
        <v>0</v>
      </c>
      <c r="Q1096" s="277">
        <v>0</v>
      </c>
      <c r="R1096" s="277">
        <v>0</v>
      </c>
      <c r="S1096" s="277">
        <v>0</v>
      </c>
      <c r="T1096" s="277">
        <v>0</v>
      </c>
      <c r="U1096" s="277">
        <v>0</v>
      </c>
      <c r="V1096" s="277">
        <v>1</v>
      </c>
      <c r="W1096" s="279" t="e">
        <f t="shared" si="17"/>
        <v>#REF!</v>
      </c>
      <c r="X1096" s="279" t="s">
        <v>22029</v>
      </c>
      <c r="Y10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96" s="279">
        <f>IF(MAX(tbl2020POS[[#This Row],[P]:[PR]])=tbl2020POS[[#This Row],[P]],1,0)</f>
        <v>0</v>
      </c>
      <c r="AA1096" s="279">
        <f>IF(tbl2020POS[[#This Row],[QUALP]]=1,IF(tbl2020POS[[#This Row],[GS]]&gt;=GS_TO_QUALIFY,1,0),0)</f>
        <v>0</v>
      </c>
      <c r="AB1096" s="279">
        <f>IF(tbl2020POS[[#This Row],[QUALP]]=1,IF(tbl2020POS[[#This Row],[G]]-tbl2020POS[[#This Row],[GS]]&gt;=RP_APP_TO_QUALIFY,1,0),0)</f>
        <v>0</v>
      </c>
      <c r="AC1096" s="279" t="e">
        <f>IF(tbl2020POS[[#This Row],[C]]&gt;=GAMES_TO_QUALIFY,1,IF(tbl2020POS[[#This Row],[PRIMPOS]]="C",1,0))</f>
        <v>#REF!</v>
      </c>
      <c r="AD1096" s="279" t="e">
        <f>IF(tbl2020POS[[#This Row],[1B]]&gt;=GAMES_TO_QUALIFY,1,IF(tbl2020POS[[#This Row],[PRIMPOS]]="1B",1,0))</f>
        <v>#REF!</v>
      </c>
      <c r="AE1096" s="279" t="e">
        <f>IF(tbl2020POS[[#This Row],[2B]]&gt;=GAMES_TO_QUALIFY,1,IF(tbl2020POS[[#This Row],[PRIMPOS]]="2B",1,0))</f>
        <v>#REF!</v>
      </c>
      <c r="AF1096" s="279" t="e">
        <f>IF(tbl2020POS[[#This Row],[3B]]&gt;=GAMES_TO_QUALIFY,1,IF(tbl2020POS[[#This Row],[PRIMPOS]]="3B",1,0))</f>
        <v>#REF!</v>
      </c>
      <c r="AG1096" s="279" t="e">
        <f>IF(tbl2020POS[[#This Row],[SS]]&gt;=GAMES_TO_QUALIFY,1,IF(tbl2020POS[[#This Row],[PRIMPOS]]="SS",1,0))</f>
        <v>#REF!</v>
      </c>
      <c r="AH1096" s="279" t="e">
        <f>IF(tbl2020POS[[#This Row],[LF]]&gt;=GAMES_TO_QUALIFY,1,0)</f>
        <v>#REF!</v>
      </c>
      <c r="AI1096" s="279" t="e">
        <f>IF(tbl2020POS[[#This Row],[CF]]&gt;=GAMES_TO_QUALIFY,1,0)</f>
        <v>#REF!</v>
      </c>
      <c r="AJ1096" s="279" t="e">
        <f>IF(tbl2020POS[[#This Row],[RF]]&gt;=GAMES_TO_QUALIFY,1,0)</f>
        <v>#REF!</v>
      </c>
      <c r="AK1096" s="279" t="e">
        <f>IF(tbl2020POS[[#This Row],[OF]]&gt;=GAMES_TO_QUALIFY,1,IF(tbl2020POS[[#This Row],[PRIMPOS]]="OF",1,0))</f>
        <v>#REF!</v>
      </c>
      <c r="AL1096" s="279" t="e">
        <f>IF(tbl2020POS[[#This Row],[DH]]&gt;=GAMES_TO_QUALIFY,1,IF(tbl2020POS[[#This Row],[PRIMPOS]]="DH",1,0))</f>
        <v>#REF!</v>
      </c>
      <c r="AM1096" s="279" t="e" cm="1">
        <f t="array" aca="1" ref="AM10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6" s="280" t="str">
        <f>IFERROR(LEFT(tbl2020POS[[#This Row],[POSROUGH]],LEN(tbl2020POS[[#This Row],[POSROUGH]])-1),"")</f>
        <v/>
      </c>
      <c r="AP109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7" spans="1:42" x14ac:dyDescent="0.3">
      <c r="A1097" s="277">
        <v>1094</v>
      </c>
      <c r="B1097" t="s">
        <v>21656</v>
      </c>
      <c r="C1097" s="277">
        <v>25</v>
      </c>
      <c r="D1097" s="278" t="s">
        <v>1405</v>
      </c>
      <c r="E1097" s="277">
        <v>2</v>
      </c>
      <c r="F1097" s="277">
        <v>27</v>
      </c>
      <c r="G1097" s="277">
        <v>0</v>
      </c>
      <c r="H1097" s="277">
        <v>0</v>
      </c>
      <c r="I1097" s="277">
        <v>27</v>
      </c>
      <c r="J1097" s="277">
        <v>27</v>
      </c>
      <c r="K1097" s="277">
        <v>0</v>
      </c>
      <c r="L1097" s="277">
        <v>0</v>
      </c>
      <c r="M1097" s="277">
        <v>0</v>
      </c>
      <c r="N1097" s="277">
        <v>0</v>
      </c>
      <c r="O1097" s="277">
        <v>0</v>
      </c>
      <c r="P1097" s="277">
        <v>0</v>
      </c>
      <c r="Q1097" s="277">
        <v>0</v>
      </c>
      <c r="R1097" s="277">
        <v>0</v>
      </c>
      <c r="S1097" s="277">
        <v>0</v>
      </c>
      <c r="T1097" s="277">
        <v>0</v>
      </c>
      <c r="U1097" s="277">
        <v>0</v>
      </c>
      <c r="V1097" s="277">
        <v>0</v>
      </c>
      <c r="W1097" s="279" t="e">
        <f t="shared" si="17"/>
        <v>#REF!</v>
      </c>
      <c r="X1097" s="279" t="s">
        <v>16808</v>
      </c>
      <c r="Y10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97" s="279">
        <f>IF(MAX(tbl2020POS[[#This Row],[P]:[PR]])=tbl2020POS[[#This Row],[P]],1,0)</f>
        <v>1</v>
      </c>
      <c r="AA1097" s="279">
        <f>IF(tbl2020POS[[#This Row],[QUALP]]=1,IF(tbl2020POS[[#This Row],[GS]]&gt;=GS_TO_QUALIFY,1,0),0)</f>
        <v>0</v>
      </c>
      <c r="AB1097" s="279">
        <f>IF(tbl2020POS[[#This Row],[QUALP]]=1,IF(tbl2020POS[[#This Row],[G]]-tbl2020POS[[#This Row],[GS]]&gt;=RP_APP_TO_QUALIFY,1,0),0)</f>
        <v>1</v>
      </c>
      <c r="AC1097" s="279" t="e">
        <f>IF(tbl2020POS[[#This Row],[C]]&gt;=GAMES_TO_QUALIFY,1,IF(tbl2020POS[[#This Row],[PRIMPOS]]="C",1,0))</f>
        <v>#REF!</v>
      </c>
      <c r="AD1097" s="279" t="e">
        <f>IF(tbl2020POS[[#This Row],[1B]]&gt;=GAMES_TO_QUALIFY,1,IF(tbl2020POS[[#This Row],[PRIMPOS]]="1B",1,0))</f>
        <v>#REF!</v>
      </c>
      <c r="AE1097" s="279" t="e">
        <f>IF(tbl2020POS[[#This Row],[2B]]&gt;=GAMES_TO_QUALIFY,1,IF(tbl2020POS[[#This Row],[PRIMPOS]]="2B",1,0))</f>
        <v>#REF!</v>
      </c>
      <c r="AF1097" s="279" t="e">
        <f>IF(tbl2020POS[[#This Row],[3B]]&gt;=GAMES_TO_QUALIFY,1,IF(tbl2020POS[[#This Row],[PRIMPOS]]="3B",1,0))</f>
        <v>#REF!</v>
      </c>
      <c r="AG1097" s="279" t="e">
        <f>IF(tbl2020POS[[#This Row],[SS]]&gt;=GAMES_TO_QUALIFY,1,IF(tbl2020POS[[#This Row],[PRIMPOS]]="SS",1,0))</f>
        <v>#REF!</v>
      </c>
      <c r="AH1097" s="279" t="e">
        <f>IF(tbl2020POS[[#This Row],[LF]]&gt;=GAMES_TO_QUALIFY,1,0)</f>
        <v>#REF!</v>
      </c>
      <c r="AI1097" s="279" t="e">
        <f>IF(tbl2020POS[[#This Row],[CF]]&gt;=GAMES_TO_QUALIFY,1,0)</f>
        <v>#REF!</v>
      </c>
      <c r="AJ1097" s="279" t="e">
        <f>IF(tbl2020POS[[#This Row],[RF]]&gt;=GAMES_TO_QUALIFY,1,0)</f>
        <v>#REF!</v>
      </c>
      <c r="AK1097" s="279" t="e">
        <f>IF(tbl2020POS[[#This Row],[OF]]&gt;=GAMES_TO_QUALIFY,1,IF(tbl2020POS[[#This Row],[PRIMPOS]]="OF",1,0))</f>
        <v>#REF!</v>
      </c>
      <c r="AL1097" s="279" t="e">
        <f>IF(tbl2020POS[[#This Row],[DH]]&gt;=GAMES_TO_QUALIFY,1,IF(tbl2020POS[[#This Row],[PRIMPOS]]="DH",1,0))</f>
        <v>#REF!</v>
      </c>
      <c r="AM1097" s="279" t="str" cm="1">
        <f t="array" aca="1" ref="AM10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7" s="280" t="str">
        <f>IFERROR(LEFT(tbl2020POS[[#This Row],[POSROUGH]],LEN(tbl2020POS[[#This Row],[POSROUGH]])-1),"")</f>
        <v/>
      </c>
      <c r="AP109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98" spans="1:42" x14ac:dyDescent="0.3">
      <c r="A1098" s="277">
        <v>1095</v>
      </c>
      <c r="B1098" t="s">
        <v>21657</v>
      </c>
      <c r="C1098" s="277">
        <v>21</v>
      </c>
      <c r="D1098" s="278" t="s">
        <v>20628</v>
      </c>
      <c r="E1098" s="277">
        <v>3</v>
      </c>
      <c r="F1098" s="277">
        <v>47</v>
      </c>
      <c r="G1098" s="277">
        <v>47</v>
      </c>
      <c r="H1098" s="277">
        <v>47</v>
      </c>
      <c r="I1098" s="277">
        <v>42</v>
      </c>
      <c r="J1098" s="277">
        <v>0</v>
      </c>
      <c r="K1098" s="277">
        <v>0</v>
      </c>
      <c r="L1098" s="277">
        <v>0</v>
      </c>
      <c r="M1098" s="277">
        <v>0</v>
      </c>
      <c r="N1098" s="277">
        <v>0</v>
      </c>
      <c r="O1098" s="277">
        <v>0</v>
      </c>
      <c r="P1098" s="277">
        <v>36</v>
      </c>
      <c r="Q1098" s="277">
        <v>0</v>
      </c>
      <c r="R1098" s="277">
        <v>6</v>
      </c>
      <c r="S1098" s="277">
        <v>42</v>
      </c>
      <c r="T1098" s="277">
        <v>5</v>
      </c>
      <c r="U1098" s="277">
        <v>0</v>
      </c>
      <c r="V1098" s="277">
        <v>0</v>
      </c>
      <c r="W1098" s="279" t="e">
        <f t="shared" si="17"/>
        <v>#REF!</v>
      </c>
      <c r="X1098" s="279" t="s">
        <v>13507</v>
      </c>
      <c r="Y10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8" s="279">
        <f>IF(MAX(tbl2020POS[[#This Row],[P]:[PR]])=tbl2020POS[[#This Row],[P]],1,0)</f>
        <v>0</v>
      </c>
      <c r="AA1098" s="279">
        <f>IF(tbl2020POS[[#This Row],[QUALP]]=1,IF(tbl2020POS[[#This Row],[GS]]&gt;=GS_TO_QUALIFY,1,0),0)</f>
        <v>0</v>
      </c>
      <c r="AB1098" s="279">
        <f>IF(tbl2020POS[[#This Row],[QUALP]]=1,IF(tbl2020POS[[#This Row],[G]]-tbl2020POS[[#This Row],[GS]]&gt;=RP_APP_TO_QUALIFY,1,0),0)</f>
        <v>0</v>
      </c>
      <c r="AC1098" s="279" t="e">
        <f>IF(tbl2020POS[[#This Row],[C]]&gt;=GAMES_TO_QUALIFY,1,IF(tbl2020POS[[#This Row],[PRIMPOS]]="C",1,0))</f>
        <v>#REF!</v>
      </c>
      <c r="AD1098" s="279" t="e">
        <f>IF(tbl2020POS[[#This Row],[1B]]&gt;=GAMES_TO_QUALIFY,1,IF(tbl2020POS[[#This Row],[PRIMPOS]]="1B",1,0))</f>
        <v>#REF!</v>
      </c>
      <c r="AE1098" s="279" t="e">
        <f>IF(tbl2020POS[[#This Row],[2B]]&gt;=GAMES_TO_QUALIFY,1,IF(tbl2020POS[[#This Row],[PRIMPOS]]="2B",1,0))</f>
        <v>#REF!</v>
      </c>
      <c r="AF1098" s="279" t="e">
        <f>IF(tbl2020POS[[#This Row],[3B]]&gt;=GAMES_TO_QUALIFY,1,IF(tbl2020POS[[#This Row],[PRIMPOS]]="3B",1,0))</f>
        <v>#REF!</v>
      </c>
      <c r="AG1098" s="279" t="e">
        <f>IF(tbl2020POS[[#This Row],[SS]]&gt;=GAMES_TO_QUALIFY,1,IF(tbl2020POS[[#This Row],[PRIMPOS]]="SS",1,0))</f>
        <v>#REF!</v>
      </c>
      <c r="AH1098" s="279" t="e">
        <f>IF(tbl2020POS[[#This Row],[LF]]&gt;=GAMES_TO_QUALIFY,1,0)</f>
        <v>#REF!</v>
      </c>
      <c r="AI1098" s="279" t="e">
        <f>IF(tbl2020POS[[#This Row],[CF]]&gt;=GAMES_TO_QUALIFY,1,0)</f>
        <v>#REF!</v>
      </c>
      <c r="AJ1098" s="279" t="e">
        <f>IF(tbl2020POS[[#This Row],[RF]]&gt;=GAMES_TO_QUALIFY,1,0)</f>
        <v>#REF!</v>
      </c>
      <c r="AK1098" s="279" t="e">
        <f>IF(tbl2020POS[[#This Row],[OF]]&gt;=GAMES_TO_QUALIFY,1,IF(tbl2020POS[[#This Row],[PRIMPOS]]="OF",1,0))</f>
        <v>#REF!</v>
      </c>
      <c r="AL1098" s="279" t="e">
        <f>IF(tbl2020POS[[#This Row],[DH]]&gt;=GAMES_TO_QUALIFY,1,IF(tbl2020POS[[#This Row],[PRIMPOS]]="DH",1,0))</f>
        <v>#REF!</v>
      </c>
      <c r="AM1098" s="279" t="e" cm="1">
        <f t="array" aca="1" ref="AM10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8" s="280" t="str">
        <f>IFERROR(LEFT(tbl2020POS[[#This Row],[POSROUGH]],LEN(tbl2020POS[[#This Row],[POSROUGH]])-1),"")</f>
        <v/>
      </c>
      <c r="AP109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9" spans="1:42" x14ac:dyDescent="0.3">
      <c r="A1099" s="277">
        <v>1096</v>
      </c>
      <c r="B1099" t="s">
        <v>21658</v>
      </c>
      <c r="C1099" s="277">
        <v>31</v>
      </c>
      <c r="D1099" s="278" t="s">
        <v>1481</v>
      </c>
      <c r="E1099" s="277">
        <v>6</v>
      </c>
      <c r="F1099" s="277">
        <v>11</v>
      </c>
      <c r="G1099" s="277">
        <v>7</v>
      </c>
      <c r="H1099" s="277">
        <v>11</v>
      </c>
      <c r="I1099" s="277">
        <v>9</v>
      </c>
      <c r="J1099" s="277">
        <v>0</v>
      </c>
      <c r="K1099" s="277">
        <v>0</v>
      </c>
      <c r="L1099" s="277">
        <v>0</v>
      </c>
      <c r="M1099" s="277">
        <v>0</v>
      </c>
      <c r="N1099" s="277">
        <v>0</v>
      </c>
      <c r="O1099" s="277">
        <v>0</v>
      </c>
      <c r="P1099" s="277">
        <v>3</v>
      </c>
      <c r="Q1099" s="277">
        <v>0</v>
      </c>
      <c r="R1099" s="277">
        <v>6</v>
      </c>
      <c r="S1099" s="277">
        <v>9</v>
      </c>
      <c r="T1099" s="277">
        <v>1</v>
      </c>
      <c r="U1099" s="277">
        <v>3</v>
      </c>
      <c r="V1099" s="277">
        <v>0</v>
      </c>
      <c r="W1099" s="279" t="e">
        <f t="shared" si="17"/>
        <v>#REF!</v>
      </c>
      <c r="X1099" s="279" t="s">
        <v>6329</v>
      </c>
      <c r="Y10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9" s="279">
        <f>IF(MAX(tbl2020POS[[#This Row],[P]:[PR]])=tbl2020POS[[#This Row],[P]],1,0)</f>
        <v>0</v>
      </c>
      <c r="AA1099" s="279">
        <f>IF(tbl2020POS[[#This Row],[QUALP]]=1,IF(tbl2020POS[[#This Row],[GS]]&gt;=GS_TO_QUALIFY,1,0),0)</f>
        <v>0</v>
      </c>
      <c r="AB1099" s="279">
        <f>IF(tbl2020POS[[#This Row],[QUALP]]=1,IF(tbl2020POS[[#This Row],[G]]-tbl2020POS[[#This Row],[GS]]&gt;=RP_APP_TO_QUALIFY,1,0),0)</f>
        <v>0</v>
      </c>
      <c r="AC1099" s="279" t="e">
        <f>IF(tbl2020POS[[#This Row],[C]]&gt;=GAMES_TO_QUALIFY,1,IF(tbl2020POS[[#This Row],[PRIMPOS]]="C",1,0))</f>
        <v>#REF!</v>
      </c>
      <c r="AD1099" s="279" t="e">
        <f>IF(tbl2020POS[[#This Row],[1B]]&gt;=GAMES_TO_QUALIFY,1,IF(tbl2020POS[[#This Row],[PRIMPOS]]="1B",1,0))</f>
        <v>#REF!</v>
      </c>
      <c r="AE1099" s="279" t="e">
        <f>IF(tbl2020POS[[#This Row],[2B]]&gt;=GAMES_TO_QUALIFY,1,IF(tbl2020POS[[#This Row],[PRIMPOS]]="2B",1,0))</f>
        <v>#REF!</v>
      </c>
      <c r="AF1099" s="279" t="e">
        <f>IF(tbl2020POS[[#This Row],[3B]]&gt;=GAMES_TO_QUALIFY,1,IF(tbl2020POS[[#This Row],[PRIMPOS]]="3B",1,0))</f>
        <v>#REF!</v>
      </c>
      <c r="AG1099" s="279" t="e">
        <f>IF(tbl2020POS[[#This Row],[SS]]&gt;=GAMES_TO_QUALIFY,1,IF(tbl2020POS[[#This Row],[PRIMPOS]]="SS",1,0))</f>
        <v>#REF!</v>
      </c>
      <c r="AH1099" s="279" t="e">
        <f>IF(tbl2020POS[[#This Row],[LF]]&gt;=GAMES_TO_QUALIFY,1,0)</f>
        <v>#REF!</v>
      </c>
      <c r="AI1099" s="279" t="e">
        <f>IF(tbl2020POS[[#This Row],[CF]]&gt;=GAMES_TO_QUALIFY,1,0)</f>
        <v>#REF!</v>
      </c>
      <c r="AJ1099" s="279" t="e">
        <f>IF(tbl2020POS[[#This Row],[RF]]&gt;=GAMES_TO_QUALIFY,1,0)</f>
        <v>#REF!</v>
      </c>
      <c r="AK1099" s="279" t="e">
        <f>IF(tbl2020POS[[#This Row],[OF]]&gt;=GAMES_TO_QUALIFY,1,IF(tbl2020POS[[#This Row],[PRIMPOS]]="OF",1,0))</f>
        <v>#REF!</v>
      </c>
      <c r="AL1099" s="279" t="e">
        <f>IF(tbl2020POS[[#This Row],[DH]]&gt;=GAMES_TO_QUALIFY,1,IF(tbl2020POS[[#This Row],[PRIMPOS]]="DH",1,0))</f>
        <v>#REF!</v>
      </c>
      <c r="AM1099" s="279" t="e" cm="1">
        <f t="array" aca="1" ref="AM10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9" s="280" t="str">
        <f>IFERROR(LEFT(tbl2020POS[[#This Row],[POSROUGH]],LEN(tbl2020POS[[#This Row],[POSROUGH]])-1),"")</f>
        <v/>
      </c>
      <c r="AP109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0" spans="1:42" x14ac:dyDescent="0.3">
      <c r="A1100" s="277">
        <v>1097</v>
      </c>
      <c r="B1100" t="s">
        <v>21659</v>
      </c>
      <c r="C1100" s="277">
        <v>28</v>
      </c>
      <c r="D1100" s="278" t="s">
        <v>20567</v>
      </c>
      <c r="E1100" s="277">
        <v>4</v>
      </c>
      <c r="F1100" s="277">
        <v>4</v>
      </c>
      <c r="G1100" s="277">
        <v>0</v>
      </c>
      <c r="H1100" s="277">
        <v>0</v>
      </c>
      <c r="I1100" s="277">
        <v>4</v>
      </c>
      <c r="J1100" s="277">
        <v>4</v>
      </c>
      <c r="K1100" s="277">
        <v>0</v>
      </c>
      <c r="L1100" s="277">
        <v>0</v>
      </c>
      <c r="M1100" s="277">
        <v>0</v>
      </c>
      <c r="N1100" s="277">
        <v>0</v>
      </c>
      <c r="O1100" s="277">
        <v>0</v>
      </c>
      <c r="P1100" s="277">
        <v>0</v>
      </c>
      <c r="Q1100" s="277">
        <v>0</v>
      </c>
      <c r="R1100" s="277">
        <v>0</v>
      </c>
      <c r="S1100" s="277">
        <v>0</v>
      </c>
      <c r="T1100" s="277">
        <v>0</v>
      </c>
      <c r="U1100" s="277">
        <v>0</v>
      </c>
      <c r="V1100" s="277">
        <v>0</v>
      </c>
      <c r="W1100" s="279" t="e">
        <f t="shared" si="17"/>
        <v>#REF!</v>
      </c>
      <c r="X1100" s="279" t="s">
        <v>16812</v>
      </c>
      <c r="Y11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0" s="279">
        <f>IF(MAX(tbl2020POS[[#This Row],[P]:[PR]])=tbl2020POS[[#This Row],[P]],1,0)</f>
        <v>1</v>
      </c>
      <c r="AA1100" s="279">
        <f>IF(tbl2020POS[[#This Row],[QUALP]]=1,IF(tbl2020POS[[#This Row],[GS]]&gt;=GS_TO_QUALIFY,1,0),0)</f>
        <v>0</v>
      </c>
      <c r="AB1100" s="279">
        <f>IF(tbl2020POS[[#This Row],[QUALP]]=1,IF(tbl2020POS[[#This Row],[G]]-tbl2020POS[[#This Row],[GS]]&gt;=RP_APP_TO_QUALIFY,1,0),0)</f>
        <v>0</v>
      </c>
      <c r="AC1100" s="279" t="e">
        <f>IF(tbl2020POS[[#This Row],[C]]&gt;=GAMES_TO_QUALIFY,1,IF(tbl2020POS[[#This Row],[PRIMPOS]]="C",1,0))</f>
        <v>#REF!</v>
      </c>
      <c r="AD1100" s="279" t="e">
        <f>IF(tbl2020POS[[#This Row],[1B]]&gt;=GAMES_TO_QUALIFY,1,IF(tbl2020POS[[#This Row],[PRIMPOS]]="1B",1,0))</f>
        <v>#REF!</v>
      </c>
      <c r="AE1100" s="279" t="e">
        <f>IF(tbl2020POS[[#This Row],[2B]]&gt;=GAMES_TO_QUALIFY,1,IF(tbl2020POS[[#This Row],[PRIMPOS]]="2B",1,0))</f>
        <v>#REF!</v>
      </c>
      <c r="AF1100" s="279" t="e">
        <f>IF(tbl2020POS[[#This Row],[3B]]&gt;=GAMES_TO_QUALIFY,1,IF(tbl2020POS[[#This Row],[PRIMPOS]]="3B",1,0))</f>
        <v>#REF!</v>
      </c>
      <c r="AG1100" s="279" t="e">
        <f>IF(tbl2020POS[[#This Row],[SS]]&gt;=GAMES_TO_QUALIFY,1,IF(tbl2020POS[[#This Row],[PRIMPOS]]="SS",1,0))</f>
        <v>#REF!</v>
      </c>
      <c r="AH1100" s="279" t="e">
        <f>IF(tbl2020POS[[#This Row],[LF]]&gt;=GAMES_TO_QUALIFY,1,0)</f>
        <v>#REF!</v>
      </c>
      <c r="AI1100" s="279" t="e">
        <f>IF(tbl2020POS[[#This Row],[CF]]&gt;=GAMES_TO_QUALIFY,1,0)</f>
        <v>#REF!</v>
      </c>
      <c r="AJ1100" s="279" t="e">
        <f>IF(tbl2020POS[[#This Row],[RF]]&gt;=GAMES_TO_QUALIFY,1,0)</f>
        <v>#REF!</v>
      </c>
      <c r="AK1100" s="279" t="e">
        <f>IF(tbl2020POS[[#This Row],[OF]]&gt;=GAMES_TO_QUALIFY,1,IF(tbl2020POS[[#This Row],[PRIMPOS]]="OF",1,0))</f>
        <v>#REF!</v>
      </c>
      <c r="AL1100" s="279" t="e">
        <f>IF(tbl2020POS[[#This Row],[DH]]&gt;=GAMES_TO_QUALIFY,1,IF(tbl2020POS[[#This Row],[PRIMPOS]]="DH",1,0))</f>
        <v>#REF!</v>
      </c>
      <c r="AM1100" s="279" t="str" cm="1">
        <f t="array" aca="1" ref="AM11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0" s="280" t="str">
        <f>IFERROR(LEFT(tbl2020POS[[#This Row],[POSROUGH]],LEN(tbl2020POS[[#This Row],[POSROUGH]])-1),"")</f>
        <v/>
      </c>
      <c r="AP110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01" spans="1:42" x14ac:dyDescent="0.3">
      <c r="A1101" s="277">
        <v>1098</v>
      </c>
      <c r="B1101" t="s">
        <v>21660</v>
      </c>
      <c r="C1101" s="277">
        <v>25</v>
      </c>
      <c r="D1101" s="278" t="s">
        <v>20567</v>
      </c>
      <c r="E1101" s="277">
        <v>2</v>
      </c>
      <c r="F1101" s="277">
        <v>8</v>
      </c>
      <c r="G1101" s="277">
        <v>0</v>
      </c>
      <c r="H1101" s="277">
        <v>0</v>
      </c>
      <c r="I1101" s="277">
        <v>8</v>
      </c>
      <c r="J1101" s="277">
        <v>8</v>
      </c>
      <c r="K1101" s="277">
        <v>0</v>
      </c>
      <c r="L1101" s="277">
        <v>0</v>
      </c>
      <c r="M1101" s="277">
        <v>0</v>
      </c>
      <c r="N1101" s="277">
        <v>0</v>
      </c>
      <c r="O1101" s="277">
        <v>0</v>
      </c>
      <c r="P1101" s="277">
        <v>0</v>
      </c>
      <c r="Q1101" s="277">
        <v>0</v>
      </c>
      <c r="R1101" s="277">
        <v>0</v>
      </c>
      <c r="S1101" s="277">
        <v>0</v>
      </c>
      <c r="T1101" s="277">
        <v>0</v>
      </c>
      <c r="U1101" s="277">
        <v>0</v>
      </c>
      <c r="V1101" s="277">
        <v>0</v>
      </c>
      <c r="W1101" s="279" t="e">
        <f t="shared" si="17"/>
        <v>#REF!</v>
      </c>
      <c r="X1101" s="279" t="s">
        <v>22030</v>
      </c>
      <c r="Y11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1" s="279">
        <f>IF(MAX(tbl2020POS[[#This Row],[P]:[PR]])=tbl2020POS[[#This Row],[P]],1,0)</f>
        <v>1</v>
      </c>
      <c r="AA1101" s="279">
        <f>IF(tbl2020POS[[#This Row],[QUALP]]=1,IF(tbl2020POS[[#This Row],[GS]]&gt;=GS_TO_QUALIFY,1,0),0)</f>
        <v>0</v>
      </c>
      <c r="AB1101" s="279">
        <f>IF(tbl2020POS[[#This Row],[QUALP]]=1,IF(tbl2020POS[[#This Row],[G]]-tbl2020POS[[#This Row],[GS]]&gt;=RP_APP_TO_QUALIFY,1,0),0)</f>
        <v>1</v>
      </c>
      <c r="AC1101" s="279" t="e">
        <f>IF(tbl2020POS[[#This Row],[C]]&gt;=GAMES_TO_QUALIFY,1,IF(tbl2020POS[[#This Row],[PRIMPOS]]="C",1,0))</f>
        <v>#REF!</v>
      </c>
      <c r="AD1101" s="279" t="e">
        <f>IF(tbl2020POS[[#This Row],[1B]]&gt;=GAMES_TO_QUALIFY,1,IF(tbl2020POS[[#This Row],[PRIMPOS]]="1B",1,0))</f>
        <v>#REF!</v>
      </c>
      <c r="AE1101" s="279" t="e">
        <f>IF(tbl2020POS[[#This Row],[2B]]&gt;=GAMES_TO_QUALIFY,1,IF(tbl2020POS[[#This Row],[PRIMPOS]]="2B",1,0))</f>
        <v>#REF!</v>
      </c>
      <c r="AF1101" s="279" t="e">
        <f>IF(tbl2020POS[[#This Row],[3B]]&gt;=GAMES_TO_QUALIFY,1,IF(tbl2020POS[[#This Row],[PRIMPOS]]="3B",1,0))</f>
        <v>#REF!</v>
      </c>
      <c r="AG1101" s="279" t="e">
        <f>IF(tbl2020POS[[#This Row],[SS]]&gt;=GAMES_TO_QUALIFY,1,IF(tbl2020POS[[#This Row],[PRIMPOS]]="SS",1,0))</f>
        <v>#REF!</v>
      </c>
      <c r="AH1101" s="279" t="e">
        <f>IF(tbl2020POS[[#This Row],[LF]]&gt;=GAMES_TO_QUALIFY,1,0)</f>
        <v>#REF!</v>
      </c>
      <c r="AI1101" s="279" t="e">
        <f>IF(tbl2020POS[[#This Row],[CF]]&gt;=GAMES_TO_QUALIFY,1,0)</f>
        <v>#REF!</v>
      </c>
      <c r="AJ1101" s="279" t="e">
        <f>IF(tbl2020POS[[#This Row],[RF]]&gt;=GAMES_TO_QUALIFY,1,0)</f>
        <v>#REF!</v>
      </c>
      <c r="AK1101" s="279" t="e">
        <f>IF(tbl2020POS[[#This Row],[OF]]&gt;=GAMES_TO_QUALIFY,1,IF(tbl2020POS[[#This Row],[PRIMPOS]]="OF",1,0))</f>
        <v>#REF!</v>
      </c>
      <c r="AL1101" s="279" t="e">
        <f>IF(tbl2020POS[[#This Row],[DH]]&gt;=GAMES_TO_QUALIFY,1,IF(tbl2020POS[[#This Row],[PRIMPOS]]="DH",1,0))</f>
        <v>#REF!</v>
      </c>
      <c r="AM1101" s="279" t="str" cm="1">
        <f t="array" aca="1" ref="AM11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1" s="280" t="str">
        <f>IFERROR(LEFT(tbl2020POS[[#This Row],[POSROUGH]],LEN(tbl2020POS[[#This Row],[POSROUGH]])-1),"")</f>
        <v/>
      </c>
      <c r="AP110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2" spans="1:42" x14ac:dyDescent="0.3">
      <c r="A1102" s="277">
        <v>1099</v>
      </c>
      <c r="B1102" t="s">
        <v>21661</v>
      </c>
      <c r="C1102" s="277">
        <v>30</v>
      </c>
      <c r="D1102" s="278" t="s">
        <v>1376</v>
      </c>
      <c r="E1102" s="277">
        <v>7</v>
      </c>
      <c r="F1102" s="277">
        <v>51</v>
      </c>
      <c r="G1102" s="277">
        <v>49</v>
      </c>
      <c r="H1102" s="277">
        <v>51</v>
      </c>
      <c r="I1102" s="277">
        <v>47</v>
      </c>
      <c r="J1102" s="277">
        <v>0</v>
      </c>
      <c r="K1102" s="277">
        <v>0</v>
      </c>
      <c r="L1102" s="277">
        <v>0</v>
      </c>
      <c r="M1102" s="277">
        <v>0</v>
      </c>
      <c r="N1102" s="277">
        <v>0</v>
      </c>
      <c r="O1102" s="277">
        <v>0</v>
      </c>
      <c r="P1102" s="277">
        <v>0</v>
      </c>
      <c r="Q1102" s="277">
        <v>42</v>
      </c>
      <c r="R1102" s="277">
        <v>9</v>
      </c>
      <c r="S1102" s="277">
        <v>47</v>
      </c>
      <c r="T1102" s="277">
        <v>4</v>
      </c>
      <c r="U1102" s="277">
        <v>1</v>
      </c>
      <c r="V1102" s="277">
        <v>1</v>
      </c>
      <c r="W1102" s="279" t="e">
        <f t="shared" si="17"/>
        <v>#REF!</v>
      </c>
      <c r="X1102" s="279" t="s">
        <v>3146</v>
      </c>
      <c r="Y11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02" s="279">
        <f>IF(MAX(tbl2020POS[[#This Row],[P]:[PR]])=tbl2020POS[[#This Row],[P]],1,0)</f>
        <v>0</v>
      </c>
      <c r="AA1102" s="279">
        <f>IF(tbl2020POS[[#This Row],[QUALP]]=1,IF(tbl2020POS[[#This Row],[GS]]&gt;=GS_TO_QUALIFY,1,0),0)</f>
        <v>0</v>
      </c>
      <c r="AB1102" s="279">
        <f>IF(tbl2020POS[[#This Row],[QUALP]]=1,IF(tbl2020POS[[#This Row],[G]]-tbl2020POS[[#This Row],[GS]]&gt;=RP_APP_TO_QUALIFY,1,0),0)</f>
        <v>0</v>
      </c>
      <c r="AC1102" s="279" t="e">
        <f>IF(tbl2020POS[[#This Row],[C]]&gt;=GAMES_TO_QUALIFY,1,IF(tbl2020POS[[#This Row],[PRIMPOS]]="C",1,0))</f>
        <v>#REF!</v>
      </c>
      <c r="AD1102" s="279" t="e">
        <f>IF(tbl2020POS[[#This Row],[1B]]&gt;=GAMES_TO_QUALIFY,1,IF(tbl2020POS[[#This Row],[PRIMPOS]]="1B",1,0))</f>
        <v>#REF!</v>
      </c>
      <c r="AE1102" s="279" t="e">
        <f>IF(tbl2020POS[[#This Row],[2B]]&gt;=GAMES_TO_QUALIFY,1,IF(tbl2020POS[[#This Row],[PRIMPOS]]="2B",1,0))</f>
        <v>#REF!</v>
      </c>
      <c r="AF1102" s="279" t="e">
        <f>IF(tbl2020POS[[#This Row],[3B]]&gt;=GAMES_TO_QUALIFY,1,IF(tbl2020POS[[#This Row],[PRIMPOS]]="3B",1,0))</f>
        <v>#REF!</v>
      </c>
      <c r="AG1102" s="279" t="e">
        <f>IF(tbl2020POS[[#This Row],[SS]]&gt;=GAMES_TO_QUALIFY,1,IF(tbl2020POS[[#This Row],[PRIMPOS]]="SS",1,0))</f>
        <v>#REF!</v>
      </c>
      <c r="AH1102" s="279" t="e">
        <f>IF(tbl2020POS[[#This Row],[LF]]&gt;=GAMES_TO_QUALIFY,1,0)</f>
        <v>#REF!</v>
      </c>
      <c r="AI1102" s="279" t="e">
        <f>IF(tbl2020POS[[#This Row],[CF]]&gt;=GAMES_TO_QUALIFY,1,0)</f>
        <v>#REF!</v>
      </c>
      <c r="AJ1102" s="279" t="e">
        <f>IF(tbl2020POS[[#This Row],[RF]]&gt;=GAMES_TO_QUALIFY,1,0)</f>
        <v>#REF!</v>
      </c>
      <c r="AK1102" s="279" t="e">
        <f>IF(tbl2020POS[[#This Row],[OF]]&gt;=GAMES_TO_QUALIFY,1,IF(tbl2020POS[[#This Row],[PRIMPOS]]="OF",1,0))</f>
        <v>#REF!</v>
      </c>
      <c r="AL1102" s="279" t="e">
        <f>IF(tbl2020POS[[#This Row],[DH]]&gt;=GAMES_TO_QUALIFY,1,IF(tbl2020POS[[#This Row],[PRIMPOS]]="DH",1,0))</f>
        <v>#REF!</v>
      </c>
      <c r="AM1102" s="279" t="e" cm="1">
        <f t="array" aca="1" ref="AM11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2" s="280" t="str">
        <f>IFERROR(LEFT(tbl2020POS[[#This Row],[POSROUGH]],LEN(tbl2020POS[[#This Row],[POSROUGH]])-1),"")</f>
        <v/>
      </c>
      <c r="AP110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3" spans="1:42" x14ac:dyDescent="0.3">
      <c r="A1103" s="277">
        <v>1100</v>
      </c>
      <c r="B1103" t="s">
        <v>21662</v>
      </c>
      <c r="C1103" s="277">
        <v>27</v>
      </c>
      <c r="D1103" s="278" t="s">
        <v>1389</v>
      </c>
      <c r="E1103" s="277">
        <v>3</v>
      </c>
      <c r="F1103" s="277">
        <v>16</v>
      </c>
      <c r="G1103" s="277">
        <v>0</v>
      </c>
      <c r="H1103" s="277">
        <v>0</v>
      </c>
      <c r="I1103" s="277">
        <v>16</v>
      </c>
      <c r="J1103" s="277">
        <v>16</v>
      </c>
      <c r="K1103" s="277">
        <v>0</v>
      </c>
      <c r="L1103" s="277">
        <v>0</v>
      </c>
      <c r="M1103" s="277">
        <v>0</v>
      </c>
      <c r="N1103" s="277">
        <v>0</v>
      </c>
      <c r="O1103" s="277">
        <v>0</v>
      </c>
      <c r="P1103" s="277">
        <v>0</v>
      </c>
      <c r="Q1103" s="277">
        <v>0</v>
      </c>
      <c r="R1103" s="277">
        <v>0</v>
      </c>
      <c r="S1103" s="277">
        <v>0</v>
      </c>
      <c r="T1103" s="277">
        <v>0</v>
      </c>
      <c r="U1103" s="277">
        <v>0</v>
      </c>
      <c r="V1103" s="277">
        <v>0</v>
      </c>
      <c r="W1103" s="279" t="e">
        <f t="shared" si="17"/>
        <v>#REF!</v>
      </c>
      <c r="X1103" s="279" t="s">
        <v>14879</v>
      </c>
      <c r="Y11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3" s="279">
        <f>IF(MAX(tbl2020POS[[#This Row],[P]:[PR]])=tbl2020POS[[#This Row],[P]],1,0)</f>
        <v>1</v>
      </c>
      <c r="AA1103" s="279">
        <f>IF(tbl2020POS[[#This Row],[QUALP]]=1,IF(tbl2020POS[[#This Row],[GS]]&gt;=GS_TO_QUALIFY,1,0),0)</f>
        <v>0</v>
      </c>
      <c r="AB1103" s="279">
        <f>IF(tbl2020POS[[#This Row],[QUALP]]=1,IF(tbl2020POS[[#This Row],[G]]-tbl2020POS[[#This Row],[GS]]&gt;=RP_APP_TO_QUALIFY,1,0),0)</f>
        <v>1</v>
      </c>
      <c r="AC1103" s="279" t="e">
        <f>IF(tbl2020POS[[#This Row],[C]]&gt;=GAMES_TO_QUALIFY,1,IF(tbl2020POS[[#This Row],[PRIMPOS]]="C",1,0))</f>
        <v>#REF!</v>
      </c>
      <c r="AD1103" s="279" t="e">
        <f>IF(tbl2020POS[[#This Row],[1B]]&gt;=GAMES_TO_QUALIFY,1,IF(tbl2020POS[[#This Row],[PRIMPOS]]="1B",1,0))</f>
        <v>#REF!</v>
      </c>
      <c r="AE1103" s="279" t="e">
        <f>IF(tbl2020POS[[#This Row],[2B]]&gt;=GAMES_TO_QUALIFY,1,IF(tbl2020POS[[#This Row],[PRIMPOS]]="2B",1,0))</f>
        <v>#REF!</v>
      </c>
      <c r="AF1103" s="279" t="e">
        <f>IF(tbl2020POS[[#This Row],[3B]]&gt;=GAMES_TO_QUALIFY,1,IF(tbl2020POS[[#This Row],[PRIMPOS]]="3B",1,0))</f>
        <v>#REF!</v>
      </c>
      <c r="AG1103" s="279" t="e">
        <f>IF(tbl2020POS[[#This Row],[SS]]&gt;=GAMES_TO_QUALIFY,1,IF(tbl2020POS[[#This Row],[PRIMPOS]]="SS",1,0))</f>
        <v>#REF!</v>
      </c>
      <c r="AH1103" s="279" t="e">
        <f>IF(tbl2020POS[[#This Row],[LF]]&gt;=GAMES_TO_QUALIFY,1,0)</f>
        <v>#REF!</v>
      </c>
      <c r="AI1103" s="279" t="e">
        <f>IF(tbl2020POS[[#This Row],[CF]]&gt;=GAMES_TO_QUALIFY,1,0)</f>
        <v>#REF!</v>
      </c>
      <c r="AJ1103" s="279" t="e">
        <f>IF(tbl2020POS[[#This Row],[RF]]&gt;=GAMES_TO_QUALIFY,1,0)</f>
        <v>#REF!</v>
      </c>
      <c r="AK1103" s="279" t="e">
        <f>IF(tbl2020POS[[#This Row],[OF]]&gt;=GAMES_TO_QUALIFY,1,IF(tbl2020POS[[#This Row],[PRIMPOS]]="OF",1,0))</f>
        <v>#REF!</v>
      </c>
      <c r="AL1103" s="279" t="e">
        <f>IF(tbl2020POS[[#This Row],[DH]]&gt;=GAMES_TO_QUALIFY,1,IF(tbl2020POS[[#This Row],[PRIMPOS]]="DH",1,0))</f>
        <v>#REF!</v>
      </c>
      <c r="AM1103" s="279" t="str" cm="1">
        <f t="array" aca="1" ref="AM11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3" s="280" t="str">
        <f>IFERROR(LEFT(tbl2020POS[[#This Row],[POSROUGH]],LEN(tbl2020POS[[#This Row],[POSROUGH]])-1),"")</f>
        <v/>
      </c>
      <c r="AP110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4" spans="1:42" x14ac:dyDescent="0.3">
      <c r="A1104" s="277">
        <v>1101</v>
      </c>
      <c r="B1104" t="s">
        <v>21663</v>
      </c>
      <c r="C1104" s="277">
        <v>30</v>
      </c>
      <c r="D1104" s="278" t="s">
        <v>1416</v>
      </c>
      <c r="E1104" s="277">
        <v>5</v>
      </c>
      <c r="F1104" s="277">
        <v>42</v>
      </c>
      <c r="G1104" s="277">
        <v>40</v>
      </c>
      <c r="H1104" s="277">
        <v>42</v>
      </c>
      <c r="I1104" s="277">
        <v>42</v>
      </c>
      <c r="J1104" s="277">
        <v>0</v>
      </c>
      <c r="K1104" s="277">
        <v>42</v>
      </c>
      <c r="L1104" s="277">
        <v>0</v>
      </c>
      <c r="M1104" s="277">
        <v>0</v>
      </c>
      <c r="N1104" s="277">
        <v>0</v>
      </c>
      <c r="O1104" s="277">
        <v>0</v>
      </c>
      <c r="P1104" s="277">
        <v>0</v>
      </c>
      <c r="Q1104" s="277">
        <v>0</v>
      </c>
      <c r="R1104" s="277">
        <v>0</v>
      </c>
      <c r="S1104" s="277">
        <v>0</v>
      </c>
      <c r="T1104" s="277">
        <v>0</v>
      </c>
      <c r="U1104" s="277">
        <v>0</v>
      </c>
      <c r="V1104" s="277">
        <v>0</v>
      </c>
      <c r="W1104" s="279" t="e">
        <f t="shared" si="17"/>
        <v>#REF!</v>
      </c>
      <c r="X1104" s="279" t="s">
        <v>16818</v>
      </c>
      <c r="Y11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04" s="279">
        <f>IF(MAX(tbl2020POS[[#This Row],[P]:[PR]])=tbl2020POS[[#This Row],[P]],1,0)</f>
        <v>0</v>
      </c>
      <c r="AA1104" s="279">
        <f>IF(tbl2020POS[[#This Row],[QUALP]]=1,IF(tbl2020POS[[#This Row],[GS]]&gt;=GS_TO_QUALIFY,1,0),0)</f>
        <v>0</v>
      </c>
      <c r="AB1104" s="279">
        <f>IF(tbl2020POS[[#This Row],[QUALP]]=1,IF(tbl2020POS[[#This Row],[G]]-tbl2020POS[[#This Row],[GS]]&gt;=RP_APP_TO_QUALIFY,1,0),0)</f>
        <v>0</v>
      </c>
      <c r="AC1104" s="279" t="e">
        <f>IF(tbl2020POS[[#This Row],[C]]&gt;=GAMES_TO_QUALIFY,1,IF(tbl2020POS[[#This Row],[PRIMPOS]]="C",1,0))</f>
        <v>#REF!</v>
      </c>
      <c r="AD1104" s="279" t="e">
        <f>IF(tbl2020POS[[#This Row],[1B]]&gt;=GAMES_TO_QUALIFY,1,IF(tbl2020POS[[#This Row],[PRIMPOS]]="1B",1,0))</f>
        <v>#REF!</v>
      </c>
      <c r="AE1104" s="279" t="e">
        <f>IF(tbl2020POS[[#This Row],[2B]]&gt;=GAMES_TO_QUALIFY,1,IF(tbl2020POS[[#This Row],[PRIMPOS]]="2B",1,0))</f>
        <v>#REF!</v>
      </c>
      <c r="AF1104" s="279" t="e">
        <f>IF(tbl2020POS[[#This Row],[3B]]&gt;=GAMES_TO_QUALIFY,1,IF(tbl2020POS[[#This Row],[PRIMPOS]]="3B",1,0))</f>
        <v>#REF!</v>
      </c>
      <c r="AG1104" s="279" t="e">
        <f>IF(tbl2020POS[[#This Row],[SS]]&gt;=GAMES_TO_QUALIFY,1,IF(tbl2020POS[[#This Row],[PRIMPOS]]="SS",1,0))</f>
        <v>#REF!</v>
      </c>
      <c r="AH1104" s="279" t="e">
        <f>IF(tbl2020POS[[#This Row],[LF]]&gt;=GAMES_TO_QUALIFY,1,0)</f>
        <v>#REF!</v>
      </c>
      <c r="AI1104" s="279" t="e">
        <f>IF(tbl2020POS[[#This Row],[CF]]&gt;=GAMES_TO_QUALIFY,1,0)</f>
        <v>#REF!</v>
      </c>
      <c r="AJ1104" s="279" t="e">
        <f>IF(tbl2020POS[[#This Row],[RF]]&gt;=GAMES_TO_QUALIFY,1,0)</f>
        <v>#REF!</v>
      </c>
      <c r="AK1104" s="279" t="e">
        <f>IF(tbl2020POS[[#This Row],[OF]]&gt;=GAMES_TO_QUALIFY,1,IF(tbl2020POS[[#This Row],[PRIMPOS]]="OF",1,0))</f>
        <v>#REF!</v>
      </c>
      <c r="AL1104" s="279" t="e">
        <f>IF(tbl2020POS[[#This Row],[DH]]&gt;=GAMES_TO_QUALIFY,1,IF(tbl2020POS[[#This Row],[PRIMPOS]]="DH",1,0))</f>
        <v>#REF!</v>
      </c>
      <c r="AM1104" s="279" t="e" cm="1">
        <f t="array" aca="1" ref="AM11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4" s="280" t="str">
        <f>IFERROR(LEFT(tbl2020POS[[#This Row],[POSROUGH]],LEN(tbl2020POS[[#This Row],[POSROUGH]])-1),"")</f>
        <v/>
      </c>
      <c r="AP110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5" spans="1:42" x14ac:dyDescent="0.3">
      <c r="A1105" s="277">
        <v>1102</v>
      </c>
      <c r="B1105" t="s">
        <v>21664</v>
      </c>
      <c r="C1105" s="277">
        <v>36</v>
      </c>
      <c r="D1105" s="278" t="s">
        <v>20565</v>
      </c>
      <c r="E1105" s="277">
        <v>11</v>
      </c>
      <c r="F1105" s="277">
        <v>24</v>
      </c>
      <c r="G1105" s="277">
        <v>0</v>
      </c>
      <c r="H1105" s="277">
        <v>0</v>
      </c>
      <c r="I1105" s="277">
        <v>24</v>
      </c>
      <c r="J1105" s="277">
        <v>24</v>
      </c>
      <c r="K1105" s="277">
        <v>0</v>
      </c>
      <c r="L1105" s="277">
        <v>0</v>
      </c>
      <c r="M1105" s="277">
        <v>0</v>
      </c>
      <c r="N1105" s="277">
        <v>0</v>
      </c>
      <c r="O1105" s="277">
        <v>0</v>
      </c>
      <c r="P1105" s="277">
        <v>0</v>
      </c>
      <c r="Q1105" s="277">
        <v>0</v>
      </c>
      <c r="R1105" s="277">
        <v>0</v>
      </c>
      <c r="S1105" s="277">
        <v>0</v>
      </c>
      <c r="T1105" s="277">
        <v>0</v>
      </c>
      <c r="U1105" s="277">
        <v>0</v>
      </c>
      <c r="V1105" s="277">
        <v>0</v>
      </c>
      <c r="W1105" s="279" t="e">
        <f t="shared" si="17"/>
        <v>#REF!</v>
      </c>
      <c r="X1105" s="279" t="s">
        <v>3147</v>
      </c>
      <c r="Y11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5" s="279">
        <f>IF(MAX(tbl2020POS[[#This Row],[P]:[PR]])=tbl2020POS[[#This Row],[P]],1,0)</f>
        <v>1</v>
      </c>
      <c r="AA1105" s="279">
        <f>IF(tbl2020POS[[#This Row],[QUALP]]=1,IF(tbl2020POS[[#This Row],[GS]]&gt;=GS_TO_QUALIFY,1,0),0)</f>
        <v>0</v>
      </c>
      <c r="AB1105" s="279">
        <f>IF(tbl2020POS[[#This Row],[QUALP]]=1,IF(tbl2020POS[[#This Row],[G]]-tbl2020POS[[#This Row],[GS]]&gt;=RP_APP_TO_QUALIFY,1,0),0)</f>
        <v>1</v>
      </c>
      <c r="AC1105" s="279" t="e">
        <f>IF(tbl2020POS[[#This Row],[C]]&gt;=GAMES_TO_QUALIFY,1,IF(tbl2020POS[[#This Row],[PRIMPOS]]="C",1,0))</f>
        <v>#REF!</v>
      </c>
      <c r="AD1105" s="279" t="e">
        <f>IF(tbl2020POS[[#This Row],[1B]]&gt;=GAMES_TO_QUALIFY,1,IF(tbl2020POS[[#This Row],[PRIMPOS]]="1B",1,0))</f>
        <v>#REF!</v>
      </c>
      <c r="AE1105" s="279" t="e">
        <f>IF(tbl2020POS[[#This Row],[2B]]&gt;=GAMES_TO_QUALIFY,1,IF(tbl2020POS[[#This Row],[PRIMPOS]]="2B",1,0))</f>
        <v>#REF!</v>
      </c>
      <c r="AF1105" s="279" t="e">
        <f>IF(tbl2020POS[[#This Row],[3B]]&gt;=GAMES_TO_QUALIFY,1,IF(tbl2020POS[[#This Row],[PRIMPOS]]="3B",1,0))</f>
        <v>#REF!</v>
      </c>
      <c r="AG1105" s="279" t="e">
        <f>IF(tbl2020POS[[#This Row],[SS]]&gt;=GAMES_TO_QUALIFY,1,IF(tbl2020POS[[#This Row],[PRIMPOS]]="SS",1,0))</f>
        <v>#REF!</v>
      </c>
      <c r="AH1105" s="279" t="e">
        <f>IF(tbl2020POS[[#This Row],[LF]]&gt;=GAMES_TO_QUALIFY,1,0)</f>
        <v>#REF!</v>
      </c>
      <c r="AI1105" s="279" t="e">
        <f>IF(tbl2020POS[[#This Row],[CF]]&gt;=GAMES_TO_QUALIFY,1,0)</f>
        <v>#REF!</v>
      </c>
      <c r="AJ1105" s="279" t="e">
        <f>IF(tbl2020POS[[#This Row],[RF]]&gt;=GAMES_TO_QUALIFY,1,0)</f>
        <v>#REF!</v>
      </c>
      <c r="AK1105" s="279" t="e">
        <f>IF(tbl2020POS[[#This Row],[OF]]&gt;=GAMES_TO_QUALIFY,1,IF(tbl2020POS[[#This Row],[PRIMPOS]]="OF",1,0))</f>
        <v>#REF!</v>
      </c>
      <c r="AL1105" s="279" t="e">
        <f>IF(tbl2020POS[[#This Row],[DH]]&gt;=GAMES_TO_QUALIFY,1,IF(tbl2020POS[[#This Row],[PRIMPOS]]="DH",1,0))</f>
        <v>#REF!</v>
      </c>
      <c r="AM1105" s="279" t="str" cm="1">
        <f t="array" aca="1" ref="AM11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5" s="280" t="str">
        <f>IFERROR(LEFT(tbl2020POS[[#This Row],[POSROUGH]],LEN(tbl2020POS[[#This Row],[POSROUGH]])-1),"")</f>
        <v/>
      </c>
      <c r="AP110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6" spans="1:42" x14ac:dyDescent="0.3">
      <c r="A1106" s="277">
        <v>1103</v>
      </c>
      <c r="B1106" t="s">
        <v>21665</v>
      </c>
      <c r="C1106" s="277">
        <v>28</v>
      </c>
      <c r="D1106" s="278" t="s">
        <v>1413</v>
      </c>
      <c r="E1106" s="277">
        <v>4</v>
      </c>
      <c r="F1106" s="277">
        <v>9</v>
      </c>
      <c r="G1106" s="277">
        <v>0</v>
      </c>
      <c r="H1106" s="277">
        <v>0</v>
      </c>
      <c r="I1106" s="277">
        <v>9</v>
      </c>
      <c r="J1106" s="277">
        <v>9</v>
      </c>
      <c r="K1106" s="277">
        <v>0</v>
      </c>
      <c r="L1106" s="277">
        <v>0</v>
      </c>
      <c r="M1106" s="277">
        <v>0</v>
      </c>
      <c r="N1106" s="277">
        <v>0</v>
      </c>
      <c r="O1106" s="277">
        <v>0</v>
      </c>
      <c r="P1106" s="277">
        <v>0</v>
      </c>
      <c r="Q1106" s="277">
        <v>0</v>
      </c>
      <c r="R1106" s="277">
        <v>0</v>
      </c>
      <c r="S1106" s="277">
        <v>0</v>
      </c>
      <c r="T1106" s="277">
        <v>0</v>
      </c>
      <c r="U1106" s="277">
        <v>0</v>
      </c>
      <c r="V1106" s="277">
        <v>0</v>
      </c>
      <c r="W1106" s="279" t="e">
        <f t="shared" si="17"/>
        <v>#REF!</v>
      </c>
      <c r="X1106" s="279" t="s">
        <v>14883</v>
      </c>
      <c r="Y11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6" s="279">
        <f>IF(MAX(tbl2020POS[[#This Row],[P]:[PR]])=tbl2020POS[[#This Row],[P]],1,0)</f>
        <v>1</v>
      </c>
      <c r="AA1106" s="279">
        <f>IF(tbl2020POS[[#This Row],[QUALP]]=1,IF(tbl2020POS[[#This Row],[GS]]&gt;=GS_TO_QUALIFY,1,0),0)</f>
        <v>0</v>
      </c>
      <c r="AB1106" s="279">
        <f>IF(tbl2020POS[[#This Row],[QUALP]]=1,IF(tbl2020POS[[#This Row],[G]]-tbl2020POS[[#This Row],[GS]]&gt;=RP_APP_TO_QUALIFY,1,0),0)</f>
        <v>1</v>
      </c>
      <c r="AC1106" s="279" t="e">
        <f>IF(tbl2020POS[[#This Row],[C]]&gt;=GAMES_TO_QUALIFY,1,IF(tbl2020POS[[#This Row],[PRIMPOS]]="C",1,0))</f>
        <v>#REF!</v>
      </c>
      <c r="AD1106" s="279" t="e">
        <f>IF(tbl2020POS[[#This Row],[1B]]&gt;=GAMES_TO_QUALIFY,1,IF(tbl2020POS[[#This Row],[PRIMPOS]]="1B",1,0))</f>
        <v>#REF!</v>
      </c>
      <c r="AE1106" s="279" t="e">
        <f>IF(tbl2020POS[[#This Row],[2B]]&gt;=GAMES_TO_QUALIFY,1,IF(tbl2020POS[[#This Row],[PRIMPOS]]="2B",1,0))</f>
        <v>#REF!</v>
      </c>
      <c r="AF1106" s="279" t="e">
        <f>IF(tbl2020POS[[#This Row],[3B]]&gt;=GAMES_TO_QUALIFY,1,IF(tbl2020POS[[#This Row],[PRIMPOS]]="3B",1,0))</f>
        <v>#REF!</v>
      </c>
      <c r="AG1106" s="279" t="e">
        <f>IF(tbl2020POS[[#This Row],[SS]]&gt;=GAMES_TO_QUALIFY,1,IF(tbl2020POS[[#This Row],[PRIMPOS]]="SS",1,0))</f>
        <v>#REF!</v>
      </c>
      <c r="AH1106" s="279" t="e">
        <f>IF(tbl2020POS[[#This Row],[LF]]&gt;=GAMES_TO_QUALIFY,1,0)</f>
        <v>#REF!</v>
      </c>
      <c r="AI1106" s="279" t="e">
        <f>IF(tbl2020POS[[#This Row],[CF]]&gt;=GAMES_TO_QUALIFY,1,0)</f>
        <v>#REF!</v>
      </c>
      <c r="AJ1106" s="279" t="e">
        <f>IF(tbl2020POS[[#This Row],[RF]]&gt;=GAMES_TO_QUALIFY,1,0)</f>
        <v>#REF!</v>
      </c>
      <c r="AK1106" s="279" t="e">
        <f>IF(tbl2020POS[[#This Row],[OF]]&gt;=GAMES_TO_QUALIFY,1,IF(tbl2020POS[[#This Row],[PRIMPOS]]="OF",1,0))</f>
        <v>#REF!</v>
      </c>
      <c r="AL1106" s="279" t="e">
        <f>IF(tbl2020POS[[#This Row],[DH]]&gt;=GAMES_TO_QUALIFY,1,IF(tbl2020POS[[#This Row],[PRIMPOS]]="DH",1,0))</f>
        <v>#REF!</v>
      </c>
      <c r="AM1106" s="279" t="str" cm="1">
        <f t="array" aca="1" ref="AM11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6" s="280" t="str">
        <f>IFERROR(LEFT(tbl2020POS[[#This Row],[POSROUGH]],LEN(tbl2020POS[[#This Row],[POSROUGH]])-1),"")</f>
        <v/>
      </c>
      <c r="AP110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7" spans="1:42" x14ac:dyDescent="0.3">
      <c r="A1107" s="277">
        <v>1104</v>
      </c>
      <c r="B1107" t="s">
        <v>21666</v>
      </c>
      <c r="C1107" s="277">
        <v>30</v>
      </c>
      <c r="D1107" s="278" t="s">
        <v>1372</v>
      </c>
      <c r="E1107" s="277">
        <v>11</v>
      </c>
      <c r="F1107" s="277">
        <v>23</v>
      </c>
      <c r="G1107" s="277">
        <v>23</v>
      </c>
      <c r="H1107" s="277">
        <v>23</v>
      </c>
      <c r="I1107" s="277">
        <v>0</v>
      </c>
      <c r="J1107" s="277">
        <v>0</v>
      </c>
      <c r="K1107" s="277">
        <v>0</v>
      </c>
      <c r="L1107" s="277">
        <v>0</v>
      </c>
      <c r="M1107" s="277">
        <v>0</v>
      </c>
      <c r="N1107" s="277">
        <v>0</v>
      </c>
      <c r="O1107" s="277">
        <v>0</v>
      </c>
      <c r="P1107" s="277">
        <v>0</v>
      </c>
      <c r="Q1107" s="277">
        <v>0</v>
      </c>
      <c r="R1107" s="277">
        <v>0</v>
      </c>
      <c r="S1107" s="277">
        <v>0</v>
      </c>
      <c r="T1107" s="277">
        <v>23</v>
      </c>
      <c r="U1107" s="277">
        <v>0</v>
      </c>
      <c r="V1107" s="277">
        <v>0</v>
      </c>
      <c r="W1107" s="279" t="e">
        <f t="shared" si="17"/>
        <v>#REF!</v>
      </c>
      <c r="X1107" s="279" t="s">
        <v>3149</v>
      </c>
      <c r="Y11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107" s="279">
        <f>IF(MAX(tbl2020POS[[#This Row],[P]:[PR]])=tbl2020POS[[#This Row],[P]],1,0)</f>
        <v>0</v>
      </c>
      <c r="AA1107" s="279">
        <f>IF(tbl2020POS[[#This Row],[QUALP]]=1,IF(tbl2020POS[[#This Row],[GS]]&gt;=GS_TO_QUALIFY,1,0),0)</f>
        <v>0</v>
      </c>
      <c r="AB1107" s="279">
        <f>IF(tbl2020POS[[#This Row],[QUALP]]=1,IF(tbl2020POS[[#This Row],[G]]-tbl2020POS[[#This Row],[GS]]&gt;=RP_APP_TO_QUALIFY,1,0),0)</f>
        <v>0</v>
      </c>
      <c r="AC1107" s="279" t="e">
        <f>IF(tbl2020POS[[#This Row],[C]]&gt;=GAMES_TO_QUALIFY,1,IF(tbl2020POS[[#This Row],[PRIMPOS]]="C",1,0))</f>
        <v>#REF!</v>
      </c>
      <c r="AD1107" s="279" t="e">
        <f>IF(tbl2020POS[[#This Row],[1B]]&gt;=GAMES_TO_QUALIFY,1,IF(tbl2020POS[[#This Row],[PRIMPOS]]="1B",1,0))</f>
        <v>#REF!</v>
      </c>
      <c r="AE1107" s="279" t="e">
        <f>IF(tbl2020POS[[#This Row],[2B]]&gt;=GAMES_TO_QUALIFY,1,IF(tbl2020POS[[#This Row],[PRIMPOS]]="2B",1,0))</f>
        <v>#REF!</v>
      </c>
      <c r="AF1107" s="279" t="e">
        <f>IF(tbl2020POS[[#This Row],[3B]]&gt;=GAMES_TO_QUALIFY,1,IF(tbl2020POS[[#This Row],[PRIMPOS]]="3B",1,0))</f>
        <v>#REF!</v>
      </c>
      <c r="AG1107" s="279" t="e">
        <f>IF(tbl2020POS[[#This Row],[SS]]&gt;=GAMES_TO_QUALIFY,1,IF(tbl2020POS[[#This Row],[PRIMPOS]]="SS",1,0))</f>
        <v>#REF!</v>
      </c>
      <c r="AH1107" s="279" t="e">
        <f>IF(tbl2020POS[[#This Row],[LF]]&gt;=GAMES_TO_QUALIFY,1,0)</f>
        <v>#REF!</v>
      </c>
      <c r="AI1107" s="279" t="e">
        <f>IF(tbl2020POS[[#This Row],[CF]]&gt;=GAMES_TO_QUALIFY,1,0)</f>
        <v>#REF!</v>
      </c>
      <c r="AJ1107" s="279" t="e">
        <f>IF(tbl2020POS[[#This Row],[RF]]&gt;=GAMES_TO_QUALIFY,1,0)</f>
        <v>#REF!</v>
      </c>
      <c r="AK1107" s="279" t="e">
        <f>IF(tbl2020POS[[#This Row],[OF]]&gt;=GAMES_TO_QUALIFY,1,IF(tbl2020POS[[#This Row],[PRIMPOS]]="OF",1,0))</f>
        <v>#REF!</v>
      </c>
      <c r="AL1107" s="279" t="e">
        <f>IF(tbl2020POS[[#This Row],[DH]]&gt;=GAMES_TO_QUALIFY,1,IF(tbl2020POS[[#This Row],[PRIMPOS]]="DH",1,0))</f>
        <v>#REF!</v>
      </c>
      <c r="AM1107" s="279" t="e" cm="1">
        <f t="array" aca="1" ref="AM11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7" s="280" t="str">
        <f>IFERROR(LEFT(tbl2020POS[[#This Row],[POSROUGH]],LEN(tbl2020POS[[#This Row],[POSROUGH]])-1),"")</f>
        <v/>
      </c>
      <c r="AP110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8" spans="1:42" x14ac:dyDescent="0.3">
      <c r="A1108" s="277">
        <v>1105</v>
      </c>
      <c r="B1108" t="s">
        <v>21667</v>
      </c>
      <c r="C1108" s="277">
        <v>27</v>
      </c>
      <c r="D1108" s="278" t="s">
        <v>20567</v>
      </c>
      <c r="E1108" s="277">
        <v>2</v>
      </c>
      <c r="F1108" s="277">
        <v>35</v>
      </c>
      <c r="G1108" s="277">
        <v>16</v>
      </c>
      <c r="H1108" s="277">
        <v>35</v>
      </c>
      <c r="I1108" s="277">
        <v>31</v>
      </c>
      <c r="J1108" s="277">
        <v>0</v>
      </c>
      <c r="K1108" s="277">
        <v>0</v>
      </c>
      <c r="L1108" s="277">
        <v>0</v>
      </c>
      <c r="M1108" s="277">
        <v>0</v>
      </c>
      <c r="N1108" s="277">
        <v>0</v>
      </c>
      <c r="O1108" s="277">
        <v>0</v>
      </c>
      <c r="P1108" s="277">
        <v>1</v>
      </c>
      <c r="Q1108" s="277">
        <v>29</v>
      </c>
      <c r="R1108" s="277">
        <v>1</v>
      </c>
      <c r="S1108" s="277">
        <v>31</v>
      </c>
      <c r="T1108" s="277">
        <v>2</v>
      </c>
      <c r="U1108" s="277">
        <v>3</v>
      </c>
      <c r="V1108" s="277">
        <v>5</v>
      </c>
      <c r="W1108" s="279" t="e">
        <f t="shared" si="17"/>
        <v>#REF!</v>
      </c>
      <c r="X1108" s="279" t="s">
        <v>10306</v>
      </c>
      <c r="Y11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08" s="279">
        <f>IF(MAX(tbl2020POS[[#This Row],[P]:[PR]])=tbl2020POS[[#This Row],[P]],1,0)</f>
        <v>0</v>
      </c>
      <c r="AA1108" s="279">
        <f>IF(tbl2020POS[[#This Row],[QUALP]]=1,IF(tbl2020POS[[#This Row],[GS]]&gt;=GS_TO_QUALIFY,1,0),0)</f>
        <v>0</v>
      </c>
      <c r="AB1108" s="279">
        <f>IF(tbl2020POS[[#This Row],[QUALP]]=1,IF(tbl2020POS[[#This Row],[G]]-tbl2020POS[[#This Row],[GS]]&gt;=RP_APP_TO_QUALIFY,1,0),0)</f>
        <v>0</v>
      </c>
      <c r="AC1108" s="279" t="e">
        <f>IF(tbl2020POS[[#This Row],[C]]&gt;=GAMES_TO_QUALIFY,1,IF(tbl2020POS[[#This Row],[PRIMPOS]]="C",1,0))</f>
        <v>#REF!</v>
      </c>
      <c r="AD1108" s="279" t="e">
        <f>IF(tbl2020POS[[#This Row],[1B]]&gt;=GAMES_TO_QUALIFY,1,IF(tbl2020POS[[#This Row],[PRIMPOS]]="1B",1,0))</f>
        <v>#REF!</v>
      </c>
      <c r="AE1108" s="279" t="e">
        <f>IF(tbl2020POS[[#This Row],[2B]]&gt;=GAMES_TO_QUALIFY,1,IF(tbl2020POS[[#This Row],[PRIMPOS]]="2B",1,0))</f>
        <v>#REF!</v>
      </c>
      <c r="AF1108" s="279" t="e">
        <f>IF(tbl2020POS[[#This Row],[3B]]&gt;=GAMES_TO_QUALIFY,1,IF(tbl2020POS[[#This Row],[PRIMPOS]]="3B",1,0))</f>
        <v>#REF!</v>
      </c>
      <c r="AG1108" s="279" t="e">
        <f>IF(tbl2020POS[[#This Row],[SS]]&gt;=GAMES_TO_QUALIFY,1,IF(tbl2020POS[[#This Row],[PRIMPOS]]="SS",1,0))</f>
        <v>#REF!</v>
      </c>
      <c r="AH1108" s="279" t="e">
        <f>IF(tbl2020POS[[#This Row],[LF]]&gt;=GAMES_TO_QUALIFY,1,0)</f>
        <v>#REF!</v>
      </c>
      <c r="AI1108" s="279" t="e">
        <f>IF(tbl2020POS[[#This Row],[CF]]&gt;=GAMES_TO_QUALIFY,1,0)</f>
        <v>#REF!</v>
      </c>
      <c r="AJ1108" s="279" t="e">
        <f>IF(tbl2020POS[[#This Row],[RF]]&gt;=GAMES_TO_QUALIFY,1,0)</f>
        <v>#REF!</v>
      </c>
      <c r="AK1108" s="279" t="e">
        <f>IF(tbl2020POS[[#This Row],[OF]]&gt;=GAMES_TO_QUALIFY,1,IF(tbl2020POS[[#This Row],[PRIMPOS]]="OF",1,0))</f>
        <v>#REF!</v>
      </c>
      <c r="AL1108" s="279" t="e">
        <f>IF(tbl2020POS[[#This Row],[DH]]&gt;=GAMES_TO_QUALIFY,1,IF(tbl2020POS[[#This Row],[PRIMPOS]]="DH",1,0))</f>
        <v>#REF!</v>
      </c>
      <c r="AM1108" s="279" t="e" cm="1">
        <f t="array" aca="1" ref="AM11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8" s="280" t="str">
        <f>IFERROR(LEFT(tbl2020POS[[#This Row],[POSROUGH]],LEN(tbl2020POS[[#This Row],[POSROUGH]])-1),"")</f>
        <v/>
      </c>
      <c r="AP110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9" spans="1:42" x14ac:dyDescent="0.3">
      <c r="A1109" s="277">
        <v>1106</v>
      </c>
      <c r="B1109" t="s">
        <v>21668</v>
      </c>
      <c r="C1109" s="277">
        <v>26</v>
      </c>
      <c r="D1109" s="278" t="s">
        <v>1565</v>
      </c>
      <c r="E1109" s="277">
        <v>2</v>
      </c>
      <c r="F1109" s="277">
        <v>11</v>
      </c>
      <c r="G1109" s="277">
        <v>0</v>
      </c>
      <c r="H1109" s="277">
        <v>0</v>
      </c>
      <c r="I1109" s="277">
        <v>11</v>
      </c>
      <c r="J1109" s="277">
        <v>11</v>
      </c>
      <c r="K1109" s="277">
        <v>0</v>
      </c>
      <c r="L1109" s="277">
        <v>0</v>
      </c>
      <c r="M1109" s="277">
        <v>0</v>
      </c>
      <c r="N1109" s="277">
        <v>0</v>
      </c>
      <c r="O1109" s="277">
        <v>0</v>
      </c>
      <c r="P1109" s="277">
        <v>0</v>
      </c>
      <c r="Q1109" s="277">
        <v>0</v>
      </c>
      <c r="R1109" s="277">
        <v>0</v>
      </c>
      <c r="S1109" s="277">
        <v>0</v>
      </c>
      <c r="T1109" s="277">
        <v>0</v>
      </c>
      <c r="U1109" s="277">
        <v>0</v>
      </c>
      <c r="V1109" s="277">
        <v>0</v>
      </c>
      <c r="W1109" s="279" t="e">
        <f t="shared" si="17"/>
        <v>#REF!</v>
      </c>
      <c r="X1109" s="279" t="s">
        <v>22031</v>
      </c>
      <c r="Y11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9" s="279">
        <f>IF(MAX(tbl2020POS[[#This Row],[P]:[PR]])=tbl2020POS[[#This Row],[P]],1,0)</f>
        <v>1</v>
      </c>
      <c r="AA1109" s="279">
        <f>IF(tbl2020POS[[#This Row],[QUALP]]=1,IF(tbl2020POS[[#This Row],[GS]]&gt;=GS_TO_QUALIFY,1,0),0)</f>
        <v>0</v>
      </c>
      <c r="AB1109" s="279">
        <f>IF(tbl2020POS[[#This Row],[QUALP]]=1,IF(tbl2020POS[[#This Row],[G]]-tbl2020POS[[#This Row],[GS]]&gt;=RP_APP_TO_QUALIFY,1,0),0)</f>
        <v>1</v>
      </c>
      <c r="AC1109" s="279" t="e">
        <f>IF(tbl2020POS[[#This Row],[C]]&gt;=GAMES_TO_QUALIFY,1,IF(tbl2020POS[[#This Row],[PRIMPOS]]="C",1,0))</f>
        <v>#REF!</v>
      </c>
      <c r="AD1109" s="279" t="e">
        <f>IF(tbl2020POS[[#This Row],[1B]]&gt;=GAMES_TO_QUALIFY,1,IF(tbl2020POS[[#This Row],[PRIMPOS]]="1B",1,0))</f>
        <v>#REF!</v>
      </c>
      <c r="AE1109" s="279" t="e">
        <f>IF(tbl2020POS[[#This Row],[2B]]&gt;=GAMES_TO_QUALIFY,1,IF(tbl2020POS[[#This Row],[PRIMPOS]]="2B",1,0))</f>
        <v>#REF!</v>
      </c>
      <c r="AF1109" s="279" t="e">
        <f>IF(tbl2020POS[[#This Row],[3B]]&gt;=GAMES_TO_QUALIFY,1,IF(tbl2020POS[[#This Row],[PRIMPOS]]="3B",1,0))</f>
        <v>#REF!</v>
      </c>
      <c r="AG1109" s="279" t="e">
        <f>IF(tbl2020POS[[#This Row],[SS]]&gt;=GAMES_TO_QUALIFY,1,IF(tbl2020POS[[#This Row],[PRIMPOS]]="SS",1,0))</f>
        <v>#REF!</v>
      </c>
      <c r="AH1109" s="279" t="e">
        <f>IF(tbl2020POS[[#This Row],[LF]]&gt;=GAMES_TO_QUALIFY,1,0)</f>
        <v>#REF!</v>
      </c>
      <c r="AI1109" s="279" t="e">
        <f>IF(tbl2020POS[[#This Row],[CF]]&gt;=GAMES_TO_QUALIFY,1,0)</f>
        <v>#REF!</v>
      </c>
      <c r="AJ1109" s="279" t="e">
        <f>IF(tbl2020POS[[#This Row],[RF]]&gt;=GAMES_TO_QUALIFY,1,0)</f>
        <v>#REF!</v>
      </c>
      <c r="AK1109" s="279" t="e">
        <f>IF(tbl2020POS[[#This Row],[OF]]&gt;=GAMES_TO_QUALIFY,1,IF(tbl2020POS[[#This Row],[PRIMPOS]]="OF",1,0))</f>
        <v>#REF!</v>
      </c>
      <c r="AL1109" s="279" t="e">
        <f>IF(tbl2020POS[[#This Row],[DH]]&gt;=GAMES_TO_QUALIFY,1,IF(tbl2020POS[[#This Row],[PRIMPOS]]="DH",1,0))</f>
        <v>#REF!</v>
      </c>
      <c r="AM1109" s="279" t="str" cm="1">
        <f t="array" aca="1" ref="AM11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9" s="280" t="str">
        <f>IFERROR(LEFT(tbl2020POS[[#This Row],[POSROUGH]],LEN(tbl2020POS[[#This Row],[POSROUGH]])-1),"")</f>
        <v/>
      </c>
      <c r="AP110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0" spans="1:42" x14ac:dyDescent="0.3">
      <c r="A1110" s="277">
        <v>1107</v>
      </c>
      <c r="B1110" t="s">
        <v>21669</v>
      </c>
      <c r="C1110" s="277">
        <v>29</v>
      </c>
      <c r="D1110" s="278" t="s">
        <v>1470</v>
      </c>
      <c r="E1110" s="277">
        <v>8</v>
      </c>
      <c r="F1110" s="277">
        <v>31</v>
      </c>
      <c r="G1110" s="277">
        <v>26</v>
      </c>
      <c r="H1110" s="277">
        <v>31</v>
      </c>
      <c r="I1110" s="277">
        <v>31</v>
      </c>
      <c r="J1110" s="277">
        <v>0</v>
      </c>
      <c r="K1110" s="277">
        <v>31</v>
      </c>
      <c r="L1110" s="277">
        <v>0</v>
      </c>
      <c r="M1110" s="277">
        <v>0</v>
      </c>
      <c r="N1110" s="277">
        <v>0</v>
      </c>
      <c r="O1110" s="277">
        <v>0</v>
      </c>
      <c r="P1110" s="277">
        <v>0</v>
      </c>
      <c r="Q1110" s="277">
        <v>0</v>
      </c>
      <c r="R1110" s="277">
        <v>0</v>
      </c>
      <c r="S1110" s="277">
        <v>0</v>
      </c>
      <c r="T1110" s="277">
        <v>0</v>
      </c>
      <c r="U1110" s="277">
        <v>3</v>
      </c>
      <c r="V1110" s="277">
        <v>0</v>
      </c>
      <c r="W1110" s="279" t="e">
        <f t="shared" si="17"/>
        <v>#REF!</v>
      </c>
      <c r="X1110" s="279" t="s">
        <v>11451</v>
      </c>
      <c r="Y11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10" s="279">
        <f>IF(MAX(tbl2020POS[[#This Row],[P]:[PR]])=tbl2020POS[[#This Row],[P]],1,0)</f>
        <v>0</v>
      </c>
      <c r="AA1110" s="279">
        <f>IF(tbl2020POS[[#This Row],[QUALP]]=1,IF(tbl2020POS[[#This Row],[GS]]&gt;=GS_TO_QUALIFY,1,0),0)</f>
        <v>0</v>
      </c>
      <c r="AB1110" s="279">
        <f>IF(tbl2020POS[[#This Row],[QUALP]]=1,IF(tbl2020POS[[#This Row],[G]]-tbl2020POS[[#This Row],[GS]]&gt;=RP_APP_TO_QUALIFY,1,0),0)</f>
        <v>0</v>
      </c>
      <c r="AC1110" s="279" t="e">
        <f>IF(tbl2020POS[[#This Row],[C]]&gt;=GAMES_TO_QUALIFY,1,IF(tbl2020POS[[#This Row],[PRIMPOS]]="C",1,0))</f>
        <v>#REF!</v>
      </c>
      <c r="AD1110" s="279" t="e">
        <f>IF(tbl2020POS[[#This Row],[1B]]&gt;=GAMES_TO_QUALIFY,1,IF(tbl2020POS[[#This Row],[PRIMPOS]]="1B",1,0))</f>
        <v>#REF!</v>
      </c>
      <c r="AE1110" s="279" t="e">
        <f>IF(tbl2020POS[[#This Row],[2B]]&gt;=GAMES_TO_QUALIFY,1,IF(tbl2020POS[[#This Row],[PRIMPOS]]="2B",1,0))</f>
        <v>#REF!</v>
      </c>
      <c r="AF1110" s="279" t="e">
        <f>IF(tbl2020POS[[#This Row],[3B]]&gt;=GAMES_TO_QUALIFY,1,IF(tbl2020POS[[#This Row],[PRIMPOS]]="3B",1,0))</f>
        <v>#REF!</v>
      </c>
      <c r="AG1110" s="279" t="e">
        <f>IF(tbl2020POS[[#This Row],[SS]]&gt;=GAMES_TO_QUALIFY,1,IF(tbl2020POS[[#This Row],[PRIMPOS]]="SS",1,0))</f>
        <v>#REF!</v>
      </c>
      <c r="AH1110" s="279" t="e">
        <f>IF(tbl2020POS[[#This Row],[LF]]&gt;=GAMES_TO_QUALIFY,1,0)</f>
        <v>#REF!</v>
      </c>
      <c r="AI1110" s="279" t="e">
        <f>IF(tbl2020POS[[#This Row],[CF]]&gt;=GAMES_TO_QUALIFY,1,0)</f>
        <v>#REF!</v>
      </c>
      <c r="AJ1110" s="279" t="e">
        <f>IF(tbl2020POS[[#This Row],[RF]]&gt;=GAMES_TO_QUALIFY,1,0)</f>
        <v>#REF!</v>
      </c>
      <c r="AK1110" s="279" t="e">
        <f>IF(tbl2020POS[[#This Row],[OF]]&gt;=GAMES_TO_QUALIFY,1,IF(tbl2020POS[[#This Row],[PRIMPOS]]="OF",1,0))</f>
        <v>#REF!</v>
      </c>
      <c r="AL1110" s="279" t="e">
        <f>IF(tbl2020POS[[#This Row],[DH]]&gt;=GAMES_TO_QUALIFY,1,IF(tbl2020POS[[#This Row],[PRIMPOS]]="DH",1,0))</f>
        <v>#REF!</v>
      </c>
      <c r="AM1110" s="279" t="e" cm="1">
        <f t="array" aca="1" ref="AM11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0" s="280" t="str">
        <f>IFERROR(LEFT(tbl2020POS[[#This Row],[POSROUGH]],LEN(tbl2020POS[[#This Row],[POSROUGH]])-1),"")</f>
        <v/>
      </c>
      <c r="AP111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1" spans="1:42" x14ac:dyDescent="0.3">
      <c r="A1111" s="277">
        <v>1108</v>
      </c>
      <c r="B1111" t="s">
        <v>21670</v>
      </c>
      <c r="C1111" s="277">
        <v>26</v>
      </c>
      <c r="D1111" s="278" t="s">
        <v>20567</v>
      </c>
      <c r="E1111" s="277">
        <v>2</v>
      </c>
      <c r="F1111" s="277">
        <v>26</v>
      </c>
      <c r="G1111" s="277">
        <v>0</v>
      </c>
      <c r="H1111" s="277">
        <v>0</v>
      </c>
      <c r="I1111" s="277">
        <v>26</v>
      </c>
      <c r="J1111" s="277">
        <v>26</v>
      </c>
      <c r="K1111" s="277">
        <v>0</v>
      </c>
      <c r="L1111" s="277">
        <v>0</v>
      </c>
      <c r="M1111" s="277">
        <v>0</v>
      </c>
      <c r="N1111" s="277">
        <v>0</v>
      </c>
      <c r="O1111" s="277">
        <v>0</v>
      </c>
      <c r="P1111" s="277">
        <v>0</v>
      </c>
      <c r="Q1111" s="277">
        <v>0</v>
      </c>
      <c r="R1111" s="277">
        <v>0</v>
      </c>
      <c r="S1111" s="277">
        <v>0</v>
      </c>
      <c r="T1111" s="277">
        <v>0</v>
      </c>
      <c r="U1111" s="277">
        <v>0</v>
      </c>
      <c r="V1111" s="277">
        <v>0</v>
      </c>
      <c r="W1111" s="279" t="e">
        <f t="shared" si="17"/>
        <v>#REF!</v>
      </c>
      <c r="X1111" s="279" t="s">
        <v>20001</v>
      </c>
      <c r="Y11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1" s="279">
        <f>IF(MAX(tbl2020POS[[#This Row],[P]:[PR]])=tbl2020POS[[#This Row],[P]],1,0)</f>
        <v>1</v>
      </c>
      <c r="AA1111" s="279">
        <f>IF(tbl2020POS[[#This Row],[QUALP]]=1,IF(tbl2020POS[[#This Row],[GS]]&gt;=GS_TO_QUALIFY,1,0),0)</f>
        <v>0</v>
      </c>
      <c r="AB1111" s="279">
        <f>IF(tbl2020POS[[#This Row],[QUALP]]=1,IF(tbl2020POS[[#This Row],[G]]-tbl2020POS[[#This Row],[GS]]&gt;=RP_APP_TO_QUALIFY,1,0),0)</f>
        <v>1</v>
      </c>
      <c r="AC1111" s="279" t="e">
        <f>IF(tbl2020POS[[#This Row],[C]]&gt;=GAMES_TO_QUALIFY,1,IF(tbl2020POS[[#This Row],[PRIMPOS]]="C",1,0))</f>
        <v>#REF!</v>
      </c>
      <c r="AD1111" s="279" t="e">
        <f>IF(tbl2020POS[[#This Row],[1B]]&gt;=GAMES_TO_QUALIFY,1,IF(tbl2020POS[[#This Row],[PRIMPOS]]="1B",1,0))</f>
        <v>#REF!</v>
      </c>
      <c r="AE1111" s="279" t="e">
        <f>IF(tbl2020POS[[#This Row],[2B]]&gt;=GAMES_TO_QUALIFY,1,IF(tbl2020POS[[#This Row],[PRIMPOS]]="2B",1,0))</f>
        <v>#REF!</v>
      </c>
      <c r="AF1111" s="279" t="e">
        <f>IF(tbl2020POS[[#This Row],[3B]]&gt;=GAMES_TO_QUALIFY,1,IF(tbl2020POS[[#This Row],[PRIMPOS]]="3B",1,0))</f>
        <v>#REF!</v>
      </c>
      <c r="AG1111" s="279" t="e">
        <f>IF(tbl2020POS[[#This Row],[SS]]&gt;=GAMES_TO_QUALIFY,1,IF(tbl2020POS[[#This Row],[PRIMPOS]]="SS",1,0))</f>
        <v>#REF!</v>
      </c>
      <c r="AH1111" s="279" t="e">
        <f>IF(tbl2020POS[[#This Row],[LF]]&gt;=GAMES_TO_QUALIFY,1,0)</f>
        <v>#REF!</v>
      </c>
      <c r="AI1111" s="279" t="e">
        <f>IF(tbl2020POS[[#This Row],[CF]]&gt;=GAMES_TO_QUALIFY,1,0)</f>
        <v>#REF!</v>
      </c>
      <c r="AJ1111" s="279" t="e">
        <f>IF(tbl2020POS[[#This Row],[RF]]&gt;=GAMES_TO_QUALIFY,1,0)</f>
        <v>#REF!</v>
      </c>
      <c r="AK1111" s="279" t="e">
        <f>IF(tbl2020POS[[#This Row],[OF]]&gt;=GAMES_TO_QUALIFY,1,IF(tbl2020POS[[#This Row],[PRIMPOS]]="OF",1,0))</f>
        <v>#REF!</v>
      </c>
      <c r="AL1111" s="279" t="e">
        <f>IF(tbl2020POS[[#This Row],[DH]]&gt;=GAMES_TO_QUALIFY,1,IF(tbl2020POS[[#This Row],[PRIMPOS]]="DH",1,0))</f>
        <v>#REF!</v>
      </c>
      <c r="AM1111" s="279" t="str" cm="1">
        <f t="array" aca="1" ref="AM11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1" s="280" t="str">
        <f>IFERROR(LEFT(tbl2020POS[[#This Row],[POSROUGH]],LEN(tbl2020POS[[#This Row],[POSROUGH]])-1),"")</f>
        <v/>
      </c>
      <c r="AP111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2" spans="1:42" x14ac:dyDescent="0.3">
      <c r="A1112" s="277">
        <v>1109</v>
      </c>
      <c r="B1112" t="s">
        <v>21671</v>
      </c>
      <c r="C1112" s="277">
        <v>27</v>
      </c>
      <c r="D1112" s="278" t="s">
        <v>1446</v>
      </c>
      <c r="E1112" s="277">
        <v>5</v>
      </c>
      <c r="F1112" s="277">
        <v>10</v>
      </c>
      <c r="G1112" s="277">
        <v>0</v>
      </c>
      <c r="H1112" s="277">
        <v>0</v>
      </c>
      <c r="I1112" s="277">
        <v>10</v>
      </c>
      <c r="J1112" s="277">
        <v>10</v>
      </c>
      <c r="K1112" s="277">
        <v>0</v>
      </c>
      <c r="L1112" s="277">
        <v>0</v>
      </c>
      <c r="M1112" s="277">
        <v>0</v>
      </c>
      <c r="N1112" s="277">
        <v>0</v>
      </c>
      <c r="O1112" s="277">
        <v>0</v>
      </c>
      <c r="P1112" s="277">
        <v>0</v>
      </c>
      <c r="Q1112" s="277">
        <v>0</v>
      </c>
      <c r="R1112" s="277">
        <v>0</v>
      </c>
      <c r="S1112" s="277">
        <v>0</v>
      </c>
      <c r="T1112" s="277">
        <v>0</v>
      </c>
      <c r="U1112" s="277">
        <v>0</v>
      </c>
      <c r="V1112" s="277">
        <v>0</v>
      </c>
      <c r="W1112" s="279" t="e">
        <f t="shared" si="17"/>
        <v>#REF!</v>
      </c>
      <c r="X1112" s="279" t="s">
        <v>9747</v>
      </c>
      <c r="Y11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2" s="279">
        <f>IF(MAX(tbl2020POS[[#This Row],[P]:[PR]])=tbl2020POS[[#This Row],[P]],1,0)</f>
        <v>1</v>
      </c>
      <c r="AA1112" s="279">
        <f>IF(tbl2020POS[[#This Row],[QUALP]]=1,IF(tbl2020POS[[#This Row],[GS]]&gt;=GS_TO_QUALIFY,1,0),0)</f>
        <v>0</v>
      </c>
      <c r="AB1112" s="279">
        <f>IF(tbl2020POS[[#This Row],[QUALP]]=1,IF(tbl2020POS[[#This Row],[G]]-tbl2020POS[[#This Row],[GS]]&gt;=RP_APP_TO_QUALIFY,1,0),0)</f>
        <v>1</v>
      </c>
      <c r="AC1112" s="279" t="e">
        <f>IF(tbl2020POS[[#This Row],[C]]&gt;=GAMES_TO_QUALIFY,1,IF(tbl2020POS[[#This Row],[PRIMPOS]]="C",1,0))</f>
        <v>#REF!</v>
      </c>
      <c r="AD1112" s="279" t="e">
        <f>IF(tbl2020POS[[#This Row],[1B]]&gt;=GAMES_TO_QUALIFY,1,IF(tbl2020POS[[#This Row],[PRIMPOS]]="1B",1,0))</f>
        <v>#REF!</v>
      </c>
      <c r="AE1112" s="279" t="e">
        <f>IF(tbl2020POS[[#This Row],[2B]]&gt;=GAMES_TO_QUALIFY,1,IF(tbl2020POS[[#This Row],[PRIMPOS]]="2B",1,0))</f>
        <v>#REF!</v>
      </c>
      <c r="AF1112" s="279" t="e">
        <f>IF(tbl2020POS[[#This Row],[3B]]&gt;=GAMES_TO_QUALIFY,1,IF(tbl2020POS[[#This Row],[PRIMPOS]]="3B",1,0))</f>
        <v>#REF!</v>
      </c>
      <c r="AG1112" s="279" t="e">
        <f>IF(tbl2020POS[[#This Row],[SS]]&gt;=GAMES_TO_QUALIFY,1,IF(tbl2020POS[[#This Row],[PRIMPOS]]="SS",1,0))</f>
        <v>#REF!</v>
      </c>
      <c r="AH1112" s="279" t="e">
        <f>IF(tbl2020POS[[#This Row],[LF]]&gt;=GAMES_TO_QUALIFY,1,0)</f>
        <v>#REF!</v>
      </c>
      <c r="AI1112" s="279" t="e">
        <f>IF(tbl2020POS[[#This Row],[CF]]&gt;=GAMES_TO_QUALIFY,1,0)</f>
        <v>#REF!</v>
      </c>
      <c r="AJ1112" s="279" t="e">
        <f>IF(tbl2020POS[[#This Row],[RF]]&gt;=GAMES_TO_QUALIFY,1,0)</f>
        <v>#REF!</v>
      </c>
      <c r="AK1112" s="279" t="e">
        <f>IF(tbl2020POS[[#This Row],[OF]]&gt;=GAMES_TO_QUALIFY,1,IF(tbl2020POS[[#This Row],[PRIMPOS]]="OF",1,0))</f>
        <v>#REF!</v>
      </c>
      <c r="AL1112" s="279" t="e">
        <f>IF(tbl2020POS[[#This Row],[DH]]&gt;=GAMES_TO_QUALIFY,1,IF(tbl2020POS[[#This Row],[PRIMPOS]]="DH",1,0))</f>
        <v>#REF!</v>
      </c>
      <c r="AM1112" s="279" t="str" cm="1">
        <f t="array" aca="1" ref="AM11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2" s="280" t="str">
        <f>IFERROR(LEFT(tbl2020POS[[#This Row],[POSROUGH]],LEN(tbl2020POS[[#This Row],[POSROUGH]])-1),"")</f>
        <v/>
      </c>
      <c r="AP111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3" spans="1:42" x14ac:dyDescent="0.3">
      <c r="A1113" s="277">
        <v>1110</v>
      </c>
      <c r="B1113" t="s">
        <v>21672</v>
      </c>
      <c r="C1113" s="277">
        <v>23</v>
      </c>
      <c r="D1113" s="278" t="s">
        <v>1446</v>
      </c>
      <c r="E1113" s="277" t="s">
        <v>20557</v>
      </c>
      <c r="F1113" s="277">
        <v>8</v>
      </c>
      <c r="G1113" s="277">
        <v>4</v>
      </c>
      <c r="H1113" s="277">
        <v>8</v>
      </c>
      <c r="I1113" s="277">
        <v>4</v>
      </c>
      <c r="J1113" s="277">
        <v>0</v>
      </c>
      <c r="K1113" s="277">
        <v>4</v>
      </c>
      <c r="L1113" s="277">
        <v>0</v>
      </c>
      <c r="M1113" s="277">
        <v>0</v>
      </c>
      <c r="N1113" s="277">
        <v>0</v>
      </c>
      <c r="O1113" s="277">
        <v>0</v>
      </c>
      <c r="P1113" s="277">
        <v>0</v>
      </c>
      <c r="Q1113" s="277">
        <v>0</v>
      </c>
      <c r="R1113" s="277">
        <v>0</v>
      </c>
      <c r="S1113" s="277">
        <v>0</v>
      </c>
      <c r="T1113" s="277">
        <v>3</v>
      </c>
      <c r="U1113" s="277">
        <v>3</v>
      </c>
      <c r="V1113" s="277">
        <v>0</v>
      </c>
      <c r="W1113" s="279" t="e">
        <f t="shared" si="17"/>
        <v>#REF!</v>
      </c>
      <c r="X1113" s="279" t="s">
        <v>17655</v>
      </c>
      <c r="Y11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13" s="279">
        <f>IF(MAX(tbl2020POS[[#This Row],[P]:[PR]])=tbl2020POS[[#This Row],[P]],1,0)</f>
        <v>0</v>
      </c>
      <c r="AA1113" s="279">
        <f>IF(tbl2020POS[[#This Row],[QUALP]]=1,IF(tbl2020POS[[#This Row],[GS]]&gt;=GS_TO_QUALIFY,1,0),0)</f>
        <v>0</v>
      </c>
      <c r="AB1113" s="279">
        <f>IF(tbl2020POS[[#This Row],[QUALP]]=1,IF(tbl2020POS[[#This Row],[G]]-tbl2020POS[[#This Row],[GS]]&gt;=RP_APP_TO_QUALIFY,1,0),0)</f>
        <v>0</v>
      </c>
      <c r="AC1113" s="279" t="e">
        <f>IF(tbl2020POS[[#This Row],[C]]&gt;=GAMES_TO_QUALIFY,1,IF(tbl2020POS[[#This Row],[PRIMPOS]]="C",1,0))</f>
        <v>#REF!</v>
      </c>
      <c r="AD1113" s="279" t="e">
        <f>IF(tbl2020POS[[#This Row],[1B]]&gt;=GAMES_TO_QUALIFY,1,IF(tbl2020POS[[#This Row],[PRIMPOS]]="1B",1,0))</f>
        <v>#REF!</v>
      </c>
      <c r="AE1113" s="279" t="e">
        <f>IF(tbl2020POS[[#This Row],[2B]]&gt;=GAMES_TO_QUALIFY,1,IF(tbl2020POS[[#This Row],[PRIMPOS]]="2B",1,0))</f>
        <v>#REF!</v>
      </c>
      <c r="AF1113" s="279" t="e">
        <f>IF(tbl2020POS[[#This Row],[3B]]&gt;=GAMES_TO_QUALIFY,1,IF(tbl2020POS[[#This Row],[PRIMPOS]]="3B",1,0))</f>
        <v>#REF!</v>
      </c>
      <c r="AG1113" s="279" t="e">
        <f>IF(tbl2020POS[[#This Row],[SS]]&gt;=GAMES_TO_QUALIFY,1,IF(tbl2020POS[[#This Row],[PRIMPOS]]="SS",1,0))</f>
        <v>#REF!</v>
      </c>
      <c r="AH1113" s="279" t="e">
        <f>IF(tbl2020POS[[#This Row],[LF]]&gt;=GAMES_TO_QUALIFY,1,0)</f>
        <v>#REF!</v>
      </c>
      <c r="AI1113" s="279" t="e">
        <f>IF(tbl2020POS[[#This Row],[CF]]&gt;=GAMES_TO_QUALIFY,1,0)</f>
        <v>#REF!</v>
      </c>
      <c r="AJ1113" s="279" t="e">
        <f>IF(tbl2020POS[[#This Row],[RF]]&gt;=GAMES_TO_QUALIFY,1,0)</f>
        <v>#REF!</v>
      </c>
      <c r="AK1113" s="279" t="e">
        <f>IF(tbl2020POS[[#This Row],[OF]]&gt;=GAMES_TO_QUALIFY,1,IF(tbl2020POS[[#This Row],[PRIMPOS]]="OF",1,0))</f>
        <v>#REF!</v>
      </c>
      <c r="AL1113" s="279" t="e">
        <f>IF(tbl2020POS[[#This Row],[DH]]&gt;=GAMES_TO_QUALIFY,1,IF(tbl2020POS[[#This Row],[PRIMPOS]]="DH",1,0))</f>
        <v>#REF!</v>
      </c>
      <c r="AM1113" s="279" t="e" cm="1">
        <f t="array" aca="1" ref="AM11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3" s="280" t="str">
        <f>IFERROR(LEFT(tbl2020POS[[#This Row],[POSROUGH]],LEN(tbl2020POS[[#This Row],[POSROUGH]])-1),"")</f>
        <v/>
      </c>
      <c r="AP111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4" spans="1:42" x14ac:dyDescent="0.3">
      <c r="A1114" s="277">
        <v>1111</v>
      </c>
      <c r="B1114" t="s">
        <v>21673</v>
      </c>
      <c r="C1114" s="277">
        <v>26</v>
      </c>
      <c r="D1114" s="278" t="s">
        <v>20628</v>
      </c>
      <c r="E1114" s="277">
        <v>4</v>
      </c>
      <c r="F1114" s="277">
        <v>15</v>
      </c>
      <c r="G1114" s="277">
        <v>12</v>
      </c>
      <c r="H1114" s="277">
        <v>15</v>
      </c>
      <c r="I1114" s="277">
        <v>14</v>
      </c>
      <c r="J1114" s="277">
        <v>0</v>
      </c>
      <c r="K1114" s="277">
        <v>0</v>
      </c>
      <c r="L1114" s="277">
        <v>0</v>
      </c>
      <c r="M1114" s="277">
        <v>0</v>
      </c>
      <c r="N1114" s="277">
        <v>0</v>
      </c>
      <c r="O1114" s="277">
        <v>0</v>
      </c>
      <c r="P1114" s="277">
        <v>9</v>
      </c>
      <c r="Q1114" s="277">
        <v>1</v>
      </c>
      <c r="R1114" s="277">
        <v>4</v>
      </c>
      <c r="S1114" s="277">
        <v>14</v>
      </c>
      <c r="T1114" s="277">
        <v>0</v>
      </c>
      <c r="U1114" s="277">
        <v>2</v>
      </c>
      <c r="V1114" s="277">
        <v>1</v>
      </c>
      <c r="W1114" s="279" t="e">
        <f t="shared" si="17"/>
        <v>#REF!</v>
      </c>
      <c r="X1114" s="279" t="s">
        <v>16832</v>
      </c>
      <c r="Y11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14" s="279">
        <f>IF(MAX(tbl2020POS[[#This Row],[P]:[PR]])=tbl2020POS[[#This Row],[P]],1,0)</f>
        <v>0</v>
      </c>
      <c r="AA1114" s="279">
        <f>IF(tbl2020POS[[#This Row],[QUALP]]=1,IF(tbl2020POS[[#This Row],[GS]]&gt;=GS_TO_QUALIFY,1,0),0)</f>
        <v>0</v>
      </c>
      <c r="AB1114" s="279">
        <f>IF(tbl2020POS[[#This Row],[QUALP]]=1,IF(tbl2020POS[[#This Row],[G]]-tbl2020POS[[#This Row],[GS]]&gt;=RP_APP_TO_QUALIFY,1,0),0)</f>
        <v>0</v>
      </c>
      <c r="AC1114" s="279" t="e">
        <f>IF(tbl2020POS[[#This Row],[C]]&gt;=GAMES_TO_QUALIFY,1,IF(tbl2020POS[[#This Row],[PRIMPOS]]="C",1,0))</f>
        <v>#REF!</v>
      </c>
      <c r="AD1114" s="279" t="e">
        <f>IF(tbl2020POS[[#This Row],[1B]]&gt;=GAMES_TO_QUALIFY,1,IF(tbl2020POS[[#This Row],[PRIMPOS]]="1B",1,0))</f>
        <v>#REF!</v>
      </c>
      <c r="AE1114" s="279" t="e">
        <f>IF(tbl2020POS[[#This Row],[2B]]&gt;=GAMES_TO_QUALIFY,1,IF(tbl2020POS[[#This Row],[PRIMPOS]]="2B",1,0))</f>
        <v>#REF!</v>
      </c>
      <c r="AF1114" s="279" t="e">
        <f>IF(tbl2020POS[[#This Row],[3B]]&gt;=GAMES_TO_QUALIFY,1,IF(tbl2020POS[[#This Row],[PRIMPOS]]="3B",1,0))</f>
        <v>#REF!</v>
      </c>
      <c r="AG1114" s="279" t="e">
        <f>IF(tbl2020POS[[#This Row],[SS]]&gt;=GAMES_TO_QUALIFY,1,IF(tbl2020POS[[#This Row],[PRIMPOS]]="SS",1,0))</f>
        <v>#REF!</v>
      </c>
      <c r="AH1114" s="279" t="e">
        <f>IF(tbl2020POS[[#This Row],[LF]]&gt;=GAMES_TO_QUALIFY,1,0)</f>
        <v>#REF!</v>
      </c>
      <c r="AI1114" s="279" t="e">
        <f>IF(tbl2020POS[[#This Row],[CF]]&gt;=GAMES_TO_QUALIFY,1,0)</f>
        <v>#REF!</v>
      </c>
      <c r="AJ1114" s="279" t="e">
        <f>IF(tbl2020POS[[#This Row],[RF]]&gt;=GAMES_TO_QUALIFY,1,0)</f>
        <v>#REF!</v>
      </c>
      <c r="AK1114" s="279" t="e">
        <f>IF(tbl2020POS[[#This Row],[OF]]&gt;=GAMES_TO_QUALIFY,1,IF(tbl2020POS[[#This Row],[PRIMPOS]]="OF",1,0))</f>
        <v>#REF!</v>
      </c>
      <c r="AL1114" s="279" t="e">
        <f>IF(tbl2020POS[[#This Row],[DH]]&gt;=GAMES_TO_QUALIFY,1,IF(tbl2020POS[[#This Row],[PRIMPOS]]="DH",1,0))</f>
        <v>#REF!</v>
      </c>
      <c r="AM1114" s="279" t="e" cm="1">
        <f t="array" aca="1" ref="AM11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4" s="280" t="str">
        <f>IFERROR(LEFT(tbl2020POS[[#This Row],[POSROUGH]],LEN(tbl2020POS[[#This Row],[POSROUGH]])-1),"")</f>
        <v/>
      </c>
      <c r="AP111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5" spans="1:42" x14ac:dyDescent="0.3">
      <c r="A1115" s="277">
        <v>1112</v>
      </c>
      <c r="B1115" t="s">
        <v>21674</v>
      </c>
      <c r="C1115" s="277">
        <v>26</v>
      </c>
      <c r="D1115" s="278" t="s">
        <v>1405</v>
      </c>
      <c r="E1115" s="277">
        <v>3</v>
      </c>
      <c r="F1115" s="277">
        <v>36</v>
      </c>
      <c r="G1115" s="277">
        <v>31</v>
      </c>
      <c r="H1115" s="277">
        <v>36</v>
      </c>
      <c r="I1115" s="277">
        <v>32</v>
      </c>
      <c r="J1115" s="277">
        <v>0</v>
      </c>
      <c r="K1115" s="277">
        <v>0</v>
      </c>
      <c r="L1115" s="277">
        <v>0</v>
      </c>
      <c r="M1115" s="277">
        <v>0</v>
      </c>
      <c r="N1115" s="277">
        <v>0</v>
      </c>
      <c r="O1115" s="277">
        <v>0</v>
      </c>
      <c r="P1115" s="277">
        <v>32</v>
      </c>
      <c r="Q1115" s="277">
        <v>0</v>
      </c>
      <c r="R1115" s="277">
        <v>0</v>
      </c>
      <c r="S1115" s="277">
        <v>32</v>
      </c>
      <c r="T1115" s="277">
        <v>2</v>
      </c>
      <c r="U1115" s="277">
        <v>3</v>
      </c>
      <c r="V1115" s="277">
        <v>1</v>
      </c>
      <c r="W1115" s="279" t="e">
        <f t="shared" si="17"/>
        <v>#REF!</v>
      </c>
      <c r="X1115" s="279" t="s">
        <v>14886</v>
      </c>
      <c r="Y11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15" s="279">
        <f>IF(MAX(tbl2020POS[[#This Row],[P]:[PR]])=tbl2020POS[[#This Row],[P]],1,0)</f>
        <v>0</v>
      </c>
      <c r="AA1115" s="279">
        <f>IF(tbl2020POS[[#This Row],[QUALP]]=1,IF(tbl2020POS[[#This Row],[GS]]&gt;=GS_TO_QUALIFY,1,0),0)</f>
        <v>0</v>
      </c>
      <c r="AB1115" s="279">
        <f>IF(tbl2020POS[[#This Row],[QUALP]]=1,IF(tbl2020POS[[#This Row],[G]]-tbl2020POS[[#This Row],[GS]]&gt;=RP_APP_TO_QUALIFY,1,0),0)</f>
        <v>0</v>
      </c>
      <c r="AC1115" s="279" t="e">
        <f>IF(tbl2020POS[[#This Row],[C]]&gt;=GAMES_TO_QUALIFY,1,IF(tbl2020POS[[#This Row],[PRIMPOS]]="C",1,0))</f>
        <v>#REF!</v>
      </c>
      <c r="AD1115" s="279" t="e">
        <f>IF(tbl2020POS[[#This Row],[1B]]&gt;=GAMES_TO_QUALIFY,1,IF(tbl2020POS[[#This Row],[PRIMPOS]]="1B",1,0))</f>
        <v>#REF!</v>
      </c>
      <c r="AE1115" s="279" t="e">
        <f>IF(tbl2020POS[[#This Row],[2B]]&gt;=GAMES_TO_QUALIFY,1,IF(tbl2020POS[[#This Row],[PRIMPOS]]="2B",1,0))</f>
        <v>#REF!</v>
      </c>
      <c r="AF1115" s="279" t="e">
        <f>IF(tbl2020POS[[#This Row],[3B]]&gt;=GAMES_TO_QUALIFY,1,IF(tbl2020POS[[#This Row],[PRIMPOS]]="3B",1,0))</f>
        <v>#REF!</v>
      </c>
      <c r="AG1115" s="279" t="e">
        <f>IF(tbl2020POS[[#This Row],[SS]]&gt;=GAMES_TO_QUALIFY,1,IF(tbl2020POS[[#This Row],[PRIMPOS]]="SS",1,0))</f>
        <v>#REF!</v>
      </c>
      <c r="AH1115" s="279" t="e">
        <f>IF(tbl2020POS[[#This Row],[LF]]&gt;=GAMES_TO_QUALIFY,1,0)</f>
        <v>#REF!</v>
      </c>
      <c r="AI1115" s="279" t="e">
        <f>IF(tbl2020POS[[#This Row],[CF]]&gt;=GAMES_TO_QUALIFY,1,0)</f>
        <v>#REF!</v>
      </c>
      <c r="AJ1115" s="279" t="e">
        <f>IF(tbl2020POS[[#This Row],[RF]]&gt;=GAMES_TO_QUALIFY,1,0)</f>
        <v>#REF!</v>
      </c>
      <c r="AK1115" s="279" t="e">
        <f>IF(tbl2020POS[[#This Row],[OF]]&gt;=GAMES_TO_QUALIFY,1,IF(tbl2020POS[[#This Row],[PRIMPOS]]="OF",1,0))</f>
        <v>#REF!</v>
      </c>
      <c r="AL1115" s="279" t="e">
        <f>IF(tbl2020POS[[#This Row],[DH]]&gt;=GAMES_TO_QUALIFY,1,IF(tbl2020POS[[#This Row],[PRIMPOS]]="DH",1,0))</f>
        <v>#REF!</v>
      </c>
      <c r="AM1115" s="279" t="e" cm="1">
        <f t="array" aca="1" ref="AM11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5" s="280" t="str">
        <f>IFERROR(LEFT(tbl2020POS[[#This Row],[POSROUGH]],LEN(tbl2020POS[[#This Row],[POSROUGH]])-1),"")</f>
        <v/>
      </c>
      <c r="AP111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6" spans="1:42" x14ac:dyDescent="0.3">
      <c r="A1116" s="277">
        <v>1113</v>
      </c>
      <c r="B1116" t="s">
        <v>21675</v>
      </c>
      <c r="C1116" s="277">
        <v>26</v>
      </c>
      <c r="D1116" s="278" t="s">
        <v>1449</v>
      </c>
      <c r="E1116" s="277">
        <v>3</v>
      </c>
      <c r="F1116" s="277">
        <v>31</v>
      </c>
      <c r="G1116" s="277">
        <v>30</v>
      </c>
      <c r="H1116" s="277">
        <v>31</v>
      </c>
      <c r="I1116" s="277">
        <v>30</v>
      </c>
      <c r="J1116" s="277">
        <v>0</v>
      </c>
      <c r="K1116" s="277">
        <v>0</v>
      </c>
      <c r="L1116" s="277">
        <v>0</v>
      </c>
      <c r="M1116" s="277">
        <v>0</v>
      </c>
      <c r="N1116" s="277">
        <v>0</v>
      </c>
      <c r="O1116" s="277">
        <v>0</v>
      </c>
      <c r="P1116" s="277">
        <v>10</v>
      </c>
      <c r="Q1116" s="277">
        <v>0</v>
      </c>
      <c r="R1116" s="277">
        <v>21</v>
      </c>
      <c r="S1116" s="277">
        <v>30</v>
      </c>
      <c r="T1116" s="277">
        <v>0</v>
      </c>
      <c r="U1116" s="277">
        <v>1</v>
      </c>
      <c r="V1116" s="277">
        <v>0</v>
      </c>
      <c r="W1116" s="279" t="e">
        <f t="shared" si="17"/>
        <v>#REF!</v>
      </c>
      <c r="X1116" s="279" t="s">
        <v>14978</v>
      </c>
      <c r="Y11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16" s="279">
        <f>IF(MAX(tbl2020POS[[#This Row],[P]:[PR]])=tbl2020POS[[#This Row],[P]],1,0)</f>
        <v>0</v>
      </c>
      <c r="AA1116" s="279">
        <f>IF(tbl2020POS[[#This Row],[QUALP]]=1,IF(tbl2020POS[[#This Row],[GS]]&gt;=GS_TO_QUALIFY,1,0),0)</f>
        <v>0</v>
      </c>
      <c r="AB1116" s="279">
        <f>IF(tbl2020POS[[#This Row],[QUALP]]=1,IF(tbl2020POS[[#This Row],[G]]-tbl2020POS[[#This Row],[GS]]&gt;=RP_APP_TO_QUALIFY,1,0),0)</f>
        <v>0</v>
      </c>
      <c r="AC1116" s="279" t="e">
        <f>IF(tbl2020POS[[#This Row],[C]]&gt;=GAMES_TO_QUALIFY,1,IF(tbl2020POS[[#This Row],[PRIMPOS]]="C",1,0))</f>
        <v>#REF!</v>
      </c>
      <c r="AD1116" s="279" t="e">
        <f>IF(tbl2020POS[[#This Row],[1B]]&gt;=GAMES_TO_QUALIFY,1,IF(tbl2020POS[[#This Row],[PRIMPOS]]="1B",1,0))</f>
        <v>#REF!</v>
      </c>
      <c r="AE1116" s="279" t="e">
        <f>IF(tbl2020POS[[#This Row],[2B]]&gt;=GAMES_TO_QUALIFY,1,IF(tbl2020POS[[#This Row],[PRIMPOS]]="2B",1,0))</f>
        <v>#REF!</v>
      </c>
      <c r="AF1116" s="279" t="e">
        <f>IF(tbl2020POS[[#This Row],[3B]]&gt;=GAMES_TO_QUALIFY,1,IF(tbl2020POS[[#This Row],[PRIMPOS]]="3B",1,0))</f>
        <v>#REF!</v>
      </c>
      <c r="AG1116" s="279" t="e">
        <f>IF(tbl2020POS[[#This Row],[SS]]&gt;=GAMES_TO_QUALIFY,1,IF(tbl2020POS[[#This Row],[PRIMPOS]]="SS",1,0))</f>
        <v>#REF!</v>
      </c>
      <c r="AH1116" s="279" t="e">
        <f>IF(tbl2020POS[[#This Row],[LF]]&gt;=GAMES_TO_QUALIFY,1,0)</f>
        <v>#REF!</v>
      </c>
      <c r="AI1116" s="279" t="e">
        <f>IF(tbl2020POS[[#This Row],[CF]]&gt;=GAMES_TO_QUALIFY,1,0)</f>
        <v>#REF!</v>
      </c>
      <c r="AJ1116" s="279" t="e">
        <f>IF(tbl2020POS[[#This Row],[RF]]&gt;=GAMES_TO_QUALIFY,1,0)</f>
        <v>#REF!</v>
      </c>
      <c r="AK1116" s="279" t="e">
        <f>IF(tbl2020POS[[#This Row],[OF]]&gt;=GAMES_TO_QUALIFY,1,IF(tbl2020POS[[#This Row],[PRIMPOS]]="OF",1,0))</f>
        <v>#REF!</v>
      </c>
      <c r="AL1116" s="279" t="e">
        <f>IF(tbl2020POS[[#This Row],[DH]]&gt;=GAMES_TO_QUALIFY,1,IF(tbl2020POS[[#This Row],[PRIMPOS]]="DH",1,0))</f>
        <v>#REF!</v>
      </c>
      <c r="AM1116" s="279" t="e" cm="1">
        <f t="array" aca="1" ref="AM11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6" s="280" t="str">
        <f>IFERROR(LEFT(tbl2020POS[[#This Row],[POSROUGH]],LEN(tbl2020POS[[#This Row],[POSROUGH]])-1),"")</f>
        <v/>
      </c>
      <c r="AP111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7" spans="1:42" x14ac:dyDescent="0.3">
      <c r="A1117" s="277">
        <v>1114</v>
      </c>
      <c r="B1117" t="s">
        <v>21676</v>
      </c>
      <c r="C1117" s="277">
        <v>23</v>
      </c>
      <c r="D1117" s="278" t="s">
        <v>1464</v>
      </c>
      <c r="E1117" s="277" t="s">
        <v>20557</v>
      </c>
      <c r="F1117" s="277">
        <v>2</v>
      </c>
      <c r="G1117" s="277">
        <v>2</v>
      </c>
      <c r="H1117" s="277">
        <v>0</v>
      </c>
      <c r="I1117" s="277">
        <v>2</v>
      </c>
      <c r="J1117" s="277">
        <v>2</v>
      </c>
      <c r="K1117" s="277">
        <v>0</v>
      </c>
      <c r="L1117" s="277">
        <v>0</v>
      </c>
      <c r="M1117" s="277">
        <v>0</v>
      </c>
      <c r="N1117" s="277">
        <v>0</v>
      </c>
      <c r="O1117" s="277">
        <v>0</v>
      </c>
      <c r="P1117" s="277">
        <v>0</v>
      </c>
      <c r="Q1117" s="277">
        <v>0</v>
      </c>
      <c r="R1117" s="277">
        <v>0</v>
      </c>
      <c r="S1117" s="277">
        <v>0</v>
      </c>
      <c r="T1117" s="277">
        <v>0</v>
      </c>
      <c r="U1117" s="277">
        <v>0</v>
      </c>
      <c r="V1117" s="277">
        <v>0</v>
      </c>
      <c r="W1117" s="279" t="e">
        <f t="shared" si="17"/>
        <v>#REF!</v>
      </c>
      <c r="X1117" s="279" t="s">
        <v>22032</v>
      </c>
      <c r="Y11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7" s="279">
        <f>IF(MAX(tbl2020POS[[#This Row],[P]:[PR]])=tbl2020POS[[#This Row],[P]],1,0)</f>
        <v>1</v>
      </c>
      <c r="AA1117" s="279">
        <f>IF(tbl2020POS[[#This Row],[QUALP]]=1,IF(tbl2020POS[[#This Row],[GS]]&gt;=GS_TO_QUALIFY,1,0),0)</f>
        <v>0</v>
      </c>
      <c r="AB1117" s="279">
        <f>IF(tbl2020POS[[#This Row],[QUALP]]=1,IF(tbl2020POS[[#This Row],[G]]-tbl2020POS[[#This Row],[GS]]&gt;=RP_APP_TO_QUALIFY,1,0),0)</f>
        <v>0</v>
      </c>
      <c r="AC1117" s="279" t="e">
        <f>IF(tbl2020POS[[#This Row],[C]]&gt;=GAMES_TO_QUALIFY,1,IF(tbl2020POS[[#This Row],[PRIMPOS]]="C",1,0))</f>
        <v>#REF!</v>
      </c>
      <c r="AD1117" s="279" t="e">
        <f>IF(tbl2020POS[[#This Row],[1B]]&gt;=GAMES_TO_QUALIFY,1,IF(tbl2020POS[[#This Row],[PRIMPOS]]="1B",1,0))</f>
        <v>#REF!</v>
      </c>
      <c r="AE1117" s="279" t="e">
        <f>IF(tbl2020POS[[#This Row],[2B]]&gt;=GAMES_TO_QUALIFY,1,IF(tbl2020POS[[#This Row],[PRIMPOS]]="2B",1,0))</f>
        <v>#REF!</v>
      </c>
      <c r="AF1117" s="279" t="e">
        <f>IF(tbl2020POS[[#This Row],[3B]]&gt;=GAMES_TO_QUALIFY,1,IF(tbl2020POS[[#This Row],[PRIMPOS]]="3B",1,0))</f>
        <v>#REF!</v>
      </c>
      <c r="AG1117" s="279" t="e">
        <f>IF(tbl2020POS[[#This Row],[SS]]&gt;=GAMES_TO_QUALIFY,1,IF(tbl2020POS[[#This Row],[PRIMPOS]]="SS",1,0))</f>
        <v>#REF!</v>
      </c>
      <c r="AH1117" s="279" t="e">
        <f>IF(tbl2020POS[[#This Row],[LF]]&gt;=GAMES_TO_QUALIFY,1,0)</f>
        <v>#REF!</v>
      </c>
      <c r="AI1117" s="279" t="e">
        <f>IF(tbl2020POS[[#This Row],[CF]]&gt;=GAMES_TO_QUALIFY,1,0)</f>
        <v>#REF!</v>
      </c>
      <c r="AJ1117" s="279" t="e">
        <f>IF(tbl2020POS[[#This Row],[RF]]&gt;=GAMES_TO_QUALIFY,1,0)</f>
        <v>#REF!</v>
      </c>
      <c r="AK1117" s="279" t="e">
        <f>IF(tbl2020POS[[#This Row],[OF]]&gt;=GAMES_TO_QUALIFY,1,IF(tbl2020POS[[#This Row],[PRIMPOS]]="OF",1,0))</f>
        <v>#REF!</v>
      </c>
      <c r="AL1117" s="279" t="e">
        <f>IF(tbl2020POS[[#This Row],[DH]]&gt;=GAMES_TO_QUALIFY,1,IF(tbl2020POS[[#This Row],[PRIMPOS]]="DH",1,0))</f>
        <v>#REF!</v>
      </c>
      <c r="AM1117" s="279" t="str" cm="1">
        <f t="array" aca="1" ref="AM11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7" s="280" t="str">
        <f>IFERROR(LEFT(tbl2020POS[[#This Row],[POSROUGH]],LEN(tbl2020POS[[#This Row],[POSROUGH]])-1),"")</f>
        <v/>
      </c>
      <c r="AP111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18" spans="1:42" x14ac:dyDescent="0.3">
      <c r="A1118" s="277">
        <v>1115</v>
      </c>
      <c r="B1118" t="s">
        <v>21677</v>
      </c>
      <c r="C1118" s="277">
        <v>30</v>
      </c>
      <c r="D1118" s="278" t="s">
        <v>1389</v>
      </c>
      <c r="E1118" s="277">
        <v>3</v>
      </c>
      <c r="F1118" s="277">
        <v>10</v>
      </c>
      <c r="G1118" s="277">
        <v>0</v>
      </c>
      <c r="H1118" s="277">
        <v>0</v>
      </c>
      <c r="I1118" s="277">
        <v>10</v>
      </c>
      <c r="J1118" s="277">
        <v>10</v>
      </c>
      <c r="K1118" s="277">
        <v>0</v>
      </c>
      <c r="L1118" s="277">
        <v>0</v>
      </c>
      <c r="M1118" s="277">
        <v>0</v>
      </c>
      <c r="N1118" s="277">
        <v>0</v>
      </c>
      <c r="O1118" s="277">
        <v>0</v>
      </c>
      <c r="P1118" s="277">
        <v>0</v>
      </c>
      <c r="Q1118" s="277">
        <v>0</v>
      </c>
      <c r="R1118" s="277">
        <v>0</v>
      </c>
      <c r="S1118" s="277">
        <v>0</v>
      </c>
      <c r="T1118" s="277">
        <v>0</v>
      </c>
      <c r="U1118" s="277">
        <v>0</v>
      </c>
      <c r="V1118" s="277">
        <v>0</v>
      </c>
      <c r="W1118" s="279" t="e">
        <f t="shared" si="17"/>
        <v>#REF!</v>
      </c>
      <c r="X1118" s="279" t="s">
        <v>16838</v>
      </c>
      <c r="Y11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8" s="279">
        <f>IF(MAX(tbl2020POS[[#This Row],[P]:[PR]])=tbl2020POS[[#This Row],[P]],1,0)</f>
        <v>1</v>
      </c>
      <c r="AA1118" s="279">
        <f>IF(tbl2020POS[[#This Row],[QUALP]]=1,IF(tbl2020POS[[#This Row],[GS]]&gt;=GS_TO_QUALIFY,1,0),0)</f>
        <v>0</v>
      </c>
      <c r="AB1118" s="279">
        <f>IF(tbl2020POS[[#This Row],[QUALP]]=1,IF(tbl2020POS[[#This Row],[G]]-tbl2020POS[[#This Row],[GS]]&gt;=RP_APP_TO_QUALIFY,1,0),0)</f>
        <v>1</v>
      </c>
      <c r="AC1118" s="279" t="e">
        <f>IF(tbl2020POS[[#This Row],[C]]&gt;=GAMES_TO_QUALIFY,1,IF(tbl2020POS[[#This Row],[PRIMPOS]]="C",1,0))</f>
        <v>#REF!</v>
      </c>
      <c r="AD1118" s="279" t="e">
        <f>IF(tbl2020POS[[#This Row],[1B]]&gt;=GAMES_TO_QUALIFY,1,IF(tbl2020POS[[#This Row],[PRIMPOS]]="1B",1,0))</f>
        <v>#REF!</v>
      </c>
      <c r="AE1118" s="279" t="e">
        <f>IF(tbl2020POS[[#This Row],[2B]]&gt;=GAMES_TO_QUALIFY,1,IF(tbl2020POS[[#This Row],[PRIMPOS]]="2B",1,0))</f>
        <v>#REF!</v>
      </c>
      <c r="AF1118" s="279" t="e">
        <f>IF(tbl2020POS[[#This Row],[3B]]&gt;=GAMES_TO_QUALIFY,1,IF(tbl2020POS[[#This Row],[PRIMPOS]]="3B",1,0))</f>
        <v>#REF!</v>
      </c>
      <c r="AG1118" s="279" t="e">
        <f>IF(tbl2020POS[[#This Row],[SS]]&gt;=GAMES_TO_QUALIFY,1,IF(tbl2020POS[[#This Row],[PRIMPOS]]="SS",1,0))</f>
        <v>#REF!</v>
      </c>
      <c r="AH1118" s="279" t="e">
        <f>IF(tbl2020POS[[#This Row],[LF]]&gt;=GAMES_TO_QUALIFY,1,0)</f>
        <v>#REF!</v>
      </c>
      <c r="AI1118" s="279" t="e">
        <f>IF(tbl2020POS[[#This Row],[CF]]&gt;=GAMES_TO_QUALIFY,1,0)</f>
        <v>#REF!</v>
      </c>
      <c r="AJ1118" s="279" t="e">
        <f>IF(tbl2020POS[[#This Row],[RF]]&gt;=GAMES_TO_QUALIFY,1,0)</f>
        <v>#REF!</v>
      </c>
      <c r="AK1118" s="279" t="e">
        <f>IF(tbl2020POS[[#This Row],[OF]]&gt;=GAMES_TO_QUALIFY,1,IF(tbl2020POS[[#This Row],[PRIMPOS]]="OF",1,0))</f>
        <v>#REF!</v>
      </c>
      <c r="AL1118" s="279" t="e">
        <f>IF(tbl2020POS[[#This Row],[DH]]&gt;=GAMES_TO_QUALIFY,1,IF(tbl2020POS[[#This Row],[PRIMPOS]]="DH",1,0))</f>
        <v>#REF!</v>
      </c>
      <c r="AM1118" s="279" t="str" cm="1">
        <f t="array" aca="1" ref="AM11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8" s="280" t="str">
        <f>IFERROR(LEFT(tbl2020POS[[#This Row],[POSROUGH]],LEN(tbl2020POS[[#This Row],[POSROUGH]])-1),"")</f>
        <v/>
      </c>
      <c r="AP111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9" spans="1:42" x14ac:dyDescent="0.3">
      <c r="A1119" s="277">
        <v>1116</v>
      </c>
      <c r="B1119" t="s">
        <v>21678</v>
      </c>
      <c r="C1119" s="277">
        <v>27</v>
      </c>
      <c r="D1119" s="278" t="s">
        <v>1526</v>
      </c>
      <c r="E1119" s="277">
        <v>5</v>
      </c>
      <c r="F1119" s="277">
        <v>59</v>
      </c>
      <c r="G1119" s="277">
        <v>59</v>
      </c>
      <c r="H1119" s="277">
        <v>59</v>
      </c>
      <c r="I1119" s="277">
        <v>57</v>
      </c>
      <c r="J1119" s="277">
        <v>0</v>
      </c>
      <c r="K1119" s="277">
        <v>0</v>
      </c>
      <c r="L1119" s="277">
        <v>0</v>
      </c>
      <c r="M1119" s="277">
        <v>0</v>
      </c>
      <c r="N1119" s="277">
        <v>0</v>
      </c>
      <c r="O1119" s="277">
        <v>57</v>
      </c>
      <c r="P1119" s="277">
        <v>0</v>
      </c>
      <c r="Q1119" s="277">
        <v>0</v>
      </c>
      <c r="R1119" s="277">
        <v>0</v>
      </c>
      <c r="S1119" s="277">
        <v>0</v>
      </c>
      <c r="T1119" s="277">
        <v>2</v>
      </c>
      <c r="U1119" s="277">
        <v>0</v>
      </c>
      <c r="V1119" s="277">
        <v>0</v>
      </c>
      <c r="W1119" s="279" t="e">
        <f t="shared" si="17"/>
        <v>#REF!</v>
      </c>
      <c r="X1119" s="279" t="s">
        <v>11426</v>
      </c>
      <c r="Y11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19" s="279">
        <f>IF(MAX(tbl2020POS[[#This Row],[P]:[PR]])=tbl2020POS[[#This Row],[P]],1,0)</f>
        <v>0</v>
      </c>
      <c r="AA1119" s="279">
        <f>IF(tbl2020POS[[#This Row],[QUALP]]=1,IF(tbl2020POS[[#This Row],[GS]]&gt;=GS_TO_QUALIFY,1,0),0)</f>
        <v>0</v>
      </c>
      <c r="AB1119" s="279">
        <f>IF(tbl2020POS[[#This Row],[QUALP]]=1,IF(tbl2020POS[[#This Row],[G]]-tbl2020POS[[#This Row],[GS]]&gt;=RP_APP_TO_QUALIFY,1,0),0)</f>
        <v>0</v>
      </c>
      <c r="AC1119" s="279" t="e">
        <f>IF(tbl2020POS[[#This Row],[C]]&gt;=GAMES_TO_QUALIFY,1,IF(tbl2020POS[[#This Row],[PRIMPOS]]="C",1,0))</f>
        <v>#REF!</v>
      </c>
      <c r="AD1119" s="279" t="e">
        <f>IF(tbl2020POS[[#This Row],[1B]]&gt;=GAMES_TO_QUALIFY,1,IF(tbl2020POS[[#This Row],[PRIMPOS]]="1B",1,0))</f>
        <v>#REF!</v>
      </c>
      <c r="AE1119" s="279" t="e">
        <f>IF(tbl2020POS[[#This Row],[2B]]&gt;=GAMES_TO_QUALIFY,1,IF(tbl2020POS[[#This Row],[PRIMPOS]]="2B",1,0))</f>
        <v>#REF!</v>
      </c>
      <c r="AF1119" s="279" t="e">
        <f>IF(tbl2020POS[[#This Row],[3B]]&gt;=GAMES_TO_QUALIFY,1,IF(tbl2020POS[[#This Row],[PRIMPOS]]="3B",1,0))</f>
        <v>#REF!</v>
      </c>
      <c r="AG1119" s="279" t="e">
        <f>IF(tbl2020POS[[#This Row],[SS]]&gt;=GAMES_TO_QUALIFY,1,IF(tbl2020POS[[#This Row],[PRIMPOS]]="SS",1,0))</f>
        <v>#REF!</v>
      </c>
      <c r="AH1119" s="279" t="e">
        <f>IF(tbl2020POS[[#This Row],[LF]]&gt;=GAMES_TO_QUALIFY,1,0)</f>
        <v>#REF!</v>
      </c>
      <c r="AI1119" s="279" t="e">
        <f>IF(tbl2020POS[[#This Row],[CF]]&gt;=GAMES_TO_QUALIFY,1,0)</f>
        <v>#REF!</v>
      </c>
      <c r="AJ1119" s="279" t="e">
        <f>IF(tbl2020POS[[#This Row],[RF]]&gt;=GAMES_TO_QUALIFY,1,0)</f>
        <v>#REF!</v>
      </c>
      <c r="AK1119" s="279" t="e">
        <f>IF(tbl2020POS[[#This Row],[OF]]&gt;=GAMES_TO_QUALIFY,1,IF(tbl2020POS[[#This Row],[PRIMPOS]]="OF",1,0))</f>
        <v>#REF!</v>
      </c>
      <c r="AL1119" s="279" t="e">
        <f>IF(tbl2020POS[[#This Row],[DH]]&gt;=GAMES_TO_QUALIFY,1,IF(tbl2020POS[[#This Row],[PRIMPOS]]="DH",1,0))</f>
        <v>#REF!</v>
      </c>
      <c r="AM1119" s="279" t="e" cm="1">
        <f t="array" aca="1" ref="AM11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9" s="280" t="str">
        <f>IFERROR(LEFT(tbl2020POS[[#This Row],[POSROUGH]],LEN(tbl2020POS[[#This Row],[POSROUGH]])-1),"")</f>
        <v/>
      </c>
      <c r="AP111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0" spans="1:42" x14ac:dyDescent="0.3">
      <c r="A1120" s="277">
        <v>1117</v>
      </c>
      <c r="B1120" t="s">
        <v>21679</v>
      </c>
      <c r="C1120" s="277">
        <v>28</v>
      </c>
      <c r="D1120" s="278" t="s">
        <v>20565</v>
      </c>
      <c r="E1120" s="277">
        <v>5</v>
      </c>
      <c r="F1120" s="277">
        <v>19</v>
      </c>
      <c r="G1120" s="277">
        <v>0</v>
      </c>
      <c r="H1120" s="277">
        <v>1</v>
      </c>
      <c r="I1120" s="277">
        <v>19</v>
      </c>
      <c r="J1120" s="277">
        <v>19</v>
      </c>
      <c r="K1120" s="277">
        <v>0</v>
      </c>
      <c r="L1120" s="277">
        <v>0</v>
      </c>
      <c r="M1120" s="277">
        <v>0</v>
      </c>
      <c r="N1120" s="277">
        <v>0</v>
      </c>
      <c r="O1120" s="277">
        <v>0</v>
      </c>
      <c r="P1120" s="277">
        <v>0</v>
      </c>
      <c r="Q1120" s="277">
        <v>0</v>
      </c>
      <c r="R1120" s="277">
        <v>0</v>
      </c>
      <c r="S1120" s="277">
        <v>0</v>
      </c>
      <c r="T1120" s="277">
        <v>0</v>
      </c>
      <c r="U1120" s="277">
        <v>0</v>
      </c>
      <c r="V1120" s="277">
        <v>0</v>
      </c>
      <c r="W1120" s="279" t="e">
        <f t="shared" si="17"/>
        <v>#REF!</v>
      </c>
      <c r="X1120" s="279" t="s">
        <v>12379</v>
      </c>
      <c r="Y11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0" s="279">
        <f>IF(MAX(tbl2020POS[[#This Row],[P]:[PR]])=tbl2020POS[[#This Row],[P]],1,0)</f>
        <v>1</v>
      </c>
      <c r="AA1120" s="279">
        <f>IF(tbl2020POS[[#This Row],[QUALP]]=1,IF(tbl2020POS[[#This Row],[GS]]&gt;=GS_TO_QUALIFY,1,0),0)</f>
        <v>0</v>
      </c>
      <c r="AB1120" s="279">
        <f>IF(tbl2020POS[[#This Row],[QUALP]]=1,IF(tbl2020POS[[#This Row],[G]]-tbl2020POS[[#This Row],[GS]]&gt;=RP_APP_TO_QUALIFY,1,0),0)</f>
        <v>1</v>
      </c>
      <c r="AC1120" s="279" t="e">
        <f>IF(tbl2020POS[[#This Row],[C]]&gt;=GAMES_TO_QUALIFY,1,IF(tbl2020POS[[#This Row],[PRIMPOS]]="C",1,0))</f>
        <v>#REF!</v>
      </c>
      <c r="AD1120" s="279" t="e">
        <f>IF(tbl2020POS[[#This Row],[1B]]&gt;=GAMES_TO_QUALIFY,1,IF(tbl2020POS[[#This Row],[PRIMPOS]]="1B",1,0))</f>
        <v>#REF!</v>
      </c>
      <c r="AE1120" s="279" t="e">
        <f>IF(tbl2020POS[[#This Row],[2B]]&gt;=GAMES_TO_QUALIFY,1,IF(tbl2020POS[[#This Row],[PRIMPOS]]="2B",1,0))</f>
        <v>#REF!</v>
      </c>
      <c r="AF1120" s="279" t="e">
        <f>IF(tbl2020POS[[#This Row],[3B]]&gt;=GAMES_TO_QUALIFY,1,IF(tbl2020POS[[#This Row],[PRIMPOS]]="3B",1,0))</f>
        <v>#REF!</v>
      </c>
      <c r="AG1120" s="279" t="e">
        <f>IF(tbl2020POS[[#This Row],[SS]]&gt;=GAMES_TO_QUALIFY,1,IF(tbl2020POS[[#This Row],[PRIMPOS]]="SS",1,0))</f>
        <v>#REF!</v>
      </c>
      <c r="AH1120" s="279" t="e">
        <f>IF(tbl2020POS[[#This Row],[LF]]&gt;=GAMES_TO_QUALIFY,1,0)</f>
        <v>#REF!</v>
      </c>
      <c r="AI1120" s="279" t="e">
        <f>IF(tbl2020POS[[#This Row],[CF]]&gt;=GAMES_TO_QUALIFY,1,0)</f>
        <v>#REF!</v>
      </c>
      <c r="AJ1120" s="279" t="e">
        <f>IF(tbl2020POS[[#This Row],[RF]]&gt;=GAMES_TO_QUALIFY,1,0)</f>
        <v>#REF!</v>
      </c>
      <c r="AK1120" s="279" t="e">
        <f>IF(tbl2020POS[[#This Row],[OF]]&gt;=GAMES_TO_QUALIFY,1,IF(tbl2020POS[[#This Row],[PRIMPOS]]="OF",1,0))</f>
        <v>#REF!</v>
      </c>
      <c r="AL1120" s="279" t="e">
        <f>IF(tbl2020POS[[#This Row],[DH]]&gt;=GAMES_TO_QUALIFY,1,IF(tbl2020POS[[#This Row],[PRIMPOS]]="DH",1,0))</f>
        <v>#REF!</v>
      </c>
      <c r="AM1120" s="279" t="str" cm="1">
        <f t="array" aca="1" ref="AM11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0" s="280" t="str">
        <f>IFERROR(LEFT(tbl2020POS[[#This Row],[POSROUGH]],LEN(tbl2020POS[[#This Row],[POSROUGH]])-1),"")</f>
        <v/>
      </c>
      <c r="AP112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21" spans="1:42" x14ac:dyDescent="0.3">
      <c r="A1121" s="277">
        <v>1118</v>
      </c>
      <c r="B1121" t="s">
        <v>21680</v>
      </c>
      <c r="C1121" s="277">
        <v>32</v>
      </c>
      <c r="D1121" s="278" t="s">
        <v>1392</v>
      </c>
      <c r="E1121" s="277">
        <v>10</v>
      </c>
      <c r="F1121" s="277">
        <v>33</v>
      </c>
      <c r="G1121" s="277">
        <v>22</v>
      </c>
      <c r="H1121" s="277">
        <v>33</v>
      </c>
      <c r="I1121" s="277">
        <v>28</v>
      </c>
      <c r="J1121" s="277">
        <v>0</v>
      </c>
      <c r="K1121" s="277">
        <v>0</v>
      </c>
      <c r="L1121" s="277">
        <v>0</v>
      </c>
      <c r="M1121" s="277">
        <v>13</v>
      </c>
      <c r="N1121" s="277">
        <v>0</v>
      </c>
      <c r="O1121" s="277">
        <v>3</v>
      </c>
      <c r="P1121" s="277">
        <v>13</v>
      </c>
      <c r="Q1121" s="277">
        <v>0</v>
      </c>
      <c r="R1121" s="277">
        <v>0</v>
      </c>
      <c r="S1121" s="277">
        <v>13</v>
      </c>
      <c r="T1121" s="277">
        <v>2</v>
      </c>
      <c r="U1121" s="277">
        <v>1</v>
      </c>
      <c r="V1121" s="277">
        <v>7</v>
      </c>
      <c r="W1121" s="279" t="e">
        <f t="shared" si="17"/>
        <v>#REF!</v>
      </c>
      <c r="X1121" s="279" t="s">
        <v>2104</v>
      </c>
      <c r="Y11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121" s="279">
        <f>IF(MAX(tbl2020POS[[#This Row],[P]:[PR]])=tbl2020POS[[#This Row],[P]],1,0)</f>
        <v>0</v>
      </c>
      <c r="AA1121" s="279">
        <f>IF(tbl2020POS[[#This Row],[QUALP]]=1,IF(tbl2020POS[[#This Row],[GS]]&gt;=GS_TO_QUALIFY,1,0),0)</f>
        <v>0</v>
      </c>
      <c r="AB1121" s="279">
        <f>IF(tbl2020POS[[#This Row],[QUALP]]=1,IF(tbl2020POS[[#This Row],[G]]-tbl2020POS[[#This Row],[GS]]&gt;=RP_APP_TO_QUALIFY,1,0),0)</f>
        <v>0</v>
      </c>
      <c r="AC1121" s="279" t="e">
        <f>IF(tbl2020POS[[#This Row],[C]]&gt;=GAMES_TO_QUALIFY,1,IF(tbl2020POS[[#This Row],[PRIMPOS]]="C",1,0))</f>
        <v>#REF!</v>
      </c>
      <c r="AD1121" s="279" t="e">
        <f>IF(tbl2020POS[[#This Row],[1B]]&gt;=GAMES_TO_QUALIFY,1,IF(tbl2020POS[[#This Row],[PRIMPOS]]="1B",1,0))</f>
        <v>#REF!</v>
      </c>
      <c r="AE1121" s="279" t="e">
        <f>IF(tbl2020POS[[#This Row],[2B]]&gt;=GAMES_TO_QUALIFY,1,IF(tbl2020POS[[#This Row],[PRIMPOS]]="2B",1,0))</f>
        <v>#REF!</v>
      </c>
      <c r="AF1121" s="279" t="e">
        <f>IF(tbl2020POS[[#This Row],[3B]]&gt;=GAMES_TO_QUALIFY,1,IF(tbl2020POS[[#This Row],[PRIMPOS]]="3B",1,0))</f>
        <v>#REF!</v>
      </c>
      <c r="AG1121" s="279" t="e">
        <f>IF(tbl2020POS[[#This Row],[SS]]&gt;=GAMES_TO_QUALIFY,1,IF(tbl2020POS[[#This Row],[PRIMPOS]]="SS",1,0))</f>
        <v>#REF!</v>
      </c>
      <c r="AH1121" s="279" t="e">
        <f>IF(tbl2020POS[[#This Row],[LF]]&gt;=GAMES_TO_QUALIFY,1,0)</f>
        <v>#REF!</v>
      </c>
      <c r="AI1121" s="279" t="e">
        <f>IF(tbl2020POS[[#This Row],[CF]]&gt;=GAMES_TO_QUALIFY,1,0)</f>
        <v>#REF!</v>
      </c>
      <c r="AJ1121" s="279" t="e">
        <f>IF(tbl2020POS[[#This Row],[RF]]&gt;=GAMES_TO_QUALIFY,1,0)</f>
        <v>#REF!</v>
      </c>
      <c r="AK1121" s="279" t="e">
        <f>IF(tbl2020POS[[#This Row],[OF]]&gt;=GAMES_TO_QUALIFY,1,IF(tbl2020POS[[#This Row],[PRIMPOS]]="OF",1,0))</f>
        <v>#REF!</v>
      </c>
      <c r="AL1121" s="279" t="e">
        <f>IF(tbl2020POS[[#This Row],[DH]]&gt;=GAMES_TO_QUALIFY,1,IF(tbl2020POS[[#This Row],[PRIMPOS]]="DH",1,0))</f>
        <v>#REF!</v>
      </c>
      <c r="AM1121" s="279" t="e" cm="1">
        <f t="array" aca="1" ref="AM11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1" s="280" t="str">
        <f>IFERROR(LEFT(tbl2020POS[[#This Row],[POSROUGH]],LEN(tbl2020POS[[#This Row],[POSROUGH]])-1),"")</f>
        <v/>
      </c>
      <c r="AP112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2" spans="1:42" x14ac:dyDescent="0.3">
      <c r="A1122" s="277">
        <v>1119</v>
      </c>
      <c r="B1122" t="s">
        <v>21681</v>
      </c>
      <c r="C1122" s="277">
        <v>31</v>
      </c>
      <c r="D1122" s="278" t="s">
        <v>20628</v>
      </c>
      <c r="E1122" s="277">
        <v>11</v>
      </c>
      <c r="F1122" s="277">
        <v>2</v>
      </c>
      <c r="G1122" s="277">
        <v>2</v>
      </c>
      <c r="H1122" s="277">
        <v>0</v>
      </c>
      <c r="I1122" s="277">
        <v>2</v>
      </c>
      <c r="J1122" s="277">
        <v>2</v>
      </c>
      <c r="K1122" s="277">
        <v>0</v>
      </c>
      <c r="L1122" s="277">
        <v>0</v>
      </c>
      <c r="M1122" s="277">
        <v>0</v>
      </c>
      <c r="N1122" s="277">
        <v>0</v>
      </c>
      <c r="O1122" s="277">
        <v>0</v>
      </c>
      <c r="P1122" s="277">
        <v>0</v>
      </c>
      <c r="Q1122" s="277">
        <v>0</v>
      </c>
      <c r="R1122" s="277">
        <v>0</v>
      </c>
      <c r="S1122" s="277">
        <v>0</v>
      </c>
      <c r="T1122" s="277">
        <v>0</v>
      </c>
      <c r="U1122" s="277">
        <v>0</v>
      </c>
      <c r="V1122" s="277">
        <v>0</v>
      </c>
      <c r="W1122" s="279" t="e">
        <f t="shared" si="17"/>
        <v>#REF!</v>
      </c>
      <c r="X1122" s="279" t="s">
        <v>3162</v>
      </c>
      <c r="Y11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2" s="279">
        <f>IF(MAX(tbl2020POS[[#This Row],[P]:[PR]])=tbl2020POS[[#This Row],[P]],1,0)</f>
        <v>1</v>
      </c>
      <c r="AA1122" s="279">
        <f>IF(tbl2020POS[[#This Row],[QUALP]]=1,IF(tbl2020POS[[#This Row],[GS]]&gt;=GS_TO_QUALIFY,1,0),0)</f>
        <v>0</v>
      </c>
      <c r="AB1122" s="279">
        <f>IF(tbl2020POS[[#This Row],[QUALP]]=1,IF(tbl2020POS[[#This Row],[G]]-tbl2020POS[[#This Row],[GS]]&gt;=RP_APP_TO_QUALIFY,1,0),0)</f>
        <v>0</v>
      </c>
      <c r="AC1122" s="279" t="e">
        <f>IF(tbl2020POS[[#This Row],[C]]&gt;=GAMES_TO_QUALIFY,1,IF(tbl2020POS[[#This Row],[PRIMPOS]]="C",1,0))</f>
        <v>#REF!</v>
      </c>
      <c r="AD1122" s="279" t="e">
        <f>IF(tbl2020POS[[#This Row],[1B]]&gt;=GAMES_TO_QUALIFY,1,IF(tbl2020POS[[#This Row],[PRIMPOS]]="1B",1,0))</f>
        <v>#REF!</v>
      </c>
      <c r="AE1122" s="279" t="e">
        <f>IF(tbl2020POS[[#This Row],[2B]]&gt;=GAMES_TO_QUALIFY,1,IF(tbl2020POS[[#This Row],[PRIMPOS]]="2B",1,0))</f>
        <v>#REF!</v>
      </c>
      <c r="AF1122" s="279" t="e">
        <f>IF(tbl2020POS[[#This Row],[3B]]&gt;=GAMES_TO_QUALIFY,1,IF(tbl2020POS[[#This Row],[PRIMPOS]]="3B",1,0))</f>
        <v>#REF!</v>
      </c>
      <c r="AG1122" s="279" t="e">
        <f>IF(tbl2020POS[[#This Row],[SS]]&gt;=GAMES_TO_QUALIFY,1,IF(tbl2020POS[[#This Row],[PRIMPOS]]="SS",1,0))</f>
        <v>#REF!</v>
      </c>
      <c r="AH1122" s="279" t="e">
        <f>IF(tbl2020POS[[#This Row],[LF]]&gt;=GAMES_TO_QUALIFY,1,0)</f>
        <v>#REF!</v>
      </c>
      <c r="AI1122" s="279" t="e">
        <f>IF(tbl2020POS[[#This Row],[CF]]&gt;=GAMES_TO_QUALIFY,1,0)</f>
        <v>#REF!</v>
      </c>
      <c r="AJ1122" s="279" t="e">
        <f>IF(tbl2020POS[[#This Row],[RF]]&gt;=GAMES_TO_QUALIFY,1,0)</f>
        <v>#REF!</v>
      </c>
      <c r="AK1122" s="279" t="e">
        <f>IF(tbl2020POS[[#This Row],[OF]]&gt;=GAMES_TO_QUALIFY,1,IF(tbl2020POS[[#This Row],[PRIMPOS]]="OF",1,0))</f>
        <v>#REF!</v>
      </c>
      <c r="AL1122" s="279" t="e">
        <f>IF(tbl2020POS[[#This Row],[DH]]&gt;=GAMES_TO_QUALIFY,1,IF(tbl2020POS[[#This Row],[PRIMPOS]]="DH",1,0))</f>
        <v>#REF!</v>
      </c>
      <c r="AM1122" s="279" t="str" cm="1">
        <f t="array" aca="1" ref="AM11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2" s="280" t="str">
        <f>IFERROR(LEFT(tbl2020POS[[#This Row],[POSROUGH]],LEN(tbl2020POS[[#This Row],[POSROUGH]])-1),"")</f>
        <v/>
      </c>
      <c r="AP112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3" spans="1:42" x14ac:dyDescent="0.3">
      <c r="A1123" s="277">
        <v>1120</v>
      </c>
      <c r="B1123" t="s">
        <v>21682</v>
      </c>
      <c r="C1123" s="277">
        <v>29</v>
      </c>
      <c r="D1123" s="278" t="s">
        <v>1416</v>
      </c>
      <c r="E1123" s="277">
        <v>5</v>
      </c>
      <c r="F1123" s="277">
        <v>27</v>
      </c>
      <c r="G1123" s="277">
        <v>0</v>
      </c>
      <c r="H1123" s="277">
        <v>0</v>
      </c>
      <c r="I1123" s="277">
        <v>27</v>
      </c>
      <c r="J1123" s="277">
        <v>27</v>
      </c>
      <c r="K1123" s="277">
        <v>0</v>
      </c>
      <c r="L1123" s="277">
        <v>0</v>
      </c>
      <c r="M1123" s="277">
        <v>0</v>
      </c>
      <c r="N1123" s="277">
        <v>0</v>
      </c>
      <c r="O1123" s="277">
        <v>0</v>
      </c>
      <c r="P1123" s="277">
        <v>0</v>
      </c>
      <c r="Q1123" s="277">
        <v>0</v>
      </c>
      <c r="R1123" s="277">
        <v>0</v>
      </c>
      <c r="S1123" s="277">
        <v>0</v>
      </c>
      <c r="T1123" s="277">
        <v>0</v>
      </c>
      <c r="U1123" s="277">
        <v>0</v>
      </c>
      <c r="V1123" s="277">
        <v>0</v>
      </c>
      <c r="W1123" s="279" t="e">
        <f t="shared" si="17"/>
        <v>#REF!</v>
      </c>
      <c r="X1123" s="279" t="s">
        <v>13887</v>
      </c>
      <c r="Y11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3" s="279">
        <f>IF(MAX(tbl2020POS[[#This Row],[P]:[PR]])=tbl2020POS[[#This Row],[P]],1,0)</f>
        <v>1</v>
      </c>
      <c r="AA1123" s="279">
        <f>IF(tbl2020POS[[#This Row],[QUALP]]=1,IF(tbl2020POS[[#This Row],[GS]]&gt;=GS_TO_QUALIFY,1,0),0)</f>
        <v>0</v>
      </c>
      <c r="AB1123" s="279">
        <f>IF(tbl2020POS[[#This Row],[QUALP]]=1,IF(tbl2020POS[[#This Row],[G]]-tbl2020POS[[#This Row],[GS]]&gt;=RP_APP_TO_QUALIFY,1,0),0)</f>
        <v>1</v>
      </c>
      <c r="AC1123" s="279" t="e">
        <f>IF(tbl2020POS[[#This Row],[C]]&gt;=GAMES_TO_QUALIFY,1,IF(tbl2020POS[[#This Row],[PRIMPOS]]="C",1,0))</f>
        <v>#REF!</v>
      </c>
      <c r="AD1123" s="279" t="e">
        <f>IF(tbl2020POS[[#This Row],[1B]]&gt;=GAMES_TO_QUALIFY,1,IF(tbl2020POS[[#This Row],[PRIMPOS]]="1B",1,0))</f>
        <v>#REF!</v>
      </c>
      <c r="AE1123" s="279" t="e">
        <f>IF(tbl2020POS[[#This Row],[2B]]&gt;=GAMES_TO_QUALIFY,1,IF(tbl2020POS[[#This Row],[PRIMPOS]]="2B",1,0))</f>
        <v>#REF!</v>
      </c>
      <c r="AF1123" s="279" t="e">
        <f>IF(tbl2020POS[[#This Row],[3B]]&gt;=GAMES_TO_QUALIFY,1,IF(tbl2020POS[[#This Row],[PRIMPOS]]="3B",1,0))</f>
        <v>#REF!</v>
      </c>
      <c r="AG1123" s="279" t="e">
        <f>IF(tbl2020POS[[#This Row],[SS]]&gt;=GAMES_TO_QUALIFY,1,IF(tbl2020POS[[#This Row],[PRIMPOS]]="SS",1,0))</f>
        <v>#REF!</v>
      </c>
      <c r="AH1123" s="279" t="e">
        <f>IF(tbl2020POS[[#This Row],[LF]]&gt;=GAMES_TO_QUALIFY,1,0)</f>
        <v>#REF!</v>
      </c>
      <c r="AI1123" s="279" t="e">
        <f>IF(tbl2020POS[[#This Row],[CF]]&gt;=GAMES_TO_QUALIFY,1,0)</f>
        <v>#REF!</v>
      </c>
      <c r="AJ1123" s="279" t="e">
        <f>IF(tbl2020POS[[#This Row],[RF]]&gt;=GAMES_TO_QUALIFY,1,0)</f>
        <v>#REF!</v>
      </c>
      <c r="AK1123" s="279" t="e">
        <f>IF(tbl2020POS[[#This Row],[OF]]&gt;=GAMES_TO_QUALIFY,1,IF(tbl2020POS[[#This Row],[PRIMPOS]]="OF",1,0))</f>
        <v>#REF!</v>
      </c>
      <c r="AL1123" s="279" t="e">
        <f>IF(tbl2020POS[[#This Row],[DH]]&gt;=GAMES_TO_QUALIFY,1,IF(tbl2020POS[[#This Row],[PRIMPOS]]="DH",1,0))</f>
        <v>#REF!</v>
      </c>
      <c r="AM1123" s="279" t="str" cm="1">
        <f t="array" aca="1" ref="AM11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3" s="280" t="str">
        <f>IFERROR(LEFT(tbl2020POS[[#This Row],[POSROUGH]],LEN(tbl2020POS[[#This Row],[POSROUGH]])-1),"")</f>
        <v/>
      </c>
      <c r="AP112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24" spans="1:42" x14ac:dyDescent="0.3">
      <c r="A1124" s="277">
        <v>1121</v>
      </c>
      <c r="B1124" t="s">
        <v>21683</v>
      </c>
      <c r="C1124" s="277">
        <v>25</v>
      </c>
      <c r="D1124" s="278" t="s">
        <v>1376</v>
      </c>
      <c r="E1124" s="277">
        <v>3</v>
      </c>
      <c r="F1124" s="277">
        <v>33</v>
      </c>
      <c r="G1124" s="277">
        <v>19</v>
      </c>
      <c r="H1124" s="277">
        <v>33</v>
      </c>
      <c r="I1124" s="277">
        <v>28</v>
      </c>
      <c r="J1124" s="277">
        <v>0</v>
      </c>
      <c r="K1124" s="277">
        <v>0</v>
      </c>
      <c r="L1124" s="277">
        <v>0</v>
      </c>
      <c r="M1124" s="277">
        <v>0</v>
      </c>
      <c r="N1124" s="277">
        <v>0</v>
      </c>
      <c r="O1124" s="277">
        <v>1</v>
      </c>
      <c r="P1124" s="277">
        <v>0</v>
      </c>
      <c r="Q1124" s="277">
        <v>27</v>
      </c>
      <c r="R1124" s="277">
        <v>0</v>
      </c>
      <c r="S1124" s="277">
        <v>27</v>
      </c>
      <c r="T1124" s="277">
        <v>2</v>
      </c>
      <c r="U1124" s="277">
        <v>2</v>
      </c>
      <c r="V1124" s="277">
        <v>6</v>
      </c>
      <c r="W1124" s="279" t="e">
        <f t="shared" si="17"/>
        <v>#REF!</v>
      </c>
      <c r="X1124" s="279" t="s">
        <v>16842</v>
      </c>
      <c r="Y11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24" s="279">
        <f>IF(MAX(tbl2020POS[[#This Row],[P]:[PR]])=tbl2020POS[[#This Row],[P]],1,0)</f>
        <v>0</v>
      </c>
      <c r="AA1124" s="279">
        <f>IF(tbl2020POS[[#This Row],[QUALP]]=1,IF(tbl2020POS[[#This Row],[GS]]&gt;=GS_TO_QUALIFY,1,0),0)</f>
        <v>0</v>
      </c>
      <c r="AB1124" s="279">
        <f>IF(tbl2020POS[[#This Row],[QUALP]]=1,IF(tbl2020POS[[#This Row],[G]]-tbl2020POS[[#This Row],[GS]]&gt;=RP_APP_TO_QUALIFY,1,0),0)</f>
        <v>0</v>
      </c>
      <c r="AC1124" s="279" t="e">
        <f>IF(tbl2020POS[[#This Row],[C]]&gt;=GAMES_TO_QUALIFY,1,IF(tbl2020POS[[#This Row],[PRIMPOS]]="C",1,0))</f>
        <v>#REF!</v>
      </c>
      <c r="AD1124" s="279" t="e">
        <f>IF(tbl2020POS[[#This Row],[1B]]&gt;=GAMES_TO_QUALIFY,1,IF(tbl2020POS[[#This Row],[PRIMPOS]]="1B",1,0))</f>
        <v>#REF!</v>
      </c>
      <c r="AE1124" s="279" t="e">
        <f>IF(tbl2020POS[[#This Row],[2B]]&gt;=GAMES_TO_QUALIFY,1,IF(tbl2020POS[[#This Row],[PRIMPOS]]="2B",1,0))</f>
        <v>#REF!</v>
      </c>
      <c r="AF1124" s="279" t="e">
        <f>IF(tbl2020POS[[#This Row],[3B]]&gt;=GAMES_TO_QUALIFY,1,IF(tbl2020POS[[#This Row],[PRIMPOS]]="3B",1,0))</f>
        <v>#REF!</v>
      </c>
      <c r="AG1124" s="279" t="e">
        <f>IF(tbl2020POS[[#This Row],[SS]]&gt;=GAMES_TO_QUALIFY,1,IF(tbl2020POS[[#This Row],[PRIMPOS]]="SS",1,0))</f>
        <v>#REF!</v>
      </c>
      <c r="AH1124" s="279" t="e">
        <f>IF(tbl2020POS[[#This Row],[LF]]&gt;=GAMES_TO_QUALIFY,1,0)</f>
        <v>#REF!</v>
      </c>
      <c r="AI1124" s="279" t="e">
        <f>IF(tbl2020POS[[#This Row],[CF]]&gt;=GAMES_TO_QUALIFY,1,0)</f>
        <v>#REF!</v>
      </c>
      <c r="AJ1124" s="279" t="e">
        <f>IF(tbl2020POS[[#This Row],[RF]]&gt;=GAMES_TO_QUALIFY,1,0)</f>
        <v>#REF!</v>
      </c>
      <c r="AK1124" s="279" t="e">
        <f>IF(tbl2020POS[[#This Row],[OF]]&gt;=GAMES_TO_QUALIFY,1,IF(tbl2020POS[[#This Row],[PRIMPOS]]="OF",1,0))</f>
        <v>#REF!</v>
      </c>
      <c r="AL1124" s="279" t="e">
        <f>IF(tbl2020POS[[#This Row],[DH]]&gt;=GAMES_TO_QUALIFY,1,IF(tbl2020POS[[#This Row],[PRIMPOS]]="DH",1,0))</f>
        <v>#REF!</v>
      </c>
      <c r="AM1124" s="279" t="e" cm="1">
        <f t="array" aca="1" ref="AM11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4" s="280" t="str">
        <f>IFERROR(LEFT(tbl2020POS[[#This Row],[POSROUGH]],LEN(tbl2020POS[[#This Row],[POSROUGH]])-1),"")</f>
        <v/>
      </c>
      <c r="AP112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5" spans="1:42" x14ac:dyDescent="0.3">
      <c r="A1125" s="277">
        <v>1122</v>
      </c>
      <c r="B1125" t="s">
        <v>21684</v>
      </c>
      <c r="C1125" s="277">
        <v>31</v>
      </c>
      <c r="D1125" s="278" t="s">
        <v>1509</v>
      </c>
      <c r="E1125" s="277">
        <v>7</v>
      </c>
      <c r="F1125" s="277">
        <v>4</v>
      </c>
      <c r="G1125" s="277">
        <v>0</v>
      </c>
      <c r="H1125" s="277">
        <v>0</v>
      </c>
      <c r="I1125" s="277">
        <v>4</v>
      </c>
      <c r="J1125" s="277">
        <v>4</v>
      </c>
      <c r="K1125" s="277">
        <v>0</v>
      </c>
      <c r="L1125" s="277">
        <v>0</v>
      </c>
      <c r="M1125" s="277">
        <v>0</v>
      </c>
      <c r="N1125" s="277">
        <v>0</v>
      </c>
      <c r="O1125" s="277">
        <v>0</v>
      </c>
      <c r="P1125" s="277">
        <v>0</v>
      </c>
      <c r="Q1125" s="277">
        <v>0</v>
      </c>
      <c r="R1125" s="277">
        <v>0</v>
      </c>
      <c r="S1125" s="277">
        <v>0</v>
      </c>
      <c r="T1125" s="277">
        <v>0</v>
      </c>
      <c r="U1125" s="277">
        <v>0</v>
      </c>
      <c r="V1125" s="277">
        <v>0</v>
      </c>
      <c r="W1125" s="279" t="e">
        <f t="shared" si="17"/>
        <v>#REF!</v>
      </c>
      <c r="X1125" s="279" t="s">
        <v>8312</v>
      </c>
      <c r="Y11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5" s="279">
        <f>IF(MAX(tbl2020POS[[#This Row],[P]:[PR]])=tbl2020POS[[#This Row],[P]],1,0)</f>
        <v>1</v>
      </c>
      <c r="AA1125" s="279">
        <f>IF(tbl2020POS[[#This Row],[QUALP]]=1,IF(tbl2020POS[[#This Row],[GS]]&gt;=GS_TO_QUALIFY,1,0),0)</f>
        <v>0</v>
      </c>
      <c r="AB1125" s="279">
        <f>IF(tbl2020POS[[#This Row],[QUALP]]=1,IF(tbl2020POS[[#This Row],[G]]-tbl2020POS[[#This Row],[GS]]&gt;=RP_APP_TO_QUALIFY,1,0),0)</f>
        <v>0</v>
      </c>
      <c r="AC1125" s="279" t="e">
        <f>IF(tbl2020POS[[#This Row],[C]]&gt;=GAMES_TO_QUALIFY,1,IF(tbl2020POS[[#This Row],[PRIMPOS]]="C",1,0))</f>
        <v>#REF!</v>
      </c>
      <c r="AD1125" s="279" t="e">
        <f>IF(tbl2020POS[[#This Row],[1B]]&gt;=GAMES_TO_QUALIFY,1,IF(tbl2020POS[[#This Row],[PRIMPOS]]="1B",1,0))</f>
        <v>#REF!</v>
      </c>
      <c r="AE1125" s="279" t="e">
        <f>IF(tbl2020POS[[#This Row],[2B]]&gt;=GAMES_TO_QUALIFY,1,IF(tbl2020POS[[#This Row],[PRIMPOS]]="2B",1,0))</f>
        <v>#REF!</v>
      </c>
      <c r="AF1125" s="279" t="e">
        <f>IF(tbl2020POS[[#This Row],[3B]]&gt;=GAMES_TO_QUALIFY,1,IF(tbl2020POS[[#This Row],[PRIMPOS]]="3B",1,0))</f>
        <v>#REF!</v>
      </c>
      <c r="AG1125" s="279" t="e">
        <f>IF(tbl2020POS[[#This Row],[SS]]&gt;=GAMES_TO_QUALIFY,1,IF(tbl2020POS[[#This Row],[PRIMPOS]]="SS",1,0))</f>
        <v>#REF!</v>
      </c>
      <c r="AH1125" s="279" t="e">
        <f>IF(tbl2020POS[[#This Row],[LF]]&gt;=GAMES_TO_QUALIFY,1,0)</f>
        <v>#REF!</v>
      </c>
      <c r="AI1125" s="279" t="e">
        <f>IF(tbl2020POS[[#This Row],[CF]]&gt;=GAMES_TO_QUALIFY,1,0)</f>
        <v>#REF!</v>
      </c>
      <c r="AJ1125" s="279" t="e">
        <f>IF(tbl2020POS[[#This Row],[RF]]&gt;=GAMES_TO_QUALIFY,1,0)</f>
        <v>#REF!</v>
      </c>
      <c r="AK1125" s="279" t="e">
        <f>IF(tbl2020POS[[#This Row],[OF]]&gt;=GAMES_TO_QUALIFY,1,IF(tbl2020POS[[#This Row],[PRIMPOS]]="OF",1,0))</f>
        <v>#REF!</v>
      </c>
      <c r="AL1125" s="279" t="e">
        <f>IF(tbl2020POS[[#This Row],[DH]]&gt;=GAMES_TO_QUALIFY,1,IF(tbl2020POS[[#This Row],[PRIMPOS]]="DH",1,0))</f>
        <v>#REF!</v>
      </c>
      <c r="AM1125" s="279" t="str" cm="1">
        <f t="array" aca="1" ref="AM11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5" s="280" t="str">
        <f>IFERROR(LEFT(tbl2020POS[[#This Row],[POSROUGH]],LEN(tbl2020POS[[#This Row],[POSROUGH]])-1),"")</f>
        <v/>
      </c>
      <c r="AP112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6" spans="1:42" x14ac:dyDescent="0.3">
      <c r="A1126" s="277">
        <v>1123</v>
      </c>
      <c r="B1126" t="s">
        <v>21685</v>
      </c>
      <c r="C1126" s="277">
        <v>30</v>
      </c>
      <c r="D1126" s="278" t="s">
        <v>20584</v>
      </c>
      <c r="E1126" s="277">
        <v>5</v>
      </c>
      <c r="F1126" s="277">
        <v>12</v>
      </c>
      <c r="G1126" s="277">
        <v>9</v>
      </c>
      <c r="H1126" s="277">
        <v>0</v>
      </c>
      <c r="I1126" s="277">
        <v>12</v>
      </c>
      <c r="J1126" s="277">
        <v>12</v>
      </c>
      <c r="K1126" s="277">
        <v>0</v>
      </c>
      <c r="L1126" s="277">
        <v>0</v>
      </c>
      <c r="M1126" s="277">
        <v>0</v>
      </c>
      <c r="N1126" s="277">
        <v>0</v>
      </c>
      <c r="O1126" s="277">
        <v>0</v>
      </c>
      <c r="P1126" s="277">
        <v>0</v>
      </c>
      <c r="Q1126" s="277">
        <v>0</v>
      </c>
      <c r="R1126" s="277">
        <v>0</v>
      </c>
      <c r="S1126" s="277">
        <v>0</v>
      </c>
      <c r="T1126" s="277">
        <v>0</v>
      </c>
      <c r="U1126" s="277">
        <v>0</v>
      </c>
      <c r="V1126" s="277">
        <v>0</v>
      </c>
      <c r="W1126" s="279" t="e">
        <f t="shared" si="17"/>
        <v>#REF!</v>
      </c>
      <c r="X1126" s="279" t="s">
        <v>12403</v>
      </c>
      <c r="Y11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6" s="279">
        <f>IF(MAX(tbl2020POS[[#This Row],[P]:[PR]])=tbl2020POS[[#This Row],[P]],1,0)</f>
        <v>1</v>
      </c>
      <c r="AA1126" s="279">
        <f>IF(tbl2020POS[[#This Row],[QUALP]]=1,IF(tbl2020POS[[#This Row],[GS]]&gt;=GS_TO_QUALIFY,1,0),0)</f>
        <v>0</v>
      </c>
      <c r="AB1126" s="279">
        <f>IF(tbl2020POS[[#This Row],[QUALP]]=1,IF(tbl2020POS[[#This Row],[G]]-tbl2020POS[[#This Row],[GS]]&gt;=RP_APP_TO_QUALIFY,1,0),0)</f>
        <v>0</v>
      </c>
      <c r="AC1126" s="279" t="e">
        <f>IF(tbl2020POS[[#This Row],[C]]&gt;=GAMES_TO_QUALIFY,1,IF(tbl2020POS[[#This Row],[PRIMPOS]]="C",1,0))</f>
        <v>#REF!</v>
      </c>
      <c r="AD1126" s="279" t="e">
        <f>IF(tbl2020POS[[#This Row],[1B]]&gt;=GAMES_TO_QUALIFY,1,IF(tbl2020POS[[#This Row],[PRIMPOS]]="1B",1,0))</f>
        <v>#REF!</v>
      </c>
      <c r="AE1126" s="279" t="e">
        <f>IF(tbl2020POS[[#This Row],[2B]]&gt;=GAMES_TO_QUALIFY,1,IF(tbl2020POS[[#This Row],[PRIMPOS]]="2B",1,0))</f>
        <v>#REF!</v>
      </c>
      <c r="AF1126" s="279" t="e">
        <f>IF(tbl2020POS[[#This Row],[3B]]&gt;=GAMES_TO_QUALIFY,1,IF(tbl2020POS[[#This Row],[PRIMPOS]]="3B",1,0))</f>
        <v>#REF!</v>
      </c>
      <c r="AG1126" s="279" t="e">
        <f>IF(tbl2020POS[[#This Row],[SS]]&gt;=GAMES_TO_QUALIFY,1,IF(tbl2020POS[[#This Row],[PRIMPOS]]="SS",1,0))</f>
        <v>#REF!</v>
      </c>
      <c r="AH1126" s="279" t="e">
        <f>IF(tbl2020POS[[#This Row],[LF]]&gt;=GAMES_TO_QUALIFY,1,0)</f>
        <v>#REF!</v>
      </c>
      <c r="AI1126" s="279" t="e">
        <f>IF(tbl2020POS[[#This Row],[CF]]&gt;=GAMES_TO_QUALIFY,1,0)</f>
        <v>#REF!</v>
      </c>
      <c r="AJ1126" s="279" t="e">
        <f>IF(tbl2020POS[[#This Row],[RF]]&gt;=GAMES_TO_QUALIFY,1,0)</f>
        <v>#REF!</v>
      </c>
      <c r="AK1126" s="279" t="e">
        <f>IF(tbl2020POS[[#This Row],[OF]]&gt;=GAMES_TO_QUALIFY,1,IF(tbl2020POS[[#This Row],[PRIMPOS]]="OF",1,0))</f>
        <v>#REF!</v>
      </c>
      <c r="AL1126" s="279" t="e">
        <f>IF(tbl2020POS[[#This Row],[DH]]&gt;=GAMES_TO_QUALIFY,1,IF(tbl2020POS[[#This Row],[PRIMPOS]]="DH",1,0))</f>
        <v>#REF!</v>
      </c>
      <c r="AM1126" s="279" t="str" cm="1">
        <f t="array" aca="1" ref="AM11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6" s="280" t="str">
        <f>IFERROR(LEFT(tbl2020POS[[#This Row],[POSROUGH]],LEN(tbl2020POS[[#This Row],[POSROUGH]])-1),"")</f>
        <v/>
      </c>
      <c r="AP112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7" spans="1:42" x14ac:dyDescent="0.3">
      <c r="A1127" s="277">
        <v>1124</v>
      </c>
      <c r="B1127" t="s">
        <v>21686</v>
      </c>
      <c r="C1127" s="277">
        <v>35</v>
      </c>
      <c r="D1127" s="278" t="s">
        <v>1446</v>
      </c>
      <c r="E1127" s="277">
        <v>12</v>
      </c>
      <c r="F1127" s="277">
        <v>4</v>
      </c>
      <c r="G1127" s="277">
        <v>0</v>
      </c>
      <c r="H1127" s="277">
        <v>0</v>
      </c>
      <c r="I1127" s="277">
        <v>4</v>
      </c>
      <c r="J1127" s="277">
        <v>4</v>
      </c>
      <c r="K1127" s="277">
        <v>0</v>
      </c>
      <c r="L1127" s="277">
        <v>0</v>
      </c>
      <c r="M1127" s="277">
        <v>0</v>
      </c>
      <c r="N1127" s="277">
        <v>0</v>
      </c>
      <c r="O1127" s="277">
        <v>0</v>
      </c>
      <c r="P1127" s="277">
        <v>0</v>
      </c>
      <c r="Q1127" s="277">
        <v>0</v>
      </c>
      <c r="R1127" s="277">
        <v>0</v>
      </c>
      <c r="S1127" s="277">
        <v>0</v>
      </c>
      <c r="T1127" s="277">
        <v>0</v>
      </c>
      <c r="U1127" s="277">
        <v>0</v>
      </c>
      <c r="V1127" s="277">
        <v>0</v>
      </c>
      <c r="W1127" s="279" t="e">
        <f t="shared" si="17"/>
        <v>#REF!</v>
      </c>
      <c r="X1127" s="279" t="s">
        <v>3167</v>
      </c>
      <c r="Y11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7" s="279">
        <f>IF(MAX(tbl2020POS[[#This Row],[P]:[PR]])=tbl2020POS[[#This Row],[P]],1,0)</f>
        <v>1</v>
      </c>
      <c r="AA1127" s="279">
        <f>IF(tbl2020POS[[#This Row],[QUALP]]=1,IF(tbl2020POS[[#This Row],[GS]]&gt;=GS_TO_QUALIFY,1,0),0)</f>
        <v>0</v>
      </c>
      <c r="AB1127" s="279">
        <f>IF(tbl2020POS[[#This Row],[QUALP]]=1,IF(tbl2020POS[[#This Row],[G]]-tbl2020POS[[#This Row],[GS]]&gt;=RP_APP_TO_QUALIFY,1,0),0)</f>
        <v>0</v>
      </c>
      <c r="AC1127" s="279" t="e">
        <f>IF(tbl2020POS[[#This Row],[C]]&gt;=GAMES_TO_QUALIFY,1,IF(tbl2020POS[[#This Row],[PRIMPOS]]="C",1,0))</f>
        <v>#REF!</v>
      </c>
      <c r="AD1127" s="279" t="e">
        <f>IF(tbl2020POS[[#This Row],[1B]]&gt;=GAMES_TO_QUALIFY,1,IF(tbl2020POS[[#This Row],[PRIMPOS]]="1B",1,0))</f>
        <v>#REF!</v>
      </c>
      <c r="AE1127" s="279" t="e">
        <f>IF(tbl2020POS[[#This Row],[2B]]&gt;=GAMES_TO_QUALIFY,1,IF(tbl2020POS[[#This Row],[PRIMPOS]]="2B",1,0))</f>
        <v>#REF!</v>
      </c>
      <c r="AF1127" s="279" t="e">
        <f>IF(tbl2020POS[[#This Row],[3B]]&gt;=GAMES_TO_QUALIFY,1,IF(tbl2020POS[[#This Row],[PRIMPOS]]="3B",1,0))</f>
        <v>#REF!</v>
      </c>
      <c r="AG1127" s="279" t="e">
        <f>IF(tbl2020POS[[#This Row],[SS]]&gt;=GAMES_TO_QUALIFY,1,IF(tbl2020POS[[#This Row],[PRIMPOS]]="SS",1,0))</f>
        <v>#REF!</v>
      </c>
      <c r="AH1127" s="279" t="e">
        <f>IF(tbl2020POS[[#This Row],[LF]]&gt;=GAMES_TO_QUALIFY,1,0)</f>
        <v>#REF!</v>
      </c>
      <c r="AI1127" s="279" t="e">
        <f>IF(tbl2020POS[[#This Row],[CF]]&gt;=GAMES_TO_QUALIFY,1,0)</f>
        <v>#REF!</v>
      </c>
      <c r="AJ1127" s="279" t="e">
        <f>IF(tbl2020POS[[#This Row],[RF]]&gt;=GAMES_TO_QUALIFY,1,0)</f>
        <v>#REF!</v>
      </c>
      <c r="AK1127" s="279" t="e">
        <f>IF(tbl2020POS[[#This Row],[OF]]&gt;=GAMES_TO_QUALIFY,1,IF(tbl2020POS[[#This Row],[PRIMPOS]]="OF",1,0))</f>
        <v>#REF!</v>
      </c>
      <c r="AL1127" s="279" t="e">
        <f>IF(tbl2020POS[[#This Row],[DH]]&gt;=GAMES_TO_QUALIFY,1,IF(tbl2020POS[[#This Row],[PRIMPOS]]="DH",1,0))</f>
        <v>#REF!</v>
      </c>
      <c r="AM1127" s="279" t="str" cm="1">
        <f t="array" aca="1" ref="AM11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7" s="280" t="str">
        <f>IFERROR(LEFT(tbl2020POS[[#This Row],[POSROUGH]],LEN(tbl2020POS[[#This Row],[POSROUGH]])-1),"")</f>
        <v/>
      </c>
      <c r="AP112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8" spans="1:42" x14ac:dyDescent="0.3">
      <c r="A1128" s="277">
        <v>1125</v>
      </c>
      <c r="B1128" t="s">
        <v>21687</v>
      </c>
      <c r="C1128" s="277">
        <v>27</v>
      </c>
      <c r="D1128" s="278" t="s">
        <v>1376</v>
      </c>
      <c r="E1128" s="277">
        <v>2</v>
      </c>
      <c r="F1128" s="277">
        <v>14</v>
      </c>
      <c r="G1128" s="277">
        <v>1</v>
      </c>
      <c r="H1128" s="277">
        <v>14</v>
      </c>
      <c r="I1128" s="277">
        <v>11</v>
      </c>
      <c r="J1128" s="277">
        <v>0</v>
      </c>
      <c r="K1128" s="277">
        <v>8</v>
      </c>
      <c r="L1128" s="277">
        <v>0</v>
      </c>
      <c r="M1128" s="277">
        <v>0</v>
      </c>
      <c r="N1128" s="277">
        <v>0</v>
      </c>
      <c r="O1128" s="277">
        <v>0</v>
      </c>
      <c r="P1128" s="277">
        <v>3</v>
      </c>
      <c r="Q1128" s="277">
        <v>0</v>
      </c>
      <c r="R1128" s="277">
        <v>0</v>
      </c>
      <c r="S1128" s="277">
        <v>3</v>
      </c>
      <c r="T1128" s="277">
        <v>0</v>
      </c>
      <c r="U1128" s="277">
        <v>2</v>
      </c>
      <c r="V1128" s="277">
        <v>3</v>
      </c>
      <c r="W1128" s="279" t="e">
        <f t="shared" si="17"/>
        <v>#REF!</v>
      </c>
      <c r="X1128" s="279" t="s">
        <v>16847</v>
      </c>
      <c r="Y11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28" s="279">
        <f>IF(MAX(tbl2020POS[[#This Row],[P]:[PR]])=tbl2020POS[[#This Row],[P]],1,0)</f>
        <v>0</v>
      </c>
      <c r="AA1128" s="279">
        <f>IF(tbl2020POS[[#This Row],[QUALP]]=1,IF(tbl2020POS[[#This Row],[GS]]&gt;=GS_TO_QUALIFY,1,0),0)</f>
        <v>0</v>
      </c>
      <c r="AB1128" s="279">
        <f>IF(tbl2020POS[[#This Row],[QUALP]]=1,IF(tbl2020POS[[#This Row],[G]]-tbl2020POS[[#This Row],[GS]]&gt;=RP_APP_TO_QUALIFY,1,0),0)</f>
        <v>0</v>
      </c>
      <c r="AC1128" s="279" t="e">
        <f>IF(tbl2020POS[[#This Row],[C]]&gt;=GAMES_TO_QUALIFY,1,IF(tbl2020POS[[#This Row],[PRIMPOS]]="C",1,0))</f>
        <v>#REF!</v>
      </c>
      <c r="AD1128" s="279" t="e">
        <f>IF(tbl2020POS[[#This Row],[1B]]&gt;=GAMES_TO_QUALIFY,1,IF(tbl2020POS[[#This Row],[PRIMPOS]]="1B",1,0))</f>
        <v>#REF!</v>
      </c>
      <c r="AE1128" s="279" t="e">
        <f>IF(tbl2020POS[[#This Row],[2B]]&gt;=GAMES_TO_QUALIFY,1,IF(tbl2020POS[[#This Row],[PRIMPOS]]="2B",1,0))</f>
        <v>#REF!</v>
      </c>
      <c r="AF1128" s="279" t="e">
        <f>IF(tbl2020POS[[#This Row],[3B]]&gt;=GAMES_TO_QUALIFY,1,IF(tbl2020POS[[#This Row],[PRIMPOS]]="3B",1,0))</f>
        <v>#REF!</v>
      </c>
      <c r="AG1128" s="279" t="e">
        <f>IF(tbl2020POS[[#This Row],[SS]]&gt;=GAMES_TO_QUALIFY,1,IF(tbl2020POS[[#This Row],[PRIMPOS]]="SS",1,0))</f>
        <v>#REF!</v>
      </c>
      <c r="AH1128" s="279" t="e">
        <f>IF(tbl2020POS[[#This Row],[LF]]&gt;=GAMES_TO_QUALIFY,1,0)</f>
        <v>#REF!</v>
      </c>
      <c r="AI1128" s="279" t="e">
        <f>IF(tbl2020POS[[#This Row],[CF]]&gt;=GAMES_TO_QUALIFY,1,0)</f>
        <v>#REF!</v>
      </c>
      <c r="AJ1128" s="279" t="e">
        <f>IF(tbl2020POS[[#This Row],[RF]]&gt;=GAMES_TO_QUALIFY,1,0)</f>
        <v>#REF!</v>
      </c>
      <c r="AK1128" s="279" t="e">
        <f>IF(tbl2020POS[[#This Row],[OF]]&gt;=GAMES_TO_QUALIFY,1,IF(tbl2020POS[[#This Row],[PRIMPOS]]="OF",1,0))</f>
        <v>#REF!</v>
      </c>
      <c r="AL1128" s="279" t="e">
        <f>IF(tbl2020POS[[#This Row],[DH]]&gt;=GAMES_TO_QUALIFY,1,IF(tbl2020POS[[#This Row],[PRIMPOS]]="DH",1,0))</f>
        <v>#REF!</v>
      </c>
      <c r="AM1128" s="279" t="e" cm="1">
        <f t="array" aca="1" ref="AM11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8" s="280" t="str">
        <f>IFERROR(LEFT(tbl2020POS[[#This Row],[POSROUGH]],LEN(tbl2020POS[[#This Row],[POSROUGH]])-1),"")</f>
        <v/>
      </c>
      <c r="AP112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9" spans="1:42" x14ac:dyDescent="0.3">
      <c r="A1129" s="277">
        <v>1126</v>
      </c>
      <c r="B1129" t="s">
        <v>21688</v>
      </c>
      <c r="C1129" s="277">
        <v>27</v>
      </c>
      <c r="D1129" s="278" t="s">
        <v>20607</v>
      </c>
      <c r="E1129" s="277">
        <v>3</v>
      </c>
      <c r="F1129" s="277">
        <v>6</v>
      </c>
      <c r="G1129" s="277">
        <v>0</v>
      </c>
      <c r="H1129" s="277">
        <v>0</v>
      </c>
      <c r="I1129" s="277">
        <v>6</v>
      </c>
      <c r="J1129" s="277">
        <v>6</v>
      </c>
      <c r="K1129" s="277">
        <v>0</v>
      </c>
      <c r="L1129" s="277">
        <v>0</v>
      </c>
      <c r="M1129" s="277">
        <v>0</v>
      </c>
      <c r="N1129" s="277">
        <v>0</v>
      </c>
      <c r="O1129" s="277">
        <v>0</v>
      </c>
      <c r="P1129" s="277">
        <v>0</v>
      </c>
      <c r="Q1129" s="277">
        <v>0</v>
      </c>
      <c r="R1129" s="277">
        <v>0</v>
      </c>
      <c r="S1129" s="277">
        <v>0</v>
      </c>
      <c r="T1129" s="277">
        <v>0</v>
      </c>
      <c r="U1129" s="277">
        <v>0</v>
      </c>
      <c r="V1129" s="277">
        <v>0</v>
      </c>
      <c r="W1129" s="279" t="e">
        <f t="shared" si="17"/>
        <v>#REF!</v>
      </c>
      <c r="X1129" s="279" t="s">
        <v>14889</v>
      </c>
      <c r="Y11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9" s="279">
        <f>IF(MAX(tbl2020POS[[#This Row],[P]:[PR]])=tbl2020POS[[#This Row],[P]],1,0)</f>
        <v>1</v>
      </c>
      <c r="AA1129" s="279">
        <f>IF(tbl2020POS[[#This Row],[QUALP]]=1,IF(tbl2020POS[[#This Row],[GS]]&gt;=GS_TO_QUALIFY,1,0),0)</f>
        <v>0</v>
      </c>
      <c r="AB1129" s="279">
        <f>IF(tbl2020POS[[#This Row],[QUALP]]=1,IF(tbl2020POS[[#This Row],[G]]-tbl2020POS[[#This Row],[GS]]&gt;=RP_APP_TO_QUALIFY,1,0),0)</f>
        <v>1</v>
      </c>
      <c r="AC1129" s="279" t="e">
        <f>IF(tbl2020POS[[#This Row],[C]]&gt;=GAMES_TO_QUALIFY,1,IF(tbl2020POS[[#This Row],[PRIMPOS]]="C",1,0))</f>
        <v>#REF!</v>
      </c>
      <c r="AD1129" s="279" t="e">
        <f>IF(tbl2020POS[[#This Row],[1B]]&gt;=GAMES_TO_QUALIFY,1,IF(tbl2020POS[[#This Row],[PRIMPOS]]="1B",1,0))</f>
        <v>#REF!</v>
      </c>
      <c r="AE1129" s="279" t="e">
        <f>IF(tbl2020POS[[#This Row],[2B]]&gt;=GAMES_TO_QUALIFY,1,IF(tbl2020POS[[#This Row],[PRIMPOS]]="2B",1,0))</f>
        <v>#REF!</v>
      </c>
      <c r="AF1129" s="279" t="e">
        <f>IF(tbl2020POS[[#This Row],[3B]]&gt;=GAMES_TO_QUALIFY,1,IF(tbl2020POS[[#This Row],[PRIMPOS]]="3B",1,0))</f>
        <v>#REF!</v>
      </c>
      <c r="AG1129" s="279" t="e">
        <f>IF(tbl2020POS[[#This Row],[SS]]&gt;=GAMES_TO_QUALIFY,1,IF(tbl2020POS[[#This Row],[PRIMPOS]]="SS",1,0))</f>
        <v>#REF!</v>
      </c>
      <c r="AH1129" s="279" t="e">
        <f>IF(tbl2020POS[[#This Row],[LF]]&gt;=GAMES_TO_QUALIFY,1,0)</f>
        <v>#REF!</v>
      </c>
      <c r="AI1129" s="279" t="e">
        <f>IF(tbl2020POS[[#This Row],[CF]]&gt;=GAMES_TO_QUALIFY,1,0)</f>
        <v>#REF!</v>
      </c>
      <c r="AJ1129" s="279" t="e">
        <f>IF(tbl2020POS[[#This Row],[RF]]&gt;=GAMES_TO_QUALIFY,1,0)</f>
        <v>#REF!</v>
      </c>
      <c r="AK1129" s="279" t="e">
        <f>IF(tbl2020POS[[#This Row],[OF]]&gt;=GAMES_TO_QUALIFY,1,IF(tbl2020POS[[#This Row],[PRIMPOS]]="OF",1,0))</f>
        <v>#REF!</v>
      </c>
      <c r="AL1129" s="279" t="e">
        <f>IF(tbl2020POS[[#This Row],[DH]]&gt;=GAMES_TO_QUALIFY,1,IF(tbl2020POS[[#This Row],[PRIMPOS]]="DH",1,0))</f>
        <v>#REF!</v>
      </c>
      <c r="AM1129" s="279" t="str" cm="1">
        <f t="array" aca="1" ref="AM11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9" s="280" t="str">
        <f>IFERROR(LEFT(tbl2020POS[[#This Row],[POSROUGH]],LEN(tbl2020POS[[#This Row],[POSROUGH]])-1),"")</f>
        <v/>
      </c>
      <c r="AP112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0" spans="1:42" x14ac:dyDescent="0.3">
      <c r="A1130" s="277">
        <v>1127</v>
      </c>
      <c r="B1130" t="s">
        <v>21689</v>
      </c>
      <c r="C1130" s="277">
        <v>28</v>
      </c>
      <c r="D1130" s="278" t="s">
        <v>1446</v>
      </c>
      <c r="E1130" s="277">
        <v>7</v>
      </c>
      <c r="F1130" s="277">
        <v>57</v>
      </c>
      <c r="G1130" s="277">
        <v>57</v>
      </c>
      <c r="H1130" s="277">
        <v>57</v>
      </c>
      <c r="I1130" s="277">
        <v>57</v>
      </c>
      <c r="J1130" s="277">
        <v>0</v>
      </c>
      <c r="K1130" s="277">
        <v>0</v>
      </c>
      <c r="L1130" s="277">
        <v>0</v>
      </c>
      <c r="M1130" s="277">
        <v>0</v>
      </c>
      <c r="N1130" s="277">
        <v>57</v>
      </c>
      <c r="O1130" s="277">
        <v>0</v>
      </c>
      <c r="P1130" s="277">
        <v>0</v>
      </c>
      <c r="Q1130" s="277">
        <v>0</v>
      </c>
      <c r="R1130" s="277">
        <v>0</v>
      </c>
      <c r="S1130" s="277">
        <v>0</v>
      </c>
      <c r="T1130" s="277">
        <v>0</v>
      </c>
      <c r="U1130" s="277">
        <v>0</v>
      </c>
      <c r="V1130" s="277">
        <v>0</v>
      </c>
      <c r="W1130" s="279" t="e">
        <f t="shared" si="17"/>
        <v>#REF!</v>
      </c>
      <c r="X1130" s="279" t="s">
        <v>4883</v>
      </c>
      <c r="Y11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30" s="279">
        <f>IF(MAX(tbl2020POS[[#This Row],[P]:[PR]])=tbl2020POS[[#This Row],[P]],1,0)</f>
        <v>0</v>
      </c>
      <c r="AA1130" s="279">
        <f>IF(tbl2020POS[[#This Row],[QUALP]]=1,IF(tbl2020POS[[#This Row],[GS]]&gt;=GS_TO_QUALIFY,1,0),0)</f>
        <v>0</v>
      </c>
      <c r="AB1130" s="279">
        <f>IF(tbl2020POS[[#This Row],[QUALP]]=1,IF(tbl2020POS[[#This Row],[G]]-tbl2020POS[[#This Row],[GS]]&gt;=RP_APP_TO_QUALIFY,1,0),0)</f>
        <v>0</v>
      </c>
      <c r="AC1130" s="279" t="e">
        <f>IF(tbl2020POS[[#This Row],[C]]&gt;=GAMES_TO_QUALIFY,1,IF(tbl2020POS[[#This Row],[PRIMPOS]]="C",1,0))</f>
        <v>#REF!</v>
      </c>
      <c r="AD1130" s="279" t="e">
        <f>IF(tbl2020POS[[#This Row],[1B]]&gt;=GAMES_TO_QUALIFY,1,IF(tbl2020POS[[#This Row],[PRIMPOS]]="1B",1,0))</f>
        <v>#REF!</v>
      </c>
      <c r="AE1130" s="279" t="e">
        <f>IF(tbl2020POS[[#This Row],[2B]]&gt;=GAMES_TO_QUALIFY,1,IF(tbl2020POS[[#This Row],[PRIMPOS]]="2B",1,0))</f>
        <v>#REF!</v>
      </c>
      <c r="AF1130" s="279" t="e">
        <f>IF(tbl2020POS[[#This Row],[3B]]&gt;=GAMES_TO_QUALIFY,1,IF(tbl2020POS[[#This Row],[PRIMPOS]]="3B",1,0))</f>
        <v>#REF!</v>
      </c>
      <c r="AG1130" s="279" t="e">
        <f>IF(tbl2020POS[[#This Row],[SS]]&gt;=GAMES_TO_QUALIFY,1,IF(tbl2020POS[[#This Row],[PRIMPOS]]="SS",1,0))</f>
        <v>#REF!</v>
      </c>
      <c r="AH1130" s="279" t="e">
        <f>IF(tbl2020POS[[#This Row],[LF]]&gt;=GAMES_TO_QUALIFY,1,0)</f>
        <v>#REF!</v>
      </c>
      <c r="AI1130" s="279" t="e">
        <f>IF(tbl2020POS[[#This Row],[CF]]&gt;=GAMES_TO_QUALIFY,1,0)</f>
        <v>#REF!</v>
      </c>
      <c r="AJ1130" s="279" t="e">
        <f>IF(tbl2020POS[[#This Row],[RF]]&gt;=GAMES_TO_QUALIFY,1,0)</f>
        <v>#REF!</v>
      </c>
      <c r="AK1130" s="279" t="e">
        <f>IF(tbl2020POS[[#This Row],[OF]]&gt;=GAMES_TO_QUALIFY,1,IF(tbl2020POS[[#This Row],[PRIMPOS]]="OF",1,0))</f>
        <v>#REF!</v>
      </c>
      <c r="AL1130" s="279" t="e">
        <f>IF(tbl2020POS[[#This Row],[DH]]&gt;=GAMES_TO_QUALIFY,1,IF(tbl2020POS[[#This Row],[PRIMPOS]]="DH",1,0))</f>
        <v>#REF!</v>
      </c>
      <c r="AM1130" s="279" t="e" cm="1">
        <f t="array" aca="1" ref="AM11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0" s="280" t="str">
        <f>IFERROR(LEFT(tbl2020POS[[#This Row],[POSROUGH]],LEN(tbl2020POS[[#This Row],[POSROUGH]])-1),"")</f>
        <v/>
      </c>
      <c r="AP113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1" spans="1:42" x14ac:dyDescent="0.3">
      <c r="A1131" s="277">
        <v>1128</v>
      </c>
      <c r="B1131" t="s">
        <v>21690</v>
      </c>
      <c r="C1131" s="277">
        <v>22</v>
      </c>
      <c r="D1131" s="278" t="s">
        <v>1470</v>
      </c>
      <c r="E1131" s="277">
        <v>2</v>
      </c>
      <c r="F1131" s="277">
        <v>2</v>
      </c>
      <c r="G1131" s="277">
        <v>2</v>
      </c>
      <c r="H1131" s="277">
        <v>0</v>
      </c>
      <c r="I1131" s="277">
        <v>2</v>
      </c>
      <c r="J1131" s="277">
        <v>2</v>
      </c>
      <c r="K1131" s="277">
        <v>0</v>
      </c>
      <c r="L1131" s="277">
        <v>0</v>
      </c>
      <c r="M1131" s="277">
        <v>0</v>
      </c>
      <c r="N1131" s="277">
        <v>0</v>
      </c>
      <c r="O1131" s="277">
        <v>0</v>
      </c>
      <c r="P1131" s="277">
        <v>0</v>
      </c>
      <c r="Q1131" s="277">
        <v>0</v>
      </c>
      <c r="R1131" s="277">
        <v>0</v>
      </c>
      <c r="S1131" s="277">
        <v>0</v>
      </c>
      <c r="T1131" s="277">
        <v>0</v>
      </c>
      <c r="U1131" s="277">
        <v>0</v>
      </c>
      <c r="V1131" s="277">
        <v>0</v>
      </c>
      <c r="W1131" s="279" t="e">
        <f t="shared" si="17"/>
        <v>#REF!</v>
      </c>
      <c r="X1131" s="279" t="s">
        <v>16852</v>
      </c>
      <c r="Y11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1" s="279">
        <f>IF(MAX(tbl2020POS[[#This Row],[P]:[PR]])=tbl2020POS[[#This Row],[P]],1,0)</f>
        <v>1</v>
      </c>
      <c r="AA1131" s="279">
        <f>IF(tbl2020POS[[#This Row],[QUALP]]=1,IF(tbl2020POS[[#This Row],[GS]]&gt;=GS_TO_QUALIFY,1,0),0)</f>
        <v>0</v>
      </c>
      <c r="AB1131" s="279">
        <f>IF(tbl2020POS[[#This Row],[QUALP]]=1,IF(tbl2020POS[[#This Row],[G]]-tbl2020POS[[#This Row],[GS]]&gt;=RP_APP_TO_QUALIFY,1,0),0)</f>
        <v>0</v>
      </c>
      <c r="AC1131" s="279" t="e">
        <f>IF(tbl2020POS[[#This Row],[C]]&gt;=GAMES_TO_QUALIFY,1,IF(tbl2020POS[[#This Row],[PRIMPOS]]="C",1,0))</f>
        <v>#REF!</v>
      </c>
      <c r="AD1131" s="279" t="e">
        <f>IF(tbl2020POS[[#This Row],[1B]]&gt;=GAMES_TO_QUALIFY,1,IF(tbl2020POS[[#This Row],[PRIMPOS]]="1B",1,0))</f>
        <v>#REF!</v>
      </c>
      <c r="AE1131" s="279" t="e">
        <f>IF(tbl2020POS[[#This Row],[2B]]&gt;=GAMES_TO_QUALIFY,1,IF(tbl2020POS[[#This Row],[PRIMPOS]]="2B",1,0))</f>
        <v>#REF!</v>
      </c>
      <c r="AF1131" s="279" t="e">
        <f>IF(tbl2020POS[[#This Row],[3B]]&gt;=GAMES_TO_QUALIFY,1,IF(tbl2020POS[[#This Row],[PRIMPOS]]="3B",1,0))</f>
        <v>#REF!</v>
      </c>
      <c r="AG1131" s="279" t="e">
        <f>IF(tbl2020POS[[#This Row],[SS]]&gt;=GAMES_TO_QUALIFY,1,IF(tbl2020POS[[#This Row],[PRIMPOS]]="SS",1,0))</f>
        <v>#REF!</v>
      </c>
      <c r="AH1131" s="279" t="e">
        <f>IF(tbl2020POS[[#This Row],[LF]]&gt;=GAMES_TO_QUALIFY,1,0)</f>
        <v>#REF!</v>
      </c>
      <c r="AI1131" s="279" t="e">
        <f>IF(tbl2020POS[[#This Row],[CF]]&gt;=GAMES_TO_QUALIFY,1,0)</f>
        <v>#REF!</v>
      </c>
      <c r="AJ1131" s="279" t="e">
        <f>IF(tbl2020POS[[#This Row],[RF]]&gt;=GAMES_TO_QUALIFY,1,0)</f>
        <v>#REF!</v>
      </c>
      <c r="AK1131" s="279" t="e">
        <f>IF(tbl2020POS[[#This Row],[OF]]&gt;=GAMES_TO_QUALIFY,1,IF(tbl2020POS[[#This Row],[PRIMPOS]]="OF",1,0))</f>
        <v>#REF!</v>
      </c>
      <c r="AL1131" s="279" t="e">
        <f>IF(tbl2020POS[[#This Row],[DH]]&gt;=GAMES_TO_QUALIFY,1,IF(tbl2020POS[[#This Row],[PRIMPOS]]="DH",1,0))</f>
        <v>#REF!</v>
      </c>
      <c r="AM1131" s="279" t="str" cm="1">
        <f t="array" aca="1" ref="AM11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1" s="280" t="str">
        <f>IFERROR(LEFT(tbl2020POS[[#This Row],[POSROUGH]],LEN(tbl2020POS[[#This Row],[POSROUGH]])-1),"")</f>
        <v/>
      </c>
      <c r="AP113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32" spans="1:42" x14ac:dyDescent="0.3">
      <c r="A1132" s="277">
        <v>1129</v>
      </c>
      <c r="B1132" t="s">
        <v>21691</v>
      </c>
      <c r="C1132" s="277">
        <v>24</v>
      </c>
      <c r="D1132" s="278" t="s">
        <v>1398</v>
      </c>
      <c r="E1132" s="277">
        <v>3</v>
      </c>
      <c r="F1132" s="277">
        <v>3</v>
      </c>
      <c r="G1132" s="277">
        <v>0</v>
      </c>
      <c r="H1132" s="277">
        <v>0</v>
      </c>
      <c r="I1132" s="277">
        <v>3</v>
      </c>
      <c r="J1132" s="277">
        <v>3</v>
      </c>
      <c r="K1132" s="277">
        <v>0</v>
      </c>
      <c r="L1132" s="277">
        <v>0</v>
      </c>
      <c r="M1132" s="277">
        <v>0</v>
      </c>
      <c r="N1132" s="277">
        <v>0</v>
      </c>
      <c r="O1132" s="277">
        <v>0</v>
      </c>
      <c r="P1132" s="277">
        <v>0</v>
      </c>
      <c r="Q1132" s="277">
        <v>0</v>
      </c>
      <c r="R1132" s="277">
        <v>0</v>
      </c>
      <c r="S1132" s="277">
        <v>0</v>
      </c>
      <c r="T1132" s="277">
        <v>0</v>
      </c>
      <c r="U1132" s="277">
        <v>0</v>
      </c>
      <c r="V1132" s="277">
        <v>0</v>
      </c>
      <c r="W1132" s="279" t="e">
        <f t="shared" si="17"/>
        <v>#REF!</v>
      </c>
      <c r="X1132" s="279" t="s">
        <v>16855</v>
      </c>
      <c r="Y11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2" s="279">
        <f>IF(MAX(tbl2020POS[[#This Row],[P]:[PR]])=tbl2020POS[[#This Row],[P]],1,0)</f>
        <v>1</v>
      </c>
      <c r="AA1132" s="279">
        <f>IF(tbl2020POS[[#This Row],[QUALP]]=1,IF(tbl2020POS[[#This Row],[GS]]&gt;=GS_TO_QUALIFY,1,0),0)</f>
        <v>0</v>
      </c>
      <c r="AB1132" s="279">
        <f>IF(tbl2020POS[[#This Row],[QUALP]]=1,IF(tbl2020POS[[#This Row],[G]]-tbl2020POS[[#This Row],[GS]]&gt;=RP_APP_TO_QUALIFY,1,0),0)</f>
        <v>0</v>
      </c>
      <c r="AC1132" s="279" t="e">
        <f>IF(tbl2020POS[[#This Row],[C]]&gt;=GAMES_TO_QUALIFY,1,IF(tbl2020POS[[#This Row],[PRIMPOS]]="C",1,0))</f>
        <v>#REF!</v>
      </c>
      <c r="AD1132" s="279" t="e">
        <f>IF(tbl2020POS[[#This Row],[1B]]&gt;=GAMES_TO_QUALIFY,1,IF(tbl2020POS[[#This Row],[PRIMPOS]]="1B",1,0))</f>
        <v>#REF!</v>
      </c>
      <c r="AE1132" s="279" t="e">
        <f>IF(tbl2020POS[[#This Row],[2B]]&gt;=GAMES_TO_QUALIFY,1,IF(tbl2020POS[[#This Row],[PRIMPOS]]="2B",1,0))</f>
        <v>#REF!</v>
      </c>
      <c r="AF1132" s="279" t="e">
        <f>IF(tbl2020POS[[#This Row],[3B]]&gt;=GAMES_TO_QUALIFY,1,IF(tbl2020POS[[#This Row],[PRIMPOS]]="3B",1,0))</f>
        <v>#REF!</v>
      </c>
      <c r="AG1132" s="279" t="e">
        <f>IF(tbl2020POS[[#This Row],[SS]]&gt;=GAMES_TO_QUALIFY,1,IF(tbl2020POS[[#This Row],[PRIMPOS]]="SS",1,0))</f>
        <v>#REF!</v>
      </c>
      <c r="AH1132" s="279" t="e">
        <f>IF(tbl2020POS[[#This Row],[LF]]&gt;=GAMES_TO_QUALIFY,1,0)</f>
        <v>#REF!</v>
      </c>
      <c r="AI1132" s="279" t="e">
        <f>IF(tbl2020POS[[#This Row],[CF]]&gt;=GAMES_TO_QUALIFY,1,0)</f>
        <v>#REF!</v>
      </c>
      <c r="AJ1132" s="279" t="e">
        <f>IF(tbl2020POS[[#This Row],[RF]]&gt;=GAMES_TO_QUALIFY,1,0)</f>
        <v>#REF!</v>
      </c>
      <c r="AK1132" s="279" t="e">
        <f>IF(tbl2020POS[[#This Row],[OF]]&gt;=GAMES_TO_QUALIFY,1,IF(tbl2020POS[[#This Row],[PRIMPOS]]="OF",1,0))</f>
        <v>#REF!</v>
      </c>
      <c r="AL1132" s="279" t="e">
        <f>IF(tbl2020POS[[#This Row],[DH]]&gt;=GAMES_TO_QUALIFY,1,IF(tbl2020POS[[#This Row],[PRIMPOS]]="DH",1,0))</f>
        <v>#REF!</v>
      </c>
      <c r="AM1132" s="279" t="str" cm="1">
        <f t="array" aca="1" ref="AM11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2" s="280" t="str">
        <f>IFERROR(LEFT(tbl2020POS[[#This Row],[POSROUGH]],LEN(tbl2020POS[[#This Row],[POSROUGH]])-1),"")</f>
        <v/>
      </c>
      <c r="AP113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33" spans="1:42" x14ac:dyDescent="0.3">
      <c r="A1133" s="277">
        <v>1130</v>
      </c>
      <c r="B1133" t="s">
        <v>21692</v>
      </c>
      <c r="C1133" s="277">
        <v>28</v>
      </c>
      <c r="D1133" s="278" t="s">
        <v>20628</v>
      </c>
      <c r="E1133" s="277">
        <v>3</v>
      </c>
      <c r="F1133" s="277">
        <v>22</v>
      </c>
      <c r="G1133" s="277">
        <v>0</v>
      </c>
      <c r="H1133" s="277">
        <v>0</v>
      </c>
      <c r="I1133" s="277">
        <v>22</v>
      </c>
      <c r="J1133" s="277">
        <v>22</v>
      </c>
      <c r="K1133" s="277">
        <v>0</v>
      </c>
      <c r="L1133" s="277">
        <v>0</v>
      </c>
      <c r="M1133" s="277">
        <v>0</v>
      </c>
      <c r="N1133" s="277">
        <v>0</v>
      </c>
      <c r="O1133" s="277">
        <v>0</v>
      </c>
      <c r="P1133" s="277">
        <v>0</v>
      </c>
      <c r="Q1133" s="277">
        <v>0</v>
      </c>
      <c r="R1133" s="277">
        <v>0</v>
      </c>
      <c r="S1133" s="277">
        <v>0</v>
      </c>
      <c r="T1133" s="277">
        <v>0</v>
      </c>
      <c r="U1133" s="277">
        <v>0</v>
      </c>
      <c r="V1133" s="277">
        <v>0</v>
      </c>
      <c r="W1133" s="279" t="e">
        <f t="shared" si="17"/>
        <v>#REF!</v>
      </c>
      <c r="X1133" s="279" t="s">
        <v>16860</v>
      </c>
      <c r="Y11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3" s="279">
        <f>IF(MAX(tbl2020POS[[#This Row],[P]:[PR]])=tbl2020POS[[#This Row],[P]],1,0)</f>
        <v>1</v>
      </c>
      <c r="AA1133" s="279">
        <f>IF(tbl2020POS[[#This Row],[QUALP]]=1,IF(tbl2020POS[[#This Row],[GS]]&gt;=GS_TO_QUALIFY,1,0),0)</f>
        <v>0</v>
      </c>
      <c r="AB1133" s="279">
        <f>IF(tbl2020POS[[#This Row],[QUALP]]=1,IF(tbl2020POS[[#This Row],[G]]-tbl2020POS[[#This Row],[GS]]&gt;=RP_APP_TO_QUALIFY,1,0),0)</f>
        <v>1</v>
      </c>
      <c r="AC1133" s="279" t="e">
        <f>IF(tbl2020POS[[#This Row],[C]]&gt;=GAMES_TO_QUALIFY,1,IF(tbl2020POS[[#This Row],[PRIMPOS]]="C",1,0))</f>
        <v>#REF!</v>
      </c>
      <c r="AD1133" s="279" t="e">
        <f>IF(tbl2020POS[[#This Row],[1B]]&gt;=GAMES_TO_QUALIFY,1,IF(tbl2020POS[[#This Row],[PRIMPOS]]="1B",1,0))</f>
        <v>#REF!</v>
      </c>
      <c r="AE1133" s="279" t="e">
        <f>IF(tbl2020POS[[#This Row],[2B]]&gt;=GAMES_TO_QUALIFY,1,IF(tbl2020POS[[#This Row],[PRIMPOS]]="2B",1,0))</f>
        <v>#REF!</v>
      </c>
      <c r="AF1133" s="279" t="e">
        <f>IF(tbl2020POS[[#This Row],[3B]]&gt;=GAMES_TO_QUALIFY,1,IF(tbl2020POS[[#This Row],[PRIMPOS]]="3B",1,0))</f>
        <v>#REF!</v>
      </c>
      <c r="AG1133" s="279" t="e">
        <f>IF(tbl2020POS[[#This Row],[SS]]&gt;=GAMES_TO_QUALIFY,1,IF(tbl2020POS[[#This Row],[PRIMPOS]]="SS",1,0))</f>
        <v>#REF!</v>
      </c>
      <c r="AH1133" s="279" t="e">
        <f>IF(tbl2020POS[[#This Row],[LF]]&gt;=GAMES_TO_QUALIFY,1,0)</f>
        <v>#REF!</v>
      </c>
      <c r="AI1133" s="279" t="e">
        <f>IF(tbl2020POS[[#This Row],[CF]]&gt;=GAMES_TO_QUALIFY,1,0)</f>
        <v>#REF!</v>
      </c>
      <c r="AJ1133" s="279" t="e">
        <f>IF(tbl2020POS[[#This Row],[RF]]&gt;=GAMES_TO_QUALIFY,1,0)</f>
        <v>#REF!</v>
      </c>
      <c r="AK1133" s="279" t="e">
        <f>IF(tbl2020POS[[#This Row],[OF]]&gt;=GAMES_TO_QUALIFY,1,IF(tbl2020POS[[#This Row],[PRIMPOS]]="OF",1,0))</f>
        <v>#REF!</v>
      </c>
      <c r="AL1133" s="279" t="e">
        <f>IF(tbl2020POS[[#This Row],[DH]]&gt;=GAMES_TO_QUALIFY,1,IF(tbl2020POS[[#This Row],[PRIMPOS]]="DH",1,0))</f>
        <v>#REF!</v>
      </c>
      <c r="AM1133" s="279" t="str" cm="1">
        <f t="array" aca="1" ref="AM11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3" s="280" t="str">
        <f>IFERROR(LEFT(tbl2020POS[[#This Row],[POSROUGH]],LEN(tbl2020POS[[#This Row],[POSROUGH]])-1),"")</f>
        <v/>
      </c>
      <c r="AP113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4" spans="1:42" x14ac:dyDescent="0.3">
      <c r="A1134" s="277">
        <v>1131</v>
      </c>
      <c r="B1134" t="s">
        <v>21693</v>
      </c>
      <c r="C1134" s="277">
        <v>30</v>
      </c>
      <c r="D1134" s="278" t="s">
        <v>1449</v>
      </c>
      <c r="E1134" s="277">
        <v>2</v>
      </c>
      <c r="F1134" s="277">
        <v>19</v>
      </c>
      <c r="G1134" s="277">
        <v>0</v>
      </c>
      <c r="H1134" s="277">
        <v>0</v>
      </c>
      <c r="I1134" s="277">
        <v>19</v>
      </c>
      <c r="J1134" s="277">
        <v>19</v>
      </c>
      <c r="K1134" s="277">
        <v>0</v>
      </c>
      <c r="L1134" s="277">
        <v>0</v>
      </c>
      <c r="M1134" s="277">
        <v>0</v>
      </c>
      <c r="N1134" s="277">
        <v>0</v>
      </c>
      <c r="O1134" s="277">
        <v>0</v>
      </c>
      <c r="P1134" s="277">
        <v>0</v>
      </c>
      <c r="Q1134" s="277">
        <v>0</v>
      </c>
      <c r="R1134" s="277">
        <v>0</v>
      </c>
      <c r="S1134" s="277">
        <v>0</v>
      </c>
      <c r="T1134" s="277">
        <v>0</v>
      </c>
      <c r="U1134" s="277">
        <v>0</v>
      </c>
      <c r="V1134" s="277">
        <v>0</v>
      </c>
      <c r="W1134" s="279" t="e">
        <f t="shared" si="17"/>
        <v>#REF!</v>
      </c>
      <c r="X1134" s="279" t="s">
        <v>20066</v>
      </c>
      <c r="Y11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4" s="279">
        <f>IF(MAX(tbl2020POS[[#This Row],[P]:[PR]])=tbl2020POS[[#This Row],[P]],1,0)</f>
        <v>1</v>
      </c>
      <c r="AA1134" s="279">
        <f>IF(tbl2020POS[[#This Row],[QUALP]]=1,IF(tbl2020POS[[#This Row],[GS]]&gt;=GS_TO_QUALIFY,1,0),0)</f>
        <v>0</v>
      </c>
      <c r="AB1134" s="279">
        <f>IF(tbl2020POS[[#This Row],[QUALP]]=1,IF(tbl2020POS[[#This Row],[G]]-tbl2020POS[[#This Row],[GS]]&gt;=RP_APP_TO_QUALIFY,1,0),0)</f>
        <v>1</v>
      </c>
      <c r="AC1134" s="279" t="e">
        <f>IF(tbl2020POS[[#This Row],[C]]&gt;=GAMES_TO_QUALIFY,1,IF(tbl2020POS[[#This Row],[PRIMPOS]]="C",1,0))</f>
        <v>#REF!</v>
      </c>
      <c r="AD1134" s="279" t="e">
        <f>IF(tbl2020POS[[#This Row],[1B]]&gt;=GAMES_TO_QUALIFY,1,IF(tbl2020POS[[#This Row],[PRIMPOS]]="1B",1,0))</f>
        <v>#REF!</v>
      </c>
      <c r="AE1134" s="279" t="e">
        <f>IF(tbl2020POS[[#This Row],[2B]]&gt;=GAMES_TO_QUALIFY,1,IF(tbl2020POS[[#This Row],[PRIMPOS]]="2B",1,0))</f>
        <v>#REF!</v>
      </c>
      <c r="AF1134" s="279" t="e">
        <f>IF(tbl2020POS[[#This Row],[3B]]&gt;=GAMES_TO_QUALIFY,1,IF(tbl2020POS[[#This Row],[PRIMPOS]]="3B",1,0))</f>
        <v>#REF!</v>
      </c>
      <c r="AG1134" s="279" t="e">
        <f>IF(tbl2020POS[[#This Row],[SS]]&gt;=GAMES_TO_QUALIFY,1,IF(tbl2020POS[[#This Row],[PRIMPOS]]="SS",1,0))</f>
        <v>#REF!</v>
      </c>
      <c r="AH1134" s="279" t="e">
        <f>IF(tbl2020POS[[#This Row],[LF]]&gt;=GAMES_TO_QUALIFY,1,0)</f>
        <v>#REF!</v>
      </c>
      <c r="AI1134" s="279" t="e">
        <f>IF(tbl2020POS[[#This Row],[CF]]&gt;=GAMES_TO_QUALIFY,1,0)</f>
        <v>#REF!</v>
      </c>
      <c r="AJ1134" s="279" t="e">
        <f>IF(tbl2020POS[[#This Row],[RF]]&gt;=GAMES_TO_QUALIFY,1,0)</f>
        <v>#REF!</v>
      </c>
      <c r="AK1134" s="279" t="e">
        <f>IF(tbl2020POS[[#This Row],[OF]]&gt;=GAMES_TO_QUALIFY,1,IF(tbl2020POS[[#This Row],[PRIMPOS]]="OF",1,0))</f>
        <v>#REF!</v>
      </c>
      <c r="AL1134" s="279" t="e">
        <f>IF(tbl2020POS[[#This Row],[DH]]&gt;=GAMES_TO_QUALIFY,1,IF(tbl2020POS[[#This Row],[PRIMPOS]]="DH",1,0))</f>
        <v>#REF!</v>
      </c>
      <c r="AM1134" s="279" t="str" cm="1">
        <f t="array" aca="1" ref="AM11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4" s="280" t="str">
        <f>IFERROR(LEFT(tbl2020POS[[#This Row],[POSROUGH]],LEN(tbl2020POS[[#This Row],[POSROUGH]])-1),"")</f>
        <v/>
      </c>
      <c r="AP113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5" spans="1:42" x14ac:dyDescent="0.3">
      <c r="A1135" s="277">
        <v>1132</v>
      </c>
      <c r="B1135" t="s">
        <v>21694</v>
      </c>
      <c r="C1135" s="277">
        <v>30</v>
      </c>
      <c r="D1135" s="278" t="s">
        <v>1416</v>
      </c>
      <c r="E1135" s="277">
        <v>6</v>
      </c>
      <c r="F1135" s="277">
        <v>1</v>
      </c>
      <c r="G1135" s="277">
        <v>1</v>
      </c>
      <c r="H1135" s="277">
        <v>1</v>
      </c>
      <c r="I1135" s="277">
        <v>1</v>
      </c>
      <c r="J1135" s="277">
        <v>0</v>
      </c>
      <c r="K1135" s="277">
        <v>1</v>
      </c>
      <c r="L1135" s="277">
        <v>0</v>
      </c>
      <c r="M1135" s="277">
        <v>0</v>
      </c>
      <c r="N1135" s="277">
        <v>0</v>
      </c>
      <c r="O1135" s="277">
        <v>0</v>
      </c>
      <c r="P1135" s="277">
        <v>0</v>
      </c>
      <c r="Q1135" s="277">
        <v>0</v>
      </c>
      <c r="R1135" s="277">
        <v>0</v>
      </c>
      <c r="S1135" s="277">
        <v>0</v>
      </c>
      <c r="T1135" s="277">
        <v>0</v>
      </c>
      <c r="U1135" s="277">
        <v>0</v>
      </c>
      <c r="V1135" s="277">
        <v>0</v>
      </c>
      <c r="W1135" s="279" t="e">
        <f t="shared" si="17"/>
        <v>#REF!</v>
      </c>
      <c r="X1135" s="279" t="s">
        <v>8228</v>
      </c>
      <c r="Y11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35" s="279">
        <f>IF(MAX(tbl2020POS[[#This Row],[P]:[PR]])=tbl2020POS[[#This Row],[P]],1,0)</f>
        <v>0</v>
      </c>
      <c r="AA1135" s="279">
        <f>IF(tbl2020POS[[#This Row],[QUALP]]=1,IF(tbl2020POS[[#This Row],[GS]]&gt;=GS_TO_QUALIFY,1,0),0)</f>
        <v>0</v>
      </c>
      <c r="AB1135" s="279">
        <f>IF(tbl2020POS[[#This Row],[QUALP]]=1,IF(tbl2020POS[[#This Row],[G]]-tbl2020POS[[#This Row],[GS]]&gt;=RP_APP_TO_QUALIFY,1,0),0)</f>
        <v>0</v>
      </c>
      <c r="AC1135" s="279" t="e">
        <f>IF(tbl2020POS[[#This Row],[C]]&gt;=GAMES_TO_QUALIFY,1,IF(tbl2020POS[[#This Row],[PRIMPOS]]="C",1,0))</f>
        <v>#REF!</v>
      </c>
      <c r="AD1135" s="279" t="e">
        <f>IF(tbl2020POS[[#This Row],[1B]]&gt;=GAMES_TO_QUALIFY,1,IF(tbl2020POS[[#This Row],[PRIMPOS]]="1B",1,0))</f>
        <v>#REF!</v>
      </c>
      <c r="AE1135" s="279" t="e">
        <f>IF(tbl2020POS[[#This Row],[2B]]&gt;=GAMES_TO_QUALIFY,1,IF(tbl2020POS[[#This Row],[PRIMPOS]]="2B",1,0))</f>
        <v>#REF!</v>
      </c>
      <c r="AF1135" s="279" t="e">
        <f>IF(tbl2020POS[[#This Row],[3B]]&gt;=GAMES_TO_QUALIFY,1,IF(tbl2020POS[[#This Row],[PRIMPOS]]="3B",1,0))</f>
        <v>#REF!</v>
      </c>
      <c r="AG1135" s="279" t="e">
        <f>IF(tbl2020POS[[#This Row],[SS]]&gt;=GAMES_TO_QUALIFY,1,IF(tbl2020POS[[#This Row],[PRIMPOS]]="SS",1,0))</f>
        <v>#REF!</v>
      </c>
      <c r="AH1135" s="279" t="e">
        <f>IF(tbl2020POS[[#This Row],[LF]]&gt;=GAMES_TO_QUALIFY,1,0)</f>
        <v>#REF!</v>
      </c>
      <c r="AI1135" s="279" t="e">
        <f>IF(tbl2020POS[[#This Row],[CF]]&gt;=GAMES_TO_QUALIFY,1,0)</f>
        <v>#REF!</v>
      </c>
      <c r="AJ1135" s="279" t="e">
        <f>IF(tbl2020POS[[#This Row],[RF]]&gt;=GAMES_TO_QUALIFY,1,0)</f>
        <v>#REF!</v>
      </c>
      <c r="AK1135" s="279" t="e">
        <f>IF(tbl2020POS[[#This Row],[OF]]&gt;=GAMES_TO_QUALIFY,1,IF(tbl2020POS[[#This Row],[PRIMPOS]]="OF",1,0))</f>
        <v>#REF!</v>
      </c>
      <c r="AL1135" s="279" t="e">
        <f>IF(tbl2020POS[[#This Row],[DH]]&gt;=GAMES_TO_QUALIFY,1,IF(tbl2020POS[[#This Row],[PRIMPOS]]="DH",1,0))</f>
        <v>#REF!</v>
      </c>
      <c r="AM1135" s="279" t="e" cm="1">
        <f t="array" aca="1" ref="AM11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5" s="280" t="str">
        <f>IFERROR(LEFT(tbl2020POS[[#This Row],[POSROUGH]],LEN(tbl2020POS[[#This Row],[POSROUGH]])-1),"")</f>
        <v/>
      </c>
      <c r="AP113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6" spans="1:42" x14ac:dyDescent="0.3">
      <c r="A1136" s="277">
        <v>1133</v>
      </c>
      <c r="B1136" t="s">
        <v>21695</v>
      </c>
      <c r="C1136" s="277">
        <v>30</v>
      </c>
      <c r="D1136" s="278" t="s">
        <v>1437</v>
      </c>
      <c r="E1136" s="277">
        <v>5</v>
      </c>
      <c r="F1136" s="277">
        <v>16</v>
      </c>
      <c r="G1136" s="277">
        <v>4</v>
      </c>
      <c r="H1136" s="277">
        <v>0</v>
      </c>
      <c r="I1136" s="277">
        <v>16</v>
      </c>
      <c r="J1136" s="277">
        <v>16</v>
      </c>
      <c r="K1136" s="277">
        <v>0</v>
      </c>
      <c r="L1136" s="277">
        <v>0</v>
      </c>
      <c r="M1136" s="277">
        <v>0</v>
      </c>
      <c r="N1136" s="277">
        <v>0</v>
      </c>
      <c r="O1136" s="277">
        <v>0</v>
      </c>
      <c r="P1136" s="277">
        <v>0</v>
      </c>
      <c r="Q1136" s="277">
        <v>0</v>
      </c>
      <c r="R1136" s="277">
        <v>0</v>
      </c>
      <c r="S1136" s="277">
        <v>0</v>
      </c>
      <c r="T1136" s="277">
        <v>0</v>
      </c>
      <c r="U1136" s="277">
        <v>0</v>
      </c>
      <c r="V1136" s="277">
        <v>0</v>
      </c>
      <c r="W1136" s="279" t="e">
        <f t="shared" si="17"/>
        <v>#REF!</v>
      </c>
      <c r="X1136" s="279" t="s">
        <v>13896</v>
      </c>
      <c r="Y11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6" s="279">
        <f>IF(MAX(tbl2020POS[[#This Row],[P]:[PR]])=tbl2020POS[[#This Row],[P]],1,0)</f>
        <v>1</v>
      </c>
      <c r="AA1136" s="279">
        <f>IF(tbl2020POS[[#This Row],[QUALP]]=1,IF(tbl2020POS[[#This Row],[GS]]&gt;=GS_TO_QUALIFY,1,0),0)</f>
        <v>0</v>
      </c>
      <c r="AB1136" s="279">
        <f>IF(tbl2020POS[[#This Row],[QUALP]]=1,IF(tbl2020POS[[#This Row],[G]]-tbl2020POS[[#This Row],[GS]]&gt;=RP_APP_TO_QUALIFY,1,0),0)</f>
        <v>1</v>
      </c>
      <c r="AC1136" s="279" t="e">
        <f>IF(tbl2020POS[[#This Row],[C]]&gt;=GAMES_TO_QUALIFY,1,IF(tbl2020POS[[#This Row],[PRIMPOS]]="C",1,0))</f>
        <v>#REF!</v>
      </c>
      <c r="AD1136" s="279" t="e">
        <f>IF(tbl2020POS[[#This Row],[1B]]&gt;=GAMES_TO_QUALIFY,1,IF(tbl2020POS[[#This Row],[PRIMPOS]]="1B",1,0))</f>
        <v>#REF!</v>
      </c>
      <c r="AE1136" s="279" t="e">
        <f>IF(tbl2020POS[[#This Row],[2B]]&gt;=GAMES_TO_QUALIFY,1,IF(tbl2020POS[[#This Row],[PRIMPOS]]="2B",1,0))</f>
        <v>#REF!</v>
      </c>
      <c r="AF1136" s="279" t="e">
        <f>IF(tbl2020POS[[#This Row],[3B]]&gt;=GAMES_TO_QUALIFY,1,IF(tbl2020POS[[#This Row],[PRIMPOS]]="3B",1,0))</f>
        <v>#REF!</v>
      </c>
      <c r="AG1136" s="279" t="e">
        <f>IF(tbl2020POS[[#This Row],[SS]]&gt;=GAMES_TO_QUALIFY,1,IF(tbl2020POS[[#This Row],[PRIMPOS]]="SS",1,0))</f>
        <v>#REF!</v>
      </c>
      <c r="AH1136" s="279" t="e">
        <f>IF(tbl2020POS[[#This Row],[LF]]&gt;=GAMES_TO_QUALIFY,1,0)</f>
        <v>#REF!</v>
      </c>
      <c r="AI1136" s="279" t="e">
        <f>IF(tbl2020POS[[#This Row],[CF]]&gt;=GAMES_TO_QUALIFY,1,0)</f>
        <v>#REF!</v>
      </c>
      <c r="AJ1136" s="279" t="e">
        <f>IF(tbl2020POS[[#This Row],[RF]]&gt;=GAMES_TO_QUALIFY,1,0)</f>
        <v>#REF!</v>
      </c>
      <c r="AK1136" s="279" t="e">
        <f>IF(tbl2020POS[[#This Row],[OF]]&gt;=GAMES_TO_QUALIFY,1,IF(tbl2020POS[[#This Row],[PRIMPOS]]="OF",1,0))</f>
        <v>#REF!</v>
      </c>
      <c r="AL1136" s="279" t="e">
        <f>IF(tbl2020POS[[#This Row],[DH]]&gt;=GAMES_TO_QUALIFY,1,IF(tbl2020POS[[#This Row],[PRIMPOS]]="DH",1,0))</f>
        <v>#REF!</v>
      </c>
      <c r="AM1136" s="279" t="str" cm="1">
        <f t="array" aca="1" ref="AM11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6" s="280" t="str">
        <f>IFERROR(LEFT(tbl2020POS[[#This Row],[POSROUGH]],LEN(tbl2020POS[[#This Row],[POSROUGH]])-1),"")</f>
        <v/>
      </c>
      <c r="AP113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7" spans="1:42" x14ac:dyDescent="0.3">
      <c r="A1137" s="277">
        <v>1134</v>
      </c>
      <c r="B1137" t="s">
        <v>21696</v>
      </c>
      <c r="C1137" s="277">
        <v>36</v>
      </c>
      <c r="D1137" s="278" t="s">
        <v>20628</v>
      </c>
      <c r="E1137" s="277">
        <v>14</v>
      </c>
      <c r="F1137" s="277">
        <v>33</v>
      </c>
      <c r="G1137" s="277">
        <v>32</v>
      </c>
      <c r="H1137" s="277">
        <v>33</v>
      </c>
      <c r="I1137" s="277">
        <v>30</v>
      </c>
      <c r="J1137" s="277">
        <v>0</v>
      </c>
      <c r="K1137" s="277">
        <v>30</v>
      </c>
      <c r="L1137" s="277">
        <v>0</v>
      </c>
      <c r="M1137" s="277">
        <v>0</v>
      </c>
      <c r="N1137" s="277">
        <v>0</v>
      </c>
      <c r="O1137" s="277">
        <v>0</v>
      </c>
      <c r="P1137" s="277">
        <v>0</v>
      </c>
      <c r="Q1137" s="277">
        <v>0</v>
      </c>
      <c r="R1137" s="277">
        <v>0</v>
      </c>
      <c r="S1137" s="277">
        <v>0</v>
      </c>
      <c r="T1137" s="277">
        <v>3</v>
      </c>
      <c r="U1137" s="277">
        <v>1</v>
      </c>
      <c r="V1137" s="277">
        <v>0</v>
      </c>
      <c r="W1137" s="279" t="e">
        <f t="shared" si="17"/>
        <v>#REF!</v>
      </c>
      <c r="X1137" s="279" t="s">
        <v>3177</v>
      </c>
      <c r="Y11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37" s="279">
        <f>IF(MAX(tbl2020POS[[#This Row],[P]:[PR]])=tbl2020POS[[#This Row],[P]],1,0)</f>
        <v>0</v>
      </c>
      <c r="AA1137" s="279">
        <f>IF(tbl2020POS[[#This Row],[QUALP]]=1,IF(tbl2020POS[[#This Row],[GS]]&gt;=GS_TO_QUALIFY,1,0),0)</f>
        <v>0</v>
      </c>
      <c r="AB1137" s="279">
        <f>IF(tbl2020POS[[#This Row],[QUALP]]=1,IF(tbl2020POS[[#This Row],[G]]-tbl2020POS[[#This Row],[GS]]&gt;=RP_APP_TO_QUALIFY,1,0),0)</f>
        <v>0</v>
      </c>
      <c r="AC1137" s="279" t="e">
        <f>IF(tbl2020POS[[#This Row],[C]]&gt;=GAMES_TO_QUALIFY,1,IF(tbl2020POS[[#This Row],[PRIMPOS]]="C",1,0))</f>
        <v>#REF!</v>
      </c>
      <c r="AD1137" s="279" t="e">
        <f>IF(tbl2020POS[[#This Row],[1B]]&gt;=GAMES_TO_QUALIFY,1,IF(tbl2020POS[[#This Row],[PRIMPOS]]="1B",1,0))</f>
        <v>#REF!</v>
      </c>
      <c r="AE1137" s="279" t="e">
        <f>IF(tbl2020POS[[#This Row],[2B]]&gt;=GAMES_TO_QUALIFY,1,IF(tbl2020POS[[#This Row],[PRIMPOS]]="2B",1,0))</f>
        <v>#REF!</v>
      </c>
      <c r="AF1137" s="279" t="e">
        <f>IF(tbl2020POS[[#This Row],[3B]]&gt;=GAMES_TO_QUALIFY,1,IF(tbl2020POS[[#This Row],[PRIMPOS]]="3B",1,0))</f>
        <v>#REF!</v>
      </c>
      <c r="AG1137" s="279" t="e">
        <f>IF(tbl2020POS[[#This Row],[SS]]&gt;=GAMES_TO_QUALIFY,1,IF(tbl2020POS[[#This Row],[PRIMPOS]]="SS",1,0))</f>
        <v>#REF!</v>
      </c>
      <c r="AH1137" s="279" t="e">
        <f>IF(tbl2020POS[[#This Row],[LF]]&gt;=GAMES_TO_QUALIFY,1,0)</f>
        <v>#REF!</v>
      </c>
      <c r="AI1137" s="279" t="e">
        <f>IF(tbl2020POS[[#This Row],[CF]]&gt;=GAMES_TO_QUALIFY,1,0)</f>
        <v>#REF!</v>
      </c>
      <c r="AJ1137" s="279" t="e">
        <f>IF(tbl2020POS[[#This Row],[RF]]&gt;=GAMES_TO_QUALIFY,1,0)</f>
        <v>#REF!</v>
      </c>
      <c r="AK1137" s="279" t="e">
        <f>IF(tbl2020POS[[#This Row],[OF]]&gt;=GAMES_TO_QUALIFY,1,IF(tbl2020POS[[#This Row],[PRIMPOS]]="OF",1,0))</f>
        <v>#REF!</v>
      </c>
      <c r="AL1137" s="279" t="e">
        <f>IF(tbl2020POS[[#This Row],[DH]]&gt;=GAMES_TO_QUALIFY,1,IF(tbl2020POS[[#This Row],[PRIMPOS]]="DH",1,0))</f>
        <v>#REF!</v>
      </c>
      <c r="AM1137" s="279" t="e" cm="1">
        <f t="array" aca="1" ref="AM11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7" s="280" t="str">
        <f>IFERROR(LEFT(tbl2020POS[[#This Row],[POSROUGH]],LEN(tbl2020POS[[#This Row],[POSROUGH]])-1),"")</f>
        <v/>
      </c>
      <c r="AP113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8" spans="1:42" x14ac:dyDescent="0.3">
      <c r="A1138" s="277">
        <v>1135</v>
      </c>
      <c r="B1138" t="s">
        <v>21697</v>
      </c>
      <c r="C1138" s="277">
        <v>26</v>
      </c>
      <c r="D1138" s="278" t="s">
        <v>1460</v>
      </c>
      <c r="E1138" s="277">
        <v>5</v>
      </c>
      <c r="F1138" s="277">
        <v>60</v>
      </c>
      <c r="G1138" s="277">
        <v>60</v>
      </c>
      <c r="H1138" s="277">
        <v>60</v>
      </c>
      <c r="I1138" s="277">
        <v>60</v>
      </c>
      <c r="J1138" s="277">
        <v>0</v>
      </c>
      <c r="K1138" s="277">
        <v>0</v>
      </c>
      <c r="L1138" s="277">
        <v>0</v>
      </c>
      <c r="M1138" s="277">
        <v>0</v>
      </c>
      <c r="N1138" s="277">
        <v>0</v>
      </c>
      <c r="O1138" s="277">
        <v>60</v>
      </c>
      <c r="P1138" s="277">
        <v>0</v>
      </c>
      <c r="Q1138" s="277">
        <v>0</v>
      </c>
      <c r="R1138" s="277">
        <v>0</v>
      </c>
      <c r="S1138" s="277">
        <v>0</v>
      </c>
      <c r="T1138" s="277">
        <v>0</v>
      </c>
      <c r="U1138" s="277">
        <v>0</v>
      </c>
      <c r="V1138" s="277">
        <v>0</v>
      </c>
      <c r="W1138" s="279" t="e">
        <f t="shared" si="17"/>
        <v>#REF!</v>
      </c>
      <c r="X1138" s="279" t="s">
        <v>11403</v>
      </c>
      <c r="Y11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38" s="279">
        <f>IF(MAX(tbl2020POS[[#This Row],[P]:[PR]])=tbl2020POS[[#This Row],[P]],1,0)</f>
        <v>0</v>
      </c>
      <c r="AA1138" s="279">
        <f>IF(tbl2020POS[[#This Row],[QUALP]]=1,IF(tbl2020POS[[#This Row],[GS]]&gt;=GS_TO_QUALIFY,1,0),0)</f>
        <v>0</v>
      </c>
      <c r="AB1138" s="279">
        <f>IF(tbl2020POS[[#This Row],[QUALP]]=1,IF(tbl2020POS[[#This Row],[G]]-tbl2020POS[[#This Row],[GS]]&gt;=RP_APP_TO_QUALIFY,1,0),0)</f>
        <v>0</v>
      </c>
      <c r="AC1138" s="279" t="e">
        <f>IF(tbl2020POS[[#This Row],[C]]&gt;=GAMES_TO_QUALIFY,1,IF(tbl2020POS[[#This Row],[PRIMPOS]]="C",1,0))</f>
        <v>#REF!</v>
      </c>
      <c r="AD1138" s="279" t="e">
        <f>IF(tbl2020POS[[#This Row],[1B]]&gt;=GAMES_TO_QUALIFY,1,IF(tbl2020POS[[#This Row],[PRIMPOS]]="1B",1,0))</f>
        <v>#REF!</v>
      </c>
      <c r="AE1138" s="279" t="e">
        <f>IF(tbl2020POS[[#This Row],[2B]]&gt;=GAMES_TO_QUALIFY,1,IF(tbl2020POS[[#This Row],[PRIMPOS]]="2B",1,0))</f>
        <v>#REF!</v>
      </c>
      <c r="AF1138" s="279" t="e">
        <f>IF(tbl2020POS[[#This Row],[3B]]&gt;=GAMES_TO_QUALIFY,1,IF(tbl2020POS[[#This Row],[PRIMPOS]]="3B",1,0))</f>
        <v>#REF!</v>
      </c>
      <c r="AG1138" s="279" t="e">
        <f>IF(tbl2020POS[[#This Row],[SS]]&gt;=GAMES_TO_QUALIFY,1,IF(tbl2020POS[[#This Row],[PRIMPOS]]="SS",1,0))</f>
        <v>#REF!</v>
      </c>
      <c r="AH1138" s="279" t="e">
        <f>IF(tbl2020POS[[#This Row],[LF]]&gt;=GAMES_TO_QUALIFY,1,0)</f>
        <v>#REF!</v>
      </c>
      <c r="AI1138" s="279" t="e">
        <f>IF(tbl2020POS[[#This Row],[CF]]&gt;=GAMES_TO_QUALIFY,1,0)</f>
        <v>#REF!</v>
      </c>
      <c r="AJ1138" s="279" t="e">
        <f>IF(tbl2020POS[[#This Row],[RF]]&gt;=GAMES_TO_QUALIFY,1,0)</f>
        <v>#REF!</v>
      </c>
      <c r="AK1138" s="279" t="e">
        <f>IF(tbl2020POS[[#This Row],[OF]]&gt;=GAMES_TO_QUALIFY,1,IF(tbl2020POS[[#This Row],[PRIMPOS]]="OF",1,0))</f>
        <v>#REF!</v>
      </c>
      <c r="AL1138" s="279" t="e">
        <f>IF(tbl2020POS[[#This Row],[DH]]&gt;=GAMES_TO_QUALIFY,1,IF(tbl2020POS[[#This Row],[PRIMPOS]]="DH",1,0))</f>
        <v>#REF!</v>
      </c>
      <c r="AM1138" s="279" t="e" cm="1">
        <f t="array" aca="1" ref="AM11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8" s="280" t="str">
        <f>IFERROR(LEFT(tbl2020POS[[#This Row],[POSROUGH]],LEN(tbl2020POS[[#This Row],[POSROUGH]])-1),"")</f>
        <v/>
      </c>
      <c r="AP113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9" spans="1:42" x14ac:dyDescent="0.3">
      <c r="A1139" s="277">
        <v>1136</v>
      </c>
      <c r="B1139" t="s">
        <v>21698</v>
      </c>
      <c r="C1139" s="277">
        <v>26</v>
      </c>
      <c r="D1139" s="278" t="s">
        <v>1392</v>
      </c>
      <c r="E1139" s="277">
        <v>2</v>
      </c>
      <c r="F1139" s="277">
        <v>9</v>
      </c>
      <c r="G1139" s="277">
        <v>0</v>
      </c>
      <c r="H1139" s="277">
        <v>0</v>
      </c>
      <c r="I1139" s="277">
        <v>9</v>
      </c>
      <c r="J1139" s="277">
        <v>9</v>
      </c>
      <c r="K1139" s="277">
        <v>0</v>
      </c>
      <c r="L1139" s="277">
        <v>0</v>
      </c>
      <c r="M1139" s="277">
        <v>0</v>
      </c>
      <c r="N1139" s="277">
        <v>0</v>
      </c>
      <c r="O1139" s="277">
        <v>0</v>
      </c>
      <c r="P1139" s="277">
        <v>0</v>
      </c>
      <c r="Q1139" s="277">
        <v>0</v>
      </c>
      <c r="R1139" s="277">
        <v>0</v>
      </c>
      <c r="S1139" s="277">
        <v>0</v>
      </c>
      <c r="T1139" s="277">
        <v>0</v>
      </c>
      <c r="U1139" s="277">
        <v>0</v>
      </c>
      <c r="V1139" s="277">
        <v>0</v>
      </c>
      <c r="W1139" s="279" t="e">
        <f t="shared" si="17"/>
        <v>#REF!</v>
      </c>
      <c r="X1139" s="279" t="s">
        <v>14981</v>
      </c>
      <c r="Y11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9" s="279">
        <f>IF(MAX(tbl2020POS[[#This Row],[P]:[PR]])=tbl2020POS[[#This Row],[P]],1,0)</f>
        <v>1</v>
      </c>
      <c r="AA1139" s="279">
        <f>IF(tbl2020POS[[#This Row],[QUALP]]=1,IF(tbl2020POS[[#This Row],[GS]]&gt;=GS_TO_QUALIFY,1,0),0)</f>
        <v>0</v>
      </c>
      <c r="AB1139" s="279">
        <f>IF(tbl2020POS[[#This Row],[QUALP]]=1,IF(tbl2020POS[[#This Row],[G]]-tbl2020POS[[#This Row],[GS]]&gt;=RP_APP_TO_QUALIFY,1,0),0)</f>
        <v>1</v>
      </c>
      <c r="AC1139" s="279" t="e">
        <f>IF(tbl2020POS[[#This Row],[C]]&gt;=GAMES_TO_QUALIFY,1,IF(tbl2020POS[[#This Row],[PRIMPOS]]="C",1,0))</f>
        <v>#REF!</v>
      </c>
      <c r="AD1139" s="279" t="e">
        <f>IF(tbl2020POS[[#This Row],[1B]]&gt;=GAMES_TO_QUALIFY,1,IF(tbl2020POS[[#This Row],[PRIMPOS]]="1B",1,0))</f>
        <v>#REF!</v>
      </c>
      <c r="AE1139" s="279" t="e">
        <f>IF(tbl2020POS[[#This Row],[2B]]&gt;=GAMES_TO_QUALIFY,1,IF(tbl2020POS[[#This Row],[PRIMPOS]]="2B",1,0))</f>
        <v>#REF!</v>
      </c>
      <c r="AF1139" s="279" t="e">
        <f>IF(tbl2020POS[[#This Row],[3B]]&gt;=GAMES_TO_QUALIFY,1,IF(tbl2020POS[[#This Row],[PRIMPOS]]="3B",1,0))</f>
        <v>#REF!</v>
      </c>
      <c r="AG1139" s="279" t="e">
        <f>IF(tbl2020POS[[#This Row],[SS]]&gt;=GAMES_TO_QUALIFY,1,IF(tbl2020POS[[#This Row],[PRIMPOS]]="SS",1,0))</f>
        <v>#REF!</v>
      </c>
      <c r="AH1139" s="279" t="e">
        <f>IF(tbl2020POS[[#This Row],[LF]]&gt;=GAMES_TO_QUALIFY,1,0)</f>
        <v>#REF!</v>
      </c>
      <c r="AI1139" s="279" t="e">
        <f>IF(tbl2020POS[[#This Row],[CF]]&gt;=GAMES_TO_QUALIFY,1,0)</f>
        <v>#REF!</v>
      </c>
      <c r="AJ1139" s="279" t="e">
        <f>IF(tbl2020POS[[#This Row],[RF]]&gt;=GAMES_TO_QUALIFY,1,0)</f>
        <v>#REF!</v>
      </c>
      <c r="AK1139" s="279" t="e">
        <f>IF(tbl2020POS[[#This Row],[OF]]&gt;=GAMES_TO_QUALIFY,1,IF(tbl2020POS[[#This Row],[PRIMPOS]]="OF",1,0))</f>
        <v>#REF!</v>
      </c>
      <c r="AL1139" s="279" t="e">
        <f>IF(tbl2020POS[[#This Row],[DH]]&gt;=GAMES_TO_QUALIFY,1,IF(tbl2020POS[[#This Row],[PRIMPOS]]="DH",1,0))</f>
        <v>#REF!</v>
      </c>
      <c r="AM1139" s="279" t="str" cm="1">
        <f t="array" aca="1" ref="AM11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9" s="280" t="str">
        <f>IFERROR(LEFT(tbl2020POS[[#This Row],[POSROUGH]],LEN(tbl2020POS[[#This Row],[POSROUGH]])-1),"")</f>
        <v/>
      </c>
      <c r="AP113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0" spans="1:42" x14ac:dyDescent="0.3">
      <c r="A1140" s="277">
        <v>1137</v>
      </c>
      <c r="B1140" t="s">
        <v>21699</v>
      </c>
      <c r="C1140" s="277">
        <v>31</v>
      </c>
      <c r="D1140" s="278" t="s">
        <v>1372</v>
      </c>
      <c r="E1140" s="277">
        <v>7</v>
      </c>
      <c r="F1140" s="277">
        <v>10</v>
      </c>
      <c r="G1140" s="277">
        <v>10</v>
      </c>
      <c r="H1140" s="277">
        <v>0</v>
      </c>
      <c r="I1140" s="277">
        <v>10</v>
      </c>
      <c r="J1140" s="277">
        <v>10</v>
      </c>
      <c r="K1140" s="277">
        <v>0</v>
      </c>
      <c r="L1140" s="277">
        <v>0</v>
      </c>
      <c r="M1140" s="277">
        <v>0</v>
      </c>
      <c r="N1140" s="277">
        <v>0</v>
      </c>
      <c r="O1140" s="277">
        <v>0</v>
      </c>
      <c r="P1140" s="277">
        <v>0</v>
      </c>
      <c r="Q1140" s="277">
        <v>0</v>
      </c>
      <c r="R1140" s="277">
        <v>0</v>
      </c>
      <c r="S1140" s="277">
        <v>0</v>
      </c>
      <c r="T1140" s="277">
        <v>0</v>
      </c>
      <c r="U1140" s="277">
        <v>0</v>
      </c>
      <c r="V1140" s="277">
        <v>0</v>
      </c>
      <c r="W1140" s="279" t="e">
        <f t="shared" si="17"/>
        <v>#REF!</v>
      </c>
      <c r="X1140" s="279" t="s">
        <v>3527</v>
      </c>
      <c r="Y11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0" s="279">
        <f>IF(MAX(tbl2020POS[[#This Row],[P]:[PR]])=tbl2020POS[[#This Row],[P]],1,0)</f>
        <v>1</v>
      </c>
      <c r="AA1140" s="279">
        <f>IF(tbl2020POS[[#This Row],[QUALP]]=1,IF(tbl2020POS[[#This Row],[GS]]&gt;=GS_TO_QUALIFY,1,0),0)</f>
        <v>1</v>
      </c>
      <c r="AB1140" s="279">
        <f>IF(tbl2020POS[[#This Row],[QUALP]]=1,IF(tbl2020POS[[#This Row],[G]]-tbl2020POS[[#This Row],[GS]]&gt;=RP_APP_TO_QUALIFY,1,0),0)</f>
        <v>0</v>
      </c>
      <c r="AC1140" s="279" t="e">
        <f>IF(tbl2020POS[[#This Row],[C]]&gt;=GAMES_TO_QUALIFY,1,IF(tbl2020POS[[#This Row],[PRIMPOS]]="C",1,0))</f>
        <v>#REF!</v>
      </c>
      <c r="AD1140" s="279" t="e">
        <f>IF(tbl2020POS[[#This Row],[1B]]&gt;=GAMES_TO_QUALIFY,1,IF(tbl2020POS[[#This Row],[PRIMPOS]]="1B",1,0))</f>
        <v>#REF!</v>
      </c>
      <c r="AE1140" s="279" t="e">
        <f>IF(tbl2020POS[[#This Row],[2B]]&gt;=GAMES_TO_QUALIFY,1,IF(tbl2020POS[[#This Row],[PRIMPOS]]="2B",1,0))</f>
        <v>#REF!</v>
      </c>
      <c r="AF1140" s="279" t="e">
        <f>IF(tbl2020POS[[#This Row],[3B]]&gt;=GAMES_TO_QUALIFY,1,IF(tbl2020POS[[#This Row],[PRIMPOS]]="3B",1,0))</f>
        <v>#REF!</v>
      </c>
      <c r="AG1140" s="279" t="e">
        <f>IF(tbl2020POS[[#This Row],[SS]]&gt;=GAMES_TO_QUALIFY,1,IF(tbl2020POS[[#This Row],[PRIMPOS]]="SS",1,0))</f>
        <v>#REF!</v>
      </c>
      <c r="AH1140" s="279" t="e">
        <f>IF(tbl2020POS[[#This Row],[LF]]&gt;=GAMES_TO_QUALIFY,1,0)</f>
        <v>#REF!</v>
      </c>
      <c r="AI1140" s="279" t="e">
        <f>IF(tbl2020POS[[#This Row],[CF]]&gt;=GAMES_TO_QUALIFY,1,0)</f>
        <v>#REF!</v>
      </c>
      <c r="AJ1140" s="279" t="e">
        <f>IF(tbl2020POS[[#This Row],[RF]]&gt;=GAMES_TO_QUALIFY,1,0)</f>
        <v>#REF!</v>
      </c>
      <c r="AK1140" s="279" t="e">
        <f>IF(tbl2020POS[[#This Row],[OF]]&gt;=GAMES_TO_QUALIFY,1,IF(tbl2020POS[[#This Row],[PRIMPOS]]="OF",1,0))</f>
        <v>#REF!</v>
      </c>
      <c r="AL1140" s="279" t="e">
        <f>IF(tbl2020POS[[#This Row],[DH]]&gt;=GAMES_TO_QUALIFY,1,IF(tbl2020POS[[#This Row],[PRIMPOS]]="DH",1,0))</f>
        <v>#REF!</v>
      </c>
      <c r="AM1140" s="279" t="str" cm="1">
        <f t="array" aca="1" ref="AM11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0" s="280" t="str">
        <f>IFERROR(LEFT(tbl2020POS[[#This Row],[POSROUGH]],LEN(tbl2020POS[[#This Row],[POSROUGH]])-1),"")</f>
        <v/>
      </c>
      <c r="AP114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41" spans="1:42" x14ac:dyDescent="0.3">
      <c r="A1141" s="277">
        <v>1138</v>
      </c>
      <c r="B1141" t="s">
        <v>21700</v>
      </c>
      <c r="C1141" s="277">
        <v>28</v>
      </c>
      <c r="D1141" s="278" t="s">
        <v>1389</v>
      </c>
      <c r="E1141" s="277" t="s">
        <v>20557</v>
      </c>
      <c r="F1141" s="277">
        <v>5</v>
      </c>
      <c r="G1141" s="277">
        <v>0</v>
      </c>
      <c r="H1141" s="277">
        <v>0</v>
      </c>
      <c r="I1141" s="277">
        <v>5</v>
      </c>
      <c r="J1141" s="277">
        <v>5</v>
      </c>
      <c r="K1141" s="277">
        <v>0</v>
      </c>
      <c r="L1141" s="277">
        <v>0</v>
      </c>
      <c r="M1141" s="277">
        <v>0</v>
      </c>
      <c r="N1141" s="277">
        <v>0</v>
      </c>
      <c r="O1141" s="277">
        <v>0</v>
      </c>
      <c r="P1141" s="277">
        <v>0</v>
      </c>
      <c r="Q1141" s="277">
        <v>0</v>
      </c>
      <c r="R1141" s="277">
        <v>0</v>
      </c>
      <c r="S1141" s="277">
        <v>0</v>
      </c>
      <c r="T1141" s="277">
        <v>0</v>
      </c>
      <c r="U1141" s="277">
        <v>0</v>
      </c>
      <c r="V1141" s="277">
        <v>0</v>
      </c>
      <c r="W1141" s="279" t="e">
        <f t="shared" si="17"/>
        <v>#REF!</v>
      </c>
      <c r="X1141" s="279" t="s">
        <v>22033</v>
      </c>
      <c r="Y11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1" s="279">
        <f>IF(MAX(tbl2020POS[[#This Row],[P]:[PR]])=tbl2020POS[[#This Row],[P]],1,0)</f>
        <v>1</v>
      </c>
      <c r="AA1141" s="279">
        <f>IF(tbl2020POS[[#This Row],[QUALP]]=1,IF(tbl2020POS[[#This Row],[GS]]&gt;=GS_TO_QUALIFY,1,0),0)</f>
        <v>0</v>
      </c>
      <c r="AB1141" s="279">
        <f>IF(tbl2020POS[[#This Row],[QUALP]]=1,IF(tbl2020POS[[#This Row],[G]]-tbl2020POS[[#This Row],[GS]]&gt;=RP_APP_TO_QUALIFY,1,0),0)</f>
        <v>1</v>
      </c>
      <c r="AC1141" s="279" t="e">
        <f>IF(tbl2020POS[[#This Row],[C]]&gt;=GAMES_TO_QUALIFY,1,IF(tbl2020POS[[#This Row],[PRIMPOS]]="C",1,0))</f>
        <v>#REF!</v>
      </c>
      <c r="AD1141" s="279" t="e">
        <f>IF(tbl2020POS[[#This Row],[1B]]&gt;=GAMES_TO_QUALIFY,1,IF(tbl2020POS[[#This Row],[PRIMPOS]]="1B",1,0))</f>
        <v>#REF!</v>
      </c>
      <c r="AE1141" s="279" t="e">
        <f>IF(tbl2020POS[[#This Row],[2B]]&gt;=GAMES_TO_QUALIFY,1,IF(tbl2020POS[[#This Row],[PRIMPOS]]="2B",1,0))</f>
        <v>#REF!</v>
      </c>
      <c r="AF1141" s="279" t="e">
        <f>IF(tbl2020POS[[#This Row],[3B]]&gt;=GAMES_TO_QUALIFY,1,IF(tbl2020POS[[#This Row],[PRIMPOS]]="3B",1,0))</f>
        <v>#REF!</v>
      </c>
      <c r="AG1141" s="279" t="e">
        <f>IF(tbl2020POS[[#This Row],[SS]]&gt;=GAMES_TO_QUALIFY,1,IF(tbl2020POS[[#This Row],[PRIMPOS]]="SS",1,0))</f>
        <v>#REF!</v>
      </c>
      <c r="AH1141" s="279" t="e">
        <f>IF(tbl2020POS[[#This Row],[LF]]&gt;=GAMES_TO_QUALIFY,1,0)</f>
        <v>#REF!</v>
      </c>
      <c r="AI1141" s="279" t="e">
        <f>IF(tbl2020POS[[#This Row],[CF]]&gt;=GAMES_TO_QUALIFY,1,0)</f>
        <v>#REF!</v>
      </c>
      <c r="AJ1141" s="279" t="e">
        <f>IF(tbl2020POS[[#This Row],[RF]]&gt;=GAMES_TO_QUALIFY,1,0)</f>
        <v>#REF!</v>
      </c>
      <c r="AK1141" s="279" t="e">
        <f>IF(tbl2020POS[[#This Row],[OF]]&gt;=GAMES_TO_QUALIFY,1,IF(tbl2020POS[[#This Row],[PRIMPOS]]="OF",1,0))</f>
        <v>#REF!</v>
      </c>
      <c r="AL1141" s="279" t="e">
        <f>IF(tbl2020POS[[#This Row],[DH]]&gt;=GAMES_TO_QUALIFY,1,IF(tbl2020POS[[#This Row],[PRIMPOS]]="DH",1,0))</f>
        <v>#REF!</v>
      </c>
      <c r="AM1141" s="279" t="str" cm="1">
        <f t="array" aca="1" ref="AM11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1" s="280" t="str">
        <f>IFERROR(LEFT(tbl2020POS[[#This Row],[POSROUGH]],LEN(tbl2020POS[[#This Row],[POSROUGH]])-1),"")</f>
        <v/>
      </c>
      <c r="AP114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2" spans="1:42" x14ac:dyDescent="0.3">
      <c r="A1142" s="277">
        <v>1139</v>
      </c>
      <c r="B1142" t="s">
        <v>21701</v>
      </c>
      <c r="C1142" s="277">
        <v>26</v>
      </c>
      <c r="D1142" s="278" t="s">
        <v>1526</v>
      </c>
      <c r="E1142" s="277">
        <v>5</v>
      </c>
      <c r="F1142" s="277">
        <v>51</v>
      </c>
      <c r="G1142" s="277">
        <v>48</v>
      </c>
      <c r="H1142" s="277">
        <v>51</v>
      </c>
      <c r="I1142" s="277">
        <v>38</v>
      </c>
      <c r="J1142" s="277">
        <v>0</v>
      </c>
      <c r="K1142" s="277">
        <v>0</v>
      </c>
      <c r="L1142" s="277">
        <v>0</v>
      </c>
      <c r="M1142" s="277">
        <v>0</v>
      </c>
      <c r="N1142" s="277">
        <v>0</v>
      </c>
      <c r="O1142" s="277">
        <v>0</v>
      </c>
      <c r="P1142" s="277">
        <v>36</v>
      </c>
      <c r="Q1142" s="277">
        <v>0</v>
      </c>
      <c r="R1142" s="277">
        <v>3</v>
      </c>
      <c r="S1142" s="277">
        <v>38</v>
      </c>
      <c r="T1142" s="277">
        <v>12</v>
      </c>
      <c r="U1142" s="277">
        <v>1</v>
      </c>
      <c r="V1142" s="277">
        <v>2</v>
      </c>
      <c r="W1142" s="279" t="e">
        <f t="shared" si="17"/>
        <v>#REF!</v>
      </c>
      <c r="X1142" s="279" t="s">
        <v>12948</v>
      </c>
      <c r="Y11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42" s="279">
        <f>IF(MAX(tbl2020POS[[#This Row],[P]:[PR]])=tbl2020POS[[#This Row],[P]],1,0)</f>
        <v>0</v>
      </c>
      <c r="AA1142" s="279">
        <f>IF(tbl2020POS[[#This Row],[QUALP]]=1,IF(tbl2020POS[[#This Row],[GS]]&gt;=GS_TO_QUALIFY,1,0),0)</f>
        <v>0</v>
      </c>
      <c r="AB1142" s="279">
        <f>IF(tbl2020POS[[#This Row],[QUALP]]=1,IF(tbl2020POS[[#This Row],[G]]-tbl2020POS[[#This Row],[GS]]&gt;=RP_APP_TO_QUALIFY,1,0),0)</f>
        <v>0</v>
      </c>
      <c r="AC1142" s="279" t="e">
        <f>IF(tbl2020POS[[#This Row],[C]]&gt;=GAMES_TO_QUALIFY,1,IF(tbl2020POS[[#This Row],[PRIMPOS]]="C",1,0))</f>
        <v>#REF!</v>
      </c>
      <c r="AD1142" s="279" t="e">
        <f>IF(tbl2020POS[[#This Row],[1B]]&gt;=GAMES_TO_QUALIFY,1,IF(tbl2020POS[[#This Row],[PRIMPOS]]="1B",1,0))</f>
        <v>#REF!</v>
      </c>
      <c r="AE1142" s="279" t="e">
        <f>IF(tbl2020POS[[#This Row],[2B]]&gt;=GAMES_TO_QUALIFY,1,IF(tbl2020POS[[#This Row],[PRIMPOS]]="2B",1,0))</f>
        <v>#REF!</v>
      </c>
      <c r="AF1142" s="279" t="e">
        <f>IF(tbl2020POS[[#This Row],[3B]]&gt;=GAMES_TO_QUALIFY,1,IF(tbl2020POS[[#This Row],[PRIMPOS]]="3B",1,0))</f>
        <v>#REF!</v>
      </c>
      <c r="AG1142" s="279" t="e">
        <f>IF(tbl2020POS[[#This Row],[SS]]&gt;=GAMES_TO_QUALIFY,1,IF(tbl2020POS[[#This Row],[PRIMPOS]]="SS",1,0))</f>
        <v>#REF!</v>
      </c>
      <c r="AH1142" s="279" t="e">
        <f>IF(tbl2020POS[[#This Row],[LF]]&gt;=GAMES_TO_QUALIFY,1,0)</f>
        <v>#REF!</v>
      </c>
      <c r="AI1142" s="279" t="e">
        <f>IF(tbl2020POS[[#This Row],[CF]]&gt;=GAMES_TO_QUALIFY,1,0)</f>
        <v>#REF!</v>
      </c>
      <c r="AJ1142" s="279" t="e">
        <f>IF(tbl2020POS[[#This Row],[RF]]&gt;=GAMES_TO_QUALIFY,1,0)</f>
        <v>#REF!</v>
      </c>
      <c r="AK1142" s="279" t="e">
        <f>IF(tbl2020POS[[#This Row],[OF]]&gt;=GAMES_TO_QUALIFY,1,IF(tbl2020POS[[#This Row],[PRIMPOS]]="OF",1,0))</f>
        <v>#REF!</v>
      </c>
      <c r="AL1142" s="279" t="e">
        <f>IF(tbl2020POS[[#This Row],[DH]]&gt;=GAMES_TO_QUALIFY,1,IF(tbl2020POS[[#This Row],[PRIMPOS]]="DH",1,0))</f>
        <v>#REF!</v>
      </c>
      <c r="AM1142" s="279" t="e" cm="1">
        <f t="array" aca="1" ref="AM11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2" s="280" t="str">
        <f>IFERROR(LEFT(tbl2020POS[[#This Row],[POSROUGH]],LEN(tbl2020POS[[#This Row],[POSROUGH]])-1),"")</f>
        <v/>
      </c>
      <c r="AP114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3" spans="1:42" x14ac:dyDescent="0.3">
      <c r="A1143" s="277">
        <v>1140</v>
      </c>
      <c r="B1143" t="s">
        <v>21702</v>
      </c>
      <c r="C1143" s="277">
        <v>27</v>
      </c>
      <c r="D1143" s="278" t="s">
        <v>1413</v>
      </c>
      <c r="E1143" s="277">
        <v>3</v>
      </c>
      <c r="F1143" s="277">
        <v>12</v>
      </c>
      <c r="G1143" s="277">
        <v>0</v>
      </c>
      <c r="H1143" s="277">
        <v>0</v>
      </c>
      <c r="I1143" s="277">
        <v>12</v>
      </c>
      <c r="J1143" s="277">
        <v>12</v>
      </c>
      <c r="K1143" s="277">
        <v>0</v>
      </c>
      <c r="L1143" s="277">
        <v>0</v>
      </c>
      <c r="M1143" s="277">
        <v>0</v>
      </c>
      <c r="N1143" s="277">
        <v>0</v>
      </c>
      <c r="O1143" s="277">
        <v>0</v>
      </c>
      <c r="P1143" s="277">
        <v>0</v>
      </c>
      <c r="Q1143" s="277">
        <v>0</v>
      </c>
      <c r="R1143" s="277">
        <v>0</v>
      </c>
      <c r="S1143" s="277">
        <v>0</v>
      </c>
      <c r="T1143" s="277">
        <v>0</v>
      </c>
      <c r="U1143" s="277">
        <v>0</v>
      </c>
      <c r="V1143" s="277">
        <v>0</v>
      </c>
      <c r="W1143" s="279" t="e">
        <f t="shared" si="17"/>
        <v>#REF!</v>
      </c>
      <c r="X1143" s="279" t="s">
        <v>16870</v>
      </c>
      <c r="Y11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3" s="279">
        <f>IF(MAX(tbl2020POS[[#This Row],[P]:[PR]])=tbl2020POS[[#This Row],[P]],1,0)</f>
        <v>1</v>
      </c>
      <c r="AA1143" s="279">
        <f>IF(tbl2020POS[[#This Row],[QUALP]]=1,IF(tbl2020POS[[#This Row],[GS]]&gt;=GS_TO_QUALIFY,1,0),0)</f>
        <v>0</v>
      </c>
      <c r="AB1143" s="279">
        <f>IF(tbl2020POS[[#This Row],[QUALP]]=1,IF(tbl2020POS[[#This Row],[G]]-tbl2020POS[[#This Row],[GS]]&gt;=RP_APP_TO_QUALIFY,1,0),0)</f>
        <v>1</v>
      </c>
      <c r="AC1143" s="279" t="e">
        <f>IF(tbl2020POS[[#This Row],[C]]&gt;=GAMES_TO_QUALIFY,1,IF(tbl2020POS[[#This Row],[PRIMPOS]]="C",1,0))</f>
        <v>#REF!</v>
      </c>
      <c r="AD1143" s="279" t="e">
        <f>IF(tbl2020POS[[#This Row],[1B]]&gt;=GAMES_TO_QUALIFY,1,IF(tbl2020POS[[#This Row],[PRIMPOS]]="1B",1,0))</f>
        <v>#REF!</v>
      </c>
      <c r="AE1143" s="279" t="e">
        <f>IF(tbl2020POS[[#This Row],[2B]]&gt;=GAMES_TO_QUALIFY,1,IF(tbl2020POS[[#This Row],[PRIMPOS]]="2B",1,0))</f>
        <v>#REF!</v>
      </c>
      <c r="AF1143" s="279" t="e">
        <f>IF(tbl2020POS[[#This Row],[3B]]&gt;=GAMES_TO_QUALIFY,1,IF(tbl2020POS[[#This Row],[PRIMPOS]]="3B",1,0))</f>
        <v>#REF!</v>
      </c>
      <c r="AG1143" s="279" t="e">
        <f>IF(tbl2020POS[[#This Row],[SS]]&gt;=GAMES_TO_QUALIFY,1,IF(tbl2020POS[[#This Row],[PRIMPOS]]="SS",1,0))</f>
        <v>#REF!</v>
      </c>
      <c r="AH1143" s="279" t="e">
        <f>IF(tbl2020POS[[#This Row],[LF]]&gt;=GAMES_TO_QUALIFY,1,0)</f>
        <v>#REF!</v>
      </c>
      <c r="AI1143" s="279" t="e">
        <f>IF(tbl2020POS[[#This Row],[CF]]&gt;=GAMES_TO_QUALIFY,1,0)</f>
        <v>#REF!</v>
      </c>
      <c r="AJ1143" s="279" t="e">
        <f>IF(tbl2020POS[[#This Row],[RF]]&gt;=GAMES_TO_QUALIFY,1,0)</f>
        <v>#REF!</v>
      </c>
      <c r="AK1143" s="279" t="e">
        <f>IF(tbl2020POS[[#This Row],[OF]]&gt;=GAMES_TO_QUALIFY,1,IF(tbl2020POS[[#This Row],[PRIMPOS]]="OF",1,0))</f>
        <v>#REF!</v>
      </c>
      <c r="AL1143" s="279" t="e">
        <f>IF(tbl2020POS[[#This Row],[DH]]&gt;=GAMES_TO_QUALIFY,1,IF(tbl2020POS[[#This Row],[PRIMPOS]]="DH",1,0))</f>
        <v>#REF!</v>
      </c>
      <c r="AM1143" s="279" t="str" cm="1">
        <f t="array" aca="1" ref="AM11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3" s="280" t="str">
        <f>IFERROR(LEFT(tbl2020POS[[#This Row],[POSROUGH]],LEN(tbl2020POS[[#This Row],[POSROUGH]])-1),"")</f>
        <v/>
      </c>
      <c r="AP114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4" spans="1:42" x14ac:dyDescent="0.3">
      <c r="A1144" s="277">
        <v>1141</v>
      </c>
      <c r="B1144" t="s">
        <v>21703</v>
      </c>
      <c r="C1144" s="277">
        <v>26</v>
      </c>
      <c r="D1144" s="278" t="s">
        <v>1449</v>
      </c>
      <c r="E1144" s="277">
        <v>2</v>
      </c>
      <c r="F1144" s="277">
        <v>12</v>
      </c>
      <c r="G1144" s="277">
        <v>0</v>
      </c>
      <c r="H1144" s="277">
        <v>0</v>
      </c>
      <c r="I1144" s="277">
        <v>12</v>
      </c>
      <c r="J1144" s="277">
        <v>12</v>
      </c>
      <c r="K1144" s="277">
        <v>0</v>
      </c>
      <c r="L1144" s="277">
        <v>0</v>
      </c>
      <c r="M1144" s="277">
        <v>0</v>
      </c>
      <c r="N1144" s="277">
        <v>0</v>
      </c>
      <c r="O1144" s="277">
        <v>0</v>
      </c>
      <c r="P1144" s="277">
        <v>0</v>
      </c>
      <c r="Q1144" s="277">
        <v>0</v>
      </c>
      <c r="R1144" s="277">
        <v>0</v>
      </c>
      <c r="S1144" s="277">
        <v>0</v>
      </c>
      <c r="T1144" s="277">
        <v>0</v>
      </c>
      <c r="U1144" s="277">
        <v>0</v>
      </c>
      <c r="V1144" s="277">
        <v>0</v>
      </c>
      <c r="W1144" s="279" t="e">
        <f t="shared" si="17"/>
        <v>#REF!</v>
      </c>
      <c r="X1144" s="279" t="s">
        <v>12540</v>
      </c>
      <c r="Y11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4" s="279">
        <f>IF(MAX(tbl2020POS[[#This Row],[P]:[PR]])=tbl2020POS[[#This Row],[P]],1,0)</f>
        <v>1</v>
      </c>
      <c r="AA1144" s="279">
        <f>IF(tbl2020POS[[#This Row],[QUALP]]=1,IF(tbl2020POS[[#This Row],[GS]]&gt;=GS_TO_QUALIFY,1,0),0)</f>
        <v>0</v>
      </c>
      <c r="AB1144" s="279">
        <f>IF(tbl2020POS[[#This Row],[QUALP]]=1,IF(tbl2020POS[[#This Row],[G]]-tbl2020POS[[#This Row],[GS]]&gt;=RP_APP_TO_QUALIFY,1,0),0)</f>
        <v>1</v>
      </c>
      <c r="AC1144" s="279" t="e">
        <f>IF(tbl2020POS[[#This Row],[C]]&gt;=GAMES_TO_QUALIFY,1,IF(tbl2020POS[[#This Row],[PRIMPOS]]="C",1,0))</f>
        <v>#REF!</v>
      </c>
      <c r="AD1144" s="279" t="e">
        <f>IF(tbl2020POS[[#This Row],[1B]]&gt;=GAMES_TO_QUALIFY,1,IF(tbl2020POS[[#This Row],[PRIMPOS]]="1B",1,0))</f>
        <v>#REF!</v>
      </c>
      <c r="AE1144" s="279" t="e">
        <f>IF(tbl2020POS[[#This Row],[2B]]&gt;=GAMES_TO_QUALIFY,1,IF(tbl2020POS[[#This Row],[PRIMPOS]]="2B",1,0))</f>
        <v>#REF!</v>
      </c>
      <c r="AF1144" s="279" t="e">
        <f>IF(tbl2020POS[[#This Row],[3B]]&gt;=GAMES_TO_QUALIFY,1,IF(tbl2020POS[[#This Row],[PRIMPOS]]="3B",1,0))</f>
        <v>#REF!</v>
      </c>
      <c r="AG1144" s="279" t="e">
        <f>IF(tbl2020POS[[#This Row],[SS]]&gt;=GAMES_TO_QUALIFY,1,IF(tbl2020POS[[#This Row],[PRIMPOS]]="SS",1,0))</f>
        <v>#REF!</v>
      </c>
      <c r="AH1144" s="279" t="e">
        <f>IF(tbl2020POS[[#This Row],[LF]]&gt;=GAMES_TO_QUALIFY,1,0)</f>
        <v>#REF!</v>
      </c>
      <c r="AI1144" s="279" t="e">
        <f>IF(tbl2020POS[[#This Row],[CF]]&gt;=GAMES_TO_QUALIFY,1,0)</f>
        <v>#REF!</v>
      </c>
      <c r="AJ1144" s="279" t="e">
        <f>IF(tbl2020POS[[#This Row],[RF]]&gt;=GAMES_TO_QUALIFY,1,0)</f>
        <v>#REF!</v>
      </c>
      <c r="AK1144" s="279" t="e">
        <f>IF(tbl2020POS[[#This Row],[OF]]&gt;=GAMES_TO_QUALIFY,1,IF(tbl2020POS[[#This Row],[PRIMPOS]]="OF",1,0))</f>
        <v>#REF!</v>
      </c>
      <c r="AL1144" s="279" t="e">
        <f>IF(tbl2020POS[[#This Row],[DH]]&gt;=GAMES_TO_QUALIFY,1,IF(tbl2020POS[[#This Row],[PRIMPOS]]="DH",1,0))</f>
        <v>#REF!</v>
      </c>
      <c r="AM1144" s="279" t="str" cm="1">
        <f t="array" aca="1" ref="AM11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4" s="280" t="str">
        <f>IFERROR(LEFT(tbl2020POS[[#This Row],[POSROUGH]],LEN(tbl2020POS[[#This Row],[POSROUGH]])-1),"")</f>
        <v/>
      </c>
      <c r="AP114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5" spans="1:42" x14ac:dyDescent="0.3">
      <c r="A1145" s="277">
        <v>1142</v>
      </c>
      <c r="B1145" t="s">
        <v>21704</v>
      </c>
      <c r="C1145" s="277">
        <v>21</v>
      </c>
      <c r="D1145" s="278" t="s">
        <v>20565</v>
      </c>
      <c r="E1145" s="277">
        <v>2</v>
      </c>
      <c r="F1145" s="277">
        <v>59</v>
      </c>
      <c r="G1145" s="277">
        <v>59</v>
      </c>
      <c r="H1145" s="277">
        <v>59</v>
      </c>
      <c r="I1145" s="277">
        <v>57</v>
      </c>
      <c r="J1145" s="277">
        <v>0</v>
      </c>
      <c r="K1145" s="277">
        <v>0</v>
      </c>
      <c r="L1145" s="277">
        <v>0</v>
      </c>
      <c r="M1145" s="277">
        <v>0</v>
      </c>
      <c r="N1145" s="277">
        <v>0</v>
      </c>
      <c r="O1145" s="277">
        <v>57</v>
      </c>
      <c r="P1145" s="277">
        <v>0</v>
      </c>
      <c r="Q1145" s="277">
        <v>0</v>
      </c>
      <c r="R1145" s="277">
        <v>0</v>
      </c>
      <c r="S1145" s="277">
        <v>0</v>
      </c>
      <c r="T1145" s="277">
        <v>2</v>
      </c>
      <c r="U1145" s="277">
        <v>0</v>
      </c>
      <c r="V1145" s="277">
        <v>0</v>
      </c>
      <c r="W1145" s="279" t="e">
        <f t="shared" si="17"/>
        <v>#REF!</v>
      </c>
      <c r="X1145" s="279" t="s">
        <v>14891</v>
      </c>
      <c r="Y11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45" s="279">
        <f>IF(MAX(tbl2020POS[[#This Row],[P]:[PR]])=tbl2020POS[[#This Row],[P]],1,0)</f>
        <v>0</v>
      </c>
      <c r="AA1145" s="279">
        <f>IF(tbl2020POS[[#This Row],[QUALP]]=1,IF(tbl2020POS[[#This Row],[GS]]&gt;=GS_TO_QUALIFY,1,0),0)</f>
        <v>0</v>
      </c>
      <c r="AB1145" s="279">
        <f>IF(tbl2020POS[[#This Row],[QUALP]]=1,IF(tbl2020POS[[#This Row],[G]]-tbl2020POS[[#This Row],[GS]]&gt;=RP_APP_TO_QUALIFY,1,0),0)</f>
        <v>0</v>
      </c>
      <c r="AC1145" s="279" t="e">
        <f>IF(tbl2020POS[[#This Row],[C]]&gt;=GAMES_TO_QUALIFY,1,IF(tbl2020POS[[#This Row],[PRIMPOS]]="C",1,0))</f>
        <v>#REF!</v>
      </c>
      <c r="AD1145" s="279" t="e">
        <f>IF(tbl2020POS[[#This Row],[1B]]&gt;=GAMES_TO_QUALIFY,1,IF(tbl2020POS[[#This Row],[PRIMPOS]]="1B",1,0))</f>
        <v>#REF!</v>
      </c>
      <c r="AE1145" s="279" t="e">
        <f>IF(tbl2020POS[[#This Row],[2B]]&gt;=GAMES_TO_QUALIFY,1,IF(tbl2020POS[[#This Row],[PRIMPOS]]="2B",1,0))</f>
        <v>#REF!</v>
      </c>
      <c r="AF1145" s="279" t="e">
        <f>IF(tbl2020POS[[#This Row],[3B]]&gt;=GAMES_TO_QUALIFY,1,IF(tbl2020POS[[#This Row],[PRIMPOS]]="3B",1,0))</f>
        <v>#REF!</v>
      </c>
      <c r="AG1145" s="279" t="e">
        <f>IF(tbl2020POS[[#This Row],[SS]]&gt;=GAMES_TO_QUALIFY,1,IF(tbl2020POS[[#This Row],[PRIMPOS]]="SS",1,0))</f>
        <v>#REF!</v>
      </c>
      <c r="AH1145" s="279" t="e">
        <f>IF(tbl2020POS[[#This Row],[LF]]&gt;=GAMES_TO_QUALIFY,1,0)</f>
        <v>#REF!</v>
      </c>
      <c r="AI1145" s="279" t="e">
        <f>IF(tbl2020POS[[#This Row],[CF]]&gt;=GAMES_TO_QUALIFY,1,0)</f>
        <v>#REF!</v>
      </c>
      <c r="AJ1145" s="279" t="e">
        <f>IF(tbl2020POS[[#This Row],[RF]]&gt;=GAMES_TO_QUALIFY,1,0)</f>
        <v>#REF!</v>
      </c>
      <c r="AK1145" s="279" t="e">
        <f>IF(tbl2020POS[[#This Row],[OF]]&gt;=GAMES_TO_QUALIFY,1,IF(tbl2020POS[[#This Row],[PRIMPOS]]="OF",1,0))</f>
        <v>#REF!</v>
      </c>
      <c r="AL1145" s="279" t="e">
        <f>IF(tbl2020POS[[#This Row],[DH]]&gt;=GAMES_TO_QUALIFY,1,IF(tbl2020POS[[#This Row],[PRIMPOS]]="DH",1,0))</f>
        <v>#REF!</v>
      </c>
      <c r="AM1145" s="279" t="e" cm="1">
        <f t="array" aca="1" ref="AM11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5" s="280" t="str">
        <f>IFERROR(LEFT(tbl2020POS[[#This Row],[POSROUGH]],LEN(tbl2020POS[[#This Row],[POSROUGH]])-1),"")</f>
        <v/>
      </c>
      <c r="AP114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6" spans="1:42" x14ac:dyDescent="0.3">
      <c r="A1146" s="277">
        <v>1143</v>
      </c>
      <c r="B1146" t="s">
        <v>21705</v>
      </c>
      <c r="C1146" s="277">
        <v>29</v>
      </c>
      <c r="D1146" s="278" t="s">
        <v>1372</v>
      </c>
      <c r="E1146" s="277">
        <v>4</v>
      </c>
      <c r="F1146" s="277">
        <v>43</v>
      </c>
      <c r="G1146" s="277">
        <v>27</v>
      </c>
      <c r="H1146" s="277">
        <v>43</v>
      </c>
      <c r="I1146" s="277">
        <v>41</v>
      </c>
      <c r="J1146" s="277">
        <v>0</v>
      </c>
      <c r="K1146" s="277">
        <v>0</v>
      </c>
      <c r="L1146" s="277">
        <v>0</v>
      </c>
      <c r="M1146" s="277">
        <v>0</v>
      </c>
      <c r="N1146" s="277">
        <v>0</v>
      </c>
      <c r="O1146" s="277">
        <v>0</v>
      </c>
      <c r="P1146" s="277">
        <v>20</v>
      </c>
      <c r="Q1146" s="277">
        <v>5</v>
      </c>
      <c r="R1146" s="277">
        <v>19</v>
      </c>
      <c r="S1146" s="277">
        <v>41</v>
      </c>
      <c r="T1146" s="277">
        <v>1</v>
      </c>
      <c r="U1146" s="277">
        <v>2</v>
      </c>
      <c r="V1146" s="277">
        <v>2</v>
      </c>
      <c r="W1146" s="279" t="e">
        <f t="shared" si="17"/>
        <v>#REF!</v>
      </c>
      <c r="X1146" s="279" t="s">
        <v>16877</v>
      </c>
      <c r="Y11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46" s="279">
        <f>IF(MAX(tbl2020POS[[#This Row],[P]:[PR]])=tbl2020POS[[#This Row],[P]],1,0)</f>
        <v>0</v>
      </c>
      <c r="AA1146" s="279">
        <f>IF(tbl2020POS[[#This Row],[QUALP]]=1,IF(tbl2020POS[[#This Row],[GS]]&gt;=GS_TO_QUALIFY,1,0),0)</f>
        <v>0</v>
      </c>
      <c r="AB1146" s="279">
        <f>IF(tbl2020POS[[#This Row],[QUALP]]=1,IF(tbl2020POS[[#This Row],[G]]-tbl2020POS[[#This Row],[GS]]&gt;=RP_APP_TO_QUALIFY,1,0),0)</f>
        <v>0</v>
      </c>
      <c r="AC1146" s="279" t="e">
        <f>IF(tbl2020POS[[#This Row],[C]]&gt;=GAMES_TO_QUALIFY,1,IF(tbl2020POS[[#This Row],[PRIMPOS]]="C",1,0))</f>
        <v>#REF!</v>
      </c>
      <c r="AD1146" s="279" t="e">
        <f>IF(tbl2020POS[[#This Row],[1B]]&gt;=GAMES_TO_QUALIFY,1,IF(tbl2020POS[[#This Row],[PRIMPOS]]="1B",1,0))</f>
        <v>#REF!</v>
      </c>
      <c r="AE1146" s="279" t="e">
        <f>IF(tbl2020POS[[#This Row],[2B]]&gt;=GAMES_TO_QUALIFY,1,IF(tbl2020POS[[#This Row],[PRIMPOS]]="2B",1,0))</f>
        <v>#REF!</v>
      </c>
      <c r="AF1146" s="279" t="e">
        <f>IF(tbl2020POS[[#This Row],[3B]]&gt;=GAMES_TO_QUALIFY,1,IF(tbl2020POS[[#This Row],[PRIMPOS]]="3B",1,0))</f>
        <v>#REF!</v>
      </c>
      <c r="AG1146" s="279" t="e">
        <f>IF(tbl2020POS[[#This Row],[SS]]&gt;=GAMES_TO_QUALIFY,1,IF(tbl2020POS[[#This Row],[PRIMPOS]]="SS",1,0))</f>
        <v>#REF!</v>
      </c>
      <c r="AH1146" s="279" t="e">
        <f>IF(tbl2020POS[[#This Row],[LF]]&gt;=GAMES_TO_QUALIFY,1,0)</f>
        <v>#REF!</v>
      </c>
      <c r="AI1146" s="279" t="e">
        <f>IF(tbl2020POS[[#This Row],[CF]]&gt;=GAMES_TO_QUALIFY,1,0)</f>
        <v>#REF!</v>
      </c>
      <c r="AJ1146" s="279" t="e">
        <f>IF(tbl2020POS[[#This Row],[RF]]&gt;=GAMES_TO_QUALIFY,1,0)</f>
        <v>#REF!</v>
      </c>
      <c r="AK1146" s="279" t="e">
        <f>IF(tbl2020POS[[#This Row],[OF]]&gt;=GAMES_TO_QUALIFY,1,IF(tbl2020POS[[#This Row],[PRIMPOS]]="OF",1,0))</f>
        <v>#REF!</v>
      </c>
      <c r="AL1146" s="279" t="e">
        <f>IF(tbl2020POS[[#This Row],[DH]]&gt;=GAMES_TO_QUALIFY,1,IF(tbl2020POS[[#This Row],[PRIMPOS]]="DH",1,0))</f>
        <v>#REF!</v>
      </c>
      <c r="AM1146" s="279" t="e" cm="1">
        <f t="array" aca="1" ref="AM11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6" s="280" t="str">
        <f>IFERROR(LEFT(tbl2020POS[[#This Row],[POSROUGH]],LEN(tbl2020POS[[#This Row],[POSROUGH]])-1),"")</f>
        <v/>
      </c>
      <c r="AP114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7" spans="1:42" x14ac:dyDescent="0.3">
      <c r="A1147" s="277">
        <v>1144</v>
      </c>
      <c r="B1147" t="s">
        <v>21706</v>
      </c>
      <c r="C1147" s="277">
        <v>21</v>
      </c>
      <c r="D1147" s="278" t="s">
        <v>1430</v>
      </c>
      <c r="E1147" s="277" t="s">
        <v>20557</v>
      </c>
      <c r="F1147" s="277">
        <v>33</v>
      </c>
      <c r="G1147" s="277">
        <v>32</v>
      </c>
      <c r="H1147" s="277">
        <v>33</v>
      </c>
      <c r="I1147" s="277">
        <v>33</v>
      </c>
      <c r="J1147" s="277">
        <v>0</v>
      </c>
      <c r="K1147" s="277">
        <v>0</v>
      </c>
      <c r="L1147" s="277">
        <v>0</v>
      </c>
      <c r="M1147" s="277">
        <v>0</v>
      </c>
      <c r="N1147" s="277">
        <v>0</v>
      </c>
      <c r="O1147" s="277">
        <v>0</v>
      </c>
      <c r="P1147" s="277">
        <v>0</v>
      </c>
      <c r="Q1147" s="277">
        <v>33</v>
      </c>
      <c r="R1147" s="277">
        <v>0</v>
      </c>
      <c r="S1147" s="277">
        <v>33</v>
      </c>
      <c r="T1147" s="277">
        <v>0</v>
      </c>
      <c r="U1147" s="277">
        <v>0</v>
      </c>
      <c r="V1147" s="277">
        <v>0</v>
      </c>
      <c r="W1147" s="279" t="e">
        <f t="shared" si="17"/>
        <v>#REF!</v>
      </c>
      <c r="X1147" s="279" t="s">
        <v>13134</v>
      </c>
      <c r="Y11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47" s="279">
        <f>IF(MAX(tbl2020POS[[#This Row],[P]:[PR]])=tbl2020POS[[#This Row],[P]],1,0)</f>
        <v>0</v>
      </c>
      <c r="AA1147" s="279">
        <f>IF(tbl2020POS[[#This Row],[QUALP]]=1,IF(tbl2020POS[[#This Row],[GS]]&gt;=GS_TO_QUALIFY,1,0),0)</f>
        <v>0</v>
      </c>
      <c r="AB1147" s="279">
        <f>IF(tbl2020POS[[#This Row],[QUALP]]=1,IF(tbl2020POS[[#This Row],[G]]-tbl2020POS[[#This Row],[GS]]&gt;=RP_APP_TO_QUALIFY,1,0),0)</f>
        <v>0</v>
      </c>
      <c r="AC1147" s="279" t="e">
        <f>IF(tbl2020POS[[#This Row],[C]]&gt;=GAMES_TO_QUALIFY,1,IF(tbl2020POS[[#This Row],[PRIMPOS]]="C",1,0))</f>
        <v>#REF!</v>
      </c>
      <c r="AD1147" s="279" t="e">
        <f>IF(tbl2020POS[[#This Row],[1B]]&gt;=GAMES_TO_QUALIFY,1,IF(tbl2020POS[[#This Row],[PRIMPOS]]="1B",1,0))</f>
        <v>#REF!</v>
      </c>
      <c r="AE1147" s="279" t="e">
        <f>IF(tbl2020POS[[#This Row],[2B]]&gt;=GAMES_TO_QUALIFY,1,IF(tbl2020POS[[#This Row],[PRIMPOS]]="2B",1,0))</f>
        <v>#REF!</v>
      </c>
      <c r="AF1147" s="279" t="e">
        <f>IF(tbl2020POS[[#This Row],[3B]]&gt;=GAMES_TO_QUALIFY,1,IF(tbl2020POS[[#This Row],[PRIMPOS]]="3B",1,0))</f>
        <v>#REF!</v>
      </c>
      <c r="AG1147" s="279" t="e">
        <f>IF(tbl2020POS[[#This Row],[SS]]&gt;=GAMES_TO_QUALIFY,1,IF(tbl2020POS[[#This Row],[PRIMPOS]]="SS",1,0))</f>
        <v>#REF!</v>
      </c>
      <c r="AH1147" s="279" t="e">
        <f>IF(tbl2020POS[[#This Row],[LF]]&gt;=GAMES_TO_QUALIFY,1,0)</f>
        <v>#REF!</v>
      </c>
      <c r="AI1147" s="279" t="e">
        <f>IF(tbl2020POS[[#This Row],[CF]]&gt;=GAMES_TO_QUALIFY,1,0)</f>
        <v>#REF!</v>
      </c>
      <c r="AJ1147" s="279" t="e">
        <f>IF(tbl2020POS[[#This Row],[RF]]&gt;=GAMES_TO_QUALIFY,1,0)</f>
        <v>#REF!</v>
      </c>
      <c r="AK1147" s="279" t="e">
        <f>IF(tbl2020POS[[#This Row],[OF]]&gt;=GAMES_TO_QUALIFY,1,IF(tbl2020POS[[#This Row],[PRIMPOS]]="OF",1,0))</f>
        <v>#REF!</v>
      </c>
      <c r="AL1147" s="279" t="e">
        <f>IF(tbl2020POS[[#This Row],[DH]]&gt;=GAMES_TO_QUALIFY,1,IF(tbl2020POS[[#This Row],[PRIMPOS]]="DH",1,0))</f>
        <v>#REF!</v>
      </c>
      <c r="AM1147" s="279" t="e" cm="1">
        <f t="array" aca="1" ref="AM11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7" s="280" t="str">
        <f>IFERROR(LEFT(tbl2020POS[[#This Row],[POSROUGH]],LEN(tbl2020POS[[#This Row],[POSROUGH]])-1),"")</f>
        <v/>
      </c>
      <c r="AP114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8" spans="1:42" x14ac:dyDescent="0.3">
      <c r="A1148" s="277">
        <v>1145</v>
      </c>
      <c r="B1148" t="s">
        <v>21707</v>
      </c>
      <c r="C1148" s="277">
        <v>30</v>
      </c>
      <c r="D1148" s="278" t="s">
        <v>1402</v>
      </c>
      <c r="E1148" s="277">
        <v>3</v>
      </c>
      <c r="F1148" s="277">
        <v>7</v>
      </c>
      <c r="G1148" s="277">
        <v>7</v>
      </c>
      <c r="H1148" s="277">
        <v>7</v>
      </c>
      <c r="I1148" s="277">
        <v>7</v>
      </c>
      <c r="J1148" s="277">
        <v>0</v>
      </c>
      <c r="K1148" s="277">
        <v>7</v>
      </c>
      <c r="L1148" s="277">
        <v>0</v>
      </c>
      <c r="M1148" s="277">
        <v>0</v>
      </c>
      <c r="N1148" s="277">
        <v>0</v>
      </c>
      <c r="O1148" s="277">
        <v>0</v>
      </c>
      <c r="P1148" s="277">
        <v>0</v>
      </c>
      <c r="Q1148" s="277">
        <v>0</v>
      </c>
      <c r="R1148" s="277">
        <v>0</v>
      </c>
      <c r="S1148" s="277">
        <v>0</v>
      </c>
      <c r="T1148" s="277">
        <v>0</v>
      </c>
      <c r="U1148" s="277">
        <v>0</v>
      </c>
      <c r="V1148" s="277">
        <v>0</v>
      </c>
      <c r="W1148" s="279" t="e">
        <f t="shared" si="17"/>
        <v>#REF!</v>
      </c>
      <c r="X1148" s="279" t="s">
        <v>16882</v>
      </c>
      <c r="Y11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48" s="279">
        <f>IF(MAX(tbl2020POS[[#This Row],[P]:[PR]])=tbl2020POS[[#This Row],[P]],1,0)</f>
        <v>0</v>
      </c>
      <c r="AA1148" s="279">
        <f>IF(tbl2020POS[[#This Row],[QUALP]]=1,IF(tbl2020POS[[#This Row],[GS]]&gt;=GS_TO_QUALIFY,1,0),0)</f>
        <v>0</v>
      </c>
      <c r="AB1148" s="279">
        <f>IF(tbl2020POS[[#This Row],[QUALP]]=1,IF(tbl2020POS[[#This Row],[G]]-tbl2020POS[[#This Row],[GS]]&gt;=RP_APP_TO_QUALIFY,1,0),0)</f>
        <v>0</v>
      </c>
      <c r="AC1148" s="279" t="e">
        <f>IF(tbl2020POS[[#This Row],[C]]&gt;=GAMES_TO_QUALIFY,1,IF(tbl2020POS[[#This Row],[PRIMPOS]]="C",1,0))</f>
        <v>#REF!</v>
      </c>
      <c r="AD1148" s="279" t="e">
        <f>IF(tbl2020POS[[#This Row],[1B]]&gt;=GAMES_TO_QUALIFY,1,IF(tbl2020POS[[#This Row],[PRIMPOS]]="1B",1,0))</f>
        <v>#REF!</v>
      </c>
      <c r="AE1148" s="279" t="e">
        <f>IF(tbl2020POS[[#This Row],[2B]]&gt;=GAMES_TO_QUALIFY,1,IF(tbl2020POS[[#This Row],[PRIMPOS]]="2B",1,0))</f>
        <v>#REF!</v>
      </c>
      <c r="AF1148" s="279" t="e">
        <f>IF(tbl2020POS[[#This Row],[3B]]&gt;=GAMES_TO_QUALIFY,1,IF(tbl2020POS[[#This Row],[PRIMPOS]]="3B",1,0))</f>
        <v>#REF!</v>
      </c>
      <c r="AG1148" s="279" t="e">
        <f>IF(tbl2020POS[[#This Row],[SS]]&gt;=GAMES_TO_QUALIFY,1,IF(tbl2020POS[[#This Row],[PRIMPOS]]="SS",1,0))</f>
        <v>#REF!</v>
      </c>
      <c r="AH1148" s="279" t="e">
        <f>IF(tbl2020POS[[#This Row],[LF]]&gt;=GAMES_TO_QUALIFY,1,0)</f>
        <v>#REF!</v>
      </c>
      <c r="AI1148" s="279" t="e">
        <f>IF(tbl2020POS[[#This Row],[CF]]&gt;=GAMES_TO_QUALIFY,1,0)</f>
        <v>#REF!</v>
      </c>
      <c r="AJ1148" s="279" t="e">
        <f>IF(tbl2020POS[[#This Row],[RF]]&gt;=GAMES_TO_QUALIFY,1,0)</f>
        <v>#REF!</v>
      </c>
      <c r="AK1148" s="279" t="e">
        <f>IF(tbl2020POS[[#This Row],[OF]]&gt;=GAMES_TO_QUALIFY,1,IF(tbl2020POS[[#This Row],[PRIMPOS]]="OF",1,0))</f>
        <v>#REF!</v>
      </c>
      <c r="AL1148" s="279" t="e">
        <f>IF(tbl2020POS[[#This Row],[DH]]&gt;=GAMES_TO_QUALIFY,1,IF(tbl2020POS[[#This Row],[PRIMPOS]]="DH",1,0))</f>
        <v>#REF!</v>
      </c>
      <c r="AM1148" s="279" t="e" cm="1">
        <f t="array" aca="1" ref="AM11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8" s="280" t="str">
        <f>IFERROR(LEFT(tbl2020POS[[#This Row],[POSROUGH]],LEN(tbl2020POS[[#This Row],[POSROUGH]])-1),"")</f>
        <v/>
      </c>
      <c r="AP114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9" spans="1:42" x14ac:dyDescent="0.3">
      <c r="A1149" s="277">
        <v>1146</v>
      </c>
      <c r="B1149" t="s">
        <v>21708</v>
      </c>
      <c r="C1149" s="277">
        <v>24</v>
      </c>
      <c r="D1149" s="278" t="s">
        <v>1376</v>
      </c>
      <c r="E1149" s="277" t="s">
        <v>20557</v>
      </c>
      <c r="F1149" s="277">
        <v>22</v>
      </c>
      <c r="G1149" s="277">
        <v>0</v>
      </c>
      <c r="H1149" s="277">
        <v>0</v>
      </c>
      <c r="I1149" s="277">
        <v>22</v>
      </c>
      <c r="J1149" s="277">
        <v>22</v>
      </c>
      <c r="K1149" s="277">
        <v>0</v>
      </c>
      <c r="L1149" s="277">
        <v>0</v>
      </c>
      <c r="M1149" s="277">
        <v>0</v>
      </c>
      <c r="N1149" s="277">
        <v>0</v>
      </c>
      <c r="O1149" s="277">
        <v>0</v>
      </c>
      <c r="P1149" s="277">
        <v>0</v>
      </c>
      <c r="Q1149" s="277">
        <v>0</v>
      </c>
      <c r="R1149" s="277">
        <v>0</v>
      </c>
      <c r="S1149" s="277">
        <v>0</v>
      </c>
      <c r="T1149" s="277">
        <v>0</v>
      </c>
      <c r="U1149" s="277">
        <v>0</v>
      </c>
      <c r="V1149" s="277">
        <v>0</v>
      </c>
      <c r="W1149" s="279" t="e">
        <f t="shared" si="17"/>
        <v>#REF!</v>
      </c>
      <c r="X1149" s="279" t="s">
        <v>22034</v>
      </c>
      <c r="Y11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9" s="279">
        <f>IF(MAX(tbl2020POS[[#This Row],[P]:[PR]])=tbl2020POS[[#This Row],[P]],1,0)</f>
        <v>1</v>
      </c>
      <c r="AA1149" s="279">
        <f>IF(tbl2020POS[[#This Row],[QUALP]]=1,IF(tbl2020POS[[#This Row],[GS]]&gt;=GS_TO_QUALIFY,1,0),0)</f>
        <v>0</v>
      </c>
      <c r="AB1149" s="279">
        <f>IF(tbl2020POS[[#This Row],[QUALP]]=1,IF(tbl2020POS[[#This Row],[G]]-tbl2020POS[[#This Row],[GS]]&gt;=RP_APP_TO_QUALIFY,1,0),0)</f>
        <v>1</v>
      </c>
      <c r="AC1149" s="279" t="e">
        <f>IF(tbl2020POS[[#This Row],[C]]&gt;=GAMES_TO_QUALIFY,1,IF(tbl2020POS[[#This Row],[PRIMPOS]]="C",1,0))</f>
        <v>#REF!</v>
      </c>
      <c r="AD1149" s="279" t="e">
        <f>IF(tbl2020POS[[#This Row],[1B]]&gt;=GAMES_TO_QUALIFY,1,IF(tbl2020POS[[#This Row],[PRIMPOS]]="1B",1,0))</f>
        <v>#REF!</v>
      </c>
      <c r="AE1149" s="279" t="e">
        <f>IF(tbl2020POS[[#This Row],[2B]]&gt;=GAMES_TO_QUALIFY,1,IF(tbl2020POS[[#This Row],[PRIMPOS]]="2B",1,0))</f>
        <v>#REF!</v>
      </c>
      <c r="AF1149" s="279" t="e">
        <f>IF(tbl2020POS[[#This Row],[3B]]&gt;=GAMES_TO_QUALIFY,1,IF(tbl2020POS[[#This Row],[PRIMPOS]]="3B",1,0))</f>
        <v>#REF!</v>
      </c>
      <c r="AG1149" s="279" t="e">
        <f>IF(tbl2020POS[[#This Row],[SS]]&gt;=GAMES_TO_QUALIFY,1,IF(tbl2020POS[[#This Row],[PRIMPOS]]="SS",1,0))</f>
        <v>#REF!</v>
      </c>
      <c r="AH1149" s="279" t="e">
        <f>IF(tbl2020POS[[#This Row],[LF]]&gt;=GAMES_TO_QUALIFY,1,0)</f>
        <v>#REF!</v>
      </c>
      <c r="AI1149" s="279" t="e">
        <f>IF(tbl2020POS[[#This Row],[CF]]&gt;=GAMES_TO_QUALIFY,1,0)</f>
        <v>#REF!</v>
      </c>
      <c r="AJ1149" s="279" t="e">
        <f>IF(tbl2020POS[[#This Row],[RF]]&gt;=GAMES_TO_QUALIFY,1,0)</f>
        <v>#REF!</v>
      </c>
      <c r="AK1149" s="279" t="e">
        <f>IF(tbl2020POS[[#This Row],[OF]]&gt;=GAMES_TO_QUALIFY,1,IF(tbl2020POS[[#This Row],[PRIMPOS]]="OF",1,0))</f>
        <v>#REF!</v>
      </c>
      <c r="AL1149" s="279" t="e">
        <f>IF(tbl2020POS[[#This Row],[DH]]&gt;=GAMES_TO_QUALIFY,1,IF(tbl2020POS[[#This Row],[PRIMPOS]]="DH",1,0))</f>
        <v>#REF!</v>
      </c>
      <c r="AM1149" s="279" t="str" cm="1">
        <f t="array" aca="1" ref="AM11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9" s="280" t="str">
        <f>IFERROR(LEFT(tbl2020POS[[#This Row],[POSROUGH]],LEN(tbl2020POS[[#This Row],[POSROUGH]])-1),"")</f>
        <v/>
      </c>
      <c r="AP114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50" spans="1:42" x14ac:dyDescent="0.3">
      <c r="A1150" s="277">
        <v>1147</v>
      </c>
      <c r="B1150" t="s">
        <v>21709</v>
      </c>
      <c r="C1150" s="277">
        <v>29</v>
      </c>
      <c r="D1150" s="278" t="s">
        <v>1379</v>
      </c>
      <c r="E1150" s="277">
        <v>7</v>
      </c>
      <c r="F1150" s="277">
        <v>56</v>
      </c>
      <c r="G1150" s="277">
        <v>49</v>
      </c>
      <c r="H1150" s="277">
        <v>56</v>
      </c>
      <c r="I1150" s="277">
        <v>50</v>
      </c>
      <c r="J1150" s="277">
        <v>0</v>
      </c>
      <c r="K1150" s="277">
        <v>0</v>
      </c>
      <c r="L1150" s="277">
        <v>0</v>
      </c>
      <c r="M1150" s="277">
        <v>13</v>
      </c>
      <c r="N1150" s="277">
        <v>0</v>
      </c>
      <c r="O1150" s="277">
        <v>20</v>
      </c>
      <c r="P1150" s="277">
        <v>19</v>
      </c>
      <c r="Q1150" s="277">
        <v>6</v>
      </c>
      <c r="R1150" s="277">
        <v>0</v>
      </c>
      <c r="S1150" s="277">
        <v>24</v>
      </c>
      <c r="T1150" s="277">
        <v>6</v>
      </c>
      <c r="U1150" s="277">
        <v>4</v>
      </c>
      <c r="V1150" s="277">
        <v>1</v>
      </c>
      <c r="W1150" s="279" t="e">
        <f t="shared" si="17"/>
        <v>#REF!</v>
      </c>
      <c r="X1150" s="279" t="s">
        <v>6368</v>
      </c>
      <c r="Y11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50" s="279">
        <f>IF(MAX(tbl2020POS[[#This Row],[P]:[PR]])=tbl2020POS[[#This Row],[P]],1,0)</f>
        <v>0</v>
      </c>
      <c r="AA1150" s="279">
        <f>IF(tbl2020POS[[#This Row],[QUALP]]=1,IF(tbl2020POS[[#This Row],[GS]]&gt;=GS_TO_QUALIFY,1,0),0)</f>
        <v>0</v>
      </c>
      <c r="AB1150" s="279">
        <f>IF(tbl2020POS[[#This Row],[QUALP]]=1,IF(tbl2020POS[[#This Row],[G]]-tbl2020POS[[#This Row],[GS]]&gt;=RP_APP_TO_QUALIFY,1,0),0)</f>
        <v>0</v>
      </c>
      <c r="AC1150" s="279" t="e">
        <f>IF(tbl2020POS[[#This Row],[C]]&gt;=GAMES_TO_QUALIFY,1,IF(tbl2020POS[[#This Row],[PRIMPOS]]="C",1,0))</f>
        <v>#REF!</v>
      </c>
      <c r="AD1150" s="279" t="e">
        <f>IF(tbl2020POS[[#This Row],[1B]]&gt;=GAMES_TO_QUALIFY,1,IF(tbl2020POS[[#This Row],[PRIMPOS]]="1B",1,0))</f>
        <v>#REF!</v>
      </c>
      <c r="AE1150" s="279" t="e">
        <f>IF(tbl2020POS[[#This Row],[2B]]&gt;=GAMES_TO_QUALIFY,1,IF(tbl2020POS[[#This Row],[PRIMPOS]]="2B",1,0))</f>
        <v>#REF!</v>
      </c>
      <c r="AF1150" s="279" t="e">
        <f>IF(tbl2020POS[[#This Row],[3B]]&gt;=GAMES_TO_QUALIFY,1,IF(tbl2020POS[[#This Row],[PRIMPOS]]="3B",1,0))</f>
        <v>#REF!</v>
      </c>
      <c r="AG1150" s="279" t="e">
        <f>IF(tbl2020POS[[#This Row],[SS]]&gt;=GAMES_TO_QUALIFY,1,IF(tbl2020POS[[#This Row],[PRIMPOS]]="SS",1,0))</f>
        <v>#REF!</v>
      </c>
      <c r="AH1150" s="279" t="e">
        <f>IF(tbl2020POS[[#This Row],[LF]]&gt;=GAMES_TO_QUALIFY,1,0)</f>
        <v>#REF!</v>
      </c>
      <c r="AI1150" s="279" t="e">
        <f>IF(tbl2020POS[[#This Row],[CF]]&gt;=GAMES_TO_QUALIFY,1,0)</f>
        <v>#REF!</v>
      </c>
      <c r="AJ1150" s="279" t="e">
        <f>IF(tbl2020POS[[#This Row],[RF]]&gt;=GAMES_TO_QUALIFY,1,0)</f>
        <v>#REF!</v>
      </c>
      <c r="AK1150" s="279" t="e">
        <f>IF(tbl2020POS[[#This Row],[OF]]&gt;=GAMES_TO_QUALIFY,1,IF(tbl2020POS[[#This Row],[PRIMPOS]]="OF",1,0))</f>
        <v>#REF!</v>
      </c>
      <c r="AL1150" s="279" t="e">
        <f>IF(tbl2020POS[[#This Row],[DH]]&gt;=GAMES_TO_QUALIFY,1,IF(tbl2020POS[[#This Row],[PRIMPOS]]="DH",1,0))</f>
        <v>#REF!</v>
      </c>
      <c r="AM1150" s="279" t="e" cm="1">
        <f t="array" aca="1" ref="AM11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0" s="280" t="str">
        <f>IFERROR(LEFT(tbl2020POS[[#This Row],[POSROUGH]],LEN(tbl2020POS[[#This Row],[POSROUGH]])-1),"")</f>
        <v/>
      </c>
      <c r="AP115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1" spans="1:42" x14ac:dyDescent="0.3">
      <c r="A1151" s="277">
        <v>1148</v>
      </c>
      <c r="B1151" t="s">
        <v>21710</v>
      </c>
      <c r="C1151" s="277">
        <v>27</v>
      </c>
      <c r="D1151" s="278" t="s">
        <v>1389</v>
      </c>
      <c r="E1151" s="277">
        <v>2</v>
      </c>
      <c r="F1151" s="277">
        <v>8</v>
      </c>
      <c r="G1151" s="277">
        <v>0</v>
      </c>
      <c r="H1151" s="277">
        <v>0</v>
      </c>
      <c r="I1151" s="277">
        <v>8</v>
      </c>
      <c r="J1151" s="277">
        <v>8</v>
      </c>
      <c r="K1151" s="277">
        <v>0</v>
      </c>
      <c r="L1151" s="277">
        <v>0</v>
      </c>
      <c r="M1151" s="277">
        <v>0</v>
      </c>
      <c r="N1151" s="277">
        <v>0</v>
      </c>
      <c r="O1151" s="277">
        <v>0</v>
      </c>
      <c r="P1151" s="277">
        <v>0</v>
      </c>
      <c r="Q1151" s="277">
        <v>0</v>
      </c>
      <c r="R1151" s="277">
        <v>0</v>
      </c>
      <c r="S1151" s="277">
        <v>0</v>
      </c>
      <c r="T1151" s="277">
        <v>0</v>
      </c>
      <c r="U1151" s="277">
        <v>0</v>
      </c>
      <c r="V1151" s="277">
        <v>0</v>
      </c>
      <c r="W1151" s="279" t="e">
        <f t="shared" si="17"/>
        <v>#REF!</v>
      </c>
      <c r="X1151" s="279" t="s">
        <v>16886</v>
      </c>
      <c r="Y11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1" s="279">
        <f>IF(MAX(tbl2020POS[[#This Row],[P]:[PR]])=tbl2020POS[[#This Row],[P]],1,0)</f>
        <v>1</v>
      </c>
      <c r="AA1151" s="279">
        <f>IF(tbl2020POS[[#This Row],[QUALP]]=1,IF(tbl2020POS[[#This Row],[GS]]&gt;=GS_TO_QUALIFY,1,0),0)</f>
        <v>0</v>
      </c>
      <c r="AB1151" s="279">
        <f>IF(tbl2020POS[[#This Row],[QUALP]]=1,IF(tbl2020POS[[#This Row],[G]]-tbl2020POS[[#This Row],[GS]]&gt;=RP_APP_TO_QUALIFY,1,0),0)</f>
        <v>1</v>
      </c>
      <c r="AC1151" s="279" t="e">
        <f>IF(tbl2020POS[[#This Row],[C]]&gt;=GAMES_TO_QUALIFY,1,IF(tbl2020POS[[#This Row],[PRIMPOS]]="C",1,0))</f>
        <v>#REF!</v>
      </c>
      <c r="AD1151" s="279" t="e">
        <f>IF(tbl2020POS[[#This Row],[1B]]&gt;=GAMES_TO_QUALIFY,1,IF(tbl2020POS[[#This Row],[PRIMPOS]]="1B",1,0))</f>
        <v>#REF!</v>
      </c>
      <c r="AE1151" s="279" t="e">
        <f>IF(tbl2020POS[[#This Row],[2B]]&gt;=GAMES_TO_QUALIFY,1,IF(tbl2020POS[[#This Row],[PRIMPOS]]="2B",1,0))</f>
        <v>#REF!</v>
      </c>
      <c r="AF1151" s="279" t="e">
        <f>IF(tbl2020POS[[#This Row],[3B]]&gt;=GAMES_TO_QUALIFY,1,IF(tbl2020POS[[#This Row],[PRIMPOS]]="3B",1,0))</f>
        <v>#REF!</v>
      </c>
      <c r="AG1151" s="279" t="e">
        <f>IF(tbl2020POS[[#This Row],[SS]]&gt;=GAMES_TO_QUALIFY,1,IF(tbl2020POS[[#This Row],[PRIMPOS]]="SS",1,0))</f>
        <v>#REF!</v>
      </c>
      <c r="AH1151" s="279" t="e">
        <f>IF(tbl2020POS[[#This Row],[LF]]&gt;=GAMES_TO_QUALIFY,1,0)</f>
        <v>#REF!</v>
      </c>
      <c r="AI1151" s="279" t="e">
        <f>IF(tbl2020POS[[#This Row],[CF]]&gt;=GAMES_TO_QUALIFY,1,0)</f>
        <v>#REF!</v>
      </c>
      <c r="AJ1151" s="279" t="e">
        <f>IF(tbl2020POS[[#This Row],[RF]]&gt;=GAMES_TO_QUALIFY,1,0)</f>
        <v>#REF!</v>
      </c>
      <c r="AK1151" s="279" t="e">
        <f>IF(tbl2020POS[[#This Row],[OF]]&gt;=GAMES_TO_QUALIFY,1,IF(tbl2020POS[[#This Row],[PRIMPOS]]="OF",1,0))</f>
        <v>#REF!</v>
      </c>
      <c r="AL1151" s="279" t="e">
        <f>IF(tbl2020POS[[#This Row],[DH]]&gt;=GAMES_TO_QUALIFY,1,IF(tbl2020POS[[#This Row],[PRIMPOS]]="DH",1,0))</f>
        <v>#REF!</v>
      </c>
      <c r="AM1151" s="279" t="str" cm="1">
        <f t="array" aca="1" ref="AM11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1" s="280" t="str">
        <f>IFERROR(LEFT(tbl2020POS[[#This Row],[POSROUGH]],LEN(tbl2020POS[[#This Row],[POSROUGH]])-1),"")</f>
        <v/>
      </c>
      <c r="AP115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52" spans="1:42" x14ac:dyDescent="0.3">
      <c r="A1152" s="277">
        <v>1149</v>
      </c>
      <c r="B1152" t="s">
        <v>21711</v>
      </c>
      <c r="C1152" s="277">
        <v>29</v>
      </c>
      <c r="D1152" s="278" t="s">
        <v>20628</v>
      </c>
      <c r="E1152" s="277">
        <v>7</v>
      </c>
      <c r="F1152" s="277">
        <v>38</v>
      </c>
      <c r="G1152" s="277">
        <v>23</v>
      </c>
      <c r="H1152" s="277">
        <v>38</v>
      </c>
      <c r="I1152" s="277">
        <v>35</v>
      </c>
      <c r="J1152" s="277">
        <v>0</v>
      </c>
      <c r="K1152" s="277">
        <v>0</v>
      </c>
      <c r="L1152" s="277">
        <v>0</v>
      </c>
      <c r="M1152" s="277">
        <v>0</v>
      </c>
      <c r="N1152" s="277">
        <v>0</v>
      </c>
      <c r="O1152" s="277">
        <v>0</v>
      </c>
      <c r="P1152" s="277">
        <v>14</v>
      </c>
      <c r="Q1152" s="277">
        <v>11</v>
      </c>
      <c r="R1152" s="277">
        <v>11</v>
      </c>
      <c r="S1152" s="277">
        <v>35</v>
      </c>
      <c r="T1152" s="277">
        <v>3</v>
      </c>
      <c r="U1152" s="277">
        <v>4</v>
      </c>
      <c r="V1152" s="277">
        <v>2</v>
      </c>
      <c r="W1152" s="279" t="e">
        <f t="shared" si="17"/>
        <v>#REF!</v>
      </c>
      <c r="X1152" s="279" t="s">
        <v>8232</v>
      </c>
      <c r="Y11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52" s="279">
        <f>IF(MAX(tbl2020POS[[#This Row],[P]:[PR]])=tbl2020POS[[#This Row],[P]],1,0)</f>
        <v>0</v>
      </c>
      <c r="AA1152" s="279">
        <f>IF(tbl2020POS[[#This Row],[QUALP]]=1,IF(tbl2020POS[[#This Row],[GS]]&gt;=GS_TO_QUALIFY,1,0),0)</f>
        <v>0</v>
      </c>
      <c r="AB1152" s="279">
        <f>IF(tbl2020POS[[#This Row],[QUALP]]=1,IF(tbl2020POS[[#This Row],[G]]-tbl2020POS[[#This Row],[GS]]&gt;=RP_APP_TO_QUALIFY,1,0),0)</f>
        <v>0</v>
      </c>
      <c r="AC1152" s="279" t="e">
        <f>IF(tbl2020POS[[#This Row],[C]]&gt;=GAMES_TO_QUALIFY,1,IF(tbl2020POS[[#This Row],[PRIMPOS]]="C",1,0))</f>
        <v>#REF!</v>
      </c>
      <c r="AD1152" s="279" t="e">
        <f>IF(tbl2020POS[[#This Row],[1B]]&gt;=GAMES_TO_QUALIFY,1,IF(tbl2020POS[[#This Row],[PRIMPOS]]="1B",1,0))</f>
        <v>#REF!</v>
      </c>
      <c r="AE1152" s="279" t="e">
        <f>IF(tbl2020POS[[#This Row],[2B]]&gt;=GAMES_TO_QUALIFY,1,IF(tbl2020POS[[#This Row],[PRIMPOS]]="2B",1,0))</f>
        <v>#REF!</v>
      </c>
      <c r="AF1152" s="279" t="e">
        <f>IF(tbl2020POS[[#This Row],[3B]]&gt;=GAMES_TO_QUALIFY,1,IF(tbl2020POS[[#This Row],[PRIMPOS]]="3B",1,0))</f>
        <v>#REF!</v>
      </c>
      <c r="AG1152" s="279" t="e">
        <f>IF(tbl2020POS[[#This Row],[SS]]&gt;=GAMES_TO_QUALIFY,1,IF(tbl2020POS[[#This Row],[PRIMPOS]]="SS",1,0))</f>
        <v>#REF!</v>
      </c>
      <c r="AH1152" s="279" t="e">
        <f>IF(tbl2020POS[[#This Row],[LF]]&gt;=GAMES_TO_QUALIFY,1,0)</f>
        <v>#REF!</v>
      </c>
      <c r="AI1152" s="279" t="e">
        <f>IF(tbl2020POS[[#This Row],[CF]]&gt;=GAMES_TO_QUALIFY,1,0)</f>
        <v>#REF!</v>
      </c>
      <c r="AJ1152" s="279" t="e">
        <f>IF(tbl2020POS[[#This Row],[RF]]&gt;=GAMES_TO_QUALIFY,1,0)</f>
        <v>#REF!</v>
      </c>
      <c r="AK1152" s="279" t="e">
        <f>IF(tbl2020POS[[#This Row],[OF]]&gt;=GAMES_TO_QUALIFY,1,IF(tbl2020POS[[#This Row],[PRIMPOS]]="OF",1,0))</f>
        <v>#REF!</v>
      </c>
      <c r="AL1152" s="279" t="e">
        <f>IF(tbl2020POS[[#This Row],[DH]]&gt;=GAMES_TO_QUALIFY,1,IF(tbl2020POS[[#This Row],[PRIMPOS]]="DH",1,0))</f>
        <v>#REF!</v>
      </c>
      <c r="AM1152" s="279" t="e" cm="1">
        <f t="array" aca="1" ref="AM11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2" s="280" t="str">
        <f>IFERROR(LEFT(tbl2020POS[[#This Row],[POSROUGH]],LEN(tbl2020POS[[#This Row],[POSROUGH]])-1),"")</f>
        <v/>
      </c>
      <c r="AP115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3" spans="1:42" x14ac:dyDescent="0.3">
      <c r="A1153" s="277">
        <v>1150</v>
      </c>
      <c r="B1153" t="s">
        <v>21712</v>
      </c>
      <c r="C1153" s="277">
        <v>26</v>
      </c>
      <c r="D1153" s="278" t="s">
        <v>1437</v>
      </c>
      <c r="E1153" s="277">
        <v>2</v>
      </c>
      <c r="F1153" s="277">
        <v>22</v>
      </c>
      <c r="G1153" s="277">
        <v>8</v>
      </c>
      <c r="H1153" s="277">
        <v>22</v>
      </c>
      <c r="I1153" s="277">
        <v>20</v>
      </c>
      <c r="J1153" s="277">
        <v>0</v>
      </c>
      <c r="K1153" s="277">
        <v>0</v>
      </c>
      <c r="L1153" s="277">
        <v>0</v>
      </c>
      <c r="M1153" s="277">
        <v>0</v>
      </c>
      <c r="N1153" s="277">
        <v>0</v>
      </c>
      <c r="O1153" s="277">
        <v>0</v>
      </c>
      <c r="P1153" s="277">
        <v>2</v>
      </c>
      <c r="Q1153" s="277">
        <v>9</v>
      </c>
      <c r="R1153" s="277">
        <v>10</v>
      </c>
      <c r="S1153" s="277">
        <v>20</v>
      </c>
      <c r="T1153" s="277">
        <v>0</v>
      </c>
      <c r="U1153" s="277">
        <v>5</v>
      </c>
      <c r="V1153" s="277">
        <v>1</v>
      </c>
      <c r="W1153" s="279" t="e">
        <f t="shared" si="17"/>
        <v>#REF!</v>
      </c>
      <c r="X1153" s="279" t="s">
        <v>20258</v>
      </c>
      <c r="Y11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53" s="279">
        <f>IF(MAX(tbl2020POS[[#This Row],[P]:[PR]])=tbl2020POS[[#This Row],[P]],1,0)</f>
        <v>0</v>
      </c>
      <c r="AA1153" s="279">
        <f>IF(tbl2020POS[[#This Row],[QUALP]]=1,IF(tbl2020POS[[#This Row],[GS]]&gt;=GS_TO_QUALIFY,1,0),0)</f>
        <v>0</v>
      </c>
      <c r="AB1153" s="279">
        <f>IF(tbl2020POS[[#This Row],[QUALP]]=1,IF(tbl2020POS[[#This Row],[G]]-tbl2020POS[[#This Row],[GS]]&gt;=RP_APP_TO_QUALIFY,1,0),0)</f>
        <v>0</v>
      </c>
      <c r="AC1153" s="279" t="e">
        <f>IF(tbl2020POS[[#This Row],[C]]&gt;=GAMES_TO_QUALIFY,1,IF(tbl2020POS[[#This Row],[PRIMPOS]]="C",1,0))</f>
        <v>#REF!</v>
      </c>
      <c r="AD1153" s="279" t="e">
        <f>IF(tbl2020POS[[#This Row],[1B]]&gt;=GAMES_TO_QUALIFY,1,IF(tbl2020POS[[#This Row],[PRIMPOS]]="1B",1,0))</f>
        <v>#REF!</v>
      </c>
      <c r="AE1153" s="279" t="e">
        <f>IF(tbl2020POS[[#This Row],[2B]]&gt;=GAMES_TO_QUALIFY,1,IF(tbl2020POS[[#This Row],[PRIMPOS]]="2B",1,0))</f>
        <v>#REF!</v>
      </c>
      <c r="AF1153" s="279" t="e">
        <f>IF(tbl2020POS[[#This Row],[3B]]&gt;=GAMES_TO_QUALIFY,1,IF(tbl2020POS[[#This Row],[PRIMPOS]]="3B",1,0))</f>
        <v>#REF!</v>
      </c>
      <c r="AG1153" s="279" t="e">
        <f>IF(tbl2020POS[[#This Row],[SS]]&gt;=GAMES_TO_QUALIFY,1,IF(tbl2020POS[[#This Row],[PRIMPOS]]="SS",1,0))</f>
        <v>#REF!</v>
      </c>
      <c r="AH1153" s="279" t="e">
        <f>IF(tbl2020POS[[#This Row],[LF]]&gt;=GAMES_TO_QUALIFY,1,0)</f>
        <v>#REF!</v>
      </c>
      <c r="AI1153" s="279" t="e">
        <f>IF(tbl2020POS[[#This Row],[CF]]&gt;=GAMES_TO_QUALIFY,1,0)</f>
        <v>#REF!</v>
      </c>
      <c r="AJ1153" s="279" t="e">
        <f>IF(tbl2020POS[[#This Row],[RF]]&gt;=GAMES_TO_QUALIFY,1,0)</f>
        <v>#REF!</v>
      </c>
      <c r="AK1153" s="279" t="e">
        <f>IF(tbl2020POS[[#This Row],[OF]]&gt;=GAMES_TO_QUALIFY,1,IF(tbl2020POS[[#This Row],[PRIMPOS]]="OF",1,0))</f>
        <v>#REF!</v>
      </c>
      <c r="AL1153" s="279" t="e">
        <f>IF(tbl2020POS[[#This Row],[DH]]&gt;=GAMES_TO_QUALIFY,1,IF(tbl2020POS[[#This Row],[PRIMPOS]]="DH",1,0))</f>
        <v>#REF!</v>
      </c>
      <c r="AM1153" s="279" t="e" cm="1">
        <f t="array" aca="1" ref="AM11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3" s="280" t="str">
        <f>IFERROR(LEFT(tbl2020POS[[#This Row],[POSROUGH]],LEN(tbl2020POS[[#This Row],[POSROUGH]])-1),"")</f>
        <v/>
      </c>
      <c r="AP115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4" spans="1:42" x14ac:dyDescent="0.3">
      <c r="A1154" s="277">
        <v>1151</v>
      </c>
      <c r="B1154" t="s">
        <v>21713</v>
      </c>
      <c r="C1154" s="277">
        <v>29</v>
      </c>
      <c r="D1154" s="278" t="s">
        <v>1470</v>
      </c>
      <c r="E1154" s="277">
        <v>10</v>
      </c>
      <c r="F1154" s="277">
        <v>10</v>
      </c>
      <c r="G1154" s="277">
        <v>9</v>
      </c>
      <c r="H1154" s="277">
        <v>0</v>
      </c>
      <c r="I1154" s="277">
        <v>10</v>
      </c>
      <c r="J1154" s="277">
        <v>10</v>
      </c>
      <c r="K1154" s="277">
        <v>0</v>
      </c>
      <c r="L1154" s="277">
        <v>0</v>
      </c>
      <c r="M1154" s="277">
        <v>0</v>
      </c>
      <c r="N1154" s="277">
        <v>0</v>
      </c>
      <c r="O1154" s="277">
        <v>0</v>
      </c>
      <c r="P1154" s="277">
        <v>0</v>
      </c>
      <c r="Q1154" s="277">
        <v>0</v>
      </c>
      <c r="R1154" s="277">
        <v>0</v>
      </c>
      <c r="S1154" s="277">
        <v>0</v>
      </c>
      <c r="T1154" s="277">
        <v>0</v>
      </c>
      <c r="U1154" s="277">
        <v>0</v>
      </c>
      <c r="V1154" s="277">
        <v>0</v>
      </c>
      <c r="W1154" s="279" t="e">
        <f t="shared" si="17"/>
        <v>#REF!</v>
      </c>
      <c r="X1154" s="279" t="s">
        <v>3198</v>
      </c>
      <c r="Y11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4" s="279">
        <f>IF(MAX(tbl2020POS[[#This Row],[P]:[PR]])=tbl2020POS[[#This Row],[P]],1,0)</f>
        <v>1</v>
      </c>
      <c r="AA1154" s="279">
        <f>IF(tbl2020POS[[#This Row],[QUALP]]=1,IF(tbl2020POS[[#This Row],[GS]]&gt;=GS_TO_QUALIFY,1,0),0)</f>
        <v>0</v>
      </c>
      <c r="AB1154" s="279">
        <f>IF(tbl2020POS[[#This Row],[QUALP]]=1,IF(tbl2020POS[[#This Row],[G]]-tbl2020POS[[#This Row],[GS]]&gt;=RP_APP_TO_QUALIFY,1,0),0)</f>
        <v>0</v>
      </c>
      <c r="AC1154" s="279" t="e">
        <f>IF(tbl2020POS[[#This Row],[C]]&gt;=GAMES_TO_QUALIFY,1,IF(tbl2020POS[[#This Row],[PRIMPOS]]="C",1,0))</f>
        <v>#REF!</v>
      </c>
      <c r="AD1154" s="279" t="e">
        <f>IF(tbl2020POS[[#This Row],[1B]]&gt;=GAMES_TO_QUALIFY,1,IF(tbl2020POS[[#This Row],[PRIMPOS]]="1B",1,0))</f>
        <v>#REF!</v>
      </c>
      <c r="AE1154" s="279" t="e">
        <f>IF(tbl2020POS[[#This Row],[2B]]&gt;=GAMES_TO_QUALIFY,1,IF(tbl2020POS[[#This Row],[PRIMPOS]]="2B",1,0))</f>
        <v>#REF!</v>
      </c>
      <c r="AF1154" s="279" t="e">
        <f>IF(tbl2020POS[[#This Row],[3B]]&gt;=GAMES_TO_QUALIFY,1,IF(tbl2020POS[[#This Row],[PRIMPOS]]="3B",1,0))</f>
        <v>#REF!</v>
      </c>
      <c r="AG1154" s="279" t="e">
        <f>IF(tbl2020POS[[#This Row],[SS]]&gt;=GAMES_TO_QUALIFY,1,IF(tbl2020POS[[#This Row],[PRIMPOS]]="SS",1,0))</f>
        <v>#REF!</v>
      </c>
      <c r="AH1154" s="279" t="e">
        <f>IF(tbl2020POS[[#This Row],[LF]]&gt;=GAMES_TO_QUALIFY,1,0)</f>
        <v>#REF!</v>
      </c>
      <c r="AI1154" s="279" t="e">
        <f>IF(tbl2020POS[[#This Row],[CF]]&gt;=GAMES_TO_QUALIFY,1,0)</f>
        <v>#REF!</v>
      </c>
      <c r="AJ1154" s="279" t="e">
        <f>IF(tbl2020POS[[#This Row],[RF]]&gt;=GAMES_TO_QUALIFY,1,0)</f>
        <v>#REF!</v>
      </c>
      <c r="AK1154" s="279" t="e">
        <f>IF(tbl2020POS[[#This Row],[OF]]&gt;=GAMES_TO_QUALIFY,1,IF(tbl2020POS[[#This Row],[PRIMPOS]]="OF",1,0))</f>
        <v>#REF!</v>
      </c>
      <c r="AL1154" s="279" t="e">
        <f>IF(tbl2020POS[[#This Row],[DH]]&gt;=GAMES_TO_QUALIFY,1,IF(tbl2020POS[[#This Row],[PRIMPOS]]="DH",1,0))</f>
        <v>#REF!</v>
      </c>
      <c r="AM1154" s="279" t="str" cm="1">
        <f t="array" aca="1" ref="AM11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4" s="280" t="str">
        <f>IFERROR(LEFT(tbl2020POS[[#This Row],[POSROUGH]],LEN(tbl2020POS[[#This Row],[POSROUGH]])-1),"")</f>
        <v/>
      </c>
      <c r="AP115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55" spans="1:42" x14ac:dyDescent="0.3">
      <c r="A1155" s="277">
        <v>1152</v>
      </c>
      <c r="B1155" t="s">
        <v>21714</v>
      </c>
      <c r="C1155" s="277">
        <v>22</v>
      </c>
      <c r="D1155" s="278" t="s">
        <v>1430</v>
      </c>
      <c r="E1155" s="277" t="s">
        <v>20557</v>
      </c>
      <c r="F1155" s="277">
        <v>23</v>
      </c>
      <c r="G1155" s="277">
        <v>21</v>
      </c>
      <c r="H1155" s="277">
        <v>23</v>
      </c>
      <c r="I1155" s="277">
        <v>22</v>
      </c>
      <c r="J1155" s="277">
        <v>0</v>
      </c>
      <c r="K1155" s="277">
        <v>0</v>
      </c>
      <c r="L1155" s="277">
        <v>0</v>
      </c>
      <c r="M1155" s="277">
        <v>4</v>
      </c>
      <c r="N1155" s="277">
        <v>0</v>
      </c>
      <c r="O1155" s="277">
        <v>18</v>
      </c>
      <c r="P1155" s="277">
        <v>0</v>
      </c>
      <c r="Q1155" s="277">
        <v>0</v>
      </c>
      <c r="R1155" s="277">
        <v>0</v>
      </c>
      <c r="S1155" s="277">
        <v>0</v>
      </c>
      <c r="T1155" s="277">
        <v>1</v>
      </c>
      <c r="U1155" s="277">
        <v>0</v>
      </c>
      <c r="V1155" s="277">
        <v>0</v>
      </c>
      <c r="W1155" s="279" t="e">
        <f t="shared" si="17"/>
        <v>#REF!</v>
      </c>
      <c r="X1155" s="279" t="s">
        <v>13241</v>
      </c>
      <c r="Y11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55" s="279">
        <f>IF(MAX(tbl2020POS[[#This Row],[P]:[PR]])=tbl2020POS[[#This Row],[P]],1,0)</f>
        <v>0</v>
      </c>
      <c r="AA1155" s="279">
        <f>IF(tbl2020POS[[#This Row],[QUALP]]=1,IF(tbl2020POS[[#This Row],[GS]]&gt;=GS_TO_QUALIFY,1,0),0)</f>
        <v>0</v>
      </c>
      <c r="AB1155" s="279">
        <f>IF(tbl2020POS[[#This Row],[QUALP]]=1,IF(tbl2020POS[[#This Row],[G]]-tbl2020POS[[#This Row],[GS]]&gt;=RP_APP_TO_QUALIFY,1,0),0)</f>
        <v>0</v>
      </c>
      <c r="AC1155" s="279" t="e">
        <f>IF(tbl2020POS[[#This Row],[C]]&gt;=GAMES_TO_QUALIFY,1,IF(tbl2020POS[[#This Row],[PRIMPOS]]="C",1,0))</f>
        <v>#REF!</v>
      </c>
      <c r="AD1155" s="279" t="e">
        <f>IF(tbl2020POS[[#This Row],[1B]]&gt;=GAMES_TO_QUALIFY,1,IF(tbl2020POS[[#This Row],[PRIMPOS]]="1B",1,0))</f>
        <v>#REF!</v>
      </c>
      <c r="AE1155" s="279" t="e">
        <f>IF(tbl2020POS[[#This Row],[2B]]&gt;=GAMES_TO_QUALIFY,1,IF(tbl2020POS[[#This Row],[PRIMPOS]]="2B",1,0))</f>
        <v>#REF!</v>
      </c>
      <c r="AF1155" s="279" t="e">
        <f>IF(tbl2020POS[[#This Row],[3B]]&gt;=GAMES_TO_QUALIFY,1,IF(tbl2020POS[[#This Row],[PRIMPOS]]="3B",1,0))</f>
        <v>#REF!</v>
      </c>
      <c r="AG1155" s="279" t="e">
        <f>IF(tbl2020POS[[#This Row],[SS]]&gt;=GAMES_TO_QUALIFY,1,IF(tbl2020POS[[#This Row],[PRIMPOS]]="SS",1,0))</f>
        <v>#REF!</v>
      </c>
      <c r="AH1155" s="279" t="e">
        <f>IF(tbl2020POS[[#This Row],[LF]]&gt;=GAMES_TO_QUALIFY,1,0)</f>
        <v>#REF!</v>
      </c>
      <c r="AI1155" s="279" t="e">
        <f>IF(tbl2020POS[[#This Row],[CF]]&gt;=GAMES_TO_QUALIFY,1,0)</f>
        <v>#REF!</v>
      </c>
      <c r="AJ1155" s="279" t="e">
        <f>IF(tbl2020POS[[#This Row],[RF]]&gt;=GAMES_TO_QUALIFY,1,0)</f>
        <v>#REF!</v>
      </c>
      <c r="AK1155" s="279" t="e">
        <f>IF(tbl2020POS[[#This Row],[OF]]&gt;=GAMES_TO_QUALIFY,1,IF(tbl2020POS[[#This Row],[PRIMPOS]]="OF",1,0))</f>
        <v>#REF!</v>
      </c>
      <c r="AL1155" s="279" t="e">
        <f>IF(tbl2020POS[[#This Row],[DH]]&gt;=GAMES_TO_QUALIFY,1,IF(tbl2020POS[[#This Row],[PRIMPOS]]="DH",1,0))</f>
        <v>#REF!</v>
      </c>
      <c r="AM1155" s="279" t="e" cm="1">
        <f t="array" aca="1" ref="AM11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5" s="280" t="str">
        <f>IFERROR(LEFT(tbl2020POS[[#This Row],[POSROUGH]],LEN(tbl2020POS[[#This Row],[POSROUGH]])-1),"")</f>
        <v/>
      </c>
      <c r="AP115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6" spans="1:42" x14ac:dyDescent="0.3">
      <c r="A1156" s="277">
        <v>1153</v>
      </c>
      <c r="B1156" t="s">
        <v>21715</v>
      </c>
      <c r="C1156" s="277">
        <v>25</v>
      </c>
      <c r="D1156" s="278" t="s">
        <v>1426</v>
      </c>
      <c r="E1156" s="277">
        <v>3</v>
      </c>
      <c r="F1156" s="277">
        <v>35</v>
      </c>
      <c r="G1156" s="277">
        <v>29</v>
      </c>
      <c r="H1156" s="277">
        <v>35</v>
      </c>
      <c r="I1156" s="277">
        <v>19</v>
      </c>
      <c r="J1156" s="277">
        <v>0</v>
      </c>
      <c r="K1156" s="277">
        <v>0</v>
      </c>
      <c r="L1156" s="277">
        <v>19</v>
      </c>
      <c r="M1156" s="277">
        <v>0</v>
      </c>
      <c r="N1156" s="277">
        <v>0</v>
      </c>
      <c r="O1156" s="277">
        <v>0</v>
      </c>
      <c r="P1156" s="277">
        <v>0</v>
      </c>
      <c r="Q1156" s="277">
        <v>0</v>
      </c>
      <c r="R1156" s="277">
        <v>0</v>
      </c>
      <c r="S1156" s="277">
        <v>0</v>
      </c>
      <c r="T1156" s="277">
        <v>12</v>
      </c>
      <c r="U1156" s="277">
        <v>6</v>
      </c>
      <c r="V1156" s="277">
        <v>0</v>
      </c>
      <c r="W1156" s="279" t="e">
        <f t="shared" ref="W1156:W1219" si="18">IF(P1156&gt;=GAMES_TO_QUALIFY,"LF","")&amp;IF(Q1156&gt;=GAMES_TO_QUALIFY,"CF","")&amp;IF(R1156&gt;=GAMES_TO_QUALIFY,"RF","")</f>
        <v>#REF!</v>
      </c>
      <c r="X1156" s="279" t="s">
        <v>12906</v>
      </c>
      <c r="Y11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156" s="279">
        <f>IF(MAX(tbl2020POS[[#This Row],[P]:[PR]])=tbl2020POS[[#This Row],[P]],1,0)</f>
        <v>0</v>
      </c>
      <c r="AA1156" s="279">
        <f>IF(tbl2020POS[[#This Row],[QUALP]]=1,IF(tbl2020POS[[#This Row],[GS]]&gt;=GS_TO_QUALIFY,1,0),0)</f>
        <v>0</v>
      </c>
      <c r="AB1156" s="279">
        <f>IF(tbl2020POS[[#This Row],[QUALP]]=1,IF(tbl2020POS[[#This Row],[G]]-tbl2020POS[[#This Row],[GS]]&gt;=RP_APP_TO_QUALIFY,1,0),0)</f>
        <v>0</v>
      </c>
      <c r="AC1156" s="279" t="e">
        <f>IF(tbl2020POS[[#This Row],[C]]&gt;=GAMES_TO_QUALIFY,1,IF(tbl2020POS[[#This Row],[PRIMPOS]]="C",1,0))</f>
        <v>#REF!</v>
      </c>
      <c r="AD1156" s="279" t="e">
        <f>IF(tbl2020POS[[#This Row],[1B]]&gt;=GAMES_TO_QUALIFY,1,IF(tbl2020POS[[#This Row],[PRIMPOS]]="1B",1,0))</f>
        <v>#REF!</v>
      </c>
      <c r="AE1156" s="279" t="e">
        <f>IF(tbl2020POS[[#This Row],[2B]]&gt;=GAMES_TO_QUALIFY,1,IF(tbl2020POS[[#This Row],[PRIMPOS]]="2B",1,0))</f>
        <v>#REF!</v>
      </c>
      <c r="AF1156" s="279" t="e">
        <f>IF(tbl2020POS[[#This Row],[3B]]&gt;=GAMES_TO_QUALIFY,1,IF(tbl2020POS[[#This Row],[PRIMPOS]]="3B",1,0))</f>
        <v>#REF!</v>
      </c>
      <c r="AG1156" s="279" t="e">
        <f>IF(tbl2020POS[[#This Row],[SS]]&gt;=GAMES_TO_QUALIFY,1,IF(tbl2020POS[[#This Row],[PRIMPOS]]="SS",1,0))</f>
        <v>#REF!</v>
      </c>
      <c r="AH1156" s="279" t="e">
        <f>IF(tbl2020POS[[#This Row],[LF]]&gt;=GAMES_TO_QUALIFY,1,0)</f>
        <v>#REF!</v>
      </c>
      <c r="AI1156" s="279" t="e">
        <f>IF(tbl2020POS[[#This Row],[CF]]&gt;=GAMES_TO_QUALIFY,1,0)</f>
        <v>#REF!</v>
      </c>
      <c r="AJ1156" s="279" t="e">
        <f>IF(tbl2020POS[[#This Row],[RF]]&gt;=GAMES_TO_QUALIFY,1,0)</f>
        <v>#REF!</v>
      </c>
      <c r="AK1156" s="279" t="e">
        <f>IF(tbl2020POS[[#This Row],[OF]]&gt;=GAMES_TO_QUALIFY,1,IF(tbl2020POS[[#This Row],[PRIMPOS]]="OF",1,0))</f>
        <v>#REF!</v>
      </c>
      <c r="AL1156" s="279" t="e">
        <f>IF(tbl2020POS[[#This Row],[DH]]&gt;=GAMES_TO_QUALIFY,1,IF(tbl2020POS[[#This Row],[PRIMPOS]]="DH",1,0))</f>
        <v>#REF!</v>
      </c>
      <c r="AM1156" s="279" t="e" cm="1">
        <f t="array" aca="1" ref="AM11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6" s="280" t="str">
        <f>IFERROR(LEFT(tbl2020POS[[#This Row],[POSROUGH]],LEN(tbl2020POS[[#This Row],[POSROUGH]])-1),"")</f>
        <v/>
      </c>
      <c r="AP115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7" spans="1:42" x14ac:dyDescent="0.3">
      <c r="A1157" s="277">
        <v>1154</v>
      </c>
      <c r="B1157" t="s">
        <v>21716</v>
      </c>
      <c r="C1157" s="277">
        <v>32</v>
      </c>
      <c r="D1157" s="278" t="s">
        <v>1481</v>
      </c>
      <c r="E1157" s="277">
        <v>6</v>
      </c>
      <c r="F1157" s="277">
        <v>21</v>
      </c>
      <c r="G1157" s="277">
        <v>0</v>
      </c>
      <c r="H1157" s="277">
        <v>0</v>
      </c>
      <c r="I1157" s="277">
        <v>21</v>
      </c>
      <c r="J1157" s="277">
        <v>21</v>
      </c>
      <c r="K1157" s="277">
        <v>0</v>
      </c>
      <c r="L1157" s="277">
        <v>0</v>
      </c>
      <c r="M1157" s="277">
        <v>0</v>
      </c>
      <c r="N1157" s="277">
        <v>0</v>
      </c>
      <c r="O1157" s="277">
        <v>0</v>
      </c>
      <c r="P1157" s="277">
        <v>0</v>
      </c>
      <c r="Q1157" s="277">
        <v>0</v>
      </c>
      <c r="R1157" s="277">
        <v>0</v>
      </c>
      <c r="S1157" s="277">
        <v>0</v>
      </c>
      <c r="T1157" s="277">
        <v>0</v>
      </c>
      <c r="U1157" s="277">
        <v>0</v>
      </c>
      <c r="V1157" s="277">
        <v>0</v>
      </c>
      <c r="W1157" s="279" t="e">
        <f t="shared" si="18"/>
        <v>#REF!</v>
      </c>
      <c r="X1157" s="279" t="s">
        <v>13900</v>
      </c>
      <c r="Y11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7" s="279">
        <f>IF(MAX(tbl2020POS[[#This Row],[P]:[PR]])=tbl2020POS[[#This Row],[P]],1,0)</f>
        <v>1</v>
      </c>
      <c r="AA1157" s="279">
        <f>IF(tbl2020POS[[#This Row],[QUALP]]=1,IF(tbl2020POS[[#This Row],[GS]]&gt;=GS_TO_QUALIFY,1,0),0)</f>
        <v>0</v>
      </c>
      <c r="AB1157" s="279">
        <f>IF(tbl2020POS[[#This Row],[QUALP]]=1,IF(tbl2020POS[[#This Row],[G]]-tbl2020POS[[#This Row],[GS]]&gt;=RP_APP_TO_QUALIFY,1,0),0)</f>
        <v>1</v>
      </c>
      <c r="AC1157" s="279" t="e">
        <f>IF(tbl2020POS[[#This Row],[C]]&gt;=GAMES_TO_QUALIFY,1,IF(tbl2020POS[[#This Row],[PRIMPOS]]="C",1,0))</f>
        <v>#REF!</v>
      </c>
      <c r="AD1157" s="279" t="e">
        <f>IF(tbl2020POS[[#This Row],[1B]]&gt;=GAMES_TO_QUALIFY,1,IF(tbl2020POS[[#This Row],[PRIMPOS]]="1B",1,0))</f>
        <v>#REF!</v>
      </c>
      <c r="AE1157" s="279" t="e">
        <f>IF(tbl2020POS[[#This Row],[2B]]&gt;=GAMES_TO_QUALIFY,1,IF(tbl2020POS[[#This Row],[PRIMPOS]]="2B",1,0))</f>
        <v>#REF!</v>
      </c>
      <c r="AF1157" s="279" t="e">
        <f>IF(tbl2020POS[[#This Row],[3B]]&gt;=GAMES_TO_QUALIFY,1,IF(tbl2020POS[[#This Row],[PRIMPOS]]="3B",1,0))</f>
        <v>#REF!</v>
      </c>
      <c r="AG1157" s="279" t="e">
        <f>IF(tbl2020POS[[#This Row],[SS]]&gt;=GAMES_TO_QUALIFY,1,IF(tbl2020POS[[#This Row],[PRIMPOS]]="SS",1,0))</f>
        <v>#REF!</v>
      </c>
      <c r="AH1157" s="279" t="e">
        <f>IF(tbl2020POS[[#This Row],[LF]]&gt;=GAMES_TO_QUALIFY,1,0)</f>
        <v>#REF!</v>
      </c>
      <c r="AI1157" s="279" t="e">
        <f>IF(tbl2020POS[[#This Row],[CF]]&gt;=GAMES_TO_QUALIFY,1,0)</f>
        <v>#REF!</v>
      </c>
      <c r="AJ1157" s="279" t="e">
        <f>IF(tbl2020POS[[#This Row],[RF]]&gt;=GAMES_TO_QUALIFY,1,0)</f>
        <v>#REF!</v>
      </c>
      <c r="AK1157" s="279" t="e">
        <f>IF(tbl2020POS[[#This Row],[OF]]&gt;=GAMES_TO_QUALIFY,1,IF(tbl2020POS[[#This Row],[PRIMPOS]]="OF",1,0))</f>
        <v>#REF!</v>
      </c>
      <c r="AL1157" s="279" t="e">
        <f>IF(tbl2020POS[[#This Row],[DH]]&gt;=GAMES_TO_QUALIFY,1,IF(tbl2020POS[[#This Row],[PRIMPOS]]="DH",1,0))</f>
        <v>#REF!</v>
      </c>
      <c r="AM1157" s="279" t="str" cm="1">
        <f t="array" aca="1" ref="AM11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7" s="280" t="str">
        <f>IFERROR(LEFT(tbl2020POS[[#This Row],[POSROUGH]],LEN(tbl2020POS[[#This Row],[POSROUGH]])-1),"")</f>
        <v/>
      </c>
      <c r="AP115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58" spans="1:42" x14ac:dyDescent="0.3">
      <c r="A1158" s="277">
        <v>1155</v>
      </c>
      <c r="B1158" t="s">
        <v>21717</v>
      </c>
      <c r="C1158" s="277">
        <v>25</v>
      </c>
      <c r="D1158" s="278" t="s">
        <v>1470</v>
      </c>
      <c r="E1158" s="277">
        <v>2</v>
      </c>
      <c r="F1158" s="277">
        <v>8</v>
      </c>
      <c r="G1158" s="277">
        <v>6</v>
      </c>
      <c r="H1158" s="277">
        <v>8</v>
      </c>
      <c r="I1158" s="277">
        <v>5</v>
      </c>
      <c r="J1158" s="277">
        <v>0</v>
      </c>
      <c r="K1158" s="277">
        <v>0</v>
      </c>
      <c r="L1158" s="277">
        <v>2</v>
      </c>
      <c r="M1158" s="277">
        <v>1</v>
      </c>
      <c r="N1158" s="277">
        <v>1</v>
      </c>
      <c r="O1158" s="277">
        <v>0</v>
      </c>
      <c r="P1158" s="277">
        <v>1</v>
      </c>
      <c r="Q1158" s="277">
        <v>0</v>
      </c>
      <c r="R1158" s="277">
        <v>0</v>
      </c>
      <c r="S1158" s="277">
        <v>1</v>
      </c>
      <c r="T1158" s="277">
        <v>2</v>
      </c>
      <c r="U1158" s="277">
        <v>0</v>
      </c>
      <c r="V1158" s="277">
        <v>1</v>
      </c>
      <c r="W1158" s="279" t="e">
        <f t="shared" si="18"/>
        <v>#REF!</v>
      </c>
      <c r="X1158" s="279" t="s">
        <v>16893</v>
      </c>
      <c r="Y11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158" s="279">
        <f>IF(MAX(tbl2020POS[[#This Row],[P]:[PR]])=tbl2020POS[[#This Row],[P]],1,0)</f>
        <v>0</v>
      </c>
      <c r="AA1158" s="279">
        <f>IF(tbl2020POS[[#This Row],[QUALP]]=1,IF(tbl2020POS[[#This Row],[GS]]&gt;=GS_TO_QUALIFY,1,0),0)</f>
        <v>0</v>
      </c>
      <c r="AB1158" s="279">
        <f>IF(tbl2020POS[[#This Row],[QUALP]]=1,IF(tbl2020POS[[#This Row],[G]]-tbl2020POS[[#This Row],[GS]]&gt;=RP_APP_TO_QUALIFY,1,0),0)</f>
        <v>0</v>
      </c>
      <c r="AC1158" s="279" t="e">
        <f>IF(tbl2020POS[[#This Row],[C]]&gt;=GAMES_TO_QUALIFY,1,IF(tbl2020POS[[#This Row],[PRIMPOS]]="C",1,0))</f>
        <v>#REF!</v>
      </c>
      <c r="AD1158" s="279" t="e">
        <f>IF(tbl2020POS[[#This Row],[1B]]&gt;=GAMES_TO_QUALIFY,1,IF(tbl2020POS[[#This Row],[PRIMPOS]]="1B",1,0))</f>
        <v>#REF!</v>
      </c>
      <c r="AE1158" s="279" t="e">
        <f>IF(tbl2020POS[[#This Row],[2B]]&gt;=GAMES_TO_QUALIFY,1,IF(tbl2020POS[[#This Row],[PRIMPOS]]="2B",1,0))</f>
        <v>#REF!</v>
      </c>
      <c r="AF1158" s="279" t="e">
        <f>IF(tbl2020POS[[#This Row],[3B]]&gt;=GAMES_TO_QUALIFY,1,IF(tbl2020POS[[#This Row],[PRIMPOS]]="3B",1,0))</f>
        <v>#REF!</v>
      </c>
      <c r="AG1158" s="279" t="e">
        <f>IF(tbl2020POS[[#This Row],[SS]]&gt;=GAMES_TO_QUALIFY,1,IF(tbl2020POS[[#This Row],[PRIMPOS]]="SS",1,0))</f>
        <v>#REF!</v>
      </c>
      <c r="AH1158" s="279" t="e">
        <f>IF(tbl2020POS[[#This Row],[LF]]&gt;=GAMES_TO_QUALIFY,1,0)</f>
        <v>#REF!</v>
      </c>
      <c r="AI1158" s="279" t="e">
        <f>IF(tbl2020POS[[#This Row],[CF]]&gt;=GAMES_TO_QUALIFY,1,0)</f>
        <v>#REF!</v>
      </c>
      <c r="AJ1158" s="279" t="e">
        <f>IF(tbl2020POS[[#This Row],[RF]]&gt;=GAMES_TO_QUALIFY,1,0)</f>
        <v>#REF!</v>
      </c>
      <c r="AK1158" s="279" t="e">
        <f>IF(tbl2020POS[[#This Row],[OF]]&gt;=GAMES_TO_QUALIFY,1,IF(tbl2020POS[[#This Row],[PRIMPOS]]="OF",1,0))</f>
        <v>#REF!</v>
      </c>
      <c r="AL1158" s="279" t="e">
        <f>IF(tbl2020POS[[#This Row],[DH]]&gt;=GAMES_TO_QUALIFY,1,IF(tbl2020POS[[#This Row],[PRIMPOS]]="DH",1,0))</f>
        <v>#REF!</v>
      </c>
      <c r="AM1158" s="279" t="e" cm="1">
        <f t="array" aca="1" ref="AM11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8" s="280" t="str">
        <f>IFERROR(LEFT(tbl2020POS[[#This Row],[POSROUGH]],LEN(tbl2020POS[[#This Row],[POSROUGH]])-1),"")</f>
        <v/>
      </c>
      <c r="AP115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9" spans="1:42" x14ac:dyDescent="0.3">
      <c r="A1159" s="277">
        <v>1156</v>
      </c>
      <c r="B1159" t="s">
        <v>21718</v>
      </c>
      <c r="C1159" s="277">
        <v>33</v>
      </c>
      <c r="D1159" s="278" t="s">
        <v>20628</v>
      </c>
      <c r="E1159" s="277">
        <v>6</v>
      </c>
      <c r="F1159" s="277">
        <v>41</v>
      </c>
      <c r="G1159" s="277">
        <v>35</v>
      </c>
      <c r="H1159" s="277">
        <v>41</v>
      </c>
      <c r="I1159" s="277">
        <v>27</v>
      </c>
      <c r="J1159" s="277">
        <v>0</v>
      </c>
      <c r="K1159" s="277">
        <v>0</v>
      </c>
      <c r="L1159" s="277">
        <v>27</v>
      </c>
      <c r="M1159" s="277">
        <v>0</v>
      </c>
      <c r="N1159" s="277">
        <v>0</v>
      </c>
      <c r="O1159" s="277">
        <v>0</v>
      </c>
      <c r="P1159" s="277">
        <v>0</v>
      </c>
      <c r="Q1159" s="277">
        <v>0</v>
      </c>
      <c r="R1159" s="277">
        <v>0</v>
      </c>
      <c r="S1159" s="277">
        <v>0</v>
      </c>
      <c r="T1159" s="277">
        <v>12</v>
      </c>
      <c r="U1159" s="277">
        <v>3</v>
      </c>
      <c r="V1159" s="277">
        <v>0</v>
      </c>
      <c r="W1159" s="279" t="e">
        <f t="shared" si="18"/>
        <v>#REF!</v>
      </c>
      <c r="X1159" s="279" t="s">
        <v>3205</v>
      </c>
      <c r="Y11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159" s="279">
        <f>IF(MAX(tbl2020POS[[#This Row],[P]:[PR]])=tbl2020POS[[#This Row],[P]],1,0)</f>
        <v>0</v>
      </c>
      <c r="AA1159" s="279">
        <f>IF(tbl2020POS[[#This Row],[QUALP]]=1,IF(tbl2020POS[[#This Row],[GS]]&gt;=GS_TO_QUALIFY,1,0),0)</f>
        <v>0</v>
      </c>
      <c r="AB1159" s="279">
        <f>IF(tbl2020POS[[#This Row],[QUALP]]=1,IF(tbl2020POS[[#This Row],[G]]-tbl2020POS[[#This Row],[GS]]&gt;=RP_APP_TO_QUALIFY,1,0),0)</f>
        <v>0</v>
      </c>
      <c r="AC1159" s="279" t="e">
        <f>IF(tbl2020POS[[#This Row],[C]]&gt;=GAMES_TO_QUALIFY,1,IF(tbl2020POS[[#This Row],[PRIMPOS]]="C",1,0))</f>
        <v>#REF!</v>
      </c>
      <c r="AD1159" s="279" t="e">
        <f>IF(tbl2020POS[[#This Row],[1B]]&gt;=GAMES_TO_QUALIFY,1,IF(tbl2020POS[[#This Row],[PRIMPOS]]="1B",1,0))</f>
        <v>#REF!</v>
      </c>
      <c r="AE1159" s="279" t="e">
        <f>IF(tbl2020POS[[#This Row],[2B]]&gt;=GAMES_TO_QUALIFY,1,IF(tbl2020POS[[#This Row],[PRIMPOS]]="2B",1,0))</f>
        <v>#REF!</v>
      </c>
      <c r="AF1159" s="279" t="e">
        <f>IF(tbl2020POS[[#This Row],[3B]]&gt;=GAMES_TO_QUALIFY,1,IF(tbl2020POS[[#This Row],[PRIMPOS]]="3B",1,0))</f>
        <v>#REF!</v>
      </c>
      <c r="AG1159" s="279" t="e">
        <f>IF(tbl2020POS[[#This Row],[SS]]&gt;=GAMES_TO_QUALIFY,1,IF(tbl2020POS[[#This Row],[PRIMPOS]]="SS",1,0))</f>
        <v>#REF!</v>
      </c>
      <c r="AH1159" s="279" t="e">
        <f>IF(tbl2020POS[[#This Row],[LF]]&gt;=GAMES_TO_QUALIFY,1,0)</f>
        <v>#REF!</v>
      </c>
      <c r="AI1159" s="279" t="e">
        <f>IF(tbl2020POS[[#This Row],[CF]]&gt;=GAMES_TO_QUALIFY,1,0)</f>
        <v>#REF!</v>
      </c>
      <c r="AJ1159" s="279" t="e">
        <f>IF(tbl2020POS[[#This Row],[RF]]&gt;=GAMES_TO_QUALIFY,1,0)</f>
        <v>#REF!</v>
      </c>
      <c r="AK1159" s="279" t="e">
        <f>IF(tbl2020POS[[#This Row],[OF]]&gt;=GAMES_TO_QUALIFY,1,IF(tbl2020POS[[#This Row],[PRIMPOS]]="OF",1,0))</f>
        <v>#REF!</v>
      </c>
      <c r="AL1159" s="279" t="e">
        <f>IF(tbl2020POS[[#This Row],[DH]]&gt;=GAMES_TO_QUALIFY,1,IF(tbl2020POS[[#This Row],[PRIMPOS]]="DH",1,0))</f>
        <v>#REF!</v>
      </c>
      <c r="AM1159" s="279" t="e" cm="1">
        <f t="array" aca="1" ref="AM11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9" s="280" t="str">
        <f>IFERROR(LEFT(tbl2020POS[[#This Row],[POSROUGH]],LEN(tbl2020POS[[#This Row],[POSROUGH]])-1),"")</f>
        <v/>
      </c>
      <c r="AP115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60" spans="1:42" x14ac:dyDescent="0.3">
      <c r="A1160" s="277">
        <v>1157</v>
      </c>
      <c r="B1160" t="s">
        <v>21719</v>
      </c>
      <c r="C1160" s="277">
        <v>33</v>
      </c>
      <c r="D1160" s="278" t="s">
        <v>1565</v>
      </c>
      <c r="E1160" s="277">
        <v>4</v>
      </c>
      <c r="F1160" s="277">
        <v>17</v>
      </c>
      <c r="G1160" s="277">
        <v>0</v>
      </c>
      <c r="H1160" s="277">
        <v>0</v>
      </c>
      <c r="I1160" s="277">
        <v>17</v>
      </c>
      <c r="J1160" s="277">
        <v>17</v>
      </c>
      <c r="K1160" s="277">
        <v>0</v>
      </c>
      <c r="L1160" s="277">
        <v>0</v>
      </c>
      <c r="M1160" s="277">
        <v>0</v>
      </c>
      <c r="N1160" s="277">
        <v>0</v>
      </c>
      <c r="O1160" s="277">
        <v>0</v>
      </c>
      <c r="P1160" s="277">
        <v>0</v>
      </c>
      <c r="Q1160" s="277">
        <v>0</v>
      </c>
      <c r="R1160" s="277">
        <v>0</v>
      </c>
      <c r="S1160" s="277">
        <v>0</v>
      </c>
      <c r="T1160" s="277">
        <v>0</v>
      </c>
      <c r="U1160" s="277">
        <v>0</v>
      </c>
      <c r="V1160" s="277">
        <v>0</v>
      </c>
      <c r="W1160" s="279" t="e">
        <f t="shared" si="18"/>
        <v>#REF!</v>
      </c>
      <c r="X1160" s="279" t="s">
        <v>22035</v>
      </c>
      <c r="Y11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0" s="279">
        <f>IF(MAX(tbl2020POS[[#This Row],[P]:[PR]])=tbl2020POS[[#This Row],[P]],1,0)</f>
        <v>1</v>
      </c>
      <c r="AA1160" s="279">
        <f>IF(tbl2020POS[[#This Row],[QUALP]]=1,IF(tbl2020POS[[#This Row],[GS]]&gt;=GS_TO_QUALIFY,1,0),0)</f>
        <v>0</v>
      </c>
      <c r="AB1160" s="279">
        <f>IF(tbl2020POS[[#This Row],[QUALP]]=1,IF(tbl2020POS[[#This Row],[G]]-tbl2020POS[[#This Row],[GS]]&gt;=RP_APP_TO_QUALIFY,1,0),0)</f>
        <v>1</v>
      </c>
      <c r="AC1160" s="279" t="e">
        <f>IF(tbl2020POS[[#This Row],[C]]&gt;=GAMES_TO_QUALIFY,1,IF(tbl2020POS[[#This Row],[PRIMPOS]]="C",1,0))</f>
        <v>#REF!</v>
      </c>
      <c r="AD1160" s="279" t="e">
        <f>IF(tbl2020POS[[#This Row],[1B]]&gt;=GAMES_TO_QUALIFY,1,IF(tbl2020POS[[#This Row],[PRIMPOS]]="1B",1,0))</f>
        <v>#REF!</v>
      </c>
      <c r="AE1160" s="279" t="e">
        <f>IF(tbl2020POS[[#This Row],[2B]]&gt;=GAMES_TO_QUALIFY,1,IF(tbl2020POS[[#This Row],[PRIMPOS]]="2B",1,0))</f>
        <v>#REF!</v>
      </c>
      <c r="AF1160" s="279" t="e">
        <f>IF(tbl2020POS[[#This Row],[3B]]&gt;=GAMES_TO_QUALIFY,1,IF(tbl2020POS[[#This Row],[PRIMPOS]]="3B",1,0))</f>
        <v>#REF!</v>
      </c>
      <c r="AG1160" s="279" t="e">
        <f>IF(tbl2020POS[[#This Row],[SS]]&gt;=GAMES_TO_QUALIFY,1,IF(tbl2020POS[[#This Row],[PRIMPOS]]="SS",1,0))</f>
        <v>#REF!</v>
      </c>
      <c r="AH1160" s="279" t="e">
        <f>IF(tbl2020POS[[#This Row],[LF]]&gt;=GAMES_TO_QUALIFY,1,0)</f>
        <v>#REF!</v>
      </c>
      <c r="AI1160" s="279" t="e">
        <f>IF(tbl2020POS[[#This Row],[CF]]&gt;=GAMES_TO_QUALIFY,1,0)</f>
        <v>#REF!</v>
      </c>
      <c r="AJ1160" s="279" t="e">
        <f>IF(tbl2020POS[[#This Row],[RF]]&gt;=GAMES_TO_QUALIFY,1,0)</f>
        <v>#REF!</v>
      </c>
      <c r="AK1160" s="279" t="e">
        <f>IF(tbl2020POS[[#This Row],[OF]]&gt;=GAMES_TO_QUALIFY,1,IF(tbl2020POS[[#This Row],[PRIMPOS]]="OF",1,0))</f>
        <v>#REF!</v>
      </c>
      <c r="AL1160" s="279" t="e">
        <f>IF(tbl2020POS[[#This Row],[DH]]&gt;=GAMES_TO_QUALIFY,1,IF(tbl2020POS[[#This Row],[PRIMPOS]]="DH",1,0))</f>
        <v>#REF!</v>
      </c>
      <c r="AM1160" s="279" t="str" cm="1">
        <f t="array" aca="1" ref="AM11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0" s="280" t="str">
        <f>IFERROR(LEFT(tbl2020POS[[#This Row],[POSROUGH]],LEN(tbl2020POS[[#This Row],[POSROUGH]])-1),"")</f>
        <v/>
      </c>
      <c r="AP116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1" spans="1:42" x14ac:dyDescent="0.3">
      <c r="A1161" s="277">
        <v>1158</v>
      </c>
      <c r="B1161" t="s">
        <v>21720</v>
      </c>
      <c r="C1161" s="277">
        <v>24</v>
      </c>
      <c r="D1161" s="278" t="s">
        <v>1395</v>
      </c>
      <c r="E1161" s="277">
        <v>2</v>
      </c>
      <c r="F1161" s="277">
        <v>18</v>
      </c>
      <c r="G1161" s="277">
        <v>10</v>
      </c>
      <c r="H1161" s="277">
        <v>18</v>
      </c>
      <c r="I1161" s="277">
        <v>18</v>
      </c>
      <c r="J1161" s="277">
        <v>0</v>
      </c>
      <c r="K1161" s="277">
        <v>0</v>
      </c>
      <c r="L1161" s="277">
        <v>0</v>
      </c>
      <c r="M1161" s="277">
        <v>0</v>
      </c>
      <c r="N1161" s="277">
        <v>0</v>
      </c>
      <c r="O1161" s="277">
        <v>0</v>
      </c>
      <c r="P1161" s="277">
        <v>0</v>
      </c>
      <c r="Q1161" s="277">
        <v>7</v>
      </c>
      <c r="R1161" s="277">
        <v>14</v>
      </c>
      <c r="S1161" s="277">
        <v>18</v>
      </c>
      <c r="T1161" s="277">
        <v>0</v>
      </c>
      <c r="U1161" s="277">
        <v>2</v>
      </c>
      <c r="V1161" s="277">
        <v>1</v>
      </c>
      <c r="W1161" s="279" t="e">
        <f t="shared" si="18"/>
        <v>#REF!</v>
      </c>
      <c r="X1161" s="279" t="s">
        <v>16897</v>
      </c>
      <c r="Y11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61" s="279">
        <f>IF(MAX(tbl2020POS[[#This Row],[P]:[PR]])=tbl2020POS[[#This Row],[P]],1,0)</f>
        <v>0</v>
      </c>
      <c r="AA1161" s="279">
        <f>IF(tbl2020POS[[#This Row],[QUALP]]=1,IF(tbl2020POS[[#This Row],[GS]]&gt;=GS_TO_QUALIFY,1,0),0)</f>
        <v>0</v>
      </c>
      <c r="AB1161" s="279">
        <f>IF(tbl2020POS[[#This Row],[QUALP]]=1,IF(tbl2020POS[[#This Row],[G]]-tbl2020POS[[#This Row],[GS]]&gt;=RP_APP_TO_QUALIFY,1,0),0)</f>
        <v>0</v>
      </c>
      <c r="AC1161" s="279" t="e">
        <f>IF(tbl2020POS[[#This Row],[C]]&gt;=GAMES_TO_QUALIFY,1,IF(tbl2020POS[[#This Row],[PRIMPOS]]="C",1,0))</f>
        <v>#REF!</v>
      </c>
      <c r="AD1161" s="279" t="e">
        <f>IF(tbl2020POS[[#This Row],[1B]]&gt;=GAMES_TO_QUALIFY,1,IF(tbl2020POS[[#This Row],[PRIMPOS]]="1B",1,0))</f>
        <v>#REF!</v>
      </c>
      <c r="AE1161" s="279" t="e">
        <f>IF(tbl2020POS[[#This Row],[2B]]&gt;=GAMES_TO_QUALIFY,1,IF(tbl2020POS[[#This Row],[PRIMPOS]]="2B",1,0))</f>
        <v>#REF!</v>
      </c>
      <c r="AF1161" s="279" t="e">
        <f>IF(tbl2020POS[[#This Row],[3B]]&gt;=GAMES_TO_QUALIFY,1,IF(tbl2020POS[[#This Row],[PRIMPOS]]="3B",1,0))</f>
        <v>#REF!</v>
      </c>
      <c r="AG1161" s="279" t="e">
        <f>IF(tbl2020POS[[#This Row],[SS]]&gt;=GAMES_TO_QUALIFY,1,IF(tbl2020POS[[#This Row],[PRIMPOS]]="SS",1,0))</f>
        <v>#REF!</v>
      </c>
      <c r="AH1161" s="279" t="e">
        <f>IF(tbl2020POS[[#This Row],[LF]]&gt;=GAMES_TO_QUALIFY,1,0)</f>
        <v>#REF!</v>
      </c>
      <c r="AI1161" s="279" t="e">
        <f>IF(tbl2020POS[[#This Row],[CF]]&gt;=GAMES_TO_QUALIFY,1,0)</f>
        <v>#REF!</v>
      </c>
      <c r="AJ1161" s="279" t="e">
        <f>IF(tbl2020POS[[#This Row],[RF]]&gt;=GAMES_TO_QUALIFY,1,0)</f>
        <v>#REF!</v>
      </c>
      <c r="AK1161" s="279" t="e">
        <f>IF(tbl2020POS[[#This Row],[OF]]&gt;=GAMES_TO_QUALIFY,1,IF(tbl2020POS[[#This Row],[PRIMPOS]]="OF",1,0))</f>
        <v>#REF!</v>
      </c>
      <c r="AL1161" s="279" t="e">
        <f>IF(tbl2020POS[[#This Row],[DH]]&gt;=GAMES_TO_QUALIFY,1,IF(tbl2020POS[[#This Row],[PRIMPOS]]="DH",1,0))</f>
        <v>#REF!</v>
      </c>
      <c r="AM1161" s="279" t="e" cm="1">
        <f t="array" aca="1" ref="AM11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1" s="280" t="str">
        <f>IFERROR(LEFT(tbl2020POS[[#This Row],[POSROUGH]],LEN(tbl2020POS[[#This Row],[POSROUGH]])-1),"")</f>
        <v/>
      </c>
      <c r="AP116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62" spans="1:42" x14ac:dyDescent="0.3">
      <c r="A1162" s="277">
        <v>1159</v>
      </c>
      <c r="B1162" t="s">
        <v>21721</v>
      </c>
      <c r="C1162" s="277">
        <v>28</v>
      </c>
      <c r="D1162" s="278" t="s">
        <v>20563</v>
      </c>
      <c r="E1162" s="277" t="s">
        <v>20557</v>
      </c>
      <c r="F1162" s="277">
        <v>25</v>
      </c>
      <c r="G1162" s="277">
        <v>1</v>
      </c>
      <c r="H1162" s="277">
        <v>0</v>
      </c>
      <c r="I1162" s="277">
        <v>25</v>
      </c>
      <c r="J1162" s="277">
        <v>25</v>
      </c>
      <c r="K1162" s="277">
        <v>0</v>
      </c>
      <c r="L1162" s="277">
        <v>0</v>
      </c>
      <c r="M1162" s="277">
        <v>0</v>
      </c>
      <c r="N1162" s="277">
        <v>0</v>
      </c>
      <c r="O1162" s="277">
        <v>0</v>
      </c>
      <c r="P1162" s="277">
        <v>0</v>
      </c>
      <c r="Q1162" s="277">
        <v>0</v>
      </c>
      <c r="R1162" s="277">
        <v>0</v>
      </c>
      <c r="S1162" s="277">
        <v>0</v>
      </c>
      <c r="T1162" s="277">
        <v>0</v>
      </c>
      <c r="U1162" s="277">
        <v>0</v>
      </c>
      <c r="V1162" s="277">
        <v>0</v>
      </c>
      <c r="W1162" s="279" t="e">
        <f t="shared" si="18"/>
        <v>#REF!</v>
      </c>
      <c r="X1162" s="279" t="s">
        <v>19891</v>
      </c>
      <c r="Y11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2" s="279">
        <f>IF(MAX(tbl2020POS[[#This Row],[P]:[PR]])=tbl2020POS[[#This Row],[P]],1,0)</f>
        <v>1</v>
      </c>
      <c r="AA1162" s="279">
        <f>IF(tbl2020POS[[#This Row],[QUALP]]=1,IF(tbl2020POS[[#This Row],[GS]]&gt;=GS_TO_QUALIFY,1,0),0)</f>
        <v>0</v>
      </c>
      <c r="AB1162" s="279">
        <f>IF(tbl2020POS[[#This Row],[QUALP]]=1,IF(tbl2020POS[[#This Row],[G]]-tbl2020POS[[#This Row],[GS]]&gt;=RP_APP_TO_QUALIFY,1,0),0)</f>
        <v>1</v>
      </c>
      <c r="AC1162" s="279" t="e">
        <f>IF(tbl2020POS[[#This Row],[C]]&gt;=GAMES_TO_QUALIFY,1,IF(tbl2020POS[[#This Row],[PRIMPOS]]="C",1,0))</f>
        <v>#REF!</v>
      </c>
      <c r="AD1162" s="279" t="e">
        <f>IF(tbl2020POS[[#This Row],[1B]]&gt;=GAMES_TO_QUALIFY,1,IF(tbl2020POS[[#This Row],[PRIMPOS]]="1B",1,0))</f>
        <v>#REF!</v>
      </c>
      <c r="AE1162" s="279" t="e">
        <f>IF(tbl2020POS[[#This Row],[2B]]&gt;=GAMES_TO_QUALIFY,1,IF(tbl2020POS[[#This Row],[PRIMPOS]]="2B",1,0))</f>
        <v>#REF!</v>
      </c>
      <c r="AF1162" s="279" t="e">
        <f>IF(tbl2020POS[[#This Row],[3B]]&gt;=GAMES_TO_QUALIFY,1,IF(tbl2020POS[[#This Row],[PRIMPOS]]="3B",1,0))</f>
        <v>#REF!</v>
      </c>
      <c r="AG1162" s="279" t="e">
        <f>IF(tbl2020POS[[#This Row],[SS]]&gt;=GAMES_TO_QUALIFY,1,IF(tbl2020POS[[#This Row],[PRIMPOS]]="SS",1,0))</f>
        <v>#REF!</v>
      </c>
      <c r="AH1162" s="279" t="e">
        <f>IF(tbl2020POS[[#This Row],[LF]]&gt;=GAMES_TO_QUALIFY,1,0)</f>
        <v>#REF!</v>
      </c>
      <c r="AI1162" s="279" t="e">
        <f>IF(tbl2020POS[[#This Row],[CF]]&gt;=GAMES_TO_QUALIFY,1,0)</f>
        <v>#REF!</v>
      </c>
      <c r="AJ1162" s="279" t="e">
        <f>IF(tbl2020POS[[#This Row],[RF]]&gt;=GAMES_TO_QUALIFY,1,0)</f>
        <v>#REF!</v>
      </c>
      <c r="AK1162" s="279" t="e">
        <f>IF(tbl2020POS[[#This Row],[OF]]&gt;=GAMES_TO_QUALIFY,1,IF(tbl2020POS[[#This Row],[PRIMPOS]]="OF",1,0))</f>
        <v>#REF!</v>
      </c>
      <c r="AL1162" s="279" t="e">
        <f>IF(tbl2020POS[[#This Row],[DH]]&gt;=GAMES_TO_QUALIFY,1,IF(tbl2020POS[[#This Row],[PRIMPOS]]="DH",1,0))</f>
        <v>#REF!</v>
      </c>
      <c r="AM1162" s="279" t="str" cm="1">
        <f t="array" aca="1" ref="AM11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2" s="280" t="str">
        <f>IFERROR(LEFT(tbl2020POS[[#This Row],[POSROUGH]],LEN(tbl2020POS[[#This Row],[POSROUGH]])-1),"")</f>
        <v/>
      </c>
      <c r="AP116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3" spans="1:42" x14ac:dyDescent="0.3">
      <c r="A1163" s="277">
        <v>1160</v>
      </c>
      <c r="B1163" t="s">
        <v>21722</v>
      </c>
      <c r="C1163" s="277">
        <v>31</v>
      </c>
      <c r="D1163" s="278" t="s">
        <v>1446</v>
      </c>
      <c r="E1163" s="277">
        <v>8</v>
      </c>
      <c r="F1163" s="277">
        <v>7</v>
      </c>
      <c r="G1163" s="277">
        <v>0</v>
      </c>
      <c r="H1163" s="277">
        <v>0</v>
      </c>
      <c r="I1163" s="277">
        <v>7</v>
      </c>
      <c r="J1163" s="277">
        <v>7</v>
      </c>
      <c r="K1163" s="277">
        <v>0</v>
      </c>
      <c r="L1163" s="277">
        <v>0</v>
      </c>
      <c r="M1163" s="277">
        <v>0</v>
      </c>
      <c r="N1163" s="277">
        <v>0</v>
      </c>
      <c r="O1163" s="277">
        <v>0</v>
      </c>
      <c r="P1163" s="277">
        <v>0</v>
      </c>
      <c r="Q1163" s="277">
        <v>0</v>
      </c>
      <c r="R1163" s="277">
        <v>0</v>
      </c>
      <c r="S1163" s="277">
        <v>0</v>
      </c>
      <c r="T1163" s="277">
        <v>0</v>
      </c>
      <c r="U1163" s="277">
        <v>0</v>
      </c>
      <c r="V1163" s="277">
        <v>0</v>
      </c>
      <c r="W1163" s="279" t="e">
        <f t="shared" si="18"/>
        <v>#REF!</v>
      </c>
      <c r="X1163" s="279" t="s">
        <v>3221</v>
      </c>
      <c r="Y11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3" s="279">
        <f>IF(MAX(tbl2020POS[[#This Row],[P]:[PR]])=tbl2020POS[[#This Row],[P]],1,0)</f>
        <v>1</v>
      </c>
      <c r="AA1163" s="279">
        <f>IF(tbl2020POS[[#This Row],[QUALP]]=1,IF(tbl2020POS[[#This Row],[GS]]&gt;=GS_TO_QUALIFY,1,0),0)</f>
        <v>0</v>
      </c>
      <c r="AB1163" s="279">
        <f>IF(tbl2020POS[[#This Row],[QUALP]]=1,IF(tbl2020POS[[#This Row],[G]]-tbl2020POS[[#This Row],[GS]]&gt;=RP_APP_TO_QUALIFY,1,0),0)</f>
        <v>1</v>
      </c>
      <c r="AC1163" s="279" t="e">
        <f>IF(tbl2020POS[[#This Row],[C]]&gt;=GAMES_TO_QUALIFY,1,IF(tbl2020POS[[#This Row],[PRIMPOS]]="C",1,0))</f>
        <v>#REF!</v>
      </c>
      <c r="AD1163" s="279" t="e">
        <f>IF(tbl2020POS[[#This Row],[1B]]&gt;=GAMES_TO_QUALIFY,1,IF(tbl2020POS[[#This Row],[PRIMPOS]]="1B",1,0))</f>
        <v>#REF!</v>
      </c>
      <c r="AE1163" s="279" t="e">
        <f>IF(tbl2020POS[[#This Row],[2B]]&gt;=GAMES_TO_QUALIFY,1,IF(tbl2020POS[[#This Row],[PRIMPOS]]="2B",1,0))</f>
        <v>#REF!</v>
      </c>
      <c r="AF1163" s="279" t="e">
        <f>IF(tbl2020POS[[#This Row],[3B]]&gt;=GAMES_TO_QUALIFY,1,IF(tbl2020POS[[#This Row],[PRIMPOS]]="3B",1,0))</f>
        <v>#REF!</v>
      </c>
      <c r="AG1163" s="279" t="e">
        <f>IF(tbl2020POS[[#This Row],[SS]]&gt;=GAMES_TO_QUALIFY,1,IF(tbl2020POS[[#This Row],[PRIMPOS]]="SS",1,0))</f>
        <v>#REF!</v>
      </c>
      <c r="AH1163" s="279" t="e">
        <f>IF(tbl2020POS[[#This Row],[LF]]&gt;=GAMES_TO_QUALIFY,1,0)</f>
        <v>#REF!</v>
      </c>
      <c r="AI1163" s="279" t="e">
        <f>IF(tbl2020POS[[#This Row],[CF]]&gt;=GAMES_TO_QUALIFY,1,0)</f>
        <v>#REF!</v>
      </c>
      <c r="AJ1163" s="279" t="e">
        <f>IF(tbl2020POS[[#This Row],[RF]]&gt;=GAMES_TO_QUALIFY,1,0)</f>
        <v>#REF!</v>
      </c>
      <c r="AK1163" s="279" t="e">
        <f>IF(tbl2020POS[[#This Row],[OF]]&gt;=GAMES_TO_QUALIFY,1,IF(tbl2020POS[[#This Row],[PRIMPOS]]="OF",1,0))</f>
        <v>#REF!</v>
      </c>
      <c r="AL1163" s="279" t="e">
        <f>IF(tbl2020POS[[#This Row],[DH]]&gt;=GAMES_TO_QUALIFY,1,IF(tbl2020POS[[#This Row],[PRIMPOS]]="DH",1,0))</f>
        <v>#REF!</v>
      </c>
      <c r="AM1163" s="279" t="str" cm="1">
        <f t="array" aca="1" ref="AM11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3" s="280" t="str">
        <f>IFERROR(LEFT(tbl2020POS[[#This Row],[POSROUGH]],LEN(tbl2020POS[[#This Row],[POSROUGH]])-1),"")</f>
        <v/>
      </c>
      <c r="AP116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4" spans="1:42" x14ac:dyDescent="0.3">
      <c r="A1164" s="277">
        <v>1161</v>
      </c>
      <c r="B1164" t="s">
        <v>21723</v>
      </c>
      <c r="C1164" s="277">
        <v>26</v>
      </c>
      <c r="D1164" s="278" t="s">
        <v>1426</v>
      </c>
      <c r="E1164" s="277">
        <v>2</v>
      </c>
      <c r="F1164" s="277">
        <v>3</v>
      </c>
      <c r="G1164" s="277">
        <v>3</v>
      </c>
      <c r="H1164" s="277">
        <v>0</v>
      </c>
      <c r="I1164" s="277">
        <v>3</v>
      </c>
      <c r="J1164" s="277">
        <v>3</v>
      </c>
      <c r="K1164" s="277">
        <v>0</v>
      </c>
      <c r="L1164" s="277">
        <v>0</v>
      </c>
      <c r="M1164" s="277">
        <v>0</v>
      </c>
      <c r="N1164" s="277">
        <v>0</v>
      </c>
      <c r="O1164" s="277">
        <v>0</v>
      </c>
      <c r="P1164" s="277">
        <v>0</v>
      </c>
      <c r="Q1164" s="277">
        <v>0</v>
      </c>
      <c r="R1164" s="277">
        <v>0</v>
      </c>
      <c r="S1164" s="277">
        <v>0</v>
      </c>
      <c r="T1164" s="277">
        <v>0</v>
      </c>
      <c r="U1164" s="277">
        <v>0</v>
      </c>
      <c r="V1164" s="277">
        <v>0</v>
      </c>
      <c r="W1164" s="279" t="e">
        <f t="shared" si="18"/>
        <v>#REF!</v>
      </c>
      <c r="X1164" s="279" t="s">
        <v>14984</v>
      </c>
      <c r="Y11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4" s="279">
        <f>IF(MAX(tbl2020POS[[#This Row],[P]:[PR]])=tbl2020POS[[#This Row],[P]],1,0)</f>
        <v>1</v>
      </c>
      <c r="AA1164" s="279">
        <f>IF(tbl2020POS[[#This Row],[QUALP]]=1,IF(tbl2020POS[[#This Row],[GS]]&gt;=GS_TO_QUALIFY,1,0),0)</f>
        <v>0</v>
      </c>
      <c r="AB1164" s="279">
        <f>IF(tbl2020POS[[#This Row],[QUALP]]=1,IF(tbl2020POS[[#This Row],[G]]-tbl2020POS[[#This Row],[GS]]&gt;=RP_APP_TO_QUALIFY,1,0),0)</f>
        <v>0</v>
      </c>
      <c r="AC1164" s="279" t="e">
        <f>IF(tbl2020POS[[#This Row],[C]]&gt;=GAMES_TO_QUALIFY,1,IF(tbl2020POS[[#This Row],[PRIMPOS]]="C",1,0))</f>
        <v>#REF!</v>
      </c>
      <c r="AD1164" s="279" t="e">
        <f>IF(tbl2020POS[[#This Row],[1B]]&gt;=GAMES_TO_QUALIFY,1,IF(tbl2020POS[[#This Row],[PRIMPOS]]="1B",1,0))</f>
        <v>#REF!</v>
      </c>
      <c r="AE1164" s="279" t="e">
        <f>IF(tbl2020POS[[#This Row],[2B]]&gt;=GAMES_TO_QUALIFY,1,IF(tbl2020POS[[#This Row],[PRIMPOS]]="2B",1,0))</f>
        <v>#REF!</v>
      </c>
      <c r="AF1164" s="279" t="e">
        <f>IF(tbl2020POS[[#This Row],[3B]]&gt;=GAMES_TO_QUALIFY,1,IF(tbl2020POS[[#This Row],[PRIMPOS]]="3B",1,0))</f>
        <v>#REF!</v>
      </c>
      <c r="AG1164" s="279" t="e">
        <f>IF(tbl2020POS[[#This Row],[SS]]&gt;=GAMES_TO_QUALIFY,1,IF(tbl2020POS[[#This Row],[PRIMPOS]]="SS",1,0))</f>
        <v>#REF!</v>
      </c>
      <c r="AH1164" s="279" t="e">
        <f>IF(tbl2020POS[[#This Row],[LF]]&gt;=GAMES_TO_QUALIFY,1,0)</f>
        <v>#REF!</v>
      </c>
      <c r="AI1164" s="279" t="e">
        <f>IF(tbl2020POS[[#This Row],[CF]]&gt;=GAMES_TO_QUALIFY,1,0)</f>
        <v>#REF!</v>
      </c>
      <c r="AJ1164" s="279" t="e">
        <f>IF(tbl2020POS[[#This Row],[RF]]&gt;=GAMES_TO_QUALIFY,1,0)</f>
        <v>#REF!</v>
      </c>
      <c r="AK1164" s="279" t="e">
        <f>IF(tbl2020POS[[#This Row],[OF]]&gt;=GAMES_TO_QUALIFY,1,IF(tbl2020POS[[#This Row],[PRIMPOS]]="OF",1,0))</f>
        <v>#REF!</v>
      </c>
      <c r="AL1164" s="279" t="e">
        <f>IF(tbl2020POS[[#This Row],[DH]]&gt;=GAMES_TO_QUALIFY,1,IF(tbl2020POS[[#This Row],[PRIMPOS]]="DH",1,0))</f>
        <v>#REF!</v>
      </c>
      <c r="AM1164" s="279" t="str" cm="1">
        <f t="array" aca="1" ref="AM11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4" s="280" t="str">
        <f>IFERROR(LEFT(tbl2020POS[[#This Row],[POSROUGH]],LEN(tbl2020POS[[#This Row],[POSROUGH]])-1),"")</f>
        <v/>
      </c>
      <c r="AP116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65" spans="1:42" x14ac:dyDescent="0.3">
      <c r="A1165" s="277">
        <v>1162</v>
      </c>
      <c r="B1165" t="s">
        <v>21724</v>
      </c>
      <c r="C1165" s="277">
        <v>24</v>
      </c>
      <c r="D1165" s="278" t="s">
        <v>1565</v>
      </c>
      <c r="E1165" s="277">
        <v>2</v>
      </c>
      <c r="F1165" s="277">
        <v>7</v>
      </c>
      <c r="G1165" s="277">
        <v>1</v>
      </c>
      <c r="H1165" s="277">
        <v>0</v>
      </c>
      <c r="I1165" s="277">
        <v>7</v>
      </c>
      <c r="J1165" s="277">
        <v>7</v>
      </c>
      <c r="K1165" s="277">
        <v>0</v>
      </c>
      <c r="L1165" s="277">
        <v>0</v>
      </c>
      <c r="M1165" s="277">
        <v>0</v>
      </c>
      <c r="N1165" s="277">
        <v>0</v>
      </c>
      <c r="O1165" s="277">
        <v>0</v>
      </c>
      <c r="P1165" s="277">
        <v>0</v>
      </c>
      <c r="Q1165" s="277">
        <v>0</v>
      </c>
      <c r="R1165" s="277">
        <v>0</v>
      </c>
      <c r="S1165" s="277">
        <v>0</v>
      </c>
      <c r="T1165" s="277">
        <v>0</v>
      </c>
      <c r="U1165" s="277">
        <v>0</v>
      </c>
      <c r="V1165" s="277">
        <v>0</v>
      </c>
      <c r="W1165" s="279" t="e">
        <f t="shared" si="18"/>
        <v>#REF!</v>
      </c>
      <c r="X1165" s="279" t="s">
        <v>17666</v>
      </c>
      <c r="Y11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5" s="279">
        <f>IF(MAX(tbl2020POS[[#This Row],[P]:[PR]])=tbl2020POS[[#This Row],[P]],1,0)</f>
        <v>1</v>
      </c>
      <c r="AA1165" s="279">
        <f>IF(tbl2020POS[[#This Row],[QUALP]]=1,IF(tbl2020POS[[#This Row],[GS]]&gt;=GS_TO_QUALIFY,1,0),0)</f>
        <v>0</v>
      </c>
      <c r="AB1165" s="279">
        <f>IF(tbl2020POS[[#This Row],[QUALP]]=1,IF(tbl2020POS[[#This Row],[G]]-tbl2020POS[[#This Row],[GS]]&gt;=RP_APP_TO_QUALIFY,1,0),0)</f>
        <v>1</v>
      </c>
      <c r="AC1165" s="279" t="e">
        <f>IF(tbl2020POS[[#This Row],[C]]&gt;=GAMES_TO_QUALIFY,1,IF(tbl2020POS[[#This Row],[PRIMPOS]]="C",1,0))</f>
        <v>#REF!</v>
      </c>
      <c r="AD1165" s="279" t="e">
        <f>IF(tbl2020POS[[#This Row],[1B]]&gt;=GAMES_TO_QUALIFY,1,IF(tbl2020POS[[#This Row],[PRIMPOS]]="1B",1,0))</f>
        <v>#REF!</v>
      </c>
      <c r="AE1165" s="279" t="e">
        <f>IF(tbl2020POS[[#This Row],[2B]]&gt;=GAMES_TO_QUALIFY,1,IF(tbl2020POS[[#This Row],[PRIMPOS]]="2B",1,0))</f>
        <v>#REF!</v>
      </c>
      <c r="AF1165" s="279" t="e">
        <f>IF(tbl2020POS[[#This Row],[3B]]&gt;=GAMES_TO_QUALIFY,1,IF(tbl2020POS[[#This Row],[PRIMPOS]]="3B",1,0))</f>
        <v>#REF!</v>
      </c>
      <c r="AG1165" s="279" t="e">
        <f>IF(tbl2020POS[[#This Row],[SS]]&gt;=GAMES_TO_QUALIFY,1,IF(tbl2020POS[[#This Row],[PRIMPOS]]="SS",1,0))</f>
        <v>#REF!</v>
      </c>
      <c r="AH1165" s="279" t="e">
        <f>IF(tbl2020POS[[#This Row],[LF]]&gt;=GAMES_TO_QUALIFY,1,0)</f>
        <v>#REF!</v>
      </c>
      <c r="AI1165" s="279" t="e">
        <f>IF(tbl2020POS[[#This Row],[CF]]&gt;=GAMES_TO_QUALIFY,1,0)</f>
        <v>#REF!</v>
      </c>
      <c r="AJ1165" s="279" t="e">
        <f>IF(tbl2020POS[[#This Row],[RF]]&gt;=GAMES_TO_QUALIFY,1,0)</f>
        <v>#REF!</v>
      </c>
      <c r="AK1165" s="279" t="e">
        <f>IF(tbl2020POS[[#This Row],[OF]]&gt;=GAMES_TO_QUALIFY,1,IF(tbl2020POS[[#This Row],[PRIMPOS]]="OF",1,0))</f>
        <v>#REF!</v>
      </c>
      <c r="AL1165" s="279" t="e">
        <f>IF(tbl2020POS[[#This Row],[DH]]&gt;=GAMES_TO_QUALIFY,1,IF(tbl2020POS[[#This Row],[PRIMPOS]]="DH",1,0))</f>
        <v>#REF!</v>
      </c>
      <c r="AM1165" s="279" t="str" cm="1">
        <f t="array" aca="1" ref="AM11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5" s="280" t="str">
        <f>IFERROR(LEFT(tbl2020POS[[#This Row],[POSROUGH]],LEN(tbl2020POS[[#This Row],[POSROUGH]])-1),"")</f>
        <v/>
      </c>
      <c r="AP116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6" spans="1:42" x14ac:dyDescent="0.3">
      <c r="A1166" s="277">
        <v>1163</v>
      </c>
      <c r="B1166" t="s">
        <v>21725</v>
      </c>
      <c r="C1166" s="277">
        <v>25</v>
      </c>
      <c r="D1166" s="278" t="s">
        <v>20584</v>
      </c>
      <c r="E1166" s="277">
        <v>2</v>
      </c>
      <c r="F1166" s="277">
        <v>6</v>
      </c>
      <c r="G1166" s="277">
        <v>0</v>
      </c>
      <c r="H1166" s="277">
        <v>0</v>
      </c>
      <c r="I1166" s="277">
        <v>6</v>
      </c>
      <c r="J1166" s="277">
        <v>6</v>
      </c>
      <c r="K1166" s="277">
        <v>0</v>
      </c>
      <c r="L1166" s="277">
        <v>0</v>
      </c>
      <c r="M1166" s="277">
        <v>0</v>
      </c>
      <c r="N1166" s="277">
        <v>0</v>
      </c>
      <c r="O1166" s="277">
        <v>0</v>
      </c>
      <c r="P1166" s="277">
        <v>0</v>
      </c>
      <c r="Q1166" s="277">
        <v>0</v>
      </c>
      <c r="R1166" s="277">
        <v>0</v>
      </c>
      <c r="S1166" s="277">
        <v>0</v>
      </c>
      <c r="T1166" s="277">
        <v>0</v>
      </c>
      <c r="U1166" s="277">
        <v>0</v>
      </c>
      <c r="V1166" s="277">
        <v>0</v>
      </c>
      <c r="W1166" s="279" t="e">
        <f t="shared" si="18"/>
        <v>#REF!</v>
      </c>
      <c r="X1166" s="279" t="s">
        <v>16902</v>
      </c>
      <c r="Y11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6" s="279">
        <f>IF(MAX(tbl2020POS[[#This Row],[P]:[PR]])=tbl2020POS[[#This Row],[P]],1,0)</f>
        <v>1</v>
      </c>
      <c r="AA1166" s="279">
        <f>IF(tbl2020POS[[#This Row],[QUALP]]=1,IF(tbl2020POS[[#This Row],[GS]]&gt;=GS_TO_QUALIFY,1,0),0)</f>
        <v>0</v>
      </c>
      <c r="AB1166" s="279">
        <f>IF(tbl2020POS[[#This Row],[QUALP]]=1,IF(tbl2020POS[[#This Row],[G]]-tbl2020POS[[#This Row],[GS]]&gt;=RP_APP_TO_QUALIFY,1,0),0)</f>
        <v>1</v>
      </c>
      <c r="AC1166" s="279" t="e">
        <f>IF(tbl2020POS[[#This Row],[C]]&gt;=GAMES_TO_QUALIFY,1,IF(tbl2020POS[[#This Row],[PRIMPOS]]="C",1,0))</f>
        <v>#REF!</v>
      </c>
      <c r="AD1166" s="279" t="e">
        <f>IF(tbl2020POS[[#This Row],[1B]]&gt;=GAMES_TO_QUALIFY,1,IF(tbl2020POS[[#This Row],[PRIMPOS]]="1B",1,0))</f>
        <v>#REF!</v>
      </c>
      <c r="AE1166" s="279" t="e">
        <f>IF(tbl2020POS[[#This Row],[2B]]&gt;=GAMES_TO_QUALIFY,1,IF(tbl2020POS[[#This Row],[PRIMPOS]]="2B",1,0))</f>
        <v>#REF!</v>
      </c>
      <c r="AF1166" s="279" t="e">
        <f>IF(tbl2020POS[[#This Row],[3B]]&gt;=GAMES_TO_QUALIFY,1,IF(tbl2020POS[[#This Row],[PRIMPOS]]="3B",1,0))</f>
        <v>#REF!</v>
      </c>
      <c r="AG1166" s="279" t="e">
        <f>IF(tbl2020POS[[#This Row],[SS]]&gt;=GAMES_TO_QUALIFY,1,IF(tbl2020POS[[#This Row],[PRIMPOS]]="SS",1,0))</f>
        <v>#REF!</v>
      </c>
      <c r="AH1166" s="279" t="e">
        <f>IF(tbl2020POS[[#This Row],[LF]]&gt;=GAMES_TO_QUALIFY,1,0)</f>
        <v>#REF!</v>
      </c>
      <c r="AI1166" s="279" t="e">
        <f>IF(tbl2020POS[[#This Row],[CF]]&gt;=GAMES_TO_QUALIFY,1,0)</f>
        <v>#REF!</v>
      </c>
      <c r="AJ1166" s="279" t="e">
        <f>IF(tbl2020POS[[#This Row],[RF]]&gt;=GAMES_TO_QUALIFY,1,0)</f>
        <v>#REF!</v>
      </c>
      <c r="AK1166" s="279" t="e">
        <f>IF(tbl2020POS[[#This Row],[OF]]&gt;=GAMES_TO_QUALIFY,1,IF(tbl2020POS[[#This Row],[PRIMPOS]]="OF",1,0))</f>
        <v>#REF!</v>
      </c>
      <c r="AL1166" s="279" t="e">
        <f>IF(tbl2020POS[[#This Row],[DH]]&gt;=GAMES_TO_QUALIFY,1,IF(tbl2020POS[[#This Row],[PRIMPOS]]="DH",1,0))</f>
        <v>#REF!</v>
      </c>
      <c r="AM1166" s="279" t="str" cm="1">
        <f t="array" aca="1" ref="AM11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6" s="280" t="str">
        <f>IFERROR(LEFT(tbl2020POS[[#This Row],[POSROUGH]],LEN(tbl2020POS[[#This Row],[POSROUGH]])-1),"")</f>
        <v/>
      </c>
      <c r="AP116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7" spans="1:42" x14ac:dyDescent="0.3">
      <c r="A1167" s="277">
        <v>1164</v>
      </c>
      <c r="B1167" t="s">
        <v>21726</v>
      </c>
      <c r="C1167" s="277">
        <v>35</v>
      </c>
      <c r="D1167" s="278" t="s">
        <v>1460</v>
      </c>
      <c r="E1167" s="277">
        <v>11</v>
      </c>
      <c r="F1167" s="277">
        <v>17</v>
      </c>
      <c r="G1167" s="277">
        <v>5</v>
      </c>
      <c r="H1167" s="277">
        <v>0</v>
      </c>
      <c r="I1167" s="277">
        <v>17</v>
      </c>
      <c r="J1167" s="277">
        <v>17</v>
      </c>
      <c r="K1167" s="277">
        <v>0</v>
      </c>
      <c r="L1167" s="277">
        <v>0</v>
      </c>
      <c r="M1167" s="277">
        <v>0</v>
      </c>
      <c r="N1167" s="277">
        <v>0</v>
      </c>
      <c r="O1167" s="277">
        <v>0</v>
      </c>
      <c r="P1167" s="277">
        <v>0</v>
      </c>
      <c r="Q1167" s="277">
        <v>0</v>
      </c>
      <c r="R1167" s="277">
        <v>0</v>
      </c>
      <c r="S1167" s="277">
        <v>0</v>
      </c>
      <c r="T1167" s="277">
        <v>0</v>
      </c>
      <c r="U1167" s="277">
        <v>0</v>
      </c>
      <c r="V1167" s="277">
        <v>0</v>
      </c>
      <c r="W1167" s="279" t="e">
        <f t="shared" si="18"/>
        <v>#REF!</v>
      </c>
      <c r="X1167" s="279" t="s">
        <v>4919</v>
      </c>
      <c r="Y11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7" s="279">
        <f>IF(MAX(tbl2020POS[[#This Row],[P]:[PR]])=tbl2020POS[[#This Row],[P]],1,0)</f>
        <v>1</v>
      </c>
      <c r="AA1167" s="279">
        <f>IF(tbl2020POS[[#This Row],[QUALP]]=1,IF(tbl2020POS[[#This Row],[GS]]&gt;=GS_TO_QUALIFY,1,0),0)</f>
        <v>0</v>
      </c>
      <c r="AB1167" s="279">
        <f>IF(tbl2020POS[[#This Row],[QUALP]]=1,IF(tbl2020POS[[#This Row],[G]]-tbl2020POS[[#This Row],[GS]]&gt;=RP_APP_TO_QUALIFY,1,0),0)</f>
        <v>1</v>
      </c>
      <c r="AC1167" s="279" t="e">
        <f>IF(tbl2020POS[[#This Row],[C]]&gt;=GAMES_TO_QUALIFY,1,IF(tbl2020POS[[#This Row],[PRIMPOS]]="C",1,0))</f>
        <v>#REF!</v>
      </c>
      <c r="AD1167" s="279" t="e">
        <f>IF(tbl2020POS[[#This Row],[1B]]&gt;=GAMES_TO_QUALIFY,1,IF(tbl2020POS[[#This Row],[PRIMPOS]]="1B",1,0))</f>
        <v>#REF!</v>
      </c>
      <c r="AE1167" s="279" t="e">
        <f>IF(tbl2020POS[[#This Row],[2B]]&gt;=GAMES_TO_QUALIFY,1,IF(tbl2020POS[[#This Row],[PRIMPOS]]="2B",1,0))</f>
        <v>#REF!</v>
      </c>
      <c r="AF1167" s="279" t="e">
        <f>IF(tbl2020POS[[#This Row],[3B]]&gt;=GAMES_TO_QUALIFY,1,IF(tbl2020POS[[#This Row],[PRIMPOS]]="3B",1,0))</f>
        <v>#REF!</v>
      </c>
      <c r="AG1167" s="279" t="e">
        <f>IF(tbl2020POS[[#This Row],[SS]]&gt;=GAMES_TO_QUALIFY,1,IF(tbl2020POS[[#This Row],[PRIMPOS]]="SS",1,0))</f>
        <v>#REF!</v>
      </c>
      <c r="AH1167" s="279" t="e">
        <f>IF(tbl2020POS[[#This Row],[LF]]&gt;=GAMES_TO_QUALIFY,1,0)</f>
        <v>#REF!</v>
      </c>
      <c r="AI1167" s="279" t="e">
        <f>IF(tbl2020POS[[#This Row],[CF]]&gt;=GAMES_TO_QUALIFY,1,0)</f>
        <v>#REF!</v>
      </c>
      <c r="AJ1167" s="279" t="e">
        <f>IF(tbl2020POS[[#This Row],[RF]]&gt;=GAMES_TO_QUALIFY,1,0)</f>
        <v>#REF!</v>
      </c>
      <c r="AK1167" s="279" t="e">
        <f>IF(tbl2020POS[[#This Row],[OF]]&gt;=GAMES_TO_QUALIFY,1,IF(tbl2020POS[[#This Row],[PRIMPOS]]="OF",1,0))</f>
        <v>#REF!</v>
      </c>
      <c r="AL1167" s="279" t="e">
        <f>IF(tbl2020POS[[#This Row],[DH]]&gt;=GAMES_TO_QUALIFY,1,IF(tbl2020POS[[#This Row],[PRIMPOS]]="DH",1,0))</f>
        <v>#REF!</v>
      </c>
      <c r="AM1167" s="279" t="str" cm="1">
        <f t="array" aca="1" ref="AM11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7" s="280" t="str">
        <f>IFERROR(LEFT(tbl2020POS[[#This Row],[POSROUGH]],LEN(tbl2020POS[[#This Row],[POSROUGH]])-1),"")</f>
        <v/>
      </c>
      <c r="AP116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8" spans="1:42" x14ac:dyDescent="0.3">
      <c r="A1168" s="277">
        <v>1165</v>
      </c>
      <c r="B1168" t="s">
        <v>21727</v>
      </c>
      <c r="C1168" s="277">
        <v>29</v>
      </c>
      <c r="D1168" s="278" t="s">
        <v>1437</v>
      </c>
      <c r="E1168" s="277" t="s">
        <v>20557</v>
      </c>
      <c r="F1168" s="277">
        <v>6</v>
      </c>
      <c r="G1168" s="277">
        <v>0</v>
      </c>
      <c r="H1168" s="277">
        <v>0</v>
      </c>
      <c r="I1168" s="277">
        <v>6</v>
      </c>
      <c r="J1168" s="277">
        <v>6</v>
      </c>
      <c r="K1168" s="277">
        <v>0</v>
      </c>
      <c r="L1168" s="277">
        <v>0</v>
      </c>
      <c r="M1168" s="277">
        <v>0</v>
      </c>
      <c r="N1168" s="277">
        <v>0</v>
      </c>
      <c r="O1168" s="277">
        <v>0</v>
      </c>
      <c r="P1168" s="277">
        <v>0</v>
      </c>
      <c r="Q1168" s="277">
        <v>0</v>
      </c>
      <c r="R1168" s="277">
        <v>0</v>
      </c>
      <c r="S1168" s="277">
        <v>0</v>
      </c>
      <c r="T1168" s="277">
        <v>0</v>
      </c>
      <c r="U1168" s="277">
        <v>0</v>
      </c>
      <c r="V1168" s="277">
        <v>0</v>
      </c>
      <c r="W1168" s="279" t="e">
        <f t="shared" si="18"/>
        <v>#REF!</v>
      </c>
      <c r="X1168" s="279" t="s">
        <v>22036</v>
      </c>
      <c r="Y11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8" s="279">
        <f>IF(MAX(tbl2020POS[[#This Row],[P]:[PR]])=tbl2020POS[[#This Row],[P]],1,0)</f>
        <v>1</v>
      </c>
      <c r="AA1168" s="279">
        <f>IF(tbl2020POS[[#This Row],[QUALP]]=1,IF(tbl2020POS[[#This Row],[GS]]&gt;=GS_TO_QUALIFY,1,0),0)</f>
        <v>0</v>
      </c>
      <c r="AB1168" s="279">
        <f>IF(tbl2020POS[[#This Row],[QUALP]]=1,IF(tbl2020POS[[#This Row],[G]]-tbl2020POS[[#This Row],[GS]]&gt;=RP_APP_TO_QUALIFY,1,0),0)</f>
        <v>1</v>
      </c>
      <c r="AC1168" s="279" t="e">
        <f>IF(tbl2020POS[[#This Row],[C]]&gt;=GAMES_TO_QUALIFY,1,IF(tbl2020POS[[#This Row],[PRIMPOS]]="C",1,0))</f>
        <v>#REF!</v>
      </c>
      <c r="AD1168" s="279" t="e">
        <f>IF(tbl2020POS[[#This Row],[1B]]&gt;=GAMES_TO_QUALIFY,1,IF(tbl2020POS[[#This Row],[PRIMPOS]]="1B",1,0))</f>
        <v>#REF!</v>
      </c>
      <c r="AE1168" s="279" t="e">
        <f>IF(tbl2020POS[[#This Row],[2B]]&gt;=GAMES_TO_QUALIFY,1,IF(tbl2020POS[[#This Row],[PRIMPOS]]="2B",1,0))</f>
        <v>#REF!</v>
      </c>
      <c r="AF1168" s="279" t="e">
        <f>IF(tbl2020POS[[#This Row],[3B]]&gt;=GAMES_TO_QUALIFY,1,IF(tbl2020POS[[#This Row],[PRIMPOS]]="3B",1,0))</f>
        <v>#REF!</v>
      </c>
      <c r="AG1168" s="279" t="e">
        <f>IF(tbl2020POS[[#This Row],[SS]]&gt;=GAMES_TO_QUALIFY,1,IF(tbl2020POS[[#This Row],[PRIMPOS]]="SS",1,0))</f>
        <v>#REF!</v>
      </c>
      <c r="AH1168" s="279" t="e">
        <f>IF(tbl2020POS[[#This Row],[LF]]&gt;=GAMES_TO_QUALIFY,1,0)</f>
        <v>#REF!</v>
      </c>
      <c r="AI1168" s="279" t="e">
        <f>IF(tbl2020POS[[#This Row],[CF]]&gt;=GAMES_TO_QUALIFY,1,0)</f>
        <v>#REF!</v>
      </c>
      <c r="AJ1168" s="279" t="e">
        <f>IF(tbl2020POS[[#This Row],[RF]]&gt;=GAMES_TO_QUALIFY,1,0)</f>
        <v>#REF!</v>
      </c>
      <c r="AK1168" s="279" t="e">
        <f>IF(tbl2020POS[[#This Row],[OF]]&gt;=GAMES_TO_QUALIFY,1,IF(tbl2020POS[[#This Row],[PRIMPOS]]="OF",1,0))</f>
        <v>#REF!</v>
      </c>
      <c r="AL1168" s="279" t="e">
        <f>IF(tbl2020POS[[#This Row],[DH]]&gt;=GAMES_TO_QUALIFY,1,IF(tbl2020POS[[#This Row],[PRIMPOS]]="DH",1,0))</f>
        <v>#REF!</v>
      </c>
      <c r="AM1168" s="279" t="str" cm="1">
        <f t="array" aca="1" ref="AM11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8" s="280" t="str">
        <f>IFERROR(LEFT(tbl2020POS[[#This Row],[POSROUGH]],LEN(tbl2020POS[[#This Row],[POSROUGH]])-1),"")</f>
        <v/>
      </c>
      <c r="AP116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9" spans="1:42" x14ac:dyDescent="0.3">
      <c r="A1169" s="277">
        <v>1166</v>
      </c>
      <c r="B1169" t="s">
        <v>21728</v>
      </c>
      <c r="C1169" s="277">
        <v>23</v>
      </c>
      <c r="D1169" s="278" t="s">
        <v>1376</v>
      </c>
      <c r="E1169" s="277">
        <v>2</v>
      </c>
      <c r="F1169" s="277">
        <v>33</v>
      </c>
      <c r="G1169" s="277">
        <v>19</v>
      </c>
      <c r="H1169" s="277">
        <v>33</v>
      </c>
      <c r="I1169" s="277">
        <v>18</v>
      </c>
      <c r="J1169" s="277">
        <v>0</v>
      </c>
      <c r="K1169" s="277">
        <v>0</v>
      </c>
      <c r="L1169" s="277">
        <v>4</v>
      </c>
      <c r="M1169" s="277">
        <v>1</v>
      </c>
      <c r="N1169" s="277">
        <v>14</v>
      </c>
      <c r="O1169" s="277">
        <v>0</v>
      </c>
      <c r="P1169" s="277">
        <v>0</v>
      </c>
      <c r="Q1169" s="277">
        <v>0</v>
      </c>
      <c r="R1169" s="277">
        <v>0</v>
      </c>
      <c r="S1169" s="277">
        <v>0</v>
      </c>
      <c r="T1169" s="277">
        <v>11</v>
      </c>
      <c r="U1169" s="277">
        <v>10</v>
      </c>
      <c r="V1169" s="277">
        <v>1</v>
      </c>
      <c r="W1169" s="279" t="e">
        <f t="shared" si="18"/>
        <v>#REF!</v>
      </c>
      <c r="X1169" s="279" t="s">
        <v>16910</v>
      </c>
      <c r="Y11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69" s="279">
        <f>IF(MAX(tbl2020POS[[#This Row],[P]:[PR]])=tbl2020POS[[#This Row],[P]],1,0)</f>
        <v>0</v>
      </c>
      <c r="AA1169" s="279">
        <f>IF(tbl2020POS[[#This Row],[QUALP]]=1,IF(tbl2020POS[[#This Row],[GS]]&gt;=GS_TO_QUALIFY,1,0),0)</f>
        <v>0</v>
      </c>
      <c r="AB1169" s="279">
        <f>IF(tbl2020POS[[#This Row],[QUALP]]=1,IF(tbl2020POS[[#This Row],[G]]-tbl2020POS[[#This Row],[GS]]&gt;=RP_APP_TO_QUALIFY,1,0),0)</f>
        <v>0</v>
      </c>
      <c r="AC1169" s="279" t="e">
        <f>IF(tbl2020POS[[#This Row],[C]]&gt;=GAMES_TO_QUALIFY,1,IF(tbl2020POS[[#This Row],[PRIMPOS]]="C",1,0))</f>
        <v>#REF!</v>
      </c>
      <c r="AD1169" s="279" t="e">
        <f>IF(tbl2020POS[[#This Row],[1B]]&gt;=GAMES_TO_QUALIFY,1,IF(tbl2020POS[[#This Row],[PRIMPOS]]="1B",1,0))</f>
        <v>#REF!</v>
      </c>
      <c r="AE1169" s="279" t="e">
        <f>IF(tbl2020POS[[#This Row],[2B]]&gt;=GAMES_TO_QUALIFY,1,IF(tbl2020POS[[#This Row],[PRIMPOS]]="2B",1,0))</f>
        <v>#REF!</v>
      </c>
      <c r="AF1169" s="279" t="e">
        <f>IF(tbl2020POS[[#This Row],[3B]]&gt;=GAMES_TO_QUALIFY,1,IF(tbl2020POS[[#This Row],[PRIMPOS]]="3B",1,0))</f>
        <v>#REF!</v>
      </c>
      <c r="AG1169" s="279" t="e">
        <f>IF(tbl2020POS[[#This Row],[SS]]&gt;=GAMES_TO_QUALIFY,1,IF(tbl2020POS[[#This Row],[PRIMPOS]]="SS",1,0))</f>
        <v>#REF!</v>
      </c>
      <c r="AH1169" s="279" t="e">
        <f>IF(tbl2020POS[[#This Row],[LF]]&gt;=GAMES_TO_QUALIFY,1,0)</f>
        <v>#REF!</v>
      </c>
      <c r="AI1169" s="279" t="e">
        <f>IF(tbl2020POS[[#This Row],[CF]]&gt;=GAMES_TO_QUALIFY,1,0)</f>
        <v>#REF!</v>
      </c>
      <c r="AJ1169" s="279" t="e">
        <f>IF(tbl2020POS[[#This Row],[RF]]&gt;=GAMES_TO_QUALIFY,1,0)</f>
        <v>#REF!</v>
      </c>
      <c r="AK1169" s="279" t="e">
        <f>IF(tbl2020POS[[#This Row],[OF]]&gt;=GAMES_TO_QUALIFY,1,IF(tbl2020POS[[#This Row],[PRIMPOS]]="OF",1,0))</f>
        <v>#REF!</v>
      </c>
      <c r="AL1169" s="279" t="e">
        <f>IF(tbl2020POS[[#This Row],[DH]]&gt;=GAMES_TO_QUALIFY,1,IF(tbl2020POS[[#This Row],[PRIMPOS]]="DH",1,0))</f>
        <v>#REF!</v>
      </c>
      <c r="AM1169" s="279" t="e" cm="1">
        <f t="array" aca="1" ref="AM11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9" s="280" t="str">
        <f>IFERROR(LEFT(tbl2020POS[[#This Row],[POSROUGH]],LEN(tbl2020POS[[#This Row],[POSROUGH]])-1),"")</f>
        <v/>
      </c>
      <c r="AP116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0" spans="1:42" x14ac:dyDescent="0.3">
      <c r="A1170" s="277">
        <v>1167</v>
      </c>
      <c r="B1170" t="s">
        <v>21729</v>
      </c>
      <c r="C1170" s="277">
        <v>24</v>
      </c>
      <c r="D1170" s="278" t="s">
        <v>20584</v>
      </c>
      <c r="E1170" s="277">
        <v>3</v>
      </c>
      <c r="F1170" s="277">
        <v>25</v>
      </c>
      <c r="G1170" s="277">
        <v>21</v>
      </c>
      <c r="H1170" s="277">
        <v>25</v>
      </c>
      <c r="I1170" s="277">
        <v>24</v>
      </c>
      <c r="J1170" s="277">
        <v>0</v>
      </c>
      <c r="K1170" s="277">
        <v>24</v>
      </c>
      <c r="L1170" s="277">
        <v>0</v>
      </c>
      <c r="M1170" s="277">
        <v>0</v>
      </c>
      <c r="N1170" s="277">
        <v>0</v>
      </c>
      <c r="O1170" s="277">
        <v>0</v>
      </c>
      <c r="P1170" s="277">
        <v>0</v>
      </c>
      <c r="Q1170" s="277">
        <v>0</v>
      </c>
      <c r="R1170" s="277">
        <v>0</v>
      </c>
      <c r="S1170" s="277">
        <v>0</v>
      </c>
      <c r="T1170" s="277">
        <v>1</v>
      </c>
      <c r="U1170" s="277">
        <v>2</v>
      </c>
      <c r="V1170" s="277">
        <v>0</v>
      </c>
      <c r="W1170" s="279" t="e">
        <f t="shared" si="18"/>
        <v>#REF!</v>
      </c>
      <c r="X1170" s="279" t="s">
        <v>13910</v>
      </c>
      <c r="Y11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70" s="279">
        <f>IF(MAX(tbl2020POS[[#This Row],[P]:[PR]])=tbl2020POS[[#This Row],[P]],1,0)</f>
        <v>0</v>
      </c>
      <c r="AA1170" s="279">
        <f>IF(tbl2020POS[[#This Row],[QUALP]]=1,IF(tbl2020POS[[#This Row],[GS]]&gt;=GS_TO_QUALIFY,1,0),0)</f>
        <v>0</v>
      </c>
      <c r="AB1170" s="279">
        <f>IF(tbl2020POS[[#This Row],[QUALP]]=1,IF(tbl2020POS[[#This Row],[G]]-tbl2020POS[[#This Row],[GS]]&gt;=RP_APP_TO_QUALIFY,1,0),0)</f>
        <v>0</v>
      </c>
      <c r="AC1170" s="279" t="e">
        <f>IF(tbl2020POS[[#This Row],[C]]&gt;=GAMES_TO_QUALIFY,1,IF(tbl2020POS[[#This Row],[PRIMPOS]]="C",1,0))</f>
        <v>#REF!</v>
      </c>
      <c r="AD1170" s="279" t="e">
        <f>IF(tbl2020POS[[#This Row],[1B]]&gt;=GAMES_TO_QUALIFY,1,IF(tbl2020POS[[#This Row],[PRIMPOS]]="1B",1,0))</f>
        <v>#REF!</v>
      </c>
      <c r="AE1170" s="279" t="e">
        <f>IF(tbl2020POS[[#This Row],[2B]]&gt;=GAMES_TO_QUALIFY,1,IF(tbl2020POS[[#This Row],[PRIMPOS]]="2B",1,0))</f>
        <v>#REF!</v>
      </c>
      <c r="AF1170" s="279" t="e">
        <f>IF(tbl2020POS[[#This Row],[3B]]&gt;=GAMES_TO_QUALIFY,1,IF(tbl2020POS[[#This Row],[PRIMPOS]]="3B",1,0))</f>
        <v>#REF!</v>
      </c>
      <c r="AG1170" s="279" t="e">
        <f>IF(tbl2020POS[[#This Row],[SS]]&gt;=GAMES_TO_QUALIFY,1,IF(tbl2020POS[[#This Row],[PRIMPOS]]="SS",1,0))</f>
        <v>#REF!</v>
      </c>
      <c r="AH1170" s="279" t="e">
        <f>IF(tbl2020POS[[#This Row],[LF]]&gt;=GAMES_TO_QUALIFY,1,0)</f>
        <v>#REF!</v>
      </c>
      <c r="AI1170" s="279" t="e">
        <f>IF(tbl2020POS[[#This Row],[CF]]&gt;=GAMES_TO_QUALIFY,1,0)</f>
        <v>#REF!</v>
      </c>
      <c r="AJ1170" s="279" t="e">
        <f>IF(tbl2020POS[[#This Row],[RF]]&gt;=GAMES_TO_QUALIFY,1,0)</f>
        <v>#REF!</v>
      </c>
      <c r="AK1170" s="279" t="e">
        <f>IF(tbl2020POS[[#This Row],[OF]]&gt;=GAMES_TO_QUALIFY,1,IF(tbl2020POS[[#This Row],[PRIMPOS]]="OF",1,0))</f>
        <v>#REF!</v>
      </c>
      <c r="AL1170" s="279" t="e">
        <f>IF(tbl2020POS[[#This Row],[DH]]&gt;=GAMES_TO_QUALIFY,1,IF(tbl2020POS[[#This Row],[PRIMPOS]]="DH",1,0))</f>
        <v>#REF!</v>
      </c>
      <c r="AM1170" s="279" t="e" cm="1">
        <f t="array" aca="1" ref="AM11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0" s="280" t="str">
        <f>IFERROR(LEFT(tbl2020POS[[#This Row],[POSROUGH]],LEN(tbl2020POS[[#This Row],[POSROUGH]])-1),"")</f>
        <v/>
      </c>
      <c r="AP117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1" spans="1:42" x14ac:dyDescent="0.3">
      <c r="A1171" s="277">
        <v>1168</v>
      </c>
      <c r="B1171" t="s">
        <v>21730</v>
      </c>
      <c r="C1171" s="277">
        <v>23</v>
      </c>
      <c r="D1171" s="278" t="s">
        <v>1372</v>
      </c>
      <c r="E1171" s="277">
        <v>3</v>
      </c>
      <c r="F1171" s="277">
        <v>42</v>
      </c>
      <c r="G1171" s="277">
        <v>40</v>
      </c>
      <c r="H1171" s="277">
        <v>42</v>
      </c>
      <c r="I1171" s="277">
        <v>40</v>
      </c>
      <c r="J1171" s="277">
        <v>0</v>
      </c>
      <c r="K1171" s="277">
        <v>0</v>
      </c>
      <c r="L1171" s="277">
        <v>0</v>
      </c>
      <c r="M1171" s="277">
        <v>0</v>
      </c>
      <c r="N1171" s="277">
        <v>0</v>
      </c>
      <c r="O1171" s="277">
        <v>40</v>
      </c>
      <c r="P1171" s="277">
        <v>0</v>
      </c>
      <c r="Q1171" s="277">
        <v>0</v>
      </c>
      <c r="R1171" s="277">
        <v>0</v>
      </c>
      <c r="S1171" s="277">
        <v>0</v>
      </c>
      <c r="T1171" s="277">
        <v>0</v>
      </c>
      <c r="U1171" s="277">
        <v>2</v>
      </c>
      <c r="V1171" s="277">
        <v>0</v>
      </c>
      <c r="W1171" s="279" t="e">
        <f t="shared" si="18"/>
        <v>#REF!</v>
      </c>
      <c r="X1171" s="279" t="s">
        <v>12754</v>
      </c>
      <c r="Y11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71" s="279">
        <f>IF(MAX(tbl2020POS[[#This Row],[P]:[PR]])=tbl2020POS[[#This Row],[P]],1,0)</f>
        <v>0</v>
      </c>
      <c r="AA1171" s="279">
        <f>IF(tbl2020POS[[#This Row],[QUALP]]=1,IF(tbl2020POS[[#This Row],[GS]]&gt;=GS_TO_QUALIFY,1,0),0)</f>
        <v>0</v>
      </c>
      <c r="AB1171" s="279">
        <f>IF(tbl2020POS[[#This Row],[QUALP]]=1,IF(tbl2020POS[[#This Row],[G]]-tbl2020POS[[#This Row],[GS]]&gt;=RP_APP_TO_QUALIFY,1,0),0)</f>
        <v>0</v>
      </c>
      <c r="AC1171" s="279" t="e">
        <f>IF(tbl2020POS[[#This Row],[C]]&gt;=GAMES_TO_QUALIFY,1,IF(tbl2020POS[[#This Row],[PRIMPOS]]="C",1,0))</f>
        <v>#REF!</v>
      </c>
      <c r="AD1171" s="279" t="e">
        <f>IF(tbl2020POS[[#This Row],[1B]]&gt;=GAMES_TO_QUALIFY,1,IF(tbl2020POS[[#This Row],[PRIMPOS]]="1B",1,0))</f>
        <v>#REF!</v>
      </c>
      <c r="AE1171" s="279" t="e">
        <f>IF(tbl2020POS[[#This Row],[2B]]&gt;=GAMES_TO_QUALIFY,1,IF(tbl2020POS[[#This Row],[PRIMPOS]]="2B",1,0))</f>
        <v>#REF!</v>
      </c>
      <c r="AF1171" s="279" t="e">
        <f>IF(tbl2020POS[[#This Row],[3B]]&gt;=GAMES_TO_QUALIFY,1,IF(tbl2020POS[[#This Row],[PRIMPOS]]="3B",1,0))</f>
        <v>#REF!</v>
      </c>
      <c r="AG1171" s="279" t="e">
        <f>IF(tbl2020POS[[#This Row],[SS]]&gt;=GAMES_TO_QUALIFY,1,IF(tbl2020POS[[#This Row],[PRIMPOS]]="SS",1,0))</f>
        <v>#REF!</v>
      </c>
      <c r="AH1171" s="279" t="e">
        <f>IF(tbl2020POS[[#This Row],[LF]]&gt;=GAMES_TO_QUALIFY,1,0)</f>
        <v>#REF!</v>
      </c>
      <c r="AI1171" s="279" t="e">
        <f>IF(tbl2020POS[[#This Row],[CF]]&gt;=GAMES_TO_QUALIFY,1,0)</f>
        <v>#REF!</v>
      </c>
      <c r="AJ1171" s="279" t="e">
        <f>IF(tbl2020POS[[#This Row],[RF]]&gt;=GAMES_TO_QUALIFY,1,0)</f>
        <v>#REF!</v>
      </c>
      <c r="AK1171" s="279" t="e">
        <f>IF(tbl2020POS[[#This Row],[OF]]&gt;=GAMES_TO_QUALIFY,1,IF(tbl2020POS[[#This Row],[PRIMPOS]]="OF",1,0))</f>
        <v>#REF!</v>
      </c>
      <c r="AL1171" s="279" t="e">
        <f>IF(tbl2020POS[[#This Row],[DH]]&gt;=GAMES_TO_QUALIFY,1,IF(tbl2020POS[[#This Row],[PRIMPOS]]="DH",1,0))</f>
        <v>#REF!</v>
      </c>
      <c r="AM1171" s="279" t="e" cm="1">
        <f t="array" aca="1" ref="AM11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1" s="280" t="str">
        <f>IFERROR(LEFT(tbl2020POS[[#This Row],[POSROUGH]],LEN(tbl2020POS[[#This Row],[POSROUGH]])-1),"")</f>
        <v/>
      </c>
      <c r="AP117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2" spans="1:42" x14ac:dyDescent="0.3">
      <c r="A1172" s="277">
        <v>1169</v>
      </c>
      <c r="B1172" t="s">
        <v>21731</v>
      </c>
      <c r="C1172" s="277">
        <v>27</v>
      </c>
      <c r="D1172" s="278" t="s">
        <v>1398</v>
      </c>
      <c r="E1172" s="277">
        <v>6</v>
      </c>
      <c r="F1172" s="277">
        <v>4</v>
      </c>
      <c r="G1172" s="277">
        <v>3</v>
      </c>
      <c r="H1172" s="277">
        <v>4</v>
      </c>
      <c r="I1172" s="277">
        <v>4</v>
      </c>
      <c r="J1172" s="277">
        <v>0</v>
      </c>
      <c r="K1172" s="277">
        <v>0</v>
      </c>
      <c r="L1172" s="277">
        <v>0</v>
      </c>
      <c r="M1172" s="277">
        <v>1</v>
      </c>
      <c r="N1172" s="277">
        <v>0</v>
      </c>
      <c r="O1172" s="277">
        <v>2</v>
      </c>
      <c r="P1172" s="277">
        <v>0</v>
      </c>
      <c r="Q1172" s="277">
        <v>1</v>
      </c>
      <c r="R1172" s="277">
        <v>0</v>
      </c>
      <c r="S1172" s="277">
        <v>1</v>
      </c>
      <c r="T1172" s="277">
        <v>0</v>
      </c>
      <c r="U1172" s="277">
        <v>0</v>
      </c>
      <c r="V1172" s="277">
        <v>0</v>
      </c>
      <c r="W1172" s="279" t="e">
        <f t="shared" si="18"/>
        <v>#REF!</v>
      </c>
      <c r="X1172" s="279" t="s">
        <v>12825</v>
      </c>
      <c r="Y11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72" s="279">
        <f>IF(MAX(tbl2020POS[[#This Row],[P]:[PR]])=tbl2020POS[[#This Row],[P]],1,0)</f>
        <v>0</v>
      </c>
      <c r="AA1172" s="279">
        <f>IF(tbl2020POS[[#This Row],[QUALP]]=1,IF(tbl2020POS[[#This Row],[GS]]&gt;=GS_TO_QUALIFY,1,0),0)</f>
        <v>0</v>
      </c>
      <c r="AB1172" s="279">
        <f>IF(tbl2020POS[[#This Row],[QUALP]]=1,IF(tbl2020POS[[#This Row],[G]]-tbl2020POS[[#This Row],[GS]]&gt;=RP_APP_TO_QUALIFY,1,0),0)</f>
        <v>0</v>
      </c>
      <c r="AC1172" s="279" t="e">
        <f>IF(tbl2020POS[[#This Row],[C]]&gt;=GAMES_TO_QUALIFY,1,IF(tbl2020POS[[#This Row],[PRIMPOS]]="C",1,0))</f>
        <v>#REF!</v>
      </c>
      <c r="AD1172" s="279" t="e">
        <f>IF(tbl2020POS[[#This Row],[1B]]&gt;=GAMES_TO_QUALIFY,1,IF(tbl2020POS[[#This Row],[PRIMPOS]]="1B",1,0))</f>
        <v>#REF!</v>
      </c>
      <c r="AE1172" s="279" t="e">
        <f>IF(tbl2020POS[[#This Row],[2B]]&gt;=GAMES_TO_QUALIFY,1,IF(tbl2020POS[[#This Row],[PRIMPOS]]="2B",1,0))</f>
        <v>#REF!</v>
      </c>
      <c r="AF1172" s="279" t="e">
        <f>IF(tbl2020POS[[#This Row],[3B]]&gt;=GAMES_TO_QUALIFY,1,IF(tbl2020POS[[#This Row],[PRIMPOS]]="3B",1,0))</f>
        <v>#REF!</v>
      </c>
      <c r="AG1172" s="279" t="e">
        <f>IF(tbl2020POS[[#This Row],[SS]]&gt;=GAMES_TO_QUALIFY,1,IF(tbl2020POS[[#This Row],[PRIMPOS]]="SS",1,0))</f>
        <v>#REF!</v>
      </c>
      <c r="AH1172" s="279" t="e">
        <f>IF(tbl2020POS[[#This Row],[LF]]&gt;=GAMES_TO_QUALIFY,1,0)</f>
        <v>#REF!</v>
      </c>
      <c r="AI1172" s="279" t="e">
        <f>IF(tbl2020POS[[#This Row],[CF]]&gt;=GAMES_TO_QUALIFY,1,0)</f>
        <v>#REF!</v>
      </c>
      <c r="AJ1172" s="279" t="e">
        <f>IF(tbl2020POS[[#This Row],[RF]]&gt;=GAMES_TO_QUALIFY,1,0)</f>
        <v>#REF!</v>
      </c>
      <c r="AK1172" s="279" t="e">
        <f>IF(tbl2020POS[[#This Row],[OF]]&gt;=GAMES_TO_QUALIFY,1,IF(tbl2020POS[[#This Row],[PRIMPOS]]="OF",1,0))</f>
        <v>#REF!</v>
      </c>
      <c r="AL1172" s="279" t="e">
        <f>IF(tbl2020POS[[#This Row],[DH]]&gt;=GAMES_TO_QUALIFY,1,IF(tbl2020POS[[#This Row],[PRIMPOS]]="DH",1,0))</f>
        <v>#REF!</v>
      </c>
      <c r="AM1172" s="279" t="e" cm="1">
        <f t="array" aca="1" ref="AM11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2" s="280" t="str">
        <f>IFERROR(LEFT(tbl2020POS[[#This Row],[POSROUGH]],LEN(tbl2020POS[[#This Row],[POSROUGH]])-1),"")</f>
        <v/>
      </c>
      <c r="AP117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3" spans="1:42" x14ac:dyDescent="0.3">
      <c r="A1173" s="277">
        <v>1170</v>
      </c>
      <c r="B1173" t="s">
        <v>21732</v>
      </c>
      <c r="C1173" s="277">
        <v>24</v>
      </c>
      <c r="D1173" s="278" t="s">
        <v>1460</v>
      </c>
      <c r="E1173" s="277">
        <v>3</v>
      </c>
      <c r="F1173" s="277">
        <v>7</v>
      </c>
      <c r="G1173" s="277">
        <v>5</v>
      </c>
      <c r="H1173" s="277">
        <v>0</v>
      </c>
      <c r="I1173" s="277">
        <v>7</v>
      </c>
      <c r="J1173" s="277">
        <v>7</v>
      </c>
      <c r="K1173" s="277">
        <v>0</v>
      </c>
      <c r="L1173" s="277">
        <v>0</v>
      </c>
      <c r="M1173" s="277">
        <v>0</v>
      </c>
      <c r="N1173" s="277">
        <v>0</v>
      </c>
      <c r="O1173" s="277">
        <v>0</v>
      </c>
      <c r="P1173" s="277">
        <v>0</v>
      </c>
      <c r="Q1173" s="277">
        <v>0</v>
      </c>
      <c r="R1173" s="277">
        <v>0</v>
      </c>
      <c r="S1173" s="277">
        <v>0</v>
      </c>
      <c r="T1173" s="277">
        <v>0</v>
      </c>
      <c r="U1173" s="277">
        <v>0</v>
      </c>
      <c r="V1173" s="277">
        <v>0</v>
      </c>
      <c r="W1173" s="279" t="e">
        <f t="shared" si="18"/>
        <v>#REF!</v>
      </c>
      <c r="X1173" s="279" t="s">
        <v>14895</v>
      </c>
      <c r="Y11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3" s="279">
        <f>IF(MAX(tbl2020POS[[#This Row],[P]:[PR]])=tbl2020POS[[#This Row],[P]],1,0)</f>
        <v>1</v>
      </c>
      <c r="AA1173" s="279">
        <f>IF(tbl2020POS[[#This Row],[QUALP]]=1,IF(tbl2020POS[[#This Row],[GS]]&gt;=GS_TO_QUALIFY,1,0),0)</f>
        <v>0</v>
      </c>
      <c r="AB1173" s="279">
        <f>IF(tbl2020POS[[#This Row],[QUALP]]=1,IF(tbl2020POS[[#This Row],[G]]-tbl2020POS[[#This Row],[GS]]&gt;=RP_APP_TO_QUALIFY,1,0),0)</f>
        <v>0</v>
      </c>
      <c r="AC1173" s="279" t="e">
        <f>IF(tbl2020POS[[#This Row],[C]]&gt;=GAMES_TO_QUALIFY,1,IF(tbl2020POS[[#This Row],[PRIMPOS]]="C",1,0))</f>
        <v>#REF!</v>
      </c>
      <c r="AD1173" s="279" t="e">
        <f>IF(tbl2020POS[[#This Row],[1B]]&gt;=GAMES_TO_QUALIFY,1,IF(tbl2020POS[[#This Row],[PRIMPOS]]="1B",1,0))</f>
        <v>#REF!</v>
      </c>
      <c r="AE1173" s="279" t="e">
        <f>IF(tbl2020POS[[#This Row],[2B]]&gt;=GAMES_TO_QUALIFY,1,IF(tbl2020POS[[#This Row],[PRIMPOS]]="2B",1,0))</f>
        <v>#REF!</v>
      </c>
      <c r="AF1173" s="279" t="e">
        <f>IF(tbl2020POS[[#This Row],[3B]]&gt;=GAMES_TO_QUALIFY,1,IF(tbl2020POS[[#This Row],[PRIMPOS]]="3B",1,0))</f>
        <v>#REF!</v>
      </c>
      <c r="AG1173" s="279" t="e">
        <f>IF(tbl2020POS[[#This Row],[SS]]&gt;=GAMES_TO_QUALIFY,1,IF(tbl2020POS[[#This Row],[PRIMPOS]]="SS",1,0))</f>
        <v>#REF!</v>
      </c>
      <c r="AH1173" s="279" t="e">
        <f>IF(tbl2020POS[[#This Row],[LF]]&gt;=GAMES_TO_QUALIFY,1,0)</f>
        <v>#REF!</v>
      </c>
      <c r="AI1173" s="279" t="e">
        <f>IF(tbl2020POS[[#This Row],[CF]]&gt;=GAMES_TO_QUALIFY,1,0)</f>
        <v>#REF!</v>
      </c>
      <c r="AJ1173" s="279" t="e">
        <f>IF(tbl2020POS[[#This Row],[RF]]&gt;=GAMES_TO_QUALIFY,1,0)</f>
        <v>#REF!</v>
      </c>
      <c r="AK1173" s="279" t="e">
        <f>IF(tbl2020POS[[#This Row],[OF]]&gt;=GAMES_TO_QUALIFY,1,IF(tbl2020POS[[#This Row],[PRIMPOS]]="OF",1,0))</f>
        <v>#REF!</v>
      </c>
      <c r="AL1173" s="279" t="e">
        <f>IF(tbl2020POS[[#This Row],[DH]]&gt;=GAMES_TO_QUALIFY,1,IF(tbl2020POS[[#This Row],[PRIMPOS]]="DH",1,0))</f>
        <v>#REF!</v>
      </c>
      <c r="AM1173" s="279" t="str" cm="1">
        <f t="array" aca="1" ref="AM11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3" s="280" t="str">
        <f>IFERROR(LEFT(tbl2020POS[[#This Row],[POSROUGH]],LEN(tbl2020POS[[#This Row],[POSROUGH]])-1),"")</f>
        <v/>
      </c>
      <c r="AP117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74" spans="1:42" x14ac:dyDescent="0.3">
      <c r="A1174" s="277">
        <v>1171</v>
      </c>
      <c r="B1174" t="s">
        <v>21733</v>
      </c>
      <c r="C1174" s="277">
        <v>32</v>
      </c>
      <c r="D1174" s="278" t="s">
        <v>1379</v>
      </c>
      <c r="E1174" s="277">
        <v>7</v>
      </c>
      <c r="F1174" s="277">
        <v>27</v>
      </c>
      <c r="G1174" s="277">
        <v>0</v>
      </c>
      <c r="H1174" s="277">
        <v>0</v>
      </c>
      <c r="I1174" s="277">
        <v>27</v>
      </c>
      <c r="J1174" s="277">
        <v>27</v>
      </c>
      <c r="K1174" s="277">
        <v>0</v>
      </c>
      <c r="L1174" s="277">
        <v>0</v>
      </c>
      <c r="M1174" s="277">
        <v>0</v>
      </c>
      <c r="N1174" s="277">
        <v>0</v>
      </c>
      <c r="O1174" s="277">
        <v>0</v>
      </c>
      <c r="P1174" s="277">
        <v>0</v>
      </c>
      <c r="Q1174" s="277">
        <v>0</v>
      </c>
      <c r="R1174" s="277">
        <v>0</v>
      </c>
      <c r="S1174" s="277">
        <v>0</v>
      </c>
      <c r="T1174" s="277">
        <v>0</v>
      </c>
      <c r="U1174" s="277">
        <v>0</v>
      </c>
      <c r="V1174" s="277">
        <v>0</v>
      </c>
      <c r="W1174" s="279" t="e">
        <f t="shared" si="18"/>
        <v>#REF!</v>
      </c>
      <c r="X1174" s="279" t="s">
        <v>12107</v>
      </c>
      <c r="Y11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4" s="279">
        <f>IF(MAX(tbl2020POS[[#This Row],[P]:[PR]])=tbl2020POS[[#This Row],[P]],1,0)</f>
        <v>1</v>
      </c>
      <c r="AA1174" s="279">
        <f>IF(tbl2020POS[[#This Row],[QUALP]]=1,IF(tbl2020POS[[#This Row],[GS]]&gt;=GS_TO_QUALIFY,1,0),0)</f>
        <v>0</v>
      </c>
      <c r="AB1174" s="279">
        <f>IF(tbl2020POS[[#This Row],[QUALP]]=1,IF(tbl2020POS[[#This Row],[G]]-tbl2020POS[[#This Row],[GS]]&gt;=RP_APP_TO_QUALIFY,1,0),0)</f>
        <v>1</v>
      </c>
      <c r="AC1174" s="279" t="e">
        <f>IF(tbl2020POS[[#This Row],[C]]&gt;=GAMES_TO_QUALIFY,1,IF(tbl2020POS[[#This Row],[PRIMPOS]]="C",1,0))</f>
        <v>#REF!</v>
      </c>
      <c r="AD1174" s="279" t="e">
        <f>IF(tbl2020POS[[#This Row],[1B]]&gt;=GAMES_TO_QUALIFY,1,IF(tbl2020POS[[#This Row],[PRIMPOS]]="1B",1,0))</f>
        <v>#REF!</v>
      </c>
      <c r="AE1174" s="279" t="e">
        <f>IF(tbl2020POS[[#This Row],[2B]]&gt;=GAMES_TO_QUALIFY,1,IF(tbl2020POS[[#This Row],[PRIMPOS]]="2B",1,0))</f>
        <v>#REF!</v>
      </c>
      <c r="AF1174" s="279" t="e">
        <f>IF(tbl2020POS[[#This Row],[3B]]&gt;=GAMES_TO_QUALIFY,1,IF(tbl2020POS[[#This Row],[PRIMPOS]]="3B",1,0))</f>
        <v>#REF!</v>
      </c>
      <c r="AG1174" s="279" t="e">
        <f>IF(tbl2020POS[[#This Row],[SS]]&gt;=GAMES_TO_QUALIFY,1,IF(tbl2020POS[[#This Row],[PRIMPOS]]="SS",1,0))</f>
        <v>#REF!</v>
      </c>
      <c r="AH1174" s="279" t="e">
        <f>IF(tbl2020POS[[#This Row],[LF]]&gt;=GAMES_TO_QUALIFY,1,0)</f>
        <v>#REF!</v>
      </c>
      <c r="AI1174" s="279" t="e">
        <f>IF(tbl2020POS[[#This Row],[CF]]&gt;=GAMES_TO_QUALIFY,1,0)</f>
        <v>#REF!</v>
      </c>
      <c r="AJ1174" s="279" t="e">
        <f>IF(tbl2020POS[[#This Row],[RF]]&gt;=GAMES_TO_QUALIFY,1,0)</f>
        <v>#REF!</v>
      </c>
      <c r="AK1174" s="279" t="e">
        <f>IF(tbl2020POS[[#This Row],[OF]]&gt;=GAMES_TO_QUALIFY,1,IF(tbl2020POS[[#This Row],[PRIMPOS]]="OF",1,0))</f>
        <v>#REF!</v>
      </c>
      <c r="AL1174" s="279" t="e">
        <f>IF(tbl2020POS[[#This Row],[DH]]&gt;=GAMES_TO_QUALIFY,1,IF(tbl2020POS[[#This Row],[PRIMPOS]]="DH",1,0))</f>
        <v>#REF!</v>
      </c>
      <c r="AM1174" s="279" t="str" cm="1">
        <f t="array" aca="1" ref="AM11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4" s="280" t="str">
        <f>IFERROR(LEFT(tbl2020POS[[#This Row],[POSROUGH]],LEN(tbl2020POS[[#This Row],[POSROUGH]])-1),"")</f>
        <v/>
      </c>
      <c r="AP117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75" spans="1:42" x14ac:dyDescent="0.3">
      <c r="A1175" s="277">
        <v>1172</v>
      </c>
      <c r="B1175" t="s">
        <v>21734</v>
      </c>
      <c r="C1175" s="277">
        <v>27</v>
      </c>
      <c r="D1175" s="278" t="s">
        <v>1430</v>
      </c>
      <c r="E1175" s="277">
        <v>3</v>
      </c>
      <c r="F1175" s="277">
        <v>24</v>
      </c>
      <c r="G1175" s="277">
        <v>20</v>
      </c>
      <c r="H1175" s="277">
        <v>24</v>
      </c>
      <c r="I1175" s="277">
        <v>21</v>
      </c>
      <c r="J1175" s="277">
        <v>0</v>
      </c>
      <c r="K1175" s="277">
        <v>21</v>
      </c>
      <c r="L1175" s="277">
        <v>1</v>
      </c>
      <c r="M1175" s="277">
        <v>0</v>
      </c>
      <c r="N1175" s="277">
        <v>0</v>
      </c>
      <c r="O1175" s="277">
        <v>0</v>
      </c>
      <c r="P1175" s="277">
        <v>0</v>
      </c>
      <c r="Q1175" s="277">
        <v>0</v>
      </c>
      <c r="R1175" s="277">
        <v>0</v>
      </c>
      <c r="S1175" s="277">
        <v>0</v>
      </c>
      <c r="T1175" s="277">
        <v>3</v>
      </c>
      <c r="U1175" s="277">
        <v>1</v>
      </c>
      <c r="V1175" s="277">
        <v>0</v>
      </c>
      <c r="W1175" s="279" t="e">
        <f t="shared" si="18"/>
        <v>#REF!</v>
      </c>
      <c r="X1175" s="279" t="s">
        <v>16926</v>
      </c>
      <c r="Y11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75" s="279">
        <f>IF(MAX(tbl2020POS[[#This Row],[P]:[PR]])=tbl2020POS[[#This Row],[P]],1,0)</f>
        <v>0</v>
      </c>
      <c r="AA1175" s="279">
        <f>IF(tbl2020POS[[#This Row],[QUALP]]=1,IF(tbl2020POS[[#This Row],[GS]]&gt;=GS_TO_QUALIFY,1,0),0)</f>
        <v>0</v>
      </c>
      <c r="AB1175" s="279">
        <f>IF(tbl2020POS[[#This Row],[QUALP]]=1,IF(tbl2020POS[[#This Row],[G]]-tbl2020POS[[#This Row],[GS]]&gt;=RP_APP_TO_QUALIFY,1,0),0)</f>
        <v>0</v>
      </c>
      <c r="AC1175" s="279" t="e">
        <f>IF(tbl2020POS[[#This Row],[C]]&gt;=GAMES_TO_QUALIFY,1,IF(tbl2020POS[[#This Row],[PRIMPOS]]="C",1,0))</f>
        <v>#REF!</v>
      </c>
      <c r="AD1175" s="279" t="e">
        <f>IF(tbl2020POS[[#This Row],[1B]]&gt;=GAMES_TO_QUALIFY,1,IF(tbl2020POS[[#This Row],[PRIMPOS]]="1B",1,0))</f>
        <v>#REF!</v>
      </c>
      <c r="AE1175" s="279" t="e">
        <f>IF(tbl2020POS[[#This Row],[2B]]&gt;=GAMES_TO_QUALIFY,1,IF(tbl2020POS[[#This Row],[PRIMPOS]]="2B",1,0))</f>
        <v>#REF!</v>
      </c>
      <c r="AF1175" s="279" t="e">
        <f>IF(tbl2020POS[[#This Row],[3B]]&gt;=GAMES_TO_QUALIFY,1,IF(tbl2020POS[[#This Row],[PRIMPOS]]="3B",1,0))</f>
        <v>#REF!</v>
      </c>
      <c r="AG1175" s="279" t="e">
        <f>IF(tbl2020POS[[#This Row],[SS]]&gt;=GAMES_TO_QUALIFY,1,IF(tbl2020POS[[#This Row],[PRIMPOS]]="SS",1,0))</f>
        <v>#REF!</v>
      </c>
      <c r="AH1175" s="279" t="e">
        <f>IF(tbl2020POS[[#This Row],[LF]]&gt;=GAMES_TO_QUALIFY,1,0)</f>
        <v>#REF!</v>
      </c>
      <c r="AI1175" s="279" t="e">
        <f>IF(tbl2020POS[[#This Row],[CF]]&gt;=GAMES_TO_QUALIFY,1,0)</f>
        <v>#REF!</v>
      </c>
      <c r="AJ1175" s="279" t="e">
        <f>IF(tbl2020POS[[#This Row],[RF]]&gt;=GAMES_TO_QUALIFY,1,0)</f>
        <v>#REF!</v>
      </c>
      <c r="AK1175" s="279" t="e">
        <f>IF(tbl2020POS[[#This Row],[OF]]&gt;=GAMES_TO_QUALIFY,1,IF(tbl2020POS[[#This Row],[PRIMPOS]]="OF",1,0))</f>
        <v>#REF!</v>
      </c>
      <c r="AL1175" s="279" t="e">
        <f>IF(tbl2020POS[[#This Row],[DH]]&gt;=GAMES_TO_QUALIFY,1,IF(tbl2020POS[[#This Row],[PRIMPOS]]="DH",1,0))</f>
        <v>#REF!</v>
      </c>
      <c r="AM1175" s="279" t="e" cm="1">
        <f t="array" aca="1" ref="AM11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5" s="280" t="str">
        <f>IFERROR(LEFT(tbl2020POS[[#This Row],[POSROUGH]],LEN(tbl2020POS[[#This Row],[POSROUGH]])-1),"")</f>
        <v/>
      </c>
      <c r="AP117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6" spans="1:42" x14ac:dyDescent="0.3">
      <c r="A1176" s="277">
        <v>1173</v>
      </c>
      <c r="B1176" t="s">
        <v>21735</v>
      </c>
      <c r="C1176" s="277">
        <v>31</v>
      </c>
      <c r="D1176" s="278" t="s">
        <v>20584</v>
      </c>
      <c r="E1176" s="277">
        <v>4</v>
      </c>
      <c r="F1176" s="277">
        <v>5</v>
      </c>
      <c r="G1176" s="277">
        <v>2</v>
      </c>
      <c r="H1176" s="277">
        <v>0</v>
      </c>
      <c r="I1176" s="277">
        <v>5</v>
      </c>
      <c r="J1176" s="277">
        <v>5</v>
      </c>
      <c r="K1176" s="277">
        <v>0</v>
      </c>
      <c r="L1176" s="277">
        <v>0</v>
      </c>
      <c r="M1176" s="277">
        <v>0</v>
      </c>
      <c r="N1176" s="277">
        <v>0</v>
      </c>
      <c r="O1176" s="277">
        <v>0</v>
      </c>
      <c r="P1176" s="277">
        <v>0</v>
      </c>
      <c r="Q1176" s="277">
        <v>0</v>
      </c>
      <c r="R1176" s="277">
        <v>0</v>
      </c>
      <c r="S1176" s="277">
        <v>0</v>
      </c>
      <c r="T1176" s="277">
        <v>0</v>
      </c>
      <c r="U1176" s="277">
        <v>0</v>
      </c>
      <c r="V1176" s="277">
        <v>0</v>
      </c>
      <c r="W1176" s="279" t="e">
        <f t="shared" si="18"/>
        <v>#REF!</v>
      </c>
      <c r="X1176" s="279" t="s">
        <v>12611</v>
      </c>
      <c r="Y11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6" s="279">
        <f>IF(MAX(tbl2020POS[[#This Row],[P]:[PR]])=tbl2020POS[[#This Row],[P]],1,0)</f>
        <v>1</v>
      </c>
      <c r="AA1176" s="279">
        <f>IF(tbl2020POS[[#This Row],[QUALP]]=1,IF(tbl2020POS[[#This Row],[GS]]&gt;=GS_TO_QUALIFY,1,0),0)</f>
        <v>0</v>
      </c>
      <c r="AB1176" s="279">
        <f>IF(tbl2020POS[[#This Row],[QUALP]]=1,IF(tbl2020POS[[#This Row],[G]]-tbl2020POS[[#This Row],[GS]]&gt;=RP_APP_TO_QUALIFY,1,0),0)</f>
        <v>0</v>
      </c>
      <c r="AC1176" s="279" t="e">
        <f>IF(tbl2020POS[[#This Row],[C]]&gt;=GAMES_TO_QUALIFY,1,IF(tbl2020POS[[#This Row],[PRIMPOS]]="C",1,0))</f>
        <v>#REF!</v>
      </c>
      <c r="AD1176" s="279" t="e">
        <f>IF(tbl2020POS[[#This Row],[1B]]&gt;=GAMES_TO_QUALIFY,1,IF(tbl2020POS[[#This Row],[PRIMPOS]]="1B",1,0))</f>
        <v>#REF!</v>
      </c>
      <c r="AE1176" s="279" t="e">
        <f>IF(tbl2020POS[[#This Row],[2B]]&gt;=GAMES_TO_QUALIFY,1,IF(tbl2020POS[[#This Row],[PRIMPOS]]="2B",1,0))</f>
        <v>#REF!</v>
      </c>
      <c r="AF1176" s="279" t="e">
        <f>IF(tbl2020POS[[#This Row],[3B]]&gt;=GAMES_TO_QUALIFY,1,IF(tbl2020POS[[#This Row],[PRIMPOS]]="3B",1,0))</f>
        <v>#REF!</v>
      </c>
      <c r="AG1176" s="279" t="e">
        <f>IF(tbl2020POS[[#This Row],[SS]]&gt;=GAMES_TO_QUALIFY,1,IF(tbl2020POS[[#This Row],[PRIMPOS]]="SS",1,0))</f>
        <v>#REF!</v>
      </c>
      <c r="AH1176" s="279" t="e">
        <f>IF(tbl2020POS[[#This Row],[LF]]&gt;=GAMES_TO_QUALIFY,1,0)</f>
        <v>#REF!</v>
      </c>
      <c r="AI1176" s="279" t="e">
        <f>IF(tbl2020POS[[#This Row],[CF]]&gt;=GAMES_TO_QUALIFY,1,0)</f>
        <v>#REF!</v>
      </c>
      <c r="AJ1176" s="279" t="e">
        <f>IF(tbl2020POS[[#This Row],[RF]]&gt;=GAMES_TO_QUALIFY,1,0)</f>
        <v>#REF!</v>
      </c>
      <c r="AK1176" s="279" t="e">
        <f>IF(tbl2020POS[[#This Row],[OF]]&gt;=GAMES_TO_QUALIFY,1,IF(tbl2020POS[[#This Row],[PRIMPOS]]="OF",1,0))</f>
        <v>#REF!</v>
      </c>
      <c r="AL1176" s="279" t="e">
        <f>IF(tbl2020POS[[#This Row],[DH]]&gt;=GAMES_TO_QUALIFY,1,IF(tbl2020POS[[#This Row],[PRIMPOS]]="DH",1,0))</f>
        <v>#REF!</v>
      </c>
      <c r="AM1176" s="279" t="str" cm="1">
        <f t="array" aca="1" ref="AM11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6" s="280" t="str">
        <f>IFERROR(LEFT(tbl2020POS[[#This Row],[POSROUGH]],LEN(tbl2020POS[[#This Row],[POSROUGH]])-1),"")</f>
        <v/>
      </c>
      <c r="AP117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77" spans="1:42" x14ac:dyDescent="0.3">
      <c r="A1177" s="277">
        <v>1174</v>
      </c>
      <c r="B1177" t="s">
        <v>21736</v>
      </c>
      <c r="C1177" s="277">
        <v>28</v>
      </c>
      <c r="D1177" s="278" t="s">
        <v>1386</v>
      </c>
      <c r="E1177" s="277">
        <v>3</v>
      </c>
      <c r="F1177" s="277">
        <v>20</v>
      </c>
      <c r="G1177" s="277">
        <v>0</v>
      </c>
      <c r="H1177" s="277">
        <v>0</v>
      </c>
      <c r="I1177" s="277">
        <v>20</v>
      </c>
      <c r="J1177" s="277">
        <v>20</v>
      </c>
      <c r="K1177" s="277">
        <v>0</v>
      </c>
      <c r="L1177" s="277">
        <v>0</v>
      </c>
      <c r="M1177" s="277">
        <v>0</v>
      </c>
      <c r="N1177" s="277">
        <v>0</v>
      </c>
      <c r="O1177" s="277">
        <v>0</v>
      </c>
      <c r="P1177" s="277">
        <v>0</v>
      </c>
      <c r="Q1177" s="277">
        <v>0</v>
      </c>
      <c r="R1177" s="277">
        <v>0</v>
      </c>
      <c r="S1177" s="277">
        <v>0</v>
      </c>
      <c r="T1177" s="277">
        <v>0</v>
      </c>
      <c r="U1177" s="277">
        <v>0</v>
      </c>
      <c r="V1177" s="277">
        <v>0</v>
      </c>
      <c r="W1177" s="279" t="e">
        <f t="shared" si="18"/>
        <v>#REF!</v>
      </c>
      <c r="X1177" s="279" t="s">
        <v>14899</v>
      </c>
      <c r="Y11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7" s="279">
        <f>IF(MAX(tbl2020POS[[#This Row],[P]:[PR]])=tbl2020POS[[#This Row],[P]],1,0)</f>
        <v>1</v>
      </c>
      <c r="AA1177" s="279">
        <f>IF(tbl2020POS[[#This Row],[QUALP]]=1,IF(tbl2020POS[[#This Row],[GS]]&gt;=GS_TO_QUALIFY,1,0),0)</f>
        <v>0</v>
      </c>
      <c r="AB1177" s="279">
        <f>IF(tbl2020POS[[#This Row],[QUALP]]=1,IF(tbl2020POS[[#This Row],[G]]-tbl2020POS[[#This Row],[GS]]&gt;=RP_APP_TO_QUALIFY,1,0),0)</f>
        <v>1</v>
      </c>
      <c r="AC1177" s="279" t="e">
        <f>IF(tbl2020POS[[#This Row],[C]]&gt;=GAMES_TO_QUALIFY,1,IF(tbl2020POS[[#This Row],[PRIMPOS]]="C",1,0))</f>
        <v>#REF!</v>
      </c>
      <c r="AD1177" s="279" t="e">
        <f>IF(tbl2020POS[[#This Row],[1B]]&gt;=GAMES_TO_QUALIFY,1,IF(tbl2020POS[[#This Row],[PRIMPOS]]="1B",1,0))</f>
        <v>#REF!</v>
      </c>
      <c r="AE1177" s="279" t="e">
        <f>IF(tbl2020POS[[#This Row],[2B]]&gt;=GAMES_TO_QUALIFY,1,IF(tbl2020POS[[#This Row],[PRIMPOS]]="2B",1,0))</f>
        <v>#REF!</v>
      </c>
      <c r="AF1177" s="279" t="e">
        <f>IF(tbl2020POS[[#This Row],[3B]]&gt;=GAMES_TO_QUALIFY,1,IF(tbl2020POS[[#This Row],[PRIMPOS]]="3B",1,0))</f>
        <v>#REF!</v>
      </c>
      <c r="AG1177" s="279" t="e">
        <f>IF(tbl2020POS[[#This Row],[SS]]&gt;=GAMES_TO_QUALIFY,1,IF(tbl2020POS[[#This Row],[PRIMPOS]]="SS",1,0))</f>
        <v>#REF!</v>
      </c>
      <c r="AH1177" s="279" t="e">
        <f>IF(tbl2020POS[[#This Row],[LF]]&gt;=GAMES_TO_QUALIFY,1,0)</f>
        <v>#REF!</v>
      </c>
      <c r="AI1177" s="279" t="e">
        <f>IF(tbl2020POS[[#This Row],[CF]]&gt;=GAMES_TO_QUALIFY,1,0)</f>
        <v>#REF!</v>
      </c>
      <c r="AJ1177" s="279" t="e">
        <f>IF(tbl2020POS[[#This Row],[RF]]&gt;=GAMES_TO_QUALIFY,1,0)</f>
        <v>#REF!</v>
      </c>
      <c r="AK1177" s="279" t="e">
        <f>IF(tbl2020POS[[#This Row],[OF]]&gt;=GAMES_TO_QUALIFY,1,IF(tbl2020POS[[#This Row],[PRIMPOS]]="OF",1,0))</f>
        <v>#REF!</v>
      </c>
      <c r="AL1177" s="279" t="e">
        <f>IF(tbl2020POS[[#This Row],[DH]]&gt;=GAMES_TO_QUALIFY,1,IF(tbl2020POS[[#This Row],[PRIMPOS]]="DH",1,0))</f>
        <v>#REF!</v>
      </c>
      <c r="AM1177" s="279" t="str" cm="1">
        <f t="array" aca="1" ref="AM11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7" s="280" t="str">
        <f>IFERROR(LEFT(tbl2020POS[[#This Row],[POSROUGH]],LEN(tbl2020POS[[#This Row],[POSROUGH]])-1),"")</f>
        <v/>
      </c>
      <c r="AP117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78" spans="1:42" x14ac:dyDescent="0.3">
      <c r="A1178" s="277">
        <v>1175</v>
      </c>
      <c r="B1178" t="s">
        <v>21737</v>
      </c>
      <c r="C1178" s="277">
        <v>25</v>
      </c>
      <c r="D1178" s="278" t="s">
        <v>20607</v>
      </c>
      <c r="E1178" s="277" t="s">
        <v>20557</v>
      </c>
      <c r="F1178" s="277">
        <v>24</v>
      </c>
      <c r="G1178" s="277">
        <v>19</v>
      </c>
      <c r="H1178" s="277">
        <v>24</v>
      </c>
      <c r="I1178" s="277">
        <v>23</v>
      </c>
      <c r="J1178" s="277">
        <v>0</v>
      </c>
      <c r="K1178" s="277">
        <v>23</v>
      </c>
      <c r="L1178" s="277">
        <v>0</v>
      </c>
      <c r="M1178" s="277">
        <v>0</v>
      </c>
      <c r="N1178" s="277">
        <v>0</v>
      </c>
      <c r="O1178" s="277">
        <v>0</v>
      </c>
      <c r="P1178" s="277">
        <v>0</v>
      </c>
      <c r="Q1178" s="277">
        <v>0</v>
      </c>
      <c r="R1178" s="277">
        <v>0</v>
      </c>
      <c r="S1178" s="277">
        <v>0</v>
      </c>
      <c r="T1178" s="277">
        <v>1</v>
      </c>
      <c r="U1178" s="277">
        <v>1</v>
      </c>
      <c r="V1178" s="277">
        <v>0</v>
      </c>
      <c r="W1178" s="279" t="e">
        <f t="shared" si="18"/>
        <v>#REF!</v>
      </c>
      <c r="X1178" s="279" t="s">
        <v>20293</v>
      </c>
      <c r="Y11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78" s="279">
        <f>IF(MAX(tbl2020POS[[#This Row],[P]:[PR]])=tbl2020POS[[#This Row],[P]],1,0)</f>
        <v>0</v>
      </c>
      <c r="AA1178" s="279">
        <f>IF(tbl2020POS[[#This Row],[QUALP]]=1,IF(tbl2020POS[[#This Row],[GS]]&gt;=GS_TO_QUALIFY,1,0),0)</f>
        <v>0</v>
      </c>
      <c r="AB1178" s="279">
        <f>IF(tbl2020POS[[#This Row],[QUALP]]=1,IF(tbl2020POS[[#This Row],[G]]-tbl2020POS[[#This Row],[GS]]&gt;=RP_APP_TO_QUALIFY,1,0),0)</f>
        <v>0</v>
      </c>
      <c r="AC1178" s="279" t="e">
        <f>IF(tbl2020POS[[#This Row],[C]]&gt;=GAMES_TO_QUALIFY,1,IF(tbl2020POS[[#This Row],[PRIMPOS]]="C",1,0))</f>
        <v>#REF!</v>
      </c>
      <c r="AD1178" s="279" t="e">
        <f>IF(tbl2020POS[[#This Row],[1B]]&gt;=GAMES_TO_QUALIFY,1,IF(tbl2020POS[[#This Row],[PRIMPOS]]="1B",1,0))</f>
        <v>#REF!</v>
      </c>
      <c r="AE1178" s="279" t="e">
        <f>IF(tbl2020POS[[#This Row],[2B]]&gt;=GAMES_TO_QUALIFY,1,IF(tbl2020POS[[#This Row],[PRIMPOS]]="2B",1,0))</f>
        <v>#REF!</v>
      </c>
      <c r="AF1178" s="279" t="e">
        <f>IF(tbl2020POS[[#This Row],[3B]]&gt;=GAMES_TO_QUALIFY,1,IF(tbl2020POS[[#This Row],[PRIMPOS]]="3B",1,0))</f>
        <v>#REF!</v>
      </c>
      <c r="AG1178" s="279" t="e">
        <f>IF(tbl2020POS[[#This Row],[SS]]&gt;=GAMES_TO_QUALIFY,1,IF(tbl2020POS[[#This Row],[PRIMPOS]]="SS",1,0))</f>
        <v>#REF!</v>
      </c>
      <c r="AH1178" s="279" t="e">
        <f>IF(tbl2020POS[[#This Row],[LF]]&gt;=GAMES_TO_QUALIFY,1,0)</f>
        <v>#REF!</v>
      </c>
      <c r="AI1178" s="279" t="e">
        <f>IF(tbl2020POS[[#This Row],[CF]]&gt;=GAMES_TO_QUALIFY,1,0)</f>
        <v>#REF!</v>
      </c>
      <c r="AJ1178" s="279" t="e">
        <f>IF(tbl2020POS[[#This Row],[RF]]&gt;=GAMES_TO_QUALIFY,1,0)</f>
        <v>#REF!</v>
      </c>
      <c r="AK1178" s="279" t="e">
        <f>IF(tbl2020POS[[#This Row],[OF]]&gt;=GAMES_TO_QUALIFY,1,IF(tbl2020POS[[#This Row],[PRIMPOS]]="OF",1,0))</f>
        <v>#REF!</v>
      </c>
      <c r="AL1178" s="279" t="e">
        <f>IF(tbl2020POS[[#This Row],[DH]]&gt;=GAMES_TO_QUALIFY,1,IF(tbl2020POS[[#This Row],[PRIMPOS]]="DH",1,0))</f>
        <v>#REF!</v>
      </c>
      <c r="AM1178" s="279" t="e" cm="1">
        <f t="array" aca="1" ref="AM11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8" s="280" t="str">
        <f>IFERROR(LEFT(tbl2020POS[[#This Row],[POSROUGH]],LEN(tbl2020POS[[#This Row],[POSROUGH]])-1),"")</f>
        <v/>
      </c>
      <c r="AP117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9" spans="1:42" x14ac:dyDescent="0.3">
      <c r="A1179" s="277">
        <v>1176</v>
      </c>
      <c r="B1179" t="s">
        <v>21738</v>
      </c>
      <c r="C1179" s="277">
        <v>29</v>
      </c>
      <c r="D1179" s="278" t="s">
        <v>1416</v>
      </c>
      <c r="E1179" s="277">
        <v>6</v>
      </c>
      <c r="F1179" s="277">
        <v>7</v>
      </c>
      <c r="G1179" s="277">
        <v>0</v>
      </c>
      <c r="H1179" s="277">
        <v>0</v>
      </c>
      <c r="I1179" s="277">
        <v>7</v>
      </c>
      <c r="J1179" s="277">
        <v>7</v>
      </c>
      <c r="K1179" s="277">
        <v>0</v>
      </c>
      <c r="L1179" s="277">
        <v>0</v>
      </c>
      <c r="M1179" s="277">
        <v>0</v>
      </c>
      <c r="N1179" s="277">
        <v>0</v>
      </c>
      <c r="O1179" s="277">
        <v>0</v>
      </c>
      <c r="P1179" s="277">
        <v>0</v>
      </c>
      <c r="Q1179" s="277">
        <v>0</v>
      </c>
      <c r="R1179" s="277">
        <v>0</v>
      </c>
      <c r="S1179" s="277">
        <v>0</v>
      </c>
      <c r="T1179" s="277">
        <v>0</v>
      </c>
      <c r="U1179" s="277">
        <v>0</v>
      </c>
      <c r="V1179" s="277">
        <v>0</v>
      </c>
      <c r="W1179" s="279" t="e">
        <f t="shared" si="18"/>
        <v>#REF!</v>
      </c>
      <c r="X1179" s="279" t="s">
        <v>4929</v>
      </c>
      <c r="Y11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9" s="279">
        <f>IF(MAX(tbl2020POS[[#This Row],[P]:[PR]])=tbl2020POS[[#This Row],[P]],1,0)</f>
        <v>1</v>
      </c>
      <c r="AA1179" s="279">
        <f>IF(tbl2020POS[[#This Row],[QUALP]]=1,IF(tbl2020POS[[#This Row],[GS]]&gt;=GS_TO_QUALIFY,1,0),0)</f>
        <v>0</v>
      </c>
      <c r="AB1179" s="279">
        <f>IF(tbl2020POS[[#This Row],[QUALP]]=1,IF(tbl2020POS[[#This Row],[G]]-tbl2020POS[[#This Row],[GS]]&gt;=RP_APP_TO_QUALIFY,1,0),0)</f>
        <v>1</v>
      </c>
      <c r="AC1179" s="279" t="e">
        <f>IF(tbl2020POS[[#This Row],[C]]&gt;=GAMES_TO_QUALIFY,1,IF(tbl2020POS[[#This Row],[PRIMPOS]]="C",1,0))</f>
        <v>#REF!</v>
      </c>
      <c r="AD1179" s="279" t="e">
        <f>IF(tbl2020POS[[#This Row],[1B]]&gt;=GAMES_TO_QUALIFY,1,IF(tbl2020POS[[#This Row],[PRIMPOS]]="1B",1,0))</f>
        <v>#REF!</v>
      </c>
      <c r="AE1179" s="279" t="e">
        <f>IF(tbl2020POS[[#This Row],[2B]]&gt;=GAMES_TO_QUALIFY,1,IF(tbl2020POS[[#This Row],[PRIMPOS]]="2B",1,0))</f>
        <v>#REF!</v>
      </c>
      <c r="AF1179" s="279" t="e">
        <f>IF(tbl2020POS[[#This Row],[3B]]&gt;=GAMES_TO_QUALIFY,1,IF(tbl2020POS[[#This Row],[PRIMPOS]]="3B",1,0))</f>
        <v>#REF!</v>
      </c>
      <c r="AG1179" s="279" t="e">
        <f>IF(tbl2020POS[[#This Row],[SS]]&gt;=GAMES_TO_QUALIFY,1,IF(tbl2020POS[[#This Row],[PRIMPOS]]="SS",1,0))</f>
        <v>#REF!</v>
      </c>
      <c r="AH1179" s="279" t="e">
        <f>IF(tbl2020POS[[#This Row],[LF]]&gt;=GAMES_TO_QUALIFY,1,0)</f>
        <v>#REF!</v>
      </c>
      <c r="AI1179" s="279" t="e">
        <f>IF(tbl2020POS[[#This Row],[CF]]&gt;=GAMES_TO_QUALIFY,1,0)</f>
        <v>#REF!</v>
      </c>
      <c r="AJ1179" s="279" t="e">
        <f>IF(tbl2020POS[[#This Row],[RF]]&gt;=GAMES_TO_QUALIFY,1,0)</f>
        <v>#REF!</v>
      </c>
      <c r="AK1179" s="279" t="e">
        <f>IF(tbl2020POS[[#This Row],[OF]]&gt;=GAMES_TO_QUALIFY,1,IF(tbl2020POS[[#This Row],[PRIMPOS]]="OF",1,0))</f>
        <v>#REF!</v>
      </c>
      <c r="AL1179" s="279" t="e">
        <f>IF(tbl2020POS[[#This Row],[DH]]&gt;=GAMES_TO_QUALIFY,1,IF(tbl2020POS[[#This Row],[PRIMPOS]]="DH",1,0))</f>
        <v>#REF!</v>
      </c>
      <c r="AM1179" s="279" t="str" cm="1">
        <f t="array" aca="1" ref="AM11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9" s="280" t="str">
        <f>IFERROR(LEFT(tbl2020POS[[#This Row],[POSROUGH]],LEN(tbl2020POS[[#This Row],[POSROUGH]])-1),"")</f>
        <v/>
      </c>
      <c r="AP117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80" spans="1:42" x14ac:dyDescent="0.3">
      <c r="A1180" s="277">
        <v>1177</v>
      </c>
      <c r="B1180" t="s">
        <v>21739</v>
      </c>
      <c r="C1180" s="277">
        <v>28</v>
      </c>
      <c r="D1180" s="278" t="s">
        <v>1470</v>
      </c>
      <c r="E1180" s="277">
        <v>10</v>
      </c>
      <c r="F1180" s="277">
        <v>53</v>
      </c>
      <c r="G1180" s="277">
        <v>53</v>
      </c>
      <c r="H1180" s="277">
        <v>53</v>
      </c>
      <c r="I1180" s="277">
        <v>52</v>
      </c>
      <c r="J1180" s="277">
        <v>0</v>
      </c>
      <c r="K1180" s="277">
        <v>0</v>
      </c>
      <c r="L1180" s="277">
        <v>0</v>
      </c>
      <c r="M1180" s="277">
        <v>0</v>
      </c>
      <c r="N1180" s="277">
        <v>0</v>
      </c>
      <c r="O1180" s="277">
        <v>0</v>
      </c>
      <c r="P1180" s="277">
        <v>0</v>
      </c>
      <c r="Q1180" s="277">
        <v>52</v>
      </c>
      <c r="R1180" s="277">
        <v>0</v>
      </c>
      <c r="S1180" s="277">
        <v>52</v>
      </c>
      <c r="T1180" s="277">
        <v>1</v>
      </c>
      <c r="U1180" s="277">
        <v>0</v>
      </c>
      <c r="V1180" s="277">
        <v>0</v>
      </c>
      <c r="W1180" s="279" t="e">
        <f t="shared" si="18"/>
        <v>#REF!</v>
      </c>
      <c r="X1180" s="279" t="s">
        <v>3232</v>
      </c>
      <c r="Y11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0" s="279">
        <f>IF(MAX(tbl2020POS[[#This Row],[P]:[PR]])=tbl2020POS[[#This Row],[P]],1,0)</f>
        <v>0</v>
      </c>
      <c r="AA1180" s="279">
        <f>IF(tbl2020POS[[#This Row],[QUALP]]=1,IF(tbl2020POS[[#This Row],[GS]]&gt;=GS_TO_QUALIFY,1,0),0)</f>
        <v>0</v>
      </c>
      <c r="AB1180" s="279">
        <f>IF(tbl2020POS[[#This Row],[QUALP]]=1,IF(tbl2020POS[[#This Row],[G]]-tbl2020POS[[#This Row],[GS]]&gt;=RP_APP_TO_QUALIFY,1,0),0)</f>
        <v>0</v>
      </c>
      <c r="AC1180" s="279" t="e">
        <f>IF(tbl2020POS[[#This Row],[C]]&gt;=GAMES_TO_QUALIFY,1,IF(tbl2020POS[[#This Row],[PRIMPOS]]="C",1,0))</f>
        <v>#REF!</v>
      </c>
      <c r="AD1180" s="279" t="e">
        <f>IF(tbl2020POS[[#This Row],[1B]]&gt;=GAMES_TO_QUALIFY,1,IF(tbl2020POS[[#This Row],[PRIMPOS]]="1B",1,0))</f>
        <v>#REF!</v>
      </c>
      <c r="AE1180" s="279" t="e">
        <f>IF(tbl2020POS[[#This Row],[2B]]&gt;=GAMES_TO_QUALIFY,1,IF(tbl2020POS[[#This Row],[PRIMPOS]]="2B",1,0))</f>
        <v>#REF!</v>
      </c>
      <c r="AF1180" s="279" t="e">
        <f>IF(tbl2020POS[[#This Row],[3B]]&gt;=GAMES_TO_QUALIFY,1,IF(tbl2020POS[[#This Row],[PRIMPOS]]="3B",1,0))</f>
        <v>#REF!</v>
      </c>
      <c r="AG1180" s="279" t="e">
        <f>IF(tbl2020POS[[#This Row],[SS]]&gt;=GAMES_TO_QUALIFY,1,IF(tbl2020POS[[#This Row],[PRIMPOS]]="SS",1,0))</f>
        <v>#REF!</v>
      </c>
      <c r="AH1180" s="279" t="e">
        <f>IF(tbl2020POS[[#This Row],[LF]]&gt;=GAMES_TO_QUALIFY,1,0)</f>
        <v>#REF!</v>
      </c>
      <c r="AI1180" s="279" t="e">
        <f>IF(tbl2020POS[[#This Row],[CF]]&gt;=GAMES_TO_QUALIFY,1,0)</f>
        <v>#REF!</v>
      </c>
      <c r="AJ1180" s="279" t="e">
        <f>IF(tbl2020POS[[#This Row],[RF]]&gt;=GAMES_TO_QUALIFY,1,0)</f>
        <v>#REF!</v>
      </c>
      <c r="AK1180" s="279" t="e">
        <f>IF(tbl2020POS[[#This Row],[OF]]&gt;=GAMES_TO_QUALIFY,1,IF(tbl2020POS[[#This Row],[PRIMPOS]]="OF",1,0))</f>
        <v>#REF!</v>
      </c>
      <c r="AL1180" s="279" t="e">
        <f>IF(tbl2020POS[[#This Row],[DH]]&gt;=GAMES_TO_QUALIFY,1,IF(tbl2020POS[[#This Row],[PRIMPOS]]="DH",1,0))</f>
        <v>#REF!</v>
      </c>
      <c r="AM1180" s="279" t="e" cm="1">
        <f t="array" aca="1" ref="AM11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0" s="280" t="str">
        <f>IFERROR(LEFT(tbl2020POS[[#This Row],[POSROUGH]],LEN(tbl2020POS[[#This Row],[POSROUGH]])-1),"")</f>
        <v/>
      </c>
      <c r="AP118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1" spans="1:42" x14ac:dyDescent="0.3">
      <c r="A1181" s="277">
        <v>1178</v>
      </c>
      <c r="B1181" t="s">
        <v>21740</v>
      </c>
      <c r="C1181" s="277">
        <v>28</v>
      </c>
      <c r="D1181" s="278" t="s">
        <v>20563</v>
      </c>
      <c r="E1181" s="277" t="s">
        <v>20557</v>
      </c>
      <c r="F1181" s="277">
        <v>51</v>
      </c>
      <c r="G1181" s="277">
        <v>42</v>
      </c>
      <c r="H1181" s="277">
        <v>51</v>
      </c>
      <c r="I1181" s="277">
        <v>26</v>
      </c>
      <c r="J1181" s="277">
        <v>0</v>
      </c>
      <c r="K1181" s="277">
        <v>0</v>
      </c>
      <c r="L1181" s="277">
        <v>0</v>
      </c>
      <c r="M1181" s="277">
        <v>0</v>
      </c>
      <c r="N1181" s="277">
        <v>14</v>
      </c>
      <c r="O1181" s="277">
        <v>0</v>
      </c>
      <c r="P1181" s="277">
        <v>16</v>
      </c>
      <c r="Q1181" s="277">
        <v>0</v>
      </c>
      <c r="R1181" s="277">
        <v>0</v>
      </c>
      <c r="S1181" s="277">
        <v>16</v>
      </c>
      <c r="T1181" s="277">
        <v>22</v>
      </c>
      <c r="U1181" s="277">
        <v>9</v>
      </c>
      <c r="V1181" s="277">
        <v>0</v>
      </c>
      <c r="W1181" s="279" t="e">
        <f t="shared" si="18"/>
        <v>#REF!</v>
      </c>
      <c r="X1181" s="279" t="s">
        <v>17342</v>
      </c>
      <c r="Y11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181" s="279">
        <f>IF(MAX(tbl2020POS[[#This Row],[P]:[PR]])=tbl2020POS[[#This Row],[P]],1,0)</f>
        <v>0</v>
      </c>
      <c r="AA1181" s="279">
        <f>IF(tbl2020POS[[#This Row],[QUALP]]=1,IF(tbl2020POS[[#This Row],[GS]]&gt;=GS_TO_QUALIFY,1,0),0)</f>
        <v>0</v>
      </c>
      <c r="AB1181" s="279">
        <f>IF(tbl2020POS[[#This Row],[QUALP]]=1,IF(tbl2020POS[[#This Row],[G]]-tbl2020POS[[#This Row],[GS]]&gt;=RP_APP_TO_QUALIFY,1,0),0)</f>
        <v>0</v>
      </c>
      <c r="AC1181" s="279" t="e">
        <f>IF(tbl2020POS[[#This Row],[C]]&gt;=GAMES_TO_QUALIFY,1,IF(tbl2020POS[[#This Row],[PRIMPOS]]="C",1,0))</f>
        <v>#REF!</v>
      </c>
      <c r="AD1181" s="279" t="e">
        <f>IF(tbl2020POS[[#This Row],[1B]]&gt;=GAMES_TO_QUALIFY,1,IF(tbl2020POS[[#This Row],[PRIMPOS]]="1B",1,0))</f>
        <v>#REF!</v>
      </c>
      <c r="AE1181" s="279" t="e">
        <f>IF(tbl2020POS[[#This Row],[2B]]&gt;=GAMES_TO_QUALIFY,1,IF(tbl2020POS[[#This Row],[PRIMPOS]]="2B",1,0))</f>
        <v>#REF!</v>
      </c>
      <c r="AF1181" s="279" t="e">
        <f>IF(tbl2020POS[[#This Row],[3B]]&gt;=GAMES_TO_QUALIFY,1,IF(tbl2020POS[[#This Row],[PRIMPOS]]="3B",1,0))</f>
        <v>#REF!</v>
      </c>
      <c r="AG1181" s="279" t="e">
        <f>IF(tbl2020POS[[#This Row],[SS]]&gt;=GAMES_TO_QUALIFY,1,IF(tbl2020POS[[#This Row],[PRIMPOS]]="SS",1,0))</f>
        <v>#REF!</v>
      </c>
      <c r="AH1181" s="279" t="e">
        <f>IF(tbl2020POS[[#This Row],[LF]]&gt;=GAMES_TO_QUALIFY,1,0)</f>
        <v>#REF!</v>
      </c>
      <c r="AI1181" s="279" t="e">
        <f>IF(tbl2020POS[[#This Row],[CF]]&gt;=GAMES_TO_QUALIFY,1,0)</f>
        <v>#REF!</v>
      </c>
      <c r="AJ1181" s="279" t="e">
        <f>IF(tbl2020POS[[#This Row],[RF]]&gt;=GAMES_TO_QUALIFY,1,0)</f>
        <v>#REF!</v>
      </c>
      <c r="AK1181" s="279" t="e">
        <f>IF(tbl2020POS[[#This Row],[OF]]&gt;=GAMES_TO_QUALIFY,1,IF(tbl2020POS[[#This Row],[PRIMPOS]]="OF",1,0))</f>
        <v>#REF!</v>
      </c>
      <c r="AL1181" s="279" t="e">
        <f>IF(tbl2020POS[[#This Row],[DH]]&gt;=GAMES_TO_QUALIFY,1,IF(tbl2020POS[[#This Row],[PRIMPOS]]="DH",1,0))</f>
        <v>#REF!</v>
      </c>
      <c r="AM1181" s="279" t="e" cm="1">
        <f t="array" aca="1" ref="AM11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1" s="280" t="str">
        <f>IFERROR(LEFT(tbl2020POS[[#This Row],[POSROUGH]],LEN(tbl2020POS[[#This Row],[POSROUGH]])-1),"")</f>
        <v/>
      </c>
      <c r="AP118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2" spans="1:42" x14ac:dyDescent="0.3">
      <c r="A1182" s="277">
        <v>1179</v>
      </c>
      <c r="B1182" t="s">
        <v>21741</v>
      </c>
      <c r="C1182" s="277">
        <v>23</v>
      </c>
      <c r="D1182" s="278" t="s">
        <v>1416</v>
      </c>
      <c r="E1182" s="277">
        <v>2</v>
      </c>
      <c r="F1182" s="277">
        <v>37</v>
      </c>
      <c r="G1182" s="277">
        <v>28</v>
      </c>
      <c r="H1182" s="277">
        <v>37</v>
      </c>
      <c r="I1182" s="277">
        <v>30</v>
      </c>
      <c r="J1182" s="277">
        <v>0</v>
      </c>
      <c r="K1182" s="277">
        <v>0</v>
      </c>
      <c r="L1182" s="277">
        <v>0</v>
      </c>
      <c r="M1182" s="277">
        <v>1</v>
      </c>
      <c r="N1182" s="277">
        <v>0</v>
      </c>
      <c r="O1182" s="277">
        <v>0</v>
      </c>
      <c r="P1182" s="277">
        <v>0</v>
      </c>
      <c r="Q1182" s="277">
        <v>20</v>
      </c>
      <c r="R1182" s="277">
        <v>16</v>
      </c>
      <c r="S1182" s="277">
        <v>30</v>
      </c>
      <c r="T1182" s="277">
        <v>1</v>
      </c>
      <c r="U1182" s="277">
        <v>2</v>
      </c>
      <c r="V1182" s="277">
        <v>5</v>
      </c>
      <c r="W1182" s="279" t="e">
        <f t="shared" si="18"/>
        <v>#REF!</v>
      </c>
      <c r="X1182" s="279" t="s">
        <v>16932</v>
      </c>
      <c r="Y11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2" s="279">
        <f>IF(MAX(tbl2020POS[[#This Row],[P]:[PR]])=tbl2020POS[[#This Row],[P]],1,0)</f>
        <v>0</v>
      </c>
      <c r="AA1182" s="279">
        <f>IF(tbl2020POS[[#This Row],[QUALP]]=1,IF(tbl2020POS[[#This Row],[GS]]&gt;=GS_TO_QUALIFY,1,0),0)</f>
        <v>0</v>
      </c>
      <c r="AB1182" s="279">
        <f>IF(tbl2020POS[[#This Row],[QUALP]]=1,IF(tbl2020POS[[#This Row],[G]]-tbl2020POS[[#This Row],[GS]]&gt;=RP_APP_TO_QUALIFY,1,0),0)</f>
        <v>0</v>
      </c>
      <c r="AC1182" s="279" t="e">
        <f>IF(tbl2020POS[[#This Row],[C]]&gt;=GAMES_TO_QUALIFY,1,IF(tbl2020POS[[#This Row],[PRIMPOS]]="C",1,0))</f>
        <v>#REF!</v>
      </c>
      <c r="AD1182" s="279" t="e">
        <f>IF(tbl2020POS[[#This Row],[1B]]&gt;=GAMES_TO_QUALIFY,1,IF(tbl2020POS[[#This Row],[PRIMPOS]]="1B",1,0))</f>
        <v>#REF!</v>
      </c>
      <c r="AE1182" s="279" t="e">
        <f>IF(tbl2020POS[[#This Row],[2B]]&gt;=GAMES_TO_QUALIFY,1,IF(tbl2020POS[[#This Row],[PRIMPOS]]="2B",1,0))</f>
        <v>#REF!</v>
      </c>
      <c r="AF1182" s="279" t="e">
        <f>IF(tbl2020POS[[#This Row],[3B]]&gt;=GAMES_TO_QUALIFY,1,IF(tbl2020POS[[#This Row],[PRIMPOS]]="3B",1,0))</f>
        <v>#REF!</v>
      </c>
      <c r="AG1182" s="279" t="e">
        <f>IF(tbl2020POS[[#This Row],[SS]]&gt;=GAMES_TO_QUALIFY,1,IF(tbl2020POS[[#This Row],[PRIMPOS]]="SS",1,0))</f>
        <v>#REF!</v>
      </c>
      <c r="AH1182" s="279" t="e">
        <f>IF(tbl2020POS[[#This Row],[LF]]&gt;=GAMES_TO_QUALIFY,1,0)</f>
        <v>#REF!</v>
      </c>
      <c r="AI1182" s="279" t="e">
        <f>IF(tbl2020POS[[#This Row],[CF]]&gt;=GAMES_TO_QUALIFY,1,0)</f>
        <v>#REF!</v>
      </c>
      <c r="AJ1182" s="279" t="e">
        <f>IF(tbl2020POS[[#This Row],[RF]]&gt;=GAMES_TO_QUALIFY,1,0)</f>
        <v>#REF!</v>
      </c>
      <c r="AK1182" s="279" t="e">
        <f>IF(tbl2020POS[[#This Row],[OF]]&gt;=GAMES_TO_QUALIFY,1,IF(tbl2020POS[[#This Row],[PRIMPOS]]="OF",1,0))</f>
        <v>#REF!</v>
      </c>
      <c r="AL1182" s="279" t="e">
        <f>IF(tbl2020POS[[#This Row],[DH]]&gt;=GAMES_TO_QUALIFY,1,IF(tbl2020POS[[#This Row],[PRIMPOS]]="DH",1,0))</f>
        <v>#REF!</v>
      </c>
      <c r="AM1182" s="279" t="e" cm="1">
        <f t="array" aca="1" ref="AM11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2" s="280" t="str">
        <f>IFERROR(LEFT(tbl2020POS[[#This Row],[POSROUGH]],LEN(tbl2020POS[[#This Row],[POSROUGH]])-1),"")</f>
        <v/>
      </c>
      <c r="AP118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3" spans="1:42" x14ac:dyDescent="0.3">
      <c r="A1183" s="277">
        <v>1180</v>
      </c>
      <c r="B1183" t="s">
        <v>21742</v>
      </c>
      <c r="C1183" s="277">
        <v>23</v>
      </c>
      <c r="D1183" s="278" t="s">
        <v>1376</v>
      </c>
      <c r="E1183" s="277">
        <v>3</v>
      </c>
      <c r="F1183" s="277">
        <v>58</v>
      </c>
      <c r="G1183" s="277">
        <v>56</v>
      </c>
      <c r="H1183" s="277">
        <v>58</v>
      </c>
      <c r="I1183" s="277">
        <v>47</v>
      </c>
      <c r="J1183" s="277">
        <v>0</v>
      </c>
      <c r="K1183" s="277">
        <v>0</v>
      </c>
      <c r="L1183" s="277">
        <v>0</v>
      </c>
      <c r="M1183" s="277">
        <v>0</v>
      </c>
      <c r="N1183" s="277">
        <v>0</v>
      </c>
      <c r="O1183" s="277">
        <v>0</v>
      </c>
      <c r="P1183" s="277">
        <v>41</v>
      </c>
      <c r="Q1183" s="277">
        <v>0</v>
      </c>
      <c r="R1183" s="277">
        <v>7</v>
      </c>
      <c r="S1183" s="277">
        <v>47</v>
      </c>
      <c r="T1183" s="277">
        <v>10</v>
      </c>
      <c r="U1183" s="277">
        <v>1</v>
      </c>
      <c r="V1183" s="277">
        <v>0</v>
      </c>
      <c r="W1183" s="279" t="e">
        <f t="shared" si="18"/>
        <v>#REF!</v>
      </c>
      <c r="X1183" s="279" t="s">
        <v>13431</v>
      </c>
      <c r="Y11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3" s="279">
        <f>IF(MAX(tbl2020POS[[#This Row],[P]:[PR]])=tbl2020POS[[#This Row],[P]],1,0)</f>
        <v>0</v>
      </c>
      <c r="AA1183" s="279">
        <f>IF(tbl2020POS[[#This Row],[QUALP]]=1,IF(tbl2020POS[[#This Row],[GS]]&gt;=GS_TO_QUALIFY,1,0),0)</f>
        <v>0</v>
      </c>
      <c r="AB1183" s="279">
        <f>IF(tbl2020POS[[#This Row],[QUALP]]=1,IF(tbl2020POS[[#This Row],[G]]-tbl2020POS[[#This Row],[GS]]&gt;=RP_APP_TO_QUALIFY,1,0),0)</f>
        <v>0</v>
      </c>
      <c r="AC1183" s="279" t="e">
        <f>IF(tbl2020POS[[#This Row],[C]]&gt;=GAMES_TO_QUALIFY,1,IF(tbl2020POS[[#This Row],[PRIMPOS]]="C",1,0))</f>
        <v>#REF!</v>
      </c>
      <c r="AD1183" s="279" t="e">
        <f>IF(tbl2020POS[[#This Row],[1B]]&gt;=GAMES_TO_QUALIFY,1,IF(tbl2020POS[[#This Row],[PRIMPOS]]="1B",1,0))</f>
        <v>#REF!</v>
      </c>
      <c r="AE1183" s="279" t="e">
        <f>IF(tbl2020POS[[#This Row],[2B]]&gt;=GAMES_TO_QUALIFY,1,IF(tbl2020POS[[#This Row],[PRIMPOS]]="2B",1,0))</f>
        <v>#REF!</v>
      </c>
      <c r="AF1183" s="279" t="e">
        <f>IF(tbl2020POS[[#This Row],[3B]]&gt;=GAMES_TO_QUALIFY,1,IF(tbl2020POS[[#This Row],[PRIMPOS]]="3B",1,0))</f>
        <v>#REF!</v>
      </c>
      <c r="AG1183" s="279" t="e">
        <f>IF(tbl2020POS[[#This Row],[SS]]&gt;=GAMES_TO_QUALIFY,1,IF(tbl2020POS[[#This Row],[PRIMPOS]]="SS",1,0))</f>
        <v>#REF!</v>
      </c>
      <c r="AH1183" s="279" t="e">
        <f>IF(tbl2020POS[[#This Row],[LF]]&gt;=GAMES_TO_QUALIFY,1,0)</f>
        <v>#REF!</v>
      </c>
      <c r="AI1183" s="279" t="e">
        <f>IF(tbl2020POS[[#This Row],[CF]]&gt;=GAMES_TO_QUALIFY,1,0)</f>
        <v>#REF!</v>
      </c>
      <c r="AJ1183" s="279" t="e">
        <f>IF(tbl2020POS[[#This Row],[RF]]&gt;=GAMES_TO_QUALIFY,1,0)</f>
        <v>#REF!</v>
      </c>
      <c r="AK1183" s="279" t="e">
        <f>IF(tbl2020POS[[#This Row],[OF]]&gt;=GAMES_TO_QUALIFY,1,IF(tbl2020POS[[#This Row],[PRIMPOS]]="OF",1,0))</f>
        <v>#REF!</v>
      </c>
      <c r="AL1183" s="279" t="e">
        <f>IF(tbl2020POS[[#This Row],[DH]]&gt;=GAMES_TO_QUALIFY,1,IF(tbl2020POS[[#This Row],[PRIMPOS]]="DH",1,0))</f>
        <v>#REF!</v>
      </c>
      <c r="AM1183" s="279" t="e" cm="1">
        <f t="array" aca="1" ref="AM11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3" s="280" t="str">
        <f>IFERROR(LEFT(tbl2020POS[[#This Row],[POSROUGH]],LEN(tbl2020POS[[#This Row],[POSROUGH]])-1),"")</f>
        <v/>
      </c>
      <c r="AP118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4" spans="1:42" x14ac:dyDescent="0.3">
      <c r="A1184" s="277">
        <v>1181</v>
      </c>
      <c r="B1184" t="s">
        <v>21743</v>
      </c>
      <c r="C1184" s="277">
        <v>30</v>
      </c>
      <c r="D1184" s="278" t="s">
        <v>1416</v>
      </c>
      <c r="E1184" s="277">
        <v>2</v>
      </c>
      <c r="F1184" s="277">
        <v>25</v>
      </c>
      <c r="G1184" s="277">
        <v>0</v>
      </c>
      <c r="H1184" s="277">
        <v>0</v>
      </c>
      <c r="I1184" s="277">
        <v>25</v>
      </c>
      <c r="J1184" s="277">
        <v>25</v>
      </c>
      <c r="K1184" s="277">
        <v>0</v>
      </c>
      <c r="L1184" s="277">
        <v>0</v>
      </c>
      <c r="M1184" s="277">
        <v>0</v>
      </c>
      <c r="N1184" s="277">
        <v>0</v>
      </c>
      <c r="O1184" s="277">
        <v>0</v>
      </c>
      <c r="P1184" s="277">
        <v>0</v>
      </c>
      <c r="Q1184" s="277">
        <v>0</v>
      </c>
      <c r="R1184" s="277">
        <v>0</v>
      </c>
      <c r="S1184" s="277">
        <v>0</v>
      </c>
      <c r="T1184" s="277">
        <v>0</v>
      </c>
      <c r="U1184" s="277">
        <v>0</v>
      </c>
      <c r="V1184" s="277">
        <v>0</v>
      </c>
      <c r="W1184" s="279" t="e">
        <f t="shared" si="18"/>
        <v>#REF!</v>
      </c>
      <c r="X1184" s="279" t="s">
        <v>22037</v>
      </c>
      <c r="Y11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4" s="279">
        <f>IF(MAX(tbl2020POS[[#This Row],[P]:[PR]])=tbl2020POS[[#This Row],[P]],1,0)</f>
        <v>1</v>
      </c>
      <c r="AA1184" s="279">
        <f>IF(tbl2020POS[[#This Row],[QUALP]]=1,IF(tbl2020POS[[#This Row],[GS]]&gt;=GS_TO_QUALIFY,1,0),0)</f>
        <v>0</v>
      </c>
      <c r="AB1184" s="279">
        <f>IF(tbl2020POS[[#This Row],[QUALP]]=1,IF(tbl2020POS[[#This Row],[G]]-tbl2020POS[[#This Row],[GS]]&gt;=RP_APP_TO_QUALIFY,1,0),0)</f>
        <v>1</v>
      </c>
      <c r="AC1184" s="279" t="e">
        <f>IF(tbl2020POS[[#This Row],[C]]&gt;=GAMES_TO_QUALIFY,1,IF(tbl2020POS[[#This Row],[PRIMPOS]]="C",1,0))</f>
        <v>#REF!</v>
      </c>
      <c r="AD1184" s="279" t="e">
        <f>IF(tbl2020POS[[#This Row],[1B]]&gt;=GAMES_TO_QUALIFY,1,IF(tbl2020POS[[#This Row],[PRIMPOS]]="1B",1,0))</f>
        <v>#REF!</v>
      </c>
      <c r="AE1184" s="279" t="e">
        <f>IF(tbl2020POS[[#This Row],[2B]]&gt;=GAMES_TO_QUALIFY,1,IF(tbl2020POS[[#This Row],[PRIMPOS]]="2B",1,0))</f>
        <v>#REF!</v>
      </c>
      <c r="AF1184" s="279" t="e">
        <f>IF(tbl2020POS[[#This Row],[3B]]&gt;=GAMES_TO_QUALIFY,1,IF(tbl2020POS[[#This Row],[PRIMPOS]]="3B",1,0))</f>
        <v>#REF!</v>
      </c>
      <c r="AG1184" s="279" t="e">
        <f>IF(tbl2020POS[[#This Row],[SS]]&gt;=GAMES_TO_QUALIFY,1,IF(tbl2020POS[[#This Row],[PRIMPOS]]="SS",1,0))</f>
        <v>#REF!</v>
      </c>
      <c r="AH1184" s="279" t="e">
        <f>IF(tbl2020POS[[#This Row],[LF]]&gt;=GAMES_TO_QUALIFY,1,0)</f>
        <v>#REF!</v>
      </c>
      <c r="AI1184" s="279" t="e">
        <f>IF(tbl2020POS[[#This Row],[CF]]&gt;=GAMES_TO_QUALIFY,1,0)</f>
        <v>#REF!</v>
      </c>
      <c r="AJ1184" s="279" t="e">
        <f>IF(tbl2020POS[[#This Row],[RF]]&gt;=GAMES_TO_QUALIFY,1,0)</f>
        <v>#REF!</v>
      </c>
      <c r="AK1184" s="279" t="e">
        <f>IF(tbl2020POS[[#This Row],[OF]]&gt;=GAMES_TO_QUALIFY,1,IF(tbl2020POS[[#This Row],[PRIMPOS]]="OF",1,0))</f>
        <v>#REF!</v>
      </c>
      <c r="AL1184" s="279" t="e">
        <f>IF(tbl2020POS[[#This Row],[DH]]&gt;=GAMES_TO_QUALIFY,1,IF(tbl2020POS[[#This Row],[PRIMPOS]]="DH",1,0))</f>
        <v>#REF!</v>
      </c>
      <c r="AM1184" s="279" t="str" cm="1">
        <f t="array" aca="1" ref="AM11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4" s="280" t="str">
        <f>IFERROR(LEFT(tbl2020POS[[#This Row],[POSROUGH]],LEN(tbl2020POS[[#This Row],[POSROUGH]])-1),"")</f>
        <v/>
      </c>
      <c r="AP118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85" spans="1:42" x14ac:dyDescent="0.3">
      <c r="A1185" s="277">
        <v>1182</v>
      </c>
      <c r="B1185" t="s">
        <v>21744</v>
      </c>
      <c r="C1185" s="277">
        <v>27</v>
      </c>
      <c r="D1185" s="278" t="s">
        <v>1405</v>
      </c>
      <c r="E1185" s="277">
        <v>3</v>
      </c>
      <c r="F1185" s="277">
        <v>11</v>
      </c>
      <c r="G1185" s="277">
        <v>11</v>
      </c>
      <c r="H1185" s="277">
        <v>0</v>
      </c>
      <c r="I1185" s="277">
        <v>11</v>
      </c>
      <c r="J1185" s="277">
        <v>11</v>
      </c>
      <c r="K1185" s="277">
        <v>0</v>
      </c>
      <c r="L1185" s="277">
        <v>0</v>
      </c>
      <c r="M1185" s="277">
        <v>0</v>
      </c>
      <c r="N1185" s="277">
        <v>0</v>
      </c>
      <c r="O1185" s="277">
        <v>0</v>
      </c>
      <c r="P1185" s="277">
        <v>0</v>
      </c>
      <c r="Q1185" s="277">
        <v>0</v>
      </c>
      <c r="R1185" s="277">
        <v>0</v>
      </c>
      <c r="S1185" s="277">
        <v>0</v>
      </c>
      <c r="T1185" s="277">
        <v>0</v>
      </c>
      <c r="U1185" s="277">
        <v>0</v>
      </c>
      <c r="V1185" s="277">
        <v>0</v>
      </c>
      <c r="W1185" s="279" t="e">
        <f t="shared" si="18"/>
        <v>#REF!</v>
      </c>
      <c r="X1185" s="279" t="s">
        <v>14158</v>
      </c>
      <c r="Y11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5" s="279">
        <f>IF(MAX(tbl2020POS[[#This Row],[P]:[PR]])=tbl2020POS[[#This Row],[P]],1,0)</f>
        <v>1</v>
      </c>
      <c r="AA1185" s="279">
        <f>IF(tbl2020POS[[#This Row],[QUALP]]=1,IF(tbl2020POS[[#This Row],[GS]]&gt;=GS_TO_QUALIFY,1,0),0)</f>
        <v>1</v>
      </c>
      <c r="AB1185" s="279">
        <f>IF(tbl2020POS[[#This Row],[QUALP]]=1,IF(tbl2020POS[[#This Row],[G]]-tbl2020POS[[#This Row],[GS]]&gt;=RP_APP_TO_QUALIFY,1,0),0)</f>
        <v>0</v>
      </c>
      <c r="AC1185" s="279" t="e">
        <f>IF(tbl2020POS[[#This Row],[C]]&gt;=GAMES_TO_QUALIFY,1,IF(tbl2020POS[[#This Row],[PRIMPOS]]="C",1,0))</f>
        <v>#REF!</v>
      </c>
      <c r="AD1185" s="279" t="e">
        <f>IF(tbl2020POS[[#This Row],[1B]]&gt;=GAMES_TO_QUALIFY,1,IF(tbl2020POS[[#This Row],[PRIMPOS]]="1B",1,0))</f>
        <v>#REF!</v>
      </c>
      <c r="AE1185" s="279" t="e">
        <f>IF(tbl2020POS[[#This Row],[2B]]&gt;=GAMES_TO_QUALIFY,1,IF(tbl2020POS[[#This Row],[PRIMPOS]]="2B",1,0))</f>
        <v>#REF!</v>
      </c>
      <c r="AF1185" s="279" t="e">
        <f>IF(tbl2020POS[[#This Row],[3B]]&gt;=GAMES_TO_QUALIFY,1,IF(tbl2020POS[[#This Row],[PRIMPOS]]="3B",1,0))</f>
        <v>#REF!</v>
      </c>
      <c r="AG1185" s="279" t="e">
        <f>IF(tbl2020POS[[#This Row],[SS]]&gt;=GAMES_TO_QUALIFY,1,IF(tbl2020POS[[#This Row],[PRIMPOS]]="SS",1,0))</f>
        <v>#REF!</v>
      </c>
      <c r="AH1185" s="279" t="e">
        <f>IF(tbl2020POS[[#This Row],[LF]]&gt;=GAMES_TO_QUALIFY,1,0)</f>
        <v>#REF!</v>
      </c>
      <c r="AI1185" s="279" t="e">
        <f>IF(tbl2020POS[[#This Row],[CF]]&gt;=GAMES_TO_QUALIFY,1,0)</f>
        <v>#REF!</v>
      </c>
      <c r="AJ1185" s="279" t="e">
        <f>IF(tbl2020POS[[#This Row],[RF]]&gt;=GAMES_TO_QUALIFY,1,0)</f>
        <v>#REF!</v>
      </c>
      <c r="AK1185" s="279" t="e">
        <f>IF(tbl2020POS[[#This Row],[OF]]&gt;=GAMES_TO_QUALIFY,1,IF(tbl2020POS[[#This Row],[PRIMPOS]]="OF",1,0))</f>
        <v>#REF!</v>
      </c>
      <c r="AL1185" s="279" t="e">
        <f>IF(tbl2020POS[[#This Row],[DH]]&gt;=GAMES_TO_QUALIFY,1,IF(tbl2020POS[[#This Row],[PRIMPOS]]="DH",1,0))</f>
        <v>#REF!</v>
      </c>
      <c r="AM1185" s="279" t="str" cm="1">
        <f t="array" aca="1" ref="AM11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5" s="280" t="str">
        <f>IFERROR(LEFT(tbl2020POS[[#This Row],[POSROUGH]],LEN(tbl2020POS[[#This Row],[POSROUGH]])-1),"")</f>
        <v/>
      </c>
      <c r="AP118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86" spans="1:42" x14ac:dyDescent="0.3">
      <c r="A1186" s="277">
        <v>1183</v>
      </c>
      <c r="B1186" t="s">
        <v>21745</v>
      </c>
      <c r="C1186" s="277">
        <v>35</v>
      </c>
      <c r="D1186" s="278" t="s">
        <v>1379</v>
      </c>
      <c r="E1186" s="277">
        <v>12</v>
      </c>
      <c r="F1186" s="277">
        <v>42</v>
      </c>
      <c r="G1186" s="277">
        <v>42</v>
      </c>
      <c r="H1186" s="277">
        <v>42</v>
      </c>
      <c r="I1186" s="277">
        <v>32</v>
      </c>
      <c r="J1186" s="277">
        <v>0</v>
      </c>
      <c r="K1186" s="277">
        <v>0</v>
      </c>
      <c r="L1186" s="277">
        <v>0</v>
      </c>
      <c r="M1186" s="277">
        <v>0</v>
      </c>
      <c r="N1186" s="277">
        <v>32</v>
      </c>
      <c r="O1186" s="277">
        <v>0</v>
      </c>
      <c r="P1186" s="277">
        <v>0</v>
      </c>
      <c r="Q1186" s="277">
        <v>0</v>
      </c>
      <c r="R1186" s="277">
        <v>0</v>
      </c>
      <c r="S1186" s="277">
        <v>0</v>
      </c>
      <c r="T1186" s="277">
        <v>10</v>
      </c>
      <c r="U1186" s="277">
        <v>0</v>
      </c>
      <c r="V1186" s="277">
        <v>0</v>
      </c>
      <c r="W1186" s="279" t="e">
        <f t="shared" si="18"/>
        <v>#REF!</v>
      </c>
      <c r="X1186" s="279" t="s">
        <v>3240</v>
      </c>
      <c r="Y11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86" s="279">
        <f>IF(MAX(tbl2020POS[[#This Row],[P]:[PR]])=tbl2020POS[[#This Row],[P]],1,0)</f>
        <v>0</v>
      </c>
      <c r="AA1186" s="279">
        <f>IF(tbl2020POS[[#This Row],[QUALP]]=1,IF(tbl2020POS[[#This Row],[GS]]&gt;=GS_TO_QUALIFY,1,0),0)</f>
        <v>0</v>
      </c>
      <c r="AB1186" s="279">
        <f>IF(tbl2020POS[[#This Row],[QUALP]]=1,IF(tbl2020POS[[#This Row],[G]]-tbl2020POS[[#This Row],[GS]]&gt;=RP_APP_TO_QUALIFY,1,0),0)</f>
        <v>0</v>
      </c>
      <c r="AC1186" s="279" t="e">
        <f>IF(tbl2020POS[[#This Row],[C]]&gt;=GAMES_TO_QUALIFY,1,IF(tbl2020POS[[#This Row],[PRIMPOS]]="C",1,0))</f>
        <v>#REF!</v>
      </c>
      <c r="AD1186" s="279" t="e">
        <f>IF(tbl2020POS[[#This Row],[1B]]&gt;=GAMES_TO_QUALIFY,1,IF(tbl2020POS[[#This Row],[PRIMPOS]]="1B",1,0))</f>
        <v>#REF!</v>
      </c>
      <c r="AE1186" s="279" t="e">
        <f>IF(tbl2020POS[[#This Row],[2B]]&gt;=GAMES_TO_QUALIFY,1,IF(tbl2020POS[[#This Row],[PRIMPOS]]="2B",1,0))</f>
        <v>#REF!</v>
      </c>
      <c r="AF1186" s="279" t="e">
        <f>IF(tbl2020POS[[#This Row],[3B]]&gt;=GAMES_TO_QUALIFY,1,IF(tbl2020POS[[#This Row],[PRIMPOS]]="3B",1,0))</f>
        <v>#REF!</v>
      </c>
      <c r="AG1186" s="279" t="e">
        <f>IF(tbl2020POS[[#This Row],[SS]]&gt;=GAMES_TO_QUALIFY,1,IF(tbl2020POS[[#This Row],[PRIMPOS]]="SS",1,0))</f>
        <v>#REF!</v>
      </c>
      <c r="AH1186" s="279" t="e">
        <f>IF(tbl2020POS[[#This Row],[LF]]&gt;=GAMES_TO_QUALIFY,1,0)</f>
        <v>#REF!</v>
      </c>
      <c r="AI1186" s="279" t="e">
        <f>IF(tbl2020POS[[#This Row],[CF]]&gt;=GAMES_TO_QUALIFY,1,0)</f>
        <v>#REF!</v>
      </c>
      <c r="AJ1186" s="279" t="e">
        <f>IF(tbl2020POS[[#This Row],[RF]]&gt;=GAMES_TO_QUALIFY,1,0)</f>
        <v>#REF!</v>
      </c>
      <c r="AK1186" s="279" t="e">
        <f>IF(tbl2020POS[[#This Row],[OF]]&gt;=GAMES_TO_QUALIFY,1,IF(tbl2020POS[[#This Row],[PRIMPOS]]="OF",1,0))</f>
        <v>#REF!</v>
      </c>
      <c r="AL1186" s="279" t="e">
        <f>IF(tbl2020POS[[#This Row],[DH]]&gt;=GAMES_TO_QUALIFY,1,IF(tbl2020POS[[#This Row],[PRIMPOS]]="DH",1,0))</f>
        <v>#REF!</v>
      </c>
      <c r="AM1186" s="279" t="e" cm="1">
        <f t="array" aca="1" ref="AM11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6" s="280" t="str">
        <f>IFERROR(LEFT(tbl2020POS[[#This Row],[POSROUGH]],LEN(tbl2020POS[[#This Row],[POSROUGH]])-1),"")</f>
        <v/>
      </c>
      <c r="AP118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7" spans="1:42" x14ac:dyDescent="0.3">
      <c r="A1187" s="277">
        <v>1184</v>
      </c>
      <c r="B1187" t="s">
        <v>21746</v>
      </c>
      <c r="C1187" s="277">
        <v>27</v>
      </c>
      <c r="D1187" s="278" t="s">
        <v>20628</v>
      </c>
      <c r="E1187" s="277">
        <v>6</v>
      </c>
      <c r="F1187" s="277">
        <v>59</v>
      </c>
      <c r="G1187" s="277">
        <v>59</v>
      </c>
      <c r="H1187" s="277">
        <v>59</v>
      </c>
      <c r="I1187" s="277">
        <v>59</v>
      </c>
      <c r="J1187" s="277">
        <v>0</v>
      </c>
      <c r="K1187" s="277">
        <v>0</v>
      </c>
      <c r="L1187" s="277">
        <v>0</v>
      </c>
      <c r="M1187" s="277">
        <v>0</v>
      </c>
      <c r="N1187" s="277">
        <v>0</v>
      </c>
      <c r="O1187" s="277">
        <v>59</v>
      </c>
      <c r="P1187" s="277">
        <v>0</v>
      </c>
      <c r="Q1187" s="277">
        <v>0</v>
      </c>
      <c r="R1187" s="277">
        <v>0</v>
      </c>
      <c r="S1187" s="277">
        <v>0</v>
      </c>
      <c r="T1187" s="277">
        <v>0</v>
      </c>
      <c r="U1187" s="277">
        <v>0</v>
      </c>
      <c r="V1187" s="277">
        <v>0</v>
      </c>
      <c r="W1187" s="279" t="e">
        <f t="shared" si="18"/>
        <v>#REF!</v>
      </c>
      <c r="X1187" s="279" t="s">
        <v>9216</v>
      </c>
      <c r="Y11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87" s="279">
        <f>IF(MAX(tbl2020POS[[#This Row],[P]:[PR]])=tbl2020POS[[#This Row],[P]],1,0)</f>
        <v>0</v>
      </c>
      <c r="AA1187" s="279">
        <f>IF(tbl2020POS[[#This Row],[QUALP]]=1,IF(tbl2020POS[[#This Row],[GS]]&gt;=GS_TO_QUALIFY,1,0),0)</f>
        <v>0</v>
      </c>
      <c r="AB1187" s="279">
        <f>IF(tbl2020POS[[#This Row],[QUALP]]=1,IF(tbl2020POS[[#This Row],[G]]-tbl2020POS[[#This Row],[GS]]&gt;=RP_APP_TO_QUALIFY,1,0),0)</f>
        <v>0</v>
      </c>
      <c r="AC1187" s="279" t="e">
        <f>IF(tbl2020POS[[#This Row],[C]]&gt;=GAMES_TO_QUALIFY,1,IF(tbl2020POS[[#This Row],[PRIMPOS]]="C",1,0))</f>
        <v>#REF!</v>
      </c>
      <c r="AD1187" s="279" t="e">
        <f>IF(tbl2020POS[[#This Row],[1B]]&gt;=GAMES_TO_QUALIFY,1,IF(tbl2020POS[[#This Row],[PRIMPOS]]="1B",1,0))</f>
        <v>#REF!</v>
      </c>
      <c r="AE1187" s="279" t="e">
        <f>IF(tbl2020POS[[#This Row],[2B]]&gt;=GAMES_TO_QUALIFY,1,IF(tbl2020POS[[#This Row],[PRIMPOS]]="2B",1,0))</f>
        <v>#REF!</v>
      </c>
      <c r="AF1187" s="279" t="e">
        <f>IF(tbl2020POS[[#This Row],[3B]]&gt;=GAMES_TO_QUALIFY,1,IF(tbl2020POS[[#This Row],[PRIMPOS]]="3B",1,0))</f>
        <v>#REF!</v>
      </c>
      <c r="AG1187" s="279" t="e">
        <f>IF(tbl2020POS[[#This Row],[SS]]&gt;=GAMES_TO_QUALIFY,1,IF(tbl2020POS[[#This Row],[PRIMPOS]]="SS",1,0))</f>
        <v>#REF!</v>
      </c>
      <c r="AH1187" s="279" t="e">
        <f>IF(tbl2020POS[[#This Row],[LF]]&gt;=GAMES_TO_QUALIFY,1,0)</f>
        <v>#REF!</v>
      </c>
      <c r="AI1187" s="279" t="e">
        <f>IF(tbl2020POS[[#This Row],[CF]]&gt;=GAMES_TO_QUALIFY,1,0)</f>
        <v>#REF!</v>
      </c>
      <c r="AJ1187" s="279" t="e">
        <f>IF(tbl2020POS[[#This Row],[RF]]&gt;=GAMES_TO_QUALIFY,1,0)</f>
        <v>#REF!</v>
      </c>
      <c r="AK1187" s="279" t="e">
        <f>IF(tbl2020POS[[#This Row],[OF]]&gt;=GAMES_TO_QUALIFY,1,IF(tbl2020POS[[#This Row],[PRIMPOS]]="OF",1,0))</f>
        <v>#REF!</v>
      </c>
      <c r="AL1187" s="279" t="e">
        <f>IF(tbl2020POS[[#This Row],[DH]]&gt;=GAMES_TO_QUALIFY,1,IF(tbl2020POS[[#This Row],[PRIMPOS]]="DH",1,0))</f>
        <v>#REF!</v>
      </c>
      <c r="AM1187" s="279" t="e" cm="1">
        <f t="array" aca="1" ref="AM11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7" s="280" t="str">
        <f>IFERROR(LEFT(tbl2020POS[[#This Row],[POSROUGH]],LEN(tbl2020POS[[#This Row],[POSROUGH]])-1),"")</f>
        <v/>
      </c>
      <c r="AP118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8" spans="1:42" x14ac:dyDescent="0.3">
      <c r="A1188" s="277">
        <v>1185</v>
      </c>
      <c r="B1188" t="s">
        <v>21747</v>
      </c>
      <c r="C1188" s="277">
        <v>25</v>
      </c>
      <c r="D1188" s="278" t="s">
        <v>1481</v>
      </c>
      <c r="E1188" s="277">
        <v>3</v>
      </c>
      <c r="F1188" s="277">
        <v>17</v>
      </c>
      <c r="G1188" s="277">
        <v>0</v>
      </c>
      <c r="H1188" s="277">
        <v>0</v>
      </c>
      <c r="I1188" s="277">
        <v>17</v>
      </c>
      <c r="J1188" s="277">
        <v>17</v>
      </c>
      <c r="K1188" s="277">
        <v>0</v>
      </c>
      <c r="L1188" s="277">
        <v>0</v>
      </c>
      <c r="M1188" s="277">
        <v>0</v>
      </c>
      <c r="N1188" s="277">
        <v>0</v>
      </c>
      <c r="O1188" s="277">
        <v>0</v>
      </c>
      <c r="P1188" s="277">
        <v>0</v>
      </c>
      <c r="Q1188" s="277">
        <v>0</v>
      </c>
      <c r="R1188" s="277">
        <v>0</v>
      </c>
      <c r="S1188" s="277">
        <v>0</v>
      </c>
      <c r="T1188" s="277">
        <v>0</v>
      </c>
      <c r="U1188" s="277">
        <v>0</v>
      </c>
      <c r="V1188" s="277">
        <v>0</v>
      </c>
      <c r="W1188" s="279" t="e">
        <f t="shared" si="18"/>
        <v>#REF!</v>
      </c>
      <c r="X1188" s="279" t="s">
        <v>22038</v>
      </c>
      <c r="Y11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8" s="279">
        <f>IF(MAX(tbl2020POS[[#This Row],[P]:[PR]])=tbl2020POS[[#This Row],[P]],1,0)</f>
        <v>1</v>
      </c>
      <c r="AA1188" s="279">
        <f>IF(tbl2020POS[[#This Row],[QUALP]]=1,IF(tbl2020POS[[#This Row],[GS]]&gt;=GS_TO_QUALIFY,1,0),0)</f>
        <v>0</v>
      </c>
      <c r="AB1188" s="279">
        <f>IF(tbl2020POS[[#This Row],[QUALP]]=1,IF(tbl2020POS[[#This Row],[G]]-tbl2020POS[[#This Row],[GS]]&gt;=RP_APP_TO_QUALIFY,1,0),0)</f>
        <v>1</v>
      </c>
      <c r="AC1188" s="279" t="e">
        <f>IF(tbl2020POS[[#This Row],[C]]&gt;=GAMES_TO_QUALIFY,1,IF(tbl2020POS[[#This Row],[PRIMPOS]]="C",1,0))</f>
        <v>#REF!</v>
      </c>
      <c r="AD1188" s="279" t="e">
        <f>IF(tbl2020POS[[#This Row],[1B]]&gt;=GAMES_TO_QUALIFY,1,IF(tbl2020POS[[#This Row],[PRIMPOS]]="1B",1,0))</f>
        <v>#REF!</v>
      </c>
      <c r="AE1188" s="279" t="e">
        <f>IF(tbl2020POS[[#This Row],[2B]]&gt;=GAMES_TO_QUALIFY,1,IF(tbl2020POS[[#This Row],[PRIMPOS]]="2B",1,0))</f>
        <v>#REF!</v>
      </c>
      <c r="AF1188" s="279" t="e">
        <f>IF(tbl2020POS[[#This Row],[3B]]&gt;=GAMES_TO_QUALIFY,1,IF(tbl2020POS[[#This Row],[PRIMPOS]]="3B",1,0))</f>
        <v>#REF!</v>
      </c>
      <c r="AG1188" s="279" t="e">
        <f>IF(tbl2020POS[[#This Row],[SS]]&gt;=GAMES_TO_QUALIFY,1,IF(tbl2020POS[[#This Row],[PRIMPOS]]="SS",1,0))</f>
        <v>#REF!</v>
      </c>
      <c r="AH1188" s="279" t="e">
        <f>IF(tbl2020POS[[#This Row],[LF]]&gt;=GAMES_TO_QUALIFY,1,0)</f>
        <v>#REF!</v>
      </c>
      <c r="AI1188" s="279" t="e">
        <f>IF(tbl2020POS[[#This Row],[CF]]&gt;=GAMES_TO_QUALIFY,1,0)</f>
        <v>#REF!</v>
      </c>
      <c r="AJ1188" s="279" t="e">
        <f>IF(tbl2020POS[[#This Row],[RF]]&gt;=GAMES_TO_QUALIFY,1,0)</f>
        <v>#REF!</v>
      </c>
      <c r="AK1188" s="279" t="e">
        <f>IF(tbl2020POS[[#This Row],[OF]]&gt;=GAMES_TO_QUALIFY,1,IF(tbl2020POS[[#This Row],[PRIMPOS]]="OF",1,0))</f>
        <v>#REF!</v>
      </c>
      <c r="AL1188" s="279" t="e">
        <f>IF(tbl2020POS[[#This Row],[DH]]&gt;=GAMES_TO_QUALIFY,1,IF(tbl2020POS[[#This Row],[PRIMPOS]]="DH",1,0))</f>
        <v>#REF!</v>
      </c>
      <c r="AM1188" s="279" t="str" cm="1">
        <f t="array" aca="1" ref="AM11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8" s="280" t="str">
        <f>IFERROR(LEFT(tbl2020POS[[#This Row],[POSROUGH]],LEN(tbl2020POS[[#This Row],[POSROUGH]])-1),"")</f>
        <v/>
      </c>
      <c r="AP118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89" spans="1:42" x14ac:dyDescent="0.3">
      <c r="A1189" s="277">
        <v>1186</v>
      </c>
      <c r="B1189" t="s">
        <v>21748</v>
      </c>
      <c r="C1189" s="277">
        <v>32</v>
      </c>
      <c r="D1189" s="278" t="s">
        <v>1470</v>
      </c>
      <c r="E1189" s="277">
        <v>14</v>
      </c>
      <c r="F1189" s="277">
        <v>42</v>
      </c>
      <c r="G1189" s="277">
        <v>42</v>
      </c>
      <c r="H1189" s="277">
        <v>42</v>
      </c>
      <c r="I1189" s="277">
        <v>39</v>
      </c>
      <c r="J1189" s="277">
        <v>0</v>
      </c>
      <c r="K1189" s="277">
        <v>0</v>
      </c>
      <c r="L1189" s="277">
        <v>0</v>
      </c>
      <c r="M1189" s="277">
        <v>0</v>
      </c>
      <c r="N1189" s="277">
        <v>0</v>
      </c>
      <c r="O1189" s="277">
        <v>0</v>
      </c>
      <c r="P1189" s="277">
        <v>39</v>
      </c>
      <c r="Q1189" s="277">
        <v>0</v>
      </c>
      <c r="R1189" s="277">
        <v>0</v>
      </c>
      <c r="S1189" s="277">
        <v>39</v>
      </c>
      <c r="T1189" s="277">
        <v>3</v>
      </c>
      <c r="U1189" s="277">
        <v>0</v>
      </c>
      <c r="V1189" s="277">
        <v>0</v>
      </c>
      <c r="W1189" s="279" t="e">
        <f t="shared" si="18"/>
        <v>#REF!</v>
      </c>
      <c r="X1189" s="279" t="s">
        <v>3247</v>
      </c>
      <c r="Y11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9" s="279">
        <f>IF(MAX(tbl2020POS[[#This Row],[P]:[PR]])=tbl2020POS[[#This Row],[P]],1,0)</f>
        <v>0</v>
      </c>
      <c r="AA1189" s="279">
        <f>IF(tbl2020POS[[#This Row],[QUALP]]=1,IF(tbl2020POS[[#This Row],[GS]]&gt;=GS_TO_QUALIFY,1,0),0)</f>
        <v>0</v>
      </c>
      <c r="AB1189" s="279">
        <f>IF(tbl2020POS[[#This Row],[QUALP]]=1,IF(tbl2020POS[[#This Row],[G]]-tbl2020POS[[#This Row],[GS]]&gt;=RP_APP_TO_QUALIFY,1,0),0)</f>
        <v>0</v>
      </c>
      <c r="AC1189" s="279" t="e">
        <f>IF(tbl2020POS[[#This Row],[C]]&gt;=GAMES_TO_QUALIFY,1,IF(tbl2020POS[[#This Row],[PRIMPOS]]="C",1,0))</f>
        <v>#REF!</v>
      </c>
      <c r="AD1189" s="279" t="e">
        <f>IF(tbl2020POS[[#This Row],[1B]]&gt;=GAMES_TO_QUALIFY,1,IF(tbl2020POS[[#This Row],[PRIMPOS]]="1B",1,0))</f>
        <v>#REF!</v>
      </c>
      <c r="AE1189" s="279" t="e">
        <f>IF(tbl2020POS[[#This Row],[2B]]&gt;=GAMES_TO_QUALIFY,1,IF(tbl2020POS[[#This Row],[PRIMPOS]]="2B",1,0))</f>
        <v>#REF!</v>
      </c>
      <c r="AF1189" s="279" t="e">
        <f>IF(tbl2020POS[[#This Row],[3B]]&gt;=GAMES_TO_QUALIFY,1,IF(tbl2020POS[[#This Row],[PRIMPOS]]="3B",1,0))</f>
        <v>#REF!</v>
      </c>
      <c r="AG1189" s="279" t="e">
        <f>IF(tbl2020POS[[#This Row],[SS]]&gt;=GAMES_TO_QUALIFY,1,IF(tbl2020POS[[#This Row],[PRIMPOS]]="SS",1,0))</f>
        <v>#REF!</v>
      </c>
      <c r="AH1189" s="279" t="e">
        <f>IF(tbl2020POS[[#This Row],[LF]]&gt;=GAMES_TO_QUALIFY,1,0)</f>
        <v>#REF!</v>
      </c>
      <c r="AI1189" s="279" t="e">
        <f>IF(tbl2020POS[[#This Row],[CF]]&gt;=GAMES_TO_QUALIFY,1,0)</f>
        <v>#REF!</v>
      </c>
      <c r="AJ1189" s="279" t="e">
        <f>IF(tbl2020POS[[#This Row],[RF]]&gt;=GAMES_TO_QUALIFY,1,0)</f>
        <v>#REF!</v>
      </c>
      <c r="AK1189" s="279" t="e">
        <f>IF(tbl2020POS[[#This Row],[OF]]&gt;=GAMES_TO_QUALIFY,1,IF(tbl2020POS[[#This Row],[PRIMPOS]]="OF",1,0))</f>
        <v>#REF!</v>
      </c>
      <c r="AL1189" s="279" t="e">
        <f>IF(tbl2020POS[[#This Row],[DH]]&gt;=GAMES_TO_QUALIFY,1,IF(tbl2020POS[[#This Row],[PRIMPOS]]="DH",1,0))</f>
        <v>#REF!</v>
      </c>
      <c r="AM1189" s="279" t="e" cm="1">
        <f t="array" aca="1" ref="AM11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9" s="280" t="str">
        <f>IFERROR(LEFT(tbl2020POS[[#This Row],[POSROUGH]],LEN(tbl2020POS[[#This Row],[POSROUGH]])-1),"")</f>
        <v/>
      </c>
      <c r="AP1189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0" spans="1:42" x14ac:dyDescent="0.3">
      <c r="A1190" s="277">
        <v>1187</v>
      </c>
      <c r="B1190" t="s">
        <v>21749</v>
      </c>
      <c r="C1190" s="277">
        <v>28</v>
      </c>
      <c r="D1190" s="278" t="s">
        <v>1413</v>
      </c>
      <c r="E1190" s="277">
        <v>6</v>
      </c>
      <c r="F1190" s="277">
        <v>5</v>
      </c>
      <c r="G1190" s="277">
        <v>5</v>
      </c>
      <c r="H1190" s="277">
        <v>0</v>
      </c>
      <c r="I1190" s="277">
        <v>5</v>
      </c>
      <c r="J1190" s="277">
        <v>5</v>
      </c>
      <c r="K1190" s="277">
        <v>0</v>
      </c>
      <c r="L1190" s="277">
        <v>0</v>
      </c>
      <c r="M1190" s="277">
        <v>0</v>
      </c>
      <c r="N1190" s="277">
        <v>0</v>
      </c>
      <c r="O1190" s="277">
        <v>0</v>
      </c>
      <c r="P1190" s="277">
        <v>0</v>
      </c>
      <c r="Q1190" s="277">
        <v>0</v>
      </c>
      <c r="R1190" s="277">
        <v>0</v>
      </c>
      <c r="S1190" s="277">
        <v>0</v>
      </c>
      <c r="T1190" s="277">
        <v>0</v>
      </c>
      <c r="U1190" s="277">
        <v>0</v>
      </c>
      <c r="V1190" s="277">
        <v>0</v>
      </c>
      <c r="W1190" s="279" t="e">
        <f t="shared" si="18"/>
        <v>#REF!</v>
      </c>
      <c r="X1190" s="279" t="s">
        <v>12427</v>
      </c>
      <c r="Y11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0" s="279">
        <f>IF(MAX(tbl2020POS[[#This Row],[P]:[PR]])=tbl2020POS[[#This Row],[P]],1,0)</f>
        <v>1</v>
      </c>
      <c r="AA1190" s="279">
        <f>IF(tbl2020POS[[#This Row],[QUALP]]=1,IF(tbl2020POS[[#This Row],[GS]]&gt;=GS_TO_QUALIFY,1,0),0)</f>
        <v>0</v>
      </c>
      <c r="AB1190" s="279">
        <f>IF(tbl2020POS[[#This Row],[QUALP]]=1,IF(tbl2020POS[[#This Row],[G]]-tbl2020POS[[#This Row],[GS]]&gt;=RP_APP_TO_QUALIFY,1,0),0)</f>
        <v>0</v>
      </c>
      <c r="AC1190" s="279" t="e">
        <f>IF(tbl2020POS[[#This Row],[C]]&gt;=GAMES_TO_QUALIFY,1,IF(tbl2020POS[[#This Row],[PRIMPOS]]="C",1,0))</f>
        <v>#REF!</v>
      </c>
      <c r="AD1190" s="279" t="e">
        <f>IF(tbl2020POS[[#This Row],[1B]]&gt;=GAMES_TO_QUALIFY,1,IF(tbl2020POS[[#This Row],[PRIMPOS]]="1B",1,0))</f>
        <v>#REF!</v>
      </c>
      <c r="AE1190" s="279" t="e">
        <f>IF(tbl2020POS[[#This Row],[2B]]&gt;=GAMES_TO_QUALIFY,1,IF(tbl2020POS[[#This Row],[PRIMPOS]]="2B",1,0))</f>
        <v>#REF!</v>
      </c>
      <c r="AF1190" s="279" t="e">
        <f>IF(tbl2020POS[[#This Row],[3B]]&gt;=GAMES_TO_QUALIFY,1,IF(tbl2020POS[[#This Row],[PRIMPOS]]="3B",1,0))</f>
        <v>#REF!</v>
      </c>
      <c r="AG1190" s="279" t="e">
        <f>IF(tbl2020POS[[#This Row],[SS]]&gt;=GAMES_TO_QUALIFY,1,IF(tbl2020POS[[#This Row],[PRIMPOS]]="SS",1,0))</f>
        <v>#REF!</v>
      </c>
      <c r="AH1190" s="279" t="e">
        <f>IF(tbl2020POS[[#This Row],[LF]]&gt;=GAMES_TO_QUALIFY,1,0)</f>
        <v>#REF!</v>
      </c>
      <c r="AI1190" s="279" t="e">
        <f>IF(tbl2020POS[[#This Row],[CF]]&gt;=GAMES_TO_QUALIFY,1,0)</f>
        <v>#REF!</v>
      </c>
      <c r="AJ1190" s="279" t="e">
        <f>IF(tbl2020POS[[#This Row],[RF]]&gt;=GAMES_TO_QUALIFY,1,0)</f>
        <v>#REF!</v>
      </c>
      <c r="AK1190" s="279" t="e">
        <f>IF(tbl2020POS[[#This Row],[OF]]&gt;=GAMES_TO_QUALIFY,1,IF(tbl2020POS[[#This Row],[PRIMPOS]]="OF",1,0))</f>
        <v>#REF!</v>
      </c>
      <c r="AL1190" s="279" t="e">
        <f>IF(tbl2020POS[[#This Row],[DH]]&gt;=GAMES_TO_QUALIFY,1,IF(tbl2020POS[[#This Row],[PRIMPOS]]="DH",1,0))</f>
        <v>#REF!</v>
      </c>
      <c r="AM1190" s="279" t="str" cm="1">
        <f t="array" aca="1" ref="AM11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0" s="280" t="str">
        <f>IFERROR(LEFT(tbl2020POS[[#This Row],[POSROUGH]],LEN(tbl2020POS[[#This Row],[POSROUGH]])-1),"")</f>
        <v/>
      </c>
      <c r="AP119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91" spans="1:42" x14ac:dyDescent="0.3">
      <c r="A1191" s="277">
        <v>1188</v>
      </c>
      <c r="B1191" t="s">
        <v>21750</v>
      </c>
      <c r="C1191" s="277">
        <v>23</v>
      </c>
      <c r="D1191" s="278" t="s">
        <v>1379</v>
      </c>
      <c r="E1191" s="277">
        <v>5</v>
      </c>
      <c r="F1191" s="277">
        <v>11</v>
      </c>
      <c r="G1191" s="277">
        <v>10</v>
      </c>
      <c r="H1191" s="277">
        <v>0</v>
      </c>
      <c r="I1191" s="277">
        <v>11</v>
      </c>
      <c r="J1191" s="277">
        <v>11</v>
      </c>
      <c r="K1191" s="277">
        <v>0</v>
      </c>
      <c r="L1191" s="277">
        <v>0</v>
      </c>
      <c r="M1191" s="277">
        <v>0</v>
      </c>
      <c r="N1191" s="277">
        <v>0</v>
      </c>
      <c r="O1191" s="277">
        <v>0</v>
      </c>
      <c r="P1191" s="277">
        <v>0</v>
      </c>
      <c r="Q1191" s="277">
        <v>0</v>
      </c>
      <c r="R1191" s="277">
        <v>0</v>
      </c>
      <c r="S1191" s="277">
        <v>0</v>
      </c>
      <c r="T1191" s="277">
        <v>0</v>
      </c>
      <c r="U1191" s="277">
        <v>0</v>
      </c>
      <c r="V1191" s="277">
        <v>0</v>
      </c>
      <c r="W1191" s="279" t="e">
        <f t="shared" si="18"/>
        <v>#REF!</v>
      </c>
      <c r="X1191" s="279" t="s">
        <v>10344</v>
      </c>
      <c r="Y11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1" s="279">
        <f>IF(MAX(tbl2020POS[[#This Row],[P]:[PR]])=tbl2020POS[[#This Row],[P]],1,0)</f>
        <v>1</v>
      </c>
      <c r="AA1191" s="279">
        <f>IF(tbl2020POS[[#This Row],[QUALP]]=1,IF(tbl2020POS[[#This Row],[GS]]&gt;=GS_TO_QUALIFY,1,0),0)</f>
        <v>1</v>
      </c>
      <c r="AB1191" s="279">
        <f>IF(tbl2020POS[[#This Row],[QUALP]]=1,IF(tbl2020POS[[#This Row],[G]]-tbl2020POS[[#This Row],[GS]]&gt;=RP_APP_TO_QUALIFY,1,0),0)</f>
        <v>0</v>
      </c>
      <c r="AC1191" s="279" t="e">
        <f>IF(tbl2020POS[[#This Row],[C]]&gt;=GAMES_TO_QUALIFY,1,IF(tbl2020POS[[#This Row],[PRIMPOS]]="C",1,0))</f>
        <v>#REF!</v>
      </c>
      <c r="AD1191" s="279" t="e">
        <f>IF(tbl2020POS[[#This Row],[1B]]&gt;=GAMES_TO_QUALIFY,1,IF(tbl2020POS[[#This Row],[PRIMPOS]]="1B",1,0))</f>
        <v>#REF!</v>
      </c>
      <c r="AE1191" s="279" t="e">
        <f>IF(tbl2020POS[[#This Row],[2B]]&gt;=GAMES_TO_QUALIFY,1,IF(tbl2020POS[[#This Row],[PRIMPOS]]="2B",1,0))</f>
        <v>#REF!</v>
      </c>
      <c r="AF1191" s="279" t="e">
        <f>IF(tbl2020POS[[#This Row],[3B]]&gt;=GAMES_TO_QUALIFY,1,IF(tbl2020POS[[#This Row],[PRIMPOS]]="3B",1,0))</f>
        <v>#REF!</v>
      </c>
      <c r="AG1191" s="279" t="e">
        <f>IF(tbl2020POS[[#This Row],[SS]]&gt;=GAMES_TO_QUALIFY,1,IF(tbl2020POS[[#This Row],[PRIMPOS]]="SS",1,0))</f>
        <v>#REF!</v>
      </c>
      <c r="AH1191" s="279" t="e">
        <f>IF(tbl2020POS[[#This Row],[LF]]&gt;=GAMES_TO_QUALIFY,1,0)</f>
        <v>#REF!</v>
      </c>
      <c r="AI1191" s="279" t="e">
        <f>IF(tbl2020POS[[#This Row],[CF]]&gt;=GAMES_TO_QUALIFY,1,0)</f>
        <v>#REF!</v>
      </c>
      <c r="AJ1191" s="279" t="e">
        <f>IF(tbl2020POS[[#This Row],[RF]]&gt;=GAMES_TO_QUALIFY,1,0)</f>
        <v>#REF!</v>
      </c>
      <c r="AK1191" s="279" t="e">
        <f>IF(tbl2020POS[[#This Row],[OF]]&gt;=GAMES_TO_QUALIFY,1,IF(tbl2020POS[[#This Row],[PRIMPOS]]="OF",1,0))</f>
        <v>#REF!</v>
      </c>
      <c r="AL1191" s="279" t="e">
        <f>IF(tbl2020POS[[#This Row],[DH]]&gt;=GAMES_TO_QUALIFY,1,IF(tbl2020POS[[#This Row],[PRIMPOS]]="DH",1,0))</f>
        <v>#REF!</v>
      </c>
      <c r="AM1191" s="279" t="str" cm="1">
        <f t="array" aca="1" ref="AM11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1" s="280" t="str">
        <f>IFERROR(LEFT(tbl2020POS[[#This Row],[POSROUGH]],LEN(tbl2020POS[[#This Row],[POSROUGH]])-1),"")</f>
        <v/>
      </c>
      <c r="AP119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92" spans="1:42" x14ac:dyDescent="0.3">
      <c r="A1192" s="277">
        <v>1189</v>
      </c>
      <c r="B1192" t="s">
        <v>21751</v>
      </c>
      <c r="C1192" s="277">
        <v>23</v>
      </c>
      <c r="D1192" s="278" t="s">
        <v>1437</v>
      </c>
      <c r="E1192" s="277">
        <v>3</v>
      </c>
      <c r="F1192" s="277">
        <v>41</v>
      </c>
      <c r="G1192" s="277">
        <v>31</v>
      </c>
      <c r="H1192" s="277">
        <v>41</v>
      </c>
      <c r="I1192" s="277">
        <v>41</v>
      </c>
      <c r="J1192" s="277">
        <v>0</v>
      </c>
      <c r="K1192" s="277">
        <v>0</v>
      </c>
      <c r="L1192" s="277">
        <v>0</v>
      </c>
      <c r="M1192" s="277">
        <v>10</v>
      </c>
      <c r="N1192" s="277">
        <v>30</v>
      </c>
      <c r="O1192" s="277">
        <v>8</v>
      </c>
      <c r="P1192" s="277">
        <v>0</v>
      </c>
      <c r="Q1192" s="277">
        <v>0</v>
      </c>
      <c r="R1192" s="277">
        <v>0</v>
      </c>
      <c r="S1192" s="277">
        <v>0</v>
      </c>
      <c r="T1192" s="277">
        <v>0</v>
      </c>
      <c r="U1192" s="277">
        <v>0</v>
      </c>
      <c r="V1192" s="277">
        <v>1</v>
      </c>
      <c r="W1192" s="279" t="e">
        <f t="shared" si="18"/>
        <v>#REF!</v>
      </c>
      <c r="X1192" s="279" t="s">
        <v>13305</v>
      </c>
      <c r="Y11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92" s="279">
        <f>IF(MAX(tbl2020POS[[#This Row],[P]:[PR]])=tbl2020POS[[#This Row],[P]],1,0)</f>
        <v>0</v>
      </c>
      <c r="AA1192" s="279">
        <f>IF(tbl2020POS[[#This Row],[QUALP]]=1,IF(tbl2020POS[[#This Row],[GS]]&gt;=GS_TO_QUALIFY,1,0),0)</f>
        <v>0</v>
      </c>
      <c r="AB1192" s="279">
        <f>IF(tbl2020POS[[#This Row],[QUALP]]=1,IF(tbl2020POS[[#This Row],[G]]-tbl2020POS[[#This Row],[GS]]&gt;=RP_APP_TO_QUALIFY,1,0),0)</f>
        <v>0</v>
      </c>
      <c r="AC1192" s="279" t="e">
        <f>IF(tbl2020POS[[#This Row],[C]]&gt;=GAMES_TO_QUALIFY,1,IF(tbl2020POS[[#This Row],[PRIMPOS]]="C",1,0))</f>
        <v>#REF!</v>
      </c>
      <c r="AD1192" s="279" t="e">
        <f>IF(tbl2020POS[[#This Row],[1B]]&gt;=GAMES_TO_QUALIFY,1,IF(tbl2020POS[[#This Row],[PRIMPOS]]="1B",1,0))</f>
        <v>#REF!</v>
      </c>
      <c r="AE1192" s="279" t="e">
        <f>IF(tbl2020POS[[#This Row],[2B]]&gt;=GAMES_TO_QUALIFY,1,IF(tbl2020POS[[#This Row],[PRIMPOS]]="2B",1,0))</f>
        <v>#REF!</v>
      </c>
      <c r="AF1192" s="279" t="e">
        <f>IF(tbl2020POS[[#This Row],[3B]]&gt;=GAMES_TO_QUALIFY,1,IF(tbl2020POS[[#This Row],[PRIMPOS]]="3B",1,0))</f>
        <v>#REF!</v>
      </c>
      <c r="AG1192" s="279" t="e">
        <f>IF(tbl2020POS[[#This Row],[SS]]&gt;=GAMES_TO_QUALIFY,1,IF(tbl2020POS[[#This Row],[PRIMPOS]]="SS",1,0))</f>
        <v>#REF!</v>
      </c>
      <c r="AH1192" s="279" t="e">
        <f>IF(tbl2020POS[[#This Row],[LF]]&gt;=GAMES_TO_QUALIFY,1,0)</f>
        <v>#REF!</v>
      </c>
      <c r="AI1192" s="279" t="e">
        <f>IF(tbl2020POS[[#This Row],[CF]]&gt;=GAMES_TO_QUALIFY,1,0)</f>
        <v>#REF!</v>
      </c>
      <c r="AJ1192" s="279" t="e">
        <f>IF(tbl2020POS[[#This Row],[RF]]&gt;=GAMES_TO_QUALIFY,1,0)</f>
        <v>#REF!</v>
      </c>
      <c r="AK1192" s="279" t="e">
        <f>IF(tbl2020POS[[#This Row],[OF]]&gt;=GAMES_TO_QUALIFY,1,IF(tbl2020POS[[#This Row],[PRIMPOS]]="OF",1,0))</f>
        <v>#REF!</v>
      </c>
      <c r="AL1192" s="279" t="e">
        <f>IF(tbl2020POS[[#This Row],[DH]]&gt;=GAMES_TO_QUALIFY,1,IF(tbl2020POS[[#This Row],[PRIMPOS]]="DH",1,0))</f>
        <v>#REF!</v>
      </c>
      <c r="AM1192" s="279" t="e" cm="1">
        <f t="array" aca="1" ref="AM11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2" s="280" t="str">
        <f>IFERROR(LEFT(tbl2020POS[[#This Row],[POSROUGH]],LEN(tbl2020POS[[#This Row],[POSROUGH]])-1),"")</f>
        <v/>
      </c>
      <c r="AP119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3" spans="1:42" x14ac:dyDescent="0.3">
      <c r="A1193" s="277">
        <v>1190</v>
      </c>
      <c r="B1193" t="s">
        <v>21752</v>
      </c>
      <c r="C1193" s="277">
        <v>26</v>
      </c>
      <c r="D1193" s="278" t="s">
        <v>1449</v>
      </c>
      <c r="E1193" s="277" t="s">
        <v>20557</v>
      </c>
      <c r="F1193" s="277">
        <v>10</v>
      </c>
      <c r="G1193" s="277">
        <v>6</v>
      </c>
      <c r="H1193" s="277">
        <v>10</v>
      </c>
      <c r="I1193" s="277">
        <v>8</v>
      </c>
      <c r="J1193" s="277">
        <v>0</v>
      </c>
      <c r="K1193" s="277">
        <v>0</v>
      </c>
      <c r="L1193" s="277">
        <v>0</v>
      </c>
      <c r="M1193" s="277">
        <v>4</v>
      </c>
      <c r="N1193" s="277">
        <v>0</v>
      </c>
      <c r="O1193" s="277">
        <v>5</v>
      </c>
      <c r="P1193" s="277">
        <v>0</v>
      </c>
      <c r="Q1193" s="277">
        <v>0</v>
      </c>
      <c r="R1193" s="277">
        <v>0</v>
      </c>
      <c r="S1193" s="277">
        <v>0</v>
      </c>
      <c r="T1193" s="277">
        <v>0</v>
      </c>
      <c r="U1193" s="277">
        <v>2</v>
      </c>
      <c r="V1193" s="277">
        <v>0</v>
      </c>
      <c r="W1193" s="279" t="e">
        <f t="shared" si="18"/>
        <v>#REF!</v>
      </c>
      <c r="X1193" s="279" t="s">
        <v>22039</v>
      </c>
      <c r="Y119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93" s="279">
        <f>IF(MAX(tbl2020POS[[#This Row],[P]:[PR]])=tbl2020POS[[#This Row],[P]],1,0)</f>
        <v>0</v>
      </c>
      <c r="AA1193" s="279">
        <f>IF(tbl2020POS[[#This Row],[QUALP]]=1,IF(tbl2020POS[[#This Row],[GS]]&gt;=GS_TO_QUALIFY,1,0),0)</f>
        <v>0</v>
      </c>
      <c r="AB1193" s="279">
        <f>IF(tbl2020POS[[#This Row],[QUALP]]=1,IF(tbl2020POS[[#This Row],[G]]-tbl2020POS[[#This Row],[GS]]&gt;=RP_APP_TO_QUALIFY,1,0),0)</f>
        <v>0</v>
      </c>
      <c r="AC1193" s="279" t="e">
        <f>IF(tbl2020POS[[#This Row],[C]]&gt;=GAMES_TO_QUALIFY,1,IF(tbl2020POS[[#This Row],[PRIMPOS]]="C",1,0))</f>
        <v>#REF!</v>
      </c>
      <c r="AD1193" s="279" t="e">
        <f>IF(tbl2020POS[[#This Row],[1B]]&gt;=GAMES_TO_QUALIFY,1,IF(tbl2020POS[[#This Row],[PRIMPOS]]="1B",1,0))</f>
        <v>#REF!</v>
      </c>
      <c r="AE1193" s="279" t="e">
        <f>IF(tbl2020POS[[#This Row],[2B]]&gt;=GAMES_TO_QUALIFY,1,IF(tbl2020POS[[#This Row],[PRIMPOS]]="2B",1,0))</f>
        <v>#REF!</v>
      </c>
      <c r="AF1193" s="279" t="e">
        <f>IF(tbl2020POS[[#This Row],[3B]]&gt;=GAMES_TO_QUALIFY,1,IF(tbl2020POS[[#This Row],[PRIMPOS]]="3B",1,0))</f>
        <v>#REF!</v>
      </c>
      <c r="AG1193" s="279" t="e">
        <f>IF(tbl2020POS[[#This Row],[SS]]&gt;=GAMES_TO_QUALIFY,1,IF(tbl2020POS[[#This Row],[PRIMPOS]]="SS",1,0))</f>
        <v>#REF!</v>
      </c>
      <c r="AH1193" s="279" t="e">
        <f>IF(tbl2020POS[[#This Row],[LF]]&gt;=GAMES_TO_QUALIFY,1,0)</f>
        <v>#REF!</v>
      </c>
      <c r="AI1193" s="279" t="e">
        <f>IF(tbl2020POS[[#This Row],[CF]]&gt;=GAMES_TO_QUALIFY,1,0)</f>
        <v>#REF!</v>
      </c>
      <c r="AJ1193" s="279" t="e">
        <f>IF(tbl2020POS[[#This Row],[RF]]&gt;=GAMES_TO_QUALIFY,1,0)</f>
        <v>#REF!</v>
      </c>
      <c r="AK1193" s="279" t="e">
        <f>IF(tbl2020POS[[#This Row],[OF]]&gt;=GAMES_TO_QUALIFY,1,IF(tbl2020POS[[#This Row],[PRIMPOS]]="OF",1,0))</f>
        <v>#REF!</v>
      </c>
      <c r="AL1193" s="279" t="e">
        <f>IF(tbl2020POS[[#This Row],[DH]]&gt;=GAMES_TO_QUALIFY,1,IF(tbl2020POS[[#This Row],[PRIMPOS]]="DH",1,0))</f>
        <v>#REF!</v>
      </c>
      <c r="AM1193" s="279" t="e" cm="1">
        <f t="array" aca="1" ref="AM11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3" s="280" t="str">
        <f>IFERROR(LEFT(tbl2020POS[[#This Row],[POSROUGH]],LEN(tbl2020POS[[#This Row],[POSROUGH]])-1),"")</f>
        <v/>
      </c>
      <c r="AP119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4" spans="1:42" x14ac:dyDescent="0.3">
      <c r="A1194" s="277">
        <v>1191</v>
      </c>
      <c r="B1194" t="s">
        <v>21753</v>
      </c>
      <c r="C1194" s="277">
        <v>25</v>
      </c>
      <c r="D1194" s="278" t="s">
        <v>1376</v>
      </c>
      <c r="E1194" s="277">
        <v>2</v>
      </c>
      <c r="F1194" s="277">
        <v>5</v>
      </c>
      <c r="G1194" s="277">
        <v>5</v>
      </c>
      <c r="H1194" s="277">
        <v>0</v>
      </c>
      <c r="I1194" s="277">
        <v>5</v>
      </c>
      <c r="J1194" s="277">
        <v>5</v>
      </c>
      <c r="K1194" s="277">
        <v>0</v>
      </c>
      <c r="L1194" s="277">
        <v>0</v>
      </c>
      <c r="M1194" s="277">
        <v>0</v>
      </c>
      <c r="N1194" s="277">
        <v>0</v>
      </c>
      <c r="O1194" s="277">
        <v>0</v>
      </c>
      <c r="P1194" s="277">
        <v>0</v>
      </c>
      <c r="Q1194" s="277">
        <v>0</v>
      </c>
      <c r="R1194" s="277">
        <v>0</v>
      </c>
      <c r="S1194" s="277">
        <v>0</v>
      </c>
      <c r="T1194" s="277">
        <v>0</v>
      </c>
      <c r="U1194" s="277">
        <v>0</v>
      </c>
      <c r="V1194" s="277">
        <v>0</v>
      </c>
      <c r="W1194" s="279" t="e">
        <f t="shared" si="18"/>
        <v>#REF!</v>
      </c>
      <c r="X1194" s="279" t="s">
        <v>16945</v>
      </c>
      <c r="Y119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4" s="279">
        <f>IF(MAX(tbl2020POS[[#This Row],[P]:[PR]])=tbl2020POS[[#This Row],[P]],1,0)</f>
        <v>1</v>
      </c>
      <c r="AA1194" s="279">
        <f>IF(tbl2020POS[[#This Row],[QUALP]]=1,IF(tbl2020POS[[#This Row],[GS]]&gt;=GS_TO_QUALIFY,1,0),0)</f>
        <v>0</v>
      </c>
      <c r="AB1194" s="279">
        <f>IF(tbl2020POS[[#This Row],[QUALP]]=1,IF(tbl2020POS[[#This Row],[G]]-tbl2020POS[[#This Row],[GS]]&gt;=RP_APP_TO_QUALIFY,1,0),0)</f>
        <v>0</v>
      </c>
      <c r="AC1194" s="279" t="e">
        <f>IF(tbl2020POS[[#This Row],[C]]&gt;=GAMES_TO_QUALIFY,1,IF(tbl2020POS[[#This Row],[PRIMPOS]]="C",1,0))</f>
        <v>#REF!</v>
      </c>
      <c r="AD1194" s="279" t="e">
        <f>IF(tbl2020POS[[#This Row],[1B]]&gt;=GAMES_TO_QUALIFY,1,IF(tbl2020POS[[#This Row],[PRIMPOS]]="1B",1,0))</f>
        <v>#REF!</v>
      </c>
      <c r="AE1194" s="279" t="e">
        <f>IF(tbl2020POS[[#This Row],[2B]]&gt;=GAMES_TO_QUALIFY,1,IF(tbl2020POS[[#This Row],[PRIMPOS]]="2B",1,0))</f>
        <v>#REF!</v>
      </c>
      <c r="AF1194" s="279" t="e">
        <f>IF(tbl2020POS[[#This Row],[3B]]&gt;=GAMES_TO_QUALIFY,1,IF(tbl2020POS[[#This Row],[PRIMPOS]]="3B",1,0))</f>
        <v>#REF!</v>
      </c>
      <c r="AG1194" s="279" t="e">
        <f>IF(tbl2020POS[[#This Row],[SS]]&gt;=GAMES_TO_QUALIFY,1,IF(tbl2020POS[[#This Row],[PRIMPOS]]="SS",1,0))</f>
        <v>#REF!</v>
      </c>
      <c r="AH1194" s="279" t="e">
        <f>IF(tbl2020POS[[#This Row],[LF]]&gt;=GAMES_TO_QUALIFY,1,0)</f>
        <v>#REF!</v>
      </c>
      <c r="AI1194" s="279" t="e">
        <f>IF(tbl2020POS[[#This Row],[CF]]&gt;=GAMES_TO_QUALIFY,1,0)</f>
        <v>#REF!</v>
      </c>
      <c r="AJ1194" s="279" t="e">
        <f>IF(tbl2020POS[[#This Row],[RF]]&gt;=GAMES_TO_QUALIFY,1,0)</f>
        <v>#REF!</v>
      </c>
      <c r="AK1194" s="279" t="e">
        <f>IF(tbl2020POS[[#This Row],[OF]]&gt;=GAMES_TO_QUALIFY,1,IF(tbl2020POS[[#This Row],[PRIMPOS]]="OF",1,0))</f>
        <v>#REF!</v>
      </c>
      <c r="AL1194" s="279" t="e">
        <f>IF(tbl2020POS[[#This Row],[DH]]&gt;=GAMES_TO_QUALIFY,1,IF(tbl2020POS[[#This Row],[PRIMPOS]]="DH",1,0))</f>
        <v>#REF!</v>
      </c>
      <c r="AM1194" s="279" t="str" cm="1">
        <f t="array" aca="1" ref="AM11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4" s="280" t="str">
        <f>IFERROR(LEFT(tbl2020POS[[#This Row],[POSROUGH]],LEN(tbl2020POS[[#This Row],[POSROUGH]])-1),"")</f>
        <v/>
      </c>
      <c r="AP119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95" spans="1:42" x14ac:dyDescent="0.3">
      <c r="A1195" s="277">
        <v>1192</v>
      </c>
      <c r="B1195" t="s">
        <v>21754</v>
      </c>
      <c r="C1195" s="277">
        <v>28</v>
      </c>
      <c r="D1195" s="278" t="s">
        <v>1372</v>
      </c>
      <c r="E1195" s="277">
        <v>5</v>
      </c>
      <c r="F1195" s="277">
        <v>43</v>
      </c>
      <c r="G1195" s="277">
        <v>42</v>
      </c>
      <c r="H1195" s="277">
        <v>43</v>
      </c>
      <c r="I1195" s="277">
        <v>43</v>
      </c>
      <c r="J1195" s="277">
        <v>0</v>
      </c>
      <c r="K1195" s="277">
        <v>0</v>
      </c>
      <c r="L1195" s="277">
        <v>0</v>
      </c>
      <c r="M1195" s="277">
        <v>0</v>
      </c>
      <c r="N1195" s="277">
        <v>43</v>
      </c>
      <c r="O1195" s="277">
        <v>0</v>
      </c>
      <c r="P1195" s="277">
        <v>0</v>
      </c>
      <c r="Q1195" s="277">
        <v>0</v>
      </c>
      <c r="R1195" s="277">
        <v>0</v>
      </c>
      <c r="S1195" s="277">
        <v>0</v>
      </c>
      <c r="T1195" s="277">
        <v>0</v>
      </c>
      <c r="U1195" s="277">
        <v>1</v>
      </c>
      <c r="V1195" s="277">
        <v>0</v>
      </c>
      <c r="W1195" s="279" t="e">
        <f t="shared" si="18"/>
        <v>#REF!</v>
      </c>
      <c r="X1195" s="279" t="s">
        <v>10865</v>
      </c>
      <c r="Y119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95" s="279">
        <f>IF(MAX(tbl2020POS[[#This Row],[P]:[PR]])=tbl2020POS[[#This Row],[P]],1,0)</f>
        <v>0</v>
      </c>
      <c r="AA1195" s="279">
        <f>IF(tbl2020POS[[#This Row],[QUALP]]=1,IF(tbl2020POS[[#This Row],[GS]]&gt;=GS_TO_QUALIFY,1,0),0)</f>
        <v>0</v>
      </c>
      <c r="AB1195" s="279">
        <f>IF(tbl2020POS[[#This Row],[QUALP]]=1,IF(tbl2020POS[[#This Row],[G]]-tbl2020POS[[#This Row],[GS]]&gt;=RP_APP_TO_QUALIFY,1,0),0)</f>
        <v>0</v>
      </c>
      <c r="AC1195" s="279" t="e">
        <f>IF(tbl2020POS[[#This Row],[C]]&gt;=GAMES_TO_QUALIFY,1,IF(tbl2020POS[[#This Row],[PRIMPOS]]="C",1,0))</f>
        <v>#REF!</v>
      </c>
      <c r="AD1195" s="279" t="e">
        <f>IF(tbl2020POS[[#This Row],[1B]]&gt;=GAMES_TO_QUALIFY,1,IF(tbl2020POS[[#This Row],[PRIMPOS]]="1B",1,0))</f>
        <v>#REF!</v>
      </c>
      <c r="AE1195" s="279" t="e">
        <f>IF(tbl2020POS[[#This Row],[2B]]&gt;=GAMES_TO_QUALIFY,1,IF(tbl2020POS[[#This Row],[PRIMPOS]]="2B",1,0))</f>
        <v>#REF!</v>
      </c>
      <c r="AF1195" s="279" t="e">
        <f>IF(tbl2020POS[[#This Row],[3B]]&gt;=GAMES_TO_QUALIFY,1,IF(tbl2020POS[[#This Row],[PRIMPOS]]="3B",1,0))</f>
        <v>#REF!</v>
      </c>
      <c r="AG1195" s="279" t="e">
        <f>IF(tbl2020POS[[#This Row],[SS]]&gt;=GAMES_TO_QUALIFY,1,IF(tbl2020POS[[#This Row],[PRIMPOS]]="SS",1,0))</f>
        <v>#REF!</v>
      </c>
      <c r="AH1195" s="279" t="e">
        <f>IF(tbl2020POS[[#This Row],[LF]]&gt;=GAMES_TO_QUALIFY,1,0)</f>
        <v>#REF!</v>
      </c>
      <c r="AI1195" s="279" t="e">
        <f>IF(tbl2020POS[[#This Row],[CF]]&gt;=GAMES_TO_QUALIFY,1,0)</f>
        <v>#REF!</v>
      </c>
      <c r="AJ1195" s="279" t="e">
        <f>IF(tbl2020POS[[#This Row],[RF]]&gt;=GAMES_TO_QUALIFY,1,0)</f>
        <v>#REF!</v>
      </c>
      <c r="AK1195" s="279" t="e">
        <f>IF(tbl2020POS[[#This Row],[OF]]&gt;=GAMES_TO_QUALIFY,1,IF(tbl2020POS[[#This Row],[PRIMPOS]]="OF",1,0))</f>
        <v>#REF!</v>
      </c>
      <c r="AL1195" s="279" t="e">
        <f>IF(tbl2020POS[[#This Row],[DH]]&gt;=GAMES_TO_QUALIFY,1,IF(tbl2020POS[[#This Row],[PRIMPOS]]="DH",1,0))</f>
        <v>#REF!</v>
      </c>
      <c r="AM1195" s="279" t="e" cm="1">
        <f t="array" aca="1" ref="AM11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5" s="280" t="str">
        <f>IFERROR(LEFT(tbl2020POS[[#This Row],[POSROUGH]],LEN(tbl2020POS[[#This Row],[POSROUGH]])-1),"")</f>
        <v/>
      </c>
      <c r="AP119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6" spans="1:42" x14ac:dyDescent="0.3">
      <c r="A1196" s="277">
        <v>1193</v>
      </c>
      <c r="B1196" t="s">
        <v>21755</v>
      </c>
      <c r="C1196" s="277">
        <v>27</v>
      </c>
      <c r="D1196" s="278" t="s">
        <v>1449</v>
      </c>
      <c r="E1196" s="277">
        <v>5</v>
      </c>
      <c r="F1196" s="277">
        <v>52</v>
      </c>
      <c r="G1196" s="277">
        <v>38</v>
      </c>
      <c r="H1196" s="277">
        <v>52</v>
      </c>
      <c r="I1196" s="277">
        <v>50</v>
      </c>
      <c r="J1196" s="277">
        <v>0</v>
      </c>
      <c r="K1196" s="277">
        <v>0</v>
      </c>
      <c r="L1196" s="277">
        <v>13</v>
      </c>
      <c r="M1196" s="277">
        <v>13</v>
      </c>
      <c r="N1196" s="277">
        <v>4</v>
      </c>
      <c r="O1196" s="277">
        <v>24</v>
      </c>
      <c r="P1196" s="277">
        <v>3</v>
      </c>
      <c r="Q1196" s="277">
        <v>0</v>
      </c>
      <c r="R1196" s="277">
        <v>1</v>
      </c>
      <c r="S1196" s="277">
        <v>4</v>
      </c>
      <c r="T1196" s="277">
        <v>0</v>
      </c>
      <c r="U1196" s="277">
        <v>6</v>
      </c>
      <c r="V1196" s="277">
        <v>2</v>
      </c>
      <c r="W1196" s="279" t="e">
        <f t="shared" si="18"/>
        <v>#REF!</v>
      </c>
      <c r="X1196" s="279" t="s">
        <v>13914</v>
      </c>
      <c r="Y119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96" s="279">
        <f>IF(MAX(tbl2020POS[[#This Row],[P]:[PR]])=tbl2020POS[[#This Row],[P]],1,0)</f>
        <v>0</v>
      </c>
      <c r="AA1196" s="279">
        <f>IF(tbl2020POS[[#This Row],[QUALP]]=1,IF(tbl2020POS[[#This Row],[GS]]&gt;=GS_TO_QUALIFY,1,0),0)</f>
        <v>0</v>
      </c>
      <c r="AB1196" s="279">
        <f>IF(tbl2020POS[[#This Row],[QUALP]]=1,IF(tbl2020POS[[#This Row],[G]]-tbl2020POS[[#This Row],[GS]]&gt;=RP_APP_TO_QUALIFY,1,0),0)</f>
        <v>0</v>
      </c>
      <c r="AC1196" s="279" t="e">
        <f>IF(tbl2020POS[[#This Row],[C]]&gt;=GAMES_TO_QUALIFY,1,IF(tbl2020POS[[#This Row],[PRIMPOS]]="C",1,0))</f>
        <v>#REF!</v>
      </c>
      <c r="AD1196" s="279" t="e">
        <f>IF(tbl2020POS[[#This Row],[1B]]&gt;=GAMES_TO_QUALIFY,1,IF(tbl2020POS[[#This Row],[PRIMPOS]]="1B",1,0))</f>
        <v>#REF!</v>
      </c>
      <c r="AE1196" s="279" t="e">
        <f>IF(tbl2020POS[[#This Row],[2B]]&gt;=GAMES_TO_QUALIFY,1,IF(tbl2020POS[[#This Row],[PRIMPOS]]="2B",1,0))</f>
        <v>#REF!</v>
      </c>
      <c r="AF1196" s="279" t="e">
        <f>IF(tbl2020POS[[#This Row],[3B]]&gt;=GAMES_TO_QUALIFY,1,IF(tbl2020POS[[#This Row],[PRIMPOS]]="3B",1,0))</f>
        <v>#REF!</v>
      </c>
      <c r="AG1196" s="279" t="e">
        <f>IF(tbl2020POS[[#This Row],[SS]]&gt;=GAMES_TO_QUALIFY,1,IF(tbl2020POS[[#This Row],[PRIMPOS]]="SS",1,0))</f>
        <v>#REF!</v>
      </c>
      <c r="AH1196" s="279" t="e">
        <f>IF(tbl2020POS[[#This Row],[LF]]&gt;=GAMES_TO_QUALIFY,1,0)</f>
        <v>#REF!</v>
      </c>
      <c r="AI1196" s="279" t="e">
        <f>IF(tbl2020POS[[#This Row],[CF]]&gt;=GAMES_TO_QUALIFY,1,0)</f>
        <v>#REF!</v>
      </c>
      <c r="AJ1196" s="279" t="e">
        <f>IF(tbl2020POS[[#This Row],[RF]]&gt;=GAMES_TO_QUALIFY,1,0)</f>
        <v>#REF!</v>
      </c>
      <c r="AK1196" s="279" t="e">
        <f>IF(tbl2020POS[[#This Row],[OF]]&gt;=GAMES_TO_QUALIFY,1,IF(tbl2020POS[[#This Row],[PRIMPOS]]="OF",1,0))</f>
        <v>#REF!</v>
      </c>
      <c r="AL1196" s="279" t="e">
        <f>IF(tbl2020POS[[#This Row],[DH]]&gt;=GAMES_TO_QUALIFY,1,IF(tbl2020POS[[#This Row],[PRIMPOS]]="DH",1,0))</f>
        <v>#REF!</v>
      </c>
      <c r="AM1196" s="279" t="e" cm="1">
        <f t="array" aca="1" ref="AM11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6" s="280" t="str">
        <f>IFERROR(LEFT(tbl2020POS[[#This Row],[POSROUGH]],LEN(tbl2020POS[[#This Row],[POSROUGH]])-1),"")</f>
        <v/>
      </c>
      <c r="AP119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7" spans="1:42" x14ac:dyDescent="0.3">
      <c r="A1197" s="277">
        <v>1194</v>
      </c>
      <c r="B1197" t="s">
        <v>21756</v>
      </c>
      <c r="C1197" s="277">
        <v>35</v>
      </c>
      <c r="D1197" s="278" t="s">
        <v>1449</v>
      </c>
      <c r="E1197" s="277">
        <v>3</v>
      </c>
      <c r="F1197" s="277">
        <v>9</v>
      </c>
      <c r="G1197" s="277">
        <v>0</v>
      </c>
      <c r="H1197" s="277">
        <v>1</v>
      </c>
      <c r="I1197" s="277">
        <v>9</v>
      </c>
      <c r="J1197" s="277">
        <v>9</v>
      </c>
      <c r="K1197" s="277">
        <v>0</v>
      </c>
      <c r="L1197" s="277">
        <v>0</v>
      </c>
      <c r="M1197" s="277">
        <v>0</v>
      </c>
      <c r="N1197" s="277">
        <v>0</v>
      </c>
      <c r="O1197" s="277">
        <v>0</v>
      </c>
      <c r="P1197" s="277">
        <v>0</v>
      </c>
      <c r="Q1197" s="277">
        <v>0</v>
      </c>
      <c r="R1197" s="277">
        <v>0</v>
      </c>
      <c r="S1197" s="277">
        <v>0</v>
      </c>
      <c r="T1197" s="277">
        <v>0</v>
      </c>
      <c r="U1197" s="277">
        <v>0</v>
      </c>
      <c r="V1197" s="277">
        <v>0</v>
      </c>
      <c r="W1197" s="279" t="e">
        <f t="shared" si="18"/>
        <v>#REF!</v>
      </c>
      <c r="X1197" s="279" t="s">
        <v>20060</v>
      </c>
      <c r="Y119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7" s="279">
        <f>IF(MAX(tbl2020POS[[#This Row],[P]:[PR]])=tbl2020POS[[#This Row],[P]],1,0)</f>
        <v>1</v>
      </c>
      <c r="AA1197" s="279">
        <f>IF(tbl2020POS[[#This Row],[QUALP]]=1,IF(tbl2020POS[[#This Row],[GS]]&gt;=GS_TO_QUALIFY,1,0),0)</f>
        <v>0</v>
      </c>
      <c r="AB1197" s="279">
        <f>IF(tbl2020POS[[#This Row],[QUALP]]=1,IF(tbl2020POS[[#This Row],[G]]-tbl2020POS[[#This Row],[GS]]&gt;=RP_APP_TO_QUALIFY,1,0),0)</f>
        <v>1</v>
      </c>
      <c r="AC1197" s="279" t="e">
        <f>IF(tbl2020POS[[#This Row],[C]]&gt;=GAMES_TO_QUALIFY,1,IF(tbl2020POS[[#This Row],[PRIMPOS]]="C",1,0))</f>
        <v>#REF!</v>
      </c>
      <c r="AD1197" s="279" t="e">
        <f>IF(tbl2020POS[[#This Row],[1B]]&gt;=GAMES_TO_QUALIFY,1,IF(tbl2020POS[[#This Row],[PRIMPOS]]="1B",1,0))</f>
        <v>#REF!</v>
      </c>
      <c r="AE1197" s="279" t="e">
        <f>IF(tbl2020POS[[#This Row],[2B]]&gt;=GAMES_TO_QUALIFY,1,IF(tbl2020POS[[#This Row],[PRIMPOS]]="2B",1,0))</f>
        <v>#REF!</v>
      </c>
      <c r="AF1197" s="279" t="e">
        <f>IF(tbl2020POS[[#This Row],[3B]]&gt;=GAMES_TO_QUALIFY,1,IF(tbl2020POS[[#This Row],[PRIMPOS]]="3B",1,0))</f>
        <v>#REF!</v>
      </c>
      <c r="AG1197" s="279" t="e">
        <f>IF(tbl2020POS[[#This Row],[SS]]&gt;=GAMES_TO_QUALIFY,1,IF(tbl2020POS[[#This Row],[PRIMPOS]]="SS",1,0))</f>
        <v>#REF!</v>
      </c>
      <c r="AH1197" s="279" t="e">
        <f>IF(tbl2020POS[[#This Row],[LF]]&gt;=GAMES_TO_QUALIFY,1,0)</f>
        <v>#REF!</v>
      </c>
      <c r="AI1197" s="279" t="e">
        <f>IF(tbl2020POS[[#This Row],[CF]]&gt;=GAMES_TO_QUALIFY,1,0)</f>
        <v>#REF!</v>
      </c>
      <c r="AJ1197" s="279" t="e">
        <f>IF(tbl2020POS[[#This Row],[RF]]&gt;=GAMES_TO_QUALIFY,1,0)</f>
        <v>#REF!</v>
      </c>
      <c r="AK1197" s="279" t="e">
        <f>IF(tbl2020POS[[#This Row],[OF]]&gt;=GAMES_TO_QUALIFY,1,IF(tbl2020POS[[#This Row],[PRIMPOS]]="OF",1,0))</f>
        <v>#REF!</v>
      </c>
      <c r="AL1197" s="279" t="e">
        <f>IF(tbl2020POS[[#This Row],[DH]]&gt;=GAMES_TO_QUALIFY,1,IF(tbl2020POS[[#This Row],[PRIMPOS]]="DH",1,0))</f>
        <v>#REF!</v>
      </c>
      <c r="AM1197" s="279" t="str" cm="1">
        <f t="array" aca="1" ref="AM11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7" s="280" t="str">
        <f>IFERROR(LEFT(tbl2020POS[[#This Row],[POSROUGH]],LEN(tbl2020POS[[#This Row],[POSROUGH]])-1),"")</f>
        <v/>
      </c>
      <c r="AP119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98" spans="1:42" x14ac:dyDescent="0.3">
      <c r="A1198" s="277">
        <v>1195</v>
      </c>
      <c r="B1198" t="s">
        <v>21757</v>
      </c>
      <c r="C1198" s="277">
        <v>26</v>
      </c>
      <c r="D1198" s="278" t="s">
        <v>1376</v>
      </c>
      <c r="E1198" s="277">
        <v>3</v>
      </c>
      <c r="F1198" s="277">
        <v>11</v>
      </c>
      <c r="G1198" s="277">
        <v>10</v>
      </c>
      <c r="H1198" s="277">
        <v>0</v>
      </c>
      <c r="I1198" s="277">
        <v>11</v>
      </c>
      <c r="J1198" s="277">
        <v>11</v>
      </c>
      <c r="K1198" s="277">
        <v>0</v>
      </c>
      <c r="L1198" s="277">
        <v>0</v>
      </c>
      <c r="M1198" s="277">
        <v>0</v>
      </c>
      <c r="N1198" s="277">
        <v>0</v>
      </c>
      <c r="O1198" s="277">
        <v>0</v>
      </c>
      <c r="P1198" s="277">
        <v>0</v>
      </c>
      <c r="Q1198" s="277">
        <v>0</v>
      </c>
      <c r="R1198" s="277">
        <v>0</v>
      </c>
      <c r="S1198" s="277">
        <v>0</v>
      </c>
      <c r="T1198" s="277">
        <v>0</v>
      </c>
      <c r="U1198" s="277">
        <v>0</v>
      </c>
      <c r="V1198" s="277">
        <v>0</v>
      </c>
      <c r="W1198" s="279" t="e">
        <f t="shared" si="18"/>
        <v>#REF!</v>
      </c>
      <c r="X1198" s="279" t="s">
        <v>14928</v>
      </c>
      <c r="Y119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8" s="279">
        <f>IF(MAX(tbl2020POS[[#This Row],[P]:[PR]])=tbl2020POS[[#This Row],[P]],1,0)</f>
        <v>1</v>
      </c>
      <c r="AA1198" s="279">
        <f>IF(tbl2020POS[[#This Row],[QUALP]]=1,IF(tbl2020POS[[#This Row],[GS]]&gt;=GS_TO_QUALIFY,1,0),0)</f>
        <v>1</v>
      </c>
      <c r="AB1198" s="279">
        <f>IF(tbl2020POS[[#This Row],[QUALP]]=1,IF(tbl2020POS[[#This Row],[G]]-tbl2020POS[[#This Row],[GS]]&gt;=RP_APP_TO_QUALIFY,1,0),0)</f>
        <v>0</v>
      </c>
      <c r="AC1198" s="279" t="e">
        <f>IF(tbl2020POS[[#This Row],[C]]&gt;=GAMES_TO_QUALIFY,1,IF(tbl2020POS[[#This Row],[PRIMPOS]]="C",1,0))</f>
        <v>#REF!</v>
      </c>
      <c r="AD1198" s="279" t="e">
        <f>IF(tbl2020POS[[#This Row],[1B]]&gt;=GAMES_TO_QUALIFY,1,IF(tbl2020POS[[#This Row],[PRIMPOS]]="1B",1,0))</f>
        <v>#REF!</v>
      </c>
      <c r="AE1198" s="279" t="e">
        <f>IF(tbl2020POS[[#This Row],[2B]]&gt;=GAMES_TO_QUALIFY,1,IF(tbl2020POS[[#This Row],[PRIMPOS]]="2B",1,0))</f>
        <v>#REF!</v>
      </c>
      <c r="AF1198" s="279" t="e">
        <f>IF(tbl2020POS[[#This Row],[3B]]&gt;=GAMES_TO_QUALIFY,1,IF(tbl2020POS[[#This Row],[PRIMPOS]]="3B",1,0))</f>
        <v>#REF!</v>
      </c>
      <c r="AG1198" s="279" t="e">
        <f>IF(tbl2020POS[[#This Row],[SS]]&gt;=GAMES_TO_QUALIFY,1,IF(tbl2020POS[[#This Row],[PRIMPOS]]="SS",1,0))</f>
        <v>#REF!</v>
      </c>
      <c r="AH1198" s="279" t="e">
        <f>IF(tbl2020POS[[#This Row],[LF]]&gt;=GAMES_TO_QUALIFY,1,0)</f>
        <v>#REF!</v>
      </c>
      <c r="AI1198" s="279" t="e">
        <f>IF(tbl2020POS[[#This Row],[CF]]&gt;=GAMES_TO_QUALIFY,1,0)</f>
        <v>#REF!</v>
      </c>
      <c r="AJ1198" s="279" t="e">
        <f>IF(tbl2020POS[[#This Row],[RF]]&gt;=GAMES_TO_QUALIFY,1,0)</f>
        <v>#REF!</v>
      </c>
      <c r="AK1198" s="279" t="e">
        <f>IF(tbl2020POS[[#This Row],[OF]]&gt;=GAMES_TO_QUALIFY,1,IF(tbl2020POS[[#This Row],[PRIMPOS]]="OF",1,0))</f>
        <v>#REF!</v>
      </c>
      <c r="AL1198" s="279" t="e">
        <f>IF(tbl2020POS[[#This Row],[DH]]&gt;=GAMES_TO_QUALIFY,1,IF(tbl2020POS[[#This Row],[PRIMPOS]]="DH",1,0))</f>
        <v>#REF!</v>
      </c>
      <c r="AM1198" s="279" t="str" cm="1">
        <f t="array" aca="1" ref="AM11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8" s="280" t="str">
        <f>IFERROR(LEFT(tbl2020POS[[#This Row],[POSROUGH]],LEN(tbl2020POS[[#This Row],[POSROUGH]])-1),"")</f>
        <v/>
      </c>
      <c r="AP119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99" spans="1:42" x14ac:dyDescent="0.3">
      <c r="A1199" s="277">
        <v>1196</v>
      </c>
      <c r="B1199" t="s">
        <v>21758</v>
      </c>
      <c r="C1199" s="277">
        <v>28</v>
      </c>
      <c r="D1199" s="278" t="s">
        <v>1389</v>
      </c>
      <c r="E1199" s="277">
        <v>2</v>
      </c>
      <c r="F1199" s="277">
        <v>24</v>
      </c>
      <c r="G1199" s="277">
        <v>0</v>
      </c>
      <c r="H1199" s="277">
        <v>0</v>
      </c>
      <c r="I1199" s="277">
        <v>24</v>
      </c>
      <c r="J1199" s="277">
        <v>24</v>
      </c>
      <c r="K1199" s="277">
        <v>0</v>
      </c>
      <c r="L1199" s="277">
        <v>0</v>
      </c>
      <c r="M1199" s="277">
        <v>0</v>
      </c>
      <c r="N1199" s="277">
        <v>0</v>
      </c>
      <c r="O1199" s="277">
        <v>0</v>
      </c>
      <c r="P1199" s="277">
        <v>0</v>
      </c>
      <c r="Q1199" s="277">
        <v>0</v>
      </c>
      <c r="R1199" s="277">
        <v>0</v>
      </c>
      <c r="S1199" s="277">
        <v>0</v>
      </c>
      <c r="T1199" s="277">
        <v>0</v>
      </c>
      <c r="U1199" s="277">
        <v>0</v>
      </c>
      <c r="V1199" s="277">
        <v>0</v>
      </c>
      <c r="W1199" s="279" t="e">
        <f t="shared" si="18"/>
        <v>#REF!</v>
      </c>
      <c r="X1199" s="279" t="s">
        <v>19979</v>
      </c>
      <c r="Y119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9" s="279">
        <f>IF(MAX(tbl2020POS[[#This Row],[P]:[PR]])=tbl2020POS[[#This Row],[P]],1,0)</f>
        <v>1</v>
      </c>
      <c r="AA1199" s="279">
        <f>IF(tbl2020POS[[#This Row],[QUALP]]=1,IF(tbl2020POS[[#This Row],[GS]]&gt;=GS_TO_QUALIFY,1,0),0)</f>
        <v>0</v>
      </c>
      <c r="AB1199" s="279">
        <f>IF(tbl2020POS[[#This Row],[QUALP]]=1,IF(tbl2020POS[[#This Row],[G]]-tbl2020POS[[#This Row],[GS]]&gt;=RP_APP_TO_QUALIFY,1,0),0)</f>
        <v>1</v>
      </c>
      <c r="AC1199" s="279" t="e">
        <f>IF(tbl2020POS[[#This Row],[C]]&gt;=GAMES_TO_QUALIFY,1,IF(tbl2020POS[[#This Row],[PRIMPOS]]="C",1,0))</f>
        <v>#REF!</v>
      </c>
      <c r="AD1199" s="279" t="e">
        <f>IF(tbl2020POS[[#This Row],[1B]]&gt;=GAMES_TO_QUALIFY,1,IF(tbl2020POS[[#This Row],[PRIMPOS]]="1B",1,0))</f>
        <v>#REF!</v>
      </c>
      <c r="AE1199" s="279" t="e">
        <f>IF(tbl2020POS[[#This Row],[2B]]&gt;=GAMES_TO_QUALIFY,1,IF(tbl2020POS[[#This Row],[PRIMPOS]]="2B",1,0))</f>
        <v>#REF!</v>
      </c>
      <c r="AF1199" s="279" t="e">
        <f>IF(tbl2020POS[[#This Row],[3B]]&gt;=GAMES_TO_QUALIFY,1,IF(tbl2020POS[[#This Row],[PRIMPOS]]="3B",1,0))</f>
        <v>#REF!</v>
      </c>
      <c r="AG1199" s="279" t="e">
        <f>IF(tbl2020POS[[#This Row],[SS]]&gt;=GAMES_TO_QUALIFY,1,IF(tbl2020POS[[#This Row],[PRIMPOS]]="SS",1,0))</f>
        <v>#REF!</v>
      </c>
      <c r="AH1199" s="279" t="e">
        <f>IF(tbl2020POS[[#This Row],[LF]]&gt;=GAMES_TO_QUALIFY,1,0)</f>
        <v>#REF!</v>
      </c>
      <c r="AI1199" s="279" t="e">
        <f>IF(tbl2020POS[[#This Row],[CF]]&gt;=GAMES_TO_QUALIFY,1,0)</f>
        <v>#REF!</v>
      </c>
      <c r="AJ1199" s="279" t="e">
        <f>IF(tbl2020POS[[#This Row],[RF]]&gt;=GAMES_TO_QUALIFY,1,0)</f>
        <v>#REF!</v>
      </c>
      <c r="AK1199" s="279" t="e">
        <f>IF(tbl2020POS[[#This Row],[OF]]&gt;=GAMES_TO_QUALIFY,1,IF(tbl2020POS[[#This Row],[PRIMPOS]]="OF",1,0))</f>
        <v>#REF!</v>
      </c>
      <c r="AL1199" s="279" t="e">
        <f>IF(tbl2020POS[[#This Row],[DH]]&gt;=GAMES_TO_QUALIFY,1,IF(tbl2020POS[[#This Row],[PRIMPOS]]="DH",1,0))</f>
        <v>#REF!</v>
      </c>
      <c r="AM1199" s="279" t="str" cm="1">
        <f t="array" aca="1" ref="AM11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9" s="280" t="str">
        <f>IFERROR(LEFT(tbl2020POS[[#This Row],[POSROUGH]],LEN(tbl2020POS[[#This Row],[POSROUGH]])-1),"")</f>
        <v/>
      </c>
      <c r="AP119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00" spans="1:42" x14ac:dyDescent="0.3">
      <c r="A1200" s="277">
        <v>1197</v>
      </c>
      <c r="B1200" t="s">
        <v>21759</v>
      </c>
      <c r="C1200" s="277">
        <v>25</v>
      </c>
      <c r="D1200" s="278" t="s">
        <v>20584</v>
      </c>
      <c r="E1200" s="277">
        <v>2</v>
      </c>
      <c r="F1200" s="277">
        <v>26</v>
      </c>
      <c r="G1200" s="277">
        <v>18</v>
      </c>
      <c r="H1200" s="277">
        <v>26</v>
      </c>
      <c r="I1200" s="277">
        <v>21</v>
      </c>
      <c r="J1200" s="277">
        <v>0</v>
      </c>
      <c r="K1200" s="277">
        <v>0</v>
      </c>
      <c r="L1200" s="277">
        <v>3</v>
      </c>
      <c r="M1200" s="277">
        <v>17</v>
      </c>
      <c r="N1200" s="277">
        <v>2</v>
      </c>
      <c r="O1200" s="277">
        <v>0</v>
      </c>
      <c r="P1200" s="277">
        <v>0</v>
      </c>
      <c r="Q1200" s="277">
        <v>0</v>
      </c>
      <c r="R1200" s="277">
        <v>0</v>
      </c>
      <c r="S1200" s="277">
        <v>0</v>
      </c>
      <c r="T1200" s="277">
        <v>5</v>
      </c>
      <c r="U1200" s="277">
        <v>4</v>
      </c>
      <c r="V1200" s="277">
        <v>1</v>
      </c>
      <c r="W1200" s="279" t="e">
        <f t="shared" si="18"/>
        <v>#REF!</v>
      </c>
      <c r="X1200" s="279" t="s">
        <v>16958</v>
      </c>
      <c r="Y120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00" s="279">
        <f>IF(MAX(tbl2020POS[[#This Row],[P]:[PR]])=tbl2020POS[[#This Row],[P]],1,0)</f>
        <v>0</v>
      </c>
      <c r="AA1200" s="279">
        <f>IF(tbl2020POS[[#This Row],[QUALP]]=1,IF(tbl2020POS[[#This Row],[GS]]&gt;=GS_TO_QUALIFY,1,0),0)</f>
        <v>0</v>
      </c>
      <c r="AB1200" s="279">
        <f>IF(tbl2020POS[[#This Row],[QUALP]]=1,IF(tbl2020POS[[#This Row],[G]]-tbl2020POS[[#This Row],[GS]]&gt;=RP_APP_TO_QUALIFY,1,0),0)</f>
        <v>0</v>
      </c>
      <c r="AC1200" s="279" t="e">
        <f>IF(tbl2020POS[[#This Row],[C]]&gt;=GAMES_TO_QUALIFY,1,IF(tbl2020POS[[#This Row],[PRIMPOS]]="C",1,0))</f>
        <v>#REF!</v>
      </c>
      <c r="AD1200" s="279" t="e">
        <f>IF(tbl2020POS[[#This Row],[1B]]&gt;=GAMES_TO_QUALIFY,1,IF(tbl2020POS[[#This Row],[PRIMPOS]]="1B",1,0))</f>
        <v>#REF!</v>
      </c>
      <c r="AE1200" s="279" t="e">
        <f>IF(tbl2020POS[[#This Row],[2B]]&gt;=GAMES_TO_QUALIFY,1,IF(tbl2020POS[[#This Row],[PRIMPOS]]="2B",1,0))</f>
        <v>#REF!</v>
      </c>
      <c r="AF1200" s="279" t="e">
        <f>IF(tbl2020POS[[#This Row],[3B]]&gt;=GAMES_TO_QUALIFY,1,IF(tbl2020POS[[#This Row],[PRIMPOS]]="3B",1,0))</f>
        <v>#REF!</v>
      </c>
      <c r="AG1200" s="279" t="e">
        <f>IF(tbl2020POS[[#This Row],[SS]]&gt;=GAMES_TO_QUALIFY,1,IF(tbl2020POS[[#This Row],[PRIMPOS]]="SS",1,0))</f>
        <v>#REF!</v>
      </c>
      <c r="AH1200" s="279" t="e">
        <f>IF(tbl2020POS[[#This Row],[LF]]&gt;=GAMES_TO_QUALIFY,1,0)</f>
        <v>#REF!</v>
      </c>
      <c r="AI1200" s="279" t="e">
        <f>IF(tbl2020POS[[#This Row],[CF]]&gt;=GAMES_TO_QUALIFY,1,0)</f>
        <v>#REF!</v>
      </c>
      <c r="AJ1200" s="279" t="e">
        <f>IF(tbl2020POS[[#This Row],[RF]]&gt;=GAMES_TO_QUALIFY,1,0)</f>
        <v>#REF!</v>
      </c>
      <c r="AK1200" s="279" t="e">
        <f>IF(tbl2020POS[[#This Row],[OF]]&gt;=GAMES_TO_QUALIFY,1,IF(tbl2020POS[[#This Row],[PRIMPOS]]="OF",1,0))</f>
        <v>#REF!</v>
      </c>
      <c r="AL1200" s="279" t="e">
        <f>IF(tbl2020POS[[#This Row],[DH]]&gt;=GAMES_TO_QUALIFY,1,IF(tbl2020POS[[#This Row],[PRIMPOS]]="DH",1,0))</f>
        <v>#REF!</v>
      </c>
      <c r="AM1200" s="279" t="e" cm="1">
        <f t="array" aca="1" ref="AM12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0" s="280" t="str">
        <f>IFERROR(LEFT(tbl2020POS[[#This Row],[POSROUGH]],LEN(tbl2020POS[[#This Row],[POSROUGH]])-1),"")</f>
        <v/>
      </c>
      <c r="AP120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1" spans="1:42" x14ac:dyDescent="0.3">
      <c r="A1201" s="277">
        <v>1198</v>
      </c>
      <c r="B1201" t="s">
        <v>21760</v>
      </c>
      <c r="C1201" s="277">
        <v>28</v>
      </c>
      <c r="D1201" s="278" t="s">
        <v>21761</v>
      </c>
      <c r="E1201" s="277">
        <v>4</v>
      </c>
      <c r="F1201" s="277">
        <v>24</v>
      </c>
      <c r="G1201" s="277">
        <v>12</v>
      </c>
      <c r="H1201" s="277">
        <v>24</v>
      </c>
      <c r="I1201" s="277">
        <v>22</v>
      </c>
      <c r="J1201" s="277">
        <v>0</v>
      </c>
      <c r="K1201" s="277">
        <v>0</v>
      </c>
      <c r="L1201" s="277">
        <v>5</v>
      </c>
      <c r="M1201" s="277">
        <v>16</v>
      </c>
      <c r="N1201" s="277">
        <v>3</v>
      </c>
      <c r="O1201" s="277">
        <v>0</v>
      </c>
      <c r="P1201" s="277">
        <v>0</v>
      </c>
      <c r="Q1201" s="277">
        <v>0</v>
      </c>
      <c r="R1201" s="277">
        <v>0</v>
      </c>
      <c r="S1201" s="277">
        <v>0</v>
      </c>
      <c r="T1201" s="277">
        <v>0</v>
      </c>
      <c r="U1201" s="277">
        <v>6</v>
      </c>
      <c r="V1201" s="277">
        <v>1</v>
      </c>
      <c r="W1201" s="279" t="e">
        <f t="shared" si="18"/>
        <v>#REF!</v>
      </c>
      <c r="X1201" s="279" t="s">
        <v>16963</v>
      </c>
      <c r="Y120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01" s="279">
        <f>IF(MAX(tbl2020POS[[#This Row],[P]:[PR]])=tbl2020POS[[#This Row],[P]],1,0)</f>
        <v>0</v>
      </c>
      <c r="AA1201" s="279">
        <f>IF(tbl2020POS[[#This Row],[QUALP]]=1,IF(tbl2020POS[[#This Row],[GS]]&gt;=GS_TO_QUALIFY,1,0),0)</f>
        <v>0</v>
      </c>
      <c r="AB1201" s="279">
        <f>IF(tbl2020POS[[#This Row],[QUALP]]=1,IF(tbl2020POS[[#This Row],[G]]-tbl2020POS[[#This Row],[GS]]&gt;=RP_APP_TO_QUALIFY,1,0),0)</f>
        <v>0</v>
      </c>
      <c r="AC1201" s="279" t="e">
        <f>IF(tbl2020POS[[#This Row],[C]]&gt;=GAMES_TO_QUALIFY,1,IF(tbl2020POS[[#This Row],[PRIMPOS]]="C",1,0))</f>
        <v>#REF!</v>
      </c>
      <c r="AD1201" s="279" t="e">
        <f>IF(tbl2020POS[[#This Row],[1B]]&gt;=GAMES_TO_QUALIFY,1,IF(tbl2020POS[[#This Row],[PRIMPOS]]="1B",1,0))</f>
        <v>#REF!</v>
      </c>
      <c r="AE1201" s="279" t="e">
        <f>IF(tbl2020POS[[#This Row],[2B]]&gt;=GAMES_TO_QUALIFY,1,IF(tbl2020POS[[#This Row],[PRIMPOS]]="2B",1,0))</f>
        <v>#REF!</v>
      </c>
      <c r="AF1201" s="279" t="e">
        <f>IF(tbl2020POS[[#This Row],[3B]]&gt;=GAMES_TO_QUALIFY,1,IF(tbl2020POS[[#This Row],[PRIMPOS]]="3B",1,0))</f>
        <v>#REF!</v>
      </c>
      <c r="AG1201" s="279" t="e">
        <f>IF(tbl2020POS[[#This Row],[SS]]&gt;=GAMES_TO_QUALIFY,1,IF(tbl2020POS[[#This Row],[PRIMPOS]]="SS",1,0))</f>
        <v>#REF!</v>
      </c>
      <c r="AH1201" s="279" t="e">
        <f>IF(tbl2020POS[[#This Row],[LF]]&gt;=GAMES_TO_QUALIFY,1,0)</f>
        <v>#REF!</v>
      </c>
      <c r="AI1201" s="279" t="e">
        <f>IF(tbl2020POS[[#This Row],[CF]]&gt;=GAMES_TO_QUALIFY,1,0)</f>
        <v>#REF!</v>
      </c>
      <c r="AJ1201" s="279" t="e">
        <f>IF(tbl2020POS[[#This Row],[RF]]&gt;=GAMES_TO_QUALIFY,1,0)</f>
        <v>#REF!</v>
      </c>
      <c r="AK1201" s="279" t="e">
        <f>IF(tbl2020POS[[#This Row],[OF]]&gt;=GAMES_TO_QUALIFY,1,IF(tbl2020POS[[#This Row],[PRIMPOS]]="OF",1,0))</f>
        <v>#REF!</v>
      </c>
      <c r="AL1201" s="279" t="e">
        <f>IF(tbl2020POS[[#This Row],[DH]]&gt;=GAMES_TO_QUALIFY,1,IF(tbl2020POS[[#This Row],[PRIMPOS]]="DH",1,0))</f>
        <v>#REF!</v>
      </c>
      <c r="AM1201" s="279" t="e" cm="1">
        <f t="array" aca="1" ref="AM12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1" s="280" t="str">
        <f>IFERROR(LEFT(tbl2020POS[[#This Row],[POSROUGH]],LEN(tbl2020POS[[#This Row],[POSROUGH]])-1),"")</f>
        <v/>
      </c>
      <c r="AP120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2" spans="1:42" x14ac:dyDescent="0.3">
      <c r="A1202" s="277">
        <v>1199</v>
      </c>
      <c r="B1202" t="s">
        <v>21762</v>
      </c>
      <c r="C1202" s="277">
        <v>23</v>
      </c>
      <c r="D1202" s="278" t="s">
        <v>1531</v>
      </c>
      <c r="E1202" s="277" t="s">
        <v>20557</v>
      </c>
      <c r="F1202" s="277">
        <v>37</v>
      </c>
      <c r="G1202" s="277">
        <v>29</v>
      </c>
      <c r="H1202" s="277">
        <v>37</v>
      </c>
      <c r="I1202" s="277">
        <v>28</v>
      </c>
      <c r="J1202" s="277">
        <v>0</v>
      </c>
      <c r="K1202" s="277">
        <v>10</v>
      </c>
      <c r="L1202" s="277">
        <v>0</v>
      </c>
      <c r="M1202" s="277">
        <v>0</v>
      </c>
      <c r="N1202" s="277">
        <v>0</v>
      </c>
      <c r="O1202" s="277">
        <v>0</v>
      </c>
      <c r="P1202" s="277">
        <v>5</v>
      </c>
      <c r="Q1202" s="277">
        <v>14</v>
      </c>
      <c r="R1202" s="277">
        <v>0</v>
      </c>
      <c r="S1202" s="277">
        <v>19</v>
      </c>
      <c r="T1202" s="277">
        <v>7</v>
      </c>
      <c r="U1202" s="277">
        <v>2</v>
      </c>
      <c r="V1202" s="277">
        <v>3</v>
      </c>
      <c r="W1202" s="279" t="e">
        <f t="shared" si="18"/>
        <v>#REF!</v>
      </c>
      <c r="X1202" s="279" t="s">
        <v>17680</v>
      </c>
      <c r="Y120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02" s="279">
        <f>IF(MAX(tbl2020POS[[#This Row],[P]:[PR]])=tbl2020POS[[#This Row],[P]],1,0)</f>
        <v>0</v>
      </c>
      <c r="AA1202" s="279">
        <f>IF(tbl2020POS[[#This Row],[QUALP]]=1,IF(tbl2020POS[[#This Row],[GS]]&gt;=GS_TO_QUALIFY,1,0),0)</f>
        <v>0</v>
      </c>
      <c r="AB1202" s="279">
        <f>IF(tbl2020POS[[#This Row],[QUALP]]=1,IF(tbl2020POS[[#This Row],[G]]-tbl2020POS[[#This Row],[GS]]&gt;=RP_APP_TO_QUALIFY,1,0),0)</f>
        <v>0</v>
      </c>
      <c r="AC1202" s="279" t="e">
        <f>IF(tbl2020POS[[#This Row],[C]]&gt;=GAMES_TO_QUALIFY,1,IF(tbl2020POS[[#This Row],[PRIMPOS]]="C",1,0))</f>
        <v>#REF!</v>
      </c>
      <c r="AD1202" s="279" t="e">
        <f>IF(tbl2020POS[[#This Row],[1B]]&gt;=GAMES_TO_QUALIFY,1,IF(tbl2020POS[[#This Row],[PRIMPOS]]="1B",1,0))</f>
        <v>#REF!</v>
      </c>
      <c r="AE1202" s="279" t="e">
        <f>IF(tbl2020POS[[#This Row],[2B]]&gt;=GAMES_TO_QUALIFY,1,IF(tbl2020POS[[#This Row],[PRIMPOS]]="2B",1,0))</f>
        <v>#REF!</v>
      </c>
      <c r="AF1202" s="279" t="e">
        <f>IF(tbl2020POS[[#This Row],[3B]]&gt;=GAMES_TO_QUALIFY,1,IF(tbl2020POS[[#This Row],[PRIMPOS]]="3B",1,0))</f>
        <v>#REF!</v>
      </c>
      <c r="AG1202" s="279" t="e">
        <f>IF(tbl2020POS[[#This Row],[SS]]&gt;=GAMES_TO_QUALIFY,1,IF(tbl2020POS[[#This Row],[PRIMPOS]]="SS",1,0))</f>
        <v>#REF!</v>
      </c>
      <c r="AH1202" s="279" t="e">
        <f>IF(tbl2020POS[[#This Row],[LF]]&gt;=GAMES_TO_QUALIFY,1,0)</f>
        <v>#REF!</v>
      </c>
      <c r="AI1202" s="279" t="e">
        <f>IF(tbl2020POS[[#This Row],[CF]]&gt;=GAMES_TO_QUALIFY,1,0)</f>
        <v>#REF!</v>
      </c>
      <c r="AJ1202" s="279" t="e">
        <f>IF(tbl2020POS[[#This Row],[RF]]&gt;=GAMES_TO_QUALIFY,1,0)</f>
        <v>#REF!</v>
      </c>
      <c r="AK1202" s="279" t="e">
        <f>IF(tbl2020POS[[#This Row],[OF]]&gt;=GAMES_TO_QUALIFY,1,IF(tbl2020POS[[#This Row],[PRIMPOS]]="OF",1,0))</f>
        <v>#REF!</v>
      </c>
      <c r="AL1202" s="279" t="e">
        <f>IF(tbl2020POS[[#This Row],[DH]]&gt;=GAMES_TO_QUALIFY,1,IF(tbl2020POS[[#This Row],[PRIMPOS]]="DH",1,0))</f>
        <v>#REF!</v>
      </c>
      <c r="AM1202" s="279" t="e" cm="1">
        <f t="array" aca="1" ref="AM12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2" s="280" t="str">
        <f>IFERROR(LEFT(tbl2020POS[[#This Row],[POSROUGH]],LEN(tbl2020POS[[#This Row],[POSROUGH]])-1),"")</f>
        <v/>
      </c>
      <c r="AP120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3" spans="1:42" x14ac:dyDescent="0.3">
      <c r="A1203" s="277">
        <v>1200</v>
      </c>
      <c r="B1203" t="s">
        <v>21763</v>
      </c>
      <c r="C1203" s="277">
        <v>29</v>
      </c>
      <c r="D1203" s="278" t="s">
        <v>1389</v>
      </c>
      <c r="E1203" s="277">
        <v>6</v>
      </c>
      <c r="F1203" s="277">
        <v>47</v>
      </c>
      <c r="G1203" s="277">
        <v>45</v>
      </c>
      <c r="H1203" s="277">
        <v>47</v>
      </c>
      <c r="I1203" s="277">
        <v>43</v>
      </c>
      <c r="J1203" s="277">
        <v>0</v>
      </c>
      <c r="K1203" s="277">
        <v>42</v>
      </c>
      <c r="L1203" s="277">
        <v>0</v>
      </c>
      <c r="M1203" s="277">
        <v>1</v>
      </c>
      <c r="N1203" s="277">
        <v>0</v>
      </c>
      <c r="O1203" s="277">
        <v>0</v>
      </c>
      <c r="P1203" s="277">
        <v>0</v>
      </c>
      <c r="Q1203" s="277">
        <v>0</v>
      </c>
      <c r="R1203" s="277">
        <v>0</v>
      </c>
      <c r="S1203" s="277">
        <v>0</v>
      </c>
      <c r="T1203" s="277">
        <v>4</v>
      </c>
      <c r="U1203" s="277">
        <v>1</v>
      </c>
      <c r="V1203" s="277">
        <v>0</v>
      </c>
      <c r="W1203" s="279" t="e">
        <f t="shared" si="18"/>
        <v>#REF!</v>
      </c>
      <c r="X1203" s="279" t="s">
        <v>8238</v>
      </c>
      <c r="Y120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03" s="279">
        <f>IF(MAX(tbl2020POS[[#This Row],[P]:[PR]])=tbl2020POS[[#This Row],[P]],1,0)</f>
        <v>0</v>
      </c>
      <c r="AA1203" s="279">
        <f>IF(tbl2020POS[[#This Row],[QUALP]]=1,IF(tbl2020POS[[#This Row],[GS]]&gt;=GS_TO_QUALIFY,1,0),0)</f>
        <v>0</v>
      </c>
      <c r="AB1203" s="279">
        <f>IF(tbl2020POS[[#This Row],[QUALP]]=1,IF(tbl2020POS[[#This Row],[G]]-tbl2020POS[[#This Row],[GS]]&gt;=RP_APP_TO_QUALIFY,1,0),0)</f>
        <v>0</v>
      </c>
      <c r="AC1203" s="279" t="e">
        <f>IF(tbl2020POS[[#This Row],[C]]&gt;=GAMES_TO_QUALIFY,1,IF(tbl2020POS[[#This Row],[PRIMPOS]]="C",1,0))</f>
        <v>#REF!</v>
      </c>
      <c r="AD1203" s="279" t="e">
        <f>IF(tbl2020POS[[#This Row],[1B]]&gt;=GAMES_TO_QUALIFY,1,IF(tbl2020POS[[#This Row],[PRIMPOS]]="1B",1,0))</f>
        <v>#REF!</v>
      </c>
      <c r="AE1203" s="279" t="e">
        <f>IF(tbl2020POS[[#This Row],[2B]]&gt;=GAMES_TO_QUALIFY,1,IF(tbl2020POS[[#This Row],[PRIMPOS]]="2B",1,0))</f>
        <v>#REF!</v>
      </c>
      <c r="AF1203" s="279" t="e">
        <f>IF(tbl2020POS[[#This Row],[3B]]&gt;=GAMES_TO_QUALIFY,1,IF(tbl2020POS[[#This Row],[PRIMPOS]]="3B",1,0))</f>
        <v>#REF!</v>
      </c>
      <c r="AG1203" s="279" t="e">
        <f>IF(tbl2020POS[[#This Row],[SS]]&gt;=GAMES_TO_QUALIFY,1,IF(tbl2020POS[[#This Row],[PRIMPOS]]="SS",1,0))</f>
        <v>#REF!</v>
      </c>
      <c r="AH1203" s="279" t="e">
        <f>IF(tbl2020POS[[#This Row],[LF]]&gt;=GAMES_TO_QUALIFY,1,0)</f>
        <v>#REF!</v>
      </c>
      <c r="AI1203" s="279" t="e">
        <f>IF(tbl2020POS[[#This Row],[CF]]&gt;=GAMES_TO_QUALIFY,1,0)</f>
        <v>#REF!</v>
      </c>
      <c r="AJ1203" s="279" t="e">
        <f>IF(tbl2020POS[[#This Row],[RF]]&gt;=GAMES_TO_QUALIFY,1,0)</f>
        <v>#REF!</v>
      </c>
      <c r="AK1203" s="279" t="e">
        <f>IF(tbl2020POS[[#This Row],[OF]]&gt;=GAMES_TO_QUALIFY,1,IF(tbl2020POS[[#This Row],[PRIMPOS]]="OF",1,0))</f>
        <v>#REF!</v>
      </c>
      <c r="AL1203" s="279" t="e">
        <f>IF(tbl2020POS[[#This Row],[DH]]&gt;=GAMES_TO_QUALIFY,1,IF(tbl2020POS[[#This Row],[PRIMPOS]]="DH",1,0))</f>
        <v>#REF!</v>
      </c>
      <c r="AM1203" s="279" t="e" cm="1">
        <f t="array" aca="1" ref="AM12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3" s="280" t="str">
        <f>IFERROR(LEFT(tbl2020POS[[#This Row],[POSROUGH]],LEN(tbl2020POS[[#This Row],[POSROUGH]])-1),"")</f>
        <v/>
      </c>
      <c r="AP120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4" spans="1:42" x14ac:dyDescent="0.3">
      <c r="A1204" s="277">
        <v>1201</v>
      </c>
      <c r="B1204" t="s">
        <v>21764</v>
      </c>
      <c r="C1204" s="277">
        <v>28</v>
      </c>
      <c r="D1204" s="278" t="s">
        <v>1398</v>
      </c>
      <c r="E1204" s="277">
        <v>6</v>
      </c>
      <c r="F1204" s="277">
        <v>9</v>
      </c>
      <c r="G1204" s="277">
        <v>7</v>
      </c>
      <c r="H1204" s="277">
        <v>0</v>
      </c>
      <c r="I1204" s="277">
        <v>9</v>
      </c>
      <c r="J1204" s="277">
        <v>9</v>
      </c>
      <c r="K1204" s="277">
        <v>0</v>
      </c>
      <c r="L1204" s="277">
        <v>0</v>
      </c>
      <c r="M1204" s="277">
        <v>0</v>
      </c>
      <c r="N1204" s="277">
        <v>0</v>
      </c>
      <c r="O1204" s="277">
        <v>0</v>
      </c>
      <c r="P1204" s="277">
        <v>0</v>
      </c>
      <c r="Q1204" s="277">
        <v>0</v>
      </c>
      <c r="R1204" s="277">
        <v>0</v>
      </c>
      <c r="S1204" s="277">
        <v>0</v>
      </c>
      <c r="T1204" s="277">
        <v>0</v>
      </c>
      <c r="U1204" s="277">
        <v>0</v>
      </c>
      <c r="V1204" s="277">
        <v>0</v>
      </c>
      <c r="W1204" s="279" t="e">
        <f t="shared" si="18"/>
        <v>#REF!</v>
      </c>
      <c r="X1204" s="279" t="s">
        <v>8261</v>
      </c>
      <c r="Y120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4" s="279">
        <f>IF(MAX(tbl2020POS[[#This Row],[P]:[PR]])=tbl2020POS[[#This Row],[P]],1,0)</f>
        <v>1</v>
      </c>
      <c r="AA1204" s="279">
        <f>IF(tbl2020POS[[#This Row],[QUALP]]=1,IF(tbl2020POS[[#This Row],[GS]]&gt;=GS_TO_QUALIFY,1,0),0)</f>
        <v>0</v>
      </c>
      <c r="AB1204" s="279">
        <f>IF(tbl2020POS[[#This Row],[QUALP]]=1,IF(tbl2020POS[[#This Row],[G]]-tbl2020POS[[#This Row],[GS]]&gt;=RP_APP_TO_QUALIFY,1,0),0)</f>
        <v>0</v>
      </c>
      <c r="AC1204" s="279" t="e">
        <f>IF(tbl2020POS[[#This Row],[C]]&gt;=GAMES_TO_QUALIFY,1,IF(tbl2020POS[[#This Row],[PRIMPOS]]="C",1,0))</f>
        <v>#REF!</v>
      </c>
      <c r="AD1204" s="279" t="e">
        <f>IF(tbl2020POS[[#This Row],[1B]]&gt;=GAMES_TO_QUALIFY,1,IF(tbl2020POS[[#This Row],[PRIMPOS]]="1B",1,0))</f>
        <v>#REF!</v>
      </c>
      <c r="AE1204" s="279" t="e">
        <f>IF(tbl2020POS[[#This Row],[2B]]&gt;=GAMES_TO_QUALIFY,1,IF(tbl2020POS[[#This Row],[PRIMPOS]]="2B",1,0))</f>
        <v>#REF!</v>
      </c>
      <c r="AF1204" s="279" t="e">
        <f>IF(tbl2020POS[[#This Row],[3B]]&gt;=GAMES_TO_QUALIFY,1,IF(tbl2020POS[[#This Row],[PRIMPOS]]="3B",1,0))</f>
        <v>#REF!</v>
      </c>
      <c r="AG1204" s="279" t="e">
        <f>IF(tbl2020POS[[#This Row],[SS]]&gt;=GAMES_TO_QUALIFY,1,IF(tbl2020POS[[#This Row],[PRIMPOS]]="SS",1,0))</f>
        <v>#REF!</v>
      </c>
      <c r="AH1204" s="279" t="e">
        <f>IF(tbl2020POS[[#This Row],[LF]]&gt;=GAMES_TO_QUALIFY,1,0)</f>
        <v>#REF!</v>
      </c>
      <c r="AI1204" s="279" t="e">
        <f>IF(tbl2020POS[[#This Row],[CF]]&gt;=GAMES_TO_QUALIFY,1,0)</f>
        <v>#REF!</v>
      </c>
      <c r="AJ1204" s="279" t="e">
        <f>IF(tbl2020POS[[#This Row],[RF]]&gt;=GAMES_TO_QUALIFY,1,0)</f>
        <v>#REF!</v>
      </c>
      <c r="AK1204" s="279" t="e">
        <f>IF(tbl2020POS[[#This Row],[OF]]&gt;=GAMES_TO_QUALIFY,1,IF(tbl2020POS[[#This Row],[PRIMPOS]]="OF",1,0))</f>
        <v>#REF!</v>
      </c>
      <c r="AL1204" s="279" t="e">
        <f>IF(tbl2020POS[[#This Row],[DH]]&gt;=GAMES_TO_QUALIFY,1,IF(tbl2020POS[[#This Row],[PRIMPOS]]="DH",1,0))</f>
        <v>#REF!</v>
      </c>
      <c r="AM1204" s="279" t="str" cm="1">
        <f t="array" aca="1" ref="AM12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4" s="280" t="str">
        <f>IFERROR(LEFT(tbl2020POS[[#This Row],[POSROUGH]],LEN(tbl2020POS[[#This Row],[POSROUGH]])-1),"")</f>
        <v/>
      </c>
      <c r="AP120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5" spans="1:42" x14ac:dyDescent="0.3">
      <c r="A1205" s="277">
        <v>1202</v>
      </c>
      <c r="B1205" t="s">
        <v>21765</v>
      </c>
      <c r="C1205" s="277">
        <v>25</v>
      </c>
      <c r="D1205" s="278" t="s">
        <v>1449</v>
      </c>
      <c r="E1205" s="277">
        <v>3</v>
      </c>
      <c r="F1205" s="277">
        <v>40</v>
      </c>
      <c r="G1205" s="277">
        <v>22</v>
      </c>
      <c r="H1205" s="277">
        <v>40</v>
      </c>
      <c r="I1205" s="277">
        <v>38</v>
      </c>
      <c r="J1205" s="277">
        <v>0</v>
      </c>
      <c r="K1205" s="277">
        <v>0</v>
      </c>
      <c r="L1205" s="277">
        <v>0</v>
      </c>
      <c r="M1205" s="277">
        <v>2</v>
      </c>
      <c r="N1205" s="277">
        <v>0</v>
      </c>
      <c r="O1205" s="277">
        <v>30</v>
      </c>
      <c r="P1205" s="277">
        <v>7</v>
      </c>
      <c r="Q1205" s="277">
        <v>3</v>
      </c>
      <c r="R1205" s="277">
        <v>0</v>
      </c>
      <c r="S1205" s="277">
        <v>9</v>
      </c>
      <c r="T1205" s="277">
        <v>0</v>
      </c>
      <c r="U1205" s="277">
        <v>1</v>
      </c>
      <c r="V1205" s="277">
        <v>9</v>
      </c>
      <c r="W1205" s="279" t="e">
        <f t="shared" si="18"/>
        <v>#REF!</v>
      </c>
      <c r="X1205" s="279" t="s">
        <v>19898</v>
      </c>
      <c r="Y120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205" s="279">
        <f>IF(MAX(tbl2020POS[[#This Row],[P]:[PR]])=tbl2020POS[[#This Row],[P]],1,0)</f>
        <v>0</v>
      </c>
      <c r="AA1205" s="279">
        <f>IF(tbl2020POS[[#This Row],[QUALP]]=1,IF(tbl2020POS[[#This Row],[GS]]&gt;=GS_TO_QUALIFY,1,0),0)</f>
        <v>0</v>
      </c>
      <c r="AB1205" s="279">
        <f>IF(tbl2020POS[[#This Row],[QUALP]]=1,IF(tbl2020POS[[#This Row],[G]]-tbl2020POS[[#This Row],[GS]]&gt;=RP_APP_TO_QUALIFY,1,0),0)</f>
        <v>0</v>
      </c>
      <c r="AC1205" s="279" t="e">
        <f>IF(tbl2020POS[[#This Row],[C]]&gt;=GAMES_TO_QUALIFY,1,IF(tbl2020POS[[#This Row],[PRIMPOS]]="C",1,0))</f>
        <v>#REF!</v>
      </c>
      <c r="AD1205" s="279" t="e">
        <f>IF(tbl2020POS[[#This Row],[1B]]&gt;=GAMES_TO_QUALIFY,1,IF(tbl2020POS[[#This Row],[PRIMPOS]]="1B",1,0))</f>
        <v>#REF!</v>
      </c>
      <c r="AE1205" s="279" t="e">
        <f>IF(tbl2020POS[[#This Row],[2B]]&gt;=GAMES_TO_QUALIFY,1,IF(tbl2020POS[[#This Row],[PRIMPOS]]="2B",1,0))</f>
        <v>#REF!</v>
      </c>
      <c r="AF1205" s="279" t="e">
        <f>IF(tbl2020POS[[#This Row],[3B]]&gt;=GAMES_TO_QUALIFY,1,IF(tbl2020POS[[#This Row],[PRIMPOS]]="3B",1,0))</f>
        <v>#REF!</v>
      </c>
      <c r="AG1205" s="279" t="e">
        <f>IF(tbl2020POS[[#This Row],[SS]]&gt;=GAMES_TO_QUALIFY,1,IF(tbl2020POS[[#This Row],[PRIMPOS]]="SS",1,0))</f>
        <v>#REF!</v>
      </c>
      <c r="AH1205" s="279" t="e">
        <f>IF(tbl2020POS[[#This Row],[LF]]&gt;=GAMES_TO_QUALIFY,1,0)</f>
        <v>#REF!</v>
      </c>
      <c r="AI1205" s="279" t="e">
        <f>IF(tbl2020POS[[#This Row],[CF]]&gt;=GAMES_TO_QUALIFY,1,0)</f>
        <v>#REF!</v>
      </c>
      <c r="AJ1205" s="279" t="e">
        <f>IF(tbl2020POS[[#This Row],[RF]]&gt;=GAMES_TO_QUALIFY,1,0)</f>
        <v>#REF!</v>
      </c>
      <c r="AK1205" s="279" t="e">
        <f>IF(tbl2020POS[[#This Row],[OF]]&gt;=GAMES_TO_QUALIFY,1,IF(tbl2020POS[[#This Row],[PRIMPOS]]="OF",1,0))</f>
        <v>#REF!</v>
      </c>
      <c r="AL1205" s="279" t="e">
        <f>IF(tbl2020POS[[#This Row],[DH]]&gt;=GAMES_TO_QUALIFY,1,IF(tbl2020POS[[#This Row],[PRIMPOS]]="DH",1,0))</f>
        <v>#REF!</v>
      </c>
      <c r="AM1205" s="279" t="e" cm="1">
        <f t="array" aca="1" ref="AM12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5" s="280" t="str">
        <f>IFERROR(LEFT(tbl2020POS[[#This Row],[POSROUGH]],LEN(tbl2020POS[[#This Row],[POSROUGH]])-1),"")</f>
        <v/>
      </c>
      <c r="AP120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6" spans="1:42" x14ac:dyDescent="0.3">
      <c r="A1206" s="277">
        <v>1203</v>
      </c>
      <c r="B1206" t="s">
        <v>21766</v>
      </c>
      <c r="C1206" s="277">
        <v>35</v>
      </c>
      <c r="D1206" s="278" t="s">
        <v>1413</v>
      </c>
      <c r="E1206" s="277">
        <v>5</v>
      </c>
      <c r="F1206" s="277">
        <v>3</v>
      </c>
      <c r="G1206" s="277">
        <v>0</v>
      </c>
      <c r="H1206" s="277">
        <v>0</v>
      </c>
      <c r="I1206" s="277">
        <v>3</v>
      </c>
      <c r="J1206" s="277">
        <v>3</v>
      </c>
      <c r="K1206" s="277">
        <v>0</v>
      </c>
      <c r="L1206" s="277">
        <v>0</v>
      </c>
      <c r="M1206" s="277">
        <v>0</v>
      </c>
      <c r="N1206" s="277">
        <v>0</v>
      </c>
      <c r="O1206" s="277">
        <v>0</v>
      </c>
      <c r="P1206" s="277">
        <v>0</v>
      </c>
      <c r="Q1206" s="277">
        <v>0</v>
      </c>
      <c r="R1206" s="277">
        <v>0</v>
      </c>
      <c r="S1206" s="277">
        <v>0</v>
      </c>
      <c r="T1206" s="277">
        <v>0</v>
      </c>
      <c r="U1206" s="277">
        <v>0</v>
      </c>
      <c r="V1206" s="277">
        <v>0</v>
      </c>
      <c r="W1206" s="279" t="e">
        <f t="shared" si="18"/>
        <v>#REF!</v>
      </c>
      <c r="X1206" s="279" t="s">
        <v>22040</v>
      </c>
      <c r="Y120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6" s="279">
        <f>IF(MAX(tbl2020POS[[#This Row],[P]:[PR]])=tbl2020POS[[#This Row],[P]],1,0)</f>
        <v>1</v>
      </c>
      <c r="AA1206" s="279">
        <f>IF(tbl2020POS[[#This Row],[QUALP]]=1,IF(tbl2020POS[[#This Row],[GS]]&gt;=GS_TO_QUALIFY,1,0),0)</f>
        <v>0</v>
      </c>
      <c r="AB1206" s="279">
        <f>IF(tbl2020POS[[#This Row],[QUALP]]=1,IF(tbl2020POS[[#This Row],[G]]-tbl2020POS[[#This Row],[GS]]&gt;=RP_APP_TO_QUALIFY,1,0),0)</f>
        <v>0</v>
      </c>
      <c r="AC1206" s="279" t="e">
        <f>IF(tbl2020POS[[#This Row],[C]]&gt;=GAMES_TO_QUALIFY,1,IF(tbl2020POS[[#This Row],[PRIMPOS]]="C",1,0))</f>
        <v>#REF!</v>
      </c>
      <c r="AD1206" s="279" t="e">
        <f>IF(tbl2020POS[[#This Row],[1B]]&gt;=GAMES_TO_QUALIFY,1,IF(tbl2020POS[[#This Row],[PRIMPOS]]="1B",1,0))</f>
        <v>#REF!</v>
      </c>
      <c r="AE1206" s="279" t="e">
        <f>IF(tbl2020POS[[#This Row],[2B]]&gt;=GAMES_TO_QUALIFY,1,IF(tbl2020POS[[#This Row],[PRIMPOS]]="2B",1,0))</f>
        <v>#REF!</v>
      </c>
      <c r="AF1206" s="279" t="e">
        <f>IF(tbl2020POS[[#This Row],[3B]]&gt;=GAMES_TO_QUALIFY,1,IF(tbl2020POS[[#This Row],[PRIMPOS]]="3B",1,0))</f>
        <v>#REF!</v>
      </c>
      <c r="AG1206" s="279" t="e">
        <f>IF(tbl2020POS[[#This Row],[SS]]&gt;=GAMES_TO_QUALIFY,1,IF(tbl2020POS[[#This Row],[PRIMPOS]]="SS",1,0))</f>
        <v>#REF!</v>
      </c>
      <c r="AH1206" s="279" t="e">
        <f>IF(tbl2020POS[[#This Row],[LF]]&gt;=GAMES_TO_QUALIFY,1,0)</f>
        <v>#REF!</v>
      </c>
      <c r="AI1206" s="279" t="e">
        <f>IF(tbl2020POS[[#This Row],[CF]]&gt;=GAMES_TO_QUALIFY,1,0)</f>
        <v>#REF!</v>
      </c>
      <c r="AJ1206" s="279" t="e">
        <f>IF(tbl2020POS[[#This Row],[RF]]&gt;=GAMES_TO_QUALIFY,1,0)</f>
        <v>#REF!</v>
      </c>
      <c r="AK1206" s="279" t="e">
        <f>IF(tbl2020POS[[#This Row],[OF]]&gt;=GAMES_TO_QUALIFY,1,IF(tbl2020POS[[#This Row],[PRIMPOS]]="OF",1,0))</f>
        <v>#REF!</v>
      </c>
      <c r="AL1206" s="279" t="e">
        <f>IF(tbl2020POS[[#This Row],[DH]]&gt;=GAMES_TO_QUALIFY,1,IF(tbl2020POS[[#This Row],[PRIMPOS]]="DH",1,0))</f>
        <v>#REF!</v>
      </c>
      <c r="AM1206" s="279" t="str" cm="1">
        <f t="array" aca="1" ref="AM12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6" s="280" t="str">
        <f>IFERROR(LEFT(tbl2020POS[[#This Row],[POSROUGH]],LEN(tbl2020POS[[#This Row],[POSROUGH]])-1),"")</f>
        <v/>
      </c>
      <c r="AP120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7" spans="1:42" x14ac:dyDescent="0.3">
      <c r="A1207" s="277">
        <v>1204</v>
      </c>
      <c r="B1207" t="s">
        <v>21767</v>
      </c>
      <c r="C1207" s="277">
        <v>24</v>
      </c>
      <c r="D1207" s="278" t="s">
        <v>1389</v>
      </c>
      <c r="E1207" s="277">
        <v>4</v>
      </c>
      <c r="F1207" s="277">
        <v>53</v>
      </c>
      <c r="G1207" s="277">
        <v>50</v>
      </c>
      <c r="H1207" s="277">
        <v>53</v>
      </c>
      <c r="I1207" s="277">
        <v>50</v>
      </c>
      <c r="J1207" s="277">
        <v>0</v>
      </c>
      <c r="K1207" s="277">
        <v>0</v>
      </c>
      <c r="L1207" s="277">
        <v>0</v>
      </c>
      <c r="M1207" s="277">
        <v>0</v>
      </c>
      <c r="N1207" s="277">
        <v>0</v>
      </c>
      <c r="O1207" s="277">
        <v>0</v>
      </c>
      <c r="P1207" s="277">
        <v>22</v>
      </c>
      <c r="Q1207" s="277">
        <v>1</v>
      </c>
      <c r="R1207" s="277">
        <v>31</v>
      </c>
      <c r="S1207" s="277">
        <v>50</v>
      </c>
      <c r="T1207" s="277">
        <v>1</v>
      </c>
      <c r="U1207" s="277">
        <v>2</v>
      </c>
      <c r="V1207" s="277">
        <v>0</v>
      </c>
      <c r="W1207" s="279" t="e">
        <f t="shared" si="18"/>
        <v>#REF!</v>
      </c>
      <c r="X1207" s="279" t="s">
        <v>13264</v>
      </c>
      <c r="Y120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07" s="279">
        <f>IF(MAX(tbl2020POS[[#This Row],[P]:[PR]])=tbl2020POS[[#This Row],[P]],1,0)</f>
        <v>0</v>
      </c>
      <c r="AA1207" s="279">
        <f>IF(tbl2020POS[[#This Row],[QUALP]]=1,IF(tbl2020POS[[#This Row],[GS]]&gt;=GS_TO_QUALIFY,1,0),0)</f>
        <v>0</v>
      </c>
      <c r="AB1207" s="279">
        <f>IF(tbl2020POS[[#This Row],[QUALP]]=1,IF(tbl2020POS[[#This Row],[G]]-tbl2020POS[[#This Row],[GS]]&gt;=RP_APP_TO_QUALIFY,1,0),0)</f>
        <v>0</v>
      </c>
      <c r="AC1207" s="279" t="e">
        <f>IF(tbl2020POS[[#This Row],[C]]&gt;=GAMES_TO_QUALIFY,1,IF(tbl2020POS[[#This Row],[PRIMPOS]]="C",1,0))</f>
        <v>#REF!</v>
      </c>
      <c r="AD1207" s="279" t="e">
        <f>IF(tbl2020POS[[#This Row],[1B]]&gt;=GAMES_TO_QUALIFY,1,IF(tbl2020POS[[#This Row],[PRIMPOS]]="1B",1,0))</f>
        <v>#REF!</v>
      </c>
      <c r="AE1207" s="279" t="e">
        <f>IF(tbl2020POS[[#This Row],[2B]]&gt;=GAMES_TO_QUALIFY,1,IF(tbl2020POS[[#This Row],[PRIMPOS]]="2B",1,0))</f>
        <v>#REF!</v>
      </c>
      <c r="AF1207" s="279" t="e">
        <f>IF(tbl2020POS[[#This Row],[3B]]&gt;=GAMES_TO_QUALIFY,1,IF(tbl2020POS[[#This Row],[PRIMPOS]]="3B",1,0))</f>
        <v>#REF!</v>
      </c>
      <c r="AG1207" s="279" t="e">
        <f>IF(tbl2020POS[[#This Row],[SS]]&gt;=GAMES_TO_QUALIFY,1,IF(tbl2020POS[[#This Row],[PRIMPOS]]="SS",1,0))</f>
        <v>#REF!</v>
      </c>
      <c r="AH1207" s="279" t="e">
        <f>IF(tbl2020POS[[#This Row],[LF]]&gt;=GAMES_TO_QUALIFY,1,0)</f>
        <v>#REF!</v>
      </c>
      <c r="AI1207" s="279" t="e">
        <f>IF(tbl2020POS[[#This Row],[CF]]&gt;=GAMES_TO_QUALIFY,1,0)</f>
        <v>#REF!</v>
      </c>
      <c r="AJ1207" s="279" t="e">
        <f>IF(tbl2020POS[[#This Row],[RF]]&gt;=GAMES_TO_QUALIFY,1,0)</f>
        <v>#REF!</v>
      </c>
      <c r="AK1207" s="279" t="e">
        <f>IF(tbl2020POS[[#This Row],[OF]]&gt;=GAMES_TO_QUALIFY,1,IF(tbl2020POS[[#This Row],[PRIMPOS]]="OF",1,0))</f>
        <v>#REF!</v>
      </c>
      <c r="AL1207" s="279" t="e">
        <f>IF(tbl2020POS[[#This Row],[DH]]&gt;=GAMES_TO_QUALIFY,1,IF(tbl2020POS[[#This Row],[PRIMPOS]]="DH",1,0))</f>
        <v>#REF!</v>
      </c>
      <c r="AM1207" s="279" t="e" cm="1">
        <f t="array" aca="1" ref="AM12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7" s="280" t="str">
        <f>IFERROR(LEFT(tbl2020POS[[#This Row],[POSROUGH]],LEN(tbl2020POS[[#This Row],[POSROUGH]])-1),"")</f>
        <v/>
      </c>
      <c r="AP120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8" spans="1:42" x14ac:dyDescent="0.3">
      <c r="A1208" s="277">
        <v>1205</v>
      </c>
      <c r="B1208" t="s">
        <v>21768</v>
      </c>
      <c r="C1208" s="277">
        <v>37</v>
      </c>
      <c r="D1208" s="278" t="s">
        <v>1376</v>
      </c>
      <c r="E1208" s="277">
        <v>16</v>
      </c>
      <c r="F1208" s="277">
        <v>1</v>
      </c>
      <c r="G1208" s="277">
        <v>1</v>
      </c>
      <c r="H1208" s="277">
        <v>0</v>
      </c>
      <c r="I1208" s="277">
        <v>1</v>
      </c>
      <c r="J1208" s="277">
        <v>1</v>
      </c>
      <c r="K1208" s="277">
        <v>0</v>
      </c>
      <c r="L1208" s="277">
        <v>0</v>
      </c>
      <c r="M1208" s="277">
        <v>0</v>
      </c>
      <c r="N1208" s="277">
        <v>0</v>
      </c>
      <c r="O1208" s="277">
        <v>0</v>
      </c>
      <c r="P1208" s="277">
        <v>0</v>
      </c>
      <c r="Q1208" s="277">
        <v>0</v>
      </c>
      <c r="R1208" s="277">
        <v>0</v>
      </c>
      <c r="S1208" s="277">
        <v>0</v>
      </c>
      <c r="T1208" s="277">
        <v>0</v>
      </c>
      <c r="U1208" s="277">
        <v>0</v>
      </c>
      <c r="V1208" s="277">
        <v>0</v>
      </c>
      <c r="W1208" s="279" t="e">
        <f t="shared" si="18"/>
        <v>#REF!</v>
      </c>
      <c r="X1208" s="279" t="s">
        <v>3282</v>
      </c>
      <c r="Y120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8" s="279">
        <f>IF(MAX(tbl2020POS[[#This Row],[P]:[PR]])=tbl2020POS[[#This Row],[P]],1,0)</f>
        <v>1</v>
      </c>
      <c r="AA1208" s="279">
        <f>IF(tbl2020POS[[#This Row],[QUALP]]=1,IF(tbl2020POS[[#This Row],[GS]]&gt;=GS_TO_QUALIFY,1,0),0)</f>
        <v>0</v>
      </c>
      <c r="AB1208" s="279">
        <f>IF(tbl2020POS[[#This Row],[QUALP]]=1,IF(tbl2020POS[[#This Row],[G]]-tbl2020POS[[#This Row],[GS]]&gt;=RP_APP_TO_QUALIFY,1,0),0)</f>
        <v>0</v>
      </c>
      <c r="AC1208" s="279" t="e">
        <f>IF(tbl2020POS[[#This Row],[C]]&gt;=GAMES_TO_QUALIFY,1,IF(tbl2020POS[[#This Row],[PRIMPOS]]="C",1,0))</f>
        <v>#REF!</v>
      </c>
      <c r="AD1208" s="279" t="e">
        <f>IF(tbl2020POS[[#This Row],[1B]]&gt;=GAMES_TO_QUALIFY,1,IF(tbl2020POS[[#This Row],[PRIMPOS]]="1B",1,0))</f>
        <v>#REF!</v>
      </c>
      <c r="AE1208" s="279" t="e">
        <f>IF(tbl2020POS[[#This Row],[2B]]&gt;=GAMES_TO_QUALIFY,1,IF(tbl2020POS[[#This Row],[PRIMPOS]]="2B",1,0))</f>
        <v>#REF!</v>
      </c>
      <c r="AF1208" s="279" t="e">
        <f>IF(tbl2020POS[[#This Row],[3B]]&gt;=GAMES_TO_QUALIFY,1,IF(tbl2020POS[[#This Row],[PRIMPOS]]="3B",1,0))</f>
        <v>#REF!</v>
      </c>
      <c r="AG1208" s="279" t="e">
        <f>IF(tbl2020POS[[#This Row],[SS]]&gt;=GAMES_TO_QUALIFY,1,IF(tbl2020POS[[#This Row],[PRIMPOS]]="SS",1,0))</f>
        <v>#REF!</v>
      </c>
      <c r="AH1208" s="279" t="e">
        <f>IF(tbl2020POS[[#This Row],[LF]]&gt;=GAMES_TO_QUALIFY,1,0)</f>
        <v>#REF!</v>
      </c>
      <c r="AI1208" s="279" t="e">
        <f>IF(tbl2020POS[[#This Row],[CF]]&gt;=GAMES_TO_QUALIFY,1,0)</f>
        <v>#REF!</v>
      </c>
      <c r="AJ1208" s="279" t="e">
        <f>IF(tbl2020POS[[#This Row],[RF]]&gt;=GAMES_TO_QUALIFY,1,0)</f>
        <v>#REF!</v>
      </c>
      <c r="AK1208" s="279" t="e">
        <f>IF(tbl2020POS[[#This Row],[OF]]&gt;=GAMES_TO_QUALIFY,1,IF(tbl2020POS[[#This Row],[PRIMPOS]]="OF",1,0))</f>
        <v>#REF!</v>
      </c>
      <c r="AL1208" s="279" t="e">
        <f>IF(tbl2020POS[[#This Row],[DH]]&gt;=GAMES_TO_QUALIFY,1,IF(tbl2020POS[[#This Row],[PRIMPOS]]="DH",1,0))</f>
        <v>#REF!</v>
      </c>
      <c r="AM1208" s="279" t="str" cm="1">
        <f t="array" aca="1" ref="AM12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8" s="280" t="str">
        <f>IFERROR(LEFT(tbl2020POS[[#This Row],[POSROUGH]],LEN(tbl2020POS[[#This Row],[POSROUGH]])-1),"")</f>
        <v/>
      </c>
      <c r="AP120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9" spans="1:42" x14ac:dyDescent="0.3">
      <c r="A1209" s="277">
        <v>1206</v>
      </c>
      <c r="B1209" t="s">
        <v>21769</v>
      </c>
      <c r="C1209" s="277">
        <v>24</v>
      </c>
      <c r="D1209" s="278" t="s">
        <v>1413</v>
      </c>
      <c r="E1209" s="277" t="s">
        <v>20557</v>
      </c>
      <c r="F1209" s="277">
        <v>5</v>
      </c>
      <c r="G1209" s="277">
        <v>0</v>
      </c>
      <c r="H1209" s="277">
        <v>0</v>
      </c>
      <c r="I1209" s="277">
        <v>5</v>
      </c>
      <c r="J1209" s="277">
        <v>5</v>
      </c>
      <c r="K1209" s="277">
        <v>0</v>
      </c>
      <c r="L1209" s="277">
        <v>0</v>
      </c>
      <c r="M1209" s="277">
        <v>0</v>
      </c>
      <c r="N1209" s="277">
        <v>0</v>
      </c>
      <c r="O1209" s="277">
        <v>0</v>
      </c>
      <c r="P1209" s="277">
        <v>0</v>
      </c>
      <c r="Q1209" s="277">
        <v>0</v>
      </c>
      <c r="R1209" s="277">
        <v>0</v>
      </c>
      <c r="S1209" s="277">
        <v>0</v>
      </c>
      <c r="T1209" s="277">
        <v>0</v>
      </c>
      <c r="U1209" s="277">
        <v>0</v>
      </c>
      <c r="V1209" s="277">
        <v>0</v>
      </c>
      <c r="W1209" s="279" t="e">
        <f t="shared" si="18"/>
        <v>#REF!</v>
      </c>
      <c r="X1209" s="279" t="s">
        <v>22041</v>
      </c>
      <c r="Y120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9" s="279">
        <f>IF(MAX(tbl2020POS[[#This Row],[P]:[PR]])=tbl2020POS[[#This Row],[P]],1,0)</f>
        <v>1</v>
      </c>
      <c r="AA1209" s="279">
        <f>IF(tbl2020POS[[#This Row],[QUALP]]=1,IF(tbl2020POS[[#This Row],[GS]]&gt;=GS_TO_QUALIFY,1,0),0)</f>
        <v>0</v>
      </c>
      <c r="AB1209" s="279">
        <f>IF(tbl2020POS[[#This Row],[QUALP]]=1,IF(tbl2020POS[[#This Row],[G]]-tbl2020POS[[#This Row],[GS]]&gt;=RP_APP_TO_QUALIFY,1,0),0)</f>
        <v>1</v>
      </c>
      <c r="AC1209" s="279" t="e">
        <f>IF(tbl2020POS[[#This Row],[C]]&gt;=GAMES_TO_QUALIFY,1,IF(tbl2020POS[[#This Row],[PRIMPOS]]="C",1,0))</f>
        <v>#REF!</v>
      </c>
      <c r="AD1209" s="279" t="e">
        <f>IF(tbl2020POS[[#This Row],[1B]]&gt;=GAMES_TO_QUALIFY,1,IF(tbl2020POS[[#This Row],[PRIMPOS]]="1B",1,0))</f>
        <v>#REF!</v>
      </c>
      <c r="AE1209" s="279" t="e">
        <f>IF(tbl2020POS[[#This Row],[2B]]&gt;=GAMES_TO_QUALIFY,1,IF(tbl2020POS[[#This Row],[PRIMPOS]]="2B",1,0))</f>
        <v>#REF!</v>
      </c>
      <c r="AF1209" s="279" t="e">
        <f>IF(tbl2020POS[[#This Row],[3B]]&gt;=GAMES_TO_QUALIFY,1,IF(tbl2020POS[[#This Row],[PRIMPOS]]="3B",1,0))</f>
        <v>#REF!</v>
      </c>
      <c r="AG1209" s="279" t="e">
        <f>IF(tbl2020POS[[#This Row],[SS]]&gt;=GAMES_TO_QUALIFY,1,IF(tbl2020POS[[#This Row],[PRIMPOS]]="SS",1,0))</f>
        <v>#REF!</v>
      </c>
      <c r="AH1209" s="279" t="e">
        <f>IF(tbl2020POS[[#This Row],[LF]]&gt;=GAMES_TO_QUALIFY,1,0)</f>
        <v>#REF!</v>
      </c>
      <c r="AI1209" s="279" t="e">
        <f>IF(tbl2020POS[[#This Row],[CF]]&gt;=GAMES_TO_QUALIFY,1,0)</f>
        <v>#REF!</v>
      </c>
      <c r="AJ1209" s="279" t="e">
        <f>IF(tbl2020POS[[#This Row],[RF]]&gt;=GAMES_TO_QUALIFY,1,0)</f>
        <v>#REF!</v>
      </c>
      <c r="AK1209" s="279" t="e">
        <f>IF(tbl2020POS[[#This Row],[OF]]&gt;=GAMES_TO_QUALIFY,1,IF(tbl2020POS[[#This Row],[PRIMPOS]]="OF",1,0))</f>
        <v>#REF!</v>
      </c>
      <c r="AL1209" s="279" t="e">
        <f>IF(tbl2020POS[[#This Row],[DH]]&gt;=GAMES_TO_QUALIFY,1,IF(tbl2020POS[[#This Row],[PRIMPOS]]="DH",1,0))</f>
        <v>#REF!</v>
      </c>
      <c r="AM1209" s="279" t="str" cm="1">
        <f t="array" aca="1" ref="AM12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9" s="280" t="str">
        <f>IFERROR(LEFT(tbl2020POS[[#This Row],[POSROUGH]],LEN(tbl2020POS[[#This Row],[POSROUGH]])-1),"")</f>
        <v/>
      </c>
      <c r="AP120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10" spans="1:42" x14ac:dyDescent="0.3">
      <c r="A1210" s="277">
        <v>1207</v>
      </c>
      <c r="B1210" t="s">
        <v>21770</v>
      </c>
      <c r="C1210" s="277">
        <v>29</v>
      </c>
      <c r="D1210" s="278" t="s">
        <v>20584</v>
      </c>
      <c r="E1210" s="277">
        <v>8</v>
      </c>
      <c r="F1210" s="277">
        <v>52</v>
      </c>
      <c r="G1210" s="277">
        <v>48</v>
      </c>
      <c r="H1210" s="277">
        <v>52</v>
      </c>
      <c r="I1210" s="277">
        <v>45</v>
      </c>
      <c r="J1210" s="277">
        <v>0</v>
      </c>
      <c r="K1210" s="277">
        <v>0</v>
      </c>
      <c r="L1210" s="277">
        <v>0</v>
      </c>
      <c r="M1210" s="277">
        <v>25</v>
      </c>
      <c r="N1210" s="277">
        <v>0</v>
      </c>
      <c r="O1210" s="277">
        <v>21</v>
      </c>
      <c r="P1210" s="277">
        <v>0</v>
      </c>
      <c r="Q1210" s="277">
        <v>2</v>
      </c>
      <c r="R1210" s="277">
        <v>0</v>
      </c>
      <c r="S1210" s="277">
        <v>2</v>
      </c>
      <c r="T1210" s="277">
        <v>6</v>
      </c>
      <c r="U1210" s="277">
        <v>2</v>
      </c>
      <c r="V1210" s="277">
        <v>1</v>
      </c>
      <c r="W1210" s="279" t="e">
        <f t="shared" si="18"/>
        <v>#REF!</v>
      </c>
      <c r="X1210" s="279" t="s">
        <v>3529</v>
      </c>
      <c r="Y121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10" s="279">
        <f>IF(MAX(tbl2020POS[[#This Row],[P]:[PR]])=tbl2020POS[[#This Row],[P]],1,0)</f>
        <v>0</v>
      </c>
      <c r="AA1210" s="279">
        <f>IF(tbl2020POS[[#This Row],[QUALP]]=1,IF(tbl2020POS[[#This Row],[GS]]&gt;=GS_TO_QUALIFY,1,0),0)</f>
        <v>0</v>
      </c>
      <c r="AB1210" s="279">
        <f>IF(tbl2020POS[[#This Row],[QUALP]]=1,IF(tbl2020POS[[#This Row],[G]]-tbl2020POS[[#This Row],[GS]]&gt;=RP_APP_TO_QUALIFY,1,0),0)</f>
        <v>0</v>
      </c>
      <c r="AC1210" s="279" t="e">
        <f>IF(tbl2020POS[[#This Row],[C]]&gt;=GAMES_TO_QUALIFY,1,IF(tbl2020POS[[#This Row],[PRIMPOS]]="C",1,0))</f>
        <v>#REF!</v>
      </c>
      <c r="AD1210" s="279" t="e">
        <f>IF(tbl2020POS[[#This Row],[1B]]&gt;=GAMES_TO_QUALIFY,1,IF(tbl2020POS[[#This Row],[PRIMPOS]]="1B",1,0))</f>
        <v>#REF!</v>
      </c>
      <c r="AE1210" s="279" t="e">
        <f>IF(tbl2020POS[[#This Row],[2B]]&gt;=GAMES_TO_QUALIFY,1,IF(tbl2020POS[[#This Row],[PRIMPOS]]="2B",1,0))</f>
        <v>#REF!</v>
      </c>
      <c r="AF1210" s="279" t="e">
        <f>IF(tbl2020POS[[#This Row],[3B]]&gt;=GAMES_TO_QUALIFY,1,IF(tbl2020POS[[#This Row],[PRIMPOS]]="3B",1,0))</f>
        <v>#REF!</v>
      </c>
      <c r="AG1210" s="279" t="e">
        <f>IF(tbl2020POS[[#This Row],[SS]]&gt;=GAMES_TO_QUALIFY,1,IF(tbl2020POS[[#This Row],[PRIMPOS]]="SS",1,0))</f>
        <v>#REF!</v>
      </c>
      <c r="AH1210" s="279" t="e">
        <f>IF(tbl2020POS[[#This Row],[LF]]&gt;=GAMES_TO_QUALIFY,1,0)</f>
        <v>#REF!</v>
      </c>
      <c r="AI1210" s="279" t="e">
        <f>IF(tbl2020POS[[#This Row],[CF]]&gt;=GAMES_TO_QUALIFY,1,0)</f>
        <v>#REF!</v>
      </c>
      <c r="AJ1210" s="279" t="e">
        <f>IF(tbl2020POS[[#This Row],[RF]]&gt;=GAMES_TO_QUALIFY,1,0)</f>
        <v>#REF!</v>
      </c>
      <c r="AK1210" s="279" t="e">
        <f>IF(tbl2020POS[[#This Row],[OF]]&gt;=GAMES_TO_QUALIFY,1,IF(tbl2020POS[[#This Row],[PRIMPOS]]="OF",1,0))</f>
        <v>#REF!</v>
      </c>
      <c r="AL1210" s="279" t="e">
        <f>IF(tbl2020POS[[#This Row],[DH]]&gt;=GAMES_TO_QUALIFY,1,IF(tbl2020POS[[#This Row],[PRIMPOS]]="DH",1,0))</f>
        <v>#REF!</v>
      </c>
      <c r="AM1210" s="279" t="e" cm="1">
        <f t="array" aca="1" ref="AM12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0" s="280" t="str">
        <f>IFERROR(LEFT(tbl2020POS[[#This Row],[POSROUGH]],LEN(tbl2020POS[[#This Row],[POSROUGH]])-1),"")</f>
        <v/>
      </c>
      <c r="AP121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1" spans="1:42" x14ac:dyDescent="0.3">
      <c r="A1211" s="277">
        <v>1208</v>
      </c>
      <c r="B1211" t="s">
        <v>21771</v>
      </c>
      <c r="C1211" s="277">
        <v>23</v>
      </c>
      <c r="D1211" s="278" t="s">
        <v>20567</v>
      </c>
      <c r="E1211" s="277">
        <v>3</v>
      </c>
      <c r="F1211" s="277">
        <v>15</v>
      </c>
      <c r="G1211" s="277">
        <v>7</v>
      </c>
      <c r="H1211" s="277">
        <v>15</v>
      </c>
      <c r="I1211" s="277">
        <v>15</v>
      </c>
      <c r="J1211" s="277">
        <v>0</v>
      </c>
      <c r="K1211" s="277">
        <v>15</v>
      </c>
      <c r="L1211" s="277">
        <v>0</v>
      </c>
      <c r="M1211" s="277">
        <v>0</v>
      </c>
      <c r="N1211" s="277">
        <v>0</v>
      </c>
      <c r="O1211" s="277">
        <v>0</v>
      </c>
      <c r="P1211" s="277">
        <v>0</v>
      </c>
      <c r="Q1211" s="277">
        <v>0</v>
      </c>
      <c r="R1211" s="277">
        <v>0</v>
      </c>
      <c r="S1211" s="277">
        <v>0</v>
      </c>
      <c r="T1211" s="277">
        <v>0</v>
      </c>
      <c r="U1211" s="277">
        <v>0</v>
      </c>
      <c r="V1211" s="277">
        <v>0</v>
      </c>
      <c r="W1211" s="279" t="e">
        <f t="shared" si="18"/>
        <v>#REF!</v>
      </c>
      <c r="X1211" s="279" t="s">
        <v>16979</v>
      </c>
      <c r="Y121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11" s="279">
        <f>IF(MAX(tbl2020POS[[#This Row],[P]:[PR]])=tbl2020POS[[#This Row],[P]],1,0)</f>
        <v>0</v>
      </c>
      <c r="AA1211" s="279">
        <f>IF(tbl2020POS[[#This Row],[QUALP]]=1,IF(tbl2020POS[[#This Row],[GS]]&gt;=GS_TO_QUALIFY,1,0),0)</f>
        <v>0</v>
      </c>
      <c r="AB1211" s="279">
        <f>IF(tbl2020POS[[#This Row],[QUALP]]=1,IF(tbl2020POS[[#This Row],[G]]-tbl2020POS[[#This Row],[GS]]&gt;=RP_APP_TO_QUALIFY,1,0),0)</f>
        <v>0</v>
      </c>
      <c r="AC1211" s="279" t="e">
        <f>IF(tbl2020POS[[#This Row],[C]]&gt;=GAMES_TO_QUALIFY,1,IF(tbl2020POS[[#This Row],[PRIMPOS]]="C",1,0))</f>
        <v>#REF!</v>
      </c>
      <c r="AD1211" s="279" t="e">
        <f>IF(tbl2020POS[[#This Row],[1B]]&gt;=GAMES_TO_QUALIFY,1,IF(tbl2020POS[[#This Row],[PRIMPOS]]="1B",1,0))</f>
        <v>#REF!</v>
      </c>
      <c r="AE1211" s="279" t="e">
        <f>IF(tbl2020POS[[#This Row],[2B]]&gt;=GAMES_TO_QUALIFY,1,IF(tbl2020POS[[#This Row],[PRIMPOS]]="2B",1,0))</f>
        <v>#REF!</v>
      </c>
      <c r="AF1211" s="279" t="e">
        <f>IF(tbl2020POS[[#This Row],[3B]]&gt;=GAMES_TO_QUALIFY,1,IF(tbl2020POS[[#This Row],[PRIMPOS]]="3B",1,0))</f>
        <v>#REF!</v>
      </c>
      <c r="AG1211" s="279" t="e">
        <f>IF(tbl2020POS[[#This Row],[SS]]&gt;=GAMES_TO_QUALIFY,1,IF(tbl2020POS[[#This Row],[PRIMPOS]]="SS",1,0))</f>
        <v>#REF!</v>
      </c>
      <c r="AH1211" s="279" t="e">
        <f>IF(tbl2020POS[[#This Row],[LF]]&gt;=GAMES_TO_QUALIFY,1,0)</f>
        <v>#REF!</v>
      </c>
      <c r="AI1211" s="279" t="e">
        <f>IF(tbl2020POS[[#This Row],[CF]]&gt;=GAMES_TO_QUALIFY,1,0)</f>
        <v>#REF!</v>
      </c>
      <c r="AJ1211" s="279" t="e">
        <f>IF(tbl2020POS[[#This Row],[RF]]&gt;=GAMES_TO_QUALIFY,1,0)</f>
        <v>#REF!</v>
      </c>
      <c r="AK1211" s="279" t="e">
        <f>IF(tbl2020POS[[#This Row],[OF]]&gt;=GAMES_TO_QUALIFY,1,IF(tbl2020POS[[#This Row],[PRIMPOS]]="OF",1,0))</f>
        <v>#REF!</v>
      </c>
      <c r="AL1211" s="279" t="e">
        <f>IF(tbl2020POS[[#This Row],[DH]]&gt;=GAMES_TO_QUALIFY,1,IF(tbl2020POS[[#This Row],[PRIMPOS]]="DH",1,0))</f>
        <v>#REF!</v>
      </c>
      <c r="AM1211" s="279" t="e" cm="1">
        <f t="array" aca="1" ref="AM12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1" s="280" t="str">
        <f>IFERROR(LEFT(tbl2020POS[[#This Row],[POSROUGH]],LEN(tbl2020POS[[#This Row],[POSROUGH]])-1),"")</f>
        <v/>
      </c>
      <c r="AP121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2" spans="1:42" x14ac:dyDescent="0.3">
      <c r="A1212" s="277">
        <v>1209</v>
      </c>
      <c r="B1212" t="s">
        <v>21772</v>
      </c>
      <c r="C1212" s="277">
        <v>33</v>
      </c>
      <c r="D1212" s="278" t="s">
        <v>1413</v>
      </c>
      <c r="E1212" s="277">
        <v>9</v>
      </c>
      <c r="F1212" s="277">
        <v>21</v>
      </c>
      <c r="G1212" s="277">
        <v>0</v>
      </c>
      <c r="H1212" s="277">
        <v>0</v>
      </c>
      <c r="I1212" s="277">
        <v>21</v>
      </c>
      <c r="J1212" s="277">
        <v>21</v>
      </c>
      <c r="K1212" s="277">
        <v>0</v>
      </c>
      <c r="L1212" s="277">
        <v>0</v>
      </c>
      <c r="M1212" s="277">
        <v>0</v>
      </c>
      <c r="N1212" s="277">
        <v>0</v>
      </c>
      <c r="O1212" s="277">
        <v>0</v>
      </c>
      <c r="P1212" s="277">
        <v>0</v>
      </c>
      <c r="Q1212" s="277">
        <v>0</v>
      </c>
      <c r="R1212" s="277">
        <v>0</v>
      </c>
      <c r="S1212" s="277">
        <v>0</v>
      </c>
      <c r="T1212" s="277">
        <v>0</v>
      </c>
      <c r="U1212" s="277">
        <v>0</v>
      </c>
      <c r="V1212" s="277">
        <v>0</v>
      </c>
      <c r="W1212" s="279" t="e">
        <f t="shared" si="18"/>
        <v>#REF!</v>
      </c>
      <c r="X1212" s="279" t="s">
        <v>3292</v>
      </c>
      <c r="Y121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2" s="279">
        <f>IF(MAX(tbl2020POS[[#This Row],[P]:[PR]])=tbl2020POS[[#This Row],[P]],1,0)</f>
        <v>1</v>
      </c>
      <c r="AA1212" s="279">
        <f>IF(tbl2020POS[[#This Row],[QUALP]]=1,IF(tbl2020POS[[#This Row],[GS]]&gt;=GS_TO_QUALIFY,1,0),0)</f>
        <v>0</v>
      </c>
      <c r="AB1212" s="279">
        <f>IF(tbl2020POS[[#This Row],[QUALP]]=1,IF(tbl2020POS[[#This Row],[G]]-tbl2020POS[[#This Row],[GS]]&gt;=RP_APP_TO_QUALIFY,1,0),0)</f>
        <v>1</v>
      </c>
      <c r="AC1212" s="279" t="e">
        <f>IF(tbl2020POS[[#This Row],[C]]&gt;=GAMES_TO_QUALIFY,1,IF(tbl2020POS[[#This Row],[PRIMPOS]]="C",1,0))</f>
        <v>#REF!</v>
      </c>
      <c r="AD1212" s="279" t="e">
        <f>IF(tbl2020POS[[#This Row],[1B]]&gt;=GAMES_TO_QUALIFY,1,IF(tbl2020POS[[#This Row],[PRIMPOS]]="1B",1,0))</f>
        <v>#REF!</v>
      </c>
      <c r="AE1212" s="279" t="e">
        <f>IF(tbl2020POS[[#This Row],[2B]]&gt;=GAMES_TO_QUALIFY,1,IF(tbl2020POS[[#This Row],[PRIMPOS]]="2B",1,0))</f>
        <v>#REF!</v>
      </c>
      <c r="AF1212" s="279" t="e">
        <f>IF(tbl2020POS[[#This Row],[3B]]&gt;=GAMES_TO_QUALIFY,1,IF(tbl2020POS[[#This Row],[PRIMPOS]]="3B",1,0))</f>
        <v>#REF!</v>
      </c>
      <c r="AG1212" s="279" t="e">
        <f>IF(tbl2020POS[[#This Row],[SS]]&gt;=GAMES_TO_QUALIFY,1,IF(tbl2020POS[[#This Row],[PRIMPOS]]="SS",1,0))</f>
        <v>#REF!</v>
      </c>
      <c r="AH1212" s="279" t="e">
        <f>IF(tbl2020POS[[#This Row],[LF]]&gt;=GAMES_TO_QUALIFY,1,0)</f>
        <v>#REF!</v>
      </c>
      <c r="AI1212" s="279" t="e">
        <f>IF(tbl2020POS[[#This Row],[CF]]&gt;=GAMES_TO_QUALIFY,1,0)</f>
        <v>#REF!</v>
      </c>
      <c r="AJ1212" s="279" t="e">
        <f>IF(tbl2020POS[[#This Row],[RF]]&gt;=GAMES_TO_QUALIFY,1,0)</f>
        <v>#REF!</v>
      </c>
      <c r="AK1212" s="279" t="e">
        <f>IF(tbl2020POS[[#This Row],[OF]]&gt;=GAMES_TO_QUALIFY,1,IF(tbl2020POS[[#This Row],[PRIMPOS]]="OF",1,0))</f>
        <v>#REF!</v>
      </c>
      <c r="AL1212" s="279" t="e">
        <f>IF(tbl2020POS[[#This Row],[DH]]&gt;=GAMES_TO_QUALIFY,1,IF(tbl2020POS[[#This Row],[PRIMPOS]]="DH",1,0))</f>
        <v>#REF!</v>
      </c>
      <c r="AM1212" s="279" t="str" cm="1">
        <f t="array" aca="1" ref="AM12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2" s="280" t="str">
        <f>IFERROR(LEFT(tbl2020POS[[#This Row],[POSROUGH]],LEN(tbl2020POS[[#This Row],[POSROUGH]])-1),"")</f>
        <v/>
      </c>
      <c r="AP121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13" spans="1:42" x14ac:dyDescent="0.3">
      <c r="A1213" s="277">
        <v>1210</v>
      </c>
      <c r="B1213" t="s">
        <v>21773</v>
      </c>
      <c r="C1213" s="277">
        <v>27</v>
      </c>
      <c r="D1213" s="278" t="s">
        <v>21761</v>
      </c>
      <c r="E1213" s="277">
        <v>5</v>
      </c>
      <c r="F1213" s="277">
        <v>39</v>
      </c>
      <c r="G1213" s="277">
        <v>36</v>
      </c>
      <c r="H1213" s="277">
        <v>39</v>
      </c>
      <c r="I1213" s="277">
        <v>2</v>
      </c>
      <c r="J1213" s="277">
        <v>0</v>
      </c>
      <c r="K1213" s="277">
        <v>0</v>
      </c>
      <c r="L1213" s="277">
        <v>2</v>
      </c>
      <c r="M1213" s="277">
        <v>0</v>
      </c>
      <c r="N1213" s="277">
        <v>0</v>
      </c>
      <c r="O1213" s="277">
        <v>0</v>
      </c>
      <c r="P1213" s="277">
        <v>0</v>
      </c>
      <c r="Q1213" s="277">
        <v>0</v>
      </c>
      <c r="R1213" s="277">
        <v>0</v>
      </c>
      <c r="S1213" s="277">
        <v>0</v>
      </c>
      <c r="T1213" s="277">
        <v>34</v>
      </c>
      <c r="U1213" s="277">
        <v>3</v>
      </c>
      <c r="V1213" s="277">
        <v>0</v>
      </c>
      <c r="W1213" s="279" t="e">
        <f t="shared" si="18"/>
        <v>#REF!</v>
      </c>
      <c r="X1213" s="279" t="s">
        <v>12247</v>
      </c>
      <c r="Y121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13" s="279">
        <f>IF(MAX(tbl2020POS[[#This Row],[P]:[PR]])=tbl2020POS[[#This Row],[P]],1,0)</f>
        <v>0</v>
      </c>
      <c r="AA1213" s="279">
        <f>IF(tbl2020POS[[#This Row],[QUALP]]=1,IF(tbl2020POS[[#This Row],[GS]]&gt;=GS_TO_QUALIFY,1,0),0)</f>
        <v>0</v>
      </c>
      <c r="AB1213" s="279">
        <f>IF(tbl2020POS[[#This Row],[QUALP]]=1,IF(tbl2020POS[[#This Row],[G]]-tbl2020POS[[#This Row],[GS]]&gt;=RP_APP_TO_QUALIFY,1,0),0)</f>
        <v>0</v>
      </c>
      <c r="AC1213" s="279" t="e">
        <f>IF(tbl2020POS[[#This Row],[C]]&gt;=GAMES_TO_QUALIFY,1,IF(tbl2020POS[[#This Row],[PRIMPOS]]="C",1,0))</f>
        <v>#REF!</v>
      </c>
      <c r="AD1213" s="279" t="e">
        <f>IF(tbl2020POS[[#This Row],[1B]]&gt;=GAMES_TO_QUALIFY,1,IF(tbl2020POS[[#This Row],[PRIMPOS]]="1B",1,0))</f>
        <v>#REF!</v>
      </c>
      <c r="AE1213" s="279" t="e">
        <f>IF(tbl2020POS[[#This Row],[2B]]&gt;=GAMES_TO_QUALIFY,1,IF(tbl2020POS[[#This Row],[PRIMPOS]]="2B",1,0))</f>
        <v>#REF!</v>
      </c>
      <c r="AF1213" s="279" t="e">
        <f>IF(tbl2020POS[[#This Row],[3B]]&gt;=GAMES_TO_QUALIFY,1,IF(tbl2020POS[[#This Row],[PRIMPOS]]="3B",1,0))</f>
        <v>#REF!</v>
      </c>
      <c r="AG1213" s="279" t="e">
        <f>IF(tbl2020POS[[#This Row],[SS]]&gt;=GAMES_TO_QUALIFY,1,IF(tbl2020POS[[#This Row],[PRIMPOS]]="SS",1,0))</f>
        <v>#REF!</v>
      </c>
      <c r="AH1213" s="279" t="e">
        <f>IF(tbl2020POS[[#This Row],[LF]]&gt;=GAMES_TO_QUALIFY,1,0)</f>
        <v>#REF!</v>
      </c>
      <c r="AI1213" s="279" t="e">
        <f>IF(tbl2020POS[[#This Row],[CF]]&gt;=GAMES_TO_QUALIFY,1,0)</f>
        <v>#REF!</v>
      </c>
      <c r="AJ1213" s="279" t="e">
        <f>IF(tbl2020POS[[#This Row],[RF]]&gt;=GAMES_TO_QUALIFY,1,0)</f>
        <v>#REF!</v>
      </c>
      <c r="AK1213" s="279" t="e">
        <f>IF(tbl2020POS[[#This Row],[OF]]&gt;=GAMES_TO_QUALIFY,1,IF(tbl2020POS[[#This Row],[PRIMPOS]]="OF",1,0))</f>
        <v>#REF!</v>
      </c>
      <c r="AL1213" s="279" t="e">
        <f>IF(tbl2020POS[[#This Row],[DH]]&gt;=GAMES_TO_QUALIFY,1,IF(tbl2020POS[[#This Row],[PRIMPOS]]="DH",1,0))</f>
        <v>#REF!</v>
      </c>
      <c r="AM1213" s="279" t="e" cm="1">
        <f t="array" aca="1" ref="AM12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3" s="280" t="str">
        <f>IFERROR(LEFT(tbl2020POS[[#This Row],[POSROUGH]],LEN(tbl2020POS[[#This Row],[POSROUGH]])-1),"")</f>
        <v/>
      </c>
      <c r="AP121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4" spans="1:42" x14ac:dyDescent="0.3">
      <c r="A1214" s="277">
        <v>1211</v>
      </c>
      <c r="B1214" t="s">
        <v>21774</v>
      </c>
      <c r="C1214" s="277">
        <v>35</v>
      </c>
      <c r="D1214" s="278" t="s">
        <v>1531</v>
      </c>
      <c r="E1214" s="277">
        <v>8</v>
      </c>
      <c r="F1214" s="277">
        <v>26</v>
      </c>
      <c r="G1214" s="277">
        <v>21</v>
      </c>
      <c r="H1214" s="277">
        <v>26</v>
      </c>
      <c r="I1214" s="277">
        <v>24</v>
      </c>
      <c r="J1214" s="277">
        <v>0</v>
      </c>
      <c r="K1214" s="277">
        <v>23</v>
      </c>
      <c r="L1214" s="277">
        <v>1</v>
      </c>
      <c r="M1214" s="277">
        <v>0</v>
      </c>
      <c r="N1214" s="277">
        <v>0</v>
      </c>
      <c r="O1214" s="277">
        <v>0</v>
      </c>
      <c r="P1214" s="277">
        <v>0</v>
      </c>
      <c r="Q1214" s="277">
        <v>0</v>
      </c>
      <c r="R1214" s="277">
        <v>0</v>
      </c>
      <c r="S1214" s="277">
        <v>0</v>
      </c>
      <c r="T1214" s="277">
        <v>1</v>
      </c>
      <c r="U1214" s="277">
        <v>3</v>
      </c>
      <c r="V1214" s="277">
        <v>0</v>
      </c>
      <c r="W1214" s="279" t="e">
        <f t="shared" si="18"/>
        <v>#REF!</v>
      </c>
      <c r="X1214" s="279" t="s">
        <v>3530</v>
      </c>
      <c r="Y121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14" s="279">
        <f>IF(MAX(tbl2020POS[[#This Row],[P]:[PR]])=tbl2020POS[[#This Row],[P]],1,0)</f>
        <v>0</v>
      </c>
      <c r="AA1214" s="279">
        <f>IF(tbl2020POS[[#This Row],[QUALP]]=1,IF(tbl2020POS[[#This Row],[GS]]&gt;=GS_TO_QUALIFY,1,0),0)</f>
        <v>0</v>
      </c>
      <c r="AB1214" s="279">
        <f>IF(tbl2020POS[[#This Row],[QUALP]]=1,IF(tbl2020POS[[#This Row],[G]]-tbl2020POS[[#This Row],[GS]]&gt;=RP_APP_TO_QUALIFY,1,0),0)</f>
        <v>0</v>
      </c>
      <c r="AC1214" s="279" t="e">
        <f>IF(tbl2020POS[[#This Row],[C]]&gt;=GAMES_TO_QUALIFY,1,IF(tbl2020POS[[#This Row],[PRIMPOS]]="C",1,0))</f>
        <v>#REF!</v>
      </c>
      <c r="AD1214" s="279" t="e">
        <f>IF(tbl2020POS[[#This Row],[1B]]&gt;=GAMES_TO_QUALIFY,1,IF(tbl2020POS[[#This Row],[PRIMPOS]]="1B",1,0))</f>
        <v>#REF!</v>
      </c>
      <c r="AE1214" s="279" t="e">
        <f>IF(tbl2020POS[[#This Row],[2B]]&gt;=GAMES_TO_QUALIFY,1,IF(tbl2020POS[[#This Row],[PRIMPOS]]="2B",1,0))</f>
        <v>#REF!</v>
      </c>
      <c r="AF1214" s="279" t="e">
        <f>IF(tbl2020POS[[#This Row],[3B]]&gt;=GAMES_TO_QUALIFY,1,IF(tbl2020POS[[#This Row],[PRIMPOS]]="3B",1,0))</f>
        <v>#REF!</v>
      </c>
      <c r="AG1214" s="279" t="e">
        <f>IF(tbl2020POS[[#This Row],[SS]]&gt;=GAMES_TO_QUALIFY,1,IF(tbl2020POS[[#This Row],[PRIMPOS]]="SS",1,0))</f>
        <v>#REF!</v>
      </c>
      <c r="AH1214" s="279" t="e">
        <f>IF(tbl2020POS[[#This Row],[LF]]&gt;=GAMES_TO_QUALIFY,1,0)</f>
        <v>#REF!</v>
      </c>
      <c r="AI1214" s="279" t="e">
        <f>IF(tbl2020POS[[#This Row],[CF]]&gt;=GAMES_TO_QUALIFY,1,0)</f>
        <v>#REF!</v>
      </c>
      <c r="AJ1214" s="279" t="e">
        <f>IF(tbl2020POS[[#This Row],[RF]]&gt;=GAMES_TO_QUALIFY,1,0)</f>
        <v>#REF!</v>
      </c>
      <c r="AK1214" s="279" t="e">
        <f>IF(tbl2020POS[[#This Row],[OF]]&gt;=GAMES_TO_QUALIFY,1,IF(tbl2020POS[[#This Row],[PRIMPOS]]="OF",1,0))</f>
        <v>#REF!</v>
      </c>
      <c r="AL1214" s="279" t="e">
        <f>IF(tbl2020POS[[#This Row],[DH]]&gt;=GAMES_TO_QUALIFY,1,IF(tbl2020POS[[#This Row],[PRIMPOS]]="DH",1,0))</f>
        <v>#REF!</v>
      </c>
      <c r="AM1214" s="279" t="e" cm="1">
        <f t="array" aca="1" ref="AM12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4" s="280" t="str">
        <f>IFERROR(LEFT(tbl2020POS[[#This Row],[POSROUGH]],LEN(tbl2020POS[[#This Row],[POSROUGH]])-1),"")</f>
        <v/>
      </c>
      <c r="AP1214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5" spans="1:42" x14ac:dyDescent="0.3">
      <c r="A1215" s="277">
        <v>1212</v>
      </c>
      <c r="B1215" t="s">
        <v>21775</v>
      </c>
      <c r="C1215" s="277">
        <v>29</v>
      </c>
      <c r="D1215" s="278" t="s">
        <v>1372</v>
      </c>
      <c r="E1215" s="277">
        <v>4</v>
      </c>
      <c r="F1215" s="277">
        <v>56</v>
      </c>
      <c r="G1215" s="277">
        <v>55</v>
      </c>
      <c r="H1215" s="277">
        <v>56</v>
      </c>
      <c r="I1215" s="277">
        <v>48</v>
      </c>
      <c r="J1215" s="277">
        <v>0</v>
      </c>
      <c r="K1215" s="277">
        <v>0</v>
      </c>
      <c r="L1215" s="277">
        <v>48</v>
      </c>
      <c r="M1215" s="277">
        <v>0</v>
      </c>
      <c r="N1215" s="277">
        <v>0</v>
      </c>
      <c r="O1215" s="277">
        <v>0</v>
      </c>
      <c r="P1215" s="277">
        <v>0</v>
      </c>
      <c r="Q1215" s="277">
        <v>0</v>
      </c>
      <c r="R1215" s="277">
        <v>0</v>
      </c>
      <c r="S1215" s="277">
        <v>0</v>
      </c>
      <c r="T1215" s="277">
        <v>8</v>
      </c>
      <c r="U1215" s="277">
        <v>1</v>
      </c>
      <c r="V1215" s="277">
        <v>0</v>
      </c>
      <c r="W1215" s="279" t="e">
        <f t="shared" si="18"/>
        <v>#REF!</v>
      </c>
      <c r="X1215" s="279" t="s">
        <v>13919</v>
      </c>
      <c r="Y121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15" s="279">
        <f>IF(MAX(tbl2020POS[[#This Row],[P]:[PR]])=tbl2020POS[[#This Row],[P]],1,0)</f>
        <v>0</v>
      </c>
      <c r="AA1215" s="279">
        <f>IF(tbl2020POS[[#This Row],[QUALP]]=1,IF(tbl2020POS[[#This Row],[GS]]&gt;=GS_TO_QUALIFY,1,0),0)</f>
        <v>0</v>
      </c>
      <c r="AB1215" s="279">
        <f>IF(tbl2020POS[[#This Row],[QUALP]]=1,IF(tbl2020POS[[#This Row],[G]]-tbl2020POS[[#This Row],[GS]]&gt;=RP_APP_TO_QUALIFY,1,0),0)</f>
        <v>0</v>
      </c>
      <c r="AC1215" s="279" t="e">
        <f>IF(tbl2020POS[[#This Row],[C]]&gt;=GAMES_TO_QUALIFY,1,IF(tbl2020POS[[#This Row],[PRIMPOS]]="C",1,0))</f>
        <v>#REF!</v>
      </c>
      <c r="AD1215" s="279" t="e">
        <f>IF(tbl2020POS[[#This Row],[1B]]&gt;=GAMES_TO_QUALIFY,1,IF(tbl2020POS[[#This Row],[PRIMPOS]]="1B",1,0))</f>
        <v>#REF!</v>
      </c>
      <c r="AE1215" s="279" t="e">
        <f>IF(tbl2020POS[[#This Row],[2B]]&gt;=GAMES_TO_QUALIFY,1,IF(tbl2020POS[[#This Row],[PRIMPOS]]="2B",1,0))</f>
        <v>#REF!</v>
      </c>
      <c r="AF1215" s="279" t="e">
        <f>IF(tbl2020POS[[#This Row],[3B]]&gt;=GAMES_TO_QUALIFY,1,IF(tbl2020POS[[#This Row],[PRIMPOS]]="3B",1,0))</f>
        <v>#REF!</v>
      </c>
      <c r="AG1215" s="279" t="e">
        <f>IF(tbl2020POS[[#This Row],[SS]]&gt;=GAMES_TO_QUALIFY,1,IF(tbl2020POS[[#This Row],[PRIMPOS]]="SS",1,0))</f>
        <v>#REF!</v>
      </c>
      <c r="AH1215" s="279" t="e">
        <f>IF(tbl2020POS[[#This Row],[LF]]&gt;=GAMES_TO_QUALIFY,1,0)</f>
        <v>#REF!</v>
      </c>
      <c r="AI1215" s="279" t="e">
        <f>IF(tbl2020POS[[#This Row],[CF]]&gt;=GAMES_TO_QUALIFY,1,0)</f>
        <v>#REF!</v>
      </c>
      <c r="AJ1215" s="279" t="e">
        <f>IF(tbl2020POS[[#This Row],[RF]]&gt;=GAMES_TO_QUALIFY,1,0)</f>
        <v>#REF!</v>
      </c>
      <c r="AK1215" s="279" t="e">
        <f>IF(tbl2020POS[[#This Row],[OF]]&gt;=GAMES_TO_QUALIFY,1,IF(tbl2020POS[[#This Row],[PRIMPOS]]="OF",1,0))</f>
        <v>#REF!</v>
      </c>
      <c r="AL1215" s="279" t="e">
        <f>IF(tbl2020POS[[#This Row],[DH]]&gt;=GAMES_TO_QUALIFY,1,IF(tbl2020POS[[#This Row],[PRIMPOS]]="DH",1,0))</f>
        <v>#REF!</v>
      </c>
      <c r="AM1215" s="279" t="e" cm="1">
        <f t="array" aca="1" ref="AM12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5" s="280" t="str">
        <f>IFERROR(LEFT(tbl2020POS[[#This Row],[POSROUGH]],LEN(tbl2020POS[[#This Row],[POSROUGH]])-1),"")</f>
        <v/>
      </c>
      <c r="AP121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6" spans="1:42" x14ac:dyDescent="0.3">
      <c r="A1216" s="277">
        <v>1213</v>
      </c>
      <c r="B1216" t="s">
        <v>21776</v>
      </c>
      <c r="C1216" s="277">
        <v>36</v>
      </c>
      <c r="D1216" s="278" t="s">
        <v>1430</v>
      </c>
      <c r="E1216" s="277">
        <v>15</v>
      </c>
      <c r="F1216" s="277">
        <v>7</v>
      </c>
      <c r="G1216" s="277">
        <v>0</v>
      </c>
      <c r="H1216" s="277">
        <v>0</v>
      </c>
      <c r="I1216" s="277">
        <v>7</v>
      </c>
      <c r="J1216" s="277">
        <v>7</v>
      </c>
      <c r="K1216" s="277">
        <v>0</v>
      </c>
      <c r="L1216" s="277">
        <v>0</v>
      </c>
      <c r="M1216" s="277">
        <v>0</v>
      </c>
      <c r="N1216" s="277">
        <v>0</v>
      </c>
      <c r="O1216" s="277">
        <v>0</v>
      </c>
      <c r="P1216" s="277">
        <v>0</v>
      </c>
      <c r="Q1216" s="277">
        <v>0</v>
      </c>
      <c r="R1216" s="277">
        <v>0</v>
      </c>
      <c r="S1216" s="277">
        <v>0</v>
      </c>
      <c r="T1216" s="277">
        <v>0</v>
      </c>
      <c r="U1216" s="277">
        <v>0</v>
      </c>
      <c r="V1216" s="277">
        <v>0</v>
      </c>
      <c r="W1216" s="279" t="e">
        <f t="shared" si="18"/>
        <v>#REF!</v>
      </c>
      <c r="X1216" s="279" t="s">
        <v>3298</v>
      </c>
      <c r="Y121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6" s="279">
        <f>IF(MAX(tbl2020POS[[#This Row],[P]:[PR]])=tbl2020POS[[#This Row],[P]],1,0)</f>
        <v>1</v>
      </c>
      <c r="AA1216" s="279">
        <f>IF(tbl2020POS[[#This Row],[QUALP]]=1,IF(tbl2020POS[[#This Row],[GS]]&gt;=GS_TO_QUALIFY,1,0),0)</f>
        <v>0</v>
      </c>
      <c r="AB1216" s="279">
        <f>IF(tbl2020POS[[#This Row],[QUALP]]=1,IF(tbl2020POS[[#This Row],[G]]-tbl2020POS[[#This Row],[GS]]&gt;=RP_APP_TO_QUALIFY,1,0),0)</f>
        <v>1</v>
      </c>
      <c r="AC1216" s="279" t="e">
        <f>IF(tbl2020POS[[#This Row],[C]]&gt;=GAMES_TO_QUALIFY,1,IF(tbl2020POS[[#This Row],[PRIMPOS]]="C",1,0))</f>
        <v>#REF!</v>
      </c>
      <c r="AD1216" s="279" t="e">
        <f>IF(tbl2020POS[[#This Row],[1B]]&gt;=GAMES_TO_QUALIFY,1,IF(tbl2020POS[[#This Row],[PRIMPOS]]="1B",1,0))</f>
        <v>#REF!</v>
      </c>
      <c r="AE1216" s="279" t="e">
        <f>IF(tbl2020POS[[#This Row],[2B]]&gt;=GAMES_TO_QUALIFY,1,IF(tbl2020POS[[#This Row],[PRIMPOS]]="2B",1,0))</f>
        <v>#REF!</v>
      </c>
      <c r="AF1216" s="279" t="e">
        <f>IF(tbl2020POS[[#This Row],[3B]]&gt;=GAMES_TO_QUALIFY,1,IF(tbl2020POS[[#This Row],[PRIMPOS]]="3B",1,0))</f>
        <v>#REF!</v>
      </c>
      <c r="AG1216" s="279" t="e">
        <f>IF(tbl2020POS[[#This Row],[SS]]&gt;=GAMES_TO_QUALIFY,1,IF(tbl2020POS[[#This Row],[PRIMPOS]]="SS",1,0))</f>
        <v>#REF!</v>
      </c>
      <c r="AH1216" s="279" t="e">
        <f>IF(tbl2020POS[[#This Row],[LF]]&gt;=GAMES_TO_QUALIFY,1,0)</f>
        <v>#REF!</v>
      </c>
      <c r="AI1216" s="279" t="e">
        <f>IF(tbl2020POS[[#This Row],[CF]]&gt;=GAMES_TO_QUALIFY,1,0)</f>
        <v>#REF!</v>
      </c>
      <c r="AJ1216" s="279" t="e">
        <f>IF(tbl2020POS[[#This Row],[RF]]&gt;=GAMES_TO_QUALIFY,1,0)</f>
        <v>#REF!</v>
      </c>
      <c r="AK1216" s="279" t="e">
        <f>IF(tbl2020POS[[#This Row],[OF]]&gt;=GAMES_TO_QUALIFY,1,IF(tbl2020POS[[#This Row],[PRIMPOS]]="OF",1,0))</f>
        <v>#REF!</v>
      </c>
      <c r="AL1216" s="279" t="e">
        <f>IF(tbl2020POS[[#This Row],[DH]]&gt;=GAMES_TO_QUALIFY,1,IF(tbl2020POS[[#This Row],[PRIMPOS]]="DH",1,0))</f>
        <v>#REF!</v>
      </c>
      <c r="AM1216" s="279" t="str" cm="1">
        <f t="array" aca="1" ref="AM12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6" s="280" t="str">
        <f>IFERROR(LEFT(tbl2020POS[[#This Row],[POSROUGH]],LEN(tbl2020POS[[#This Row],[POSROUGH]])-1),"")</f>
        <v/>
      </c>
      <c r="AP121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17" spans="1:42" x14ac:dyDescent="0.3">
      <c r="A1217" s="277">
        <v>1214</v>
      </c>
      <c r="B1217" t="s">
        <v>21777</v>
      </c>
      <c r="C1217" s="277">
        <v>28</v>
      </c>
      <c r="D1217" s="278" t="s">
        <v>20628</v>
      </c>
      <c r="E1217" s="277">
        <v>3</v>
      </c>
      <c r="F1217" s="277">
        <v>11</v>
      </c>
      <c r="G1217" s="277">
        <v>11</v>
      </c>
      <c r="H1217" s="277">
        <v>0</v>
      </c>
      <c r="I1217" s="277">
        <v>11</v>
      </c>
      <c r="J1217" s="277">
        <v>11</v>
      </c>
      <c r="K1217" s="277">
        <v>0</v>
      </c>
      <c r="L1217" s="277">
        <v>0</v>
      </c>
      <c r="M1217" s="277">
        <v>0</v>
      </c>
      <c r="N1217" s="277">
        <v>0</v>
      </c>
      <c r="O1217" s="277">
        <v>0</v>
      </c>
      <c r="P1217" s="277">
        <v>0</v>
      </c>
      <c r="Q1217" s="277">
        <v>0</v>
      </c>
      <c r="R1217" s="277">
        <v>0</v>
      </c>
      <c r="S1217" s="277">
        <v>0</v>
      </c>
      <c r="T1217" s="277">
        <v>0</v>
      </c>
      <c r="U1217" s="277">
        <v>0</v>
      </c>
      <c r="V1217" s="277">
        <v>0</v>
      </c>
      <c r="W1217" s="279" t="e">
        <f t="shared" si="18"/>
        <v>#REF!</v>
      </c>
      <c r="X1217" s="279" t="s">
        <v>16985</v>
      </c>
      <c r="Y121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7" s="279">
        <f>IF(MAX(tbl2020POS[[#This Row],[P]:[PR]])=tbl2020POS[[#This Row],[P]],1,0)</f>
        <v>1</v>
      </c>
      <c r="AA1217" s="279">
        <f>IF(tbl2020POS[[#This Row],[QUALP]]=1,IF(tbl2020POS[[#This Row],[GS]]&gt;=GS_TO_QUALIFY,1,0),0)</f>
        <v>1</v>
      </c>
      <c r="AB1217" s="279">
        <f>IF(tbl2020POS[[#This Row],[QUALP]]=1,IF(tbl2020POS[[#This Row],[G]]-tbl2020POS[[#This Row],[GS]]&gt;=RP_APP_TO_QUALIFY,1,0),0)</f>
        <v>0</v>
      </c>
      <c r="AC1217" s="279" t="e">
        <f>IF(tbl2020POS[[#This Row],[C]]&gt;=GAMES_TO_QUALIFY,1,IF(tbl2020POS[[#This Row],[PRIMPOS]]="C",1,0))</f>
        <v>#REF!</v>
      </c>
      <c r="AD1217" s="279" t="e">
        <f>IF(tbl2020POS[[#This Row],[1B]]&gt;=GAMES_TO_QUALIFY,1,IF(tbl2020POS[[#This Row],[PRIMPOS]]="1B",1,0))</f>
        <v>#REF!</v>
      </c>
      <c r="AE1217" s="279" t="e">
        <f>IF(tbl2020POS[[#This Row],[2B]]&gt;=GAMES_TO_QUALIFY,1,IF(tbl2020POS[[#This Row],[PRIMPOS]]="2B",1,0))</f>
        <v>#REF!</v>
      </c>
      <c r="AF1217" s="279" t="e">
        <f>IF(tbl2020POS[[#This Row],[3B]]&gt;=GAMES_TO_QUALIFY,1,IF(tbl2020POS[[#This Row],[PRIMPOS]]="3B",1,0))</f>
        <v>#REF!</v>
      </c>
      <c r="AG1217" s="279" t="e">
        <f>IF(tbl2020POS[[#This Row],[SS]]&gt;=GAMES_TO_QUALIFY,1,IF(tbl2020POS[[#This Row],[PRIMPOS]]="SS",1,0))</f>
        <v>#REF!</v>
      </c>
      <c r="AH1217" s="279" t="e">
        <f>IF(tbl2020POS[[#This Row],[LF]]&gt;=GAMES_TO_QUALIFY,1,0)</f>
        <v>#REF!</v>
      </c>
      <c r="AI1217" s="279" t="e">
        <f>IF(tbl2020POS[[#This Row],[CF]]&gt;=GAMES_TO_QUALIFY,1,0)</f>
        <v>#REF!</v>
      </c>
      <c r="AJ1217" s="279" t="e">
        <f>IF(tbl2020POS[[#This Row],[RF]]&gt;=GAMES_TO_QUALIFY,1,0)</f>
        <v>#REF!</v>
      </c>
      <c r="AK1217" s="279" t="e">
        <f>IF(tbl2020POS[[#This Row],[OF]]&gt;=GAMES_TO_QUALIFY,1,IF(tbl2020POS[[#This Row],[PRIMPOS]]="OF",1,0))</f>
        <v>#REF!</v>
      </c>
      <c r="AL1217" s="279" t="e">
        <f>IF(tbl2020POS[[#This Row],[DH]]&gt;=GAMES_TO_QUALIFY,1,IF(tbl2020POS[[#This Row],[PRIMPOS]]="DH",1,0))</f>
        <v>#REF!</v>
      </c>
      <c r="AM1217" s="279" t="str" cm="1">
        <f t="array" aca="1" ref="AM12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7" s="280" t="str">
        <f>IFERROR(LEFT(tbl2020POS[[#This Row],[POSROUGH]],LEN(tbl2020POS[[#This Row],[POSROUGH]])-1),"")</f>
        <v/>
      </c>
      <c r="AP121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18" spans="1:42" x14ac:dyDescent="0.3">
      <c r="A1218" s="277">
        <v>1215</v>
      </c>
      <c r="B1218" t="s">
        <v>21778</v>
      </c>
      <c r="C1218" s="277">
        <v>36</v>
      </c>
      <c r="D1218" s="278" t="s">
        <v>1446</v>
      </c>
      <c r="E1218" s="277">
        <v>14</v>
      </c>
      <c r="F1218" s="277">
        <v>54</v>
      </c>
      <c r="G1218" s="277">
        <v>54</v>
      </c>
      <c r="H1218" s="277">
        <v>54</v>
      </c>
      <c r="I1218" s="277">
        <v>50</v>
      </c>
      <c r="J1218" s="277">
        <v>0</v>
      </c>
      <c r="K1218" s="277">
        <v>0</v>
      </c>
      <c r="L1218" s="277">
        <v>50</v>
      </c>
      <c r="M1218" s="277">
        <v>0</v>
      </c>
      <c r="N1218" s="277">
        <v>0</v>
      </c>
      <c r="O1218" s="277">
        <v>0</v>
      </c>
      <c r="P1218" s="277">
        <v>0</v>
      </c>
      <c r="Q1218" s="277">
        <v>0</v>
      </c>
      <c r="R1218" s="277">
        <v>0</v>
      </c>
      <c r="S1218" s="277">
        <v>0</v>
      </c>
      <c r="T1218" s="277">
        <v>5</v>
      </c>
      <c r="U1218" s="277">
        <v>0</v>
      </c>
      <c r="V1218" s="277">
        <v>0</v>
      </c>
      <c r="W1218" s="279" t="e">
        <f t="shared" si="18"/>
        <v>#REF!</v>
      </c>
      <c r="X1218" s="279" t="s">
        <v>3302</v>
      </c>
      <c r="Y121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18" s="279">
        <f>IF(MAX(tbl2020POS[[#This Row],[P]:[PR]])=tbl2020POS[[#This Row],[P]],1,0)</f>
        <v>0</v>
      </c>
      <c r="AA1218" s="279">
        <f>IF(tbl2020POS[[#This Row],[QUALP]]=1,IF(tbl2020POS[[#This Row],[GS]]&gt;=GS_TO_QUALIFY,1,0),0)</f>
        <v>0</v>
      </c>
      <c r="AB1218" s="279">
        <f>IF(tbl2020POS[[#This Row],[QUALP]]=1,IF(tbl2020POS[[#This Row],[G]]-tbl2020POS[[#This Row],[GS]]&gt;=RP_APP_TO_QUALIFY,1,0),0)</f>
        <v>0</v>
      </c>
      <c r="AC1218" s="279" t="e">
        <f>IF(tbl2020POS[[#This Row],[C]]&gt;=GAMES_TO_QUALIFY,1,IF(tbl2020POS[[#This Row],[PRIMPOS]]="C",1,0))</f>
        <v>#REF!</v>
      </c>
      <c r="AD1218" s="279" t="e">
        <f>IF(tbl2020POS[[#This Row],[1B]]&gt;=GAMES_TO_QUALIFY,1,IF(tbl2020POS[[#This Row],[PRIMPOS]]="1B",1,0))</f>
        <v>#REF!</v>
      </c>
      <c r="AE1218" s="279" t="e">
        <f>IF(tbl2020POS[[#This Row],[2B]]&gt;=GAMES_TO_QUALIFY,1,IF(tbl2020POS[[#This Row],[PRIMPOS]]="2B",1,0))</f>
        <v>#REF!</v>
      </c>
      <c r="AF1218" s="279" t="e">
        <f>IF(tbl2020POS[[#This Row],[3B]]&gt;=GAMES_TO_QUALIFY,1,IF(tbl2020POS[[#This Row],[PRIMPOS]]="3B",1,0))</f>
        <v>#REF!</v>
      </c>
      <c r="AG1218" s="279" t="e">
        <f>IF(tbl2020POS[[#This Row],[SS]]&gt;=GAMES_TO_QUALIFY,1,IF(tbl2020POS[[#This Row],[PRIMPOS]]="SS",1,0))</f>
        <v>#REF!</v>
      </c>
      <c r="AH1218" s="279" t="e">
        <f>IF(tbl2020POS[[#This Row],[LF]]&gt;=GAMES_TO_QUALIFY,1,0)</f>
        <v>#REF!</v>
      </c>
      <c r="AI1218" s="279" t="e">
        <f>IF(tbl2020POS[[#This Row],[CF]]&gt;=GAMES_TO_QUALIFY,1,0)</f>
        <v>#REF!</v>
      </c>
      <c r="AJ1218" s="279" t="e">
        <f>IF(tbl2020POS[[#This Row],[RF]]&gt;=GAMES_TO_QUALIFY,1,0)</f>
        <v>#REF!</v>
      </c>
      <c r="AK1218" s="279" t="e">
        <f>IF(tbl2020POS[[#This Row],[OF]]&gt;=GAMES_TO_QUALIFY,1,IF(tbl2020POS[[#This Row],[PRIMPOS]]="OF",1,0))</f>
        <v>#REF!</v>
      </c>
      <c r="AL1218" s="279" t="e">
        <f>IF(tbl2020POS[[#This Row],[DH]]&gt;=GAMES_TO_QUALIFY,1,IF(tbl2020POS[[#This Row],[PRIMPOS]]="DH",1,0))</f>
        <v>#REF!</v>
      </c>
      <c r="AM1218" s="279" t="e" cm="1">
        <f t="array" aca="1" ref="AM12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8" s="280" t="str">
        <f>IFERROR(LEFT(tbl2020POS[[#This Row],[POSROUGH]],LEN(tbl2020POS[[#This Row],[POSROUGH]])-1),"")</f>
        <v/>
      </c>
      <c r="AP121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9" spans="1:42" x14ac:dyDescent="0.3">
      <c r="A1219" s="277">
        <v>1216</v>
      </c>
      <c r="B1219" t="s">
        <v>21779</v>
      </c>
      <c r="C1219" s="277">
        <v>28</v>
      </c>
      <c r="D1219" s="278" t="s">
        <v>1509</v>
      </c>
      <c r="E1219" s="277">
        <v>8</v>
      </c>
      <c r="F1219" s="277">
        <v>8</v>
      </c>
      <c r="G1219" s="277">
        <v>7</v>
      </c>
      <c r="H1219" s="277">
        <v>0</v>
      </c>
      <c r="I1219" s="277">
        <v>8</v>
      </c>
      <c r="J1219" s="277">
        <v>8</v>
      </c>
      <c r="K1219" s="277">
        <v>0</v>
      </c>
      <c r="L1219" s="277">
        <v>0</v>
      </c>
      <c r="M1219" s="277">
        <v>0</v>
      </c>
      <c r="N1219" s="277">
        <v>0</v>
      </c>
      <c r="O1219" s="277">
        <v>0</v>
      </c>
      <c r="P1219" s="277">
        <v>0</v>
      </c>
      <c r="Q1219" s="277">
        <v>0</v>
      </c>
      <c r="R1219" s="277">
        <v>0</v>
      </c>
      <c r="S1219" s="277">
        <v>0</v>
      </c>
      <c r="T1219" s="277">
        <v>0</v>
      </c>
      <c r="U1219" s="277">
        <v>0</v>
      </c>
      <c r="V1219" s="277">
        <v>0</v>
      </c>
      <c r="W1219" s="279" t="e">
        <f t="shared" si="18"/>
        <v>#REF!</v>
      </c>
      <c r="X1219" s="279" t="s">
        <v>3531</v>
      </c>
      <c r="Y121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9" s="279">
        <f>IF(MAX(tbl2020POS[[#This Row],[P]:[PR]])=tbl2020POS[[#This Row],[P]],1,0)</f>
        <v>1</v>
      </c>
      <c r="AA1219" s="279">
        <f>IF(tbl2020POS[[#This Row],[QUALP]]=1,IF(tbl2020POS[[#This Row],[GS]]&gt;=GS_TO_QUALIFY,1,0),0)</f>
        <v>0</v>
      </c>
      <c r="AB1219" s="279">
        <f>IF(tbl2020POS[[#This Row],[QUALP]]=1,IF(tbl2020POS[[#This Row],[G]]-tbl2020POS[[#This Row],[GS]]&gt;=RP_APP_TO_QUALIFY,1,0),0)</f>
        <v>0</v>
      </c>
      <c r="AC1219" s="279" t="e">
        <f>IF(tbl2020POS[[#This Row],[C]]&gt;=GAMES_TO_QUALIFY,1,IF(tbl2020POS[[#This Row],[PRIMPOS]]="C",1,0))</f>
        <v>#REF!</v>
      </c>
      <c r="AD1219" s="279" t="e">
        <f>IF(tbl2020POS[[#This Row],[1B]]&gt;=GAMES_TO_QUALIFY,1,IF(tbl2020POS[[#This Row],[PRIMPOS]]="1B",1,0))</f>
        <v>#REF!</v>
      </c>
      <c r="AE1219" s="279" t="e">
        <f>IF(tbl2020POS[[#This Row],[2B]]&gt;=GAMES_TO_QUALIFY,1,IF(tbl2020POS[[#This Row],[PRIMPOS]]="2B",1,0))</f>
        <v>#REF!</v>
      </c>
      <c r="AF1219" s="279" t="e">
        <f>IF(tbl2020POS[[#This Row],[3B]]&gt;=GAMES_TO_QUALIFY,1,IF(tbl2020POS[[#This Row],[PRIMPOS]]="3B",1,0))</f>
        <v>#REF!</v>
      </c>
      <c r="AG1219" s="279" t="e">
        <f>IF(tbl2020POS[[#This Row],[SS]]&gt;=GAMES_TO_QUALIFY,1,IF(tbl2020POS[[#This Row],[PRIMPOS]]="SS",1,0))</f>
        <v>#REF!</v>
      </c>
      <c r="AH1219" s="279" t="e">
        <f>IF(tbl2020POS[[#This Row],[LF]]&gt;=GAMES_TO_QUALIFY,1,0)</f>
        <v>#REF!</v>
      </c>
      <c r="AI1219" s="279" t="e">
        <f>IF(tbl2020POS[[#This Row],[CF]]&gt;=GAMES_TO_QUALIFY,1,0)</f>
        <v>#REF!</v>
      </c>
      <c r="AJ1219" s="279" t="e">
        <f>IF(tbl2020POS[[#This Row],[RF]]&gt;=GAMES_TO_QUALIFY,1,0)</f>
        <v>#REF!</v>
      </c>
      <c r="AK1219" s="279" t="e">
        <f>IF(tbl2020POS[[#This Row],[OF]]&gt;=GAMES_TO_QUALIFY,1,IF(tbl2020POS[[#This Row],[PRIMPOS]]="OF",1,0))</f>
        <v>#REF!</v>
      </c>
      <c r="AL1219" s="279" t="e">
        <f>IF(tbl2020POS[[#This Row],[DH]]&gt;=GAMES_TO_QUALIFY,1,IF(tbl2020POS[[#This Row],[PRIMPOS]]="DH",1,0))</f>
        <v>#REF!</v>
      </c>
      <c r="AM1219" s="279" t="str" cm="1">
        <f t="array" aca="1" ref="AM12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9" s="280" t="str">
        <f>IFERROR(LEFT(tbl2020POS[[#This Row],[POSROUGH]],LEN(tbl2020POS[[#This Row],[POSROUGH]])-1),"")</f>
        <v/>
      </c>
      <c r="AP121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20" spans="1:42" x14ac:dyDescent="0.3">
      <c r="A1220" s="277">
        <v>1217</v>
      </c>
      <c r="B1220" t="s">
        <v>21780</v>
      </c>
      <c r="C1220" s="277">
        <v>26</v>
      </c>
      <c r="D1220" s="278" t="s">
        <v>1416</v>
      </c>
      <c r="E1220" s="277" t="s">
        <v>20557</v>
      </c>
      <c r="F1220" s="277">
        <v>2</v>
      </c>
      <c r="G1220" s="277">
        <v>0</v>
      </c>
      <c r="H1220" s="277">
        <v>0</v>
      </c>
      <c r="I1220" s="277">
        <v>2</v>
      </c>
      <c r="J1220" s="277">
        <v>2</v>
      </c>
      <c r="K1220" s="277">
        <v>0</v>
      </c>
      <c r="L1220" s="277">
        <v>0</v>
      </c>
      <c r="M1220" s="277">
        <v>0</v>
      </c>
      <c r="N1220" s="277">
        <v>0</v>
      </c>
      <c r="O1220" s="277">
        <v>0</v>
      </c>
      <c r="P1220" s="277">
        <v>0</v>
      </c>
      <c r="Q1220" s="277">
        <v>0</v>
      </c>
      <c r="R1220" s="277">
        <v>0</v>
      </c>
      <c r="S1220" s="277">
        <v>0</v>
      </c>
      <c r="T1220" s="277">
        <v>0</v>
      </c>
      <c r="U1220" s="277">
        <v>0</v>
      </c>
      <c r="V1220" s="277">
        <v>0</v>
      </c>
      <c r="W1220" s="279" t="e">
        <f t="shared" ref="W1220:W1283" si="19">IF(P1220&gt;=GAMES_TO_QUALIFY,"LF","")&amp;IF(Q1220&gt;=GAMES_TO_QUALIFY,"CF","")&amp;IF(R1220&gt;=GAMES_TO_QUALIFY,"RF","")</f>
        <v>#REF!</v>
      </c>
      <c r="X1220" s="279" t="s">
        <v>22042</v>
      </c>
      <c r="Y122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0" s="279">
        <f>IF(MAX(tbl2020POS[[#This Row],[P]:[PR]])=tbl2020POS[[#This Row],[P]],1,0)</f>
        <v>1</v>
      </c>
      <c r="AA1220" s="279">
        <f>IF(tbl2020POS[[#This Row],[QUALP]]=1,IF(tbl2020POS[[#This Row],[GS]]&gt;=GS_TO_QUALIFY,1,0),0)</f>
        <v>0</v>
      </c>
      <c r="AB1220" s="279">
        <f>IF(tbl2020POS[[#This Row],[QUALP]]=1,IF(tbl2020POS[[#This Row],[G]]-tbl2020POS[[#This Row],[GS]]&gt;=RP_APP_TO_QUALIFY,1,0),0)</f>
        <v>0</v>
      </c>
      <c r="AC1220" s="279" t="e">
        <f>IF(tbl2020POS[[#This Row],[C]]&gt;=GAMES_TO_QUALIFY,1,IF(tbl2020POS[[#This Row],[PRIMPOS]]="C",1,0))</f>
        <v>#REF!</v>
      </c>
      <c r="AD1220" s="279" t="e">
        <f>IF(tbl2020POS[[#This Row],[1B]]&gt;=GAMES_TO_QUALIFY,1,IF(tbl2020POS[[#This Row],[PRIMPOS]]="1B",1,0))</f>
        <v>#REF!</v>
      </c>
      <c r="AE1220" s="279" t="e">
        <f>IF(tbl2020POS[[#This Row],[2B]]&gt;=GAMES_TO_QUALIFY,1,IF(tbl2020POS[[#This Row],[PRIMPOS]]="2B",1,0))</f>
        <v>#REF!</v>
      </c>
      <c r="AF1220" s="279" t="e">
        <f>IF(tbl2020POS[[#This Row],[3B]]&gt;=GAMES_TO_QUALIFY,1,IF(tbl2020POS[[#This Row],[PRIMPOS]]="3B",1,0))</f>
        <v>#REF!</v>
      </c>
      <c r="AG1220" s="279" t="e">
        <f>IF(tbl2020POS[[#This Row],[SS]]&gt;=GAMES_TO_QUALIFY,1,IF(tbl2020POS[[#This Row],[PRIMPOS]]="SS",1,0))</f>
        <v>#REF!</v>
      </c>
      <c r="AH1220" s="279" t="e">
        <f>IF(tbl2020POS[[#This Row],[LF]]&gt;=GAMES_TO_QUALIFY,1,0)</f>
        <v>#REF!</v>
      </c>
      <c r="AI1220" s="279" t="e">
        <f>IF(tbl2020POS[[#This Row],[CF]]&gt;=GAMES_TO_QUALIFY,1,0)</f>
        <v>#REF!</v>
      </c>
      <c r="AJ1220" s="279" t="e">
        <f>IF(tbl2020POS[[#This Row],[RF]]&gt;=GAMES_TO_QUALIFY,1,0)</f>
        <v>#REF!</v>
      </c>
      <c r="AK1220" s="279" t="e">
        <f>IF(tbl2020POS[[#This Row],[OF]]&gt;=GAMES_TO_QUALIFY,1,IF(tbl2020POS[[#This Row],[PRIMPOS]]="OF",1,0))</f>
        <v>#REF!</v>
      </c>
      <c r="AL1220" s="279" t="e">
        <f>IF(tbl2020POS[[#This Row],[DH]]&gt;=GAMES_TO_QUALIFY,1,IF(tbl2020POS[[#This Row],[PRIMPOS]]="DH",1,0))</f>
        <v>#REF!</v>
      </c>
      <c r="AM1220" s="279" t="str" cm="1">
        <f t="array" aca="1" ref="AM12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0" s="280" t="str">
        <f>IFERROR(LEFT(tbl2020POS[[#This Row],[POSROUGH]],LEN(tbl2020POS[[#This Row],[POSROUGH]])-1),"")</f>
        <v/>
      </c>
      <c r="AP122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21" spans="1:42" x14ac:dyDescent="0.3">
      <c r="A1221" s="277">
        <v>1218</v>
      </c>
      <c r="B1221" t="s">
        <v>21781</v>
      </c>
      <c r="C1221" s="277">
        <v>26</v>
      </c>
      <c r="D1221" s="278" t="s">
        <v>1565</v>
      </c>
      <c r="E1221" s="277">
        <v>2</v>
      </c>
      <c r="F1221" s="277">
        <v>16</v>
      </c>
      <c r="G1221" s="277">
        <v>11</v>
      </c>
      <c r="H1221" s="277">
        <v>16</v>
      </c>
      <c r="I1221" s="277">
        <v>12</v>
      </c>
      <c r="J1221" s="277">
        <v>0</v>
      </c>
      <c r="K1221" s="277">
        <v>0</v>
      </c>
      <c r="L1221" s="277">
        <v>4</v>
      </c>
      <c r="M1221" s="277">
        <v>0</v>
      </c>
      <c r="N1221" s="277">
        <v>0</v>
      </c>
      <c r="O1221" s="277">
        <v>0</v>
      </c>
      <c r="P1221" s="277">
        <v>3</v>
      </c>
      <c r="Q1221" s="277">
        <v>4</v>
      </c>
      <c r="R1221" s="277">
        <v>2</v>
      </c>
      <c r="S1221" s="277">
        <v>8</v>
      </c>
      <c r="T1221" s="277">
        <v>1</v>
      </c>
      <c r="U1221" s="277">
        <v>3</v>
      </c>
      <c r="V1221" s="277">
        <v>1</v>
      </c>
      <c r="W1221" s="279" t="e">
        <f t="shared" si="19"/>
        <v>#REF!</v>
      </c>
      <c r="X1221" s="279" t="s">
        <v>16989</v>
      </c>
      <c r="Y122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21" s="279">
        <f>IF(MAX(tbl2020POS[[#This Row],[P]:[PR]])=tbl2020POS[[#This Row],[P]],1,0)</f>
        <v>0</v>
      </c>
      <c r="AA1221" s="279">
        <f>IF(tbl2020POS[[#This Row],[QUALP]]=1,IF(tbl2020POS[[#This Row],[GS]]&gt;=GS_TO_QUALIFY,1,0),0)</f>
        <v>0</v>
      </c>
      <c r="AB1221" s="279">
        <f>IF(tbl2020POS[[#This Row],[QUALP]]=1,IF(tbl2020POS[[#This Row],[G]]-tbl2020POS[[#This Row],[GS]]&gt;=RP_APP_TO_QUALIFY,1,0),0)</f>
        <v>0</v>
      </c>
      <c r="AC1221" s="279" t="e">
        <f>IF(tbl2020POS[[#This Row],[C]]&gt;=GAMES_TO_QUALIFY,1,IF(tbl2020POS[[#This Row],[PRIMPOS]]="C",1,0))</f>
        <v>#REF!</v>
      </c>
      <c r="AD1221" s="279" t="e">
        <f>IF(tbl2020POS[[#This Row],[1B]]&gt;=GAMES_TO_QUALIFY,1,IF(tbl2020POS[[#This Row],[PRIMPOS]]="1B",1,0))</f>
        <v>#REF!</v>
      </c>
      <c r="AE1221" s="279" t="e">
        <f>IF(tbl2020POS[[#This Row],[2B]]&gt;=GAMES_TO_QUALIFY,1,IF(tbl2020POS[[#This Row],[PRIMPOS]]="2B",1,0))</f>
        <v>#REF!</v>
      </c>
      <c r="AF1221" s="279" t="e">
        <f>IF(tbl2020POS[[#This Row],[3B]]&gt;=GAMES_TO_QUALIFY,1,IF(tbl2020POS[[#This Row],[PRIMPOS]]="3B",1,0))</f>
        <v>#REF!</v>
      </c>
      <c r="AG1221" s="279" t="e">
        <f>IF(tbl2020POS[[#This Row],[SS]]&gt;=GAMES_TO_QUALIFY,1,IF(tbl2020POS[[#This Row],[PRIMPOS]]="SS",1,0))</f>
        <v>#REF!</v>
      </c>
      <c r="AH1221" s="279" t="e">
        <f>IF(tbl2020POS[[#This Row],[LF]]&gt;=GAMES_TO_QUALIFY,1,0)</f>
        <v>#REF!</v>
      </c>
      <c r="AI1221" s="279" t="e">
        <f>IF(tbl2020POS[[#This Row],[CF]]&gt;=GAMES_TO_QUALIFY,1,0)</f>
        <v>#REF!</v>
      </c>
      <c r="AJ1221" s="279" t="e">
        <f>IF(tbl2020POS[[#This Row],[RF]]&gt;=GAMES_TO_QUALIFY,1,0)</f>
        <v>#REF!</v>
      </c>
      <c r="AK1221" s="279" t="e">
        <f>IF(tbl2020POS[[#This Row],[OF]]&gt;=GAMES_TO_QUALIFY,1,IF(tbl2020POS[[#This Row],[PRIMPOS]]="OF",1,0))</f>
        <v>#REF!</v>
      </c>
      <c r="AL1221" s="279" t="e">
        <f>IF(tbl2020POS[[#This Row],[DH]]&gt;=GAMES_TO_QUALIFY,1,IF(tbl2020POS[[#This Row],[PRIMPOS]]="DH",1,0))</f>
        <v>#REF!</v>
      </c>
      <c r="AM1221" s="279" t="e" cm="1">
        <f t="array" aca="1" ref="AM12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1" s="280" t="str">
        <f>IFERROR(LEFT(tbl2020POS[[#This Row],[POSROUGH]],LEN(tbl2020POS[[#This Row],[POSROUGH]])-1),"")</f>
        <v/>
      </c>
      <c r="AP122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2" spans="1:42" x14ac:dyDescent="0.3">
      <c r="A1222" s="277">
        <v>1219</v>
      </c>
      <c r="B1222" t="s">
        <v>21782</v>
      </c>
      <c r="C1222" s="277">
        <v>25</v>
      </c>
      <c r="D1222" s="278" t="s">
        <v>1372</v>
      </c>
      <c r="E1222" s="277">
        <v>4</v>
      </c>
      <c r="F1222" s="277">
        <v>52</v>
      </c>
      <c r="G1222" s="277">
        <v>29</v>
      </c>
      <c r="H1222" s="277">
        <v>52</v>
      </c>
      <c r="I1222" s="277">
        <v>49</v>
      </c>
      <c r="J1222" s="277">
        <v>0</v>
      </c>
      <c r="K1222" s="277">
        <v>0</v>
      </c>
      <c r="L1222" s="277">
        <v>0</v>
      </c>
      <c r="M1222" s="277">
        <v>31</v>
      </c>
      <c r="N1222" s="277">
        <v>0</v>
      </c>
      <c r="O1222" s="277">
        <v>22</v>
      </c>
      <c r="P1222" s="277">
        <v>0</v>
      </c>
      <c r="Q1222" s="277">
        <v>0</v>
      </c>
      <c r="R1222" s="277">
        <v>0</v>
      </c>
      <c r="S1222" s="277">
        <v>0</v>
      </c>
      <c r="T1222" s="277">
        <v>0</v>
      </c>
      <c r="U1222" s="277">
        <v>1</v>
      </c>
      <c r="V1222" s="277">
        <v>7</v>
      </c>
      <c r="W1222" s="279" t="e">
        <f t="shared" si="19"/>
        <v>#REF!</v>
      </c>
      <c r="X1222" s="279" t="s">
        <v>13143</v>
      </c>
      <c r="Y122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22" s="279">
        <f>IF(MAX(tbl2020POS[[#This Row],[P]:[PR]])=tbl2020POS[[#This Row],[P]],1,0)</f>
        <v>0</v>
      </c>
      <c r="AA1222" s="279">
        <f>IF(tbl2020POS[[#This Row],[QUALP]]=1,IF(tbl2020POS[[#This Row],[GS]]&gt;=GS_TO_QUALIFY,1,0),0)</f>
        <v>0</v>
      </c>
      <c r="AB1222" s="279">
        <f>IF(tbl2020POS[[#This Row],[QUALP]]=1,IF(tbl2020POS[[#This Row],[G]]-tbl2020POS[[#This Row],[GS]]&gt;=RP_APP_TO_QUALIFY,1,0),0)</f>
        <v>0</v>
      </c>
      <c r="AC1222" s="279" t="e">
        <f>IF(tbl2020POS[[#This Row],[C]]&gt;=GAMES_TO_QUALIFY,1,IF(tbl2020POS[[#This Row],[PRIMPOS]]="C",1,0))</f>
        <v>#REF!</v>
      </c>
      <c r="AD1222" s="279" t="e">
        <f>IF(tbl2020POS[[#This Row],[1B]]&gt;=GAMES_TO_QUALIFY,1,IF(tbl2020POS[[#This Row],[PRIMPOS]]="1B",1,0))</f>
        <v>#REF!</v>
      </c>
      <c r="AE1222" s="279" t="e">
        <f>IF(tbl2020POS[[#This Row],[2B]]&gt;=GAMES_TO_QUALIFY,1,IF(tbl2020POS[[#This Row],[PRIMPOS]]="2B",1,0))</f>
        <v>#REF!</v>
      </c>
      <c r="AF1222" s="279" t="e">
        <f>IF(tbl2020POS[[#This Row],[3B]]&gt;=GAMES_TO_QUALIFY,1,IF(tbl2020POS[[#This Row],[PRIMPOS]]="3B",1,0))</f>
        <v>#REF!</v>
      </c>
      <c r="AG1222" s="279" t="e">
        <f>IF(tbl2020POS[[#This Row],[SS]]&gt;=GAMES_TO_QUALIFY,1,IF(tbl2020POS[[#This Row],[PRIMPOS]]="SS",1,0))</f>
        <v>#REF!</v>
      </c>
      <c r="AH1222" s="279" t="e">
        <f>IF(tbl2020POS[[#This Row],[LF]]&gt;=GAMES_TO_QUALIFY,1,0)</f>
        <v>#REF!</v>
      </c>
      <c r="AI1222" s="279" t="e">
        <f>IF(tbl2020POS[[#This Row],[CF]]&gt;=GAMES_TO_QUALIFY,1,0)</f>
        <v>#REF!</v>
      </c>
      <c r="AJ1222" s="279" t="e">
        <f>IF(tbl2020POS[[#This Row],[RF]]&gt;=GAMES_TO_QUALIFY,1,0)</f>
        <v>#REF!</v>
      </c>
      <c r="AK1222" s="279" t="e">
        <f>IF(tbl2020POS[[#This Row],[OF]]&gt;=GAMES_TO_QUALIFY,1,IF(tbl2020POS[[#This Row],[PRIMPOS]]="OF",1,0))</f>
        <v>#REF!</v>
      </c>
      <c r="AL1222" s="279" t="e">
        <f>IF(tbl2020POS[[#This Row],[DH]]&gt;=GAMES_TO_QUALIFY,1,IF(tbl2020POS[[#This Row],[PRIMPOS]]="DH",1,0))</f>
        <v>#REF!</v>
      </c>
      <c r="AM1222" s="279" t="e" cm="1">
        <f t="array" aca="1" ref="AM12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2" s="280" t="str">
        <f>IFERROR(LEFT(tbl2020POS[[#This Row],[POSROUGH]],LEN(tbl2020POS[[#This Row],[POSROUGH]])-1),"")</f>
        <v/>
      </c>
      <c r="AP122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3" spans="1:42" x14ac:dyDescent="0.3">
      <c r="A1223" s="277">
        <v>1220</v>
      </c>
      <c r="B1223" t="s">
        <v>21783</v>
      </c>
      <c r="C1223" s="277">
        <v>26</v>
      </c>
      <c r="D1223" s="278" t="s">
        <v>1426</v>
      </c>
      <c r="E1223" s="277">
        <v>2</v>
      </c>
      <c r="F1223" s="277">
        <v>11</v>
      </c>
      <c r="G1223" s="277">
        <v>0</v>
      </c>
      <c r="H1223" s="277">
        <v>0</v>
      </c>
      <c r="I1223" s="277">
        <v>11</v>
      </c>
      <c r="J1223" s="277">
        <v>11</v>
      </c>
      <c r="K1223" s="277">
        <v>0</v>
      </c>
      <c r="L1223" s="277">
        <v>0</v>
      </c>
      <c r="M1223" s="277">
        <v>0</v>
      </c>
      <c r="N1223" s="277">
        <v>0</v>
      </c>
      <c r="O1223" s="277">
        <v>0</v>
      </c>
      <c r="P1223" s="277">
        <v>0</v>
      </c>
      <c r="Q1223" s="277">
        <v>0</v>
      </c>
      <c r="R1223" s="277">
        <v>0</v>
      </c>
      <c r="S1223" s="277">
        <v>0</v>
      </c>
      <c r="T1223" s="277">
        <v>0</v>
      </c>
      <c r="U1223" s="277">
        <v>0</v>
      </c>
      <c r="V1223" s="277">
        <v>0</v>
      </c>
      <c r="W1223" s="279" t="e">
        <f t="shared" si="19"/>
        <v>#REF!</v>
      </c>
      <c r="X1223" s="279" t="s">
        <v>16997</v>
      </c>
      <c r="Y122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3" s="279">
        <f>IF(MAX(tbl2020POS[[#This Row],[P]:[PR]])=tbl2020POS[[#This Row],[P]],1,0)</f>
        <v>1</v>
      </c>
      <c r="AA1223" s="279">
        <f>IF(tbl2020POS[[#This Row],[QUALP]]=1,IF(tbl2020POS[[#This Row],[GS]]&gt;=GS_TO_QUALIFY,1,0),0)</f>
        <v>0</v>
      </c>
      <c r="AB1223" s="279">
        <f>IF(tbl2020POS[[#This Row],[QUALP]]=1,IF(tbl2020POS[[#This Row],[G]]-tbl2020POS[[#This Row],[GS]]&gt;=RP_APP_TO_QUALIFY,1,0),0)</f>
        <v>1</v>
      </c>
      <c r="AC1223" s="279" t="e">
        <f>IF(tbl2020POS[[#This Row],[C]]&gt;=GAMES_TO_QUALIFY,1,IF(tbl2020POS[[#This Row],[PRIMPOS]]="C",1,0))</f>
        <v>#REF!</v>
      </c>
      <c r="AD1223" s="279" t="e">
        <f>IF(tbl2020POS[[#This Row],[1B]]&gt;=GAMES_TO_QUALIFY,1,IF(tbl2020POS[[#This Row],[PRIMPOS]]="1B",1,0))</f>
        <v>#REF!</v>
      </c>
      <c r="AE1223" s="279" t="e">
        <f>IF(tbl2020POS[[#This Row],[2B]]&gt;=GAMES_TO_QUALIFY,1,IF(tbl2020POS[[#This Row],[PRIMPOS]]="2B",1,0))</f>
        <v>#REF!</v>
      </c>
      <c r="AF1223" s="279" t="e">
        <f>IF(tbl2020POS[[#This Row],[3B]]&gt;=GAMES_TO_QUALIFY,1,IF(tbl2020POS[[#This Row],[PRIMPOS]]="3B",1,0))</f>
        <v>#REF!</v>
      </c>
      <c r="AG1223" s="279" t="e">
        <f>IF(tbl2020POS[[#This Row],[SS]]&gt;=GAMES_TO_QUALIFY,1,IF(tbl2020POS[[#This Row],[PRIMPOS]]="SS",1,0))</f>
        <v>#REF!</v>
      </c>
      <c r="AH1223" s="279" t="e">
        <f>IF(tbl2020POS[[#This Row],[LF]]&gt;=GAMES_TO_QUALIFY,1,0)</f>
        <v>#REF!</v>
      </c>
      <c r="AI1223" s="279" t="e">
        <f>IF(tbl2020POS[[#This Row],[CF]]&gt;=GAMES_TO_QUALIFY,1,0)</f>
        <v>#REF!</v>
      </c>
      <c r="AJ1223" s="279" t="e">
        <f>IF(tbl2020POS[[#This Row],[RF]]&gt;=GAMES_TO_QUALIFY,1,0)</f>
        <v>#REF!</v>
      </c>
      <c r="AK1223" s="279" t="e">
        <f>IF(tbl2020POS[[#This Row],[OF]]&gt;=GAMES_TO_QUALIFY,1,IF(tbl2020POS[[#This Row],[PRIMPOS]]="OF",1,0))</f>
        <v>#REF!</v>
      </c>
      <c r="AL1223" s="279" t="e">
        <f>IF(tbl2020POS[[#This Row],[DH]]&gt;=GAMES_TO_QUALIFY,1,IF(tbl2020POS[[#This Row],[PRIMPOS]]="DH",1,0))</f>
        <v>#REF!</v>
      </c>
      <c r="AM1223" s="279" t="str" cm="1">
        <f t="array" aca="1" ref="AM12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3" s="280" t="str">
        <f>IFERROR(LEFT(tbl2020POS[[#This Row],[POSROUGH]],LEN(tbl2020POS[[#This Row],[POSROUGH]])-1),"")</f>
        <v/>
      </c>
      <c r="AP122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24" spans="1:42" x14ac:dyDescent="0.3">
      <c r="A1224" s="277">
        <v>1221</v>
      </c>
      <c r="B1224" t="s">
        <v>21784</v>
      </c>
      <c r="C1224" s="277">
        <v>28</v>
      </c>
      <c r="D1224" s="278" t="s">
        <v>1437</v>
      </c>
      <c r="E1224" s="277">
        <v>3</v>
      </c>
      <c r="F1224" s="277">
        <v>3</v>
      </c>
      <c r="G1224" s="277">
        <v>0</v>
      </c>
      <c r="H1224" s="277">
        <v>0</v>
      </c>
      <c r="I1224" s="277">
        <v>3</v>
      </c>
      <c r="J1224" s="277">
        <v>3</v>
      </c>
      <c r="K1224" s="277">
        <v>0</v>
      </c>
      <c r="L1224" s="277">
        <v>0</v>
      </c>
      <c r="M1224" s="277">
        <v>0</v>
      </c>
      <c r="N1224" s="277">
        <v>0</v>
      </c>
      <c r="O1224" s="277">
        <v>0</v>
      </c>
      <c r="P1224" s="277">
        <v>0</v>
      </c>
      <c r="Q1224" s="277">
        <v>0</v>
      </c>
      <c r="R1224" s="277">
        <v>0</v>
      </c>
      <c r="S1224" s="277">
        <v>0</v>
      </c>
      <c r="T1224" s="277">
        <v>0</v>
      </c>
      <c r="U1224" s="277">
        <v>0</v>
      </c>
      <c r="V1224" s="277">
        <v>0</v>
      </c>
      <c r="W1224" s="279" t="e">
        <f t="shared" si="19"/>
        <v>#REF!</v>
      </c>
      <c r="X1224" s="279" t="s">
        <v>17001</v>
      </c>
      <c r="Y122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4" s="279">
        <f>IF(MAX(tbl2020POS[[#This Row],[P]:[PR]])=tbl2020POS[[#This Row],[P]],1,0)</f>
        <v>1</v>
      </c>
      <c r="AA1224" s="279">
        <f>IF(tbl2020POS[[#This Row],[QUALP]]=1,IF(tbl2020POS[[#This Row],[GS]]&gt;=GS_TO_QUALIFY,1,0),0)</f>
        <v>0</v>
      </c>
      <c r="AB1224" s="279">
        <f>IF(tbl2020POS[[#This Row],[QUALP]]=1,IF(tbl2020POS[[#This Row],[G]]-tbl2020POS[[#This Row],[GS]]&gt;=RP_APP_TO_QUALIFY,1,0),0)</f>
        <v>0</v>
      </c>
      <c r="AC1224" s="279" t="e">
        <f>IF(tbl2020POS[[#This Row],[C]]&gt;=GAMES_TO_QUALIFY,1,IF(tbl2020POS[[#This Row],[PRIMPOS]]="C",1,0))</f>
        <v>#REF!</v>
      </c>
      <c r="AD1224" s="279" t="e">
        <f>IF(tbl2020POS[[#This Row],[1B]]&gt;=GAMES_TO_QUALIFY,1,IF(tbl2020POS[[#This Row],[PRIMPOS]]="1B",1,0))</f>
        <v>#REF!</v>
      </c>
      <c r="AE1224" s="279" t="e">
        <f>IF(tbl2020POS[[#This Row],[2B]]&gt;=GAMES_TO_QUALIFY,1,IF(tbl2020POS[[#This Row],[PRIMPOS]]="2B",1,0))</f>
        <v>#REF!</v>
      </c>
      <c r="AF1224" s="279" t="e">
        <f>IF(tbl2020POS[[#This Row],[3B]]&gt;=GAMES_TO_QUALIFY,1,IF(tbl2020POS[[#This Row],[PRIMPOS]]="3B",1,0))</f>
        <v>#REF!</v>
      </c>
      <c r="AG1224" s="279" t="e">
        <f>IF(tbl2020POS[[#This Row],[SS]]&gt;=GAMES_TO_QUALIFY,1,IF(tbl2020POS[[#This Row],[PRIMPOS]]="SS",1,0))</f>
        <v>#REF!</v>
      </c>
      <c r="AH1224" s="279" t="e">
        <f>IF(tbl2020POS[[#This Row],[LF]]&gt;=GAMES_TO_QUALIFY,1,0)</f>
        <v>#REF!</v>
      </c>
      <c r="AI1224" s="279" t="e">
        <f>IF(tbl2020POS[[#This Row],[CF]]&gt;=GAMES_TO_QUALIFY,1,0)</f>
        <v>#REF!</v>
      </c>
      <c r="AJ1224" s="279" t="e">
        <f>IF(tbl2020POS[[#This Row],[RF]]&gt;=GAMES_TO_QUALIFY,1,0)</f>
        <v>#REF!</v>
      </c>
      <c r="AK1224" s="279" t="e">
        <f>IF(tbl2020POS[[#This Row],[OF]]&gt;=GAMES_TO_QUALIFY,1,IF(tbl2020POS[[#This Row],[PRIMPOS]]="OF",1,0))</f>
        <v>#REF!</v>
      </c>
      <c r="AL1224" s="279" t="e">
        <f>IF(tbl2020POS[[#This Row],[DH]]&gt;=GAMES_TO_QUALIFY,1,IF(tbl2020POS[[#This Row],[PRIMPOS]]="DH",1,0))</f>
        <v>#REF!</v>
      </c>
      <c r="AM1224" s="279" t="str" cm="1">
        <f t="array" aca="1" ref="AM12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4" s="280" t="str">
        <f>IFERROR(LEFT(tbl2020POS[[#This Row],[POSROUGH]],LEN(tbl2020POS[[#This Row],[POSROUGH]])-1),"")</f>
        <v/>
      </c>
      <c r="AP122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25" spans="1:42" x14ac:dyDescent="0.3">
      <c r="A1225" s="277">
        <v>1222</v>
      </c>
      <c r="B1225" t="s">
        <v>21785</v>
      </c>
      <c r="C1225" s="277">
        <v>38</v>
      </c>
      <c r="D1225" s="278" t="s">
        <v>1395</v>
      </c>
      <c r="E1225" s="277">
        <v>15</v>
      </c>
      <c r="F1225" s="277">
        <v>10</v>
      </c>
      <c r="G1225" s="277">
        <v>10</v>
      </c>
      <c r="H1225" s="277">
        <v>0</v>
      </c>
      <c r="I1225" s="277">
        <v>10</v>
      </c>
      <c r="J1225" s="277">
        <v>10</v>
      </c>
      <c r="K1225" s="277">
        <v>0</v>
      </c>
      <c r="L1225" s="277">
        <v>0</v>
      </c>
      <c r="M1225" s="277">
        <v>0</v>
      </c>
      <c r="N1225" s="277">
        <v>0</v>
      </c>
      <c r="O1225" s="277">
        <v>0</v>
      </c>
      <c r="P1225" s="277">
        <v>0</v>
      </c>
      <c r="Q1225" s="277">
        <v>0</v>
      </c>
      <c r="R1225" s="277">
        <v>0</v>
      </c>
      <c r="S1225" s="277">
        <v>0</v>
      </c>
      <c r="T1225" s="277">
        <v>0</v>
      </c>
      <c r="U1225" s="277">
        <v>0</v>
      </c>
      <c r="V1225" s="277">
        <v>0</v>
      </c>
      <c r="W1225" s="279" t="e">
        <f t="shared" si="19"/>
        <v>#REF!</v>
      </c>
      <c r="X1225" s="279" t="s">
        <v>3306</v>
      </c>
      <c r="Y122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5" s="279">
        <f>IF(MAX(tbl2020POS[[#This Row],[P]:[PR]])=tbl2020POS[[#This Row],[P]],1,0)</f>
        <v>1</v>
      </c>
      <c r="AA1225" s="279">
        <f>IF(tbl2020POS[[#This Row],[QUALP]]=1,IF(tbl2020POS[[#This Row],[GS]]&gt;=GS_TO_QUALIFY,1,0),0)</f>
        <v>1</v>
      </c>
      <c r="AB1225" s="279">
        <f>IF(tbl2020POS[[#This Row],[QUALP]]=1,IF(tbl2020POS[[#This Row],[G]]-tbl2020POS[[#This Row],[GS]]&gt;=RP_APP_TO_QUALIFY,1,0),0)</f>
        <v>0</v>
      </c>
      <c r="AC1225" s="279" t="e">
        <f>IF(tbl2020POS[[#This Row],[C]]&gt;=GAMES_TO_QUALIFY,1,IF(tbl2020POS[[#This Row],[PRIMPOS]]="C",1,0))</f>
        <v>#REF!</v>
      </c>
      <c r="AD1225" s="279" t="e">
        <f>IF(tbl2020POS[[#This Row],[1B]]&gt;=GAMES_TO_QUALIFY,1,IF(tbl2020POS[[#This Row],[PRIMPOS]]="1B",1,0))</f>
        <v>#REF!</v>
      </c>
      <c r="AE1225" s="279" t="e">
        <f>IF(tbl2020POS[[#This Row],[2B]]&gt;=GAMES_TO_QUALIFY,1,IF(tbl2020POS[[#This Row],[PRIMPOS]]="2B",1,0))</f>
        <v>#REF!</v>
      </c>
      <c r="AF1225" s="279" t="e">
        <f>IF(tbl2020POS[[#This Row],[3B]]&gt;=GAMES_TO_QUALIFY,1,IF(tbl2020POS[[#This Row],[PRIMPOS]]="3B",1,0))</f>
        <v>#REF!</v>
      </c>
      <c r="AG1225" s="279" t="e">
        <f>IF(tbl2020POS[[#This Row],[SS]]&gt;=GAMES_TO_QUALIFY,1,IF(tbl2020POS[[#This Row],[PRIMPOS]]="SS",1,0))</f>
        <v>#REF!</v>
      </c>
      <c r="AH1225" s="279" t="e">
        <f>IF(tbl2020POS[[#This Row],[LF]]&gt;=GAMES_TO_QUALIFY,1,0)</f>
        <v>#REF!</v>
      </c>
      <c r="AI1225" s="279" t="e">
        <f>IF(tbl2020POS[[#This Row],[CF]]&gt;=GAMES_TO_QUALIFY,1,0)</f>
        <v>#REF!</v>
      </c>
      <c r="AJ1225" s="279" t="e">
        <f>IF(tbl2020POS[[#This Row],[RF]]&gt;=GAMES_TO_QUALIFY,1,0)</f>
        <v>#REF!</v>
      </c>
      <c r="AK1225" s="279" t="e">
        <f>IF(tbl2020POS[[#This Row],[OF]]&gt;=GAMES_TO_QUALIFY,1,IF(tbl2020POS[[#This Row],[PRIMPOS]]="OF",1,0))</f>
        <v>#REF!</v>
      </c>
      <c r="AL1225" s="279" t="e">
        <f>IF(tbl2020POS[[#This Row],[DH]]&gt;=GAMES_TO_QUALIFY,1,IF(tbl2020POS[[#This Row],[PRIMPOS]]="DH",1,0))</f>
        <v>#REF!</v>
      </c>
      <c r="AM1225" s="279" t="str" cm="1">
        <f t="array" aca="1" ref="AM12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5" s="280" t="str">
        <f>IFERROR(LEFT(tbl2020POS[[#This Row],[POSROUGH]],LEN(tbl2020POS[[#This Row],[POSROUGH]])-1),"")</f>
        <v/>
      </c>
      <c r="AP122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26" spans="1:42" x14ac:dyDescent="0.3">
      <c r="A1226" s="277">
        <v>1223</v>
      </c>
      <c r="B1226" t="s">
        <v>21786</v>
      </c>
      <c r="C1226" s="277">
        <v>31</v>
      </c>
      <c r="D1226" s="278" t="s">
        <v>1389</v>
      </c>
      <c r="E1226" s="277">
        <v>3</v>
      </c>
      <c r="F1226" s="277">
        <v>15</v>
      </c>
      <c r="G1226" s="277">
        <v>0</v>
      </c>
      <c r="H1226" s="277">
        <v>1</v>
      </c>
      <c r="I1226" s="277">
        <v>15</v>
      </c>
      <c r="J1226" s="277">
        <v>15</v>
      </c>
      <c r="K1226" s="277">
        <v>0</v>
      </c>
      <c r="L1226" s="277">
        <v>0</v>
      </c>
      <c r="M1226" s="277">
        <v>0</v>
      </c>
      <c r="N1226" s="277">
        <v>0</v>
      </c>
      <c r="O1226" s="277">
        <v>0</v>
      </c>
      <c r="P1226" s="277">
        <v>0</v>
      </c>
      <c r="Q1226" s="277">
        <v>0</v>
      </c>
      <c r="R1226" s="277">
        <v>0</v>
      </c>
      <c r="S1226" s="277">
        <v>0</v>
      </c>
      <c r="T1226" s="277">
        <v>0</v>
      </c>
      <c r="U1226" s="277">
        <v>0</v>
      </c>
      <c r="V1226" s="277">
        <v>0</v>
      </c>
      <c r="W1226" s="279" t="e">
        <f t="shared" si="19"/>
        <v>#REF!</v>
      </c>
      <c r="X1226" s="279" t="s">
        <v>17005</v>
      </c>
      <c r="Y122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6" s="279">
        <f>IF(MAX(tbl2020POS[[#This Row],[P]:[PR]])=tbl2020POS[[#This Row],[P]],1,0)</f>
        <v>1</v>
      </c>
      <c r="AA1226" s="279">
        <f>IF(tbl2020POS[[#This Row],[QUALP]]=1,IF(tbl2020POS[[#This Row],[GS]]&gt;=GS_TO_QUALIFY,1,0),0)</f>
        <v>0</v>
      </c>
      <c r="AB1226" s="279">
        <f>IF(tbl2020POS[[#This Row],[QUALP]]=1,IF(tbl2020POS[[#This Row],[G]]-tbl2020POS[[#This Row],[GS]]&gt;=RP_APP_TO_QUALIFY,1,0),0)</f>
        <v>1</v>
      </c>
      <c r="AC1226" s="279" t="e">
        <f>IF(tbl2020POS[[#This Row],[C]]&gt;=GAMES_TO_QUALIFY,1,IF(tbl2020POS[[#This Row],[PRIMPOS]]="C",1,0))</f>
        <v>#REF!</v>
      </c>
      <c r="AD1226" s="279" t="e">
        <f>IF(tbl2020POS[[#This Row],[1B]]&gt;=GAMES_TO_QUALIFY,1,IF(tbl2020POS[[#This Row],[PRIMPOS]]="1B",1,0))</f>
        <v>#REF!</v>
      </c>
      <c r="AE1226" s="279" t="e">
        <f>IF(tbl2020POS[[#This Row],[2B]]&gt;=GAMES_TO_QUALIFY,1,IF(tbl2020POS[[#This Row],[PRIMPOS]]="2B",1,0))</f>
        <v>#REF!</v>
      </c>
      <c r="AF1226" s="279" t="e">
        <f>IF(tbl2020POS[[#This Row],[3B]]&gt;=GAMES_TO_QUALIFY,1,IF(tbl2020POS[[#This Row],[PRIMPOS]]="3B",1,0))</f>
        <v>#REF!</v>
      </c>
      <c r="AG1226" s="279" t="e">
        <f>IF(tbl2020POS[[#This Row],[SS]]&gt;=GAMES_TO_QUALIFY,1,IF(tbl2020POS[[#This Row],[PRIMPOS]]="SS",1,0))</f>
        <v>#REF!</v>
      </c>
      <c r="AH1226" s="279" t="e">
        <f>IF(tbl2020POS[[#This Row],[LF]]&gt;=GAMES_TO_QUALIFY,1,0)</f>
        <v>#REF!</v>
      </c>
      <c r="AI1226" s="279" t="e">
        <f>IF(tbl2020POS[[#This Row],[CF]]&gt;=GAMES_TO_QUALIFY,1,0)</f>
        <v>#REF!</v>
      </c>
      <c r="AJ1226" s="279" t="e">
        <f>IF(tbl2020POS[[#This Row],[RF]]&gt;=GAMES_TO_QUALIFY,1,0)</f>
        <v>#REF!</v>
      </c>
      <c r="AK1226" s="279" t="e">
        <f>IF(tbl2020POS[[#This Row],[OF]]&gt;=GAMES_TO_QUALIFY,1,IF(tbl2020POS[[#This Row],[PRIMPOS]]="OF",1,0))</f>
        <v>#REF!</v>
      </c>
      <c r="AL1226" s="279" t="e">
        <f>IF(tbl2020POS[[#This Row],[DH]]&gt;=GAMES_TO_QUALIFY,1,IF(tbl2020POS[[#This Row],[PRIMPOS]]="DH",1,0))</f>
        <v>#REF!</v>
      </c>
      <c r="AM1226" s="279" t="str" cm="1">
        <f t="array" aca="1" ref="AM12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6" s="280" t="str">
        <f>IFERROR(LEFT(tbl2020POS[[#This Row],[POSROUGH]],LEN(tbl2020POS[[#This Row],[POSROUGH]])-1),"")</f>
        <v/>
      </c>
      <c r="AP122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27" spans="1:42" x14ac:dyDescent="0.3">
      <c r="A1227" s="277">
        <v>1224</v>
      </c>
      <c r="B1227" t="s">
        <v>21787</v>
      </c>
      <c r="C1227" s="277">
        <v>29</v>
      </c>
      <c r="D1227" s="278" t="s">
        <v>1531</v>
      </c>
      <c r="E1227" s="277">
        <v>6</v>
      </c>
      <c r="F1227" s="277">
        <v>57</v>
      </c>
      <c r="G1227" s="277">
        <v>56</v>
      </c>
      <c r="H1227" s="277">
        <v>57</v>
      </c>
      <c r="I1227" s="277">
        <v>43</v>
      </c>
      <c r="J1227" s="277">
        <v>0</v>
      </c>
      <c r="K1227" s="277">
        <v>0</v>
      </c>
      <c r="L1227" s="277">
        <v>43</v>
      </c>
      <c r="M1227" s="277">
        <v>0</v>
      </c>
      <c r="N1227" s="277">
        <v>0</v>
      </c>
      <c r="O1227" s="277">
        <v>0</v>
      </c>
      <c r="P1227" s="277">
        <v>0</v>
      </c>
      <c r="Q1227" s="277">
        <v>0</v>
      </c>
      <c r="R1227" s="277">
        <v>0</v>
      </c>
      <c r="S1227" s="277">
        <v>0</v>
      </c>
      <c r="T1227" s="277">
        <v>14</v>
      </c>
      <c r="U1227" s="277">
        <v>1</v>
      </c>
      <c r="V1227" s="277">
        <v>0</v>
      </c>
      <c r="W1227" s="279" t="e">
        <f t="shared" si="19"/>
        <v>#REF!</v>
      </c>
      <c r="X1227" s="279" t="s">
        <v>6460</v>
      </c>
      <c r="Y122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27" s="279">
        <f>IF(MAX(tbl2020POS[[#This Row],[P]:[PR]])=tbl2020POS[[#This Row],[P]],1,0)</f>
        <v>0</v>
      </c>
      <c r="AA1227" s="279">
        <f>IF(tbl2020POS[[#This Row],[QUALP]]=1,IF(tbl2020POS[[#This Row],[GS]]&gt;=GS_TO_QUALIFY,1,0),0)</f>
        <v>0</v>
      </c>
      <c r="AB1227" s="279">
        <f>IF(tbl2020POS[[#This Row],[QUALP]]=1,IF(tbl2020POS[[#This Row],[G]]-tbl2020POS[[#This Row],[GS]]&gt;=RP_APP_TO_QUALIFY,1,0),0)</f>
        <v>0</v>
      </c>
      <c r="AC1227" s="279" t="e">
        <f>IF(tbl2020POS[[#This Row],[C]]&gt;=GAMES_TO_QUALIFY,1,IF(tbl2020POS[[#This Row],[PRIMPOS]]="C",1,0))</f>
        <v>#REF!</v>
      </c>
      <c r="AD1227" s="279" t="e">
        <f>IF(tbl2020POS[[#This Row],[1B]]&gt;=GAMES_TO_QUALIFY,1,IF(tbl2020POS[[#This Row],[PRIMPOS]]="1B",1,0))</f>
        <v>#REF!</v>
      </c>
      <c r="AE1227" s="279" t="e">
        <f>IF(tbl2020POS[[#This Row],[2B]]&gt;=GAMES_TO_QUALIFY,1,IF(tbl2020POS[[#This Row],[PRIMPOS]]="2B",1,0))</f>
        <v>#REF!</v>
      </c>
      <c r="AF1227" s="279" t="e">
        <f>IF(tbl2020POS[[#This Row],[3B]]&gt;=GAMES_TO_QUALIFY,1,IF(tbl2020POS[[#This Row],[PRIMPOS]]="3B",1,0))</f>
        <v>#REF!</v>
      </c>
      <c r="AG1227" s="279" t="e">
        <f>IF(tbl2020POS[[#This Row],[SS]]&gt;=GAMES_TO_QUALIFY,1,IF(tbl2020POS[[#This Row],[PRIMPOS]]="SS",1,0))</f>
        <v>#REF!</v>
      </c>
      <c r="AH1227" s="279" t="e">
        <f>IF(tbl2020POS[[#This Row],[LF]]&gt;=GAMES_TO_QUALIFY,1,0)</f>
        <v>#REF!</v>
      </c>
      <c r="AI1227" s="279" t="e">
        <f>IF(tbl2020POS[[#This Row],[CF]]&gt;=GAMES_TO_QUALIFY,1,0)</f>
        <v>#REF!</v>
      </c>
      <c r="AJ1227" s="279" t="e">
        <f>IF(tbl2020POS[[#This Row],[RF]]&gt;=GAMES_TO_QUALIFY,1,0)</f>
        <v>#REF!</v>
      </c>
      <c r="AK1227" s="279" t="e">
        <f>IF(tbl2020POS[[#This Row],[OF]]&gt;=GAMES_TO_QUALIFY,1,IF(tbl2020POS[[#This Row],[PRIMPOS]]="OF",1,0))</f>
        <v>#REF!</v>
      </c>
      <c r="AL1227" s="279" t="e">
        <f>IF(tbl2020POS[[#This Row],[DH]]&gt;=GAMES_TO_QUALIFY,1,IF(tbl2020POS[[#This Row],[PRIMPOS]]="DH",1,0))</f>
        <v>#REF!</v>
      </c>
      <c r="AM1227" s="279" t="e" cm="1">
        <f t="array" aca="1" ref="AM12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7" s="280" t="str">
        <f>IFERROR(LEFT(tbl2020POS[[#This Row],[POSROUGH]],LEN(tbl2020POS[[#This Row],[POSROUGH]])-1),"")</f>
        <v/>
      </c>
      <c r="AP122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8" spans="1:42" x14ac:dyDescent="0.3">
      <c r="A1228" s="277">
        <v>1225</v>
      </c>
      <c r="B1228" t="s">
        <v>21788</v>
      </c>
      <c r="C1228" s="277">
        <v>34</v>
      </c>
      <c r="D1228" s="278" t="s">
        <v>1398</v>
      </c>
      <c r="E1228" s="277">
        <v>12</v>
      </c>
      <c r="F1228" s="277">
        <v>18</v>
      </c>
      <c r="G1228" s="277">
        <v>10</v>
      </c>
      <c r="H1228" s="277">
        <v>18</v>
      </c>
      <c r="I1228" s="277">
        <v>14</v>
      </c>
      <c r="J1228" s="277">
        <v>1</v>
      </c>
      <c r="K1228" s="277">
        <v>0</v>
      </c>
      <c r="L1228" s="277">
        <v>3</v>
      </c>
      <c r="M1228" s="277">
        <v>9</v>
      </c>
      <c r="N1228" s="277">
        <v>2</v>
      </c>
      <c r="O1228" s="277">
        <v>0</v>
      </c>
      <c r="P1228" s="277">
        <v>1</v>
      </c>
      <c r="Q1228" s="277">
        <v>0</v>
      </c>
      <c r="R1228" s="277">
        <v>0</v>
      </c>
      <c r="S1228" s="277">
        <v>1</v>
      </c>
      <c r="T1228" s="277">
        <v>4</v>
      </c>
      <c r="U1228" s="277">
        <v>4</v>
      </c>
      <c r="V1228" s="277">
        <v>1</v>
      </c>
      <c r="W1228" s="279" t="e">
        <f t="shared" si="19"/>
        <v>#REF!</v>
      </c>
      <c r="X1228" s="279" t="s">
        <v>3312</v>
      </c>
      <c r="Y122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28" s="279">
        <f>IF(MAX(tbl2020POS[[#This Row],[P]:[PR]])=tbl2020POS[[#This Row],[P]],1,0)</f>
        <v>0</v>
      </c>
      <c r="AA1228" s="279">
        <f>IF(tbl2020POS[[#This Row],[QUALP]]=1,IF(tbl2020POS[[#This Row],[GS]]&gt;=GS_TO_QUALIFY,1,0),0)</f>
        <v>0</v>
      </c>
      <c r="AB1228" s="279">
        <f>IF(tbl2020POS[[#This Row],[QUALP]]=1,IF(tbl2020POS[[#This Row],[G]]-tbl2020POS[[#This Row],[GS]]&gt;=RP_APP_TO_QUALIFY,1,0),0)</f>
        <v>0</v>
      </c>
      <c r="AC1228" s="279" t="e">
        <f>IF(tbl2020POS[[#This Row],[C]]&gt;=GAMES_TO_QUALIFY,1,IF(tbl2020POS[[#This Row],[PRIMPOS]]="C",1,0))</f>
        <v>#REF!</v>
      </c>
      <c r="AD1228" s="279" t="e">
        <f>IF(tbl2020POS[[#This Row],[1B]]&gt;=GAMES_TO_QUALIFY,1,IF(tbl2020POS[[#This Row],[PRIMPOS]]="1B",1,0))</f>
        <v>#REF!</v>
      </c>
      <c r="AE1228" s="279" t="e">
        <f>IF(tbl2020POS[[#This Row],[2B]]&gt;=GAMES_TO_QUALIFY,1,IF(tbl2020POS[[#This Row],[PRIMPOS]]="2B",1,0))</f>
        <v>#REF!</v>
      </c>
      <c r="AF1228" s="279" t="e">
        <f>IF(tbl2020POS[[#This Row],[3B]]&gt;=GAMES_TO_QUALIFY,1,IF(tbl2020POS[[#This Row],[PRIMPOS]]="3B",1,0))</f>
        <v>#REF!</v>
      </c>
      <c r="AG1228" s="279" t="e">
        <f>IF(tbl2020POS[[#This Row],[SS]]&gt;=GAMES_TO_QUALIFY,1,IF(tbl2020POS[[#This Row],[PRIMPOS]]="SS",1,0))</f>
        <v>#REF!</v>
      </c>
      <c r="AH1228" s="279" t="e">
        <f>IF(tbl2020POS[[#This Row],[LF]]&gt;=GAMES_TO_QUALIFY,1,0)</f>
        <v>#REF!</v>
      </c>
      <c r="AI1228" s="279" t="e">
        <f>IF(tbl2020POS[[#This Row],[CF]]&gt;=GAMES_TO_QUALIFY,1,0)</f>
        <v>#REF!</v>
      </c>
      <c r="AJ1228" s="279" t="e">
        <f>IF(tbl2020POS[[#This Row],[RF]]&gt;=GAMES_TO_QUALIFY,1,0)</f>
        <v>#REF!</v>
      </c>
      <c r="AK1228" s="279" t="e">
        <f>IF(tbl2020POS[[#This Row],[OF]]&gt;=GAMES_TO_QUALIFY,1,IF(tbl2020POS[[#This Row],[PRIMPOS]]="OF",1,0))</f>
        <v>#REF!</v>
      </c>
      <c r="AL1228" s="279" t="e">
        <f>IF(tbl2020POS[[#This Row],[DH]]&gt;=GAMES_TO_QUALIFY,1,IF(tbl2020POS[[#This Row],[PRIMPOS]]="DH",1,0))</f>
        <v>#REF!</v>
      </c>
      <c r="AM1228" s="279" t="e" cm="1">
        <f t="array" aca="1" ref="AM12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8" s="280" t="str">
        <f>IFERROR(LEFT(tbl2020POS[[#This Row],[POSROUGH]],LEN(tbl2020POS[[#This Row],[POSROUGH]])-1),"")</f>
        <v/>
      </c>
      <c r="AP122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9" spans="1:42" x14ac:dyDescent="0.3">
      <c r="A1229" s="277">
        <v>1226</v>
      </c>
      <c r="B1229" t="s">
        <v>21789</v>
      </c>
      <c r="C1229" s="277">
        <v>27</v>
      </c>
      <c r="D1229" s="278" t="s">
        <v>20584</v>
      </c>
      <c r="E1229" s="277">
        <v>8</v>
      </c>
      <c r="F1229" s="277">
        <v>11</v>
      </c>
      <c r="G1229" s="277">
        <v>11</v>
      </c>
      <c r="H1229" s="277">
        <v>0</v>
      </c>
      <c r="I1229" s="277">
        <v>11</v>
      </c>
      <c r="J1229" s="277">
        <v>11</v>
      </c>
      <c r="K1229" s="277">
        <v>0</v>
      </c>
      <c r="L1229" s="277">
        <v>0</v>
      </c>
      <c r="M1229" s="277">
        <v>0</v>
      </c>
      <c r="N1229" s="277">
        <v>0</v>
      </c>
      <c r="O1229" s="277">
        <v>0</v>
      </c>
      <c r="P1229" s="277">
        <v>0</v>
      </c>
      <c r="Q1229" s="277">
        <v>0</v>
      </c>
      <c r="R1229" s="277">
        <v>0</v>
      </c>
      <c r="S1229" s="277">
        <v>0</v>
      </c>
      <c r="T1229" s="277">
        <v>0</v>
      </c>
      <c r="U1229" s="277">
        <v>0</v>
      </c>
      <c r="V1229" s="277">
        <v>0</v>
      </c>
      <c r="W1229" s="279" t="e">
        <f t="shared" si="19"/>
        <v>#REF!</v>
      </c>
      <c r="X1229" s="279" t="s">
        <v>3532</v>
      </c>
      <c r="Y122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9" s="279">
        <f>IF(MAX(tbl2020POS[[#This Row],[P]:[PR]])=tbl2020POS[[#This Row],[P]],1,0)</f>
        <v>1</v>
      </c>
      <c r="AA1229" s="279">
        <f>IF(tbl2020POS[[#This Row],[QUALP]]=1,IF(tbl2020POS[[#This Row],[GS]]&gt;=GS_TO_QUALIFY,1,0),0)</f>
        <v>1</v>
      </c>
      <c r="AB1229" s="279">
        <f>IF(tbl2020POS[[#This Row],[QUALP]]=1,IF(tbl2020POS[[#This Row],[G]]-tbl2020POS[[#This Row],[GS]]&gt;=RP_APP_TO_QUALIFY,1,0),0)</f>
        <v>0</v>
      </c>
      <c r="AC1229" s="279" t="e">
        <f>IF(tbl2020POS[[#This Row],[C]]&gt;=GAMES_TO_QUALIFY,1,IF(tbl2020POS[[#This Row],[PRIMPOS]]="C",1,0))</f>
        <v>#REF!</v>
      </c>
      <c r="AD1229" s="279" t="e">
        <f>IF(tbl2020POS[[#This Row],[1B]]&gt;=GAMES_TO_QUALIFY,1,IF(tbl2020POS[[#This Row],[PRIMPOS]]="1B",1,0))</f>
        <v>#REF!</v>
      </c>
      <c r="AE1229" s="279" t="e">
        <f>IF(tbl2020POS[[#This Row],[2B]]&gt;=GAMES_TO_QUALIFY,1,IF(tbl2020POS[[#This Row],[PRIMPOS]]="2B",1,0))</f>
        <v>#REF!</v>
      </c>
      <c r="AF1229" s="279" t="e">
        <f>IF(tbl2020POS[[#This Row],[3B]]&gt;=GAMES_TO_QUALIFY,1,IF(tbl2020POS[[#This Row],[PRIMPOS]]="3B",1,0))</f>
        <v>#REF!</v>
      </c>
      <c r="AG1229" s="279" t="e">
        <f>IF(tbl2020POS[[#This Row],[SS]]&gt;=GAMES_TO_QUALIFY,1,IF(tbl2020POS[[#This Row],[PRIMPOS]]="SS",1,0))</f>
        <v>#REF!</v>
      </c>
      <c r="AH1229" s="279" t="e">
        <f>IF(tbl2020POS[[#This Row],[LF]]&gt;=GAMES_TO_QUALIFY,1,0)</f>
        <v>#REF!</v>
      </c>
      <c r="AI1229" s="279" t="e">
        <f>IF(tbl2020POS[[#This Row],[CF]]&gt;=GAMES_TO_QUALIFY,1,0)</f>
        <v>#REF!</v>
      </c>
      <c r="AJ1229" s="279" t="e">
        <f>IF(tbl2020POS[[#This Row],[RF]]&gt;=GAMES_TO_QUALIFY,1,0)</f>
        <v>#REF!</v>
      </c>
      <c r="AK1229" s="279" t="e">
        <f>IF(tbl2020POS[[#This Row],[OF]]&gt;=GAMES_TO_QUALIFY,1,IF(tbl2020POS[[#This Row],[PRIMPOS]]="OF",1,0))</f>
        <v>#REF!</v>
      </c>
      <c r="AL1229" s="279" t="e">
        <f>IF(tbl2020POS[[#This Row],[DH]]&gt;=GAMES_TO_QUALIFY,1,IF(tbl2020POS[[#This Row],[PRIMPOS]]="DH",1,0))</f>
        <v>#REF!</v>
      </c>
      <c r="AM1229" s="279" t="str" cm="1">
        <f t="array" aca="1" ref="AM12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9" s="280" t="str">
        <f>IFERROR(LEFT(tbl2020POS[[#This Row],[POSROUGH]],LEN(tbl2020POS[[#This Row],[POSROUGH]])-1),"")</f>
        <v/>
      </c>
      <c r="AP122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30" spans="1:42" x14ac:dyDescent="0.3">
      <c r="A1230" s="277">
        <v>1227</v>
      </c>
      <c r="B1230" t="s">
        <v>21790</v>
      </c>
      <c r="C1230" s="277">
        <v>28</v>
      </c>
      <c r="D1230" s="278" t="s">
        <v>1413</v>
      </c>
      <c r="E1230" s="277">
        <v>4</v>
      </c>
      <c r="F1230" s="277">
        <v>15</v>
      </c>
      <c r="G1230" s="277">
        <v>13</v>
      </c>
      <c r="H1230" s="277">
        <v>15</v>
      </c>
      <c r="I1230" s="277">
        <v>15</v>
      </c>
      <c r="J1230" s="277">
        <v>0</v>
      </c>
      <c r="K1230" s="277">
        <v>15</v>
      </c>
      <c r="L1230" s="277">
        <v>0</v>
      </c>
      <c r="M1230" s="277">
        <v>0</v>
      </c>
      <c r="N1230" s="277">
        <v>0</v>
      </c>
      <c r="O1230" s="277">
        <v>0</v>
      </c>
      <c r="P1230" s="277">
        <v>0</v>
      </c>
      <c r="Q1230" s="277">
        <v>0</v>
      </c>
      <c r="R1230" s="277">
        <v>0</v>
      </c>
      <c r="S1230" s="277">
        <v>0</v>
      </c>
      <c r="T1230" s="277">
        <v>0</v>
      </c>
      <c r="U1230" s="277">
        <v>1</v>
      </c>
      <c r="V1230" s="277">
        <v>0</v>
      </c>
      <c r="W1230" s="279" t="e">
        <f t="shared" si="19"/>
        <v>#REF!</v>
      </c>
      <c r="X1230" s="279" t="s">
        <v>17008</v>
      </c>
      <c r="Y123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30" s="279">
        <f>IF(MAX(tbl2020POS[[#This Row],[P]:[PR]])=tbl2020POS[[#This Row],[P]],1,0)</f>
        <v>0</v>
      </c>
      <c r="AA1230" s="279">
        <f>IF(tbl2020POS[[#This Row],[QUALP]]=1,IF(tbl2020POS[[#This Row],[GS]]&gt;=GS_TO_QUALIFY,1,0),0)</f>
        <v>0</v>
      </c>
      <c r="AB1230" s="279">
        <f>IF(tbl2020POS[[#This Row],[QUALP]]=1,IF(tbl2020POS[[#This Row],[G]]-tbl2020POS[[#This Row],[GS]]&gt;=RP_APP_TO_QUALIFY,1,0),0)</f>
        <v>0</v>
      </c>
      <c r="AC1230" s="279" t="e">
        <f>IF(tbl2020POS[[#This Row],[C]]&gt;=GAMES_TO_QUALIFY,1,IF(tbl2020POS[[#This Row],[PRIMPOS]]="C",1,0))</f>
        <v>#REF!</v>
      </c>
      <c r="AD1230" s="279" t="e">
        <f>IF(tbl2020POS[[#This Row],[1B]]&gt;=GAMES_TO_QUALIFY,1,IF(tbl2020POS[[#This Row],[PRIMPOS]]="1B",1,0))</f>
        <v>#REF!</v>
      </c>
      <c r="AE1230" s="279" t="e">
        <f>IF(tbl2020POS[[#This Row],[2B]]&gt;=GAMES_TO_QUALIFY,1,IF(tbl2020POS[[#This Row],[PRIMPOS]]="2B",1,0))</f>
        <v>#REF!</v>
      </c>
      <c r="AF1230" s="279" t="e">
        <f>IF(tbl2020POS[[#This Row],[3B]]&gt;=GAMES_TO_QUALIFY,1,IF(tbl2020POS[[#This Row],[PRIMPOS]]="3B",1,0))</f>
        <v>#REF!</v>
      </c>
      <c r="AG1230" s="279" t="e">
        <f>IF(tbl2020POS[[#This Row],[SS]]&gt;=GAMES_TO_QUALIFY,1,IF(tbl2020POS[[#This Row],[PRIMPOS]]="SS",1,0))</f>
        <v>#REF!</v>
      </c>
      <c r="AH1230" s="279" t="e">
        <f>IF(tbl2020POS[[#This Row],[LF]]&gt;=GAMES_TO_QUALIFY,1,0)</f>
        <v>#REF!</v>
      </c>
      <c r="AI1230" s="279" t="e">
        <f>IF(tbl2020POS[[#This Row],[CF]]&gt;=GAMES_TO_QUALIFY,1,0)</f>
        <v>#REF!</v>
      </c>
      <c r="AJ1230" s="279" t="e">
        <f>IF(tbl2020POS[[#This Row],[RF]]&gt;=GAMES_TO_QUALIFY,1,0)</f>
        <v>#REF!</v>
      </c>
      <c r="AK1230" s="279" t="e">
        <f>IF(tbl2020POS[[#This Row],[OF]]&gt;=GAMES_TO_QUALIFY,1,IF(tbl2020POS[[#This Row],[PRIMPOS]]="OF",1,0))</f>
        <v>#REF!</v>
      </c>
      <c r="AL1230" s="279" t="e">
        <f>IF(tbl2020POS[[#This Row],[DH]]&gt;=GAMES_TO_QUALIFY,1,IF(tbl2020POS[[#This Row],[PRIMPOS]]="DH",1,0))</f>
        <v>#REF!</v>
      </c>
      <c r="AM1230" s="279" t="e" cm="1">
        <f t="array" aca="1" ref="AM12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0" s="280" t="str">
        <f>IFERROR(LEFT(tbl2020POS[[#This Row],[POSROUGH]],LEN(tbl2020POS[[#This Row],[POSROUGH]])-1),"")</f>
        <v/>
      </c>
      <c r="AP123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1" spans="1:42" x14ac:dyDescent="0.3">
      <c r="A1231" s="277">
        <v>1228</v>
      </c>
      <c r="B1231" t="s">
        <v>21791</v>
      </c>
      <c r="C1231" s="277">
        <v>26</v>
      </c>
      <c r="D1231" s="278" t="s">
        <v>1470</v>
      </c>
      <c r="E1231" s="277">
        <v>2</v>
      </c>
      <c r="F1231" s="277">
        <v>32</v>
      </c>
      <c r="G1231" s="277">
        <v>24</v>
      </c>
      <c r="H1231" s="277">
        <v>32</v>
      </c>
      <c r="I1231" s="277">
        <v>30</v>
      </c>
      <c r="J1231" s="277">
        <v>0</v>
      </c>
      <c r="K1231" s="277">
        <v>0</v>
      </c>
      <c r="L1231" s="277">
        <v>29</v>
      </c>
      <c r="M1231" s="277">
        <v>0</v>
      </c>
      <c r="N1231" s="277">
        <v>0</v>
      </c>
      <c r="O1231" s="277">
        <v>0</v>
      </c>
      <c r="P1231" s="277">
        <v>0</v>
      </c>
      <c r="Q1231" s="277">
        <v>0</v>
      </c>
      <c r="R1231" s="277">
        <v>2</v>
      </c>
      <c r="S1231" s="277">
        <v>2</v>
      </c>
      <c r="T1231" s="277">
        <v>1</v>
      </c>
      <c r="U1231" s="277">
        <v>2</v>
      </c>
      <c r="V1231" s="277">
        <v>5</v>
      </c>
      <c r="W1231" s="279" t="e">
        <f t="shared" si="19"/>
        <v>#REF!</v>
      </c>
      <c r="X1231" s="279" t="s">
        <v>17012</v>
      </c>
      <c r="Y123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31" s="279">
        <f>IF(MAX(tbl2020POS[[#This Row],[P]:[PR]])=tbl2020POS[[#This Row],[P]],1,0)</f>
        <v>0</v>
      </c>
      <c r="AA1231" s="279">
        <f>IF(tbl2020POS[[#This Row],[QUALP]]=1,IF(tbl2020POS[[#This Row],[GS]]&gt;=GS_TO_QUALIFY,1,0),0)</f>
        <v>0</v>
      </c>
      <c r="AB1231" s="279">
        <f>IF(tbl2020POS[[#This Row],[QUALP]]=1,IF(tbl2020POS[[#This Row],[G]]-tbl2020POS[[#This Row],[GS]]&gt;=RP_APP_TO_QUALIFY,1,0),0)</f>
        <v>0</v>
      </c>
      <c r="AC1231" s="279" t="e">
        <f>IF(tbl2020POS[[#This Row],[C]]&gt;=GAMES_TO_QUALIFY,1,IF(tbl2020POS[[#This Row],[PRIMPOS]]="C",1,0))</f>
        <v>#REF!</v>
      </c>
      <c r="AD1231" s="279" t="e">
        <f>IF(tbl2020POS[[#This Row],[1B]]&gt;=GAMES_TO_QUALIFY,1,IF(tbl2020POS[[#This Row],[PRIMPOS]]="1B",1,0))</f>
        <v>#REF!</v>
      </c>
      <c r="AE1231" s="279" t="e">
        <f>IF(tbl2020POS[[#This Row],[2B]]&gt;=GAMES_TO_QUALIFY,1,IF(tbl2020POS[[#This Row],[PRIMPOS]]="2B",1,0))</f>
        <v>#REF!</v>
      </c>
      <c r="AF1231" s="279" t="e">
        <f>IF(tbl2020POS[[#This Row],[3B]]&gt;=GAMES_TO_QUALIFY,1,IF(tbl2020POS[[#This Row],[PRIMPOS]]="3B",1,0))</f>
        <v>#REF!</v>
      </c>
      <c r="AG1231" s="279" t="e">
        <f>IF(tbl2020POS[[#This Row],[SS]]&gt;=GAMES_TO_QUALIFY,1,IF(tbl2020POS[[#This Row],[PRIMPOS]]="SS",1,0))</f>
        <v>#REF!</v>
      </c>
      <c r="AH1231" s="279" t="e">
        <f>IF(tbl2020POS[[#This Row],[LF]]&gt;=GAMES_TO_QUALIFY,1,0)</f>
        <v>#REF!</v>
      </c>
      <c r="AI1231" s="279" t="e">
        <f>IF(tbl2020POS[[#This Row],[CF]]&gt;=GAMES_TO_QUALIFY,1,0)</f>
        <v>#REF!</v>
      </c>
      <c r="AJ1231" s="279" t="e">
        <f>IF(tbl2020POS[[#This Row],[RF]]&gt;=GAMES_TO_QUALIFY,1,0)</f>
        <v>#REF!</v>
      </c>
      <c r="AK1231" s="279" t="e">
        <f>IF(tbl2020POS[[#This Row],[OF]]&gt;=GAMES_TO_QUALIFY,1,IF(tbl2020POS[[#This Row],[PRIMPOS]]="OF",1,0))</f>
        <v>#REF!</v>
      </c>
      <c r="AL1231" s="279" t="e">
        <f>IF(tbl2020POS[[#This Row],[DH]]&gt;=GAMES_TO_QUALIFY,1,IF(tbl2020POS[[#This Row],[PRIMPOS]]="DH",1,0))</f>
        <v>#REF!</v>
      </c>
      <c r="AM1231" s="279" t="e" cm="1">
        <f t="array" aca="1" ref="AM12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1" s="280" t="str">
        <f>IFERROR(LEFT(tbl2020POS[[#This Row],[POSROUGH]],LEN(tbl2020POS[[#This Row],[POSROUGH]])-1),"")</f>
        <v/>
      </c>
      <c r="AP123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2" spans="1:42" x14ac:dyDescent="0.3">
      <c r="A1232" s="277">
        <v>1229</v>
      </c>
      <c r="B1232" t="s">
        <v>21792</v>
      </c>
      <c r="C1232" s="277">
        <v>26</v>
      </c>
      <c r="D1232" s="278" t="s">
        <v>1392</v>
      </c>
      <c r="E1232" s="277">
        <v>2</v>
      </c>
      <c r="F1232" s="277">
        <v>5</v>
      </c>
      <c r="G1232" s="277">
        <v>4</v>
      </c>
      <c r="H1232" s="277">
        <v>5</v>
      </c>
      <c r="I1232" s="277">
        <v>5</v>
      </c>
      <c r="J1232" s="277">
        <v>0</v>
      </c>
      <c r="K1232" s="277">
        <v>0</v>
      </c>
      <c r="L1232" s="277">
        <v>0</v>
      </c>
      <c r="M1232" s="277">
        <v>1</v>
      </c>
      <c r="N1232" s="277">
        <v>0</v>
      </c>
      <c r="O1232" s="277">
        <v>4</v>
      </c>
      <c r="P1232" s="277">
        <v>0</v>
      </c>
      <c r="Q1232" s="277">
        <v>0</v>
      </c>
      <c r="R1232" s="277">
        <v>0</v>
      </c>
      <c r="S1232" s="277">
        <v>0</v>
      </c>
      <c r="T1232" s="277">
        <v>0</v>
      </c>
      <c r="U1232" s="277">
        <v>0</v>
      </c>
      <c r="V1232" s="277">
        <v>0</v>
      </c>
      <c r="W1232" s="279" t="e">
        <f t="shared" si="19"/>
        <v>#REF!</v>
      </c>
      <c r="X1232" s="279" t="s">
        <v>22043</v>
      </c>
      <c r="Y123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232" s="279">
        <f>IF(MAX(tbl2020POS[[#This Row],[P]:[PR]])=tbl2020POS[[#This Row],[P]],1,0)</f>
        <v>0</v>
      </c>
      <c r="AA1232" s="279">
        <f>IF(tbl2020POS[[#This Row],[QUALP]]=1,IF(tbl2020POS[[#This Row],[GS]]&gt;=GS_TO_QUALIFY,1,0),0)</f>
        <v>0</v>
      </c>
      <c r="AB1232" s="279">
        <f>IF(tbl2020POS[[#This Row],[QUALP]]=1,IF(tbl2020POS[[#This Row],[G]]-tbl2020POS[[#This Row],[GS]]&gt;=RP_APP_TO_QUALIFY,1,0),0)</f>
        <v>0</v>
      </c>
      <c r="AC1232" s="279" t="e">
        <f>IF(tbl2020POS[[#This Row],[C]]&gt;=GAMES_TO_QUALIFY,1,IF(tbl2020POS[[#This Row],[PRIMPOS]]="C",1,0))</f>
        <v>#REF!</v>
      </c>
      <c r="AD1232" s="279" t="e">
        <f>IF(tbl2020POS[[#This Row],[1B]]&gt;=GAMES_TO_QUALIFY,1,IF(tbl2020POS[[#This Row],[PRIMPOS]]="1B",1,0))</f>
        <v>#REF!</v>
      </c>
      <c r="AE1232" s="279" t="e">
        <f>IF(tbl2020POS[[#This Row],[2B]]&gt;=GAMES_TO_QUALIFY,1,IF(tbl2020POS[[#This Row],[PRIMPOS]]="2B",1,0))</f>
        <v>#REF!</v>
      </c>
      <c r="AF1232" s="279" t="e">
        <f>IF(tbl2020POS[[#This Row],[3B]]&gt;=GAMES_TO_QUALIFY,1,IF(tbl2020POS[[#This Row],[PRIMPOS]]="3B",1,0))</f>
        <v>#REF!</v>
      </c>
      <c r="AG1232" s="279" t="e">
        <f>IF(tbl2020POS[[#This Row],[SS]]&gt;=GAMES_TO_QUALIFY,1,IF(tbl2020POS[[#This Row],[PRIMPOS]]="SS",1,0))</f>
        <v>#REF!</v>
      </c>
      <c r="AH1232" s="279" t="e">
        <f>IF(tbl2020POS[[#This Row],[LF]]&gt;=GAMES_TO_QUALIFY,1,0)</f>
        <v>#REF!</v>
      </c>
      <c r="AI1232" s="279" t="e">
        <f>IF(tbl2020POS[[#This Row],[CF]]&gt;=GAMES_TO_QUALIFY,1,0)</f>
        <v>#REF!</v>
      </c>
      <c r="AJ1232" s="279" t="e">
        <f>IF(tbl2020POS[[#This Row],[RF]]&gt;=GAMES_TO_QUALIFY,1,0)</f>
        <v>#REF!</v>
      </c>
      <c r="AK1232" s="279" t="e">
        <f>IF(tbl2020POS[[#This Row],[OF]]&gt;=GAMES_TO_QUALIFY,1,IF(tbl2020POS[[#This Row],[PRIMPOS]]="OF",1,0))</f>
        <v>#REF!</v>
      </c>
      <c r="AL1232" s="279" t="e">
        <f>IF(tbl2020POS[[#This Row],[DH]]&gt;=GAMES_TO_QUALIFY,1,IF(tbl2020POS[[#This Row],[PRIMPOS]]="DH",1,0))</f>
        <v>#REF!</v>
      </c>
      <c r="AM1232" s="279" t="e" cm="1">
        <f t="array" aca="1" ref="AM12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2" s="280" t="str">
        <f>IFERROR(LEFT(tbl2020POS[[#This Row],[POSROUGH]],LEN(tbl2020POS[[#This Row],[POSROUGH]])-1),"")</f>
        <v/>
      </c>
      <c r="AP123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3" spans="1:42" x14ac:dyDescent="0.3">
      <c r="A1233" s="277">
        <v>1230</v>
      </c>
      <c r="B1233" t="s">
        <v>21793</v>
      </c>
      <c r="C1233" s="277">
        <v>26</v>
      </c>
      <c r="D1233" s="278" t="s">
        <v>1470</v>
      </c>
      <c r="E1233" s="277">
        <v>3</v>
      </c>
      <c r="F1233" s="277">
        <v>34</v>
      </c>
      <c r="G1233" s="277">
        <v>24</v>
      </c>
      <c r="H1233" s="277">
        <v>34</v>
      </c>
      <c r="I1233" s="277">
        <v>34</v>
      </c>
      <c r="J1233" s="277">
        <v>0</v>
      </c>
      <c r="K1233" s="277">
        <v>0</v>
      </c>
      <c r="L1233" s="277">
        <v>2</v>
      </c>
      <c r="M1233" s="277">
        <v>0</v>
      </c>
      <c r="N1233" s="277">
        <v>0</v>
      </c>
      <c r="O1233" s="277">
        <v>0</v>
      </c>
      <c r="P1233" s="277">
        <v>17</v>
      </c>
      <c r="Q1233" s="277">
        <v>0</v>
      </c>
      <c r="R1233" s="277">
        <v>19</v>
      </c>
      <c r="S1233" s="277">
        <v>32</v>
      </c>
      <c r="T1233" s="277">
        <v>1</v>
      </c>
      <c r="U1233" s="277">
        <v>4</v>
      </c>
      <c r="V1233" s="277">
        <v>1</v>
      </c>
      <c r="W1233" s="279" t="e">
        <f t="shared" si="19"/>
        <v>#REF!</v>
      </c>
      <c r="X1233" s="279" t="s">
        <v>14902</v>
      </c>
      <c r="Y123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33" s="279">
        <f>IF(MAX(tbl2020POS[[#This Row],[P]:[PR]])=tbl2020POS[[#This Row],[P]],1,0)</f>
        <v>0</v>
      </c>
      <c r="AA1233" s="279">
        <f>IF(tbl2020POS[[#This Row],[QUALP]]=1,IF(tbl2020POS[[#This Row],[GS]]&gt;=GS_TO_QUALIFY,1,0),0)</f>
        <v>0</v>
      </c>
      <c r="AB1233" s="279">
        <f>IF(tbl2020POS[[#This Row],[QUALP]]=1,IF(tbl2020POS[[#This Row],[G]]-tbl2020POS[[#This Row],[GS]]&gt;=RP_APP_TO_QUALIFY,1,0),0)</f>
        <v>0</v>
      </c>
      <c r="AC1233" s="279" t="e">
        <f>IF(tbl2020POS[[#This Row],[C]]&gt;=GAMES_TO_QUALIFY,1,IF(tbl2020POS[[#This Row],[PRIMPOS]]="C",1,0))</f>
        <v>#REF!</v>
      </c>
      <c r="AD1233" s="279" t="e">
        <f>IF(tbl2020POS[[#This Row],[1B]]&gt;=GAMES_TO_QUALIFY,1,IF(tbl2020POS[[#This Row],[PRIMPOS]]="1B",1,0))</f>
        <v>#REF!</v>
      </c>
      <c r="AE1233" s="279" t="e">
        <f>IF(tbl2020POS[[#This Row],[2B]]&gt;=GAMES_TO_QUALIFY,1,IF(tbl2020POS[[#This Row],[PRIMPOS]]="2B",1,0))</f>
        <v>#REF!</v>
      </c>
      <c r="AF1233" s="279" t="e">
        <f>IF(tbl2020POS[[#This Row],[3B]]&gt;=GAMES_TO_QUALIFY,1,IF(tbl2020POS[[#This Row],[PRIMPOS]]="3B",1,0))</f>
        <v>#REF!</v>
      </c>
      <c r="AG1233" s="279" t="e">
        <f>IF(tbl2020POS[[#This Row],[SS]]&gt;=GAMES_TO_QUALIFY,1,IF(tbl2020POS[[#This Row],[PRIMPOS]]="SS",1,0))</f>
        <v>#REF!</v>
      </c>
      <c r="AH1233" s="279" t="e">
        <f>IF(tbl2020POS[[#This Row],[LF]]&gt;=GAMES_TO_QUALIFY,1,0)</f>
        <v>#REF!</v>
      </c>
      <c r="AI1233" s="279" t="e">
        <f>IF(tbl2020POS[[#This Row],[CF]]&gt;=GAMES_TO_QUALIFY,1,0)</f>
        <v>#REF!</v>
      </c>
      <c r="AJ1233" s="279" t="e">
        <f>IF(tbl2020POS[[#This Row],[RF]]&gt;=GAMES_TO_QUALIFY,1,0)</f>
        <v>#REF!</v>
      </c>
      <c r="AK1233" s="279" t="e">
        <f>IF(tbl2020POS[[#This Row],[OF]]&gt;=GAMES_TO_QUALIFY,1,IF(tbl2020POS[[#This Row],[PRIMPOS]]="OF",1,0))</f>
        <v>#REF!</v>
      </c>
      <c r="AL1233" s="279" t="e">
        <f>IF(tbl2020POS[[#This Row],[DH]]&gt;=GAMES_TO_QUALIFY,1,IF(tbl2020POS[[#This Row],[PRIMPOS]]="DH",1,0))</f>
        <v>#REF!</v>
      </c>
      <c r="AM1233" s="279" t="e" cm="1">
        <f t="array" aca="1" ref="AM12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3" s="280" t="str">
        <f>IFERROR(LEFT(tbl2020POS[[#This Row],[POSROUGH]],LEN(tbl2020POS[[#This Row],[POSROUGH]])-1),"")</f>
        <v/>
      </c>
      <c r="AP123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4" spans="1:42" x14ac:dyDescent="0.3">
      <c r="A1234" s="277">
        <v>1231</v>
      </c>
      <c r="B1234" t="s">
        <v>21794</v>
      </c>
      <c r="C1234" s="277">
        <v>35</v>
      </c>
      <c r="D1234" s="278" t="s">
        <v>20607</v>
      </c>
      <c r="E1234" s="277">
        <v>10</v>
      </c>
      <c r="F1234" s="277">
        <v>21</v>
      </c>
      <c r="G1234" s="277">
        <v>0</v>
      </c>
      <c r="H1234" s="277">
        <v>0</v>
      </c>
      <c r="I1234" s="277">
        <v>21</v>
      </c>
      <c r="J1234" s="277">
        <v>21</v>
      </c>
      <c r="K1234" s="277">
        <v>0</v>
      </c>
      <c r="L1234" s="277">
        <v>0</v>
      </c>
      <c r="M1234" s="277">
        <v>0</v>
      </c>
      <c r="N1234" s="277">
        <v>0</v>
      </c>
      <c r="O1234" s="277">
        <v>0</v>
      </c>
      <c r="P1234" s="277">
        <v>0</v>
      </c>
      <c r="Q1234" s="277">
        <v>0</v>
      </c>
      <c r="R1234" s="277">
        <v>0</v>
      </c>
      <c r="S1234" s="277">
        <v>0</v>
      </c>
      <c r="T1234" s="277">
        <v>0</v>
      </c>
      <c r="U1234" s="277">
        <v>0</v>
      </c>
      <c r="V1234" s="277">
        <v>0</v>
      </c>
      <c r="W1234" s="279" t="e">
        <f t="shared" si="19"/>
        <v>#REF!</v>
      </c>
      <c r="X1234" s="279" t="s">
        <v>3320</v>
      </c>
      <c r="Y123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4" s="279">
        <f>IF(MAX(tbl2020POS[[#This Row],[P]:[PR]])=tbl2020POS[[#This Row],[P]],1,0)</f>
        <v>1</v>
      </c>
      <c r="AA1234" s="279">
        <f>IF(tbl2020POS[[#This Row],[QUALP]]=1,IF(tbl2020POS[[#This Row],[GS]]&gt;=GS_TO_QUALIFY,1,0),0)</f>
        <v>0</v>
      </c>
      <c r="AB1234" s="279">
        <f>IF(tbl2020POS[[#This Row],[QUALP]]=1,IF(tbl2020POS[[#This Row],[G]]-tbl2020POS[[#This Row],[GS]]&gt;=RP_APP_TO_QUALIFY,1,0),0)</f>
        <v>1</v>
      </c>
      <c r="AC1234" s="279" t="e">
        <f>IF(tbl2020POS[[#This Row],[C]]&gt;=GAMES_TO_QUALIFY,1,IF(tbl2020POS[[#This Row],[PRIMPOS]]="C",1,0))</f>
        <v>#REF!</v>
      </c>
      <c r="AD1234" s="279" t="e">
        <f>IF(tbl2020POS[[#This Row],[1B]]&gt;=GAMES_TO_QUALIFY,1,IF(tbl2020POS[[#This Row],[PRIMPOS]]="1B",1,0))</f>
        <v>#REF!</v>
      </c>
      <c r="AE1234" s="279" t="e">
        <f>IF(tbl2020POS[[#This Row],[2B]]&gt;=GAMES_TO_QUALIFY,1,IF(tbl2020POS[[#This Row],[PRIMPOS]]="2B",1,0))</f>
        <v>#REF!</v>
      </c>
      <c r="AF1234" s="279" t="e">
        <f>IF(tbl2020POS[[#This Row],[3B]]&gt;=GAMES_TO_QUALIFY,1,IF(tbl2020POS[[#This Row],[PRIMPOS]]="3B",1,0))</f>
        <v>#REF!</v>
      </c>
      <c r="AG1234" s="279" t="e">
        <f>IF(tbl2020POS[[#This Row],[SS]]&gt;=GAMES_TO_QUALIFY,1,IF(tbl2020POS[[#This Row],[PRIMPOS]]="SS",1,0))</f>
        <v>#REF!</v>
      </c>
      <c r="AH1234" s="279" t="e">
        <f>IF(tbl2020POS[[#This Row],[LF]]&gt;=GAMES_TO_QUALIFY,1,0)</f>
        <v>#REF!</v>
      </c>
      <c r="AI1234" s="279" t="e">
        <f>IF(tbl2020POS[[#This Row],[CF]]&gt;=GAMES_TO_QUALIFY,1,0)</f>
        <v>#REF!</v>
      </c>
      <c r="AJ1234" s="279" t="e">
        <f>IF(tbl2020POS[[#This Row],[RF]]&gt;=GAMES_TO_QUALIFY,1,0)</f>
        <v>#REF!</v>
      </c>
      <c r="AK1234" s="279" t="e">
        <f>IF(tbl2020POS[[#This Row],[OF]]&gt;=GAMES_TO_QUALIFY,1,IF(tbl2020POS[[#This Row],[PRIMPOS]]="OF",1,0))</f>
        <v>#REF!</v>
      </c>
      <c r="AL1234" s="279" t="e">
        <f>IF(tbl2020POS[[#This Row],[DH]]&gt;=GAMES_TO_QUALIFY,1,IF(tbl2020POS[[#This Row],[PRIMPOS]]="DH",1,0))</f>
        <v>#REF!</v>
      </c>
      <c r="AM1234" s="279" t="str" cm="1">
        <f t="array" aca="1" ref="AM12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4" s="280" t="str">
        <f>IFERROR(LEFT(tbl2020POS[[#This Row],[POSROUGH]],LEN(tbl2020POS[[#This Row],[POSROUGH]])-1),"")</f>
        <v/>
      </c>
      <c r="AP123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5" spans="1:42" x14ac:dyDescent="0.3">
      <c r="A1235" s="277">
        <v>1232</v>
      </c>
      <c r="B1235" t="s">
        <v>21795</v>
      </c>
      <c r="C1235" s="277">
        <v>26</v>
      </c>
      <c r="D1235" s="278" t="s">
        <v>1531</v>
      </c>
      <c r="E1235" s="277">
        <v>5</v>
      </c>
      <c r="F1235" s="277">
        <v>12</v>
      </c>
      <c r="G1235" s="277">
        <v>12</v>
      </c>
      <c r="H1235" s="277">
        <v>0</v>
      </c>
      <c r="I1235" s="277">
        <v>12</v>
      </c>
      <c r="J1235" s="277">
        <v>12</v>
      </c>
      <c r="K1235" s="277">
        <v>0</v>
      </c>
      <c r="L1235" s="277">
        <v>0</v>
      </c>
      <c r="M1235" s="277">
        <v>0</v>
      </c>
      <c r="N1235" s="277">
        <v>0</v>
      </c>
      <c r="O1235" s="277">
        <v>0</v>
      </c>
      <c r="P1235" s="277">
        <v>0</v>
      </c>
      <c r="Q1235" s="277">
        <v>0</v>
      </c>
      <c r="R1235" s="277">
        <v>0</v>
      </c>
      <c r="S1235" s="277">
        <v>0</v>
      </c>
      <c r="T1235" s="277">
        <v>0</v>
      </c>
      <c r="U1235" s="277">
        <v>0</v>
      </c>
      <c r="V1235" s="277">
        <v>0</v>
      </c>
      <c r="W1235" s="279" t="e">
        <f t="shared" si="19"/>
        <v>#REF!</v>
      </c>
      <c r="X1235" s="279" t="s">
        <v>12140</v>
      </c>
      <c r="Y123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5" s="279">
        <f>IF(MAX(tbl2020POS[[#This Row],[P]:[PR]])=tbl2020POS[[#This Row],[P]],1,0)</f>
        <v>1</v>
      </c>
      <c r="AA1235" s="279">
        <f>IF(tbl2020POS[[#This Row],[QUALP]]=1,IF(tbl2020POS[[#This Row],[GS]]&gt;=GS_TO_QUALIFY,1,0),0)</f>
        <v>1</v>
      </c>
      <c r="AB1235" s="279">
        <f>IF(tbl2020POS[[#This Row],[QUALP]]=1,IF(tbl2020POS[[#This Row],[G]]-tbl2020POS[[#This Row],[GS]]&gt;=RP_APP_TO_QUALIFY,1,0),0)</f>
        <v>0</v>
      </c>
      <c r="AC1235" s="279" t="e">
        <f>IF(tbl2020POS[[#This Row],[C]]&gt;=GAMES_TO_QUALIFY,1,IF(tbl2020POS[[#This Row],[PRIMPOS]]="C",1,0))</f>
        <v>#REF!</v>
      </c>
      <c r="AD1235" s="279" t="e">
        <f>IF(tbl2020POS[[#This Row],[1B]]&gt;=GAMES_TO_QUALIFY,1,IF(tbl2020POS[[#This Row],[PRIMPOS]]="1B",1,0))</f>
        <v>#REF!</v>
      </c>
      <c r="AE1235" s="279" t="e">
        <f>IF(tbl2020POS[[#This Row],[2B]]&gt;=GAMES_TO_QUALIFY,1,IF(tbl2020POS[[#This Row],[PRIMPOS]]="2B",1,0))</f>
        <v>#REF!</v>
      </c>
      <c r="AF1235" s="279" t="e">
        <f>IF(tbl2020POS[[#This Row],[3B]]&gt;=GAMES_TO_QUALIFY,1,IF(tbl2020POS[[#This Row],[PRIMPOS]]="3B",1,0))</f>
        <v>#REF!</v>
      </c>
      <c r="AG1235" s="279" t="e">
        <f>IF(tbl2020POS[[#This Row],[SS]]&gt;=GAMES_TO_QUALIFY,1,IF(tbl2020POS[[#This Row],[PRIMPOS]]="SS",1,0))</f>
        <v>#REF!</v>
      </c>
      <c r="AH1235" s="279" t="e">
        <f>IF(tbl2020POS[[#This Row],[LF]]&gt;=GAMES_TO_QUALIFY,1,0)</f>
        <v>#REF!</v>
      </c>
      <c r="AI1235" s="279" t="e">
        <f>IF(tbl2020POS[[#This Row],[CF]]&gt;=GAMES_TO_QUALIFY,1,0)</f>
        <v>#REF!</v>
      </c>
      <c r="AJ1235" s="279" t="e">
        <f>IF(tbl2020POS[[#This Row],[RF]]&gt;=GAMES_TO_QUALIFY,1,0)</f>
        <v>#REF!</v>
      </c>
      <c r="AK1235" s="279" t="e">
        <f>IF(tbl2020POS[[#This Row],[OF]]&gt;=GAMES_TO_QUALIFY,1,IF(tbl2020POS[[#This Row],[PRIMPOS]]="OF",1,0))</f>
        <v>#REF!</v>
      </c>
      <c r="AL1235" s="279" t="e">
        <f>IF(tbl2020POS[[#This Row],[DH]]&gt;=GAMES_TO_QUALIFY,1,IF(tbl2020POS[[#This Row],[PRIMPOS]]="DH",1,0))</f>
        <v>#REF!</v>
      </c>
      <c r="AM1235" s="279" t="str" cm="1">
        <f t="array" aca="1" ref="AM12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5" s="280" t="str">
        <f>IFERROR(LEFT(tbl2020POS[[#This Row],[POSROUGH]],LEN(tbl2020POS[[#This Row],[POSROUGH]])-1),"")</f>
        <v/>
      </c>
      <c r="AP123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36" spans="1:42" x14ac:dyDescent="0.3">
      <c r="A1236" s="277">
        <v>1233</v>
      </c>
      <c r="B1236" t="s">
        <v>21796</v>
      </c>
      <c r="C1236" s="277">
        <v>26</v>
      </c>
      <c r="D1236" s="278" t="s">
        <v>1460</v>
      </c>
      <c r="E1236" s="277">
        <v>2</v>
      </c>
      <c r="F1236" s="277">
        <v>8</v>
      </c>
      <c r="G1236" s="277">
        <v>0</v>
      </c>
      <c r="H1236" s="277">
        <v>0</v>
      </c>
      <c r="I1236" s="277">
        <v>8</v>
      </c>
      <c r="J1236" s="277">
        <v>8</v>
      </c>
      <c r="K1236" s="277">
        <v>0</v>
      </c>
      <c r="L1236" s="277">
        <v>0</v>
      </c>
      <c r="M1236" s="277">
        <v>0</v>
      </c>
      <c r="N1236" s="277">
        <v>0</v>
      </c>
      <c r="O1236" s="277">
        <v>0</v>
      </c>
      <c r="P1236" s="277">
        <v>0</v>
      </c>
      <c r="Q1236" s="277">
        <v>0</v>
      </c>
      <c r="R1236" s="277">
        <v>0</v>
      </c>
      <c r="S1236" s="277">
        <v>0</v>
      </c>
      <c r="T1236" s="277">
        <v>0</v>
      </c>
      <c r="U1236" s="277">
        <v>0</v>
      </c>
      <c r="V1236" s="277">
        <v>0</v>
      </c>
      <c r="W1236" s="279" t="e">
        <f t="shared" si="19"/>
        <v>#REF!</v>
      </c>
      <c r="X1236" s="279" t="s">
        <v>17028</v>
      </c>
      <c r="Y123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6" s="279">
        <f>IF(MAX(tbl2020POS[[#This Row],[P]:[PR]])=tbl2020POS[[#This Row],[P]],1,0)</f>
        <v>1</v>
      </c>
      <c r="AA1236" s="279">
        <f>IF(tbl2020POS[[#This Row],[QUALP]]=1,IF(tbl2020POS[[#This Row],[GS]]&gt;=GS_TO_QUALIFY,1,0),0)</f>
        <v>0</v>
      </c>
      <c r="AB1236" s="279">
        <f>IF(tbl2020POS[[#This Row],[QUALP]]=1,IF(tbl2020POS[[#This Row],[G]]-tbl2020POS[[#This Row],[GS]]&gt;=RP_APP_TO_QUALIFY,1,0),0)</f>
        <v>1</v>
      </c>
      <c r="AC1236" s="279" t="e">
        <f>IF(tbl2020POS[[#This Row],[C]]&gt;=GAMES_TO_QUALIFY,1,IF(tbl2020POS[[#This Row],[PRIMPOS]]="C",1,0))</f>
        <v>#REF!</v>
      </c>
      <c r="AD1236" s="279" t="e">
        <f>IF(tbl2020POS[[#This Row],[1B]]&gt;=GAMES_TO_QUALIFY,1,IF(tbl2020POS[[#This Row],[PRIMPOS]]="1B",1,0))</f>
        <v>#REF!</v>
      </c>
      <c r="AE1236" s="279" t="e">
        <f>IF(tbl2020POS[[#This Row],[2B]]&gt;=GAMES_TO_QUALIFY,1,IF(tbl2020POS[[#This Row],[PRIMPOS]]="2B",1,0))</f>
        <v>#REF!</v>
      </c>
      <c r="AF1236" s="279" t="e">
        <f>IF(tbl2020POS[[#This Row],[3B]]&gt;=GAMES_TO_QUALIFY,1,IF(tbl2020POS[[#This Row],[PRIMPOS]]="3B",1,0))</f>
        <v>#REF!</v>
      </c>
      <c r="AG1236" s="279" t="e">
        <f>IF(tbl2020POS[[#This Row],[SS]]&gt;=GAMES_TO_QUALIFY,1,IF(tbl2020POS[[#This Row],[PRIMPOS]]="SS",1,0))</f>
        <v>#REF!</v>
      </c>
      <c r="AH1236" s="279" t="e">
        <f>IF(tbl2020POS[[#This Row],[LF]]&gt;=GAMES_TO_QUALIFY,1,0)</f>
        <v>#REF!</v>
      </c>
      <c r="AI1236" s="279" t="e">
        <f>IF(tbl2020POS[[#This Row],[CF]]&gt;=GAMES_TO_QUALIFY,1,0)</f>
        <v>#REF!</v>
      </c>
      <c r="AJ1236" s="279" t="e">
        <f>IF(tbl2020POS[[#This Row],[RF]]&gt;=GAMES_TO_QUALIFY,1,0)</f>
        <v>#REF!</v>
      </c>
      <c r="AK1236" s="279" t="e">
        <f>IF(tbl2020POS[[#This Row],[OF]]&gt;=GAMES_TO_QUALIFY,1,IF(tbl2020POS[[#This Row],[PRIMPOS]]="OF",1,0))</f>
        <v>#REF!</v>
      </c>
      <c r="AL1236" s="279" t="e">
        <f>IF(tbl2020POS[[#This Row],[DH]]&gt;=GAMES_TO_QUALIFY,1,IF(tbl2020POS[[#This Row],[PRIMPOS]]="DH",1,0))</f>
        <v>#REF!</v>
      </c>
      <c r="AM1236" s="279" t="str" cm="1">
        <f t="array" aca="1" ref="AM12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6" s="280" t="str">
        <f>IFERROR(LEFT(tbl2020POS[[#This Row],[POSROUGH]],LEN(tbl2020POS[[#This Row],[POSROUGH]])-1),"")</f>
        <v/>
      </c>
      <c r="AP123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7" spans="1:42" x14ac:dyDescent="0.3">
      <c r="A1237" s="277">
        <v>1234</v>
      </c>
      <c r="B1237" t="s">
        <v>21797</v>
      </c>
      <c r="C1237" s="277">
        <v>23</v>
      </c>
      <c r="D1237" s="278" t="s">
        <v>20607</v>
      </c>
      <c r="E1237" s="277">
        <v>2</v>
      </c>
      <c r="F1237" s="277">
        <v>13</v>
      </c>
      <c r="G1237" s="277">
        <v>11</v>
      </c>
      <c r="H1237" s="277">
        <v>0</v>
      </c>
      <c r="I1237" s="277">
        <v>13</v>
      </c>
      <c r="J1237" s="277">
        <v>13</v>
      </c>
      <c r="K1237" s="277">
        <v>0</v>
      </c>
      <c r="L1237" s="277">
        <v>0</v>
      </c>
      <c r="M1237" s="277">
        <v>0</v>
      </c>
      <c r="N1237" s="277">
        <v>0</v>
      </c>
      <c r="O1237" s="277">
        <v>0</v>
      </c>
      <c r="P1237" s="277">
        <v>0</v>
      </c>
      <c r="Q1237" s="277">
        <v>0</v>
      </c>
      <c r="R1237" s="277">
        <v>0</v>
      </c>
      <c r="S1237" s="277">
        <v>0</v>
      </c>
      <c r="T1237" s="277">
        <v>0</v>
      </c>
      <c r="U1237" s="277">
        <v>0</v>
      </c>
      <c r="V1237" s="277">
        <v>0</v>
      </c>
      <c r="W1237" s="279" t="e">
        <f t="shared" si="19"/>
        <v>#REF!</v>
      </c>
      <c r="X1237" s="279" t="s">
        <v>17031</v>
      </c>
      <c r="Y123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7" s="279">
        <f>IF(MAX(tbl2020POS[[#This Row],[P]:[PR]])=tbl2020POS[[#This Row],[P]],1,0)</f>
        <v>1</v>
      </c>
      <c r="AA1237" s="279">
        <f>IF(tbl2020POS[[#This Row],[QUALP]]=1,IF(tbl2020POS[[#This Row],[GS]]&gt;=GS_TO_QUALIFY,1,0),0)</f>
        <v>1</v>
      </c>
      <c r="AB1237" s="279">
        <f>IF(tbl2020POS[[#This Row],[QUALP]]=1,IF(tbl2020POS[[#This Row],[G]]-tbl2020POS[[#This Row],[GS]]&gt;=RP_APP_TO_QUALIFY,1,0),0)</f>
        <v>0</v>
      </c>
      <c r="AC1237" s="279" t="e">
        <f>IF(tbl2020POS[[#This Row],[C]]&gt;=GAMES_TO_QUALIFY,1,IF(tbl2020POS[[#This Row],[PRIMPOS]]="C",1,0))</f>
        <v>#REF!</v>
      </c>
      <c r="AD1237" s="279" t="e">
        <f>IF(tbl2020POS[[#This Row],[1B]]&gt;=GAMES_TO_QUALIFY,1,IF(tbl2020POS[[#This Row],[PRIMPOS]]="1B",1,0))</f>
        <v>#REF!</v>
      </c>
      <c r="AE1237" s="279" t="e">
        <f>IF(tbl2020POS[[#This Row],[2B]]&gt;=GAMES_TO_QUALIFY,1,IF(tbl2020POS[[#This Row],[PRIMPOS]]="2B",1,0))</f>
        <v>#REF!</v>
      </c>
      <c r="AF1237" s="279" t="e">
        <f>IF(tbl2020POS[[#This Row],[3B]]&gt;=GAMES_TO_QUALIFY,1,IF(tbl2020POS[[#This Row],[PRIMPOS]]="3B",1,0))</f>
        <v>#REF!</v>
      </c>
      <c r="AG1237" s="279" t="e">
        <f>IF(tbl2020POS[[#This Row],[SS]]&gt;=GAMES_TO_QUALIFY,1,IF(tbl2020POS[[#This Row],[PRIMPOS]]="SS",1,0))</f>
        <v>#REF!</v>
      </c>
      <c r="AH1237" s="279" t="e">
        <f>IF(tbl2020POS[[#This Row],[LF]]&gt;=GAMES_TO_QUALIFY,1,0)</f>
        <v>#REF!</v>
      </c>
      <c r="AI1237" s="279" t="e">
        <f>IF(tbl2020POS[[#This Row],[CF]]&gt;=GAMES_TO_QUALIFY,1,0)</f>
        <v>#REF!</v>
      </c>
      <c r="AJ1237" s="279" t="e">
        <f>IF(tbl2020POS[[#This Row],[RF]]&gt;=GAMES_TO_QUALIFY,1,0)</f>
        <v>#REF!</v>
      </c>
      <c r="AK1237" s="279" t="e">
        <f>IF(tbl2020POS[[#This Row],[OF]]&gt;=GAMES_TO_QUALIFY,1,IF(tbl2020POS[[#This Row],[PRIMPOS]]="OF",1,0))</f>
        <v>#REF!</v>
      </c>
      <c r="AL1237" s="279" t="e">
        <f>IF(tbl2020POS[[#This Row],[DH]]&gt;=GAMES_TO_QUALIFY,1,IF(tbl2020POS[[#This Row],[PRIMPOS]]="DH",1,0))</f>
        <v>#REF!</v>
      </c>
      <c r="AM1237" s="279" t="str" cm="1">
        <f t="array" aca="1" ref="AM12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7" s="280" t="str">
        <f>IFERROR(LEFT(tbl2020POS[[#This Row],[POSROUGH]],LEN(tbl2020POS[[#This Row],[POSROUGH]])-1),"")</f>
        <v/>
      </c>
      <c r="AP123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38" spans="1:42" x14ac:dyDescent="0.3">
      <c r="A1238" s="277">
        <v>1235</v>
      </c>
      <c r="B1238" t="s">
        <v>21798</v>
      </c>
      <c r="C1238" s="277">
        <v>29</v>
      </c>
      <c r="D1238" s="278" t="s">
        <v>1395</v>
      </c>
      <c r="E1238" s="277">
        <v>4</v>
      </c>
      <c r="F1238" s="277">
        <v>21</v>
      </c>
      <c r="G1238" s="277">
        <v>0</v>
      </c>
      <c r="H1238" s="277">
        <v>0</v>
      </c>
      <c r="I1238" s="277">
        <v>21</v>
      </c>
      <c r="J1238" s="277">
        <v>21</v>
      </c>
      <c r="K1238" s="277">
        <v>0</v>
      </c>
      <c r="L1238" s="277">
        <v>0</v>
      </c>
      <c r="M1238" s="277">
        <v>0</v>
      </c>
      <c r="N1238" s="277">
        <v>0</v>
      </c>
      <c r="O1238" s="277">
        <v>0</v>
      </c>
      <c r="P1238" s="277">
        <v>0</v>
      </c>
      <c r="Q1238" s="277">
        <v>0</v>
      </c>
      <c r="R1238" s="277">
        <v>0</v>
      </c>
      <c r="S1238" s="277">
        <v>0</v>
      </c>
      <c r="T1238" s="277">
        <v>0</v>
      </c>
      <c r="U1238" s="277">
        <v>0</v>
      </c>
      <c r="V1238" s="277">
        <v>0</v>
      </c>
      <c r="W1238" s="279" t="e">
        <f t="shared" si="19"/>
        <v>#REF!</v>
      </c>
      <c r="X1238" s="279" t="s">
        <v>17034</v>
      </c>
      <c r="Y123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8" s="279">
        <f>IF(MAX(tbl2020POS[[#This Row],[P]:[PR]])=tbl2020POS[[#This Row],[P]],1,0)</f>
        <v>1</v>
      </c>
      <c r="AA1238" s="279">
        <f>IF(tbl2020POS[[#This Row],[QUALP]]=1,IF(tbl2020POS[[#This Row],[GS]]&gt;=GS_TO_QUALIFY,1,0),0)</f>
        <v>0</v>
      </c>
      <c r="AB1238" s="279">
        <f>IF(tbl2020POS[[#This Row],[QUALP]]=1,IF(tbl2020POS[[#This Row],[G]]-tbl2020POS[[#This Row],[GS]]&gt;=RP_APP_TO_QUALIFY,1,0),0)</f>
        <v>1</v>
      </c>
      <c r="AC1238" s="279" t="e">
        <f>IF(tbl2020POS[[#This Row],[C]]&gt;=GAMES_TO_QUALIFY,1,IF(tbl2020POS[[#This Row],[PRIMPOS]]="C",1,0))</f>
        <v>#REF!</v>
      </c>
      <c r="AD1238" s="279" t="e">
        <f>IF(tbl2020POS[[#This Row],[1B]]&gt;=GAMES_TO_QUALIFY,1,IF(tbl2020POS[[#This Row],[PRIMPOS]]="1B",1,0))</f>
        <v>#REF!</v>
      </c>
      <c r="AE1238" s="279" t="e">
        <f>IF(tbl2020POS[[#This Row],[2B]]&gt;=GAMES_TO_QUALIFY,1,IF(tbl2020POS[[#This Row],[PRIMPOS]]="2B",1,0))</f>
        <v>#REF!</v>
      </c>
      <c r="AF1238" s="279" t="e">
        <f>IF(tbl2020POS[[#This Row],[3B]]&gt;=GAMES_TO_QUALIFY,1,IF(tbl2020POS[[#This Row],[PRIMPOS]]="3B",1,0))</f>
        <v>#REF!</v>
      </c>
      <c r="AG1238" s="279" t="e">
        <f>IF(tbl2020POS[[#This Row],[SS]]&gt;=GAMES_TO_QUALIFY,1,IF(tbl2020POS[[#This Row],[PRIMPOS]]="SS",1,0))</f>
        <v>#REF!</v>
      </c>
      <c r="AH1238" s="279" t="e">
        <f>IF(tbl2020POS[[#This Row],[LF]]&gt;=GAMES_TO_QUALIFY,1,0)</f>
        <v>#REF!</v>
      </c>
      <c r="AI1238" s="279" t="e">
        <f>IF(tbl2020POS[[#This Row],[CF]]&gt;=GAMES_TO_QUALIFY,1,0)</f>
        <v>#REF!</v>
      </c>
      <c r="AJ1238" s="279" t="e">
        <f>IF(tbl2020POS[[#This Row],[RF]]&gt;=GAMES_TO_QUALIFY,1,0)</f>
        <v>#REF!</v>
      </c>
      <c r="AK1238" s="279" t="e">
        <f>IF(tbl2020POS[[#This Row],[OF]]&gt;=GAMES_TO_QUALIFY,1,IF(tbl2020POS[[#This Row],[PRIMPOS]]="OF",1,0))</f>
        <v>#REF!</v>
      </c>
      <c r="AL1238" s="279" t="e">
        <f>IF(tbl2020POS[[#This Row],[DH]]&gt;=GAMES_TO_QUALIFY,1,IF(tbl2020POS[[#This Row],[PRIMPOS]]="DH",1,0))</f>
        <v>#REF!</v>
      </c>
      <c r="AM1238" s="279" t="str" cm="1">
        <f t="array" aca="1" ref="AM12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8" s="280" t="str">
        <f>IFERROR(LEFT(tbl2020POS[[#This Row],[POSROUGH]],LEN(tbl2020POS[[#This Row],[POSROUGH]])-1),"")</f>
        <v/>
      </c>
      <c r="AP123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9" spans="1:42" x14ac:dyDescent="0.3">
      <c r="A1239" s="277">
        <v>1236</v>
      </c>
      <c r="B1239" t="s">
        <v>21799</v>
      </c>
      <c r="C1239" s="277">
        <v>29</v>
      </c>
      <c r="D1239" s="278" t="s">
        <v>1389</v>
      </c>
      <c r="E1239" s="277">
        <v>6</v>
      </c>
      <c r="F1239" s="277">
        <v>17</v>
      </c>
      <c r="G1239" s="277">
        <v>5</v>
      </c>
      <c r="H1239" s="277">
        <v>0</v>
      </c>
      <c r="I1239" s="277">
        <v>17</v>
      </c>
      <c r="J1239" s="277">
        <v>17</v>
      </c>
      <c r="K1239" s="277">
        <v>0</v>
      </c>
      <c r="L1239" s="277">
        <v>0</v>
      </c>
      <c r="M1239" s="277">
        <v>0</v>
      </c>
      <c r="N1239" s="277">
        <v>0</v>
      </c>
      <c r="O1239" s="277">
        <v>0</v>
      </c>
      <c r="P1239" s="277">
        <v>0</v>
      </c>
      <c r="Q1239" s="277">
        <v>0</v>
      </c>
      <c r="R1239" s="277">
        <v>0</v>
      </c>
      <c r="S1239" s="277">
        <v>0</v>
      </c>
      <c r="T1239" s="277">
        <v>0</v>
      </c>
      <c r="U1239" s="277">
        <v>0</v>
      </c>
      <c r="V1239" s="277">
        <v>0</v>
      </c>
      <c r="W1239" s="279" t="e">
        <f t="shared" si="19"/>
        <v>#REF!</v>
      </c>
      <c r="X1239" s="279" t="s">
        <v>17038</v>
      </c>
      <c r="Y123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9" s="279">
        <f>IF(MAX(tbl2020POS[[#This Row],[P]:[PR]])=tbl2020POS[[#This Row],[P]],1,0)</f>
        <v>1</v>
      </c>
      <c r="AA1239" s="279">
        <f>IF(tbl2020POS[[#This Row],[QUALP]]=1,IF(tbl2020POS[[#This Row],[GS]]&gt;=GS_TO_QUALIFY,1,0),0)</f>
        <v>0</v>
      </c>
      <c r="AB1239" s="279">
        <f>IF(tbl2020POS[[#This Row],[QUALP]]=1,IF(tbl2020POS[[#This Row],[G]]-tbl2020POS[[#This Row],[GS]]&gt;=RP_APP_TO_QUALIFY,1,0),0)</f>
        <v>1</v>
      </c>
      <c r="AC1239" s="279" t="e">
        <f>IF(tbl2020POS[[#This Row],[C]]&gt;=GAMES_TO_QUALIFY,1,IF(tbl2020POS[[#This Row],[PRIMPOS]]="C",1,0))</f>
        <v>#REF!</v>
      </c>
      <c r="AD1239" s="279" t="e">
        <f>IF(tbl2020POS[[#This Row],[1B]]&gt;=GAMES_TO_QUALIFY,1,IF(tbl2020POS[[#This Row],[PRIMPOS]]="1B",1,0))</f>
        <v>#REF!</v>
      </c>
      <c r="AE1239" s="279" t="e">
        <f>IF(tbl2020POS[[#This Row],[2B]]&gt;=GAMES_TO_QUALIFY,1,IF(tbl2020POS[[#This Row],[PRIMPOS]]="2B",1,0))</f>
        <v>#REF!</v>
      </c>
      <c r="AF1239" s="279" t="e">
        <f>IF(tbl2020POS[[#This Row],[3B]]&gt;=GAMES_TO_QUALIFY,1,IF(tbl2020POS[[#This Row],[PRIMPOS]]="3B",1,0))</f>
        <v>#REF!</v>
      </c>
      <c r="AG1239" s="279" t="e">
        <f>IF(tbl2020POS[[#This Row],[SS]]&gt;=GAMES_TO_QUALIFY,1,IF(tbl2020POS[[#This Row],[PRIMPOS]]="SS",1,0))</f>
        <v>#REF!</v>
      </c>
      <c r="AH1239" s="279" t="e">
        <f>IF(tbl2020POS[[#This Row],[LF]]&gt;=GAMES_TO_QUALIFY,1,0)</f>
        <v>#REF!</v>
      </c>
      <c r="AI1239" s="279" t="e">
        <f>IF(tbl2020POS[[#This Row],[CF]]&gt;=GAMES_TO_QUALIFY,1,0)</f>
        <v>#REF!</v>
      </c>
      <c r="AJ1239" s="279" t="e">
        <f>IF(tbl2020POS[[#This Row],[RF]]&gt;=GAMES_TO_QUALIFY,1,0)</f>
        <v>#REF!</v>
      </c>
      <c r="AK1239" s="279" t="e">
        <f>IF(tbl2020POS[[#This Row],[OF]]&gt;=GAMES_TO_QUALIFY,1,IF(tbl2020POS[[#This Row],[PRIMPOS]]="OF",1,0))</f>
        <v>#REF!</v>
      </c>
      <c r="AL1239" s="279" t="e">
        <f>IF(tbl2020POS[[#This Row],[DH]]&gt;=GAMES_TO_QUALIFY,1,IF(tbl2020POS[[#This Row],[PRIMPOS]]="DH",1,0))</f>
        <v>#REF!</v>
      </c>
      <c r="AM1239" s="279" t="str" cm="1">
        <f t="array" aca="1" ref="AM12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9" s="280" t="str">
        <f>IFERROR(LEFT(tbl2020POS[[#This Row],[POSROUGH]],LEN(tbl2020POS[[#This Row],[POSROUGH]])-1),"")</f>
        <v/>
      </c>
      <c r="AP123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40" spans="1:42" x14ac:dyDescent="0.3">
      <c r="A1240" s="277">
        <v>1237</v>
      </c>
      <c r="B1240" t="s">
        <v>21800</v>
      </c>
      <c r="C1240" s="277">
        <v>27</v>
      </c>
      <c r="D1240" s="278" t="s">
        <v>1386</v>
      </c>
      <c r="E1240" s="277" t="s">
        <v>20557</v>
      </c>
      <c r="F1240" s="277">
        <v>9</v>
      </c>
      <c r="G1240" s="277">
        <v>0</v>
      </c>
      <c r="H1240" s="277">
        <v>0</v>
      </c>
      <c r="I1240" s="277">
        <v>9</v>
      </c>
      <c r="J1240" s="277">
        <v>9</v>
      </c>
      <c r="K1240" s="277">
        <v>0</v>
      </c>
      <c r="L1240" s="277">
        <v>0</v>
      </c>
      <c r="M1240" s="277">
        <v>0</v>
      </c>
      <c r="N1240" s="277">
        <v>0</v>
      </c>
      <c r="O1240" s="277">
        <v>0</v>
      </c>
      <c r="P1240" s="277">
        <v>0</v>
      </c>
      <c r="Q1240" s="277">
        <v>0</v>
      </c>
      <c r="R1240" s="277">
        <v>0</v>
      </c>
      <c r="S1240" s="277">
        <v>0</v>
      </c>
      <c r="T1240" s="277">
        <v>0</v>
      </c>
      <c r="U1240" s="277">
        <v>0</v>
      </c>
      <c r="V1240" s="277">
        <v>0</v>
      </c>
      <c r="W1240" s="279" t="e">
        <f t="shared" si="19"/>
        <v>#REF!</v>
      </c>
      <c r="X1240" s="279" t="s">
        <v>22044</v>
      </c>
      <c r="Y124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0" s="279">
        <f>IF(MAX(tbl2020POS[[#This Row],[P]:[PR]])=tbl2020POS[[#This Row],[P]],1,0)</f>
        <v>1</v>
      </c>
      <c r="AA1240" s="279">
        <f>IF(tbl2020POS[[#This Row],[QUALP]]=1,IF(tbl2020POS[[#This Row],[GS]]&gt;=GS_TO_QUALIFY,1,0),0)</f>
        <v>0</v>
      </c>
      <c r="AB1240" s="279">
        <f>IF(tbl2020POS[[#This Row],[QUALP]]=1,IF(tbl2020POS[[#This Row],[G]]-tbl2020POS[[#This Row],[GS]]&gt;=RP_APP_TO_QUALIFY,1,0),0)</f>
        <v>1</v>
      </c>
      <c r="AC1240" s="279" t="e">
        <f>IF(tbl2020POS[[#This Row],[C]]&gt;=GAMES_TO_QUALIFY,1,IF(tbl2020POS[[#This Row],[PRIMPOS]]="C",1,0))</f>
        <v>#REF!</v>
      </c>
      <c r="AD1240" s="279" t="e">
        <f>IF(tbl2020POS[[#This Row],[1B]]&gt;=GAMES_TO_QUALIFY,1,IF(tbl2020POS[[#This Row],[PRIMPOS]]="1B",1,0))</f>
        <v>#REF!</v>
      </c>
      <c r="AE1240" s="279" t="e">
        <f>IF(tbl2020POS[[#This Row],[2B]]&gt;=GAMES_TO_QUALIFY,1,IF(tbl2020POS[[#This Row],[PRIMPOS]]="2B",1,0))</f>
        <v>#REF!</v>
      </c>
      <c r="AF1240" s="279" t="e">
        <f>IF(tbl2020POS[[#This Row],[3B]]&gt;=GAMES_TO_QUALIFY,1,IF(tbl2020POS[[#This Row],[PRIMPOS]]="3B",1,0))</f>
        <v>#REF!</v>
      </c>
      <c r="AG1240" s="279" t="e">
        <f>IF(tbl2020POS[[#This Row],[SS]]&gt;=GAMES_TO_QUALIFY,1,IF(tbl2020POS[[#This Row],[PRIMPOS]]="SS",1,0))</f>
        <v>#REF!</v>
      </c>
      <c r="AH1240" s="279" t="e">
        <f>IF(tbl2020POS[[#This Row],[LF]]&gt;=GAMES_TO_QUALIFY,1,0)</f>
        <v>#REF!</v>
      </c>
      <c r="AI1240" s="279" t="e">
        <f>IF(tbl2020POS[[#This Row],[CF]]&gt;=GAMES_TO_QUALIFY,1,0)</f>
        <v>#REF!</v>
      </c>
      <c r="AJ1240" s="279" t="e">
        <f>IF(tbl2020POS[[#This Row],[RF]]&gt;=GAMES_TO_QUALIFY,1,0)</f>
        <v>#REF!</v>
      </c>
      <c r="AK1240" s="279" t="e">
        <f>IF(tbl2020POS[[#This Row],[OF]]&gt;=GAMES_TO_QUALIFY,1,IF(tbl2020POS[[#This Row],[PRIMPOS]]="OF",1,0))</f>
        <v>#REF!</v>
      </c>
      <c r="AL1240" s="279" t="e">
        <f>IF(tbl2020POS[[#This Row],[DH]]&gt;=GAMES_TO_QUALIFY,1,IF(tbl2020POS[[#This Row],[PRIMPOS]]="DH",1,0))</f>
        <v>#REF!</v>
      </c>
      <c r="AM1240" s="279" t="str" cm="1">
        <f t="array" aca="1" ref="AM12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0" s="280" t="str">
        <f>IFERROR(LEFT(tbl2020POS[[#This Row],[POSROUGH]],LEN(tbl2020POS[[#This Row],[POSROUGH]])-1),"")</f>
        <v/>
      </c>
      <c r="AP124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41" spans="1:42" x14ac:dyDescent="0.3">
      <c r="A1241" s="277">
        <v>1238</v>
      </c>
      <c r="B1241" t="s">
        <v>21801</v>
      </c>
      <c r="C1241" s="277">
        <v>25</v>
      </c>
      <c r="D1241" s="278" t="s">
        <v>1460</v>
      </c>
      <c r="E1241" s="277" t="s">
        <v>20557</v>
      </c>
      <c r="F1241" s="277">
        <v>1</v>
      </c>
      <c r="G1241" s="277">
        <v>0</v>
      </c>
      <c r="H1241" s="277">
        <v>0</v>
      </c>
      <c r="I1241" s="277">
        <v>1</v>
      </c>
      <c r="J1241" s="277">
        <v>1</v>
      </c>
      <c r="K1241" s="277">
        <v>0</v>
      </c>
      <c r="L1241" s="277">
        <v>0</v>
      </c>
      <c r="M1241" s="277">
        <v>0</v>
      </c>
      <c r="N1241" s="277">
        <v>0</v>
      </c>
      <c r="O1241" s="277">
        <v>0</v>
      </c>
      <c r="P1241" s="277">
        <v>0</v>
      </c>
      <c r="Q1241" s="277">
        <v>0</v>
      </c>
      <c r="R1241" s="277">
        <v>0</v>
      </c>
      <c r="S1241" s="277">
        <v>0</v>
      </c>
      <c r="T1241" s="277">
        <v>0</v>
      </c>
      <c r="U1241" s="277">
        <v>0</v>
      </c>
      <c r="V1241" s="277">
        <v>0</v>
      </c>
      <c r="W1241" s="279" t="e">
        <f t="shared" si="19"/>
        <v>#REF!</v>
      </c>
      <c r="X1241" s="279" t="s">
        <v>22045</v>
      </c>
      <c r="Y124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1" s="279">
        <f>IF(MAX(tbl2020POS[[#This Row],[P]:[PR]])=tbl2020POS[[#This Row],[P]],1,0)</f>
        <v>1</v>
      </c>
      <c r="AA1241" s="279">
        <f>IF(tbl2020POS[[#This Row],[QUALP]]=1,IF(tbl2020POS[[#This Row],[GS]]&gt;=GS_TO_QUALIFY,1,0),0)</f>
        <v>0</v>
      </c>
      <c r="AB1241" s="279">
        <f>IF(tbl2020POS[[#This Row],[QUALP]]=1,IF(tbl2020POS[[#This Row],[G]]-tbl2020POS[[#This Row],[GS]]&gt;=RP_APP_TO_QUALIFY,1,0),0)</f>
        <v>0</v>
      </c>
      <c r="AC1241" s="279" t="e">
        <f>IF(tbl2020POS[[#This Row],[C]]&gt;=GAMES_TO_QUALIFY,1,IF(tbl2020POS[[#This Row],[PRIMPOS]]="C",1,0))</f>
        <v>#REF!</v>
      </c>
      <c r="AD1241" s="279" t="e">
        <f>IF(tbl2020POS[[#This Row],[1B]]&gt;=GAMES_TO_QUALIFY,1,IF(tbl2020POS[[#This Row],[PRIMPOS]]="1B",1,0))</f>
        <v>#REF!</v>
      </c>
      <c r="AE1241" s="279" t="e">
        <f>IF(tbl2020POS[[#This Row],[2B]]&gt;=GAMES_TO_QUALIFY,1,IF(tbl2020POS[[#This Row],[PRIMPOS]]="2B",1,0))</f>
        <v>#REF!</v>
      </c>
      <c r="AF1241" s="279" t="e">
        <f>IF(tbl2020POS[[#This Row],[3B]]&gt;=GAMES_TO_QUALIFY,1,IF(tbl2020POS[[#This Row],[PRIMPOS]]="3B",1,0))</f>
        <v>#REF!</v>
      </c>
      <c r="AG1241" s="279" t="e">
        <f>IF(tbl2020POS[[#This Row],[SS]]&gt;=GAMES_TO_QUALIFY,1,IF(tbl2020POS[[#This Row],[PRIMPOS]]="SS",1,0))</f>
        <v>#REF!</v>
      </c>
      <c r="AH1241" s="279" t="e">
        <f>IF(tbl2020POS[[#This Row],[LF]]&gt;=GAMES_TO_QUALIFY,1,0)</f>
        <v>#REF!</v>
      </c>
      <c r="AI1241" s="279" t="e">
        <f>IF(tbl2020POS[[#This Row],[CF]]&gt;=GAMES_TO_QUALIFY,1,0)</f>
        <v>#REF!</v>
      </c>
      <c r="AJ1241" s="279" t="e">
        <f>IF(tbl2020POS[[#This Row],[RF]]&gt;=GAMES_TO_QUALIFY,1,0)</f>
        <v>#REF!</v>
      </c>
      <c r="AK1241" s="279" t="e">
        <f>IF(tbl2020POS[[#This Row],[OF]]&gt;=GAMES_TO_QUALIFY,1,IF(tbl2020POS[[#This Row],[PRIMPOS]]="OF",1,0))</f>
        <v>#REF!</v>
      </c>
      <c r="AL1241" s="279" t="e">
        <f>IF(tbl2020POS[[#This Row],[DH]]&gt;=GAMES_TO_QUALIFY,1,IF(tbl2020POS[[#This Row],[PRIMPOS]]="DH",1,0))</f>
        <v>#REF!</v>
      </c>
      <c r="AM1241" s="279" t="str" cm="1">
        <f t="array" aca="1" ref="AM12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1" s="280" t="str">
        <f>IFERROR(LEFT(tbl2020POS[[#This Row],[POSROUGH]],LEN(tbl2020POS[[#This Row],[POSROUGH]])-1),"")</f>
        <v/>
      </c>
      <c r="AP124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42" spans="1:42" x14ac:dyDescent="0.3">
      <c r="A1242" s="277">
        <v>1239</v>
      </c>
      <c r="B1242" t="s">
        <v>21802</v>
      </c>
      <c r="C1242" s="277">
        <v>27</v>
      </c>
      <c r="D1242" s="278" t="s">
        <v>1386</v>
      </c>
      <c r="E1242" s="277">
        <v>4</v>
      </c>
      <c r="F1242" s="277">
        <v>21</v>
      </c>
      <c r="G1242" s="277">
        <v>0</v>
      </c>
      <c r="H1242" s="277">
        <v>0</v>
      </c>
      <c r="I1242" s="277">
        <v>21</v>
      </c>
      <c r="J1242" s="277">
        <v>21</v>
      </c>
      <c r="K1242" s="277">
        <v>0</v>
      </c>
      <c r="L1242" s="277">
        <v>0</v>
      </c>
      <c r="M1242" s="277">
        <v>0</v>
      </c>
      <c r="N1242" s="277">
        <v>0</v>
      </c>
      <c r="O1242" s="277">
        <v>0</v>
      </c>
      <c r="P1242" s="277">
        <v>0</v>
      </c>
      <c r="Q1242" s="277">
        <v>0</v>
      </c>
      <c r="R1242" s="277">
        <v>0</v>
      </c>
      <c r="S1242" s="277">
        <v>0</v>
      </c>
      <c r="T1242" s="277">
        <v>0</v>
      </c>
      <c r="U1242" s="277">
        <v>0</v>
      </c>
      <c r="V1242" s="277">
        <v>0</v>
      </c>
      <c r="W1242" s="279" t="e">
        <f t="shared" si="19"/>
        <v>#REF!</v>
      </c>
      <c r="X1242" s="279" t="s">
        <v>17050</v>
      </c>
      <c r="Y124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2" s="279">
        <f>IF(MAX(tbl2020POS[[#This Row],[P]:[PR]])=tbl2020POS[[#This Row],[P]],1,0)</f>
        <v>1</v>
      </c>
      <c r="AA1242" s="279">
        <f>IF(tbl2020POS[[#This Row],[QUALP]]=1,IF(tbl2020POS[[#This Row],[GS]]&gt;=GS_TO_QUALIFY,1,0),0)</f>
        <v>0</v>
      </c>
      <c r="AB1242" s="279">
        <f>IF(tbl2020POS[[#This Row],[QUALP]]=1,IF(tbl2020POS[[#This Row],[G]]-tbl2020POS[[#This Row],[GS]]&gt;=RP_APP_TO_QUALIFY,1,0),0)</f>
        <v>1</v>
      </c>
      <c r="AC1242" s="279" t="e">
        <f>IF(tbl2020POS[[#This Row],[C]]&gt;=GAMES_TO_QUALIFY,1,IF(tbl2020POS[[#This Row],[PRIMPOS]]="C",1,0))</f>
        <v>#REF!</v>
      </c>
      <c r="AD1242" s="279" t="e">
        <f>IF(tbl2020POS[[#This Row],[1B]]&gt;=GAMES_TO_QUALIFY,1,IF(tbl2020POS[[#This Row],[PRIMPOS]]="1B",1,0))</f>
        <v>#REF!</v>
      </c>
      <c r="AE1242" s="279" t="e">
        <f>IF(tbl2020POS[[#This Row],[2B]]&gt;=GAMES_TO_QUALIFY,1,IF(tbl2020POS[[#This Row],[PRIMPOS]]="2B",1,0))</f>
        <v>#REF!</v>
      </c>
      <c r="AF1242" s="279" t="e">
        <f>IF(tbl2020POS[[#This Row],[3B]]&gt;=GAMES_TO_QUALIFY,1,IF(tbl2020POS[[#This Row],[PRIMPOS]]="3B",1,0))</f>
        <v>#REF!</v>
      </c>
      <c r="AG1242" s="279" t="e">
        <f>IF(tbl2020POS[[#This Row],[SS]]&gt;=GAMES_TO_QUALIFY,1,IF(tbl2020POS[[#This Row],[PRIMPOS]]="SS",1,0))</f>
        <v>#REF!</v>
      </c>
      <c r="AH1242" s="279" t="e">
        <f>IF(tbl2020POS[[#This Row],[LF]]&gt;=GAMES_TO_QUALIFY,1,0)</f>
        <v>#REF!</v>
      </c>
      <c r="AI1242" s="279" t="e">
        <f>IF(tbl2020POS[[#This Row],[CF]]&gt;=GAMES_TO_QUALIFY,1,0)</f>
        <v>#REF!</v>
      </c>
      <c r="AJ1242" s="279" t="e">
        <f>IF(tbl2020POS[[#This Row],[RF]]&gt;=GAMES_TO_QUALIFY,1,0)</f>
        <v>#REF!</v>
      </c>
      <c r="AK1242" s="279" t="e">
        <f>IF(tbl2020POS[[#This Row],[OF]]&gt;=GAMES_TO_QUALIFY,1,IF(tbl2020POS[[#This Row],[PRIMPOS]]="OF",1,0))</f>
        <v>#REF!</v>
      </c>
      <c r="AL1242" s="279" t="e">
        <f>IF(tbl2020POS[[#This Row],[DH]]&gt;=GAMES_TO_QUALIFY,1,IF(tbl2020POS[[#This Row],[PRIMPOS]]="DH",1,0))</f>
        <v>#REF!</v>
      </c>
      <c r="AM1242" s="279" t="str" cm="1">
        <f t="array" aca="1" ref="AM12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2" s="280" t="str">
        <f>IFERROR(LEFT(tbl2020POS[[#This Row],[POSROUGH]],LEN(tbl2020POS[[#This Row],[POSROUGH]])-1),"")</f>
        <v/>
      </c>
      <c r="AP124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43" spans="1:42" x14ac:dyDescent="0.3">
      <c r="A1243" s="277">
        <v>1240</v>
      </c>
      <c r="B1243" t="s">
        <v>21803</v>
      </c>
      <c r="C1243" s="277">
        <v>30</v>
      </c>
      <c r="D1243" s="278" t="s">
        <v>20563</v>
      </c>
      <c r="E1243" s="277">
        <v>5</v>
      </c>
      <c r="F1243" s="277">
        <v>50</v>
      </c>
      <c r="G1243" s="277">
        <v>45</v>
      </c>
      <c r="H1243" s="277">
        <v>50</v>
      </c>
      <c r="I1243" s="277">
        <v>50</v>
      </c>
      <c r="J1243" s="277">
        <v>0</v>
      </c>
      <c r="K1243" s="277">
        <v>0</v>
      </c>
      <c r="L1243" s="277">
        <v>0</v>
      </c>
      <c r="M1243" s="277">
        <v>20</v>
      </c>
      <c r="N1243" s="277">
        <v>28</v>
      </c>
      <c r="O1243" s="277">
        <v>10</v>
      </c>
      <c r="P1243" s="277">
        <v>0</v>
      </c>
      <c r="Q1243" s="277">
        <v>0</v>
      </c>
      <c r="R1243" s="277">
        <v>0</v>
      </c>
      <c r="S1243" s="277">
        <v>0</v>
      </c>
      <c r="T1243" s="277">
        <v>0</v>
      </c>
      <c r="U1243" s="277">
        <v>2</v>
      </c>
      <c r="V1243" s="277">
        <v>1</v>
      </c>
      <c r="W1243" s="279" t="e">
        <f t="shared" si="19"/>
        <v>#REF!</v>
      </c>
      <c r="X1243" s="279" t="s">
        <v>12836</v>
      </c>
      <c r="Y124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243" s="279">
        <f>IF(MAX(tbl2020POS[[#This Row],[P]:[PR]])=tbl2020POS[[#This Row],[P]],1,0)</f>
        <v>0</v>
      </c>
      <c r="AA1243" s="279">
        <f>IF(tbl2020POS[[#This Row],[QUALP]]=1,IF(tbl2020POS[[#This Row],[GS]]&gt;=GS_TO_QUALIFY,1,0),0)</f>
        <v>0</v>
      </c>
      <c r="AB1243" s="279">
        <f>IF(tbl2020POS[[#This Row],[QUALP]]=1,IF(tbl2020POS[[#This Row],[G]]-tbl2020POS[[#This Row],[GS]]&gt;=RP_APP_TO_QUALIFY,1,0),0)</f>
        <v>0</v>
      </c>
      <c r="AC1243" s="279" t="e">
        <f>IF(tbl2020POS[[#This Row],[C]]&gt;=GAMES_TO_QUALIFY,1,IF(tbl2020POS[[#This Row],[PRIMPOS]]="C",1,0))</f>
        <v>#REF!</v>
      </c>
      <c r="AD1243" s="279" t="e">
        <f>IF(tbl2020POS[[#This Row],[1B]]&gt;=GAMES_TO_QUALIFY,1,IF(tbl2020POS[[#This Row],[PRIMPOS]]="1B",1,0))</f>
        <v>#REF!</v>
      </c>
      <c r="AE1243" s="279" t="e">
        <f>IF(tbl2020POS[[#This Row],[2B]]&gt;=GAMES_TO_QUALIFY,1,IF(tbl2020POS[[#This Row],[PRIMPOS]]="2B",1,0))</f>
        <v>#REF!</v>
      </c>
      <c r="AF1243" s="279" t="e">
        <f>IF(tbl2020POS[[#This Row],[3B]]&gt;=GAMES_TO_QUALIFY,1,IF(tbl2020POS[[#This Row],[PRIMPOS]]="3B",1,0))</f>
        <v>#REF!</v>
      </c>
      <c r="AG1243" s="279" t="e">
        <f>IF(tbl2020POS[[#This Row],[SS]]&gt;=GAMES_TO_QUALIFY,1,IF(tbl2020POS[[#This Row],[PRIMPOS]]="SS",1,0))</f>
        <v>#REF!</v>
      </c>
      <c r="AH1243" s="279" t="e">
        <f>IF(tbl2020POS[[#This Row],[LF]]&gt;=GAMES_TO_QUALIFY,1,0)</f>
        <v>#REF!</v>
      </c>
      <c r="AI1243" s="279" t="e">
        <f>IF(tbl2020POS[[#This Row],[CF]]&gt;=GAMES_TO_QUALIFY,1,0)</f>
        <v>#REF!</v>
      </c>
      <c r="AJ1243" s="279" t="e">
        <f>IF(tbl2020POS[[#This Row],[RF]]&gt;=GAMES_TO_QUALIFY,1,0)</f>
        <v>#REF!</v>
      </c>
      <c r="AK1243" s="279" t="e">
        <f>IF(tbl2020POS[[#This Row],[OF]]&gt;=GAMES_TO_QUALIFY,1,IF(tbl2020POS[[#This Row],[PRIMPOS]]="OF",1,0))</f>
        <v>#REF!</v>
      </c>
      <c r="AL1243" s="279" t="e">
        <f>IF(tbl2020POS[[#This Row],[DH]]&gt;=GAMES_TO_QUALIFY,1,IF(tbl2020POS[[#This Row],[PRIMPOS]]="DH",1,0))</f>
        <v>#REF!</v>
      </c>
      <c r="AM1243" s="279" t="e" cm="1">
        <f t="array" aca="1" ref="AM12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3" s="280" t="str">
        <f>IFERROR(LEFT(tbl2020POS[[#This Row],[POSROUGH]],LEN(tbl2020POS[[#This Row],[POSROUGH]])-1),"")</f>
        <v/>
      </c>
      <c r="AP124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4" spans="1:42" x14ac:dyDescent="0.3">
      <c r="A1244" s="277">
        <v>1241</v>
      </c>
      <c r="B1244" t="s">
        <v>21804</v>
      </c>
      <c r="C1244" s="277">
        <v>30</v>
      </c>
      <c r="D1244" s="278" t="s">
        <v>1398</v>
      </c>
      <c r="E1244" s="277">
        <v>6</v>
      </c>
      <c r="F1244" s="277">
        <v>11</v>
      </c>
      <c r="G1244" s="277">
        <v>11</v>
      </c>
      <c r="H1244" s="277">
        <v>0</v>
      </c>
      <c r="I1244" s="277">
        <v>11</v>
      </c>
      <c r="J1244" s="277">
        <v>11</v>
      </c>
      <c r="K1244" s="277">
        <v>0</v>
      </c>
      <c r="L1244" s="277">
        <v>0</v>
      </c>
      <c r="M1244" s="277">
        <v>0</v>
      </c>
      <c r="N1244" s="277">
        <v>0</v>
      </c>
      <c r="O1244" s="277">
        <v>0</v>
      </c>
      <c r="P1244" s="277">
        <v>0</v>
      </c>
      <c r="Q1244" s="277">
        <v>0</v>
      </c>
      <c r="R1244" s="277">
        <v>0</v>
      </c>
      <c r="S1244" s="277">
        <v>0</v>
      </c>
      <c r="T1244" s="277">
        <v>0</v>
      </c>
      <c r="U1244" s="277">
        <v>0</v>
      </c>
      <c r="V1244" s="277">
        <v>0</v>
      </c>
      <c r="W1244" s="279" t="e">
        <f t="shared" si="19"/>
        <v>#REF!</v>
      </c>
      <c r="X1244" s="279" t="s">
        <v>3340</v>
      </c>
      <c r="Y124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4" s="279">
        <f>IF(MAX(tbl2020POS[[#This Row],[P]:[PR]])=tbl2020POS[[#This Row],[P]],1,0)</f>
        <v>1</v>
      </c>
      <c r="AA1244" s="279">
        <f>IF(tbl2020POS[[#This Row],[QUALP]]=1,IF(tbl2020POS[[#This Row],[GS]]&gt;=GS_TO_QUALIFY,1,0),0)</f>
        <v>1</v>
      </c>
      <c r="AB1244" s="279">
        <f>IF(tbl2020POS[[#This Row],[QUALP]]=1,IF(tbl2020POS[[#This Row],[G]]-tbl2020POS[[#This Row],[GS]]&gt;=RP_APP_TO_QUALIFY,1,0),0)</f>
        <v>0</v>
      </c>
      <c r="AC1244" s="279" t="e">
        <f>IF(tbl2020POS[[#This Row],[C]]&gt;=GAMES_TO_QUALIFY,1,IF(tbl2020POS[[#This Row],[PRIMPOS]]="C",1,0))</f>
        <v>#REF!</v>
      </c>
      <c r="AD1244" s="279" t="e">
        <f>IF(tbl2020POS[[#This Row],[1B]]&gt;=GAMES_TO_QUALIFY,1,IF(tbl2020POS[[#This Row],[PRIMPOS]]="1B",1,0))</f>
        <v>#REF!</v>
      </c>
      <c r="AE1244" s="279" t="e">
        <f>IF(tbl2020POS[[#This Row],[2B]]&gt;=GAMES_TO_QUALIFY,1,IF(tbl2020POS[[#This Row],[PRIMPOS]]="2B",1,0))</f>
        <v>#REF!</v>
      </c>
      <c r="AF1244" s="279" t="e">
        <f>IF(tbl2020POS[[#This Row],[3B]]&gt;=GAMES_TO_QUALIFY,1,IF(tbl2020POS[[#This Row],[PRIMPOS]]="3B",1,0))</f>
        <v>#REF!</v>
      </c>
      <c r="AG1244" s="279" t="e">
        <f>IF(tbl2020POS[[#This Row],[SS]]&gt;=GAMES_TO_QUALIFY,1,IF(tbl2020POS[[#This Row],[PRIMPOS]]="SS",1,0))</f>
        <v>#REF!</v>
      </c>
      <c r="AH1244" s="279" t="e">
        <f>IF(tbl2020POS[[#This Row],[LF]]&gt;=GAMES_TO_QUALIFY,1,0)</f>
        <v>#REF!</v>
      </c>
      <c r="AI1244" s="279" t="e">
        <f>IF(tbl2020POS[[#This Row],[CF]]&gt;=GAMES_TO_QUALIFY,1,0)</f>
        <v>#REF!</v>
      </c>
      <c r="AJ1244" s="279" t="e">
        <f>IF(tbl2020POS[[#This Row],[RF]]&gt;=GAMES_TO_QUALIFY,1,0)</f>
        <v>#REF!</v>
      </c>
      <c r="AK1244" s="279" t="e">
        <f>IF(tbl2020POS[[#This Row],[OF]]&gt;=GAMES_TO_QUALIFY,1,IF(tbl2020POS[[#This Row],[PRIMPOS]]="OF",1,0))</f>
        <v>#REF!</v>
      </c>
      <c r="AL1244" s="279" t="e">
        <f>IF(tbl2020POS[[#This Row],[DH]]&gt;=GAMES_TO_QUALIFY,1,IF(tbl2020POS[[#This Row],[PRIMPOS]]="DH",1,0))</f>
        <v>#REF!</v>
      </c>
      <c r="AM1244" s="279" t="str" cm="1">
        <f t="array" aca="1" ref="AM12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4" s="280" t="str">
        <f>IFERROR(LEFT(tbl2020POS[[#This Row],[POSROUGH]],LEN(tbl2020POS[[#This Row],[POSROUGH]])-1),"")</f>
        <v/>
      </c>
      <c r="AP124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45" spans="1:42" x14ac:dyDescent="0.3">
      <c r="A1245" s="277">
        <v>1242</v>
      </c>
      <c r="B1245" t="s">
        <v>21805</v>
      </c>
      <c r="C1245" s="277">
        <v>26</v>
      </c>
      <c r="D1245" s="278" t="s">
        <v>1430</v>
      </c>
      <c r="E1245" s="277" t="s">
        <v>20557</v>
      </c>
      <c r="F1245" s="277">
        <v>19</v>
      </c>
      <c r="G1245" s="277">
        <v>15</v>
      </c>
      <c r="H1245" s="277">
        <v>19</v>
      </c>
      <c r="I1245" s="277">
        <v>17</v>
      </c>
      <c r="J1245" s="277">
        <v>0</v>
      </c>
      <c r="K1245" s="277">
        <v>0</v>
      </c>
      <c r="L1245" s="277">
        <v>0</v>
      </c>
      <c r="M1245" s="277">
        <v>0</v>
      </c>
      <c r="N1245" s="277">
        <v>0</v>
      </c>
      <c r="O1245" s="277">
        <v>0</v>
      </c>
      <c r="P1245" s="277">
        <v>13</v>
      </c>
      <c r="Q1245" s="277">
        <v>1</v>
      </c>
      <c r="R1245" s="277">
        <v>3</v>
      </c>
      <c r="S1245" s="277">
        <v>17</v>
      </c>
      <c r="T1245" s="277">
        <v>1</v>
      </c>
      <c r="U1245" s="277">
        <v>1</v>
      </c>
      <c r="V1245" s="277">
        <v>1</v>
      </c>
      <c r="W1245" s="279" t="e">
        <f t="shared" si="19"/>
        <v>#REF!</v>
      </c>
      <c r="X1245" s="279" t="s">
        <v>22046</v>
      </c>
      <c r="Y124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45" s="279">
        <f>IF(MAX(tbl2020POS[[#This Row],[P]:[PR]])=tbl2020POS[[#This Row],[P]],1,0)</f>
        <v>0</v>
      </c>
      <c r="AA1245" s="279">
        <f>IF(tbl2020POS[[#This Row],[QUALP]]=1,IF(tbl2020POS[[#This Row],[GS]]&gt;=GS_TO_QUALIFY,1,0),0)</f>
        <v>0</v>
      </c>
      <c r="AB1245" s="279">
        <f>IF(tbl2020POS[[#This Row],[QUALP]]=1,IF(tbl2020POS[[#This Row],[G]]-tbl2020POS[[#This Row],[GS]]&gt;=RP_APP_TO_QUALIFY,1,0),0)</f>
        <v>0</v>
      </c>
      <c r="AC1245" s="279" t="e">
        <f>IF(tbl2020POS[[#This Row],[C]]&gt;=GAMES_TO_QUALIFY,1,IF(tbl2020POS[[#This Row],[PRIMPOS]]="C",1,0))</f>
        <v>#REF!</v>
      </c>
      <c r="AD1245" s="279" t="e">
        <f>IF(tbl2020POS[[#This Row],[1B]]&gt;=GAMES_TO_QUALIFY,1,IF(tbl2020POS[[#This Row],[PRIMPOS]]="1B",1,0))</f>
        <v>#REF!</v>
      </c>
      <c r="AE1245" s="279" t="e">
        <f>IF(tbl2020POS[[#This Row],[2B]]&gt;=GAMES_TO_QUALIFY,1,IF(tbl2020POS[[#This Row],[PRIMPOS]]="2B",1,0))</f>
        <v>#REF!</v>
      </c>
      <c r="AF1245" s="279" t="e">
        <f>IF(tbl2020POS[[#This Row],[3B]]&gt;=GAMES_TO_QUALIFY,1,IF(tbl2020POS[[#This Row],[PRIMPOS]]="3B",1,0))</f>
        <v>#REF!</v>
      </c>
      <c r="AG1245" s="279" t="e">
        <f>IF(tbl2020POS[[#This Row],[SS]]&gt;=GAMES_TO_QUALIFY,1,IF(tbl2020POS[[#This Row],[PRIMPOS]]="SS",1,0))</f>
        <v>#REF!</v>
      </c>
      <c r="AH1245" s="279" t="e">
        <f>IF(tbl2020POS[[#This Row],[LF]]&gt;=GAMES_TO_QUALIFY,1,0)</f>
        <v>#REF!</v>
      </c>
      <c r="AI1245" s="279" t="e">
        <f>IF(tbl2020POS[[#This Row],[CF]]&gt;=GAMES_TO_QUALIFY,1,0)</f>
        <v>#REF!</v>
      </c>
      <c r="AJ1245" s="279" t="e">
        <f>IF(tbl2020POS[[#This Row],[RF]]&gt;=GAMES_TO_QUALIFY,1,0)</f>
        <v>#REF!</v>
      </c>
      <c r="AK1245" s="279" t="e">
        <f>IF(tbl2020POS[[#This Row],[OF]]&gt;=GAMES_TO_QUALIFY,1,IF(tbl2020POS[[#This Row],[PRIMPOS]]="OF",1,0))</f>
        <v>#REF!</v>
      </c>
      <c r="AL1245" s="279" t="e">
        <f>IF(tbl2020POS[[#This Row],[DH]]&gt;=GAMES_TO_QUALIFY,1,IF(tbl2020POS[[#This Row],[PRIMPOS]]="DH",1,0))</f>
        <v>#REF!</v>
      </c>
      <c r="AM1245" s="279" t="e" cm="1">
        <f t="array" aca="1" ref="AM12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5" s="280" t="str">
        <f>IFERROR(LEFT(tbl2020POS[[#This Row],[POSROUGH]],LEN(tbl2020POS[[#This Row],[POSROUGH]])-1),"")</f>
        <v/>
      </c>
      <c r="AP124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6" spans="1:42" x14ac:dyDescent="0.3">
      <c r="A1246" s="277">
        <v>1243</v>
      </c>
      <c r="B1246" t="s">
        <v>21806</v>
      </c>
      <c r="C1246" s="277">
        <v>24</v>
      </c>
      <c r="D1246" s="278" t="s">
        <v>1392</v>
      </c>
      <c r="E1246" s="277" t="s">
        <v>20557</v>
      </c>
      <c r="F1246" s="277">
        <v>54</v>
      </c>
      <c r="G1246" s="277">
        <v>52</v>
      </c>
      <c r="H1246" s="277">
        <v>54</v>
      </c>
      <c r="I1246" s="277">
        <v>54</v>
      </c>
      <c r="J1246" s="277">
        <v>0</v>
      </c>
      <c r="K1246" s="277">
        <v>0</v>
      </c>
      <c r="L1246" s="277">
        <v>54</v>
      </c>
      <c r="M1246" s="277">
        <v>0</v>
      </c>
      <c r="N1246" s="277">
        <v>0</v>
      </c>
      <c r="O1246" s="277">
        <v>0</v>
      </c>
      <c r="P1246" s="277">
        <v>0</v>
      </c>
      <c r="Q1246" s="277">
        <v>0</v>
      </c>
      <c r="R1246" s="277">
        <v>0</v>
      </c>
      <c r="S1246" s="277">
        <v>0</v>
      </c>
      <c r="T1246" s="277">
        <v>0</v>
      </c>
      <c r="U1246" s="277">
        <v>1</v>
      </c>
      <c r="V1246" s="277">
        <v>0</v>
      </c>
      <c r="W1246" s="279" t="e">
        <f t="shared" si="19"/>
        <v>#REF!</v>
      </c>
      <c r="X1246" s="279" t="s">
        <v>17693</v>
      </c>
      <c r="Y124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46" s="279">
        <f>IF(MAX(tbl2020POS[[#This Row],[P]:[PR]])=tbl2020POS[[#This Row],[P]],1,0)</f>
        <v>0</v>
      </c>
      <c r="AA1246" s="279">
        <f>IF(tbl2020POS[[#This Row],[QUALP]]=1,IF(tbl2020POS[[#This Row],[GS]]&gt;=GS_TO_QUALIFY,1,0),0)</f>
        <v>0</v>
      </c>
      <c r="AB1246" s="279">
        <f>IF(tbl2020POS[[#This Row],[QUALP]]=1,IF(tbl2020POS[[#This Row],[G]]-tbl2020POS[[#This Row],[GS]]&gt;=RP_APP_TO_QUALIFY,1,0),0)</f>
        <v>0</v>
      </c>
      <c r="AC1246" s="279" t="e">
        <f>IF(tbl2020POS[[#This Row],[C]]&gt;=GAMES_TO_QUALIFY,1,IF(tbl2020POS[[#This Row],[PRIMPOS]]="C",1,0))</f>
        <v>#REF!</v>
      </c>
      <c r="AD1246" s="279" t="e">
        <f>IF(tbl2020POS[[#This Row],[1B]]&gt;=GAMES_TO_QUALIFY,1,IF(tbl2020POS[[#This Row],[PRIMPOS]]="1B",1,0))</f>
        <v>#REF!</v>
      </c>
      <c r="AE1246" s="279" t="e">
        <f>IF(tbl2020POS[[#This Row],[2B]]&gt;=GAMES_TO_QUALIFY,1,IF(tbl2020POS[[#This Row],[PRIMPOS]]="2B",1,0))</f>
        <v>#REF!</v>
      </c>
      <c r="AF1246" s="279" t="e">
        <f>IF(tbl2020POS[[#This Row],[3B]]&gt;=GAMES_TO_QUALIFY,1,IF(tbl2020POS[[#This Row],[PRIMPOS]]="3B",1,0))</f>
        <v>#REF!</v>
      </c>
      <c r="AG1246" s="279" t="e">
        <f>IF(tbl2020POS[[#This Row],[SS]]&gt;=GAMES_TO_QUALIFY,1,IF(tbl2020POS[[#This Row],[PRIMPOS]]="SS",1,0))</f>
        <v>#REF!</v>
      </c>
      <c r="AH1246" s="279" t="e">
        <f>IF(tbl2020POS[[#This Row],[LF]]&gt;=GAMES_TO_QUALIFY,1,0)</f>
        <v>#REF!</v>
      </c>
      <c r="AI1246" s="279" t="e">
        <f>IF(tbl2020POS[[#This Row],[CF]]&gt;=GAMES_TO_QUALIFY,1,0)</f>
        <v>#REF!</v>
      </c>
      <c r="AJ1246" s="279" t="e">
        <f>IF(tbl2020POS[[#This Row],[RF]]&gt;=GAMES_TO_QUALIFY,1,0)</f>
        <v>#REF!</v>
      </c>
      <c r="AK1246" s="279" t="e">
        <f>IF(tbl2020POS[[#This Row],[OF]]&gt;=GAMES_TO_QUALIFY,1,IF(tbl2020POS[[#This Row],[PRIMPOS]]="OF",1,0))</f>
        <v>#REF!</v>
      </c>
      <c r="AL1246" s="279" t="e">
        <f>IF(tbl2020POS[[#This Row],[DH]]&gt;=GAMES_TO_QUALIFY,1,IF(tbl2020POS[[#This Row],[PRIMPOS]]="DH",1,0))</f>
        <v>#REF!</v>
      </c>
      <c r="AM1246" s="279" t="e" cm="1">
        <f t="array" aca="1" ref="AM12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6" s="280" t="str">
        <f>IFERROR(LEFT(tbl2020POS[[#This Row],[POSROUGH]],LEN(tbl2020POS[[#This Row],[POSROUGH]])-1),"")</f>
        <v/>
      </c>
      <c r="AP124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7" spans="1:42" x14ac:dyDescent="0.3">
      <c r="A1247" s="277">
        <v>1244</v>
      </c>
      <c r="B1247" t="s">
        <v>21807</v>
      </c>
      <c r="C1247" s="277">
        <v>25</v>
      </c>
      <c r="D1247" s="278" t="s">
        <v>1379</v>
      </c>
      <c r="E1247" s="277" t="s">
        <v>20557</v>
      </c>
      <c r="F1247" s="277">
        <v>2</v>
      </c>
      <c r="G1247" s="277">
        <v>0</v>
      </c>
      <c r="H1247" s="277">
        <v>0</v>
      </c>
      <c r="I1247" s="277">
        <v>2</v>
      </c>
      <c r="J1247" s="277">
        <v>2</v>
      </c>
      <c r="K1247" s="277">
        <v>0</v>
      </c>
      <c r="L1247" s="277">
        <v>0</v>
      </c>
      <c r="M1247" s="277">
        <v>0</v>
      </c>
      <c r="N1247" s="277">
        <v>0</v>
      </c>
      <c r="O1247" s="277">
        <v>0</v>
      </c>
      <c r="P1247" s="277">
        <v>0</v>
      </c>
      <c r="Q1247" s="277">
        <v>0</v>
      </c>
      <c r="R1247" s="277">
        <v>0</v>
      </c>
      <c r="S1247" s="277">
        <v>0</v>
      </c>
      <c r="T1247" s="277">
        <v>0</v>
      </c>
      <c r="U1247" s="277">
        <v>0</v>
      </c>
      <c r="V1247" s="277">
        <v>0</v>
      </c>
      <c r="W1247" s="279" t="e">
        <f t="shared" si="19"/>
        <v>#REF!</v>
      </c>
      <c r="X1247" s="279" t="s">
        <v>22047</v>
      </c>
      <c r="Y124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7" s="279">
        <f>IF(MAX(tbl2020POS[[#This Row],[P]:[PR]])=tbl2020POS[[#This Row],[P]],1,0)</f>
        <v>1</v>
      </c>
      <c r="AA1247" s="279">
        <f>IF(tbl2020POS[[#This Row],[QUALP]]=1,IF(tbl2020POS[[#This Row],[GS]]&gt;=GS_TO_QUALIFY,1,0),0)</f>
        <v>0</v>
      </c>
      <c r="AB1247" s="279">
        <f>IF(tbl2020POS[[#This Row],[QUALP]]=1,IF(tbl2020POS[[#This Row],[G]]-tbl2020POS[[#This Row],[GS]]&gt;=RP_APP_TO_QUALIFY,1,0),0)</f>
        <v>0</v>
      </c>
      <c r="AC1247" s="279" t="e">
        <f>IF(tbl2020POS[[#This Row],[C]]&gt;=GAMES_TO_QUALIFY,1,IF(tbl2020POS[[#This Row],[PRIMPOS]]="C",1,0))</f>
        <v>#REF!</v>
      </c>
      <c r="AD1247" s="279" t="e">
        <f>IF(tbl2020POS[[#This Row],[1B]]&gt;=GAMES_TO_QUALIFY,1,IF(tbl2020POS[[#This Row],[PRIMPOS]]="1B",1,0))</f>
        <v>#REF!</v>
      </c>
      <c r="AE1247" s="279" t="e">
        <f>IF(tbl2020POS[[#This Row],[2B]]&gt;=GAMES_TO_QUALIFY,1,IF(tbl2020POS[[#This Row],[PRIMPOS]]="2B",1,0))</f>
        <v>#REF!</v>
      </c>
      <c r="AF1247" s="279" t="e">
        <f>IF(tbl2020POS[[#This Row],[3B]]&gt;=GAMES_TO_QUALIFY,1,IF(tbl2020POS[[#This Row],[PRIMPOS]]="3B",1,0))</f>
        <v>#REF!</v>
      </c>
      <c r="AG1247" s="279" t="e">
        <f>IF(tbl2020POS[[#This Row],[SS]]&gt;=GAMES_TO_QUALIFY,1,IF(tbl2020POS[[#This Row],[PRIMPOS]]="SS",1,0))</f>
        <v>#REF!</v>
      </c>
      <c r="AH1247" s="279" t="e">
        <f>IF(tbl2020POS[[#This Row],[LF]]&gt;=GAMES_TO_QUALIFY,1,0)</f>
        <v>#REF!</v>
      </c>
      <c r="AI1247" s="279" t="e">
        <f>IF(tbl2020POS[[#This Row],[CF]]&gt;=GAMES_TO_QUALIFY,1,0)</f>
        <v>#REF!</v>
      </c>
      <c r="AJ1247" s="279" t="e">
        <f>IF(tbl2020POS[[#This Row],[RF]]&gt;=GAMES_TO_QUALIFY,1,0)</f>
        <v>#REF!</v>
      </c>
      <c r="AK1247" s="279" t="e">
        <f>IF(tbl2020POS[[#This Row],[OF]]&gt;=GAMES_TO_QUALIFY,1,IF(tbl2020POS[[#This Row],[PRIMPOS]]="OF",1,0))</f>
        <v>#REF!</v>
      </c>
      <c r="AL1247" s="279" t="e">
        <f>IF(tbl2020POS[[#This Row],[DH]]&gt;=GAMES_TO_QUALIFY,1,IF(tbl2020POS[[#This Row],[PRIMPOS]]="DH",1,0))</f>
        <v>#REF!</v>
      </c>
      <c r="AM1247" s="279" t="str" cm="1">
        <f t="array" aca="1" ref="AM12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7" s="280" t="str">
        <f>IFERROR(LEFT(tbl2020POS[[#This Row],[POSROUGH]],LEN(tbl2020POS[[#This Row],[POSROUGH]])-1),"")</f>
        <v/>
      </c>
      <c r="AP124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48" spans="1:42" x14ac:dyDescent="0.3">
      <c r="A1248" s="277">
        <v>1245</v>
      </c>
      <c r="B1248" t="s">
        <v>21808</v>
      </c>
      <c r="C1248" s="277">
        <v>23</v>
      </c>
      <c r="D1248" s="278" t="s">
        <v>1565</v>
      </c>
      <c r="E1248" s="277" t="s">
        <v>20557</v>
      </c>
      <c r="F1248" s="277">
        <v>3</v>
      </c>
      <c r="G1248" s="277">
        <v>0</v>
      </c>
      <c r="H1248" s="277">
        <v>3</v>
      </c>
      <c r="I1248" s="277">
        <v>2</v>
      </c>
      <c r="J1248" s="277">
        <v>0</v>
      </c>
      <c r="K1248" s="277">
        <v>0</v>
      </c>
      <c r="L1248" s="277">
        <v>0</v>
      </c>
      <c r="M1248" s="277">
        <v>0</v>
      </c>
      <c r="N1248" s="277">
        <v>0</v>
      </c>
      <c r="O1248" s="277">
        <v>0</v>
      </c>
      <c r="P1248" s="277">
        <v>0</v>
      </c>
      <c r="Q1248" s="277">
        <v>2</v>
      </c>
      <c r="R1248" s="277">
        <v>0</v>
      </c>
      <c r="S1248" s="277">
        <v>2</v>
      </c>
      <c r="T1248" s="277">
        <v>0</v>
      </c>
      <c r="U1248" s="277">
        <v>0</v>
      </c>
      <c r="V1248" s="277">
        <v>2</v>
      </c>
      <c r="W1248" s="279" t="e">
        <f t="shared" si="19"/>
        <v>#REF!</v>
      </c>
      <c r="X1248" s="279" t="s">
        <v>22048</v>
      </c>
      <c r="Y124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48" s="279">
        <f>IF(MAX(tbl2020POS[[#This Row],[P]:[PR]])=tbl2020POS[[#This Row],[P]],1,0)</f>
        <v>0</v>
      </c>
      <c r="AA1248" s="279">
        <f>IF(tbl2020POS[[#This Row],[QUALP]]=1,IF(tbl2020POS[[#This Row],[GS]]&gt;=GS_TO_QUALIFY,1,0),0)</f>
        <v>0</v>
      </c>
      <c r="AB1248" s="279">
        <f>IF(tbl2020POS[[#This Row],[QUALP]]=1,IF(tbl2020POS[[#This Row],[G]]-tbl2020POS[[#This Row],[GS]]&gt;=RP_APP_TO_QUALIFY,1,0),0)</f>
        <v>0</v>
      </c>
      <c r="AC1248" s="279" t="e">
        <f>IF(tbl2020POS[[#This Row],[C]]&gt;=GAMES_TO_QUALIFY,1,IF(tbl2020POS[[#This Row],[PRIMPOS]]="C",1,0))</f>
        <v>#REF!</v>
      </c>
      <c r="AD1248" s="279" t="e">
        <f>IF(tbl2020POS[[#This Row],[1B]]&gt;=GAMES_TO_QUALIFY,1,IF(tbl2020POS[[#This Row],[PRIMPOS]]="1B",1,0))</f>
        <v>#REF!</v>
      </c>
      <c r="AE1248" s="279" t="e">
        <f>IF(tbl2020POS[[#This Row],[2B]]&gt;=GAMES_TO_QUALIFY,1,IF(tbl2020POS[[#This Row],[PRIMPOS]]="2B",1,0))</f>
        <v>#REF!</v>
      </c>
      <c r="AF1248" s="279" t="e">
        <f>IF(tbl2020POS[[#This Row],[3B]]&gt;=GAMES_TO_QUALIFY,1,IF(tbl2020POS[[#This Row],[PRIMPOS]]="3B",1,0))</f>
        <v>#REF!</v>
      </c>
      <c r="AG1248" s="279" t="e">
        <f>IF(tbl2020POS[[#This Row],[SS]]&gt;=GAMES_TO_QUALIFY,1,IF(tbl2020POS[[#This Row],[PRIMPOS]]="SS",1,0))</f>
        <v>#REF!</v>
      </c>
      <c r="AH1248" s="279" t="e">
        <f>IF(tbl2020POS[[#This Row],[LF]]&gt;=GAMES_TO_QUALIFY,1,0)</f>
        <v>#REF!</v>
      </c>
      <c r="AI1248" s="279" t="e">
        <f>IF(tbl2020POS[[#This Row],[CF]]&gt;=GAMES_TO_QUALIFY,1,0)</f>
        <v>#REF!</v>
      </c>
      <c r="AJ1248" s="279" t="e">
        <f>IF(tbl2020POS[[#This Row],[RF]]&gt;=GAMES_TO_QUALIFY,1,0)</f>
        <v>#REF!</v>
      </c>
      <c r="AK1248" s="279" t="e">
        <f>IF(tbl2020POS[[#This Row],[OF]]&gt;=GAMES_TO_QUALIFY,1,IF(tbl2020POS[[#This Row],[PRIMPOS]]="OF",1,0))</f>
        <v>#REF!</v>
      </c>
      <c r="AL1248" s="279" t="e">
        <f>IF(tbl2020POS[[#This Row],[DH]]&gt;=GAMES_TO_QUALIFY,1,IF(tbl2020POS[[#This Row],[PRIMPOS]]="DH",1,0))</f>
        <v>#REF!</v>
      </c>
      <c r="AM1248" s="279" t="e" cm="1">
        <f t="array" aca="1" ref="AM12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8" s="280" t="str">
        <f>IFERROR(LEFT(tbl2020POS[[#This Row],[POSROUGH]],LEN(tbl2020POS[[#This Row],[POSROUGH]])-1),"")</f>
        <v/>
      </c>
      <c r="AP124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9" spans="1:42" x14ac:dyDescent="0.3">
      <c r="A1249" s="277">
        <v>1246</v>
      </c>
      <c r="B1249" t="s">
        <v>21809</v>
      </c>
      <c r="C1249" s="277">
        <v>25</v>
      </c>
      <c r="D1249" s="278" t="s">
        <v>1395</v>
      </c>
      <c r="E1249" s="277" t="s">
        <v>20557</v>
      </c>
      <c r="F1249" s="277">
        <v>4</v>
      </c>
      <c r="G1249" s="277">
        <v>0</v>
      </c>
      <c r="H1249" s="277">
        <v>0</v>
      </c>
      <c r="I1249" s="277">
        <v>4</v>
      </c>
      <c r="J1249" s="277">
        <v>4</v>
      </c>
      <c r="K1249" s="277">
        <v>0</v>
      </c>
      <c r="L1249" s="277">
        <v>0</v>
      </c>
      <c r="M1249" s="277">
        <v>0</v>
      </c>
      <c r="N1249" s="277">
        <v>0</v>
      </c>
      <c r="O1249" s="277">
        <v>0</v>
      </c>
      <c r="P1249" s="277">
        <v>0</v>
      </c>
      <c r="Q1249" s="277">
        <v>0</v>
      </c>
      <c r="R1249" s="277">
        <v>0</v>
      </c>
      <c r="S1249" s="277">
        <v>0</v>
      </c>
      <c r="T1249" s="277">
        <v>0</v>
      </c>
      <c r="U1249" s="277">
        <v>0</v>
      </c>
      <c r="V1249" s="277">
        <v>0</v>
      </c>
      <c r="W1249" s="279" t="e">
        <f t="shared" si="19"/>
        <v>#REF!</v>
      </c>
      <c r="X1249" s="279" t="s">
        <v>22049</v>
      </c>
      <c r="Y124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9" s="279">
        <f>IF(MAX(tbl2020POS[[#This Row],[P]:[PR]])=tbl2020POS[[#This Row],[P]],1,0)</f>
        <v>1</v>
      </c>
      <c r="AA1249" s="279">
        <f>IF(tbl2020POS[[#This Row],[QUALP]]=1,IF(tbl2020POS[[#This Row],[GS]]&gt;=GS_TO_QUALIFY,1,0),0)</f>
        <v>0</v>
      </c>
      <c r="AB1249" s="279">
        <f>IF(tbl2020POS[[#This Row],[QUALP]]=1,IF(tbl2020POS[[#This Row],[G]]-tbl2020POS[[#This Row],[GS]]&gt;=RP_APP_TO_QUALIFY,1,0),0)</f>
        <v>0</v>
      </c>
      <c r="AC1249" s="279" t="e">
        <f>IF(tbl2020POS[[#This Row],[C]]&gt;=GAMES_TO_QUALIFY,1,IF(tbl2020POS[[#This Row],[PRIMPOS]]="C",1,0))</f>
        <v>#REF!</v>
      </c>
      <c r="AD1249" s="279" t="e">
        <f>IF(tbl2020POS[[#This Row],[1B]]&gt;=GAMES_TO_QUALIFY,1,IF(tbl2020POS[[#This Row],[PRIMPOS]]="1B",1,0))</f>
        <v>#REF!</v>
      </c>
      <c r="AE1249" s="279" t="e">
        <f>IF(tbl2020POS[[#This Row],[2B]]&gt;=GAMES_TO_QUALIFY,1,IF(tbl2020POS[[#This Row],[PRIMPOS]]="2B",1,0))</f>
        <v>#REF!</v>
      </c>
      <c r="AF1249" s="279" t="e">
        <f>IF(tbl2020POS[[#This Row],[3B]]&gt;=GAMES_TO_QUALIFY,1,IF(tbl2020POS[[#This Row],[PRIMPOS]]="3B",1,0))</f>
        <v>#REF!</v>
      </c>
      <c r="AG1249" s="279" t="e">
        <f>IF(tbl2020POS[[#This Row],[SS]]&gt;=GAMES_TO_QUALIFY,1,IF(tbl2020POS[[#This Row],[PRIMPOS]]="SS",1,0))</f>
        <v>#REF!</v>
      </c>
      <c r="AH1249" s="279" t="e">
        <f>IF(tbl2020POS[[#This Row],[LF]]&gt;=GAMES_TO_QUALIFY,1,0)</f>
        <v>#REF!</v>
      </c>
      <c r="AI1249" s="279" t="e">
        <f>IF(tbl2020POS[[#This Row],[CF]]&gt;=GAMES_TO_QUALIFY,1,0)</f>
        <v>#REF!</v>
      </c>
      <c r="AJ1249" s="279" t="e">
        <f>IF(tbl2020POS[[#This Row],[RF]]&gt;=GAMES_TO_QUALIFY,1,0)</f>
        <v>#REF!</v>
      </c>
      <c r="AK1249" s="279" t="e">
        <f>IF(tbl2020POS[[#This Row],[OF]]&gt;=GAMES_TO_QUALIFY,1,IF(tbl2020POS[[#This Row],[PRIMPOS]]="OF",1,0))</f>
        <v>#REF!</v>
      </c>
      <c r="AL1249" s="279" t="e">
        <f>IF(tbl2020POS[[#This Row],[DH]]&gt;=GAMES_TO_QUALIFY,1,IF(tbl2020POS[[#This Row],[PRIMPOS]]="DH",1,0))</f>
        <v>#REF!</v>
      </c>
      <c r="AM1249" s="279" t="str" cm="1">
        <f t="array" aca="1" ref="AM12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9" s="280" t="str">
        <f>IFERROR(LEFT(tbl2020POS[[#This Row],[POSROUGH]],LEN(tbl2020POS[[#This Row],[POSROUGH]])-1),"")</f>
        <v/>
      </c>
      <c r="AP124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50" spans="1:42" x14ac:dyDescent="0.3">
      <c r="A1250" s="277">
        <v>1247</v>
      </c>
      <c r="B1250" t="s">
        <v>21810</v>
      </c>
      <c r="C1250" s="277">
        <v>27</v>
      </c>
      <c r="D1250" s="278" t="s">
        <v>1481</v>
      </c>
      <c r="E1250" s="277">
        <v>3</v>
      </c>
      <c r="F1250" s="277">
        <v>19</v>
      </c>
      <c r="G1250" s="277">
        <v>0</v>
      </c>
      <c r="H1250" s="277">
        <v>1</v>
      </c>
      <c r="I1250" s="277">
        <v>19</v>
      </c>
      <c r="J1250" s="277">
        <v>19</v>
      </c>
      <c r="K1250" s="277">
        <v>0</v>
      </c>
      <c r="L1250" s="277">
        <v>0</v>
      </c>
      <c r="M1250" s="277">
        <v>0</v>
      </c>
      <c r="N1250" s="277">
        <v>0</v>
      </c>
      <c r="O1250" s="277">
        <v>0</v>
      </c>
      <c r="P1250" s="277">
        <v>0</v>
      </c>
      <c r="Q1250" s="277">
        <v>0</v>
      </c>
      <c r="R1250" s="277">
        <v>0</v>
      </c>
      <c r="S1250" s="277">
        <v>0</v>
      </c>
      <c r="T1250" s="277">
        <v>0</v>
      </c>
      <c r="U1250" s="277">
        <v>0</v>
      </c>
      <c r="V1250" s="277">
        <v>0</v>
      </c>
      <c r="W1250" s="279" t="e">
        <f t="shared" si="19"/>
        <v>#REF!</v>
      </c>
      <c r="X1250" s="279" t="s">
        <v>17055</v>
      </c>
      <c r="Y125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0" s="279">
        <f>IF(MAX(tbl2020POS[[#This Row],[P]:[PR]])=tbl2020POS[[#This Row],[P]],1,0)</f>
        <v>1</v>
      </c>
      <c r="AA1250" s="279">
        <f>IF(tbl2020POS[[#This Row],[QUALP]]=1,IF(tbl2020POS[[#This Row],[GS]]&gt;=GS_TO_QUALIFY,1,0),0)</f>
        <v>0</v>
      </c>
      <c r="AB1250" s="279">
        <f>IF(tbl2020POS[[#This Row],[QUALP]]=1,IF(tbl2020POS[[#This Row],[G]]-tbl2020POS[[#This Row],[GS]]&gt;=RP_APP_TO_QUALIFY,1,0),0)</f>
        <v>1</v>
      </c>
      <c r="AC1250" s="279" t="e">
        <f>IF(tbl2020POS[[#This Row],[C]]&gt;=GAMES_TO_QUALIFY,1,IF(tbl2020POS[[#This Row],[PRIMPOS]]="C",1,0))</f>
        <v>#REF!</v>
      </c>
      <c r="AD1250" s="279" t="e">
        <f>IF(tbl2020POS[[#This Row],[1B]]&gt;=GAMES_TO_QUALIFY,1,IF(tbl2020POS[[#This Row],[PRIMPOS]]="1B",1,0))</f>
        <v>#REF!</v>
      </c>
      <c r="AE1250" s="279" t="e">
        <f>IF(tbl2020POS[[#This Row],[2B]]&gt;=GAMES_TO_QUALIFY,1,IF(tbl2020POS[[#This Row],[PRIMPOS]]="2B",1,0))</f>
        <v>#REF!</v>
      </c>
      <c r="AF1250" s="279" t="e">
        <f>IF(tbl2020POS[[#This Row],[3B]]&gt;=GAMES_TO_QUALIFY,1,IF(tbl2020POS[[#This Row],[PRIMPOS]]="3B",1,0))</f>
        <v>#REF!</v>
      </c>
      <c r="AG1250" s="279" t="e">
        <f>IF(tbl2020POS[[#This Row],[SS]]&gt;=GAMES_TO_QUALIFY,1,IF(tbl2020POS[[#This Row],[PRIMPOS]]="SS",1,0))</f>
        <v>#REF!</v>
      </c>
      <c r="AH1250" s="279" t="e">
        <f>IF(tbl2020POS[[#This Row],[LF]]&gt;=GAMES_TO_QUALIFY,1,0)</f>
        <v>#REF!</v>
      </c>
      <c r="AI1250" s="279" t="e">
        <f>IF(tbl2020POS[[#This Row],[CF]]&gt;=GAMES_TO_QUALIFY,1,0)</f>
        <v>#REF!</v>
      </c>
      <c r="AJ1250" s="279" t="e">
        <f>IF(tbl2020POS[[#This Row],[RF]]&gt;=GAMES_TO_QUALIFY,1,0)</f>
        <v>#REF!</v>
      </c>
      <c r="AK1250" s="279" t="e">
        <f>IF(tbl2020POS[[#This Row],[OF]]&gt;=GAMES_TO_QUALIFY,1,IF(tbl2020POS[[#This Row],[PRIMPOS]]="OF",1,0))</f>
        <v>#REF!</v>
      </c>
      <c r="AL1250" s="279" t="e">
        <f>IF(tbl2020POS[[#This Row],[DH]]&gt;=GAMES_TO_QUALIFY,1,IF(tbl2020POS[[#This Row],[PRIMPOS]]="DH",1,0))</f>
        <v>#REF!</v>
      </c>
      <c r="AM1250" s="279" t="str" cm="1">
        <f t="array" aca="1" ref="AM12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0" s="280" t="str">
        <f>IFERROR(LEFT(tbl2020POS[[#This Row],[POSROUGH]],LEN(tbl2020POS[[#This Row],[POSROUGH]])-1),"")</f>
        <v/>
      </c>
      <c r="AP125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1" spans="1:42" x14ac:dyDescent="0.3">
      <c r="A1251" s="277">
        <v>1248</v>
      </c>
      <c r="B1251" t="s">
        <v>21811</v>
      </c>
      <c r="C1251" s="277">
        <v>25</v>
      </c>
      <c r="D1251" s="278" t="s">
        <v>1531</v>
      </c>
      <c r="E1251" s="277" t="s">
        <v>20557</v>
      </c>
      <c r="F1251" s="277">
        <v>12</v>
      </c>
      <c r="G1251" s="277">
        <v>0</v>
      </c>
      <c r="H1251" s="277">
        <v>0</v>
      </c>
      <c r="I1251" s="277">
        <v>12</v>
      </c>
      <c r="J1251" s="277">
        <v>12</v>
      </c>
      <c r="K1251" s="277">
        <v>0</v>
      </c>
      <c r="L1251" s="277">
        <v>0</v>
      </c>
      <c r="M1251" s="277">
        <v>0</v>
      </c>
      <c r="N1251" s="277">
        <v>0</v>
      </c>
      <c r="O1251" s="277">
        <v>0</v>
      </c>
      <c r="P1251" s="277">
        <v>0</v>
      </c>
      <c r="Q1251" s="277">
        <v>0</v>
      </c>
      <c r="R1251" s="277">
        <v>0</v>
      </c>
      <c r="S1251" s="277">
        <v>0</v>
      </c>
      <c r="T1251" s="277">
        <v>0</v>
      </c>
      <c r="U1251" s="277">
        <v>0</v>
      </c>
      <c r="V1251" s="277">
        <v>0</v>
      </c>
      <c r="W1251" s="279" t="e">
        <f t="shared" si="19"/>
        <v>#REF!</v>
      </c>
      <c r="X1251" s="279" t="s">
        <v>17061</v>
      </c>
      <c r="Y125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1" s="279">
        <f>IF(MAX(tbl2020POS[[#This Row],[P]:[PR]])=tbl2020POS[[#This Row],[P]],1,0)</f>
        <v>1</v>
      </c>
      <c r="AA1251" s="279">
        <f>IF(tbl2020POS[[#This Row],[QUALP]]=1,IF(tbl2020POS[[#This Row],[GS]]&gt;=GS_TO_QUALIFY,1,0),0)</f>
        <v>0</v>
      </c>
      <c r="AB1251" s="279">
        <f>IF(tbl2020POS[[#This Row],[QUALP]]=1,IF(tbl2020POS[[#This Row],[G]]-tbl2020POS[[#This Row],[GS]]&gt;=RP_APP_TO_QUALIFY,1,0),0)</f>
        <v>1</v>
      </c>
      <c r="AC1251" s="279" t="e">
        <f>IF(tbl2020POS[[#This Row],[C]]&gt;=GAMES_TO_QUALIFY,1,IF(tbl2020POS[[#This Row],[PRIMPOS]]="C",1,0))</f>
        <v>#REF!</v>
      </c>
      <c r="AD1251" s="279" t="e">
        <f>IF(tbl2020POS[[#This Row],[1B]]&gt;=GAMES_TO_QUALIFY,1,IF(tbl2020POS[[#This Row],[PRIMPOS]]="1B",1,0))</f>
        <v>#REF!</v>
      </c>
      <c r="AE1251" s="279" t="e">
        <f>IF(tbl2020POS[[#This Row],[2B]]&gt;=GAMES_TO_QUALIFY,1,IF(tbl2020POS[[#This Row],[PRIMPOS]]="2B",1,0))</f>
        <v>#REF!</v>
      </c>
      <c r="AF1251" s="279" t="e">
        <f>IF(tbl2020POS[[#This Row],[3B]]&gt;=GAMES_TO_QUALIFY,1,IF(tbl2020POS[[#This Row],[PRIMPOS]]="3B",1,0))</f>
        <v>#REF!</v>
      </c>
      <c r="AG1251" s="279" t="e">
        <f>IF(tbl2020POS[[#This Row],[SS]]&gt;=GAMES_TO_QUALIFY,1,IF(tbl2020POS[[#This Row],[PRIMPOS]]="SS",1,0))</f>
        <v>#REF!</v>
      </c>
      <c r="AH1251" s="279" t="e">
        <f>IF(tbl2020POS[[#This Row],[LF]]&gt;=GAMES_TO_QUALIFY,1,0)</f>
        <v>#REF!</v>
      </c>
      <c r="AI1251" s="279" t="e">
        <f>IF(tbl2020POS[[#This Row],[CF]]&gt;=GAMES_TO_QUALIFY,1,0)</f>
        <v>#REF!</v>
      </c>
      <c r="AJ1251" s="279" t="e">
        <f>IF(tbl2020POS[[#This Row],[RF]]&gt;=GAMES_TO_QUALIFY,1,0)</f>
        <v>#REF!</v>
      </c>
      <c r="AK1251" s="279" t="e">
        <f>IF(tbl2020POS[[#This Row],[OF]]&gt;=GAMES_TO_QUALIFY,1,IF(tbl2020POS[[#This Row],[PRIMPOS]]="OF",1,0))</f>
        <v>#REF!</v>
      </c>
      <c r="AL1251" s="279" t="e">
        <f>IF(tbl2020POS[[#This Row],[DH]]&gt;=GAMES_TO_QUALIFY,1,IF(tbl2020POS[[#This Row],[PRIMPOS]]="DH",1,0))</f>
        <v>#REF!</v>
      </c>
      <c r="AM1251" s="279" t="str" cm="1">
        <f t="array" aca="1" ref="AM12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1" s="280" t="str">
        <f>IFERROR(LEFT(tbl2020POS[[#This Row],[POSROUGH]],LEN(tbl2020POS[[#This Row],[POSROUGH]])-1),"")</f>
        <v/>
      </c>
      <c r="AP125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2" spans="1:42" x14ac:dyDescent="0.3">
      <c r="A1252" s="277">
        <v>1249</v>
      </c>
      <c r="B1252" t="s">
        <v>21812</v>
      </c>
      <c r="C1252" s="277">
        <v>28</v>
      </c>
      <c r="D1252" s="278" t="s">
        <v>1481</v>
      </c>
      <c r="E1252" s="277">
        <v>3</v>
      </c>
      <c r="F1252" s="277">
        <v>1</v>
      </c>
      <c r="G1252" s="277">
        <v>0</v>
      </c>
      <c r="H1252" s="277">
        <v>0</v>
      </c>
      <c r="I1252" s="277">
        <v>1</v>
      </c>
      <c r="J1252" s="277">
        <v>1</v>
      </c>
      <c r="K1252" s="277">
        <v>0</v>
      </c>
      <c r="L1252" s="277">
        <v>0</v>
      </c>
      <c r="M1252" s="277">
        <v>0</v>
      </c>
      <c r="N1252" s="277">
        <v>0</v>
      </c>
      <c r="O1252" s="277">
        <v>0</v>
      </c>
      <c r="P1252" s="277">
        <v>0</v>
      </c>
      <c r="Q1252" s="277">
        <v>0</v>
      </c>
      <c r="R1252" s="277">
        <v>0</v>
      </c>
      <c r="S1252" s="277">
        <v>0</v>
      </c>
      <c r="T1252" s="277">
        <v>0</v>
      </c>
      <c r="U1252" s="277">
        <v>0</v>
      </c>
      <c r="V1252" s="277">
        <v>0</v>
      </c>
      <c r="W1252" s="279" t="e">
        <f t="shared" si="19"/>
        <v>#REF!</v>
      </c>
      <c r="X1252" s="279" t="s">
        <v>17065</v>
      </c>
      <c r="Y125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2" s="279">
        <f>IF(MAX(tbl2020POS[[#This Row],[P]:[PR]])=tbl2020POS[[#This Row],[P]],1,0)</f>
        <v>1</v>
      </c>
      <c r="AA1252" s="279">
        <f>IF(tbl2020POS[[#This Row],[QUALP]]=1,IF(tbl2020POS[[#This Row],[GS]]&gt;=GS_TO_QUALIFY,1,0),0)</f>
        <v>0</v>
      </c>
      <c r="AB1252" s="279">
        <f>IF(tbl2020POS[[#This Row],[QUALP]]=1,IF(tbl2020POS[[#This Row],[G]]-tbl2020POS[[#This Row],[GS]]&gt;=RP_APP_TO_QUALIFY,1,0),0)</f>
        <v>0</v>
      </c>
      <c r="AC1252" s="279" t="e">
        <f>IF(tbl2020POS[[#This Row],[C]]&gt;=GAMES_TO_QUALIFY,1,IF(tbl2020POS[[#This Row],[PRIMPOS]]="C",1,0))</f>
        <v>#REF!</v>
      </c>
      <c r="AD1252" s="279" t="e">
        <f>IF(tbl2020POS[[#This Row],[1B]]&gt;=GAMES_TO_QUALIFY,1,IF(tbl2020POS[[#This Row],[PRIMPOS]]="1B",1,0))</f>
        <v>#REF!</v>
      </c>
      <c r="AE1252" s="279" t="e">
        <f>IF(tbl2020POS[[#This Row],[2B]]&gt;=GAMES_TO_QUALIFY,1,IF(tbl2020POS[[#This Row],[PRIMPOS]]="2B",1,0))</f>
        <v>#REF!</v>
      </c>
      <c r="AF1252" s="279" t="e">
        <f>IF(tbl2020POS[[#This Row],[3B]]&gt;=GAMES_TO_QUALIFY,1,IF(tbl2020POS[[#This Row],[PRIMPOS]]="3B",1,0))</f>
        <v>#REF!</v>
      </c>
      <c r="AG1252" s="279" t="e">
        <f>IF(tbl2020POS[[#This Row],[SS]]&gt;=GAMES_TO_QUALIFY,1,IF(tbl2020POS[[#This Row],[PRIMPOS]]="SS",1,0))</f>
        <v>#REF!</v>
      </c>
      <c r="AH1252" s="279" t="e">
        <f>IF(tbl2020POS[[#This Row],[LF]]&gt;=GAMES_TO_QUALIFY,1,0)</f>
        <v>#REF!</v>
      </c>
      <c r="AI1252" s="279" t="e">
        <f>IF(tbl2020POS[[#This Row],[CF]]&gt;=GAMES_TO_QUALIFY,1,0)</f>
        <v>#REF!</v>
      </c>
      <c r="AJ1252" s="279" t="e">
        <f>IF(tbl2020POS[[#This Row],[RF]]&gt;=GAMES_TO_QUALIFY,1,0)</f>
        <v>#REF!</v>
      </c>
      <c r="AK1252" s="279" t="e">
        <f>IF(tbl2020POS[[#This Row],[OF]]&gt;=GAMES_TO_QUALIFY,1,IF(tbl2020POS[[#This Row],[PRIMPOS]]="OF",1,0))</f>
        <v>#REF!</v>
      </c>
      <c r="AL1252" s="279" t="e">
        <f>IF(tbl2020POS[[#This Row],[DH]]&gt;=GAMES_TO_QUALIFY,1,IF(tbl2020POS[[#This Row],[PRIMPOS]]="DH",1,0))</f>
        <v>#REF!</v>
      </c>
      <c r="AM1252" s="279" t="str" cm="1">
        <f t="array" aca="1" ref="AM12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2" s="280" t="str">
        <f>IFERROR(LEFT(tbl2020POS[[#This Row],[POSROUGH]],LEN(tbl2020POS[[#This Row],[POSROUGH]])-1),"")</f>
        <v/>
      </c>
      <c r="AP125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53" spans="1:42" x14ac:dyDescent="0.3">
      <c r="A1253" s="277">
        <v>1250</v>
      </c>
      <c r="B1253" t="s">
        <v>21813</v>
      </c>
      <c r="C1253" s="277">
        <v>34</v>
      </c>
      <c r="D1253" s="278" t="s">
        <v>1395</v>
      </c>
      <c r="E1253" s="277">
        <v>12</v>
      </c>
      <c r="F1253" s="277">
        <v>19</v>
      </c>
      <c r="G1253" s="277">
        <v>12</v>
      </c>
      <c r="H1253" s="277">
        <v>19</v>
      </c>
      <c r="I1253" s="277">
        <v>18</v>
      </c>
      <c r="J1253" s="277">
        <v>0</v>
      </c>
      <c r="K1253" s="277">
        <v>18</v>
      </c>
      <c r="L1253" s="277">
        <v>0</v>
      </c>
      <c r="M1253" s="277">
        <v>0</v>
      </c>
      <c r="N1253" s="277">
        <v>0</v>
      </c>
      <c r="O1253" s="277">
        <v>0</v>
      </c>
      <c r="P1253" s="277">
        <v>0</v>
      </c>
      <c r="Q1253" s="277">
        <v>0</v>
      </c>
      <c r="R1253" s="277">
        <v>0</v>
      </c>
      <c r="S1253" s="277">
        <v>0</v>
      </c>
      <c r="T1253" s="277">
        <v>0</v>
      </c>
      <c r="U1253" s="277">
        <v>2</v>
      </c>
      <c r="V1253" s="277">
        <v>0</v>
      </c>
      <c r="W1253" s="279" t="e">
        <f t="shared" si="19"/>
        <v>#REF!</v>
      </c>
      <c r="X1253" s="279" t="s">
        <v>3345</v>
      </c>
      <c r="Y125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53" s="279">
        <f>IF(MAX(tbl2020POS[[#This Row],[P]:[PR]])=tbl2020POS[[#This Row],[P]],1,0)</f>
        <v>0</v>
      </c>
      <c r="AA1253" s="279">
        <f>IF(tbl2020POS[[#This Row],[QUALP]]=1,IF(tbl2020POS[[#This Row],[GS]]&gt;=GS_TO_QUALIFY,1,0),0)</f>
        <v>0</v>
      </c>
      <c r="AB1253" s="279">
        <f>IF(tbl2020POS[[#This Row],[QUALP]]=1,IF(tbl2020POS[[#This Row],[G]]-tbl2020POS[[#This Row],[GS]]&gt;=RP_APP_TO_QUALIFY,1,0),0)</f>
        <v>0</v>
      </c>
      <c r="AC1253" s="279" t="e">
        <f>IF(tbl2020POS[[#This Row],[C]]&gt;=GAMES_TO_QUALIFY,1,IF(tbl2020POS[[#This Row],[PRIMPOS]]="C",1,0))</f>
        <v>#REF!</v>
      </c>
      <c r="AD1253" s="279" t="e">
        <f>IF(tbl2020POS[[#This Row],[1B]]&gt;=GAMES_TO_QUALIFY,1,IF(tbl2020POS[[#This Row],[PRIMPOS]]="1B",1,0))</f>
        <v>#REF!</v>
      </c>
      <c r="AE1253" s="279" t="e">
        <f>IF(tbl2020POS[[#This Row],[2B]]&gt;=GAMES_TO_QUALIFY,1,IF(tbl2020POS[[#This Row],[PRIMPOS]]="2B",1,0))</f>
        <v>#REF!</v>
      </c>
      <c r="AF1253" s="279" t="e">
        <f>IF(tbl2020POS[[#This Row],[3B]]&gt;=GAMES_TO_QUALIFY,1,IF(tbl2020POS[[#This Row],[PRIMPOS]]="3B",1,0))</f>
        <v>#REF!</v>
      </c>
      <c r="AG1253" s="279" t="e">
        <f>IF(tbl2020POS[[#This Row],[SS]]&gt;=GAMES_TO_QUALIFY,1,IF(tbl2020POS[[#This Row],[PRIMPOS]]="SS",1,0))</f>
        <v>#REF!</v>
      </c>
      <c r="AH1253" s="279" t="e">
        <f>IF(tbl2020POS[[#This Row],[LF]]&gt;=GAMES_TO_QUALIFY,1,0)</f>
        <v>#REF!</v>
      </c>
      <c r="AI1253" s="279" t="e">
        <f>IF(tbl2020POS[[#This Row],[CF]]&gt;=GAMES_TO_QUALIFY,1,0)</f>
        <v>#REF!</v>
      </c>
      <c r="AJ1253" s="279" t="e">
        <f>IF(tbl2020POS[[#This Row],[RF]]&gt;=GAMES_TO_QUALIFY,1,0)</f>
        <v>#REF!</v>
      </c>
      <c r="AK1253" s="279" t="e">
        <f>IF(tbl2020POS[[#This Row],[OF]]&gt;=GAMES_TO_QUALIFY,1,IF(tbl2020POS[[#This Row],[PRIMPOS]]="OF",1,0))</f>
        <v>#REF!</v>
      </c>
      <c r="AL1253" s="279" t="e">
        <f>IF(tbl2020POS[[#This Row],[DH]]&gt;=GAMES_TO_QUALIFY,1,IF(tbl2020POS[[#This Row],[PRIMPOS]]="DH",1,0))</f>
        <v>#REF!</v>
      </c>
      <c r="AM1253" s="279" t="e" cm="1">
        <f t="array" aca="1" ref="AM12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3" s="280" t="str">
        <f>IFERROR(LEFT(tbl2020POS[[#This Row],[POSROUGH]],LEN(tbl2020POS[[#This Row],[POSROUGH]])-1),"")</f>
        <v/>
      </c>
      <c r="AP125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4" spans="1:42" x14ac:dyDescent="0.3">
      <c r="A1254" s="277">
        <v>1251</v>
      </c>
      <c r="B1254" t="s">
        <v>21814</v>
      </c>
      <c r="C1254" s="277">
        <v>25</v>
      </c>
      <c r="D1254" s="278" t="s">
        <v>1437</v>
      </c>
      <c r="E1254" s="277">
        <v>2</v>
      </c>
      <c r="F1254" s="277">
        <v>22</v>
      </c>
      <c r="G1254" s="277">
        <v>0</v>
      </c>
      <c r="H1254" s="277">
        <v>0</v>
      </c>
      <c r="I1254" s="277">
        <v>22</v>
      </c>
      <c r="J1254" s="277">
        <v>22</v>
      </c>
      <c r="K1254" s="277">
        <v>0</v>
      </c>
      <c r="L1254" s="277">
        <v>0</v>
      </c>
      <c r="M1254" s="277">
        <v>0</v>
      </c>
      <c r="N1254" s="277">
        <v>0</v>
      </c>
      <c r="O1254" s="277">
        <v>0</v>
      </c>
      <c r="P1254" s="277">
        <v>0</v>
      </c>
      <c r="Q1254" s="277">
        <v>0</v>
      </c>
      <c r="R1254" s="277">
        <v>0</v>
      </c>
      <c r="S1254" s="277">
        <v>0</v>
      </c>
      <c r="T1254" s="277">
        <v>0</v>
      </c>
      <c r="U1254" s="277">
        <v>0</v>
      </c>
      <c r="V1254" s="277">
        <v>0</v>
      </c>
      <c r="W1254" s="279" t="e">
        <f t="shared" si="19"/>
        <v>#REF!</v>
      </c>
      <c r="X1254" s="279" t="s">
        <v>19990</v>
      </c>
      <c r="Y125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4" s="279">
        <f>IF(MAX(tbl2020POS[[#This Row],[P]:[PR]])=tbl2020POS[[#This Row],[P]],1,0)</f>
        <v>1</v>
      </c>
      <c r="AA1254" s="279">
        <f>IF(tbl2020POS[[#This Row],[QUALP]]=1,IF(tbl2020POS[[#This Row],[GS]]&gt;=GS_TO_QUALIFY,1,0),0)</f>
        <v>0</v>
      </c>
      <c r="AB1254" s="279">
        <f>IF(tbl2020POS[[#This Row],[QUALP]]=1,IF(tbl2020POS[[#This Row],[G]]-tbl2020POS[[#This Row],[GS]]&gt;=RP_APP_TO_QUALIFY,1,0),0)</f>
        <v>1</v>
      </c>
      <c r="AC1254" s="279" t="e">
        <f>IF(tbl2020POS[[#This Row],[C]]&gt;=GAMES_TO_QUALIFY,1,IF(tbl2020POS[[#This Row],[PRIMPOS]]="C",1,0))</f>
        <v>#REF!</v>
      </c>
      <c r="AD1254" s="279" t="e">
        <f>IF(tbl2020POS[[#This Row],[1B]]&gt;=GAMES_TO_QUALIFY,1,IF(tbl2020POS[[#This Row],[PRIMPOS]]="1B",1,0))</f>
        <v>#REF!</v>
      </c>
      <c r="AE1254" s="279" t="e">
        <f>IF(tbl2020POS[[#This Row],[2B]]&gt;=GAMES_TO_QUALIFY,1,IF(tbl2020POS[[#This Row],[PRIMPOS]]="2B",1,0))</f>
        <v>#REF!</v>
      </c>
      <c r="AF1254" s="279" t="e">
        <f>IF(tbl2020POS[[#This Row],[3B]]&gt;=GAMES_TO_QUALIFY,1,IF(tbl2020POS[[#This Row],[PRIMPOS]]="3B",1,0))</f>
        <v>#REF!</v>
      </c>
      <c r="AG1254" s="279" t="e">
        <f>IF(tbl2020POS[[#This Row],[SS]]&gt;=GAMES_TO_QUALIFY,1,IF(tbl2020POS[[#This Row],[PRIMPOS]]="SS",1,0))</f>
        <v>#REF!</v>
      </c>
      <c r="AH1254" s="279" t="e">
        <f>IF(tbl2020POS[[#This Row],[LF]]&gt;=GAMES_TO_QUALIFY,1,0)</f>
        <v>#REF!</v>
      </c>
      <c r="AI1254" s="279" t="e">
        <f>IF(tbl2020POS[[#This Row],[CF]]&gt;=GAMES_TO_QUALIFY,1,0)</f>
        <v>#REF!</v>
      </c>
      <c r="AJ1254" s="279" t="e">
        <f>IF(tbl2020POS[[#This Row],[RF]]&gt;=GAMES_TO_QUALIFY,1,0)</f>
        <v>#REF!</v>
      </c>
      <c r="AK1254" s="279" t="e">
        <f>IF(tbl2020POS[[#This Row],[OF]]&gt;=GAMES_TO_QUALIFY,1,IF(tbl2020POS[[#This Row],[PRIMPOS]]="OF",1,0))</f>
        <v>#REF!</v>
      </c>
      <c r="AL1254" s="279" t="e">
        <f>IF(tbl2020POS[[#This Row],[DH]]&gt;=GAMES_TO_QUALIFY,1,IF(tbl2020POS[[#This Row],[PRIMPOS]]="DH",1,0))</f>
        <v>#REF!</v>
      </c>
      <c r="AM1254" s="279" t="str" cm="1">
        <f t="array" aca="1" ref="AM12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4" s="280" t="str">
        <f>IFERROR(LEFT(tbl2020POS[[#This Row],[POSROUGH]],LEN(tbl2020POS[[#This Row],[POSROUGH]])-1),"")</f>
        <v/>
      </c>
      <c r="AP125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5" spans="1:42" x14ac:dyDescent="0.3">
      <c r="A1255" s="277">
        <v>1252</v>
      </c>
      <c r="B1255" t="s">
        <v>21815</v>
      </c>
      <c r="C1255" s="277">
        <v>24</v>
      </c>
      <c r="D1255" s="278" t="s">
        <v>1395</v>
      </c>
      <c r="E1255" s="277">
        <v>2</v>
      </c>
      <c r="F1255" s="277">
        <v>3</v>
      </c>
      <c r="G1255" s="277">
        <v>2</v>
      </c>
      <c r="H1255" s="277">
        <v>3</v>
      </c>
      <c r="I1255" s="277">
        <v>2</v>
      </c>
      <c r="J1255" s="277">
        <v>0</v>
      </c>
      <c r="K1255" s="277">
        <v>0</v>
      </c>
      <c r="L1255" s="277">
        <v>0</v>
      </c>
      <c r="M1255" s="277">
        <v>0</v>
      </c>
      <c r="N1255" s="277">
        <v>0</v>
      </c>
      <c r="O1255" s="277">
        <v>0</v>
      </c>
      <c r="P1255" s="277">
        <v>0</v>
      </c>
      <c r="Q1255" s="277">
        <v>0</v>
      </c>
      <c r="R1255" s="277">
        <v>2</v>
      </c>
      <c r="S1255" s="277">
        <v>2</v>
      </c>
      <c r="T1255" s="277">
        <v>1</v>
      </c>
      <c r="U1255" s="277">
        <v>1</v>
      </c>
      <c r="V1255" s="277">
        <v>0</v>
      </c>
      <c r="W1255" s="279" t="e">
        <f t="shared" si="19"/>
        <v>#REF!</v>
      </c>
      <c r="X1255" s="279" t="s">
        <v>22050</v>
      </c>
      <c r="Y125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55" s="279">
        <f>IF(MAX(tbl2020POS[[#This Row],[P]:[PR]])=tbl2020POS[[#This Row],[P]],1,0)</f>
        <v>0</v>
      </c>
      <c r="AA1255" s="279">
        <f>IF(tbl2020POS[[#This Row],[QUALP]]=1,IF(tbl2020POS[[#This Row],[GS]]&gt;=GS_TO_QUALIFY,1,0),0)</f>
        <v>0</v>
      </c>
      <c r="AB1255" s="279">
        <f>IF(tbl2020POS[[#This Row],[QUALP]]=1,IF(tbl2020POS[[#This Row],[G]]-tbl2020POS[[#This Row],[GS]]&gt;=RP_APP_TO_QUALIFY,1,0),0)</f>
        <v>0</v>
      </c>
      <c r="AC1255" s="279" t="e">
        <f>IF(tbl2020POS[[#This Row],[C]]&gt;=GAMES_TO_QUALIFY,1,IF(tbl2020POS[[#This Row],[PRIMPOS]]="C",1,0))</f>
        <v>#REF!</v>
      </c>
      <c r="AD1255" s="279" t="e">
        <f>IF(tbl2020POS[[#This Row],[1B]]&gt;=GAMES_TO_QUALIFY,1,IF(tbl2020POS[[#This Row],[PRIMPOS]]="1B",1,0))</f>
        <v>#REF!</v>
      </c>
      <c r="AE1255" s="279" t="e">
        <f>IF(tbl2020POS[[#This Row],[2B]]&gt;=GAMES_TO_QUALIFY,1,IF(tbl2020POS[[#This Row],[PRIMPOS]]="2B",1,0))</f>
        <v>#REF!</v>
      </c>
      <c r="AF1255" s="279" t="e">
        <f>IF(tbl2020POS[[#This Row],[3B]]&gt;=GAMES_TO_QUALIFY,1,IF(tbl2020POS[[#This Row],[PRIMPOS]]="3B",1,0))</f>
        <v>#REF!</v>
      </c>
      <c r="AG1255" s="279" t="e">
        <f>IF(tbl2020POS[[#This Row],[SS]]&gt;=GAMES_TO_QUALIFY,1,IF(tbl2020POS[[#This Row],[PRIMPOS]]="SS",1,0))</f>
        <v>#REF!</v>
      </c>
      <c r="AH1255" s="279" t="e">
        <f>IF(tbl2020POS[[#This Row],[LF]]&gt;=GAMES_TO_QUALIFY,1,0)</f>
        <v>#REF!</v>
      </c>
      <c r="AI1255" s="279" t="e">
        <f>IF(tbl2020POS[[#This Row],[CF]]&gt;=GAMES_TO_QUALIFY,1,0)</f>
        <v>#REF!</v>
      </c>
      <c r="AJ1255" s="279" t="e">
        <f>IF(tbl2020POS[[#This Row],[RF]]&gt;=GAMES_TO_QUALIFY,1,0)</f>
        <v>#REF!</v>
      </c>
      <c r="AK1255" s="279" t="e">
        <f>IF(tbl2020POS[[#This Row],[OF]]&gt;=GAMES_TO_QUALIFY,1,IF(tbl2020POS[[#This Row],[PRIMPOS]]="OF",1,0))</f>
        <v>#REF!</v>
      </c>
      <c r="AL1255" s="279" t="e">
        <f>IF(tbl2020POS[[#This Row],[DH]]&gt;=GAMES_TO_QUALIFY,1,IF(tbl2020POS[[#This Row],[PRIMPOS]]="DH",1,0))</f>
        <v>#REF!</v>
      </c>
      <c r="AM1255" s="279" t="e" cm="1">
        <f t="array" aca="1" ref="AM12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5" s="280" t="str">
        <f>IFERROR(LEFT(tbl2020POS[[#This Row],[POSROUGH]],LEN(tbl2020POS[[#This Row],[POSROUGH]])-1),"")</f>
        <v/>
      </c>
      <c r="AP125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6" spans="1:42" x14ac:dyDescent="0.3">
      <c r="A1256" s="277">
        <v>1253</v>
      </c>
      <c r="B1256" t="s">
        <v>21816</v>
      </c>
      <c r="C1256" s="277">
        <v>28</v>
      </c>
      <c r="D1256" s="278" t="s">
        <v>1449</v>
      </c>
      <c r="E1256" s="277">
        <v>6</v>
      </c>
      <c r="F1256" s="277">
        <v>10</v>
      </c>
      <c r="G1256" s="277">
        <v>4</v>
      </c>
      <c r="H1256" s="277">
        <v>10</v>
      </c>
      <c r="I1256" s="277">
        <v>9</v>
      </c>
      <c r="J1256" s="277">
        <v>0</v>
      </c>
      <c r="K1256" s="277">
        <v>0</v>
      </c>
      <c r="L1256" s="277">
        <v>0</v>
      </c>
      <c r="M1256" s="277">
        <v>0</v>
      </c>
      <c r="N1256" s="277">
        <v>0</v>
      </c>
      <c r="O1256" s="277">
        <v>0</v>
      </c>
      <c r="P1256" s="277">
        <v>5</v>
      </c>
      <c r="Q1256" s="277">
        <v>4</v>
      </c>
      <c r="R1256" s="277">
        <v>2</v>
      </c>
      <c r="S1256" s="277">
        <v>9</v>
      </c>
      <c r="T1256" s="277">
        <v>0</v>
      </c>
      <c r="U1256" s="277">
        <v>2</v>
      </c>
      <c r="V1256" s="277">
        <v>2</v>
      </c>
      <c r="W1256" s="279" t="e">
        <f t="shared" si="19"/>
        <v>#REF!</v>
      </c>
      <c r="X1256" s="279" t="s">
        <v>12185</v>
      </c>
      <c r="Y125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56" s="279">
        <f>IF(MAX(tbl2020POS[[#This Row],[P]:[PR]])=tbl2020POS[[#This Row],[P]],1,0)</f>
        <v>0</v>
      </c>
      <c r="AA1256" s="279">
        <f>IF(tbl2020POS[[#This Row],[QUALP]]=1,IF(tbl2020POS[[#This Row],[GS]]&gt;=GS_TO_QUALIFY,1,0),0)</f>
        <v>0</v>
      </c>
      <c r="AB1256" s="279">
        <f>IF(tbl2020POS[[#This Row],[QUALP]]=1,IF(tbl2020POS[[#This Row],[G]]-tbl2020POS[[#This Row],[GS]]&gt;=RP_APP_TO_QUALIFY,1,0),0)</f>
        <v>0</v>
      </c>
      <c r="AC1256" s="279" t="e">
        <f>IF(tbl2020POS[[#This Row],[C]]&gt;=GAMES_TO_QUALIFY,1,IF(tbl2020POS[[#This Row],[PRIMPOS]]="C",1,0))</f>
        <v>#REF!</v>
      </c>
      <c r="AD1256" s="279" t="e">
        <f>IF(tbl2020POS[[#This Row],[1B]]&gt;=GAMES_TO_QUALIFY,1,IF(tbl2020POS[[#This Row],[PRIMPOS]]="1B",1,0))</f>
        <v>#REF!</v>
      </c>
      <c r="AE1256" s="279" t="e">
        <f>IF(tbl2020POS[[#This Row],[2B]]&gt;=GAMES_TO_QUALIFY,1,IF(tbl2020POS[[#This Row],[PRIMPOS]]="2B",1,0))</f>
        <v>#REF!</v>
      </c>
      <c r="AF1256" s="279" t="e">
        <f>IF(tbl2020POS[[#This Row],[3B]]&gt;=GAMES_TO_QUALIFY,1,IF(tbl2020POS[[#This Row],[PRIMPOS]]="3B",1,0))</f>
        <v>#REF!</v>
      </c>
      <c r="AG1256" s="279" t="e">
        <f>IF(tbl2020POS[[#This Row],[SS]]&gt;=GAMES_TO_QUALIFY,1,IF(tbl2020POS[[#This Row],[PRIMPOS]]="SS",1,0))</f>
        <v>#REF!</v>
      </c>
      <c r="AH1256" s="279" t="e">
        <f>IF(tbl2020POS[[#This Row],[LF]]&gt;=GAMES_TO_QUALIFY,1,0)</f>
        <v>#REF!</v>
      </c>
      <c r="AI1256" s="279" t="e">
        <f>IF(tbl2020POS[[#This Row],[CF]]&gt;=GAMES_TO_QUALIFY,1,0)</f>
        <v>#REF!</v>
      </c>
      <c r="AJ1256" s="279" t="e">
        <f>IF(tbl2020POS[[#This Row],[RF]]&gt;=GAMES_TO_QUALIFY,1,0)</f>
        <v>#REF!</v>
      </c>
      <c r="AK1256" s="279" t="e">
        <f>IF(tbl2020POS[[#This Row],[OF]]&gt;=GAMES_TO_QUALIFY,1,IF(tbl2020POS[[#This Row],[PRIMPOS]]="OF",1,0))</f>
        <v>#REF!</v>
      </c>
      <c r="AL1256" s="279" t="e">
        <f>IF(tbl2020POS[[#This Row],[DH]]&gt;=GAMES_TO_QUALIFY,1,IF(tbl2020POS[[#This Row],[PRIMPOS]]="DH",1,0))</f>
        <v>#REF!</v>
      </c>
      <c r="AM1256" s="279" t="e" cm="1">
        <f t="array" aca="1" ref="AM12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6" s="280" t="str">
        <f>IFERROR(LEFT(tbl2020POS[[#This Row],[POSROUGH]],LEN(tbl2020POS[[#This Row],[POSROUGH]])-1),"")</f>
        <v/>
      </c>
      <c r="AP1256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7" spans="1:42" x14ac:dyDescent="0.3">
      <c r="A1257" s="277">
        <v>1254</v>
      </c>
      <c r="B1257" t="s">
        <v>21817</v>
      </c>
      <c r="C1257" s="277">
        <v>28</v>
      </c>
      <c r="D1257" s="278" t="s">
        <v>20584</v>
      </c>
      <c r="E1257" s="277">
        <v>4</v>
      </c>
      <c r="F1257" s="277">
        <v>15</v>
      </c>
      <c r="G1257" s="277">
        <v>0</v>
      </c>
      <c r="H1257" s="277">
        <v>1</v>
      </c>
      <c r="I1257" s="277">
        <v>15</v>
      </c>
      <c r="J1257" s="277">
        <v>15</v>
      </c>
      <c r="K1257" s="277">
        <v>0</v>
      </c>
      <c r="L1257" s="277">
        <v>0</v>
      </c>
      <c r="M1257" s="277">
        <v>0</v>
      </c>
      <c r="N1257" s="277">
        <v>0</v>
      </c>
      <c r="O1257" s="277">
        <v>0</v>
      </c>
      <c r="P1257" s="277">
        <v>0</v>
      </c>
      <c r="Q1257" s="277">
        <v>0</v>
      </c>
      <c r="R1257" s="277">
        <v>0</v>
      </c>
      <c r="S1257" s="277">
        <v>0</v>
      </c>
      <c r="T1257" s="277">
        <v>0</v>
      </c>
      <c r="U1257" s="277">
        <v>0</v>
      </c>
      <c r="V1257" s="277">
        <v>0</v>
      </c>
      <c r="W1257" s="279" t="e">
        <f t="shared" si="19"/>
        <v>#REF!</v>
      </c>
      <c r="X1257" s="279" t="s">
        <v>20045</v>
      </c>
      <c r="Y125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7" s="279">
        <f>IF(MAX(tbl2020POS[[#This Row],[P]:[PR]])=tbl2020POS[[#This Row],[P]],1,0)</f>
        <v>1</v>
      </c>
      <c r="AA1257" s="279">
        <f>IF(tbl2020POS[[#This Row],[QUALP]]=1,IF(tbl2020POS[[#This Row],[GS]]&gt;=GS_TO_QUALIFY,1,0),0)</f>
        <v>0</v>
      </c>
      <c r="AB1257" s="279">
        <f>IF(tbl2020POS[[#This Row],[QUALP]]=1,IF(tbl2020POS[[#This Row],[G]]-tbl2020POS[[#This Row],[GS]]&gt;=RP_APP_TO_QUALIFY,1,0),0)</f>
        <v>1</v>
      </c>
      <c r="AC1257" s="279" t="e">
        <f>IF(tbl2020POS[[#This Row],[C]]&gt;=GAMES_TO_QUALIFY,1,IF(tbl2020POS[[#This Row],[PRIMPOS]]="C",1,0))</f>
        <v>#REF!</v>
      </c>
      <c r="AD1257" s="279" t="e">
        <f>IF(tbl2020POS[[#This Row],[1B]]&gt;=GAMES_TO_QUALIFY,1,IF(tbl2020POS[[#This Row],[PRIMPOS]]="1B",1,0))</f>
        <v>#REF!</v>
      </c>
      <c r="AE1257" s="279" t="e">
        <f>IF(tbl2020POS[[#This Row],[2B]]&gt;=GAMES_TO_QUALIFY,1,IF(tbl2020POS[[#This Row],[PRIMPOS]]="2B",1,0))</f>
        <v>#REF!</v>
      </c>
      <c r="AF1257" s="279" t="e">
        <f>IF(tbl2020POS[[#This Row],[3B]]&gt;=GAMES_TO_QUALIFY,1,IF(tbl2020POS[[#This Row],[PRIMPOS]]="3B",1,0))</f>
        <v>#REF!</v>
      </c>
      <c r="AG1257" s="279" t="e">
        <f>IF(tbl2020POS[[#This Row],[SS]]&gt;=GAMES_TO_QUALIFY,1,IF(tbl2020POS[[#This Row],[PRIMPOS]]="SS",1,0))</f>
        <v>#REF!</v>
      </c>
      <c r="AH1257" s="279" t="e">
        <f>IF(tbl2020POS[[#This Row],[LF]]&gt;=GAMES_TO_QUALIFY,1,0)</f>
        <v>#REF!</v>
      </c>
      <c r="AI1257" s="279" t="e">
        <f>IF(tbl2020POS[[#This Row],[CF]]&gt;=GAMES_TO_QUALIFY,1,0)</f>
        <v>#REF!</v>
      </c>
      <c r="AJ1257" s="279" t="e">
        <f>IF(tbl2020POS[[#This Row],[RF]]&gt;=GAMES_TO_QUALIFY,1,0)</f>
        <v>#REF!</v>
      </c>
      <c r="AK1257" s="279" t="e">
        <f>IF(tbl2020POS[[#This Row],[OF]]&gt;=GAMES_TO_QUALIFY,1,IF(tbl2020POS[[#This Row],[PRIMPOS]]="OF",1,0))</f>
        <v>#REF!</v>
      </c>
      <c r="AL1257" s="279" t="e">
        <f>IF(tbl2020POS[[#This Row],[DH]]&gt;=GAMES_TO_QUALIFY,1,IF(tbl2020POS[[#This Row],[PRIMPOS]]="DH",1,0))</f>
        <v>#REF!</v>
      </c>
      <c r="AM1257" s="279" t="str" cm="1">
        <f t="array" aca="1" ref="AM12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7" s="280" t="str">
        <f>IFERROR(LEFT(tbl2020POS[[#This Row],[POSROUGH]],LEN(tbl2020POS[[#This Row],[POSROUGH]])-1),"")</f>
        <v/>
      </c>
      <c r="AP125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8" spans="1:42" x14ac:dyDescent="0.3">
      <c r="A1258" s="277">
        <v>1255</v>
      </c>
      <c r="B1258" t="s">
        <v>21818</v>
      </c>
      <c r="C1258" s="277">
        <v>28</v>
      </c>
      <c r="D1258" s="278" t="s">
        <v>1416</v>
      </c>
      <c r="E1258" s="277">
        <v>5</v>
      </c>
      <c r="F1258" s="277">
        <v>11</v>
      </c>
      <c r="G1258" s="277">
        <v>11</v>
      </c>
      <c r="H1258" s="277">
        <v>0</v>
      </c>
      <c r="I1258" s="277">
        <v>11</v>
      </c>
      <c r="J1258" s="277">
        <v>11</v>
      </c>
      <c r="K1258" s="277">
        <v>0</v>
      </c>
      <c r="L1258" s="277">
        <v>0</v>
      </c>
      <c r="M1258" s="277">
        <v>0</v>
      </c>
      <c r="N1258" s="277">
        <v>0</v>
      </c>
      <c r="O1258" s="277">
        <v>0</v>
      </c>
      <c r="P1258" s="277">
        <v>0</v>
      </c>
      <c r="Q1258" s="277">
        <v>0</v>
      </c>
      <c r="R1258" s="277">
        <v>0</v>
      </c>
      <c r="S1258" s="277">
        <v>0</v>
      </c>
      <c r="T1258" s="277">
        <v>0</v>
      </c>
      <c r="U1258" s="277">
        <v>0</v>
      </c>
      <c r="V1258" s="277">
        <v>0</v>
      </c>
      <c r="W1258" s="279" t="e">
        <f t="shared" si="19"/>
        <v>#REF!</v>
      </c>
      <c r="X1258" s="279" t="s">
        <v>13924</v>
      </c>
      <c r="Y125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8" s="279">
        <f>IF(MAX(tbl2020POS[[#This Row],[P]:[PR]])=tbl2020POS[[#This Row],[P]],1,0)</f>
        <v>1</v>
      </c>
      <c r="AA1258" s="279">
        <f>IF(tbl2020POS[[#This Row],[QUALP]]=1,IF(tbl2020POS[[#This Row],[GS]]&gt;=GS_TO_QUALIFY,1,0),0)</f>
        <v>1</v>
      </c>
      <c r="AB1258" s="279">
        <f>IF(tbl2020POS[[#This Row],[QUALP]]=1,IF(tbl2020POS[[#This Row],[G]]-tbl2020POS[[#This Row],[GS]]&gt;=RP_APP_TO_QUALIFY,1,0),0)</f>
        <v>0</v>
      </c>
      <c r="AC1258" s="279" t="e">
        <f>IF(tbl2020POS[[#This Row],[C]]&gt;=GAMES_TO_QUALIFY,1,IF(tbl2020POS[[#This Row],[PRIMPOS]]="C",1,0))</f>
        <v>#REF!</v>
      </c>
      <c r="AD1258" s="279" t="e">
        <f>IF(tbl2020POS[[#This Row],[1B]]&gt;=GAMES_TO_QUALIFY,1,IF(tbl2020POS[[#This Row],[PRIMPOS]]="1B",1,0))</f>
        <v>#REF!</v>
      </c>
      <c r="AE1258" s="279" t="e">
        <f>IF(tbl2020POS[[#This Row],[2B]]&gt;=GAMES_TO_QUALIFY,1,IF(tbl2020POS[[#This Row],[PRIMPOS]]="2B",1,0))</f>
        <v>#REF!</v>
      </c>
      <c r="AF1258" s="279" t="e">
        <f>IF(tbl2020POS[[#This Row],[3B]]&gt;=GAMES_TO_QUALIFY,1,IF(tbl2020POS[[#This Row],[PRIMPOS]]="3B",1,0))</f>
        <v>#REF!</v>
      </c>
      <c r="AG1258" s="279" t="e">
        <f>IF(tbl2020POS[[#This Row],[SS]]&gt;=GAMES_TO_QUALIFY,1,IF(tbl2020POS[[#This Row],[PRIMPOS]]="SS",1,0))</f>
        <v>#REF!</v>
      </c>
      <c r="AH1258" s="279" t="e">
        <f>IF(tbl2020POS[[#This Row],[LF]]&gt;=GAMES_TO_QUALIFY,1,0)</f>
        <v>#REF!</v>
      </c>
      <c r="AI1258" s="279" t="e">
        <f>IF(tbl2020POS[[#This Row],[CF]]&gt;=GAMES_TO_QUALIFY,1,0)</f>
        <v>#REF!</v>
      </c>
      <c r="AJ1258" s="279" t="e">
        <f>IF(tbl2020POS[[#This Row],[RF]]&gt;=GAMES_TO_QUALIFY,1,0)</f>
        <v>#REF!</v>
      </c>
      <c r="AK1258" s="279" t="e">
        <f>IF(tbl2020POS[[#This Row],[OF]]&gt;=GAMES_TO_QUALIFY,1,IF(tbl2020POS[[#This Row],[PRIMPOS]]="OF",1,0))</f>
        <v>#REF!</v>
      </c>
      <c r="AL1258" s="279" t="e">
        <f>IF(tbl2020POS[[#This Row],[DH]]&gt;=GAMES_TO_QUALIFY,1,IF(tbl2020POS[[#This Row],[PRIMPOS]]="DH",1,0))</f>
        <v>#REF!</v>
      </c>
      <c r="AM1258" s="279" t="str" cm="1">
        <f t="array" aca="1" ref="AM12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8" s="280" t="str">
        <f>IFERROR(LEFT(tbl2020POS[[#This Row],[POSROUGH]],LEN(tbl2020POS[[#This Row],[POSROUGH]])-1),"")</f>
        <v/>
      </c>
      <c r="AP125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59" spans="1:42" x14ac:dyDescent="0.3">
      <c r="A1259" s="277">
        <v>1256</v>
      </c>
      <c r="B1259" t="s">
        <v>21819</v>
      </c>
      <c r="C1259" s="277">
        <v>22</v>
      </c>
      <c r="D1259" s="278" t="s">
        <v>1460</v>
      </c>
      <c r="E1259" s="277">
        <v>3</v>
      </c>
      <c r="F1259" s="277">
        <v>6</v>
      </c>
      <c r="G1259" s="277">
        <v>2</v>
      </c>
      <c r="H1259" s="277">
        <v>0</v>
      </c>
      <c r="I1259" s="277">
        <v>6</v>
      </c>
      <c r="J1259" s="277">
        <v>6</v>
      </c>
      <c r="K1259" s="277">
        <v>0</v>
      </c>
      <c r="L1259" s="277">
        <v>0</v>
      </c>
      <c r="M1259" s="277">
        <v>0</v>
      </c>
      <c r="N1259" s="277">
        <v>0</v>
      </c>
      <c r="O1259" s="277">
        <v>0</v>
      </c>
      <c r="P1259" s="277">
        <v>0</v>
      </c>
      <c r="Q1259" s="277">
        <v>0</v>
      </c>
      <c r="R1259" s="277">
        <v>0</v>
      </c>
      <c r="S1259" s="277">
        <v>0</v>
      </c>
      <c r="T1259" s="277">
        <v>0</v>
      </c>
      <c r="U1259" s="277">
        <v>0</v>
      </c>
      <c r="V1259" s="277">
        <v>0</v>
      </c>
      <c r="W1259" s="279" t="e">
        <f t="shared" si="19"/>
        <v>#REF!</v>
      </c>
      <c r="X1259" s="279" t="s">
        <v>17076</v>
      </c>
      <c r="Y125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9" s="279">
        <f>IF(MAX(tbl2020POS[[#This Row],[P]:[PR]])=tbl2020POS[[#This Row],[P]],1,0)</f>
        <v>1</v>
      </c>
      <c r="AA1259" s="279">
        <f>IF(tbl2020POS[[#This Row],[QUALP]]=1,IF(tbl2020POS[[#This Row],[GS]]&gt;=GS_TO_QUALIFY,1,0),0)</f>
        <v>0</v>
      </c>
      <c r="AB1259" s="279">
        <f>IF(tbl2020POS[[#This Row],[QUALP]]=1,IF(tbl2020POS[[#This Row],[G]]-tbl2020POS[[#This Row],[GS]]&gt;=RP_APP_TO_QUALIFY,1,0),0)</f>
        <v>0</v>
      </c>
      <c r="AC1259" s="279" t="e">
        <f>IF(tbl2020POS[[#This Row],[C]]&gt;=GAMES_TO_QUALIFY,1,IF(tbl2020POS[[#This Row],[PRIMPOS]]="C",1,0))</f>
        <v>#REF!</v>
      </c>
      <c r="AD1259" s="279" t="e">
        <f>IF(tbl2020POS[[#This Row],[1B]]&gt;=GAMES_TO_QUALIFY,1,IF(tbl2020POS[[#This Row],[PRIMPOS]]="1B",1,0))</f>
        <v>#REF!</v>
      </c>
      <c r="AE1259" s="279" t="e">
        <f>IF(tbl2020POS[[#This Row],[2B]]&gt;=GAMES_TO_QUALIFY,1,IF(tbl2020POS[[#This Row],[PRIMPOS]]="2B",1,0))</f>
        <v>#REF!</v>
      </c>
      <c r="AF1259" s="279" t="e">
        <f>IF(tbl2020POS[[#This Row],[3B]]&gt;=GAMES_TO_QUALIFY,1,IF(tbl2020POS[[#This Row],[PRIMPOS]]="3B",1,0))</f>
        <v>#REF!</v>
      </c>
      <c r="AG1259" s="279" t="e">
        <f>IF(tbl2020POS[[#This Row],[SS]]&gt;=GAMES_TO_QUALIFY,1,IF(tbl2020POS[[#This Row],[PRIMPOS]]="SS",1,0))</f>
        <v>#REF!</v>
      </c>
      <c r="AH1259" s="279" t="e">
        <f>IF(tbl2020POS[[#This Row],[LF]]&gt;=GAMES_TO_QUALIFY,1,0)</f>
        <v>#REF!</v>
      </c>
      <c r="AI1259" s="279" t="e">
        <f>IF(tbl2020POS[[#This Row],[CF]]&gt;=GAMES_TO_QUALIFY,1,0)</f>
        <v>#REF!</v>
      </c>
      <c r="AJ1259" s="279" t="e">
        <f>IF(tbl2020POS[[#This Row],[RF]]&gt;=GAMES_TO_QUALIFY,1,0)</f>
        <v>#REF!</v>
      </c>
      <c r="AK1259" s="279" t="e">
        <f>IF(tbl2020POS[[#This Row],[OF]]&gt;=GAMES_TO_QUALIFY,1,IF(tbl2020POS[[#This Row],[PRIMPOS]]="OF",1,0))</f>
        <v>#REF!</v>
      </c>
      <c r="AL1259" s="279" t="e">
        <f>IF(tbl2020POS[[#This Row],[DH]]&gt;=GAMES_TO_QUALIFY,1,IF(tbl2020POS[[#This Row],[PRIMPOS]]="DH",1,0))</f>
        <v>#REF!</v>
      </c>
      <c r="AM1259" s="279" t="str" cm="1">
        <f t="array" aca="1" ref="AM12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9" s="280" t="str">
        <f>IFERROR(LEFT(tbl2020POS[[#This Row],[POSROUGH]],LEN(tbl2020POS[[#This Row],[POSROUGH]])-1),"")</f>
        <v/>
      </c>
      <c r="AP125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60" spans="1:42" x14ac:dyDescent="0.3">
      <c r="A1260" s="277">
        <v>1257</v>
      </c>
      <c r="B1260" t="s">
        <v>21820</v>
      </c>
      <c r="C1260" s="277">
        <v>32</v>
      </c>
      <c r="D1260" s="278" t="s">
        <v>1509</v>
      </c>
      <c r="E1260" s="277">
        <v>9</v>
      </c>
      <c r="F1260" s="277">
        <v>23</v>
      </c>
      <c r="G1260" s="277">
        <v>0</v>
      </c>
      <c r="H1260" s="277">
        <v>0</v>
      </c>
      <c r="I1260" s="277">
        <v>23</v>
      </c>
      <c r="J1260" s="277">
        <v>23</v>
      </c>
      <c r="K1260" s="277">
        <v>0</v>
      </c>
      <c r="L1260" s="277">
        <v>0</v>
      </c>
      <c r="M1260" s="277">
        <v>0</v>
      </c>
      <c r="N1260" s="277">
        <v>0</v>
      </c>
      <c r="O1260" s="277">
        <v>0</v>
      </c>
      <c r="P1260" s="277">
        <v>0</v>
      </c>
      <c r="Q1260" s="277">
        <v>0</v>
      </c>
      <c r="R1260" s="277">
        <v>0</v>
      </c>
      <c r="S1260" s="277">
        <v>0</v>
      </c>
      <c r="T1260" s="277">
        <v>0</v>
      </c>
      <c r="U1260" s="277">
        <v>0</v>
      </c>
      <c r="V1260" s="277">
        <v>0</v>
      </c>
      <c r="W1260" s="279" t="e">
        <f t="shared" si="19"/>
        <v>#REF!</v>
      </c>
      <c r="X1260" s="279" t="s">
        <v>3360</v>
      </c>
      <c r="Y126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0" s="279">
        <f>IF(MAX(tbl2020POS[[#This Row],[P]:[PR]])=tbl2020POS[[#This Row],[P]],1,0)</f>
        <v>1</v>
      </c>
      <c r="AA1260" s="279">
        <f>IF(tbl2020POS[[#This Row],[QUALP]]=1,IF(tbl2020POS[[#This Row],[GS]]&gt;=GS_TO_QUALIFY,1,0),0)</f>
        <v>0</v>
      </c>
      <c r="AB1260" s="279">
        <f>IF(tbl2020POS[[#This Row],[QUALP]]=1,IF(tbl2020POS[[#This Row],[G]]-tbl2020POS[[#This Row],[GS]]&gt;=RP_APP_TO_QUALIFY,1,0),0)</f>
        <v>1</v>
      </c>
      <c r="AC1260" s="279" t="e">
        <f>IF(tbl2020POS[[#This Row],[C]]&gt;=GAMES_TO_QUALIFY,1,IF(tbl2020POS[[#This Row],[PRIMPOS]]="C",1,0))</f>
        <v>#REF!</v>
      </c>
      <c r="AD1260" s="279" t="e">
        <f>IF(tbl2020POS[[#This Row],[1B]]&gt;=GAMES_TO_QUALIFY,1,IF(tbl2020POS[[#This Row],[PRIMPOS]]="1B",1,0))</f>
        <v>#REF!</v>
      </c>
      <c r="AE1260" s="279" t="e">
        <f>IF(tbl2020POS[[#This Row],[2B]]&gt;=GAMES_TO_QUALIFY,1,IF(tbl2020POS[[#This Row],[PRIMPOS]]="2B",1,0))</f>
        <v>#REF!</v>
      </c>
      <c r="AF1260" s="279" t="e">
        <f>IF(tbl2020POS[[#This Row],[3B]]&gt;=GAMES_TO_QUALIFY,1,IF(tbl2020POS[[#This Row],[PRIMPOS]]="3B",1,0))</f>
        <v>#REF!</v>
      </c>
      <c r="AG1260" s="279" t="e">
        <f>IF(tbl2020POS[[#This Row],[SS]]&gt;=GAMES_TO_QUALIFY,1,IF(tbl2020POS[[#This Row],[PRIMPOS]]="SS",1,0))</f>
        <v>#REF!</v>
      </c>
      <c r="AH1260" s="279" t="e">
        <f>IF(tbl2020POS[[#This Row],[LF]]&gt;=GAMES_TO_QUALIFY,1,0)</f>
        <v>#REF!</v>
      </c>
      <c r="AI1260" s="279" t="e">
        <f>IF(tbl2020POS[[#This Row],[CF]]&gt;=GAMES_TO_QUALIFY,1,0)</f>
        <v>#REF!</v>
      </c>
      <c r="AJ1260" s="279" t="e">
        <f>IF(tbl2020POS[[#This Row],[RF]]&gt;=GAMES_TO_QUALIFY,1,0)</f>
        <v>#REF!</v>
      </c>
      <c r="AK1260" s="279" t="e">
        <f>IF(tbl2020POS[[#This Row],[OF]]&gt;=GAMES_TO_QUALIFY,1,IF(tbl2020POS[[#This Row],[PRIMPOS]]="OF",1,0))</f>
        <v>#REF!</v>
      </c>
      <c r="AL1260" s="279" t="e">
        <f>IF(tbl2020POS[[#This Row],[DH]]&gt;=GAMES_TO_QUALIFY,1,IF(tbl2020POS[[#This Row],[PRIMPOS]]="DH",1,0))</f>
        <v>#REF!</v>
      </c>
      <c r="AM1260" s="279" t="str" cm="1">
        <f t="array" aca="1" ref="AM12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0" s="280" t="str">
        <f>IFERROR(LEFT(tbl2020POS[[#This Row],[POSROUGH]],LEN(tbl2020POS[[#This Row],[POSROUGH]])-1),"")</f>
        <v/>
      </c>
      <c r="AP126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1" spans="1:42" x14ac:dyDescent="0.3">
      <c r="A1261" s="277">
        <v>1258</v>
      </c>
      <c r="B1261" t="s">
        <v>21821</v>
      </c>
      <c r="C1261" s="277">
        <v>26</v>
      </c>
      <c r="D1261" s="278" t="s">
        <v>1446</v>
      </c>
      <c r="E1261" s="277">
        <v>4</v>
      </c>
      <c r="F1261" s="277">
        <v>54</v>
      </c>
      <c r="G1261" s="277">
        <v>48</v>
      </c>
      <c r="H1261" s="277">
        <v>54</v>
      </c>
      <c r="I1261" s="277">
        <v>16</v>
      </c>
      <c r="J1261" s="277">
        <v>0</v>
      </c>
      <c r="K1261" s="277">
        <v>0</v>
      </c>
      <c r="L1261" s="277">
        <v>0</v>
      </c>
      <c r="M1261" s="277">
        <v>0</v>
      </c>
      <c r="N1261" s="277">
        <v>0</v>
      </c>
      <c r="O1261" s="277">
        <v>0</v>
      </c>
      <c r="P1261" s="277">
        <v>15</v>
      </c>
      <c r="Q1261" s="277">
        <v>0</v>
      </c>
      <c r="R1261" s="277">
        <v>1</v>
      </c>
      <c r="S1261" s="277">
        <v>16</v>
      </c>
      <c r="T1261" s="277">
        <v>37</v>
      </c>
      <c r="U1261" s="277">
        <v>6</v>
      </c>
      <c r="V1261" s="277">
        <v>0</v>
      </c>
      <c r="W1261" s="279" t="e">
        <f t="shared" si="19"/>
        <v>#REF!</v>
      </c>
      <c r="X1261" s="279" t="s">
        <v>9393</v>
      </c>
      <c r="Y126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61" s="279">
        <f>IF(MAX(tbl2020POS[[#This Row],[P]:[PR]])=tbl2020POS[[#This Row],[P]],1,0)</f>
        <v>0</v>
      </c>
      <c r="AA1261" s="279">
        <f>IF(tbl2020POS[[#This Row],[QUALP]]=1,IF(tbl2020POS[[#This Row],[GS]]&gt;=GS_TO_QUALIFY,1,0),0)</f>
        <v>0</v>
      </c>
      <c r="AB1261" s="279">
        <f>IF(tbl2020POS[[#This Row],[QUALP]]=1,IF(tbl2020POS[[#This Row],[G]]-tbl2020POS[[#This Row],[GS]]&gt;=RP_APP_TO_QUALIFY,1,0),0)</f>
        <v>0</v>
      </c>
      <c r="AC1261" s="279" t="e">
        <f>IF(tbl2020POS[[#This Row],[C]]&gt;=GAMES_TO_QUALIFY,1,IF(tbl2020POS[[#This Row],[PRIMPOS]]="C",1,0))</f>
        <v>#REF!</v>
      </c>
      <c r="AD1261" s="279" t="e">
        <f>IF(tbl2020POS[[#This Row],[1B]]&gt;=GAMES_TO_QUALIFY,1,IF(tbl2020POS[[#This Row],[PRIMPOS]]="1B",1,0))</f>
        <v>#REF!</v>
      </c>
      <c r="AE1261" s="279" t="e">
        <f>IF(tbl2020POS[[#This Row],[2B]]&gt;=GAMES_TO_QUALIFY,1,IF(tbl2020POS[[#This Row],[PRIMPOS]]="2B",1,0))</f>
        <v>#REF!</v>
      </c>
      <c r="AF1261" s="279" t="e">
        <f>IF(tbl2020POS[[#This Row],[3B]]&gt;=GAMES_TO_QUALIFY,1,IF(tbl2020POS[[#This Row],[PRIMPOS]]="3B",1,0))</f>
        <v>#REF!</v>
      </c>
      <c r="AG1261" s="279" t="e">
        <f>IF(tbl2020POS[[#This Row],[SS]]&gt;=GAMES_TO_QUALIFY,1,IF(tbl2020POS[[#This Row],[PRIMPOS]]="SS",1,0))</f>
        <v>#REF!</v>
      </c>
      <c r="AH1261" s="279" t="e">
        <f>IF(tbl2020POS[[#This Row],[LF]]&gt;=GAMES_TO_QUALIFY,1,0)</f>
        <v>#REF!</v>
      </c>
      <c r="AI1261" s="279" t="e">
        <f>IF(tbl2020POS[[#This Row],[CF]]&gt;=GAMES_TO_QUALIFY,1,0)</f>
        <v>#REF!</v>
      </c>
      <c r="AJ1261" s="279" t="e">
        <f>IF(tbl2020POS[[#This Row],[RF]]&gt;=GAMES_TO_QUALIFY,1,0)</f>
        <v>#REF!</v>
      </c>
      <c r="AK1261" s="279" t="e">
        <f>IF(tbl2020POS[[#This Row],[OF]]&gt;=GAMES_TO_QUALIFY,1,IF(tbl2020POS[[#This Row],[PRIMPOS]]="OF",1,0))</f>
        <v>#REF!</v>
      </c>
      <c r="AL1261" s="279" t="e">
        <f>IF(tbl2020POS[[#This Row],[DH]]&gt;=GAMES_TO_QUALIFY,1,IF(tbl2020POS[[#This Row],[PRIMPOS]]="DH",1,0))</f>
        <v>#REF!</v>
      </c>
      <c r="AM1261" s="279" t="e" cm="1">
        <f t="array" aca="1" ref="AM12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1" s="280" t="str">
        <f>IFERROR(LEFT(tbl2020POS[[#This Row],[POSROUGH]],LEN(tbl2020POS[[#This Row],[POSROUGH]])-1),"")</f>
        <v/>
      </c>
      <c r="AP1261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2" spans="1:42" x14ac:dyDescent="0.3">
      <c r="A1262" s="277">
        <v>1259</v>
      </c>
      <c r="B1262" t="s">
        <v>21822</v>
      </c>
      <c r="C1262" s="277">
        <v>30</v>
      </c>
      <c r="D1262" s="278" t="s">
        <v>1481</v>
      </c>
      <c r="E1262" s="277">
        <v>6</v>
      </c>
      <c r="F1262" s="277">
        <v>18</v>
      </c>
      <c r="G1262" s="277">
        <v>0</v>
      </c>
      <c r="H1262" s="277">
        <v>3</v>
      </c>
      <c r="I1262" s="277">
        <v>18</v>
      </c>
      <c r="J1262" s="277">
        <v>18</v>
      </c>
      <c r="K1262" s="277">
        <v>0</v>
      </c>
      <c r="L1262" s="277">
        <v>0</v>
      </c>
      <c r="M1262" s="277">
        <v>0</v>
      </c>
      <c r="N1262" s="277">
        <v>0</v>
      </c>
      <c r="O1262" s="277">
        <v>0</v>
      </c>
      <c r="P1262" s="277">
        <v>0</v>
      </c>
      <c r="Q1262" s="277">
        <v>0</v>
      </c>
      <c r="R1262" s="277">
        <v>0</v>
      </c>
      <c r="S1262" s="277">
        <v>0</v>
      </c>
      <c r="T1262" s="277">
        <v>0</v>
      </c>
      <c r="U1262" s="277">
        <v>0</v>
      </c>
      <c r="V1262" s="277">
        <v>0</v>
      </c>
      <c r="W1262" s="279" t="e">
        <f t="shared" si="19"/>
        <v>#REF!</v>
      </c>
      <c r="X1262" s="279" t="s">
        <v>17083</v>
      </c>
      <c r="Y126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2" s="279">
        <f>IF(MAX(tbl2020POS[[#This Row],[P]:[PR]])=tbl2020POS[[#This Row],[P]],1,0)</f>
        <v>1</v>
      </c>
      <c r="AA1262" s="279">
        <f>IF(tbl2020POS[[#This Row],[QUALP]]=1,IF(tbl2020POS[[#This Row],[GS]]&gt;=GS_TO_QUALIFY,1,0),0)</f>
        <v>0</v>
      </c>
      <c r="AB1262" s="279">
        <f>IF(tbl2020POS[[#This Row],[QUALP]]=1,IF(tbl2020POS[[#This Row],[G]]-tbl2020POS[[#This Row],[GS]]&gt;=RP_APP_TO_QUALIFY,1,0),0)</f>
        <v>1</v>
      </c>
      <c r="AC1262" s="279" t="e">
        <f>IF(tbl2020POS[[#This Row],[C]]&gt;=GAMES_TO_QUALIFY,1,IF(tbl2020POS[[#This Row],[PRIMPOS]]="C",1,0))</f>
        <v>#REF!</v>
      </c>
      <c r="AD1262" s="279" t="e">
        <f>IF(tbl2020POS[[#This Row],[1B]]&gt;=GAMES_TO_QUALIFY,1,IF(tbl2020POS[[#This Row],[PRIMPOS]]="1B",1,0))</f>
        <v>#REF!</v>
      </c>
      <c r="AE1262" s="279" t="e">
        <f>IF(tbl2020POS[[#This Row],[2B]]&gt;=GAMES_TO_QUALIFY,1,IF(tbl2020POS[[#This Row],[PRIMPOS]]="2B",1,0))</f>
        <v>#REF!</v>
      </c>
      <c r="AF1262" s="279" t="e">
        <f>IF(tbl2020POS[[#This Row],[3B]]&gt;=GAMES_TO_QUALIFY,1,IF(tbl2020POS[[#This Row],[PRIMPOS]]="3B",1,0))</f>
        <v>#REF!</v>
      </c>
      <c r="AG1262" s="279" t="e">
        <f>IF(tbl2020POS[[#This Row],[SS]]&gt;=GAMES_TO_QUALIFY,1,IF(tbl2020POS[[#This Row],[PRIMPOS]]="SS",1,0))</f>
        <v>#REF!</v>
      </c>
      <c r="AH1262" s="279" t="e">
        <f>IF(tbl2020POS[[#This Row],[LF]]&gt;=GAMES_TO_QUALIFY,1,0)</f>
        <v>#REF!</v>
      </c>
      <c r="AI1262" s="279" t="e">
        <f>IF(tbl2020POS[[#This Row],[CF]]&gt;=GAMES_TO_QUALIFY,1,0)</f>
        <v>#REF!</v>
      </c>
      <c r="AJ1262" s="279" t="e">
        <f>IF(tbl2020POS[[#This Row],[RF]]&gt;=GAMES_TO_QUALIFY,1,0)</f>
        <v>#REF!</v>
      </c>
      <c r="AK1262" s="279" t="e">
        <f>IF(tbl2020POS[[#This Row],[OF]]&gt;=GAMES_TO_QUALIFY,1,IF(tbl2020POS[[#This Row],[PRIMPOS]]="OF",1,0))</f>
        <v>#REF!</v>
      </c>
      <c r="AL1262" s="279" t="e">
        <f>IF(tbl2020POS[[#This Row],[DH]]&gt;=GAMES_TO_QUALIFY,1,IF(tbl2020POS[[#This Row],[PRIMPOS]]="DH",1,0))</f>
        <v>#REF!</v>
      </c>
      <c r="AM1262" s="279" t="str" cm="1">
        <f t="array" aca="1" ref="AM12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2" s="280" t="str">
        <f>IFERROR(LEFT(tbl2020POS[[#This Row],[POSROUGH]],LEN(tbl2020POS[[#This Row],[POSROUGH]])-1),"")</f>
        <v/>
      </c>
      <c r="AP126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3" spans="1:42" x14ac:dyDescent="0.3">
      <c r="A1263" s="277">
        <v>1260</v>
      </c>
      <c r="B1263" t="s">
        <v>21823</v>
      </c>
      <c r="C1263" s="277">
        <v>28</v>
      </c>
      <c r="D1263" s="278" t="s">
        <v>1481</v>
      </c>
      <c r="E1263" s="277">
        <v>3</v>
      </c>
      <c r="F1263" s="277">
        <v>2</v>
      </c>
      <c r="G1263" s="277">
        <v>0</v>
      </c>
      <c r="H1263" s="277">
        <v>2</v>
      </c>
      <c r="I1263" s="277">
        <v>2</v>
      </c>
      <c r="J1263" s="277">
        <v>0</v>
      </c>
      <c r="K1263" s="277">
        <v>0</v>
      </c>
      <c r="L1263" s="277">
        <v>2</v>
      </c>
      <c r="M1263" s="277">
        <v>0</v>
      </c>
      <c r="N1263" s="277">
        <v>0</v>
      </c>
      <c r="O1263" s="277">
        <v>0</v>
      </c>
      <c r="P1263" s="277">
        <v>0</v>
      </c>
      <c r="Q1263" s="277">
        <v>0</v>
      </c>
      <c r="R1263" s="277">
        <v>0</v>
      </c>
      <c r="S1263" s="277">
        <v>0</v>
      </c>
      <c r="T1263" s="277">
        <v>0</v>
      </c>
      <c r="U1263" s="277">
        <v>2</v>
      </c>
      <c r="V1263" s="277">
        <v>0</v>
      </c>
      <c r="W1263" s="279" t="e">
        <f t="shared" si="19"/>
        <v>#REF!</v>
      </c>
      <c r="X1263" s="279" t="s">
        <v>17086</v>
      </c>
      <c r="Y126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63" s="279">
        <f>IF(MAX(tbl2020POS[[#This Row],[P]:[PR]])=tbl2020POS[[#This Row],[P]],1,0)</f>
        <v>0</v>
      </c>
      <c r="AA1263" s="279">
        <f>IF(tbl2020POS[[#This Row],[QUALP]]=1,IF(tbl2020POS[[#This Row],[GS]]&gt;=GS_TO_QUALIFY,1,0),0)</f>
        <v>0</v>
      </c>
      <c r="AB1263" s="279">
        <f>IF(tbl2020POS[[#This Row],[QUALP]]=1,IF(tbl2020POS[[#This Row],[G]]-tbl2020POS[[#This Row],[GS]]&gt;=RP_APP_TO_QUALIFY,1,0),0)</f>
        <v>0</v>
      </c>
      <c r="AC1263" s="279" t="e">
        <f>IF(tbl2020POS[[#This Row],[C]]&gt;=GAMES_TO_QUALIFY,1,IF(tbl2020POS[[#This Row],[PRIMPOS]]="C",1,0))</f>
        <v>#REF!</v>
      </c>
      <c r="AD1263" s="279" t="e">
        <f>IF(tbl2020POS[[#This Row],[1B]]&gt;=GAMES_TO_QUALIFY,1,IF(tbl2020POS[[#This Row],[PRIMPOS]]="1B",1,0))</f>
        <v>#REF!</v>
      </c>
      <c r="AE1263" s="279" t="e">
        <f>IF(tbl2020POS[[#This Row],[2B]]&gt;=GAMES_TO_QUALIFY,1,IF(tbl2020POS[[#This Row],[PRIMPOS]]="2B",1,0))</f>
        <v>#REF!</v>
      </c>
      <c r="AF1263" s="279" t="e">
        <f>IF(tbl2020POS[[#This Row],[3B]]&gt;=GAMES_TO_QUALIFY,1,IF(tbl2020POS[[#This Row],[PRIMPOS]]="3B",1,0))</f>
        <v>#REF!</v>
      </c>
      <c r="AG1263" s="279" t="e">
        <f>IF(tbl2020POS[[#This Row],[SS]]&gt;=GAMES_TO_QUALIFY,1,IF(tbl2020POS[[#This Row],[PRIMPOS]]="SS",1,0))</f>
        <v>#REF!</v>
      </c>
      <c r="AH1263" s="279" t="e">
        <f>IF(tbl2020POS[[#This Row],[LF]]&gt;=GAMES_TO_QUALIFY,1,0)</f>
        <v>#REF!</v>
      </c>
      <c r="AI1263" s="279" t="e">
        <f>IF(tbl2020POS[[#This Row],[CF]]&gt;=GAMES_TO_QUALIFY,1,0)</f>
        <v>#REF!</v>
      </c>
      <c r="AJ1263" s="279" t="e">
        <f>IF(tbl2020POS[[#This Row],[RF]]&gt;=GAMES_TO_QUALIFY,1,0)</f>
        <v>#REF!</v>
      </c>
      <c r="AK1263" s="279" t="e">
        <f>IF(tbl2020POS[[#This Row],[OF]]&gt;=GAMES_TO_QUALIFY,1,IF(tbl2020POS[[#This Row],[PRIMPOS]]="OF",1,0))</f>
        <v>#REF!</v>
      </c>
      <c r="AL1263" s="279" t="e">
        <f>IF(tbl2020POS[[#This Row],[DH]]&gt;=GAMES_TO_QUALIFY,1,IF(tbl2020POS[[#This Row],[PRIMPOS]]="DH",1,0))</f>
        <v>#REF!</v>
      </c>
      <c r="AM1263" s="279" t="e" cm="1">
        <f t="array" aca="1" ref="AM12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3" s="280" t="str">
        <f>IFERROR(LEFT(tbl2020POS[[#This Row],[POSROUGH]],LEN(tbl2020POS[[#This Row],[POSROUGH]])-1),"")</f>
        <v/>
      </c>
      <c r="AP1263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4" spans="1:42" x14ac:dyDescent="0.3">
      <c r="A1264" s="277">
        <v>1261</v>
      </c>
      <c r="B1264" t="s">
        <v>21824</v>
      </c>
      <c r="C1264" s="277">
        <v>27</v>
      </c>
      <c r="D1264" s="278" t="s">
        <v>1565</v>
      </c>
      <c r="E1264" s="277">
        <v>6</v>
      </c>
      <c r="F1264" s="277">
        <v>18</v>
      </c>
      <c r="G1264" s="277">
        <v>4</v>
      </c>
      <c r="H1264" s="277">
        <v>0</v>
      </c>
      <c r="I1264" s="277">
        <v>18</v>
      </c>
      <c r="J1264" s="277">
        <v>18</v>
      </c>
      <c r="K1264" s="277">
        <v>0</v>
      </c>
      <c r="L1264" s="277">
        <v>0</v>
      </c>
      <c r="M1264" s="277">
        <v>0</v>
      </c>
      <c r="N1264" s="277">
        <v>0</v>
      </c>
      <c r="O1264" s="277">
        <v>0</v>
      </c>
      <c r="P1264" s="277">
        <v>0</v>
      </c>
      <c r="Q1264" s="277">
        <v>0</v>
      </c>
      <c r="R1264" s="277">
        <v>0</v>
      </c>
      <c r="S1264" s="277">
        <v>0</v>
      </c>
      <c r="T1264" s="277">
        <v>0</v>
      </c>
      <c r="U1264" s="277">
        <v>0</v>
      </c>
      <c r="V1264" s="277">
        <v>0</v>
      </c>
      <c r="W1264" s="279" t="e">
        <f t="shared" si="19"/>
        <v>#REF!</v>
      </c>
      <c r="X1264" s="279" t="s">
        <v>8320</v>
      </c>
      <c r="Y126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4" s="279">
        <f>IF(MAX(tbl2020POS[[#This Row],[P]:[PR]])=tbl2020POS[[#This Row],[P]],1,0)</f>
        <v>1</v>
      </c>
      <c r="AA1264" s="279">
        <f>IF(tbl2020POS[[#This Row],[QUALP]]=1,IF(tbl2020POS[[#This Row],[GS]]&gt;=GS_TO_QUALIFY,1,0),0)</f>
        <v>0</v>
      </c>
      <c r="AB1264" s="279">
        <f>IF(tbl2020POS[[#This Row],[QUALP]]=1,IF(tbl2020POS[[#This Row],[G]]-tbl2020POS[[#This Row],[GS]]&gt;=RP_APP_TO_QUALIFY,1,0),0)</f>
        <v>1</v>
      </c>
      <c r="AC1264" s="279" t="e">
        <f>IF(tbl2020POS[[#This Row],[C]]&gt;=GAMES_TO_QUALIFY,1,IF(tbl2020POS[[#This Row],[PRIMPOS]]="C",1,0))</f>
        <v>#REF!</v>
      </c>
      <c r="AD1264" s="279" t="e">
        <f>IF(tbl2020POS[[#This Row],[1B]]&gt;=GAMES_TO_QUALIFY,1,IF(tbl2020POS[[#This Row],[PRIMPOS]]="1B",1,0))</f>
        <v>#REF!</v>
      </c>
      <c r="AE1264" s="279" t="e">
        <f>IF(tbl2020POS[[#This Row],[2B]]&gt;=GAMES_TO_QUALIFY,1,IF(tbl2020POS[[#This Row],[PRIMPOS]]="2B",1,0))</f>
        <v>#REF!</v>
      </c>
      <c r="AF1264" s="279" t="e">
        <f>IF(tbl2020POS[[#This Row],[3B]]&gt;=GAMES_TO_QUALIFY,1,IF(tbl2020POS[[#This Row],[PRIMPOS]]="3B",1,0))</f>
        <v>#REF!</v>
      </c>
      <c r="AG1264" s="279" t="e">
        <f>IF(tbl2020POS[[#This Row],[SS]]&gt;=GAMES_TO_QUALIFY,1,IF(tbl2020POS[[#This Row],[PRIMPOS]]="SS",1,0))</f>
        <v>#REF!</v>
      </c>
      <c r="AH1264" s="279" t="e">
        <f>IF(tbl2020POS[[#This Row],[LF]]&gt;=GAMES_TO_QUALIFY,1,0)</f>
        <v>#REF!</v>
      </c>
      <c r="AI1264" s="279" t="e">
        <f>IF(tbl2020POS[[#This Row],[CF]]&gt;=GAMES_TO_QUALIFY,1,0)</f>
        <v>#REF!</v>
      </c>
      <c r="AJ1264" s="279" t="e">
        <f>IF(tbl2020POS[[#This Row],[RF]]&gt;=GAMES_TO_QUALIFY,1,0)</f>
        <v>#REF!</v>
      </c>
      <c r="AK1264" s="279" t="e">
        <f>IF(tbl2020POS[[#This Row],[OF]]&gt;=GAMES_TO_QUALIFY,1,IF(tbl2020POS[[#This Row],[PRIMPOS]]="OF",1,0))</f>
        <v>#REF!</v>
      </c>
      <c r="AL1264" s="279" t="e">
        <f>IF(tbl2020POS[[#This Row],[DH]]&gt;=GAMES_TO_QUALIFY,1,IF(tbl2020POS[[#This Row],[PRIMPOS]]="DH",1,0))</f>
        <v>#REF!</v>
      </c>
      <c r="AM1264" s="279" t="str" cm="1">
        <f t="array" aca="1" ref="AM12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4" s="280" t="str">
        <f>IFERROR(LEFT(tbl2020POS[[#This Row],[POSROUGH]],LEN(tbl2020POS[[#This Row],[POSROUGH]])-1),"")</f>
        <v/>
      </c>
      <c r="AP126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5" spans="1:42" x14ac:dyDescent="0.3">
      <c r="A1265" s="277">
        <v>1262</v>
      </c>
      <c r="B1265" t="s">
        <v>21825</v>
      </c>
      <c r="C1265" s="277">
        <v>29</v>
      </c>
      <c r="D1265" s="278" t="s">
        <v>1402</v>
      </c>
      <c r="E1265" s="277">
        <v>5</v>
      </c>
      <c r="F1265" s="277">
        <v>25</v>
      </c>
      <c r="G1265" s="277">
        <v>0</v>
      </c>
      <c r="H1265" s="277">
        <v>0</v>
      </c>
      <c r="I1265" s="277">
        <v>25</v>
      </c>
      <c r="J1265" s="277">
        <v>25</v>
      </c>
      <c r="K1265" s="277">
        <v>0</v>
      </c>
      <c r="L1265" s="277">
        <v>0</v>
      </c>
      <c r="M1265" s="277">
        <v>0</v>
      </c>
      <c r="N1265" s="277">
        <v>0</v>
      </c>
      <c r="O1265" s="277">
        <v>0</v>
      </c>
      <c r="P1265" s="277">
        <v>0</v>
      </c>
      <c r="Q1265" s="277">
        <v>0</v>
      </c>
      <c r="R1265" s="277">
        <v>0</v>
      </c>
      <c r="S1265" s="277">
        <v>0</v>
      </c>
      <c r="T1265" s="277">
        <v>0</v>
      </c>
      <c r="U1265" s="277">
        <v>0</v>
      </c>
      <c r="V1265" s="277">
        <v>0</v>
      </c>
      <c r="W1265" s="279" t="e">
        <f t="shared" si="19"/>
        <v>#REF!</v>
      </c>
      <c r="X1265" s="279" t="s">
        <v>17090</v>
      </c>
      <c r="Y126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5" s="279">
        <f>IF(MAX(tbl2020POS[[#This Row],[P]:[PR]])=tbl2020POS[[#This Row],[P]],1,0)</f>
        <v>1</v>
      </c>
      <c r="AA1265" s="279">
        <f>IF(tbl2020POS[[#This Row],[QUALP]]=1,IF(tbl2020POS[[#This Row],[GS]]&gt;=GS_TO_QUALIFY,1,0),0)</f>
        <v>0</v>
      </c>
      <c r="AB1265" s="279">
        <f>IF(tbl2020POS[[#This Row],[QUALP]]=1,IF(tbl2020POS[[#This Row],[G]]-tbl2020POS[[#This Row],[GS]]&gt;=RP_APP_TO_QUALIFY,1,0),0)</f>
        <v>1</v>
      </c>
      <c r="AC1265" s="279" t="e">
        <f>IF(tbl2020POS[[#This Row],[C]]&gt;=GAMES_TO_QUALIFY,1,IF(tbl2020POS[[#This Row],[PRIMPOS]]="C",1,0))</f>
        <v>#REF!</v>
      </c>
      <c r="AD1265" s="279" t="e">
        <f>IF(tbl2020POS[[#This Row],[1B]]&gt;=GAMES_TO_QUALIFY,1,IF(tbl2020POS[[#This Row],[PRIMPOS]]="1B",1,0))</f>
        <v>#REF!</v>
      </c>
      <c r="AE1265" s="279" t="e">
        <f>IF(tbl2020POS[[#This Row],[2B]]&gt;=GAMES_TO_QUALIFY,1,IF(tbl2020POS[[#This Row],[PRIMPOS]]="2B",1,0))</f>
        <v>#REF!</v>
      </c>
      <c r="AF1265" s="279" t="e">
        <f>IF(tbl2020POS[[#This Row],[3B]]&gt;=GAMES_TO_QUALIFY,1,IF(tbl2020POS[[#This Row],[PRIMPOS]]="3B",1,0))</f>
        <v>#REF!</v>
      </c>
      <c r="AG1265" s="279" t="e">
        <f>IF(tbl2020POS[[#This Row],[SS]]&gt;=GAMES_TO_QUALIFY,1,IF(tbl2020POS[[#This Row],[PRIMPOS]]="SS",1,0))</f>
        <v>#REF!</v>
      </c>
      <c r="AH1265" s="279" t="e">
        <f>IF(tbl2020POS[[#This Row],[LF]]&gt;=GAMES_TO_QUALIFY,1,0)</f>
        <v>#REF!</v>
      </c>
      <c r="AI1265" s="279" t="e">
        <f>IF(tbl2020POS[[#This Row],[CF]]&gt;=GAMES_TO_QUALIFY,1,0)</f>
        <v>#REF!</v>
      </c>
      <c r="AJ1265" s="279" t="e">
        <f>IF(tbl2020POS[[#This Row],[RF]]&gt;=GAMES_TO_QUALIFY,1,0)</f>
        <v>#REF!</v>
      </c>
      <c r="AK1265" s="279" t="e">
        <f>IF(tbl2020POS[[#This Row],[OF]]&gt;=GAMES_TO_QUALIFY,1,IF(tbl2020POS[[#This Row],[PRIMPOS]]="OF",1,0))</f>
        <v>#REF!</v>
      </c>
      <c r="AL1265" s="279" t="e">
        <f>IF(tbl2020POS[[#This Row],[DH]]&gt;=GAMES_TO_QUALIFY,1,IF(tbl2020POS[[#This Row],[PRIMPOS]]="DH",1,0))</f>
        <v>#REF!</v>
      </c>
      <c r="AM1265" s="279" t="str" cm="1">
        <f t="array" aca="1" ref="AM12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5" s="280" t="str">
        <f>IFERROR(LEFT(tbl2020POS[[#This Row],[POSROUGH]],LEN(tbl2020POS[[#This Row],[POSROUGH]])-1),"")</f>
        <v/>
      </c>
      <c r="AP126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6" spans="1:42" x14ac:dyDescent="0.3">
      <c r="A1266" s="277">
        <v>1263</v>
      </c>
      <c r="B1266" t="s">
        <v>21826</v>
      </c>
      <c r="C1266" s="277">
        <v>31</v>
      </c>
      <c r="D1266" s="278" t="s">
        <v>1449</v>
      </c>
      <c r="E1266" s="277">
        <v>4</v>
      </c>
      <c r="F1266" s="277">
        <v>10</v>
      </c>
      <c r="G1266" s="277">
        <v>7</v>
      </c>
      <c r="H1266" s="277">
        <v>0</v>
      </c>
      <c r="I1266" s="277">
        <v>10</v>
      </c>
      <c r="J1266" s="277">
        <v>10</v>
      </c>
      <c r="K1266" s="277">
        <v>0</v>
      </c>
      <c r="L1266" s="277">
        <v>0</v>
      </c>
      <c r="M1266" s="277">
        <v>0</v>
      </c>
      <c r="N1266" s="277">
        <v>0</v>
      </c>
      <c r="O1266" s="277">
        <v>0</v>
      </c>
      <c r="P1266" s="277">
        <v>0</v>
      </c>
      <c r="Q1266" s="277">
        <v>0</v>
      </c>
      <c r="R1266" s="277">
        <v>0</v>
      </c>
      <c r="S1266" s="277">
        <v>0</v>
      </c>
      <c r="T1266" s="277">
        <v>0</v>
      </c>
      <c r="U1266" s="277">
        <v>0</v>
      </c>
      <c r="V1266" s="277">
        <v>0</v>
      </c>
      <c r="W1266" s="279" t="e">
        <f t="shared" si="19"/>
        <v>#REF!</v>
      </c>
      <c r="X1266" s="279" t="s">
        <v>13927</v>
      </c>
      <c r="Y126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6" s="279">
        <f>IF(MAX(tbl2020POS[[#This Row],[P]:[PR]])=tbl2020POS[[#This Row],[P]],1,0)</f>
        <v>1</v>
      </c>
      <c r="AA1266" s="279">
        <f>IF(tbl2020POS[[#This Row],[QUALP]]=1,IF(tbl2020POS[[#This Row],[GS]]&gt;=GS_TO_QUALIFY,1,0),0)</f>
        <v>0</v>
      </c>
      <c r="AB1266" s="279">
        <f>IF(tbl2020POS[[#This Row],[QUALP]]=1,IF(tbl2020POS[[#This Row],[G]]-tbl2020POS[[#This Row],[GS]]&gt;=RP_APP_TO_QUALIFY,1,0),0)</f>
        <v>0</v>
      </c>
      <c r="AC1266" s="279" t="e">
        <f>IF(tbl2020POS[[#This Row],[C]]&gt;=GAMES_TO_QUALIFY,1,IF(tbl2020POS[[#This Row],[PRIMPOS]]="C",1,0))</f>
        <v>#REF!</v>
      </c>
      <c r="AD1266" s="279" t="e">
        <f>IF(tbl2020POS[[#This Row],[1B]]&gt;=GAMES_TO_QUALIFY,1,IF(tbl2020POS[[#This Row],[PRIMPOS]]="1B",1,0))</f>
        <v>#REF!</v>
      </c>
      <c r="AE1266" s="279" t="e">
        <f>IF(tbl2020POS[[#This Row],[2B]]&gt;=GAMES_TO_QUALIFY,1,IF(tbl2020POS[[#This Row],[PRIMPOS]]="2B",1,0))</f>
        <v>#REF!</v>
      </c>
      <c r="AF1266" s="279" t="e">
        <f>IF(tbl2020POS[[#This Row],[3B]]&gt;=GAMES_TO_QUALIFY,1,IF(tbl2020POS[[#This Row],[PRIMPOS]]="3B",1,0))</f>
        <v>#REF!</v>
      </c>
      <c r="AG1266" s="279" t="e">
        <f>IF(tbl2020POS[[#This Row],[SS]]&gt;=GAMES_TO_QUALIFY,1,IF(tbl2020POS[[#This Row],[PRIMPOS]]="SS",1,0))</f>
        <v>#REF!</v>
      </c>
      <c r="AH1266" s="279" t="e">
        <f>IF(tbl2020POS[[#This Row],[LF]]&gt;=GAMES_TO_QUALIFY,1,0)</f>
        <v>#REF!</v>
      </c>
      <c r="AI1266" s="279" t="e">
        <f>IF(tbl2020POS[[#This Row],[CF]]&gt;=GAMES_TO_QUALIFY,1,0)</f>
        <v>#REF!</v>
      </c>
      <c r="AJ1266" s="279" t="e">
        <f>IF(tbl2020POS[[#This Row],[RF]]&gt;=GAMES_TO_QUALIFY,1,0)</f>
        <v>#REF!</v>
      </c>
      <c r="AK1266" s="279" t="e">
        <f>IF(tbl2020POS[[#This Row],[OF]]&gt;=GAMES_TO_QUALIFY,1,IF(tbl2020POS[[#This Row],[PRIMPOS]]="OF",1,0))</f>
        <v>#REF!</v>
      </c>
      <c r="AL1266" s="279" t="e">
        <f>IF(tbl2020POS[[#This Row],[DH]]&gt;=GAMES_TO_QUALIFY,1,IF(tbl2020POS[[#This Row],[PRIMPOS]]="DH",1,0))</f>
        <v>#REF!</v>
      </c>
      <c r="AM1266" s="279" t="str" cm="1">
        <f t="array" aca="1" ref="AM12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6" s="280" t="str">
        <f>IFERROR(LEFT(tbl2020POS[[#This Row],[POSROUGH]],LEN(tbl2020POS[[#This Row],[POSROUGH]])-1),"")</f>
        <v/>
      </c>
      <c r="AP126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67" spans="1:42" x14ac:dyDescent="0.3">
      <c r="A1267" s="277">
        <v>1264</v>
      </c>
      <c r="B1267" t="s">
        <v>21827</v>
      </c>
      <c r="C1267" s="277">
        <v>28</v>
      </c>
      <c r="D1267" s="278" t="s">
        <v>1526</v>
      </c>
      <c r="E1267" s="277">
        <v>5</v>
      </c>
      <c r="F1267" s="277">
        <v>42</v>
      </c>
      <c r="G1267" s="277">
        <v>35</v>
      </c>
      <c r="H1267" s="277">
        <v>42</v>
      </c>
      <c r="I1267" s="277">
        <v>42</v>
      </c>
      <c r="J1267" s="277">
        <v>0</v>
      </c>
      <c r="K1267" s="277">
        <v>39</v>
      </c>
      <c r="L1267" s="277">
        <v>0</v>
      </c>
      <c r="M1267" s="277">
        <v>4</v>
      </c>
      <c r="N1267" s="277">
        <v>0</v>
      </c>
      <c r="O1267" s="277">
        <v>0</v>
      </c>
      <c r="P1267" s="277">
        <v>0</v>
      </c>
      <c r="Q1267" s="277">
        <v>0</v>
      </c>
      <c r="R1267" s="277">
        <v>0</v>
      </c>
      <c r="S1267" s="277">
        <v>0</v>
      </c>
      <c r="T1267" s="277">
        <v>0</v>
      </c>
      <c r="U1267" s="277">
        <v>2</v>
      </c>
      <c r="V1267" s="277">
        <v>0</v>
      </c>
      <c r="W1267" s="279" t="e">
        <f t="shared" si="19"/>
        <v>#REF!</v>
      </c>
      <c r="X1267" s="279" t="s">
        <v>12083</v>
      </c>
      <c r="Y126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67" s="279">
        <f>IF(MAX(tbl2020POS[[#This Row],[P]:[PR]])=tbl2020POS[[#This Row],[P]],1,0)</f>
        <v>0</v>
      </c>
      <c r="AA1267" s="279">
        <f>IF(tbl2020POS[[#This Row],[QUALP]]=1,IF(tbl2020POS[[#This Row],[GS]]&gt;=GS_TO_QUALIFY,1,0),0)</f>
        <v>0</v>
      </c>
      <c r="AB1267" s="279">
        <f>IF(tbl2020POS[[#This Row],[QUALP]]=1,IF(tbl2020POS[[#This Row],[G]]-tbl2020POS[[#This Row],[GS]]&gt;=RP_APP_TO_QUALIFY,1,0),0)</f>
        <v>0</v>
      </c>
      <c r="AC1267" s="279" t="e">
        <f>IF(tbl2020POS[[#This Row],[C]]&gt;=GAMES_TO_QUALIFY,1,IF(tbl2020POS[[#This Row],[PRIMPOS]]="C",1,0))</f>
        <v>#REF!</v>
      </c>
      <c r="AD1267" s="279" t="e">
        <f>IF(tbl2020POS[[#This Row],[1B]]&gt;=GAMES_TO_QUALIFY,1,IF(tbl2020POS[[#This Row],[PRIMPOS]]="1B",1,0))</f>
        <v>#REF!</v>
      </c>
      <c r="AE1267" s="279" t="e">
        <f>IF(tbl2020POS[[#This Row],[2B]]&gt;=GAMES_TO_QUALIFY,1,IF(tbl2020POS[[#This Row],[PRIMPOS]]="2B",1,0))</f>
        <v>#REF!</v>
      </c>
      <c r="AF1267" s="279" t="e">
        <f>IF(tbl2020POS[[#This Row],[3B]]&gt;=GAMES_TO_QUALIFY,1,IF(tbl2020POS[[#This Row],[PRIMPOS]]="3B",1,0))</f>
        <v>#REF!</v>
      </c>
      <c r="AG1267" s="279" t="e">
        <f>IF(tbl2020POS[[#This Row],[SS]]&gt;=GAMES_TO_QUALIFY,1,IF(tbl2020POS[[#This Row],[PRIMPOS]]="SS",1,0))</f>
        <v>#REF!</v>
      </c>
      <c r="AH1267" s="279" t="e">
        <f>IF(tbl2020POS[[#This Row],[LF]]&gt;=GAMES_TO_QUALIFY,1,0)</f>
        <v>#REF!</v>
      </c>
      <c r="AI1267" s="279" t="e">
        <f>IF(tbl2020POS[[#This Row],[CF]]&gt;=GAMES_TO_QUALIFY,1,0)</f>
        <v>#REF!</v>
      </c>
      <c r="AJ1267" s="279" t="e">
        <f>IF(tbl2020POS[[#This Row],[RF]]&gt;=GAMES_TO_QUALIFY,1,0)</f>
        <v>#REF!</v>
      </c>
      <c r="AK1267" s="279" t="e">
        <f>IF(tbl2020POS[[#This Row],[OF]]&gt;=GAMES_TO_QUALIFY,1,IF(tbl2020POS[[#This Row],[PRIMPOS]]="OF",1,0))</f>
        <v>#REF!</v>
      </c>
      <c r="AL1267" s="279" t="e">
        <f>IF(tbl2020POS[[#This Row],[DH]]&gt;=GAMES_TO_QUALIFY,1,IF(tbl2020POS[[#This Row],[PRIMPOS]]="DH",1,0))</f>
        <v>#REF!</v>
      </c>
      <c r="AM1267" s="279" t="e" cm="1">
        <f t="array" aca="1" ref="AM12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7" s="280" t="str">
        <f>IFERROR(LEFT(tbl2020POS[[#This Row],[POSROUGH]],LEN(tbl2020POS[[#This Row],[POSROUGH]])-1),"")</f>
        <v/>
      </c>
      <c r="AP126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8" spans="1:42" x14ac:dyDescent="0.3">
      <c r="A1268" s="277">
        <v>1265</v>
      </c>
      <c r="B1268" t="s">
        <v>21828</v>
      </c>
      <c r="C1268" s="277">
        <v>29</v>
      </c>
      <c r="D1268" s="278" t="s">
        <v>1395</v>
      </c>
      <c r="E1268" s="277">
        <v>8</v>
      </c>
      <c r="F1268" s="277">
        <v>53</v>
      </c>
      <c r="G1268" s="277">
        <v>48</v>
      </c>
      <c r="H1268" s="277">
        <v>53</v>
      </c>
      <c r="I1268" s="277">
        <v>53</v>
      </c>
      <c r="J1268" s="277">
        <v>0</v>
      </c>
      <c r="K1268" s="277">
        <v>0</v>
      </c>
      <c r="L1268" s="277">
        <v>0</v>
      </c>
      <c r="M1268" s="277">
        <v>53</v>
      </c>
      <c r="N1268" s="277">
        <v>0</v>
      </c>
      <c r="O1268" s="277">
        <v>0</v>
      </c>
      <c r="P1268" s="277">
        <v>0</v>
      </c>
      <c r="Q1268" s="277">
        <v>0</v>
      </c>
      <c r="R1268" s="277">
        <v>0</v>
      </c>
      <c r="S1268" s="277">
        <v>0</v>
      </c>
      <c r="T1268" s="277">
        <v>0</v>
      </c>
      <c r="U1268" s="277">
        <v>1</v>
      </c>
      <c r="V1268" s="277">
        <v>1</v>
      </c>
      <c r="W1268" s="279" t="e">
        <f t="shared" si="19"/>
        <v>#REF!</v>
      </c>
      <c r="X1268" s="279" t="s">
        <v>3364</v>
      </c>
      <c r="Y126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68" s="279">
        <f>IF(MAX(tbl2020POS[[#This Row],[P]:[PR]])=tbl2020POS[[#This Row],[P]],1,0)</f>
        <v>0</v>
      </c>
      <c r="AA1268" s="279">
        <f>IF(tbl2020POS[[#This Row],[QUALP]]=1,IF(tbl2020POS[[#This Row],[GS]]&gt;=GS_TO_QUALIFY,1,0),0)</f>
        <v>0</v>
      </c>
      <c r="AB1268" s="279">
        <f>IF(tbl2020POS[[#This Row],[QUALP]]=1,IF(tbl2020POS[[#This Row],[G]]-tbl2020POS[[#This Row],[GS]]&gt;=RP_APP_TO_QUALIFY,1,0),0)</f>
        <v>0</v>
      </c>
      <c r="AC1268" s="279" t="e">
        <f>IF(tbl2020POS[[#This Row],[C]]&gt;=GAMES_TO_QUALIFY,1,IF(tbl2020POS[[#This Row],[PRIMPOS]]="C",1,0))</f>
        <v>#REF!</v>
      </c>
      <c r="AD1268" s="279" t="e">
        <f>IF(tbl2020POS[[#This Row],[1B]]&gt;=GAMES_TO_QUALIFY,1,IF(tbl2020POS[[#This Row],[PRIMPOS]]="1B",1,0))</f>
        <v>#REF!</v>
      </c>
      <c r="AE1268" s="279" t="e">
        <f>IF(tbl2020POS[[#This Row],[2B]]&gt;=GAMES_TO_QUALIFY,1,IF(tbl2020POS[[#This Row],[PRIMPOS]]="2B",1,0))</f>
        <v>#REF!</v>
      </c>
      <c r="AF1268" s="279" t="e">
        <f>IF(tbl2020POS[[#This Row],[3B]]&gt;=GAMES_TO_QUALIFY,1,IF(tbl2020POS[[#This Row],[PRIMPOS]]="3B",1,0))</f>
        <v>#REF!</v>
      </c>
      <c r="AG1268" s="279" t="e">
        <f>IF(tbl2020POS[[#This Row],[SS]]&gt;=GAMES_TO_QUALIFY,1,IF(tbl2020POS[[#This Row],[PRIMPOS]]="SS",1,0))</f>
        <v>#REF!</v>
      </c>
      <c r="AH1268" s="279" t="e">
        <f>IF(tbl2020POS[[#This Row],[LF]]&gt;=GAMES_TO_QUALIFY,1,0)</f>
        <v>#REF!</v>
      </c>
      <c r="AI1268" s="279" t="e">
        <f>IF(tbl2020POS[[#This Row],[CF]]&gt;=GAMES_TO_QUALIFY,1,0)</f>
        <v>#REF!</v>
      </c>
      <c r="AJ1268" s="279" t="e">
        <f>IF(tbl2020POS[[#This Row],[RF]]&gt;=GAMES_TO_QUALIFY,1,0)</f>
        <v>#REF!</v>
      </c>
      <c r="AK1268" s="279" t="e">
        <f>IF(tbl2020POS[[#This Row],[OF]]&gt;=GAMES_TO_QUALIFY,1,IF(tbl2020POS[[#This Row],[PRIMPOS]]="OF",1,0))</f>
        <v>#REF!</v>
      </c>
      <c r="AL1268" s="279" t="e">
        <f>IF(tbl2020POS[[#This Row],[DH]]&gt;=GAMES_TO_QUALIFY,1,IF(tbl2020POS[[#This Row],[PRIMPOS]]="DH",1,0))</f>
        <v>#REF!</v>
      </c>
      <c r="AM1268" s="279" t="e" cm="1">
        <f t="array" aca="1" ref="AM12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8" s="280" t="str">
        <f>IFERROR(LEFT(tbl2020POS[[#This Row],[POSROUGH]],LEN(tbl2020POS[[#This Row],[POSROUGH]])-1),"")</f>
        <v/>
      </c>
      <c r="AP1268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9" spans="1:42" x14ac:dyDescent="0.3">
      <c r="A1269" s="277">
        <v>1266</v>
      </c>
      <c r="B1269" t="s">
        <v>21829</v>
      </c>
      <c r="C1269" s="277">
        <v>29</v>
      </c>
      <c r="D1269" s="278" t="s">
        <v>1379</v>
      </c>
      <c r="E1269" s="277">
        <v>8</v>
      </c>
      <c r="F1269" s="277">
        <v>9</v>
      </c>
      <c r="G1269" s="277">
        <v>2</v>
      </c>
      <c r="H1269" s="277">
        <v>0</v>
      </c>
      <c r="I1269" s="277">
        <v>9</v>
      </c>
      <c r="J1269" s="277">
        <v>9</v>
      </c>
      <c r="K1269" s="277">
        <v>0</v>
      </c>
      <c r="L1269" s="277">
        <v>0</v>
      </c>
      <c r="M1269" s="277">
        <v>0</v>
      </c>
      <c r="N1269" s="277">
        <v>0</v>
      </c>
      <c r="O1269" s="277">
        <v>0</v>
      </c>
      <c r="P1269" s="277">
        <v>0</v>
      </c>
      <c r="Q1269" s="277">
        <v>0</v>
      </c>
      <c r="R1269" s="277">
        <v>0</v>
      </c>
      <c r="S1269" s="277">
        <v>0</v>
      </c>
      <c r="T1269" s="277">
        <v>0</v>
      </c>
      <c r="U1269" s="277">
        <v>0</v>
      </c>
      <c r="V1269" s="277">
        <v>0</v>
      </c>
      <c r="W1269" s="279" t="e">
        <f t="shared" si="19"/>
        <v>#REF!</v>
      </c>
      <c r="X1269" s="279" t="s">
        <v>3533</v>
      </c>
      <c r="Y126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9" s="279">
        <f>IF(MAX(tbl2020POS[[#This Row],[P]:[PR]])=tbl2020POS[[#This Row],[P]],1,0)</f>
        <v>1</v>
      </c>
      <c r="AA1269" s="279">
        <f>IF(tbl2020POS[[#This Row],[QUALP]]=1,IF(tbl2020POS[[#This Row],[GS]]&gt;=GS_TO_QUALIFY,1,0),0)</f>
        <v>0</v>
      </c>
      <c r="AB1269" s="279">
        <f>IF(tbl2020POS[[#This Row],[QUALP]]=1,IF(tbl2020POS[[#This Row],[G]]-tbl2020POS[[#This Row],[GS]]&gt;=RP_APP_TO_QUALIFY,1,0),0)</f>
        <v>1</v>
      </c>
      <c r="AC1269" s="279" t="e">
        <f>IF(tbl2020POS[[#This Row],[C]]&gt;=GAMES_TO_QUALIFY,1,IF(tbl2020POS[[#This Row],[PRIMPOS]]="C",1,0))</f>
        <v>#REF!</v>
      </c>
      <c r="AD1269" s="279" t="e">
        <f>IF(tbl2020POS[[#This Row],[1B]]&gt;=GAMES_TO_QUALIFY,1,IF(tbl2020POS[[#This Row],[PRIMPOS]]="1B",1,0))</f>
        <v>#REF!</v>
      </c>
      <c r="AE1269" s="279" t="e">
        <f>IF(tbl2020POS[[#This Row],[2B]]&gt;=GAMES_TO_QUALIFY,1,IF(tbl2020POS[[#This Row],[PRIMPOS]]="2B",1,0))</f>
        <v>#REF!</v>
      </c>
      <c r="AF1269" s="279" t="e">
        <f>IF(tbl2020POS[[#This Row],[3B]]&gt;=GAMES_TO_QUALIFY,1,IF(tbl2020POS[[#This Row],[PRIMPOS]]="3B",1,0))</f>
        <v>#REF!</v>
      </c>
      <c r="AG1269" s="279" t="e">
        <f>IF(tbl2020POS[[#This Row],[SS]]&gt;=GAMES_TO_QUALIFY,1,IF(tbl2020POS[[#This Row],[PRIMPOS]]="SS",1,0))</f>
        <v>#REF!</v>
      </c>
      <c r="AH1269" s="279" t="e">
        <f>IF(tbl2020POS[[#This Row],[LF]]&gt;=GAMES_TO_QUALIFY,1,0)</f>
        <v>#REF!</v>
      </c>
      <c r="AI1269" s="279" t="e">
        <f>IF(tbl2020POS[[#This Row],[CF]]&gt;=GAMES_TO_QUALIFY,1,0)</f>
        <v>#REF!</v>
      </c>
      <c r="AJ1269" s="279" t="e">
        <f>IF(tbl2020POS[[#This Row],[RF]]&gt;=GAMES_TO_QUALIFY,1,0)</f>
        <v>#REF!</v>
      </c>
      <c r="AK1269" s="279" t="e">
        <f>IF(tbl2020POS[[#This Row],[OF]]&gt;=GAMES_TO_QUALIFY,1,IF(tbl2020POS[[#This Row],[PRIMPOS]]="OF",1,0))</f>
        <v>#REF!</v>
      </c>
      <c r="AL1269" s="279" t="e">
        <f>IF(tbl2020POS[[#This Row],[DH]]&gt;=GAMES_TO_QUALIFY,1,IF(tbl2020POS[[#This Row],[PRIMPOS]]="DH",1,0))</f>
        <v>#REF!</v>
      </c>
      <c r="AM1269" s="279" t="str" cm="1">
        <f t="array" aca="1" ref="AM12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9" s="280" t="str">
        <f>IFERROR(LEFT(tbl2020POS[[#This Row],[POSROUGH]],LEN(tbl2020POS[[#This Row],[POSROUGH]])-1),"")</f>
        <v/>
      </c>
      <c r="AP126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0" spans="1:42" x14ac:dyDescent="0.3">
      <c r="A1270" s="277">
        <v>1267</v>
      </c>
      <c r="B1270" t="s">
        <v>21830</v>
      </c>
      <c r="C1270" s="277">
        <v>23</v>
      </c>
      <c r="D1270" s="278" t="s">
        <v>1395</v>
      </c>
      <c r="E1270" s="277" t="s">
        <v>20557</v>
      </c>
      <c r="F1270" s="277">
        <v>12</v>
      </c>
      <c r="G1270" s="277">
        <v>1</v>
      </c>
      <c r="H1270" s="277">
        <v>1</v>
      </c>
      <c r="I1270" s="277">
        <v>12</v>
      </c>
      <c r="J1270" s="277">
        <v>12</v>
      </c>
      <c r="K1270" s="277">
        <v>0</v>
      </c>
      <c r="L1270" s="277">
        <v>0</v>
      </c>
      <c r="M1270" s="277">
        <v>0</v>
      </c>
      <c r="N1270" s="277">
        <v>0</v>
      </c>
      <c r="O1270" s="277">
        <v>0</v>
      </c>
      <c r="P1270" s="277">
        <v>0</v>
      </c>
      <c r="Q1270" s="277">
        <v>0</v>
      </c>
      <c r="R1270" s="277">
        <v>0</v>
      </c>
      <c r="S1270" s="277">
        <v>0</v>
      </c>
      <c r="T1270" s="277">
        <v>0</v>
      </c>
      <c r="U1270" s="277">
        <v>0</v>
      </c>
      <c r="V1270" s="277">
        <v>0</v>
      </c>
      <c r="W1270" s="279" t="e">
        <f t="shared" si="19"/>
        <v>#REF!</v>
      </c>
      <c r="X1270" s="279" t="s">
        <v>22051</v>
      </c>
      <c r="Y127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0" s="279">
        <f>IF(MAX(tbl2020POS[[#This Row],[P]:[PR]])=tbl2020POS[[#This Row],[P]],1,0)</f>
        <v>1</v>
      </c>
      <c r="AA1270" s="279">
        <f>IF(tbl2020POS[[#This Row],[QUALP]]=1,IF(tbl2020POS[[#This Row],[GS]]&gt;=GS_TO_QUALIFY,1,0),0)</f>
        <v>0</v>
      </c>
      <c r="AB1270" s="279">
        <f>IF(tbl2020POS[[#This Row],[QUALP]]=1,IF(tbl2020POS[[#This Row],[G]]-tbl2020POS[[#This Row],[GS]]&gt;=RP_APP_TO_QUALIFY,1,0),0)</f>
        <v>1</v>
      </c>
      <c r="AC1270" s="279" t="e">
        <f>IF(tbl2020POS[[#This Row],[C]]&gt;=GAMES_TO_QUALIFY,1,IF(tbl2020POS[[#This Row],[PRIMPOS]]="C",1,0))</f>
        <v>#REF!</v>
      </c>
      <c r="AD1270" s="279" t="e">
        <f>IF(tbl2020POS[[#This Row],[1B]]&gt;=GAMES_TO_QUALIFY,1,IF(tbl2020POS[[#This Row],[PRIMPOS]]="1B",1,0))</f>
        <v>#REF!</v>
      </c>
      <c r="AE1270" s="279" t="e">
        <f>IF(tbl2020POS[[#This Row],[2B]]&gt;=GAMES_TO_QUALIFY,1,IF(tbl2020POS[[#This Row],[PRIMPOS]]="2B",1,0))</f>
        <v>#REF!</v>
      </c>
      <c r="AF1270" s="279" t="e">
        <f>IF(tbl2020POS[[#This Row],[3B]]&gt;=GAMES_TO_QUALIFY,1,IF(tbl2020POS[[#This Row],[PRIMPOS]]="3B",1,0))</f>
        <v>#REF!</v>
      </c>
      <c r="AG1270" s="279" t="e">
        <f>IF(tbl2020POS[[#This Row],[SS]]&gt;=GAMES_TO_QUALIFY,1,IF(tbl2020POS[[#This Row],[PRIMPOS]]="SS",1,0))</f>
        <v>#REF!</v>
      </c>
      <c r="AH1270" s="279" t="e">
        <f>IF(tbl2020POS[[#This Row],[LF]]&gt;=GAMES_TO_QUALIFY,1,0)</f>
        <v>#REF!</v>
      </c>
      <c r="AI1270" s="279" t="e">
        <f>IF(tbl2020POS[[#This Row],[CF]]&gt;=GAMES_TO_QUALIFY,1,0)</f>
        <v>#REF!</v>
      </c>
      <c r="AJ1270" s="279" t="e">
        <f>IF(tbl2020POS[[#This Row],[RF]]&gt;=GAMES_TO_QUALIFY,1,0)</f>
        <v>#REF!</v>
      </c>
      <c r="AK1270" s="279" t="e">
        <f>IF(tbl2020POS[[#This Row],[OF]]&gt;=GAMES_TO_QUALIFY,1,IF(tbl2020POS[[#This Row],[PRIMPOS]]="OF",1,0))</f>
        <v>#REF!</v>
      </c>
      <c r="AL1270" s="279" t="e">
        <f>IF(tbl2020POS[[#This Row],[DH]]&gt;=GAMES_TO_QUALIFY,1,IF(tbl2020POS[[#This Row],[PRIMPOS]]="DH",1,0))</f>
        <v>#REF!</v>
      </c>
      <c r="AM1270" s="279" t="str" cm="1">
        <f t="array" aca="1" ref="AM12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0" s="280" t="str">
        <f>IFERROR(LEFT(tbl2020POS[[#This Row],[POSROUGH]],LEN(tbl2020POS[[#This Row],[POSROUGH]])-1),"")</f>
        <v/>
      </c>
      <c r="AP127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1" spans="1:42" x14ac:dyDescent="0.3">
      <c r="A1271" s="277">
        <v>1268</v>
      </c>
      <c r="B1271" t="s">
        <v>21831</v>
      </c>
      <c r="C1271" s="277">
        <v>27</v>
      </c>
      <c r="D1271" s="278" t="s">
        <v>1437</v>
      </c>
      <c r="E1271" s="277">
        <v>4</v>
      </c>
      <c r="F1271" s="277">
        <v>13</v>
      </c>
      <c r="G1271" s="277">
        <v>13</v>
      </c>
      <c r="H1271" s="277">
        <v>0</v>
      </c>
      <c r="I1271" s="277">
        <v>13</v>
      </c>
      <c r="J1271" s="277">
        <v>13</v>
      </c>
      <c r="K1271" s="277">
        <v>0</v>
      </c>
      <c r="L1271" s="277">
        <v>0</v>
      </c>
      <c r="M1271" s="277">
        <v>0</v>
      </c>
      <c r="N1271" s="277">
        <v>0</v>
      </c>
      <c r="O1271" s="277">
        <v>0</v>
      </c>
      <c r="P1271" s="277">
        <v>0</v>
      </c>
      <c r="Q1271" s="277">
        <v>0</v>
      </c>
      <c r="R1271" s="277">
        <v>0</v>
      </c>
      <c r="S1271" s="277">
        <v>0</v>
      </c>
      <c r="T1271" s="277">
        <v>0</v>
      </c>
      <c r="U1271" s="277">
        <v>0</v>
      </c>
      <c r="V1271" s="277">
        <v>0</v>
      </c>
      <c r="W1271" s="279" t="e">
        <f t="shared" si="19"/>
        <v>#REF!</v>
      </c>
      <c r="X1271" s="279" t="s">
        <v>12886</v>
      </c>
      <c r="Y127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1" s="279">
        <f>IF(MAX(tbl2020POS[[#This Row],[P]:[PR]])=tbl2020POS[[#This Row],[P]],1,0)</f>
        <v>1</v>
      </c>
      <c r="AA1271" s="279">
        <f>IF(tbl2020POS[[#This Row],[QUALP]]=1,IF(tbl2020POS[[#This Row],[GS]]&gt;=GS_TO_QUALIFY,1,0),0)</f>
        <v>1</v>
      </c>
      <c r="AB1271" s="279">
        <f>IF(tbl2020POS[[#This Row],[QUALP]]=1,IF(tbl2020POS[[#This Row],[G]]-tbl2020POS[[#This Row],[GS]]&gt;=RP_APP_TO_QUALIFY,1,0),0)</f>
        <v>0</v>
      </c>
      <c r="AC1271" s="279" t="e">
        <f>IF(tbl2020POS[[#This Row],[C]]&gt;=GAMES_TO_QUALIFY,1,IF(tbl2020POS[[#This Row],[PRIMPOS]]="C",1,0))</f>
        <v>#REF!</v>
      </c>
      <c r="AD1271" s="279" t="e">
        <f>IF(tbl2020POS[[#This Row],[1B]]&gt;=GAMES_TO_QUALIFY,1,IF(tbl2020POS[[#This Row],[PRIMPOS]]="1B",1,0))</f>
        <v>#REF!</v>
      </c>
      <c r="AE1271" s="279" t="e">
        <f>IF(tbl2020POS[[#This Row],[2B]]&gt;=GAMES_TO_QUALIFY,1,IF(tbl2020POS[[#This Row],[PRIMPOS]]="2B",1,0))</f>
        <v>#REF!</v>
      </c>
      <c r="AF1271" s="279" t="e">
        <f>IF(tbl2020POS[[#This Row],[3B]]&gt;=GAMES_TO_QUALIFY,1,IF(tbl2020POS[[#This Row],[PRIMPOS]]="3B",1,0))</f>
        <v>#REF!</v>
      </c>
      <c r="AG1271" s="279" t="e">
        <f>IF(tbl2020POS[[#This Row],[SS]]&gt;=GAMES_TO_QUALIFY,1,IF(tbl2020POS[[#This Row],[PRIMPOS]]="SS",1,0))</f>
        <v>#REF!</v>
      </c>
      <c r="AH1271" s="279" t="e">
        <f>IF(tbl2020POS[[#This Row],[LF]]&gt;=GAMES_TO_QUALIFY,1,0)</f>
        <v>#REF!</v>
      </c>
      <c r="AI1271" s="279" t="e">
        <f>IF(tbl2020POS[[#This Row],[CF]]&gt;=GAMES_TO_QUALIFY,1,0)</f>
        <v>#REF!</v>
      </c>
      <c r="AJ1271" s="279" t="e">
        <f>IF(tbl2020POS[[#This Row],[RF]]&gt;=GAMES_TO_QUALIFY,1,0)</f>
        <v>#REF!</v>
      </c>
      <c r="AK1271" s="279" t="e">
        <f>IF(tbl2020POS[[#This Row],[OF]]&gt;=GAMES_TO_QUALIFY,1,IF(tbl2020POS[[#This Row],[PRIMPOS]]="OF",1,0))</f>
        <v>#REF!</v>
      </c>
      <c r="AL1271" s="279" t="e">
        <f>IF(tbl2020POS[[#This Row],[DH]]&gt;=GAMES_TO_QUALIFY,1,IF(tbl2020POS[[#This Row],[PRIMPOS]]="DH",1,0))</f>
        <v>#REF!</v>
      </c>
      <c r="AM1271" s="279" t="str" cm="1">
        <f t="array" aca="1" ref="AM12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1" s="280" t="str">
        <f>IFERROR(LEFT(tbl2020POS[[#This Row],[POSROUGH]],LEN(tbl2020POS[[#This Row],[POSROUGH]])-1),"")</f>
        <v/>
      </c>
      <c r="AP127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72" spans="1:42" x14ac:dyDescent="0.3">
      <c r="A1272" s="277">
        <v>1269</v>
      </c>
      <c r="B1272" t="s">
        <v>21832</v>
      </c>
      <c r="C1272" s="277">
        <v>31</v>
      </c>
      <c r="D1272" s="278" t="s">
        <v>20584</v>
      </c>
      <c r="E1272" s="277">
        <v>6</v>
      </c>
      <c r="F1272" s="277">
        <v>21</v>
      </c>
      <c r="G1272" s="277">
        <v>0</v>
      </c>
      <c r="H1272" s="277">
        <v>0</v>
      </c>
      <c r="I1272" s="277">
        <v>21</v>
      </c>
      <c r="J1272" s="277">
        <v>21</v>
      </c>
      <c r="K1272" s="277">
        <v>0</v>
      </c>
      <c r="L1272" s="277">
        <v>0</v>
      </c>
      <c r="M1272" s="277">
        <v>0</v>
      </c>
      <c r="N1272" s="277">
        <v>0</v>
      </c>
      <c r="O1272" s="277">
        <v>0</v>
      </c>
      <c r="P1272" s="277">
        <v>0</v>
      </c>
      <c r="Q1272" s="277">
        <v>0</v>
      </c>
      <c r="R1272" s="277">
        <v>0</v>
      </c>
      <c r="S1272" s="277">
        <v>0</v>
      </c>
      <c r="T1272" s="277">
        <v>0</v>
      </c>
      <c r="U1272" s="277">
        <v>0</v>
      </c>
      <c r="V1272" s="277">
        <v>0</v>
      </c>
      <c r="W1272" s="279" t="e">
        <f t="shared" si="19"/>
        <v>#REF!</v>
      </c>
      <c r="X1272" s="279" t="s">
        <v>5029</v>
      </c>
      <c r="Y127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2" s="279">
        <f>IF(MAX(tbl2020POS[[#This Row],[P]:[PR]])=tbl2020POS[[#This Row],[P]],1,0)</f>
        <v>1</v>
      </c>
      <c r="AA1272" s="279">
        <f>IF(tbl2020POS[[#This Row],[QUALP]]=1,IF(tbl2020POS[[#This Row],[GS]]&gt;=GS_TO_QUALIFY,1,0),0)</f>
        <v>0</v>
      </c>
      <c r="AB1272" s="279">
        <f>IF(tbl2020POS[[#This Row],[QUALP]]=1,IF(tbl2020POS[[#This Row],[G]]-tbl2020POS[[#This Row],[GS]]&gt;=RP_APP_TO_QUALIFY,1,0),0)</f>
        <v>1</v>
      </c>
      <c r="AC1272" s="279" t="e">
        <f>IF(tbl2020POS[[#This Row],[C]]&gt;=GAMES_TO_QUALIFY,1,IF(tbl2020POS[[#This Row],[PRIMPOS]]="C",1,0))</f>
        <v>#REF!</v>
      </c>
      <c r="AD1272" s="279" t="e">
        <f>IF(tbl2020POS[[#This Row],[1B]]&gt;=GAMES_TO_QUALIFY,1,IF(tbl2020POS[[#This Row],[PRIMPOS]]="1B",1,0))</f>
        <v>#REF!</v>
      </c>
      <c r="AE1272" s="279" t="e">
        <f>IF(tbl2020POS[[#This Row],[2B]]&gt;=GAMES_TO_QUALIFY,1,IF(tbl2020POS[[#This Row],[PRIMPOS]]="2B",1,0))</f>
        <v>#REF!</v>
      </c>
      <c r="AF1272" s="279" t="e">
        <f>IF(tbl2020POS[[#This Row],[3B]]&gt;=GAMES_TO_QUALIFY,1,IF(tbl2020POS[[#This Row],[PRIMPOS]]="3B",1,0))</f>
        <v>#REF!</v>
      </c>
      <c r="AG1272" s="279" t="e">
        <f>IF(tbl2020POS[[#This Row],[SS]]&gt;=GAMES_TO_QUALIFY,1,IF(tbl2020POS[[#This Row],[PRIMPOS]]="SS",1,0))</f>
        <v>#REF!</v>
      </c>
      <c r="AH1272" s="279" t="e">
        <f>IF(tbl2020POS[[#This Row],[LF]]&gt;=GAMES_TO_QUALIFY,1,0)</f>
        <v>#REF!</v>
      </c>
      <c r="AI1272" s="279" t="e">
        <f>IF(tbl2020POS[[#This Row],[CF]]&gt;=GAMES_TO_QUALIFY,1,0)</f>
        <v>#REF!</v>
      </c>
      <c r="AJ1272" s="279" t="e">
        <f>IF(tbl2020POS[[#This Row],[RF]]&gt;=GAMES_TO_QUALIFY,1,0)</f>
        <v>#REF!</v>
      </c>
      <c r="AK1272" s="279" t="e">
        <f>IF(tbl2020POS[[#This Row],[OF]]&gt;=GAMES_TO_QUALIFY,1,IF(tbl2020POS[[#This Row],[PRIMPOS]]="OF",1,0))</f>
        <v>#REF!</v>
      </c>
      <c r="AL1272" s="279" t="e">
        <f>IF(tbl2020POS[[#This Row],[DH]]&gt;=GAMES_TO_QUALIFY,1,IF(tbl2020POS[[#This Row],[PRIMPOS]]="DH",1,0))</f>
        <v>#REF!</v>
      </c>
      <c r="AM1272" s="279" t="str" cm="1">
        <f t="array" aca="1" ref="AM12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2" s="280" t="str">
        <f>IFERROR(LEFT(tbl2020POS[[#This Row],[POSROUGH]],LEN(tbl2020POS[[#This Row],[POSROUGH]])-1),"")</f>
        <v/>
      </c>
      <c r="AP1272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3" spans="1:42" x14ac:dyDescent="0.3">
      <c r="A1273" s="277">
        <v>1270</v>
      </c>
      <c r="B1273" t="s">
        <v>21833</v>
      </c>
      <c r="C1273" s="277">
        <v>24</v>
      </c>
      <c r="D1273" s="278" t="s">
        <v>1460</v>
      </c>
      <c r="E1273" s="277">
        <v>3</v>
      </c>
      <c r="F1273" s="277">
        <v>8</v>
      </c>
      <c r="G1273" s="277">
        <v>8</v>
      </c>
      <c r="H1273" s="277">
        <v>0</v>
      </c>
      <c r="I1273" s="277">
        <v>8</v>
      </c>
      <c r="J1273" s="277">
        <v>8</v>
      </c>
      <c r="K1273" s="277">
        <v>0</v>
      </c>
      <c r="L1273" s="277">
        <v>0</v>
      </c>
      <c r="M1273" s="277">
        <v>0</v>
      </c>
      <c r="N1273" s="277">
        <v>0</v>
      </c>
      <c r="O1273" s="277">
        <v>0</v>
      </c>
      <c r="P1273" s="277">
        <v>0</v>
      </c>
      <c r="Q1273" s="277">
        <v>0</v>
      </c>
      <c r="R1273" s="277">
        <v>0</v>
      </c>
      <c r="S1273" s="277">
        <v>0</v>
      </c>
      <c r="T1273" s="277">
        <v>0</v>
      </c>
      <c r="U1273" s="277">
        <v>0</v>
      </c>
      <c r="V1273" s="277">
        <v>0</v>
      </c>
      <c r="W1273" s="279" t="e">
        <f t="shared" si="19"/>
        <v>#REF!</v>
      </c>
      <c r="X1273" s="279" t="s">
        <v>17103</v>
      </c>
      <c r="Y127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3" s="279">
        <f>IF(MAX(tbl2020POS[[#This Row],[P]:[PR]])=tbl2020POS[[#This Row],[P]],1,0)</f>
        <v>1</v>
      </c>
      <c r="AA1273" s="279">
        <f>IF(tbl2020POS[[#This Row],[QUALP]]=1,IF(tbl2020POS[[#This Row],[GS]]&gt;=GS_TO_QUALIFY,1,0),0)</f>
        <v>0</v>
      </c>
      <c r="AB1273" s="279">
        <f>IF(tbl2020POS[[#This Row],[QUALP]]=1,IF(tbl2020POS[[#This Row],[G]]-tbl2020POS[[#This Row],[GS]]&gt;=RP_APP_TO_QUALIFY,1,0),0)</f>
        <v>0</v>
      </c>
      <c r="AC1273" s="279" t="e">
        <f>IF(tbl2020POS[[#This Row],[C]]&gt;=GAMES_TO_QUALIFY,1,IF(tbl2020POS[[#This Row],[PRIMPOS]]="C",1,0))</f>
        <v>#REF!</v>
      </c>
      <c r="AD1273" s="279" t="e">
        <f>IF(tbl2020POS[[#This Row],[1B]]&gt;=GAMES_TO_QUALIFY,1,IF(tbl2020POS[[#This Row],[PRIMPOS]]="1B",1,0))</f>
        <v>#REF!</v>
      </c>
      <c r="AE1273" s="279" t="e">
        <f>IF(tbl2020POS[[#This Row],[2B]]&gt;=GAMES_TO_QUALIFY,1,IF(tbl2020POS[[#This Row],[PRIMPOS]]="2B",1,0))</f>
        <v>#REF!</v>
      </c>
      <c r="AF1273" s="279" t="e">
        <f>IF(tbl2020POS[[#This Row],[3B]]&gt;=GAMES_TO_QUALIFY,1,IF(tbl2020POS[[#This Row],[PRIMPOS]]="3B",1,0))</f>
        <v>#REF!</v>
      </c>
      <c r="AG1273" s="279" t="e">
        <f>IF(tbl2020POS[[#This Row],[SS]]&gt;=GAMES_TO_QUALIFY,1,IF(tbl2020POS[[#This Row],[PRIMPOS]]="SS",1,0))</f>
        <v>#REF!</v>
      </c>
      <c r="AH1273" s="279" t="e">
        <f>IF(tbl2020POS[[#This Row],[LF]]&gt;=GAMES_TO_QUALIFY,1,0)</f>
        <v>#REF!</v>
      </c>
      <c r="AI1273" s="279" t="e">
        <f>IF(tbl2020POS[[#This Row],[CF]]&gt;=GAMES_TO_QUALIFY,1,0)</f>
        <v>#REF!</v>
      </c>
      <c r="AJ1273" s="279" t="e">
        <f>IF(tbl2020POS[[#This Row],[RF]]&gt;=GAMES_TO_QUALIFY,1,0)</f>
        <v>#REF!</v>
      </c>
      <c r="AK1273" s="279" t="e">
        <f>IF(tbl2020POS[[#This Row],[OF]]&gt;=GAMES_TO_QUALIFY,1,IF(tbl2020POS[[#This Row],[PRIMPOS]]="OF",1,0))</f>
        <v>#REF!</v>
      </c>
      <c r="AL1273" s="279" t="e">
        <f>IF(tbl2020POS[[#This Row],[DH]]&gt;=GAMES_TO_QUALIFY,1,IF(tbl2020POS[[#This Row],[PRIMPOS]]="DH",1,0))</f>
        <v>#REF!</v>
      </c>
      <c r="AM1273" s="279" t="str" cm="1">
        <f t="array" aca="1" ref="AM12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3" s="280" t="str">
        <f>IFERROR(LEFT(tbl2020POS[[#This Row],[POSROUGH]],LEN(tbl2020POS[[#This Row],[POSROUGH]])-1),"")</f>
        <v/>
      </c>
      <c r="AP127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4" spans="1:42" x14ac:dyDescent="0.3">
      <c r="A1274" s="277">
        <v>1271</v>
      </c>
      <c r="B1274" t="s">
        <v>21834</v>
      </c>
      <c r="C1274" s="277">
        <v>28</v>
      </c>
      <c r="D1274" s="278" t="s">
        <v>1392</v>
      </c>
      <c r="E1274" s="277">
        <v>4</v>
      </c>
      <c r="F1274" s="277">
        <v>2</v>
      </c>
      <c r="G1274" s="277">
        <v>1</v>
      </c>
      <c r="H1274" s="277">
        <v>0</v>
      </c>
      <c r="I1274" s="277">
        <v>2</v>
      </c>
      <c r="J1274" s="277">
        <v>2</v>
      </c>
      <c r="K1274" s="277">
        <v>0</v>
      </c>
      <c r="L1274" s="277">
        <v>0</v>
      </c>
      <c r="M1274" s="277">
        <v>0</v>
      </c>
      <c r="N1274" s="277">
        <v>0</v>
      </c>
      <c r="O1274" s="277">
        <v>0</v>
      </c>
      <c r="P1274" s="277">
        <v>0</v>
      </c>
      <c r="Q1274" s="277">
        <v>0</v>
      </c>
      <c r="R1274" s="277">
        <v>0</v>
      </c>
      <c r="S1274" s="277">
        <v>0</v>
      </c>
      <c r="T1274" s="277">
        <v>0</v>
      </c>
      <c r="U1274" s="277">
        <v>0</v>
      </c>
      <c r="V1274" s="277">
        <v>0</v>
      </c>
      <c r="W1274" s="279" t="e">
        <f t="shared" si="19"/>
        <v>#REF!</v>
      </c>
      <c r="X1274" s="279" t="s">
        <v>17108</v>
      </c>
      <c r="Y127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4" s="279">
        <f>IF(MAX(tbl2020POS[[#This Row],[P]:[PR]])=tbl2020POS[[#This Row],[P]],1,0)</f>
        <v>1</v>
      </c>
      <c r="AA1274" s="279">
        <f>IF(tbl2020POS[[#This Row],[QUALP]]=1,IF(tbl2020POS[[#This Row],[GS]]&gt;=GS_TO_QUALIFY,1,0),0)</f>
        <v>0</v>
      </c>
      <c r="AB1274" s="279">
        <f>IF(tbl2020POS[[#This Row],[QUALP]]=1,IF(tbl2020POS[[#This Row],[G]]-tbl2020POS[[#This Row],[GS]]&gt;=RP_APP_TO_QUALIFY,1,0),0)</f>
        <v>0</v>
      </c>
      <c r="AC1274" s="279" t="e">
        <f>IF(tbl2020POS[[#This Row],[C]]&gt;=GAMES_TO_QUALIFY,1,IF(tbl2020POS[[#This Row],[PRIMPOS]]="C",1,0))</f>
        <v>#REF!</v>
      </c>
      <c r="AD1274" s="279" t="e">
        <f>IF(tbl2020POS[[#This Row],[1B]]&gt;=GAMES_TO_QUALIFY,1,IF(tbl2020POS[[#This Row],[PRIMPOS]]="1B",1,0))</f>
        <v>#REF!</v>
      </c>
      <c r="AE1274" s="279" t="e">
        <f>IF(tbl2020POS[[#This Row],[2B]]&gt;=GAMES_TO_QUALIFY,1,IF(tbl2020POS[[#This Row],[PRIMPOS]]="2B",1,0))</f>
        <v>#REF!</v>
      </c>
      <c r="AF1274" s="279" t="e">
        <f>IF(tbl2020POS[[#This Row],[3B]]&gt;=GAMES_TO_QUALIFY,1,IF(tbl2020POS[[#This Row],[PRIMPOS]]="3B",1,0))</f>
        <v>#REF!</v>
      </c>
      <c r="AG1274" s="279" t="e">
        <f>IF(tbl2020POS[[#This Row],[SS]]&gt;=GAMES_TO_QUALIFY,1,IF(tbl2020POS[[#This Row],[PRIMPOS]]="SS",1,0))</f>
        <v>#REF!</v>
      </c>
      <c r="AH1274" s="279" t="e">
        <f>IF(tbl2020POS[[#This Row],[LF]]&gt;=GAMES_TO_QUALIFY,1,0)</f>
        <v>#REF!</v>
      </c>
      <c r="AI1274" s="279" t="e">
        <f>IF(tbl2020POS[[#This Row],[CF]]&gt;=GAMES_TO_QUALIFY,1,0)</f>
        <v>#REF!</v>
      </c>
      <c r="AJ1274" s="279" t="e">
        <f>IF(tbl2020POS[[#This Row],[RF]]&gt;=GAMES_TO_QUALIFY,1,0)</f>
        <v>#REF!</v>
      </c>
      <c r="AK1274" s="279" t="e">
        <f>IF(tbl2020POS[[#This Row],[OF]]&gt;=GAMES_TO_QUALIFY,1,IF(tbl2020POS[[#This Row],[PRIMPOS]]="OF",1,0))</f>
        <v>#REF!</v>
      </c>
      <c r="AL1274" s="279" t="e">
        <f>IF(tbl2020POS[[#This Row],[DH]]&gt;=GAMES_TO_QUALIFY,1,IF(tbl2020POS[[#This Row],[PRIMPOS]]="DH",1,0))</f>
        <v>#REF!</v>
      </c>
      <c r="AM1274" s="279" t="str" cm="1">
        <f t="array" aca="1" ref="AM12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4" s="280" t="str">
        <f>IFERROR(LEFT(tbl2020POS[[#This Row],[POSROUGH]],LEN(tbl2020POS[[#This Row],[POSROUGH]])-1),"")</f>
        <v/>
      </c>
      <c r="AP127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5" spans="1:42" x14ac:dyDescent="0.3">
      <c r="A1275" s="277">
        <v>1272</v>
      </c>
      <c r="B1275" t="s">
        <v>21835</v>
      </c>
      <c r="C1275" s="277">
        <v>22</v>
      </c>
      <c r="D1275" s="278" t="s">
        <v>1372</v>
      </c>
      <c r="E1275" s="277" t="s">
        <v>20557</v>
      </c>
      <c r="F1275" s="277">
        <v>3</v>
      </c>
      <c r="G1275" s="277">
        <v>0</v>
      </c>
      <c r="H1275" s="277">
        <v>0</v>
      </c>
      <c r="I1275" s="277">
        <v>3</v>
      </c>
      <c r="J1275" s="277">
        <v>3</v>
      </c>
      <c r="K1275" s="277">
        <v>0</v>
      </c>
      <c r="L1275" s="277">
        <v>0</v>
      </c>
      <c r="M1275" s="277">
        <v>0</v>
      </c>
      <c r="N1275" s="277">
        <v>0</v>
      </c>
      <c r="O1275" s="277">
        <v>0</v>
      </c>
      <c r="P1275" s="277">
        <v>0</v>
      </c>
      <c r="Q1275" s="277">
        <v>0</v>
      </c>
      <c r="R1275" s="277">
        <v>0</v>
      </c>
      <c r="S1275" s="277">
        <v>0</v>
      </c>
      <c r="T1275" s="277">
        <v>0</v>
      </c>
      <c r="U1275" s="277">
        <v>0</v>
      </c>
      <c r="V1275" s="277">
        <v>0</v>
      </c>
      <c r="W1275" s="279" t="e">
        <f t="shared" si="19"/>
        <v>#REF!</v>
      </c>
      <c r="X1275" s="279" t="s">
        <v>22052</v>
      </c>
      <c r="Y127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5" s="279">
        <f>IF(MAX(tbl2020POS[[#This Row],[P]:[PR]])=tbl2020POS[[#This Row],[P]],1,0)</f>
        <v>1</v>
      </c>
      <c r="AA1275" s="279">
        <f>IF(tbl2020POS[[#This Row],[QUALP]]=1,IF(tbl2020POS[[#This Row],[GS]]&gt;=GS_TO_QUALIFY,1,0),0)</f>
        <v>0</v>
      </c>
      <c r="AB1275" s="279">
        <f>IF(tbl2020POS[[#This Row],[QUALP]]=1,IF(tbl2020POS[[#This Row],[G]]-tbl2020POS[[#This Row],[GS]]&gt;=RP_APP_TO_QUALIFY,1,0),0)</f>
        <v>0</v>
      </c>
      <c r="AC1275" s="279" t="e">
        <f>IF(tbl2020POS[[#This Row],[C]]&gt;=GAMES_TO_QUALIFY,1,IF(tbl2020POS[[#This Row],[PRIMPOS]]="C",1,0))</f>
        <v>#REF!</v>
      </c>
      <c r="AD1275" s="279" t="e">
        <f>IF(tbl2020POS[[#This Row],[1B]]&gt;=GAMES_TO_QUALIFY,1,IF(tbl2020POS[[#This Row],[PRIMPOS]]="1B",1,0))</f>
        <v>#REF!</v>
      </c>
      <c r="AE1275" s="279" t="e">
        <f>IF(tbl2020POS[[#This Row],[2B]]&gt;=GAMES_TO_QUALIFY,1,IF(tbl2020POS[[#This Row],[PRIMPOS]]="2B",1,0))</f>
        <v>#REF!</v>
      </c>
      <c r="AF1275" s="279" t="e">
        <f>IF(tbl2020POS[[#This Row],[3B]]&gt;=GAMES_TO_QUALIFY,1,IF(tbl2020POS[[#This Row],[PRIMPOS]]="3B",1,0))</f>
        <v>#REF!</v>
      </c>
      <c r="AG1275" s="279" t="e">
        <f>IF(tbl2020POS[[#This Row],[SS]]&gt;=GAMES_TO_QUALIFY,1,IF(tbl2020POS[[#This Row],[PRIMPOS]]="SS",1,0))</f>
        <v>#REF!</v>
      </c>
      <c r="AH1275" s="279" t="e">
        <f>IF(tbl2020POS[[#This Row],[LF]]&gt;=GAMES_TO_QUALIFY,1,0)</f>
        <v>#REF!</v>
      </c>
      <c r="AI1275" s="279" t="e">
        <f>IF(tbl2020POS[[#This Row],[CF]]&gt;=GAMES_TO_QUALIFY,1,0)</f>
        <v>#REF!</v>
      </c>
      <c r="AJ1275" s="279" t="e">
        <f>IF(tbl2020POS[[#This Row],[RF]]&gt;=GAMES_TO_QUALIFY,1,0)</f>
        <v>#REF!</v>
      </c>
      <c r="AK1275" s="279" t="e">
        <f>IF(tbl2020POS[[#This Row],[OF]]&gt;=GAMES_TO_QUALIFY,1,IF(tbl2020POS[[#This Row],[PRIMPOS]]="OF",1,0))</f>
        <v>#REF!</v>
      </c>
      <c r="AL1275" s="279" t="e">
        <f>IF(tbl2020POS[[#This Row],[DH]]&gt;=GAMES_TO_QUALIFY,1,IF(tbl2020POS[[#This Row],[PRIMPOS]]="DH",1,0))</f>
        <v>#REF!</v>
      </c>
      <c r="AM1275" s="279" t="str" cm="1">
        <f t="array" aca="1" ref="AM12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5" s="280" t="str">
        <f>IFERROR(LEFT(tbl2020POS[[#This Row],[POSROUGH]],LEN(tbl2020POS[[#This Row],[POSROUGH]])-1),"")</f>
        <v/>
      </c>
      <c r="AP1275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6" spans="1:42" x14ac:dyDescent="0.3">
      <c r="A1276" s="277">
        <v>1273</v>
      </c>
      <c r="B1276" t="s">
        <v>21836</v>
      </c>
      <c r="C1276" s="277">
        <v>32</v>
      </c>
      <c r="D1276" s="278" t="s">
        <v>1426</v>
      </c>
      <c r="E1276" s="277" t="s">
        <v>20557</v>
      </c>
      <c r="F1276" s="277">
        <v>17</v>
      </c>
      <c r="G1276" s="277">
        <v>0</v>
      </c>
      <c r="H1276" s="277">
        <v>0</v>
      </c>
      <c r="I1276" s="277">
        <v>17</v>
      </c>
      <c r="J1276" s="277">
        <v>17</v>
      </c>
      <c r="K1276" s="277">
        <v>0</v>
      </c>
      <c r="L1276" s="277">
        <v>0</v>
      </c>
      <c r="M1276" s="277">
        <v>0</v>
      </c>
      <c r="N1276" s="277">
        <v>0</v>
      </c>
      <c r="O1276" s="277">
        <v>0</v>
      </c>
      <c r="P1276" s="277">
        <v>0</v>
      </c>
      <c r="Q1276" s="277">
        <v>0</v>
      </c>
      <c r="R1276" s="277">
        <v>0</v>
      </c>
      <c r="S1276" s="277">
        <v>0</v>
      </c>
      <c r="T1276" s="277">
        <v>0</v>
      </c>
      <c r="U1276" s="277">
        <v>0</v>
      </c>
      <c r="V1276" s="277">
        <v>0</v>
      </c>
      <c r="W1276" s="279" t="e">
        <f t="shared" si="19"/>
        <v>#REF!</v>
      </c>
      <c r="X1276" s="279" t="s">
        <v>17703</v>
      </c>
      <c r="Y127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6" s="279">
        <f>IF(MAX(tbl2020POS[[#This Row],[P]:[PR]])=tbl2020POS[[#This Row],[P]],1,0)</f>
        <v>1</v>
      </c>
      <c r="AA1276" s="279">
        <f>IF(tbl2020POS[[#This Row],[QUALP]]=1,IF(tbl2020POS[[#This Row],[GS]]&gt;=GS_TO_QUALIFY,1,0),0)</f>
        <v>0</v>
      </c>
      <c r="AB1276" s="279">
        <f>IF(tbl2020POS[[#This Row],[QUALP]]=1,IF(tbl2020POS[[#This Row],[G]]-tbl2020POS[[#This Row],[GS]]&gt;=RP_APP_TO_QUALIFY,1,0),0)</f>
        <v>1</v>
      </c>
      <c r="AC1276" s="279" t="e">
        <f>IF(tbl2020POS[[#This Row],[C]]&gt;=GAMES_TO_QUALIFY,1,IF(tbl2020POS[[#This Row],[PRIMPOS]]="C",1,0))</f>
        <v>#REF!</v>
      </c>
      <c r="AD1276" s="279" t="e">
        <f>IF(tbl2020POS[[#This Row],[1B]]&gt;=GAMES_TO_QUALIFY,1,IF(tbl2020POS[[#This Row],[PRIMPOS]]="1B",1,0))</f>
        <v>#REF!</v>
      </c>
      <c r="AE1276" s="279" t="e">
        <f>IF(tbl2020POS[[#This Row],[2B]]&gt;=GAMES_TO_QUALIFY,1,IF(tbl2020POS[[#This Row],[PRIMPOS]]="2B",1,0))</f>
        <v>#REF!</v>
      </c>
      <c r="AF1276" s="279" t="e">
        <f>IF(tbl2020POS[[#This Row],[3B]]&gt;=GAMES_TO_QUALIFY,1,IF(tbl2020POS[[#This Row],[PRIMPOS]]="3B",1,0))</f>
        <v>#REF!</v>
      </c>
      <c r="AG1276" s="279" t="e">
        <f>IF(tbl2020POS[[#This Row],[SS]]&gt;=GAMES_TO_QUALIFY,1,IF(tbl2020POS[[#This Row],[PRIMPOS]]="SS",1,0))</f>
        <v>#REF!</v>
      </c>
      <c r="AH1276" s="279" t="e">
        <f>IF(tbl2020POS[[#This Row],[LF]]&gt;=GAMES_TO_QUALIFY,1,0)</f>
        <v>#REF!</v>
      </c>
      <c r="AI1276" s="279" t="e">
        <f>IF(tbl2020POS[[#This Row],[CF]]&gt;=GAMES_TO_QUALIFY,1,0)</f>
        <v>#REF!</v>
      </c>
      <c r="AJ1276" s="279" t="e">
        <f>IF(tbl2020POS[[#This Row],[RF]]&gt;=GAMES_TO_QUALIFY,1,0)</f>
        <v>#REF!</v>
      </c>
      <c r="AK1276" s="279" t="e">
        <f>IF(tbl2020POS[[#This Row],[OF]]&gt;=GAMES_TO_QUALIFY,1,IF(tbl2020POS[[#This Row],[PRIMPOS]]="OF",1,0))</f>
        <v>#REF!</v>
      </c>
      <c r="AL1276" s="279" t="e">
        <f>IF(tbl2020POS[[#This Row],[DH]]&gt;=GAMES_TO_QUALIFY,1,IF(tbl2020POS[[#This Row],[PRIMPOS]]="DH",1,0))</f>
        <v>#REF!</v>
      </c>
      <c r="AM1276" s="279" t="str" cm="1">
        <f t="array" aca="1" ref="AM12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6" s="280" t="str">
        <f>IFERROR(LEFT(tbl2020POS[[#This Row],[POSROUGH]],LEN(tbl2020POS[[#This Row],[POSROUGH]])-1),"")</f>
        <v/>
      </c>
      <c r="AP127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7" spans="1:42" x14ac:dyDescent="0.3">
      <c r="A1277" s="277">
        <v>1274</v>
      </c>
      <c r="B1277" t="s">
        <v>21837</v>
      </c>
      <c r="C1277" s="277">
        <v>24</v>
      </c>
      <c r="D1277" s="278" t="s">
        <v>1413</v>
      </c>
      <c r="E1277" s="277">
        <v>2</v>
      </c>
      <c r="F1277" s="277">
        <v>4</v>
      </c>
      <c r="G1277" s="277">
        <v>3</v>
      </c>
      <c r="H1277" s="277">
        <v>0</v>
      </c>
      <c r="I1277" s="277">
        <v>4</v>
      </c>
      <c r="J1277" s="277">
        <v>4</v>
      </c>
      <c r="K1277" s="277">
        <v>0</v>
      </c>
      <c r="L1277" s="277">
        <v>0</v>
      </c>
      <c r="M1277" s="277">
        <v>0</v>
      </c>
      <c r="N1277" s="277">
        <v>0</v>
      </c>
      <c r="O1277" s="277">
        <v>0</v>
      </c>
      <c r="P1277" s="277">
        <v>0</v>
      </c>
      <c r="Q1277" s="277">
        <v>0</v>
      </c>
      <c r="R1277" s="277">
        <v>0</v>
      </c>
      <c r="S1277" s="277">
        <v>0</v>
      </c>
      <c r="T1277" s="277">
        <v>0</v>
      </c>
      <c r="U1277" s="277">
        <v>0</v>
      </c>
      <c r="V1277" s="277">
        <v>0</v>
      </c>
      <c r="W1277" s="279" t="e">
        <f t="shared" si="19"/>
        <v>#REF!</v>
      </c>
      <c r="X1277" s="279" t="s">
        <v>17112</v>
      </c>
      <c r="Y127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7" s="279">
        <f>IF(MAX(tbl2020POS[[#This Row],[P]:[PR]])=tbl2020POS[[#This Row],[P]],1,0)</f>
        <v>1</v>
      </c>
      <c r="AA1277" s="279">
        <f>IF(tbl2020POS[[#This Row],[QUALP]]=1,IF(tbl2020POS[[#This Row],[GS]]&gt;=GS_TO_QUALIFY,1,0),0)</f>
        <v>0</v>
      </c>
      <c r="AB1277" s="279">
        <f>IF(tbl2020POS[[#This Row],[QUALP]]=1,IF(tbl2020POS[[#This Row],[G]]-tbl2020POS[[#This Row],[GS]]&gt;=RP_APP_TO_QUALIFY,1,0),0)</f>
        <v>0</v>
      </c>
      <c r="AC1277" s="279" t="e">
        <f>IF(tbl2020POS[[#This Row],[C]]&gt;=GAMES_TO_QUALIFY,1,IF(tbl2020POS[[#This Row],[PRIMPOS]]="C",1,0))</f>
        <v>#REF!</v>
      </c>
      <c r="AD1277" s="279" t="e">
        <f>IF(tbl2020POS[[#This Row],[1B]]&gt;=GAMES_TO_QUALIFY,1,IF(tbl2020POS[[#This Row],[PRIMPOS]]="1B",1,0))</f>
        <v>#REF!</v>
      </c>
      <c r="AE1277" s="279" t="e">
        <f>IF(tbl2020POS[[#This Row],[2B]]&gt;=GAMES_TO_QUALIFY,1,IF(tbl2020POS[[#This Row],[PRIMPOS]]="2B",1,0))</f>
        <v>#REF!</v>
      </c>
      <c r="AF1277" s="279" t="e">
        <f>IF(tbl2020POS[[#This Row],[3B]]&gt;=GAMES_TO_QUALIFY,1,IF(tbl2020POS[[#This Row],[PRIMPOS]]="3B",1,0))</f>
        <v>#REF!</v>
      </c>
      <c r="AG1277" s="279" t="e">
        <f>IF(tbl2020POS[[#This Row],[SS]]&gt;=GAMES_TO_QUALIFY,1,IF(tbl2020POS[[#This Row],[PRIMPOS]]="SS",1,0))</f>
        <v>#REF!</v>
      </c>
      <c r="AH1277" s="279" t="e">
        <f>IF(tbl2020POS[[#This Row],[LF]]&gt;=GAMES_TO_QUALIFY,1,0)</f>
        <v>#REF!</v>
      </c>
      <c r="AI1277" s="279" t="e">
        <f>IF(tbl2020POS[[#This Row],[CF]]&gt;=GAMES_TO_QUALIFY,1,0)</f>
        <v>#REF!</v>
      </c>
      <c r="AJ1277" s="279" t="e">
        <f>IF(tbl2020POS[[#This Row],[RF]]&gt;=GAMES_TO_QUALIFY,1,0)</f>
        <v>#REF!</v>
      </c>
      <c r="AK1277" s="279" t="e">
        <f>IF(tbl2020POS[[#This Row],[OF]]&gt;=GAMES_TO_QUALIFY,1,IF(tbl2020POS[[#This Row],[PRIMPOS]]="OF",1,0))</f>
        <v>#REF!</v>
      </c>
      <c r="AL1277" s="279" t="e">
        <f>IF(tbl2020POS[[#This Row],[DH]]&gt;=GAMES_TO_QUALIFY,1,IF(tbl2020POS[[#This Row],[PRIMPOS]]="DH",1,0))</f>
        <v>#REF!</v>
      </c>
      <c r="AM1277" s="279" t="str" cm="1">
        <f t="array" aca="1" ref="AM12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7" s="280" t="str">
        <f>IFERROR(LEFT(tbl2020POS[[#This Row],[POSROUGH]],LEN(tbl2020POS[[#This Row],[POSROUGH]])-1),"")</f>
        <v/>
      </c>
      <c r="AP1277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8" spans="1:42" x14ac:dyDescent="0.3">
      <c r="A1278" s="277">
        <v>1275</v>
      </c>
      <c r="B1278" t="s">
        <v>21838</v>
      </c>
      <c r="C1278" s="277">
        <v>28</v>
      </c>
      <c r="D1278" s="278" t="s">
        <v>20563</v>
      </c>
      <c r="E1278" s="277">
        <v>3</v>
      </c>
      <c r="F1278" s="277">
        <v>11</v>
      </c>
      <c r="G1278" s="277">
        <v>9</v>
      </c>
      <c r="H1278" s="277">
        <v>0</v>
      </c>
      <c r="I1278" s="277">
        <v>11</v>
      </c>
      <c r="J1278" s="277">
        <v>11</v>
      </c>
      <c r="K1278" s="277">
        <v>0</v>
      </c>
      <c r="L1278" s="277">
        <v>0</v>
      </c>
      <c r="M1278" s="277">
        <v>0</v>
      </c>
      <c r="N1278" s="277">
        <v>0</v>
      </c>
      <c r="O1278" s="277">
        <v>0</v>
      </c>
      <c r="P1278" s="277">
        <v>0</v>
      </c>
      <c r="Q1278" s="277">
        <v>0</v>
      </c>
      <c r="R1278" s="277">
        <v>0</v>
      </c>
      <c r="S1278" s="277">
        <v>0</v>
      </c>
      <c r="T1278" s="277">
        <v>0</v>
      </c>
      <c r="U1278" s="277">
        <v>0</v>
      </c>
      <c r="V1278" s="277">
        <v>0</v>
      </c>
      <c r="W1278" s="279" t="e">
        <f t="shared" si="19"/>
        <v>#REF!</v>
      </c>
      <c r="X1278" s="279" t="s">
        <v>14162</v>
      </c>
      <c r="Y127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8" s="279">
        <f>IF(MAX(tbl2020POS[[#This Row],[P]:[PR]])=tbl2020POS[[#This Row],[P]],1,0)</f>
        <v>1</v>
      </c>
      <c r="AA1278" s="279">
        <f>IF(tbl2020POS[[#This Row],[QUALP]]=1,IF(tbl2020POS[[#This Row],[GS]]&gt;=GS_TO_QUALIFY,1,0),0)</f>
        <v>0</v>
      </c>
      <c r="AB1278" s="279">
        <f>IF(tbl2020POS[[#This Row],[QUALP]]=1,IF(tbl2020POS[[#This Row],[G]]-tbl2020POS[[#This Row],[GS]]&gt;=RP_APP_TO_QUALIFY,1,0),0)</f>
        <v>0</v>
      </c>
      <c r="AC1278" s="279" t="e">
        <f>IF(tbl2020POS[[#This Row],[C]]&gt;=GAMES_TO_QUALIFY,1,IF(tbl2020POS[[#This Row],[PRIMPOS]]="C",1,0))</f>
        <v>#REF!</v>
      </c>
      <c r="AD1278" s="279" t="e">
        <f>IF(tbl2020POS[[#This Row],[1B]]&gt;=GAMES_TO_QUALIFY,1,IF(tbl2020POS[[#This Row],[PRIMPOS]]="1B",1,0))</f>
        <v>#REF!</v>
      </c>
      <c r="AE1278" s="279" t="e">
        <f>IF(tbl2020POS[[#This Row],[2B]]&gt;=GAMES_TO_QUALIFY,1,IF(tbl2020POS[[#This Row],[PRIMPOS]]="2B",1,0))</f>
        <v>#REF!</v>
      </c>
      <c r="AF1278" s="279" t="e">
        <f>IF(tbl2020POS[[#This Row],[3B]]&gt;=GAMES_TO_QUALIFY,1,IF(tbl2020POS[[#This Row],[PRIMPOS]]="3B",1,0))</f>
        <v>#REF!</v>
      </c>
      <c r="AG1278" s="279" t="e">
        <f>IF(tbl2020POS[[#This Row],[SS]]&gt;=GAMES_TO_QUALIFY,1,IF(tbl2020POS[[#This Row],[PRIMPOS]]="SS",1,0))</f>
        <v>#REF!</v>
      </c>
      <c r="AH1278" s="279" t="e">
        <f>IF(tbl2020POS[[#This Row],[LF]]&gt;=GAMES_TO_QUALIFY,1,0)</f>
        <v>#REF!</v>
      </c>
      <c r="AI1278" s="279" t="e">
        <f>IF(tbl2020POS[[#This Row],[CF]]&gt;=GAMES_TO_QUALIFY,1,0)</f>
        <v>#REF!</v>
      </c>
      <c r="AJ1278" s="279" t="e">
        <f>IF(tbl2020POS[[#This Row],[RF]]&gt;=GAMES_TO_QUALIFY,1,0)</f>
        <v>#REF!</v>
      </c>
      <c r="AK1278" s="279" t="e">
        <f>IF(tbl2020POS[[#This Row],[OF]]&gt;=GAMES_TO_QUALIFY,1,IF(tbl2020POS[[#This Row],[PRIMPOS]]="OF",1,0))</f>
        <v>#REF!</v>
      </c>
      <c r="AL1278" s="279" t="e">
        <f>IF(tbl2020POS[[#This Row],[DH]]&gt;=GAMES_TO_QUALIFY,1,IF(tbl2020POS[[#This Row],[PRIMPOS]]="DH",1,0))</f>
        <v>#REF!</v>
      </c>
      <c r="AM1278" s="279" t="str" cm="1">
        <f t="array" aca="1" ref="AM12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8" s="280" t="str">
        <f>IFERROR(LEFT(tbl2020POS[[#This Row],[POSROUGH]],LEN(tbl2020POS[[#This Row],[POSROUGH]])-1),"")</f>
        <v/>
      </c>
      <c r="AP127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9" spans="1:42" x14ac:dyDescent="0.3">
      <c r="A1279" s="277">
        <v>1276</v>
      </c>
      <c r="B1279" t="s">
        <v>21839</v>
      </c>
      <c r="C1279" s="277">
        <v>29</v>
      </c>
      <c r="D1279" s="278" t="s">
        <v>1437</v>
      </c>
      <c r="E1279" s="277">
        <v>2</v>
      </c>
      <c r="F1279" s="277">
        <v>24</v>
      </c>
      <c r="G1279" s="277">
        <v>0</v>
      </c>
      <c r="H1279" s="277">
        <v>0</v>
      </c>
      <c r="I1279" s="277">
        <v>24</v>
      </c>
      <c r="J1279" s="277">
        <v>24</v>
      </c>
      <c r="K1279" s="277">
        <v>0</v>
      </c>
      <c r="L1279" s="277">
        <v>0</v>
      </c>
      <c r="M1279" s="277">
        <v>0</v>
      </c>
      <c r="N1279" s="277">
        <v>0</v>
      </c>
      <c r="O1279" s="277">
        <v>0</v>
      </c>
      <c r="P1279" s="277">
        <v>0</v>
      </c>
      <c r="Q1279" s="277">
        <v>0</v>
      </c>
      <c r="R1279" s="277">
        <v>0</v>
      </c>
      <c r="S1279" s="277">
        <v>0</v>
      </c>
      <c r="T1279" s="277">
        <v>0</v>
      </c>
      <c r="U1279" s="277">
        <v>0</v>
      </c>
      <c r="V1279" s="277">
        <v>0</v>
      </c>
      <c r="W1279" s="279" t="e">
        <f t="shared" si="19"/>
        <v>#REF!</v>
      </c>
      <c r="X1279" s="279" t="s">
        <v>22053</v>
      </c>
      <c r="Y127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9" s="279">
        <f>IF(MAX(tbl2020POS[[#This Row],[P]:[PR]])=tbl2020POS[[#This Row],[P]],1,0)</f>
        <v>1</v>
      </c>
      <c r="AA1279" s="279">
        <f>IF(tbl2020POS[[#This Row],[QUALP]]=1,IF(tbl2020POS[[#This Row],[GS]]&gt;=GS_TO_QUALIFY,1,0),0)</f>
        <v>0</v>
      </c>
      <c r="AB1279" s="279">
        <f>IF(tbl2020POS[[#This Row],[QUALP]]=1,IF(tbl2020POS[[#This Row],[G]]-tbl2020POS[[#This Row],[GS]]&gt;=RP_APP_TO_QUALIFY,1,0),0)</f>
        <v>1</v>
      </c>
      <c r="AC1279" s="279" t="e">
        <f>IF(tbl2020POS[[#This Row],[C]]&gt;=GAMES_TO_QUALIFY,1,IF(tbl2020POS[[#This Row],[PRIMPOS]]="C",1,0))</f>
        <v>#REF!</v>
      </c>
      <c r="AD1279" s="279" t="e">
        <f>IF(tbl2020POS[[#This Row],[1B]]&gt;=GAMES_TO_QUALIFY,1,IF(tbl2020POS[[#This Row],[PRIMPOS]]="1B",1,0))</f>
        <v>#REF!</v>
      </c>
      <c r="AE1279" s="279" t="e">
        <f>IF(tbl2020POS[[#This Row],[2B]]&gt;=GAMES_TO_QUALIFY,1,IF(tbl2020POS[[#This Row],[PRIMPOS]]="2B",1,0))</f>
        <v>#REF!</v>
      </c>
      <c r="AF1279" s="279" t="e">
        <f>IF(tbl2020POS[[#This Row],[3B]]&gt;=GAMES_TO_QUALIFY,1,IF(tbl2020POS[[#This Row],[PRIMPOS]]="3B",1,0))</f>
        <v>#REF!</v>
      </c>
      <c r="AG1279" s="279" t="e">
        <f>IF(tbl2020POS[[#This Row],[SS]]&gt;=GAMES_TO_QUALIFY,1,IF(tbl2020POS[[#This Row],[PRIMPOS]]="SS",1,0))</f>
        <v>#REF!</v>
      </c>
      <c r="AH1279" s="279" t="e">
        <f>IF(tbl2020POS[[#This Row],[LF]]&gt;=GAMES_TO_QUALIFY,1,0)</f>
        <v>#REF!</v>
      </c>
      <c r="AI1279" s="279" t="e">
        <f>IF(tbl2020POS[[#This Row],[CF]]&gt;=GAMES_TO_QUALIFY,1,0)</f>
        <v>#REF!</v>
      </c>
      <c r="AJ1279" s="279" t="e">
        <f>IF(tbl2020POS[[#This Row],[RF]]&gt;=GAMES_TO_QUALIFY,1,0)</f>
        <v>#REF!</v>
      </c>
      <c r="AK1279" s="279" t="e">
        <f>IF(tbl2020POS[[#This Row],[OF]]&gt;=GAMES_TO_QUALIFY,1,IF(tbl2020POS[[#This Row],[PRIMPOS]]="OF",1,0))</f>
        <v>#REF!</v>
      </c>
      <c r="AL1279" s="279" t="e">
        <f>IF(tbl2020POS[[#This Row],[DH]]&gt;=GAMES_TO_QUALIFY,1,IF(tbl2020POS[[#This Row],[PRIMPOS]]="DH",1,0))</f>
        <v>#REF!</v>
      </c>
      <c r="AM1279" s="279" t="str" cm="1">
        <f t="array" aca="1" ref="AM12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9" s="280" t="str">
        <f>IFERROR(LEFT(tbl2020POS[[#This Row],[POSROUGH]],LEN(tbl2020POS[[#This Row],[POSROUGH]])-1),"")</f>
        <v/>
      </c>
      <c r="AP127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0" spans="1:42" x14ac:dyDescent="0.3">
      <c r="A1280" s="277">
        <v>1277</v>
      </c>
      <c r="B1280" t="s">
        <v>21840</v>
      </c>
      <c r="C1280" s="277">
        <v>29</v>
      </c>
      <c r="D1280" s="278" t="s">
        <v>20607</v>
      </c>
      <c r="E1280" s="277">
        <v>2</v>
      </c>
      <c r="F1280" s="277">
        <v>54</v>
      </c>
      <c r="G1280" s="277">
        <v>52</v>
      </c>
      <c r="H1280" s="277">
        <v>54</v>
      </c>
      <c r="I1280" s="277">
        <v>53</v>
      </c>
      <c r="J1280" s="277">
        <v>0</v>
      </c>
      <c r="K1280" s="277">
        <v>0</v>
      </c>
      <c r="L1280" s="277">
        <v>0</v>
      </c>
      <c r="M1280" s="277">
        <v>0</v>
      </c>
      <c r="N1280" s="277">
        <v>0</v>
      </c>
      <c r="O1280" s="277">
        <v>0</v>
      </c>
      <c r="P1280" s="277">
        <v>8</v>
      </c>
      <c r="Q1280" s="277">
        <v>24</v>
      </c>
      <c r="R1280" s="277">
        <v>31</v>
      </c>
      <c r="S1280" s="277">
        <v>53</v>
      </c>
      <c r="T1280" s="277">
        <v>0</v>
      </c>
      <c r="U1280" s="277">
        <v>1</v>
      </c>
      <c r="V1280" s="277">
        <v>0</v>
      </c>
      <c r="W1280" s="279" t="e">
        <f t="shared" si="19"/>
        <v>#REF!</v>
      </c>
      <c r="X1280" s="279" t="s">
        <v>17117</v>
      </c>
      <c r="Y128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0" s="279">
        <f>IF(MAX(tbl2020POS[[#This Row],[P]:[PR]])=tbl2020POS[[#This Row],[P]],1,0)</f>
        <v>0</v>
      </c>
      <c r="AA1280" s="279">
        <f>IF(tbl2020POS[[#This Row],[QUALP]]=1,IF(tbl2020POS[[#This Row],[GS]]&gt;=GS_TO_QUALIFY,1,0),0)</f>
        <v>0</v>
      </c>
      <c r="AB1280" s="279">
        <f>IF(tbl2020POS[[#This Row],[QUALP]]=1,IF(tbl2020POS[[#This Row],[G]]-tbl2020POS[[#This Row],[GS]]&gt;=RP_APP_TO_QUALIFY,1,0),0)</f>
        <v>0</v>
      </c>
      <c r="AC1280" s="279" t="e">
        <f>IF(tbl2020POS[[#This Row],[C]]&gt;=GAMES_TO_QUALIFY,1,IF(tbl2020POS[[#This Row],[PRIMPOS]]="C",1,0))</f>
        <v>#REF!</v>
      </c>
      <c r="AD1280" s="279" t="e">
        <f>IF(tbl2020POS[[#This Row],[1B]]&gt;=GAMES_TO_QUALIFY,1,IF(tbl2020POS[[#This Row],[PRIMPOS]]="1B",1,0))</f>
        <v>#REF!</v>
      </c>
      <c r="AE1280" s="279" t="e">
        <f>IF(tbl2020POS[[#This Row],[2B]]&gt;=GAMES_TO_QUALIFY,1,IF(tbl2020POS[[#This Row],[PRIMPOS]]="2B",1,0))</f>
        <v>#REF!</v>
      </c>
      <c r="AF1280" s="279" t="e">
        <f>IF(tbl2020POS[[#This Row],[3B]]&gt;=GAMES_TO_QUALIFY,1,IF(tbl2020POS[[#This Row],[PRIMPOS]]="3B",1,0))</f>
        <v>#REF!</v>
      </c>
      <c r="AG1280" s="279" t="e">
        <f>IF(tbl2020POS[[#This Row],[SS]]&gt;=GAMES_TO_QUALIFY,1,IF(tbl2020POS[[#This Row],[PRIMPOS]]="SS",1,0))</f>
        <v>#REF!</v>
      </c>
      <c r="AH1280" s="279" t="e">
        <f>IF(tbl2020POS[[#This Row],[LF]]&gt;=GAMES_TO_QUALIFY,1,0)</f>
        <v>#REF!</v>
      </c>
      <c r="AI1280" s="279" t="e">
        <f>IF(tbl2020POS[[#This Row],[CF]]&gt;=GAMES_TO_QUALIFY,1,0)</f>
        <v>#REF!</v>
      </c>
      <c r="AJ1280" s="279" t="e">
        <f>IF(tbl2020POS[[#This Row],[RF]]&gt;=GAMES_TO_QUALIFY,1,0)</f>
        <v>#REF!</v>
      </c>
      <c r="AK1280" s="279" t="e">
        <f>IF(tbl2020POS[[#This Row],[OF]]&gt;=GAMES_TO_QUALIFY,1,IF(tbl2020POS[[#This Row],[PRIMPOS]]="OF",1,0))</f>
        <v>#REF!</v>
      </c>
      <c r="AL1280" s="279" t="e">
        <f>IF(tbl2020POS[[#This Row],[DH]]&gt;=GAMES_TO_QUALIFY,1,IF(tbl2020POS[[#This Row],[PRIMPOS]]="DH",1,0))</f>
        <v>#REF!</v>
      </c>
      <c r="AM1280" s="279" t="e" cm="1">
        <f t="array" aca="1" ref="AM12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0" s="280" t="str">
        <f>IFERROR(LEFT(tbl2020POS[[#This Row],[POSROUGH]],LEN(tbl2020POS[[#This Row],[POSROUGH]])-1),"")</f>
        <v/>
      </c>
      <c r="AP1280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1" spans="1:42" x14ac:dyDescent="0.3">
      <c r="A1281" s="277">
        <v>1278</v>
      </c>
      <c r="B1281" t="s">
        <v>21841</v>
      </c>
      <c r="C1281" s="277">
        <v>33</v>
      </c>
      <c r="D1281" s="278" t="s">
        <v>20565</v>
      </c>
      <c r="E1281" s="277">
        <v>7</v>
      </c>
      <c r="F1281" s="277">
        <v>6</v>
      </c>
      <c r="G1281" s="277">
        <v>0</v>
      </c>
      <c r="H1281" s="277">
        <v>0</v>
      </c>
      <c r="I1281" s="277">
        <v>6</v>
      </c>
      <c r="J1281" s="277">
        <v>6</v>
      </c>
      <c r="K1281" s="277">
        <v>0</v>
      </c>
      <c r="L1281" s="277">
        <v>0</v>
      </c>
      <c r="M1281" s="277">
        <v>0</v>
      </c>
      <c r="N1281" s="277">
        <v>0</v>
      </c>
      <c r="O1281" s="277">
        <v>0</v>
      </c>
      <c r="P1281" s="277">
        <v>0</v>
      </c>
      <c r="Q1281" s="277">
        <v>0</v>
      </c>
      <c r="R1281" s="277">
        <v>0</v>
      </c>
      <c r="S1281" s="277">
        <v>0</v>
      </c>
      <c r="T1281" s="277">
        <v>0</v>
      </c>
      <c r="U1281" s="277">
        <v>0</v>
      </c>
      <c r="V1281" s="277">
        <v>0</v>
      </c>
      <c r="W1281" s="279" t="e">
        <f t="shared" si="19"/>
        <v>#REF!</v>
      </c>
      <c r="X1281" s="279" t="s">
        <v>13935</v>
      </c>
      <c r="Y128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1" s="279">
        <f>IF(MAX(tbl2020POS[[#This Row],[P]:[PR]])=tbl2020POS[[#This Row],[P]],1,0)</f>
        <v>1</v>
      </c>
      <c r="AA1281" s="279">
        <f>IF(tbl2020POS[[#This Row],[QUALP]]=1,IF(tbl2020POS[[#This Row],[GS]]&gt;=GS_TO_QUALIFY,1,0),0)</f>
        <v>0</v>
      </c>
      <c r="AB1281" s="279">
        <f>IF(tbl2020POS[[#This Row],[QUALP]]=1,IF(tbl2020POS[[#This Row],[G]]-tbl2020POS[[#This Row],[GS]]&gt;=RP_APP_TO_QUALIFY,1,0),0)</f>
        <v>1</v>
      </c>
      <c r="AC1281" s="279" t="e">
        <f>IF(tbl2020POS[[#This Row],[C]]&gt;=GAMES_TO_QUALIFY,1,IF(tbl2020POS[[#This Row],[PRIMPOS]]="C",1,0))</f>
        <v>#REF!</v>
      </c>
      <c r="AD1281" s="279" t="e">
        <f>IF(tbl2020POS[[#This Row],[1B]]&gt;=GAMES_TO_QUALIFY,1,IF(tbl2020POS[[#This Row],[PRIMPOS]]="1B",1,0))</f>
        <v>#REF!</v>
      </c>
      <c r="AE1281" s="279" t="e">
        <f>IF(tbl2020POS[[#This Row],[2B]]&gt;=GAMES_TO_QUALIFY,1,IF(tbl2020POS[[#This Row],[PRIMPOS]]="2B",1,0))</f>
        <v>#REF!</v>
      </c>
      <c r="AF1281" s="279" t="e">
        <f>IF(tbl2020POS[[#This Row],[3B]]&gt;=GAMES_TO_QUALIFY,1,IF(tbl2020POS[[#This Row],[PRIMPOS]]="3B",1,0))</f>
        <v>#REF!</v>
      </c>
      <c r="AG1281" s="279" t="e">
        <f>IF(tbl2020POS[[#This Row],[SS]]&gt;=GAMES_TO_QUALIFY,1,IF(tbl2020POS[[#This Row],[PRIMPOS]]="SS",1,0))</f>
        <v>#REF!</v>
      </c>
      <c r="AH1281" s="279" t="e">
        <f>IF(tbl2020POS[[#This Row],[LF]]&gt;=GAMES_TO_QUALIFY,1,0)</f>
        <v>#REF!</v>
      </c>
      <c r="AI1281" s="279" t="e">
        <f>IF(tbl2020POS[[#This Row],[CF]]&gt;=GAMES_TO_QUALIFY,1,0)</f>
        <v>#REF!</v>
      </c>
      <c r="AJ1281" s="279" t="e">
        <f>IF(tbl2020POS[[#This Row],[RF]]&gt;=GAMES_TO_QUALIFY,1,0)</f>
        <v>#REF!</v>
      </c>
      <c r="AK1281" s="279" t="e">
        <f>IF(tbl2020POS[[#This Row],[OF]]&gt;=GAMES_TO_QUALIFY,1,IF(tbl2020POS[[#This Row],[PRIMPOS]]="OF",1,0))</f>
        <v>#REF!</v>
      </c>
      <c r="AL1281" s="279" t="e">
        <f>IF(tbl2020POS[[#This Row],[DH]]&gt;=GAMES_TO_QUALIFY,1,IF(tbl2020POS[[#This Row],[PRIMPOS]]="DH",1,0))</f>
        <v>#REF!</v>
      </c>
      <c r="AM1281" s="279" t="str" cm="1">
        <f t="array" aca="1" ref="AM12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1" s="280" t="str">
        <f>IFERROR(LEFT(tbl2020POS[[#This Row],[POSROUGH]],LEN(tbl2020POS[[#This Row],[POSROUGH]])-1),"")</f>
        <v/>
      </c>
      <c r="AP128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2" spans="1:42" x14ac:dyDescent="0.3">
      <c r="A1282" s="277">
        <v>1279</v>
      </c>
      <c r="B1282" t="s">
        <v>21842</v>
      </c>
      <c r="C1282" s="277">
        <v>28</v>
      </c>
      <c r="D1282" s="278" t="s">
        <v>1437</v>
      </c>
      <c r="E1282" s="277">
        <v>8</v>
      </c>
      <c r="F1282" s="277">
        <v>58</v>
      </c>
      <c r="G1282" s="277">
        <v>58</v>
      </c>
      <c r="H1282" s="277">
        <v>58</v>
      </c>
      <c r="I1282" s="277">
        <v>51</v>
      </c>
      <c r="J1282" s="277">
        <v>0</v>
      </c>
      <c r="K1282" s="277">
        <v>0</v>
      </c>
      <c r="L1282" s="277">
        <v>0</v>
      </c>
      <c r="M1282" s="277">
        <v>0</v>
      </c>
      <c r="N1282" s="277">
        <v>0</v>
      </c>
      <c r="O1282" s="277">
        <v>0</v>
      </c>
      <c r="P1282" s="277">
        <v>51</v>
      </c>
      <c r="Q1282" s="277">
        <v>0</v>
      </c>
      <c r="R1282" s="277">
        <v>0</v>
      </c>
      <c r="S1282" s="277">
        <v>51</v>
      </c>
      <c r="T1282" s="277">
        <v>7</v>
      </c>
      <c r="U1282" s="277">
        <v>0</v>
      </c>
      <c r="V1282" s="277">
        <v>0</v>
      </c>
      <c r="W1282" s="279" t="e">
        <f t="shared" si="19"/>
        <v>#REF!</v>
      </c>
      <c r="X1282" s="279" t="s">
        <v>3534</v>
      </c>
      <c r="Y128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2" s="279">
        <f>IF(MAX(tbl2020POS[[#This Row],[P]:[PR]])=tbl2020POS[[#This Row],[P]],1,0)</f>
        <v>0</v>
      </c>
      <c r="AA1282" s="279">
        <f>IF(tbl2020POS[[#This Row],[QUALP]]=1,IF(tbl2020POS[[#This Row],[GS]]&gt;=GS_TO_QUALIFY,1,0),0)</f>
        <v>0</v>
      </c>
      <c r="AB1282" s="279">
        <f>IF(tbl2020POS[[#This Row],[QUALP]]=1,IF(tbl2020POS[[#This Row],[G]]-tbl2020POS[[#This Row],[GS]]&gt;=RP_APP_TO_QUALIFY,1,0),0)</f>
        <v>0</v>
      </c>
      <c r="AC1282" s="279" t="e">
        <f>IF(tbl2020POS[[#This Row],[C]]&gt;=GAMES_TO_QUALIFY,1,IF(tbl2020POS[[#This Row],[PRIMPOS]]="C",1,0))</f>
        <v>#REF!</v>
      </c>
      <c r="AD1282" s="279" t="e">
        <f>IF(tbl2020POS[[#This Row],[1B]]&gt;=GAMES_TO_QUALIFY,1,IF(tbl2020POS[[#This Row],[PRIMPOS]]="1B",1,0))</f>
        <v>#REF!</v>
      </c>
      <c r="AE1282" s="279" t="e">
        <f>IF(tbl2020POS[[#This Row],[2B]]&gt;=GAMES_TO_QUALIFY,1,IF(tbl2020POS[[#This Row],[PRIMPOS]]="2B",1,0))</f>
        <v>#REF!</v>
      </c>
      <c r="AF1282" s="279" t="e">
        <f>IF(tbl2020POS[[#This Row],[3B]]&gt;=GAMES_TO_QUALIFY,1,IF(tbl2020POS[[#This Row],[PRIMPOS]]="3B",1,0))</f>
        <v>#REF!</v>
      </c>
      <c r="AG1282" s="279" t="e">
        <f>IF(tbl2020POS[[#This Row],[SS]]&gt;=GAMES_TO_QUALIFY,1,IF(tbl2020POS[[#This Row],[PRIMPOS]]="SS",1,0))</f>
        <v>#REF!</v>
      </c>
      <c r="AH1282" s="279" t="e">
        <f>IF(tbl2020POS[[#This Row],[LF]]&gt;=GAMES_TO_QUALIFY,1,0)</f>
        <v>#REF!</v>
      </c>
      <c r="AI1282" s="279" t="e">
        <f>IF(tbl2020POS[[#This Row],[CF]]&gt;=GAMES_TO_QUALIFY,1,0)</f>
        <v>#REF!</v>
      </c>
      <c r="AJ1282" s="279" t="e">
        <f>IF(tbl2020POS[[#This Row],[RF]]&gt;=GAMES_TO_QUALIFY,1,0)</f>
        <v>#REF!</v>
      </c>
      <c r="AK1282" s="279" t="e">
        <f>IF(tbl2020POS[[#This Row],[OF]]&gt;=GAMES_TO_QUALIFY,1,IF(tbl2020POS[[#This Row],[PRIMPOS]]="OF",1,0))</f>
        <v>#REF!</v>
      </c>
      <c r="AL1282" s="279" t="e">
        <f>IF(tbl2020POS[[#This Row],[DH]]&gt;=GAMES_TO_QUALIFY,1,IF(tbl2020POS[[#This Row],[PRIMPOS]]="DH",1,0))</f>
        <v>#REF!</v>
      </c>
      <c r="AM1282" s="279" t="e" cm="1">
        <f t="array" aca="1" ref="AM12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2" s="280" t="str">
        <f>IFERROR(LEFT(tbl2020POS[[#This Row],[POSROUGH]],LEN(tbl2020POS[[#This Row],[POSROUGH]])-1),"")</f>
        <v/>
      </c>
      <c r="AP128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3" spans="1:42" x14ac:dyDescent="0.3">
      <c r="A1283" s="277">
        <v>1280</v>
      </c>
      <c r="B1283" t="s">
        <v>21843</v>
      </c>
      <c r="C1283" s="277">
        <v>22</v>
      </c>
      <c r="D1283" s="278" t="s">
        <v>1460</v>
      </c>
      <c r="E1283" s="277">
        <v>2</v>
      </c>
      <c r="F1283" s="277">
        <v>9</v>
      </c>
      <c r="G1283" s="277">
        <v>5</v>
      </c>
      <c r="H1283" s="277">
        <v>0</v>
      </c>
      <c r="I1283" s="277">
        <v>9</v>
      </c>
      <c r="J1283" s="277">
        <v>9</v>
      </c>
      <c r="K1283" s="277">
        <v>0</v>
      </c>
      <c r="L1283" s="277">
        <v>0</v>
      </c>
      <c r="M1283" s="277">
        <v>0</v>
      </c>
      <c r="N1283" s="277">
        <v>0</v>
      </c>
      <c r="O1283" s="277">
        <v>0</v>
      </c>
      <c r="P1283" s="277">
        <v>0</v>
      </c>
      <c r="Q1283" s="277">
        <v>0</v>
      </c>
      <c r="R1283" s="277">
        <v>0</v>
      </c>
      <c r="S1283" s="277">
        <v>0</v>
      </c>
      <c r="T1283" s="277">
        <v>0</v>
      </c>
      <c r="U1283" s="277">
        <v>0</v>
      </c>
      <c r="V1283" s="277">
        <v>0</v>
      </c>
      <c r="W1283" s="279" t="e">
        <f t="shared" si="19"/>
        <v>#REF!</v>
      </c>
      <c r="X1283" s="279" t="s">
        <v>22054</v>
      </c>
      <c r="Y1283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3" s="279">
        <f>IF(MAX(tbl2020POS[[#This Row],[P]:[PR]])=tbl2020POS[[#This Row],[P]],1,0)</f>
        <v>1</v>
      </c>
      <c r="AA1283" s="279">
        <f>IF(tbl2020POS[[#This Row],[QUALP]]=1,IF(tbl2020POS[[#This Row],[GS]]&gt;=GS_TO_QUALIFY,1,0),0)</f>
        <v>0</v>
      </c>
      <c r="AB1283" s="279">
        <f>IF(tbl2020POS[[#This Row],[QUALP]]=1,IF(tbl2020POS[[#This Row],[G]]-tbl2020POS[[#This Row],[GS]]&gt;=RP_APP_TO_QUALIFY,1,0),0)</f>
        <v>0</v>
      </c>
      <c r="AC1283" s="279" t="e">
        <f>IF(tbl2020POS[[#This Row],[C]]&gt;=GAMES_TO_QUALIFY,1,IF(tbl2020POS[[#This Row],[PRIMPOS]]="C",1,0))</f>
        <v>#REF!</v>
      </c>
      <c r="AD1283" s="279" t="e">
        <f>IF(tbl2020POS[[#This Row],[1B]]&gt;=GAMES_TO_QUALIFY,1,IF(tbl2020POS[[#This Row],[PRIMPOS]]="1B",1,0))</f>
        <v>#REF!</v>
      </c>
      <c r="AE1283" s="279" t="e">
        <f>IF(tbl2020POS[[#This Row],[2B]]&gt;=GAMES_TO_QUALIFY,1,IF(tbl2020POS[[#This Row],[PRIMPOS]]="2B",1,0))</f>
        <v>#REF!</v>
      </c>
      <c r="AF1283" s="279" t="e">
        <f>IF(tbl2020POS[[#This Row],[3B]]&gt;=GAMES_TO_QUALIFY,1,IF(tbl2020POS[[#This Row],[PRIMPOS]]="3B",1,0))</f>
        <v>#REF!</v>
      </c>
      <c r="AG1283" s="279" t="e">
        <f>IF(tbl2020POS[[#This Row],[SS]]&gt;=GAMES_TO_QUALIFY,1,IF(tbl2020POS[[#This Row],[PRIMPOS]]="SS",1,0))</f>
        <v>#REF!</v>
      </c>
      <c r="AH1283" s="279" t="e">
        <f>IF(tbl2020POS[[#This Row],[LF]]&gt;=GAMES_TO_QUALIFY,1,0)</f>
        <v>#REF!</v>
      </c>
      <c r="AI1283" s="279" t="e">
        <f>IF(tbl2020POS[[#This Row],[CF]]&gt;=GAMES_TO_QUALIFY,1,0)</f>
        <v>#REF!</v>
      </c>
      <c r="AJ1283" s="279" t="e">
        <f>IF(tbl2020POS[[#This Row],[RF]]&gt;=GAMES_TO_QUALIFY,1,0)</f>
        <v>#REF!</v>
      </c>
      <c r="AK1283" s="279" t="e">
        <f>IF(tbl2020POS[[#This Row],[OF]]&gt;=GAMES_TO_QUALIFY,1,IF(tbl2020POS[[#This Row],[PRIMPOS]]="OF",1,0))</f>
        <v>#REF!</v>
      </c>
      <c r="AL1283" s="279" t="e">
        <f>IF(tbl2020POS[[#This Row],[DH]]&gt;=GAMES_TO_QUALIFY,1,IF(tbl2020POS[[#This Row],[PRIMPOS]]="DH",1,0))</f>
        <v>#REF!</v>
      </c>
      <c r="AM1283" s="279" t="str" cm="1">
        <f t="array" aca="1" ref="AM12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3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3" s="280" t="str">
        <f>IFERROR(LEFT(tbl2020POS[[#This Row],[POSROUGH]],LEN(tbl2020POS[[#This Row],[POSROUGH]])-1),"")</f>
        <v/>
      </c>
      <c r="AP1283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84" spans="1:42" x14ac:dyDescent="0.3">
      <c r="A1284" s="277">
        <v>1281</v>
      </c>
      <c r="B1284" t="s">
        <v>21844</v>
      </c>
      <c r="C1284" s="277">
        <v>26</v>
      </c>
      <c r="D1284" s="278" t="s">
        <v>1531</v>
      </c>
      <c r="E1284" s="277">
        <v>2</v>
      </c>
      <c r="F1284" s="277">
        <v>15</v>
      </c>
      <c r="G1284" s="277">
        <v>7</v>
      </c>
      <c r="H1284" s="277">
        <v>0</v>
      </c>
      <c r="I1284" s="277">
        <v>15</v>
      </c>
      <c r="J1284" s="277">
        <v>15</v>
      </c>
      <c r="K1284" s="277">
        <v>0</v>
      </c>
      <c r="L1284" s="277">
        <v>0</v>
      </c>
      <c r="M1284" s="277">
        <v>0</v>
      </c>
      <c r="N1284" s="277">
        <v>0</v>
      </c>
      <c r="O1284" s="277">
        <v>0</v>
      </c>
      <c r="P1284" s="277">
        <v>0</v>
      </c>
      <c r="Q1284" s="277">
        <v>0</v>
      </c>
      <c r="R1284" s="277">
        <v>0</v>
      </c>
      <c r="S1284" s="277">
        <v>0</v>
      </c>
      <c r="T1284" s="277">
        <v>0</v>
      </c>
      <c r="U1284" s="277">
        <v>0</v>
      </c>
      <c r="V1284" s="277">
        <v>0</v>
      </c>
      <c r="W1284" s="279" t="e">
        <f t="shared" ref="W1284:W1292" si="20">IF(P1284&gt;=GAMES_TO_QUALIFY,"LF","")&amp;IF(Q1284&gt;=GAMES_TO_QUALIFY,"CF","")&amp;IF(R1284&gt;=GAMES_TO_QUALIFY,"RF","")</f>
        <v>#REF!</v>
      </c>
      <c r="X1284" s="279" t="s">
        <v>17124</v>
      </c>
      <c r="Y1284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4" s="279">
        <f>IF(MAX(tbl2020POS[[#This Row],[P]:[PR]])=tbl2020POS[[#This Row],[P]],1,0)</f>
        <v>1</v>
      </c>
      <c r="AA1284" s="279">
        <f>IF(tbl2020POS[[#This Row],[QUALP]]=1,IF(tbl2020POS[[#This Row],[GS]]&gt;=GS_TO_QUALIFY,1,0),0)</f>
        <v>0</v>
      </c>
      <c r="AB1284" s="279">
        <f>IF(tbl2020POS[[#This Row],[QUALP]]=1,IF(tbl2020POS[[#This Row],[G]]-tbl2020POS[[#This Row],[GS]]&gt;=RP_APP_TO_QUALIFY,1,0),0)</f>
        <v>1</v>
      </c>
      <c r="AC1284" s="279" t="e">
        <f>IF(tbl2020POS[[#This Row],[C]]&gt;=GAMES_TO_QUALIFY,1,IF(tbl2020POS[[#This Row],[PRIMPOS]]="C",1,0))</f>
        <v>#REF!</v>
      </c>
      <c r="AD1284" s="279" t="e">
        <f>IF(tbl2020POS[[#This Row],[1B]]&gt;=GAMES_TO_QUALIFY,1,IF(tbl2020POS[[#This Row],[PRIMPOS]]="1B",1,0))</f>
        <v>#REF!</v>
      </c>
      <c r="AE1284" s="279" t="e">
        <f>IF(tbl2020POS[[#This Row],[2B]]&gt;=GAMES_TO_QUALIFY,1,IF(tbl2020POS[[#This Row],[PRIMPOS]]="2B",1,0))</f>
        <v>#REF!</v>
      </c>
      <c r="AF1284" s="279" t="e">
        <f>IF(tbl2020POS[[#This Row],[3B]]&gt;=GAMES_TO_QUALIFY,1,IF(tbl2020POS[[#This Row],[PRIMPOS]]="3B",1,0))</f>
        <v>#REF!</v>
      </c>
      <c r="AG1284" s="279" t="e">
        <f>IF(tbl2020POS[[#This Row],[SS]]&gt;=GAMES_TO_QUALIFY,1,IF(tbl2020POS[[#This Row],[PRIMPOS]]="SS",1,0))</f>
        <v>#REF!</v>
      </c>
      <c r="AH1284" s="279" t="e">
        <f>IF(tbl2020POS[[#This Row],[LF]]&gt;=GAMES_TO_QUALIFY,1,0)</f>
        <v>#REF!</v>
      </c>
      <c r="AI1284" s="279" t="e">
        <f>IF(tbl2020POS[[#This Row],[CF]]&gt;=GAMES_TO_QUALIFY,1,0)</f>
        <v>#REF!</v>
      </c>
      <c r="AJ1284" s="279" t="e">
        <f>IF(tbl2020POS[[#This Row],[RF]]&gt;=GAMES_TO_QUALIFY,1,0)</f>
        <v>#REF!</v>
      </c>
      <c r="AK1284" s="279" t="e">
        <f>IF(tbl2020POS[[#This Row],[OF]]&gt;=GAMES_TO_QUALIFY,1,IF(tbl2020POS[[#This Row],[PRIMPOS]]="OF",1,0))</f>
        <v>#REF!</v>
      </c>
      <c r="AL1284" s="279" t="e">
        <f>IF(tbl2020POS[[#This Row],[DH]]&gt;=GAMES_TO_QUALIFY,1,IF(tbl2020POS[[#This Row],[PRIMPOS]]="DH",1,0))</f>
        <v>#REF!</v>
      </c>
      <c r="AM1284" s="279" t="str" cm="1">
        <f t="array" aca="1" ref="AM12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4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4" s="280" t="str">
        <f>IFERROR(LEFT(tbl2020POS[[#This Row],[POSROUGH]],LEN(tbl2020POS[[#This Row],[POSROUGH]])-1),"")</f>
        <v/>
      </c>
      <c r="AP1284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5" spans="1:42" x14ac:dyDescent="0.3">
      <c r="A1285" s="277">
        <v>1282</v>
      </c>
      <c r="B1285" t="s">
        <v>21845</v>
      </c>
      <c r="C1285" s="277">
        <v>26</v>
      </c>
      <c r="D1285" s="278" t="s">
        <v>1531</v>
      </c>
      <c r="E1285" s="277" t="s">
        <v>20557</v>
      </c>
      <c r="F1285" s="277">
        <v>12</v>
      </c>
      <c r="G1285" s="277">
        <v>8</v>
      </c>
      <c r="H1285" s="277">
        <v>12</v>
      </c>
      <c r="I1285" s="277">
        <v>6</v>
      </c>
      <c r="J1285" s="277">
        <v>0</v>
      </c>
      <c r="K1285" s="277">
        <v>0</v>
      </c>
      <c r="L1285" s="277">
        <v>0</v>
      </c>
      <c r="M1285" s="277">
        <v>4</v>
      </c>
      <c r="N1285" s="277">
        <v>3</v>
      </c>
      <c r="O1285" s="277">
        <v>0</v>
      </c>
      <c r="P1285" s="277">
        <v>1</v>
      </c>
      <c r="Q1285" s="277">
        <v>0</v>
      </c>
      <c r="R1285" s="277">
        <v>0</v>
      </c>
      <c r="S1285" s="277">
        <v>1</v>
      </c>
      <c r="T1285" s="277">
        <v>4</v>
      </c>
      <c r="U1285" s="277">
        <v>2</v>
      </c>
      <c r="V1285" s="277">
        <v>0</v>
      </c>
      <c r="W1285" s="279" t="e">
        <f t="shared" si="20"/>
        <v>#REF!</v>
      </c>
      <c r="X1285" s="279" t="s">
        <v>22055</v>
      </c>
      <c r="Y1285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85" s="279">
        <f>IF(MAX(tbl2020POS[[#This Row],[P]:[PR]])=tbl2020POS[[#This Row],[P]],1,0)</f>
        <v>0</v>
      </c>
      <c r="AA1285" s="279">
        <f>IF(tbl2020POS[[#This Row],[QUALP]]=1,IF(tbl2020POS[[#This Row],[GS]]&gt;=GS_TO_QUALIFY,1,0),0)</f>
        <v>0</v>
      </c>
      <c r="AB1285" s="279">
        <f>IF(tbl2020POS[[#This Row],[QUALP]]=1,IF(tbl2020POS[[#This Row],[G]]-tbl2020POS[[#This Row],[GS]]&gt;=RP_APP_TO_QUALIFY,1,0),0)</f>
        <v>0</v>
      </c>
      <c r="AC1285" s="279" t="e">
        <f>IF(tbl2020POS[[#This Row],[C]]&gt;=GAMES_TO_QUALIFY,1,IF(tbl2020POS[[#This Row],[PRIMPOS]]="C",1,0))</f>
        <v>#REF!</v>
      </c>
      <c r="AD1285" s="279" t="e">
        <f>IF(tbl2020POS[[#This Row],[1B]]&gt;=GAMES_TO_QUALIFY,1,IF(tbl2020POS[[#This Row],[PRIMPOS]]="1B",1,0))</f>
        <v>#REF!</v>
      </c>
      <c r="AE1285" s="279" t="e">
        <f>IF(tbl2020POS[[#This Row],[2B]]&gt;=GAMES_TO_QUALIFY,1,IF(tbl2020POS[[#This Row],[PRIMPOS]]="2B",1,0))</f>
        <v>#REF!</v>
      </c>
      <c r="AF1285" s="279" t="e">
        <f>IF(tbl2020POS[[#This Row],[3B]]&gt;=GAMES_TO_QUALIFY,1,IF(tbl2020POS[[#This Row],[PRIMPOS]]="3B",1,0))</f>
        <v>#REF!</v>
      </c>
      <c r="AG1285" s="279" t="e">
        <f>IF(tbl2020POS[[#This Row],[SS]]&gt;=GAMES_TO_QUALIFY,1,IF(tbl2020POS[[#This Row],[PRIMPOS]]="SS",1,0))</f>
        <v>#REF!</v>
      </c>
      <c r="AH1285" s="279" t="e">
        <f>IF(tbl2020POS[[#This Row],[LF]]&gt;=GAMES_TO_QUALIFY,1,0)</f>
        <v>#REF!</v>
      </c>
      <c r="AI1285" s="279" t="e">
        <f>IF(tbl2020POS[[#This Row],[CF]]&gt;=GAMES_TO_QUALIFY,1,0)</f>
        <v>#REF!</v>
      </c>
      <c r="AJ1285" s="279" t="e">
        <f>IF(tbl2020POS[[#This Row],[RF]]&gt;=GAMES_TO_QUALIFY,1,0)</f>
        <v>#REF!</v>
      </c>
      <c r="AK1285" s="279" t="e">
        <f>IF(tbl2020POS[[#This Row],[OF]]&gt;=GAMES_TO_QUALIFY,1,IF(tbl2020POS[[#This Row],[PRIMPOS]]="OF",1,0))</f>
        <v>#REF!</v>
      </c>
      <c r="AL1285" s="279" t="e">
        <f>IF(tbl2020POS[[#This Row],[DH]]&gt;=GAMES_TO_QUALIFY,1,IF(tbl2020POS[[#This Row],[PRIMPOS]]="DH",1,0))</f>
        <v>#REF!</v>
      </c>
      <c r="AM1285" s="279" t="e" cm="1">
        <f t="array" aca="1" ref="AM12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5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5" s="280" t="str">
        <f>IFERROR(LEFT(tbl2020POS[[#This Row],[POSROUGH]],LEN(tbl2020POS[[#This Row],[POSROUGH]])-1),"")</f>
        <v/>
      </c>
      <c r="AP1285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6" spans="1:42" x14ac:dyDescent="0.3">
      <c r="A1286" s="277">
        <v>1283</v>
      </c>
      <c r="B1286" t="s">
        <v>21846</v>
      </c>
      <c r="C1286" s="277">
        <v>24</v>
      </c>
      <c r="D1286" s="278" t="s">
        <v>1426</v>
      </c>
      <c r="E1286" s="277">
        <v>2</v>
      </c>
      <c r="F1286" s="277">
        <v>3</v>
      </c>
      <c r="G1286" s="277">
        <v>1</v>
      </c>
      <c r="H1286" s="277">
        <v>0</v>
      </c>
      <c r="I1286" s="277">
        <v>3</v>
      </c>
      <c r="J1286" s="277">
        <v>3</v>
      </c>
      <c r="K1286" s="277">
        <v>0</v>
      </c>
      <c r="L1286" s="277">
        <v>0</v>
      </c>
      <c r="M1286" s="277">
        <v>0</v>
      </c>
      <c r="N1286" s="277">
        <v>0</v>
      </c>
      <c r="O1286" s="277">
        <v>0</v>
      </c>
      <c r="P1286" s="277">
        <v>0</v>
      </c>
      <c r="Q1286" s="277">
        <v>0</v>
      </c>
      <c r="R1286" s="277">
        <v>0</v>
      </c>
      <c r="S1286" s="277">
        <v>0</v>
      </c>
      <c r="T1286" s="277">
        <v>0</v>
      </c>
      <c r="U1286" s="277">
        <v>0</v>
      </c>
      <c r="V1286" s="277">
        <v>0</v>
      </c>
      <c r="W1286" s="279" t="e">
        <f t="shared" si="20"/>
        <v>#REF!</v>
      </c>
      <c r="X1286" s="279" t="s">
        <v>22056</v>
      </c>
      <c r="Y1286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6" s="279">
        <f>IF(MAX(tbl2020POS[[#This Row],[P]:[PR]])=tbl2020POS[[#This Row],[P]],1,0)</f>
        <v>1</v>
      </c>
      <c r="AA1286" s="279">
        <f>IF(tbl2020POS[[#This Row],[QUALP]]=1,IF(tbl2020POS[[#This Row],[GS]]&gt;=GS_TO_QUALIFY,1,0),0)</f>
        <v>0</v>
      </c>
      <c r="AB1286" s="279">
        <f>IF(tbl2020POS[[#This Row],[QUALP]]=1,IF(tbl2020POS[[#This Row],[G]]-tbl2020POS[[#This Row],[GS]]&gt;=RP_APP_TO_QUALIFY,1,0),0)</f>
        <v>0</v>
      </c>
      <c r="AC1286" s="279" t="e">
        <f>IF(tbl2020POS[[#This Row],[C]]&gt;=GAMES_TO_QUALIFY,1,IF(tbl2020POS[[#This Row],[PRIMPOS]]="C",1,0))</f>
        <v>#REF!</v>
      </c>
      <c r="AD1286" s="279" t="e">
        <f>IF(tbl2020POS[[#This Row],[1B]]&gt;=GAMES_TO_QUALIFY,1,IF(tbl2020POS[[#This Row],[PRIMPOS]]="1B",1,0))</f>
        <v>#REF!</v>
      </c>
      <c r="AE1286" s="279" t="e">
        <f>IF(tbl2020POS[[#This Row],[2B]]&gt;=GAMES_TO_QUALIFY,1,IF(tbl2020POS[[#This Row],[PRIMPOS]]="2B",1,0))</f>
        <v>#REF!</v>
      </c>
      <c r="AF1286" s="279" t="e">
        <f>IF(tbl2020POS[[#This Row],[3B]]&gt;=GAMES_TO_QUALIFY,1,IF(tbl2020POS[[#This Row],[PRIMPOS]]="3B",1,0))</f>
        <v>#REF!</v>
      </c>
      <c r="AG1286" s="279" t="e">
        <f>IF(tbl2020POS[[#This Row],[SS]]&gt;=GAMES_TO_QUALIFY,1,IF(tbl2020POS[[#This Row],[PRIMPOS]]="SS",1,0))</f>
        <v>#REF!</v>
      </c>
      <c r="AH1286" s="279" t="e">
        <f>IF(tbl2020POS[[#This Row],[LF]]&gt;=GAMES_TO_QUALIFY,1,0)</f>
        <v>#REF!</v>
      </c>
      <c r="AI1286" s="279" t="e">
        <f>IF(tbl2020POS[[#This Row],[CF]]&gt;=GAMES_TO_QUALIFY,1,0)</f>
        <v>#REF!</v>
      </c>
      <c r="AJ1286" s="279" t="e">
        <f>IF(tbl2020POS[[#This Row],[RF]]&gt;=GAMES_TO_QUALIFY,1,0)</f>
        <v>#REF!</v>
      </c>
      <c r="AK1286" s="279" t="e">
        <f>IF(tbl2020POS[[#This Row],[OF]]&gt;=GAMES_TO_QUALIFY,1,IF(tbl2020POS[[#This Row],[PRIMPOS]]="OF",1,0))</f>
        <v>#REF!</v>
      </c>
      <c r="AL1286" s="279" t="e">
        <f>IF(tbl2020POS[[#This Row],[DH]]&gt;=GAMES_TO_QUALIFY,1,IF(tbl2020POS[[#This Row],[PRIMPOS]]="DH",1,0))</f>
        <v>#REF!</v>
      </c>
      <c r="AM1286" s="279" t="str" cm="1">
        <f t="array" aca="1" ref="AM12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6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6" s="280" t="str">
        <f>IFERROR(LEFT(tbl2020POS[[#This Row],[POSROUGH]],LEN(tbl2020POS[[#This Row],[POSROUGH]])-1),"")</f>
        <v/>
      </c>
      <c r="AP1286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87" spans="1:42" x14ac:dyDescent="0.3">
      <c r="A1287" s="277">
        <v>1284</v>
      </c>
      <c r="B1287" t="s">
        <v>21847</v>
      </c>
      <c r="C1287" s="277">
        <v>27</v>
      </c>
      <c r="D1287" s="278" t="s">
        <v>1402</v>
      </c>
      <c r="E1287" s="277">
        <v>4</v>
      </c>
      <c r="F1287" s="277">
        <v>20</v>
      </c>
      <c r="G1287" s="277">
        <v>13</v>
      </c>
      <c r="H1287" s="277">
        <v>20</v>
      </c>
      <c r="I1287" s="277">
        <v>20</v>
      </c>
      <c r="J1287" s="277">
        <v>0</v>
      </c>
      <c r="K1287" s="277">
        <v>0</v>
      </c>
      <c r="L1287" s="277">
        <v>0</v>
      </c>
      <c r="M1287" s="277">
        <v>0</v>
      </c>
      <c r="N1287" s="277">
        <v>0</v>
      </c>
      <c r="O1287" s="277">
        <v>0</v>
      </c>
      <c r="P1287" s="277">
        <v>8</v>
      </c>
      <c r="Q1287" s="277">
        <v>7</v>
      </c>
      <c r="R1287" s="277">
        <v>7</v>
      </c>
      <c r="S1287" s="277">
        <v>20</v>
      </c>
      <c r="T1287" s="277">
        <v>0</v>
      </c>
      <c r="U1287" s="277">
        <v>1</v>
      </c>
      <c r="V1287" s="277">
        <v>3</v>
      </c>
      <c r="W1287" s="279" t="e">
        <f t="shared" si="20"/>
        <v>#REF!</v>
      </c>
      <c r="X1287" s="279" t="s">
        <v>11415</v>
      </c>
      <c r="Y1287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7" s="279">
        <f>IF(MAX(tbl2020POS[[#This Row],[P]:[PR]])=tbl2020POS[[#This Row],[P]],1,0)</f>
        <v>0</v>
      </c>
      <c r="AA1287" s="279">
        <f>IF(tbl2020POS[[#This Row],[QUALP]]=1,IF(tbl2020POS[[#This Row],[GS]]&gt;=GS_TO_QUALIFY,1,0),0)</f>
        <v>0</v>
      </c>
      <c r="AB1287" s="279">
        <f>IF(tbl2020POS[[#This Row],[QUALP]]=1,IF(tbl2020POS[[#This Row],[G]]-tbl2020POS[[#This Row],[GS]]&gt;=RP_APP_TO_QUALIFY,1,0),0)</f>
        <v>0</v>
      </c>
      <c r="AC1287" s="279" t="e">
        <f>IF(tbl2020POS[[#This Row],[C]]&gt;=GAMES_TO_QUALIFY,1,IF(tbl2020POS[[#This Row],[PRIMPOS]]="C",1,0))</f>
        <v>#REF!</v>
      </c>
      <c r="AD1287" s="279" t="e">
        <f>IF(tbl2020POS[[#This Row],[1B]]&gt;=GAMES_TO_QUALIFY,1,IF(tbl2020POS[[#This Row],[PRIMPOS]]="1B",1,0))</f>
        <v>#REF!</v>
      </c>
      <c r="AE1287" s="279" t="e">
        <f>IF(tbl2020POS[[#This Row],[2B]]&gt;=GAMES_TO_QUALIFY,1,IF(tbl2020POS[[#This Row],[PRIMPOS]]="2B",1,0))</f>
        <v>#REF!</v>
      </c>
      <c r="AF1287" s="279" t="e">
        <f>IF(tbl2020POS[[#This Row],[3B]]&gt;=GAMES_TO_QUALIFY,1,IF(tbl2020POS[[#This Row],[PRIMPOS]]="3B",1,0))</f>
        <v>#REF!</v>
      </c>
      <c r="AG1287" s="279" t="e">
        <f>IF(tbl2020POS[[#This Row],[SS]]&gt;=GAMES_TO_QUALIFY,1,IF(tbl2020POS[[#This Row],[PRIMPOS]]="SS",1,0))</f>
        <v>#REF!</v>
      </c>
      <c r="AH1287" s="279" t="e">
        <f>IF(tbl2020POS[[#This Row],[LF]]&gt;=GAMES_TO_QUALIFY,1,0)</f>
        <v>#REF!</v>
      </c>
      <c r="AI1287" s="279" t="e">
        <f>IF(tbl2020POS[[#This Row],[CF]]&gt;=GAMES_TO_QUALIFY,1,0)</f>
        <v>#REF!</v>
      </c>
      <c r="AJ1287" s="279" t="e">
        <f>IF(tbl2020POS[[#This Row],[RF]]&gt;=GAMES_TO_QUALIFY,1,0)</f>
        <v>#REF!</v>
      </c>
      <c r="AK1287" s="279" t="e">
        <f>IF(tbl2020POS[[#This Row],[OF]]&gt;=GAMES_TO_QUALIFY,1,IF(tbl2020POS[[#This Row],[PRIMPOS]]="OF",1,0))</f>
        <v>#REF!</v>
      </c>
      <c r="AL1287" s="279" t="e">
        <f>IF(tbl2020POS[[#This Row],[DH]]&gt;=GAMES_TO_QUALIFY,1,IF(tbl2020POS[[#This Row],[PRIMPOS]]="DH",1,0))</f>
        <v>#REF!</v>
      </c>
      <c r="AM1287" s="279" t="e" cm="1">
        <f t="array" aca="1" ref="AM12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7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7" s="280" t="str">
        <f>IFERROR(LEFT(tbl2020POS[[#This Row],[POSROUGH]],LEN(tbl2020POS[[#This Row],[POSROUGH]])-1),"")</f>
        <v/>
      </c>
      <c r="AP1287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8" spans="1:42" x14ac:dyDescent="0.3">
      <c r="A1288" s="277">
        <v>1285</v>
      </c>
      <c r="B1288" t="s">
        <v>21848</v>
      </c>
      <c r="C1288" s="277">
        <v>28</v>
      </c>
      <c r="D1288" s="278" t="s">
        <v>20567</v>
      </c>
      <c r="E1288" s="277">
        <v>2</v>
      </c>
      <c r="F1288" s="277">
        <v>16</v>
      </c>
      <c r="G1288" s="277">
        <v>1</v>
      </c>
      <c r="H1288" s="277">
        <v>0</v>
      </c>
      <c r="I1288" s="277">
        <v>16</v>
      </c>
      <c r="J1288" s="277">
        <v>16</v>
      </c>
      <c r="K1288" s="277">
        <v>0</v>
      </c>
      <c r="L1288" s="277">
        <v>0</v>
      </c>
      <c r="M1288" s="277">
        <v>0</v>
      </c>
      <c r="N1288" s="277">
        <v>0</v>
      </c>
      <c r="O1288" s="277">
        <v>0</v>
      </c>
      <c r="P1288" s="277">
        <v>0</v>
      </c>
      <c r="Q1288" s="277">
        <v>0</v>
      </c>
      <c r="R1288" s="277">
        <v>0</v>
      </c>
      <c r="S1288" s="277">
        <v>0</v>
      </c>
      <c r="T1288" s="277">
        <v>0</v>
      </c>
      <c r="U1288" s="277">
        <v>0</v>
      </c>
      <c r="V1288" s="277">
        <v>0</v>
      </c>
      <c r="W1288" s="279" t="e">
        <f t="shared" si="20"/>
        <v>#REF!</v>
      </c>
      <c r="X1288" s="279" t="s">
        <v>10764</v>
      </c>
      <c r="Y1288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8" s="279">
        <f>IF(MAX(tbl2020POS[[#This Row],[P]:[PR]])=tbl2020POS[[#This Row],[P]],1,0)</f>
        <v>1</v>
      </c>
      <c r="AA1288" s="279">
        <f>IF(tbl2020POS[[#This Row],[QUALP]]=1,IF(tbl2020POS[[#This Row],[GS]]&gt;=GS_TO_QUALIFY,1,0),0)</f>
        <v>0</v>
      </c>
      <c r="AB1288" s="279">
        <f>IF(tbl2020POS[[#This Row],[QUALP]]=1,IF(tbl2020POS[[#This Row],[G]]-tbl2020POS[[#This Row],[GS]]&gt;=RP_APP_TO_QUALIFY,1,0),0)</f>
        <v>1</v>
      </c>
      <c r="AC1288" s="279" t="e">
        <f>IF(tbl2020POS[[#This Row],[C]]&gt;=GAMES_TO_QUALIFY,1,IF(tbl2020POS[[#This Row],[PRIMPOS]]="C",1,0))</f>
        <v>#REF!</v>
      </c>
      <c r="AD1288" s="279" t="e">
        <f>IF(tbl2020POS[[#This Row],[1B]]&gt;=GAMES_TO_QUALIFY,1,IF(tbl2020POS[[#This Row],[PRIMPOS]]="1B",1,0))</f>
        <v>#REF!</v>
      </c>
      <c r="AE1288" s="279" t="e">
        <f>IF(tbl2020POS[[#This Row],[2B]]&gt;=GAMES_TO_QUALIFY,1,IF(tbl2020POS[[#This Row],[PRIMPOS]]="2B",1,0))</f>
        <v>#REF!</v>
      </c>
      <c r="AF1288" s="279" t="e">
        <f>IF(tbl2020POS[[#This Row],[3B]]&gt;=GAMES_TO_QUALIFY,1,IF(tbl2020POS[[#This Row],[PRIMPOS]]="3B",1,0))</f>
        <v>#REF!</v>
      </c>
      <c r="AG1288" s="279" t="e">
        <f>IF(tbl2020POS[[#This Row],[SS]]&gt;=GAMES_TO_QUALIFY,1,IF(tbl2020POS[[#This Row],[PRIMPOS]]="SS",1,0))</f>
        <v>#REF!</v>
      </c>
      <c r="AH1288" s="279" t="e">
        <f>IF(tbl2020POS[[#This Row],[LF]]&gt;=GAMES_TO_QUALIFY,1,0)</f>
        <v>#REF!</v>
      </c>
      <c r="AI1288" s="279" t="e">
        <f>IF(tbl2020POS[[#This Row],[CF]]&gt;=GAMES_TO_QUALIFY,1,0)</f>
        <v>#REF!</v>
      </c>
      <c r="AJ1288" s="279" t="e">
        <f>IF(tbl2020POS[[#This Row],[RF]]&gt;=GAMES_TO_QUALIFY,1,0)</f>
        <v>#REF!</v>
      </c>
      <c r="AK1288" s="279" t="e">
        <f>IF(tbl2020POS[[#This Row],[OF]]&gt;=GAMES_TO_QUALIFY,1,IF(tbl2020POS[[#This Row],[PRIMPOS]]="OF",1,0))</f>
        <v>#REF!</v>
      </c>
      <c r="AL1288" s="279" t="e">
        <f>IF(tbl2020POS[[#This Row],[DH]]&gt;=GAMES_TO_QUALIFY,1,IF(tbl2020POS[[#This Row],[PRIMPOS]]="DH",1,0))</f>
        <v>#REF!</v>
      </c>
      <c r="AM1288" s="279" t="str" cm="1">
        <f t="array" aca="1" ref="AM12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8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8" s="280" t="str">
        <f>IFERROR(LEFT(tbl2020POS[[#This Row],[POSROUGH]],LEN(tbl2020POS[[#This Row],[POSROUGH]])-1),"")</f>
        <v/>
      </c>
      <c r="AP1288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9" spans="1:42" x14ac:dyDescent="0.3">
      <c r="A1289" s="277">
        <v>1286</v>
      </c>
      <c r="B1289" t="s">
        <v>21849</v>
      </c>
      <c r="C1289" s="277">
        <v>25</v>
      </c>
      <c r="D1289" s="278" t="s">
        <v>1449</v>
      </c>
      <c r="E1289" s="277" t="s">
        <v>20557</v>
      </c>
      <c r="F1289" s="277">
        <v>2</v>
      </c>
      <c r="G1289" s="277">
        <v>1</v>
      </c>
      <c r="H1289" s="277">
        <v>0</v>
      </c>
      <c r="I1289" s="277">
        <v>2</v>
      </c>
      <c r="J1289" s="277">
        <v>2</v>
      </c>
      <c r="K1289" s="277">
        <v>0</v>
      </c>
      <c r="L1289" s="277">
        <v>0</v>
      </c>
      <c r="M1289" s="277">
        <v>0</v>
      </c>
      <c r="N1289" s="277">
        <v>0</v>
      </c>
      <c r="O1289" s="277">
        <v>0</v>
      </c>
      <c r="P1289" s="277">
        <v>0</v>
      </c>
      <c r="Q1289" s="277">
        <v>0</v>
      </c>
      <c r="R1289" s="277">
        <v>0</v>
      </c>
      <c r="S1289" s="277">
        <v>0</v>
      </c>
      <c r="T1289" s="277">
        <v>0</v>
      </c>
      <c r="U1289" s="277">
        <v>0</v>
      </c>
      <c r="V1289" s="277">
        <v>0</v>
      </c>
      <c r="W1289" s="279" t="e">
        <f t="shared" si="20"/>
        <v>#REF!</v>
      </c>
      <c r="X1289" s="279" t="s">
        <v>22057</v>
      </c>
      <c r="Y1289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9" s="279">
        <f>IF(MAX(tbl2020POS[[#This Row],[P]:[PR]])=tbl2020POS[[#This Row],[P]],1,0)</f>
        <v>1</v>
      </c>
      <c r="AA1289" s="279">
        <f>IF(tbl2020POS[[#This Row],[QUALP]]=1,IF(tbl2020POS[[#This Row],[GS]]&gt;=GS_TO_QUALIFY,1,0),0)</f>
        <v>0</v>
      </c>
      <c r="AB1289" s="279">
        <f>IF(tbl2020POS[[#This Row],[QUALP]]=1,IF(tbl2020POS[[#This Row],[G]]-tbl2020POS[[#This Row],[GS]]&gt;=RP_APP_TO_QUALIFY,1,0),0)</f>
        <v>0</v>
      </c>
      <c r="AC1289" s="279" t="e">
        <f>IF(tbl2020POS[[#This Row],[C]]&gt;=GAMES_TO_QUALIFY,1,IF(tbl2020POS[[#This Row],[PRIMPOS]]="C",1,0))</f>
        <v>#REF!</v>
      </c>
      <c r="AD1289" s="279" t="e">
        <f>IF(tbl2020POS[[#This Row],[1B]]&gt;=GAMES_TO_QUALIFY,1,IF(tbl2020POS[[#This Row],[PRIMPOS]]="1B",1,0))</f>
        <v>#REF!</v>
      </c>
      <c r="AE1289" s="279" t="e">
        <f>IF(tbl2020POS[[#This Row],[2B]]&gt;=GAMES_TO_QUALIFY,1,IF(tbl2020POS[[#This Row],[PRIMPOS]]="2B",1,0))</f>
        <v>#REF!</v>
      </c>
      <c r="AF1289" s="279" t="e">
        <f>IF(tbl2020POS[[#This Row],[3B]]&gt;=GAMES_TO_QUALIFY,1,IF(tbl2020POS[[#This Row],[PRIMPOS]]="3B",1,0))</f>
        <v>#REF!</v>
      </c>
      <c r="AG1289" s="279" t="e">
        <f>IF(tbl2020POS[[#This Row],[SS]]&gt;=GAMES_TO_QUALIFY,1,IF(tbl2020POS[[#This Row],[PRIMPOS]]="SS",1,0))</f>
        <v>#REF!</v>
      </c>
      <c r="AH1289" s="279" t="e">
        <f>IF(tbl2020POS[[#This Row],[LF]]&gt;=GAMES_TO_QUALIFY,1,0)</f>
        <v>#REF!</v>
      </c>
      <c r="AI1289" s="279" t="e">
        <f>IF(tbl2020POS[[#This Row],[CF]]&gt;=GAMES_TO_QUALIFY,1,0)</f>
        <v>#REF!</v>
      </c>
      <c r="AJ1289" s="279" t="e">
        <f>IF(tbl2020POS[[#This Row],[RF]]&gt;=GAMES_TO_QUALIFY,1,0)</f>
        <v>#REF!</v>
      </c>
      <c r="AK1289" s="279" t="e">
        <f>IF(tbl2020POS[[#This Row],[OF]]&gt;=GAMES_TO_QUALIFY,1,IF(tbl2020POS[[#This Row],[PRIMPOS]]="OF",1,0))</f>
        <v>#REF!</v>
      </c>
      <c r="AL1289" s="279" t="e">
        <f>IF(tbl2020POS[[#This Row],[DH]]&gt;=GAMES_TO_QUALIFY,1,IF(tbl2020POS[[#This Row],[PRIMPOS]]="DH",1,0))</f>
        <v>#REF!</v>
      </c>
      <c r="AM1289" s="279" t="str" cm="1">
        <f t="array" aca="1" ref="AM12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9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9" s="280" t="str">
        <f>IFERROR(LEFT(tbl2020POS[[#This Row],[POSROUGH]],LEN(tbl2020POS[[#This Row],[POSROUGH]])-1),"")</f>
        <v/>
      </c>
      <c r="AP1289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90" spans="1:42" x14ac:dyDescent="0.3">
      <c r="A1290" s="277">
        <v>1287</v>
      </c>
      <c r="B1290" t="s">
        <v>21850</v>
      </c>
      <c r="C1290" s="277">
        <v>34</v>
      </c>
      <c r="D1290" s="278" t="s">
        <v>1405</v>
      </c>
      <c r="E1290" s="277">
        <v>12</v>
      </c>
      <c r="F1290" s="277">
        <v>3</v>
      </c>
      <c r="G1290" s="277">
        <v>2</v>
      </c>
      <c r="H1290" s="277">
        <v>0</v>
      </c>
      <c r="I1290" s="277">
        <v>3</v>
      </c>
      <c r="J1290" s="277">
        <v>3</v>
      </c>
      <c r="K1290" s="277">
        <v>0</v>
      </c>
      <c r="L1290" s="277">
        <v>0</v>
      </c>
      <c r="M1290" s="277">
        <v>0</v>
      </c>
      <c r="N1290" s="277">
        <v>0</v>
      </c>
      <c r="O1290" s="277">
        <v>0</v>
      </c>
      <c r="P1290" s="277">
        <v>0</v>
      </c>
      <c r="Q1290" s="277">
        <v>0</v>
      </c>
      <c r="R1290" s="277">
        <v>0</v>
      </c>
      <c r="S1290" s="277">
        <v>0</v>
      </c>
      <c r="T1290" s="277">
        <v>0</v>
      </c>
      <c r="U1290" s="277">
        <v>0</v>
      </c>
      <c r="V1290" s="277">
        <v>0</v>
      </c>
      <c r="W1290" s="279" t="e">
        <f t="shared" si="20"/>
        <v>#REF!</v>
      </c>
      <c r="X1290" s="279" t="s">
        <v>3394</v>
      </c>
      <c r="Y1290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90" s="279">
        <f>IF(MAX(tbl2020POS[[#This Row],[P]:[PR]])=tbl2020POS[[#This Row],[P]],1,0)</f>
        <v>1</v>
      </c>
      <c r="AA1290" s="279">
        <f>IF(tbl2020POS[[#This Row],[QUALP]]=1,IF(tbl2020POS[[#This Row],[GS]]&gt;=GS_TO_QUALIFY,1,0),0)</f>
        <v>0</v>
      </c>
      <c r="AB1290" s="279">
        <f>IF(tbl2020POS[[#This Row],[QUALP]]=1,IF(tbl2020POS[[#This Row],[G]]-tbl2020POS[[#This Row],[GS]]&gt;=RP_APP_TO_QUALIFY,1,0),0)</f>
        <v>0</v>
      </c>
      <c r="AC1290" s="279" t="e">
        <f>IF(tbl2020POS[[#This Row],[C]]&gt;=GAMES_TO_QUALIFY,1,IF(tbl2020POS[[#This Row],[PRIMPOS]]="C",1,0))</f>
        <v>#REF!</v>
      </c>
      <c r="AD1290" s="279" t="e">
        <f>IF(tbl2020POS[[#This Row],[1B]]&gt;=GAMES_TO_QUALIFY,1,IF(tbl2020POS[[#This Row],[PRIMPOS]]="1B",1,0))</f>
        <v>#REF!</v>
      </c>
      <c r="AE1290" s="279" t="e">
        <f>IF(tbl2020POS[[#This Row],[2B]]&gt;=GAMES_TO_QUALIFY,1,IF(tbl2020POS[[#This Row],[PRIMPOS]]="2B",1,0))</f>
        <v>#REF!</v>
      </c>
      <c r="AF1290" s="279" t="e">
        <f>IF(tbl2020POS[[#This Row],[3B]]&gt;=GAMES_TO_QUALIFY,1,IF(tbl2020POS[[#This Row],[PRIMPOS]]="3B",1,0))</f>
        <v>#REF!</v>
      </c>
      <c r="AG1290" s="279" t="e">
        <f>IF(tbl2020POS[[#This Row],[SS]]&gt;=GAMES_TO_QUALIFY,1,IF(tbl2020POS[[#This Row],[PRIMPOS]]="SS",1,0))</f>
        <v>#REF!</v>
      </c>
      <c r="AH1290" s="279" t="e">
        <f>IF(tbl2020POS[[#This Row],[LF]]&gt;=GAMES_TO_QUALIFY,1,0)</f>
        <v>#REF!</v>
      </c>
      <c r="AI1290" s="279" t="e">
        <f>IF(tbl2020POS[[#This Row],[CF]]&gt;=GAMES_TO_QUALIFY,1,0)</f>
        <v>#REF!</v>
      </c>
      <c r="AJ1290" s="279" t="e">
        <f>IF(tbl2020POS[[#This Row],[RF]]&gt;=GAMES_TO_QUALIFY,1,0)</f>
        <v>#REF!</v>
      </c>
      <c r="AK1290" s="279" t="e">
        <f>IF(tbl2020POS[[#This Row],[OF]]&gt;=GAMES_TO_QUALIFY,1,IF(tbl2020POS[[#This Row],[PRIMPOS]]="OF",1,0))</f>
        <v>#REF!</v>
      </c>
      <c r="AL1290" s="279" t="e">
        <f>IF(tbl2020POS[[#This Row],[DH]]&gt;=GAMES_TO_QUALIFY,1,IF(tbl2020POS[[#This Row],[PRIMPOS]]="DH",1,0))</f>
        <v>#REF!</v>
      </c>
      <c r="AM1290" s="279" t="str" cm="1">
        <f t="array" aca="1" ref="AM12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90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0" s="280" t="str">
        <f>IFERROR(LEFT(tbl2020POS[[#This Row],[POSROUGH]],LEN(tbl2020POS[[#This Row],[POSROUGH]])-1),"")</f>
        <v/>
      </c>
      <c r="AP1290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91" spans="1:42" x14ac:dyDescent="0.3">
      <c r="A1291" s="277">
        <v>1288</v>
      </c>
      <c r="B1291" t="s">
        <v>21851</v>
      </c>
      <c r="C1291" s="277">
        <v>25</v>
      </c>
      <c r="D1291" s="278" t="s">
        <v>20567</v>
      </c>
      <c r="E1291" s="277" t="s">
        <v>20557</v>
      </c>
      <c r="F1291" s="277">
        <v>23</v>
      </c>
      <c r="G1291" s="277">
        <v>0</v>
      </c>
      <c r="H1291" s="277">
        <v>0</v>
      </c>
      <c r="I1291" s="277">
        <v>23</v>
      </c>
      <c r="J1291" s="277">
        <v>23</v>
      </c>
      <c r="K1291" s="277">
        <v>0</v>
      </c>
      <c r="L1291" s="277">
        <v>0</v>
      </c>
      <c r="M1291" s="277">
        <v>0</v>
      </c>
      <c r="N1291" s="277">
        <v>0</v>
      </c>
      <c r="O1291" s="277">
        <v>0</v>
      </c>
      <c r="P1291" s="277">
        <v>0</v>
      </c>
      <c r="Q1291" s="277">
        <v>0</v>
      </c>
      <c r="R1291" s="277">
        <v>0</v>
      </c>
      <c r="S1291" s="277">
        <v>0</v>
      </c>
      <c r="T1291" s="277">
        <v>0</v>
      </c>
      <c r="U1291" s="277">
        <v>0</v>
      </c>
      <c r="V1291" s="277">
        <v>0</v>
      </c>
      <c r="W1291" s="279" t="e">
        <f t="shared" si="20"/>
        <v>#REF!</v>
      </c>
      <c r="X1291" s="279" t="s">
        <v>19881</v>
      </c>
      <c r="Y1291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91" s="279">
        <f>IF(MAX(tbl2020POS[[#This Row],[P]:[PR]])=tbl2020POS[[#This Row],[P]],1,0)</f>
        <v>1</v>
      </c>
      <c r="AA1291" s="279">
        <f>IF(tbl2020POS[[#This Row],[QUALP]]=1,IF(tbl2020POS[[#This Row],[GS]]&gt;=GS_TO_QUALIFY,1,0),0)</f>
        <v>0</v>
      </c>
      <c r="AB1291" s="279">
        <f>IF(tbl2020POS[[#This Row],[QUALP]]=1,IF(tbl2020POS[[#This Row],[G]]-tbl2020POS[[#This Row],[GS]]&gt;=RP_APP_TO_QUALIFY,1,0),0)</f>
        <v>1</v>
      </c>
      <c r="AC1291" s="279" t="e">
        <f>IF(tbl2020POS[[#This Row],[C]]&gt;=GAMES_TO_QUALIFY,1,IF(tbl2020POS[[#This Row],[PRIMPOS]]="C",1,0))</f>
        <v>#REF!</v>
      </c>
      <c r="AD1291" s="279" t="e">
        <f>IF(tbl2020POS[[#This Row],[1B]]&gt;=GAMES_TO_QUALIFY,1,IF(tbl2020POS[[#This Row],[PRIMPOS]]="1B",1,0))</f>
        <v>#REF!</v>
      </c>
      <c r="AE1291" s="279" t="e">
        <f>IF(tbl2020POS[[#This Row],[2B]]&gt;=GAMES_TO_QUALIFY,1,IF(tbl2020POS[[#This Row],[PRIMPOS]]="2B",1,0))</f>
        <v>#REF!</v>
      </c>
      <c r="AF1291" s="279" t="e">
        <f>IF(tbl2020POS[[#This Row],[3B]]&gt;=GAMES_TO_QUALIFY,1,IF(tbl2020POS[[#This Row],[PRIMPOS]]="3B",1,0))</f>
        <v>#REF!</v>
      </c>
      <c r="AG1291" s="279" t="e">
        <f>IF(tbl2020POS[[#This Row],[SS]]&gt;=GAMES_TO_QUALIFY,1,IF(tbl2020POS[[#This Row],[PRIMPOS]]="SS",1,0))</f>
        <v>#REF!</v>
      </c>
      <c r="AH1291" s="279" t="e">
        <f>IF(tbl2020POS[[#This Row],[LF]]&gt;=GAMES_TO_QUALIFY,1,0)</f>
        <v>#REF!</v>
      </c>
      <c r="AI1291" s="279" t="e">
        <f>IF(tbl2020POS[[#This Row],[CF]]&gt;=GAMES_TO_QUALIFY,1,0)</f>
        <v>#REF!</v>
      </c>
      <c r="AJ1291" s="279" t="e">
        <f>IF(tbl2020POS[[#This Row],[RF]]&gt;=GAMES_TO_QUALIFY,1,0)</f>
        <v>#REF!</v>
      </c>
      <c r="AK1291" s="279" t="e">
        <f>IF(tbl2020POS[[#This Row],[OF]]&gt;=GAMES_TO_QUALIFY,1,IF(tbl2020POS[[#This Row],[PRIMPOS]]="OF",1,0))</f>
        <v>#REF!</v>
      </c>
      <c r="AL1291" s="279" t="e">
        <f>IF(tbl2020POS[[#This Row],[DH]]&gt;=GAMES_TO_QUALIFY,1,IF(tbl2020POS[[#This Row],[PRIMPOS]]="DH",1,0))</f>
        <v>#REF!</v>
      </c>
      <c r="AM1291" s="279" t="str" cm="1">
        <f t="array" aca="1" ref="AM12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91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1" s="280" t="str">
        <f>IFERROR(LEFT(tbl2020POS[[#This Row],[POSROUGH]],LEN(tbl2020POS[[#This Row],[POSROUGH]])-1),"")</f>
        <v/>
      </c>
      <c r="AP1291" s="281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92" spans="1:42" x14ac:dyDescent="0.3">
      <c r="A1292" s="277">
        <v>1289</v>
      </c>
      <c r="B1292" t="s">
        <v>21852</v>
      </c>
      <c r="C1292" s="277">
        <v>29</v>
      </c>
      <c r="D1292" s="278" t="s">
        <v>20563</v>
      </c>
      <c r="E1292" s="277">
        <v>8</v>
      </c>
      <c r="F1292" s="277">
        <v>28</v>
      </c>
      <c r="G1292" s="277">
        <v>25</v>
      </c>
      <c r="H1292" s="277">
        <v>28</v>
      </c>
      <c r="I1292" s="277">
        <v>28</v>
      </c>
      <c r="J1292" s="277">
        <v>0</v>
      </c>
      <c r="K1292" s="277">
        <v>28</v>
      </c>
      <c r="L1292" s="277">
        <v>0</v>
      </c>
      <c r="M1292" s="277">
        <v>0</v>
      </c>
      <c r="N1292" s="277">
        <v>0</v>
      </c>
      <c r="O1292" s="277">
        <v>0</v>
      </c>
      <c r="P1292" s="277">
        <v>0</v>
      </c>
      <c r="Q1292" s="277">
        <v>0</v>
      </c>
      <c r="R1292" s="277">
        <v>0</v>
      </c>
      <c r="S1292" s="277">
        <v>0</v>
      </c>
      <c r="T1292" s="277">
        <v>0</v>
      </c>
      <c r="U1292" s="277">
        <v>0</v>
      </c>
      <c r="V1292" s="277">
        <v>0</v>
      </c>
      <c r="W1292" s="279" t="e">
        <f t="shared" si="20"/>
        <v>#REF!</v>
      </c>
      <c r="X1292" s="279" t="s">
        <v>3402</v>
      </c>
      <c r="Y1292" s="279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92" s="279">
        <f>IF(MAX(tbl2020POS[[#This Row],[P]:[PR]])=tbl2020POS[[#This Row],[P]],1,0)</f>
        <v>0</v>
      </c>
      <c r="AA1292" s="279">
        <f>IF(tbl2020POS[[#This Row],[QUALP]]=1,IF(tbl2020POS[[#This Row],[GS]]&gt;=GS_TO_QUALIFY,1,0),0)</f>
        <v>0</v>
      </c>
      <c r="AB1292" s="279">
        <f>IF(tbl2020POS[[#This Row],[QUALP]]=1,IF(tbl2020POS[[#This Row],[G]]-tbl2020POS[[#This Row],[GS]]&gt;=RP_APP_TO_QUALIFY,1,0),0)</f>
        <v>0</v>
      </c>
      <c r="AC1292" s="279" t="e">
        <f>IF(tbl2020POS[[#This Row],[C]]&gt;=GAMES_TO_QUALIFY,1,IF(tbl2020POS[[#This Row],[PRIMPOS]]="C",1,0))</f>
        <v>#REF!</v>
      </c>
      <c r="AD1292" s="279" t="e">
        <f>IF(tbl2020POS[[#This Row],[1B]]&gt;=GAMES_TO_QUALIFY,1,IF(tbl2020POS[[#This Row],[PRIMPOS]]="1B",1,0))</f>
        <v>#REF!</v>
      </c>
      <c r="AE1292" s="279" t="e">
        <f>IF(tbl2020POS[[#This Row],[2B]]&gt;=GAMES_TO_QUALIFY,1,IF(tbl2020POS[[#This Row],[PRIMPOS]]="2B",1,0))</f>
        <v>#REF!</v>
      </c>
      <c r="AF1292" s="279" t="e">
        <f>IF(tbl2020POS[[#This Row],[3B]]&gt;=GAMES_TO_QUALIFY,1,IF(tbl2020POS[[#This Row],[PRIMPOS]]="3B",1,0))</f>
        <v>#REF!</v>
      </c>
      <c r="AG1292" s="279" t="e">
        <f>IF(tbl2020POS[[#This Row],[SS]]&gt;=GAMES_TO_QUALIFY,1,IF(tbl2020POS[[#This Row],[PRIMPOS]]="SS",1,0))</f>
        <v>#REF!</v>
      </c>
      <c r="AH1292" s="279" t="e">
        <f>IF(tbl2020POS[[#This Row],[LF]]&gt;=GAMES_TO_QUALIFY,1,0)</f>
        <v>#REF!</v>
      </c>
      <c r="AI1292" s="279" t="e">
        <f>IF(tbl2020POS[[#This Row],[CF]]&gt;=GAMES_TO_QUALIFY,1,0)</f>
        <v>#REF!</v>
      </c>
      <c r="AJ1292" s="279" t="e">
        <f>IF(tbl2020POS[[#This Row],[RF]]&gt;=GAMES_TO_QUALIFY,1,0)</f>
        <v>#REF!</v>
      </c>
      <c r="AK1292" s="279" t="e">
        <f>IF(tbl2020POS[[#This Row],[OF]]&gt;=GAMES_TO_QUALIFY,1,IF(tbl2020POS[[#This Row],[PRIMPOS]]="OF",1,0))</f>
        <v>#REF!</v>
      </c>
      <c r="AL1292" s="279" t="e">
        <f>IF(tbl2020POS[[#This Row],[DH]]&gt;=GAMES_TO_QUALIFY,1,IF(tbl2020POS[[#This Row],[PRIMPOS]]="DH",1,0))</f>
        <v>#REF!</v>
      </c>
      <c r="AM1292" s="279" t="e" cm="1">
        <f t="array" aca="1" ref="AM12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92" s="280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2" s="280" t="str">
        <f>IFERROR(LEFT(tbl2020POS[[#This Row],[POSROUGH]],LEN(tbl2020POS[[#This Row],[POSROUGH]])-1),"")</f>
        <v/>
      </c>
      <c r="AP1292" s="281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CB964"/>
  <sheetViews>
    <sheetView tabSelected="1" zoomScale="80" zoomScaleNormal="80" workbookViewId="0">
      <pane xSplit="10" ySplit="1" topLeftCell="K2" activePane="bottomRight" state="frozen"/>
      <selection pane="topRight" activeCell="H1" sqref="H1"/>
      <selection pane="bottomLeft" activeCell="A2" sqref="A2"/>
      <selection pane="bottomRight" activeCell="J9" sqref="J9"/>
    </sheetView>
  </sheetViews>
  <sheetFormatPr defaultColWidth="9.109375" defaultRowHeight="14.4" x14ac:dyDescent="0.3"/>
  <cols>
    <col min="1" max="1" width="11.44140625" customWidth="1"/>
    <col min="2" max="3" width="9.109375" customWidth="1"/>
    <col min="4" max="4" width="21" customWidth="1"/>
    <col min="5" max="5" width="9.109375" customWidth="1"/>
    <col min="6" max="6" width="6.6640625" customWidth="1"/>
    <col min="7" max="7" width="13.88671875" customWidth="1"/>
    <col min="8" max="9" width="15.44140625" hidden="1" customWidth="1"/>
    <col min="10" max="10" width="11.6640625" customWidth="1"/>
    <col min="11" max="11" width="11.33203125" style="66" hidden="1" customWidth="1"/>
    <col min="12" max="14" width="11.6640625" style="66" hidden="1" customWidth="1"/>
    <col min="15" max="15" width="6.88671875" style="66" customWidth="1"/>
    <col min="16" max="16" width="8.33203125" style="66" customWidth="1"/>
    <col min="17" max="17" width="10.5546875" style="66" hidden="1" customWidth="1"/>
    <col min="18" max="18" width="9.109375" style="66" customWidth="1"/>
    <col min="19" max="20" width="7.33203125" style="66" customWidth="1"/>
    <col min="21" max="21" width="7.109375" style="66" hidden="1" customWidth="1"/>
    <col min="22" max="22" width="9.109375" style="66" customWidth="1"/>
    <col min="23" max="23" width="6.88671875" style="66" customWidth="1"/>
    <col min="24" max="24" width="9.109375" style="66" customWidth="1"/>
    <col min="25" max="25" width="7.33203125" style="66" customWidth="1"/>
    <col min="26" max="26" width="7.5546875" style="66" customWidth="1"/>
    <col min="27" max="27" width="6.44140625" style="3" customWidth="1"/>
    <col min="28" max="30" width="8.33203125" style="6" customWidth="1"/>
    <col min="31" max="31" width="10.33203125" style="6" hidden="1" customWidth="1"/>
    <col min="32" max="32" width="9" style="6" hidden="1" customWidth="1"/>
    <col min="33" max="33" width="8.5546875" style="6" hidden="1" customWidth="1"/>
    <col min="34" max="34" width="13" style="6" hidden="1" customWidth="1"/>
    <col min="35" max="38" width="11.5546875" style="6" hidden="1" customWidth="1"/>
    <col min="39" max="39" width="10" style="6" customWidth="1"/>
    <col min="40" max="44" width="11.5546875" style="6" hidden="1" customWidth="1"/>
    <col min="45" max="45" width="16.33203125" style="6" hidden="1" customWidth="1"/>
    <col min="46" max="50" width="11.5546875" style="6" hidden="1" customWidth="1"/>
    <col min="51" max="58" width="11.5546875" style="99" hidden="1" customWidth="1"/>
    <col min="59" max="61" width="9.109375" style="11" hidden="1" customWidth="1"/>
    <col min="62" max="62" width="9.109375" style="94" hidden="1" customWidth="1"/>
    <col min="63" max="64" width="11.5546875" style="6" hidden="1" customWidth="1"/>
    <col min="65" max="65" width="8.33203125" style="11" customWidth="1"/>
    <col min="66" max="66" width="14.5546875" hidden="1" customWidth="1"/>
    <col min="67" max="67" width="17" hidden="1" customWidth="1"/>
    <col min="68" max="68" width="13.33203125" hidden="1" customWidth="1"/>
    <col min="69" max="69" width="11.88671875" style="38" customWidth="1"/>
    <col min="70" max="71" width="9" hidden="1" customWidth="1"/>
    <col min="72" max="72" width="9" style="38" hidden="1" customWidth="1"/>
    <col min="73" max="73" width="12.109375" customWidth="1"/>
    <col min="74" max="74" width="9.6640625" style="6" hidden="1" customWidth="1"/>
    <col min="75" max="75" width="14" style="6" hidden="1" customWidth="1"/>
    <col min="76" max="76" width="12.6640625" style="6" hidden="1" customWidth="1"/>
    <col min="77" max="78" width="12.109375" style="6" hidden="1" customWidth="1"/>
    <col min="79" max="79" width="13.6640625" hidden="1" customWidth="1"/>
  </cols>
  <sheetData>
    <row r="1" spans="1:79" s="13" customFormat="1" x14ac:dyDescent="0.3">
      <c r="A1" s="13" t="s">
        <v>3405</v>
      </c>
      <c r="B1" s="13" t="s">
        <v>3406</v>
      </c>
      <c r="C1" s="13" t="s">
        <v>3407</v>
      </c>
      <c r="D1" s="13" t="s">
        <v>12985</v>
      </c>
      <c r="E1" s="13" t="s">
        <v>1360</v>
      </c>
      <c r="F1" s="13" t="s">
        <v>3539</v>
      </c>
      <c r="G1" s="13" t="s">
        <v>14931</v>
      </c>
      <c r="H1" s="13" t="s">
        <v>20526</v>
      </c>
      <c r="I1" s="13" t="s">
        <v>22060</v>
      </c>
      <c r="J1" s="13" t="s">
        <v>1361</v>
      </c>
      <c r="K1" s="13" t="s">
        <v>14343</v>
      </c>
      <c r="L1" s="13" t="s">
        <v>14342</v>
      </c>
      <c r="M1" s="13" t="s">
        <v>15269</v>
      </c>
      <c r="N1" s="13" t="s">
        <v>15270</v>
      </c>
      <c r="O1" s="13" t="s">
        <v>11198</v>
      </c>
      <c r="P1" s="156" t="s">
        <v>664</v>
      </c>
      <c r="Q1" s="156" t="s">
        <v>17708</v>
      </c>
      <c r="R1" s="156" t="s">
        <v>663</v>
      </c>
      <c r="S1" s="156" t="s">
        <v>662</v>
      </c>
      <c r="T1" s="156" t="s">
        <v>661</v>
      </c>
      <c r="U1" s="156" t="s">
        <v>660</v>
      </c>
      <c r="V1" s="156" t="s">
        <v>659</v>
      </c>
      <c r="W1" s="156" t="s">
        <v>658</v>
      </c>
      <c r="X1" s="156" t="s">
        <v>657</v>
      </c>
      <c r="Y1" s="156" t="s">
        <v>656</v>
      </c>
      <c r="Z1" s="156" t="s">
        <v>655</v>
      </c>
      <c r="AA1" s="156" t="s">
        <v>653</v>
      </c>
      <c r="AB1" s="157" t="s">
        <v>651</v>
      </c>
      <c r="AC1" s="157" t="s">
        <v>14019</v>
      </c>
      <c r="AD1" s="157" t="s">
        <v>14020</v>
      </c>
      <c r="AE1" s="21" t="s">
        <v>3409</v>
      </c>
      <c r="AF1" s="21" t="s">
        <v>3410</v>
      </c>
      <c r="AG1" s="21" t="s">
        <v>3411</v>
      </c>
      <c r="AH1" s="21" t="s">
        <v>3412</v>
      </c>
      <c r="AI1" s="21" t="s">
        <v>3413</v>
      </c>
      <c r="AJ1" s="21" t="s">
        <v>15264</v>
      </c>
      <c r="AK1" s="21" t="s">
        <v>15268</v>
      </c>
      <c r="AL1" s="21" t="s">
        <v>15267</v>
      </c>
      <c r="AM1" s="21" t="s">
        <v>3419</v>
      </c>
      <c r="AN1" s="21" t="s">
        <v>12963</v>
      </c>
      <c r="AO1" s="21" t="s">
        <v>12964</v>
      </c>
      <c r="AP1" s="21" t="s">
        <v>12965</v>
      </c>
      <c r="AQ1" s="21" t="s">
        <v>12966</v>
      </c>
      <c r="AR1" s="21" t="s">
        <v>12967</v>
      </c>
      <c r="AS1" s="21" t="s">
        <v>12968</v>
      </c>
      <c r="AT1" s="21" t="s">
        <v>12969</v>
      </c>
      <c r="AU1" s="21" t="s">
        <v>12970</v>
      </c>
      <c r="AV1" s="21" t="s">
        <v>12971</v>
      </c>
      <c r="AW1" s="21" t="s">
        <v>12972</v>
      </c>
      <c r="AX1" s="21" t="s">
        <v>12973</v>
      </c>
      <c r="AY1" s="158" t="s">
        <v>12974</v>
      </c>
      <c r="AZ1" s="158" t="s">
        <v>12975</v>
      </c>
      <c r="BA1" s="158" t="s">
        <v>12976</v>
      </c>
      <c r="BB1" s="158" t="s">
        <v>12977</v>
      </c>
      <c r="BC1" s="158" t="s">
        <v>12978</v>
      </c>
      <c r="BD1" s="158" t="s">
        <v>12979</v>
      </c>
      <c r="BE1" s="158" t="s">
        <v>12981</v>
      </c>
      <c r="BF1" s="158" t="s">
        <v>12980</v>
      </c>
      <c r="BG1" s="158" t="s">
        <v>12982</v>
      </c>
      <c r="BH1" s="158" t="s">
        <v>12983</v>
      </c>
      <c r="BI1" s="158" t="s">
        <v>12984</v>
      </c>
      <c r="BJ1" s="21" t="s">
        <v>12986</v>
      </c>
      <c r="BK1" s="21" t="s">
        <v>5058</v>
      </c>
      <c r="BL1" s="21" t="s">
        <v>5059</v>
      </c>
      <c r="BM1" s="16" t="s">
        <v>3425</v>
      </c>
      <c r="BN1" s="13" t="s">
        <v>3426</v>
      </c>
      <c r="BO1" s="13" t="s">
        <v>12987</v>
      </c>
      <c r="BP1" s="13" t="s">
        <v>12988</v>
      </c>
      <c r="BQ1" s="39" t="s">
        <v>3430</v>
      </c>
      <c r="BR1" s="13" t="s">
        <v>3443</v>
      </c>
      <c r="BS1" s="13" t="s">
        <v>3434</v>
      </c>
      <c r="BT1" s="38" t="s">
        <v>3444</v>
      </c>
      <c r="BU1" s="13" t="s">
        <v>5063</v>
      </c>
      <c r="BV1" s="21" t="s">
        <v>14018</v>
      </c>
      <c r="BW1" s="21" t="s">
        <v>15417</v>
      </c>
      <c r="BX1" s="21" t="s">
        <v>15416</v>
      </c>
      <c r="BY1" s="21" t="s">
        <v>15315</v>
      </c>
      <c r="BZ1" s="21" t="s">
        <v>15316</v>
      </c>
      <c r="CA1" s="266" t="s">
        <v>11395</v>
      </c>
    </row>
    <row r="2" spans="1:79" x14ac:dyDescent="0.3">
      <c r="A2" s="178" t="s">
        <v>9216</v>
      </c>
      <c r="B2" s="1" t="s">
        <v>6944</v>
      </c>
      <c r="C2" s="2" t="s">
        <v>9218</v>
      </c>
      <c r="D2" s="91" t="s">
        <v>9217</v>
      </c>
      <c r="E2" s="2" t="s">
        <v>1434</v>
      </c>
      <c r="F2" s="2" t="s">
        <v>9094</v>
      </c>
      <c r="G2" s="2" t="s">
        <v>1431</v>
      </c>
      <c r="H2" s="2" t="s">
        <v>1431</v>
      </c>
      <c r="I2" s="2" t="s">
        <v>1431</v>
      </c>
      <c r="J2" s="269" t="s">
        <v>1431</v>
      </c>
      <c r="K2">
        <v>16252</v>
      </c>
      <c r="L2" t="s">
        <v>9219</v>
      </c>
      <c r="M2" t="e">
        <v>#VALUE!</v>
      </c>
      <c r="N2" t="s">
        <v>9220</v>
      </c>
      <c r="O2" s="169">
        <v>59</v>
      </c>
      <c r="P2" s="123">
        <v>259</v>
      </c>
      <c r="Q2" s="123">
        <v>259</v>
      </c>
      <c r="R2" s="67">
        <v>233</v>
      </c>
      <c r="S2" s="123">
        <v>78</v>
      </c>
      <c r="T2" s="123">
        <v>15</v>
      </c>
      <c r="U2" s="123">
        <v>4</v>
      </c>
      <c r="V2" s="67">
        <v>12</v>
      </c>
      <c r="W2" s="123">
        <v>46</v>
      </c>
      <c r="X2" s="67">
        <v>41</v>
      </c>
      <c r="Y2" s="67">
        <v>22</v>
      </c>
      <c r="Z2" s="67">
        <v>36</v>
      </c>
      <c r="AA2" s="67">
        <v>12</v>
      </c>
      <c r="AB2" s="4">
        <v>0.33476394849785407</v>
      </c>
      <c r="AC2" s="4">
        <v>0.39215686274509803</v>
      </c>
      <c r="AD2" s="4">
        <v>0.58798283261802575</v>
      </c>
      <c r="AE2" s="8">
        <v>6.9696969696969697</v>
      </c>
      <c r="AF2" s="8">
        <v>4.2857142857142856</v>
      </c>
      <c r="AG2" s="8">
        <v>5.774647887323944</v>
      </c>
      <c r="AH2" s="8">
        <v>6.6666666666666661</v>
      </c>
      <c r="AI2" s="51">
        <v>4.0067856043634871</v>
      </c>
      <c r="AJ2" s="51">
        <v>0</v>
      </c>
      <c r="AK2" s="51">
        <v>0</v>
      </c>
      <c r="AL2" s="51">
        <v>0</v>
      </c>
      <c r="AM2" s="8">
        <v>27.703511413765348</v>
      </c>
      <c r="AN2" s="8" t="s">
        <v>22151</v>
      </c>
      <c r="AO2" s="8" t="s">
        <v>22151</v>
      </c>
      <c r="AP2" s="8" t="s">
        <v>22151</v>
      </c>
      <c r="AQ2" s="8" t="s">
        <v>22151</v>
      </c>
      <c r="AR2" s="8">
        <v>27.703511413765348</v>
      </c>
      <c r="AS2" s="8" t="s">
        <v>22151</v>
      </c>
      <c r="AT2" s="8" t="s">
        <v>22151</v>
      </c>
      <c r="AU2" s="8" t="s">
        <v>22151</v>
      </c>
      <c r="AV2" s="8" t="s">
        <v>22151</v>
      </c>
      <c r="AW2" s="8" t="s">
        <v>22151</v>
      </c>
      <c r="AX2" s="8" t="s">
        <v>22151</v>
      </c>
      <c r="AY2" s="132" t="s">
        <v>22151</v>
      </c>
      <c r="AZ2" s="132" t="s">
        <v>22151</v>
      </c>
      <c r="BA2" s="132" t="s">
        <v>22151</v>
      </c>
      <c r="BB2" s="132" t="s">
        <v>22151</v>
      </c>
      <c r="BC2" s="132">
        <v>1</v>
      </c>
      <c r="BD2" s="132" t="s">
        <v>22151</v>
      </c>
      <c r="BE2" s="132" t="s">
        <v>22151</v>
      </c>
      <c r="BF2" s="132" t="s">
        <v>22151</v>
      </c>
      <c r="BG2" s="132" t="s">
        <v>22151</v>
      </c>
      <c r="BH2" s="132" t="s">
        <v>22151</v>
      </c>
      <c r="BI2" s="132" t="s">
        <v>22151</v>
      </c>
      <c r="BJ2" s="92" t="s">
        <v>22151</v>
      </c>
      <c r="BK2" s="8">
        <v>7.142980860930253</v>
      </c>
      <c r="BL2" s="8">
        <v>20.560530552835097</v>
      </c>
      <c r="BM2" s="12">
        <v>1</v>
      </c>
      <c r="BN2" s="10">
        <v>20.560530552835097</v>
      </c>
      <c r="BO2" s="10">
        <v>0.19435732070240119</v>
      </c>
      <c r="BP2" s="10">
        <v>20.366173232132695</v>
      </c>
      <c r="BQ2" s="41">
        <v>44.409305110287036</v>
      </c>
      <c r="BR2" s="41"/>
      <c r="BS2" s="10">
        <v>20.366173232132695</v>
      </c>
      <c r="BT2" s="38">
        <v>44.409305110287036</v>
      </c>
      <c r="BU2" s="6" t="s">
        <v>22152</v>
      </c>
      <c r="BV2" s="75">
        <v>7.14</v>
      </c>
      <c r="BW2" s="75">
        <v>2</v>
      </c>
      <c r="BX2" s="51">
        <v>5.14</v>
      </c>
      <c r="BY2" s="75">
        <v>3</v>
      </c>
      <c r="BZ2" s="75">
        <v>10</v>
      </c>
      <c r="CA2" s="184" t="s">
        <v>22151</v>
      </c>
    </row>
    <row r="3" spans="1:79" x14ac:dyDescent="0.3">
      <c r="A3" s="178" t="s">
        <v>14891</v>
      </c>
      <c r="B3" s="1" t="s">
        <v>14892</v>
      </c>
      <c r="C3" s="2" t="s">
        <v>7291</v>
      </c>
      <c r="D3" s="91" t="s">
        <v>14680</v>
      </c>
      <c r="E3" s="2" t="s">
        <v>1409</v>
      </c>
      <c r="F3" s="2" t="s">
        <v>9094</v>
      </c>
      <c r="G3" s="2" t="s">
        <v>1431</v>
      </c>
      <c r="H3" s="2" t="s">
        <v>1431</v>
      </c>
      <c r="I3" s="2" t="s">
        <v>1431</v>
      </c>
      <c r="J3" s="269" t="s">
        <v>1431</v>
      </c>
      <c r="K3">
        <v>19709</v>
      </c>
      <c r="L3" t="s">
        <v>16875</v>
      </c>
      <c r="M3" t="e">
        <v>#VALUE!</v>
      </c>
      <c r="N3" t="s">
        <v>15213</v>
      </c>
      <c r="O3" s="169">
        <v>59</v>
      </c>
      <c r="P3" s="123">
        <v>257</v>
      </c>
      <c r="Q3" s="123">
        <v>257</v>
      </c>
      <c r="R3" s="75">
        <v>224</v>
      </c>
      <c r="S3" s="123">
        <v>62</v>
      </c>
      <c r="T3" s="123">
        <v>11</v>
      </c>
      <c r="U3" s="123">
        <v>2</v>
      </c>
      <c r="V3" s="75">
        <v>17</v>
      </c>
      <c r="W3" s="123">
        <v>50</v>
      </c>
      <c r="X3" s="75">
        <v>45</v>
      </c>
      <c r="Y3" s="75">
        <v>27</v>
      </c>
      <c r="Z3" s="75">
        <v>61</v>
      </c>
      <c r="AA3" s="75">
        <v>11</v>
      </c>
      <c r="AB3" s="31">
        <v>0.2767857142857143</v>
      </c>
      <c r="AC3" s="31">
        <v>0.35458167330677293</v>
      </c>
      <c r="AD3" s="31">
        <v>0.5714285714285714</v>
      </c>
      <c r="AE3" s="32">
        <v>7.5757575757575761</v>
      </c>
      <c r="AF3" s="32">
        <v>6.0714285714285721</v>
      </c>
      <c r="AG3" s="32">
        <v>6.3380281690140849</v>
      </c>
      <c r="AH3" s="32">
        <v>6.1111111111111107</v>
      </c>
      <c r="AI3" s="51">
        <v>1.1899741743914838</v>
      </c>
      <c r="AJ3" s="51">
        <v>0</v>
      </c>
      <c r="AK3" s="51">
        <v>0</v>
      </c>
      <c r="AL3" s="51">
        <v>0</v>
      </c>
      <c r="AM3" s="32">
        <v>27.286299601702826</v>
      </c>
      <c r="AN3" s="32" t="s">
        <v>22151</v>
      </c>
      <c r="AO3" s="32" t="s">
        <v>22151</v>
      </c>
      <c r="AP3" s="32" t="s">
        <v>22151</v>
      </c>
      <c r="AQ3" s="32" t="s">
        <v>22151</v>
      </c>
      <c r="AR3" s="32">
        <v>27.286299601702826</v>
      </c>
      <c r="AS3" s="32" t="s">
        <v>22151</v>
      </c>
      <c r="AT3" s="32" t="s">
        <v>22151</v>
      </c>
      <c r="AU3" s="32" t="s">
        <v>22151</v>
      </c>
      <c r="AV3" s="32" t="s">
        <v>22151</v>
      </c>
      <c r="AW3" s="32" t="s">
        <v>22151</v>
      </c>
      <c r="AX3" s="32" t="s">
        <v>22151</v>
      </c>
      <c r="AY3" s="133" t="s">
        <v>22151</v>
      </c>
      <c r="AZ3" s="132" t="s">
        <v>22151</v>
      </c>
      <c r="BA3" s="132" t="s">
        <v>22151</v>
      </c>
      <c r="BB3" s="132" t="s">
        <v>22151</v>
      </c>
      <c r="BC3" s="132">
        <v>2</v>
      </c>
      <c r="BD3" s="132" t="s">
        <v>22151</v>
      </c>
      <c r="BE3" s="132" t="s">
        <v>22151</v>
      </c>
      <c r="BF3" s="132" t="s">
        <v>22151</v>
      </c>
      <c r="BG3" s="132" t="s">
        <v>22151</v>
      </c>
      <c r="BH3" s="132" t="s">
        <v>22151</v>
      </c>
      <c r="BI3" s="132" t="s">
        <v>22151</v>
      </c>
      <c r="BJ3" s="92" t="s">
        <v>22151</v>
      </c>
      <c r="BK3" s="32">
        <v>7.142980860930253</v>
      </c>
      <c r="BL3" s="8">
        <v>20.143318740772571</v>
      </c>
      <c r="BM3" s="12">
        <v>2</v>
      </c>
      <c r="BN3" s="32">
        <v>20.143318740772571</v>
      </c>
      <c r="BO3" s="32">
        <v>0.19435732070240119</v>
      </c>
      <c r="BP3" s="32">
        <v>19.948961420070169</v>
      </c>
      <c r="BQ3" s="40">
        <v>43.520042574855808</v>
      </c>
      <c r="BR3" s="40"/>
      <c r="BS3" s="32">
        <v>19.948961420070169</v>
      </c>
      <c r="BT3" s="38">
        <v>43.520042574855808</v>
      </c>
      <c r="BU3" s="6" t="s">
        <v>22153</v>
      </c>
      <c r="BV3" s="75">
        <v>2.5</v>
      </c>
      <c r="BW3" s="75">
        <v>3</v>
      </c>
      <c r="BX3" s="51">
        <v>-0.5</v>
      </c>
      <c r="BY3" s="75">
        <v>1</v>
      </c>
      <c r="BZ3" s="75">
        <v>6</v>
      </c>
      <c r="CA3" s="184" t="s">
        <v>22151</v>
      </c>
    </row>
    <row r="4" spans="1:79" x14ac:dyDescent="0.3">
      <c r="A4" s="178" t="s">
        <v>4681</v>
      </c>
      <c r="B4" s="1" t="s">
        <v>6608</v>
      </c>
      <c r="C4" s="2" t="s">
        <v>6543</v>
      </c>
      <c r="D4" s="91" t="s">
        <v>888</v>
      </c>
      <c r="E4" s="2" t="s">
        <v>1402</v>
      </c>
      <c r="F4" s="2" t="s">
        <v>6120</v>
      </c>
      <c r="G4" s="2" t="s">
        <v>660</v>
      </c>
      <c r="H4" s="2" t="s">
        <v>660</v>
      </c>
      <c r="I4" s="2" t="s">
        <v>660</v>
      </c>
      <c r="J4" s="270" t="s">
        <v>660</v>
      </c>
      <c r="K4">
        <v>13510</v>
      </c>
      <c r="L4" t="s">
        <v>10168</v>
      </c>
      <c r="M4" t="e">
        <v>#VALUE!</v>
      </c>
      <c r="N4" t="s">
        <v>6153</v>
      </c>
      <c r="O4" s="169">
        <v>58</v>
      </c>
      <c r="P4" s="123">
        <v>254</v>
      </c>
      <c r="Q4" s="123">
        <v>254</v>
      </c>
      <c r="R4" s="75">
        <v>219</v>
      </c>
      <c r="S4" s="123">
        <v>64</v>
      </c>
      <c r="T4" s="123">
        <v>16</v>
      </c>
      <c r="U4" s="123">
        <v>1</v>
      </c>
      <c r="V4" s="75">
        <v>17</v>
      </c>
      <c r="W4" s="123">
        <v>45</v>
      </c>
      <c r="X4" s="75">
        <v>46</v>
      </c>
      <c r="Y4" s="75">
        <v>31</v>
      </c>
      <c r="Z4" s="75">
        <v>43</v>
      </c>
      <c r="AA4" s="75">
        <v>10</v>
      </c>
      <c r="AB4" s="4">
        <v>0.29223744292237441</v>
      </c>
      <c r="AC4" s="4">
        <v>0.38</v>
      </c>
      <c r="AD4" s="4">
        <v>0.60730593607305938</v>
      </c>
      <c r="AE4" s="8">
        <v>6.8181818181818183</v>
      </c>
      <c r="AF4" s="8">
        <v>6.0714285714285721</v>
      </c>
      <c r="AG4" s="8">
        <v>6.47887323943662</v>
      </c>
      <c r="AH4" s="8">
        <v>5.5555555555555554</v>
      </c>
      <c r="AI4" s="51">
        <v>1.864219409969772</v>
      </c>
      <c r="AJ4" s="51">
        <v>0</v>
      </c>
      <c r="AK4" s="51">
        <v>0</v>
      </c>
      <c r="AL4" s="51">
        <v>0</v>
      </c>
      <c r="AM4" s="8">
        <v>26.788258594572333</v>
      </c>
      <c r="AN4" s="8" t="s">
        <v>22151</v>
      </c>
      <c r="AO4" s="8" t="s">
        <v>22151</v>
      </c>
      <c r="AP4" s="8" t="s">
        <v>22151</v>
      </c>
      <c r="AQ4" s="8">
        <v>26.788258594572333</v>
      </c>
      <c r="AR4" s="8" t="s">
        <v>22151</v>
      </c>
      <c r="AS4" s="8" t="s">
        <v>22151</v>
      </c>
      <c r="AT4" s="8" t="s">
        <v>22151</v>
      </c>
      <c r="AU4" s="8" t="s">
        <v>22151</v>
      </c>
      <c r="AV4" s="8" t="s">
        <v>22151</v>
      </c>
      <c r="AW4" s="8" t="s">
        <v>22151</v>
      </c>
      <c r="AX4" s="8" t="s">
        <v>22151</v>
      </c>
      <c r="AY4" s="132" t="s">
        <v>22151</v>
      </c>
      <c r="AZ4" s="132" t="s">
        <v>22151</v>
      </c>
      <c r="BA4" s="132" t="s">
        <v>22151</v>
      </c>
      <c r="BB4" s="132">
        <v>1</v>
      </c>
      <c r="BC4" s="132" t="s">
        <v>22151</v>
      </c>
      <c r="BD4" s="132" t="s">
        <v>22151</v>
      </c>
      <c r="BE4" s="132" t="s">
        <v>22151</v>
      </c>
      <c r="BF4" s="132" t="s">
        <v>22151</v>
      </c>
      <c r="BG4" s="132" t="s">
        <v>22151</v>
      </c>
      <c r="BH4" s="132" t="s">
        <v>22151</v>
      </c>
      <c r="BI4" s="132" t="s">
        <v>22151</v>
      </c>
      <c r="BJ4" s="92" t="s">
        <v>22151</v>
      </c>
      <c r="BK4" s="8">
        <v>8.1157260046330784</v>
      </c>
      <c r="BL4" s="8">
        <v>18.672532589939255</v>
      </c>
      <c r="BM4" s="12">
        <v>3</v>
      </c>
      <c r="BN4" s="10">
        <v>18.672532589939255</v>
      </c>
      <c r="BO4" s="10">
        <v>0.19435732070240119</v>
      </c>
      <c r="BP4" s="10">
        <v>18.478175269236853</v>
      </c>
      <c r="BQ4" s="41">
        <v>40.385148059042919</v>
      </c>
      <c r="BR4" s="41"/>
      <c r="BS4" s="10">
        <v>18.478175269236853</v>
      </c>
      <c r="BT4" s="38">
        <v>40.385148059042919</v>
      </c>
      <c r="BU4" s="6" t="s">
        <v>22154</v>
      </c>
      <c r="BV4" s="75">
        <v>11.57</v>
      </c>
      <c r="BW4" s="75">
        <v>4</v>
      </c>
      <c r="BX4" s="51">
        <v>7.57</v>
      </c>
      <c r="BY4" s="75">
        <v>5</v>
      </c>
      <c r="BZ4" s="75">
        <v>21</v>
      </c>
      <c r="CA4" s="184" t="s">
        <v>22151</v>
      </c>
    </row>
    <row r="5" spans="1:79" ht="15" customHeight="1" x14ac:dyDescent="0.3">
      <c r="A5" s="213" t="s">
        <v>3651</v>
      </c>
      <c r="B5" s="1" t="s">
        <v>6902</v>
      </c>
      <c r="C5" s="2" t="s">
        <v>6903</v>
      </c>
      <c r="D5" s="91" t="s">
        <v>1283</v>
      </c>
      <c r="E5" s="2" t="s">
        <v>1379</v>
      </c>
      <c r="F5" s="2" t="s">
        <v>9094</v>
      </c>
      <c r="G5" s="2" t="s">
        <v>1380</v>
      </c>
      <c r="H5" s="2" t="s">
        <v>1380</v>
      </c>
      <c r="I5" s="2" t="s">
        <v>1380</v>
      </c>
      <c r="J5" s="269" t="s">
        <v>1380</v>
      </c>
      <c r="K5">
        <v>13611</v>
      </c>
      <c r="L5" t="s">
        <v>10124</v>
      </c>
      <c r="M5" t="e">
        <v>#VALUE!</v>
      </c>
      <c r="N5" t="s">
        <v>5158</v>
      </c>
      <c r="O5" s="169">
        <v>55</v>
      </c>
      <c r="P5" s="123">
        <v>246</v>
      </c>
      <c r="Q5" s="123">
        <v>246</v>
      </c>
      <c r="R5" s="75">
        <v>219</v>
      </c>
      <c r="S5" s="123">
        <v>64</v>
      </c>
      <c r="T5" s="123">
        <v>9</v>
      </c>
      <c r="U5" s="123">
        <v>1</v>
      </c>
      <c r="V5" s="75">
        <v>16</v>
      </c>
      <c r="W5" s="123">
        <v>47</v>
      </c>
      <c r="X5" s="75">
        <v>39</v>
      </c>
      <c r="Y5" s="75">
        <v>24</v>
      </c>
      <c r="Z5" s="75">
        <v>38</v>
      </c>
      <c r="AA5" s="75">
        <v>10</v>
      </c>
      <c r="AB5" s="52">
        <v>0.29223744292237441</v>
      </c>
      <c r="AC5" s="52">
        <v>0.36213991769547327</v>
      </c>
      <c r="AD5" s="52">
        <v>0.56164383561643838</v>
      </c>
      <c r="AE5" s="51">
        <v>7.121212121212122</v>
      </c>
      <c r="AF5" s="51">
        <v>5.7142857142857144</v>
      </c>
      <c r="AG5" s="51">
        <v>5.4929577464788739</v>
      </c>
      <c r="AH5" s="51">
        <v>5.5555555555555554</v>
      </c>
      <c r="AI5" s="51">
        <v>1.864219409969772</v>
      </c>
      <c r="AJ5" s="51">
        <v>0</v>
      </c>
      <c r="AK5" s="51">
        <v>0</v>
      </c>
      <c r="AL5" s="51">
        <v>0</v>
      </c>
      <c r="AM5" s="51">
        <v>25.74823054750204</v>
      </c>
      <c r="AN5" s="51" t="s">
        <v>22151</v>
      </c>
      <c r="AO5" s="51" t="s">
        <v>22151</v>
      </c>
      <c r="AP5" s="51" t="s">
        <v>22151</v>
      </c>
      <c r="AQ5" s="51" t="s">
        <v>22151</v>
      </c>
      <c r="AR5" s="51" t="s">
        <v>22151</v>
      </c>
      <c r="AS5" s="51">
        <v>25.74823054750204</v>
      </c>
      <c r="AT5" s="51" t="s">
        <v>22151</v>
      </c>
      <c r="AU5" s="51" t="s">
        <v>22151</v>
      </c>
      <c r="AV5" s="51" t="s">
        <v>22151</v>
      </c>
      <c r="AW5" s="51" t="s">
        <v>22151</v>
      </c>
      <c r="AX5" s="51" t="s">
        <v>22151</v>
      </c>
      <c r="AY5" s="76" t="s">
        <v>22151</v>
      </c>
      <c r="AZ5" s="132" t="s">
        <v>22151</v>
      </c>
      <c r="BA5" s="132" t="s">
        <v>22151</v>
      </c>
      <c r="BB5" s="132" t="s">
        <v>22151</v>
      </c>
      <c r="BC5" s="132" t="s">
        <v>22151</v>
      </c>
      <c r="BD5" s="132">
        <v>1</v>
      </c>
      <c r="BE5" s="132" t="s">
        <v>22151</v>
      </c>
      <c r="BF5" s="132" t="s">
        <v>22151</v>
      </c>
      <c r="BG5" s="132" t="s">
        <v>22151</v>
      </c>
      <c r="BH5" s="132" t="s">
        <v>22151</v>
      </c>
      <c r="BI5" s="132" t="s">
        <v>22151</v>
      </c>
      <c r="BJ5" s="92" t="s">
        <v>22151</v>
      </c>
      <c r="BK5" s="51">
        <v>7.5574645117708927</v>
      </c>
      <c r="BL5" s="51">
        <v>18.190766035731148</v>
      </c>
      <c r="BM5" s="76">
        <v>4</v>
      </c>
      <c r="BN5" s="51">
        <v>18.190766035731148</v>
      </c>
      <c r="BO5" s="51">
        <v>0.19435732070240119</v>
      </c>
      <c r="BP5" s="51">
        <v>17.996408715028746</v>
      </c>
      <c r="BQ5" s="64">
        <v>39.358290872610091</v>
      </c>
      <c r="BR5" s="64"/>
      <c r="BS5" s="51">
        <v>17.996408715028746</v>
      </c>
      <c r="BT5" s="38">
        <v>39.358290872610091</v>
      </c>
      <c r="BU5" s="51" t="s">
        <v>22155</v>
      </c>
      <c r="BV5" s="75">
        <v>3.82</v>
      </c>
      <c r="BW5" s="75">
        <v>5</v>
      </c>
      <c r="BX5" s="51">
        <v>-1.1800000000000002</v>
      </c>
      <c r="BY5" s="75">
        <v>1</v>
      </c>
      <c r="BZ5" s="75">
        <v>7</v>
      </c>
      <c r="CA5" s="184" t="s">
        <v>22151</v>
      </c>
    </row>
    <row r="6" spans="1:79" x14ac:dyDescent="0.3">
      <c r="A6" s="178" t="s">
        <v>11426</v>
      </c>
      <c r="B6" s="1" t="s">
        <v>11427</v>
      </c>
      <c r="C6" s="2" t="s">
        <v>6825</v>
      </c>
      <c r="D6" s="91" t="s">
        <v>11528</v>
      </c>
      <c r="E6" s="2" t="s">
        <v>1526</v>
      </c>
      <c r="F6" s="2" t="s">
        <v>9094</v>
      </c>
      <c r="G6" s="2" t="s">
        <v>1431</v>
      </c>
      <c r="H6" s="2" t="s">
        <v>1431</v>
      </c>
      <c r="I6" s="2" t="s">
        <v>1431</v>
      </c>
      <c r="J6" s="269" t="s">
        <v>1431</v>
      </c>
      <c r="K6">
        <v>12564</v>
      </c>
      <c r="L6" t="s">
        <v>11529</v>
      </c>
      <c r="M6" t="e">
        <v>#VALUE!</v>
      </c>
      <c r="N6" t="s">
        <v>11916</v>
      </c>
      <c r="O6" s="169">
        <v>59</v>
      </c>
      <c r="P6" s="123">
        <v>259</v>
      </c>
      <c r="Q6" s="123">
        <v>259</v>
      </c>
      <c r="R6" s="67">
        <v>235</v>
      </c>
      <c r="S6" s="123">
        <v>68</v>
      </c>
      <c r="T6" s="123">
        <v>13</v>
      </c>
      <c r="U6" s="123">
        <v>4</v>
      </c>
      <c r="V6" s="67">
        <v>11</v>
      </c>
      <c r="W6" s="123">
        <v>41</v>
      </c>
      <c r="X6" s="67">
        <v>28</v>
      </c>
      <c r="Y6" s="67">
        <v>24</v>
      </c>
      <c r="Z6" s="67">
        <v>63</v>
      </c>
      <c r="AA6" s="67">
        <v>15</v>
      </c>
      <c r="AB6" s="4">
        <v>0.28936170212765955</v>
      </c>
      <c r="AC6" s="4">
        <v>0.35521235521235522</v>
      </c>
      <c r="AD6" s="4">
        <v>0.51914893617021274</v>
      </c>
      <c r="AE6" s="8">
        <v>6.2121212121212128</v>
      </c>
      <c r="AF6" s="8">
        <v>3.9285714285714288</v>
      </c>
      <c r="AG6" s="8">
        <v>3.943661971830986</v>
      </c>
      <c r="AH6" s="8">
        <v>8.3333333333333339</v>
      </c>
      <c r="AI6" s="51">
        <v>1.8493116258428743</v>
      </c>
      <c r="AJ6" s="51">
        <v>0</v>
      </c>
      <c r="AK6" s="51">
        <v>0</v>
      </c>
      <c r="AL6" s="51">
        <v>0</v>
      </c>
      <c r="AM6" s="51">
        <v>24.266999571699834</v>
      </c>
      <c r="AN6" s="51" t="s">
        <v>22151</v>
      </c>
      <c r="AO6" s="51" t="s">
        <v>22151</v>
      </c>
      <c r="AP6" s="51" t="s">
        <v>22151</v>
      </c>
      <c r="AQ6" s="51" t="s">
        <v>22151</v>
      </c>
      <c r="AR6" s="51">
        <v>24.266999571699834</v>
      </c>
      <c r="AS6" s="51" t="s">
        <v>22151</v>
      </c>
      <c r="AT6" s="51" t="s">
        <v>22151</v>
      </c>
      <c r="AU6" s="51" t="s">
        <v>22151</v>
      </c>
      <c r="AV6" s="51" t="s">
        <v>22151</v>
      </c>
      <c r="AW6" s="51" t="s">
        <v>22151</v>
      </c>
      <c r="AX6" s="51" t="s">
        <v>22151</v>
      </c>
      <c r="AY6" s="76" t="s">
        <v>22151</v>
      </c>
      <c r="AZ6" s="132" t="s">
        <v>22151</v>
      </c>
      <c r="BA6" s="132" t="s">
        <v>22151</v>
      </c>
      <c r="BB6" s="132" t="s">
        <v>22151</v>
      </c>
      <c r="BC6" s="132">
        <v>3</v>
      </c>
      <c r="BD6" s="132" t="s">
        <v>22151</v>
      </c>
      <c r="BE6" s="132" t="s">
        <v>22151</v>
      </c>
      <c r="BF6" s="132" t="s">
        <v>22151</v>
      </c>
      <c r="BG6" s="132" t="s">
        <v>22151</v>
      </c>
      <c r="BH6" s="132" t="s">
        <v>22151</v>
      </c>
      <c r="BI6" s="132" t="s">
        <v>22151</v>
      </c>
      <c r="BJ6" s="92" t="s">
        <v>22151</v>
      </c>
      <c r="BK6" s="8">
        <v>7.142980860930253</v>
      </c>
      <c r="BL6" s="8">
        <v>17.124018710769583</v>
      </c>
      <c r="BM6" s="12">
        <v>5</v>
      </c>
      <c r="BN6" s="10">
        <v>17.124018710769583</v>
      </c>
      <c r="BO6" s="10">
        <v>0.19435732070240119</v>
      </c>
      <c r="BP6" s="10">
        <v>16.929661390067182</v>
      </c>
      <c r="BQ6" s="41">
        <v>37.084581443890379</v>
      </c>
      <c r="BR6" s="41"/>
      <c r="BS6" s="10">
        <v>16.929661390067182</v>
      </c>
      <c r="BT6" s="38">
        <v>37.084581443890379</v>
      </c>
      <c r="BU6" s="6" t="s">
        <v>22156</v>
      </c>
      <c r="BV6" s="75">
        <v>11.09</v>
      </c>
      <c r="BW6" s="75">
        <v>6</v>
      </c>
      <c r="BX6" s="51">
        <v>5.09</v>
      </c>
      <c r="BY6" s="75">
        <v>7</v>
      </c>
      <c r="BZ6" s="75">
        <v>17</v>
      </c>
      <c r="CA6" s="184" t="s">
        <v>22151</v>
      </c>
    </row>
    <row r="7" spans="1:79" x14ac:dyDescent="0.3">
      <c r="A7" s="213" t="s">
        <v>10016</v>
      </c>
      <c r="B7" s="1" t="s">
        <v>10017</v>
      </c>
      <c r="C7" s="2" t="s">
        <v>12042</v>
      </c>
      <c r="D7" s="91" t="s">
        <v>14696</v>
      </c>
      <c r="E7" s="2" t="s">
        <v>1553</v>
      </c>
      <c r="F7" s="2" t="s">
        <v>6120</v>
      </c>
      <c r="G7" s="2" t="s">
        <v>1431</v>
      </c>
      <c r="H7" s="2" t="s">
        <v>1431</v>
      </c>
      <c r="I7" s="2" t="s">
        <v>1431</v>
      </c>
      <c r="J7" s="269" t="s">
        <v>1431</v>
      </c>
      <c r="K7">
        <v>13769</v>
      </c>
      <c r="L7" t="s">
        <v>11538</v>
      </c>
      <c r="M7" t="e">
        <v>#VALUE!</v>
      </c>
      <c r="N7" t="s">
        <v>15301</v>
      </c>
      <c r="O7" s="169">
        <v>59</v>
      </c>
      <c r="P7" s="123">
        <v>233</v>
      </c>
      <c r="Q7" s="123">
        <v>233</v>
      </c>
      <c r="R7" s="75">
        <v>219</v>
      </c>
      <c r="S7" s="123">
        <v>56</v>
      </c>
      <c r="T7" s="123">
        <v>11</v>
      </c>
      <c r="U7" s="123">
        <v>3</v>
      </c>
      <c r="V7" s="75">
        <v>6</v>
      </c>
      <c r="W7" s="123">
        <v>33</v>
      </c>
      <c r="X7" s="75">
        <v>22</v>
      </c>
      <c r="Y7" s="75">
        <v>11</v>
      </c>
      <c r="Z7" s="75">
        <v>70</v>
      </c>
      <c r="AA7" s="75">
        <v>24</v>
      </c>
      <c r="AB7" s="52">
        <v>0.25570776255707761</v>
      </c>
      <c r="AC7" s="52">
        <v>0.29130434782608694</v>
      </c>
      <c r="AD7" s="52">
        <v>0.41552511415525112</v>
      </c>
      <c r="AE7" s="51">
        <v>5</v>
      </c>
      <c r="AF7" s="51">
        <v>2.1428571428571428</v>
      </c>
      <c r="AG7" s="51">
        <v>3.098591549295775</v>
      </c>
      <c r="AH7" s="51">
        <v>13.333333333333332</v>
      </c>
      <c r="AI7" s="51">
        <v>0.21282363101305993</v>
      </c>
      <c r="AJ7" s="51">
        <v>0</v>
      </c>
      <c r="AK7" s="51">
        <v>0</v>
      </c>
      <c r="AL7" s="51">
        <v>0</v>
      </c>
      <c r="AM7" s="51">
        <v>23.787605656499309</v>
      </c>
      <c r="AN7" s="51" t="s">
        <v>22151</v>
      </c>
      <c r="AO7" s="51" t="s">
        <v>22151</v>
      </c>
      <c r="AP7" s="51" t="s">
        <v>22151</v>
      </c>
      <c r="AQ7" s="51" t="s">
        <v>22151</v>
      </c>
      <c r="AR7" s="51">
        <v>23.787605656499309</v>
      </c>
      <c r="AS7" s="51" t="s">
        <v>22151</v>
      </c>
      <c r="AT7" s="51" t="s">
        <v>22151</v>
      </c>
      <c r="AU7" s="51" t="s">
        <v>22151</v>
      </c>
      <c r="AV7" s="51" t="s">
        <v>22151</v>
      </c>
      <c r="AW7" s="51" t="s">
        <v>22151</v>
      </c>
      <c r="AX7" s="51" t="s">
        <v>22151</v>
      </c>
      <c r="AY7" s="76" t="s">
        <v>22151</v>
      </c>
      <c r="AZ7" s="132" t="s">
        <v>22151</v>
      </c>
      <c r="BA7" s="132" t="s">
        <v>22151</v>
      </c>
      <c r="BB7" s="132" t="s">
        <v>22151</v>
      </c>
      <c r="BC7" s="132">
        <v>4</v>
      </c>
      <c r="BD7" s="132" t="s">
        <v>22151</v>
      </c>
      <c r="BE7" s="132" t="s">
        <v>22151</v>
      </c>
      <c r="BF7" s="132" t="s">
        <v>22151</v>
      </c>
      <c r="BG7" s="132" t="s">
        <v>22151</v>
      </c>
      <c r="BH7" s="132" t="s">
        <v>22151</v>
      </c>
      <c r="BI7" s="132" t="s">
        <v>22151</v>
      </c>
      <c r="BJ7" s="92" t="s">
        <v>22151</v>
      </c>
      <c r="BK7" s="51">
        <v>7.142980860930253</v>
      </c>
      <c r="BL7" s="8">
        <v>16.644624795569058</v>
      </c>
      <c r="BM7" s="12">
        <v>6</v>
      </c>
      <c r="BN7" s="51">
        <v>16.644624795569058</v>
      </c>
      <c r="BO7" s="51">
        <v>0.19435732070240119</v>
      </c>
      <c r="BP7" s="51">
        <v>16.450267474866656</v>
      </c>
      <c r="BQ7" s="64">
        <v>36.062781398503283</v>
      </c>
      <c r="BR7" s="64"/>
      <c r="BS7" s="51">
        <v>16.450267474866656</v>
      </c>
      <c r="BT7" s="38">
        <v>36.062781398503283</v>
      </c>
      <c r="BU7" s="51" t="s">
        <v>22157</v>
      </c>
      <c r="BV7" s="75">
        <v>19.55</v>
      </c>
      <c r="BW7" s="75">
        <v>8</v>
      </c>
      <c r="BX7" s="51">
        <v>11.55</v>
      </c>
      <c r="BY7" s="75">
        <v>12</v>
      </c>
      <c r="BZ7" s="75">
        <v>33</v>
      </c>
      <c r="CA7" s="184" t="s">
        <v>22151</v>
      </c>
    </row>
    <row r="8" spans="1:79" x14ac:dyDescent="0.3">
      <c r="A8" s="212" t="s">
        <v>2520</v>
      </c>
      <c r="B8" s="180" t="s">
        <v>6636</v>
      </c>
      <c r="C8" s="196" t="s">
        <v>6637</v>
      </c>
      <c r="D8" s="211" t="s">
        <v>460</v>
      </c>
      <c r="E8" s="196" t="s">
        <v>1409</v>
      </c>
      <c r="F8" s="196" t="s">
        <v>9094</v>
      </c>
      <c r="G8" s="196" t="s">
        <v>660</v>
      </c>
      <c r="H8" s="196" t="s">
        <v>660</v>
      </c>
      <c r="I8" s="196" t="s">
        <v>660</v>
      </c>
      <c r="J8" s="270" t="s">
        <v>660</v>
      </c>
      <c r="K8" s="197">
        <v>11493</v>
      </c>
      <c r="L8" s="197" t="s">
        <v>9449</v>
      </c>
      <c r="M8" s="198" t="e">
        <v>#VALUE!</v>
      </c>
      <c r="N8" s="198" t="s">
        <v>5855</v>
      </c>
      <c r="O8" s="169">
        <v>60</v>
      </c>
      <c r="P8" s="200">
        <v>254</v>
      </c>
      <c r="Q8" s="200">
        <v>254</v>
      </c>
      <c r="R8" s="200">
        <v>224</v>
      </c>
      <c r="S8" s="200">
        <v>68</v>
      </c>
      <c r="T8" s="200">
        <v>12</v>
      </c>
      <c r="U8" s="200">
        <v>1</v>
      </c>
      <c r="V8" s="200">
        <v>16</v>
      </c>
      <c r="W8" s="200">
        <v>44</v>
      </c>
      <c r="X8" s="200">
        <v>47</v>
      </c>
      <c r="Y8" s="200">
        <v>26</v>
      </c>
      <c r="Z8" s="200">
        <v>37</v>
      </c>
      <c r="AA8" s="200">
        <v>6</v>
      </c>
      <c r="AB8" s="201">
        <v>0.30357142857142855</v>
      </c>
      <c r="AC8" s="202">
        <v>0.376</v>
      </c>
      <c r="AD8" s="202">
        <v>0.5803571428571429</v>
      </c>
      <c r="AE8" s="203">
        <v>6.666666666666667</v>
      </c>
      <c r="AF8" s="203">
        <v>5.7142857142857144</v>
      </c>
      <c r="AG8" s="203">
        <v>6.619718309859155</v>
      </c>
      <c r="AH8" s="203">
        <v>3.333333333333333</v>
      </c>
      <c r="AI8" s="203">
        <v>2.4260969317233423</v>
      </c>
      <c r="AJ8" s="204">
        <v>0</v>
      </c>
      <c r="AK8" s="204">
        <v>0</v>
      </c>
      <c r="AL8" s="204">
        <v>0</v>
      </c>
      <c r="AM8" s="203">
        <v>24.760100955868211</v>
      </c>
      <c r="AN8" s="203" t="s">
        <v>22151</v>
      </c>
      <c r="AO8" s="203" t="s">
        <v>22151</v>
      </c>
      <c r="AP8" s="203" t="s">
        <v>22151</v>
      </c>
      <c r="AQ8" s="203">
        <v>24.760100955868211</v>
      </c>
      <c r="AR8" s="203" t="s">
        <v>22151</v>
      </c>
      <c r="AS8" s="203" t="s">
        <v>22151</v>
      </c>
      <c r="AT8" s="203" t="s">
        <v>22151</v>
      </c>
      <c r="AU8" s="203" t="s">
        <v>22151</v>
      </c>
      <c r="AV8" s="203" t="s">
        <v>22151</v>
      </c>
      <c r="AW8" s="203" t="s">
        <v>22151</v>
      </c>
      <c r="AX8" s="203" t="s">
        <v>22151</v>
      </c>
      <c r="AY8" s="205" t="s">
        <v>22151</v>
      </c>
      <c r="AZ8" s="205" t="s">
        <v>22151</v>
      </c>
      <c r="BA8" s="205" t="s">
        <v>22151</v>
      </c>
      <c r="BB8" s="205">
        <v>2</v>
      </c>
      <c r="BC8" s="205" t="s">
        <v>22151</v>
      </c>
      <c r="BD8" s="205" t="s">
        <v>22151</v>
      </c>
      <c r="BE8" s="205" t="s">
        <v>22151</v>
      </c>
      <c r="BF8" s="205" t="s">
        <v>22151</v>
      </c>
      <c r="BG8" s="205" t="s">
        <v>22151</v>
      </c>
      <c r="BH8" s="205" t="s">
        <v>22151</v>
      </c>
      <c r="BI8" s="205" t="s">
        <v>22151</v>
      </c>
      <c r="BJ8" s="206" t="s">
        <v>22151</v>
      </c>
      <c r="BK8" s="203">
        <v>8.1157260046330784</v>
      </c>
      <c r="BL8" s="203">
        <v>16.644374951235132</v>
      </c>
      <c r="BM8" s="205">
        <v>7</v>
      </c>
      <c r="BN8" s="203">
        <v>16.644374951235132</v>
      </c>
      <c r="BO8" s="203">
        <v>0.19435732070240119</v>
      </c>
      <c r="BP8" s="203">
        <v>16.450017630532731</v>
      </c>
      <c r="BQ8" s="207">
        <v>36.06224886994243</v>
      </c>
      <c r="BR8" s="208"/>
      <c r="BS8" s="203">
        <v>16.450017630532731</v>
      </c>
      <c r="BT8" s="38">
        <v>36.06224886994243</v>
      </c>
      <c r="BU8" s="203" t="s">
        <v>22158</v>
      </c>
      <c r="BV8" s="200">
        <v>24.3</v>
      </c>
      <c r="BW8" s="209">
        <v>9</v>
      </c>
      <c r="BX8" s="204">
        <v>15.3</v>
      </c>
      <c r="BY8" s="209">
        <v>13</v>
      </c>
      <c r="BZ8" s="209">
        <v>35</v>
      </c>
      <c r="CA8" s="184" t="s">
        <v>22151</v>
      </c>
    </row>
    <row r="9" spans="1:79" ht="15" customHeight="1" x14ac:dyDescent="0.3">
      <c r="A9" s="213" t="s">
        <v>3463</v>
      </c>
      <c r="B9" s="1" t="s">
        <v>6724</v>
      </c>
      <c r="C9" s="2" t="s">
        <v>6543</v>
      </c>
      <c r="D9" s="91" t="s">
        <v>1313</v>
      </c>
      <c r="E9" s="2" t="s">
        <v>1464</v>
      </c>
      <c r="F9" s="2" t="s">
        <v>6120</v>
      </c>
      <c r="G9" s="2" t="s">
        <v>1396</v>
      </c>
      <c r="H9" s="2" t="s">
        <v>1396</v>
      </c>
      <c r="I9" s="2" t="s">
        <v>1396</v>
      </c>
      <c r="J9" s="269" t="s">
        <v>1396</v>
      </c>
      <c r="K9">
        <v>15676</v>
      </c>
      <c r="L9" t="s">
        <v>9101</v>
      </c>
      <c r="M9" t="e">
        <v>#VALUE!</v>
      </c>
      <c r="N9" t="s">
        <v>5066</v>
      </c>
      <c r="O9" s="169">
        <v>60</v>
      </c>
      <c r="P9" s="123">
        <v>262</v>
      </c>
      <c r="Q9" s="123">
        <v>262</v>
      </c>
      <c r="R9" s="75">
        <v>240</v>
      </c>
      <c r="S9" s="123">
        <v>76</v>
      </c>
      <c r="T9" s="123">
        <v>15</v>
      </c>
      <c r="U9" s="123">
        <v>0</v>
      </c>
      <c r="V9" s="75">
        <v>19</v>
      </c>
      <c r="W9" s="123">
        <v>43</v>
      </c>
      <c r="X9" s="75">
        <v>60</v>
      </c>
      <c r="Y9" s="75">
        <v>18</v>
      </c>
      <c r="Z9" s="75">
        <v>59</v>
      </c>
      <c r="AA9" s="75">
        <v>0</v>
      </c>
      <c r="AB9" s="52">
        <v>0.31666666666666665</v>
      </c>
      <c r="AC9" s="52">
        <v>0.36434108527131781</v>
      </c>
      <c r="AD9" s="52">
        <v>0.6166666666666667</v>
      </c>
      <c r="AE9" s="51">
        <v>6.5151515151515156</v>
      </c>
      <c r="AF9" s="51">
        <v>6.7857142857142865</v>
      </c>
      <c r="AG9" s="51">
        <v>8.4507042253521139</v>
      </c>
      <c r="AH9" s="51">
        <v>0</v>
      </c>
      <c r="AI9" s="51">
        <v>3.226673714227918</v>
      </c>
      <c r="AJ9" s="51">
        <v>0</v>
      </c>
      <c r="AK9" s="51">
        <v>0</v>
      </c>
      <c r="AL9" s="51">
        <v>0</v>
      </c>
      <c r="AM9" s="51">
        <v>24.978243740445834</v>
      </c>
      <c r="AN9" s="51" t="s">
        <v>22151</v>
      </c>
      <c r="AO9" s="51">
        <v>24.978243740445834</v>
      </c>
      <c r="AP9" s="51" t="s">
        <v>22151</v>
      </c>
      <c r="AQ9" s="51" t="s">
        <v>22151</v>
      </c>
      <c r="AR9" s="51" t="s">
        <v>22151</v>
      </c>
      <c r="AS9" s="51" t="s">
        <v>22151</v>
      </c>
      <c r="AT9" s="51" t="s">
        <v>22151</v>
      </c>
      <c r="AU9" s="51" t="s">
        <v>22151</v>
      </c>
      <c r="AV9" s="51" t="s">
        <v>22151</v>
      </c>
      <c r="AW9" s="51" t="s">
        <v>22151</v>
      </c>
      <c r="AX9" s="51" t="s">
        <v>22151</v>
      </c>
      <c r="AY9" s="76" t="s">
        <v>22151</v>
      </c>
      <c r="AZ9" s="132">
        <v>1</v>
      </c>
      <c r="BA9" s="132" t="s">
        <v>22151</v>
      </c>
      <c r="BB9" s="132" t="s">
        <v>22151</v>
      </c>
      <c r="BC9" s="132" t="s">
        <v>22151</v>
      </c>
      <c r="BD9" s="132" t="s">
        <v>22151</v>
      </c>
      <c r="BE9" s="132" t="s">
        <v>22151</v>
      </c>
      <c r="BF9" s="132" t="s">
        <v>22151</v>
      </c>
      <c r="BG9" s="132" t="s">
        <v>22151</v>
      </c>
      <c r="BH9" s="132" t="s">
        <v>22151</v>
      </c>
      <c r="BI9" s="132" t="s">
        <v>22151</v>
      </c>
      <c r="BJ9" s="92" t="s">
        <v>22151</v>
      </c>
      <c r="BK9" s="51">
        <v>8.3853679235062994</v>
      </c>
      <c r="BL9" s="51">
        <v>16.592875816939532</v>
      </c>
      <c r="BM9" s="76">
        <v>8</v>
      </c>
      <c r="BN9" s="51">
        <v>16.592875816939532</v>
      </c>
      <c r="BO9" s="51">
        <v>0.19435732070240119</v>
      </c>
      <c r="BP9" s="51">
        <v>16.398518496237131</v>
      </c>
      <c r="BQ9" s="64">
        <v>35.952481482221977</v>
      </c>
      <c r="BR9" s="64"/>
      <c r="BS9" s="51">
        <v>16.398518496237131</v>
      </c>
      <c r="BT9" s="38">
        <v>35.952481482221977</v>
      </c>
      <c r="BU9" s="51" t="s">
        <v>22159</v>
      </c>
      <c r="BV9" s="75">
        <v>41.91</v>
      </c>
      <c r="BW9" s="75">
        <v>10</v>
      </c>
      <c r="BX9" s="51">
        <v>31.909999999999997</v>
      </c>
      <c r="BY9" s="75">
        <v>28</v>
      </c>
      <c r="BZ9" s="75">
        <v>56</v>
      </c>
      <c r="CA9" s="184" t="s">
        <v>22151</v>
      </c>
    </row>
    <row r="10" spans="1:79" x14ac:dyDescent="0.3">
      <c r="A10" s="213" t="s">
        <v>3506</v>
      </c>
      <c r="B10" s="1" t="s">
        <v>6616</v>
      </c>
      <c r="C10" s="2" t="s">
        <v>6617</v>
      </c>
      <c r="D10" s="91" t="s">
        <v>327</v>
      </c>
      <c r="E10" s="2" t="s">
        <v>1460</v>
      </c>
      <c r="F10" s="2" t="s">
        <v>9094</v>
      </c>
      <c r="G10" s="2" t="s">
        <v>14942</v>
      </c>
      <c r="H10" s="2" t="s">
        <v>1380</v>
      </c>
      <c r="I10" s="2" t="s">
        <v>1380</v>
      </c>
      <c r="J10" s="269" t="s">
        <v>1380</v>
      </c>
      <c r="K10">
        <v>10324</v>
      </c>
      <c r="L10" t="s">
        <v>9692</v>
      </c>
      <c r="M10" t="e">
        <v>#VALUE!</v>
      </c>
      <c r="N10" t="s">
        <v>6036</v>
      </c>
      <c r="O10" s="169">
        <v>60</v>
      </c>
      <c r="P10" s="123">
        <v>267</v>
      </c>
      <c r="Q10" s="123">
        <v>267</v>
      </c>
      <c r="R10" s="67">
        <v>228</v>
      </c>
      <c r="S10" s="123">
        <v>77</v>
      </c>
      <c r="T10" s="123">
        <v>14</v>
      </c>
      <c r="U10" s="123">
        <v>0</v>
      </c>
      <c r="V10" s="67">
        <v>18</v>
      </c>
      <c r="W10" s="123">
        <v>38</v>
      </c>
      <c r="X10" s="67">
        <v>56</v>
      </c>
      <c r="Y10" s="67">
        <v>38</v>
      </c>
      <c r="Z10" s="67">
        <v>60</v>
      </c>
      <c r="AA10" s="67">
        <v>0</v>
      </c>
      <c r="AB10" s="52">
        <v>0.33771929824561403</v>
      </c>
      <c r="AC10" s="52">
        <v>0.43233082706766918</v>
      </c>
      <c r="AD10" s="52">
        <v>0.63596491228070173</v>
      </c>
      <c r="AE10" s="51">
        <v>5.7575757575757578</v>
      </c>
      <c r="AF10" s="51">
        <v>6.4285714285714288</v>
      </c>
      <c r="AG10" s="51">
        <v>7.887323943661972</v>
      </c>
      <c r="AH10" s="51">
        <v>0</v>
      </c>
      <c r="AI10" s="51">
        <v>4.067068491498171</v>
      </c>
      <c r="AJ10" s="51">
        <v>0</v>
      </c>
      <c r="AK10" s="51">
        <v>0</v>
      </c>
      <c r="AL10" s="51">
        <v>0</v>
      </c>
      <c r="AM10" s="8">
        <v>24.140539621307326</v>
      </c>
      <c r="AN10" s="8" t="s">
        <v>22151</v>
      </c>
      <c r="AO10" s="8" t="s">
        <v>22151</v>
      </c>
      <c r="AP10" s="8" t="s">
        <v>22151</v>
      </c>
      <c r="AQ10" s="8" t="s">
        <v>22151</v>
      </c>
      <c r="AR10" s="8" t="s">
        <v>22151</v>
      </c>
      <c r="AS10" s="8">
        <v>24.140539621307326</v>
      </c>
      <c r="AT10" s="8" t="s">
        <v>22151</v>
      </c>
      <c r="AU10" s="8" t="s">
        <v>22151</v>
      </c>
      <c r="AV10" s="8" t="s">
        <v>22151</v>
      </c>
      <c r="AW10" s="8" t="s">
        <v>22151</v>
      </c>
      <c r="AX10" s="8" t="s">
        <v>22151</v>
      </c>
      <c r="AY10" s="132" t="s">
        <v>22151</v>
      </c>
      <c r="AZ10" s="132" t="s">
        <v>22151</v>
      </c>
      <c r="BA10" s="132" t="s">
        <v>22151</v>
      </c>
      <c r="BB10" s="132" t="s">
        <v>22151</v>
      </c>
      <c r="BC10" s="132" t="s">
        <v>22151</v>
      </c>
      <c r="BD10" s="132">
        <v>2</v>
      </c>
      <c r="BE10" s="132" t="s">
        <v>22151</v>
      </c>
      <c r="BF10" s="132" t="s">
        <v>22151</v>
      </c>
      <c r="BG10" s="132" t="s">
        <v>22151</v>
      </c>
      <c r="BH10" s="132" t="s">
        <v>22151</v>
      </c>
      <c r="BI10" s="132" t="s">
        <v>22151</v>
      </c>
      <c r="BJ10" s="92" t="s">
        <v>22151</v>
      </c>
      <c r="BK10" s="51">
        <v>7.5574645117708927</v>
      </c>
      <c r="BL10" s="8">
        <v>16.583075109536434</v>
      </c>
      <c r="BM10" s="12">
        <v>9</v>
      </c>
      <c r="BN10" s="51">
        <v>16.583075109536434</v>
      </c>
      <c r="BO10" s="51">
        <v>0.19435732070240119</v>
      </c>
      <c r="BP10" s="51">
        <v>16.388717788834033</v>
      </c>
      <c r="BQ10" s="64">
        <v>35.931591848557936</v>
      </c>
      <c r="BR10" s="64"/>
      <c r="BS10" s="51">
        <v>16.388717788834033</v>
      </c>
      <c r="BT10" s="38">
        <v>35.931591848557936</v>
      </c>
      <c r="BU10" s="51" t="s">
        <v>22160</v>
      </c>
      <c r="BV10" s="75">
        <v>51.8</v>
      </c>
      <c r="BW10" s="75">
        <v>11</v>
      </c>
      <c r="BX10" s="51">
        <v>40.799999999999997</v>
      </c>
      <c r="BY10" s="75">
        <v>31</v>
      </c>
      <c r="BZ10" s="75">
        <v>63</v>
      </c>
      <c r="CA10" s="184" t="s">
        <v>22151</v>
      </c>
    </row>
    <row r="11" spans="1:79" x14ac:dyDescent="0.3">
      <c r="A11" s="213" t="s">
        <v>2028</v>
      </c>
      <c r="B11" s="1" t="s">
        <v>6571</v>
      </c>
      <c r="C11" s="2" t="s">
        <v>6572</v>
      </c>
      <c r="D11" s="91" t="s">
        <v>619</v>
      </c>
      <c r="E11" s="2" t="s">
        <v>1460</v>
      </c>
      <c r="F11" s="2" t="s">
        <v>9094</v>
      </c>
      <c r="G11" s="2" t="s">
        <v>1396</v>
      </c>
      <c r="H11" s="2" t="s">
        <v>1396</v>
      </c>
      <c r="I11" s="2" t="s">
        <v>1396</v>
      </c>
      <c r="J11" s="269" t="s">
        <v>1396</v>
      </c>
      <c r="K11">
        <v>5361</v>
      </c>
      <c r="L11" t="s">
        <v>9913</v>
      </c>
      <c r="M11" t="e">
        <v>#VALUE!</v>
      </c>
      <c r="N11" t="s">
        <v>5496</v>
      </c>
      <c r="O11" s="169">
        <v>60</v>
      </c>
      <c r="P11" s="123">
        <v>262</v>
      </c>
      <c r="Q11" s="123">
        <v>262</v>
      </c>
      <c r="R11" s="75">
        <v>214</v>
      </c>
      <c r="S11" s="123">
        <v>73</v>
      </c>
      <c r="T11" s="123">
        <v>23</v>
      </c>
      <c r="U11" s="123">
        <v>1</v>
      </c>
      <c r="V11" s="75">
        <v>13</v>
      </c>
      <c r="W11" s="123">
        <v>51</v>
      </c>
      <c r="X11" s="75">
        <v>53</v>
      </c>
      <c r="Y11" s="75">
        <v>45</v>
      </c>
      <c r="Z11" s="75">
        <v>37</v>
      </c>
      <c r="AA11" s="75">
        <v>2</v>
      </c>
      <c r="AB11" s="52">
        <v>0.34112149532710279</v>
      </c>
      <c r="AC11" s="52">
        <v>0.45559845559845558</v>
      </c>
      <c r="AD11" s="52">
        <v>0.64018691588785048</v>
      </c>
      <c r="AE11" s="51">
        <v>7.7272727272727275</v>
      </c>
      <c r="AF11" s="51">
        <v>4.6428571428571432</v>
      </c>
      <c r="AG11" s="51">
        <v>7.4647887323943669</v>
      </c>
      <c r="AH11" s="51">
        <v>1.1111111111111112</v>
      </c>
      <c r="AI11" s="51">
        <v>3.9889247852139658</v>
      </c>
      <c r="AJ11" s="51">
        <v>0</v>
      </c>
      <c r="AK11" s="51">
        <v>0</v>
      </c>
      <c r="AL11" s="51">
        <v>0</v>
      </c>
      <c r="AM11" s="51">
        <v>24.934954498849315</v>
      </c>
      <c r="AN11" s="51" t="s">
        <v>22151</v>
      </c>
      <c r="AO11" s="51">
        <v>24.934954498849315</v>
      </c>
      <c r="AP11" s="51" t="s">
        <v>22151</v>
      </c>
      <c r="AQ11" s="51" t="s">
        <v>22151</v>
      </c>
      <c r="AR11" s="51" t="s">
        <v>22151</v>
      </c>
      <c r="AS11" s="51" t="s">
        <v>22151</v>
      </c>
      <c r="AT11" s="51" t="s">
        <v>22151</v>
      </c>
      <c r="AU11" s="51" t="s">
        <v>22151</v>
      </c>
      <c r="AV11" s="51" t="s">
        <v>22151</v>
      </c>
      <c r="AW11" s="51" t="s">
        <v>22151</v>
      </c>
      <c r="AX11" s="51" t="s">
        <v>22151</v>
      </c>
      <c r="AY11" s="76" t="s">
        <v>22151</v>
      </c>
      <c r="AZ11" s="132">
        <v>2</v>
      </c>
      <c r="BA11" s="132" t="s">
        <v>22151</v>
      </c>
      <c r="BB11" s="132" t="s">
        <v>22151</v>
      </c>
      <c r="BC11" s="132" t="s">
        <v>22151</v>
      </c>
      <c r="BD11" s="132" t="s">
        <v>22151</v>
      </c>
      <c r="BE11" s="132" t="s">
        <v>22151</v>
      </c>
      <c r="BF11" s="132" t="s">
        <v>22151</v>
      </c>
      <c r="BG11" s="132" t="s">
        <v>22151</v>
      </c>
      <c r="BH11" s="132" t="s">
        <v>22151</v>
      </c>
      <c r="BI11" s="132" t="s">
        <v>22151</v>
      </c>
      <c r="BJ11" s="92" t="s">
        <v>22151</v>
      </c>
      <c r="BK11" s="51">
        <v>8.3853679235062994</v>
      </c>
      <c r="BL11" s="51">
        <v>16.549586575343014</v>
      </c>
      <c r="BM11" s="76">
        <v>10</v>
      </c>
      <c r="BN11" s="51">
        <v>16.549586575343014</v>
      </c>
      <c r="BO11" s="51">
        <v>0.19435732070240119</v>
      </c>
      <c r="BP11" s="51">
        <v>16.355229254640612</v>
      </c>
      <c r="BQ11" s="64">
        <v>35.860212999820419</v>
      </c>
      <c r="BR11" s="64"/>
      <c r="BS11" s="51">
        <v>16.355229254640612</v>
      </c>
      <c r="BT11" s="38">
        <v>35.860212999820419</v>
      </c>
      <c r="BU11" s="51" t="s">
        <v>22161</v>
      </c>
      <c r="BV11" s="75">
        <v>14.16</v>
      </c>
      <c r="BW11" s="75">
        <v>12</v>
      </c>
      <c r="BX11" s="51">
        <v>2.16</v>
      </c>
      <c r="BY11" s="75">
        <v>9</v>
      </c>
      <c r="BZ11" s="75">
        <v>23</v>
      </c>
      <c r="CA11" s="184" t="s">
        <v>22151</v>
      </c>
    </row>
    <row r="12" spans="1:79" x14ac:dyDescent="0.3">
      <c r="A12" s="178" t="s">
        <v>13507</v>
      </c>
      <c r="B12" s="1" t="s">
        <v>7061</v>
      </c>
      <c r="C12" s="2" t="s">
        <v>6715</v>
      </c>
      <c r="D12" s="91" t="s">
        <v>11490</v>
      </c>
      <c r="E12" s="2" t="s">
        <v>1434</v>
      </c>
      <c r="F12" s="2" t="s">
        <v>9094</v>
      </c>
      <c r="G12" s="2" t="s">
        <v>1380</v>
      </c>
      <c r="H12" s="2" t="s">
        <v>1380</v>
      </c>
      <c r="I12" s="2" t="s">
        <v>1380</v>
      </c>
      <c r="J12" s="269" t="s">
        <v>1380</v>
      </c>
      <c r="K12">
        <v>20123</v>
      </c>
      <c r="L12" t="s">
        <v>14924</v>
      </c>
      <c r="M12" t="e">
        <v>#VALUE!</v>
      </c>
      <c r="N12" t="s">
        <v>13508</v>
      </c>
      <c r="O12" s="169">
        <v>47</v>
      </c>
      <c r="P12" s="123">
        <v>196</v>
      </c>
      <c r="Q12" s="123">
        <v>196</v>
      </c>
      <c r="R12" s="75">
        <v>154</v>
      </c>
      <c r="S12" s="123">
        <v>53.999999999999993</v>
      </c>
      <c r="T12" s="123">
        <v>14</v>
      </c>
      <c r="U12" s="123">
        <v>0</v>
      </c>
      <c r="V12" s="75">
        <v>13</v>
      </c>
      <c r="W12" s="123">
        <v>39</v>
      </c>
      <c r="X12" s="75">
        <v>37</v>
      </c>
      <c r="Y12" s="75">
        <v>41</v>
      </c>
      <c r="Z12" s="75">
        <v>28</v>
      </c>
      <c r="AA12" s="75">
        <v>6</v>
      </c>
      <c r="AB12" s="4">
        <v>0.3506493506493506</v>
      </c>
      <c r="AC12" s="4">
        <v>0.48717948717948717</v>
      </c>
      <c r="AD12" s="4">
        <v>0.69480519480519476</v>
      </c>
      <c r="AE12" s="8">
        <v>5.9090909090909092</v>
      </c>
      <c r="AF12" s="8">
        <v>4.6428571428571432</v>
      </c>
      <c r="AG12" s="8">
        <v>5.211267605633803</v>
      </c>
      <c r="AH12" s="8">
        <v>3.333333333333333</v>
      </c>
      <c r="AI12" s="51">
        <v>3.2506604117364009</v>
      </c>
      <c r="AJ12" s="51">
        <v>0</v>
      </c>
      <c r="AK12" s="51">
        <v>0</v>
      </c>
      <c r="AL12" s="51">
        <v>0</v>
      </c>
      <c r="AM12" s="8">
        <v>22.34720940265159</v>
      </c>
      <c r="AN12" s="8" t="s">
        <v>22151</v>
      </c>
      <c r="AO12" s="8" t="s">
        <v>22151</v>
      </c>
      <c r="AP12" s="8" t="s">
        <v>22151</v>
      </c>
      <c r="AQ12" s="8" t="s">
        <v>22151</v>
      </c>
      <c r="AR12" s="8" t="s">
        <v>22151</v>
      </c>
      <c r="AS12" s="8">
        <v>22.34720940265159</v>
      </c>
      <c r="AT12" s="8" t="s">
        <v>22151</v>
      </c>
      <c r="AU12" s="8" t="s">
        <v>22151</v>
      </c>
      <c r="AV12" s="8" t="s">
        <v>22151</v>
      </c>
      <c r="AW12" s="8" t="s">
        <v>22151</v>
      </c>
      <c r="AX12" s="8" t="s">
        <v>22151</v>
      </c>
      <c r="AY12" s="132" t="s">
        <v>22151</v>
      </c>
      <c r="AZ12" s="132" t="s">
        <v>22151</v>
      </c>
      <c r="BA12" s="132" t="s">
        <v>22151</v>
      </c>
      <c r="BB12" s="132" t="s">
        <v>22151</v>
      </c>
      <c r="BC12" s="132" t="s">
        <v>22151</v>
      </c>
      <c r="BD12" s="132">
        <v>3</v>
      </c>
      <c r="BE12" s="132" t="s">
        <v>22151</v>
      </c>
      <c r="BF12" s="132" t="s">
        <v>22151</v>
      </c>
      <c r="BG12" s="132" t="s">
        <v>22151</v>
      </c>
      <c r="BH12" s="132" t="s">
        <v>22151</v>
      </c>
      <c r="BI12" s="132" t="s">
        <v>22151</v>
      </c>
      <c r="BJ12" s="92" t="s">
        <v>22151</v>
      </c>
      <c r="BK12" s="8">
        <v>7.5574645117708927</v>
      </c>
      <c r="BL12" s="8">
        <v>14.789744890880698</v>
      </c>
      <c r="BM12" s="12">
        <v>11</v>
      </c>
      <c r="BN12" s="10">
        <v>14.789744890880698</v>
      </c>
      <c r="BO12" s="10">
        <v>0.19435732070240119</v>
      </c>
      <c r="BP12" s="10">
        <v>14.595387570178296</v>
      </c>
      <c r="BQ12" s="41">
        <v>32.109213548136658</v>
      </c>
      <c r="BR12" s="41"/>
      <c r="BS12" s="10">
        <v>14.595387570178296</v>
      </c>
      <c r="BT12" s="38">
        <v>32.109213548136658</v>
      </c>
      <c r="BU12" s="6" t="s">
        <v>22162</v>
      </c>
      <c r="BV12" s="75">
        <v>4</v>
      </c>
      <c r="BW12" s="75">
        <v>14</v>
      </c>
      <c r="BX12" s="51">
        <v>-10</v>
      </c>
      <c r="BY12" s="75">
        <v>1</v>
      </c>
      <c r="BZ12" s="75">
        <v>8</v>
      </c>
      <c r="CA12" s="184" t="s">
        <v>22151</v>
      </c>
    </row>
    <row r="13" spans="1:79" ht="15" customHeight="1" x14ac:dyDescent="0.3">
      <c r="A13" s="178" t="s">
        <v>13919</v>
      </c>
      <c r="B13" s="1" t="s">
        <v>13920</v>
      </c>
      <c r="C13" s="2" t="s">
        <v>7343</v>
      </c>
      <c r="D13" s="91" t="s">
        <v>13015</v>
      </c>
      <c r="E13" s="2" t="s">
        <v>1372</v>
      </c>
      <c r="F13" s="2" t="s">
        <v>6120</v>
      </c>
      <c r="G13" s="2" t="s">
        <v>14937</v>
      </c>
      <c r="H13" s="2" t="s">
        <v>1396</v>
      </c>
      <c r="I13" s="2" t="s">
        <v>1396</v>
      </c>
      <c r="J13" s="269" t="s">
        <v>1396</v>
      </c>
      <c r="K13">
        <v>14811</v>
      </c>
      <c r="L13" t="s">
        <v>13016</v>
      </c>
      <c r="M13" t="e">
        <v>#VALUE!</v>
      </c>
      <c r="N13" t="s">
        <v>13921</v>
      </c>
      <c r="O13" s="169">
        <v>56</v>
      </c>
      <c r="P13" s="123">
        <v>234</v>
      </c>
      <c r="Q13" s="123">
        <v>234</v>
      </c>
      <c r="R13" s="75">
        <v>213</v>
      </c>
      <c r="S13" s="123">
        <v>59</v>
      </c>
      <c r="T13" s="123">
        <v>5</v>
      </c>
      <c r="U13" s="123">
        <v>0</v>
      </c>
      <c r="V13" s="75">
        <v>22</v>
      </c>
      <c r="W13" s="123">
        <v>41</v>
      </c>
      <c r="X13" s="75">
        <v>52</v>
      </c>
      <c r="Y13" s="75">
        <v>17</v>
      </c>
      <c r="Z13" s="75">
        <v>54</v>
      </c>
      <c r="AA13" s="75">
        <v>0</v>
      </c>
      <c r="AB13" s="3">
        <v>0.27699530516431925</v>
      </c>
      <c r="AC13" s="3">
        <v>0.33043478260869563</v>
      </c>
      <c r="AD13" s="3">
        <v>0.61032863849765262</v>
      </c>
      <c r="AE13" s="6">
        <v>6.2121212121212128</v>
      </c>
      <c r="AF13" s="6">
        <v>7.8571428571428577</v>
      </c>
      <c r="AG13" s="6">
        <v>7.323943661971831</v>
      </c>
      <c r="AH13" s="6">
        <v>0</v>
      </c>
      <c r="AI13" s="51">
        <v>1.1456683348999939</v>
      </c>
      <c r="AJ13" s="51">
        <v>0</v>
      </c>
      <c r="AK13" s="51">
        <v>0</v>
      </c>
      <c r="AL13" s="51">
        <v>0</v>
      </c>
      <c r="AM13" s="8">
        <v>22.538876066135895</v>
      </c>
      <c r="AN13" s="8" t="s">
        <v>22151</v>
      </c>
      <c r="AO13" s="8">
        <v>22.538876066135895</v>
      </c>
      <c r="AP13" s="8" t="s">
        <v>22151</v>
      </c>
      <c r="AQ13" s="8" t="s">
        <v>22151</v>
      </c>
      <c r="AR13" s="8" t="s">
        <v>22151</v>
      </c>
      <c r="AS13" s="8" t="s">
        <v>22151</v>
      </c>
      <c r="AT13" s="8" t="s">
        <v>22151</v>
      </c>
      <c r="AU13" s="8" t="s">
        <v>22151</v>
      </c>
      <c r="AV13" s="8" t="s">
        <v>22151</v>
      </c>
      <c r="AW13" s="8" t="s">
        <v>22151</v>
      </c>
      <c r="AX13" s="8" t="s">
        <v>22151</v>
      </c>
      <c r="AY13" s="132" t="s">
        <v>22151</v>
      </c>
      <c r="AZ13" s="132">
        <v>3</v>
      </c>
      <c r="BA13" s="132" t="s">
        <v>22151</v>
      </c>
      <c r="BB13" s="132" t="s">
        <v>22151</v>
      </c>
      <c r="BC13" s="132" t="s">
        <v>22151</v>
      </c>
      <c r="BD13" s="132" t="s">
        <v>22151</v>
      </c>
      <c r="BE13" s="132" t="s">
        <v>22151</v>
      </c>
      <c r="BF13" s="132" t="s">
        <v>22151</v>
      </c>
      <c r="BG13" s="132" t="s">
        <v>22151</v>
      </c>
      <c r="BH13" s="132" t="s">
        <v>22151</v>
      </c>
      <c r="BI13" s="132" t="s">
        <v>22151</v>
      </c>
      <c r="BJ13" s="92" t="s">
        <v>22151</v>
      </c>
      <c r="BK13" s="6">
        <v>8.3853679235062994</v>
      </c>
      <c r="BL13" s="8">
        <v>14.153508142629596</v>
      </c>
      <c r="BM13" s="12">
        <v>12</v>
      </c>
      <c r="BN13" s="6">
        <v>14.153508142629596</v>
      </c>
      <c r="BO13" s="6">
        <v>0.19435732070240119</v>
      </c>
      <c r="BP13" s="6">
        <v>13.959150821927194</v>
      </c>
      <c r="BQ13" s="38">
        <v>30.753112192599048</v>
      </c>
      <c r="BR13" s="38"/>
      <c r="BS13" s="6">
        <v>13.959150821927194</v>
      </c>
      <c r="BT13" s="38">
        <v>30.753112192599048</v>
      </c>
      <c r="BU13" s="6" t="s">
        <v>22163</v>
      </c>
      <c r="BV13" s="75">
        <v>69.819999999999993</v>
      </c>
      <c r="BW13" s="75">
        <v>15</v>
      </c>
      <c r="BX13" s="51">
        <v>54.819999999999993</v>
      </c>
      <c r="BY13" s="75">
        <v>50</v>
      </c>
      <c r="BZ13" s="75">
        <v>94</v>
      </c>
      <c r="CA13" s="184" t="s">
        <v>22151</v>
      </c>
    </row>
    <row r="14" spans="1:79" ht="15" customHeight="1" x14ac:dyDescent="0.3">
      <c r="A14" t="s">
        <v>2183</v>
      </c>
      <c r="B14" s="1" t="s">
        <v>6634</v>
      </c>
      <c r="C14" s="2" t="s">
        <v>6635</v>
      </c>
      <c r="D14" s="91" t="s">
        <v>623</v>
      </c>
      <c r="E14" s="2" t="s">
        <v>1398</v>
      </c>
      <c r="F14" s="2" t="s">
        <v>9094</v>
      </c>
      <c r="G14" s="2" t="s">
        <v>14942</v>
      </c>
      <c r="H14" s="2" t="s">
        <v>1380</v>
      </c>
      <c r="I14" s="2" t="s">
        <v>1380</v>
      </c>
      <c r="J14" s="269" t="s">
        <v>1380</v>
      </c>
      <c r="K14">
        <v>11579</v>
      </c>
      <c r="L14" t="s">
        <v>9998</v>
      </c>
      <c r="M14" t="e">
        <v>#VALUE!</v>
      </c>
      <c r="N14" t="s">
        <v>5619</v>
      </c>
      <c r="O14" s="169">
        <v>58</v>
      </c>
      <c r="P14" s="123">
        <v>244</v>
      </c>
      <c r="Q14" s="123">
        <v>244</v>
      </c>
      <c r="R14" s="75">
        <v>190</v>
      </c>
      <c r="S14" s="123">
        <v>51</v>
      </c>
      <c r="T14" s="123">
        <v>9</v>
      </c>
      <c r="U14" s="123">
        <v>2</v>
      </c>
      <c r="V14" s="75">
        <v>13</v>
      </c>
      <c r="W14" s="123">
        <v>41</v>
      </c>
      <c r="X14" s="75">
        <v>33</v>
      </c>
      <c r="Y14" s="75">
        <v>49</v>
      </c>
      <c r="Z14" s="75">
        <v>43</v>
      </c>
      <c r="AA14" s="75">
        <v>8</v>
      </c>
      <c r="AB14" s="4">
        <v>0.26842105263157895</v>
      </c>
      <c r="AC14" s="4">
        <v>0.41841004184100417</v>
      </c>
      <c r="AD14" s="4">
        <v>0.54210526315789476</v>
      </c>
      <c r="AE14" s="8">
        <v>6.2121212121212128</v>
      </c>
      <c r="AF14" s="8">
        <v>4.6428571428571432</v>
      </c>
      <c r="AG14" s="8">
        <v>4.647887323943662</v>
      </c>
      <c r="AH14" s="8">
        <v>4.4444444444444446</v>
      </c>
      <c r="AI14" s="51">
        <v>0.69112586108936069</v>
      </c>
      <c r="AJ14" s="51">
        <v>0</v>
      </c>
      <c r="AK14" s="51">
        <v>0</v>
      </c>
      <c r="AL14" s="51">
        <v>0</v>
      </c>
      <c r="AM14" s="8">
        <v>20.638435984455825</v>
      </c>
      <c r="AN14" s="8" t="s">
        <v>22151</v>
      </c>
      <c r="AO14" s="8" t="s">
        <v>22151</v>
      </c>
      <c r="AP14" s="8" t="s">
        <v>22151</v>
      </c>
      <c r="AQ14" s="8" t="s">
        <v>22151</v>
      </c>
      <c r="AR14" s="8" t="s">
        <v>22151</v>
      </c>
      <c r="AS14" s="8">
        <v>20.638435984455825</v>
      </c>
      <c r="AT14" s="8" t="s">
        <v>22151</v>
      </c>
      <c r="AU14" s="8" t="s">
        <v>22151</v>
      </c>
      <c r="AV14" s="8" t="s">
        <v>22151</v>
      </c>
      <c r="AW14" s="8" t="s">
        <v>22151</v>
      </c>
      <c r="AX14" s="8" t="s">
        <v>22151</v>
      </c>
      <c r="AY14" s="132" t="s">
        <v>22151</v>
      </c>
      <c r="AZ14" s="132" t="s">
        <v>22151</v>
      </c>
      <c r="BA14" s="132" t="s">
        <v>22151</v>
      </c>
      <c r="BB14" s="132" t="s">
        <v>22151</v>
      </c>
      <c r="BC14" s="132" t="s">
        <v>22151</v>
      </c>
      <c r="BD14" s="132">
        <v>4</v>
      </c>
      <c r="BE14" s="132" t="s">
        <v>22151</v>
      </c>
      <c r="BF14" s="132" t="s">
        <v>22151</v>
      </c>
      <c r="BG14" s="132" t="s">
        <v>22151</v>
      </c>
      <c r="BH14" s="132" t="s">
        <v>22151</v>
      </c>
      <c r="BI14" s="132" t="s">
        <v>22151</v>
      </c>
      <c r="BJ14" s="92" t="s">
        <v>22151</v>
      </c>
      <c r="BK14" s="8">
        <v>7.5574645117708927</v>
      </c>
      <c r="BL14" s="8">
        <v>13.080971472684933</v>
      </c>
      <c r="BM14" s="12">
        <v>13</v>
      </c>
      <c r="BN14" s="10">
        <v>13.080971472684933</v>
      </c>
      <c r="BO14" s="10">
        <v>0.19435732070240119</v>
      </c>
      <c r="BP14" s="10">
        <v>12.886614151982531</v>
      </c>
      <c r="BQ14" s="41">
        <v>28.467063114211449</v>
      </c>
      <c r="BR14" s="41"/>
      <c r="BS14" s="10">
        <v>12.886614151982531</v>
      </c>
      <c r="BT14" s="38">
        <v>28.467063114211449</v>
      </c>
      <c r="BU14" s="6" t="s">
        <v>22164</v>
      </c>
      <c r="BV14" s="75">
        <v>21.36</v>
      </c>
      <c r="BW14" s="75">
        <v>18</v>
      </c>
      <c r="BX14" s="51">
        <v>3.3599999999999994</v>
      </c>
      <c r="BY14" s="75">
        <v>15</v>
      </c>
      <c r="BZ14" s="75">
        <v>29</v>
      </c>
      <c r="CA14" s="184" t="s">
        <v>22151</v>
      </c>
    </row>
    <row r="15" spans="1:79" x14ac:dyDescent="0.3">
      <c r="A15" s="213" t="s">
        <v>3232</v>
      </c>
      <c r="B15" s="1" t="s">
        <v>6538</v>
      </c>
      <c r="C15" s="2" t="s">
        <v>6539</v>
      </c>
      <c r="D15" s="91" t="s">
        <v>639</v>
      </c>
      <c r="E15" s="2" t="s">
        <v>1470</v>
      </c>
      <c r="F15" s="2" t="s">
        <v>6120</v>
      </c>
      <c r="G15" s="2" t="s">
        <v>1380</v>
      </c>
      <c r="H15" s="2" t="s">
        <v>1380</v>
      </c>
      <c r="I15" s="2" t="s">
        <v>1380</v>
      </c>
      <c r="J15" s="269" t="s">
        <v>1380</v>
      </c>
      <c r="K15">
        <v>10155</v>
      </c>
      <c r="L15" t="s">
        <v>10301</v>
      </c>
      <c r="M15" t="e">
        <v>#VALUE!</v>
      </c>
      <c r="N15" t="s">
        <v>6409</v>
      </c>
      <c r="O15" s="169">
        <v>53</v>
      </c>
      <c r="P15" s="123">
        <v>241</v>
      </c>
      <c r="Q15" s="123">
        <v>241</v>
      </c>
      <c r="R15" s="75">
        <v>199</v>
      </c>
      <c r="S15" s="123">
        <v>56</v>
      </c>
      <c r="T15" s="123">
        <v>9</v>
      </c>
      <c r="U15" s="123">
        <v>2</v>
      </c>
      <c r="V15" s="75">
        <v>17</v>
      </c>
      <c r="W15" s="123">
        <v>41</v>
      </c>
      <c r="X15" s="75">
        <v>46</v>
      </c>
      <c r="Y15" s="75">
        <v>35</v>
      </c>
      <c r="Z15" s="75">
        <v>56</v>
      </c>
      <c r="AA15" s="75">
        <v>1</v>
      </c>
      <c r="AB15" s="52">
        <v>0.28140703517587939</v>
      </c>
      <c r="AC15" s="52">
        <v>0.3888888888888889</v>
      </c>
      <c r="AD15" s="52">
        <v>0.60301507537688437</v>
      </c>
      <c r="AE15" s="51">
        <v>6.2121212121212128</v>
      </c>
      <c r="AF15" s="51">
        <v>6.0714285714285721</v>
      </c>
      <c r="AG15" s="51">
        <v>6.47887323943662</v>
      </c>
      <c r="AH15" s="51">
        <v>0.55555555555555558</v>
      </c>
      <c r="AI15" s="51">
        <v>1.2589498485207775</v>
      </c>
      <c r="AJ15" s="51">
        <v>0</v>
      </c>
      <c r="AK15" s="51">
        <v>0</v>
      </c>
      <c r="AL15" s="51">
        <v>0</v>
      </c>
      <c r="AM15" s="51">
        <v>20.57692842706274</v>
      </c>
      <c r="AN15" s="51" t="s">
        <v>22151</v>
      </c>
      <c r="AO15" s="51" t="s">
        <v>22151</v>
      </c>
      <c r="AP15" s="51" t="s">
        <v>22151</v>
      </c>
      <c r="AQ15" s="51" t="s">
        <v>22151</v>
      </c>
      <c r="AR15" s="51" t="s">
        <v>22151</v>
      </c>
      <c r="AS15" s="51">
        <v>20.57692842706274</v>
      </c>
      <c r="AT15" s="51" t="s">
        <v>22151</v>
      </c>
      <c r="AU15" s="51" t="s">
        <v>22151</v>
      </c>
      <c r="AV15" s="51" t="s">
        <v>22151</v>
      </c>
      <c r="AW15" s="51" t="s">
        <v>22151</v>
      </c>
      <c r="AX15" s="51" t="s">
        <v>22151</v>
      </c>
      <c r="AY15" s="76" t="s">
        <v>22151</v>
      </c>
      <c r="AZ15" s="132" t="s">
        <v>22151</v>
      </c>
      <c r="BA15" s="132" t="s">
        <v>22151</v>
      </c>
      <c r="BB15" s="132" t="s">
        <v>22151</v>
      </c>
      <c r="BC15" s="132" t="s">
        <v>22151</v>
      </c>
      <c r="BD15" s="132">
        <v>5</v>
      </c>
      <c r="BE15" s="132" t="s">
        <v>22151</v>
      </c>
      <c r="BF15" s="132" t="s">
        <v>22151</v>
      </c>
      <c r="BG15" s="132" t="s">
        <v>22151</v>
      </c>
      <c r="BH15" s="132" t="s">
        <v>22151</v>
      </c>
      <c r="BI15" s="132" t="s">
        <v>22151</v>
      </c>
      <c r="BJ15" s="92" t="s">
        <v>22151</v>
      </c>
      <c r="BK15" s="51">
        <v>7.5574645117708927</v>
      </c>
      <c r="BL15" s="51">
        <v>13.019463915291848</v>
      </c>
      <c r="BM15" s="76">
        <v>14</v>
      </c>
      <c r="BN15" s="51">
        <v>13.019463915291848</v>
      </c>
      <c r="BO15" s="51">
        <v>0.19435732070240119</v>
      </c>
      <c r="BP15" s="51">
        <v>12.825106594589446</v>
      </c>
      <c r="BQ15" s="64">
        <v>28.335963358993208</v>
      </c>
      <c r="BR15" s="64"/>
      <c r="BS15" s="51">
        <v>12.825106594589446</v>
      </c>
      <c r="BT15" s="38">
        <v>28.335963358993208</v>
      </c>
      <c r="BU15" s="51" t="s">
        <v>22165</v>
      </c>
      <c r="BV15" s="75">
        <v>6.82</v>
      </c>
      <c r="BW15" s="75">
        <v>19</v>
      </c>
      <c r="BX15" s="51">
        <v>-12.18</v>
      </c>
      <c r="BY15" s="75">
        <v>3</v>
      </c>
      <c r="BZ15" s="75">
        <v>11</v>
      </c>
      <c r="CA15" s="184" t="s">
        <v>22151</v>
      </c>
    </row>
    <row r="16" spans="1:79" ht="15" customHeight="1" x14ac:dyDescent="0.3">
      <c r="A16" s="213" t="s">
        <v>13605</v>
      </c>
      <c r="B16" s="1" t="s">
        <v>13606</v>
      </c>
      <c r="C16" s="2" t="s">
        <v>7774</v>
      </c>
      <c r="D16" s="91" t="s">
        <v>11570</v>
      </c>
      <c r="E16" s="2" t="s">
        <v>1460</v>
      </c>
      <c r="F16" s="2" t="s">
        <v>9094</v>
      </c>
      <c r="G16" s="2" t="s">
        <v>1380</v>
      </c>
      <c r="H16" s="2" t="s">
        <v>1380</v>
      </c>
      <c r="I16" s="2" t="s">
        <v>1380</v>
      </c>
      <c r="J16" s="269" t="s">
        <v>1380</v>
      </c>
      <c r="K16">
        <v>18401</v>
      </c>
      <c r="L16" t="s">
        <v>14542</v>
      </c>
      <c r="M16" t="e">
        <v>#VALUE!</v>
      </c>
      <c r="N16" t="s">
        <v>15271</v>
      </c>
      <c r="O16" s="169">
        <v>46</v>
      </c>
      <c r="P16" s="123">
        <v>202</v>
      </c>
      <c r="Q16" s="123">
        <v>202</v>
      </c>
      <c r="R16" s="75">
        <v>160</v>
      </c>
      <c r="S16" s="123">
        <v>40</v>
      </c>
      <c r="T16" s="123">
        <v>11</v>
      </c>
      <c r="U16" s="123">
        <v>0</v>
      </c>
      <c r="V16" s="75">
        <v>14.000000000000002</v>
      </c>
      <c r="W16" s="123">
        <v>46</v>
      </c>
      <c r="X16" s="75">
        <v>28.999999999999996</v>
      </c>
      <c r="Y16" s="75">
        <v>38</v>
      </c>
      <c r="Z16" s="75">
        <v>60</v>
      </c>
      <c r="AA16" s="75">
        <v>8</v>
      </c>
      <c r="AB16" s="52">
        <v>0.25</v>
      </c>
      <c r="AC16" s="52">
        <v>0.39393939393939392</v>
      </c>
      <c r="AD16" s="52">
        <v>0.58125000000000004</v>
      </c>
      <c r="AE16" s="51">
        <v>6.9696969696969697</v>
      </c>
      <c r="AF16" s="51">
        <v>5.0000000000000009</v>
      </c>
      <c r="AG16" s="51">
        <v>4.084507042253521</v>
      </c>
      <c r="AH16" s="51">
        <v>4.4444444444444446</v>
      </c>
      <c r="AI16" s="51">
        <v>-3.381029193368152E-2</v>
      </c>
      <c r="AJ16" s="51">
        <v>0</v>
      </c>
      <c r="AK16" s="51">
        <v>0</v>
      </c>
      <c r="AL16" s="51">
        <v>0</v>
      </c>
      <c r="AM16" s="51">
        <v>20.464838164461259</v>
      </c>
      <c r="AN16" s="51" t="s">
        <v>22151</v>
      </c>
      <c r="AO16" s="51" t="s">
        <v>22151</v>
      </c>
      <c r="AP16" s="51" t="s">
        <v>22151</v>
      </c>
      <c r="AQ16" s="51" t="s">
        <v>22151</v>
      </c>
      <c r="AR16" s="51" t="s">
        <v>22151</v>
      </c>
      <c r="AS16" s="51">
        <v>20.464838164461259</v>
      </c>
      <c r="AT16" s="51" t="s">
        <v>22151</v>
      </c>
      <c r="AU16" s="51" t="s">
        <v>22151</v>
      </c>
      <c r="AV16" s="51" t="s">
        <v>22151</v>
      </c>
      <c r="AW16" s="51" t="s">
        <v>22151</v>
      </c>
      <c r="AX16" s="51" t="s">
        <v>22151</v>
      </c>
      <c r="AY16" s="76" t="s">
        <v>22151</v>
      </c>
      <c r="AZ16" s="132" t="s">
        <v>22151</v>
      </c>
      <c r="BA16" s="132" t="s">
        <v>22151</v>
      </c>
      <c r="BB16" s="132" t="s">
        <v>22151</v>
      </c>
      <c r="BC16" s="132" t="s">
        <v>22151</v>
      </c>
      <c r="BD16" s="132">
        <v>6</v>
      </c>
      <c r="BE16" s="132" t="s">
        <v>22151</v>
      </c>
      <c r="BF16" s="132" t="s">
        <v>22151</v>
      </c>
      <c r="BG16" s="132" t="s">
        <v>22151</v>
      </c>
      <c r="BH16" s="132" t="s">
        <v>22151</v>
      </c>
      <c r="BI16" s="132" t="s">
        <v>22151</v>
      </c>
      <c r="BJ16" s="92" t="s">
        <v>22151</v>
      </c>
      <c r="BK16" s="51">
        <v>7.5574645117708927</v>
      </c>
      <c r="BL16" s="51">
        <v>12.907373652690367</v>
      </c>
      <c r="BM16" s="76">
        <v>15</v>
      </c>
      <c r="BN16" s="51">
        <v>12.907373652690367</v>
      </c>
      <c r="BO16" s="51">
        <v>0.19435732070240119</v>
      </c>
      <c r="BP16" s="51">
        <v>12.713016331987966</v>
      </c>
      <c r="BQ16" s="64">
        <v>28.097049530965716</v>
      </c>
      <c r="BR16" s="64"/>
      <c r="BS16" s="51">
        <v>12.713016331987966</v>
      </c>
      <c r="BT16" s="38">
        <v>28.097049530965716</v>
      </c>
      <c r="BU16" s="51" t="s">
        <v>22166</v>
      </c>
      <c r="BV16" s="75">
        <v>1.75</v>
      </c>
      <c r="BW16" s="75">
        <v>20</v>
      </c>
      <c r="BX16" s="51">
        <v>-18.25</v>
      </c>
      <c r="BY16" s="75">
        <v>1</v>
      </c>
      <c r="BZ16" s="75">
        <v>5</v>
      </c>
      <c r="CA16" s="184" t="s">
        <v>22151</v>
      </c>
    </row>
    <row r="17" spans="1:79" ht="15" customHeight="1" x14ac:dyDescent="0.3">
      <c r="A17" s="178" t="s">
        <v>13752</v>
      </c>
      <c r="B17" s="1" t="s">
        <v>6972</v>
      </c>
      <c r="C17" s="2" t="s">
        <v>13753</v>
      </c>
      <c r="D17" s="91" t="s">
        <v>11635</v>
      </c>
      <c r="E17" s="2" t="s">
        <v>1426</v>
      </c>
      <c r="F17" s="2" t="s">
        <v>6120</v>
      </c>
      <c r="G17" s="2" t="s">
        <v>1380</v>
      </c>
      <c r="H17" s="2" t="s">
        <v>1380</v>
      </c>
      <c r="I17" s="2" t="s">
        <v>1380</v>
      </c>
      <c r="J17" s="269" t="s">
        <v>1380</v>
      </c>
      <c r="K17">
        <v>13066</v>
      </c>
      <c r="L17" t="s">
        <v>11636</v>
      </c>
      <c r="M17" t="e">
        <v>#VALUE!</v>
      </c>
      <c r="N17" t="s">
        <v>13756</v>
      </c>
      <c r="O17" s="169">
        <v>50</v>
      </c>
      <c r="P17" s="123">
        <v>207</v>
      </c>
      <c r="Q17" s="123">
        <v>207</v>
      </c>
      <c r="R17" s="75">
        <v>190</v>
      </c>
      <c r="S17" s="123">
        <v>55</v>
      </c>
      <c r="T17" s="123">
        <v>6.9999999999999991</v>
      </c>
      <c r="U17" s="123">
        <v>0</v>
      </c>
      <c r="V17" s="75">
        <v>16</v>
      </c>
      <c r="W17" s="123">
        <v>33</v>
      </c>
      <c r="X17" s="75">
        <v>34</v>
      </c>
      <c r="Y17" s="75">
        <v>13.999999999999998</v>
      </c>
      <c r="Z17" s="75">
        <v>63.000000000000007</v>
      </c>
      <c r="AA17" s="75">
        <v>6</v>
      </c>
      <c r="AB17" s="4">
        <v>0.28947368421052633</v>
      </c>
      <c r="AC17" s="4">
        <v>0.33823529411764708</v>
      </c>
      <c r="AD17" s="4">
        <v>0.57894736842105265</v>
      </c>
      <c r="AE17" s="8">
        <v>5</v>
      </c>
      <c r="AF17" s="8">
        <v>5.7142857142857144</v>
      </c>
      <c r="AG17" s="8">
        <v>4.788732394366197</v>
      </c>
      <c r="AH17" s="8">
        <v>3.333333333333333</v>
      </c>
      <c r="AI17" s="51">
        <v>1.5263232763030934</v>
      </c>
      <c r="AJ17" s="51">
        <v>0</v>
      </c>
      <c r="AK17" s="51">
        <v>0</v>
      </c>
      <c r="AL17" s="51">
        <v>0</v>
      </c>
      <c r="AM17" s="8">
        <v>20.362674718288336</v>
      </c>
      <c r="AN17" s="8" t="s">
        <v>22151</v>
      </c>
      <c r="AO17" s="8" t="s">
        <v>22151</v>
      </c>
      <c r="AP17" s="8" t="s">
        <v>22151</v>
      </c>
      <c r="AQ17" s="8" t="s">
        <v>22151</v>
      </c>
      <c r="AR17" s="8" t="s">
        <v>22151</v>
      </c>
      <c r="AS17" s="8">
        <v>20.362674718288336</v>
      </c>
      <c r="AT17" s="8" t="s">
        <v>22151</v>
      </c>
      <c r="AU17" s="8" t="s">
        <v>22151</v>
      </c>
      <c r="AV17" s="8" t="s">
        <v>22151</v>
      </c>
      <c r="AW17" s="8" t="s">
        <v>22151</v>
      </c>
      <c r="AX17" s="8" t="s">
        <v>22151</v>
      </c>
      <c r="AY17" s="132" t="s">
        <v>22151</v>
      </c>
      <c r="AZ17" s="132" t="s">
        <v>22151</v>
      </c>
      <c r="BA17" s="132" t="s">
        <v>22151</v>
      </c>
      <c r="BB17" s="132" t="s">
        <v>22151</v>
      </c>
      <c r="BC17" s="132" t="s">
        <v>22151</v>
      </c>
      <c r="BD17" s="132">
        <v>7</v>
      </c>
      <c r="BE17" s="132" t="s">
        <v>22151</v>
      </c>
      <c r="BF17" s="132" t="s">
        <v>22151</v>
      </c>
      <c r="BG17" s="132" t="s">
        <v>22151</v>
      </c>
      <c r="BH17" s="132" t="s">
        <v>22151</v>
      </c>
      <c r="BI17" s="132" t="s">
        <v>22151</v>
      </c>
      <c r="BJ17" s="92" t="s">
        <v>22151</v>
      </c>
      <c r="BK17" s="8">
        <v>7.5574645117708927</v>
      </c>
      <c r="BL17" s="8">
        <v>12.805210206517444</v>
      </c>
      <c r="BM17" s="12">
        <v>16</v>
      </c>
      <c r="BN17" s="10">
        <v>12.805210206517444</v>
      </c>
      <c r="BO17" s="10">
        <v>0.19435732070240119</v>
      </c>
      <c r="BP17" s="10">
        <v>12.610852885815042</v>
      </c>
      <c r="BQ17" s="41">
        <v>27.879294130602048</v>
      </c>
      <c r="BR17" s="41"/>
      <c r="BS17" s="10">
        <v>12.610852885815042</v>
      </c>
      <c r="BT17" s="38">
        <v>27.879294130602048</v>
      </c>
      <c r="BU17" s="6" t="s">
        <v>22167</v>
      </c>
      <c r="BV17" s="75">
        <v>77.41</v>
      </c>
      <c r="BW17" s="75">
        <v>21</v>
      </c>
      <c r="BX17" s="51">
        <v>56.41</v>
      </c>
      <c r="BY17" s="75">
        <v>55</v>
      </c>
      <c r="BZ17" s="75">
        <v>102</v>
      </c>
      <c r="CA17" s="184" t="s">
        <v>22151</v>
      </c>
    </row>
    <row r="18" spans="1:79" x14ac:dyDescent="0.3">
      <c r="A18" s="178" t="s">
        <v>12585</v>
      </c>
      <c r="B18" s="1" t="s">
        <v>12587</v>
      </c>
      <c r="C18" s="2" t="s">
        <v>12586</v>
      </c>
      <c r="D18" s="91" t="s">
        <v>11584</v>
      </c>
      <c r="E18" s="2" t="s">
        <v>1553</v>
      </c>
      <c r="F18" s="2" t="s">
        <v>6120</v>
      </c>
      <c r="G18" s="2" t="s">
        <v>14948</v>
      </c>
      <c r="H18" s="2" t="s">
        <v>661</v>
      </c>
      <c r="I18" s="2" t="s">
        <v>661</v>
      </c>
      <c r="J18" s="270" t="s">
        <v>661</v>
      </c>
      <c r="K18">
        <v>11281</v>
      </c>
      <c r="L18" t="s">
        <v>11585</v>
      </c>
      <c r="M18" t="e">
        <v>#VALUE!</v>
      </c>
      <c r="N18" t="s">
        <v>12589</v>
      </c>
      <c r="O18" s="169">
        <v>60</v>
      </c>
      <c r="P18" s="123">
        <v>265</v>
      </c>
      <c r="Q18" s="123">
        <v>265</v>
      </c>
      <c r="R18" s="67">
        <v>248</v>
      </c>
      <c r="S18" s="123">
        <v>70</v>
      </c>
      <c r="T18" s="123">
        <v>12</v>
      </c>
      <c r="U18" s="123">
        <v>0</v>
      </c>
      <c r="V18" s="67">
        <v>9</v>
      </c>
      <c r="W18" s="123">
        <v>38</v>
      </c>
      <c r="X18" s="67">
        <v>30</v>
      </c>
      <c r="Y18" s="67">
        <v>12</v>
      </c>
      <c r="Z18" s="67">
        <v>33</v>
      </c>
      <c r="AA18" s="67">
        <v>12</v>
      </c>
      <c r="AB18" s="4">
        <v>0.28225806451612906</v>
      </c>
      <c r="AC18" s="4">
        <v>0.31538461538461537</v>
      </c>
      <c r="AD18" s="4">
        <v>0.43951612903225806</v>
      </c>
      <c r="AE18" s="8">
        <v>5.7575757575757578</v>
      </c>
      <c r="AF18" s="8">
        <v>3.2142857142857144</v>
      </c>
      <c r="AG18" s="8">
        <v>4.2253521126760569</v>
      </c>
      <c r="AH18" s="8">
        <v>6.6666666666666661</v>
      </c>
      <c r="AI18" s="51">
        <v>1.5822065112599946</v>
      </c>
      <c r="AJ18" s="51">
        <v>0</v>
      </c>
      <c r="AK18" s="51">
        <v>0</v>
      </c>
      <c r="AL18" s="51">
        <v>0</v>
      </c>
      <c r="AM18" s="8">
        <v>21.446086762464187</v>
      </c>
      <c r="AN18" s="8" t="s">
        <v>22151</v>
      </c>
      <c r="AO18" s="8" t="s">
        <v>22151</v>
      </c>
      <c r="AP18" s="8">
        <v>21.446086762464187</v>
      </c>
      <c r="AQ18" s="8" t="s">
        <v>22151</v>
      </c>
      <c r="AR18" s="8" t="s">
        <v>22151</v>
      </c>
      <c r="AS18" s="8" t="s">
        <v>22151</v>
      </c>
      <c r="AT18" s="8" t="s">
        <v>22151</v>
      </c>
      <c r="AU18" s="8" t="s">
        <v>22151</v>
      </c>
      <c r="AV18" s="8" t="s">
        <v>22151</v>
      </c>
      <c r="AW18" s="8" t="s">
        <v>22151</v>
      </c>
      <c r="AX18" s="8" t="s">
        <v>22151</v>
      </c>
      <c r="AY18" s="132" t="s">
        <v>22151</v>
      </c>
      <c r="AZ18" s="132" t="s">
        <v>22151</v>
      </c>
      <c r="BA18" s="132">
        <v>1</v>
      </c>
      <c r="BB18" s="132" t="s">
        <v>22151</v>
      </c>
      <c r="BC18" s="132" t="s">
        <v>22151</v>
      </c>
      <c r="BD18" s="132" t="s">
        <v>22151</v>
      </c>
      <c r="BE18" s="132" t="s">
        <v>22151</v>
      </c>
      <c r="BF18" s="132" t="s">
        <v>22151</v>
      </c>
      <c r="BG18" s="132" t="s">
        <v>22151</v>
      </c>
      <c r="BH18" s="132" t="s">
        <v>22151</v>
      </c>
      <c r="BI18" s="132" t="s">
        <v>22151</v>
      </c>
      <c r="BJ18" s="92" t="s">
        <v>22151</v>
      </c>
      <c r="BK18" s="8">
        <v>8.6531354605957791</v>
      </c>
      <c r="BL18" s="8">
        <v>12.792951301868408</v>
      </c>
      <c r="BM18" s="12">
        <v>17</v>
      </c>
      <c r="BN18" s="10">
        <v>12.792951301868408</v>
      </c>
      <c r="BO18" s="10">
        <v>0.19435732070240119</v>
      </c>
      <c r="BP18" s="10">
        <v>12.598593981166006</v>
      </c>
      <c r="BQ18" s="41">
        <v>27.85316499351957</v>
      </c>
      <c r="BR18" s="41"/>
      <c r="BS18" s="10">
        <v>12.598593981166006</v>
      </c>
      <c r="BT18" s="38">
        <v>27.85316499351957</v>
      </c>
      <c r="BU18" s="6" t="s">
        <v>22168</v>
      </c>
      <c r="BV18" s="75">
        <v>39.659999999999997</v>
      </c>
      <c r="BW18" s="75">
        <v>22</v>
      </c>
      <c r="BX18" s="51">
        <v>17.659999999999997</v>
      </c>
      <c r="BY18" s="75">
        <v>27</v>
      </c>
      <c r="BZ18" s="75">
        <v>55</v>
      </c>
      <c r="CA18" s="184" t="s">
        <v>22151</v>
      </c>
    </row>
    <row r="19" spans="1:79" x14ac:dyDescent="0.3">
      <c r="A19" s="212" t="s">
        <v>8225</v>
      </c>
      <c r="B19" s="180" t="s">
        <v>6584</v>
      </c>
      <c r="C19" s="181" t="s">
        <v>6815</v>
      </c>
      <c r="D19" s="210" t="s">
        <v>8968</v>
      </c>
      <c r="E19" s="181" t="s">
        <v>1379</v>
      </c>
      <c r="F19" s="181" t="s">
        <v>9094</v>
      </c>
      <c r="G19" s="181" t="s">
        <v>20518</v>
      </c>
      <c r="H19" s="181" t="s">
        <v>1431</v>
      </c>
      <c r="I19" s="181" t="s">
        <v>1431</v>
      </c>
      <c r="J19" s="181" t="s">
        <v>1431</v>
      </c>
      <c r="K19" s="182">
        <v>13624</v>
      </c>
      <c r="L19" s="182" t="s">
        <v>10503</v>
      </c>
      <c r="M19" s="194" t="e">
        <v>#VALUE!</v>
      </c>
      <c r="N19" s="194" t="s">
        <v>8969</v>
      </c>
      <c r="O19" s="169">
        <v>52</v>
      </c>
      <c r="P19" s="184">
        <v>232</v>
      </c>
      <c r="Q19" s="184">
        <v>232</v>
      </c>
      <c r="R19" s="184">
        <v>212</v>
      </c>
      <c r="S19" s="184">
        <v>65</v>
      </c>
      <c r="T19" s="184">
        <v>12</v>
      </c>
      <c r="U19" s="184">
        <v>1</v>
      </c>
      <c r="V19" s="184">
        <v>15.000000000000002</v>
      </c>
      <c r="W19" s="184">
        <v>38</v>
      </c>
      <c r="X19" s="184">
        <v>41</v>
      </c>
      <c r="Y19" s="184">
        <v>17</v>
      </c>
      <c r="Z19" s="184">
        <v>37</v>
      </c>
      <c r="AA19" s="184">
        <v>1</v>
      </c>
      <c r="AB19" s="185">
        <v>0.30660377358490565</v>
      </c>
      <c r="AC19" s="186">
        <v>0.35807860262008734</v>
      </c>
      <c r="AD19" s="186">
        <v>0.58490566037735847</v>
      </c>
      <c r="AE19" s="187">
        <v>5.7575757575757578</v>
      </c>
      <c r="AF19" s="187">
        <v>5.3571428571428585</v>
      </c>
      <c r="AG19" s="187">
        <v>5.774647887323944</v>
      </c>
      <c r="AH19" s="187">
        <v>0.55555555555555558</v>
      </c>
      <c r="AI19" s="187">
        <v>2.4400306514218837</v>
      </c>
      <c r="AJ19" s="188">
        <v>0</v>
      </c>
      <c r="AK19" s="188">
        <v>0</v>
      </c>
      <c r="AL19" s="188">
        <v>0</v>
      </c>
      <c r="AM19" s="187">
        <v>19.884952709019998</v>
      </c>
      <c r="AN19" s="187" t="s">
        <v>22151</v>
      </c>
      <c r="AO19" s="187" t="s">
        <v>22151</v>
      </c>
      <c r="AP19" s="187" t="s">
        <v>22151</v>
      </c>
      <c r="AQ19" s="187" t="s">
        <v>22151</v>
      </c>
      <c r="AR19" s="187">
        <v>19.884952709019998</v>
      </c>
      <c r="AS19" s="187" t="s">
        <v>22151</v>
      </c>
      <c r="AT19" s="187" t="s">
        <v>22151</v>
      </c>
      <c r="AU19" s="187" t="s">
        <v>22151</v>
      </c>
      <c r="AV19" s="187" t="s">
        <v>22151</v>
      </c>
      <c r="AW19" s="187" t="s">
        <v>22151</v>
      </c>
      <c r="AX19" s="187" t="s">
        <v>22151</v>
      </c>
      <c r="AY19" s="189" t="s">
        <v>22151</v>
      </c>
      <c r="AZ19" s="189" t="s">
        <v>22151</v>
      </c>
      <c r="BA19" s="189" t="s">
        <v>22151</v>
      </c>
      <c r="BB19" s="189" t="s">
        <v>22151</v>
      </c>
      <c r="BC19" s="189">
        <v>5</v>
      </c>
      <c r="BD19" s="189" t="s">
        <v>22151</v>
      </c>
      <c r="BE19" s="189" t="s">
        <v>22151</v>
      </c>
      <c r="BF19" s="189" t="s">
        <v>22151</v>
      </c>
      <c r="BG19" s="189" t="s">
        <v>22151</v>
      </c>
      <c r="BH19" s="189" t="s">
        <v>22151</v>
      </c>
      <c r="BI19" s="189" t="s">
        <v>22151</v>
      </c>
      <c r="BJ19" s="190" t="s">
        <v>22151</v>
      </c>
      <c r="BK19" s="187">
        <v>7.142980860930253</v>
      </c>
      <c r="BL19" s="187">
        <v>12.741971848089745</v>
      </c>
      <c r="BM19" s="189">
        <v>18</v>
      </c>
      <c r="BN19" s="187">
        <v>12.741971848089745</v>
      </c>
      <c r="BO19" s="187">
        <v>0.19435732070240119</v>
      </c>
      <c r="BP19" s="187">
        <v>12.547614527387344</v>
      </c>
      <c r="BQ19" s="191">
        <v>27.744505274375957</v>
      </c>
      <c r="BR19" s="192"/>
      <c r="BS19" s="187">
        <v>12.547614527387344</v>
      </c>
      <c r="BT19" s="38">
        <v>27.744505274375957</v>
      </c>
      <c r="BU19" s="187" t="s">
        <v>22169</v>
      </c>
      <c r="BV19" s="184">
        <v>40.590000000000003</v>
      </c>
      <c r="BW19" s="193">
        <v>23</v>
      </c>
      <c r="BX19" s="188">
        <v>17.590000000000003</v>
      </c>
      <c r="BY19" s="193">
        <v>26</v>
      </c>
      <c r="BZ19" s="193">
        <v>54</v>
      </c>
      <c r="CA19" s="184" t="s">
        <v>22151</v>
      </c>
    </row>
    <row r="20" spans="1:79" ht="15" customHeight="1" x14ac:dyDescent="0.3">
      <c r="A20" s="178" t="s">
        <v>3471</v>
      </c>
      <c r="B20" s="1" t="s">
        <v>6810</v>
      </c>
      <c r="C20" s="2" t="s">
        <v>6811</v>
      </c>
      <c r="D20" s="91" t="s">
        <v>324</v>
      </c>
      <c r="E20" s="2" t="s">
        <v>1389</v>
      </c>
      <c r="F20" s="2" t="s">
        <v>6120</v>
      </c>
      <c r="G20" s="2" t="s">
        <v>1431</v>
      </c>
      <c r="H20" s="2" t="s">
        <v>1431</v>
      </c>
      <c r="I20" s="2" t="s">
        <v>1431</v>
      </c>
      <c r="J20" s="269" t="s">
        <v>1431</v>
      </c>
      <c r="K20">
        <v>12161</v>
      </c>
      <c r="L20" t="s">
        <v>9111</v>
      </c>
      <c r="M20" t="e">
        <v>#VALUE!</v>
      </c>
      <c r="N20" t="s">
        <v>5173</v>
      </c>
      <c r="O20" s="169">
        <v>56</v>
      </c>
      <c r="P20" s="123">
        <v>225</v>
      </c>
      <c r="Q20" s="123">
        <v>225</v>
      </c>
      <c r="R20" s="67">
        <v>203</v>
      </c>
      <c r="S20" s="123">
        <v>61.000000000000007</v>
      </c>
      <c r="T20" s="123">
        <v>8</v>
      </c>
      <c r="U20" s="123">
        <v>0</v>
      </c>
      <c r="V20" s="67">
        <v>11</v>
      </c>
      <c r="W20" s="123">
        <v>36</v>
      </c>
      <c r="X20" s="67">
        <v>28</v>
      </c>
      <c r="Y20" s="67">
        <v>21</v>
      </c>
      <c r="Z20" s="67">
        <v>41</v>
      </c>
      <c r="AA20" s="67">
        <v>8</v>
      </c>
      <c r="AB20" s="4">
        <v>0.30049261083743845</v>
      </c>
      <c r="AC20" s="4">
        <v>0.36607142857142855</v>
      </c>
      <c r="AD20" s="4">
        <v>0.50246305418719217</v>
      </c>
      <c r="AE20" s="8">
        <v>5.454545454545455</v>
      </c>
      <c r="AF20" s="8">
        <v>3.9285714285714288</v>
      </c>
      <c r="AG20" s="8">
        <v>3.943661971830986</v>
      </c>
      <c r="AH20" s="8">
        <v>4.4444444444444446</v>
      </c>
      <c r="AI20" s="51">
        <v>2.0870435062769754</v>
      </c>
      <c r="AJ20" s="51">
        <v>0</v>
      </c>
      <c r="AK20" s="51">
        <v>0</v>
      </c>
      <c r="AL20" s="51">
        <v>0</v>
      </c>
      <c r="AM20" s="8">
        <v>19.858266805669288</v>
      </c>
      <c r="AN20" s="8" t="s">
        <v>22151</v>
      </c>
      <c r="AO20" s="8" t="s">
        <v>22151</v>
      </c>
      <c r="AP20" s="8" t="s">
        <v>22151</v>
      </c>
      <c r="AQ20" s="8" t="s">
        <v>22151</v>
      </c>
      <c r="AR20" s="8">
        <v>19.858266805669288</v>
      </c>
      <c r="AS20" s="8" t="s">
        <v>22151</v>
      </c>
      <c r="AT20" s="8" t="s">
        <v>22151</v>
      </c>
      <c r="AU20" s="8" t="s">
        <v>22151</v>
      </c>
      <c r="AV20" s="8" t="s">
        <v>22151</v>
      </c>
      <c r="AW20" s="8" t="s">
        <v>22151</v>
      </c>
      <c r="AX20" s="8" t="s">
        <v>22151</v>
      </c>
      <c r="AY20" s="132" t="s">
        <v>22151</v>
      </c>
      <c r="AZ20" s="132" t="s">
        <v>22151</v>
      </c>
      <c r="BA20" s="132" t="s">
        <v>22151</v>
      </c>
      <c r="BB20" s="132" t="s">
        <v>22151</v>
      </c>
      <c r="BC20" s="132">
        <v>6</v>
      </c>
      <c r="BD20" s="132" t="s">
        <v>22151</v>
      </c>
      <c r="BE20" s="132" t="s">
        <v>22151</v>
      </c>
      <c r="BF20" s="132" t="s">
        <v>22151</v>
      </c>
      <c r="BG20" s="132" t="s">
        <v>22151</v>
      </c>
      <c r="BH20" s="132" t="s">
        <v>22151</v>
      </c>
      <c r="BI20" s="132" t="s">
        <v>22151</v>
      </c>
      <c r="BJ20" s="92" t="s">
        <v>22151</v>
      </c>
      <c r="BK20" s="8">
        <v>7.142980860930253</v>
      </c>
      <c r="BL20" s="8">
        <v>12.715285944739035</v>
      </c>
      <c r="BM20" s="12">
        <v>19</v>
      </c>
      <c r="BN20" s="10">
        <v>12.715285944739035</v>
      </c>
      <c r="BO20" s="10">
        <v>0.19435732070240119</v>
      </c>
      <c r="BP20" s="10">
        <v>12.520928624036634</v>
      </c>
      <c r="BQ20" s="41">
        <v>27.687625834753646</v>
      </c>
      <c r="BR20" s="41"/>
      <c r="BS20" s="10">
        <v>12.520928624036634</v>
      </c>
      <c r="BT20" s="38">
        <v>27.687625834753646</v>
      </c>
      <c r="BU20" s="6" t="s">
        <v>22170</v>
      </c>
      <c r="BV20" s="75">
        <v>35.729999999999997</v>
      </c>
      <c r="BW20" s="75">
        <v>24</v>
      </c>
      <c r="BX20" s="51">
        <v>11.729999999999997</v>
      </c>
      <c r="BY20" s="75">
        <v>23</v>
      </c>
      <c r="BZ20" s="75">
        <v>48</v>
      </c>
      <c r="CA20" s="184" t="s">
        <v>22151</v>
      </c>
    </row>
    <row r="21" spans="1:79" x14ac:dyDescent="0.3">
      <c r="A21" s="178" t="s">
        <v>11403</v>
      </c>
      <c r="B21" s="1" t="s">
        <v>11404</v>
      </c>
      <c r="C21" s="2" t="s">
        <v>11405</v>
      </c>
      <c r="D21" s="91" t="s">
        <v>11574</v>
      </c>
      <c r="E21" s="2" t="s">
        <v>1460</v>
      </c>
      <c r="F21" s="2" t="s">
        <v>9094</v>
      </c>
      <c r="G21" s="2" t="s">
        <v>1431</v>
      </c>
      <c r="H21" s="2" t="s">
        <v>1431</v>
      </c>
      <c r="I21" s="2" t="s">
        <v>1431</v>
      </c>
      <c r="J21" s="269" t="s">
        <v>1431</v>
      </c>
      <c r="K21">
        <v>18314</v>
      </c>
      <c r="L21" t="s">
        <v>11575</v>
      </c>
      <c r="M21" t="e">
        <v>#VALUE!</v>
      </c>
      <c r="N21" t="s">
        <v>12388</v>
      </c>
      <c r="O21" s="169">
        <v>60</v>
      </c>
      <c r="P21" s="123">
        <v>264</v>
      </c>
      <c r="Q21" s="123">
        <v>264</v>
      </c>
      <c r="R21" s="75">
        <v>237</v>
      </c>
      <c r="S21" s="123">
        <v>65</v>
      </c>
      <c r="T21" s="123">
        <v>15</v>
      </c>
      <c r="U21" s="123">
        <v>0</v>
      </c>
      <c r="V21" s="75">
        <v>10</v>
      </c>
      <c r="W21" s="123">
        <v>49</v>
      </c>
      <c r="X21" s="75">
        <v>35</v>
      </c>
      <c r="Y21" s="75">
        <v>22</v>
      </c>
      <c r="Z21" s="75">
        <v>71</v>
      </c>
      <c r="AA21" s="75">
        <v>5</v>
      </c>
      <c r="AB21" s="4">
        <v>0.27426160337552741</v>
      </c>
      <c r="AC21" s="4">
        <v>0.3359073359073359</v>
      </c>
      <c r="AD21" s="4">
        <v>0.46413502109704641</v>
      </c>
      <c r="AE21" s="8">
        <v>7.4242424242424248</v>
      </c>
      <c r="AF21" s="8">
        <v>3.5714285714285716</v>
      </c>
      <c r="AG21" s="8">
        <v>4.9295774647887329</v>
      </c>
      <c r="AH21" s="8">
        <v>2.7777777777777777</v>
      </c>
      <c r="AI21" s="51">
        <v>1.1300403511466983</v>
      </c>
      <c r="AJ21" s="51">
        <v>0</v>
      </c>
      <c r="AK21" s="51">
        <v>0</v>
      </c>
      <c r="AL21" s="51">
        <v>0</v>
      </c>
      <c r="AM21" s="8">
        <v>19.833066589384206</v>
      </c>
      <c r="AN21" s="8" t="s">
        <v>22151</v>
      </c>
      <c r="AO21" s="8" t="s">
        <v>22151</v>
      </c>
      <c r="AP21" s="8" t="s">
        <v>22151</v>
      </c>
      <c r="AQ21" s="8" t="s">
        <v>22151</v>
      </c>
      <c r="AR21" s="8">
        <v>19.833066589384206</v>
      </c>
      <c r="AS21" s="8" t="s">
        <v>22151</v>
      </c>
      <c r="AT21" s="8" t="s">
        <v>22151</v>
      </c>
      <c r="AU21" s="8" t="s">
        <v>22151</v>
      </c>
      <c r="AV21" s="8" t="s">
        <v>22151</v>
      </c>
      <c r="AW21" s="8" t="s">
        <v>22151</v>
      </c>
      <c r="AX21" s="8" t="s">
        <v>22151</v>
      </c>
      <c r="AY21" s="132" t="s">
        <v>22151</v>
      </c>
      <c r="AZ21" s="132" t="s">
        <v>22151</v>
      </c>
      <c r="BA21" s="132" t="s">
        <v>22151</v>
      </c>
      <c r="BB21" s="132" t="s">
        <v>22151</v>
      </c>
      <c r="BC21" s="132">
        <v>7</v>
      </c>
      <c r="BD21" s="132" t="s">
        <v>22151</v>
      </c>
      <c r="BE21" s="132" t="s">
        <v>22151</v>
      </c>
      <c r="BF21" s="132" t="s">
        <v>22151</v>
      </c>
      <c r="BG21" s="132" t="s">
        <v>22151</v>
      </c>
      <c r="BH21" s="132" t="s">
        <v>22151</v>
      </c>
      <c r="BI21" s="132" t="s">
        <v>22151</v>
      </c>
      <c r="BJ21" s="92" t="s">
        <v>22151</v>
      </c>
      <c r="BK21" s="8">
        <v>7.142980860930253</v>
      </c>
      <c r="BL21" s="8">
        <v>12.690085728453953</v>
      </c>
      <c r="BM21" s="12">
        <v>20</v>
      </c>
      <c r="BN21" s="10">
        <v>12.690085728453953</v>
      </c>
      <c r="BO21" s="10">
        <v>0.19435732070240119</v>
      </c>
      <c r="BP21" s="10">
        <v>12.495728407751551</v>
      </c>
      <c r="BQ21" s="41">
        <v>27.633913050074074</v>
      </c>
      <c r="BR21" s="41"/>
      <c r="BS21" s="10">
        <v>12.495728407751551</v>
      </c>
      <c r="BT21" s="38">
        <v>27.633913050074074</v>
      </c>
      <c r="BU21" s="6" t="s">
        <v>22171</v>
      </c>
      <c r="BV21" s="75">
        <v>101.2</v>
      </c>
      <c r="BW21" s="75">
        <v>25</v>
      </c>
      <c r="BX21" s="51">
        <v>76.2</v>
      </c>
      <c r="BY21" s="75">
        <v>77</v>
      </c>
      <c r="BZ21" s="75">
        <v>124</v>
      </c>
      <c r="CA21" s="184" t="s">
        <v>22151</v>
      </c>
    </row>
    <row r="22" spans="1:79" ht="15" customHeight="1" x14ac:dyDescent="0.3">
      <c r="A22" s="178" t="s">
        <v>8217</v>
      </c>
      <c r="B22" s="1" t="s">
        <v>8218</v>
      </c>
      <c r="C22" s="2" t="s">
        <v>8219</v>
      </c>
      <c r="D22" s="91" t="s">
        <v>8915</v>
      </c>
      <c r="E22" s="2" t="s">
        <v>1398</v>
      </c>
      <c r="F22" s="2" t="s">
        <v>9094</v>
      </c>
      <c r="G22" s="2" t="s">
        <v>14975</v>
      </c>
      <c r="H22" s="2" t="s">
        <v>1424</v>
      </c>
      <c r="I22" s="2" t="s">
        <v>1424</v>
      </c>
      <c r="J22" s="269" t="s">
        <v>1424</v>
      </c>
      <c r="K22">
        <v>11739</v>
      </c>
      <c r="L22" t="s">
        <v>9166</v>
      </c>
      <c r="M22" t="e">
        <v>#VALUE!</v>
      </c>
      <c r="N22" t="s">
        <v>8918</v>
      </c>
      <c r="O22" s="169">
        <v>47</v>
      </c>
      <c r="P22" s="123">
        <v>195</v>
      </c>
      <c r="Q22" s="123">
        <v>195</v>
      </c>
      <c r="R22" s="75">
        <v>173</v>
      </c>
      <c r="S22" s="123">
        <v>46</v>
      </c>
      <c r="T22" s="123">
        <v>6</v>
      </c>
      <c r="U22" s="123">
        <v>0</v>
      </c>
      <c r="V22" s="75">
        <v>11</v>
      </c>
      <c r="W22" s="123">
        <v>33</v>
      </c>
      <c r="X22" s="75">
        <v>32</v>
      </c>
      <c r="Y22" s="75">
        <v>16</v>
      </c>
      <c r="Z22" s="75">
        <v>48</v>
      </c>
      <c r="AA22" s="75">
        <v>4</v>
      </c>
      <c r="AB22" s="4">
        <v>0.26589595375722541</v>
      </c>
      <c r="AC22" s="4">
        <v>0.32804232804232802</v>
      </c>
      <c r="AD22" s="4">
        <v>0.4913294797687861</v>
      </c>
      <c r="AE22" s="8">
        <v>5</v>
      </c>
      <c r="AF22" s="8">
        <v>3.9285714285714288</v>
      </c>
      <c r="AG22" s="8">
        <v>4.507042253521127</v>
      </c>
      <c r="AH22" s="8">
        <v>2.2222222222222223</v>
      </c>
      <c r="AI22" s="51">
        <v>0.54172947705272434</v>
      </c>
      <c r="AJ22" s="51">
        <v>0</v>
      </c>
      <c r="AK22" s="51">
        <v>0</v>
      </c>
      <c r="AL22" s="51">
        <v>0</v>
      </c>
      <c r="AM22" s="8">
        <v>16.199565381367499</v>
      </c>
      <c r="AN22" s="8">
        <v>16.199565381367499</v>
      </c>
      <c r="AO22" s="8" t="s">
        <v>22151</v>
      </c>
      <c r="AP22" s="8" t="s">
        <v>22151</v>
      </c>
      <c r="AQ22" s="8" t="s">
        <v>22151</v>
      </c>
      <c r="AR22" s="8" t="s">
        <v>22151</v>
      </c>
      <c r="AS22" s="8" t="s">
        <v>22151</v>
      </c>
      <c r="AT22" s="8" t="s">
        <v>22151</v>
      </c>
      <c r="AU22" s="8" t="s">
        <v>22151</v>
      </c>
      <c r="AV22" s="8" t="s">
        <v>22151</v>
      </c>
      <c r="AW22" s="8" t="s">
        <v>22151</v>
      </c>
      <c r="AX22" s="8" t="s">
        <v>22151</v>
      </c>
      <c r="AY22" s="132">
        <v>1</v>
      </c>
      <c r="AZ22" s="132" t="s">
        <v>22151</v>
      </c>
      <c r="BA22" s="132" t="s">
        <v>22151</v>
      </c>
      <c r="BB22" s="132" t="s">
        <v>22151</v>
      </c>
      <c r="BC22" s="132" t="s">
        <v>22151</v>
      </c>
      <c r="BD22" s="132" t="s">
        <v>22151</v>
      </c>
      <c r="BE22" s="132" t="s">
        <v>22151</v>
      </c>
      <c r="BF22" s="132" t="s">
        <v>22151</v>
      </c>
      <c r="BG22" s="132" t="s">
        <v>22151</v>
      </c>
      <c r="BH22" s="132" t="s">
        <v>22151</v>
      </c>
      <c r="BI22" s="132" t="s">
        <v>22151</v>
      </c>
      <c r="BJ22" s="92" t="s">
        <v>22151</v>
      </c>
      <c r="BK22" s="8">
        <v>3.9410672420239714</v>
      </c>
      <c r="BL22" s="8">
        <v>12.258498139343528</v>
      </c>
      <c r="BM22" s="12">
        <v>21</v>
      </c>
      <c r="BN22" s="10">
        <v>12.258498139343528</v>
      </c>
      <c r="BO22" s="10">
        <v>0.19435732070240119</v>
      </c>
      <c r="BP22" s="10">
        <v>12.064140818641127</v>
      </c>
      <c r="BQ22" s="41">
        <v>26.714009388057264</v>
      </c>
      <c r="BR22" s="41"/>
      <c r="BS22" s="10">
        <v>12.064140818641127</v>
      </c>
      <c r="BT22" s="38">
        <v>26.714009388057264</v>
      </c>
      <c r="BU22" s="6" t="s">
        <v>22172</v>
      </c>
      <c r="BV22" s="75">
        <v>36.39</v>
      </c>
      <c r="BW22" s="75">
        <v>28</v>
      </c>
      <c r="BX22" s="51">
        <v>8.39</v>
      </c>
      <c r="BY22" s="75">
        <v>28</v>
      </c>
      <c r="BZ22" s="75">
        <v>54</v>
      </c>
      <c r="CA22" s="184" t="s">
        <v>22151</v>
      </c>
    </row>
    <row r="23" spans="1:79" ht="15" customHeight="1" x14ac:dyDescent="0.3">
      <c r="A23" s="212" t="s">
        <v>11387</v>
      </c>
      <c r="B23" s="180" t="s">
        <v>7181</v>
      </c>
      <c r="C23" s="196" t="s">
        <v>7044</v>
      </c>
      <c r="D23" s="211" t="s">
        <v>11197</v>
      </c>
      <c r="E23" s="196" t="s">
        <v>1464</v>
      </c>
      <c r="F23" s="196" t="s">
        <v>6120</v>
      </c>
      <c r="G23" s="196" t="s">
        <v>1431</v>
      </c>
      <c r="H23" s="196" t="s">
        <v>1431</v>
      </c>
      <c r="I23" s="196" t="s">
        <v>1431</v>
      </c>
      <c r="J23" s="196" t="s">
        <v>1431</v>
      </c>
      <c r="K23" s="197">
        <v>15172</v>
      </c>
      <c r="L23" s="197" t="s">
        <v>11516</v>
      </c>
      <c r="M23" s="198" t="e">
        <v>#VALUE!</v>
      </c>
      <c r="N23" s="198" t="s">
        <v>12789</v>
      </c>
      <c r="O23" s="169">
        <v>49</v>
      </c>
      <c r="P23" s="200">
        <v>221</v>
      </c>
      <c r="Q23" s="200">
        <v>221</v>
      </c>
      <c r="R23" s="200">
        <v>208</v>
      </c>
      <c r="S23" s="200">
        <v>67</v>
      </c>
      <c r="T23" s="200">
        <v>11</v>
      </c>
      <c r="U23" s="200">
        <v>1</v>
      </c>
      <c r="V23" s="200">
        <v>10</v>
      </c>
      <c r="W23" s="200">
        <v>45</v>
      </c>
      <c r="X23" s="200">
        <v>21</v>
      </c>
      <c r="Y23" s="200">
        <v>10</v>
      </c>
      <c r="Z23" s="200">
        <v>50</v>
      </c>
      <c r="AA23" s="200">
        <v>5</v>
      </c>
      <c r="AB23" s="201">
        <v>0.32211538461538464</v>
      </c>
      <c r="AC23" s="202">
        <v>0.35321100917431192</v>
      </c>
      <c r="AD23" s="202">
        <v>0.52884615384615385</v>
      </c>
      <c r="AE23" s="203">
        <v>6.8181818181818183</v>
      </c>
      <c r="AF23" s="203">
        <v>3.5714285714285716</v>
      </c>
      <c r="AG23" s="203">
        <v>2.9577464788732395</v>
      </c>
      <c r="AH23" s="203">
        <v>2.7777777777777777</v>
      </c>
      <c r="AI23" s="203">
        <v>3.0666612042403556</v>
      </c>
      <c r="AJ23" s="204">
        <v>0</v>
      </c>
      <c r="AK23" s="204">
        <v>0</v>
      </c>
      <c r="AL23" s="204">
        <v>0</v>
      </c>
      <c r="AM23" s="203">
        <v>19.191795850501762</v>
      </c>
      <c r="AN23" s="203" t="s">
        <v>22151</v>
      </c>
      <c r="AO23" s="203" t="s">
        <v>22151</v>
      </c>
      <c r="AP23" s="203" t="s">
        <v>22151</v>
      </c>
      <c r="AQ23" s="203" t="s">
        <v>22151</v>
      </c>
      <c r="AR23" s="203">
        <v>19.191795850501762</v>
      </c>
      <c r="AS23" s="203" t="s">
        <v>22151</v>
      </c>
      <c r="AT23" s="203" t="s">
        <v>22151</v>
      </c>
      <c r="AU23" s="203" t="s">
        <v>22151</v>
      </c>
      <c r="AV23" s="203" t="s">
        <v>22151</v>
      </c>
      <c r="AW23" s="203" t="s">
        <v>22151</v>
      </c>
      <c r="AX23" s="203" t="s">
        <v>22151</v>
      </c>
      <c r="AY23" s="205" t="s">
        <v>22151</v>
      </c>
      <c r="AZ23" s="205" t="s">
        <v>22151</v>
      </c>
      <c r="BA23" s="205" t="s">
        <v>22151</v>
      </c>
      <c r="BB23" s="205" t="s">
        <v>22151</v>
      </c>
      <c r="BC23" s="205">
        <v>8</v>
      </c>
      <c r="BD23" s="205" t="s">
        <v>22151</v>
      </c>
      <c r="BE23" s="205" t="s">
        <v>22151</v>
      </c>
      <c r="BF23" s="205" t="s">
        <v>22151</v>
      </c>
      <c r="BG23" s="205" t="s">
        <v>22151</v>
      </c>
      <c r="BH23" s="205" t="s">
        <v>22151</v>
      </c>
      <c r="BI23" s="205" t="s">
        <v>22151</v>
      </c>
      <c r="BJ23" s="206" t="s">
        <v>22151</v>
      </c>
      <c r="BK23" s="203">
        <v>7.142980860930253</v>
      </c>
      <c r="BL23" s="203">
        <v>12.048814989571509</v>
      </c>
      <c r="BM23" s="205">
        <v>22</v>
      </c>
      <c r="BN23" s="203">
        <v>12.048814989571509</v>
      </c>
      <c r="BO23" s="203">
        <v>0.19435732070240119</v>
      </c>
      <c r="BP23" s="203">
        <v>11.854457668869108</v>
      </c>
      <c r="BQ23" s="207">
        <v>26.267082038417588</v>
      </c>
      <c r="BR23" s="208"/>
      <c r="BS23" s="203">
        <v>11.854457668869108</v>
      </c>
      <c r="BT23" s="38">
        <v>26.267082038417588</v>
      </c>
      <c r="BU23" s="203" t="s">
        <v>22173</v>
      </c>
      <c r="BV23" s="200">
        <v>39.5</v>
      </c>
      <c r="BW23" s="209">
        <v>30</v>
      </c>
      <c r="BX23" s="204">
        <v>9.5</v>
      </c>
      <c r="BY23" s="209">
        <v>30</v>
      </c>
      <c r="BZ23" s="209">
        <v>49</v>
      </c>
      <c r="CA23" s="184" t="s">
        <v>22151</v>
      </c>
    </row>
    <row r="24" spans="1:79" x14ac:dyDescent="0.3">
      <c r="A24" s="178" t="s">
        <v>13431</v>
      </c>
      <c r="B24" s="1" t="s">
        <v>8236</v>
      </c>
      <c r="C24" s="2" t="s">
        <v>6585</v>
      </c>
      <c r="D24" s="91" t="s">
        <v>11471</v>
      </c>
      <c r="E24" s="2" t="s">
        <v>1376</v>
      </c>
      <c r="F24" s="2" t="s">
        <v>6120</v>
      </c>
      <c r="G24" s="2" t="s">
        <v>14942</v>
      </c>
      <c r="H24" s="2" t="s">
        <v>1380</v>
      </c>
      <c r="I24" s="2" t="s">
        <v>1380</v>
      </c>
      <c r="J24" s="269" t="s">
        <v>1380</v>
      </c>
      <c r="K24">
        <v>18345</v>
      </c>
      <c r="L24" t="s">
        <v>14927</v>
      </c>
      <c r="M24" t="e">
        <v>#VALUE!</v>
      </c>
      <c r="N24" t="s">
        <v>13432</v>
      </c>
      <c r="O24" s="169">
        <v>58</v>
      </c>
      <c r="P24" s="123">
        <v>228</v>
      </c>
      <c r="Q24" s="123">
        <v>228</v>
      </c>
      <c r="R24" s="75">
        <v>209</v>
      </c>
      <c r="S24" s="123">
        <v>56</v>
      </c>
      <c r="T24" s="123">
        <v>12</v>
      </c>
      <c r="U24" s="123">
        <v>6</v>
      </c>
      <c r="V24" s="75">
        <v>9</v>
      </c>
      <c r="W24" s="123">
        <v>33</v>
      </c>
      <c r="X24" s="75">
        <v>42</v>
      </c>
      <c r="Y24" s="75">
        <v>18</v>
      </c>
      <c r="Z24" s="75">
        <v>46</v>
      </c>
      <c r="AA24" s="75">
        <v>8</v>
      </c>
      <c r="AB24" s="4">
        <v>0.26794258373205743</v>
      </c>
      <c r="AC24" s="4">
        <v>0.32599118942731276</v>
      </c>
      <c r="AD24" s="4">
        <v>0.51196172248803828</v>
      </c>
      <c r="AE24" s="8">
        <v>5</v>
      </c>
      <c r="AF24" s="8">
        <v>3.2142857142857144</v>
      </c>
      <c r="AG24" s="8">
        <v>5.915492957746479</v>
      </c>
      <c r="AH24" s="8">
        <v>4.4444444444444446</v>
      </c>
      <c r="AI24" s="51">
        <v>0.73382717451962365</v>
      </c>
      <c r="AJ24" s="51">
        <v>0</v>
      </c>
      <c r="AK24" s="51">
        <v>0</v>
      </c>
      <c r="AL24" s="51">
        <v>0</v>
      </c>
      <c r="AM24" s="8">
        <v>19.308050290996263</v>
      </c>
      <c r="AN24" s="8" t="s">
        <v>22151</v>
      </c>
      <c r="AO24" s="8" t="s">
        <v>22151</v>
      </c>
      <c r="AP24" s="8" t="s">
        <v>22151</v>
      </c>
      <c r="AQ24" s="8" t="s">
        <v>22151</v>
      </c>
      <c r="AR24" s="8" t="s">
        <v>22151</v>
      </c>
      <c r="AS24" s="8">
        <v>19.308050290996263</v>
      </c>
      <c r="AT24" s="8" t="s">
        <v>22151</v>
      </c>
      <c r="AU24" s="8" t="s">
        <v>22151</v>
      </c>
      <c r="AV24" s="8" t="s">
        <v>22151</v>
      </c>
      <c r="AW24" s="8" t="s">
        <v>22151</v>
      </c>
      <c r="AX24" s="8" t="s">
        <v>22151</v>
      </c>
      <c r="AY24" s="132" t="s">
        <v>22151</v>
      </c>
      <c r="AZ24" s="132" t="s">
        <v>22151</v>
      </c>
      <c r="BA24" s="132" t="s">
        <v>22151</v>
      </c>
      <c r="BB24" s="132" t="s">
        <v>22151</v>
      </c>
      <c r="BC24" s="132" t="s">
        <v>22151</v>
      </c>
      <c r="BD24" s="132">
        <v>8</v>
      </c>
      <c r="BE24" s="132" t="s">
        <v>22151</v>
      </c>
      <c r="BF24" s="132" t="s">
        <v>22151</v>
      </c>
      <c r="BG24" s="132" t="s">
        <v>22151</v>
      </c>
      <c r="BH24" s="132" t="s">
        <v>22151</v>
      </c>
      <c r="BI24" s="132" t="s">
        <v>22151</v>
      </c>
      <c r="BJ24" s="92" t="s">
        <v>22151</v>
      </c>
      <c r="BK24" s="8">
        <v>7.5574645117708927</v>
      </c>
      <c r="BL24" s="8">
        <v>11.750585779225371</v>
      </c>
      <c r="BM24" s="12">
        <v>23</v>
      </c>
      <c r="BN24" s="10">
        <v>11.750585779225371</v>
      </c>
      <c r="BO24" s="10">
        <v>0.19435732070240119</v>
      </c>
      <c r="BP24" s="10">
        <v>11.55622845852297</v>
      </c>
      <c r="BQ24" s="41">
        <v>25.631423948055769</v>
      </c>
      <c r="BR24" s="41"/>
      <c r="BS24" s="10">
        <v>11.55622845852297</v>
      </c>
      <c r="BT24" s="38">
        <v>25.631423948055769</v>
      </c>
      <c r="BU24" s="6" t="s">
        <v>22174</v>
      </c>
      <c r="BV24" s="75">
        <v>29.23</v>
      </c>
      <c r="BW24" s="75">
        <v>31</v>
      </c>
      <c r="BX24" s="51">
        <v>-1.7699999999999996</v>
      </c>
      <c r="BY24" s="75">
        <v>17</v>
      </c>
      <c r="BZ24" s="75">
        <v>43</v>
      </c>
      <c r="CA24" s="184" t="s">
        <v>22151</v>
      </c>
    </row>
    <row r="25" spans="1:79" ht="15" customHeight="1" x14ac:dyDescent="0.3">
      <c r="A25" s="118" t="s">
        <v>16056</v>
      </c>
      <c r="B25" s="1" t="s">
        <v>16058</v>
      </c>
      <c r="C25" s="2" t="s">
        <v>13109</v>
      </c>
      <c r="D25" s="91" t="s">
        <v>16057</v>
      </c>
      <c r="E25" s="2" t="s">
        <v>1409</v>
      </c>
      <c r="F25" s="2" t="s">
        <v>9094</v>
      </c>
      <c r="G25" s="2" t="s">
        <v>1380</v>
      </c>
      <c r="H25" s="2" t="s">
        <v>1380</v>
      </c>
      <c r="I25" s="2" t="s">
        <v>1380</v>
      </c>
      <c r="J25" s="269" t="s">
        <v>1380</v>
      </c>
      <c r="K25" s="122">
        <v>18564</v>
      </c>
      <c r="L25" s="122" t="s">
        <v>16059</v>
      </c>
      <c r="M25" s="122" t="e">
        <v>#VALUE!</v>
      </c>
      <c r="N25" s="122" t="s">
        <v>16060</v>
      </c>
      <c r="O25" s="169">
        <v>59</v>
      </c>
      <c r="P25" s="123">
        <v>252</v>
      </c>
      <c r="Q25" s="123">
        <v>252</v>
      </c>
      <c r="R25" s="123">
        <v>215</v>
      </c>
      <c r="S25" s="123">
        <v>54</v>
      </c>
      <c r="T25" s="123">
        <v>8</v>
      </c>
      <c r="U25" s="123">
        <v>3</v>
      </c>
      <c r="V25" s="123">
        <v>10</v>
      </c>
      <c r="W25" s="123">
        <v>42</v>
      </c>
      <c r="X25" s="123">
        <v>26</v>
      </c>
      <c r="Y25" s="123">
        <v>31</v>
      </c>
      <c r="Z25" s="123">
        <v>64</v>
      </c>
      <c r="AA25" s="123">
        <v>10</v>
      </c>
      <c r="AB25" s="124">
        <v>0.25116279069767444</v>
      </c>
      <c r="AC25" s="124">
        <v>0.34552845528455284</v>
      </c>
      <c r="AD25" s="124">
        <v>0.45581395348837211</v>
      </c>
      <c r="AE25" s="125">
        <v>6.3636363636363642</v>
      </c>
      <c r="AF25" s="125">
        <v>3.5714285714285716</v>
      </c>
      <c r="AG25" s="125">
        <v>3.6619718309859155</v>
      </c>
      <c r="AH25" s="125">
        <v>5.5555555555555554</v>
      </c>
      <c r="AI25" s="125">
        <v>7.2362088855181779E-3</v>
      </c>
      <c r="AJ25" s="125">
        <v>0</v>
      </c>
      <c r="AK25" s="125">
        <v>0</v>
      </c>
      <c r="AL25" s="51">
        <v>0</v>
      </c>
      <c r="AM25" s="125">
        <v>19.159828530491925</v>
      </c>
      <c r="AN25" s="125" t="s">
        <v>22151</v>
      </c>
      <c r="AO25" s="125" t="s">
        <v>22151</v>
      </c>
      <c r="AP25" s="125" t="s">
        <v>22151</v>
      </c>
      <c r="AQ25" s="125" t="s">
        <v>22151</v>
      </c>
      <c r="AR25" s="125" t="s">
        <v>22151</v>
      </c>
      <c r="AS25" s="125">
        <v>19.159828530491925</v>
      </c>
      <c r="AT25" s="125" t="s">
        <v>22151</v>
      </c>
      <c r="AU25" s="125" t="s">
        <v>22151</v>
      </c>
      <c r="AV25" s="125" t="s">
        <v>22151</v>
      </c>
      <c r="AW25" s="125" t="s">
        <v>22151</v>
      </c>
      <c r="AX25" s="125" t="s">
        <v>22151</v>
      </c>
      <c r="AY25" s="127" t="s">
        <v>22151</v>
      </c>
      <c r="AZ25" s="127" t="s">
        <v>22151</v>
      </c>
      <c r="BA25" s="127" t="s">
        <v>22151</v>
      </c>
      <c r="BB25" s="127" t="s">
        <v>22151</v>
      </c>
      <c r="BC25" s="127" t="s">
        <v>22151</v>
      </c>
      <c r="BD25" s="127">
        <v>9</v>
      </c>
      <c r="BE25" s="127" t="s">
        <v>22151</v>
      </c>
      <c r="BF25" s="127" t="s">
        <v>22151</v>
      </c>
      <c r="BG25" s="127" t="s">
        <v>22151</v>
      </c>
      <c r="BH25" s="127" t="s">
        <v>22151</v>
      </c>
      <c r="BI25" s="127" t="s">
        <v>22151</v>
      </c>
      <c r="BJ25" s="126" t="s">
        <v>22151</v>
      </c>
      <c r="BK25" s="125">
        <v>7.5574645117708927</v>
      </c>
      <c r="BL25" s="125">
        <v>11.602364018721033</v>
      </c>
      <c r="BM25" s="127">
        <v>24</v>
      </c>
      <c r="BN25" s="125">
        <v>11.602364018721033</v>
      </c>
      <c r="BO25" s="125">
        <v>0.19435732070240119</v>
      </c>
      <c r="BP25" s="125">
        <v>11.408006698018632</v>
      </c>
      <c r="BQ25" s="128">
        <v>25.315497948979754</v>
      </c>
      <c r="BR25" s="128"/>
      <c r="BS25" s="125">
        <v>11.408006698018632</v>
      </c>
      <c r="BT25" s="38">
        <v>25.315497948979754</v>
      </c>
      <c r="BU25" s="125" t="s">
        <v>22175</v>
      </c>
      <c r="BV25" s="75">
        <v>59.57</v>
      </c>
      <c r="BW25" s="75">
        <v>32</v>
      </c>
      <c r="BX25" s="51">
        <v>27.57</v>
      </c>
      <c r="BY25" s="75">
        <v>45</v>
      </c>
      <c r="BZ25" s="75">
        <v>74</v>
      </c>
      <c r="CA25" s="184" t="s">
        <v>22151</v>
      </c>
    </row>
    <row r="26" spans="1:79" ht="15" customHeight="1" x14ac:dyDescent="0.3">
      <c r="A26" s="178" t="s">
        <v>2705</v>
      </c>
      <c r="B26" s="1" t="s">
        <v>6739</v>
      </c>
      <c r="C26" s="2" t="s">
        <v>6740</v>
      </c>
      <c r="D26" s="91" t="s">
        <v>538</v>
      </c>
      <c r="E26" s="2" t="s">
        <v>1409</v>
      </c>
      <c r="F26" s="2" t="s">
        <v>9094</v>
      </c>
      <c r="G26" s="2" t="s">
        <v>1380</v>
      </c>
      <c r="H26" s="2" t="s">
        <v>1380</v>
      </c>
      <c r="I26" s="2" t="s">
        <v>1380</v>
      </c>
      <c r="J26" s="269" t="s">
        <v>1380</v>
      </c>
      <c r="K26">
        <v>10047</v>
      </c>
      <c r="L26" t="s">
        <v>9693</v>
      </c>
      <c r="M26" t="e">
        <v>#VALUE!</v>
      </c>
      <c r="N26" t="s">
        <v>5984</v>
      </c>
      <c r="O26" s="169">
        <v>55</v>
      </c>
      <c r="P26" s="123">
        <v>218</v>
      </c>
      <c r="Q26" s="123">
        <v>218</v>
      </c>
      <c r="R26" s="75">
        <v>198</v>
      </c>
      <c r="S26" s="123">
        <v>57</v>
      </c>
      <c r="T26" s="123">
        <v>14</v>
      </c>
      <c r="U26" s="123">
        <v>2</v>
      </c>
      <c r="V26" s="75">
        <v>15</v>
      </c>
      <c r="W26" s="123">
        <v>34</v>
      </c>
      <c r="X26" s="75">
        <v>40</v>
      </c>
      <c r="Y26" s="75">
        <v>18</v>
      </c>
      <c r="Z26" s="75">
        <v>56</v>
      </c>
      <c r="AA26" s="75">
        <v>2</v>
      </c>
      <c r="AB26" s="4">
        <v>0.2878787878787879</v>
      </c>
      <c r="AC26" s="4">
        <v>0.34722222222222221</v>
      </c>
      <c r="AD26" s="4">
        <v>0.60606060606060608</v>
      </c>
      <c r="AE26" s="8">
        <v>5.1515151515151514</v>
      </c>
      <c r="AF26" s="8">
        <v>5.3571428571428577</v>
      </c>
      <c r="AG26" s="8">
        <v>5.6338028169014089</v>
      </c>
      <c r="AH26" s="8">
        <v>1.1111111111111112</v>
      </c>
      <c r="AI26" s="51">
        <v>1.5198293228889017</v>
      </c>
      <c r="AJ26" s="51">
        <v>0</v>
      </c>
      <c r="AK26" s="51">
        <v>0</v>
      </c>
      <c r="AL26" s="51">
        <v>0</v>
      </c>
      <c r="AM26" s="8">
        <v>18.773401259559432</v>
      </c>
      <c r="AN26" s="8" t="s">
        <v>22151</v>
      </c>
      <c r="AO26" s="8" t="s">
        <v>22151</v>
      </c>
      <c r="AP26" s="8" t="s">
        <v>22151</v>
      </c>
      <c r="AQ26" s="8" t="s">
        <v>22151</v>
      </c>
      <c r="AR26" s="8" t="s">
        <v>22151</v>
      </c>
      <c r="AS26" s="8">
        <v>18.773401259559432</v>
      </c>
      <c r="AT26" s="8" t="s">
        <v>22151</v>
      </c>
      <c r="AU26" s="8" t="s">
        <v>22151</v>
      </c>
      <c r="AV26" s="8" t="s">
        <v>22151</v>
      </c>
      <c r="AW26" s="8" t="s">
        <v>22151</v>
      </c>
      <c r="AX26" s="8" t="s">
        <v>22151</v>
      </c>
      <c r="AY26" s="132" t="s">
        <v>22151</v>
      </c>
      <c r="AZ26" s="132" t="s">
        <v>22151</v>
      </c>
      <c r="BA26" s="132" t="s">
        <v>22151</v>
      </c>
      <c r="BB26" s="132" t="s">
        <v>22151</v>
      </c>
      <c r="BC26" s="132" t="s">
        <v>22151</v>
      </c>
      <c r="BD26" s="132">
        <v>10</v>
      </c>
      <c r="BE26" s="132" t="s">
        <v>22151</v>
      </c>
      <c r="BF26" s="132" t="s">
        <v>22151</v>
      </c>
      <c r="BG26" s="132" t="s">
        <v>22151</v>
      </c>
      <c r="BH26" s="132" t="s">
        <v>22151</v>
      </c>
      <c r="BI26" s="132" t="s">
        <v>22151</v>
      </c>
      <c r="BJ26" s="92" t="s">
        <v>22151</v>
      </c>
      <c r="BK26" s="8">
        <v>7.5574645117708927</v>
      </c>
      <c r="BL26" s="8">
        <v>11.21593674778854</v>
      </c>
      <c r="BM26" s="12">
        <v>25</v>
      </c>
      <c r="BN26" s="10">
        <v>11.21593674778854</v>
      </c>
      <c r="BO26" s="10">
        <v>0.19435732070240119</v>
      </c>
      <c r="BP26" s="10">
        <v>11.021579427086138</v>
      </c>
      <c r="BQ26" s="41">
        <v>24.49185085948244</v>
      </c>
      <c r="BR26" s="41"/>
      <c r="BS26" s="10">
        <v>11.021579427086138</v>
      </c>
      <c r="BT26" s="38">
        <v>24.49185085948244</v>
      </c>
      <c r="BU26" s="6" t="s">
        <v>22176</v>
      </c>
      <c r="BV26" s="75">
        <v>134.61000000000001</v>
      </c>
      <c r="BW26" s="75">
        <v>34</v>
      </c>
      <c r="BX26" s="51">
        <v>100.61000000000001</v>
      </c>
      <c r="BY26" s="75">
        <v>108</v>
      </c>
      <c r="BZ26" s="75">
        <v>164</v>
      </c>
      <c r="CA26" s="184" t="s">
        <v>22151</v>
      </c>
    </row>
    <row r="27" spans="1:79" ht="15" customHeight="1" x14ac:dyDescent="0.3">
      <c r="A27" t="s">
        <v>2451</v>
      </c>
      <c r="B27" s="1" t="s">
        <v>6752</v>
      </c>
      <c r="C27" s="2" t="s">
        <v>6753</v>
      </c>
      <c r="D27" s="91" t="s">
        <v>386</v>
      </c>
      <c r="E27" s="2" t="s">
        <v>1372</v>
      </c>
      <c r="F27" s="2" t="s">
        <v>6120</v>
      </c>
      <c r="G27" s="2" t="s">
        <v>14987</v>
      </c>
      <c r="H27" s="2" t="s">
        <v>661</v>
      </c>
      <c r="I27" s="2" t="s">
        <v>661</v>
      </c>
      <c r="J27" s="270" t="s">
        <v>661</v>
      </c>
      <c r="K27">
        <v>9874</v>
      </c>
      <c r="L27" t="s">
        <v>9325</v>
      </c>
      <c r="M27" t="e">
        <v>#VALUE!</v>
      </c>
      <c r="N27" t="s">
        <v>5813</v>
      </c>
      <c r="O27" s="169">
        <v>50</v>
      </c>
      <c r="P27" s="123">
        <v>216</v>
      </c>
      <c r="Q27" s="123">
        <v>216</v>
      </c>
      <c r="R27" s="67">
        <v>195</v>
      </c>
      <c r="S27" s="123">
        <v>71</v>
      </c>
      <c r="T27" s="123">
        <v>10</v>
      </c>
      <c r="U27" s="123">
        <v>2</v>
      </c>
      <c r="V27" s="67">
        <v>10</v>
      </c>
      <c r="W27" s="123">
        <v>41</v>
      </c>
      <c r="X27" s="67">
        <v>27</v>
      </c>
      <c r="Y27" s="67">
        <v>18</v>
      </c>
      <c r="Z27" s="67">
        <v>21</v>
      </c>
      <c r="AA27" s="67">
        <v>3</v>
      </c>
      <c r="AB27" s="4">
        <v>0.36410256410256409</v>
      </c>
      <c r="AC27" s="4">
        <v>0.41784037558685444</v>
      </c>
      <c r="AD27" s="4">
        <v>0.58974358974358976</v>
      </c>
      <c r="AE27" s="8">
        <v>6.2121212121212128</v>
      </c>
      <c r="AF27" s="8">
        <v>3.5714285714285716</v>
      </c>
      <c r="AG27" s="8">
        <v>3.802816901408451</v>
      </c>
      <c r="AH27" s="8">
        <v>1.6666666666666665</v>
      </c>
      <c r="AI27" s="51">
        <v>4.5959532434948853</v>
      </c>
      <c r="AJ27" s="51">
        <v>0</v>
      </c>
      <c r="AK27" s="51">
        <v>0</v>
      </c>
      <c r="AL27" s="51">
        <v>0</v>
      </c>
      <c r="AM27" s="8">
        <v>19.848986595119786</v>
      </c>
      <c r="AN27" s="8" t="s">
        <v>22151</v>
      </c>
      <c r="AO27" s="8" t="s">
        <v>22151</v>
      </c>
      <c r="AP27" s="8">
        <v>19.848986595119786</v>
      </c>
      <c r="AQ27" s="8" t="s">
        <v>22151</v>
      </c>
      <c r="AR27" s="8" t="s">
        <v>22151</v>
      </c>
      <c r="AS27" s="8" t="s">
        <v>22151</v>
      </c>
      <c r="AT27" s="8" t="s">
        <v>22151</v>
      </c>
      <c r="AU27" s="8" t="s">
        <v>22151</v>
      </c>
      <c r="AV27" s="8" t="s">
        <v>22151</v>
      </c>
      <c r="AW27" s="8" t="s">
        <v>22151</v>
      </c>
      <c r="AX27" s="8" t="s">
        <v>22151</v>
      </c>
      <c r="AY27" s="132" t="s">
        <v>22151</v>
      </c>
      <c r="AZ27" s="132" t="s">
        <v>22151</v>
      </c>
      <c r="BA27" s="132">
        <v>2</v>
      </c>
      <c r="BB27" s="132" t="s">
        <v>22151</v>
      </c>
      <c r="BC27" s="132" t="s">
        <v>22151</v>
      </c>
      <c r="BD27" s="132" t="s">
        <v>22151</v>
      </c>
      <c r="BE27" s="132" t="s">
        <v>22151</v>
      </c>
      <c r="BF27" s="132" t="s">
        <v>22151</v>
      </c>
      <c r="BG27" s="132" t="s">
        <v>22151</v>
      </c>
      <c r="BH27" s="132" t="s">
        <v>22151</v>
      </c>
      <c r="BI27" s="132" t="s">
        <v>22151</v>
      </c>
      <c r="BJ27" s="92" t="s">
        <v>22151</v>
      </c>
      <c r="BK27" s="8">
        <v>8.6531354605957791</v>
      </c>
      <c r="BL27" s="8">
        <v>11.195851134524007</v>
      </c>
      <c r="BM27" s="12">
        <v>26</v>
      </c>
      <c r="BN27" s="10">
        <v>11.195851134524007</v>
      </c>
      <c r="BO27" s="10">
        <v>0.19435732070240119</v>
      </c>
      <c r="BP27" s="10">
        <v>11.001493813821606</v>
      </c>
      <c r="BQ27" s="41">
        <v>24.44903955150674</v>
      </c>
      <c r="BR27" s="41"/>
      <c r="BS27" s="10">
        <v>11.001493813821606</v>
      </c>
      <c r="BT27" s="38">
        <v>24.44903955150674</v>
      </c>
      <c r="BU27" s="6" t="s">
        <v>22177</v>
      </c>
      <c r="BV27" s="75">
        <v>34.25</v>
      </c>
      <c r="BW27" s="75">
        <v>35</v>
      </c>
      <c r="BX27" s="51">
        <v>-0.75</v>
      </c>
      <c r="BY27" s="75">
        <v>20</v>
      </c>
      <c r="BZ27" s="75">
        <v>51</v>
      </c>
      <c r="CA27" s="184" t="s">
        <v>22151</v>
      </c>
    </row>
    <row r="28" spans="1:79" ht="15" customHeight="1" x14ac:dyDescent="0.3">
      <c r="A28" s="178" t="s">
        <v>2851</v>
      </c>
      <c r="B28" s="1" t="s">
        <v>6850</v>
      </c>
      <c r="C28" s="2" t="s">
        <v>6851</v>
      </c>
      <c r="D28" s="91" t="s">
        <v>481</v>
      </c>
      <c r="E28" s="2" t="s">
        <v>1553</v>
      </c>
      <c r="F28" s="2" t="s">
        <v>6120</v>
      </c>
      <c r="G28" s="2" t="s">
        <v>1424</v>
      </c>
      <c r="H28" s="2" t="s">
        <v>1424</v>
      </c>
      <c r="I28" s="2" t="s">
        <v>1424</v>
      </c>
      <c r="J28" s="269" t="s">
        <v>1424</v>
      </c>
      <c r="K28">
        <v>7304</v>
      </c>
      <c r="L28" t="s">
        <v>10492</v>
      </c>
      <c r="M28" t="e">
        <v>#VALUE!</v>
      </c>
      <c r="N28" t="s">
        <v>6089</v>
      </c>
      <c r="O28" s="169">
        <v>37</v>
      </c>
      <c r="P28" s="123">
        <v>156</v>
      </c>
      <c r="Q28" s="123">
        <v>156</v>
      </c>
      <c r="R28" s="75">
        <v>150</v>
      </c>
      <c r="S28" s="123">
        <v>50.000000000000007</v>
      </c>
      <c r="T28" s="123">
        <v>12</v>
      </c>
      <c r="U28" s="123">
        <v>0</v>
      </c>
      <c r="V28" s="75">
        <v>11</v>
      </c>
      <c r="W28" s="123">
        <v>22</v>
      </c>
      <c r="X28" s="75">
        <v>32</v>
      </c>
      <c r="Y28" s="75">
        <v>3</v>
      </c>
      <c r="Z28" s="75">
        <v>36</v>
      </c>
      <c r="AA28" s="75">
        <v>1</v>
      </c>
      <c r="AB28" s="4">
        <v>0.33333333333333337</v>
      </c>
      <c r="AC28" s="4">
        <v>0.34640522875816998</v>
      </c>
      <c r="AD28" s="4">
        <v>0.6333333333333333</v>
      </c>
      <c r="AE28" s="8">
        <v>3.3333333333333335</v>
      </c>
      <c r="AF28" s="8">
        <v>3.9285714285714288</v>
      </c>
      <c r="AG28" s="8">
        <v>4.507042253521127</v>
      </c>
      <c r="AH28" s="8">
        <v>0.55555555555555558</v>
      </c>
      <c r="AI28" s="51">
        <v>2.6202521480767658</v>
      </c>
      <c r="AJ28" s="51">
        <v>0</v>
      </c>
      <c r="AK28" s="51">
        <v>0</v>
      </c>
      <c r="AL28" s="51">
        <v>0</v>
      </c>
      <c r="AM28" s="8">
        <v>14.944754719058212</v>
      </c>
      <c r="AN28" s="8">
        <v>14.944754719058212</v>
      </c>
      <c r="AO28" s="8" t="s">
        <v>22151</v>
      </c>
      <c r="AP28" s="8" t="s">
        <v>22151</v>
      </c>
      <c r="AQ28" s="8" t="s">
        <v>22151</v>
      </c>
      <c r="AR28" s="8" t="s">
        <v>22151</v>
      </c>
      <c r="AS28" s="8" t="s">
        <v>22151</v>
      </c>
      <c r="AT28" s="8" t="s">
        <v>22151</v>
      </c>
      <c r="AU28" s="8" t="s">
        <v>22151</v>
      </c>
      <c r="AV28" s="8" t="s">
        <v>22151</v>
      </c>
      <c r="AW28" s="8" t="s">
        <v>22151</v>
      </c>
      <c r="AX28" s="8" t="s">
        <v>22151</v>
      </c>
      <c r="AY28" s="132">
        <v>2</v>
      </c>
      <c r="AZ28" s="132" t="s">
        <v>22151</v>
      </c>
      <c r="BA28" s="132" t="s">
        <v>22151</v>
      </c>
      <c r="BB28" s="132" t="s">
        <v>22151</v>
      </c>
      <c r="BC28" s="132" t="s">
        <v>22151</v>
      </c>
      <c r="BD28" s="132" t="s">
        <v>22151</v>
      </c>
      <c r="BE28" s="132" t="s">
        <v>22151</v>
      </c>
      <c r="BF28" s="132" t="s">
        <v>22151</v>
      </c>
      <c r="BG28" s="132" t="s">
        <v>22151</v>
      </c>
      <c r="BH28" s="132" t="s">
        <v>22151</v>
      </c>
      <c r="BI28" s="132" t="s">
        <v>22151</v>
      </c>
      <c r="BJ28" s="92" t="s">
        <v>22151</v>
      </c>
      <c r="BK28" s="8">
        <v>3.9410672420239714</v>
      </c>
      <c r="BL28" s="8">
        <v>11.003687477034241</v>
      </c>
      <c r="BM28" s="12">
        <v>27</v>
      </c>
      <c r="BN28" s="10">
        <v>11.003687477034241</v>
      </c>
      <c r="BO28" s="10">
        <v>0.19435732070240119</v>
      </c>
      <c r="BP28" s="10">
        <v>10.809330156331839</v>
      </c>
      <c r="BQ28" s="41">
        <v>24.039453973302933</v>
      </c>
      <c r="BR28" s="41"/>
      <c r="BS28" s="10">
        <v>10.809330156331839</v>
      </c>
      <c r="BT28" s="38">
        <v>24.039453973302933</v>
      </c>
      <c r="BU28" s="6" t="s">
        <v>22178</v>
      </c>
      <c r="BV28" s="75">
        <v>78.11</v>
      </c>
      <c r="BW28" s="75">
        <v>38</v>
      </c>
      <c r="BX28" s="51">
        <v>40.11</v>
      </c>
      <c r="BY28" s="75">
        <v>63</v>
      </c>
      <c r="BZ28" s="75">
        <v>105</v>
      </c>
      <c r="CA28" s="184" t="s">
        <v>22151</v>
      </c>
    </row>
    <row r="29" spans="1:79" ht="15" customHeight="1" x14ac:dyDescent="0.3">
      <c r="A29" s="213" t="s">
        <v>2548</v>
      </c>
      <c r="B29" s="1" t="s">
        <v>6640</v>
      </c>
      <c r="C29" s="2" t="s">
        <v>6641</v>
      </c>
      <c r="D29" s="91" t="s">
        <v>472</v>
      </c>
      <c r="E29" s="2" t="s">
        <v>1531</v>
      </c>
      <c r="F29" s="2" t="s">
        <v>9094</v>
      </c>
      <c r="G29" s="2" t="s">
        <v>1380</v>
      </c>
      <c r="H29" s="2" t="s">
        <v>1380</v>
      </c>
      <c r="I29" s="2" t="s">
        <v>1380</v>
      </c>
      <c r="J29" s="269" t="s">
        <v>1380</v>
      </c>
      <c r="K29">
        <v>9241</v>
      </c>
      <c r="L29" t="s">
        <v>10350</v>
      </c>
      <c r="M29" t="e">
        <v>#VALUE!</v>
      </c>
      <c r="N29" t="s">
        <v>5868</v>
      </c>
      <c r="O29" s="169">
        <v>61</v>
      </c>
      <c r="P29" s="123">
        <v>250</v>
      </c>
      <c r="Q29" s="123">
        <v>250</v>
      </c>
      <c r="R29" s="75">
        <v>228</v>
      </c>
      <c r="S29" s="123">
        <v>64</v>
      </c>
      <c r="T29" s="123">
        <v>14</v>
      </c>
      <c r="U29" s="123">
        <v>1</v>
      </c>
      <c r="V29" s="75">
        <v>6</v>
      </c>
      <c r="W29" s="123">
        <v>36</v>
      </c>
      <c r="X29" s="75">
        <v>27</v>
      </c>
      <c r="Y29" s="75">
        <v>12</v>
      </c>
      <c r="Z29" s="75">
        <v>41</v>
      </c>
      <c r="AA29" s="75">
        <v>10</v>
      </c>
      <c r="AB29" s="52">
        <v>0.2807017543859649</v>
      </c>
      <c r="AC29" s="52">
        <v>0.31666666666666665</v>
      </c>
      <c r="AD29" s="52">
        <v>0.42982456140350878</v>
      </c>
      <c r="AE29" s="51">
        <v>5.454545454545455</v>
      </c>
      <c r="AF29" s="51">
        <v>2.1428571428571428</v>
      </c>
      <c r="AG29" s="51">
        <v>3.802816901408451</v>
      </c>
      <c r="AH29" s="51">
        <v>5.5555555555555554</v>
      </c>
      <c r="AI29" s="51">
        <v>1.3929894711928765</v>
      </c>
      <c r="AJ29" s="51">
        <v>0</v>
      </c>
      <c r="AK29" s="51">
        <v>0</v>
      </c>
      <c r="AL29" s="51">
        <v>0</v>
      </c>
      <c r="AM29" s="51">
        <v>18.348764525559481</v>
      </c>
      <c r="AN29" s="51" t="s">
        <v>22151</v>
      </c>
      <c r="AO29" s="51" t="s">
        <v>22151</v>
      </c>
      <c r="AP29" s="51" t="s">
        <v>22151</v>
      </c>
      <c r="AQ29" s="51" t="s">
        <v>22151</v>
      </c>
      <c r="AR29" s="51" t="s">
        <v>22151</v>
      </c>
      <c r="AS29" s="51">
        <v>18.348764525559481</v>
      </c>
      <c r="AT29" s="51" t="s">
        <v>22151</v>
      </c>
      <c r="AU29" s="51" t="s">
        <v>22151</v>
      </c>
      <c r="AV29" s="51" t="s">
        <v>22151</v>
      </c>
      <c r="AW29" s="51" t="s">
        <v>22151</v>
      </c>
      <c r="AX29" s="51" t="s">
        <v>22151</v>
      </c>
      <c r="AY29" s="76" t="s">
        <v>22151</v>
      </c>
      <c r="AZ29" s="132" t="s">
        <v>22151</v>
      </c>
      <c r="BA29" s="132" t="s">
        <v>22151</v>
      </c>
      <c r="BB29" s="132" t="s">
        <v>22151</v>
      </c>
      <c r="BC29" s="132" t="s">
        <v>22151</v>
      </c>
      <c r="BD29" s="132">
        <v>11</v>
      </c>
      <c r="BE29" s="132" t="s">
        <v>22151</v>
      </c>
      <c r="BF29" s="132" t="s">
        <v>22151</v>
      </c>
      <c r="BG29" s="132" t="s">
        <v>22151</v>
      </c>
      <c r="BH29" s="132" t="s">
        <v>22151</v>
      </c>
      <c r="BI29" s="132" t="s">
        <v>22151</v>
      </c>
      <c r="BJ29" s="92" t="s">
        <v>22151</v>
      </c>
      <c r="BK29" s="51">
        <v>7.5574645117708927</v>
      </c>
      <c r="BL29" s="8">
        <v>10.791300013788589</v>
      </c>
      <c r="BM29" s="12">
        <v>28</v>
      </c>
      <c r="BN29" s="51">
        <v>10.791300013788589</v>
      </c>
      <c r="BO29" s="51">
        <v>0.19435732070240119</v>
      </c>
      <c r="BP29" s="51">
        <v>10.596942693086188</v>
      </c>
      <c r="BQ29" s="64">
        <v>23.586762537923992</v>
      </c>
      <c r="BR29" s="64"/>
      <c r="BS29" s="51">
        <v>10.596942693086188</v>
      </c>
      <c r="BT29" s="38">
        <v>23.586762537923992</v>
      </c>
      <c r="BU29" s="51" t="s">
        <v>22179</v>
      </c>
      <c r="BV29" s="75">
        <v>46.09</v>
      </c>
      <c r="BW29" s="75">
        <v>40</v>
      </c>
      <c r="BX29" s="51">
        <v>6.0900000000000034</v>
      </c>
      <c r="BY29" s="75">
        <v>29</v>
      </c>
      <c r="BZ29" s="75">
        <v>56</v>
      </c>
      <c r="CA29" s="184" t="s">
        <v>22151</v>
      </c>
    </row>
    <row r="30" spans="1:79" ht="15" customHeight="1" x14ac:dyDescent="0.3">
      <c r="A30" s="213" t="s">
        <v>10948</v>
      </c>
      <c r="B30" s="1" t="s">
        <v>10950</v>
      </c>
      <c r="C30" s="2" t="s">
        <v>6596</v>
      </c>
      <c r="D30" s="91" t="s">
        <v>10949</v>
      </c>
      <c r="E30" s="2" t="s">
        <v>1509</v>
      </c>
      <c r="F30" s="2" t="s">
        <v>9094</v>
      </c>
      <c r="G30" s="2" t="s">
        <v>1380</v>
      </c>
      <c r="H30" s="2" t="s">
        <v>1380</v>
      </c>
      <c r="I30" s="2" t="s">
        <v>1380</v>
      </c>
      <c r="J30" s="269" t="s">
        <v>1380</v>
      </c>
      <c r="K30">
        <v>16376</v>
      </c>
      <c r="L30" t="s">
        <v>10951</v>
      </c>
      <c r="M30" t="e">
        <v>#VALUE!</v>
      </c>
      <c r="N30" t="s">
        <v>10952</v>
      </c>
      <c r="O30" s="169">
        <v>54</v>
      </c>
      <c r="P30" s="123">
        <v>233</v>
      </c>
      <c r="Q30" s="123">
        <v>233</v>
      </c>
      <c r="R30" s="75">
        <v>202</v>
      </c>
      <c r="S30" s="123">
        <v>65</v>
      </c>
      <c r="T30" s="123">
        <v>12</v>
      </c>
      <c r="U30" s="123">
        <v>0</v>
      </c>
      <c r="V30" s="75">
        <v>9</v>
      </c>
      <c r="W30" s="123">
        <v>40</v>
      </c>
      <c r="X30" s="75">
        <v>31</v>
      </c>
      <c r="Y30" s="75">
        <v>24</v>
      </c>
      <c r="Z30" s="75">
        <v>57</v>
      </c>
      <c r="AA30" s="75">
        <v>3</v>
      </c>
      <c r="AB30" s="52">
        <v>0.32178217821782179</v>
      </c>
      <c r="AC30" s="52">
        <v>0.39380530973451328</v>
      </c>
      <c r="AD30" s="52">
        <v>0.51485148514851486</v>
      </c>
      <c r="AE30" s="51">
        <v>6.0606060606060606</v>
      </c>
      <c r="AF30" s="51">
        <v>3.2142857142857144</v>
      </c>
      <c r="AG30" s="51">
        <v>4.3661971830985919</v>
      </c>
      <c r="AH30" s="51">
        <v>1.6666666666666665</v>
      </c>
      <c r="AI30" s="51">
        <v>2.9712680668482849</v>
      </c>
      <c r="AJ30" s="51">
        <v>0</v>
      </c>
      <c r="AK30" s="51">
        <v>0</v>
      </c>
      <c r="AL30" s="51">
        <v>0</v>
      </c>
      <c r="AM30" s="51">
        <v>18.279023691505316</v>
      </c>
      <c r="AN30" s="51" t="s">
        <v>22151</v>
      </c>
      <c r="AO30" s="51" t="s">
        <v>22151</v>
      </c>
      <c r="AP30" s="51" t="s">
        <v>22151</v>
      </c>
      <c r="AQ30" s="51" t="s">
        <v>22151</v>
      </c>
      <c r="AR30" s="51" t="s">
        <v>22151</v>
      </c>
      <c r="AS30" s="51">
        <v>18.279023691505316</v>
      </c>
      <c r="AT30" s="51" t="s">
        <v>22151</v>
      </c>
      <c r="AU30" s="51" t="s">
        <v>22151</v>
      </c>
      <c r="AV30" s="51" t="s">
        <v>22151</v>
      </c>
      <c r="AW30" s="51" t="s">
        <v>22151</v>
      </c>
      <c r="AX30" s="51" t="s">
        <v>22151</v>
      </c>
      <c r="AY30" s="76" t="s">
        <v>22151</v>
      </c>
      <c r="AZ30" s="132" t="s">
        <v>22151</v>
      </c>
      <c r="BA30" s="132" t="s">
        <v>22151</v>
      </c>
      <c r="BB30" s="132" t="s">
        <v>22151</v>
      </c>
      <c r="BC30" s="132" t="s">
        <v>22151</v>
      </c>
      <c r="BD30" s="132">
        <v>12</v>
      </c>
      <c r="BE30" s="132" t="s">
        <v>22151</v>
      </c>
      <c r="BF30" s="132" t="s">
        <v>22151</v>
      </c>
      <c r="BG30" s="132" t="s">
        <v>22151</v>
      </c>
      <c r="BH30" s="132" t="s">
        <v>22151</v>
      </c>
      <c r="BI30" s="132" t="s">
        <v>22151</v>
      </c>
      <c r="BJ30" s="92" t="s">
        <v>22151</v>
      </c>
      <c r="BK30" s="51">
        <v>7.5574645117708927</v>
      </c>
      <c r="BL30" s="51">
        <v>10.721559179734424</v>
      </c>
      <c r="BM30" s="76">
        <v>29</v>
      </c>
      <c r="BN30" s="51">
        <v>10.721559179734424</v>
      </c>
      <c r="BO30" s="51">
        <v>0.19435732070240119</v>
      </c>
      <c r="BP30" s="51">
        <v>10.527201859032022</v>
      </c>
      <c r="BQ30" s="64">
        <v>23.438114035841789</v>
      </c>
      <c r="BR30" s="64"/>
      <c r="BS30" s="51">
        <v>10.527201859032022</v>
      </c>
      <c r="BT30" s="38">
        <v>23.438114035841789</v>
      </c>
      <c r="BU30" s="51" t="s">
        <v>22180</v>
      </c>
      <c r="BV30" s="75">
        <v>77.11</v>
      </c>
      <c r="BW30" s="75">
        <v>41</v>
      </c>
      <c r="BX30" s="51">
        <v>36.11</v>
      </c>
      <c r="BY30" s="75">
        <v>59</v>
      </c>
      <c r="BZ30" s="75">
        <v>96</v>
      </c>
      <c r="CA30" s="184" t="s">
        <v>22151</v>
      </c>
    </row>
    <row r="31" spans="1:79" x14ac:dyDescent="0.3">
      <c r="A31" s="178" t="s">
        <v>2123</v>
      </c>
      <c r="B31" s="1" t="s">
        <v>6964</v>
      </c>
      <c r="C31" s="2" t="s">
        <v>6965</v>
      </c>
      <c r="D31" s="91" t="s">
        <v>323</v>
      </c>
      <c r="E31" s="2" t="s">
        <v>1398</v>
      </c>
      <c r="F31" s="2" t="s">
        <v>9094</v>
      </c>
      <c r="G31" s="2" t="s">
        <v>1431</v>
      </c>
      <c r="H31" s="2" t="s">
        <v>1431</v>
      </c>
      <c r="I31" s="2" t="s">
        <v>1431</v>
      </c>
      <c r="J31" s="269" t="s">
        <v>1431</v>
      </c>
      <c r="K31">
        <v>6012</v>
      </c>
      <c r="L31" t="s">
        <v>10588</v>
      </c>
      <c r="M31" t="e">
        <v>#VALUE!</v>
      </c>
      <c r="N31" t="s">
        <v>5576</v>
      </c>
      <c r="O31" s="169">
        <v>60</v>
      </c>
      <c r="P31" s="123">
        <v>237</v>
      </c>
      <c r="Q31" s="123">
        <v>237</v>
      </c>
      <c r="R31" s="67">
        <v>215</v>
      </c>
      <c r="S31" s="123">
        <v>61.000000000000007</v>
      </c>
      <c r="T31" s="123">
        <v>10</v>
      </c>
      <c r="U31" s="123">
        <v>2</v>
      </c>
      <c r="V31" s="67">
        <v>10</v>
      </c>
      <c r="W31" s="123">
        <v>34</v>
      </c>
      <c r="X31" s="67">
        <v>40</v>
      </c>
      <c r="Y31" s="67">
        <v>15.000000000000002</v>
      </c>
      <c r="Z31" s="67">
        <v>28</v>
      </c>
      <c r="AA31" s="67">
        <v>3</v>
      </c>
      <c r="AB31" s="3">
        <v>0.28372093023255818</v>
      </c>
      <c r="AC31" s="3">
        <v>0.33043478260869569</v>
      </c>
      <c r="AD31" s="3">
        <v>0.48837209302325579</v>
      </c>
      <c r="AE31" s="6">
        <v>5.1515151515151514</v>
      </c>
      <c r="AF31" s="6">
        <v>3.5714285714285716</v>
      </c>
      <c r="AG31" s="6">
        <v>5.6338028169014089</v>
      </c>
      <c r="AH31" s="6">
        <v>1.6666666666666665</v>
      </c>
      <c r="AI31" s="51">
        <v>1.4544779859863781</v>
      </c>
      <c r="AJ31" s="51">
        <v>0</v>
      </c>
      <c r="AK31" s="51">
        <v>0</v>
      </c>
      <c r="AL31" s="51">
        <v>0</v>
      </c>
      <c r="AM31" s="8">
        <v>17.477891192498181</v>
      </c>
      <c r="AN31" s="8" t="s">
        <v>22151</v>
      </c>
      <c r="AO31" s="8" t="s">
        <v>22151</v>
      </c>
      <c r="AP31" s="8" t="s">
        <v>22151</v>
      </c>
      <c r="AQ31" s="8" t="s">
        <v>22151</v>
      </c>
      <c r="AR31" s="8">
        <v>17.477891192498181</v>
      </c>
      <c r="AS31" s="8" t="s">
        <v>22151</v>
      </c>
      <c r="AT31" s="8" t="s">
        <v>22151</v>
      </c>
      <c r="AU31" s="8" t="s">
        <v>22151</v>
      </c>
      <c r="AV31" s="8" t="s">
        <v>22151</v>
      </c>
      <c r="AW31" s="8" t="s">
        <v>22151</v>
      </c>
      <c r="AX31" s="8" t="s">
        <v>22151</v>
      </c>
      <c r="AY31" s="132" t="s">
        <v>22151</v>
      </c>
      <c r="AZ31" s="132" t="s">
        <v>22151</v>
      </c>
      <c r="BA31" s="132" t="s">
        <v>22151</v>
      </c>
      <c r="BB31" s="132" t="s">
        <v>22151</v>
      </c>
      <c r="BC31" s="132">
        <v>9</v>
      </c>
      <c r="BD31" s="132" t="s">
        <v>22151</v>
      </c>
      <c r="BE31" s="132" t="s">
        <v>22151</v>
      </c>
      <c r="BF31" s="132" t="s">
        <v>22151</v>
      </c>
      <c r="BG31" s="132" t="s">
        <v>22151</v>
      </c>
      <c r="BH31" s="132" t="s">
        <v>22151</v>
      </c>
      <c r="BI31" s="132" t="s">
        <v>22151</v>
      </c>
      <c r="BJ31" s="92" t="s">
        <v>22151</v>
      </c>
      <c r="BK31" s="6">
        <v>7.142980860930253</v>
      </c>
      <c r="BL31" s="8">
        <v>10.334910331567928</v>
      </c>
      <c r="BM31" s="12">
        <v>30</v>
      </c>
      <c r="BN31" s="6">
        <v>10.334910331567928</v>
      </c>
      <c r="BO31" s="6">
        <v>0.19435732070240119</v>
      </c>
      <c r="BP31" s="6">
        <v>10.140553010865526</v>
      </c>
      <c r="BQ31" s="38">
        <v>22.613994667451102</v>
      </c>
      <c r="BR31" s="38"/>
      <c r="BS31" s="6">
        <v>10.140553010865526</v>
      </c>
      <c r="BT31" s="38">
        <v>22.613994667451102</v>
      </c>
      <c r="BU31" s="6" t="s">
        <v>22181</v>
      </c>
      <c r="BV31" s="75">
        <v>175.93</v>
      </c>
      <c r="BW31" s="75">
        <v>43</v>
      </c>
      <c r="BX31" s="51">
        <v>132.93</v>
      </c>
      <c r="BY31" s="75">
        <v>137</v>
      </c>
      <c r="BZ31" s="75">
        <v>242</v>
      </c>
      <c r="CA31" s="184" t="s">
        <v>22151</v>
      </c>
    </row>
    <row r="32" spans="1:79" ht="15" customHeight="1" x14ac:dyDescent="0.3">
      <c r="A32" s="178" t="s">
        <v>16659</v>
      </c>
      <c r="B32" s="1" t="s">
        <v>7082</v>
      </c>
      <c r="C32" s="2" t="s">
        <v>6939</v>
      </c>
      <c r="D32" s="91" t="s">
        <v>16660</v>
      </c>
      <c r="E32" s="2" t="s">
        <v>1464</v>
      </c>
      <c r="F32" s="2" t="s">
        <v>6120</v>
      </c>
      <c r="G32" s="2" t="s">
        <v>1380</v>
      </c>
      <c r="H32" s="2" t="s">
        <v>1380</v>
      </c>
      <c r="I32" s="2" t="s">
        <v>1380</v>
      </c>
      <c r="J32" s="269" t="s">
        <v>1380</v>
      </c>
      <c r="K32">
        <v>20043</v>
      </c>
      <c r="L32" t="s">
        <v>19858</v>
      </c>
      <c r="M32" t="e">
        <v>#VALUE!</v>
      </c>
      <c r="N32" t="s">
        <v>15336</v>
      </c>
      <c r="O32" s="169">
        <v>56</v>
      </c>
      <c r="P32" s="123">
        <v>227</v>
      </c>
      <c r="Q32" s="123">
        <v>227</v>
      </c>
      <c r="R32" s="67">
        <v>202</v>
      </c>
      <c r="S32" s="123">
        <v>47</v>
      </c>
      <c r="T32" s="123">
        <v>8</v>
      </c>
      <c r="U32" s="123">
        <v>0</v>
      </c>
      <c r="V32" s="67">
        <v>11</v>
      </c>
      <c r="W32" s="123">
        <v>33</v>
      </c>
      <c r="X32" s="67">
        <v>31</v>
      </c>
      <c r="Y32" s="67">
        <v>20</v>
      </c>
      <c r="Z32" s="67">
        <v>73</v>
      </c>
      <c r="AA32" s="67">
        <v>9</v>
      </c>
      <c r="AB32" s="4">
        <v>0.23267326732673269</v>
      </c>
      <c r="AC32" s="4">
        <v>0.30180180180180183</v>
      </c>
      <c r="AD32" s="4">
        <v>0.43564356435643564</v>
      </c>
      <c r="AE32" s="8">
        <v>5</v>
      </c>
      <c r="AF32" s="8">
        <v>3.9285714285714288</v>
      </c>
      <c r="AG32" s="8">
        <v>4.3661971830985919</v>
      </c>
      <c r="AH32" s="8">
        <v>5</v>
      </c>
      <c r="AI32" s="51">
        <v>-0.76931279783692674</v>
      </c>
      <c r="AJ32" s="51">
        <v>0</v>
      </c>
      <c r="AK32" s="51">
        <v>0</v>
      </c>
      <c r="AL32" s="51">
        <v>0</v>
      </c>
      <c r="AM32" s="6">
        <v>17.525455813833094</v>
      </c>
      <c r="AN32" s="6" t="s">
        <v>22151</v>
      </c>
      <c r="AO32" s="6" t="s">
        <v>22151</v>
      </c>
      <c r="AP32" s="6" t="s">
        <v>22151</v>
      </c>
      <c r="AQ32" s="6" t="s">
        <v>22151</v>
      </c>
      <c r="AR32" s="6" t="s">
        <v>22151</v>
      </c>
      <c r="AS32" s="6">
        <v>17.525455813833094</v>
      </c>
      <c r="AT32" s="6" t="s">
        <v>22151</v>
      </c>
      <c r="AU32" s="6" t="s">
        <v>22151</v>
      </c>
      <c r="AV32" s="6" t="s">
        <v>22151</v>
      </c>
      <c r="AW32" s="6" t="s">
        <v>22151</v>
      </c>
      <c r="AX32" s="6" t="s">
        <v>22151</v>
      </c>
      <c r="AY32" s="99" t="s">
        <v>22151</v>
      </c>
      <c r="AZ32" s="132" t="s">
        <v>22151</v>
      </c>
      <c r="BA32" s="132" t="s">
        <v>22151</v>
      </c>
      <c r="BB32" s="132" t="s">
        <v>22151</v>
      </c>
      <c r="BC32" s="132" t="s">
        <v>22151</v>
      </c>
      <c r="BD32" s="132">
        <v>13</v>
      </c>
      <c r="BE32" s="132" t="s">
        <v>22151</v>
      </c>
      <c r="BF32" s="132" t="s">
        <v>22151</v>
      </c>
      <c r="BG32" s="132" t="s">
        <v>22151</v>
      </c>
      <c r="BH32" s="132" t="s">
        <v>22151</v>
      </c>
      <c r="BI32" s="132" t="s">
        <v>22151</v>
      </c>
      <c r="BJ32" s="92" t="s">
        <v>22151</v>
      </c>
      <c r="BK32" s="8">
        <v>7.5574645117708927</v>
      </c>
      <c r="BL32" s="8">
        <v>9.9679913020622024</v>
      </c>
      <c r="BM32" s="12">
        <v>31</v>
      </c>
      <c r="BN32" s="10">
        <v>9.9679913020622024</v>
      </c>
      <c r="BO32" s="10">
        <v>0.19435732070240119</v>
      </c>
      <c r="BP32" s="10">
        <v>9.7736339813598008</v>
      </c>
      <c r="BQ32" s="41">
        <v>21.831928251682111</v>
      </c>
      <c r="BR32" s="41"/>
      <c r="BS32" s="10">
        <v>9.7736339813598008</v>
      </c>
      <c r="BT32" s="38">
        <v>21.831928251682111</v>
      </c>
      <c r="BU32" s="6" t="s">
        <v>22182</v>
      </c>
      <c r="BV32" s="75">
        <v>32.409999999999997</v>
      </c>
      <c r="BW32" s="75">
        <v>47</v>
      </c>
      <c r="BX32" s="51">
        <v>-14.590000000000003</v>
      </c>
      <c r="BY32" s="75">
        <v>18</v>
      </c>
      <c r="BZ32" s="75">
        <v>45</v>
      </c>
      <c r="CA32" s="184" t="s">
        <v>22151</v>
      </c>
    </row>
    <row r="33" spans="1:79" x14ac:dyDescent="0.3">
      <c r="A33" s="178" t="s">
        <v>1832</v>
      </c>
      <c r="B33" s="1" t="s">
        <v>7229</v>
      </c>
      <c r="C33" s="2" t="s">
        <v>6838</v>
      </c>
      <c r="D33" s="91" t="s">
        <v>1833</v>
      </c>
      <c r="E33" s="2" t="s">
        <v>1460</v>
      </c>
      <c r="F33" s="2" t="s">
        <v>9094</v>
      </c>
      <c r="G33" s="2" t="s">
        <v>14975</v>
      </c>
      <c r="H33" s="2" t="s">
        <v>1424</v>
      </c>
      <c r="I33" s="2" t="s">
        <v>1424</v>
      </c>
      <c r="J33" s="269" t="s">
        <v>1424</v>
      </c>
      <c r="K33">
        <v>7739</v>
      </c>
      <c r="L33" t="s">
        <v>9095</v>
      </c>
      <c r="M33" t="e">
        <v>#VALUE!</v>
      </c>
      <c r="N33" t="s">
        <v>5355</v>
      </c>
      <c r="O33" s="169">
        <v>44</v>
      </c>
      <c r="P33" s="123">
        <v>184</v>
      </c>
      <c r="Q33" s="123">
        <v>184</v>
      </c>
      <c r="R33" s="75">
        <v>165</v>
      </c>
      <c r="S33" s="123">
        <v>53</v>
      </c>
      <c r="T33" s="123">
        <v>8</v>
      </c>
      <c r="U33" s="123">
        <v>0</v>
      </c>
      <c r="V33" s="75">
        <v>9</v>
      </c>
      <c r="W33" s="123">
        <v>19</v>
      </c>
      <c r="X33" s="75">
        <v>34</v>
      </c>
      <c r="Y33" s="75">
        <v>16</v>
      </c>
      <c r="Z33" s="75">
        <v>50</v>
      </c>
      <c r="AA33" s="75">
        <v>1</v>
      </c>
      <c r="AB33" s="4">
        <v>0.32121212121212123</v>
      </c>
      <c r="AC33" s="4">
        <v>0.38121546961325969</v>
      </c>
      <c r="AD33" s="4">
        <v>0.53333333333333333</v>
      </c>
      <c r="AE33" s="8">
        <v>2.8787878787878789</v>
      </c>
      <c r="AF33" s="8">
        <v>3.2142857142857144</v>
      </c>
      <c r="AG33" s="8">
        <v>4.788732394366197</v>
      </c>
      <c r="AH33" s="8">
        <v>0.55555555555555558</v>
      </c>
      <c r="AI33" s="51">
        <v>2.4431718169012759</v>
      </c>
      <c r="AJ33" s="51">
        <v>0</v>
      </c>
      <c r="AK33" s="51">
        <v>0</v>
      </c>
      <c r="AL33" s="51">
        <v>0</v>
      </c>
      <c r="AM33" s="8">
        <v>13.880533359896621</v>
      </c>
      <c r="AN33" s="8">
        <v>13.880533359896621</v>
      </c>
      <c r="AO33" s="8" t="s">
        <v>22151</v>
      </c>
      <c r="AP33" s="8" t="s">
        <v>22151</v>
      </c>
      <c r="AQ33" s="8" t="s">
        <v>22151</v>
      </c>
      <c r="AR33" s="8" t="s">
        <v>22151</v>
      </c>
      <c r="AS33" s="8" t="s">
        <v>22151</v>
      </c>
      <c r="AT33" s="8" t="s">
        <v>22151</v>
      </c>
      <c r="AU33" s="8" t="s">
        <v>22151</v>
      </c>
      <c r="AV33" s="8" t="s">
        <v>22151</v>
      </c>
      <c r="AW33" s="8" t="s">
        <v>22151</v>
      </c>
      <c r="AX33" s="8" t="s">
        <v>22151</v>
      </c>
      <c r="AY33" s="132">
        <v>3</v>
      </c>
      <c r="AZ33" s="132" t="s">
        <v>22151</v>
      </c>
      <c r="BA33" s="132" t="s">
        <v>22151</v>
      </c>
      <c r="BB33" s="132" t="s">
        <v>22151</v>
      </c>
      <c r="BC33" s="132" t="s">
        <v>22151</v>
      </c>
      <c r="BD33" s="132" t="s">
        <v>22151</v>
      </c>
      <c r="BE33" s="132" t="s">
        <v>22151</v>
      </c>
      <c r="BF33" s="132" t="s">
        <v>22151</v>
      </c>
      <c r="BG33" s="132" t="s">
        <v>22151</v>
      </c>
      <c r="BH33" s="132" t="s">
        <v>22151</v>
      </c>
      <c r="BI33" s="132" t="s">
        <v>22151</v>
      </c>
      <c r="BJ33" s="92" t="s">
        <v>22151</v>
      </c>
      <c r="BK33" s="8">
        <v>3.9410672420239714</v>
      </c>
      <c r="BL33" s="8">
        <v>9.9394661178726498</v>
      </c>
      <c r="BM33" s="12">
        <v>32</v>
      </c>
      <c r="BN33" s="10">
        <v>9.9394661178726498</v>
      </c>
      <c r="BO33" s="10">
        <v>0.19435732070240119</v>
      </c>
      <c r="BP33" s="10">
        <v>9.7451087971702481</v>
      </c>
      <c r="BQ33" s="41">
        <v>21.771128492704424</v>
      </c>
      <c r="BR33" s="41"/>
      <c r="BS33" s="10">
        <v>9.7451087971702481</v>
      </c>
      <c r="BT33" s="38">
        <v>21.771128492704424</v>
      </c>
      <c r="BU33" s="6" t="s">
        <v>22183</v>
      </c>
      <c r="BV33" s="75">
        <v>150.05000000000001</v>
      </c>
      <c r="BW33" s="75">
        <v>48</v>
      </c>
      <c r="BX33" s="51">
        <v>102.05000000000001</v>
      </c>
      <c r="BY33" s="75">
        <v>126</v>
      </c>
      <c r="BZ33" s="75">
        <v>181</v>
      </c>
      <c r="CA33" s="184" t="s">
        <v>22151</v>
      </c>
    </row>
    <row r="34" spans="1:79" x14ac:dyDescent="0.3">
      <c r="A34" s="178" t="s">
        <v>17117</v>
      </c>
      <c r="B34" s="1" t="s">
        <v>17119</v>
      </c>
      <c r="C34" s="2" t="s">
        <v>6539</v>
      </c>
      <c r="D34" s="91" t="s">
        <v>17118</v>
      </c>
      <c r="E34" s="2" t="s">
        <v>1383</v>
      </c>
      <c r="F34" s="2" t="s">
        <v>9094</v>
      </c>
      <c r="G34" s="2" t="s">
        <v>1380</v>
      </c>
      <c r="H34" s="2" t="s">
        <v>1380</v>
      </c>
      <c r="I34" s="2" t="s">
        <v>1380</v>
      </c>
      <c r="J34" s="269" t="s">
        <v>1380</v>
      </c>
      <c r="K34">
        <v>14854</v>
      </c>
      <c r="L34" t="s">
        <v>17120</v>
      </c>
      <c r="M34" t="e">
        <v>#VALUE!</v>
      </c>
      <c r="N34" t="s">
        <v>17121</v>
      </c>
      <c r="O34" s="169">
        <v>54</v>
      </c>
      <c r="P34" s="123">
        <v>225</v>
      </c>
      <c r="Q34" s="123">
        <v>225</v>
      </c>
      <c r="R34" s="75">
        <v>192</v>
      </c>
      <c r="S34" s="123">
        <v>57.000000000000007</v>
      </c>
      <c r="T34" s="123">
        <v>14</v>
      </c>
      <c r="U34" s="123">
        <v>4</v>
      </c>
      <c r="V34" s="75">
        <v>10</v>
      </c>
      <c r="W34" s="123">
        <v>39</v>
      </c>
      <c r="X34" s="75">
        <v>35</v>
      </c>
      <c r="Y34" s="75">
        <v>30</v>
      </c>
      <c r="Z34" s="75">
        <v>55</v>
      </c>
      <c r="AA34" s="75">
        <v>2</v>
      </c>
      <c r="AB34" s="31">
        <v>0.29687500000000006</v>
      </c>
      <c r="AC34" s="31">
        <v>0.39189189189189189</v>
      </c>
      <c r="AD34" s="31">
        <v>0.56770833333333337</v>
      </c>
      <c r="AE34" s="32">
        <v>5.9090909090909092</v>
      </c>
      <c r="AF34" s="32">
        <v>3.5714285714285716</v>
      </c>
      <c r="AG34" s="32">
        <v>4.9295774647887329</v>
      </c>
      <c r="AH34" s="32">
        <v>1.1111111111111112</v>
      </c>
      <c r="AI34" s="51">
        <v>1.8376466504547337</v>
      </c>
      <c r="AJ34" s="51">
        <v>0</v>
      </c>
      <c r="AK34" s="51">
        <v>0</v>
      </c>
      <c r="AL34" s="51">
        <v>0</v>
      </c>
      <c r="AM34" s="6">
        <v>17.358854706874059</v>
      </c>
      <c r="AN34" s="6" t="s">
        <v>22151</v>
      </c>
      <c r="AO34" s="6" t="s">
        <v>22151</v>
      </c>
      <c r="AP34" s="6" t="s">
        <v>22151</v>
      </c>
      <c r="AQ34" s="6" t="s">
        <v>22151</v>
      </c>
      <c r="AR34" s="6" t="s">
        <v>22151</v>
      </c>
      <c r="AS34" s="6">
        <v>17.358854706874059</v>
      </c>
      <c r="AT34" s="6" t="s">
        <v>22151</v>
      </c>
      <c r="AU34" s="6" t="s">
        <v>22151</v>
      </c>
      <c r="AV34" s="6" t="s">
        <v>22151</v>
      </c>
      <c r="AW34" s="6" t="s">
        <v>22151</v>
      </c>
      <c r="AX34" s="6" t="s">
        <v>22151</v>
      </c>
      <c r="AY34" s="99" t="s">
        <v>22151</v>
      </c>
      <c r="AZ34" s="132" t="s">
        <v>22151</v>
      </c>
      <c r="BA34" s="132" t="s">
        <v>22151</v>
      </c>
      <c r="BB34" s="132" t="s">
        <v>22151</v>
      </c>
      <c r="BC34" s="132" t="s">
        <v>22151</v>
      </c>
      <c r="BD34" s="132">
        <v>14</v>
      </c>
      <c r="BE34" s="132" t="s">
        <v>22151</v>
      </c>
      <c r="BF34" s="132" t="s">
        <v>22151</v>
      </c>
      <c r="BG34" s="132" t="s">
        <v>22151</v>
      </c>
      <c r="BH34" s="132" t="s">
        <v>22151</v>
      </c>
      <c r="BI34" s="132" t="s">
        <v>22151</v>
      </c>
      <c r="BJ34" s="92" t="s">
        <v>22151</v>
      </c>
      <c r="BK34" s="32">
        <v>7.5574645117708927</v>
      </c>
      <c r="BL34" s="8">
        <v>9.801390195103167</v>
      </c>
      <c r="BM34" s="12">
        <v>33</v>
      </c>
      <c r="BN34" s="32">
        <v>9.801390195103167</v>
      </c>
      <c r="BO34" s="32">
        <v>0.19435732070240119</v>
      </c>
      <c r="BP34" s="32">
        <v>9.6070328744007654</v>
      </c>
      <c r="BQ34" s="40">
        <v>21.476827752375446</v>
      </c>
      <c r="BR34" s="40"/>
      <c r="BS34" s="32">
        <v>9.6070328744007654</v>
      </c>
      <c r="BT34" s="38">
        <v>21.476827752375446</v>
      </c>
      <c r="BU34" s="6" t="s">
        <v>22184</v>
      </c>
      <c r="BV34" s="75">
        <v>146.18</v>
      </c>
      <c r="BW34" s="75">
        <v>49</v>
      </c>
      <c r="BX34" s="51">
        <v>97.18</v>
      </c>
      <c r="BY34" s="75">
        <v>122</v>
      </c>
      <c r="BZ34" s="75">
        <v>179</v>
      </c>
      <c r="CA34" s="184" t="s">
        <v>22151</v>
      </c>
    </row>
    <row r="35" spans="1:79" x14ac:dyDescent="0.3">
      <c r="A35" s="212" t="s">
        <v>8220</v>
      </c>
      <c r="B35" s="180" t="s">
        <v>6981</v>
      </c>
      <c r="C35" s="196" t="s">
        <v>7621</v>
      </c>
      <c r="D35" s="211" t="s">
        <v>8941</v>
      </c>
      <c r="E35" s="196" t="s">
        <v>1402</v>
      </c>
      <c r="F35" s="196" t="s">
        <v>6120</v>
      </c>
      <c r="G35" s="196" t="s">
        <v>1380</v>
      </c>
      <c r="H35" s="196" t="s">
        <v>1380</v>
      </c>
      <c r="I35" s="196" t="s">
        <v>1380</v>
      </c>
      <c r="J35" s="196" t="s">
        <v>1380</v>
      </c>
      <c r="K35" s="197">
        <v>12155</v>
      </c>
      <c r="L35" s="197" t="s">
        <v>9261</v>
      </c>
      <c r="M35" s="198" t="e">
        <v>#VALUE!</v>
      </c>
      <c r="N35" s="198" t="s">
        <v>8942</v>
      </c>
      <c r="O35" s="169">
        <v>57</v>
      </c>
      <c r="P35" s="200">
        <v>231</v>
      </c>
      <c r="Q35" s="200">
        <v>231</v>
      </c>
      <c r="R35" s="200">
        <v>210</v>
      </c>
      <c r="S35" s="200">
        <v>54</v>
      </c>
      <c r="T35" s="200">
        <v>7</v>
      </c>
      <c r="U35" s="200">
        <v>0</v>
      </c>
      <c r="V35" s="200">
        <v>13</v>
      </c>
      <c r="W35" s="200">
        <v>31</v>
      </c>
      <c r="X35" s="200">
        <v>42</v>
      </c>
      <c r="Y35" s="200">
        <v>19</v>
      </c>
      <c r="Z35" s="200">
        <v>34</v>
      </c>
      <c r="AA35" s="200">
        <v>3</v>
      </c>
      <c r="AB35" s="201">
        <v>0.25714285714285712</v>
      </c>
      <c r="AC35" s="202">
        <v>0.31877729257641924</v>
      </c>
      <c r="AD35" s="202">
        <v>0.47619047619047616</v>
      </c>
      <c r="AE35" s="203">
        <v>4.6969696969696972</v>
      </c>
      <c r="AF35" s="203">
        <v>4.6428571428571432</v>
      </c>
      <c r="AG35" s="203">
        <v>5.915492957746479</v>
      </c>
      <c r="AH35" s="203">
        <v>1.6666666666666665</v>
      </c>
      <c r="AI35" s="203">
        <v>0.26723085646090061</v>
      </c>
      <c r="AJ35" s="204">
        <v>0</v>
      </c>
      <c r="AK35" s="204">
        <v>0</v>
      </c>
      <c r="AL35" s="204">
        <v>0</v>
      </c>
      <c r="AM35" s="203">
        <v>17.189217320700891</v>
      </c>
      <c r="AN35" s="203" t="s">
        <v>22151</v>
      </c>
      <c r="AO35" s="203" t="s">
        <v>22151</v>
      </c>
      <c r="AP35" s="203" t="s">
        <v>22151</v>
      </c>
      <c r="AQ35" s="203" t="s">
        <v>22151</v>
      </c>
      <c r="AR35" s="203" t="s">
        <v>22151</v>
      </c>
      <c r="AS35" s="203">
        <v>17.189217320700891</v>
      </c>
      <c r="AT35" s="203" t="s">
        <v>22151</v>
      </c>
      <c r="AU35" s="203" t="s">
        <v>22151</v>
      </c>
      <c r="AV35" s="203" t="s">
        <v>22151</v>
      </c>
      <c r="AW35" s="203" t="s">
        <v>22151</v>
      </c>
      <c r="AX35" s="203" t="s">
        <v>22151</v>
      </c>
      <c r="AY35" s="205" t="s">
        <v>22151</v>
      </c>
      <c r="AZ35" s="205" t="s">
        <v>22151</v>
      </c>
      <c r="BA35" s="205" t="s">
        <v>22151</v>
      </c>
      <c r="BB35" s="205" t="s">
        <v>22151</v>
      </c>
      <c r="BC35" s="205" t="s">
        <v>22151</v>
      </c>
      <c r="BD35" s="205">
        <v>15</v>
      </c>
      <c r="BE35" s="205" t="s">
        <v>22151</v>
      </c>
      <c r="BF35" s="205" t="s">
        <v>22151</v>
      </c>
      <c r="BG35" s="205" t="s">
        <v>22151</v>
      </c>
      <c r="BH35" s="205" t="s">
        <v>22151</v>
      </c>
      <c r="BI35" s="205" t="s">
        <v>22151</v>
      </c>
      <c r="BJ35" s="206" t="s">
        <v>22151</v>
      </c>
      <c r="BK35" s="203">
        <v>7.5574645117708927</v>
      </c>
      <c r="BL35" s="203">
        <v>9.6317528089299991</v>
      </c>
      <c r="BM35" s="205">
        <v>34</v>
      </c>
      <c r="BN35" s="203">
        <v>9.6317528089299991</v>
      </c>
      <c r="BO35" s="203">
        <v>0.19435732070240119</v>
      </c>
      <c r="BP35" s="203">
        <v>9.4373954882275974</v>
      </c>
      <c r="BQ35" s="207">
        <v>21.115255601801554</v>
      </c>
      <c r="BR35" s="208"/>
      <c r="BS35" s="203">
        <v>9.4373954882275974</v>
      </c>
      <c r="BT35" s="38">
        <v>21.115255601801554</v>
      </c>
      <c r="BU35" s="203" t="s">
        <v>22185</v>
      </c>
      <c r="BV35" s="200">
        <v>120.89</v>
      </c>
      <c r="BW35" s="209">
        <v>50</v>
      </c>
      <c r="BX35" s="204">
        <v>70.89</v>
      </c>
      <c r="BY35" s="209">
        <v>90</v>
      </c>
      <c r="BZ35" s="209">
        <v>163</v>
      </c>
      <c r="CA35" s="184" t="s">
        <v>22151</v>
      </c>
    </row>
    <row r="36" spans="1:79" x14ac:dyDescent="0.3">
      <c r="A36" s="178" t="s">
        <v>2881</v>
      </c>
      <c r="B36" s="1" t="s">
        <v>6775</v>
      </c>
      <c r="C36" s="2" t="s">
        <v>6776</v>
      </c>
      <c r="D36" s="91" t="s">
        <v>210</v>
      </c>
      <c r="E36" s="2" t="s">
        <v>1379</v>
      </c>
      <c r="F36" s="2" t="s">
        <v>9094</v>
      </c>
      <c r="G36" s="2" t="s">
        <v>14942</v>
      </c>
      <c r="H36" s="2" t="s">
        <v>1380</v>
      </c>
      <c r="I36" s="2" t="s">
        <v>1380</v>
      </c>
      <c r="J36" s="269" t="s">
        <v>1380</v>
      </c>
      <c r="K36">
        <v>9256</v>
      </c>
      <c r="L36" t="s">
        <v>10310</v>
      </c>
      <c r="M36" t="e">
        <v>#VALUE!</v>
      </c>
      <c r="N36" t="s">
        <v>19912</v>
      </c>
      <c r="O36" s="169">
        <v>55</v>
      </c>
      <c r="P36" s="123">
        <v>210</v>
      </c>
      <c r="Q36" s="123">
        <v>210</v>
      </c>
      <c r="R36" s="75">
        <v>196</v>
      </c>
      <c r="S36" s="123">
        <v>53.999999999999993</v>
      </c>
      <c r="T36" s="123">
        <v>9</v>
      </c>
      <c r="U36" s="123">
        <v>0</v>
      </c>
      <c r="V36" s="75">
        <v>16</v>
      </c>
      <c r="W36" s="123">
        <v>30</v>
      </c>
      <c r="X36" s="75">
        <v>34</v>
      </c>
      <c r="Y36" s="75">
        <v>12</v>
      </c>
      <c r="Z36" s="75">
        <v>45</v>
      </c>
      <c r="AA36" s="75">
        <v>2</v>
      </c>
      <c r="AB36" s="4">
        <v>0.27551020408163263</v>
      </c>
      <c r="AC36" s="4">
        <v>0.31730769230769229</v>
      </c>
      <c r="AD36" s="4">
        <v>0.56632653061224492</v>
      </c>
      <c r="AE36" s="8">
        <v>4.5454545454545459</v>
      </c>
      <c r="AF36" s="8">
        <v>5.7142857142857144</v>
      </c>
      <c r="AG36" s="8">
        <v>4.788732394366197</v>
      </c>
      <c r="AH36" s="8">
        <v>1.1111111111111112</v>
      </c>
      <c r="AI36" s="51">
        <v>1.0006901402886959</v>
      </c>
      <c r="AJ36" s="51">
        <v>0</v>
      </c>
      <c r="AK36" s="51">
        <v>0</v>
      </c>
      <c r="AL36" s="51">
        <v>0</v>
      </c>
      <c r="AM36" s="8">
        <v>17.160273905506266</v>
      </c>
      <c r="AN36" s="8" t="s">
        <v>22151</v>
      </c>
      <c r="AO36" s="8" t="s">
        <v>22151</v>
      </c>
      <c r="AP36" s="8" t="s">
        <v>22151</v>
      </c>
      <c r="AQ36" s="8" t="s">
        <v>22151</v>
      </c>
      <c r="AR36" s="8" t="s">
        <v>22151</v>
      </c>
      <c r="AS36" s="8">
        <v>17.160273905506266</v>
      </c>
      <c r="AT36" s="8" t="s">
        <v>22151</v>
      </c>
      <c r="AU36" s="8" t="s">
        <v>22151</v>
      </c>
      <c r="AV36" s="8" t="s">
        <v>22151</v>
      </c>
      <c r="AW36" s="8" t="s">
        <v>22151</v>
      </c>
      <c r="AX36" s="8" t="s">
        <v>22151</v>
      </c>
      <c r="AY36" s="132" t="s">
        <v>22151</v>
      </c>
      <c r="AZ36" s="132" t="s">
        <v>22151</v>
      </c>
      <c r="BA36" s="132" t="s">
        <v>22151</v>
      </c>
      <c r="BB36" s="132" t="s">
        <v>22151</v>
      </c>
      <c r="BC36" s="132" t="s">
        <v>22151</v>
      </c>
      <c r="BD36" s="132">
        <v>16</v>
      </c>
      <c r="BE36" s="132" t="s">
        <v>22151</v>
      </c>
      <c r="BF36" s="132" t="s">
        <v>22151</v>
      </c>
      <c r="BG36" s="132" t="s">
        <v>22151</v>
      </c>
      <c r="BH36" s="132" t="s">
        <v>22151</v>
      </c>
      <c r="BI36" s="132" t="s">
        <v>22151</v>
      </c>
      <c r="BJ36" s="92" t="s">
        <v>22151</v>
      </c>
      <c r="BK36" s="8">
        <v>7.5574645117708927</v>
      </c>
      <c r="BL36" s="8">
        <v>9.6028093937353738</v>
      </c>
      <c r="BM36" s="12">
        <v>35</v>
      </c>
      <c r="BN36" s="10">
        <v>9.6028093937353738</v>
      </c>
      <c r="BO36" s="10">
        <v>0.19435732070240119</v>
      </c>
      <c r="BP36" s="10">
        <v>9.4084520730329722</v>
      </c>
      <c r="BQ36" s="41">
        <v>21.053564407938246</v>
      </c>
      <c r="BR36" s="41"/>
      <c r="BS36" s="10">
        <v>9.4084520730329722</v>
      </c>
      <c r="BT36" s="38">
        <v>21.053564407938246</v>
      </c>
      <c r="BU36" s="6" t="s">
        <v>22186</v>
      </c>
      <c r="BV36" s="75">
        <v>216.5</v>
      </c>
      <c r="BW36" s="75">
        <v>51</v>
      </c>
      <c r="BX36" s="51">
        <v>165.5</v>
      </c>
      <c r="BY36" s="75">
        <v>159</v>
      </c>
      <c r="BZ36" s="75">
        <v>252</v>
      </c>
      <c r="CA36" s="184" t="s">
        <v>22151</v>
      </c>
    </row>
    <row r="37" spans="1:79" x14ac:dyDescent="0.3">
      <c r="A37" s="213" t="s">
        <v>14961</v>
      </c>
      <c r="B37" s="1" t="s">
        <v>7966</v>
      </c>
      <c r="C37" s="2" t="s">
        <v>6677</v>
      </c>
      <c r="D37" s="91" t="s">
        <v>14669</v>
      </c>
      <c r="E37" s="2" t="s">
        <v>1439</v>
      </c>
      <c r="F37" s="2" t="s">
        <v>6120</v>
      </c>
      <c r="G37" s="2" t="s">
        <v>14948</v>
      </c>
      <c r="H37" s="2" t="s">
        <v>661</v>
      </c>
      <c r="I37" s="2" t="s">
        <v>661</v>
      </c>
      <c r="J37" s="270" t="s">
        <v>661</v>
      </c>
      <c r="K37">
        <v>18882</v>
      </c>
      <c r="L37" t="s">
        <v>14962</v>
      </c>
      <c r="M37" t="e">
        <v>#VALUE!</v>
      </c>
      <c r="N37" t="s">
        <v>15153</v>
      </c>
      <c r="O37" s="169">
        <v>56</v>
      </c>
      <c r="P37" s="123">
        <v>224</v>
      </c>
      <c r="Q37" s="123">
        <v>224</v>
      </c>
      <c r="R37" s="75">
        <v>193</v>
      </c>
      <c r="S37" s="123">
        <v>52</v>
      </c>
      <c r="T37" s="123">
        <v>9</v>
      </c>
      <c r="U37" s="123">
        <v>2</v>
      </c>
      <c r="V37" s="75">
        <v>14</v>
      </c>
      <c r="W37" s="123">
        <v>36</v>
      </c>
      <c r="X37" s="75">
        <v>37</v>
      </c>
      <c r="Y37" s="75">
        <v>25</v>
      </c>
      <c r="Z37" s="75">
        <v>58.000000000000007</v>
      </c>
      <c r="AA37" s="75">
        <v>3</v>
      </c>
      <c r="AB37" s="52">
        <v>0.26943005181347152</v>
      </c>
      <c r="AC37" s="52">
        <v>0.35321100917431192</v>
      </c>
      <c r="AD37" s="52">
        <v>0.55440414507772018</v>
      </c>
      <c r="AE37" s="51">
        <v>5.454545454545455</v>
      </c>
      <c r="AF37" s="51">
        <v>5</v>
      </c>
      <c r="AG37" s="51">
        <v>5.211267605633803</v>
      </c>
      <c r="AH37" s="51">
        <v>1.6666666666666665</v>
      </c>
      <c r="AI37" s="51">
        <v>0.74181642397600678</v>
      </c>
      <c r="AJ37" s="51">
        <v>0</v>
      </c>
      <c r="AK37" s="51">
        <v>0</v>
      </c>
      <c r="AL37" s="51">
        <v>0</v>
      </c>
      <c r="AM37" s="51">
        <v>18.074296150821933</v>
      </c>
      <c r="AN37" s="51" t="s">
        <v>22151</v>
      </c>
      <c r="AO37" s="51" t="s">
        <v>22151</v>
      </c>
      <c r="AP37" s="51">
        <v>18.074296150821933</v>
      </c>
      <c r="AQ37" s="51" t="s">
        <v>22151</v>
      </c>
      <c r="AR37" s="51" t="s">
        <v>22151</v>
      </c>
      <c r="AS37" s="51" t="s">
        <v>22151</v>
      </c>
      <c r="AT37" s="51" t="s">
        <v>22151</v>
      </c>
      <c r="AU37" s="51" t="s">
        <v>22151</v>
      </c>
      <c r="AV37" s="51" t="s">
        <v>22151</v>
      </c>
      <c r="AW37" s="51" t="s">
        <v>22151</v>
      </c>
      <c r="AX37" s="51" t="s">
        <v>22151</v>
      </c>
      <c r="AY37" s="76" t="s">
        <v>22151</v>
      </c>
      <c r="AZ37" s="76" t="s">
        <v>22151</v>
      </c>
      <c r="BA37" s="76">
        <v>3</v>
      </c>
      <c r="BB37" s="76" t="s">
        <v>22151</v>
      </c>
      <c r="BC37" s="76" t="s">
        <v>22151</v>
      </c>
      <c r="BD37" s="76" t="s">
        <v>22151</v>
      </c>
      <c r="BE37" s="76" t="s">
        <v>22151</v>
      </c>
      <c r="BF37" s="76" t="s">
        <v>22151</v>
      </c>
      <c r="BG37" s="76" t="s">
        <v>22151</v>
      </c>
      <c r="BH37" s="76" t="s">
        <v>22151</v>
      </c>
      <c r="BI37" s="76" t="s">
        <v>22151</v>
      </c>
      <c r="BJ37" s="93" t="s">
        <v>22151</v>
      </c>
      <c r="BK37" s="51">
        <v>8.6531354605957791</v>
      </c>
      <c r="BL37" s="51">
        <v>9.421160690226154</v>
      </c>
      <c r="BM37" s="76">
        <v>36</v>
      </c>
      <c r="BN37" s="51">
        <v>9.421160690226154</v>
      </c>
      <c r="BO37" s="51">
        <v>0.19435732070240119</v>
      </c>
      <c r="BP37" s="51">
        <v>9.2268033695237524</v>
      </c>
      <c r="BQ37" s="64">
        <v>20.66639083813482</v>
      </c>
      <c r="BR37" s="64"/>
      <c r="BS37" s="51">
        <v>9.2268033695237524</v>
      </c>
      <c r="BT37" s="38">
        <v>20.66639083813482</v>
      </c>
      <c r="BU37" s="51" t="s">
        <v>22187</v>
      </c>
      <c r="BV37" s="75">
        <v>75.069999999999993</v>
      </c>
      <c r="BW37" s="75">
        <v>52</v>
      </c>
      <c r="BX37" s="51">
        <v>23.069999999999993</v>
      </c>
      <c r="BY37" s="75">
        <v>56</v>
      </c>
      <c r="BZ37" s="75">
        <v>114</v>
      </c>
      <c r="CA37" s="184" t="s">
        <v>22151</v>
      </c>
    </row>
    <row r="38" spans="1:79" x14ac:dyDescent="0.3">
      <c r="A38" s="178" t="s">
        <v>12020</v>
      </c>
      <c r="B38" s="1" t="s">
        <v>12553</v>
      </c>
      <c r="C38" s="2" t="s">
        <v>12022</v>
      </c>
      <c r="D38" s="91" t="s">
        <v>12897</v>
      </c>
      <c r="E38" s="2" t="s">
        <v>1426</v>
      </c>
      <c r="F38" s="2" t="s">
        <v>6120</v>
      </c>
      <c r="G38" s="2" t="s">
        <v>1380</v>
      </c>
      <c r="H38" s="2" t="s">
        <v>22151</v>
      </c>
      <c r="I38" s="2" t="s">
        <v>1380</v>
      </c>
      <c r="J38" s="269" t="s">
        <v>1380</v>
      </c>
      <c r="K38">
        <v>19238</v>
      </c>
      <c r="L38" t="s">
        <v>14576</v>
      </c>
      <c r="M38" t="e">
        <v>#VALUE!</v>
      </c>
      <c r="N38" t="s">
        <v>15294</v>
      </c>
      <c r="O38" s="169">
        <v>57</v>
      </c>
      <c r="P38" s="123">
        <v>224</v>
      </c>
      <c r="Q38" s="123">
        <v>224</v>
      </c>
      <c r="R38" s="75">
        <v>208</v>
      </c>
      <c r="S38" s="123">
        <v>64</v>
      </c>
      <c r="T38" s="123">
        <v>14</v>
      </c>
      <c r="U38" s="123">
        <v>0</v>
      </c>
      <c r="V38" s="75">
        <v>11</v>
      </c>
      <c r="W38" s="123">
        <v>28</v>
      </c>
      <c r="X38" s="75">
        <v>33</v>
      </c>
      <c r="Y38" s="75">
        <v>14</v>
      </c>
      <c r="Z38" s="75">
        <v>48</v>
      </c>
      <c r="AA38" s="75">
        <v>3</v>
      </c>
      <c r="AB38" s="4">
        <v>0.30769230769230771</v>
      </c>
      <c r="AC38" s="4">
        <v>0.35135135135135137</v>
      </c>
      <c r="AD38" s="4">
        <v>0.53365384615384615</v>
      </c>
      <c r="AE38" s="8">
        <v>4.2424242424242422</v>
      </c>
      <c r="AF38" s="8">
        <v>3.9285714285714288</v>
      </c>
      <c r="AG38" s="8">
        <v>4.647887323943662</v>
      </c>
      <c r="AH38" s="8">
        <v>1.6666666666666665</v>
      </c>
      <c r="AI38" s="51">
        <v>2.4447044970526091</v>
      </c>
      <c r="AJ38" s="51">
        <v>0</v>
      </c>
      <c r="AK38" s="51">
        <v>0</v>
      </c>
      <c r="AL38" s="51">
        <v>0</v>
      </c>
      <c r="AM38" s="8">
        <v>16.930254158658609</v>
      </c>
      <c r="AN38" s="8" t="s">
        <v>22151</v>
      </c>
      <c r="AO38" s="8" t="s">
        <v>22151</v>
      </c>
      <c r="AP38" s="8" t="s">
        <v>22151</v>
      </c>
      <c r="AQ38" s="8" t="s">
        <v>22151</v>
      </c>
      <c r="AR38" s="8" t="s">
        <v>22151</v>
      </c>
      <c r="AS38" s="8">
        <v>16.930254158658609</v>
      </c>
      <c r="AT38" s="8" t="s">
        <v>22151</v>
      </c>
      <c r="AU38" s="8" t="s">
        <v>22151</v>
      </c>
      <c r="AV38" s="8" t="s">
        <v>22151</v>
      </c>
      <c r="AW38" s="8" t="s">
        <v>22151</v>
      </c>
      <c r="AX38" s="8" t="s">
        <v>22151</v>
      </c>
      <c r="AY38" s="132" t="s">
        <v>22151</v>
      </c>
      <c r="AZ38" s="132" t="s">
        <v>22151</v>
      </c>
      <c r="BA38" s="132" t="s">
        <v>22151</v>
      </c>
      <c r="BB38" s="132" t="s">
        <v>22151</v>
      </c>
      <c r="BC38" s="132" t="s">
        <v>22151</v>
      </c>
      <c r="BD38" s="132">
        <v>17</v>
      </c>
      <c r="BE38" s="132" t="s">
        <v>22151</v>
      </c>
      <c r="BF38" s="132" t="s">
        <v>22151</v>
      </c>
      <c r="BG38" s="132" t="s">
        <v>22151</v>
      </c>
      <c r="BH38" s="132" t="s">
        <v>22151</v>
      </c>
      <c r="BI38" s="132" t="s">
        <v>22151</v>
      </c>
      <c r="BJ38" s="92" t="s">
        <v>22151</v>
      </c>
      <c r="BK38" s="8">
        <v>7.5574645117708927</v>
      </c>
      <c r="BL38" s="8">
        <v>9.3727896468877177</v>
      </c>
      <c r="BM38" s="12">
        <v>37</v>
      </c>
      <c r="BN38" s="10">
        <v>9.3727896468877177</v>
      </c>
      <c r="BO38" s="10">
        <v>0.19435732070240119</v>
      </c>
      <c r="BP38" s="10">
        <v>9.178432326185316</v>
      </c>
      <c r="BQ38" s="41">
        <v>20.563290793033161</v>
      </c>
      <c r="BR38" s="41"/>
      <c r="BS38" s="10">
        <v>9.178432326185316</v>
      </c>
      <c r="BT38" s="38">
        <v>20.563290793033161</v>
      </c>
      <c r="BU38" s="6" t="s">
        <v>22188</v>
      </c>
      <c r="BV38" s="75">
        <v>83.45</v>
      </c>
      <c r="BW38" s="75">
        <v>53</v>
      </c>
      <c r="BX38" s="51">
        <v>30.450000000000003</v>
      </c>
      <c r="BY38" s="75">
        <v>66</v>
      </c>
      <c r="BZ38" s="75">
        <v>113</v>
      </c>
      <c r="CA38" s="184" t="s">
        <v>22151</v>
      </c>
    </row>
    <row r="39" spans="1:79" ht="15" customHeight="1" x14ac:dyDescent="0.3">
      <c r="A39" s="178" t="s">
        <v>13459</v>
      </c>
      <c r="B39" s="1" t="s">
        <v>7451</v>
      </c>
      <c r="C39" s="2" t="s">
        <v>6585</v>
      </c>
      <c r="D39" s="91" t="s">
        <v>12763</v>
      </c>
      <c r="E39" s="2" t="s">
        <v>1392</v>
      </c>
      <c r="F39" s="2" t="s">
        <v>6120</v>
      </c>
      <c r="G39" s="2" t="s">
        <v>1380</v>
      </c>
      <c r="H39" s="2" t="s">
        <v>1380</v>
      </c>
      <c r="I39" s="2" t="s">
        <v>1380</v>
      </c>
      <c r="J39" s="269" t="s">
        <v>1380</v>
      </c>
      <c r="K39">
        <v>19508</v>
      </c>
      <c r="L39" t="s">
        <v>16263</v>
      </c>
      <c r="M39" t="e">
        <v>#VALUE!</v>
      </c>
      <c r="N39" t="s">
        <v>13460</v>
      </c>
      <c r="O39" s="169">
        <v>58</v>
      </c>
      <c r="P39" s="123">
        <v>242</v>
      </c>
      <c r="Q39" s="123">
        <v>242</v>
      </c>
      <c r="R39" s="75">
        <v>206</v>
      </c>
      <c r="S39" s="123">
        <v>54</v>
      </c>
      <c r="T39" s="123">
        <v>3</v>
      </c>
      <c r="U39" s="123">
        <v>0</v>
      </c>
      <c r="V39" s="75">
        <v>11</v>
      </c>
      <c r="W39" s="123">
        <v>37</v>
      </c>
      <c r="X39" s="75">
        <v>28</v>
      </c>
      <c r="Y39" s="75">
        <v>34</v>
      </c>
      <c r="Z39" s="75">
        <v>71</v>
      </c>
      <c r="AA39" s="75">
        <v>5</v>
      </c>
      <c r="AB39" s="4">
        <v>0.26213592233009708</v>
      </c>
      <c r="AC39" s="4">
        <v>0.36666666666666664</v>
      </c>
      <c r="AD39" s="4">
        <v>0.43689320388349512</v>
      </c>
      <c r="AE39" s="8">
        <v>5.6060606060606064</v>
      </c>
      <c r="AF39" s="8">
        <v>3.9285714285714288</v>
      </c>
      <c r="AG39" s="8">
        <v>3.943661971830986</v>
      </c>
      <c r="AH39" s="8">
        <v>2.7777777777777777</v>
      </c>
      <c r="AI39" s="51">
        <v>0.47596453258521987</v>
      </c>
      <c r="AJ39" s="51">
        <v>0</v>
      </c>
      <c r="AK39" s="51">
        <v>0</v>
      </c>
      <c r="AL39" s="51">
        <v>0</v>
      </c>
      <c r="AM39" s="8">
        <v>16.732036316826019</v>
      </c>
      <c r="AN39" s="8" t="s">
        <v>22151</v>
      </c>
      <c r="AO39" s="8" t="s">
        <v>22151</v>
      </c>
      <c r="AP39" s="8" t="s">
        <v>22151</v>
      </c>
      <c r="AQ39" s="8" t="s">
        <v>22151</v>
      </c>
      <c r="AR39" s="8" t="s">
        <v>22151</v>
      </c>
      <c r="AS39" s="8">
        <v>16.732036316826019</v>
      </c>
      <c r="AT39" s="8" t="s">
        <v>22151</v>
      </c>
      <c r="AU39" s="8" t="s">
        <v>22151</v>
      </c>
      <c r="AV39" s="8" t="s">
        <v>22151</v>
      </c>
      <c r="AW39" s="8" t="s">
        <v>22151</v>
      </c>
      <c r="AX39" s="8" t="s">
        <v>22151</v>
      </c>
      <c r="AY39" s="132" t="s">
        <v>22151</v>
      </c>
      <c r="AZ39" s="132" t="s">
        <v>22151</v>
      </c>
      <c r="BA39" s="132" t="s">
        <v>22151</v>
      </c>
      <c r="BB39" s="132" t="s">
        <v>22151</v>
      </c>
      <c r="BC39" s="132" t="s">
        <v>22151</v>
      </c>
      <c r="BD39" s="132">
        <v>18</v>
      </c>
      <c r="BE39" s="132" t="s">
        <v>22151</v>
      </c>
      <c r="BF39" s="132" t="s">
        <v>22151</v>
      </c>
      <c r="BG39" s="132" t="s">
        <v>22151</v>
      </c>
      <c r="BH39" s="132" t="s">
        <v>22151</v>
      </c>
      <c r="BI39" s="132" t="s">
        <v>22151</v>
      </c>
      <c r="BJ39" s="92" t="s">
        <v>22151</v>
      </c>
      <c r="BK39" s="8">
        <v>7.5574645117708927</v>
      </c>
      <c r="BL39" s="8">
        <v>9.1745718050551268</v>
      </c>
      <c r="BM39" s="12">
        <v>38</v>
      </c>
      <c r="BN39" s="10">
        <v>9.1745718050551268</v>
      </c>
      <c r="BO39" s="10">
        <v>0.19435732070240119</v>
      </c>
      <c r="BP39" s="10">
        <v>8.9802144843527252</v>
      </c>
      <c r="BQ39" s="41">
        <v>20.140801075581589</v>
      </c>
      <c r="BR39" s="41"/>
      <c r="BS39" s="10">
        <v>8.9802144843527252</v>
      </c>
      <c r="BT39" s="38">
        <v>20.140801075581589</v>
      </c>
      <c r="BU39" s="6" t="s">
        <v>22189</v>
      </c>
      <c r="BV39" s="75">
        <v>141.59</v>
      </c>
      <c r="BW39" s="75">
        <v>55</v>
      </c>
      <c r="BX39" s="51">
        <v>86.59</v>
      </c>
      <c r="BY39" s="75">
        <v>102</v>
      </c>
      <c r="BZ39" s="75">
        <v>191</v>
      </c>
      <c r="CA39" s="184" t="s">
        <v>22151</v>
      </c>
    </row>
    <row r="40" spans="1:79" ht="15" customHeight="1" x14ac:dyDescent="0.3">
      <c r="A40" s="178" t="s">
        <v>13592</v>
      </c>
      <c r="B40" s="1" t="s">
        <v>7269</v>
      </c>
      <c r="C40" s="2" t="s">
        <v>13593</v>
      </c>
      <c r="D40" s="91" t="s">
        <v>11611</v>
      </c>
      <c r="E40" s="2" t="s">
        <v>1464</v>
      </c>
      <c r="F40" s="2" t="s">
        <v>6120</v>
      </c>
      <c r="G40" s="2" t="s">
        <v>1380</v>
      </c>
      <c r="H40" s="2" t="s">
        <v>1380</v>
      </c>
      <c r="I40" s="2" t="s">
        <v>1380</v>
      </c>
      <c r="J40" s="269" t="s">
        <v>1380</v>
      </c>
      <c r="K40">
        <v>17484</v>
      </c>
      <c r="L40" t="s">
        <v>16179</v>
      </c>
      <c r="M40" t="e">
        <v>#VALUE!</v>
      </c>
      <c r="N40" t="s">
        <v>13594</v>
      </c>
      <c r="O40" s="169">
        <v>55</v>
      </c>
      <c r="P40" s="123">
        <v>226</v>
      </c>
      <c r="Q40" s="123">
        <v>226</v>
      </c>
      <c r="R40" s="75">
        <v>213</v>
      </c>
      <c r="S40" s="123">
        <v>63</v>
      </c>
      <c r="T40" s="123">
        <v>14</v>
      </c>
      <c r="U40" s="123">
        <v>0</v>
      </c>
      <c r="V40" s="75">
        <v>14</v>
      </c>
      <c r="W40" s="123">
        <v>26</v>
      </c>
      <c r="X40" s="75">
        <v>41</v>
      </c>
      <c r="Y40" s="75">
        <v>12</v>
      </c>
      <c r="Z40" s="75">
        <v>56</v>
      </c>
      <c r="AA40" s="75">
        <v>0</v>
      </c>
      <c r="AB40" s="4">
        <v>0.29577464788732394</v>
      </c>
      <c r="AC40" s="4">
        <v>0.33333333333333331</v>
      </c>
      <c r="AD40" s="4">
        <v>0.55868544600938963</v>
      </c>
      <c r="AE40" s="8">
        <v>3.9393939393939394</v>
      </c>
      <c r="AF40" s="8">
        <v>5</v>
      </c>
      <c r="AG40" s="8">
        <v>5.774647887323944</v>
      </c>
      <c r="AH40" s="8">
        <v>0</v>
      </c>
      <c r="AI40" s="51">
        <v>1.9733138721223247</v>
      </c>
      <c r="AJ40" s="51">
        <v>0</v>
      </c>
      <c r="AK40" s="51">
        <v>0</v>
      </c>
      <c r="AL40" s="51">
        <v>0</v>
      </c>
      <c r="AM40" s="8">
        <v>16.687355698840207</v>
      </c>
      <c r="AN40" s="8" t="s">
        <v>22151</v>
      </c>
      <c r="AO40" s="8" t="s">
        <v>22151</v>
      </c>
      <c r="AP40" s="8" t="s">
        <v>22151</v>
      </c>
      <c r="AQ40" s="8" t="s">
        <v>22151</v>
      </c>
      <c r="AR40" s="8" t="s">
        <v>22151</v>
      </c>
      <c r="AS40" s="8">
        <v>16.687355698840207</v>
      </c>
      <c r="AT40" s="8" t="s">
        <v>22151</v>
      </c>
      <c r="AU40" s="8" t="s">
        <v>22151</v>
      </c>
      <c r="AV40" s="8" t="s">
        <v>22151</v>
      </c>
      <c r="AW40" s="8" t="s">
        <v>22151</v>
      </c>
      <c r="AX40" s="8" t="s">
        <v>22151</v>
      </c>
      <c r="AY40" s="132" t="s">
        <v>22151</v>
      </c>
      <c r="AZ40" s="132" t="s">
        <v>22151</v>
      </c>
      <c r="BA40" s="132" t="s">
        <v>22151</v>
      </c>
      <c r="BB40" s="132" t="s">
        <v>22151</v>
      </c>
      <c r="BC40" s="132" t="s">
        <v>22151</v>
      </c>
      <c r="BD40" s="132">
        <v>19</v>
      </c>
      <c r="BE40" s="132" t="s">
        <v>22151</v>
      </c>
      <c r="BF40" s="132" t="s">
        <v>22151</v>
      </c>
      <c r="BG40" s="132" t="s">
        <v>22151</v>
      </c>
      <c r="BH40" s="132" t="s">
        <v>22151</v>
      </c>
      <c r="BI40" s="132" t="s">
        <v>22151</v>
      </c>
      <c r="BJ40" s="92" t="s">
        <v>22151</v>
      </c>
      <c r="BK40" s="8">
        <v>7.5574645117708927</v>
      </c>
      <c r="BL40" s="8">
        <v>9.1298911870693154</v>
      </c>
      <c r="BM40" s="12">
        <v>39</v>
      </c>
      <c r="BN40" s="10">
        <v>9.1298911870693154</v>
      </c>
      <c r="BO40" s="10">
        <v>0.19435732070240119</v>
      </c>
      <c r="BP40" s="10">
        <v>8.9355338663669137</v>
      </c>
      <c r="BQ40" s="41">
        <v>20.045566955918787</v>
      </c>
      <c r="BR40" s="41"/>
      <c r="BS40" s="10">
        <v>8.9355338663669137</v>
      </c>
      <c r="BT40" s="38">
        <v>20.045566955918787</v>
      </c>
      <c r="BU40" s="6" t="s">
        <v>22190</v>
      </c>
      <c r="BV40" s="75">
        <v>37.590000000000003</v>
      </c>
      <c r="BW40" s="75">
        <v>56</v>
      </c>
      <c r="BX40" s="51">
        <v>-18.409999999999997</v>
      </c>
      <c r="BY40" s="75">
        <v>31</v>
      </c>
      <c r="BZ40" s="75">
        <v>44</v>
      </c>
      <c r="CA40" s="184" t="s">
        <v>22151</v>
      </c>
    </row>
    <row r="41" spans="1:79" ht="15" customHeight="1" x14ac:dyDescent="0.3">
      <c r="A41" s="178" t="s">
        <v>8177</v>
      </c>
      <c r="B41" s="1" t="s">
        <v>8178</v>
      </c>
      <c r="C41" s="2" t="s">
        <v>8179</v>
      </c>
      <c r="D41" s="91" t="s">
        <v>8610</v>
      </c>
      <c r="E41" s="2" t="s">
        <v>1426</v>
      </c>
      <c r="F41" s="2" t="s">
        <v>6120</v>
      </c>
      <c r="G41" s="2" t="s">
        <v>14942</v>
      </c>
      <c r="H41" s="2" t="s">
        <v>1380</v>
      </c>
      <c r="I41" s="2" t="s">
        <v>1380</v>
      </c>
      <c r="J41" s="269" t="s">
        <v>1380</v>
      </c>
      <c r="K41">
        <v>10243</v>
      </c>
      <c r="L41" t="s">
        <v>9493</v>
      </c>
      <c r="M41" t="e">
        <v>#VALUE!</v>
      </c>
      <c r="N41" t="s">
        <v>8613</v>
      </c>
      <c r="O41" s="169">
        <v>55</v>
      </c>
      <c r="P41" s="123">
        <v>231</v>
      </c>
      <c r="Q41" s="123">
        <v>231</v>
      </c>
      <c r="R41" s="75">
        <v>216</v>
      </c>
      <c r="S41" s="123">
        <v>59</v>
      </c>
      <c r="T41" s="123">
        <v>9</v>
      </c>
      <c r="U41" s="123">
        <v>0</v>
      </c>
      <c r="V41" s="75">
        <v>12</v>
      </c>
      <c r="W41" s="123">
        <v>38</v>
      </c>
      <c r="X41" s="75">
        <v>35</v>
      </c>
      <c r="Y41" s="75">
        <v>13</v>
      </c>
      <c r="Z41" s="75">
        <v>49</v>
      </c>
      <c r="AA41" s="75">
        <v>1</v>
      </c>
      <c r="AB41" s="4">
        <v>0.27314814814814814</v>
      </c>
      <c r="AC41" s="4">
        <v>0.31441048034934499</v>
      </c>
      <c r="AD41" s="4">
        <v>0.48148148148148145</v>
      </c>
      <c r="AE41" s="8">
        <v>5.7575757575757578</v>
      </c>
      <c r="AF41" s="8">
        <v>4.2857142857142856</v>
      </c>
      <c r="AG41" s="8">
        <v>4.9295774647887329</v>
      </c>
      <c r="AH41" s="8">
        <v>0.55555555555555558</v>
      </c>
      <c r="AI41" s="51">
        <v>0.98869799715178552</v>
      </c>
      <c r="AJ41" s="51">
        <v>0</v>
      </c>
      <c r="AK41" s="51">
        <v>0</v>
      </c>
      <c r="AL41" s="51">
        <v>0</v>
      </c>
      <c r="AM41" s="8">
        <v>16.517121060786117</v>
      </c>
      <c r="AN41" s="8" t="s">
        <v>22151</v>
      </c>
      <c r="AO41" s="8" t="s">
        <v>22151</v>
      </c>
      <c r="AP41" s="8" t="s">
        <v>22151</v>
      </c>
      <c r="AQ41" s="8" t="s">
        <v>22151</v>
      </c>
      <c r="AR41" s="8" t="s">
        <v>22151</v>
      </c>
      <c r="AS41" s="8">
        <v>16.517121060786117</v>
      </c>
      <c r="AT41" s="8" t="s">
        <v>22151</v>
      </c>
      <c r="AU41" s="8" t="s">
        <v>22151</v>
      </c>
      <c r="AV41" s="8" t="s">
        <v>22151</v>
      </c>
      <c r="AW41" s="8" t="s">
        <v>22151</v>
      </c>
      <c r="AX41" s="8" t="s">
        <v>22151</v>
      </c>
      <c r="AY41" s="132" t="s">
        <v>22151</v>
      </c>
      <c r="AZ41" s="132" t="s">
        <v>22151</v>
      </c>
      <c r="BA41" s="132" t="s">
        <v>22151</v>
      </c>
      <c r="BB41" s="132" t="s">
        <v>22151</v>
      </c>
      <c r="BC41" s="132" t="s">
        <v>22151</v>
      </c>
      <c r="BD41" s="132">
        <v>20</v>
      </c>
      <c r="BE41" s="132" t="s">
        <v>22151</v>
      </c>
      <c r="BF41" s="132" t="s">
        <v>22151</v>
      </c>
      <c r="BG41" s="132" t="s">
        <v>22151</v>
      </c>
      <c r="BH41" s="132" t="s">
        <v>22151</v>
      </c>
      <c r="BI41" s="132" t="s">
        <v>22151</v>
      </c>
      <c r="BJ41" s="92" t="s">
        <v>22151</v>
      </c>
      <c r="BK41" s="8">
        <v>7.5574645117708927</v>
      </c>
      <c r="BL41" s="8">
        <v>8.9596565490152251</v>
      </c>
      <c r="BM41" s="12">
        <v>40</v>
      </c>
      <c r="BN41" s="10">
        <v>8.9596565490152251</v>
      </c>
      <c r="BO41" s="10">
        <v>0.19435732070240119</v>
      </c>
      <c r="BP41" s="10">
        <v>8.7652992283128235</v>
      </c>
      <c r="BQ41" s="41">
        <v>19.682721797950176</v>
      </c>
      <c r="BR41" s="41"/>
      <c r="BS41" s="10">
        <v>8.7652992283128235</v>
      </c>
      <c r="BT41" s="38">
        <v>19.682721797950176</v>
      </c>
      <c r="BU41" s="6" t="s">
        <v>22191</v>
      </c>
      <c r="BV41" s="75">
        <v>197.11</v>
      </c>
      <c r="BW41" s="75">
        <v>58</v>
      </c>
      <c r="BX41" s="51">
        <v>139.11000000000001</v>
      </c>
      <c r="BY41" s="75">
        <v>148</v>
      </c>
      <c r="BZ41" s="75">
        <v>252</v>
      </c>
      <c r="CA41" s="184" t="s">
        <v>22151</v>
      </c>
    </row>
    <row r="42" spans="1:79" ht="15" customHeight="1" x14ac:dyDescent="0.3">
      <c r="A42" s="178" t="s">
        <v>11416</v>
      </c>
      <c r="B42" s="1" t="s">
        <v>11417</v>
      </c>
      <c r="C42" s="2" t="s">
        <v>6864</v>
      </c>
      <c r="D42" s="91" t="s">
        <v>11542</v>
      </c>
      <c r="E42" s="2" t="s">
        <v>1379</v>
      </c>
      <c r="F42" s="2" t="s">
        <v>9094</v>
      </c>
      <c r="G42" s="2" t="s">
        <v>14938</v>
      </c>
      <c r="H42" s="2" t="s">
        <v>1380</v>
      </c>
      <c r="I42" s="2" t="s">
        <v>1380</v>
      </c>
      <c r="J42" s="269" t="s">
        <v>1380</v>
      </c>
      <c r="K42">
        <v>15998</v>
      </c>
      <c r="L42" t="s">
        <v>13025</v>
      </c>
      <c r="M42" t="e">
        <v>#VALUE!</v>
      </c>
      <c r="N42" t="s">
        <v>12441</v>
      </c>
      <c r="O42" s="169">
        <v>56</v>
      </c>
      <c r="P42" s="123">
        <v>243</v>
      </c>
      <c r="Q42" s="123">
        <v>243</v>
      </c>
      <c r="R42" s="75">
        <v>213</v>
      </c>
      <c r="S42" s="123">
        <v>51</v>
      </c>
      <c r="T42" s="123">
        <v>10</v>
      </c>
      <c r="U42" s="123">
        <v>0</v>
      </c>
      <c r="V42" s="75">
        <v>12</v>
      </c>
      <c r="W42" s="123">
        <v>33</v>
      </c>
      <c r="X42" s="75">
        <v>30</v>
      </c>
      <c r="Y42" s="75">
        <v>30</v>
      </c>
      <c r="Z42" s="75">
        <v>42</v>
      </c>
      <c r="AA42" s="75">
        <v>6</v>
      </c>
      <c r="AB42" s="4">
        <v>0.23943661971830985</v>
      </c>
      <c r="AC42" s="4">
        <v>0.33333333333333331</v>
      </c>
      <c r="AD42" s="4">
        <v>0.45539906103286387</v>
      </c>
      <c r="AE42" s="8">
        <v>5</v>
      </c>
      <c r="AF42" s="8">
        <v>4.2857142857142856</v>
      </c>
      <c r="AG42" s="8">
        <v>4.2253521126760569</v>
      </c>
      <c r="AH42" s="8">
        <v>3.333333333333333</v>
      </c>
      <c r="AI42" s="51">
        <v>-0.50962273954463799</v>
      </c>
      <c r="AJ42" s="51">
        <v>0</v>
      </c>
      <c r="AK42" s="51">
        <v>0</v>
      </c>
      <c r="AL42" s="51">
        <v>0</v>
      </c>
      <c r="AM42" s="8">
        <v>16.334776992179034</v>
      </c>
      <c r="AN42" s="8" t="s">
        <v>22151</v>
      </c>
      <c r="AO42" s="8" t="s">
        <v>22151</v>
      </c>
      <c r="AP42" s="8" t="s">
        <v>22151</v>
      </c>
      <c r="AQ42" s="8" t="s">
        <v>22151</v>
      </c>
      <c r="AR42" s="8" t="s">
        <v>22151</v>
      </c>
      <c r="AS42" s="8">
        <v>16.334776992179034</v>
      </c>
      <c r="AT42" s="8" t="s">
        <v>22151</v>
      </c>
      <c r="AU42" s="8" t="s">
        <v>22151</v>
      </c>
      <c r="AV42" s="8" t="s">
        <v>22151</v>
      </c>
      <c r="AW42" s="8" t="s">
        <v>22151</v>
      </c>
      <c r="AX42" s="8" t="s">
        <v>22151</v>
      </c>
      <c r="AY42" s="132" t="s">
        <v>22151</v>
      </c>
      <c r="AZ42" s="132" t="s">
        <v>22151</v>
      </c>
      <c r="BA42" s="132" t="s">
        <v>22151</v>
      </c>
      <c r="BB42" s="132" t="s">
        <v>22151</v>
      </c>
      <c r="BC42" s="132" t="s">
        <v>22151</v>
      </c>
      <c r="BD42" s="132">
        <v>21</v>
      </c>
      <c r="BE42" s="132" t="s">
        <v>22151</v>
      </c>
      <c r="BF42" s="132" t="s">
        <v>22151</v>
      </c>
      <c r="BG42" s="132" t="s">
        <v>22151</v>
      </c>
      <c r="BH42" s="132" t="s">
        <v>22151</v>
      </c>
      <c r="BI42" s="132" t="s">
        <v>22151</v>
      </c>
      <c r="BJ42" s="92" t="s">
        <v>22151</v>
      </c>
      <c r="BK42" s="8">
        <v>7.5574645117708927</v>
      </c>
      <c r="BL42" s="8">
        <v>8.7773124804081419</v>
      </c>
      <c r="BM42" s="12">
        <v>41</v>
      </c>
      <c r="BN42" s="10">
        <v>8.7773124804081419</v>
      </c>
      <c r="BO42" s="10">
        <v>0.19435732070240119</v>
      </c>
      <c r="BP42" s="10">
        <v>8.5829551597057403</v>
      </c>
      <c r="BQ42" s="41">
        <v>19.294066098177993</v>
      </c>
      <c r="BR42" s="41"/>
      <c r="BS42" s="10">
        <v>8.5829551597057403</v>
      </c>
      <c r="BT42" s="38">
        <v>19.294066098177993</v>
      </c>
      <c r="BU42" s="6" t="s">
        <v>22192</v>
      </c>
      <c r="BV42" s="75">
        <v>17</v>
      </c>
      <c r="BW42" s="75">
        <v>62</v>
      </c>
      <c r="BX42" s="51">
        <v>-45</v>
      </c>
      <c r="BY42" s="75">
        <v>12</v>
      </c>
      <c r="BZ42" s="75">
        <v>24</v>
      </c>
      <c r="CA42" s="184" t="s">
        <v>22151</v>
      </c>
    </row>
    <row r="43" spans="1:79" x14ac:dyDescent="0.3">
      <c r="A43" s="178" t="s">
        <v>1820</v>
      </c>
      <c r="B43" s="1" t="s">
        <v>6730</v>
      </c>
      <c r="C43" s="2" t="s">
        <v>6731</v>
      </c>
      <c r="D43" s="91" t="s">
        <v>587</v>
      </c>
      <c r="E43" s="2" t="s">
        <v>1565</v>
      </c>
      <c r="F43" s="2" t="s">
        <v>6120</v>
      </c>
      <c r="G43" s="2" t="s">
        <v>2147</v>
      </c>
      <c r="H43" s="2" t="s">
        <v>2147</v>
      </c>
      <c r="I43" s="2" t="s">
        <v>2147</v>
      </c>
      <c r="J43" s="269" t="s">
        <v>2147</v>
      </c>
      <c r="K43">
        <v>2434</v>
      </c>
      <c r="L43" t="s">
        <v>9241</v>
      </c>
      <c r="M43" t="e">
        <v>#VALUE!</v>
      </c>
      <c r="N43" t="s">
        <v>5343</v>
      </c>
      <c r="O43" s="169">
        <v>53</v>
      </c>
      <c r="P43" s="123">
        <v>214</v>
      </c>
      <c r="Q43" s="123">
        <v>214</v>
      </c>
      <c r="R43" s="67">
        <v>185</v>
      </c>
      <c r="S43" s="123">
        <v>55.999999999999993</v>
      </c>
      <c r="T43" s="123">
        <v>6</v>
      </c>
      <c r="U43" s="123">
        <v>0</v>
      </c>
      <c r="V43" s="67">
        <v>15.999999999999998</v>
      </c>
      <c r="W43" s="123">
        <v>33</v>
      </c>
      <c r="X43" s="67">
        <v>33</v>
      </c>
      <c r="Y43" s="67">
        <v>25</v>
      </c>
      <c r="Z43" s="67">
        <v>57.999999999999993</v>
      </c>
      <c r="AA43" s="67">
        <v>0</v>
      </c>
      <c r="AB43" s="4">
        <v>0.30270270270270266</v>
      </c>
      <c r="AC43" s="4">
        <v>0.38571428571428573</v>
      </c>
      <c r="AD43" s="4">
        <v>0.59459459459459452</v>
      </c>
      <c r="AE43" s="8">
        <v>5</v>
      </c>
      <c r="AF43" s="8">
        <v>5.7142857142857144</v>
      </c>
      <c r="AG43" s="8">
        <v>4.647887323943662</v>
      </c>
      <c r="AH43" s="8">
        <v>0</v>
      </c>
      <c r="AI43" s="51">
        <v>2.0011352587443931</v>
      </c>
      <c r="AJ43" s="51">
        <v>0</v>
      </c>
      <c r="AK43" s="51">
        <v>0</v>
      </c>
      <c r="AL43" s="51">
        <v>0</v>
      </c>
      <c r="AM43" s="8">
        <v>17.36330829697377</v>
      </c>
      <c r="AN43" s="8" t="s">
        <v>22151</v>
      </c>
      <c r="AO43" s="8" t="s">
        <v>22151</v>
      </c>
      <c r="AP43" s="8" t="s">
        <v>22151</v>
      </c>
      <c r="AQ43" s="8" t="s">
        <v>22151</v>
      </c>
      <c r="AR43" s="8" t="s">
        <v>22151</v>
      </c>
      <c r="AS43" s="8" t="s">
        <v>22151</v>
      </c>
      <c r="AT43" s="8" t="s">
        <v>22151</v>
      </c>
      <c r="AU43" s="8" t="s">
        <v>22151</v>
      </c>
      <c r="AV43" s="8" t="s">
        <v>22151</v>
      </c>
      <c r="AW43" s="8">
        <v>17.36330829697377</v>
      </c>
      <c r="AX43" s="8" t="s">
        <v>22151</v>
      </c>
      <c r="AY43" s="132" t="s">
        <v>22151</v>
      </c>
      <c r="AZ43" s="132" t="s">
        <v>22151</v>
      </c>
      <c r="BA43" s="132" t="s">
        <v>22151</v>
      </c>
      <c r="BB43" s="132" t="s">
        <v>22151</v>
      </c>
      <c r="BC43" s="132" t="s">
        <v>22151</v>
      </c>
      <c r="BD43" s="132" t="s">
        <v>22151</v>
      </c>
      <c r="BE43" s="132" t="s">
        <v>22151</v>
      </c>
      <c r="BF43" s="132" t="s">
        <v>22151</v>
      </c>
      <c r="BG43" s="132" t="s">
        <v>22151</v>
      </c>
      <c r="BH43" s="132">
        <v>1</v>
      </c>
      <c r="BI43" s="132" t="s">
        <v>22151</v>
      </c>
      <c r="BJ43" s="92" t="s">
        <v>22151</v>
      </c>
      <c r="BK43" s="8">
        <v>8.6531354605957791</v>
      </c>
      <c r="BL43" s="8">
        <v>8.7101728363779909</v>
      </c>
      <c r="BM43" s="12">
        <v>42</v>
      </c>
      <c r="BN43" s="10">
        <v>8.7101728363779909</v>
      </c>
      <c r="BO43" s="10">
        <v>0.19435732070240119</v>
      </c>
      <c r="BP43" s="10">
        <v>8.5158155156755893</v>
      </c>
      <c r="BQ43" s="41">
        <v>19.150961880243592</v>
      </c>
      <c r="BR43" s="41"/>
      <c r="BS43" s="10">
        <v>8.5158155156755893</v>
      </c>
      <c r="BT43" s="38">
        <v>19.150961880243592</v>
      </c>
      <c r="BU43" s="6" t="s">
        <v>22193</v>
      </c>
      <c r="BV43" s="75">
        <v>109.73</v>
      </c>
      <c r="BW43" s="75">
        <v>63</v>
      </c>
      <c r="BX43" s="51">
        <v>46.730000000000004</v>
      </c>
      <c r="BY43" s="75">
        <v>80</v>
      </c>
      <c r="BZ43" s="75">
        <v>139</v>
      </c>
      <c r="CA43" s="184" t="s">
        <v>22151</v>
      </c>
    </row>
    <row r="44" spans="1:79" x14ac:dyDescent="0.3">
      <c r="A44" s="178" t="s">
        <v>1562</v>
      </c>
      <c r="B44" s="1" t="s">
        <v>6660</v>
      </c>
      <c r="C44" s="2" t="s">
        <v>6661</v>
      </c>
      <c r="D44" s="91" t="s">
        <v>466</v>
      </c>
      <c r="E44" s="2" t="s">
        <v>1526</v>
      </c>
      <c r="F44" s="2" t="s">
        <v>9094</v>
      </c>
      <c r="G44" s="2" t="s">
        <v>14942</v>
      </c>
      <c r="H44" s="2" t="s">
        <v>1380</v>
      </c>
      <c r="I44" s="2" t="s">
        <v>1380</v>
      </c>
      <c r="J44" s="269" t="s">
        <v>1380</v>
      </c>
      <c r="K44">
        <v>7859</v>
      </c>
      <c r="L44" t="s">
        <v>10789</v>
      </c>
      <c r="M44" t="e">
        <v>#VALUE!</v>
      </c>
      <c r="N44" t="s">
        <v>5161</v>
      </c>
      <c r="O44" s="169">
        <v>59</v>
      </c>
      <c r="P44" s="123">
        <v>247</v>
      </c>
      <c r="Q44" s="123">
        <v>247</v>
      </c>
      <c r="R44" s="75">
        <v>221</v>
      </c>
      <c r="S44" s="123">
        <v>67</v>
      </c>
      <c r="T44" s="123">
        <v>12</v>
      </c>
      <c r="U44" s="123">
        <v>1</v>
      </c>
      <c r="V44" s="75">
        <v>6</v>
      </c>
      <c r="W44" s="123">
        <v>30.999999999999996</v>
      </c>
      <c r="X44" s="75">
        <v>42</v>
      </c>
      <c r="Y44" s="75">
        <v>19</v>
      </c>
      <c r="Z44" s="75">
        <v>44</v>
      </c>
      <c r="AA44" s="75">
        <v>2</v>
      </c>
      <c r="AB44" s="3">
        <v>0.30316742081447962</v>
      </c>
      <c r="AC44" s="3">
        <v>0.35833333333333334</v>
      </c>
      <c r="AD44" s="3">
        <v>0.44796380090497739</v>
      </c>
      <c r="AE44" s="6">
        <v>4.6969696969696964</v>
      </c>
      <c r="AF44" s="6">
        <v>2.1428571428571428</v>
      </c>
      <c r="AG44" s="6">
        <v>5.915492957746479</v>
      </c>
      <c r="AH44" s="6">
        <v>1.1111111111111112</v>
      </c>
      <c r="AI44" s="51">
        <v>2.3780024059596276</v>
      </c>
      <c r="AJ44" s="51">
        <v>0</v>
      </c>
      <c r="AK44" s="51">
        <v>0</v>
      </c>
      <c r="AL44" s="51">
        <v>0</v>
      </c>
      <c r="AM44" s="6">
        <v>16.244433314644056</v>
      </c>
      <c r="AN44" s="6" t="s">
        <v>22151</v>
      </c>
      <c r="AO44" s="6" t="s">
        <v>22151</v>
      </c>
      <c r="AP44" s="6" t="s">
        <v>22151</v>
      </c>
      <c r="AQ44" s="6" t="s">
        <v>22151</v>
      </c>
      <c r="AR44" s="6" t="s">
        <v>22151</v>
      </c>
      <c r="AS44" s="6">
        <v>16.244433314644056</v>
      </c>
      <c r="AT44" s="6" t="s">
        <v>22151</v>
      </c>
      <c r="AU44" s="6" t="s">
        <v>22151</v>
      </c>
      <c r="AV44" s="6" t="s">
        <v>22151</v>
      </c>
      <c r="AW44" s="6" t="s">
        <v>22151</v>
      </c>
      <c r="AX44" s="6" t="s">
        <v>22151</v>
      </c>
      <c r="AY44" s="99" t="s">
        <v>22151</v>
      </c>
      <c r="AZ44" s="132" t="s">
        <v>22151</v>
      </c>
      <c r="BA44" s="132" t="s">
        <v>22151</v>
      </c>
      <c r="BB44" s="132" t="s">
        <v>22151</v>
      </c>
      <c r="BC44" s="132" t="s">
        <v>22151</v>
      </c>
      <c r="BD44" s="132">
        <v>22</v>
      </c>
      <c r="BE44" s="132" t="s">
        <v>22151</v>
      </c>
      <c r="BF44" s="132" t="s">
        <v>22151</v>
      </c>
      <c r="BG44" s="132" t="s">
        <v>22151</v>
      </c>
      <c r="BH44" s="132" t="s">
        <v>22151</v>
      </c>
      <c r="BI44" s="132" t="s">
        <v>22151</v>
      </c>
      <c r="BJ44" s="92" t="s">
        <v>22151</v>
      </c>
      <c r="BK44" s="6">
        <v>7.5574645117708927</v>
      </c>
      <c r="BL44" s="8">
        <v>8.6869688028731638</v>
      </c>
      <c r="BM44" s="12">
        <v>43</v>
      </c>
      <c r="BN44" s="6">
        <v>8.6869688028731638</v>
      </c>
      <c r="BO44" s="6">
        <v>0.19435732070240119</v>
      </c>
      <c r="BP44" s="6">
        <v>8.4926114821707621</v>
      </c>
      <c r="BQ44" s="38">
        <v>19.101503842215557</v>
      </c>
      <c r="BR44" s="38"/>
      <c r="BS44" s="6">
        <v>8.4926114821707621</v>
      </c>
      <c r="BT44" s="38">
        <v>19.101503842215557</v>
      </c>
      <c r="BU44" s="6" t="s">
        <v>22194</v>
      </c>
      <c r="BV44" s="75">
        <v>102.77</v>
      </c>
      <c r="BW44" s="75">
        <v>64</v>
      </c>
      <c r="BX44" s="51">
        <v>38.769999999999996</v>
      </c>
      <c r="BY44" s="75">
        <v>76</v>
      </c>
      <c r="BZ44" s="75">
        <v>124</v>
      </c>
      <c r="CA44" s="184" t="s">
        <v>22151</v>
      </c>
    </row>
    <row r="45" spans="1:79" x14ac:dyDescent="0.3">
      <c r="A45" s="178" t="s">
        <v>1663</v>
      </c>
      <c r="B45" s="1" t="s">
        <v>6663</v>
      </c>
      <c r="C45" s="2" t="s">
        <v>6664</v>
      </c>
      <c r="D45" s="91" t="s">
        <v>202</v>
      </c>
      <c r="E45" s="2" t="s">
        <v>1531</v>
      </c>
      <c r="F45" s="2" t="s">
        <v>9094</v>
      </c>
      <c r="G45" s="2" t="s">
        <v>1380</v>
      </c>
      <c r="H45" s="2" t="s">
        <v>1380</v>
      </c>
      <c r="I45" s="2" t="s">
        <v>1380</v>
      </c>
      <c r="J45" s="269" t="s">
        <v>1380</v>
      </c>
      <c r="K45" s="98">
        <v>11200</v>
      </c>
      <c r="L45" s="98" t="s">
        <v>10935</v>
      </c>
      <c r="M45" s="98" t="e">
        <v>#VALUE!</v>
      </c>
      <c r="N45" s="98" t="s">
        <v>5235</v>
      </c>
      <c r="O45" s="169">
        <v>54</v>
      </c>
      <c r="P45" s="123">
        <v>228</v>
      </c>
      <c r="Q45" s="123">
        <v>228</v>
      </c>
      <c r="R45" s="66">
        <v>190</v>
      </c>
      <c r="S45" s="123">
        <v>43</v>
      </c>
      <c r="T45" s="123">
        <v>9</v>
      </c>
      <c r="U45" s="123">
        <v>0</v>
      </c>
      <c r="V45" s="66">
        <v>16</v>
      </c>
      <c r="W45" s="123">
        <v>35</v>
      </c>
      <c r="X45" s="66">
        <v>40</v>
      </c>
      <c r="Y45" s="66">
        <v>28</v>
      </c>
      <c r="Z45" s="66">
        <v>50</v>
      </c>
      <c r="AA45" s="66">
        <v>1</v>
      </c>
      <c r="AB45" s="3">
        <v>0.22631578947368422</v>
      </c>
      <c r="AC45" s="3">
        <v>0.3256880733944954</v>
      </c>
      <c r="AD45" s="3">
        <v>0.52631578947368418</v>
      </c>
      <c r="AE45" s="6">
        <v>5.3030303030303036</v>
      </c>
      <c r="AF45" s="6">
        <v>5.7142857142857144</v>
      </c>
      <c r="AG45" s="6">
        <v>5.6338028169014089</v>
      </c>
      <c r="AH45" s="6">
        <v>0.55555555555555558</v>
      </c>
      <c r="AI45" s="6">
        <v>-0.97926896933810492</v>
      </c>
      <c r="AJ45" s="6">
        <v>0</v>
      </c>
      <c r="AK45" s="6">
        <v>0</v>
      </c>
      <c r="AL45" s="51">
        <v>0</v>
      </c>
      <c r="AM45" s="6">
        <v>16.227405420434881</v>
      </c>
      <c r="AN45" s="6" t="s">
        <v>22151</v>
      </c>
      <c r="AO45" s="6" t="s">
        <v>22151</v>
      </c>
      <c r="AP45" s="6" t="s">
        <v>22151</v>
      </c>
      <c r="AQ45" s="6" t="s">
        <v>22151</v>
      </c>
      <c r="AR45" s="6" t="s">
        <v>22151</v>
      </c>
      <c r="AS45" s="6">
        <v>16.227405420434881</v>
      </c>
      <c r="AT45" s="6" t="s">
        <v>22151</v>
      </c>
      <c r="AU45" s="6" t="s">
        <v>22151</v>
      </c>
      <c r="AV45" s="6" t="s">
        <v>22151</v>
      </c>
      <c r="AW45" s="6" t="s">
        <v>22151</v>
      </c>
      <c r="AX45" s="6" t="s">
        <v>22151</v>
      </c>
      <c r="AY45" s="99" t="s">
        <v>22151</v>
      </c>
      <c r="AZ45" s="99" t="s">
        <v>22151</v>
      </c>
      <c r="BA45" s="99" t="s">
        <v>22151</v>
      </c>
      <c r="BB45" s="99" t="s">
        <v>22151</v>
      </c>
      <c r="BC45" s="99" t="s">
        <v>22151</v>
      </c>
      <c r="BD45" s="99">
        <v>23</v>
      </c>
      <c r="BE45" s="99" t="s">
        <v>22151</v>
      </c>
      <c r="BF45" s="99" t="s">
        <v>22151</v>
      </c>
      <c r="BG45" s="99" t="s">
        <v>22151</v>
      </c>
      <c r="BH45" s="99" t="s">
        <v>22151</v>
      </c>
      <c r="BI45" s="99" t="s">
        <v>22151</v>
      </c>
      <c r="BJ45" s="92" t="s">
        <v>22151</v>
      </c>
      <c r="BK45" s="6">
        <v>7.5574645117708927</v>
      </c>
      <c r="BL45" s="6">
        <v>8.6699409086639889</v>
      </c>
      <c r="BM45" s="99">
        <v>44</v>
      </c>
      <c r="BN45" s="6">
        <v>8.6699409086639889</v>
      </c>
      <c r="BO45" s="6">
        <v>0.19435732070240119</v>
      </c>
      <c r="BP45" s="6">
        <v>8.4755835879615873</v>
      </c>
      <c r="BQ45" s="38">
        <v>19.065209883272622</v>
      </c>
      <c r="BR45" s="38"/>
      <c r="BS45" s="6">
        <v>8.4755835879615873</v>
      </c>
      <c r="BT45" s="38">
        <v>19.065209883272622</v>
      </c>
      <c r="BU45" s="6" t="s">
        <v>22195</v>
      </c>
      <c r="BV45" s="75">
        <v>262.16000000000003</v>
      </c>
      <c r="BW45" s="75">
        <v>65</v>
      </c>
      <c r="BX45" s="51">
        <v>197.16000000000003</v>
      </c>
      <c r="BY45" s="75">
        <v>231</v>
      </c>
      <c r="BZ45" s="75">
        <v>316</v>
      </c>
      <c r="CA45" s="184" t="s">
        <v>22151</v>
      </c>
    </row>
    <row r="46" spans="1:79" ht="15" customHeight="1" x14ac:dyDescent="0.3">
      <c r="A46" s="178" t="s">
        <v>3146</v>
      </c>
      <c r="B46" s="1" t="s">
        <v>6725</v>
      </c>
      <c r="C46" s="2" t="s">
        <v>6726</v>
      </c>
      <c r="D46" s="91" t="s">
        <v>129</v>
      </c>
      <c r="E46" s="2" t="s">
        <v>1426</v>
      </c>
      <c r="F46" s="2" t="s">
        <v>6120</v>
      </c>
      <c r="G46" s="2" t="s">
        <v>1380</v>
      </c>
      <c r="H46" s="2" t="s">
        <v>1380</v>
      </c>
      <c r="I46" s="2" t="s">
        <v>1380</v>
      </c>
      <c r="J46" s="269" t="s">
        <v>1380</v>
      </c>
      <c r="K46">
        <v>12856</v>
      </c>
      <c r="L46" t="s">
        <v>10415</v>
      </c>
      <c r="M46" t="e">
        <v>#VALUE!</v>
      </c>
      <c r="N46" t="s">
        <v>6337</v>
      </c>
      <c r="O46" s="169">
        <v>51</v>
      </c>
      <c r="P46" s="123">
        <v>222</v>
      </c>
      <c r="Q46" s="123">
        <v>222</v>
      </c>
      <c r="R46" s="75">
        <v>189</v>
      </c>
      <c r="S46" s="123">
        <v>50</v>
      </c>
      <c r="T46" s="123">
        <v>6</v>
      </c>
      <c r="U46" s="123">
        <v>2</v>
      </c>
      <c r="V46" s="75">
        <v>13.999999999999998</v>
      </c>
      <c r="W46" s="123">
        <v>37</v>
      </c>
      <c r="X46" s="75">
        <v>32</v>
      </c>
      <c r="Y46" s="75">
        <v>24</v>
      </c>
      <c r="Z46" s="75">
        <v>38</v>
      </c>
      <c r="AA46" s="75">
        <v>1</v>
      </c>
      <c r="AB46" s="4">
        <v>0.26455026455026454</v>
      </c>
      <c r="AC46" s="4">
        <v>0.34741784037558687</v>
      </c>
      <c r="AD46" s="4">
        <v>0.53968253968253965</v>
      </c>
      <c r="AE46" s="8">
        <v>5.6060606060606064</v>
      </c>
      <c r="AF46" s="8">
        <v>5</v>
      </c>
      <c r="AG46" s="8">
        <v>4.507042253521127</v>
      </c>
      <c r="AH46" s="8">
        <v>0.55555555555555558</v>
      </c>
      <c r="AI46" s="51">
        <v>0.53494736875393001</v>
      </c>
      <c r="AJ46" s="51">
        <v>0</v>
      </c>
      <c r="AK46" s="51">
        <v>0</v>
      </c>
      <c r="AL46" s="51">
        <v>0</v>
      </c>
      <c r="AM46" s="8">
        <v>16.20360578389122</v>
      </c>
      <c r="AN46" s="8" t="s">
        <v>22151</v>
      </c>
      <c r="AO46" s="8" t="s">
        <v>22151</v>
      </c>
      <c r="AP46" s="8" t="s">
        <v>22151</v>
      </c>
      <c r="AQ46" s="8" t="s">
        <v>22151</v>
      </c>
      <c r="AR46" s="8" t="s">
        <v>22151</v>
      </c>
      <c r="AS46" s="8">
        <v>16.20360578389122</v>
      </c>
      <c r="AT46" s="8" t="s">
        <v>22151</v>
      </c>
      <c r="AU46" s="8" t="s">
        <v>22151</v>
      </c>
      <c r="AV46" s="8" t="s">
        <v>22151</v>
      </c>
      <c r="AW46" s="8" t="s">
        <v>22151</v>
      </c>
      <c r="AX46" s="8" t="s">
        <v>22151</v>
      </c>
      <c r="AY46" s="132" t="s">
        <v>22151</v>
      </c>
      <c r="AZ46" s="132" t="s">
        <v>22151</v>
      </c>
      <c r="BA46" s="132" t="s">
        <v>22151</v>
      </c>
      <c r="BB46" s="132" t="s">
        <v>22151</v>
      </c>
      <c r="BC46" s="132" t="s">
        <v>22151</v>
      </c>
      <c r="BD46" s="132">
        <v>24</v>
      </c>
      <c r="BE46" s="132" t="s">
        <v>22151</v>
      </c>
      <c r="BF46" s="132" t="s">
        <v>22151</v>
      </c>
      <c r="BG46" s="132" t="s">
        <v>22151</v>
      </c>
      <c r="BH46" s="132" t="s">
        <v>22151</v>
      </c>
      <c r="BI46" s="132" t="s">
        <v>22151</v>
      </c>
      <c r="BJ46" s="92" t="s">
        <v>22151</v>
      </c>
      <c r="BK46" s="8">
        <v>7.5574645117708927</v>
      </c>
      <c r="BL46" s="8">
        <v>8.6461412721203281</v>
      </c>
      <c r="BM46" s="12">
        <v>45</v>
      </c>
      <c r="BN46" s="10">
        <v>8.6461412721203281</v>
      </c>
      <c r="BO46" s="10">
        <v>0.19435732070240119</v>
      </c>
      <c r="BP46" s="10">
        <v>8.4517839514179265</v>
      </c>
      <c r="BQ46" s="41">
        <v>19.014482352260181</v>
      </c>
      <c r="BR46" s="41"/>
      <c r="BS46" s="10">
        <v>8.4517839514179265</v>
      </c>
      <c r="BT46" s="38">
        <v>19.014482352260181</v>
      </c>
      <c r="BU46" s="6" t="s">
        <v>22196</v>
      </c>
      <c r="BV46" s="75">
        <v>54.86</v>
      </c>
      <c r="BW46" s="75">
        <v>66</v>
      </c>
      <c r="BX46" s="51">
        <v>-11.14</v>
      </c>
      <c r="BY46" s="75">
        <v>40</v>
      </c>
      <c r="BZ46" s="75">
        <v>67</v>
      </c>
      <c r="CA46" s="184" t="s">
        <v>22151</v>
      </c>
    </row>
    <row r="47" spans="1:79" x14ac:dyDescent="0.3">
      <c r="A47" s="178" t="s">
        <v>8238</v>
      </c>
      <c r="B47" s="1" t="s">
        <v>8123</v>
      </c>
      <c r="C47" s="2" t="s">
        <v>6549</v>
      </c>
      <c r="D47" s="91" t="s">
        <v>9041</v>
      </c>
      <c r="E47" s="2" t="s">
        <v>1389</v>
      </c>
      <c r="F47" s="2" t="s">
        <v>6120</v>
      </c>
      <c r="G47" s="2" t="s">
        <v>1424</v>
      </c>
      <c r="H47" s="2" t="s">
        <v>1424</v>
      </c>
      <c r="I47" s="2" t="s">
        <v>1424</v>
      </c>
      <c r="J47" s="269" t="s">
        <v>1424</v>
      </c>
      <c r="K47">
        <v>9774</v>
      </c>
      <c r="L47" t="s">
        <v>10293</v>
      </c>
      <c r="M47" t="e">
        <v>#VALUE!</v>
      </c>
      <c r="N47" t="s">
        <v>9044</v>
      </c>
      <c r="O47" s="169">
        <v>47</v>
      </c>
      <c r="P47" s="123">
        <v>189</v>
      </c>
      <c r="Q47" s="123">
        <v>189</v>
      </c>
      <c r="R47" s="67">
        <v>173</v>
      </c>
      <c r="S47" s="123">
        <v>49</v>
      </c>
      <c r="T47" s="123">
        <v>9</v>
      </c>
      <c r="U47" s="123">
        <v>0</v>
      </c>
      <c r="V47" s="67">
        <v>7</v>
      </c>
      <c r="W47" s="123">
        <v>22</v>
      </c>
      <c r="X47" s="67">
        <v>23</v>
      </c>
      <c r="Y47" s="67">
        <v>16</v>
      </c>
      <c r="Z47" s="67">
        <v>43</v>
      </c>
      <c r="AA47" s="67">
        <v>4</v>
      </c>
      <c r="AB47" s="4">
        <v>0.2832369942196532</v>
      </c>
      <c r="AC47" s="4">
        <v>0.3439153439153439</v>
      </c>
      <c r="AD47" s="4">
        <v>0.45664739884393063</v>
      </c>
      <c r="AE47" s="8">
        <v>3.3333333333333335</v>
      </c>
      <c r="AF47" s="8">
        <v>2.5</v>
      </c>
      <c r="AG47" s="8">
        <v>3.23943661971831</v>
      </c>
      <c r="AH47" s="8">
        <v>2.2222222222222223</v>
      </c>
      <c r="AI47" s="51">
        <v>1.1723807891047662</v>
      </c>
      <c r="AJ47" s="51">
        <v>0</v>
      </c>
      <c r="AK47" s="51">
        <v>0</v>
      </c>
      <c r="AL47" s="51">
        <v>0</v>
      </c>
      <c r="AM47" s="8">
        <v>12.467372964378631</v>
      </c>
      <c r="AN47" s="8">
        <v>12.467372964378631</v>
      </c>
      <c r="AO47" s="8" t="s">
        <v>22151</v>
      </c>
      <c r="AP47" s="8" t="s">
        <v>22151</v>
      </c>
      <c r="AQ47" s="8" t="s">
        <v>22151</v>
      </c>
      <c r="AR47" s="8" t="s">
        <v>22151</v>
      </c>
      <c r="AS47" s="8" t="s">
        <v>22151</v>
      </c>
      <c r="AT47" s="8" t="s">
        <v>22151</v>
      </c>
      <c r="AU47" s="8" t="s">
        <v>22151</v>
      </c>
      <c r="AV47" s="8" t="s">
        <v>22151</v>
      </c>
      <c r="AW47" s="8" t="s">
        <v>22151</v>
      </c>
      <c r="AX47" s="8" t="s">
        <v>22151</v>
      </c>
      <c r="AY47" s="132">
        <v>4</v>
      </c>
      <c r="AZ47" s="132" t="s">
        <v>22151</v>
      </c>
      <c r="BA47" s="132" t="s">
        <v>22151</v>
      </c>
      <c r="BB47" s="132" t="s">
        <v>22151</v>
      </c>
      <c r="BC47" s="132" t="s">
        <v>22151</v>
      </c>
      <c r="BD47" s="132" t="s">
        <v>22151</v>
      </c>
      <c r="BE47" s="132" t="s">
        <v>22151</v>
      </c>
      <c r="BF47" s="132" t="s">
        <v>22151</v>
      </c>
      <c r="BG47" s="132" t="s">
        <v>22151</v>
      </c>
      <c r="BH47" s="132" t="s">
        <v>22151</v>
      </c>
      <c r="BI47" s="132" t="s">
        <v>22151</v>
      </c>
      <c r="BJ47" s="92" t="s">
        <v>22151</v>
      </c>
      <c r="BK47" s="8">
        <v>3.9410672420239714</v>
      </c>
      <c r="BL47" s="8">
        <v>8.5263057223546603</v>
      </c>
      <c r="BM47" s="12">
        <v>46</v>
      </c>
      <c r="BN47" s="10">
        <v>8.5263057223546603</v>
      </c>
      <c r="BO47" s="10">
        <v>0.19435732070240119</v>
      </c>
      <c r="BP47" s="10">
        <v>8.3319484016522587</v>
      </c>
      <c r="BQ47" s="41">
        <v>18.75905989839293</v>
      </c>
      <c r="BR47" s="41"/>
      <c r="BS47" s="10">
        <v>8.3319484016522587</v>
      </c>
      <c r="BT47" s="38">
        <v>18.75905989839293</v>
      </c>
      <c r="BU47" s="6" t="s">
        <v>22197</v>
      </c>
      <c r="BV47" s="75">
        <v>153.05000000000001</v>
      </c>
      <c r="BW47" s="75">
        <v>67</v>
      </c>
      <c r="BX47" s="51">
        <v>86.050000000000011</v>
      </c>
      <c r="BY47" s="75">
        <v>132</v>
      </c>
      <c r="BZ47" s="75">
        <v>178</v>
      </c>
      <c r="CA47" s="184" t="s">
        <v>22151</v>
      </c>
    </row>
    <row r="48" spans="1:79" ht="15" customHeight="1" x14ac:dyDescent="0.3">
      <c r="A48" s="213" t="s">
        <v>11456</v>
      </c>
      <c r="B48" s="1" t="s">
        <v>6873</v>
      </c>
      <c r="C48" s="2" t="s">
        <v>8316</v>
      </c>
      <c r="D48" s="91" t="s">
        <v>11500</v>
      </c>
      <c r="E48" s="2" t="s">
        <v>1509</v>
      </c>
      <c r="F48" s="2" t="s">
        <v>9094</v>
      </c>
      <c r="G48" s="2" t="s">
        <v>1380</v>
      </c>
      <c r="H48" s="2" t="s">
        <v>22151</v>
      </c>
      <c r="I48" s="2" t="s">
        <v>1380</v>
      </c>
      <c r="J48" s="269" t="s">
        <v>1380</v>
      </c>
      <c r="K48">
        <v>15653</v>
      </c>
      <c r="L48" t="s">
        <v>13881</v>
      </c>
      <c r="M48" t="e">
        <v>#VALUE!</v>
      </c>
      <c r="N48" t="s">
        <v>11993</v>
      </c>
      <c r="O48" s="169">
        <v>50</v>
      </c>
      <c r="P48" s="123">
        <v>199</v>
      </c>
      <c r="Q48" s="123">
        <v>199</v>
      </c>
      <c r="R48" s="75">
        <v>177</v>
      </c>
      <c r="S48" s="123">
        <v>56</v>
      </c>
      <c r="T48" s="123">
        <v>21</v>
      </c>
      <c r="U48" s="123">
        <v>1</v>
      </c>
      <c r="V48" s="75">
        <v>10</v>
      </c>
      <c r="W48" s="123">
        <v>27</v>
      </c>
      <c r="X48" s="75">
        <v>42</v>
      </c>
      <c r="Y48" s="75">
        <v>14</v>
      </c>
      <c r="Z48" s="75">
        <v>45</v>
      </c>
      <c r="AA48" s="75">
        <v>0</v>
      </c>
      <c r="AB48" s="52">
        <v>0.31638418079096048</v>
      </c>
      <c r="AC48" s="52">
        <v>0.36649214659685864</v>
      </c>
      <c r="AD48" s="52">
        <v>0.61581920903954801</v>
      </c>
      <c r="AE48" s="51">
        <v>4.0909090909090908</v>
      </c>
      <c r="AF48" s="51">
        <v>3.5714285714285716</v>
      </c>
      <c r="AG48" s="51">
        <v>5.915492957746479</v>
      </c>
      <c r="AH48" s="51">
        <v>0</v>
      </c>
      <c r="AI48" s="51">
        <v>2.4289619138141778</v>
      </c>
      <c r="AJ48" s="51">
        <v>0</v>
      </c>
      <c r="AK48" s="51">
        <v>0</v>
      </c>
      <c r="AL48" s="51">
        <v>0</v>
      </c>
      <c r="AM48" s="8">
        <v>16.00679253389832</v>
      </c>
      <c r="AN48" s="8" t="s">
        <v>22151</v>
      </c>
      <c r="AO48" s="8" t="s">
        <v>22151</v>
      </c>
      <c r="AP48" s="8" t="s">
        <v>22151</v>
      </c>
      <c r="AQ48" s="8" t="s">
        <v>22151</v>
      </c>
      <c r="AR48" s="8" t="s">
        <v>22151</v>
      </c>
      <c r="AS48" s="8">
        <v>16.00679253389832</v>
      </c>
      <c r="AT48" s="8" t="s">
        <v>22151</v>
      </c>
      <c r="AU48" s="8" t="s">
        <v>22151</v>
      </c>
      <c r="AV48" s="8" t="s">
        <v>22151</v>
      </c>
      <c r="AW48" s="8" t="s">
        <v>22151</v>
      </c>
      <c r="AX48" s="8" t="s">
        <v>22151</v>
      </c>
      <c r="AY48" s="132" t="s">
        <v>22151</v>
      </c>
      <c r="AZ48" s="132" t="s">
        <v>22151</v>
      </c>
      <c r="BA48" s="132" t="s">
        <v>22151</v>
      </c>
      <c r="BB48" s="132" t="s">
        <v>22151</v>
      </c>
      <c r="BC48" s="132" t="s">
        <v>22151</v>
      </c>
      <c r="BD48" s="132">
        <v>25</v>
      </c>
      <c r="BE48" s="132" t="s">
        <v>22151</v>
      </c>
      <c r="BF48" s="132" t="s">
        <v>22151</v>
      </c>
      <c r="BG48" s="132" t="s">
        <v>22151</v>
      </c>
      <c r="BH48" s="132" t="s">
        <v>22151</v>
      </c>
      <c r="BI48" s="132" t="s">
        <v>22151</v>
      </c>
      <c r="BJ48" s="92" t="s">
        <v>22151</v>
      </c>
      <c r="BK48" s="51">
        <v>7.5574645117708927</v>
      </c>
      <c r="BL48" s="51">
        <v>8.4493280221274283</v>
      </c>
      <c r="BM48" s="76">
        <v>47</v>
      </c>
      <c r="BN48" s="51">
        <v>8.4493280221274283</v>
      </c>
      <c r="BO48" s="51">
        <v>0.19435732070240119</v>
      </c>
      <c r="BP48" s="51">
        <v>8.2549707014250266</v>
      </c>
      <c r="BQ48" s="64">
        <v>18.594986440028155</v>
      </c>
      <c r="BR48" s="64"/>
      <c r="BS48" s="51">
        <v>8.2549707014250266</v>
      </c>
      <c r="BT48" s="38">
        <v>18.594986440028155</v>
      </c>
      <c r="BU48" s="51" t="s">
        <v>22198</v>
      </c>
      <c r="BV48" s="75">
        <v>118.68</v>
      </c>
      <c r="BW48" s="75">
        <v>68</v>
      </c>
      <c r="BX48" s="51">
        <v>50.680000000000007</v>
      </c>
      <c r="BY48" s="75">
        <v>88</v>
      </c>
      <c r="BZ48" s="75">
        <v>160</v>
      </c>
      <c r="CA48" s="184" t="s">
        <v>22151</v>
      </c>
    </row>
    <row r="49" spans="1:79" ht="15" customHeight="1" x14ac:dyDescent="0.3">
      <c r="A49" s="178" t="s">
        <v>3101</v>
      </c>
      <c r="B49" s="1" t="s">
        <v>6584</v>
      </c>
      <c r="C49" s="2" t="s">
        <v>6585</v>
      </c>
      <c r="D49" s="91" t="s">
        <v>435</v>
      </c>
      <c r="E49" s="2" t="s">
        <v>1392</v>
      </c>
      <c r="F49" s="2" t="s">
        <v>6120</v>
      </c>
      <c r="G49" s="2" t="s">
        <v>660</v>
      </c>
      <c r="H49" s="2" t="s">
        <v>660</v>
      </c>
      <c r="I49" s="2" t="s">
        <v>660</v>
      </c>
      <c r="J49" s="270" t="s">
        <v>660</v>
      </c>
      <c r="K49">
        <v>9785</v>
      </c>
      <c r="L49" t="s">
        <v>9554</v>
      </c>
      <c r="M49" t="e">
        <v>#VALUE!</v>
      </c>
      <c r="N49" t="s">
        <v>6280</v>
      </c>
      <c r="O49" s="169">
        <v>60</v>
      </c>
      <c r="P49" s="123">
        <v>248</v>
      </c>
      <c r="Q49" s="123">
        <v>248</v>
      </c>
      <c r="R49" s="75">
        <v>203</v>
      </c>
      <c r="S49" s="123">
        <v>49</v>
      </c>
      <c r="T49" s="123">
        <v>12</v>
      </c>
      <c r="U49" s="123">
        <v>0</v>
      </c>
      <c r="V49" s="75">
        <v>9</v>
      </c>
      <c r="W49" s="123">
        <v>35</v>
      </c>
      <c r="X49" s="75">
        <v>40</v>
      </c>
      <c r="Y49" s="75">
        <v>32</v>
      </c>
      <c r="Z49" s="75">
        <v>33</v>
      </c>
      <c r="AA49" s="75">
        <v>5</v>
      </c>
      <c r="AB49" s="3">
        <v>0.2413793103448276</v>
      </c>
      <c r="AC49" s="3">
        <v>0.34468085106382979</v>
      </c>
      <c r="AD49" s="3">
        <v>0.43349753694581283</v>
      </c>
      <c r="AE49" s="6">
        <v>5.3030303030303036</v>
      </c>
      <c r="AF49" s="6">
        <v>3.2142857142857144</v>
      </c>
      <c r="AG49" s="6">
        <v>5.6338028169014089</v>
      </c>
      <c r="AH49" s="6">
        <v>2.7777777777777777</v>
      </c>
      <c r="AI49" s="51">
        <v>-0.40569284042589687</v>
      </c>
      <c r="AJ49" s="51">
        <v>0</v>
      </c>
      <c r="AK49" s="51">
        <v>0</v>
      </c>
      <c r="AL49" s="51">
        <v>0</v>
      </c>
      <c r="AM49" s="6">
        <v>16.52320377156931</v>
      </c>
      <c r="AN49" s="6" t="s">
        <v>22151</v>
      </c>
      <c r="AO49" s="6" t="s">
        <v>22151</v>
      </c>
      <c r="AP49" s="6" t="s">
        <v>22151</v>
      </c>
      <c r="AQ49" s="6">
        <v>16.52320377156931</v>
      </c>
      <c r="AR49" s="6" t="s">
        <v>22151</v>
      </c>
      <c r="AS49" s="6" t="s">
        <v>22151</v>
      </c>
      <c r="AT49" s="6" t="s">
        <v>22151</v>
      </c>
      <c r="AU49" s="6" t="s">
        <v>22151</v>
      </c>
      <c r="AV49" s="6" t="s">
        <v>22151</v>
      </c>
      <c r="AW49" s="6" t="s">
        <v>22151</v>
      </c>
      <c r="AX49" s="6" t="s">
        <v>22151</v>
      </c>
      <c r="AY49" s="99" t="s">
        <v>22151</v>
      </c>
      <c r="AZ49" s="132" t="s">
        <v>22151</v>
      </c>
      <c r="BA49" s="132" t="s">
        <v>22151</v>
      </c>
      <c r="BB49" s="132">
        <v>3</v>
      </c>
      <c r="BC49" s="132" t="s">
        <v>22151</v>
      </c>
      <c r="BD49" s="132" t="s">
        <v>22151</v>
      </c>
      <c r="BE49" s="132" t="s">
        <v>22151</v>
      </c>
      <c r="BF49" s="132" t="s">
        <v>22151</v>
      </c>
      <c r="BG49" s="132" t="s">
        <v>22151</v>
      </c>
      <c r="BH49" s="132" t="s">
        <v>22151</v>
      </c>
      <c r="BI49" s="132" t="s">
        <v>22151</v>
      </c>
      <c r="BJ49" s="92" t="s">
        <v>22151</v>
      </c>
      <c r="BK49" s="6">
        <v>8.1157260046330784</v>
      </c>
      <c r="BL49" s="8">
        <v>8.4074777669362319</v>
      </c>
      <c r="BM49" s="12">
        <v>48</v>
      </c>
      <c r="BN49" s="6">
        <v>8.4074777669362319</v>
      </c>
      <c r="BO49" s="6">
        <v>0.19435732070240119</v>
      </c>
      <c r="BP49" s="6">
        <v>8.2131204462338303</v>
      </c>
      <c r="BQ49" s="38">
        <v>18.505785072847811</v>
      </c>
      <c r="BR49" s="38"/>
      <c r="BS49" s="6">
        <v>8.2131204462338303</v>
      </c>
      <c r="BT49" s="38">
        <v>18.505785072847811</v>
      </c>
      <c r="BU49" s="6" t="s">
        <v>22199</v>
      </c>
      <c r="BV49" s="75">
        <v>257.55</v>
      </c>
      <c r="BW49" s="75">
        <v>69</v>
      </c>
      <c r="BX49" s="51">
        <v>188.55</v>
      </c>
      <c r="BY49" s="75">
        <v>218</v>
      </c>
      <c r="BZ49" s="75">
        <v>296</v>
      </c>
      <c r="CA49" s="184" t="s">
        <v>22151</v>
      </c>
    </row>
    <row r="50" spans="1:79" ht="15" customHeight="1" x14ac:dyDescent="0.3">
      <c r="A50" s="178" t="s">
        <v>11410</v>
      </c>
      <c r="B50" s="1" t="s">
        <v>7823</v>
      </c>
      <c r="C50" s="2" t="s">
        <v>11411</v>
      </c>
      <c r="D50" s="91" t="s">
        <v>11478</v>
      </c>
      <c r="E50" s="2" t="s">
        <v>1481</v>
      </c>
      <c r="F50" s="2" t="s">
        <v>9094</v>
      </c>
      <c r="G50" s="2" t="s">
        <v>14975</v>
      </c>
      <c r="H50" s="2" t="s">
        <v>1424</v>
      </c>
      <c r="I50" s="2" t="s">
        <v>1424</v>
      </c>
      <c r="J50" s="269" t="s">
        <v>1424</v>
      </c>
      <c r="K50">
        <v>11609</v>
      </c>
      <c r="L50" t="s">
        <v>11479</v>
      </c>
      <c r="M50" t="e">
        <v>#VALUE!</v>
      </c>
      <c r="N50" t="s">
        <v>12578</v>
      </c>
      <c r="O50" s="169">
        <v>57</v>
      </c>
      <c r="P50" s="123">
        <v>225</v>
      </c>
      <c r="Q50" s="123">
        <v>225</v>
      </c>
      <c r="R50" s="75">
        <v>189</v>
      </c>
      <c r="S50" s="123">
        <v>46</v>
      </c>
      <c r="T50" s="123">
        <v>10</v>
      </c>
      <c r="U50" s="123">
        <v>0</v>
      </c>
      <c r="V50" s="75">
        <v>7</v>
      </c>
      <c r="W50" s="123">
        <v>37</v>
      </c>
      <c r="X50" s="75">
        <v>26</v>
      </c>
      <c r="Y50" s="75">
        <v>20</v>
      </c>
      <c r="Z50" s="75">
        <v>57.000000000000007</v>
      </c>
      <c r="AA50" s="75">
        <v>1</v>
      </c>
      <c r="AB50" s="4">
        <v>0.24338624338624337</v>
      </c>
      <c r="AC50" s="4">
        <v>0.31578947368421051</v>
      </c>
      <c r="AD50" s="4">
        <v>0.40740740740740738</v>
      </c>
      <c r="AE50" s="8">
        <v>5.6060606060606064</v>
      </c>
      <c r="AF50" s="8">
        <v>2.5</v>
      </c>
      <c r="AG50" s="8">
        <v>3.6619718309859155</v>
      </c>
      <c r="AH50" s="8">
        <v>0.55555555555555558</v>
      </c>
      <c r="AI50" s="51">
        <v>-0.30058151645330272</v>
      </c>
      <c r="AJ50" s="51">
        <v>0</v>
      </c>
      <c r="AK50" s="51">
        <v>0</v>
      </c>
      <c r="AL50" s="51">
        <v>0</v>
      </c>
      <c r="AM50" s="8">
        <v>12.023006476148774</v>
      </c>
      <c r="AN50" s="8">
        <v>12.023006476148774</v>
      </c>
      <c r="AO50" s="8" t="s">
        <v>22151</v>
      </c>
      <c r="AP50" s="8" t="s">
        <v>22151</v>
      </c>
      <c r="AQ50" s="8" t="s">
        <v>22151</v>
      </c>
      <c r="AR50" s="8" t="s">
        <v>22151</v>
      </c>
      <c r="AS50" s="8" t="s">
        <v>22151</v>
      </c>
      <c r="AT50" s="8" t="s">
        <v>22151</v>
      </c>
      <c r="AU50" s="8" t="s">
        <v>22151</v>
      </c>
      <c r="AV50" s="8" t="s">
        <v>22151</v>
      </c>
      <c r="AW50" s="8" t="s">
        <v>22151</v>
      </c>
      <c r="AX50" s="8" t="s">
        <v>22151</v>
      </c>
      <c r="AY50" s="132">
        <v>5</v>
      </c>
      <c r="AZ50" s="132" t="s">
        <v>22151</v>
      </c>
      <c r="BA50" s="132" t="s">
        <v>22151</v>
      </c>
      <c r="BB50" s="132" t="s">
        <v>22151</v>
      </c>
      <c r="BC50" s="132" t="s">
        <v>22151</v>
      </c>
      <c r="BD50" s="132" t="s">
        <v>22151</v>
      </c>
      <c r="BE50" s="132" t="s">
        <v>22151</v>
      </c>
      <c r="BF50" s="132" t="s">
        <v>22151</v>
      </c>
      <c r="BG50" s="132" t="s">
        <v>22151</v>
      </c>
      <c r="BH50" s="132" t="s">
        <v>22151</v>
      </c>
      <c r="BI50" s="132" t="s">
        <v>22151</v>
      </c>
      <c r="BJ50" s="92" t="s">
        <v>22151</v>
      </c>
      <c r="BK50" s="8">
        <v>3.9410672420239714</v>
      </c>
      <c r="BL50" s="8">
        <v>8.0819392341248033</v>
      </c>
      <c r="BM50" s="12">
        <v>49</v>
      </c>
      <c r="BN50" s="10">
        <v>8.0819392341248033</v>
      </c>
      <c r="BO50" s="10">
        <v>0.19435732070240119</v>
      </c>
      <c r="BP50" s="10">
        <v>7.8875819134224017</v>
      </c>
      <c r="BQ50" s="41">
        <v>17.811918761543399</v>
      </c>
      <c r="BR50" s="41"/>
      <c r="BS50" s="10">
        <v>7.8875819134224017</v>
      </c>
      <c r="BT50" s="38">
        <v>17.811918761543399</v>
      </c>
      <c r="BU50" s="6" t="s">
        <v>22200</v>
      </c>
      <c r="BV50" s="75">
        <v>132.11000000000001</v>
      </c>
      <c r="BW50" s="75">
        <v>70</v>
      </c>
      <c r="BX50" s="51">
        <v>62.110000000000014</v>
      </c>
      <c r="BY50" s="75">
        <v>97</v>
      </c>
      <c r="BZ50" s="75">
        <v>159</v>
      </c>
      <c r="CA50" s="184" t="s">
        <v>22151</v>
      </c>
    </row>
    <row r="51" spans="1:79" ht="15" customHeight="1" x14ac:dyDescent="0.3">
      <c r="A51" s="178" t="s">
        <v>2602</v>
      </c>
      <c r="B51" s="1" t="s">
        <v>6561</v>
      </c>
      <c r="C51" s="2" t="s">
        <v>6562</v>
      </c>
      <c r="D51" s="91" t="s">
        <v>635</v>
      </c>
      <c r="E51" s="2" t="s">
        <v>1398</v>
      </c>
      <c r="F51" s="2" t="s">
        <v>9094</v>
      </c>
      <c r="G51" s="2" t="s">
        <v>14942</v>
      </c>
      <c r="H51" s="2" t="s">
        <v>1380</v>
      </c>
      <c r="I51" s="2" t="s">
        <v>1380</v>
      </c>
      <c r="J51" s="269" t="s">
        <v>1380</v>
      </c>
      <c r="K51">
        <v>9847</v>
      </c>
      <c r="L51" t="s">
        <v>9488</v>
      </c>
      <c r="M51" t="e">
        <v>#VALUE!</v>
      </c>
      <c r="N51" t="s">
        <v>5905</v>
      </c>
      <c r="O51" s="169">
        <v>57</v>
      </c>
      <c r="P51" s="123">
        <v>241</v>
      </c>
      <c r="Q51" s="123">
        <v>241</v>
      </c>
      <c r="R51" s="75">
        <v>217</v>
      </c>
      <c r="S51" s="123">
        <v>55</v>
      </c>
      <c r="T51" s="123">
        <v>9</v>
      </c>
      <c r="U51" s="123">
        <v>0</v>
      </c>
      <c r="V51" s="75">
        <v>10</v>
      </c>
      <c r="W51" s="123">
        <v>32</v>
      </c>
      <c r="X51" s="75">
        <v>34</v>
      </c>
      <c r="Y51" s="75">
        <v>22</v>
      </c>
      <c r="Z51" s="75">
        <v>48</v>
      </c>
      <c r="AA51" s="75">
        <v>4</v>
      </c>
      <c r="AB51" s="4">
        <v>0.25345622119815669</v>
      </c>
      <c r="AC51" s="4">
        <v>0.32217573221757323</v>
      </c>
      <c r="AD51" s="4">
        <v>0.43317972350230416</v>
      </c>
      <c r="AE51" s="8">
        <v>4.8484848484848486</v>
      </c>
      <c r="AF51" s="8">
        <v>3.5714285714285716</v>
      </c>
      <c r="AG51" s="8">
        <v>4.788732394366197</v>
      </c>
      <c r="AH51" s="8">
        <v>2.2222222222222223</v>
      </c>
      <c r="AI51" s="51">
        <v>0.11011061597103977</v>
      </c>
      <c r="AJ51" s="51">
        <v>0</v>
      </c>
      <c r="AK51" s="51">
        <v>0</v>
      </c>
      <c r="AL51" s="51">
        <v>0</v>
      </c>
      <c r="AM51" s="8">
        <v>15.540978652472878</v>
      </c>
      <c r="AN51" s="8" t="s">
        <v>22151</v>
      </c>
      <c r="AO51" s="8" t="s">
        <v>22151</v>
      </c>
      <c r="AP51" s="8" t="s">
        <v>22151</v>
      </c>
      <c r="AQ51" s="8" t="s">
        <v>22151</v>
      </c>
      <c r="AR51" s="8" t="s">
        <v>22151</v>
      </c>
      <c r="AS51" s="8">
        <v>15.540978652472878</v>
      </c>
      <c r="AT51" s="8" t="s">
        <v>22151</v>
      </c>
      <c r="AU51" s="8" t="s">
        <v>22151</v>
      </c>
      <c r="AV51" s="8" t="s">
        <v>22151</v>
      </c>
      <c r="AW51" s="8" t="s">
        <v>22151</v>
      </c>
      <c r="AX51" s="8" t="s">
        <v>22151</v>
      </c>
      <c r="AY51" s="132" t="s">
        <v>22151</v>
      </c>
      <c r="AZ51" s="132" t="s">
        <v>22151</v>
      </c>
      <c r="BA51" s="132" t="s">
        <v>22151</v>
      </c>
      <c r="BB51" s="132" t="s">
        <v>22151</v>
      </c>
      <c r="BC51" s="132" t="s">
        <v>22151</v>
      </c>
      <c r="BD51" s="132">
        <v>26</v>
      </c>
      <c r="BE51" s="132" t="s">
        <v>22151</v>
      </c>
      <c r="BF51" s="132" t="s">
        <v>22151</v>
      </c>
      <c r="BG51" s="132" t="s">
        <v>22151</v>
      </c>
      <c r="BH51" s="132" t="s">
        <v>22151</v>
      </c>
      <c r="BI51" s="132" t="s">
        <v>22151</v>
      </c>
      <c r="BJ51" s="92" t="s">
        <v>22151</v>
      </c>
      <c r="BK51" s="8">
        <v>7.5574645117708927</v>
      </c>
      <c r="BL51" s="8">
        <v>7.9835141407019856</v>
      </c>
      <c r="BM51" s="12">
        <v>50</v>
      </c>
      <c r="BN51" s="10">
        <v>7.9835141407019856</v>
      </c>
      <c r="BO51" s="10">
        <v>0.19435732070240119</v>
      </c>
      <c r="BP51" s="10">
        <v>7.7891568199995849</v>
      </c>
      <c r="BQ51" s="41">
        <v>17.602131441058543</v>
      </c>
      <c r="BR51" s="41"/>
      <c r="BS51" s="10">
        <v>7.7891568199995849</v>
      </c>
      <c r="BT51" s="38">
        <v>17.602131441058543</v>
      </c>
      <c r="BU51" s="6" t="s">
        <v>22201</v>
      </c>
      <c r="BV51" s="75">
        <v>198.89</v>
      </c>
      <c r="BW51" s="75">
        <v>72</v>
      </c>
      <c r="BX51" s="51">
        <v>126.88999999999999</v>
      </c>
      <c r="BY51" s="75">
        <v>171</v>
      </c>
      <c r="BZ51" s="75">
        <v>240</v>
      </c>
      <c r="CA51" s="184" t="s">
        <v>22151</v>
      </c>
    </row>
    <row r="52" spans="1:79" ht="15" customHeight="1" x14ac:dyDescent="0.3">
      <c r="A52" s="178" t="s">
        <v>8211</v>
      </c>
      <c r="B52" s="1" t="s">
        <v>8212</v>
      </c>
      <c r="C52" s="2" t="s">
        <v>6821</v>
      </c>
      <c r="D52" s="91" t="s">
        <v>8879</v>
      </c>
      <c r="E52" s="2" t="s">
        <v>1389</v>
      </c>
      <c r="F52" s="2" t="s">
        <v>6120</v>
      </c>
      <c r="G52" s="2" t="s">
        <v>1380</v>
      </c>
      <c r="H52" s="2" t="s">
        <v>1380</v>
      </c>
      <c r="I52" s="2" t="s">
        <v>1380</v>
      </c>
      <c r="J52" s="269" t="s">
        <v>1380</v>
      </c>
      <c r="K52">
        <v>12434</v>
      </c>
      <c r="L52" t="s">
        <v>10864</v>
      </c>
      <c r="M52" t="e">
        <v>#VALUE!</v>
      </c>
      <c r="N52" t="s">
        <v>8882</v>
      </c>
      <c r="O52" s="169">
        <v>54</v>
      </c>
      <c r="P52" s="123">
        <v>223</v>
      </c>
      <c r="Q52" s="123">
        <v>223</v>
      </c>
      <c r="R52" s="75">
        <v>208</v>
      </c>
      <c r="S52" s="123">
        <v>60</v>
      </c>
      <c r="T52" s="123">
        <v>12</v>
      </c>
      <c r="U52" s="123">
        <v>3</v>
      </c>
      <c r="V52" s="75">
        <v>6</v>
      </c>
      <c r="W52" s="123">
        <v>34</v>
      </c>
      <c r="X52" s="75">
        <v>26</v>
      </c>
      <c r="Y52" s="75">
        <v>13</v>
      </c>
      <c r="Z52" s="75">
        <v>41</v>
      </c>
      <c r="AA52" s="75">
        <v>5</v>
      </c>
      <c r="AB52" s="4">
        <v>0.28846153846153844</v>
      </c>
      <c r="AC52" s="4">
        <v>0.33031674208144796</v>
      </c>
      <c r="AD52" s="4">
        <v>0.46153846153846156</v>
      </c>
      <c r="AE52" s="8">
        <v>5.1515151515151514</v>
      </c>
      <c r="AF52" s="8">
        <v>2.1428571428571428</v>
      </c>
      <c r="AG52" s="8">
        <v>3.6619718309859155</v>
      </c>
      <c r="AH52" s="8">
        <v>2.7777777777777777</v>
      </c>
      <c r="AI52" s="51">
        <v>1.6154288874689469</v>
      </c>
      <c r="AJ52" s="51">
        <v>0</v>
      </c>
      <c r="AK52" s="51">
        <v>0</v>
      </c>
      <c r="AL52" s="51">
        <v>0</v>
      </c>
      <c r="AM52" s="8">
        <v>15.349550790604937</v>
      </c>
      <c r="AN52" s="8" t="s">
        <v>22151</v>
      </c>
      <c r="AO52" s="8" t="s">
        <v>22151</v>
      </c>
      <c r="AP52" s="8" t="s">
        <v>22151</v>
      </c>
      <c r="AQ52" s="8" t="s">
        <v>22151</v>
      </c>
      <c r="AR52" s="8" t="s">
        <v>22151</v>
      </c>
      <c r="AS52" s="8">
        <v>15.349550790604937</v>
      </c>
      <c r="AT52" s="8" t="s">
        <v>22151</v>
      </c>
      <c r="AU52" s="8" t="s">
        <v>22151</v>
      </c>
      <c r="AV52" s="8" t="s">
        <v>22151</v>
      </c>
      <c r="AW52" s="8" t="s">
        <v>22151</v>
      </c>
      <c r="AX52" s="8" t="s">
        <v>22151</v>
      </c>
      <c r="AY52" s="132" t="s">
        <v>22151</v>
      </c>
      <c r="AZ52" s="132" t="s">
        <v>22151</v>
      </c>
      <c r="BA52" s="132" t="s">
        <v>22151</v>
      </c>
      <c r="BB52" s="132" t="s">
        <v>22151</v>
      </c>
      <c r="BC52" s="132" t="s">
        <v>22151</v>
      </c>
      <c r="BD52" s="132">
        <v>27</v>
      </c>
      <c r="BE52" s="132" t="s">
        <v>22151</v>
      </c>
      <c r="BF52" s="132" t="s">
        <v>22151</v>
      </c>
      <c r="BG52" s="132" t="s">
        <v>22151</v>
      </c>
      <c r="BH52" s="132" t="s">
        <v>22151</v>
      </c>
      <c r="BI52" s="132" t="s">
        <v>22151</v>
      </c>
      <c r="BJ52" s="92" t="s">
        <v>22151</v>
      </c>
      <c r="BK52" s="8">
        <v>7.5574645117708927</v>
      </c>
      <c r="BL52" s="8">
        <v>7.7920862788340441</v>
      </c>
      <c r="BM52" s="12">
        <v>51</v>
      </c>
      <c r="BN52" s="10">
        <v>7.7920862788340441</v>
      </c>
      <c r="BO52" s="10">
        <v>0.19435732070240119</v>
      </c>
      <c r="BP52" s="10">
        <v>7.5977289581316434</v>
      </c>
      <c r="BQ52" s="41">
        <v>17.19411416811673</v>
      </c>
      <c r="BR52" s="41"/>
      <c r="BS52" s="10">
        <v>7.5977289581316434</v>
      </c>
      <c r="BT52" s="38">
        <v>17.19411416811673</v>
      </c>
      <c r="BU52" s="6" t="s">
        <v>22202</v>
      </c>
      <c r="BV52" s="75">
        <v>331.34</v>
      </c>
      <c r="BW52" s="75">
        <v>74</v>
      </c>
      <c r="BX52" s="51">
        <v>257.33999999999997</v>
      </c>
      <c r="BY52" s="75">
        <v>273</v>
      </c>
      <c r="BZ52" s="75">
        <v>407</v>
      </c>
      <c r="CA52" s="184" t="s">
        <v>22151</v>
      </c>
    </row>
    <row r="53" spans="1:79" x14ac:dyDescent="0.3">
      <c r="A53" s="178" t="s">
        <v>8188</v>
      </c>
      <c r="B53" s="1" t="s">
        <v>8189</v>
      </c>
      <c r="C53" s="2" t="s">
        <v>6948</v>
      </c>
      <c r="D53" s="91" t="s">
        <v>8734</v>
      </c>
      <c r="E53" s="2" t="s">
        <v>1509</v>
      </c>
      <c r="F53" s="2" t="s">
        <v>9094</v>
      </c>
      <c r="G53" s="2" t="s">
        <v>1431</v>
      </c>
      <c r="H53" s="2" t="s">
        <v>1431</v>
      </c>
      <c r="I53" s="2" t="s">
        <v>1431</v>
      </c>
      <c r="J53" s="269" t="s">
        <v>1431</v>
      </c>
      <c r="K53">
        <v>12916</v>
      </c>
      <c r="L53" t="s">
        <v>9239</v>
      </c>
      <c r="M53" t="e">
        <v>#VALUE!</v>
      </c>
      <c r="N53" t="s">
        <v>8735</v>
      </c>
      <c r="O53" s="169">
        <v>60</v>
      </c>
      <c r="P53" s="123">
        <v>266</v>
      </c>
      <c r="Q53" s="123">
        <v>266</v>
      </c>
      <c r="R53" s="75">
        <v>236</v>
      </c>
      <c r="S53" s="123">
        <v>61</v>
      </c>
      <c r="T53" s="123">
        <v>13</v>
      </c>
      <c r="U53" s="123">
        <v>0</v>
      </c>
      <c r="V53" s="75">
        <v>8</v>
      </c>
      <c r="W53" s="123">
        <v>30</v>
      </c>
      <c r="X53" s="75">
        <v>27</v>
      </c>
      <c r="Y53" s="75">
        <v>24</v>
      </c>
      <c r="Z53" s="75">
        <v>41</v>
      </c>
      <c r="AA53" s="75">
        <v>6</v>
      </c>
      <c r="AB53" s="4">
        <v>0.25847457627118642</v>
      </c>
      <c r="AC53" s="4">
        <v>0.32692307692307693</v>
      </c>
      <c r="AD53" s="4">
        <v>0.4152542372881356</v>
      </c>
      <c r="AE53" s="8">
        <v>4.5454545454545459</v>
      </c>
      <c r="AF53" s="8">
        <v>2.8571428571428572</v>
      </c>
      <c r="AG53" s="8">
        <v>3.802816901408451</v>
      </c>
      <c r="AH53" s="8">
        <v>3.333333333333333</v>
      </c>
      <c r="AI53" s="51">
        <v>0.36172099077127601</v>
      </c>
      <c r="AJ53" s="51">
        <v>0</v>
      </c>
      <c r="AK53" s="51">
        <v>0</v>
      </c>
      <c r="AL53" s="51">
        <v>0</v>
      </c>
      <c r="AM53" s="8">
        <v>14.900468628110461</v>
      </c>
      <c r="AN53" s="8" t="s">
        <v>22151</v>
      </c>
      <c r="AO53" s="8" t="s">
        <v>22151</v>
      </c>
      <c r="AP53" s="8" t="s">
        <v>22151</v>
      </c>
      <c r="AQ53" s="8" t="s">
        <v>22151</v>
      </c>
      <c r="AR53" s="8">
        <v>14.900468628110461</v>
      </c>
      <c r="AS53" s="8" t="s">
        <v>22151</v>
      </c>
      <c r="AT53" s="8" t="s">
        <v>22151</v>
      </c>
      <c r="AU53" s="8" t="s">
        <v>22151</v>
      </c>
      <c r="AV53" s="8" t="s">
        <v>22151</v>
      </c>
      <c r="AW53" s="8" t="s">
        <v>22151</v>
      </c>
      <c r="AX53" s="8" t="s">
        <v>22151</v>
      </c>
      <c r="AY53" s="132" t="s">
        <v>22151</v>
      </c>
      <c r="AZ53" s="132" t="s">
        <v>22151</v>
      </c>
      <c r="BA53" s="132" t="s">
        <v>22151</v>
      </c>
      <c r="BB53" s="132" t="s">
        <v>22151</v>
      </c>
      <c r="BC53" s="132">
        <v>10</v>
      </c>
      <c r="BD53" s="132" t="s">
        <v>22151</v>
      </c>
      <c r="BE53" s="132" t="s">
        <v>22151</v>
      </c>
      <c r="BF53" s="132" t="s">
        <v>22151</v>
      </c>
      <c r="BG53" s="132" t="s">
        <v>22151</v>
      </c>
      <c r="BH53" s="132" t="s">
        <v>22151</v>
      </c>
      <c r="BI53" s="132" t="s">
        <v>22151</v>
      </c>
      <c r="BJ53" s="92" t="s">
        <v>22151</v>
      </c>
      <c r="BK53" s="8">
        <v>7.142980860930253</v>
      </c>
      <c r="BL53" s="8">
        <v>7.7574877671802085</v>
      </c>
      <c r="BM53" s="12">
        <v>52</v>
      </c>
      <c r="BN53" s="10">
        <v>7.7574877671802085</v>
      </c>
      <c r="BO53" s="10">
        <v>0.19435732070240119</v>
      </c>
      <c r="BP53" s="10">
        <v>7.5631304464778069</v>
      </c>
      <c r="BQ53" s="41">
        <v>17.120369467449368</v>
      </c>
      <c r="BR53" s="41"/>
      <c r="BS53" s="10">
        <v>7.5631304464778069</v>
      </c>
      <c r="BT53" s="38">
        <v>17.120369467449368</v>
      </c>
      <c r="BU53" s="6" t="s">
        <v>22203</v>
      </c>
      <c r="BV53" s="75">
        <v>16.41</v>
      </c>
      <c r="BW53" s="75">
        <v>75</v>
      </c>
      <c r="BX53" s="51">
        <v>-58.59</v>
      </c>
      <c r="BY53" s="75">
        <v>9</v>
      </c>
      <c r="BZ53" s="75">
        <v>25</v>
      </c>
      <c r="CA53" s="184" t="s">
        <v>22151</v>
      </c>
    </row>
    <row r="54" spans="1:79" x14ac:dyDescent="0.3">
      <c r="A54" s="178" t="s">
        <v>15639</v>
      </c>
      <c r="B54" s="1" t="s">
        <v>15642</v>
      </c>
      <c r="C54" s="2" t="s">
        <v>15641</v>
      </c>
      <c r="D54" s="91" t="s">
        <v>15640</v>
      </c>
      <c r="E54" s="2" t="s">
        <v>1426</v>
      </c>
      <c r="F54" s="2" t="s">
        <v>6120</v>
      </c>
      <c r="G54" s="2" t="s">
        <v>17339</v>
      </c>
      <c r="H54" s="2" t="s">
        <v>661</v>
      </c>
      <c r="I54" s="2" t="s">
        <v>661</v>
      </c>
      <c r="J54" s="270" t="s">
        <v>661</v>
      </c>
      <c r="K54">
        <v>19252</v>
      </c>
      <c r="L54" t="s">
        <v>15643</v>
      </c>
      <c r="M54" t="e">
        <v>#VALUE!</v>
      </c>
      <c r="N54" t="s">
        <v>15354</v>
      </c>
      <c r="O54" s="169">
        <v>59</v>
      </c>
      <c r="P54" s="123">
        <v>265</v>
      </c>
      <c r="Q54" s="123">
        <v>265</v>
      </c>
      <c r="R54" s="75">
        <v>220</v>
      </c>
      <c r="S54" s="123">
        <v>55</v>
      </c>
      <c r="T54" s="123">
        <v>16</v>
      </c>
      <c r="U54" s="123">
        <v>0</v>
      </c>
      <c r="V54" s="75">
        <v>8</v>
      </c>
      <c r="W54" s="123">
        <v>41</v>
      </c>
      <c r="X54" s="75">
        <v>28</v>
      </c>
      <c r="Y54" s="75">
        <v>41</v>
      </c>
      <c r="Z54" s="75">
        <v>61</v>
      </c>
      <c r="AA54" s="75">
        <v>6</v>
      </c>
      <c r="AB54" s="4">
        <v>0.25</v>
      </c>
      <c r="AC54" s="4">
        <v>0.36781609195402298</v>
      </c>
      <c r="AD54" s="4">
        <v>0.43181818181818182</v>
      </c>
      <c r="AE54" s="8">
        <v>6.2121212121212128</v>
      </c>
      <c r="AF54" s="8">
        <v>2.8571428571428572</v>
      </c>
      <c r="AG54" s="8">
        <v>3.943661971830986</v>
      </c>
      <c r="AH54" s="8">
        <v>3.333333333333333</v>
      </c>
      <c r="AI54" s="51">
        <v>-4.5395579480087427E-2</v>
      </c>
      <c r="AJ54" s="51">
        <v>0</v>
      </c>
      <c r="AK54" s="51">
        <v>0</v>
      </c>
      <c r="AL54" s="51">
        <v>0</v>
      </c>
      <c r="AM54" s="8">
        <v>16.300863794948302</v>
      </c>
      <c r="AN54" s="8" t="s">
        <v>22151</v>
      </c>
      <c r="AO54" s="8" t="s">
        <v>22151</v>
      </c>
      <c r="AP54" s="8">
        <v>16.300863794948302</v>
      </c>
      <c r="AQ54" s="8" t="s">
        <v>22151</v>
      </c>
      <c r="AR54" s="8" t="s">
        <v>22151</v>
      </c>
      <c r="AS54" s="8" t="s">
        <v>22151</v>
      </c>
      <c r="AT54" s="8" t="s">
        <v>22151</v>
      </c>
      <c r="AU54" s="8" t="s">
        <v>22151</v>
      </c>
      <c r="AV54" s="8" t="s">
        <v>22151</v>
      </c>
      <c r="AW54" s="8" t="s">
        <v>22151</v>
      </c>
      <c r="AX54" s="8" t="s">
        <v>22151</v>
      </c>
      <c r="AY54" s="132" t="s">
        <v>22151</v>
      </c>
      <c r="AZ54" s="132" t="s">
        <v>22151</v>
      </c>
      <c r="BA54" s="132">
        <v>4</v>
      </c>
      <c r="BB54" s="132" t="s">
        <v>22151</v>
      </c>
      <c r="BC54" s="132" t="s">
        <v>22151</v>
      </c>
      <c r="BD54" s="132" t="s">
        <v>22151</v>
      </c>
      <c r="BE54" s="132" t="s">
        <v>22151</v>
      </c>
      <c r="BF54" s="132" t="s">
        <v>22151</v>
      </c>
      <c r="BG54" s="132" t="s">
        <v>22151</v>
      </c>
      <c r="BH54" s="132" t="s">
        <v>22151</v>
      </c>
      <c r="BI54" s="132" t="s">
        <v>22151</v>
      </c>
      <c r="BJ54" s="92" t="s">
        <v>22151</v>
      </c>
      <c r="BK54" s="8">
        <v>8.6531354605957791</v>
      </c>
      <c r="BL54" s="8">
        <v>7.6477283343525233</v>
      </c>
      <c r="BM54" s="12">
        <v>53</v>
      </c>
      <c r="BN54" s="10">
        <v>7.6477283343525233</v>
      </c>
      <c r="BO54" s="10">
        <v>0.19435732070240119</v>
      </c>
      <c r="BP54" s="10">
        <v>7.4533710136501217</v>
      </c>
      <c r="BQ54" s="41">
        <v>16.886423666535151</v>
      </c>
      <c r="BR54" s="41"/>
      <c r="BS54" s="10">
        <v>7.4533710136501217</v>
      </c>
      <c r="BT54" s="38">
        <v>16.886423666535151</v>
      </c>
      <c r="BU54" s="6" t="s">
        <v>22204</v>
      </c>
      <c r="BV54" s="75">
        <v>59.25</v>
      </c>
      <c r="BW54" s="75">
        <v>76</v>
      </c>
      <c r="BX54" s="51">
        <v>-16.75</v>
      </c>
      <c r="BY54" s="75">
        <v>45</v>
      </c>
      <c r="BZ54" s="75">
        <v>75</v>
      </c>
      <c r="CA54" s="184" t="s">
        <v>22151</v>
      </c>
    </row>
    <row r="55" spans="1:79" ht="15" customHeight="1" x14ac:dyDescent="0.3">
      <c r="A55" s="213" t="s">
        <v>10495</v>
      </c>
      <c r="B55" s="1" t="s">
        <v>10497</v>
      </c>
      <c r="C55" s="2" t="s">
        <v>6566</v>
      </c>
      <c r="D55" s="91" t="s">
        <v>10496</v>
      </c>
      <c r="E55" s="2" t="s">
        <v>1413</v>
      </c>
      <c r="F55" s="2" t="s">
        <v>9094</v>
      </c>
      <c r="G55" s="2" t="s">
        <v>1380</v>
      </c>
      <c r="H55" s="2" t="s">
        <v>1380</v>
      </c>
      <c r="I55" s="2" t="s">
        <v>1380</v>
      </c>
      <c r="J55" s="269" t="s">
        <v>1380</v>
      </c>
      <c r="K55">
        <v>10950</v>
      </c>
      <c r="L55" t="s">
        <v>10498</v>
      </c>
      <c r="M55" t="e">
        <v>#VALUE!</v>
      </c>
      <c r="N55" t="s">
        <v>10499</v>
      </c>
      <c r="O55" s="169">
        <v>57</v>
      </c>
      <c r="P55" s="123">
        <v>209</v>
      </c>
      <c r="Q55" s="123">
        <v>209</v>
      </c>
      <c r="R55" s="75">
        <v>190</v>
      </c>
      <c r="S55" s="123">
        <v>45</v>
      </c>
      <c r="T55" s="123">
        <v>8</v>
      </c>
      <c r="U55" s="123">
        <v>0</v>
      </c>
      <c r="V55" s="75">
        <v>16</v>
      </c>
      <c r="W55" s="123">
        <v>34</v>
      </c>
      <c r="X55" s="75">
        <v>33</v>
      </c>
      <c r="Y55" s="75">
        <v>15</v>
      </c>
      <c r="Z55" s="75">
        <v>54</v>
      </c>
      <c r="AA55" s="75">
        <v>0</v>
      </c>
      <c r="AB55" s="52">
        <v>0.23684210526315788</v>
      </c>
      <c r="AC55" s="52">
        <v>0.29268292682926828</v>
      </c>
      <c r="AD55" s="52">
        <v>0.53157894736842104</v>
      </c>
      <c r="AE55" s="51">
        <v>5.1515151515151514</v>
      </c>
      <c r="AF55" s="51">
        <v>5.7142857142857144</v>
      </c>
      <c r="AG55" s="51">
        <v>4.647887323943662</v>
      </c>
      <c r="AH55" s="51">
        <v>0</v>
      </c>
      <c r="AI55" s="51">
        <v>-0.56167026173123846</v>
      </c>
      <c r="AJ55" s="51">
        <v>0</v>
      </c>
      <c r="AK55" s="51">
        <v>0</v>
      </c>
      <c r="AL55" s="51">
        <v>0</v>
      </c>
      <c r="AM55" s="51">
        <v>14.952017928013289</v>
      </c>
      <c r="AN55" s="51" t="s">
        <v>22151</v>
      </c>
      <c r="AO55" s="51" t="s">
        <v>22151</v>
      </c>
      <c r="AP55" s="51" t="s">
        <v>22151</v>
      </c>
      <c r="AQ55" s="51" t="s">
        <v>22151</v>
      </c>
      <c r="AR55" s="51" t="s">
        <v>22151</v>
      </c>
      <c r="AS55" s="51">
        <v>14.952017928013289</v>
      </c>
      <c r="AT55" s="51" t="s">
        <v>22151</v>
      </c>
      <c r="AU55" s="51" t="s">
        <v>22151</v>
      </c>
      <c r="AV55" s="51" t="s">
        <v>22151</v>
      </c>
      <c r="AW55" s="51" t="s">
        <v>22151</v>
      </c>
      <c r="AX55" s="51" t="s">
        <v>22151</v>
      </c>
      <c r="AY55" s="76" t="s">
        <v>22151</v>
      </c>
      <c r="AZ55" s="132" t="s">
        <v>22151</v>
      </c>
      <c r="BA55" s="132" t="s">
        <v>22151</v>
      </c>
      <c r="BB55" s="132" t="s">
        <v>22151</v>
      </c>
      <c r="BC55" s="132" t="s">
        <v>22151</v>
      </c>
      <c r="BD55" s="132">
        <v>28</v>
      </c>
      <c r="BE55" s="132" t="s">
        <v>22151</v>
      </c>
      <c r="BF55" s="132" t="s">
        <v>22151</v>
      </c>
      <c r="BG55" s="132" t="s">
        <v>22151</v>
      </c>
      <c r="BH55" s="132" t="s">
        <v>22151</v>
      </c>
      <c r="BI55" s="132" t="s">
        <v>22151</v>
      </c>
      <c r="BJ55" s="92" t="s">
        <v>22151</v>
      </c>
      <c r="BK55" s="51">
        <v>7.5574645117708927</v>
      </c>
      <c r="BL55" s="51">
        <v>7.3945534162423963</v>
      </c>
      <c r="BM55" s="76">
        <v>54</v>
      </c>
      <c r="BN55" s="51">
        <v>7.3945534162423963</v>
      </c>
      <c r="BO55" s="51">
        <v>0.19435732070240119</v>
      </c>
      <c r="BP55" s="51">
        <v>7.2001960955399955</v>
      </c>
      <c r="BQ55" s="64">
        <v>16.34679616060906</v>
      </c>
      <c r="BR55" s="64"/>
      <c r="BS55" s="51">
        <v>7.2001960955399955</v>
      </c>
      <c r="BT55" s="38">
        <v>16.34679616060906</v>
      </c>
      <c r="BU55" s="51" t="s">
        <v>22205</v>
      </c>
      <c r="BV55" s="75">
        <v>393.18</v>
      </c>
      <c r="BW55" s="75">
        <v>82</v>
      </c>
      <c r="BX55" s="51">
        <v>311.18</v>
      </c>
      <c r="BY55" s="75">
        <v>336</v>
      </c>
      <c r="BZ55" s="75">
        <v>507</v>
      </c>
      <c r="CA55" s="184" t="s">
        <v>22151</v>
      </c>
    </row>
    <row r="56" spans="1:79" x14ac:dyDescent="0.3">
      <c r="A56" s="178" t="s">
        <v>16435</v>
      </c>
      <c r="B56" s="1" t="s">
        <v>7125</v>
      </c>
      <c r="C56" s="2" t="s">
        <v>7755</v>
      </c>
      <c r="D56" s="91" t="s">
        <v>14994</v>
      </c>
      <c r="E56" s="2" t="s">
        <v>1392</v>
      </c>
      <c r="F56" s="2" t="s">
        <v>6120</v>
      </c>
      <c r="G56" s="2" t="s">
        <v>14948</v>
      </c>
      <c r="H56" s="2" t="s">
        <v>661</v>
      </c>
      <c r="I56" s="2" t="s">
        <v>661</v>
      </c>
      <c r="J56" s="270" t="s">
        <v>661</v>
      </c>
      <c r="K56">
        <v>18042</v>
      </c>
      <c r="L56" t="s">
        <v>16436</v>
      </c>
      <c r="M56" t="e">
        <v>#VALUE!</v>
      </c>
      <c r="N56" t="s">
        <v>16437</v>
      </c>
      <c r="O56" s="169">
        <v>38</v>
      </c>
      <c r="P56" s="123">
        <v>159</v>
      </c>
      <c r="Q56" s="123">
        <v>159</v>
      </c>
      <c r="R56" s="67">
        <v>137</v>
      </c>
      <c r="S56" s="123">
        <v>35</v>
      </c>
      <c r="T56" s="123">
        <v>9</v>
      </c>
      <c r="U56" s="123">
        <v>0</v>
      </c>
      <c r="V56" s="67">
        <v>8</v>
      </c>
      <c r="W56" s="123">
        <v>26</v>
      </c>
      <c r="X56" s="67">
        <v>17</v>
      </c>
      <c r="Y56" s="67">
        <v>13.999999999999998</v>
      </c>
      <c r="Z56" s="67">
        <v>43</v>
      </c>
      <c r="AA56" s="67">
        <v>12</v>
      </c>
      <c r="AB56" s="31">
        <v>0.25547445255474455</v>
      </c>
      <c r="AC56" s="31">
        <v>0.32450331125827814</v>
      </c>
      <c r="AD56" s="31">
        <v>0.49635036496350365</v>
      </c>
      <c r="AE56" s="32">
        <v>3.9393939393939394</v>
      </c>
      <c r="AF56" s="32">
        <v>2.8571428571428572</v>
      </c>
      <c r="AG56" s="32">
        <v>2.3943661971830985</v>
      </c>
      <c r="AH56" s="32">
        <v>6.6666666666666661</v>
      </c>
      <c r="AI56" s="51">
        <v>0.13074301901038141</v>
      </c>
      <c r="AJ56" s="51">
        <v>0</v>
      </c>
      <c r="AK56" s="51">
        <v>0</v>
      </c>
      <c r="AL56" s="51">
        <v>0</v>
      </c>
      <c r="AM56" s="8">
        <v>15.988312679396943</v>
      </c>
      <c r="AN56" s="8" t="s">
        <v>22151</v>
      </c>
      <c r="AO56" s="8" t="s">
        <v>22151</v>
      </c>
      <c r="AP56" s="8">
        <v>15.988312679396943</v>
      </c>
      <c r="AQ56" s="8" t="s">
        <v>22151</v>
      </c>
      <c r="AR56" s="8" t="s">
        <v>22151</v>
      </c>
      <c r="AS56" s="8" t="s">
        <v>22151</v>
      </c>
      <c r="AT56" s="8" t="s">
        <v>22151</v>
      </c>
      <c r="AU56" s="8" t="s">
        <v>22151</v>
      </c>
      <c r="AV56" s="8" t="s">
        <v>22151</v>
      </c>
      <c r="AW56" s="8" t="s">
        <v>22151</v>
      </c>
      <c r="AX56" s="8" t="s">
        <v>22151</v>
      </c>
      <c r="AY56" s="132" t="s">
        <v>22151</v>
      </c>
      <c r="AZ56" s="132" t="s">
        <v>22151</v>
      </c>
      <c r="BA56" s="132">
        <v>5</v>
      </c>
      <c r="BB56" s="132" t="s">
        <v>22151</v>
      </c>
      <c r="BC56" s="132" t="s">
        <v>22151</v>
      </c>
      <c r="BD56" s="132" t="s">
        <v>22151</v>
      </c>
      <c r="BE56" s="132" t="s">
        <v>22151</v>
      </c>
      <c r="BF56" s="132" t="s">
        <v>22151</v>
      </c>
      <c r="BG56" s="132" t="s">
        <v>22151</v>
      </c>
      <c r="BH56" s="132" t="s">
        <v>22151</v>
      </c>
      <c r="BI56" s="132" t="s">
        <v>22151</v>
      </c>
      <c r="BJ56" s="92" t="s">
        <v>22151</v>
      </c>
      <c r="BK56" s="32">
        <v>8.6531354605957791</v>
      </c>
      <c r="BL56" s="8">
        <v>7.3351772188011637</v>
      </c>
      <c r="BM56" s="12">
        <v>55</v>
      </c>
      <c r="BN56" s="32">
        <v>7.3351772188011637</v>
      </c>
      <c r="BO56" s="32">
        <v>0.19435732070240119</v>
      </c>
      <c r="BP56" s="32">
        <v>7.1408198980987621</v>
      </c>
      <c r="BQ56" s="40">
        <v>16.22023927426438</v>
      </c>
      <c r="BR56" s="40"/>
      <c r="BS56" s="32">
        <v>7.1408198980987621</v>
      </c>
      <c r="BT56" s="38">
        <v>16.22023927426438</v>
      </c>
      <c r="BU56" s="6" t="s">
        <v>22206</v>
      </c>
      <c r="BV56" s="75">
        <v>122.14</v>
      </c>
      <c r="BW56" s="75">
        <v>84</v>
      </c>
      <c r="BX56" s="51">
        <v>38.14</v>
      </c>
      <c r="BY56" s="75">
        <v>78</v>
      </c>
      <c r="BZ56" s="75">
        <v>160</v>
      </c>
      <c r="CA56" s="184" t="s">
        <v>22151</v>
      </c>
    </row>
    <row r="57" spans="1:79" ht="15" customHeight="1" x14ac:dyDescent="0.3">
      <c r="A57" s="213" t="s">
        <v>11454</v>
      </c>
      <c r="B57" s="1" t="s">
        <v>11455</v>
      </c>
      <c r="C57" s="2" t="s">
        <v>7012</v>
      </c>
      <c r="D57" s="91" t="s">
        <v>11578</v>
      </c>
      <c r="E57" s="2" t="s">
        <v>1389</v>
      </c>
      <c r="F57" s="2" t="s">
        <v>6120</v>
      </c>
      <c r="G57" s="2" t="s">
        <v>660</v>
      </c>
      <c r="H57" s="2" t="s">
        <v>660</v>
      </c>
      <c r="I57" s="2" t="s">
        <v>660</v>
      </c>
      <c r="J57" s="270" t="s">
        <v>660</v>
      </c>
      <c r="K57">
        <v>17350</v>
      </c>
      <c r="L57" t="s">
        <v>13715</v>
      </c>
      <c r="M57" t="e">
        <v>#VALUE!</v>
      </c>
      <c r="N57" t="s">
        <v>12643</v>
      </c>
      <c r="O57" s="169">
        <v>57</v>
      </c>
      <c r="P57" s="123">
        <v>248</v>
      </c>
      <c r="Q57" s="123">
        <v>248</v>
      </c>
      <c r="R57" s="75">
        <v>232</v>
      </c>
      <c r="S57" s="123">
        <v>61</v>
      </c>
      <c r="T57" s="123">
        <v>16</v>
      </c>
      <c r="U57" s="123">
        <v>1</v>
      </c>
      <c r="V57" s="75">
        <v>11</v>
      </c>
      <c r="W57" s="123">
        <v>32</v>
      </c>
      <c r="X57" s="75">
        <v>43</v>
      </c>
      <c r="Y57" s="75">
        <v>13</v>
      </c>
      <c r="Z57" s="75">
        <v>67</v>
      </c>
      <c r="AA57" s="75">
        <v>0</v>
      </c>
      <c r="AB57" s="52">
        <v>0.26293103448275862</v>
      </c>
      <c r="AC57" s="52">
        <v>0.30204081632653063</v>
      </c>
      <c r="AD57" s="52">
        <v>0.48275862068965519</v>
      </c>
      <c r="AE57" s="51">
        <v>4.8484848484848486</v>
      </c>
      <c r="AF57" s="51">
        <v>3.9285714285714288</v>
      </c>
      <c r="AG57" s="51">
        <v>6.056338028169014</v>
      </c>
      <c r="AH57" s="51">
        <v>0</v>
      </c>
      <c r="AI57" s="51">
        <v>0.56848441685280149</v>
      </c>
      <c r="AJ57" s="51">
        <v>0</v>
      </c>
      <c r="AK57" s="51">
        <v>0</v>
      </c>
      <c r="AL57" s="51">
        <v>0</v>
      </c>
      <c r="AM57" s="51">
        <v>15.401878722078093</v>
      </c>
      <c r="AN57" s="51" t="s">
        <v>22151</v>
      </c>
      <c r="AO57" s="51" t="s">
        <v>22151</v>
      </c>
      <c r="AP57" s="51" t="s">
        <v>22151</v>
      </c>
      <c r="AQ57" s="51">
        <v>15.401878722078093</v>
      </c>
      <c r="AR57" s="51" t="s">
        <v>22151</v>
      </c>
      <c r="AS57" s="51" t="s">
        <v>22151</v>
      </c>
      <c r="AT57" s="51" t="s">
        <v>22151</v>
      </c>
      <c r="AU57" s="51" t="s">
        <v>22151</v>
      </c>
      <c r="AV57" s="51" t="s">
        <v>22151</v>
      </c>
      <c r="AW57" s="51" t="s">
        <v>22151</v>
      </c>
      <c r="AX57" s="51" t="s">
        <v>22151</v>
      </c>
      <c r="AY57" s="76" t="s">
        <v>22151</v>
      </c>
      <c r="AZ57" s="132" t="s">
        <v>22151</v>
      </c>
      <c r="BA57" s="132" t="s">
        <v>22151</v>
      </c>
      <c r="BB57" s="132">
        <v>4</v>
      </c>
      <c r="BC57" s="132" t="s">
        <v>22151</v>
      </c>
      <c r="BD57" s="132" t="s">
        <v>22151</v>
      </c>
      <c r="BE57" s="132" t="s">
        <v>22151</v>
      </c>
      <c r="BF57" s="132" t="s">
        <v>22151</v>
      </c>
      <c r="BG57" s="132" t="s">
        <v>22151</v>
      </c>
      <c r="BH57" s="132" t="s">
        <v>22151</v>
      </c>
      <c r="BI57" s="132" t="s">
        <v>22151</v>
      </c>
      <c r="BJ57" s="92" t="s">
        <v>22151</v>
      </c>
      <c r="BK57" s="51">
        <v>8.1157260046330784</v>
      </c>
      <c r="BL57" s="51">
        <v>7.2861527174450149</v>
      </c>
      <c r="BM57" s="76">
        <v>56</v>
      </c>
      <c r="BN57" s="51">
        <v>7.2861527174450149</v>
      </c>
      <c r="BO57" s="51">
        <v>0.19435732070240119</v>
      </c>
      <c r="BP57" s="51">
        <v>7.0917953967426133</v>
      </c>
      <c r="BQ57" s="64">
        <v>16.115746421680218</v>
      </c>
      <c r="BR57" s="64"/>
      <c r="BS57" s="51">
        <v>7.0917953967426133</v>
      </c>
      <c r="BT57" s="38">
        <v>16.115746421680218</v>
      </c>
      <c r="BU57" s="51" t="s">
        <v>22207</v>
      </c>
      <c r="BV57" s="75">
        <v>44.07</v>
      </c>
      <c r="BW57" s="75">
        <v>85</v>
      </c>
      <c r="BX57" s="51">
        <v>-40.93</v>
      </c>
      <c r="BY57" s="75">
        <v>36</v>
      </c>
      <c r="BZ57" s="75">
        <v>53</v>
      </c>
      <c r="CA57" s="184" t="s">
        <v>22151</v>
      </c>
    </row>
    <row r="58" spans="1:79" ht="15" customHeight="1" x14ac:dyDescent="0.3">
      <c r="A58" s="178" t="s">
        <v>3686</v>
      </c>
      <c r="B58" s="1" t="s">
        <v>10203</v>
      </c>
      <c r="C58" s="2" t="s">
        <v>7166</v>
      </c>
      <c r="D58" s="91" t="s">
        <v>3473</v>
      </c>
      <c r="E58" s="2" t="s">
        <v>1389</v>
      </c>
      <c r="F58" s="2" t="s">
        <v>6120</v>
      </c>
      <c r="G58" s="2" t="s">
        <v>1380</v>
      </c>
      <c r="H58" s="2" t="s">
        <v>1380</v>
      </c>
      <c r="I58" s="2" t="s">
        <v>1380</v>
      </c>
      <c r="J58" s="269" t="s">
        <v>1380</v>
      </c>
      <c r="K58">
        <v>12984</v>
      </c>
      <c r="L58" t="s">
        <v>10204</v>
      </c>
      <c r="M58" t="e">
        <v>#VALUE!</v>
      </c>
      <c r="N58" t="s">
        <v>10205</v>
      </c>
      <c r="O58" s="169">
        <v>55</v>
      </c>
      <c r="P58" s="123">
        <v>217</v>
      </c>
      <c r="Q58" s="123">
        <v>217</v>
      </c>
      <c r="R58" s="75">
        <v>191</v>
      </c>
      <c r="S58" s="123">
        <v>54</v>
      </c>
      <c r="T58" s="123">
        <v>11</v>
      </c>
      <c r="U58" s="123">
        <v>0</v>
      </c>
      <c r="V58" s="75">
        <v>7</v>
      </c>
      <c r="W58" s="123">
        <v>32</v>
      </c>
      <c r="X58" s="75">
        <v>22</v>
      </c>
      <c r="Y58" s="75">
        <v>23</v>
      </c>
      <c r="Z58" s="75">
        <v>48</v>
      </c>
      <c r="AA58" s="75">
        <v>5</v>
      </c>
      <c r="AB58" s="31">
        <v>0.28272251308900526</v>
      </c>
      <c r="AC58" s="31">
        <v>0.35981308411214952</v>
      </c>
      <c r="AD58" s="31">
        <v>0.45026178010471202</v>
      </c>
      <c r="AE58" s="32">
        <v>4.8484848484848486</v>
      </c>
      <c r="AF58" s="32">
        <v>2.5</v>
      </c>
      <c r="AG58" s="32">
        <v>3.098591549295775</v>
      </c>
      <c r="AH58" s="32">
        <v>2.7777777777777777</v>
      </c>
      <c r="AI58" s="51">
        <v>1.2646135887447276</v>
      </c>
      <c r="AJ58" s="51">
        <v>0</v>
      </c>
      <c r="AK58" s="51">
        <v>0</v>
      </c>
      <c r="AL58" s="51">
        <v>0</v>
      </c>
      <c r="AM58" s="32">
        <v>14.48946776430313</v>
      </c>
      <c r="AN58" s="32" t="s">
        <v>22151</v>
      </c>
      <c r="AO58" s="32" t="s">
        <v>22151</v>
      </c>
      <c r="AP58" s="32" t="s">
        <v>22151</v>
      </c>
      <c r="AQ58" s="32" t="s">
        <v>22151</v>
      </c>
      <c r="AR58" s="32" t="s">
        <v>22151</v>
      </c>
      <c r="AS58" s="32">
        <v>14.48946776430313</v>
      </c>
      <c r="AT58" s="32" t="s">
        <v>22151</v>
      </c>
      <c r="AU58" s="32" t="s">
        <v>22151</v>
      </c>
      <c r="AV58" s="32" t="s">
        <v>22151</v>
      </c>
      <c r="AW58" s="32" t="s">
        <v>22151</v>
      </c>
      <c r="AX58" s="32" t="s">
        <v>22151</v>
      </c>
      <c r="AY58" s="133" t="s">
        <v>22151</v>
      </c>
      <c r="AZ58" s="132" t="s">
        <v>22151</v>
      </c>
      <c r="BA58" s="132" t="s">
        <v>22151</v>
      </c>
      <c r="BB58" s="132" t="s">
        <v>22151</v>
      </c>
      <c r="BC58" s="132" t="s">
        <v>22151</v>
      </c>
      <c r="BD58" s="132">
        <v>29</v>
      </c>
      <c r="BE58" s="132" t="s">
        <v>22151</v>
      </c>
      <c r="BF58" s="132" t="s">
        <v>22151</v>
      </c>
      <c r="BG58" s="132" t="s">
        <v>22151</v>
      </c>
      <c r="BH58" s="132" t="s">
        <v>22151</v>
      </c>
      <c r="BI58" s="132" t="s">
        <v>22151</v>
      </c>
      <c r="BJ58" s="92" t="s">
        <v>22151</v>
      </c>
      <c r="BK58" s="32">
        <v>7.5574645117708927</v>
      </c>
      <c r="BL58" s="8">
        <v>6.9320032525322377</v>
      </c>
      <c r="BM58" s="12">
        <v>57</v>
      </c>
      <c r="BN58" s="32">
        <v>6.9320032525322377</v>
      </c>
      <c r="BO58" s="32">
        <v>0.19435732070240119</v>
      </c>
      <c r="BP58" s="32">
        <v>6.737645931829837</v>
      </c>
      <c r="BQ58" s="40">
        <v>15.360897584747597</v>
      </c>
      <c r="BR58" s="40"/>
      <c r="BS58" s="32">
        <v>6.737645931829837</v>
      </c>
      <c r="BT58" s="38">
        <v>15.360897584747597</v>
      </c>
      <c r="BU58" s="6" t="s">
        <v>22208</v>
      </c>
      <c r="BV58" s="75">
        <v>339.5</v>
      </c>
      <c r="BW58" s="75">
        <v>89</v>
      </c>
      <c r="BX58" s="51">
        <v>250.5</v>
      </c>
      <c r="BY58" s="75">
        <v>286</v>
      </c>
      <c r="BZ58" s="75">
        <v>385</v>
      </c>
      <c r="CA58" s="184" t="s">
        <v>22151</v>
      </c>
    </row>
    <row r="59" spans="1:79" ht="15" customHeight="1" x14ac:dyDescent="0.3">
      <c r="A59" s="65" t="s">
        <v>16496</v>
      </c>
      <c r="B59" s="1" t="s">
        <v>10103</v>
      </c>
      <c r="C59" s="2" t="s">
        <v>6575</v>
      </c>
      <c r="D59" s="91" t="s">
        <v>16497</v>
      </c>
      <c r="E59" s="2" t="s">
        <v>1392</v>
      </c>
      <c r="F59" s="2" t="s">
        <v>6120</v>
      </c>
      <c r="G59" s="2" t="s">
        <v>1424</v>
      </c>
      <c r="H59" s="2" t="s">
        <v>1424</v>
      </c>
      <c r="I59" s="2" t="s">
        <v>1424</v>
      </c>
      <c r="J59" s="269" t="s">
        <v>1424</v>
      </c>
      <c r="K59">
        <v>15941</v>
      </c>
      <c r="L59" t="s">
        <v>16498</v>
      </c>
      <c r="M59" t="e">
        <v>#VALUE!</v>
      </c>
      <c r="N59" t="s">
        <v>16499</v>
      </c>
      <c r="O59" s="169">
        <v>48</v>
      </c>
      <c r="P59" s="123">
        <v>184</v>
      </c>
      <c r="Q59" s="123">
        <v>184</v>
      </c>
      <c r="R59" s="75">
        <v>161</v>
      </c>
      <c r="S59" s="123">
        <v>44</v>
      </c>
      <c r="T59" s="123">
        <v>9</v>
      </c>
      <c r="U59" s="123">
        <v>1</v>
      </c>
      <c r="V59" s="75">
        <v>7</v>
      </c>
      <c r="W59" s="123">
        <v>24</v>
      </c>
      <c r="X59" s="75">
        <v>28</v>
      </c>
      <c r="Y59" s="75">
        <v>18</v>
      </c>
      <c r="Z59" s="75">
        <v>34</v>
      </c>
      <c r="AA59" s="75">
        <v>0</v>
      </c>
      <c r="AB59" s="52">
        <v>0.27329192546583853</v>
      </c>
      <c r="AC59" s="52">
        <v>0.34636871508379891</v>
      </c>
      <c r="AD59" s="52">
        <v>0.47204968944099379</v>
      </c>
      <c r="AE59" s="51">
        <v>3.6363636363636367</v>
      </c>
      <c r="AF59" s="51">
        <v>2.5</v>
      </c>
      <c r="AG59" s="51">
        <v>3.943661971830986</v>
      </c>
      <c r="AH59" s="51">
        <v>0</v>
      </c>
      <c r="AI59" s="51">
        <v>0.7581027347994993</v>
      </c>
      <c r="AJ59" s="51">
        <v>0</v>
      </c>
      <c r="AK59" s="51">
        <v>0</v>
      </c>
      <c r="AL59" s="51">
        <v>0</v>
      </c>
      <c r="AM59" s="51">
        <v>10.838128342994121</v>
      </c>
      <c r="AN59" s="51">
        <v>10.838128342994121</v>
      </c>
      <c r="AO59" s="51" t="s">
        <v>22151</v>
      </c>
      <c r="AP59" s="51" t="s">
        <v>22151</v>
      </c>
      <c r="AQ59" s="51" t="s">
        <v>22151</v>
      </c>
      <c r="AR59" s="51" t="s">
        <v>22151</v>
      </c>
      <c r="AS59" s="51" t="s">
        <v>22151</v>
      </c>
      <c r="AT59" s="51" t="s">
        <v>22151</v>
      </c>
      <c r="AU59" s="51" t="s">
        <v>22151</v>
      </c>
      <c r="AV59" s="51" t="s">
        <v>22151</v>
      </c>
      <c r="AW59" s="51" t="s">
        <v>22151</v>
      </c>
      <c r="AX59" s="51" t="s">
        <v>22151</v>
      </c>
      <c r="AY59" s="76">
        <v>6</v>
      </c>
      <c r="AZ59" s="132" t="s">
        <v>22151</v>
      </c>
      <c r="BA59" s="132" t="s">
        <v>22151</v>
      </c>
      <c r="BB59" s="132" t="s">
        <v>22151</v>
      </c>
      <c r="BC59" s="132" t="s">
        <v>22151</v>
      </c>
      <c r="BD59" s="132" t="s">
        <v>22151</v>
      </c>
      <c r="BE59" s="132" t="s">
        <v>22151</v>
      </c>
      <c r="BF59" s="132" t="s">
        <v>22151</v>
      </c>
      <c r="BG59" s="132" t="s">
        <v>22151</v>
      </c>
      <c r="BH59" s="132" t="s">
        <v>22151</v>
      </c>
      <c r="BI59" s="132" t="s">
        <v>22151</v>
      </c>
      <c r="BJ59" s="92" t="s">
        <v>22151</v>
      </c>
      <c r="BK59" s="51">
        <v>3.9410672420239714</v>
      </c>
      <c r="BL59" s="51">
        <v>6.8970611009701503</v>
      </c>
      <c r="BM59" s="76">
        <v>58</v>
      </c>
      <c r="BN59" s="51">
        <v>6.8970611009701503</v>
      </c>
      <c r="BO59" s="51">
        <v>0.19435732070240119</v>
      </c>
      <c r="BP59" s="51">
        <v>6.7027037802677487</v>
      </c>
      <c r="BQ59" s="64">
        <v>15.286420435747637</v>
      </c>
      <c r="BR59" s="64"/>
      <c r="BS59" s="51">
        <v>6.7027037802677487</v>
      </c>
      <c r="BT59" s="38">
        <v>15.286420435747637</v>
      </c>
      <c r="BU59" s="51" t="s">
        <v>22209</v>
      </c>
      <c r="BV59" s="75">
        <v>174.14</v>
      </c>
      <c r="BW59" s="75">
        <v>91</v>
      </c>
      <c r="BX59" s="51">
        <v>83.139999999999986</v>
      </c>
      <c r="BY59" s="75">
        <v>151</v>
      </c>
      <c r="BZ59" s="75">
        <v>239</v>
      </c>
      <c r="CA59" s="184" t="s">
        <v>22151</v>
      </c>
    </row>
    <row r="60" spans="1:79" ht="15" customHeight="1" x14ac:dyDescent="0.3">
      <c r="A60" s="212" t="s">
        <v>17380</v>
      </c>
      <c r="B60" s="180" t="s">
        <v>6873</v>
      </c>
      <c r="C60" s="196" t="s">
        <v>6952</v>
      </c>
      <c r="D60" s="211" t="s">
        <v>1017</v>
      </c>
      <c r="E60" s="196" t="s">
        <v>1379</v>
      </c>
      <c r="F60" s="196" t="s">
        <v>9094</v>
      </c>
      <c r="G60" s="196" t="s">
        <v>1424</v>
      </c>
      <c r="H60" s="196" t="s">
        <v>1424</v>
      </c>
      <c r="I60" s="196" t="s">
        <v>1424</v>
      </c>
      <c r="J60" s="196" t="s">
        <v>1424</v>
      </c>
      <c r="K60" s="197">
        <v>19197</v>
      </c>
      <c r="L60" s="197" t="s">
        <v>17381</v>
      </c>
      <c r="M60" s="198" t="e">
        <v>#VALUE!</v>
      </c>
      <c r="N60" s="198" t="s">
        <v>6310</v>
      </c>
      <c r="O60" s="169">
        <v>37</v>
      </c>
      <c r="P60" s="200">
        <v>137</v>
      </c>
      <c r="Q60" s="200">
        <v>137</v>
      </c>
      <c r="R60" s="200">
        <v>114</v>
      </c>
      <c r="S60" s="200">
        <v>33</v>
      </c>
      <c r="T60" s="200">
        <v>9</v>
      </c>
      <c r="U60" s="200">
        <v>0</v>
      </c>
      <c r="V60" s="200">
        <v>8</v>
      </c>
      <c r="W60" s="200">
        <v>23</v>
      </c>
      <c r="X60" s="200">
        <v>25</v>
      </c>
      <c r="Y60" s="200">
        <v>20</v>
      </c>
      <c r="Z60" s="200">
        <v>22</v>
      </c>
      <c r="AA60" s="200">
        <v>0</v>
      </c>
      <c r="AB60" s="201">
        <v>0.28947368421052633</v>
      </c>
      <c r="AC60" s="202">
        <v>0.39552238805970147</v>
      </c>
      <c r="AD60" s="202">
        <v>0.57894736842105265</v>
      </c>
      <c r="AE60" s="203">
        <v>3.4848484848484849</v>
      </c>
      <c r="AF60" s="203">
        <v>2.8571428571428572</v>
      </c>
      <c r="AG60" s="203">
        <v>3.5211267605633805</v>
      </c>
      <c r="AH60" s="203">
        <v>0</v>
      </c>
      <c r="AI60" s="203">
        <v>0.94426412078363919</v>
      </c>
      <c r="AJ60" s="204">
        <v>0</v>
      </c>
      <c r="AK60" s="204">
        <v>0</v>
      </c>
      <c r="AL60" s="204">
        <v>0</v>
      </c>
      <c r="AM60" s="203">
        <v>10.807382223338362</v>
      </c>
      <c r="AN60" s="203">
        <v>10.807382223338362</v>
      </c>
      <c r="AO60" s="203" t="s">
        <v>22151</v>
      </c>
      <c r="AP60" s="203" t="s">
        <v>22151</v>
      </c>
      <c r="AQ60" s="203" t="s">
        <v>22151</v>
      </c>
      <c r="AR60" s="203" t="s">
        <v>22151</v>
      </c>
      <c r="AS60" s="203" t="s">
        <v>22151</v>
      </c>
      <c r="AT60" s="203" t="s">
        <v>22151</v>
      </c>
      <c r="AU60" s="203" t="s">
        <v>22151</v>
      </c>
      <c r="AV60" s="203" t="s">
        <v>22151</v>
      </c>
      <c r="AW60" s="203" t="s">
        <v>22151</v>
      </c>
      <c r="AX60" s="203" t="s">
        <v>22151</v>
      </c>
      <c r="AY60" s="205">
        <v>7</v>
      </c>
      <c r="AZ60" s="205" t="s">
        <v>22151</v>
      </c>
      <c r="BA60" s="205" t="s">
        <v>22151</v>
      </c>
      <c r="BB60" s="205" t="s">
        <v>22151</v>
      </c>
      <c r="BC60" s="205" t="s">
        <v>22151</v>
      </c>
      <c r="BD60" s="205" t="s">
        <v>22151</v>
      </c>
      <c r="BE60" s="205" t="s">
        <v>22151</v>
      </c>
      <c r="BF60" s="205" t="s">
        <v>22151</v>
      </c>
      <c r="BG60" s="205" t="s">
        <v>22151</v>
      </c>
      <c r="BH60" s="205" t="s">
        <v>22151</v>
      </c>
      <c r="BI60" s="205" t="s">
        <v>22151</v>
      </c>
      <c r="BJ60" s="206" t="s">
        <v>22151</v>
      </c>
      <c r="BK60" s="203">
        <v>3.9410672420239714</v>
      </c>
      <c r="BL60" s="203">
        <v>6.8663149813143907</v>
      </c>
      <c r="BM60" s="205">
        <v>59</v>
      </c>
      <c r="BN60" s="203">
        <v>6.8663149813143907</v>
      </c>
      <c r="BO60" s="203">
        <v>0.19435732070240119</v>
      </c>
      <c r="BP60" s="203">
        <v>6.671957660611989</v>
      </c>
      <c r="BQ60" s="207">
        <v>15.220886882935245</v>
      </c>
      <c r="BR60" s="208"/>
      <c r="BS60" s="203">
        <v>6.671957660611989</v>
      </c>
      <c r="BT60" s="38">
        <v>15.220886882935245</v>
      </c>
      <c r="BU60" s="203" t="s">
        <v>22210</v>
      </c>
      <c r="BV60" s="200">
        <v>106.27</v>
      </c>
      <c r="BW60" s="209">
        <v>92</v>
      </c>
      <c r="BX60" s="204">
        <v>14.269999999999996</v>
      </c>
      <c r="BY60" s="209">
        <v>86</v>
      </c>
      <c r="BZ60" s="209">
        <v>138</v>
      </c>
      <c r="CA60" s="184" t="s">
        <v>22151</v>
      </c>
    </row>
    <row r="61" spans="1:79" ht="15" customHeight="1" x14ac:dyDescent="0.3">
      <c r="A61" s="213" t="s">
        <v>13264</v>
      </c>
      <c r="B61" s="1" t="s">
        <v>13265</v>
      </c>
      <c r="C61" s="2" t="s">
        <v>6541</v>
      </c>
      <c r="D61" s="91" t="s">
        <v>11682</v>
      </c>
      <c r="E61" s="2" t="s">
        <v>1389</v>
      </c>
      <c r="F61" s="2" t="s">
        <v>6120</v>
      </c>
      <c r="G61" s="2" t="s">
        <v>1380</v>
      </c>
      <c r="H61" s="2" t="s">
        <v>1380</v>
      </c>
      <c r="I61" s="2" t="s">
        <v>1380</v>
      </c>
      <c r="J61" s="269" t="s">
        <v>1380</v>
      </c>
      <c r="K61">
        <v>17027</v>
      </c>
      <c r="L61" t="s">
        <v>14484</v>
      </c>
      <c r="M61" t="e">
        <v>#VALUE!</v>
      </c>
      <c r="N61" t="s">
        <v>13266</v>
      </c>
      <c r="O61" s="169">
        <v>53</v>
      </c>
      <c r="P61" s="123">
        <v>221</v>
      </c>
      <c r="Q61" s="123">
        <v>221</v>
      </c>
      <c r="R61" s="75">
        <v>201</v>
      </c>
      <c r="S61" s="123">
        <v>62</v>
      </c>
      <c r="T61" s="123">
        <v>16</v>
      </c>
      <c r="U61" s="123">
        <v>0</v>
      </c>
      <c r="V61" s="75">
        <v>6</v>
      </c>
      <c r="W61" s="123">
        <v>36</v>
      </c>
      <c r="X61" s="75">
        <v>14.999999999999998</v>
      </c>
      <c r="Y61" s="75">
        <v>17</v>
      </c>
      <c r="Z61" s="75">
        <v>45</v>
      </c>
      <c r="AA61" s="75">
        <v>4</v>
      </c>
      <c r="AB61" s="52">
        <v>0.30845771144278605</v>
      </c>
      <c r="AC61" s="52">
        <v>0.36238532110091742</v>
      </c>
      <c r="AD61" s="52">
        <v>0.47761194029850745</v>
      </c>
      <c r="AE61" s="51">
        <v>5.454545454545455</v>
      </c>
      <c r="AF61" s="51">
        <v>2.1428571428571428</v>
      </c>
      <c r="AG61" s="51">
        <v>2.112676056338028</v>
      </c>
      <c r="AH61" s="51">
        <v>2.2222222222222223</v>
      </c>
      <c r="AI61" s="51">
        <v>2.4009462322201558</v>
      </c>
      <c r="AJ61" s="51">
        <v>0</v>
      </c>
      <c r="AK61" s="51">
        <v>0</v>
      </c>
      <c r="AL61" s="51">
        <v>0</v>
      </c>
      <c r="AM61" s="51">
        <v>14.333247108183004</v>
      </c>
      <c r="AN61" s="51" t="s">
        <v>22151</v>
      </c>
      <c r="AO61" s="51" t="s">
        <v>22151</v>
      </c>
      <c r="AP61" s="51" t="s">
        <v>22151</v>
      </c>
      <c r="AQ61" s="51" t="s">
        <v>22151</v>
      </c>
      <c r="AR61" s="51" t="s">
        <v>22151</v>
      </c>
      <c r="AS61" s="51">
        <v>14.333247108183004</v>
      </c>
      <c r="AT61" s="51" t="s">
        <v>22151</v>
      </c>
      <c r="AU61" s="51" t="s">
        <v>22151</v>
      </c>
      <c r="AV61" s="51" t="s">
        <v>22151</v>
      </c>
      <c r="AW61" s="51" t="s">
        <v>22151</v>
      </c>
      <c r="AX61" s="51" t="s">
        <v>22151</v>
      </c>
      <c r="AY61" s="76" t="s">
        <v>22151</v>
      </c>
      <c r="AZ61" s="132" t="s">
        <v>22151</v>
      </c>
      <c r="BA61" s="132" t="s">
        <v>22151</v>
      </c>
      <c r="BB61" s="132" t="s">
        <v>22151</v>
      </c>
      <c r="BC61" s="132" t="s">
        <v>22151</v>
      </c>
      <c r="BD61" s="132">
        <v>30</v>
      </c>
      <c r="BE61" s="132" t="s">
        <v>22151</v>
      </c>
      <c r="BF61" s="132" t="s">
        <v>22151</v>
      </c>
      <c r="BG61" s="132" t="s">
        <v>22151</v>
      </c>
      <c r="BH61" s="132" t="s">
        <v>22151</v>
      </c>
      <c r="BI61" s="132" t="s">
        <v>22151</v>
      </c>
      <c r="BJ61" s="92" t="s">
        <v>22151</v>
      </c>
      <c r="BK61" s="51">
        <v>7.5574645117708927</v>
      </c>
      <c r="BL61" s="8">
        <v>6.7757825964121112</v>
      </c>
      <c r="BM61" s="12">
        <v>60</v>
      </c>
      <c r="BN61" s="51">
        <v>6.7757825964121112</v>
      </c>
      <c r="BO61" s="51">
        <v>0.19435732070240119</v>
      </c>
      <c r="BP61" s="51">
        <v>6.5814252757097105</v>
      </c>
      <c r="BQ61" s="64">
        <v>15.027922408274661</v>
      </c>
      <c r="BR61" s="64"/>
      <c r="BS61" s="51">
        <v>6.5814252757097105</v>
      </c>
      <c r="BT61" s="38">
        <v>15.027922408274661</v>
      </c>
      <c r="BU61" s="51" t="s">
        <v>22211</v>
      </c>
      <c r="BV61" s="75">
        <v>125.82</v>
      </c>
      <c r="BW61" s="75">
        <v>93</v>
      </c>
      <c r="BX61" s="51">
        <v>32.819999999999993</v>
      </c>
      <c r="BY61" s="75">
        <v>94</v>
      </c>
      <c r="BZ61" s="75">
        <v>155</v>
      </c>
      <c r="CA61" s="184" t="s">
        <v>22151</v>
      </c>
    </row>
    <row r="62" spans="1:79" ht="15" customHeight="1" x14ac:dyDescent="0.3">
      <c r="A62" s="214" t="s">
        <v>2252</v>
      </c>
      <c r="B62" s="1" t="s">
        <v>6601</v>
      </c>
      <c r="C62" s="2" t="s">
        <v>6602</v>
      </c>
      <c r="D62" s="91" t="s">
        <v>555</v>
      </c>
      <c r="E62" s="2" t="s">
        <v>1409</v>
      </c>
      <c r="F62" s="2" t="s">
        <v>9094</v>
      </c>
      <c r="G62" s="2" t="s">
        <v>1396</v>
      </c>
      <c r="H62" s="2" t="s">
        <v>1396</v>
      </c>
      <c r="I62" s="2" t="s">
        <v>1396</v>
      </c>
      <c r="J62" s="269" t="s">
        <v>1396</v>
      </c>
      <c r="K62" s="122">
        <v>3516</v>
      </c>
      <c r="L62" s="122" t="s">
        <v>9145</v>
      </c>
      <c r="M62" s="122" t="e">
        <v>#VALUE!</v>
      </c>
      <c r="N62" s="122" t="s">
        <v>5667</v>
      </c>
      <c r="O62" s="169">
        <v>38</v>
      </c>
      <c r="P62" s="123">
        <v>156</v>
      </c>
      <c r="Q62" s="123">
        <v>156</v>
      </c>
      <c r="R62" s="123">
        <v>143</v>
      </c>
      <c r="S62" s="123">
        <v>41</v>
      </c>
      <c r="T62" s="123">
        <v>6</v>
      </c>
      <c r="U62" s="123">
        <v>0</v>
      </c>
      <c r="V62" s="123">
        <v>9</v>
      </c>
      <c r="W62" s="123">
        <v>23</v>
      </c>
      <c r="X62" s="123">
        <v>36</v>
      </c>
      <c r="Y62" s="123">
        <v>9</v>
      </c>
      <c r="Z62" s="123">
        <v>28</v>
      </c>
      <c r="AA62" s="123">
        <v>4</v>
      </c>
      <c r="AB62" s="124">
        <v>0.28671328671328672</v>
      </c>
      <c r="AC62" s="124">
        <v>0.32894736842105265</v>
      </c>
      <c r="AD62" s="124">
        <v>0.5174825174825175</v>
      </c>
      <c r="AE62" s="125">
        <v>3.4848484848484849</v>
      </c>
      <c r="AF62" s="125">
        <v>3.2142857142857144</v>
      </c>
      <c r="AG62" s="125">
        <v>5.070422535211268</v>
      </c>
      <c r="AH62" s="125">
        <v>2.2222222222222223</v>
      </c>
      <c r="AI62" s="125">
        <v>1.0865987842468312</v>
      </c>
      <c r="AJ62" s="125">
        <v>0</v>
      </c>
      <c r="AK62" s="125">
        <v>0</v>
      </c>
      <c r="AL62" s="51">
        <v>0</v>
      </c>
      <c r="AM62" s="125">
        <v>15.078377740814521</v>
      </c>
      <c r="AN62" s="125" t="s">
        <v>22151</v>
      </c>
      <c r="AO62" s="125">
        <v>15.078377740814521</v>
      </c>
      <c r="AP62" s="125" t="s">
        <v>22151</v>
      </c>
      <c r="AQ62" s="125" t="s">
        <v>22151</v>
      </c>
      <c r="AR62" s="125" t="s">
        <v>22151</v>
      </c>
      <c r="AS62" s="125" t="s">
        <v>22151</v>
      </c>
      <c r="AT62" s="125" t="s">
        <v>22151</v>
      </c>
      <c r="AU62" s="125" t="s">
        <v>22151</v>
      </c>
      <c r="AV62" s="125" t="s">
        <v>22151</v>
      </c>
      <c r="AW62" s="125" t="s">
        <v>22151</v>
      </c>
      <c r="AX62" s="125" t="s">
        <v>22151</v>
      </c>
      <c r="AY62" s="127" t="s">
        <v>22151</v>
      </c>
      <c r="AZ62" s="127">
        <v>4</v>
      </c>
      <c r="BA62" s="127" t="s">
        <v>22151</v>
      </c>
      <c r="BB62" s="127" t="s">
        <v>22151</v>
      </c>
      <c r="BC62" s="127" t="s">
        <v>22151</v>
      </c>
      <c r="BD62" s="127" t="s">
        <v>22151</v>
      </c>
      <c r="BE62" s="127" t="s">
        <v>22151</v>
      </c>
      <c r="BF62" s="127" t="s">
        <v>22151</v>
      </c>
      <c r="BG62" s="127" t="s">
        <v>22151</v>
      </c>
      <c r="BH62" s="127" t="s">
        <v>22151</v>
      </c>
      <c r="BI62" s="127" t="s">
        <v>22151</v>
      </c>
      <c r="BJ62" s="126" t="s">
        <v>22151</v>
      </c>
      <c r="BK62" s="125">
        <v>8.3853679235062994</v>
      </c>
      <c r="BL62" s="125">
        <v>6.6930098173082211</v>
      </c>
      <c r="BM62" s="127">
        <v>61</v>
      </c>
      <c r="BN62" s="125">
        <v>6.6930098173082211</v>
      </c>
      <c r="BO62" s="125">
        <v>0.19435732070240119</v>
      </c>
      <c r="BP62" s="125">
        <v>6.4986524966058195</v>
      </c>
      <c r="BQ62" s="128">
        <v>14.851497078783789</v>
      </c>
      <c r="BR62" s="128"/>
      <c r="BS62" s="125">
        <v>6.4986524966058195</v>
      </c>
      <c r="BT62" s="38">
        <v>14.851497078783789</v>
      </c>
      <c r="BU62" s="125" t="s">
        <v>22212</v>
      </c>
      <c r="BV62" s="123">
        <v>138.16</v>
      </c>
      <c r="BW62" s="123">
        <v>95</v>
      </c>
      <c r="BX62" s="125">
        <v>43.16</v>
      </c>
      <c r="BY62" s="123">
        <v>114</v>
      </c>
      <c r="BZ62" s="123">
        <v>167</v>
      </c>
      <c r="CA62" s="184" t="s">
        <v>22151</v>
      </c>
    </row>
    <row r="63" spans="1:79" ht="15" customHeight="1" x14ac:dyDescent="0.3">
      <c r="A63" s="178" t="s">
        <v>1712</v>
      </c>
      <c r="B63" s="1" t="s">
        <v>6795</v>
      </c>
      <c r="C63" s="2" t="s">
        <v>6581</v>
      </c>
      <c r="D63" s="91" t="s">
        <v>268</v>
      </c>
      <c r="E63" s="2" t="s">
        <v>1446</v>
      </c>
      <c r="F63" s="2" t="s">
        <v>9094</v>
      </c>
      <c r="G63" s="2" t="s">
        <v>1380</v>
      </c>
      <c r="H63" s="2" t="s">
        <v>1380</v>
      </c>
      <c r="I63" s="2" t="s">
        <v>1380</v>
      </c>
      <c r="J63" s="269" t="s">
        <v>1380</v>
      </c>
      <c r="K63">
        <v>11737</v>
      </c>
      <c r="L63" t="s">
        <v>9987</v>
      </c>
      <c r="M63" t="e">
        <v>#VALUE!</v>
      </c>
      <c r="N63" t="s">
        <v>18056</v>
      </c>
      <c r="O63" s="169">
        <v>60</v>
      </c>
      <c r="P63" s="123">
        <v>242</v>
      </c>
      <c r="Q63" s="123">
        <v>242</v>
      </c>
      <c r="R63" s="75">
        <v>218</v>
      </c>
      <c r="S63" s="123">
        <v>49</v>
      </c>
      <c r="T63" s="123">
        <v>11</v>
      </c>
      <c r="U63" s="123">
        <v>2</v>
      </c>
      <c r="V63" s="75">
        <v>14</v>
      </c>
      <c r="W63" s="123">
        <v>37</v>
      </c>
      <c r="X63" s="75">
        <v>34</v>
      </c>
      <c r="Y63" s="75">
        <v>19</v>
      </c>
      <c r="Z63" s="75">
        <v>69</v>
      </c>
      <c r="AA63" s="75">
        <v>0</v>
      </c>
      <c r="AB63" s="4">
        <v>0.22477064220183487</v>
      </c>
      <c r="AC63" s="4">
        <v>0.28691983122362869</v>
      </c>
      <c r="AD63" s="4">
        <v>0.48623853211009177</v>
      </c>
      <c r="AE63" s="8">
        <v>5.6060606060606064</v>
      </c>
      <c r="AF63" s="8">
        <v>5</v>
      </c>
      <c r="AG63" s="8">
        <v>4.788732394366197</v>
      </c>
      <c r="AH63" s="8">
        <v>0</v>
      </c>
      <c r="AI63" s="51">
        <v>-1.1807982497551088</v>
      </c>
      <c r="AJ63" s="51">
        <v>0</v>
      </c>
      <c r="AK63" s="51">
        <v>0</v>
      </c>
      <c r="AL63" s="51">
        <v>0</v>
      </c>
      <c r="AM63" s="8">
        <v>14.213994750671693</v>
      </c>
      <c r="AN63" s="8" t="s">
        <v>22151</v>
      </c>
      <c r="AO63" s="8" t="s">
        <v>22151</v>
      </c>
      <c r="AP63" s="8" t="s">
        <v>22151</v>
      </c>
      <c r="AQ63" s="8" t="s">
        <v>22151</v>
      </c>
      <c r="AR63" s="8" t="s">
        <v>22151</v>
      </c>
      <c r="AS63" s="8">
        <v>14.213994750671693</v>
      </c>
      <c r="AT63" s="8" t="s">
        <v>22151</v>
      </c>
      <c r="AU63" s="8" t="s">
        <v>22151</v>
      </c>
      <c r="AV63" s="8" t="s">
        <v>22151</v>
      </c>
      <c r="AW63" s="8" t="s">
        <v>22151</v>
      </c>
      <c r="AX63" s="8" t="s">
        <v>22151</v>
      </c>
      <c r="AY63" s="132" t="s">
        <v>22151</v>
      </c>
      <c r="AZ63" s="132" t="s">
        <v>22151</v>
      </c>
      <c r="BA63" s="132" t="s">
        <v>22151</v>
      </c>
      <c r="BB63" s="132" t="s">
        <v>22151</v>
      </c>
      <c r="BC63" s="132" t="s">
        <v>22151</v>
      </c>
      <c r="BD63" s="132">
        <v>31</v>
      </c>
      <c r="BE63" s="132" t="s">
        <v>22151</v>
      </c>
      <c r="BF63" s="132" t="s">
        <v>22151</v>
      </c>
      <c r="BG63" s="132" t="s">
        <v>22151</v>
      </c>
      <c r="BH63" s="132" t="s">
        <v>22151</v>
      </c>
      <c r="BI63" s="132" t="s">
        <v>22151</v>
      </c>
      <c r="BJ63" s="92" t="s">
        <v>22151</v>
      </c>
      <c r="BK63" s="8">
        <v>7.5574645117708927</v>
      </c>
      <c r="BL63" s="8">
        <v>6.6565302389008005</v>
      </c>
      <c r="BM63" s="12">
        <v>62</v>
      </c>
      <c r="BN63" s="10">
        <v>6.6565302389008005</v>
      </c>
      <c r="BO63" s="10">
        <v>0.19435732070240119</v>
      </c>
      <c r="BP63" s="10">
        <v>6.4621729181983998</v>
      </c>
      <c r="BQ63" s="41">
        <v>14.773742994531776</v>
      </c>
      <c r="BR63" s="41"/>
      <c r="BS63" s="10">
        <v>6.4621729181983998</v>
      </c>
      <c r="BT63" s="38">
        <v>14.773742994531776</v>
      </c>
      <c r="BU63" s="6" t="s">
        <v>22213</v>
      </c>
      <c r="BV63" s="75">
        <v>88.39</v>
      </c>
      <c r="BW63" s="75">
        <v>96</v>
      </c>
      <c r="BX63" s="51">
        <v>-7.6099999999999994</v>
      </c>
      <c r="BY63" s="75">
        <v>76</v>
      </c>
      <c r="BZ63" s="75">
        <v>104</v>
      </c>
      <c r="CA63" s="184" t="s">
        <v>22151</v>
      </c>
    </row>
    <row r="64" spans="1:79" ht="15" customHeight="1" x14ac:dyDescent="0.3">
      <c r="A64" s="178" t="s">
        <v>14934</v>
      </c>
      <c r="B64" s="1" t="s">
        <v>6754</v>
      </c>
      <c r="C64" s="2" t="s">
        <v>7014</v>
      </c>
      <c r="D64" s="91" t="s">
        <v>15534</v>
      </c>
      <c r="E64" s="2" t="s">
        <v>1509</v>
      </c>
      <c r="F64" s="2" t="s">
        <v>9094</v>
      </c>
      <c r="G64" s="2" t="s">
        <v>14937</v>
      </c>
      <c r="H64" s="2" t="s">
        <v>1396</v>
      </c>
      <c r="I64" s="2" t="s">
        <v>1396</v>
      </c>
      <c r="J64" s="269" t="s">
        <v>1396</v>
      </c>
      <c r="K64">
        <v>19251</v>
      </c>
      <c r="L64" t="s">
        <v>15535</v>
      </c>
      <c r="M64" t="e">
        <v>#VALUE!</v>
      </c>
      <c r="N64" t="s">
        <v>15537</v>
      </c>
      <c r="O64" s="169">
        <v>57</v>
      </c>
      <c r="P64" s="123">
        <v>239</v>
      </c>
      <c r="Q64" s="123">
        <v>239</v>
      </c>
      <c r="R64" s="75">
        <v>208</v>
      </c>
      <c r="S64" s="123">
        <v>48</v>
      </c>
      <c r="T64" s="123">
        <v>6</v>
      </c>
      <c r="U64" s="123">
        <v>0</v>
      </c>
      <c r="V64" s="75">
        <v>15.999999999999998</v>
      </c>
      <c r="W64" s="123">
        <v>31</v>
      </c>
      <c r="X64" s="75">
        <v>35</v>
      </c>
      <c r="Y64" s="75">
        <v>24</v>
      </c>
      <c r="Z64" s="75">
        <v>61</v>
      </c>
      <c r="AA64" s="75">
        <v>0.99999999999999989</v>
      </c>
      <c r="AB64" s="3">
        <v>0.23076923076923078</v>
      </c>
      <c r="AC64" s="3">
        <v>0.31034482758620691</v>
      </c>
      <c r="AD64" s="3">
        <v>0.49038461538461536</v>
      </c>
      <c r="AE64" s="6">
        <v>4.6969696969696972</v>
      </c>
      <c r="AF64" s="6">
        <v>5.7142857142857144</v>
      </c>
      <c r="AG64" s="6">
        <v>4.9295774647887329</v>
      </c>
      <c r="AH64" s="6">
        <v>0.55555555555555547</v>
      </c>
      <c r="AI64" s="51">
        <v>-0.87239794128199522</v>
      </c>
      <c r="AJ64" s="51">
        <v>0</v>
      </c>
      <c r="AK64" s="51">
        <v>0</v>
      </c>
      <c r="AL64" s="51">
        <v>0</v>
      </c>
      <c r="AM64" s="6">
        <v>15.023990490317702</v>
      </c>
      <c r="AN64" s="6" t="s">
        <v>22151</v>
      </c>
      <c r="AO64" s="6">
        <v>15.023990490317702</v>
      </c>
      <c r="AP64" s="6" t="s">
        <v>22151</v>
      </c>
      <c r="AQ64" s="6" t="s">
        <v>22151</v>
      </c>
      <c r="AR64" s="6" t="s">
        <v>22151</v>
      </c>
      <c r="AS64" s="6" t="s">
        <v>22151</v>
      </c>
      <c r="AT64" s="6" t="s">
        <v>22151</v>
      </c>
      <c r="AU64" s="6" t="s">
        <v>22151</v>
      </c>
      <c r="AV64" s="6" t="s">
        <v>22151</v>
      </c>
      <c r="AW64" s="6" t="s">
        <v>22151</v>
      </c>
      <c r="AX64" s="6" t="s">
        <v>22151</v>
      </c>
      <c r="AY64" s="99" t="s">
        <v>22151</v>
      </c>
      <c r="AZ64" s="132">
        <v>5</v>
      </c>
      <c r="BA64" s="132" t="s">
        <v>22151</v>
      </c>
      <c r="BB64" s="132" t="s">
        <v>22151</v>
      </c>
      <c r="BC64" s="132" t="s">
        <v>22151</v>
      </c>
      <c r="BD64" s="132" t="s">
        <v>22151</v>
      </c>
      <c r="BE64" s="132" t="s">
        <v>22151</v>
      </c>
      <c r="BF64" s="132" t="s">
        <v>22151</v>
      </c>
      <c r="BG64" s="132" t="s">
        <v>22151</v>
      </c>
      <c r="BH64" s="132" t="s">
        <v>22151</v>
      </c>
      <c r="BI64" s="132" t="s">
        <v>22151</v>
      </c>
      <c r="BJ64" s="92" t="s">
        <v>22151</v>
      </c>
      <c r="BK64" s="6">
        <v>8.3853679235062994</v>
      </c>
      <c r="BL64" s="8">
        <v>6.6386225668114029</v>
      </c>
      <c r="BM64" s="12">
        <v>63</v>
      </c>
      <c r="BN64" s="6">
        <v>6.6386225668114029</v>
      </c>
      <c r="BO64" s="6">
        <v>0.19435732070240119</v>
      </c>
      <c r="BP64" s="6">
        <v>6.4442652461090013</v>
      </c>
      <c r="BQ64" s="38">
        <v>14.735573840578141</v>
      </c>
      <c r="BR64" s="38"/>
      <c r="BS64" s="6">
        <v>6.4442652461090013</v>
      </c>
      <c r="BT64" s="38">
        <v>14.735573840578141</v>
      </c>
      <c r="BU64" s="6" t="s">
        <v>22214</v>
      </c>
      <c r="BV64" s="75">
        <v>60.25</v>
      </c>
      <c r="BW64" s="75">
        <v>97</v>
      </c>
      <c r="BX64" s="51">
        <v>-36.75</v>
      </c>
      <c r="BY64" s="75">
        <v>42</v>
      </c>
      <c r="BZ64" s="75">
        <v>76</v>
      </c>
      <c r="CA64" s="184" t="s">
        <v>22151</v>
      </c>
    </row>
    <row r="65" spans="1:79" ht="15" customHeight="1" x14ac:dyDescent="0.3">
      <c r="A65" s="213" t="s">
        <v>2899</v>
      </c>
      <c r="B65" s="1" t="s">
        <v>6998</v>
      </c>
      <c r="C65" s="2" t="s">
        <v>6999</v>
      </c>
      <c r="D65" s="91" t="s">
        <v>510</v>
      </c>
      <c r="E65" s="2" t="s">
        <v>1409</v>
      </c>
      <c r="F65" s="2" t="s">
        <v>9094</v>
      </c>
      <c r="G65" s="2" t="s">
        <v>14948</v>
      </c>
      <c r="H65" s="2" t="s">
        <v>661</v>
      </c>
      <c r="I65" s="2" t="s">
        <v>661</v>
      </c>
      <c r="J65" s="270" t="s">
        <v>661</v>
      </c>
      <c r="K65">
        <v>10815</v>
      </c>
      <c r="L65" t="s">
        <v>10436</v>
      </c>
      <c r="M65" t="e">
        <v>#VALUE!</v>
      </c>
      <c r="N65" t="s">
        <v>6131</v>
      </c>
      <c r="O65" s="169">
        <v>56</v>
      </c>
      <c r="P65" s="123">
        <v>202</v>
      </c>
      <c r="Q65" s="123">
        <v>202</v>
      </c>
      <c r="R65" s="75">
        <v>180</v>
      </c>
      <c r="S65" s="123">
        <v>50</v>
      </c>
      <c r="T65" s="123">
        <v>6</v>
      </c>
      <c r="U65" s="123">
        <v>0</v>
      </c>
      <c r="V65" s="75">
        <v>7.0000000000000009</v>
      </c>
      <c r="W65" s="123">
        <v>28.000000000000004</v>
      </c>
      <c r="X65" s="75">
        <v>25</v>
      </c>
      <c r="Y65" s="75">
        <v>15</v>
      </c>
      <c r="Z65" s="75">
        <v>28.000000000000004</v>
      </c>
      <c r="AA65" s="75">
        <v>7.0000000000000009</v>
      </c>
      <c r="AB65" s="52">
        <v>0.27777777777777779</v>
      </c>
      <c r="AC65" s="52">
        <v>0.33333333333333331</v>
      </c>
      <c r="AD65" s="52">
        <v>0.42777777777777776</v>
      </c>
      <c r="AE65" s="51">
        <v>4.2424242424242431</v>
      </c>
      <c r="AF65" s="51">
        <v>2.5000000000000004</v>
      </c>
      <c r="AG65" s="51">
        <v>3.5211267605633805</v>
      </c>
      <c r="AH65" s="51">
        <v>3.8888888888888893</v>
      </c>
      <c r="AI65" s="51">
        <v>1.0104214167714811</v>
      </c>
      <c r="AJ65" s="51">
        <v>0</v>
      </c>
      <c r="AK65" s="51">
        <v>0</v>
      </c>
      <c r="AL65" s="51">
        <v>0</v>
      </c>
      <c r="AM65" s="51">
        <v>15.162861308647994</v>
      </c>
      <c r="AN65" s="51" t="s">
        <v>22151</v>
      </c>
      <c r="AO65" s="51" t="s">
        <v>22151</v>
      </c>
      <c r="AP65" s="51">
        <v>15.162861308647994</v>
      </c>
      <c r="AQ65" s="51" t="s">
        <v>22151</v>
      </c>
      <c r="AR65" s="51" t="s">
        <v>22151</v>
      </c>
      <c r="AS65" s="51" t="s">
        <v>22151</v>
      </c>
      <c r="AT65" s="51" t="s">
        <v>22151</v>
      </c>
      <c r="AU65" s="51" t="s">
        <v>22151</v>
      </c>
      <c r="AV65" s="51" t="s">
        <v>22151</v>
      </c>
      <c r="AW65" s="51" t="s">
        <v>22151</v>
      </c>
      <c r="AX65" s="51" t="s">
        <v>22151</v>
      </c>
      <c r="AY65" s="76" t="s">
        <v>22151</v>
      </c>
      <c r="AZ65" s="76" t="s">
        <v>22151</v>
      </c>
      <c r="BA65" s="76">
        <v>6</v>
      </c>
      <c r="BB65" s="76" t="s">
        <v>22151</v>
      </c>
      <c r="BC65" s="76" t="s">
        <v>22151</v>
      </c>
      <c r="BD65" s="76" t="s">
        <v>22151</v>
      </c>
      <c r="BE65" s="76" t="s">
        <v>22151</v>
      </c>
      <c r="BF65" s="76" t="s">
        <v>22151</v>
      </c>
      <c r="BG65" s="76" t="s">
        <v>22151</v>
      </c>
      <c r="BH65" s="76" t="s">
        <v>22151</v>
      </c>
      <c r="BI65" s="76" t="s">
        <v>22151</v>
      </c>
      <c r="BJ65" s="93" t="s">
        <v>22151</v>
      </c>
      <c r="BK65" s="51">
        <v>8.6531354605957791</v>
      </c>
      <c r="BL65" s="51">
        <v>6.5097258480522147</v>
      </c>
      <c r="BM65" s="76">
        <v>64</v>
      </c>
      <c r="BN65" s="51">
        <v>6.5097258480522147</v>
      </c>
      <c r="BO65" s="51">
        <v>0.19435732070240119</v>
      </c>
      <c r="BP65" s="51">
        <v>6.315368527349813</v>
      </c>
      <c r="BQ65" s="64">
        <v>14.460838035841665</v>
      </c>
      <c r="BR65" s="64"/>
      <c r="BS65" s="51">
        <v>6.315368527349813</v>
      </c>
      <c r="BT65" s="38">
        <v>14.460838035841665</v>
      </c>
      <c r="BU65" s="51" t="s">
        <v>22215</v>
      </c>
      <c r="BV65" s="75">
        <v>225.57</v>
      </c>
      <c r="BW65" s="75">
        <v>100</v>
      </c>
      <c r="BX65" s="51">
        <v>125.57</v>
      </c>
      <c r="BY65" s="75">
        <v>168</v>
      </c>
      <c r="BZ65" s="75">
        <v>312</v>
      </c>
      <c r="CA65" s="184" t="s">
        <v>22151</v>
      </c>
    </row>
    <row r="66" spans="1:79" x14ac:dyDescent="0.3">
      <c r="A66" s="178" t="s">
        <v>12948</v>
      </c>
      <c r="B66" s="1" t="s">
        <v>12950</v>
      </c>
      <c r="C66" s="2" t="s">
        <v>12949</v>
      </c>
      <c r="D66" s="91" t="s">
        <v>11543</v>
      </c>
      <c r="E66" s="2" t="s">
        <v>1526</v>
      </c>
      <c r="F66" s="2" t="s">
        <v>9094</v>
      </c>
      <c r="G66" s="2" t="s">
        <v>14942</v>
      </c>
      <c r="H66" s="2" t="s">
        <v>1380</v>
      </c>
      <c r="I66" s="2" t="s">
        <v>1380</v>
      </c>
      <c r="J66" s="269" t="s">
        <v>1380</v>
      </c>
      <c r="K66">
        <v>14350</v>
      </c>
      <c r="L66" t="s">
        <v>11544</v>
      </c>
      <c r="M66" t="e">
        <v>#VALUE!</v>
      </c>
      <c r="N66" t="s">
        <v>12951</v>
      </c>
      <c r="O66" s="169">
        <v>51</v>
      </c>
      <c r="P66" s="123">
        <v>206</v>
      </c>
      <c r="Q66" s="123">
        <v>206</v>
      </c>
      <c r="R66" s="75">
        <v>184</v>
      </c>
      <c r="S66" s="123">
        <v>59</v>
      </c>
      <c r="T66" s="123">
        <v>7.9999999999999991</v>
      </c>
      <c r="U66" s="123">
        <v>2</v>
      </c>
      <c r="V66" s="75">
        <v>0.99999999999999989</v>
      </c>
      <c r="W66" s="123">
        <v>26</v>
      </c>
      <c r="X66" s="75">
        <v>17</v>
      </c>
      <c r="Y66" s="75">
        <v>14</v>
      </c>
      <c r="Z66" s="75">
        <v>38</v>
      </c>
      <c r="AA66" s="75">
        <v>7.9999999999999991</v>
      </c>
      <c r="AB66" s="31">
        <v>0.32065217391304346</v>
      </c>
      <c r="AC66" s="31">
        <v>0.36868686868686867</v>
      </c>
      <c r="AD66" s="31">
        <v>0.40217391304347827</v>
      </c>
      <c r="AE66" s="32">
        <v>3.9393939393939394</v>
      </c>
      <c r="AF66" s="32">
        <v>0.35714285714285715</v>
      </c>
      <c r="AG66" s="32">
        <v>2.3943661971830985</v>
      </c>
      <c r="AH66" s="32">
        <v>4.4444444444444438</v>
      </c>
      <c r="AI66" s="51">
        <v>2.6823573674737919</v>
      </c>
      <c r="AJ66" s="51">
        <v>0</v>
      </c>
      <c r="AK66" s="51">
        <v>0</v>
      </c>
      <c r="AL66" s="51">
        <v>0</v>
      </c>
      <c r="AM66" s="32">
        <v>13.81770480563813</v>
      </c>
      <c r="AN66" s="32" t="s">
        <v>22151</v>
      </c>
      <c r="AO66" s="32" t="s">
        <v>22151</v>
      </c>
      <c r="AP66" s="32" t="s">
        <v>22151</v>
      </c>
      <c r="AQ66" s="32" t="s">
        <v>22151</v>
      </c>
      <c r="AR66" s="32" t="s">
        <v>22151</v>
      </c>
      <c r="AS66" s="32">
        <v>13.81770480563813</v>
      </c>
      <c r="AT66" s="32" t="s">
        <v>22151</v>
      </c>
      <c r="AU66" s="32" t="s">
        <v>22151</v>
      </c>
      <c r="AV66" s="32" t="s">
        <v>22151</v>
      </c>
      <c r="AW66" s="32" t="s">
        <v>22151</v>
      </c>
      <c r="AX66" s="32" t="s">
        <v>22151</v>
      </c>
      <c r="AY66" s="133" t="s">
        <v>22151</v>
      </c>
      <c r="AZ66" s="132" t="s">
        <v>22151</v>
      </c>
      <c r="BA66" s="132" t="s">
        <v>22151</v>
      </c>
      <c r="BB66" s="132" t="s">
        <v>22151</v>
      </c>
      <c r="BC66" s="132" t="s">
        <v>22151</v>
      </c>
      <c r="BD66" s="132">
        <v>32</v>
      </c>
      <c r="BE66" s="132" t="s">
        <v>22151</v>
      </c>
      <c r="BF66" s="132" t="s">
        <v>22151</v>
      </c>
      <c r="BG66" s="132" t="s">
        <v>22151</v>
      </c>
      <c r="BH66" s="132" t="s">
        <v>22151</v>
      </c>
      <c r="BI66" s="132" t="s">
        <v>22151</v>
      </c>
      <c r="BJ66" s="92" t="s">
        <v>22151</v>
      </c>
      <c r="BK66" s="32">
        <v>7.5574645117708927</v>
      </c>
      <c r="BL66" s="8">
        <v>6.2602402938672368</v>
      </c>
      <c r="BM66" s="12">
        <v>65</v>
      </c>
      <c r="BN66" s="32">
        <v>6.2602402938672368</v>
      </c>
      <c r="BO66" s="32">
        <v>0.19435732070240119</v>
      </c>
      <c r="BP66" s="32">
        <v>6.065882973164836</v>
      </c>
      <c r="BQ66" s="40">
        <v>13.929074192983954</v>
      </c>
      <c r="BR66" s="40"/>
      <c r="BS66" s="32">
        <v>6.065882973164836</v>
      </c>
      <c r="BT66" s="38">
        <v>13.929074192983954</v>
      </c>
      <c r="BU66" s="6" t="s">
        <v>22216</v>
      </c>
      <c r="BV66" s="75">
        <v>242.39</v>
      </c>
      <c r="BW66" s="75">
        <v>101</v>
      </c>
      <c r="BX66" s="51">
        <v>141.38999999999999</v>
      </c>
      <c r="BY66" s="75">
        <v>147</v>
      </c>
      <c r="BZ66" s="75">
        <v>297</v>
      </c>
      <c r="CA66" s="184" t="s">
        <v>22151</v>
      </c>
    </row>
    <row r="67" spans="1:79" ht="15" customHeight="1" x14ac:dyDescent="0.3">
      <c r="A67" s="65" t="s">
        <v>2130</v>
      </c>
      <c r="B67" s="1" t="s">
        <v>7101</v>
      </c>
      <c r="C67" s="2" t="s">
        <v>7102</v>
      </c>
      <c r="D67" s="91" t="s">
        <v>330</v>
      </c>
      <c r="E67" s="2" t="s">
        <v>1405</v>
      </c>
      <c r="F67" s="2" t="s">
        <v>6120</v>
      </c>
      <c r="G67" s="2" t="s">
        <v>1380</v>
      </c>
      <c r="H67" s="2" t="s">
        <v>1380</v>
      </c>
      <c r="I67" s="2" t="s">
        <v>1380</v>
      </c>
      <c r="J67" s="269" t="s">
        <v>1380</v>
      </c>
      <c r="K67">
        <v>5254</v>
      </c>
      <c r="L67" t="s">
        <v>10429</v>
      </c>
      <c r="M67" t="e">
        <v>#VALUE!</v>
      </c>
      <c r="N67" t="s">
        <v>5581</v>
      </c>
      <c r="O67" s="169">
        <v>51</v>
      </c>
      <c r="P67" s="123">
        <v>192</v>
      </c>
      <c r="Q67" s="123">
        <v>192</v>
      </c>
      <c r="R67" s="75">
        <v>166</v>
      </c>
      <c r="S67" s="123">
        <v>40</v>
      </c>
      <c r="T67" s="123">
        <v>12</v>
      </c>
      <c r="U67" s="123">
        <v>2</v>
      </c>
      <c r="V67" s="75">
        <v>8</v>
      </c>
      <c r="W67" s="123">
        <v>23</v>
      </c>
      <c r="X67" s="75">
        <v>23</v>
      </c>
      <c r="Y67" s="75">
        <v>21</v>
      </c>
      <c r="Z67" s="75">
        <v>38</v>
      </c>
      <c r="AA67" s="75">
        <v>8</v>
      </c>
      <c r="AB67" s="52">
        <v>0.24096385542168675</v>
      </c>
      <c r="AC67" s="52">
        <v>0.32620320855614976</v>
      </c>
      <c r="AD67" s="52">
        <v>0.48192771084337349</v>
      </c>
      <c r="AE67" s="51">
        <v>3.4848484848484849</v>
      </c>
      <c r="AF67" s="51">
        <v>2.8571428571428572</v>
      </c>
      <c r="AG67" s="51">
        <v>3.23943661971831</v>
      </c>
      <c r="AH67" s="51">
        <v>4.4444444444444446</v>
      </c>
      <c r="AI67" s="51">
        <v>-0.35120362110128028</v>
      </c>
      <c r="AJ67" s="51">
        <v>0</v>
      </c>
      <c r="AK67" s="51">
        <v>0</v>
      </c>
      <c r="AL67" s="51">
        <v>0</v>
      </c>
      <c r="AM67" s="51">
        <v>13.674668785052816</v>
      </c>
      <c r="AN67" s="51" t="s">
        <v>22151</v>
      </c>
      <c r="AO67" s="51" t="s">
        <v>22151</v>
      </c>
      <c r="AP67" s="51" t="s">
        <v>22151</v>
      </c>
      <c r="AQ67" s="51" t="s">
        <v>22151</v>
      </c>
      <c r="AR67" s="51" t="s">
        <v>22151</v>
      </c>
      <c r="AS67" s="51">
        <v>13.674668785052816</v>
      </c>
      <c r="AT67" s="51" t="s">
        <v>22151</v>
      </c>
      <c r="AU67" s="51" t="s">
        <v>22151</v>
      </c>
      <c r="AV67" s="51" t="s">
        <v>22151</v>
      </c>
      <c r="AW67" s="51" t="s">
        <v>22151</v>
      </c>
      <c r="AX67" s="51" t="s">
        <v>22151</v>
      </c>
      <c r="AY67" s="76" t="s">
        <v>22151</v>
      </c>
      <c r="AZ67" s="132" t="s">
        <v>22151</v>
      </c>
      <c r="BA67" s="132" t="s">
        <v>22151</v>
      </c>
      <c r="BB67" s="132" t="s">
        <v>22151</v>
      </c>
      <c r="BC67" s="132" t="s">
        <v>22151</v>
      </c>
      <c r="BD67" s="132">
        <v>33</v>
      </c>
      <c r="BE67" s="132" t="s">
        <v>22151</v>
      </c>
      <c r="BF67" s="132" t="s">
        <v>22151</v>
      </c>
      <c r="BG67" s="132" t="s">
        <v>22151</v>
      </c>
      <c r="BH67" s="132" t="s">
        <v>22151</v>
      </c>
      <c r="BI67" s="132" t="s">
        <v>22151</v>
      </c>
      <c r="BJ67" s="92" t="s">
        <v>22151</v>
      </c>
      <c r="BK67" s="51">
        <v>7.5574645117708927</v>
      </c>
      <c r="BL67" s="8">
        <v>6.1172042732819234</v>
      </c>
      <c r="BM67" s="12">
        <v>66</v>
      </c>
      <c r="BN67" s="51">
        <v>6.1172042732819234</v>
      </c>
      <c r="BO67" s="51">
        <v>0.19435732070240119</v>
      </c>
      <c r="BP67" s="51">
        <v>5.9228469525795227</v>
      </c>
      <c r="BQ67" s="64">
        <v>13.624201294743417</v>
      </c>
      <c r="BR67" s="64"/>
      <c r="BS67" s="51">
        <v>5.9228469525795227</v>
      </c>
      <c r="BT67" s="38">
        <v>13.624201294743417</v>
      </c>
      <c r="BU67" s="51" t="s">
        <v>22217</v>
      </c>
      <c r="BV67" s="75">
        <v>356.89</v>
      </c>
      <c r="BW67" s="75">
        <v>102</v>
      </c>
      <c r="BX67" s="51">
        <v>254.89</v>
      </c>
      <c r="BY67" s="75">
        <v>218</v>
      </c>
      <c r="BZ67" s="75">
        <v>445</v>
      </c>
      <c r="CA67" s="184" t="s">
        <v>22151</v>
      </c>
    </row>
    <row r="68" spans="1:79" ht="15" customHeight="1" x14ac:dyDescent="0.3">
      <c r="A68" s="178" t="s">
        <v>2112</v>
      </c>
      <c r="B68" s="1" t="s">
        <v>6880</v>
      </c>
      <c r="C68" s="2" t="s">
        <v>6881</v>
      </c>
      <c r="D68" s="91" t="s">
        <v>544</v>
      </c>
      <c r="E68" s="2" t="s">
        <v>1464</v>
      </c>
      <c r="F68" s="2" t="s">
        <v>6120</v>
      </c>
      <c r="G68" s="2" t="s">
        <v>14975</v>
      </c>
      <c r="H68" s="2" t="s">
        <v>1424</v>
      </c>
      <c r="I68" s="2" t="s">
        <v>1424</v>
      </c>
      <c r="J68" s="269" t="s">
        <v>1424</v>
      </c>
      <c r="K68">
        <v>11368</v>
      </c>
      <c r="L68" t="s">
        <v>10846</v>
      </c>
      <c r="M68" t="e">
        <v>#VALUE!</v>
      </c>
      <c r="N68" t="s">
        <v>5568</v>
      </c>
      <c r="O68" s="169">
        <v>46</v>
      </c>
      <c r="P68" s="123">
        <v>194</v>
      </c>
      <c r="Q68" s="123">
        <v>194</v>
      </c>
      <c r="R68" s="123">
        <v>161</v>
      </c>
      <c r="S68" s="123">
        <v>37</v>
      </c>
      <c r="T68" s="123">
        <v>6.9999999999999991</v>
      </c>
      <c r="U68" s="123">
        <v>0</v>
      </c>
      <c r="V68" s="123">
        <v>8</v>
      </c>
      <c r="W68" s="123">
        <v>27</v>
      </c>
      <c r="X68" s="123">
        <v>27</v>
      </c>
      <c r="Y68" s="123">
        <v>30</v>
      </c>
      <c r="Z68" s="123">
        <v>58</v>
      </c>
      <c r="AA68" s="123">
        <v>0</v>
      </c>
      <c r="AB68" s="4">
        <v>0.22981366459627328</v>
      </c>
      <c r="AC68" s="4">
        <v>0.35078534031413611</v>
      </c>
      <c r="AD68" s="4">
        <v>0.42236024844720499</v>
      </c>
      <c r="AE68" s="8">
        <v>4.0909090909090908</v>
      </c>
      <c r="AF68" s="8">
        <v>2.8571428571428572</v>
      </c>
      <c r="AG68" s="8">
        <v>3.802816901408451</v>
      </c>
      <c r="AH68" s="8">
        <v>0</v>
      </c>
      <c r="AI68" s="51">
        <v>-0.72050388085847483</v>
      </c>
      <c r="AJ68" s="51">
        <v>0</v>
      </c>
      <c r="AK68" s="51">
        <v>0</v>
      </c>
      <c r="AL68" s="51">
        <v>0</v>
      </c>
      <c r="AM68" s="8">
        <v>10.030364968601925</v>
      </c>
      <c r="AN68" s="8">
        <v>10.030364968601925</v>
      </c>
      <c r="AO68" s="8" t="s">
        <v>22151</v>
      </c>
      <c r="AP68" s="8" t="s">
        <v>22151</v>
      </c>
      <c r="AQ68" s="8" t="s">
        <v>22151</v>
      </c>
      <c r="AR68" s="8" t="s">
        <v>22151</v>
      </c>
      <c r="AS68" s="8" t="s">
        <v>22151</v>
      </c>
      <c r="AT68" s="8" t="s">
        <v>22151</v>
      </c>
      <c r="AU68" s="8" t="s">
        <v>22151</v>
      </c>
      <c r="AV68" s="8" t="s">
        <v>22151</v>
      </c>
      <c r="AW68" s="8" t="s">
        <v>22151</v>
      </c>
      <c r="AX68" s="8" t="s">
        <v>22151</v>
      </c>
      <c r="AY68" s="132">
        <v>8</v>
      </c>
      <c r="AZ68" s="132" t="s">
        <v>22151</v>
      </c>
      <c r="BA68" s="132" t="s">
        <v>22151</v>
      </c>
      <c r="BB68" s="132" t="s">
        <v>22151</v>
      </c>
      <c r="BC68" s="132" t="s">
        <v>22151</v>
      </c>
      <c r="BD68" s="132" t="s">
        <v>22151</v>
      </c>
      <c r="BE68" s="132" t="s">
        <v>22151</v>
      </c>
      <c r="BF68" s="132" t="s">
        <v>22151</v>
      </c>
      <c r="BG68" s="132" t="s">
        <v>22151</v>
      </c>
      <c r="BH68" s="132" t="s">
        <v>22151</v>
      </c>
      <c r="BI68" s="132" t="s">
        <v>22151</v>
      </c>
      <c r="BJ68" s="92" t="s">
        <v>22151</v>
      </c>
      <c r="BK68" s="8">
        <v>3.9410672420239714</v>
      </c>
      <c r="BL68" s="8">
        <v>6.0892977265779535</v>
      </c>
      <c r="BM68" s="12">
        <v>67</v>
      </c>
      <c r="BN68" s="10">
        <v>6.0892977265779535</v>
      </c>
      <c r="BO68" s="10">
        <v>0.19435732070240119</v>
      </c>
      <c r="BP68" s="10">
        <v>5.8949404058755519</v>
      </c>
      <c r="BQ68" s="41">
        <v>13.564720125323927</v>
      </c>
      <c r="BR68" s="41"/>
      <c r="BS68" s="10">
        <v>5.8949404058755519</v>
      </c>
      <c r="BT68" s="38">
        <v>13.564720125323927</v>
      </c>
      <c r="BU68" s="6" t="s">
        <v>22218</v>
      </c>
      <c r="BV68" s="75">
        <v>137.59</v>
      </c>
      <c r="BW68" s="75">
        <v>104</v>
      </c>
      <c r="BX68" s="51">
        <v>33.590000000000003</v>
      </c>
      <c r="BY68" s="75">
        <v>105</v>
      </c>
      <c r="BZ68" s="75">
        <v>163</v>
      </c>
      <c r="CA68" s="184" t="s">
        <v>22151</v>
      </c>
    </row>
    <row r="69" spans="1:79" ht="15" customHeight="1" x14ac:dyDescent="0.3">
      <c r="A69" s="212" t="s">
        <v>4883</v>
      </c>
      <c r="B69" s="180" t="s">
        <v>7065</v>
      </c>
      <c r="C69" s="196" t="s">
        <v>7066</v>
      </c>
      <c r="D69" s="211" t="s">
        <v>147</v>
      </c>
      <c r="E69" s="196" t="s">
        <v>1446</v>
      </c>
      <c r="F69" s="196" t="s">
        <v>9094</v>
      </c>
      <c r="G69" s="196" t="s">
        <v>660</v>
      </c>
      <c r="H69" s="196" t="s">
        <v>660</v>
      </c>
      <c r="I69" s="196" t="s">
        <v>660</v>
      </c>
      <c r="J69" s="270" t="s">
        <v>660</v>
      </c>
      <c r="K69" s="197">
        <v>12552</v>
      </c>
      <c r="L69" s="197" t="s">
        <v>10756</v>
      </c>
      <c r="M69" s="198" t="e">
        <v>#VALUE!</v>
      </c>
      <c r="N69" s="198" t="s">
        <v>6355</v>
      </c>
      <c r="O69" s="169">
        <v>57</v>
      </c>
      <c r="P69" s="200">
        <v>231</v>
      </c>
      <c r="Q69" s="200">
        <v>231</v>
      </c>
      <c r="R69" s="200">
        <v>198</v>
      </c>
      <c r="S69" s="200">
        <v>40</v>
      </c>
      <c r="T69" s="200">
        <v>8</v>
      </c>
      <c r="U69" s="200">
        <v>0</v>
      </c>
      <c r="V69" s="200">
        <v>14.999999999999998</v>
      </c>
      <c r="W69" s="200">
        <v>29</v>
      </c>
      <c r="X69" s="200">
        <v>38</v>
      </c>
      <c r="Y69" s="200">
        <v>29.999999999999996</v>
      </c>
      <c r="Z69" s="200">
        <v>67</v>
      </c>
      <c r="AA69" s="200">
        <v>2</v>
      </c>
      <c r="AB69" s="201">
        <v>0.20202020202020202</v>
      </c>
      <c r="AC69" s="202">
        <v>0.30701754385964913</v>
      </c>
      <c r="AD69" s="202">
        <v>0.46969696969696972</v>
      </c>
      <c r="AE69" s="203">
        <v>4.3939393939393945</v>
      </c>
      <c r="AF69" s="203">
        <v>5.3571428571428568</v>
      </c>
      <c r="AG69" s="203">
        <v>5.352112676056338</v>
      </c>
      <c r="AH69" s="203">
        <v>1.1111111111111112</v>
      </c>
      <c r="AI69" s="203">
        <v>-2.018529823798509</v>
      </c>
      <c r="AJ69" s="204">
        <v>0</v>
      </c>
      <c r="AK69" s="204">
        <v>0</v>
      </c>
      <c r="AL69" s="204">
        <v>0</v>
      </c>
      <c r="AM69" s="203">
        <v>14.195776214451193</v>
      </c>
      <c r="AN69" s="203" t="s">
        <v>22151</v>
      </c>
      <c r="AO69" s="203" t="s">
        <v>22151</v>
      </c>
      <c r="AP69" s="203" t="s">
        <v>22151</v>
      </c>
      <c r="AQ69" s="203">
        <v>14.195776214451193</v>
      </c>
      <c r="AR69" s="203" t="s">
        <v>22151</v>
      </c>
      <c r="AS69" s="203" t="s">
        <v>22151</v>
      </c>
      <c r="AT69" s="203" t="s">
        <v>22151</v>
      </c>
      <c r="AU69" s="203" t="s">
        <v>22151</v>
      </c>
      <c r="AV69" s="203" t="s">
        <v>22151</v>
      </c>
      <c r="AW69" s="203" t="s">
        <v>22151</v>
      </c>
      <c r="AX69" s="203" t="s">
        <v>22151</v>
      </c>
      <c r="AY69" s="205" t="s">
        <v>22151</v>
      </c>
      <c r="AZ69" s="205" t="s">
        <v>22151</v>
      </c>
      <c r="BA69" s="205" t="s">
        <v>22151</v>
      </c>
      <c r="BB69" s="205">
        <v>5</v>
      </c>
      <c r="BC69" s="205" t="s">
        <v>22151</v>
      </c>
      <c r="BD69" s="205" t="s">
        <v>22151</v>
      </c>
      <c r="BE69" s="205" t="s">
        <v>22151</v>
      </c>
      <c r="BF69" s="205" t="s">
        <v>22151</v>
      </c>
      <c r="BG69" s="205" t="s">
        <v>22151</v>
      </c>
      <c r="BH69" s="205" t="s">
        <v>22151</v>
      </c>
      <c r="BI69" s="205" t="s">
        <v>22151</v>
      </c>
      <c r="BJ69" s="206" t="s">
        <v>22151</v>
      </c>
      <c r="BK69" s="203">
        <v>8.1157260046330784</v>
      </c>
      <c r="BL69" s="203">
        <v>6.0800502098181148</v>
      </c>
      <c r="BM69" s="205">
        <v>68</v>
      </c>
      <c r="BN69" s="203">
        <v>6.0800502098181148</v>
      </c>
      <c r="BO69" s="203">
        <v>0.19435732070240119</v>
      </c>
      <c r="BP69" s="203">
        <v>5.8856928891157132</v>
      </c>
      <c r="BQ69" s="207">
        <v>13.545009585107811</v>
      </c>
      <c r="BR69" s="208"/>
      <c r="BS69" s="203">
        <v>5.8856928891157132</v>
      </c>
      <c r="BT69" s="38">
        <v>13.545009585107811</v>
      </c>
      <c r="BU69" s="203" t="s">
        <v>22219</v>
      </c>
      <c r="BV69" s="200">
        <v>83.34</v>
      </c>
      <c r="BW69" s="209">
        <v>105</v>
      </c>
      <c r="BX69" s="204">
        <v>-21.659999999999997</v>
      </c>
      <c r="BY69" s="209">
        <v>63</v>
      </c>
      <c r="BZ69" s="209">
        <v>102</v>
      </c>
      <c r="CA69" s="184" t="s">
        <v>22151</v>
      </c>
    </row>
    <row r="70" spans="1:79" x14ac:dyDescent="0.3">
      <c r="A70" s="212" t="s">
        <v>3534</v>
      </c>
      <c r="B70" s="180" t="s">
        <v>6548</v>
      </c>
      <c r="C70" s="196" t="s">
        <v>6549</v>
      </c>
      <c r="D70" s="211" t="s">
        <v>461</v>
      </c>
      <c r="E70" s="196" t="s">
        <v>1437</v>
      </c>
      <c r="F70" s="196" t="s">
        <v>9094</v>
      </c>
      <c r="G70" s="196" t="s">
        <v>14942</v>
      </c>
      <c r="H70" s="196" t="s">
        <v>1380</v>
      </c>
      <c r="I70" s="196" t="s">
        <v>1380</v>
      </c>
      <c r="J70" s="196" t="s">
        <v>1380</v>
      </c>
      <c r="K70" s="197">
        <v>11477</v>
      </c>
      <c r="L70" s="197" t="s">
        <v>10335</v>
      </c>
      <c r="M70" s="198" t="e">
        <v>#VALUE!</v>
      </c>
      <c r="N70" s="198" t="s">
        <v>6525</v>
      </c>
      <c r="O70" s="169">
        <v>58</v>
      </c>
      <c r="P70" s="200">
        <v>247</v>
      </c>
      <c r="Q70" s="200">
        <v>247</v>
      </c>
      <c r="R70" s="200">
        <v>200</v>
      </c>
      <c r="S70" s="200">
        <v>41</v>
      </c>
      <c r="T70" s="200">
        <v>7</v>
      </c>
      <c r="U70" s="200">
        <v>1</v>
      </c>
      <c r="V70" s="200">
        <v>12</v>
      </c>
      <c r="W70" s="200">
        <v>39</v>
      </c>
      <c r="X70" s="200">
        <v>22</v>
      </c>
      <c r="Y70" s="200">
        <v>46</v>
      </c>
      <c r="Z70" s="200">
        <v>76</v>
      </c>
      <c r="AA70" s="200">
        <v>4</v>
      </c>
      <c r="AB70" s="201">
        <v>0.20499999999999999</v>
      </c>
      <c r="AC70" s="202">
        <v>0.35365853658536583</v>
      </c>
      <c r="AD70" s="202">
        <v>0.43</v>
      </c>
      <c r="AE70" s="203">
        <v>5.9090909090909092</v>
      </c>
      <c r="AF70" s="203">
        <v>4.2857142857142856</v>
      </c>
      <c r="AG70" s="203">
        <v>3.098591549295775</v>
      </c>
      <c r="AH70" s="203">
        <v>2.2222222222222223</v>
      </c>
      <c r="AI70" s="203">
        <v>-1.9133633832692596</v>
      </c>
      <c r="AJ70" s="204">
        <v>0</v>
      </c>
      <c r="AK70" s="204">
        <v>0</v>
      </c>
      <c r="AL70" s="204">
        <v>0</v>
      </c>
      <c r="AM70" s="203">
        <v>13.602255583053932</v>
      </c>
      <c r="AN70" s="203" t="s">
        <v>22151</v>
      </c>
      <c r="AO70" s="203" t="s">
        <v>22151</v>
      </c>
      <c r="AP70" s="203" t="s">
        <v>22151</v>
      </c>
      <c r="AQ70" s="203" t="s">
        <v>22151</v>
      </c>
      <c r="AR70" s="203" t="s">
        <v>22151</v>
      </c>
      <c r="AS70" s="203">
        <v>13.602255583053932</v>
      </c>
      <c r="AT70" s="203" t="s">
        <v>22151</v>
      </c>
      <c r="AU70" s="203" t="s">
        <v>22151</v>
      </c>
      <c r="AV70" s="203" t="s">
        <v>22151</v>
      </c>
      <c r="AW70" s="203" t="s">
        <v>22151</v>
      </c>
      <c r="AX70" s="203" t="s">
        <v>22151</v>
      </c>
      <c r="AY70" s="205" t="s">
        <v>22151</v>
      </c>
      <c r="AZ70" s="205" t="s">
        <v>22151</v>
      </c>
      <c r="BA70" s="205" t="s">
        <v>22151</v>
      </c>
      <c r="BB70" s="205" t="s">
        <v>22151</v>
      </c>
      <c r="BC70" s="205" t="s">
        <v>22151</v>
      </c>
      <c r="BD70" s="205">
        <v>34</v>
      </c>
      <c r="BE70" s="205" t="s">
        <v>22151</v>
      </c>
      <c r="BF70" s="205" t="s">
        <v>22151</v>
      </c>
      <c r="BG70" s="205" t="s">
        <v>22151</v>
      </c>
      <c r="BH70" s="205" t="s">
        <v>22151</v>
      </c>
      <c r="BI70" s="205" t="s">
        <v>22151</v>
      </c>
      <c r="BJ70" s="206" t="s">
        <v>22151</v>
      </c>
      <c r="BK70" s="203">
        <v>7.5574645117708927</v>
      </c>
      <c r="BL70" s="203">
        <v>6.0447910712830391</v>
      </c>
      <c r="BM70" s="205">
        <v>69</v>
      </c>
      <c r="BN70" s="203">
        <v>6.0447910712830391</v>
      </c>
      <c r="BO70" s="203">
        <v>0.19435732070240119</v>
      </c>
      <c r="BP70" s="203">
        <v>5.8504337505806383</v>
      </c>
      <c r="BQ70" s="207">
        <v>13.469856796945326</v>
      </c>
      <c r="BR70" s="208"/>
      <c r="BS70" s="203">
        <v>5.8504337505806383</v>
      </c>
      <c r="BT70" s="38">
        <v>13.469856796945326</v>
      </c>
      <c r="BU70" s="203" t="s">
        <v>22220</v>
      </c>
      <c r="BV70" s="200">
        <v>11.61</v>
      </c>
      <c r="BW70" s="209">
        <v>106</v>
      </c>
      <c r="BX70" s="204">
        <v>-94.39</v>
      </c>
      <c r="BY70" s="209">
        <v>1</v>
      </c>
      <c r="BZ70" s="209">
        <v>15</v>
      </c>
      <c r="CA70" s="184" t="s">
        <v>22151</v>
      </c>
    </row>
    <row r="71" spans="1:79" x14ac:dyDescent="0.3">
      <c r="A71" s="178" t="s">
        <v>8153</v>
      </c>
      <c r="B71" s="1" t="s">
        <v>8154</v>
      </c>
      <c r="C71" s="2" t="s">
        <v>6581</v>
      </c>
      <c r="D71" s="91" t="s">
        <v>8334</v>
      </c>
      <c r="E71" s="2" t="s">
        <v>1531</v>
      </c>
      <c r="F71" s="2" t="s">
        <v>9094</v>
      </c>
      <c r="G71" s="2" t="s">
        <v>1431</v>
      </c>
      <c r="H71" s="2" t="s">
        <v>1431</v>
      </c>
      <c r="I71" s="2" t="s">
        <v>1431</v>
      </c>
      <c r="J71" s="269" t="s">
        <v>1431</v>
      </c>
      <c r="K71">
        <v>12147</v>
      </c>
      <c r="L71" t="s">
        <v>10584</v>
      </c>
      <c r="M71" t="e">
        <v>#VALUE!</v>
      </c>
      <c r="N71" t="s">
        <v>8337</v>
      </c>
      <c r="O71" s="169">
        <v>57</v>
      </c>
      <c r="P71" s="123">
        <v>217</v>
      </c>
      <c r="Q71" s="123">
        <v>217</v>
      </c>
      <c r="R71" s="75">
        <v>199</v>
      </c>
      <c r="S71" s="123">
        <v>53</v>
      </c>
      <c r="T71" s="123">
        <v>10</v>
      </c>
      <c r="U71" s="123">
        <v>1</v>
      </c>
      <c r="V71" s="75">
        <v>5</v>
      </c>
      <c r="W71" s="123">
        <v>29</v>
      </c>
      <c r="X71" s="75">
        <v>29</v>
      </c>
      <c r="Y71" s="75">
        <v>18</v>
      </c>
      <c r="Z71" s="75">
        <v>46</v>
      </c>
      <c r="AA71" s="75">
        <v>4</v>
      </c>
      <c r="AB71" s="3">
        <v>0.26633165829145727</v>
      </c>
      <c r="AC71" s="3">
        <v>0.32718894009216593</v>
      </c>
      <c r="AD71" s="3">
        <v>0.4020100502512563</v>
      </c>
      <c r="AE71" s="6">
        <v>4.3939393939393945</v>
      </c>
      <c r="AF71" s="6">
        <v>1.7857142857142858</v>
      </c>
      <c r="AG71" s="6">
        <v>4.084507042253521</v>
      </c>
      <c r="AH71" s="6">
        <v>2.2222222222222223</v>
      </c>
      <c r="AI71" s="51">
        <v>0.63478036487140643</v>
      </c>
      <c r="AJ71" s="51">
        <v>0</v>
      </c>
      <c r="AK71" s="51">
        <v>0</v>
      </c>
      <c r="AL71" s="51">
        <v>0</v>
      </c>
      <c r="AM71" s="6">
        <v>13.121163309000831</v>
      </c>
      <c r="AN71" s="6" t="s">
        <v>22151</v>
      </c>
      <c r="AO71" s="6" t="s">
        <v>22151</v>
      </c>
      <c r="AP71" s="6" t="s">
        <v>22151</v>
      </c>
      <c r="AQ71" s="6" t="s">
        <v>22151</v>
      </c>
      <c r="AR71" s="6">
        <v>13.121163309000831</v>
      </c>
      <c r="AS71" s="6" t="s">
        <v>22151</v>
      </c>
      <c r="AT71" s="6" t="s">
        <v>22151</v>
      </c>
      <c r="AU71" s="6" t="s">
        <v>22151</v>
      </c>
      <c r="AV71" s="6" t="s">
        <v>22151</v>
      </c>
      <c r="AW71" s="6" t="s">
        <v>22151</v>
      </c>
      <c r="AX71" s="6" t="s">
        <v>22151</v>
      </c>
      <c r="AY71" s="99" t="s">
        <v>22151</v>
      </c>
      <c r="AZ71" s="132" t="s">
        <v>22151</v>
      </c>
      <c r="BA71" s="132" t="s">
        <v>22151</v>
      </c>
      <c r="BB71" s="132" t="s">
        <v>22151</v>
      </c>
      <c r="BC71" s="132">
        <v>11</v>
      </c>
      <c r="BD71" s="132" t="s">
        <v>22151</v>
      </c>
      <c r="BE71" s="132" t="s">
        <v>22151</v>
      </c>
      <c r="BF71" s="132" t="s">
        <v>22151</v>
      </c>
      <c r="BG71" s="132" t="s">
        <v>22151</v>
      </c>
      <c r="BH71" s="132" t="s">
        <v>22151</v>
      </c>
      <c r="BI71" s="132" t="s">
        <v>22151</v>
      </c>
      <c r="BJ71" s="92" t="s">
        <v>22151</v>
      </c>
      <c r="BK71" s="6">
        <v>7.142980860930253</v>
      </c>
      <c r="BL71" s="8">
        <v>5.9781824480705783</v>
      </c>
      <c r="BM71" s="12">
        <v>70</v>
      </c>
      <c r="BN71" s="6">
        <v>5.9781824480705783</v>
      </c>
      <c r="BO71" s="6">
        <v>0.19435732070240119</v>
      </c>
      <c r="BP71" s="6">
        <v>5.7838251273681767</v>
      </c>
      <c r="BQ71" s="38">
        <v>13.327884418774451</v>
      </c>
      <c r="BR71" s="38"/>
      <c r="BS71" s="6">
        <v>5.7838251273681767</v>
      </c>
      <c r="BT71" s="38">
        <v>13.327884418774451</v>
      </c>
      <c r="BU71" s="6" t="s">
        <v>22221</v>
      </c>
      <c r="BV71" s="75">
        <v>354.95</v>
      </c>
      <c r="BW71" s="75">
        <v>107</v>
      </c>
      <c r="BX71" s="51">
        <v>247.95</v>
      </c>
      <c r="BY71" s="75">
        <v>285</v>
      </c>
      <c r="BZ71" s="75">
        <v>476</v>
      </c>
      <c r="CA71" s="184" t="s">
        <v>22151</v>
      </c>
    </row>
    <row r="72" spans="1:79" x14ac:dyDescent="0.3">
      <c r="A72" s="178" t="s">
        <v>14636</v>
      </c>
      <c r="B72" s="1" t="s">
        <v>6590</v>
      </c>
      <c r="C72" s="2" t="s">
        <v>6844</v>
      </c>
      <c r="D72" s="91" t="s">
        <v>14306</v>
      </c>
      <c r="E72" s="2" t="s">
        <v>1405</v>
      </c>
      <c r="F72" s="2" t="s">
        <v>6120</v>
      </c>
      <c r="G72" s="2" t="s">
        <v>1380</v>
      </c>
      <c r="H72" s="2" t="s">
        <v>1380</v>
      </c>
      <c r="I72" s="2" t="s">
        <v>1380</v>
      </c>
      <c r="J72" s="269" t="s">
        <v>1380</v>
      </c>
      <c r="K72">
        <v>15487</v>
      </c>
      <c r="L72" t="s">
        <v>14637</v>
      </c>
      <c r="M72" t="e">
        <v>#VALUE!</v>
      </c>
      <c r="N72" t="s">
        <v>15188</v>
      </c>
      <c r="O72" s="169">
        <v>57</v>
      </c>
      <c r="P72" s="123">
        <v>213</v>
      </c>
      <c r="Q72" s="123">
        <v>213</v>
      </c>
      <c r="R72" s="75">
        <v>202</v>
      </c>
      <c r="S72" s="123">
        <v>56.000000000000007</v>
      </c>
      <c r="T72" s="123">
        <v>7.0000000000000009</v>
      </c>
      <c r="U72" s="123">
        <v>2</v>
      </c>
      <c r="V72" s="75">
        <v>4</v>
      </c>
      <c r="W72" s="123">
        <v>30</v>
      </c>
      <c r="X72" s="75">
        <v>14.000000000000002</v>
      </c>
      <c r="Y72" s="75">
        <v>9</v>
      </c>
      <c r="Z72" s="75">
        <v>45</v>
      </c>
      <c r="AA72" s="75">
        <v>8</v>
      </c>
      <c r="AB72" s="4">
        <v>0.27722772277227725</v>
      </c>
      <c r="AC72" s="4">
        <v>0.30805687203791471</v>
      </c>
      <c r="AD72" s="4">
        <v>0.3910891089108911</v>
      </c>
      <c r="AE72" s="8">
        <v>4.5454545454545459</v>
      </c>
      <c r="AF72" s="8">
        <v>1.4285714285714286</v>
      </c>
      <c r="AG72" s="8">
        <v>1.9718309859154932</v>
      </c>
      <c r="AH72" s="8">
        <v>4.4444444444444446</v>
      </c>
      <c r="AI72" s="51">
        <v>1.100977634505679</v>
      </c>
      <c r="AJ72" s="51">
        <v>0</v>
      </c>
      <c r="AK72" s="51">
        <v>0</v>
      </c>
      <c r="AL72" s="51">
        <v>0</v>
      </c>
      <c r="AM72" s="8">
        <v>13.491279038891591</v>
      </c>
      <c r="AN72" s="8" t="s">
        <v>22151</v>
      </c>
      <c r="AO72" s="8" t="s">
        <v>22151</v>
      </c>
      <c r="AP72" s="8" t="s">
        <v>22151</v>
      </c>
      <c r="AQ72" s="8" t="s">
        <v>22151</v>
      </c>
      <c r="AR72" s="8" t="s">
        <v>22151</v>
      </c>
      <c r="AS72" s="8">
        <v>13.491279038891591</v>
      </c>
      <c r="AT72" s="8" t="s">
        <v>22151</v>
      </c>
      <c r="AU72" s="8" t="s">
        <v>22151</v>
      </c>
      <c r="AV72" s="8" t="s">
        <v>22151</v>
      </c>
      <c r="AW72" s="8" t="s">
        <v>22151</v>
      </c>
      <c r="AX72" s="8" t="s">
        <v>22151</v>
      </c>
      <c r="AY72" s="132" t="s">
        <v>22151</v>
      </c>
      <c r="AZ72" s="132" t="s">
        <v>22151</v>
      </c>
      <c r="BA72" s="132" t="s">
        <v>22151</v>
      </c>
      <c r="BB72" s="132" t="s">
        <v>22151</v>
      </c>
      <c r="BC72" s="132" t="s">
        <v>22151</v>
      </c>
      <c r="BD72" s="132">
        <v>35</v>
      </c>
      <c r="BE72" s="132" t="s">
        <v>22151</v>
      </c>
      <c r="BF72" s="132" t="s">
        <v>22151</v>
      </c>
      <c r="BG72" s="132" t="s">
        <v>22151</v>
      </c>
      <c r="BH72" s="132" t="s">
        <v>22151</v>
      </c>
      <c r="BI72" s="132" t="s">
        <v>22151</v>
      </c>
      <c r="BJ72" s="92" t="s">
        <v>22151</v>
      </c>
      <c r="BK72" s="8">
        <v>7.5574645117708927</v>
      </c>
      <c r="BL72" s="8">
        <v>5.9338145271206981</v>
      </c>
      <c r="BM72" s="12">
        <v>71</v>
      </c>
      <c r="BN72" s="10">
        <v>5.9338145271206981</v>
      </c>
      <c r="BO72" s="10">
        <v>0.19435732070240119</v>
      </c>
      <c r="BP72" s="10">
        <v>5.7394572064182974</v>
      </c>
      <c r="BQ72" s="41">
        <v>13.233316794524663</v>
      </c>
      <c r="BR72" s="41"/>
      <c r="BS72" s="10">
        <v>5.7394572064182974</v>
      </c>
      <c r="BT72" s="38">
        <v>13.233316794524663</v>
      </c>
      <c r="BU72" s="6" t="s">
        <v>22222</v>
      </c>
      <c r="BV72" s="75">
        <v>187.07</v>
      </c>
      <c r="BW72" s="75">
        <v>110</v>
      </c>
      <c r="BX72" s="51">
        <v>77.069999999999993</v>
      </c>
      <c r="BY72" s="75">
        <v>153</v>
      </c>
      <c r="BZ72" s="75">
        <v>234</v>
      </c>
      <c r="CA72" s="184" t="s">
        <v>22151</v>
      </c>
    </row>
    <row r="73" spans="1:79" ht="15" customHeight="1" x14ac:dyDescent="0.3">
      <c r="A73" s="212" t="s">
        <v>1998</v>
      </c>
      <c r="B73" s="180" t="s">
        <v>6816</v>
      </c>
      <c r="C73" s="196" t="s">
        <v>6817</v>
      </c>
      <c r="D73" s="211" t="s">
        <v>221</v>
      </c>
      <c r="E73" s="196" t="s">
        <v>1383</v>
      </c>
      <c r="F73" s="196" t="s">
        <v>9094</v>
      </c>
      <c r="G73" s="196" t="s">
        <v>20477</v>
      </c>
      <c r="H73" s="196" t="s">
        <v>661</v>
      </c>
      <c r="I73" s="196" t="s">
        <v>661</v>
      </c>
      <c r="J73" s="270" t="s">
        <v>661</v>
      </c>
      <c r="K73" s="197">
        <v>5827</v>
      </c>
      <c r="L73" s="197" t="s">
        <v>9984</v>
      </c>
      <c r="M73" s="198" t="e">
        <v>#VALUE!</v>
      </c>
      <c r="N73" s="198" t="s">
        <v>5476</v>
      </c>
      <c r="O73" s="169">
        <v>55</v>
      </c>
      <c r="P73" s="200">
        <v>213</v>
      </c>
      <c r="Q73" s="200">
        <v>213</v>
      </c>
      <c r="R73" s="200">
        <v>198</v>
      </c>
      <c r="S73" s="200">
        <v>53</v>
      </c>
      <c r="T73" s="200">
        <v>11</v>
      </c>
      <c r="U73" s="200">
        <v>1</v>
      </c>
      <c r="V73" s="200">
        <v>12</v>
      </c>
      <c r="W73" s="200">
        <v>30</v>
      </c>
      <c r="X73" s="200">
        <v>32</v>
      </c>
      <c r="Y73" s="200">
        <v>13</v>
      </c>
      <c r="Z73" s="200">
        <v>36</v>
      </c>
      <c r="AA73" s="200">
        <v>1</v>
      </c>
      <c r="AB73" s="201">
        <v>0.26767676767676768</v>
      </c>
      <c r="AC73" s="202">
        <v>0.3127962085308057</v>
      </c>
      <c r="AD73" s="202">
        <v>0.51515151515151514</v>
      </c>
      <c r="AE73" s="203">
        <v>4.5454545454545459</v>
      </c>
      <c r="AF73" s="203">
        <v>4.2857142857142856</v>
      </c>
      <c r="AG73" s="203">
        <v>4.507042253521127</v>
      </c>
      <c r="AH73" s="203">
        <v>0.55555555555555558</v>
      </c>
      <c r="AI73" s="203">
        <v>0.68727422955070971</v>
      </c>
      <c r="AJ73" s="204">
        <v>0</v>
      </c>
      <c r="AK73" s="204">
        <v>0</v>
      </c>
      <c r="AL73" s="204">
        <v>0</v>
      </c>
      <c r="AM73" s="203">
        <v>14.581040869796224</v>
      </c>
      <c r="AN73" s="203" t="s">
        <v>22151</v>
      </c>
      <c r="AO73" s="203" t="s">
        <v>22151</v>
      </c>
      <c r="AP73" s="203">
        <v>14.581040869796224</v>
      </c>
      <c r="AQ73" s="203" t="s">
        <v>22151</v>
      </c>
      <c r="AR73" s="203" t="s">
        <v>22151</v>
      </c>
      <c r="AS73" s="203" t="s">
        <v>22151</v>
      </c>
      <c r="AT73" s="203" t="s">
        <v>22151</v>
      </c>
      <c r="AU73" s="203" t="s">
        <v>22151</v>
      </c>
      <c r="AV73" s="203" t="s">
        <v>22151</v>
      </c>
      <c r="AW73" s="203" t="s">
        <v>22151</v>
      </c>
      <c r="AX73" s="203" t="s">
        <v>22151</v>
      </c>
      <c r="AY73" s="205" t="s">
        <v>22151</v>
      </c>
      <c r="AZ73" s="205" t="s">
        <v>22151</v>
      </c>
      <c r="BA73" s="205">
        <v>7</v>
      </c>
      <c r="BB73" s="205" t="s">
        <v>22151</v>
      </c>
      <c r="BC73" s="205" t="s">
        <v>22151</v>
      </c>
      <c r="BD73" s="205" t="s">
        <v>22151</v>
      </c>
      <c r="BE73" s="205" t="s">
        <v>22151</v>
      </c>
      <c r="BF73" s="205" t="s">
        <v>22151</v>
      </c>
      <c r="BG73" s="205" t="s">
        <v>22151</v>
      </c>
      <c r="BH73" s="205" t="s">
        <v>22151</v>
      </c>
      <c r="BI73" s="205" t="s">
        <v>22151</v>
      </c>
      <c r="BJ73" s="206" t="s">
        <v>22151</v>
      </c>
      <c r="BK73" s="203">
        <v>8.6531354605957791</v>
      </c>
      <c r="BL73" s="203">
        <v>5.9279054092004451</v>
      </c>
      <c r="BM73" s="205">
        <v>72</v>
      </c>
      <c r="BN73" s="203">
        <v>5.9279054092004451</v>
      </c>
      <c r="BO73" s="203">
        <v>0.19435732070240119</v>
      </c>
      <c r="BP73" s="203">
        <v>5.7335480884980434</v>
      </c>
      <c r="BQ73" s="207">
        <v>13.22072185585802</v>
      </c>
      <c r="BR73" s="208"/>
      <c r="BS73" s="203">
        <v>5.7335480884980434</v>
      </c>
      <c r="BT73" s="38">
        <v>13.22072185585802</v>
      </c>
      <c r="BU73" s="203" t="s">
        <v>22223</v>
      </c>
      <c r="BV73" s="200">
        <v>325.52</v>
      </c>
      <c r="BW73" s="209">
        <v>111</v>
      </c>
      <c r="BX73" s="204">
        <v>214.51999999999998</v>
      </c>
      <c r="BY73" s="209">
        <v>256</v>
      </c>
      <c r="BZ73" s="209">
        <v>391</v>
      </c>
      <c r="CA73" s="184" t="s">
        <v>22151</v>
      </c>
    </row>
    <row r="74" spans="1:79" ht="15" customHeight="1" x14ac:dyDescent="0.3">
      <c r="A74" s="178" t="s">
        <v>8159</v>
      </c>
      <c r="B74" s="1" t="s">
        <v>8160</v>
      </c>
      <c r="C74" s="2" t="s">
        <v>6720</v>
      </c>
      <c r="D74" s="91" t="s">
        <v>8429</v>
      </c>
      <c r="E74" s="2" t="s">
        <v>1386</v>
      </c>
      <c r="F74" s="2" t="s">
        <v>6120</v>
      </c>
      <c r="G74" s="2" t="s">
        <v>14942</v>
      </c>
      <c r="H74" s="2" t="s">
        <v>1380</v>
      </c>
      <c r="I74" s="2" t="s">
        <v>1380</v>
      </c>
      <c r="J74" s="269" t="s">
        <v>1380</v>
      </c>
      <c r="K74">
        <v>11445</v>
      </c>
      <c r="L74" t="s">
        <v>9404</v>
      </c>
      <c r="M74" t="e">
        <v>#VALUE!</v>
      </c>
      <c r="N74" t="s">
        <v>8431</v>
      </c>
      <c r="O74" s="169">
        <v>59</v>
      </c>
      <c r="P74" s="123">
        <v>243</v>
      </c>
      <c r="Q74" s="123">
        <v>243</v>
      </c>
      <c r="R74" s="75">
        <v>191</v>
      </c>
      <c r="S74" s="123">
        <v>47</v>
      </c>
      <c r="T74" s="123">
        <v>12</v>
      </c>
      <c r="U74" s="123">
        <v>2</v>
      </c>
      <c r="V74" s="75">
        <v>5</v>
      </c>
      <c r="W74" s="123">
        <v>32</v>
      </c>
      <c r="X74" s="75">
        <v>33</v>
      </c>
      <c r="Y74" s="75">
        <v>37</v>
      </c>
      <c r="Z74" s="75">
        <v>54</v>
      </c>
      <c r="AA74" s="75">
        <v>4</v>
      </c>
      <c r="AB74" s="4">
        <v>0.24607329842931938</v>
      </c>
      <c r="AC74" s="4">
        <v>0.36842105263157893</v>
      </c>
      <c r="AD74" s="4">
        <v>0.40837696335078533</v>
      </c>
      <c r="AE74" s="8">
        <v>4.8484848484848486</v>
      </c>
      <c r="AF74" s="8">
        <v>1.7857142857142858</v>
      </c>
      <c r="AG74" s="8">
        <v>4.647887323943662</v>
      </c>
      <c r="AH74" s="8">
        <v>2.2222222222222223</v>
      </c>
      <c r="AI74" s="51">
        <v>-0.19640227545946129</v>
      </c>
      <c r="AJ74" s="51">
        <v>0</v>
      </c>
      <c r="AK74" s="51">
        <v>0</v>
      </c>
      <c r="AL74" s="51">
        <v>0</v>
      </c>
      <c r="AM74" s="6">
        <v>13.307906404905557</v>
      </c>
      <c r="AN74" s="6" t="s">
        <v>22151</v>
      </c>
      <c r="AO74" s="6" t="s">
        <v>22151</v>
      </c>
      <c r="AP74" s="6" t="s">
        <v>22151</v>
      </c>
      <c r="AQ74" s="6" t="s">
        <v>22151</v>
      </c>
      <c r="AR74" s="6" t="s">
        <v>22151</v>
      </c>
      <c r="AS74" s="6">
        <v>13.307906404905557</v>
      </c>
      <c r="AT74" s="6" t="s">
        <v>22151</v>
      </c>
      <c r="AU74" s="6" t="s">
        <v>22151</v>
      </c>
      <c r="AV74" s="6" t="s">
        <v>22151</v>
      </c>
      <c r="AW74" s="6" t="s">
        <v>22151</v>
      </c>
      <c r="AX74" s="6" t="s">
        <v>22151</v>
      </c>
      <c r="AY74" s="99" t="s">
        <v>22151</v>
      </c>
      <c r="AZ74" s="132" t="s">
        <v>22151</v>
      </c>
      <c r="BA74" s="132" t="s">
        <v>22151</v>
      </c>
      <c r="BB74" s="132" t="s">
        <v>22151</v>
      </c>
      <c r="BC74" s="132" t="s">
        <v>22151</v>
      </c>
      <c r="BD74" s="132">
        <v>36</v>
      </c>
      <c r="BE74" s="132" t="s">
        <v>22151</v>
      </c>
      <c r="BF74" s="132" t="s">
        <v>22151</v>
      </c>
      <c r="BG74" s="132" t="s">
        <v>22151</v>
      </c>
      <c r="BH74" s="132" t="s">
        <v>22151</v>
      </c>
      <c r="BI74" s="132" t="s">
        <v>22151</v>
      </c>
      <c r="BJ74" s="92" t="s">
        <v>22151</v>
      </c>
      <c r="BK74" s="8">
        <v>7.5574645117708927</v>
      </c>
      <c r="BL74" s="8">
        <v>5.7504418931346644</v>
      </c>
      <c r="BM74" s="12">
        <v>73</v>
      </c>
      <c r="BN74" s="10">
        <v>5.7504418931346644</v>
      </c>
      <c r="BO74" s="10">
        <v>0.19435732070240119</v>
      </c>
      <c r="BP74" s="10">
        <v>5.5560845724322636</v>
      </c>
      <c r="BQ74" s="41">
        <v>12.842468767904831</v>
      </c>
      <c r="BR74" s="41"/>
      <c r="BS74" s="10">
        <v>5.5560845724322636</v>
      </c>
      <c r="BT74" s="38">
        <v>12.842468767904831</v>
      </c>
      <c r="BU74" s="6" t="s">
        <v>22224</v>
      </c>
      <c r="BV74" s="75">
        <v>273.27</v>
      </c>
      <c r="BW74" s="75">
        <v>113</v>
      </c>
      <c r="BX74" s="51">
        <v>160.26999999999998</v>
      </c>
      <c r="BY74" s="75">
        <v>245</v>
      </c>
      <c r="BZ74" s="75">
        <v>314</v>
      </c>
      <c r="CA74" s="184" t="s">
        <v>22151</v>
      </c>
    </row>
    <row r="75" spans="1:79" ht="15" customHeight="1" x14ac:dyDescent="0.3">
      <c r="A75" s="212" t="s">
        <v>14579</v>
      </c>
      <c r="B75" s="180" t="s">
        <v>14580</v>
      </c>
      <c r="C75" s="196" t="s">
        <v>7426</v>
      </c>
      <c r="D75" s="211" t="s">
        <v>14340</v>
      </c>
      <c r="E75" s="196" t="s">
        <v>1426</v>
      </c>
      <c r="F75" s="196" t="s">
        <v>6120</v>
      </c>
      <c r="G75" s="196" t="s">
        <v>14937</v>
      </c>
      <c r="H75" s="196" t="s">
        <v>1396</v>
      </c>
      <c r="I75" s="196" t="s">
        <v>1396</v>
      </c>
      <c r="J75" s="269" t="s">
        <v>1396</v>
      </c>
      <c r="K75" s="197">
        <v>19611</v>
      </c>
      <c r="L75" s="197" t="s">
        <v>16063</v>
      </c>
      <c r="M75" s="198" t="e">
        <v>#VALUE!</v>
      </c>
      <c r="N75" s="198" t="s">
        <v>15118</v>
      </c>
      <c r="O75" s="169">
        <v>60</v>
      </c>
      <c r="P75" s="200">
        <v>243</v>
      </c>
      <c r="Q75" s="200">
        <v>243</v>
      </c>
      <c r="R75" s="200">
        <v>221</v>
      </c>
      <c r="S75" s="200">
        <v>58</v>
      </c>
      <c r="T75" s="200">
        <v>13</v>
      </c>
      <c r="U75" s="200">
        <v>2</v>
      </c>
      <c r="V75" s="200">
        <v>9</v>
      </c>
      <c r="W75" s="200">
        <v>34</v>
      </c>
      <c r="X75" s="200">
        <v>33</v>
      </c>
      <c r="Y75" s="200">
        <v>20</v>
      </c>
      <c r="Z75" s="200">
        <v>38</v>
      </c>
      <c r="AA75" s="200">
        <v>1</v>
      </c>
      <c r="AB75" s="201">
        <v>0.26244343891402716</v>
      </c>
      <c r="AC75" s="202">
        <v>0.32365145228215769</v>
      </c>
      <c r="AD75" s="202">
        <v>0.46153846153846156</v>
      </c>
      <c r="AE75" s="203">
        <v>5.1515151515151514</v>
      </c>
      <c r="AF75" s="203">
        <v>3.2142857142857144</v>
      </c>
      <c r="AG75" s="203">
        <v>4.647887323943662</v>
      </c>
      <c r="AH75" s="203">
        <v>0.55555555555555558</v>
      </c>
      <c r="AI75" s="203">
        <v>0.52163831075304878</v>
      </c>
      <c r="AJ75" s="204">
        <v>0</v>
      </c>
      <c r="AK75" s="204">
        <v>0</v>
      </c>
      <c r="AL75" s="204">
        <v>0</v>
      </c>
      <c r="AM75" s="203">
        <v>14.090882056053132</v>
      </c>
      <c r="AN75" s="203" t="s">
        <v>22151</v>
      </c>
      <c r="AO75" s="203">
        <v>14.090882056053132</v>
      </c>
      <c r="AP75" s="203" t="s">
        <v>22151</v>
      </c>
      <c r="AQ75" s="203" t="s">
        <v>22151</v>
      </c>
      <c r="AR75" s="203" t="s">
        <v>22151</v>
      </c>
      <c r="AS75" s="203" t="s">
        <v>22151</v>
      </c>
      <c r="AT75" s="203" t="s">
        <v>22151</v>
      </c>
      <c r="AU75" s="203" t="s">
        <v>22151</v>
      </c>
      <c r="AV75" s="203" t="s">
        <v>22151</v>
      </c>
      <c r="AW75" s="203" t="s">
        <v>22151</v>
      </c>
      <c r="AX75" s="203" t="s">
        <v>22151</v>
      </c>
      <c r="AY75" s="205" t="s">
        <v>22151</v>
      </c>
      <c r="AZ75" s="205">
        <v>6</v>
      </c>
      <c r="BA75" s="205" t="s">
        <v>22151</v>
      </c>
      <c r="BB75" s="205" t="s">
        <v>22151</v>
      </c>
      <c r="BC75" s="205" t="s">
        <v>22151</v>
      </c>
      <c r="BD75" s="205" t="s">
        <v>22151</v>
      </c>
      <c r="BE75" s="205" t="s">
        <v>22151</v>
      </c>
      <c r="BF75" s="205" t="s">
        <v>22151</v>
      </c>
      <c r="BG75" s="205" t="s">
        <v>22151</v>
      </c>
      <c r="BH75" s="205" t="s">
        <v>22151</v>
      </c>
      <c r="BI75" s="205" t="s">
        <v>22151</v>
      </c>
      <c r="BJ75" s="206" t="s">
        <v>22151</v>
      </c>
      <c r="BK75" s="203">
        <v>8.3853679235062994</v>
      </c>
      <c r="BL75" s="203">
        <v>5.705514132546833</v>
      </c>
      <c r="BM75" s="205">
        <v>74</v>
      </c>
      <c r="BN75" s="203">
        <v>5.705514132546833</v>
      </c>
      <c r="BO75" s="203">
        <v>0.19435732070240119</v>
      </c>
      <c r="BP75" s="203">
        <v>5.5111568118444314</v>
      </c>
      <c r="BQ75" s="207">
        <v>12.74670787826445</v>
      </c>
      <c r="BR75" s="208"/>
      <c r="BS75" s="203">
        <v>5.5111568118444314</v>
      </c>
      <c r="BT75" s="38">
        <v>12.74670787826445</v>
      </c>
      <c r="BU75" s="203" t="s">
        <v>22225</v>
      </c>
      <c r="BV75" s="200">
        <v>56.61</v>
      </c>
      <c r="BW75" s="209">
        <v>114</v>
      </c>
      <c r="BX75" s="204">
        <v>-57.39</v>
      </c>
      <c r="BY75" s="209">
        <v>38</v>
      </c>
      <c r="BZ75" s="209">
        <v>84</v>
      </c>
      <c r="CA75" s="184" t="s">
        <v>22151</v>
      </c>
    </row>
    <row r="76" spans="1:79" x14ac:dyDescent="0.3">
      <c r="A76" s="213" t="s">
        <v>6368</v>
      </c>
      <c r="B76" s="1" t="s">
        <v>6970</v>
      </c>
      <c r="C76" s="2" t="s">
        <v>6655</v>
      </c>
      <c r="D76" s="91" t="s">
        <v>1284</v>
      </c>
      <c r="E76" s="2" t="s">
        <v>1379</v>
      </c>
      <c r="F76" s="2" t="s">
        <v>9094</v>
      </c>
      <c r="G76" s="2" t="s">
        <v>14957</v>
      </c>
      <c r="H76" s="2" t="s">
        <v>661</v>
      </c>
      <c r="I76" s="2" t="s">
        <v>1431</v>
      </c>
      <c r="J76" s="269" t="s">
        <v>661</v>
      </c>
      <c r="K76">
        <v>13757</v>
      </c>
      <c r="L76" t="s">
        <v>10421</v>
      </c>
      <c r="M76" t="e">
        <v>#VALUE!</v>
      </c>
      <c r="N76" t="s">
        <v>6369</v>
      </c>
      <c r="O76" s="169">
        <v>56</v>
      </c>
      <c r="P76" s="123">
        <v>214</v>
      </c>
      <c r="Q76" s="123">
        <v>214</v>
      </c>
      <c r="R76" s="75">
        <v>185</v>
      </c>
      <c r="S76" s="123">
        <v>50</v>
      </c>
      <c r="T76" s="123">
        <v>10</v>
      </c>
      <c r="U76" s="123">
        <v>2</v>
      </c>
      <c r="V76" s="75">
        <v>7.9999999999999991</v>
      </c>
      <c r="W76" s="123">
        <v>29.999999999999996</v>
      </c>
      <c r="X76" s="75">
        <v>31.999999999999996</v>
      </c>
      <c r="Y76" s="75">
        <v>26</v>
      </c>
      <c r="Z76" s="75">
        <v>54.999999999999993</v>
      </c>
      <c r="AA76" s="75">
        <v>3</v>
      </c>
      <c r="AB76" s="52">
        <v>0.27027027027027029</v>
      </c>
      <c r="AC76" s="52">
        <v>0.36018957345971564</v>
      </c>
      <c r="AD76" s="52">
        <v>0.4756756756756757</v>
      </c>
      <c r="AE76" s="51">
        <v>4.545454545454545</v>
      </c>
      <c r="AF76" s="51">
        <v>2.8571428571428572</v>
      </c>
      <c r="AG76" s="51">
        <v>4.5070422535211261</v>
      </c>
      <c r="AH76" s="51">
        <v>1.6666666666666665</v>
      </c>
      <c r="AI76" s="51">
        <v>0.74584915812061037</v>
      </c>
      <c r="AJ76" s="51">
        <v>0</v>
      </c>
      <c r="AK76" s="51">
        <v>0</v>
      </c>
      <c r="AL76" s="51">
        <v>0</v>
      </c>
      <c r="AM76" s="51">
        <v>14.322155480905804</v>
      </c>
      <c r="AN76" s="51" t="s">
        <v>22151</v>
      </c>
      <c r="AO76" s="51" t="s">
        <v>22151</v>
      </c>
      <c r="AP76" s="51">
        <v>14.322155480905804</v>
      </c>
      <c r="AQ76" s="51" t="s">
        <v>22151</v>
      </c>
      <c r="AR76" s="51" t="s">
        <v>22151</v>
      </c>
      <c r="AS76" s="51" t="s">
        <v>22151</v>
      </c>
      <c r="AT76" s="51" t="s">
        <v>22151</v>
      </c>
      <c r="AU76" s="51" t="s">
        <v>22151</v>
      </c>
      <c r="AV76" s="51" t="s">
        <v>22151</v>
      </c>
      <c r="AW76" s="51" t="s">
        <v>22151</v>
      </c>
      <c r="AX76" s="51" t="s">
        <v>22151</v>
      </c>
      <c r="AY76" s="76" t="s">
        <v>22151</v>
      </c>
      <c r="AZ76" s="132" t="s">
        <v>22151</v>
      </c>
      <c r="BA76" s="132">
        <v>8</v>
      </c>
      <c r="BB76" s="132" t="s">
        <v>22151</v>
      </c>
      <c r="BC76" s="132" t="s">
        <v>22151</v>
      </c>
      <c r="BD76" s="132" t="s">
        <v>22151</v>
      </c>
      <c r="BE76" s="132" t="s">
        <v>22151</v>
      </c>
      <c r="BF76" s="132" t="s">
        <v>22151</v>
      </c>
      <c r="BG76" s="132" t="s">
        <v>22151</v>
      </c>
      <c r="BH76" s="132" t="s">
        <v>22151</v>
      </c>
      <c r="BI76" s="132" t="s">
        <v>22151</v>
      </c>
      <c r="BJ76" s="92" t="s">
        <v>22151</v>
      </c>
      <c r="BK76" s="51">
        <v>8.6531354605957791</v>
      </c>
      <c r="BL76" s="8">
        <v>5.6690200203100254</v>
      </c>
      <c r="BM76" s="12">
        <v>75</v>
      </c>
      <c r="BN76" s="51">
        <v>5.6690200203100254</v>
      </c>
      <c r="BO76" s="51">
        <v>0.19435732070240119</v>
      </c>
      <c r="BP76" s="51">
        <v>5.4746626996076238</v>
      </c>
      <c r="BQ76" s="64">
        <v>12.668922816006548</v>
      </c>
      <c r="BR76" s="64"/>
      <c r="BS76" s="51">
        <v>5.4746626996076238</v>
      </c>
      <c r="BT76" s="38">
        <v>12.668922816006548</v>
      </c>
      <c r="BU76" s="51" t="s">
        <v>22226</v>
      </c>
      <c r="BV76" s="75">
        <v>228.59</v>
      </c>
      <c r="BW76" s="75">
        <v>115</v>
      </c>
      <c r="BX76" s="51">
        <v>113.59</v>
      </c>
      <c r="BY76" s="75">
        <v>192</v>
      </c>
      <c r="BZ76" s="75">
        <v>299</v>
      </c>
      <c r="CA76" s="184" t="s">
        <v>22151</v>
      </c>
    </row>
    <row r="77" spans="1:79" x14ac:dyDescent="0.3">
      <c r="A77" s="178" t="s">
        <v>6460</v>
      </c>
      <c r="B77" s="1" t="s">
        <v>6797</v>
      </c>
      <c r="C77" s="2" t="s">
        <v>6549</v>
      </c>
      <c r="D77" s="91" t="s">
        <v>1282</v>
      </c>
      <c r="E77" s="2" t="s">
        <v>1531</v>
      </c>
      <c r="F77" s="2" t="s">
        <v>9094</v>
      </c>
      <c r="G77" s="2" t="s">
        <v>14937</v>
      </c>
      <c r="H77" s="2" t="s">
        <v>1396</v>
      </c>
      <c r="I77" s="2" t="s">
        <v>1396</v>
      </c>
      <c r="J77" s="269" t="s">
        <v>1396</v>
      </c>
      <c r="K77">
        <v>13419</v>
      </c>
      <c r="L77" t="s">
        <v>10617</v>
      </c>
      <c r="M77" t="e">
        <v>#VALUE!</v>
      </c>
      <c r="N77" t="s">
        <v>6462</v>
      </c>
      <c r="O77" s="169">
        <v>57</v>
      </c>
      <c r="P77" s="123">
        <v>243</v>
      </c>
      <c r="Q77" s="123">
        <v>243</v>
      </c>
      <c r="R77" s="75">
        <v>218</v>
      </c>
      <c r="S77" s="123">
        <v>59</v>
      </c>
      <c r="T77" s="123">
        <v>18</v>
      </c>
      <c r="U77" s="123">
        <v>1</v>
      </c>
      <c r="V77" s="75">
        <v>7</v>
      </c>
      <c r="W77" s="123">
        <v>35</v>
      </c>
      <c r="X77" s="75">
        <v>34</v>
      </c>
      <c r="Y77" s="75">
        <v>19</v>
      </c>
      <c r="Z77" s="75">
        <v>50</v>
      </c>
      <c r="AA77" s="75">
        <v>1</v>
      </c>
      <c r="AB77" s="3">
        <v>0.27064220183486237</v>
      </c>
      <c r="AC77" s="3">
        <v>0.32911392405063289</v>
      </c>
      <c r="AD77" s="3">
        <v>0.45871559633027525</v>
      </c>
      <c r="AE77" s="6">
        <v>5.3030303030303036</v>
      </c>
      <c r="AF77" s="6">
        <v>2.5</v>
      </c>
      <c r="AG77" s="6">
        <v>4.788732394366197</v>
      </c>
      <c r="AH77" s="6">
        <v>0.55555555555555558</v>
      </c>
      <c r="AI77" s="51">
        <v>0.88425640179284015</v>
      </c>
      <c r="AJ77" s="51">
        <v>0</v>
      </c>
      <c r="AK77" s="51">
        <v>0</v>
      </c>
      <c r="AL77" s="51">
        <v>0</v>
      </c>
      <c r="AM77" s="6">
        <v>14.031574654744896</v>
      </c>
      <c r="AN77" s="6" t="s">
        <v>22151</v>
      </c>
      <c r="AO77" s="6">
        <v>14.031574654744896</v>
      </c>
      <c r="AP77" s="6" t="s">
        <v>22151</v>
      </c>
      <c r="AQ77" s="6" t="s">
        <v>22151</v>
      </c>
      <c r="AR77" s="6" t="s">
        <v>22151</v>
      </c>
      <c r="AS77" s="6" t="s">
        <v>22151</v>
      </c>
      <c r="AT77" s="6" t="s">
        <v>22151</v>
      </c>
      <c r="AU77" s="6" t="s">
        <v>22151</v>
      </c>
      <c r="AV77" s="6" t="s">
        <v>22151</v>
      </c>
      <c r="AW77" s="6" t="s">
        <v>22151</v>
      </c>
      <c r="AX77" s="6" t="s">
        <v>22151</v>
      </c>
      <c r="AY77" s="99" t="s">
        <v>22151</v>
      </c>
      <c r="AZ77" s="132">
        <v>7</v>
      </c>
      <c r="BA77" s="132" t="s">
        <v>22151</v>
      </c>
      <c r="BB77" s="132" t="s">
        <v>22151</v>
      </c>
      <c r="BC77" s="132" t="s">
        <v>22151</v>
      </c>
      <c r="BD77" s="132" t="s">
        <v>22151</v>
      </c>
      <c r="BE77" s="132" t="s">
        <v>22151</v>
      </c>
      <c r="BF77" s="132" t="s">
        <v>22151</v>
      </c>
      <c r="BG77" s="132" t="s">
        <v>22151</v>
      </c>
      <c r="BH77" s="132" t="s">
        <v>22151</v>
      </c>
      <c r="BI77" s="132" t="s">
        <v>22151</v>
      </c>
      <c r="BJ77" s="92" t="s">
        <v>22151</v>
      </c>
      <c r="BK77" s="6">
        <v>8.3853679235062994</v>
      </c>
      <c r="BL77" s="8">
        <v>5.6462067312385962</v>
      </c>
      <c r="BM77" s="12">
        <v>76</v>
      </c>
      <c r="BN77" s="6">
        <v>5.6462067312385962</v>
      </c>
      <c r="BO77" s="6">
        <v>0.19435732070240119</v>
      </c>
      <c r="BP77" s="6">
        <v>5.4518494105361945</v>
      </c>
      <c r="BQ77" s="38">
        <v>12.62029762684689</v>
      </c>
      <c r="BR77" s="38"/>
      <c r="BS77" s="6">
        <v>5.4518494105361945</v>
      </c>
      <c r="BT77" s="38">
        <v>12.62029762684689</v>
      </c>
      <c r="BU77" s="6" t="s">
        <v>22227</v>
      </c>
      <c r="BV77" s="75">
        <v>199.2</v>
      </c>
      <c r="BW77" s="75">
        <v>116</v>
      </c>
      <c r="BX77" s="51">
        <v>83.199999999999989</v>
      </c>
      <c r="BY77" s="75">
        <v>173</v>
      </c>
      <c r="BZ77" s="75">
        <v>257</v>
      </c>
      <c r="CA77" s="184" t="s">
        <v>22151</v>
      </c>
    </row>
    <row r="78" spans="1:79" ht="15" customHeight="1" x14ac:dyDescent="0.3">
      <c r="A78" s="178" t="s">
        <v>11402</v>
      </c>
      <c r="B78" s="1" t="s">
        <v>7645</v>
      </c>
      <c r="C78" s="2" t="s">
        <v>6537</v>
      </c>
      <c r="D78" s="91" t="s">
        <v>11673</v>
      </c>
      <c r="E78" s="2" t="s">
        <v>1481</v>
      </c>
      <c r="F78" s="2" t="s">
        <v>9094</v>
      </c>
      <c r="G78" s="2" t="s">
        <v>1380</v>
      </c>
      <c r="H78" s="2" t="s">
        <v>1380</v>
      </c>
      <c r="I78" s="2" t="s">
        <v>1380</v>
      </c>
      <c r="J78" s="269" t="s">
        <v>1380</v>
      </c>
      <c r="K78">
        <v>17919</v>
      </c>
      <c r="L78" t="s">
        <v>12996</v>
      </c>
      <c r="M78" t="e">
        <v>#VALUE!</v>
      </c>
      <c r="N78" t="s">
        <v>12401</v>
      </c>
      <c r="O78" s="169">
        <v>57</v>
      </c>
      <c r="P78" s="123">
        <v>231</v>
      </c>
      <c r="Q78" s="123">
        <v>231</v>
      </c>
      <c r="R78" s="75">
        <v>198</v>
      </c>
      <c r="S78" s="123">
        <v>51</v>
      </c>
      <c r="T78" s="123">
        <v>11</v>
      </c>
      <c r="U78" s="123">
        <v>1</v>
      </c>
      <c r="V78" s="75">
        <v>12</v>
      </c>
      <c r="W78" s="123">
        <v>27</v>
      </c>
      <c r="X78" s="75">
        <v>28</v>
      </c>
      <c r="Y78" s="75">
        <v>29.999999999999996</v>
      </c>
      <c r="Z78" s="75">
        <v>62.999999999999993</v>
      </c>
      <c r="AA78" s="75">
        <v>1</v>
      </c>
      <c r="AB78" s="3">
        <v>0.25757575757575757</v>
      </c>
      <c r="AC78" s="3">
        <v>0.35526315789473684</v>
      </c>
      <c r="AD78" s="3">
        <v>0.50505050505050508</v>
      </c>
      <c r="AE78" s="6">
        <v>4.0909090909090908</v>
      </c>
      <c r="AF78" s="6">
        <v>4.2857142857142856</v>
      </c>
      <c r="AG78" s="6">
        <v>3.943661971830986</v>
      </c>
      <c r="AH78" s="6">
        <v>0.55555555555555558</v>
      </c>
      <c r="AI78" s="51">
        <v>0.27099668288159917</v>
      </c>
      <c r="AJ78" s="51">
        <v>0</v>
      </c>
      <c r="AK78" s="51">
        <v>0</v>
      </c>
      <c r="AL78" s="51">
        <v>0</v>
      </c>
      <c r="AM78" s="6">
        <v>13.146837586891516</v>
      </c>
      <c r="AN78" s="6" t="s">
        <v>22151</v>
      </c>
      <c r="AO78" s="6" t="s">
        <v>22151</v>
      </c>
      <c r="AP78" s="6" t="s">
        <v>22151</v>
      </c>
      <c r="AQ78" s="6" t="s">
        <v>22151</v>
      </c>
      <c r="AR78" s="6" t="s">
        <v>22151</v>
      </c>
      <c r="AS78" s="6">
        <v>13.146837586891516</v>
      </c>
      <c r="AT78" s="6" t="s">
        <v>22151</v>
      </c>
      <c r="AU78" s="6" t="s">
        <v>22151</v>
      </c>
      <c r="AV78" s="6" t="s">
        <v>22151</v>
      </c>
      <c r="AW78" s="6" t="s">
        <v>22151</v>
      </c>
      <c r="AX78" s="6" t="s">
        <v>22151</v>
      </c>
      <c r="AY78" s="99" t="s">
        <v>22151</v>
      </c>
      <c r="AZ78" s="132" t="s">
        <v>22151</v>
      </c>
      <c r="BA78" s="132" t="s">
        <v>22151</v>
      </c>
      <c r="BB78" s="132" t="s">
        <v>22151</v>
      </c>
      <c r="BC78" s="132" t="s">
        <v>22151</v>
      </c>
      <c r="BD78" s="132">
        <v>37</v>
      </c>
      <c r="BE78" s="132" t="s">
        <v>22151</v>
      </c>
      <c r="BF78" s="132" t="s">
        <v>22151</v>
      </c>
      <c r="BG78" s="132" t="s">
        <v>22151</v>
      </c>
      <c r="BH78" s="132" t="s">
        <v>22151</v>
      </c>
      <c r="BI78" s="132" t="s">
        <v>22151</v>
      </c>
      <c r="BJ78" s="92" t="s">
        <v>22151</v>
      </c>
      <c r="BK78" s="6">
        <v>7.5574645117708927</v>
      </c>
      <c r="BL78" s="8">
        <v>5.5893730751206236</v>
      </c>
      <c r="BM78" s="12">
        <v>77</v>
      </c>
      <c r="BN78" s="6">
        <v>5.5893730751206236</v>
      </c>
      <c r="BO78" s="6">
        <v>0.19435732070240119</v>
      </c>
      <c r="BP78" s="6">
        <v>5.3950157544182229</v>
      </c>
      <c r="BQ78" s="38">
        <v>12.499160018380234</v>
      </c>
      <c r="BR78" s="38"/>
      <c r="BS78" s="6">
        <v>5.3950157544182229</v>
      </c>
      <c r="BT78" s="38">
        <v>12.499160018380234</v>
      </c>
      <c r="BU78" s="6" t="s">
        <v>22228</v>
      </c>
      <c r="BV78" s="75">
        <v>166.45</v>
      </c>
      <c r="BW78" s="75">
        <v>118</v>
      </c>
      <c r="BX78" s="51">
        <v>48.449999999999989</v>
      </c>
      <c r="BY78" s="75">
        <v>125</v>
      </c>
      <c r="BZ78" s="75">
        <v>204</v>
      </c>
      <c r="CA78" s="184" t="s">
        <v>22151</v>
      </c>
    </row>
    <row r="79" spans="1:79" x14ac:dyDescent="0.3">
      <c r="A79" s="212" t="s">
        <v>12626</v>
      </c>
      <c r="B79" s="180" t="s">
        <v>6814</v>
      </c>
      <c r="C79" s="196" t="s">
        <v>6541</v>
      </c>
      <c r="D79" s="211" t="s">
        <v>11631</v>
      </c>
      <c r="E79" s="196" t="s">
        <v>1383</v>
      </c>
      <c r="F79" s="196" t="s">
        <v>9094</v>
      </c>
      <c r="G79" s="196" t="s">
        <v>1380</v>
      </c>
      <c r="H79" s="196" t="s">
        <v>1380</v>
      </c>
      <c r="I79" s="196" t="s">
        <v>1380</v>
      </c>
      <c r="J79" s="196" t="s">
        <v>1380</v>
      </c>
      <c r="K79" s="197">
        <v>12649</v>
      </c>
      <c r="L79" s="197" t="s">
        <v>11632</v>
      </c>
      <c r="M79" s="198" t="e">
        <v>#VALUE!</v>
      </c>
      <c r="N79" s="198" t="s">
        <v>12628</v>
      </c>
      <c r="O79" s="169">
        <v>52</v>
      </c>
      <c r="P79" s="200">
        <v>170</v>
      </c>
      <c r="Q79" s="200">
        <v>170</v>
      </c>
      <c r="R79" s="200">
        <v>151</v>
      </c>
      <c r="S79" s="200">
        <v>45</v>
      </c>
      <c r="T79" s="200">
        <v>10</v>
      </c>
      <c r="U79" s="200">
        <v>1</v>
      </c>
      <c r="V79" s="200">
        <v>10</v>
      </c>
      <c r="W79" s="200">
        <v>28</v>
      </c>
      <c r="X79" s="200">
        <v>27</v>
      </c>
      <c r="Y79" s="200">
        <v>16</v>
      </c>
      <c r="Z79" s="200">
        <v>30.000000000000004</v>
      </c>
      <c r="AA79" s="200">
        <v>0</v>
      </c>
      <c r="AB79" s="201">
        <v>0.29801324503311261</v>
      </c>
      <c r="AC79" s="202">
        <v>0.3652694610778443</v>
      </c>
      <c r="AD79" s="202">
        <v>0.57615894039735094</v>
      </c>
      <c r="AE79" s="203">
        <v>4.2424242424242422</v>
      </c>
      <c r="AF79" s="203">
        <v>3.5714285714285716</v>
      </c>
      <c r="AG79" s="203">
        <v>3.802816901408451</v>
      </c>
      <c r="AH79" s="203">
        <v>0</v>
      </c>
      <c r="AI79" s="203">
        <v>1.5055606960943861</v>
      </c>
      <c r="AJ79" s="204">
        <v>0</v>
      </c>
      <c r="AK79" s="204">
        <v>0</v>
      </c>
      <c r="AL79" s="204">
        <v>0</v>
      </c>
      <c r="AM79" s="203">
        <v>13.12223041135565</v>
      </c>
      <c r="AN79" s="203" t="s">
        <v>22151</v>
      </c>
      <c r="AO79" s="203" t="s">
        <v>22151</v>
      </c>
      <c r="AP79" s="203" t="s">
        <v>22151</v>
      </c>
      <c r="AQ79" s="203" t="s">
        <v>22151</v>
      </c>
      <c r="AR79" s="203" t="s">
        <v>22151</v>
      </c>
      <c r="AS79" s="203">
        <v>13.12223041135565</v>
      </c>
      <c r="AT79" s="203" t="s">
        <v>22151</v>
      </c>
      <c r="AU79" s="203" t="s">
        <v>22151</v>
      </c>
      <c r="AV79" s="203" t="s">
        <v>22151</v>
      </c>
      <c r="AW79" s="203" t="s">
        <v>22151</v>
      </c>
      <c r="AX79" s="203" t="s">
        <v>22151</v>
      </c>
      <c r="AY79" s="205" t="s">
        <v>22151</v>
      </c>
      <c r="AZ79" s="205" t="s">
        <v>22151</v>
      </c>
      <c r="BA79" s="205" t="s">
        <v>22151</v>
      </c>
      <c r="BB79" s="205" t="s">
        <v>22151</v>
      </c>
      <c r="BC79" s="205" t="s">
        <v>22151</v>
      </c>
      <c r="BD79" s="205">
        <v>38</v>
      </c>
      <c r="BE79" s="205" t="s">
        <v>22151</v>
      </c>
      <c r="BF79" s="205" t="s">
        <v>22151</v>
      </c>
      <c r="BG79" s="205" t="s">
        <v>22151</v>
      </c>
      <c r="BH79" s="205" t="s">
        <v>22151</v>
      </c>
      <c r="BI79" s="205" t="s">
        <v>22151</v>
      </c>
      <c r="BJ79" s="206" t="s">
        <v>22151</v>
      </c>
      <c r="BK79" s="203">
        <v>7.5574645117708927</v>
      </c>
      <c r="BL79" s="203">
        <v>5.5647658995847573</v>
      </c>
      <c r="BM79" s="205">
        <v>78</v>
      </c>
      <c r="BN79" s="203">
        <v>5.5647658995847573</v>
      </c>
      <c r="BO79" s="203">
        <v>0.19435732070240119</v>
      </c>
      <c r="BP79" s="203">
        <v>5.3704085788823566</v>
      </c>
      <c r="BQ79" s="207">
        <v>12.446711265314857</v>
      </c>
      <c r="BR79" s="208"/>
      <c r="BS79" s="203">
        <v>5.3704085788823566</v>
      </c>
      <c r="BT79" s="38">
        <v>12.446711265314857</v>
      </c>
      <c r="BU79" s="203" t="s">
        <v>22229</v>
      </c>
      <c r="BV79" s="200">
        <v>321.5</v>
      </c>
      <c r="BW79" s="209">
        <v>120</v>
      </c>
      <c r="BX79" s="204">
        <v>201.5</v>
      </c>
      <c r="BY79" s="209">
        <v>210</v>
      </c>
      <c r="BZ79" s="209">
        <v>402</v>
      </c>
      <c r="CA79" s="184" t="s">
        <v>22151</v>
      </c>
    </row>
    <row r="80" spans="1:79" ht="15" customHeight="1" x14ac:dyDescent="0.3">
      <c r="A80" s="178" t="s">
        <v>9437</v>
      </c>
      <c r="B80" s="1" t="s">
        <v>6676</v>
      </c>
      <c r="C80" s="2" t="s">
        <v>7186</v>
      </c>
      <c r="D80" s="91" t="s">
        <v>9438</v>
      </c>
      <c r="E80" s="2" t="s">
        <v>1392</v>
      </c>
      <c r="F80" s="2" t="s">
        <v>6120</v>
      </c>
      <c r="G80" s="2" t="s">
        <v>1431</v>
      </c>
      <c r="H80" s="2" t="s">
        <v>1431</v>
      </c>
      <c r="I80" s="2" t="s">
        <v>1431</v>
      </c>
      <c r="J80" s="269" t="s">
        <v>1431</v>
      </c>
      <c r="K80">
        <v>15491</v>
      </c>
      <c r="L80" t="s">
        <v>13706</v>
      </c>
      <c r="M80" t="e">
        <v>#VALUE!</v>
      </c>
      <c r="N80" t="s">
        <v>9439</v>
      </c>
      <c r="O80" s="169">
        <v>53</v>
      </c>
      <c r="P80" s="123">
        <v>232</v>
      </c>
      <c r="Q80" s="123">
        <v>232</v>
      </c>
      <c r="R80" s="75">
        <v>204</v>
      </c>
      <c r="S80" s="123">
        <v>52</v>
      </c>
      <c r="T80" s="123">
        <v>7</v>
      </c>
      <c r="U80" s="123">
        <v>2</v>
      </c>
      <c r="V80" s="75">
        <v>2</v>
      </c>
      <c r="W80" s="123">
        <v>33</v>
      </c>
      <c r="X80" s="75">
        <v>24</v>
      </c>
      <c r="Y80" s="75">
        <v>23</v>
      </c>
      <c r="Z80" s="75">
        <v>39</v>
      </c>
      <c r="AA80" s="75">
        <v>6</v>
      </c>
      <c r="AB80" s="4">
        <v>0.25490196078431371</v>
      </c>
      <c r="AC80" s="4">
        <v>0.33039647577092512</v>
      </c>
      <c r="AD80" s="4">
        <v>0.33823529411764708</v>
      </c>
      <c r="AE80" s="8">
        <v>5</v>
      </c>
      <c r="AF80" s="8">
        <v>0.7142857142857143</v>
      </c>
      <c r="AG80" s="8">
        <v>3.3802816901408455</v>
      </c>
      <c r="AH80" s="8">
        <v>3.333333333333333</v>
      </c>
      <c r="AI80" s="51">
        <v>0.16528627527285555</v>
      </c>
      <c r="AJ80" s="51">
        <v>0</v>
      </c>
      <c r="AK80" s="51">
        <v>0</v>
      </c>
      <c r="AL80" s="51">
        <v>0</v>
      </c>
      <c r="AM80" s="8">
        <v>12.593187013032747</v>
      </c>
      <c r="AN80" s="8" t="s">
        <v>22151</v>
      </c>
      <c r="AO80" s="8" t="s">
        <v>22151</v>
      </c>
      <c r="AP80" s="8" t="s">
        <v>22151</v>
      </c>
      <c r="AQ80" s="8" t="s">
        <v>22151</v>
      </c>
      <c r="AR80" s="8">
        <v>12.593187013032747</v>
      </c>
      <c r="AS80" s="8" t="s">
        <v>22151</v>
      </c>
      <c r="AT80" s="8" t="s">
        <v>22151</v>
      </c>
      <c r="AU80" s="8" t="s">
        <v>22151</v>
      </c>
      <c r="AV80" s="8" t="s">
        <v>22151</v>
      </c>
      <c r="AW80" s="8" t="s">
        <v>22151</v>
      </c>
      <c r="AX80" s="8" t="s">
        <v>22151</v>
      </c>
      <c r="AY80" s="132" t="s">
        <v>22151</v>
      </c>
      <c r="AZ80" s="132" t="s">
        <v>22151</v>
      </c>
      <c r="BA80" s="132" t="s">
        <v>22151</v>
      </c>
      <c r="BB80" s="132" t="s">
        <v>22151</v>
      </c>
      <c r="BC80" s="132">
        <v>12</v>
      </c>
      <c r="BD80" s="132" t="s">
        <v>22151</v>
      </c>
      <c r="BE80" s="132" t="s">
        <v>22151</v>
      </c>
      <c r="BF80" s="132" t="s">
        <v>22151</v>
      </c>
      <c r="BG80" s="132" t="s">
        <v>22151</v>
      </c>
      <c r="BH80" s="132" t="s">
        <v>22151</v>
      </c>
      <c r="BI80" s="132" t="s">
        <v>22151</v>
      </c>
      <c r="BJ80" s="92" t="s">
        <v>22151</v>
      </c>
      <c r="BK80" s="8">
        <v>7.142980860930253</v>
      </c>
      <c r="BL80" s="8">
        <v>5.4502061521024938</v>
      </c>
      <c r="BM80" s="12">
        <v>79</v>
      </c>
      <c r="BN80" s="10">
        <v>5.4502061521024938</v>
      </c>
      <c r="BO80" s="10">
        <v>0.19435732070240119</v>
      </c>
      <c r="BP80" s="10">
        <v>5.2558488314000922</v>
      </c>
      <c r="BQ80" s="41">
        <v>12.202533874936533</v>
      </c>
      <c r="BR80" s="41"/>
      <c r="BS80" s="10">
        <v>5.2558488314000922</v>
      </c>
      <c r="BT80" s="38">
        <v>12.202533874936533</v>
      </c>
      <c r="BU80" s="6" t="s">
        <v>22230</v>
      </c>
      <c r="BV80" s="75">
        <v>376.75</v>
      </c>
      <c r="BW80" s="75">
        <v>122</v>
      </c>
      <c r="BX80" s="51">
        <v>254.75</v>
      </c>
      <c r="BY80" s="75">
        <v>323</v>
      </c>
      <c r="BZ80" s="75">
        <v>440</v>
      </c>
      <c r="CA80" s="184" t="s">
        <v>22151</v>
      </c>
    </row>
    <row r="81" spans="1:79" ht="15" customHeight="1" x14ac:dyDescent="0.3">
      <c r="A81" s="178" t="s">
        <v>13648</v>
      </c>
      <c r="B81" s="1" t="s">
        <v>7181</v>
      </c>
      <c r="C81" s="2" t="s">
        <v>6587</v>
      </c>
      <c r="D81" s="91" t="s">
        <v>12994</v>
      </c>
      <c r="E81" s="2" t="s">
        <v>1413</v>
      </c>
      <c r="F81" s="2" t="s">
        <v>9094</v>
      </c>
      <c r="G81" s="2" t="s">
        <v>660</v>
      </c>
      <c r="H81" s="2" t="s">
        <v>660</v>
      </c>
      <c r="I81" s="2" t="s">
        <v>660</v>
      </c>
      <c r="J81" s="270" t="s">
        <v>660</v>
      </c>
      <c r="K81">
        <v>18289</v>
      </c>
      <c r="L81" t="s">
        <v>13649</v>
      </c>
      <c r="M81" t="e">
        <v>#VALUE!</v>
      </c>
      <c r="N81" t="s">
        <v>14351</v>
      </c>
      <c r="O81" s="169">
        <v>59</v>
      </c>
      <c r="P81" s="123">
        <v>229</v>
      </c>
      <c r="Q81" s="123">
        <v>229</v>
      </c>
      <c r="R81" s="75">
        <v>200</v>
      </c>
      <c r="S81" s="123">
        <v>51</v>
      </c>
      <c r="T81" s="123">
        <v>7</v>
      </c>
      <c r="U81" s="123">
        <v>1</v>
      </c>
      <c r="V81" s="75">
        <v>11</v>
      </c>
      <c r="W81" s="123">
        <v>27</v>
      </c>
      <c r="X81" s="75">
        <v>38</v>
      </c>
      <c r="Y81" s="75">
        <v>22</v>
      </c>
      <c r="Z81" s="75">
        <v>66</v>
      </c>
      <c r="AA81" s="75">
        <v>0</v>
      </c>
      <c r="AB81" s="4">
        <v>0.255</v>
      </c>
      <c r="AC81" s="4">
        <v>0.32882882882882886</v>
      </c>
      <c r="AD81" s="4">
        <v>0.46500000000000002</v>
      </c>
      <c r="AE81" s="8">
        <v>4.0909090909090908</v>
      </c>
      <c r="AF81" s="8">
        <v>3.9285714285714288</v>
      </c>
      <c r="AG81" s="8">
        <v>5.352112676056338</v>
      </c>
      <c r="AH81" s="8">
        <v>0</v>
      </c>
      <c r="AI81" s="51">
        <v>0.16637942463210445</v>
      </c>
      <c r="AJ81" s="51">
        <v>0</v>
      </c>
      <c r="AK81" s="51">
        <v>0</v>
      </c>
      <c r="AL81" s="51">
        <v>0</v>
      </c>
      <c r="AM81" s="8">
        <v>13.537972620168963</v>
      </c>
      <c r="AN81" s="8" t="s">
        <v>22151</v>
      </c>
      <c r="AO81" s="8" t="s">
        <v>22151</v>
      </c>
      <c r="AP81" s="8" t="s">
        <v>22151</v>
      </c>
      <c r="AQ81" s="8">
        <v>13.537972620168963</v>
      </c>
      <c r="AR81" s="8" t="s">
        <v>22151</v>
      </c>
      <c r="AS81" s="8" t="s">
        <v>22151</v>
      </c>
      <c r="AT81" s="8" t="s">
        <v>22151</v>
      </c>
      <c r="AU81" s="8" t="s">
        <v>22151</v>
      </c>
      <c r="AV81" s="8" t="s">
        <v>22151</v>
      </c>
      <c r="AW81" s="8" t="s">
        <v>22151</v>
      </c>
      <c r="AX81" s="8" t="s">
        <v>22151</v>
      </c>
      <c r="AY81" s="132" t="s">
        <v>22151</v>
      </c>
      <c r="AZ81" s="132" t="s">
        <v>22151</v>
      </c>
      <c r="BA81" s="132" t="s">
        <v>22151</v>
      </c>
      <c r="BB81" s="132">
        <v>6</v>
      </c>
      <c r="BC81" s="132" t="s">
        <v>22151</v>
      </c>
      <c r="BD81" s="132" t="s">
        <v>22151</v>
      </c>
      <c r="BE81" s="132" t="s">
        <v>22151</v>
      </c>
      <c r="BF81" s="132" t="s">
        <v>22151</v>
      </c>
      <c r="BG81" s="132" t="s">
        <v>22151</v>
      </c>
      <c r="BH81" s="132" t="s">
        <v>22151</v>
      </c>
      <c r="BI81" s="132" t="s">
        <v>22151</v>
      </c>
      <c r="BJ81" s="92" t="s">
        <v>22151</v>
      </c>
      <c r="BK81" s="8">
        <v>8.1157260046330784</v>
      </c>
      <c r="BL81" s="8">
        <v>5.4222466155358848</v>
      </c>
      <c r="BM81" s="12">
        <v>80</v>
      </c>
      <c r="BN81" s="10">
        <v>5.4222466155358848</v>
      </c>
      <c r="BO81" s="10">
        <v>0.19435732070240119</v>
      </c>
      <c r="BP81" s="10">
        <v>5.2278892948334832</v>
      </c>
      <c r="BQ81" s="41">
        <v>12.142939760729194</v>
      </c>
      <c r="BR81" s="41"/>
      <c r="BS81" s="10">
        <v>5.2278892948334832</v>
      </c>
      <c r="BT81" s="38">
        <v>12.142939760729194</v>
      </c>
      <c r="BU81" s="6" t="s">
        <v>22231</v>
      </c>
      <c r="BV81" s="75">
        <v>222.02</v>
      </c>
      <c r="BW81" s="75">
        <v>123</v>
      </c>
      <c r="BX81" s="51">
        <v>99.02000000000001</v>
      </c>
      <c r="BY81" s="75">
        <v>162</v>
      </c>
      <c r="BZ81" s="75">
        <v>284</v>
      </c>
      <c r="CA81" s="184" t="s">
        <v>22151</v>
      </c>
    </row>
    <row r="82" spans="1:79" x14ac:dyDescent="0.3">
      <c r="A82" s="214" t="s">
        <v>5487</v>
      </c>
      <c r="B82" s="1" t="s">
        <v>7418</v>
      </c>
      <c r="C82" s="2" t="s">
        <v>7419</v>
      </c>
      <c r="D82" s="91" t="s">
        <v>1292</v>
      </c>
      <c r="E82" s="2" t="s">
        <v>1553</v>
      </c>
      <c r="F82" s="2" t="s">
        <v>6120</v>
      </c>
      <c r="G82" s="2" t="s">
        <v>14939</v>
      </c>
      <c r="H82" s="2" t="s">
        <v>660</v>
      </c>
      <c r="I82" s="2" t="s">
        <v>660</v>
      </c>
      <c r="J82" s="270" t="s">
        <v>660</v>
      </c>
      <c r="K82" s="122">
        <v>12179</v>
      </c>
      <c r="L82" s="122" t="s">
        <v>9513</v>
      </c>
      <c r="M82" s="122" t="e">
        <v>#VALUE!</v>
      </c>
      <c r="N82" s="122" t="s">
        <v>5489</v>
      </c>
      <c r="O82" s="169">
        <v>60</v>
      </c>
      <c r="P82" s="123">
        <v>243</v>
      </c>
      <c r="Q82" s="123">
        <v>243</v>
      </c>
      <c r="R82" s="123">
        <v>223</v>
      </c>
      <c r="S82" s="123">
        <v>62</v>
      </c>
      <c r="T82" s="123">
        <v>16</v>
      </c>
      <c r="U82" s="123">
        <v>0</v>
      </c>
      <c r="V82" s="123">
        <v>8</v>
      </c>
      <c r="W82" s="123">
        <v>23</v>
      </c>
      <c r="X82" s="123">
        <v>38</v>
      </c>
      <c r="Y82" s="123">
        <v>16</v>
      </c>
      <c r="Z82" s="123">
        <v>38</v>
      </c>
      <c r="AA82" s="123">
        <v>1</v>
      </c>
      <c r="AB82" s="124">
        <v>0.27802690582959644</v>
      </c>
      <c r="AC82" s="124">
        <v>0.32635983263598328</v>
      </c>
      <c r="AD82" s="124">
        <v>0.45739910313901344</v>
      </c>
      <c r="AE82" s="125">
        <v>3.4848484848484849</v>
      </c>
      <c r="AF82" s="125">
        <v>2.8571428571428572</v>
      </c>
      <c r="AG82" s="125">
        <v>5.352112676056338</v>
      </c>
      <c r="AH82" s="125">
        <v>0.55555555555555558</v>
      </c>
      <c r="AI82" s="125">
        <v>1.2421715439693048</v>
      </c>
      <c r="AJ82" s="125">
        <v>0</v>
      </c>
      <c r="AK82" s="125">
        <v>0</v>
      </c>
      <c r="AL82" s="51">
        <v>0</v>
      </c>
      <c r="AM82" s="125">
        <v>13.49183111757254</v>
      </c>
      <c r="AN82" s="125" t="s">
        <v>22151</v>
      </c>
      <c r="AO82" s="125" t="s">
        <v>22151</v>
      </c>
      <c r="AP82" s="125" t="s">
        <v>22151</v>
      </c>
      <c r="AQ82" s="125">
        <v>13.49183111757254</v>
      </c>
      <c r="AR82" s="125" t="s">
        <v>22151</v>
      </c>
      <c r="AS82" s="125" t="s">
        <v>22151</v>
      </c>
      <c r="AT82" s="125" t="s">
        <v>22151</v>
      </c>
      <c r="AU82" s="125" t="s">
        <v>22151</v>
      </c>
      <c r="AV82" s="125" t="s">
        <v>22151</v>
      </c>
      <c r="AW82" s="125" t="s">
        <v>22151</v>
      </c>
      <c r="AX82" s="125" t="s">
        <v>22151</v>
      </c>
      <c r="AY82" s="127" t="s">
        <v>22151</v>
      </c>
      <c r="AZ82" s="127" t="s">
        <v>22151</v>
      </c>
      <c r="BA82" s="127" t="s">
        <v>22151</v>
      </c>
      <c r="BB82" s="127">
        <v>7</v>
      </c>
      <c r="BC82" s="127" t="s">
        <v>22151</v>
      </c>
      <c r="BD82" s="127" t="s">
        <v>22151</v>
      </c>
      <c r="BE82" s="127" t="s">
        <v>22151</v>
      </c>
      <c r="BF82" s="127" t="s">
        <v>22151</v>
      </c>
      <c r="BG82" s="127" t="s">
        <v>22151</v>
      </c>
      <c r="BH82" s="127" t="s">
        <v>22151</v>
      </c>
      <c r="BI82" s="127" t="s">
        <v>22151</v>
      </c>
      <c r="BJ82" s="126" t="s">
        <v>22151</v>
      </c>
      <c r="BK82" s="125">
        <v>8.1157260046330784</v>
      </c>
      <c r="BL82" s="125">
        <v>5.3761051129394613</v>
      </c>
      <c r="BM82" s="127">
        <v>81</v>
      </c>
      <c r="BN82" s="125">
        <v>5.3761051129394613</v>
      </c>
      <c r="BO82" s="125">
        <v>0.19435732070240119</v>
      </c>
      <c r="BP82" s="125">
        <v>5.1817477922370596</v>
      </c>
      <c r="BQ82" s="128">
        <v>12.044591851103489</v>
      </c>
      <c r="BR82" s="128"/>
      <c r="BS82" s="125">
        <v>5.1817477922370596</v>
      </c>
      <c r="BT82" s="38">
        <v>12.044591851103489</v>
      </c>
      <c r="BU82" s="125" t="s">
        <v>22232</v>
      </c>
      <c r="BV82" s="123">
        <v>428.18</v>
      </c>
      <c r="BW82" s="123">
        <v>124</v>
      </c>
      <c r="BX82" s="125">
        <v>304.18</v>
      </c>
      <c r="BY82" s="123">
        <v>295</v>
      </c>
      <c r="BZ82" s="123">
        <v>534</v>
      </c>
      <c r="CA82" s="184" t="s">
        <v>22151</v>
      </c>
    </row>
    <row r="83" spans="1:79" x14ac:dyDescent="0.3">
      <c r="A83" s="178" t="s">
        <v>13682</v>
      </c>
      <c r="B83" s="1" t="s">
        <v>13684</v>
      </c>
      <c r="C83" s="2" t="s">
        <v>13683</v>
      </c>
      <c r="D83" s="91" t="s">
        <v>11492</v>
      </c>
      <c r="E83" s="2" t="s">
        <v>1405</v>
      </c>
      <c r="F83" s="2" t="s">
        <v>6120</v>
      </c>
      <c r="G83" s="2" t="s">
        <v>14940</v>
      </c>
      <c r="H83" s="2" t="s">
        <v>660</v>
      </c>
      <c r="I83" s="2" t="s">
        <v>660</v>
      </c>
      <c r="J83" s="270" t="s">
        <v>660</v>
      </c>
      <c r="K83" s="98">
        <v>13621</v>
      </c>
      <c r="L83" s="98" t="s">
        <v>11493</v>
      </c>
      <c r="M83" s="98" t="e">
        <v>#VALUE!</v>
      </c>
      <c r="N83" s="98" t="s">
        <v>13686</v>
      </c>
      <c r="O83" s="169">
        <v>52</v>
      </c>
      <c r="P83" s="123">
        <v>206</v>
      </c>
      <c r="Q83" s="123">
        <v>206</v>
      </c>
      <c r="R83" s="75">
        <v>185</v>
      </c>
      <c r="S83" s="123">
        <v>55</v>
      </c>
      <c r="T83" s="123">
        <v>11</v>
      </c>
      <c r="U83" s="123">
        <v>3</v>
      </c>
      <c r="V83" s="75">
        <v>7</v>
      </c>
      <c r="W83" s="123">
        <v>29.999999999999996</v>
      </c>
      <c r="X83" s="75">
        <v>29</v>
      </c>
      <c r="Y83" s="75">
        <v>20</v>
      </c>
      <c r="Z83" s="75">
        <v>49</v>
      </c>
      <c r="AA83" s="75">
        <v>0.99999999999999989</v>
      </c>
      <c r="AB83" s="3">
        <v>0.29729729729729731</v>
      </c>
      <c r="AC83" s="3">
        <v>0.36585365853658536</v>
      </c>
      <c r="AD83" s="3">
        <v>0.50270270270270268</v>
      </c>
      <c r="AE83" s="6">
        <v>4.545454545454545</v>
      </c>
      <c r="AF83" s="6">
        <v>2.5</v>
      </c>
      <c r="AG83" s="6">
        <v>4.084507042253521</v>
      </c>
      <c r="AH83" s="6">
        <v>0.55555555555555547</v>
      </c>
      <c r="AI83" s="6">
        <v>1.7919209086404198</v>
      </c>
      <c r="AJ83" s="6">
        <v>0</v>
      </c>
      <c r="AK83" s="6">
        <v>0</v>
      </c>
      <c r="AL83" s="51">
        <v>0</v>
      </c>
      <c r="AM83" s="6">
        <v>13.477438051904041</v>
      </c>
      <c r="AN83" s="6" t="s">
        <v>22151</v>
      </c>
      <c r="AO83" s="6" t="s">
        <v>22151</v>
      </c>
      <c r="AP83" s="6" t="s">
        <v>22151</v>
      </c>
      <c r="AQ83" s="6">
        <v>13.477438051904041</v>
      </c>
      <c r="AR83" s="6" t="s">
        <v>22151</v>
      </c>
      <c r="AS83" s="6" t="s">
        <v>22151</v>
      </c>
      <c r="AT83" s="6" t="s">
        <v>22151</v>
      </c>
      <c r="AU83" s="6" t="s">
        <v>22151</v>
      </c>
      <c r="AV83" s="6" t="s">
        <v>22151</v>
      </c>
      <c r="AW83" s="6" t="s">
        <v>22151</v>
      </c>
      <c r="AX83" s="6" t="s">
        <v>22151</v>
      </c>
      <c r="AY83" s="99" t="s">
        <v>22151</v>
      </c>
      <c r="AZ83" s="99" t="s">
        <v>22151</v>
      </c>
      <c r="BA83" s="99" t="s">
        <v>22151</v>
      </c>
      <c r="BB83" s="99">
        <v>8</v>
      </c>
      <c r="BC83" s="99" t="s">
        <v>22151</v>
      </c>
      <c r="BD83" s="99" t="s">
        <v>22151</v>
      </c>
      <c r="BE83" s="99" t="s">
        <v>22151</v>
      </c>
      <c r="BF83" s="99" t="s">
        <v>22151</v>
      </c>
      <c r="BG83" s="99" t="s">
        <v>22151</v>
      </c>
      <c r="BH83" s="99" t="s">
        <v>22151</v>
      </c>
      <c r="BI83" s="99" t="s">
        <v>22151</v>
      </c>
      <c r="BJ83" s="92" t="s">
        <v>22151</v>
      </c>
      <c r="BK83" s="6">
        <v>8.1157260046330784</v>
      </c>
      <c r="BL83" s="6">
        <v>5.361712047270963</v>
      </c>
      <c r="BM83" s="99">
        <v>82</v>
      </c>
      <c r="BN83" s="6">
        <v>5.361712047270963</v>
      </c>
      <c r="BO83" s="6">
        <v>0.19435732070240119</v>
      </c>
      <c r="BP83" s="6">
        <v>5.1673547265685613</v>
      </c>
      <c r="BQ83" s="38">
        <v>12.013913874835936</v>
      </c>
      <c r="BR83" s="38"/>
      <c r="BS83" s="6">
        <v>5.1673547265685613</v>
      </c>
      <c r="BT83" s="38">
        <v>12.013913874835936</v>
      </c>
      <c r="BU83" s="6" t="s">
        <v>22233</v>
      </c>
      <c r="BV83" s="75">
        <v>242.3</v>
      </c>
      <c r="BW83" s="75">
        <v>125</v>
      </c>
      <c r="BX83" s="51">
        <v>117.30000000000001</v>
      </c>
      <c r="BY83" s="75">
        <v>180</v>
      </c>
      <c r="BZ83" s="75">
        <v>290</v>
      </c>
      <c r="CA83" s="184" t="s">
        <v>22151</v>
      </c>
    </row>
    <row r="84" spans="1:79" x14ac:dyDescent="0.3">
      <c r="A84" s="178" t="s">
        <v>2945</v>
      </c>
      <c r="B84" s="1" t="s">
        <v>6653</v>
      </c>
      <c r="C84" s="2" t="s">
        <v>6558</v>
      </c>
      <c r="D84" s="91" t="s">
        <v>516</v>
      </c>
      <c r="E84" s="2" t="s">
        <v>1470</v>
      </c>
      <c r="F84" s="2" t="s">
        <v>6120</v>
      </c>
      <c r="G84" s="2" t="s">
        <v>660</v>
      </c>
      <c r="H84" s="2" t="s">
        <v>660</v>
      </c>
      <c r="I84" s="2" t="s">
        <v>660</v>
      </c>
      <c r="J84" s="270" t="s">
        <v>660</v>
      </c>
      <c r="K84">
        <v>12861</v>
      </c>
      <c r="L84" t="s">
        <v>10721</v>
      </c>
      <c r="M84" t="e">
        <v>#VALUE!</v>
      </c>
      <c r="N84" t="s">
        <v>6173</v>
      </c>
      <c r="O84" s="169">
        <v>52</v>
      </c>
      <c r="P84" s="123">
        <v>232</v>
      </c>
      <c r="Q84" s="123">
        <v>232</v>
      </c>
      <c r="R84" s="75">
        <v>189</v>
      </c>
      <c r="S84" s="123">
        <v>54</v>
      </c>
      <c r="T84" s="123">
        <v>11</v>
      </c>
      <c r="U84" s="123">
        <v>1</v>
      </c>
      <c r="V84" s="75">
        <v>9</v>
      </c>
      <c r="W84" s="123">
        <v>29</v>
      </c>
      <c r="X84" s="75">
        <v>30.999999999999996</v>
      </c>
      <c r="Y84" s="75">
        <v>38</v>
      </c>
      <c r="Z84" s="75">
        <v>30.999999999999996</v>
      </c>
      <c r="AA84" s="75">
        <v>0</v>
      </c>
      <c r="AB84" s="4">
        <v>0.2857142857142857</v>
      </c>
      <c r="AC84" s="4">
        <v>0.40528634361233479</v>
      </c>
      <c r="AD84" s="4">
        <v>0.49735449735449733</v>
      </c>
      <c r="AE84" s="8">
        <v>4.3939393939393945</v>
      </c>
      <c r="AF84" s="8">
        <v>3.2142857142857144</v>
      </c>
      <c r="AG84" s="8">
        <v>4.3661971830985911</v>
      </c>
      <c r="AH84" s="8">
        <v>0</v>
      </c>
      <c r="AI84" s="51">
        <v>1.3704762539611626</v>
      </c>
      <c r="AJ84" s="51">
        <v>0</v>
      </c>
      <c r="AK84" s="51">
        <v>0</v>
      </c>
      <c r="AL84" s="51">
        <v>0</v>
      </c>
      <c r="AM84" s="8">
        <v>13.344898545284863</v>
      </c>
      <c r="AN84" s="8" t="s">
        <v>22151</v>
      </c>
      <c r="AO84" s="8" t="s">
        <v>22151</v>
      </c>
      <c r="AP84" s="8" t="s">
        <v>22151</v>
      </c>
      <c r="AQ84" s="8">
        <v>13.344898545284863</v>
      </c>
      <c r="AR84" s="8" t="s">
        <v>22151</v>
      </c>
      <c r="AS84" s="8" t="s">
        <v>22151</v>
      </c>
      <c r="AT84" s="8" t="s">
        <v>22151</v>
      </c>
      <c r="AU84" s="8" t="s">
        <v>22151</v>
      </c>
      <c r="AV84" s="8" t="s">
        <v>22151</v>
      </c>
      <c r="AW84" s="8" t="s">
        <v>22151</v>
      </c>
      <c r="AX84" s="8" t="s">
        <v>22151</v>
      </c>
      <c r="AY84" s="132" t="s">
        <v>22151</v>
      </c>
      <c r="AZ84" s="132" t="s">
        <v>22151</v>
      </c>
      <c r="BA84" s="132" t="s">
        <v>22151</v>
      </c>
      <c r="BB84" s="132">
        <v>9</v>
      </c>
      <c r="BC84" s="132" t="s">
        <v>22151</v>
      </c>
      <c r="BD84" s="132" t="s">
        <v>22151</v>
      </c>
      <c r="BE84" s="132" t="s">
        <v>22151</v>
      </c>
      <c r="BF84" s="132" t="s">
        <v>22151</v>
      </c>
      <c r="BG84" s="132" t="s">
        <v>22151</v>
      </c>
      <c r="BH84" s="132" t="s">
        <v>22151</v>
      </c>
      <c r="BI84" s="132" t="s">
        <v>22151</v>
      </c>
      <c r="BJ84" s="92" t="s">
        <v>22151</v>
      </c>
      <c r="BK84" s="8">
        <v>8.1157260046330784</v>
      </c>
      <c r="BL84" s="8">
        <v>5.2291725406517848</v>
      </c>
      <c r="BM84" s="12">
        <v>83</v>
      </c>
      <c r="BN84" s="10">
        <v>5.2291725406517848</v>
      </c>
      <c r="BO84" s="10">
        <v>0.19435732070240119</v>
      </c>
      <c r="BP84" s="10">
        <v>5.0348152199493832</v>
      </c>
      <c r="BQ84" s="41">
        <v>11.731413681185352</v>
      </c>
      <c r="BR84" s="41"/>
      <c r="BS84" s="10">
        <v>5.0348152199493832</v>
      </c>
      <c r="BT84" s="38">
        <v>11.731413681185352</v>
      </c>
      <c r="BU84" s="6" t="s">
        <v>22234</v>
      </c>
      <c r="BV84" s="75">
        <v>43.64</v>
      </c>
      <c r="BW84" s="75">
        <v>127</v>
      </c>
      <c r="BX84" s="51">
        <v>-83.36</v>
      </c>
      <c r="BY84" s="75">
        <v>32</v>
      </c>
      <c r="BZ84" s="75">
        <v>55</v>
      </c>
      <c r="CA84" s="184" t="s">
        <v>22151</v>
      </c>
    </row>
    <row r="85" spans="1:79" ht="15" customHeight="1" x14ac:dyDescent="0.3">
      <c r="A85" s="178" t="s">
        <v>8195</v>
      </c>
      <c r="B85" s="1" t="s">
        <v>6818</v>
      </c>
      <c r="C85" s="2" t="s">
        <v>6681</v>
      </c>
      <c r="D85" s="91" t="s">
        <v>8781</v>
      </c>
      <c r="E85" s="2" t="s">
        <v>1509</v>
      </c>
      <c r="F85" s="2" t="s">
        <v>9094</v>
      </c>
      <c r="G85" s="2" t="s">
        <v>1424</v>
      </c>
      <c r="H85" s="2" t="s">
        <v>22151</v>
      </c>
      <c r="I85" s="2" t="s">
        <v>1424</v>
      </c>
      <c r="J85" s="269" t="s">
        <v>1424</v>
      </c>
      <c r="K85">
        <v>12859</v>
      </c>
      <c r="L85" t="s">
        <v>9715</v>
      </c>
      <c r="M85" t="e">
        <v>#VALUE!</v>
      </c>
      <c r="N85" t="s">
        <v>8785</v>
      </c>
      <c r="O85" s="169">
        <v>31</v>
      </c>
      <c r="P85" s="123">
        <v>111</v>
      </c>
      <c r="Q85" s="123">
        <v>111</v>
      </c>
      <c r="R85" s="75">
        <v>97</v>
      </c>
      <c r="S85" s="123">
        <v>27.999999999999996</v>
      </c>
      <c r="T85" s="123">
        <v>3</v>
      </c>
      <c r="U85" s="123">
        <v>0</v>
      </c>
      <c r="V85" s="75">
        <v>6.9999999999999991</v>
      </c>
      <c r="W85" s="123">
        <v>20</v>
      </c>
      <c r="X85" s="75">
        <v>15</v>
      </c>
      <c r="Y85" s="75">
        <v>8</v>
      </c>
      <c r="Z85" s="75">
        <v>30</v>
      </c>
      <c r="AA85" s="75">
        <v>1</v>
      </c>
      <c r="AB85" s="4">
        <v>0.28865979381443296</v>
      </c>
      <c r="AC85" s="4">
        <v>0.34285714285714286</v>
      </c>
      <c r="AD85" s="4">
        <v>0.536082474226804</v>
      </c>
      <c r="AE85" s="8">
        <v>3.0303030303030303</v>
      </c>
      <c r="AF85" s="8">
        <v>2.5</v>
      </c>
      <c r="AG85" s="8">
        <v>2.1126760563380285</v>
      </c>
      <c r="AH85" s="8">
        <v>0.55555555555555558</v>
      </c>
      <c r="AI85" s="51">
        <v>0.79196340724709358</v>
      </c>
      <c r="AJ85" s="51">
        <v>0</v>
      </c>
      <c r="AK85" s="51">
        <v>0</v>
      </c>
      <c r="AL85" s="51">
        <v>0</v>
      </c>
      <c r="AM85" s="8">
        <v>8.9904980494437083</v>
      </c>
      <c r="AN85" s="8">
        <v>8.9904980494437083</v>
      </c>
      <c r="AO85" s="8" t="s">
        <v>22151</v>
      </c>
      <c r="AP85" s="8" t="s">
        <v>22151</v>
      </c>
      <c r="AQ85" s="8" t="s">
        <v>22151</v>
      </c>
      <c r="AR85" s="8" t="s">
        <v>22151</v>
      </c>
      <c r="AS85" s="8" t="s">
        <v>22151</v>
      </c>
      <c r="AT85" s="8" t="s">
        <v>22151</v>
      </c>
      <c r="AU85" s="8" t="s">
        <v>22151</v>
      </c>
      <c r="AV85" s="8" t="s">
        <v>22151</v>
      </c>
      <c r="AW85" s="8" t="s">
        <v>22151</v>
      </c>
      <c r="AX85" s="8" t="s">
        <v>22151</v>
      </c>
      <c r="AY85" s="132">
        <v>9</v>
      </c>
      <c r="AZ85" s="132" t="s">
        <v>22151</v>
      </c>
      <c r="BA85" s="132" t="s">
        <v>22151</v>
      </c>
      <c r="BB85" s="132" t="s">
        <v>22151</v>
      </c>
      <c r="BC85" s="132" t="s">
        <v>22151</v>
      </c>
      <c r="BD85" s="132" t="s">
        <v>22151</v>
      </c>
      <c r="BE85" s="132" t="s">
        <v>22151</v>
      </c>
      <c r="BF85" s="132" t="s">
        <v>22151</v>
      </c>
      <c r="BG85" s="132" t="s">
        <v>22151</v>
      </c>
      <c r="BH85" s="132" t="s">
        <v>22151</v>
      </c>
      <c r="BI85" s="132" t="s">
        <v>22151</v>
      </c>
      <c r="BJ85" s="92" t="s">
        <v>22151</v>
      </c>
      <c r="BK85" s="8">
        <v>3.9410672420239714</v>
      </c>
      <c r="BL85" s="8">
        <v>5.0494308074197374</v>
      </c>
      <c r="BM85" s="12">
        <v>84</v>
      </c>
      <c r="BN85" s="10">
        <v>5.0494308074197374</v>
      </c>
      <c r="BO85" s="10">
        <v>0.19435732070240119</v>
      </c>
      <c r="BP85" s="10">
        <v>4.8550734867173357</v>
      </c>
      <c r="BQ85" s="41">
        <v>11.348304706809575</v>
      </c>
      <c r="BR85" s="41"/>
      <c r="BS85" s="10">
        <v>4.8550734867173357</v>
      </c>
      <c r="BT85" s="38">
        <v>11.348304706809575</v>
      </c>
      <c r="BU85" s="6" t="s">
        <v>22235</v>
      </c>
      <c r="BV85" s="75">
        <v>186.73</v>
      </c>
      <c r="BW85" s="75">
        <v>132</v>
      </c>
      <c r="BX85" s="51">
        <v>54.72999999999999</v>
      </c>
      <c r="BY85" s="75">
        <v>157</v>
      </c>
      <c r="BZ85" s="75">
        <v>212</v>
      </c>
      <c r="CA85" s="184" t="s">
        <v>22151</v>
      </c>
    </row>
    <row r="86" spans="1:79" x14ac:dyDescent="0.3">
      <c r="A86" s="212" t="s">
        <v>11166</v>
      </c>
      <c r="B86" s="180" t="s">
        <v>11168</v>
      </c>
      <c r="C86" s="181" t="s">
        <v>7155</v>
      </c>
      <c r="D86" s="210" t="s">
        <v>11167</v>
      </c>
      <c r="E86" s="181" t="s">
        <v>1413</v>
      </c>
      <c r="F86" s="181" t="s">
        <v>9094</v>
      </c>
      <c r="G86" s="181" t="s">
        <v>14937</v>
      </c>
      <c r="H86" s="181" t="s">
        <v>1396</v>
      </c>
      <c r="I86" s="181" t="s">
        <v>1396</v>
      </c>
      <c r="J86" s="269" t="s">
        <v>1396</v>
      </c>
      <c r="K86" s="182">
        <v>11342</v>
      </c>
      <c r="L86" s="182" t="s">
        <v>11169</v>
      </c>
      <c r="M86" s="194" t="e">
        <v>#VALUE!</v>
      </c>
      <c r="N86" s="194" t="s">
        <v>11170</v>
      </c>
      <c r="O86" s="169">
        <v>51</v>
      </c>
      <c r="P86" s="184">
        <v>216</v>
      </c>
      <c r="Q86" s="184">
        <v>216</v>
      </c>
      <c r="R86" s="184">
        <v>188</v>
      </c>
      <c r="S86" s="184">
        <v>52</v>
      </c>
      <c r="T86" s="184">
        <v>10</v>
      </c>
      <c r="U86" s="184">
        <v>0</v>
      </c>
      <c r="V86" s="184">
        <v>8</v>
      </c>
      <c r="W86" s="184">
        <v>31</v>
      </c>
      <c r="X86" s="184">
        <v>34</v>
      </c>
      <c r="Y86" s="184">
        <v>23</v>
      </c>
      <c r="Z86" s="184">
        <v>40</v>
      </c>
      <c r="AA86" s="184">
        <v>0</v>
      </c>
      <c r="AB86" s="185">
        <v>0.27659574468085107</v>
      </c>
      <c r="AC86" s="186">
        <v>0.35545023696682465</v>
      </c>
      <c r="AD86" s="186">
        <v>0.45744680851063829</v>
      </c>
      <c r="AE86" s="187">
        <v>4.6969696969696972</v>
      </c>
      <c r="AF86" s="187">
        <v>2.8571428571428572</v>
      </c>
      <c r="AG86" s="187">
        <v>4.788732394366197</v>
      </c>
      <c r="AH86" s="187">
        <v>0</v>
      </c>
      <c r="AI86" s="187">
        <v>1.0055403239476062</v>
      </c>
      <c r="AJ86" s="188">
        <v>0</v>
      </c>
      <c r="AK86" s="188">
        <v>0</v>
      </c>
      <c r="AL86" s="188">
        <v>0</v>
      </c>
      <c r="AM86" s="187">
        <v>13.348385272426359</v>
      </c>
      <c r="AN86" s="187" t="s">
        <v>22151</v>
      </c>
      <c r="AO86" s="187">
        <v>13.348385272426359</v>
      </c>
      <c r="AP86" s="187" t="s">
        <v>22151</v>
      </c>
      <c r="AQ86" s="187" t="s">
        <v>22151</v>
      </c>
      <c r="AR86" s="187" t="s">
        <v>22151</v>
      </c>
      <c r="AS86" s="187" t="s">
        <v>22151</v>
      </c>
      <c r="AT86" s="187" t="s">
        <v>22151</v>
      </c>
      <c r="AU86" s="187" t="s">
        <v>22151</v>
      </c>
      <c r="AV86" s="187" t="s">
        <v>22151</v>
      </c>
      <c r="AW86" s="187" t="s">
        <v>22151</v>
      </c>
      <c r="AX86" s="187" t="s">
        <v>22151</v>
      </c>
      <c r="AY86" s="189" t="s">
        <v>22151</v>
      </c>
      <c r="AZ86" s="189">
        <v>8</v>
      </c>
      <c r="BA86" s="189" t="s">
        <v>22151</v>
      </c>
      <c r="BB86" s="189" t="s">
        <v>22151</v>
      </c>
      <c r="BC86" s="189" t="s">
        <v>22151</v>
      </c>
      <c r="BD86" s="189" t="s">
        <v>22151</v>
      </c>
      <c r="BE86" s="189" t="s">
        <v>22151</v>
      </c>
      <c r="BF86" s="189" t="s">
        <v>22151</v>
      </c>
      <c r="BG86" s="189" t="s">
        <v>22151</v>
      </c>
      <c r="BH86" s="189" t="s">
        <v>22151</v>
      </c>
      <c r="BI86" s="189" t="s">
        <v>22151</v>
      </c>
      <c r="BJ86" s="190" t="s">
        <v>22151</v>
      </c>
      <c r="BK86" s="187">
        <v>8.3853679235062994</v>
      </c>
      <c r="BL86" s="187">
        <v>4.9630173489200597</v>
      </c>
      <c r="BM86" s="189">
        <v>85</v>
      </c>
      <c r="BN86" s="187">
        <v>4.9630173489200597</v>
      </c>
      <c r="BO86" s="187">
        <v>0.19435732070240119</v>
      </c>
      <c r="BP86" s="187">
        <v>4.7686600282176581</v>
      </c>
      <c r="BQ86" s="191">
        <v>11.164119482472522</v>
      </c>
      <c r="BR86" s="192"/>
      <c r="BS86" s="187">
        <v>4.7686600282176581</v>
      </c>
      <c r="BT86" s="38">
        <v>11.164119482472522</v>
      </c>
      <c r="BU86" s="187" t="s">
        <v>22236</v>
      </c>
      <c r="BV86" s="184">
        <v>319.5</v>
      </c>
      <c r="BW86" s="193">
        <v>133</v>
      </c>
      <c r="BX86" s="188">
        <v>186.5</v>
      </c>
      <c r="BY86" s="193">
        <v>253</v>
      </c>
      <c r="BZ86" s="193">
        <v>427</v>
      </c>
      <c r="CA86" s="184" t="s">
        <v>22151</v>
      </c>
    </row>
    <row r="87" spans="1:79" ht="15" customHeight="1" x14ac:dyDescent="0.3">
      <c r="A87" s="214" t="s">
        <v>15238</v>
      </c>
      <c r="B87" s="114" t="s">
        <v>15240</v>
      </c>
      <c r="C87" s="118" t="s">
        <v>15239</v>
      </c>
      <c r="D87" s="91" t="s">
        <v>15016</v>
      </c>
      <c r="E87" s="118" t="s">
        <v>1437</v>
      </c>
      <c r="F87" s="118" t="s">
        <v>9094</v>
      </c>
      <c r="G87" s="118" t="s">
        <v>20441</v>
      </c>
      <c r="H87" s="118" t="s">
        <v>661</v>
      </c>
      <c r="I87" s="118" t="s">
        <v>661</v>
      </c>
      <c r="J87" s="270" t="s">
        <v>661</v>
      </c>
      <c r="K87" s="122">
        <v>20003</v>
      </c>
      <c r="L87" s="122" t="s">
        <v>16142</v>
      </c>
      <c r="M87" s="122" t="e">
        <v>#VALUE!</v>
      </c>
      <c r="N87" s="122" t="s">
        <v>15241</v>
      </c>
      <c r="O87" s="169">
        <v>59</v>
      </c>
      <c r="P87" s="123">
        <v>246</v>
      </c>
      <c r="Q87" s="123">
        <v>246</v>
      </c>
      <c r="R87" s="123">
        <v>217</v>
      </c>
      <c r="S87" s="123">
        <v>46</v>
      </c>
      <c r="T87" s="123">
        <v>4</v>
      </c>
      <c r="U87" s="123">
        <v>0</v>
      </c>
      <c r="V87" s="123">
        <v>13</v>
      </c>
      <c r="W87" s="123">
        <v>30</v>
      </c>
      <c r="X87" s="123">
        <v>32</v>
      </c>
      <c r="Y87" s="123">
        <v>16</v>
      </c>
      <c r="Z87" s="123">
        <v>85</v>
      </c>
      <c r="AA87" s="123">
        <v>3</v>
      </c>
      <c r="AB87" s="124">
        <v>0.2119815668202765</v>
      </c>
      <c r="AC87" s="124">
        <v>0.26609442060085836</v>
      </c>
      <c r="AD87" s="124">
        <v>0.41013824884792627</v>
      </c>
      <c r="AE87" s="125">
        <v>4.5454545454545459</v>
      </c>
      <c r="AF87" s="125">
        <v>4.6428571428571432</v>
      </c>
      <c r="AG87" s="125">
        <v>4.507042253521127</v>
      </c>
      <c r="AH87" s="125">
        <v>1.6666666666666665</v>
      </c>
      <c r="AI87" s="125">
        <v>-1.749168077723944</v>
      </c>
      <c r="AJ87" s="125">
        <v>0</v>
      </c>
      <c r="AK87" s="125">
        <v>0</v>
      </c>
      <c r="AL87" s="51">
        <v>0</v>
      </c>
      <c r="AM87" s="125">
        <v>13.612852530775539</v>
      </c>
      <c r="AN87" s="125" t="s">
        <v>22151</v>
      </c>
      <c r="AO87" s="125" t="s">
        <v>22151</v>
      </c>
      <c r="AP87" s="125">
        <v>13.612852530775539</v>
      </c>
      <c r="AQ87" s="125" t="s">
        <v>22151</v>
      </c>
      <c r="AR87" s="125" t="s">
        <v>22151</v>
      </c>
      <c r="AS87" s="125" t="s">
        <v>22151</v>
      </c>
      <c r="AT87" s="125" t="s">
        <v>22151</v>
      </c>
      <c r="AU87" s="125" t="s">
        <v>22151</v>
      </c>
      <c r="AV87" s="125" t="s">
        <v>22151</v>
      </c>
      <c r="AW87" s="125" t="s">
        <v>22151</v>
      </c>
      <c r="AX87" s="125" t="s">
        <v>22151</v>
      </c>
      <c r="AY87" s="127" t="s">
        <v>22151</v>
      </c>
      <c r="AZ87" s="127" t="s">
        <v>22151</v>
      </c>
      <c r="BA87" s="127">
        <v>9</v>
      </c>
      <c r="BB87" s="127" t="s">
        <v>22151</v>
      </c>
      <c r="BC87" s="127" t="s">
        <v>22151</v>
      </c>
      <c r="BD87" s="127" t="s">
        <v>22151</v>
      </c>
      <c r="BE87" s="127" t="s">
        <v>22151</v>
      </c>
      <c r="BF87" s="127" t="s">
        <v>22151</v>
      </c>
      <c r="BG87" s="127" t="s">
        <v>22151</v>
      </c>
      <c r="BH87" s="127" t="s">
        <v>22151</v>
      </c>
      <c r="BI87" s="127" t="s">
        <v>22151</v>
      </c>
      <c r="BJ87" s="126" t="s">
        <v>22151</v>
      </c>
      <c r="BK87" s="125">
        <v>8.6531354605957791</v>
      </c>
      <c r="BL87" s="125">
        <v>4.9597170701797602</v>
      </c>
      <c r="BM87" s="127">
        <v>86</v>
      </c>
      <c r="BN87" s="125">
        <v>4.9597170701797602</v>
      </c>
      <c r="BO87" s="125">
        <v>0.19435732070240119</v>
      </c>
      <c r="BP87" s="125">
        <v>4.7653597494773585</v>
      </c>
      <c r="BQ87" s="128">
        <v>11.157085131681447</v>
      </c>
      <c r="BR87" s="159"/>
      <c r="BS87" s="125">
        <v>4.7653597494773585</v>
      </c>
      <c r="BT87" s="38">
        <v>11.157085131681447</v>
      </c>
      <c r="BU87" s="125" t="s">
        <v>22237</v>
      </c>
      <c r="BV87" s="123">
        <v>73.48</v>
      </c>
      <c r="BW87" s="123">
        <v>134</v>
      </c>
      <c r="BX87" s="125">
        <v>-60.519999999999996</v>
      </c>
      <c r="BY87" s="123">
        <v>53</v>
      </c>
      <c r="BZ87" s="123">
        <v>88</v>
      </c>
      <c r="CA87" s="184" t="s">
        <v>22151</v>
      </c>
    </row>
    <row r="88" spans="1:79" x14ac:dyDescent="0.3">
      <c r="A88" s="178" t="s">
        <v>1670</v>
      </c>
      <c r="B88" s="1" t="s">
        <v>6567</v>
      </c>
      <c r="C88" s="2" t="s">
        <v>6568</v>
      </c>
      <c r="D88" s="91" t="s">
        <v>640</v>
      </c>
      <c r="E88" s="2" t="s">
        <v>1509</v>
      </c>
      <c r="F88" s="2" t="s">
        <v>9094</v>
      </c>
      <c r="G88" s="2" t="s">
        <v>20441</v>
      </c>
      <c r="H88" s="2" t="s">
        <v>661</v>
      </c>
      <c r="I88" s="2" t="s">
        <v>661</v>
      </c>
      <c r="J88" s="270" t="s">
        <v>661</v>
      </c>
      <c r="K88">
        <v>3269</v>
      </c>
      <c r="L88" t="s">
        <v>10957</v>
      </c>
      <c r="M88" t="e">
        <v>#VALUE!</v>
      </c>
      <c r="N88" t="s">
        <v>5242</v>
      </c>
      <c r="O88" s="169">
        <v>49</v>
      </c>
      <c r="P88" s="123">
        <v>182</v>
      </c>
      <c r="Q88" s="123">
        <v>182</v>
      </c>
      <c r="R88" s="75">
        <v>171</v>
      </c>
      <c r="S88" s="123">
        <v>54</v>
      </c>
      <c r="T88" s="123">
        <v>9</v>
      </c>
      <c r="U88" s="123">
        <v>0</v>
      </c>
      <c r="V88" s="75">
        <v>10</v>
      </c>
      <c r="W88" s="123">
        <v>23</v>
      </c>
      <c r="X88" s="75">
        <v>30</v>
      </c>
      <c r="Y88" s="75">
        <v>9</v>
      </c>
      <c r="Z88" s="75">
        <v>24</v>
      </c>
      <c r="AA88" s="75">
        <v>0</v>
      </c>
      <c r="AB88" s="3">
        <v>0.31578947368421051</v>
      </c>
      <c r="AC88" s="3">
        <v>0.35</v>
      </c>
      <c r="AD88" s="3">
        <v>0.54385964912280704</v>
      </c>
      <c r="AE88" s="6">
        <v>3.4848484848484849</v>
      </c>
      <c r="AF88" s="6">
        <v>3.5714285714285716</v>
      </c>
      <c r="AG88" s="6">
        <v>4.2253521126760569</v>
      </c>
      <c r="AH88" s="6">
        <v>0</v>
      </c>
      <c r="AI88" s="51">
        <v>2.3308572424338587</v>
      </c>
      <c r="AJ88" s="51">
        <v>0</v>
      </c>
      <c r="AK88" s="51">
        <v>0</v>
      </c>
      <c r="AL88" s="51">
        <v>0</v>
      </c>
      <c r="AM88" s="6">
        <v>13.612486411386971</v>
      </c>
      <c r="AN88" s="6" t="s">
        <v>22151</v>
      </c>
      <c r="AO88" s="6" t="s">
        <v>22151</v>
      </c>
      <c r="AP88" s="6">
        <v>13.612486411386971</v>
      </c>
      <c r="AQ88" s="6" t="s">
        <v>22151</v>
      </c>
      <c r="AR88" s="6" t="s">
        <v>22151</v>
      </c>
      <c r="AS88" s="6" t="s">
        <v>22151</v>
      </c>
      <c r="AT88" s="6" t="s">
        <v>22151</v>
      </c>
      <c r="AU88" s="6" t="s">
        <v>22151</v>
      </c>
      <c r="AV88" s="6" t="s">
        <v>22151</v>
      </c>
      <c r="AW88" s="6" t="s">
        <v>22151</v>
      </c>
      <c r="AX88" s="6" t="s">
        <v>22151</v>
      </c>
      <c r="AY88" s="99" t="s">
        <v>22151</v>
      </c>
      <c r="AZ88" s="132" t="s">
        <v>22151</v>
      </c>
      <c r="BA88" s="132">
        <v>10</v>
      </c>
      <c r="BB88" s="132" t="s">
        <v>22151</v>
      </c>
      <c r="BC88" s="132" t="s">
        <v>22151</v>
      </c>
      <c r="BD88" s="132" t="s">
        <v>22151</v>
      </c>
      <c r="BE88" s="132" t="s">
        <v>22151</v>
      </c>
      <c r="BF88" s="132" t="s">
        <v>22151</v>
      </c>
      <c r="BG88" s="132" t="s">
        <v>22151</v>
      </c>
      <c r="BH88" s="132" t="s">
        <v>22151</v>
      </c>
      <c r="BI88" s="132" t="s">
        <v>22151</v>
      </c>
      <c r="BJ88" s="92" t="s">
        <v>22151</v>
      </c>
      <c r="BK88" s="6">
        <v>8.6531354605957791</v>
      </c>
      <c r="BL88" s="8">
        <v>4.9593509507911921</v>
      </c>
      <c r="BM88" s="12">
        <v>87</v>
      </c>
      <c r="BN88" s="6">
        <v>4.9593509507911921</v>
      </c>
      <c r="BO88" s="6">
        <v>0.19435732070240119</v>
      </c>
      <c r="BP88" s="6">
        <v>4.7649936300887905</v>
      </c>
      <c r="BQ88" s="38">
        <v>11.15630476965349</v>
      </c>
      <c r="BR88" s="38"/>
      <c r="BS88" s="6">
        <v>4.7649936300887905</v>
      </c>
      <c r="BT88" s="38">
        <v>11.15630476965349</v>
      </c>
      <c r="BU88" s="6" t="s">
        <v>22238</v>
      </c>
      <c r="BV88" s="75">
        <v>999</v>
      </c>
      <c r="BW88" s="75">
        <v>135</v>
      </c>
      <c r="BX88" s="51">
        <v>864</v>
      </c>
      <c r="BY88" s="75">
        <v>0</v>
      </c>
      <c r="BZ88" s="75">
        <v>0</v>
      </c>
      <c r="CA88" s="184" t="s">
        <v>22151</v>
      </c>
    </row>
    <row r="89" spans="1:79" x14ac:dyDescent="0.3">
      <c r="A89" s="178" t="s">
        <v>3724</v>
      </c>
      <c r="B89" s="1" t="s">
        <v>7145</v>
      </c>
      <c r="C89" s="2" t="s">
        <v>7146</v>
      </c>
      <c r="D89" s="91" t="s">
        <v>1281</v>
      </c>
      <c r="E89" s="2" t="s">
        <v>1565</v>
      </c>
      <c r="F89" s="2" t="s">
        <v>6120</v>
      </c>
      <c r="G89" s="2" t="s">
        <v>1380</v>
      </c>
      <c r="H89" s="2" t="s">
        <v>1380</v>
      </c>
      <c r="I89" s="2" t="s">
        <v>1380</v>
      </c>
      <c r="J89" s="269" t="s">
        <v>1380</v>
      </c>
      <c r="K89">
        <v>14161</v>
      </c>
      <c r="L89" t="s">
        <v>9367</v>
      </c>
      <c r="M89" t="e">
        <v>#VALUE!</v>
      </c>
      <c r="N89" t="s">
        <v>8421</v>
      </c>
      <c r="O89" s="169">
        <v>39</v>
      </c>
      <c r="P89" s="123">
        <v>135</v>
      </c>
      <c r="Q89" s="123">
        <v>135</v>
      </c>
      <c r="R89" s="75">
        <v>130</v>
      </c>
      <c r="S89" s="123">
        <v>33</v>
      </c>
      <c r="T89" s="123">
        <v>3</v>
      </c>
      <c r="U89" s="123">
        <v>0</v>
      </c>
      <c r="V89" s="75">
        <v>13</v>
      </c>
      <c r="W89" s="123">
        <v>19</v>
      </c>
      <c r="X89" s="75">
        <v>27</v>
      </c>
      <c r="Y89" s="75">
        <v>2</v>
      </c>
      <c r="Z89" s="75">
        <v>36</v>
      </c>
      <c r="AA89" s="75">
        <v>2</v>
      </c>
      <c r="AB89" s="31">
        <v>0.25384615384615383</v>
      </c>
      <c r="AC89" s="31">
        <v>0.26515151515151514</v>
      </c>
      <c r="AD89" s="31">
        <v>0.57692307692307687</v>
      </c>
      <c r="AE89" s="32">
        <v>2.8787878787878789</v>
      </c>
      <c r="AF89" s="32">
        <v>4.6428571428571432</v>
      </c>
      <c r="AG89" s="32">
        <v>3.802816901408451</v>
      </c>
      <c r="AH89" s="32">
        <v>1.1111111111111112</v>
      </c>
      <c r="AI89" s="51">
        <v>7.9139529116820539E-2</v>
      </c>
      <c r="AJ89" s="51">
        <v>0</v>
      </c>
      <c r="AK89" s="51">
        <v>0</v>
      </c>
      <c r="AL89" s="51">
        <v>0</v>
      </c>
      <c r="AM89" s="32">
        <v>12.514712563281405</v>
      </c>
      <c r="AN89" s="32" t="s">
        <v>22151</v>
      </c>
      <c r="AO89" s="32" t="s">
        <v>22151</v>
      </c>
      <c r="AP89" s="32" t="s">
        <v>22151</v>
      </c>
      <c r="AQ89" s="32" t="s">
        <v>22151</v>
      </c>
      <c r="AR89" s="32" t="s">
        <v>22151</v>
      </c>
      <c r="AS89" s="32">
        <v>12.514712563281405</v>
      </c>
      <c r="AT89" s="32" t="s">
        <v>22151</v>
      </c>
      <c r="AU89" s="32" t="s">
        <v>22151</v>
      </c>
      <c r="AV89" s="32" t="s">
        <v>22151</v>
      </c>
      <c r="AW89" s="32" t="s">
        <v>22151</v>
      </c>
      <c r="AX89" s="32" t="s">
        <v>22151</v>
      </c>
      <c r="AY89" s="133" t="s">
        <v>22151</v>
      </c>
      <c r="AZ89" s="132" t="s">
        <v>22151</v>
      </c>
      <c r="BA89" s="132" t="s">
        <v>22151</v>
      </c>
      <c r="BB89" s="132" t="s">
        <v>22151</v>
      </c>
      <c r="BC89" s="132" t="s">
        <v>22151</v>
      </c>
      <c r="BD89" s="132">
        <v>39</v>
      </c>
      <c r="BE89" s="132" t="s">
        <v>22151</v>
      </c>
      <c r="BF89" s="132" t="s">
        <v>22151</v>
      </c>
      <c r="BG89" s="132" t="s">
        <v>22151</v>
      </c>
      <c r="BH89" s="132" t="s">
        <v>22151</v>
      </c>
      <c r="BI89" s="132" t="s">
        <v>22151</v>
      </c>
      <c r="BJ89" s="92" t="s">
        <v>22151</v>
      </c>
      <c r="BK89" s="32">
        <v>7.5574645117708927</v>
      </c>
      <c r="BL89" s="8">
        <v>4.9572480515105122</v>
      </c>
      <c r="BM89" s="12">
        <v>88</v>
      </c>
      <c r="BN89" s="32">
        <v>4.9572480515105122</v>
      </c>
      <c r="BO89" s="32">
        <v>0.19435732070240119</v>
      </c>
      <c r="BP89" s="32">
        <v>4.7628907308081114</v>
      </c>
      <c r="BQ89" s="40">
        <v>11.151822563033191</v>
      </c>
      <c r="BR89" s="40"/>
      <c r="BS89" s="32">
        <v>4.7628907308081114</v>
      </c>
      <c r="BT89" s="38">
        <v>11.151822563033191</v>
      </c>
      <c r="BU89" s="6" t="s">
        <v>22239</v>
      </c>
      <c r="BV89" s="75">
        <v>107.95</v>
      </c>
      <c r="BW89" s="75">
        <v>136</v>
      </c>
      <c r="BX89" s="51">
        <v>-28.049999999999997</v>
      </c>
      <c r="BY89" s="75">
        <v>92</v>
      </c>
      <c r="BZ89" s="75">
        <v>132</v>
      </c>
      <c r="CA89" s="184" t="s">
        <v>22151</v>
      </c>
    </row>
    <row r="90" spans="1:79" ht="15" customHeight="1" x14ac:dyDescent="0.3">
      <c r="A90" s="214" t="s">
        <v>14631</v>
      </c>
      <c r="B90" s="1" t="s">
        <v>11453</v>
      </c>
      <c r="C90" s="2" t="s">
        <v>6623</v>
      </c>
      <c r="D90" s="91" t="s">
        <v>11533</v>
      </c>
      <c r="E90" s="2" t="s">
        <v>1386</v>
      </c>
      <c r="F90" s="2" t="s">
        <v>6120</v>
      </c>
      <c r="G90" s="2" t="s">
        <v>1396</v>
      </c>
      <c r="H90" s="2" t="s">
        <v>1396</v>
      </c>
      <c r="I90" s="2" t="s">
        <v>1396</v>
      </c>
      <c r="J90" s="269" t="s">
        <v>1396</v>
      </c>
      <c r="K90" s="122">
        <v>14344</v>
      </c>
      <c r="L90" s="122" t="s">
        <v>11534</v>
      </c>
      <c r="M90" s="122" t="e">
        <v>#VALUE!</v>
      </c>
      <c r="N90" s="122" t="s">
        <v>11869</v>
      </c>
      <c r="O90" s="169">
        <v>60</v>
      </c>
      <c r="P90" s="123">
        <v>245</v>
      </c>
      <c r="Q90" s="123">
        <v>245</v>
      </c>
      <c r="R90" s="123">
        <v>210</v>
      </c>
      <c r="S90" s="123">
        <v>41</v>
      </c>
      <c r="T90" s="123">
        <v>4</v>
      </c>
      <c r="U90" s="123">
        <v>1</v>
      </c>
      <c r="V90" s="123">
        <v>14</v>
      </c>
      <c r="W90" s="123">
        <v>28</v>
      </c>
      <c r="X90" s="123">
        <v>42</v>
      </c>
      <c r="Y90" s="123">
        <v>34</v>
      </c>
      <c r="Z90" s="123">
        <v>77</v>
      </c>
      <c r="AA90" s="123">
        <v>1</v>
      </c>
      <c r="AB90" s="124">
        <v>0.19523809523809524</v>
      </c>
      <c r="AC90" s="124">
        <v>0.30737704918032788</v>
      </c>
      <c r="AD90" s="124">
        <v>0.4238095238095238</v>
      </c>
      <c r="AE90" s="125">
        <v>4.2424242424242422</v>
      </c>
      <c r="AF90" s="125">
        <v>5</v>
      </c>
      <c r="AG90" s="125">
        <v>5.915492957746479</v>
      </c>
      <c r="AH90" s="125">
        <v>0.55555555555555558</v>
      </c>
      <c r="AI90" s="125">
        <v>-2.4257932784164424</v>
      </c>
      <c r="AJ90" s="125">
        <v>0</v>
      </c>
      <c r="AK90" s="125">
        <v>0</v>
      </c>
      <c r="AL90" s="51">
        <v>0</v>
      </c>
      <c r="AM90" s="125">
        <v>13.287679477309835</v>
      </c>
      <c r="AN90" s="125" t="s">
        <v>22151</v>
      </c>
      <c r="AO90" s="125">
        <v>13.287679477309835</v>
      </c>
      <c r="AP90" s="125" t="s">
        <v>22151</v>
      </c>
      <c r="AQ90" s="125" t="s">
        <v>22151</v>
      </c>
      <c r="AR90" s="125" t="s">
        <v>22151</v>
      </c>
      <c r="AS90" s="125" t="s">
        <v>22151</v>
      </c>
      <c r="AT90" s="125" t="s">
        <v>22151</v>
      </c>
      <c r="AU90" s="125" t="s">
        <v>22151</v>
      </c>
      <c r="AV90" s="125" t="s">
        <v>22151</v>
      </c>
      <c r="AW90" s="125" t="s">
        <v>22151</v>
      </c>
      <c r="AX90" s="125" t="s">
        <v>22151</v>
      </c>
      <c r="AY90" s="127" t="s">
        <v>22151</v>
      </c>
      <c r="AZ90" s="127">
        <v>9</v>
      </c>
      <c r="BA90" s="127" t="s">
        <v>22151</v>
      </c>
      <c r="BB90" s="127" t="s">
        <v>22151</v>
      </c>
      <c r="BC90" s="127" t="s">
        <v>22151</v>
      </c>
      <c r="BD90" s="127" t="s">
        <v>22151</v>
      </c>
      <c r="BE90" s="127" t="s">
        <v>22151</v>
      </c>
      <c r="BF90" s="127" t="s">
        <v>22151</v>
      </c>
      <c r="BG90" s="127" t="s">
        <v>22151</v>
      </c>
      <c r="BH90" s="127" t="s">
        <v>22151</v>
      </c>
      <c r="BI90" s="127" t="s">
        <v>22151</v>
      </c>
      <c r="BJ90" s="126" t="s">
        <v>22151</v>
      </c>
      <c r="BK90" s="125">
        <v>8.3853679235062994</v>
      </c>
      <c r="BL90" s="125">
        <v>4.9023115538035356</v>
      </c>
      <c r="BM90" s="127">
        <v>89</v>
      </c>
      <c r="BN90" s="125">
        <v>4.9023115538035356</v>
      </c>
      <c r="BO90" s="125">
        <v>0.19435732070240119</v>
      </c>
      <c r="BP90" s="125">
        <v>4.7079542331011339</v>
      </c>
      <c r="BQ90" s="128">
        <v>11.034728636576245</v>
      </c>
      <c r="BR90" s="128"/>
      <c r="BS90" s="125">
        <v>4.7079542331011339</v>
      </c>
      <c r="BT90" s="38">
        <v>11.034728636576245</v>
      </c>
      <c r="BU90" s="125" t="s">
        <v>22240</v>
      </c>
      <c r="BV90" s="123">
        <v>97.8</v>
      </c>
      <c r="BW90" s="123">
        <v>138</v>
      </c>
      <c r="BX90" s="125">
        <v>-40.200000000000003</v>
      </c>
      <c r="BY90" s="123">
        <v>82</v>
      </c>
      <c r="BZ90" s="123">
        <v>119</v>
      </c>
      <c r="CA90" s="184" t="s">
        <v>22151</v>
      </c>
    </row>
    <row r="91" spans="1:79" x14ac:dyDescent="0.3">
      <c r="A91" s="213" t="s">
        <v>14837</v>
      </c>
      <c r="B91" s="1" t="s">
        <v>7055</v>
      </c>
      <c r="C91" s="2" t="s">
        <v>14838</v>
      </c>
      <c r="D91" s="91" t="s">
        <v>14333</v>
      </c>
      <c r="E91" s="2" t="s">
        <v>1405</v>
      </c>
      <c r="F91" s="2" t="s">
        <v>6120</v>
      </c>
      <c r="G91" s="2" t="s">
        <v>14937</v>
      </c>
      <c r="H91" s="2" t="s">
        <v>1396</v>
      </c>
      <c r="I91" s="2" t="s">
        <v>1396</v>
      </c>
      <c r="J91" s="269" t="s">
        <v>1396</v>
      </c>
      <c r="K91">
        <v>14503</v>
      </c>
      <c r="L91" t="s">
        <v>14497</v>
      </c>
      <c r="M91" t="e">
        <v>#VALUE!</v>
      </c>
      <c r="N91" t="s">
        <v>15169</v>
      </c>
      <c r="O91" s="169">
        <v>52</v>
      </c>
      <c r="P91" s="123">
        <v>216</v>
      </c>
      <c r="Q91" s="123">
        <v>216</v>
      </c>
      <c r="R91" s="75">
        <v>195</v>
      </c>
      <c r="S91" s="123">
        <v>50</v>
      </c>
      <c r="T91" s="123">
        <v>10</v>
      </c>
      <c r="U91" s="123">
        <v>0</v>
      </c>
      <c r="V91" s="75">
        <v>12</v>
      </c>
      <c r="W91" s="123">
        <v>29.000000000000004</v>
      </c>
      <c r="X91" s="75">
        <v>31</v>
      </c>
      <c r="Y91" s="75">
        <v>17</v>
      </c>
      <c r="Z91" s="75">
        <v>64</v>
      </c>
      <c r="AA91" s="75">
        <v>0</v>
      </c>
      <c r="AB91" s="52">
        <v>0.25641025641025639</v>
      </c>
      <c r="AC91" s="52">
        <v>0.31603773584905659</v>
      </c>
      <c r="AD91" s="52">
        <v>0.49230769230769234</v>
      </c>
      <c r="AE91" s="51">
        <v>4.3939393939393945</v>
      </c>
      <c r="AF91" s="51">
        <v>4.2857142857142856</v>
      </c>
      <c r="AG91" s="51">
        <v>4.3661971830985919</v>
      </c>
      <c r="AH91" s="51">
        <v>0</v>
      </c>
      <c r="AI91" s="51">
        <v>0.21984723064553885</v>
      </c>
      <c r="AJ91" s="51">
        <v>0</v>
      </c>
      <c r="AK91" s="51">
        <v>0</v>
      </c>
      <c r="AL91" s="51">
        <v>0</v>
      </c>
      <c r="AM91" s="51">
        <v>13.265698093397811</v>
      </c>
      <c r="AN91" s="51" t="s">
        <v>22151</v>
      </c>
      <c r="AO91" s="51">
        <v>13.265698093397811</v>
      </c>
      <c r="AP91" s="51" t="s">
        <v>22151</v>
      </c>
      <c r="AQ91" s="51" t="s">
        <v>22151</v>
      </c>
      <c r="AR91" s="51" t="s">
        <v>22151</v>
      </c>
      <c r="AS91" s="51" t="s">
        <v>22151</v>
      </c>
      <c r="AT91" s="51" t="s">
        <v>22151</v>
      </c>
      <c r="AU91" s="51" t="s">
        <v>22151</v>
      </c>
      <c r="AV91" s="51" t="s">
        <v>22151</v>
      </c>
      <c r="AW91" s="51" t="s">
        <v>22151</v>
      </c>
      <c r="AX91" s="51" t="s">
        <v>22151</v>
      </c>
      <c r="AY91" s="76" t="s">
        <v>22151</v>
      </c>
      <c r="AZ91" s="132">
        <v>10</v>
      </c>
      <c r="BA91" s="132" t="s">
        <v>22151</v>
      </c>
      <c r="BB91" s="132" t="s">
        <v>22151</v>
      </c>
      <c r="BC91" s="132" t="s">
        <v>22151</v>
      </c>
      <c r="BD91" s="132" t="s">
        <v>22151</v>
      </c>
      <c r="BE91" s="132" t="s">
        <v>22151</v>
      </c>
      <c r="BF91" s="132" t="s">
        <v>22151</v>
      </c>
      <c r="BG91" s="132" t="s">
        <v>22151</v>
      </c>
      <c r="BH91" s="132" t="s">
        <v>22151</v>
      </c>
      <c r="BI91" s="132" t="s">
        <v>22151</v>
      </c>
      <c r="BJ91" s="92" t="s">
        <v>22151</v>
      </c>
      <c r="BK91" s="51">
        <v>8.3853679235062994</v>
      </c>
      <c r="BL91" s="51">
        <v>4.8803301698915114</v>
      </c>
      <c r="BM91" s="76">
        <v>90</v>
      </c>
      <c r="BN91" s="51">
        <v>4.8803301698915114</v>
      </c>
      <c r="BO91" s="51">
        <v>0.19435732070240119</v>
      </c>
      <c r="BP91" s="51">
        <v>4.6859728491891097</v>
      </c>
      <c r="BQ91" s="64">
        <v>10.98787660452744</v>
      </c>
      <c r="BR91" s="64"/>
      <c r="BS91" s="51">
        <v>4.6859728491891097</v>
      </c>
      <c r="BT91" s="38">
        <v>10.98787660452744</v>
      </c>
      <c r="BU91" s="51" t="s">
        <v>22241</v>
      </c>
      <c r="BV91" s="75">
        <v>396.73</v>
      </c>
      <c r="BW91" s="75">
        <v>139</v>
      </c>
      <c r="BX91" s="51">
        <v>257.73</v>
      </c>
      <c r="BY91" s="75">
        <v>268</v>
      </c>
      <c r="BZ91" s="75">
        <v>510</v>
      </c>
      <c r="CA91" s="184" t="s">
        <v>22151</v>
      </c>
    </row>
    <row r="92" spans="1:79" ht="15" customHeight="1" x14ac:dyDescent="0.3">
      <c r="A92" s="213" t="s">
        <v>14648</v>
      </c>
      <c r="B92" s="1" t="s">
        <v>14647</v>
      </c>
      <c r="C92" s="2" t="s">
        <v>6558</v>
      </c>
      <c r="D92" s="91" t="s">
        <v>14338</v>
      </c>
      <c r="E92" s="2" t="s">
        <v>1449</v>
      </c>
      <c r="F92" s="2" t="s">
        <v>6120</v>
      </c>
      <c r="G92" s="2" t="s">
        <v>1380</v>
      </c>
      <c r="H92" s="2" t="s">
        <v>1380</v>
      </c>
      <c r="I92" s="2" t="s">
        <v>1380</v>
      </c>
      <c r="J92" s="269" t="s">
        <v>1380</v>
      </c>
      <c r="K92">
        <v>14551</v>
      </c>
      <c r="L92" t="s">
        <v>14492</v>
      </c>
      <c r="M92" t="e">
        <v>#VALUE!</v>
      </c>
      <c r="N92" t="s">
        <v>15197</v>
      </c>
      <c r="O92" s="169">
        <v>37</v>
      </c>
      <c r="P92" s="123">
        <v>165</v>
      </c>
      <c r="Q92" s="123">
        <v>165</v>
      </c>
      <c r="R92" s="75">
        <v>153</v>
      </c>
      <c r="S92" s="123">
        <v>40</v>
      </c>
      <c r="T92" s="123">
        <v>12.999999999999998</v>
      </c>
      <c r="U92" s="123">
        <v>1</v>
      </c>
      <c r="V92" s="75">
        <v>11</v>
      </c>
      <c r="W92" s="123">
        <v>24</v>
      </c>
      <c r="X92" s="75">
        <v>32</v>
      </c>
      <c r="Y92" s="75">
        <v>10</v>
      </c>
      <c r="Z92" s="75">
        <v>25</v>
      </c>
      <c r="AA92" s="75">
        <v>0</v>
      </c>
      <c r="AB92" s="52">
        <v>0.26143790849673204</v>
      </c>
      <c r="AC92" s="52">
        <v>0.30674846625766872</v>
      </c>
      <c r="AD92" s="52">
        <v>0.57516339869281041</v>
      </c>
      <c r="AE92" s="51">
        <v>3.6363636363636367</v>
      </c>
      <c r="AF92" s="51">
        <v>3.9285714285714288</v>
      </c>
      <c r="AG92" s="51">
        <v>4.507042253521127</v>
      </c>
      <c r="AH92" s="51">
        <v>0</v>
      </c>
      <c r="AI92" s="51">
        <v>0.33842009945918661</v>
      </c>
      <c r="AJ92" s="51">
        <v>0</v>
      </c>
      <c r="AK92" s="51">
        <v>0</v>
      </c>
      <c r="AL92" s="51">
        <v>0</v>
      </c>
      <c r="AM92" s="51">
        <v>12.410397417915378</v>
      </c>
      <c r="AN92" s="51" t="s">
        <v>22151</v>
      </c>
      <c r="AO92" s="51" t="s">
        <v>22151</v>
      </c>
      <c r="AP92" s="51" t="s">
        <v>22151</v>
      </c>
      <c r="AQ92" s="51" t="s">
        <v>22151</v>
      </c>
      <c r="AR92" s="51" t="s">
        <v>22151</v>
      </c>
      <c r="AS92" s="51">
        <v>12.410397417915378</v>
      </c>
      <c r="AT92" s="51" t="s">
        <v>22151</v>
      </c>
      <c r="AU92" s="51" t="s">
        <v>22151</v>
      </c>
      <c r="AV92" s="51" t="s">
        <v>22151</v>
      </c>
      <c r="AW92" s="51" t="s">
        <v>22151</v>
      </c>
      <c r="AX92" s="51" t="s">
        <v>22151</v>
      </c>
      <c r="AY92" s="76" t="s">
        <v>22151</v>
      </c>
      <c r="AZ92" s="132" t="s">
        <v>22151</v>
      </c>
      <c r="BA92" s="132" t="s">
        <v>22151</v>
      </c>
      <c r="BB92" s="132" t="s">
        <v>22151</v>
      </c>
      <c r="BC92" s="132" t="s">
        <v>22151</v>
      </c>
      <c r="BD92" s="132">
        <v>40</v>
      </c>
      <c r="BE92" s="132" t="s">
        <v>22151</v>
      </c>
      <c r="BF92" s="132" t="s">
        <v>22151</v>
      </c>
      <c r="BG92" s="132" t="s">
        <v>22151</v>
      </c>
      <c r="BH92" s="132" t="s">
        <v>22151</v>
      </c>
      <c r="BI92" s="132" t="s">
        <v>22151</v>
      </c>
      <c r="BJ92" s="92" t="s">
        <v>22151</v>
      </c>
      <c r="BK92" s="51">
        <v>7.5574645117708927</v>
      </c>
      <c r="BL92" s="8">
        <v>4.8529329061444857</v>
      </c>
      <c r="BM92" s="12">
        <v>91</v>
      </c>
      <c r="BN92" s="51">
        <v>4.8529329061444857</v>
      </c>
      <c r="BO92" s="51">
        <v>0.19435732070240119</v>
      </c>
      <c r="BP92" s="51">
        <v>4.6585755854420849</v>
      </c>
      <c r="BQ92" s="64">
        <v>10.929480941894795</v>
      </c>
      <c r="BR92" s="64"/>
      <c r="BS92" s="51">
        <v>4.6585755854420849</v>
      </c>
      <c r="BT92" s="38">
        <v>10.929480941894795</v>
      </c>
      <c r="BU92" s="51" t="s">
        <v>22242</v>
      </c>
      <c r="BV92" s="75">
        <v>158.91</v>
      </c>
      <c r="BW92" s="75">
        <v>140</v>
      </c>
      <c r="BX92" s="51">
        <v>18.909999999999997</v>
      </c>
      <c r="BY92" s="75">
        <v>129</v>
      </c>
      <c r="BZ92" s="75">
        <v>195</v>
      </c>
      <c r="CA92" s="184" t="s">
        <v>22151</v>
      </c>
    </row>
    <row r="93" spans="1:79" x14ac:dyDescent="0.3">
      <c r="A93" s="178" t="s">
        <v>12720</v>
      </c>
      <c r="B93" s="1" t="s">
        <v>11030</v>
      </c>
      <c r="C93" s="2" t="s">
        <v>12721</v>
      </c>
      <c r="D93" s="91" t="s">
        <v>11485</v>
      </c>
      <c r="E93" s="2" t="s">
        <v>1439</v>
      </c>
      <c r="F93" s="2" t="s">
        <v>6120</v>
      </c>
      <c r="G93" s="2" t="s">
        <v>1431</v>
      </c>
      <c r="H93" s="2" t="s">
        <v>1431</v>
      </c>
      <c r="I93" s="2" t="s">
        <v>1431</v>
      </c>
      <c r="J93" s="269" t="s">
        <v>1431</v>
      </c>
      <c r="K93">
        <v>15986</v>
      </c>
      <c r="L93" t="s">
        <v>14905</v>
      </c>
      <c r="M93" t="e">
        <v>#VALUE!</v>
      </c>
      <c r="N93" t="s">
        <v>12722</v>
      </c>
      <c r="O93" s="169">
        <v>54</v>
      </c>
      <c r="P93" s="123">
        <v>205</v>
      </c>
      <c r="Q93" s="123">
        <v>205</v>
      </c>
      <c r="R93" s="75">
        <v>185</v>
      </c>
      <c r="S93" s="123">
        <v>48</v>
      </c>
      <c r="T93" s="123">
        <v>14.999999999999998</v>
      </c>
      <c r="U93" s="123">
        <v>1</v>
      </c>
      <c r="V93" s="75">
        <v>8</v>
      </c>
      <c r="W93" s="123">
        <v>28.999999999999996</v>
      </c>
      <c r="X93" s="75">
        <v>23</v>
      </c>
      <c r="Y93" s="75">
        <v>20</v>
      </c>
      <c r="Z93" s="75">
        <v>74</v>
      </c>
      <c r="AA93" s="75">
        <v>2</v>
      </c>
      <c r="AB93" s="4">
        <v>0.25945945945945947</v>
      </c>
      <c r="AC93" s="4">
        <v>0.33170731707317075</v>
      </c>
      <c r="AD93" s="4">
        <v>0.48108108108108111</v>
      </c>
      <c r="AE93" s="8">
        <v>4.3939393939393936</v>
      </c>
      <c r="AF93" s="8">
        <v>2.8571428571428572</v>
      </c>
      <c r="AG93" s="8">
        <v>3.23943661971831</v>
      </c>
      <c r="AH93" s="8">
        <v>1.1111111111111112</v>
      </c>
      <c r="AI93" s="51">
        <v>0.32742045791269248</v>
      </c>
      <c r="AJ93" s="51">
        <v>0</v>
      </c>
      <c r="AK93" s="51">
        <v>0</v>
      </c>
      <c r="AL93" s="51">
        <v>0</v>
      </c>
      <c r="AM93" s="8">
        <v>11.929050439824364</v>
      </c>
      <c r="AN93" s="8" t="s">
        <v>22151</v>
      </c>
      <c r="AO93" s="8" t="s">
        <v>22151</v>
      </c>
      <c r="AP93" s="8" t="s">
        <v>22151</v>
      </c>
      <c r="AQ93" s="8" t="s">
        <v>22151</v>
      </c>
      <c r="AR93" s="8">
        <v>11.929050439824364</v>
      </c>
      <c r="AS93" s="8" t="s">
        <v>22151</v>
      </c>
      <c r="AT93" s="8" t="s">
        <v>22151</v>
      </c>
      <c r="AU93" s="8" t="s">
        <v>22151</v>
      </c>
      <c r="AV93" s="8" t="s">
        <v>22151</v>
      </c>
      <c r="AW93" s="8" t="s">
        <v>22151</v>
      </c>
      <c r="AX93" s="8" t="s">
        <v>22151</v>
      </c>
      <c r="AY93" s="132" t="s">
        <v>22151</v>
      </c>
      <c r="AZ93" s="132" t="s">
        <v>22151</v>
      </c>
      <c r="BA93" s="132" t="s">
        <v>22151</v>
      </c>
      <c r="BB93" s="132" t="s">
        <v>22151</v>
      </c>
      <c r="BC93" s="132">
        <v>13</v>
      </c>
      <c r="BD93" s="132" t="s">
        <v>22151</v>
      </c>
      <c r="BE93" s="132" t="s">
        <v>22151</v>
      </c>
      <c r="BF93" s="132" t="s">
        <v>22151</v>
      </c>
      <c r="BG93" s="132" t="s">
        <v>22151</v>
      </c>
      <c r="BH93" s="132" t="s">
        <v>22151</v>
      </c>
      <c r="BI93" s="132" t="s">
        <v>22151</v>
      </c>
      <c r="BJ93" s="92" t="s">
        <v>22151</v>
      </c>
      <c r="BK93" s="8">
        <v>7.142980860930253</v>
      </c>
      <c r="BL93" s="8">
        <v>4.7860695788941108</v>
      </c>
      <c r="BM93" s="12">
        <v>92</v>
      </c>
      <c r="BN93" s="10">
        <v>4.7860695788941108</v>
      </c>
      <c r="BO93" s="10">
        <v>0.19435732070240119</v>
      </c>
      <c r="BP93" s="10">
        <v>4.5917122581917091</v>
      </c>
      <c r="BQ93" s="41">
        <v>10.786965676988714</v>
      </c>
      <c r="BR93" s="41"/>
      <c r="BS93" s="10">
        <v>4.5917122581917091</v>
      </c>
      <c r="BT93" s="38">
        <v>10.786965676988714</v>
      </c>
      <c r="BU93" s="6" t="s">
        <v>22243</v>
      </c>
      <c r="BV93" s="75">
        <v>317.75</v>
      </c>
      <c r="BW93" s="75">
        <v>141</v>
      </c>
      <c r="BX93" s="51">
        <v>176.75</v>
      </c>
      <c r="BY93" s="75">
        <v>256</v>
      </c>
      <c r="BZ93" s="75">
        <v>355</v>
      </c>
      <c r="CA93" s="184" t="s">
        <v>22151</v>
      </c>
    </row>
    <row r="94" spans="1:79" ht="15" customHeight="1" x14ac:dyDescent="0.3">
      <c r="A94" s="178" t="s">
        <v>9393</v>
      </c>
      <c r="B94" s="1" t="s">
        <v>9395</v>
      </c>
      <c r="C94" s="2" t="s">
        <v>7632</v>
      </c>
      <c r="D94" s="91" t="s">
        <v>9394</v>
      </c>
      <c r="E94" s="2" t="s">
        <v>1446</v>
      </c>
      <c r="F94" s="2" t="s">
        <v>9094</v>
      </c>
      <c r="G94" s="2" t="s">
        <v>14942</v>
      </c>
      <c r="H94" s="2" t="s">
        <v>1380</v>
      </c>
      <c r="I94" s="2" t="s">
        <v>1380</v>
      </c>
      <c r="J94" s="269" t="s">
        <v>1380</v>
      </c>
      <c r="K94">
        <v>13590</v>
      </c>
      <c r="L94" t="s">
        <v>13026</v>
      </c>
      <c r="M94" t="e">
        <v>#VALUE!</v>
      </c>
      <c r="N94" t="s">
        <v>9396</v>
      </c>
      <c r="O94" s="169">
        <v>54</v>
      </c>
      <c r="P94" s="123">
        <v>183</v>
      </c>
      <c r="Q94" s="123">
        <v>183</v>
      </c>
      <c r="R94" s="75">
        <v>149</v>
      </c>
      <c r="S94" s="123">
        <v>38</v>
      </c>
      <c r="T94" s="123">
        <v>7</v>
      </c>
      <c r="U94" s="123">
        <v>0</v>
      </c>
      <c r="V94" s="75">
        <v>12</v>
      </c>
      <c r="W94" s="123">
        <v>27</v>
      </c>
      <c r="X94" s="75">
        <v>23</v>
      </c>
      <c r="Y94" s="75">
        <v>28</v>
      </c>
      <c r="Z94" s="75">
        <v>46</v>
      </c>
      <c r="AA94" s="75">
        <v>1</v>
      </c>
      <c r="AB94" s="4">
        <v>0.25503355704697989</v>
      </c>
      <c r="AC94" s="4">
        <v>0.3728813559322034</v>
      </c>
      <c r="AD94" s="4">
        <v>0.5436241610738255</v>
      </c>
      <c r="AE94" s="8">
        <v>4.0909090909090908</v>
      </c>
      <c r="AF94" s="8">
        <v>4.2857142857142856</v>
      </c>
      <c r="AG94" s="8">
        <v>3.23943661971831</v>
      </c>
      <c r="AH94" s="8">
        <v>0.55555555555555558</v>
      </c>
      <c r="AI94" s="51">
        <v>0.12756328843379161</v>
      </c>
      <c r="AJ94" s="51">
        <v>0</v>
      </c>
      <c r="AK94" s="51">
        <v>0</v>
      </c>
      <c r="AL94" s="51">
        <v>0</v>
      </c>
      <c r="AM94" s="8">
        <v>12.299178840331033</v>
      </c>
      <c r="AN94" s="8" t="s">
        <v>22151</v>
      </c>
      <c r="AO94" s="8" t="s">
        <v>22151</v>
      </c>
      <c r="AP94" s="8" t="s">
        <v>22151</v>
      </c>
      <c r="AQ94" s="8" t="s">
        <v>22151</v>
      </c>
      <c r="AR94" s="8" t="s">
        <v>22151</v>
      </c>
      <c r="AS94" s="8">
        <v>12.299178840331033</v>
      </c>
      <c r="AT94" s="8" t="s">
        <v>22151</v>
      </c>
      <c r="AU94" s="8" t="s">
        <v>22151</v>
      </c>
      <c r="AV94" s="8" t="s">
        <v>22151</v>
      </c>
      <c r="AW94" s="8" t="s">
        <v>22151</v>
      </c>
      <c r="AX94" s="8" t="s">
        <v>22151</v>
      </c>
      <c r="AY94" s="132" t="s">
        <v>22151</v>
      </c>
      <c r="AZ94" s="132" t="s">
        <v>22151</v>
      </c>
      <c r="BA94" s="132" t="s">
        <v>22151</v>
      </c>
      <c r="BB94" s="132" t="s">
        <v>22151</v>
      </c>
      <c r="BC94" s="132" t="s">
        <v>22151</v>
      </c>
      <c r="BD94" s="132">
        <v>41</v>
      </c>
      <c r="BE94" s="132" t="s">
        <v>22151</v>
      </c>
      <c r="BF94" s="132" t="s">
        <v>22151</v>
      </c>
      <c r="BG94" s="132" t="s">
        <v>22151</v>
      </c>
      <c r="BH94" s="132" t="s">
        <v>22151</v>
      </c>
      <c r="BI94" s="132" t="s">
        <v>22151</v>
      </c>
      <c r="BJ94" s="92" t="s">
        <v>22151</v>
      </c>
      <c r="BK94" s="8">
        <v>7.5574645117708927</v>
      </c>
      <c r="BL94" s="8">
        <v>4.74171432856014</v>
      </c>
      <c r="BM94" s="12">
        <v>93</v>
      </c>
      <c r="BN94" s="10">
        <v>4.74171432856014</v>
      </c>
      <c r="BO94" s="10">
        <v>0.19435732070240119</v>
      </c>
      <c r="BP94" s="10">
        <v>4.5473570078577392</v>
      </c>
      <c r="BQ94" s="41">
        <v>10.69242505941444</v>
      </c>
      <c r="BR94" s="41"/>
      <c r="BS94" s="10">
        <v>4.5473570078577392</v>
      </c>
      <c r="BT94" s="38">
        <v>10.69242505941444</v>
      </c>
      <c r="BU94" s="6" t="s">
        <v>22244</v>
      </c>
      <c r="BV94" s="75">
        <v>216.68</v>
      </c>
      <c r="BW94" s="75">
        <v>142</v>
      </c>
      <c r="BX94" s="51">
        <v>74.680000000000007</v>
      </c>
      <c r="BY94" s="75">
        <v>174</v>
      </c>
      <c r="BZ94" s="75">
        <v>257</v>
      </c>
      <c r="CA94" s="184" t="s">
        <v>22151</v>
      </c>
    </row>
    <row r="95" spans="1:79" ht="15" customHeight="1" x14ac:dyDescent="0.3">
      <c r="A95" s="178" t="s">
        <v>15949</v>
      </c>
      <c r="B95" s="1" t="s">
        <v>6803</v>
      </c>
      <c r="C95" s="2" t="s">
        <v>7010</v>
      </c>
      <c r="D95" s="91" t="s">
        <v>10434</v>
      </c>
      <c r="E95" s="2" t="s">
        <v>1372</v>
      </c>
      <c r="F95" s="2" t="s">
        <v>6120</v>
      </c>
      <c r="G95" s="2" t="s">
        <v>1380</v>
      </c>
      <c r="H95" s="2" t="s">
        <v>1380</v>
      </c>
      <c r="I95" s="2" t="s">
        <v>1380</v>
      </c>
      <c r="J95" s="269" t="s">
        <v>1380</v>
      </c>
      <c r="K95" s="98">
        <v>15983</v>
      </c>
      <c r="L95" s="98" t="s">
        <v>13721</v>
      </c>
      <c r="M95" s="98" t="e">
        <v>#VALUE!</v>
      </c>
      <c r="N95" s="98" t="s">
        <v>10435</v>
      </c>
      <c r="O95" s="169">
        <v>39</v>
      </c>
      <c r="P95" s="123">
        <v>160</v>
      </c>
      <c r="Q95" s="123">
        <v>160</v>
      </c>
      <c r="R95" s="75">
        <v>131</v>
      </c>
      <c r="S95" s="123">
        <v>35</v>
      </c>
      <c r="T95" s="123">
        <v>6</v>
      </c>
      <c r="U95" s="123">
        <v>1</v>
      </c>
      <c r="V95" s="75">
        <v>8</v>
      </c>
      <c r="W95" s="123">
        <v>24</v>
      </c>
      <c r="X95" s="75">
        <v>26</v>
      </c>
      <c r="Y95" s="75">
        <v>25</v>
      </c>
      <c r="Z95" s="75">
        <v>44</v>
      </c>
      <c r="AA95" s="75">
        <v>3</v>
      </c>
      <c r="AB95" s="3">
        <v>0.26717557251908397</v>
      </c>
      <c r="AC95" s="3">
        <v>0.38461538461538464</v>
      </c>
      <c r="AD95" s="3">
        <v>0.51145038167938928</v>
      </c>
      <c r="AE95" s="6">
        <v>3.6363636363636367</v>
      </c>
      <c r="AF95" s="6">
        <v>2.8571428571428572</v>
      </c>
      <c r="AG95" s="6">
        <v>3.6619718309859155</v>
      </c>
      <c r="AH95" s="6">
        <v>1.6666666666666665</v>
      </c>
      <c r="AI95" s="6">
        <v>0.45305010613949648</v>
      </c>
      <c r="AJ95" s="6">
        <v>0</v>
      </c>
      <c r="AK95" s="6">
        <v>0</v>
      </c>
      <c r="AL95" s="51">
        <v>0</v>
      </c>
      <c r="AM95" s="6">
        <v>12.275195097298573</v>
      </c>
      <c r="AN95" s="6" t="s">
        <v>22151</v>
      </c>
      <c r="AO95" s="6" t="s">
        <v>22151</v>
      </c>
      <c r="AP95" s="6" t="s">
        <v>22151</v>
      </c>
      <c r="AQ95" s="6" t="s">
        <v>22151</v>
      </c>
      <c r="AR95" s="6" t="s">
        <v>22151</v>
      </c>
      <c r="AS95" s="6">
        <v>12.275195097298573</v>
      </c>
      <c r="AT95" s="6" t="s">
        <v>22151</v>
      </c>
      <c r="AU95" s="6" t="s">
        <v>22151</v>
      </c>
      <c r="AV95" s="6" t="s">
        <v>22151</v>
      </c>
      <c r="AW95" s="6" t="s">
        <v>22151</v>
      </c>
      <c r="AX95" s="6" t="s">
        <v>22151</v>
      </c>
      <c r="AY95" s="99" t="s">
        <v>22151</v>
      </c>
      <c r="AZ95" s="99" t="s">
        <v>22151</v>
      </c>
      <c r="BA95" s="99" t="s">
        <v>22151</v>
      </c>
      <c r="BB95" s="99" t="s">
        <v>22151</v>
      </c>
      <c r="BC95" s="99" t="s">
        <v>22151</v>
      </c>
      <c r="BD95" s="99">
        <v>42</v>
      </c>
      <c r="BE95" s="99" t="s">
        <v>22151</v>
      </c>
      <c r="BF95" s="99" t="s">
        <v>22151</v>
      </c>
      <c r="BG95" s="99" t="s">
        <v>22151</v>
      </c>
      <c r="BH95" s="99" t="s">
        <v>22151</v>
      </c>
      <c r="BI95" s="99" t="s">
        <v>22151</v>
      </c>
      <c r="BJ95" s="92" t="s">
        <v>22151</v>
      </c>
      <c r="BK95" s="6">
        <v>7.5574645117708927</v>
      </c>
      <c r="BL95" s="6">
        <v>4.7177305855276801</v>
      </c>
      <c r="BM95" s="99">
        <v>94</v>
      </c>
      <c r="BN95" s="6">
        <v>4.7177305855276801</v>
      </c>
      <c r="BO95" s="6">
        <v>0.19435732070240119</v>
      </c>
      <c r="BP95" s="6">
        <v>4.5233732648252793</v>
      </c>
      <c r="BQ95" s="38">
        <v>10.641305116206841</v>
      </c>
      <c r="BR95" s="38"/>
      <c r="BS95" s="6">
        <v>4.5233732648252793</v>
      </c>
      <c r="BT95" s="38">
        <v>10.641305116206841</v>
      </c>
      <c r="BU95" s="6" t="s">
        <v>22245</v>
      </c>
      <c r="BV95" s="75">
        <v>191.7</v>
      </c>
      <c r="BW95" s="75">
        <v>143</v>
      </c>
      <c r="BX95" s="51">
        <v>48.699999999999989</v>
      </c>
      <c r="BY95" s="75">
        <v>153</v>
      </c>
      <c r="BZ95" s="75">
        <v>232</v>
      </c>
      <c r="CA95" s="184" t="s">
        <v>22151</v>
      </c>
    </row>
    <row r="96" spans="1:79" ht="15" customHeight="1" x14ac:dyDescent="0.3">
      <c r="A96" s="214" t="s">
        <v>1535</v>
      </c>
      <c r="B96" s="1" t="s">
        <v>6692</v>
      </c>
      <c r="C96" s="2" t="s">
        <v>6677</v>
      </c>
      <c r="D96" s="91" t="s">
        <v>596</v>
      </c>
      <c r="E96" s="2" t="s">
        <v>1383</v>
      </c>
      <c r="F96" s="2" t="s">
        <v>9094</v>
      </c>
      <c r="G96" s="2" t="s">
        <v>1396</v>
      </c>
      <c r="H96" s="2" t="s">
        <v>1396</v>
      </c>
      <c r="I96" s="2" t="s">
        <v>1396</v>
      </c>
      <c r="J96" s="269" t="s">
        <v>1396</v>
      </c>
      <c r="K96" s="122">
        <v>10264</v>
      </c>
      <c r="L96" s="122" t="s">
        <v>10238</v>
      </c>
      <c r="M96" s="122" t="e">
        <v>#VALUE!</v>
      </c>
      <c r="N96" s="122" t="s">
        <v>5146</v>
      </c>
      <c r="O96" s="169">
        <v>51</v>
      </c>
      <c r="P96" s="123">
        <v>179</v>
      </c>
      <c r="Q96" s="123">
        <v>179</v>
      </c>
      <c r="R96" s="123">
        <v>149</v>
      </c>
      <c r="S96" s="123">
        <v>46</v>
      </c>
      <c r="T96" s="123">
        <v>13.000000000000002</v>
      </c>
      <c r="U96" s="123">
        <v>1</v>
      </c>
      <c r="V96" s="123">
        <v>9</v>
      </c>
      <c r="W96" s="123">
        <v>25</v>
      </c>
      <c r="X96" s="123">
        <v>29.999999999999996</v>
      </c>
      <c r="Y96" s="123">
        <v>29.999999999999996</v>
      </c>
      <c r="Z96" s="123">
        <v>36</v>
      </c>
      <c r="AA96" s="123">
        <v>0</v>
      </c>
      <c r="AB96" s="124">
        <v>0.3087248322147651</v>
      </c>
      <c r="AC96" s="124">
        <v>0.42458100558659218</v>
      </c>
      <c r="AD96" s="124">
        <v>0.59060402684563762</v>
      </c>
      <c r="AE96" s="125">
        <v>3.7878787878787881</v>
      </c>
      <c r="AF96" s="125">
        <v>3.2142857142857144</v>
      </c>
      <c r="AG96" s="125">
        <v>4.225352112676056</v>
      </c>
      <c r="AH96" s="125">
        <v>0</v>
      </c>
      <c r="AI96" s="125">
        <v>1.8255771111795824</v>
      </c>
      <c r="AJ96" s="125">
        <v>0</v>
      </c>
      <c r="AK96" s="125">
        <v>0</v>
      </c>
      <c r="AL96" s="51">
        <v>0</v>
      </c>
      <c r="AM96" s="125">
        <v>13.053093726020141</v>
      </c>
      <c r="AN96" s="125" t="s">
        <v>22151</v>
      </c>
      <c r="AO96" s="125">
        <v>13.053093726020141</v>
      </c>
      <c r="AP96" s="125" t="s">
        <v>22151</v>
      </c>
      <c r="AQ96" s="125" t="s">
        <v>22151</v>
      </c>
      <c r="AR96" s="125" t="s">
        <v>22151</v>
      </c>
      <c r="AS96" s="125" t="s">
        <v>22151</v>
      </c>
      <c r="AT96" s="125" t="s">
        <v>22151</v>
      </c>
      <c r="AU96" s="125" t="s">
        <v>22151</v>
      </c>
      <c r="AV96" s="125" t="s">
        <v>22151</v>
      </c>
      <c r="AW96" s="125" t="s">
        <v>22151</v>
      </c>
      <c r="AX96" s="125" t="s">
        <v>22151</v>
      </c>
      <c r="AY96" s="127" t="s">
        <v>22151</v>
      </c>
      <c r="AZ96" s="127">
        <v>11</v>
      </c>
      <c r="BA96" s="127" t="s">
        <v>22151</v>
      </c>
      <c r="BB96" s="127" t="s">
        <v>22151</v>
      </c>
      <c r="BC96" s="127" t="s">
        <v>22151</v>
      </c>
      <c r="BD96" s="127" t="s">
        <v>22151</v>
      </c>
      <c r="BE96" s="127" t="s">
        <v>22151</v>
      </c>
      <c r="BF96" s="127" t="s">
        <v>22151</v>
      </c>
      <c r="BG96" s="127" t="s">
        <v>22151</v>
      </c>
      <c r="BH96" s="127" t="s">
        <v>22151</v>
      </c>
      <c r="BI96" s="127" t="s">
        <v>22151</v>
      </c>
      <c r="BJ96" s="126" t="s">
        <v>22151</v>
      </c>
      <c r="BK96" s="125">
        <v>8.3853679235062994</v>
      </c>
      <c r="BL96" s="125">
        <v>4.6677258025138411</v>
      </c>
      <c r="BM96" s="127">
        <v>95</v>
      </c>
      <c r="BN96" s="125">
        <v>4.6677258025138411</v>
      </c>
      <c r="BO96" s="125">
        <v>0.19435732070240119</v>
      </c>
      <c r="BP96" s="125">
        <v>4.4733684818114394</v>
      </c>
      <c r="BQ96" s="128">
        <v>10.534722850698232</v>
      </c>
      <c r="BR96" s="128"/>
      <c r="BS96" s="125">
        <v>4.4733684818114394</v>
      </c>
      <c r="BT96" s="38">
        <v>10.534722850698232</v>
      </c>
      <c r="BU96" s="125" t="s">
        <v>22246</v>
      </c>
      <c r="BV96" s="123">
        <v>334.98</v>
      </c>
      <c r="BW96" s="123">
        <v>144</v>
      </c>
      <c r="BX96" s="125">
        <v>190.98000000000002</v>
      </c>
      <c r="BY96" s="123">
        <v>273</v>
      </c>
      <c r="BZ96" s="123">
        <v>386</v>
      </c>
      <c r="CA96" s="184" t="s">
        <v>22151</v>
      </c>
    </row>
    <row r="97" spans="1:79" ht="15" customHeight="1" x14ac:dyDescent="0.3">
      <c r="A97" s="178" t="s">
        <v>1655</v>
      </c>
      <c r="B97" s="1" t="s">
        <v>6553</v>
      </c>
      <c r="C97" s="2" t="s">
        <v>6554</v>
      </c>
      <c r="D97" s="91" t="s">
        <v>647</v>
      </c>
      <c r="E97" s="2" t="s">
        <v>1405</v>
      </c>
      <c r="F97" s="2" t="s">
        <v>6120</v>
      </c>
      <c r="G97" s="2" t="s">
        <v>2147</v>
      </c>
      <c r="H97" s="2" t="s">
        <v>2147</v>
      </c>
      <c r="I97" s="2" t="s">
        <v>2147</v>
      </c>
      <c r="J97" s="269" t="s">
        <v>2147</v>
      </c>
      <c r="K97">
        <v>1744</v>
      </c>
      <c r="L97" t="s">
        <v>10852</v>
      </c>
      <c r="M97" t="e">
        <v>#VALUE!</v>
      </c>
      <c r="N97" t="s">
        <v>5229</v>
      </c>
      <c r="O97" s="169">
        <v>57</v>
      </c>
      <c r="P97" s="123">
        <v>231</v>
      </c>
      <c r="Q97" s="123">
        <v>231</v>
      </c>
      <c r="R97" s="75">
        <v>204</v>
      </c>
      <c r="S97" s="123">
        <v>51</v>
      </c>
      <c r="T97" s="123">
        <v>4</v>
      </c>
      <c r="U97" s="123">
        <v>0</v>
      </c>
      <c r="V97" s="75">
        <v>10</v>
      </c>
      <c r="W97" s="123">
        <v>28</v>
      </c>
      <c r="X97" s="75">
        <v>35</v>
      </c>
      <c r="Y97" s="75">
        <v>24</v>
      </c>
      <c r="Z97" s="75">
        <v>51</v>
      </c>
      <c r="AA97" s="75">
        <v>1</v>
      </c>
      <c r="AB97" s="4">
        <v>0.25</v>
      </c>
      <c r="AC97" s="4">
        <v>0.32894736842105265</v>
      </c>
      <c r="AD97" s="4">
        <v>0.41666666666666669</v>
      </c>
      <c r="AE97" s="8">
        <v>4.2424242424242422</v>
      </c>
      <c r="AF97" s="8">
        <v>3.5714285714285716</v>
      </c>
      <c r="AG97" s="8">
        <v>4.9295774647887329</v>
      </c>
      <c r="AH97" s="8">
        <v>0.55555555555555558</v>
      </c>
      <c r="AI97" s="51">
        <v>-4.2359799190538894E-2</v>
      </c>
      <c r="AJ97" s="51">
        <v>0</v>
      </c>
      <c r="AK97" s="51">
        <v>0</v>
      </c>
      <c r="AL97" s="51">
        <v>0</v>
      </c>
      <c r="AM97" s="8">
        <v>13.256626035006564</v>
      </c>
      <c r="AN97" s="8" t="s">
        <v>22151</v>
      </c>
      <c r="AO97" s="8" t="s">
        <v>22151</v>
      </c>
      <c r="AP97" s="8" t="s">
        <v>22151</v>
      </c>
      <c r="AQ97" s="8" t="s">
        <v>22151</v>
      </c>
      <c r="AR97" s="8" t="s">
        <v>22151</v>
      </c>
      <c r="AS97" s="8" t="s">
        <v>22151</v>
      </c>
      <c r="AT97" s="8" t="s">
        <v>22151</v>
      </c>
      <c r="AU97" s="8" t="s">
        <v>22151</v>
      </c>
      <c r="AV97" s="8" t="s">
        <v>22151</v>
      </c>
      <c r="AW97" s="8">
        <v>13.256626035006564</v>
      </c>
      <c r="AX97" s="8" t="s">
        <v>22151</v>
      </c>
      <c r="AY97" s="132" t="s">
        <v>22151</v>
      </c>
      <c r="AZ97" s="132" t="s">
        <v>22151</v>
      </c>
      <c r="BA97" s="132" t="s">
        <v>22151</v>
      </c>
      <c r="BB97" s="132" t="s">
        <v>22151</v>
      </c>
      <c r="BC97" s="132" t="s">
        <v>22151</v>
      </c>
      <c r="BD97" s="132" t="s">
        <v>22151</v>
      </c>
      <c r="BE97" s="132" t="s">
        <v>22151</v>
      </c>
      <c r="BF97" s="132" t="s">
        <v>22151</v>
      </c>
      <c r="BG97" s="132" t="s">
        <v>22151</v>
      </c>
      <c r="BH97" s="132">
        <v>2</v>
      </c>
      <c r="BI97" s="132" t="s">
        <v>22151</v>
      </c>
      <c r="BJ97" s="92" t="s">
        <v>22151</v>
      </c>
      <c r="BK97" s="8">
        <v>8.6531354605957791</v>
      </c>
      <c r="BL97" s="8">
        <v>4.6034905744107846</v>
      </c>
      <c r="BM97" s="12">
        <v>96</v>
      </c>
      <c r="BN97" s="10">
        <v>4.6034905744107846</v>
      </c>
      <c r="BO97" s="10">
        <v>0.19435732070240119</v>
      </c>
      <c r="BP97" s="10">
        <v>4.4091332537083829</v>
      </c>
      <c r="BQ97" s="41">
        <v>10.397809225159829</v>
      </c>
      <c r="BR97" s="41"/>
      <c r="BS97" s="10">
        <v>4.4091332537083829</v>
      </c>
      <c r="BT97" s="38">
        <v>10.397809225159829</v>
      </c>
      <c r="BU97" s="6" t="s">
        <v>22247</v>
      </c>
      <c r="BV97" s="75">
        <v>446.09</v>
      </c>
      <c r="BW97" s="75">
        <v>146</v>
      </c>
      <c r="BX97" s="51">
        <v>300.08999999999997</v>
      </c>
      <c r="BY97" s="75">
        <v>357</v>
      </c>
      <c r="BZ97" s="75">
        <v>535</v>
      </c>
      <c r="CA97" s="184" t="s">
        <v>22151</v>
      </c>
    </row>
    <row r="98" spans="1:79" ht="15" customHeight="1" x14ac:dyDescent="0.3">
      <c r="A98" s="178" t="s">
        <v>4603</v>
      </c>
      <c r="B98" s="1" t="s">
        <v>6728</v>
      </c>
      <c r="C98" s="2" t="s">
        <v>6683</v>
      </c>
      <c r="D98" s="91" t="s">
        <v>3460</v>
      </c>
      <c r="E98" s="2" t="s">
        <v>1531</v>
      </c>
      <c r="F98" s="2" t="s">
        <v>9094</v>
      </c>
      <c r="G98" s="2" t="s">
        <v>14942</v>
      </c>
      <c r="H98" s="2" t="s">
        <v>1380</v>
      </c>
      <c r="I98" s="2" t="s">
        <v>1380</v>
      </c>
      <c r="J98" s="269" t="s">
        <v>1380</v>
      </c>
      <c r="K98">
        <v>2136</v>
      </c>
      <c r="L98" t="s">
        <v>9804</v>
      </c>
      <c r="M98" t="e">
        <v>#VALUE!</v>
      </c>
      <c r="N98" t="s">
        <v>6079</v>
      </c>
      <c r="O98" s="169">
        <v>54</v>
      </c>
      <c r="P98" s="123">
        <v>218</v>
      </c>
      <c r="Q98" s="123">
        <v>218</v>
      </c>
      <c r="R98" s="75">
        <v>203</v>
      </c>
      <c r="S98" s="123">
        <v>61</v>
      </c>
      <c r="T98" s="123">
        <v>10</v>
      </c>
      <c r="U98" s="123">
        <v>1</v>
      </c>
      <c r="V98" s="75">
        <v>5</v>
      </c>
      <c r="W98" s="123">
        <v>19</v>
      </c>
      <c r="X98" s="75">
        <v>34</v>
      </c>
      <c r="Y98" s="75">
        <v>13</v>
      </c>
      <c r="Z98" s="75">
        <v>45</v>
      </c>
      <c r="AA98" s="75">
        <v>1</v>
      </c>
      <c r="AB98" s="4">
        <v>0.30049261083743845</v>
      </c>
      <c r="AC98" s="4">
        <v>0.34259259259259262</v>
      </c>
      <c r="AD98" s="4">
        <v>0.43349753694581283</v>
      </c>
      <c r="AE98" s="8">
        <v>2.8787878787878789</v>
      </c>
      <c r="AF98" s="8">
        <v>1.7857142857142858</v>
      </c>
      <c r="AG98" s="8">
        <v>4.788732394366197</v>
      </c>
      <c r="AH98" s="8">
        <v>0.55555555555555558</v>
      </c>
      <c r="AI98" s="51">
        <v>2.0870435062769754</v>
      </c>
      <c r="AJ98" s="51">
        <v>0</v>
      </c>
      <c r="AK98" s="51">
        <v>0</v>
      </c>
      <c r="AL98" s="51">
        <v>0</v>
      </c>
      <c r="AM98" s="8">
        <v>12.095833620700892</v>
      </c>
      <c r="AN98" s="8" t="s">
        <v>22151</v>
      </c>
      <c r="AO98" s="8" t="s">
        <v>22151</v>
      </c>
      <c r="AP98" s="8" t="s">
        <v>22151</v>
      </c>
      <c r="AQ98" s="8" t="s">
        <v>22151</v>
      </c>
      <c r="AR98" s="8" t="s">
        <v>22151</v>
      </c>
      <c r="AS98" s="8">
        <v>12.095833620700892</v>
      </c>
      <c r="AT98" s="8" t="s">
        <v>22151</v>
      </c>
      <c r="AU98" s="8" t="s">
        <v>22151</v>
      </c>
      <c r="AV98" s="8" t="s">
        <v>22151</v>
      </c>
      <c r="AW98" s="8" t="s">
        <v>22151</v>
      </c>
      <c r="AX98" s="8" t="s">
        <v>22151</v>
      </c>
      <c r="AY98" s="132" t="s">
        <v>22151</v>
      </c>
      <c r="AZ98" s="132" t="s">
        <v>22151</v>
      </c>
      <c r="BA98" s="132" t="s">
        <v>22151</v>
      </c>
      <c r="BB98" s="132" t="s">
        <v>22151</v>
      </c>
      <c r="BC98" s="132" t="s">
        <v>22151</v>
      </c>
      <c r="BD98" s="132">
        <v>43</v>
      </c>
      <c r="BE98" s="132" t="s">
        <v>22151</v>
      </c>
      <c r="BF98" s="132" t="s">
        <v>22151</v>
      </c>
      <c r="BG98" s="132" t="s">
        <v>22151</v>
      </c>
      <c r="BH98" s="132" t="s">
        <v>22151</v>
      </c>
      <c r="BI98" s="132" t="s">
        <v>22151</v>
      </c>
      <c r="BJ98" s="92" t="s">
        <v>22151</v>
      </c>
      <c r="BK98" s="8">
        <v>7.5574645117708927</v>
      </c>
      <c r="BL98" s="8">
        <v>4.5383691089299996</v>
      </c>
      <c r="BM98" s="12">
        <v>97</v>
      </c>
      <c r="BN98" s="10">
        <v>4.5383691089299996</v>
      </c>
      <c r="BO98" s="10">
        <v>0.19435732070240119</v>
      </c>
      <c r="BP98" s="10">
        <v>4.3440117882275988</v>
      </c>
      <c r="BQ98" s="41">
        <v>10.259006636570222</v>
      </c>
      <c r="BR98" s="41"/>
      <c r="BS98" s="10">
        <v>4.3440117882275988</v>
      </c>
      <c r="BT98" s="38">
        <v>10.259006636570222</v>
      </c>
      <c r="BU98" s="6" t="s">
        <v>22248</v>
      </c>
      <c r="BV98" s="75">
        <v>275.18</v>
      </c>
      <c r="BW98" s="75">
        <v>147</v>
      </c>
      <c r="BX98" s="51">
        <v>128.18</v>
      </c>
      <c r="BY98" s="75">
        <v>236</v>
      </c>
      <c r="BZ98" s="75">
        <v>322</v>
      </c>
      <c r="CA98" s="184" t="s">
        <v>22151</v>
      </c>
    </row>
    <row r="99" spans="1:79" ht="15" customHeight="1" x14ac:dyDescent="0.3">
      <c r="A99" s="178" t="s">
        <v>12926</v>
      </c>
      <c r="B99" s="1" t="s">
        <v>12928</v>
      </c>
      <c r="C99" s="2" t="s">
        <v>12927</v>
      </c>
      <c r="D99" s="91" t="s">
        <v>11612</v>
      </c>
      <c r="E99" s="2" t="s">
        <v>1398</v>
      </c>
      <c r="F99" s="2" t="s">
        <v>9094</v>
      </c>
      <c r="G99" s="2" t="s">
        <v>1396</v>
      </c>
      <c r="H99" s="2" t="s">
        <v>1396</v>
      </c>
      <c r="I99" s="2" t="s">
        <v>1396</v>
      </c>
      <c r="J99" s="269" t="s">
        <v>1396</v>
      </c>
      <c r="K99">
        <v>16472</v>
      </c>
      <c r="L99" t="s">
        <v>13760</v>
      </c>
      <c r="M99" t="e">
        <v>#VALUE!</v>
      </c>
      <c r="N99" t="s">
        <v>12929</v>
      </c>
      <c r="O99" s="169">
        <v>41</v>
      </c>
      <c r="P99" s="123">
        <v>185</v>
      </c>
      <c r="Q99" s="123">
        <v>185</v>
      </c>
      <c r="R99" s="67">
        <v>151</v>
      </c>
      <c r="S99" s="123">
        <v>37</v>
      </c>
      <c r="T99" s="123">
        <v>9</v>
      </c>
      <c r="U99" s="123">
        <v>0</v>
      </c>
      <c r="V99" s="67">
        <v>10</v>
      </c>
      <c r="W99" s="123">
        <v>35</v>
      </c>
      <c r="X99" s="67">
        <v>26</v>
      </c>
      <c r="Y99" s="67">
        <v>29</v>
      </c>
      <c r="Z99" s="67">
        <v>43</v>
      </c>
      <c r="AA99" s="67">
        <v>1</v>
      </c>
      <c r="AB99" s="4">
        <v>0.24503311258278146</v>
      </c>
      <c r="AC99" s="4">
        <v>0.36666666666666664</v>
      </c>
      <c r="AD99" s="4">
        <v>0.50331125827814571</v>
      </c>
      <c r="AE99" s="8">
        <v>5.3030303030303036</v>
      </c>
      <c r="AF99" s="8">
        <v>3.5714285714285716</v>
      </c>
      <c r="AG99" s="8">
        <v>3.6619718309859155</v>
      </c>
      <c r="AH99" s="8">
        <v>0.55555555555555558</v>
      </c>
      <c r="AI99" s="51">
        <v>-0.19108468617847879</v>
      </c>
      <c r="AJ99" s="51">
        <v>0</v>
      </c>
      <c r="AK99" s="51">
        <v>0</v>
      </c>
      <c r="AL99" s="51">
        <v>0</v>
      </c>
      <c r="AM99" s="8">
        <v>12.900901574821868</v>
      </c>
      <c r="AN99" s="8" t="s">
        <v>22151</v>
      </c>
      <c r="AO99" s="8">
        <v>12.900901574821868</v>
      </c>
      <c r="AP99" s="8" t="s">
        <v>22151</v>
      </c>
      <c r="AQ99" s="8" t="s">
        <v>22151</v>
      </c>
      <c r="AR99" s="8" t="s">
        <v>22151</v>
      </c>
      <c r="AS99" s="8" t="s">
        <v>22151</v>
      </c>
      <c r="AT99" s="8" t="s">
        <v>22151</v>
      </c>
      <c r="AU99" s="8" t="s">
        <v>22151</v>
      </c>
      <c r="AV99" s="8" t="s">
        <v>22151</v>
      </c>
      <c r="AW99" s="8" t="s">
        <v>22151</v>
      </c>
      <c r="AX99" s="8" t="s">
        <v>22151</v>
      </c>
      <c r="AY99" s="132" t="s">
        <v>22151</v>
      </c>
      <c r="AZ99" s="132">
        <v>12</v>
      </c>
      <c r="BA99" s="132" t="s">
        <v>22151</v>
      </c>
      <c r="BB99" s="132" t="s">
        <v>22151</v>
      </c>
      <c r="BC99" s="132" t="s">
        <v>22151</v>
      </c>
      <c r="BD99" s="132" t="s">
        <v>22151</v>
      </c>
      <c r="BE99" s="132" t="s">
        <v>22151</v>
      </c>
      <c r="BF99" s="132" t="s">
        <v>22151</v>
      </c>
      <c r="BG99" s="132" t="s">
        <v>22151</v>
      </c>
      <c r="BH99" s="132" t="s">
        <v>22151</v>
      </c>
      <c r="BI99" s="132" t="s">
        <v>22151</v>
      </c>
      <c r="BJ99" s="92" t="s">
        <v>22151</v>
      </c>
      <c r="BK99" s="8">
        <v>8.3853679235062994</v>
      </c>
      <c r="BL99" s="8">
        <v>4.5155336513155682</v>
      </c>
      <c r="BM99" s="12">
        <v>98</v>
      </c>
      <c r="BN99" s="10">
        <v>4.5155336513155682</v>
      </c>
      <c r="BO99" s="10">
        <v>0.19435732070240119</v>
      </c>
      <c r="BP99" s="10">
        <v>4.3211763306131665</v>
      </c>
      <c r="BQ99" s="41">
        <v>10.210334196459875</v>
      </c>
      <c r="BR99" s="41"/>
      <c r="BS99" s="10">
        <v>4.3211763306131665</v>
      </c>
      <c r="BT99" s="38">
        <v>10.210334196459875</v>
      </c>
      <c r="BU99" s="6" t="s">
        <v>22249</v>
      </c>
      <c r="BV99" s="75">
        <v>182.36</v>
      </c>
      <c r="BW99" s="75">
        <v>148</v>
      </c>
      <c r="BX99" s="51">
        <v>34.360000000000014</v>
      </c>
      <c r="BY99" s="75">
        <v>124</v>
      </c>
      <c r="BZ99" s="75">
        <v>254</v>
      </c>
      <c r="CA99" s="184" t="s">
        <v>22151</v>
      </c>
    </row>
    <row r="100" spans="1:79" ht="15" customHeight="1" x14ac:dyDescent="0.3">
      <c r="A100" s="178" t="s">
        <v>9155</v>
      </c>
      <c r="B100" s="1" t="s">
        <v>9157</v>
      </c>
      <c r="C100" s="2" t="s">
        <v>6677</v>
      </c>
      <c r="D100" s="91" t="s">
        <v>9156</v>
      </c>
      <c r="E100" s="2" t="s">
        <v>1509</v>
      </c>
      <c r="F100" s="2" t="s">
        <v>9094</v>
      </c>
      <c r="G100" s="2" t="s">
        <v>1380</v>
      </c>
      <c r="H100" s="2" t="s">
        <v>1380</v>
      </c>
      <c r="I100" s="2" t="s">
        <v>1380</v>
      </c>
      <c r="J100" s="269" t="s">
        <v>1380</v>
      </c>
      <c r="K100">
        <v>12927</v>
      </c>
      <c r="L100" t="s">
        <v>11680</v>
      </c>
      <c r="M100" t="e">
        <v>#VALUE!</v>
      </c>
      <c r="N100" t="s">
        <v>9158</v>
      </c>
      <c r="O100" s="169">
        <v>55</v>
      </c>
      <c r="P100" s="123">
        <v>225</v>
      </c>
      <c r="Q100" s="123">
        <v>225</v>
      </c>
      <c r="R100" s="75">
        <v>186</v>
      </c>
      <c r="S100" s="123">
        <v>52</v>
      </c>
      <c r="T100" s="123">
        <v>8</v>
      </c>
      <c r="U100" s="123">
        <v>3</v>
      </c>
      <c r="V100" s="75">
        <v>8</v>
      </c>
      <c r="W100" s="123">
        <v>33</v>
      </c>
      <c r="X100" s="75">
        <v>18</v>
      </c>
      <c r="Y100" s="75">
        <v>33</v>
      </c>
      <c r="Z100" s="75">
        <v>43</v>
      </c>
      <c r="AA100" s="75">
        <v>1</v>
      </c>
      <c r="AB100" s="4">
        <v>0.27956989247311825</v>
      </c>
      <c r="AC100" s="4">
        <v>0.38812785388127852</v>
      </c>
      <c r="AD100" s="4">
        <v>0.4838709677419355</v>
      </c>
      <c r="AE100" s="8">
        <v>5</v>
      </c>
      <c r="AF100" s="8">
        <v>2.8571428571428572</v>
      </c>
      <c r="AG100" s="8">
        <v>2.535211267605634</v>
      </c>
      <c r="AH100" s="8">
        <v>0.55555555555555558</v>
      </c>
      <c r="AI100" s="51">
        <v>1.1113232973677507</v>
      </c>
      <c r="AJ100" s="51">
        <v>0</v>
      </c>
      <c r="AK100" s="51">
        <v>0</v>
      </c>
      <c r="AL100" s="51">
        <v>0</v>
      </c>
      <c r="AM100" s="6">
        <v>12.059232977671797</v>
      </c>
      <c r="AN100" s="6" t="s">
        <v>22151</v>
      </c>
      <c r="AO100" s="6" t="s">
        <v>22151</v>
      </c>
      <c r="AP100" s="6" t="s">
        <v>22151</v>
      </c>
      <c r="AQ100" s="6" t="s">
        <v>22151</v>
      </c>
      <c r="AR100" s="6" t="s">
        <v>22151</v>
      </c>
      <c r="AS100" s="6">
        <v>12.059232977671797</v>
      </c>
      <c r="AT100" s="6" t="s">
        <v>22151</v>
      </c>
      <c r="AU100" s="6" t="s">
        <v>22151</v>
      </c>
      <c r="AV100" s="6" t="s">
        <v>22151</v>
      </c>
      <c r="AW100" s="6" t="s">
        <v>22151</v>
      </c>
      <c r="AX100" s="6" t="s">
        <v>22151</v>
      </c>
      <c r="AY100" s="99" t="s">
        <v>22151</v>
      </c>
      <c r="AZ100" s="132" t="s">
        <v>22151</v>
      </c>
      <c r="BA100" s="132" t="s">
        <v>22151</v>
      </c>
      <c r="BB100" s="132" t="s">
        <v>22151</v>
      </c>
      <c r="BC100" s="132" t="s">
        <v>22151</v>
      </c>
      <c r="BD100" s="132">
        <v>44</v>
      </c>
      <c r="BE100" s="132" t="s">
        <v>22151</v>
      </c>
      <c r="BF100" s="132" t="s">
        <v>22151</v>
      </c>
      <c r="BG100" s="132" t="s">
        <v>22151</v>
      </c>
      <c r="BH100" s="132" t="s">
        <v>22151</v>
      </c>
      <c r="BI100" s="132" t="s">
        <v>22151</v>
      </c>
      <c r="BJ100" s="92" t="s">
        <v>22151</v>
      </c>
      <c r="BK100" s="8">
        <v>7.5574645117708927</v>
      </c>
      <c r="BL100" s="8">
        <v>4.5017684659009047</v>
      </c>
      <c r="BM100" s="12">
        <v>99</v>
      </c>
      <c r="BN100" s="10">
        <v>4.5017684659009047</v>
      </c>
      <c r="BO100" s="10">
        <v>0.19435732070240119</v>
      </c>
      <c r="BP100" s="10">
        <v>4.307411145198504</v>
      </c>
      <c r="BQ100" s="41">
        <v>10.180994510169572</v>
      </c>
      <c r="BR100" s="41"/>
      <c r="BS100" s="10">
        <v>4.307411145198504</v>
      </c>
      <c r="BT100" s="38">
        <v>10.180994510169572</v>
      </c>
      <c r="BU100" s="6" t="s">
        <v>22250</v>
      </c>
      <c r="BV100" s="75">
        <v>265.57</v>
      </c>
      <c r="BW100" s="75">
        <v>149</v>
      </c>
      <c r="BX100" s="51">
        <v>116.57</v>
      </c>
      <c r="BY100" s="75">
        <v>235</v>
      </c>
      <c r="BZ100" s="75">
        <v>317</v>
      </c>
      <c r="CA100" s="184" t="s">
        <v>22151</v>
      </c>
    </row>
    <row r="101" spans="1:79" ht="17.25" customHeight="1" x14ac:dyDescent="0.3">
      <c r="A101" s="213" t="s">
        <v>14858</v>
      </c>
      <c r="B101" s="1" t="s">
        <v>6590</v>
      </c>
      <c r="C101" s="2" t="s">
        <v>14859</v>
      </c>
      <c r="D101" s="91" t="s">
        <v>14675</v>
      </c>
      <c r="E101" s="2" t="s">
        <v>1402</v>
      </c>
      <c r="F101" s="2" t="s">
        <v>6120</v>
      </c>
      <c r="G101" s="2" t="s">
        <v>2147</v>
      </c>
      <c r="H101" s="2" t="s">
        <v>2147</v>
      </c>
      <c r="I101" s="2" t="s">
        <v>2147</v>
      </c>
      <c r="J101" s="269" t="s">
        <v>2147</v>
      </c>
      <c r="K101">
        <v>14566</v>
      </c>
      <c r="L101" t="s">
        <v>14860</v>
      </c>
      <c r="M101" t="e">
        <v>#VALUE!</v>
      </c>
      <c r="N101" t="s">
        <v>15186</v>
      </c>
      <c r="O101" s="169">
        <v>59</v>
      </c>
      <c r="P101" s="123">
        <v>241</v>
      </c>
      <c r="Q101" s="123">
        <v>241</v>
      </c>
      <c r="R101" s="75">
        <v>211</v>
      </c>
      <c r="S101" s="123">
        <v>58</v>
      </c>
      <c r="T101" s="123">
        <v>10</v>
      </c>
      <c r="U101" s="123">
        <v>0</v>
      </c>
      <c r="V101" s="75">
        <v>9</v>
      </c>
      <c r="W101" s="123">
        <v>27</v>
      </c>
      <c r="X101" s="75">
        <v>34</v>
      </c>
      <c r="Y101" s="75">
        <v>24</v>
      </c>
      <c r="Z101" s="75">
        <v>69</v>
      </c>
      <c r="AA101" s="75">
        <v>0</v>
      </c>
      <c r="AB101" s="52">
        <v>0.27488151658767773</v>
      </c>
      <c r="AC101" s="52">
        <v>0.34893617021276596</v>
      </c>
      <c r="AD101" s="52">
        <v>0.45023696682464454</v>
      </c>
      <c r="AE101" s="51">
        <v>4.0909090909090908</v>
      </c>
      <c r="AF101" s="51">
        <v>3.2142857142857144</v>
      </c>
      <c r="AG101" s="51">
        <v>4.788732394366197</v>
      </c>
      <c r="AH101" s="51">
        <v>0</v>
      </c>
      <c r="AI101" s="51">
        <v>1.0434468894691598</v>
      </c>
      <c r="AJ101" s="51">
        <v>0</v>
      </c>
      <c r="AK101" s="51">
        <v>0</v>
      </c>
      <c r="AL101" s="51">
        <v>0</v>
      </c>
      <c r="AM101" s="51">
        <v>13.13737408903016</v>
      </c>
      <c r="AN101" s="51" t="s">
        <v>22151</v>
      </c>
      <c r="AO101" s="51" t="s">
        <v>22151</v>
      </c>
      <c r="AP101" s="51" t="s">
        <v>22151</v>
      </c>
      <c r="AQ101" s="51" t="s">
        <v>22151</v>
      </c>
      <c r="AR101" s="51" t="s">
        <v>22151</v>
      </c>
      <c r="AS101" s="51" t="s">
        <v>22151</v>
      </c>
      <c r="AT101" s="51" t="s">
        <v>22151</v>
      </c>
      <c r="AU101" s="51" t="s">
        <v>22151</v>
      </c>
      <c r="AV101" s="51" t="s">
        <v>22151</v>
      </c>
      <c r="AW101" s="51">
        <v>13.13737408903016</v>
      </c>
      <c r="AX101" s="51" t="s">
        <v>22151</v>
      </c>
      <c r="AY101" s="76" t="s">
        <v>22151</v>
      </c>
      <c r="AZ101" s="132" t="s">
        <v>22151</v>
      </c>
      <c r="BA101" s="132" t="s">
        <v>22151</v>
      </c>
      <c r="BB101" s="132" t="s">
        <v>22151</v>
      </c>
      <c r="BC101" s="132" t="s">
        <v>22151</v>
      </c>
      <c r="BD101" s="132" t="s">
        <v>22151</v>
      </c>
      <c r="BE101" s="132" t="s">
        <v>22151</v>
      </c>
      <c r="BF101" s="132" t="s">
        <v>22151</v>
      </c>
      <c r="BG101" s="132" t="s">
        <v>22151</v>
      </c>
      <c r="BH101" s="132">
        <v>3</v>
      </c>
      <c r="BI101" s="132" t="s">
        <v>22151</v>
      </c>
      <c r="BJ101" s="92" t="s">
        <v>22151</v>
      </c>
      <c r="BK101" s="51">
        <v>8.6531354605957791</v>
      </c>
      <c r="BL101" s="51">
        <v>4.4842386284343814</v>
      </c>
      <c r="BM101" s="76">
        <v>100</v>
      </c>
      <c r="BN101" s="51">
        <v>4.4842386284343814</v>
      </c>
      <c r="BO101" s="51">
        <v>0.19435732070240119</v>
      </c>
      <c r="BP101" s="51">
        <v>4.2898813077319797</v>
      </c>
      <c r="BQ101" s="64">
        <v>10.14363068857949</v>
      </c>
      <c r="BR101" s="64"/>
      <c r="BS101" s="51">
        <v>4.2898813077319797</v>
      </c>
      <c r="BT101" s="38">
        <v>10.14363068857949</v>
      </c>
      <c r="BU101" s="51" t="s">
        <v>22251</v>
      </c>
      <c r="BV101" s="75">
        <v>150.61000000000001</v>
      </c>
      <c r="BW101" s="75">
        <v>151</v>
      </c>
      <c r="BX101" s="51">
        <v>-0.38999999999998636</v>
      </c>
      <c r="BY101" s="75">
        <v>120</v>
      </c>
      <c r="BZ101" s="75">
        <v>190</v>
      </c>
      <c r="CA101" s="184" t="s">
        <v>22151</v>
      </c>
    </row>
    <row r="102" spans="1:79" x14ac:dyDescent="0.3">
      <c r="A102" s="178" t="s">
        <v>12836</v>
      </c>
      <c r="B102" s="1" t="s">
        <v>12837</v>
      </c>
      <c r="C102" s="2" t="s">
        <v>6687</v>
      </c>
      <c r="D102" s="91" t="s">
        <v>11539</v>
      </c>
      <c r="E102" s="2" t="s">
        <v>1439</v>
      </c>
      <c r="F102" s="2" t="s">
        <v>6120</v>
      </c>
      <c r="G102" s="2" t="s">
        <v>20476</v>
      </c>
      <c r="H102" s="2" t="s">
        <v>661</v>
      </c>
      <c r="I102" s="2" t="s">
        <v>1431</v>
      </c>
      <c r="J102" s="269" t="s">
        <v>661</v>
      </c>
      <c r="K102">
        <v>13853</v>
      </c>
      <c r="L102" t="s">
        <v>11540</v>
      </c>
      <c r="M102" t="e">
        <v>#VALUE!</v>
      </c>
      <c r="N102" t="s">
        <v>12838</v>
      </c>
      <c r="O102" s="169">
        <v>50</v>
      </c>
      <c r="P102" s="123">
        <v>184</v>
      </c>
      <c r="Q102" s="123">
        <v>184</v>
      </c>
      <c r="R102" s="67">
        <v>168</v>
      </c>
      <c r="S102" s="123">
        <v>48</v>
      </c>
      <c r="T102" s="123">
        <v>9</v>
      </c>
      <c r="U102" s="123">
        <v>2</v>
      </c>
      <c r="V102" s="67">
        <v>4</v>
      </c>
      <c r="W102" s="123">
        <v>24</v>
      </c>
      <c r="X102" s="67">
        <v>17</v>
      </c>
      <c r="Y102" s="67">
        <v>10</v>
      </c>
      <c r="Z102" s="67">
        <v>35</v>
      </c>
      <c r="AA102" s="67">
        <v>8</v>
      </c>
      <c r="AB102" s="4">
        <v>0.2857142857142857</v>
      </c>
      <c r="AC102" s="4">
        <v>0.3258426966292135</v>
      </c>
      <c r="AD102" s="4">
        <v>0.43452380952380953</v>
      </c>
      <c r="AE102" s="8">
        <v>3.6363636363636367</v>
      </c>
      <c r="AF102" s="8">
        <v>1.4285714285714286</v>
      </c>
      <c r="AG102" s="8">
        <v>2.3943661971830985</v>
      </c>
      <c r="AH102" s="8">
        <v>4.4444444444444446</v>
      </c>
      <c r="AI102" s="51">
        <v>1.228439420915667</v>
      </c>
      <c r="AJ102" s="51">
        <v>0</v>
      </c>
      <c r="AK102" s="51">
        <v>0</v>
      </c>
      <c r="AL102" s="51">
        <v>0</v>
      </c>
      <c r="AM102" s="8">
        <v>13.132185127478275</v>
      </c>
      <c r="AN102" s="8" t="s">
        <v>22151</v>
      </c>
      <c r="AO102" s="8" t="s">
        <v>22151</v>
      </c>
      <c r="AP102" s="8">
        <v>13.132185127478275</v>
      </c>
      <c r="AQ102" s="8" t="s">
        <v>22151</v>
      </c>
      <c r="AR102" s="8" t="s">
        <v>22151</v>
      </c>
      <c r="AS102" s="8" t="s">
        <v>22151</v>
      </c>
      <c r="AT102" s="8" t="s">
        <v>22151</v>
      </c>
      <c r="AU102" s="8" t="s">
        <v>22151</v>
      </c>
      <c r="AV102" s="8" t="s">
        <v>22151</v>
      </c>
      <c r="AW102" s="8" t="s">
        <v>22151</v>
      </c>
      <c r="AX102" s="8" t="s">
        <v>22151</v>
      </c>
      <c r="AY102" s="132" t="s">
        <v>22151</v>
      </c>
      <c r="AZ102" s="132" t="s">
        <v>22151</v>
      </c>
      <c r="BA102" s="132">
        <v>11</v>
      </c>
      <c r="BB102" s="132" t="s">
        <v>22151</v>
      </c>
      <c r="BC102" s="132" t="s">
        <v>22151</v>
      </c>
      <c r="BD102" s="132" t="s">
        <v>22151</v>
      </c>
      <c r="BE102" s="132" t="s">
        <v>22151</v>
      </c>
      <c r="BF102" s="132" t="s">
        <v>22151</v>
      </c>
      <c r="BG102" s="132" t="s">
        <v>22151</v>
      </c>
      <c r="BH102" s="132" t="s">
        <v>22151</v>
      </c>
      <c r="BI102" s="132" t="s">
        <v>22151</v>
      </c>
      <c r="BJ102" s="92" t="s">
        <v>22151</v>
      </c>
      <c r="BK102" s="8">
        <v>8.6531354605957791</v>
      </c>
      <c r="BL102" s="8">
        <v>4.4790496668824957</v>
      </c>
      <c r="BM102" s="12">
        <v>101</v>
      </c>
      <c r="BN102" s="10">
        <v>4.4790496668824957</v>
      </c>
      <c r="BO102" s="10">
        <v>0.19435732070240119</v>
      </c>
      <c r="BP102" s="10">
        <v>4.2846923461800941</v>
      </c>
      <c r="BQ102" s="41">
        <v>10.132570721022308</v>
      </c>
      <c r="BR102" s="41"/>
      <c r="BS102" s="10">
        <v>4.2846923461800941</v>
      </c>
      <c r="BT102" s="38">
        <v>10.132570721022308</v>
      </c>
      <c r="BU102" s="6" t="s">
        <v>22252</v>
      </c>
      <c r="BV102" s="75">
        <v>305.55</v>
      </c>
      <c r="BW102" s="75">
        <v>152</v>
      </c>
      <c r="BX102" s="51">
        <v>153.55000000000001</v>
      </c>
      <c r="BY102" s="75">
        <v>245</v>
      </c>
      <c r="BZ102" s="75">
        <v>350</v>
      </c>
      <c r="CA102" s="184" t="s">
        <v>22151</v>
      </c>
    </row>
    <row r="103" spans="1:79" ht="15" customHeight="1" x14ac:dyDescent="0.3">
      <c r="A103" s="178" t="s">
        <v>11398</v>
      </c>
      <c r="B103" s="1" t="s">
        <v>11399</v>
      </c>
      <c r="C103" s="2" t="s">
        <v>11400</v>
      </c>
      <c r="D103" s="91" t="s">
        <v>11600</v>
      </c>
      <c r="E103" s="2" t="s">
        <v>1439</v>
      </c>
      <c r="F103" s="2" t="s">
        <v>6120</v>
      </c>
      <c r="G103" s="2" t="s">
        <v>1380</v>
      </c>
      <c r="H103" s="2" t="s">
        <v>1380</v>
      </c>
      <c r="I103" s="2" t="s">
        <v>1380</v>
      </c>
      <c r="J103" s="269" t="s">
        <v>1380</v>
      </c>
      <c r="K103">
        <v>14712</v>
      </c>
      <c r="L103" t="s">
        <v>11601</v>
      </c>
      <c r="M103" t="e">
        <v>#VALUE!</v>
      </c>
      <c r="N103" t="s">
        <v>11849</v>
      </c>
      <c r="O103" s="169">
        <v>47</v>
      </c>
      <c r="P103" s="123">
        <v>159</v>
      </c>
      <c r="Q103" s="123">
        <v>159</v>
      </c>
      <c r="R103" s="67">
        <v>145</v>
      </c>
      <c r="S103" s="123">
        <v>39</v>
      </c>
      <c r="T103" s="123">
        <v>9</v>
      </c>
      <c r="U103" s="123">
        <v>0</v>
      </c>
      <c r="V103" s="67">
        <v>1</v>
      </c>
      <c r="W103" s="123">
        <v>19</v>
      </c>
      <c r="X103" s="67">
        <v>11</v>
      </c>
      <c r="Y103" s="67">
        <v>13</v>
      </c>
      <c r="Z103" s="67">
        <v>25</v>
      </c>
      <c r="AA103" s="67">
        <v>12</v>
      </c>
      <c r="AB103" s="4">
        <v>0.26896551724137929</v>
      </c>
      <c r="AC103" s="4">
        <v>0.32911392405063289</v>
      </c>
      <c r="AD103" s="4">
        <v>0.35172413793103446</v>
      </c>
      <c r="AE103" s="8">
        <v>2.8787878787878789</v>
      </c>
      <c r="AF103" s="8">
        <v>0.35714285714285715</v>
      </c>
      <c r="AG103" s="8">
        <v>1.5492957746478875</v>
      </c>
      <c r="AH103" s="8">
        <v>6.6666666666666661</v>
      </c>
      <c r="AI103" s="51">
        <v>0.55380910777575776</v>
      </c>
      <c r="AJ103" s="51">
        <v>0</v>
      </c>
      <c r="AK103" s="51">
        <v>0</v>
      </c>
      <c r="AL103" s="51">
        <v>0</v>
      </c>
      <c r="AM103" s="8">
        <v>12.005702285021046</v>
      </c>
      <c r="AN103" s="8" t="s">
        <v>22151</v>
      </c>
      <c r="AO103" s="8" t="s">
        <v>22151</v>
      </c>
      <c r="AP103" s="8" t="s">
        <v>22151</v>
      </c>
      <c r="AQ103" s="8" t="s">
        <v>22151</v>
      </c>
      <c r="AR103" s="8" t="s">
        <v>22151</v>
      </c>
      <c r="AS103" s="8">
        <v>12.005702285021046</v>
      </c>
      <c r="AT103" s="8" t="s">
        <v>22151</v>
      </c>
      <c r="AU103" s="8" t="s">
        <v>22151</v>
      </c>
      <c r="AV103" s="8" t="s">
        <v>22151</v>
      </c>
      <c r="AW103" s="8" t="s">
        <v>22151</v>
      </c>
      <c r="AX103" s="8" t="s">
        <v>22151</v>
      </c>
      <c r="AY103" s="132" t="s">
        <v>22151</v>
      </c>
      <c r="AZ103" s="132" t="s">
        <v>22151</v>
      </c>
      <c r="BA103" s="132" t="s">
        <v>22151</v>
      </c>
      <c r="BB103" s="132" t="s">
        <v>22151</v>
      </c>
      <c r="BC103" s="132" t="s">
        <v>22151</v>
      </c>
      <c r="BD103" s="132">
        <v>45</v>
      </c>
      <c r="BE103" s="132" t="s">
        <v>22151</v>
      </c>
      <c r="BF103" s="132" t="s">
        <v>22151</v>
      </c>
      <c r="BG103" s="132" t="s">
        <v>22151</v>
      </c>
      <c r="BH103" s="132" t="s">
        <v>22151</v>
      </c>
      <c r="BI103" s="132" t="s">
        <v>22151</v>
      </c>
      <c r="BJ103" s="92" t="s">
        <v>22151</v>
      </c>
      <c r="BK103" s="8">
        <v>7.5574645117708927</v>
      </c>
      <c r="BL103" s="8">
        <v>4.4482377732501535</v>
      </c>
      <c r="BM103" s="12">
        <v>102</v>
      </c>
      <c r="BN103" s="10">
        <v>4.4482377732501535</v>
      </c>
      <c r="BO103" s="10">
        <v>0.19435732070240119</v>
      </c>
      <c r="BP103" s="10">
        <v>4.2538804525477527</v>
      </c>
      <c r="BQ103" s="41">
        <v>10.066896974832142</v>
      </c>
      <c r="BR103" s="41"/>
      <c r="BS103" s="10">
        <v>4.2538804525477527</v>
      </c>
      <c r="BT103" s="38">
        <v>10.066896974832142</v>
      </c>
      <c r="BU103" s="6" t="s">
        <v>22253</v>
      </c>
      <c r="BV103" s="75">
        <v>242.39</v>
      </c>
      <c r="BW103" s="75">
        <v>153</v>
      </c>
      <c r="BX103" s="51">
        <v>89.389999999999986</v>
      </c>
      <c r="BY103" s="75">
        <v>197</v>
      </c>
      <c r="BZ103" s="75">
        <v>281</v>
      </c>
      <c r="CA103" s="184" t="s">
        <v>22151</v>
      </c>
    </row>
    <row r="104" spans="1:79" x14ac:dyDescent="0.3">
      <c r="A104" s="178" t="s">
        <v>12280</v>
      </c>
      <c r="B104" s="1" t="s">
        <v>12281</v>
      </c>
      <c r="C104" s="2" t="s">
        <v>6554</v>
      </c>
      <c r="D104" s="91" t="s">
        <v>11693</v>
      </c>
      <c r="E104" s="2" t="s">
        <v>1413</v>
      </c>
      <c r="F104" s="2" t="s">
        <v>9094</v>
      </c>
      <c r="G104" s="2" t="s">
        <v>1431</v>
      </c>
      <c r="H104" s="2" t="s">
        <v>1431</v>
      </c>
      <c r="I104" s="2" t="s">
        <v>1431</v>
      </c>
      <c r="J104" s="269" t="s">
        <v>1431</v>
      </c>
      <c r="K104">
        <v>7802</v>
      </c>
      <c r="L104" t="s">
        <v>11694</v>
      </c>
      <c r="M104" t="e">
        <v>#VALUE!</v>
      </c>
      <c r="N104" t="s">
        <v>12284</v>
      </c>
      <c r="O104" s="169">
        <v>40</v>
      </c>
      <c r="P104" s="123">
        <v>143</v>
      </c>
      <c r="Q104" s="123">
        <v>143</v>
      </c>
      <c r="R104" s="75">
        <v>125</v>
      </c>
      <c r="S104" s="123">
        <v>38</v>
      </c>
      <c r="T104" s="123">
        <v>10</v>
      </c>
      <c r="U104" s="123">
        <v>1</v>
      </c>
      <c r="V104" s="75">
        <v>4</v>
      </c>
      <c r="W104" s="123">
        <v>20</v>
      </c>
      <c r="X104" s="75">
        <v>20</v>
      </c>
      <c r="Y104" s="75">
        <v>16</v>
      </c>
      <c r="Z104" s="75">
        <v>18</v>
      </c>
      <c r="AA104" s="75">
        <v>5</v>
      </c>
      <c r="AB104" s="4">
        <v>0.30399999999999999</v>
      </c>
      <c r="AC104" s="4">
        <v>0.38297872340425532</v>
      </c>
      <c r="AD104" s="4">
        <v>0.496</v>
      </c>
      <c r="AE104" s="8">
        <v>3.0303030303030303</v>
      </c>
      <c r="AF104" s="8">
        <v>1.4285714285714286</v>
      </c>
      <c r="AG104" s="8">
        <v>2.8169014084507045</v>
      </c>
      <c r="AH104" s="8">
        <v>2.7777777777777777</v>
      </c>
      <c r="AI104" s="51">
        <v>1.4199105551345561</v>
      </c>
      <c r="AJ104" s="51">
        <v>0</v>
      </c>
      <c r="AK104" s="51">
        <v>0</v>
      </c>
      <c r="AL104" s="51">
        <v>0</v>
      </c>
      <c r="AM104" s="8">
        <v>11.473464200237498</v>
      </c>
      <c r="AN104" s="8" t="s">
        <v>22151</v>
      </c>
      <c r="AO104" s="8" t="s">
        <v>22151</v>
      </c>
      <c r="AP104" s="8" t="s">
        <v>22151</v>
      </c>
      <c r="AQ104" s="8" t="s">
        <v>22151</v>
      </c>
      <c r="AR104" s="8">
        <v>11.473464200237498</v>
      </c>
      <c r="AS104" s="8" t="s">
        <v>22151</v>
      </c>
      <c r="AT104" s="8" t="s">
        <v>22151</v>
      </c>
      <c r="AU104" s="8" t="s">
        <v>22151</v>
      </c>
      <c r="AV104" s="8" t="s">
        <v>22151</v>
      </c>
      <c r="AW104" s="8" t="s">
        <v>22151</v>
      </c>
      <c r="AX104" s="8" t="s">
        <v>22151</v>
      </c>
      <c r="AY104" s="132" t="s">
        <v>22151</v>
      </c>
      <c r="AZ104" s="132" t="s">
        <v>22151</v>
      </c>
      <c r="BA104" s="132" t="s">
        <v>22151</v>
      </c>
      <c r="BB104" s="132" t="s">
        <v>22151</v>
      </c>
      <c r="BC104" s="132">
        <v>14</v>
      </c>
      <c r="BD104" s="132" t="s">
        <v>22151</v>
      </c>
      <c r="BE104" s="132" t="s">
        <v>22151</v>
      </c>
      <c r="BF104" s="132" t="s">
        <v>22151</v>
      </c>
      <c r="BG104" s="132" t="s">
        <v>22151</v>
      </c>
      <c r="BH104" s="132" t="s">
        <v>22151</v>
      </c>
      <c r="BI104" s="132" t="s">
        <v>22151</v>
      </c>
      <c r="BJ104" s="92" t="s">
        <v>22151</v>
      </c>
      <c r="BK104" s="8">
        <v>7.142980860930253</v>
      </c>
      <c r="BL104" s="8">
        <v>4.3304833393072446</v>
      </c>
      <c r="BM104" s="12">
        <v>103</v>
      </c>
      <c r="BN104" s="10">
        <v>4.3304833393072446</v>
      </c>
      <c r="BO104" s="10">
        <v>0.19435732070240119</v>
      </c>
      <c r="BP104" s="10">
        <v>4.136126018604843</v>
      </c>
      <c r="BQ104" s="41">
        <v>9.8159102974207944</v>
      </c>
      <c r="BR104" s="41"/>
      <c r="BS104" s="10">
        <v>4.136126018604843</v>
      </c>
      <c r="BT104" s="38">
        <v>9.8159102974207944</v>
      </c>
      <c r="BU104" s="6" t="s">
        <v>22254</v>
      </c>
      <c r="BV104" s="75">
        <v>364.8</v>
      </c>
      <c r="BW104" s="75">
        <v>155</v>
      </c>
      <c r="BX104" s="51">
        <v>209.8</v>
      </c>
      <c r="BY104" s="75">
        <v>271</v>
      </c>
      <c r="BZ104" s="75">
        <v>507</v>
      </c>
      <c r="CA104" s="184" t="s">
        <v>22151</v>
      </c>
    </row>
    <row r="105" spans="1:79" x14ac:dyDescent="0.3">
      <c r="A105" s="178" t="s">
        <v>1809</v>
      </c>
      <c r="B105" s="1" t="s">
        <v>6676</v>
      </c>
      <c r="C105" s="2" t="s">
        <v>6677</v>
      </c>
      <c r="D105" s="91" t="s">
        <v>86</v>
      </c>
      <c r="E105" s="2" t="s">
        <v>1383</v>
      </c>
      <c r="F105" s="2" t="s">
        <v>9094</v>
      </c>
      <c r="G105" s="2" t="s">
        <v>1431</v>
      </c>
      <c r="H105" s="2" t="s">
        <v>1431</v>
      </c>
      <c r="I105" s="2" t="s">
        <v>1431</v>
      </c>
      <c r="J105" s="269" t="s">
        <v>1431</v>
      </c>
      <c r="K105">
        <v>5343</v>
      </c>
      <c r="L105" t="s">
        <v>9351</v>
      </c>
      <c r="M105" t="e">
        <v>#VALUE!</v>
      </c>
      <c r="N105" t="s">
        <v>5337</v>
      </c>
      <c r="O105" s="169">
        <v>54</v>
      </c>
      <c r="P105" s="123">
        <v>193</v>
      </c>
      <c r="Q105" s="123">
        <v>193</v>
      </c>
      <c r="R105" s="75">
        <v>172</v>
      </c>
      <c r="S105" s="123">
        <v>44</v>
      </c>
      <c r="T105" s="123">
        <v>12</v>
      </c>
      <c r="U105" s="123">
        <v>0</v>
      </c>
      <c r="V105" s="75">
        <v>8</v>
      </c>
      <c r="W105" s="123">
        <v>26</v>
      </c>
      <c r="X105" s="75">
        <v>27.999999999999996</v>
      </c>
      <c r="Y105" s="75">
        <v>15</v>
      </c>
      <c r="Z105" s="75">
        <v>47</v>
      </c>
      <c r="AA105" s="75">
        <v>1</v>
      </c>
      <c r="AB105" s="31">
        <v>0.2558139534883721</v>
      </c>
      <c r="AC105" s="31">
        <v>0.31550802139037432</v>
      </c>
      <c r="AD105" s="31">
        <v>0.46511627906976744</v>
      </c>
      <c r="AE105" s="32">
        <v>3.9393939393939394</v>
      </c>
      <c r="AF105" s="32">
        <v>2.8571428571428572</v>
      </c>
      <c r="AG105" s="32">
        <v>3.9436619718309855</v>
      </c>
      <c r="AH105" s="32">
        <v>0.55555555555555558</v>
      </c>
      <c r="AI105" s="51">
        <v>0.17412931154960432</v>
      </c>
      <c r="AJ105" s="51">
        <v>0</v>
      </c>
      <c r="AK105" s="51">
        <v>0</v>
      </c>
      <c r="AL105" s="51">
        <v>0</v>
      </c>
      <c r="AM105" s="32">
        <v>11.469883635472943</v>
      </c>
      <c r="AN105" s="32" t="s">
        <v>22151</v>
      </c>
      <c r="AO105" s="32" t="s">
        <v>22151</v>
      </c>
      <c r="AP105" s="32" t="s">
        <v>22151</v>
      </c>
      <c r="AQ105" s="32" t="s">
        <v>22151</v>
      </c>
      <c r="AR105" s="32">
        <v>11.469883635472943</v>
      </c>
      <c r="AS105" s="32" t="s">
        <v>22151</v>
      </c>
      <c r="AT105" s="32" t="s">
        <v>22151</v>
      </c>
      <c r="AU105" s="32" t="s">
        <v>22151</v>
      </c>
      <c r="AV105" s="32" t="s">
        <v>22151</v>
      </c>
      <c r="AW105" s="32" t="s">
        <v>22151</v>
      </c>
      <c r="AX105" s="32" t="s">
        <v>22151</v>
      </c>
      <c r="AY105" s="133" t="s">
        <v>22151</v>
      </c>
      <c r="AZ105" s="132" t="s">
        <v>22151</v>
      </c>
      <c r="BA105" s="132" t="s">
        <v>22151</v>
      </c>
      <c r="BB105" s="132" t="s">
        <v>22151</v>
      </c>
      <c r="BC105" s="132">
        <v>15</v>
      </c>
      <c r="BD105" s="132" t="s">
        <v>22151</v>
      </c>
      <c r="BE105" s="132" t="s">
        <v>22151</v>
      </c>
      <c r="BF105" s="132" t="s">
        <v>22151</v>
      </c>
      <c r="BG105" s="132" t="s">
        <v>22151</v>
      </c>
      <c r="BH105" s="132" t="s">
        <v>22151</v>
      </c>
      <c r="BI105" s="132" t="s">
        <v>22151</v>
      </c>
      <c r="BJ105" s="92" t="s">
        <v>22151</v>
      </c>
      <c r="BK105" s="32">
        <v>7.142980860930253</v>
      </c>
      <c r="BL105" s="8">
        <v>4.32690277454269</v>
      </c>
      <c r="BM105" s="12">
        <v>104</v>
      </c>
      <c r="BN105" s="32">
        <v>4.32690277454269</v>
      </c>
      <c r="BO105" s="32">
        <v>0.19435732070240119</v>
      </c>
      <c r="BP105" s="32">
        <v>4.1325454538402884</v>
      </c>
      <c r="BQ105" s="40">
        <v>9.8082785333893234</v>
      </c>
      <c r="BR105" s="40"/>
      <c r="BS105" s="32">
        <v>4.1325454538402884</v>
      </c>
      <c r="BT105" s="38">
        <v>9.8082785333893234</v>
      </c>
      <c r="BU105" s="6" t="s">
        <v>22255</v>
      </c>
      <c r="BV105" s="75">
        <v>499.39</v>
      </c>
      <c r="BW105" s="75">
        <v>156</v>
      </c>
      <c r="BX105" s="51">
        <v>343.39</v>
      </c>
      <c r="BY105" s="75">
        <v>405</v>
      </c>
      <c r="BZ105" s="75">
        <v>566</v>
      </c>
      <c r="CA105" s="184" t="s">
        <v>22151</v>
      </c>
    </row>
    <row r="106" spans="1:79" x14ac:dyDescent="0.3">
      <c r="A106" s="213" t="s">
        <v>3529</v>
      </c>
      <c r="B106" s="1" t="s">
        <v>7157</v>
      </c>
      <c r="C106" s="2" t="s">
        <v>6808</v>
      </c>
      <c r="D106" s="91" t="s">
        <v>45</v>
      </c>
      <c r="E106" s="2" t="s">
        <v>1509</v>
      </c>
      <c r="F106" s="2" t="s">
        <v>9094</v>
      </c>
      <c r="G106" s="2" t="s">
        <v>14958</v>
      </c>
      <c r="H106" s="2" t="s">
        <v>661</v>
      </c>
      <c r="I106" s="2" t="s">
        <v>1431</v>
      </c>
      <c r="J106" s="269" t="s">
        <v>661</v>
      </c>
      <c r="K106">
        <v>10071</v>
      </c>
      <c r="L106" t="s">
        <v>9555</v>
      </c>
      <c r="M106" t="e">
        <v>#VALUE!</v>
      </c>
      <c r="N106" t="s">
        <v>6442</v>
      </c>
      <c r="O106" s="169">
        <v>52</v>
      </c>
      <c r="P106" s="123">
        <v>207</v>
      </c>
      <c r="Q106" s="123">
        <v>207</v>
      </c>
      <c r="R106" s="75">
        <v>185</v>
      </c>
      <c r="S106" s="123">
        <v>43</v>
      </c>
      <c r="T106" s="123">
        <v>5</v>
      </c>
      <c r="U106" s="123">
        <v>0</v>
      </c>
      <c r="V106" s="75">
        <v>2</v>
      </c>
      <c r="W106" s="123">
        <v>13</v>
      </c>
      <c r="X106" s="75">
        <v>15</v>
      </c>
      <c r="Y106" s="75">
        <v>19</v>
      </c>
      <c r="Z106" s="75">
        <v>54</v>
      </c>
      <c r="AA106" s="75">
        <v>16</v>
      </c>
      <c r="AB106" s="52">
        <v>0.23243243243243245</v>
      </c>
      <c r="AC106" s="52">
        <v>0.30392156862745096</v>
      </c>
      <c r="AD106" s="52">
        <v>0.29189189189189191</v>
      </c>
      <c r="AE106" s="51">
        <v>1.9696969696969697</v>
      </c>
      <c r="AF106" s="51">
        <v>0.7142857142857143</v>
      </c>
      <c r="AG106" s="51">
        <v>2.1126760563380285</v>
      </c>
      <c r="AH106" s="51">
        <v>8.8888888888888893</v>
      </c>
      <c r="AI106" s="51">
        <v>-0.71865129260710225</v>
      </c>
      <c r="AJ106" s="51">
        <v>0</v>
      </c>
      <c r="AK106" s="51">
        <v>0</v>
      </c>
      <c r="AL106" s="51">
        <v>0</v>
      </c>
      <c r="AM106" s="51">
        <v>12.966896336602499</v>
      </c>
      <c r="AN106" s="51" t="s">
        <v>22151</v>
      </c>
      <c r="AO106" s="51" t="s">
        <v>22151</v>
      </c>
      <c r="AP106" s="51">
        <v>12.966896336602499</v>
      </c>
      <c r="AQ106" s="51" t="s">
        <v>22151</v>
      </c>
      <c r="AR106" s="51" t="s">
        <v>22151</v>
      </c>
      <c r="AS106" s="51" t="s">
        <v>22151</v>
      </c>
      <c r="AT106" s="51" t="s">
        <v>22151</v>
      </c>
      <c r="AU106" s="51" t="s">
        <v>22151</v>
      </c>
      <c r="AV106" s="51" t="s">
        <v>22151</v>
      </c>
      <c r="AW106" s="51" t="s">
        <v>22151</v>
      </c>
      <c r="AX106" s="51" t="s">
        <v>22151</v>
      </c>
      <c r="AY106" s="76" t="s">
        <v>22151</v>
      </c>
      <c r="AZ106" s="132" t="s">
        <v>22151</v>
      </c>
      <c r="BA106" s="132">
        <v>12</v>
      </c>
      <c r="BB106" s="132" t="s">
        <v>22151</v>
      </c>
      <c r="BC106" s="132" t="s">
        <v>22151</v>
      </c>
      <c r="BD106" s="132" t="s">
        <v>22151</v>
      </c>
      <c r="BE106" s="132" t="s">
        <v>22151</v>
      </c>
      <c r="BF106" s="132" t="s">
        <v>22151</v>
      </c>
      <c r="BG106" s="132" t="s">
        <v>22151</v>
      </c>
      <c r="BH106" s="132" t="s">
        <v>22151</v>
      </c>
      <c r="BI106" s="132" t="s">
        <v>22151</v>
      </c>
      <c r="BJ106" s="92" t="s">
        <v>22151</v>
      </c>
      <c r="BK106" s="51">
        <v>8.6531354605957791</v>
      </c>
      <c r="BL106" s="51">
        <v>4.3137608760067199</v>
      </c>
      <c r="BM106" s="76">
        <v>105</v>
      </c>
      <c r="BN106" s="51">
        <v>4.3137608760067199</v>
      </c>
      <c r="BO106" s="51">
        <v>0.19435732070240119</v>
      </c>
      <c r="BP106" s="51">
        <v>4.1194035553043182</v>
      </c>
      <c r="BQ106" s="64">
        <v>9.7802673465662497</v>
      </c>
      <c r="BR106" s="64"/>
      <c r="BS106" s="51">
        <v>4.1194035553043182</v>
      </c>
      <c r="BT106" s="38">
        <v>9.7802673465662497</v>
      </c>
      <c r="BU106" s="51" t="s">
        <v>22256</v>
      </c>
      <c r="BV106" s="75">
        <v>150.18</v>
      </c>
      <c r="BW106" s="75">
        <v>158</v>
      </c>
      <c r="BX106" s="51">
        <v>-7.8199999999999932</v>
      </c>
      <c r="BY106" s="75">
        <v>87</v>
      </c>
      <c r="BZ106" s="75">
        <v>223</v>
      </c>
      <c r="CA106" s="184" t="s">
        <v>22151</v>
      </c>
    </row>
    <row r="107" spans="1:79" ht="15" customHeight="1" x14ac:dyDescent="0.3">
      <c r="A107" s="213" t="s">
        <v>14587</v>
      </c>
      <c r="B107" s="1" t="s">
        <v>14589</v>
      </c>
      <c r="C107" s="2" t="s">
        <v>14588</v>
      </c>
      <c r="D107" s="91" t="s">
        <v>14312</v>
      </c>
      <c r="E107" s="2" t="s">
        <v>1430</v>
      </c>
      <c r="F107" s="2" t="s">
        <v>6120</v>
      </c>
      <c r="G107" s="2" t="s">
        <v>14932</v>
      </c>
      <c r="H107" s="2" t="s">
        <v>660</v>
      </c>
      <c r="I107" s="2" t="s">
        <v>1431</v>
      </c>
      <c r="J107" s="269" t="s">
        <v>660</v>
      </c>
      <c r="K107">
        <v>16512</v>
      </c>
      <c r="L107" t="s">
        <v>14590</v>
      </c>
      <c r="M107" t="e">
        <v>#VALUE!</v>
      </c>
      <c r="N107" t="s">
        <v>15141</v>
      </c>
      <c r="O107" s="169">
        <v>58</v>
      </c>
      <c r="P107" s="123">
        <v>228</v>
      </c>
      <c r="Q107" s="123">
        <v>228</v>
      </c>
      <c r="R107" s="75">
        <v>211</v>
      </c>
      <c r="S107" s="123">
        <v>59.000000000000007</v>
      </c>
      <c r="T107" s="123">
        <v>4</v>
      </c>
      <c r="U107" s="123">
        <v>3</v>
      </c>
      <c r="V107" s="75">
        <v>3</v>
      </c>
      <c r="W107" s="123">
        <v>28</v>
      </c>
      <c r="X107" s="75">
        <v>10</v>
      </c>
      <c r="Y107" s="75">
        <v>14</v>
      </c>
      <c r="Z107" s="75">
        <v>32</v>
      </c>
      <c r="AA107" s="75">
        <v>8</v>
      </c>
      <c r="AB107" s="52">
        <v>0.27962085308056878</v>
      </c>
      <c r="AC107" s="52">
        <v>0.32444444444444442</v>
      </c>
      <c r="AD107" s="52">
        <v>0.36966824644549762</v>
      </c>
      <c r="AE107" s="51">
        <v>4.2424242424242422</v>
      </c>
      <c r="AF107" s="51">
        <v>1.0714285714285714</v>
      </c>
      <c r="AG107" s="51">
        <v>1.4084507042253522</v>
      </c>
      <c r="AH107" s="51">
        <v>4.4444444444444446</v>
      </c>
      <c r="AI107" s="51">
        <v>1.2505210886096971</v>
      </c>
      <c r="AJ107" s="51">
        <v>0</v>
      </c>
      <c r="AK107" s="51">
        <v>0</v>
      </c>
      <c r="AL107" s="51">
        <v>0</v>
      </c>
      <c r="AM107" s="51">
        <v>12.417269051132307</v>
      </c>
      <c r="AN107" s="51" t="s">
        <v>22151</v>
      </c>
      <c r="AO107" s="51" t="s">
        <v>22151</v>
      </c>
      <c r="AP107" s="51" t="s">
        <v>22151</v>
      </c>
      <c r="AQ107" s="51">
        <v>12.417269051132307</v>
      </c>
      <c r="AR107" s="51" t="s">
        <v>22151</v>
      </c>
      <c r="AS107" s="51" t="s">
        <v>22151</v>
      </c>
      <c r="AT107" s="51" t="s">
        <v>22151</v>
      </c>
      <c r="AU107" s="51" t="s">
        <v>22151</v>
      </c>
      <c r="AV107" s="51" t="s">
        <v>22151</v>
      </c>
      <c r="AW107" s="51" t="s">
        <v>22151</v>
      </c>
      <c r="AX107" s="51" t="s">
        <v>22151</v>
      </c>
      <c r="AY107" s="76" t="s">
        <v>22151</v>
      </c>
      <c r="AZ107" s="132" t="s">
        <v>22151</v>
      </c>
      <c r="BA107" s="132" t="s">
        <v>22151</v>
      </c>
      <c r="BB107" s="132">
        <v>10</v>
      </c>
      <c r="BC107" s="132" t="s">
        <v>22151</v>
      </c>
      <c r="BD107" s="132" t="s">
        <v>22151</v>
      </c>
      <c r="BE107" s="132" t="s">
        <v>22151</v>
      </c>
      <c r="BF107" s="132" t="s">
        <v>22151</v>
      </c>
      <c r="BG107" s="132" t="s">
        <v>22151</v>
      </c>
      <c r="BH107" s="132" t="s">
        <v>22151</v>
      </c>
      <c r="BI107" s="132" t="s">
        <v>22151</v>
      </c>
      <c r="BJ107" s="92" t="s">
        <v>22151</v>
      </c>
      <c r="BK107" s="51">
        <v>8.1157260046330784</v>
      </c>
      <c r="BL107" s="8">
        <v>4.3015430464992281</v>
      </c>
      <c r="BM107" s="12">
        <v>106</v>
      </c>
      <c r="BN107" s="51">
        <v>4.3015430464992281</v>
      </c>
      <c r="BO107" s="51">
        <v>0.19435732070240119</v>
      </c>
      <c r="BP107" s="51">
        <v>4.1071857257968265</v>
      </c>
      <c r="BQ107" s="64">
        <v>9.7542257587416223</v>
      </c>
      <c r="BR107" s="64"/>
      <c r="BS107" s="51">
        <v>4.1071857257968265</v>
      </c>
      <c r="BT107" s="38">
        <v>9.7542257587416223</v>
      </c>
      <c r="BU107" s="51" t="s">
        <v>22257</v>
      </c>
      <c r="BV107" s="75">
        <v>287.48</v>
      </c>
      <c r="BW107" s="75">
        <v>159</v>
      </c>
      <c r="BX107" s="51">
        <v>128.48000000000002</v>
      </c>
      <c r="BY107" s="75">
        <v>226</v>
      </c>
      <c r="BZ107" s="75">
        <v>366</v>
      </c>
      <c r="CA107" s="184" t="s">
        <v>22151</v>
      </c>
    </row>
    <row r="108" spans="1:79" x14ac:dyDescent="0.3">
      <c r="A108" s="212" t="s">
        <v>15273</v>
      </c>
      <c r="B108" s="180" t="s">
        <v>15276</v>
      </c>
      <c r="C108" s="196" t="s">
        <v>15275</v>
      </c>
      <c r="D108" s="211" t="s">
        <v>15274</v>
      </c>
      <c r="E108" s="196" t="s">
        <v>1426</v>
      </c>
      <c r="F108" s="196" t="s">
        <v>6120</v>
      </c>
      <c r="G108" s="196" t="s">
        <v>1431</v>
      </c>
      <c r="H108" s="196" t="s">
        <v>1431</v>
      </c>
      <c r="I108" s="196" t="s">
        <v>1431</v>
      </c>
      <c r="J108" s="196" t="s">
        <v>1431</v>
      </c>
      <c r="K108" s="197">
        <v>19612</v>
      </c>
      <c r="L108" s="197" t="s">
        <v>15633</v>
      </c>
      <c r="M108" s="198" t="e">
        <v>#VALUE!</v>
      </c>
      <c r="N108" s="198" t="s">
        <v>15277</v>
      </c>
      <c r="O108" s="169">
        <v>29</v>
      </c>
      <c r="P108" s="200">
        <v>128</v>
      </c>
      <c r="Q108" s="200">
        <v>128</v>
      </c>
      <c r="R108" s="200">
        <v>123</v>
      </c>
      <c r="S108" s="200">
        <v>37</v>
      </c>
      <c r="T108" s="200">
        <v>9</v>
      </c>
      <c r="U108" s="200">
        <v>1</v>
      </c>
      <c r="V108" s="200">
        <v>5</v>
      </c>
      <c r="W108" s="200">
        <v>18</v>
      </c>
      <c r="X108" s="200">
        <v>23</v>
      </c>
      <c r="Y108" s="200">
        <v>5</v>
      </c>
      <c r="Z108" s="200">
        <v>27</v>
      </c>
      <c r="AA108" s="200">
        <v>4</v>
      </c>
      <c r="AB108" s="201">
        <v>0.30081300813008133</v>
      </c>
      <c r="AC108" s="202">
        <v>0.328125</v>
      </c>
      <c r="AD108" s="202">
        <v>0.51219512195121952</v>
      </c>
      <c r="AE108" s="203">
        <v>2.7272727272727275</v>
      </c>
      <c r="AF108" s="203">
        <v>1.7857142857142858</v>
      </c>
      <c r="AG108" s="203">
        <v>3.23943661971831</v>
      </c>
      <c r="AH108" s="203">
        <v>2.2222222222222223</v>
      </c>
      <c r="AI108" s="203">
        <v>1.3142465205787832</v>
      </c>
      <c r="AJ108" s="204">
        <v>0</v>
      </c>
      <c r="AK108" s="204">
        <v>0</v>
      </c>
      <c r="AL108" s="204">
        <v>0</v>
      </c>
      <c r="AM108" s="203">
        <v>11.288892375506327</v>
      </c>
      <c r="AN108" s="203" t="s">
        <v>22151</v>
      </c>
      <c r="AO108" s="203" t="s">
        <v>22151</v>
      </c>
      <c r="AP108" s="203" t="s">
        <v>22151</v>
      </c>
      <c r="AQ108" s="203" t="s">
        <v>22151</v>
      </c>
      <c r="AR108" s="203">
        <v>11.288892375506327</v>
      </c>
      <c r="AS108" s="203" t="s">
        <v>22151</v>
      </c>
      <c r="AT108" s="203" t="s">
        <v>22151</v>
      </c>
      <c r="AU108" s="203">
        <v>11.288892375506327</v>
      </c>
      <c r="AV108" s="203" t="s">
        <v>22151</v>
      </c>
      <c r="AW108" s="203" t="s">
        <v>22151</v>
      </c>
      <c r="AX108" s="203" t="s">
        <v>22151</v>
      </c>
      <c r="AY108" s="205" t="s">
        <v>22151</v>
      </c>
      <c r="AZ108" s="205" t="s">
        <v>22151</v>
      </c>
      <c r="BA108" s="205" t="s">
        <v>22151</v>
      </c>
      <c r="BB108" s="205" t="s">
        <v>22151</v>
      </c>
      <c r="BC108" s="205">
        <v>16</v>
      </c>
      <c r="BD108" s="205" t="s">
        <v>22151</v>
      </c>
      <c r="BE108" s="205" t="s">
        <v>22151</v>
      </c>
      <c r="BF108" s="205">
        <v>5</v>
      </c>
      <c r="BG108" s="205" t="s">
        <v>22151</v>
      </c>
      <c r="BH108" s="205" t="s">
        <v>22151</v>
      </c>
      <c r="BI108" s="205" t="s">
        <v>22151</v>
      </c>
      <c r="BJ108" s="206" t="s">
        <v>22151</v>
      </c>
      <c r="BK108" s="203">
        <v>7.142980860930253</v>
      </c>
      <c r="BL108" s="203">
        <v>4.1459115145760741</v>
      </c>
      <c r="BM108" s="205">
        <v>107</v>
      </c>
      <c r="BN108" s="203">
        <v>4.1459115145760741</v>
      </c>
      <c r="BO108" s="203">
        <v>0.19435732070240119</v>
      </c>
      <c r="BP108" s="203">
        <v>3.9515541938736729</v>
      </c>
      <c r="BQ108" s="207">
        <v>9.4225062659812195</v>
      </c>
      <c r="BR108" s="208"/>
      <c r="BS108" s="203">
        <v>3.9515541938736729</v>
      </c>
      <c r="BT108" s="38">
        <v>9.4225062659812195</v>
      </c>
      <c r="BU108" s="203" t="s">
        <v>22258</v>
      </c>
      <c r="BV108" s="200">
        <v>24</v>
      </c>
      <c r="BW108" s="209">
        <v>163</v>
      </c>
      <c r="BX108" s="204">
        <v>-139</v>
      </c>
      <c r="BY108" s="209">
        <v>19</v>
      </c>
      <c r="BZ108" s="209">
        <v>33</v>
      </c>
      <c r="CA108" s="184" t="s">
        <v>22151</v>
      </c>
    </row>
    <row r="109" spans="1:79" x14ac:dyDescent="0.3">
      <c r="A109" s="178" t="s">
        <v>2082</v>
      </c>
      <c r="B109" s="1" t="s">
        <v>6563</v>
      </c>
      <c r="C109" s="2" t="s">
        <v>6564</v>
      </c>
      <c r="D109" s="91" t="s">
        <v>601</v>
      </c>
      <c r="E109" s="2" t="s">
        <v>1395</v>
      </c>
      <c r="F109" s="2" t="s">
        <v>9094</v>
      </c>
      <c r="G109" s="2" t="s">
        <v>1396</v>
      </c>
      <c r="H109" s="2" t="s">
        <v>1396</v>
      </c>
      <c r="I109" s="2" t="s">
        <v>1396</v>
      </c>
      <c r="J109" s="269" t="s">
        <v>1396</v>
      </c>
      <c r="K109">
        <v>9218</v>
      </c>
      <c r="L109" t="s">
        <v>10811</v>
      </c>
      <c r="M109" t="e">
        <v>#VALUE!</v>
      </c>
      <c r="N109" t="s">
        <v>5539</v>
      </c>
      <c r="O109" s="169">
        <v>58</v>
      </c>
      <c r="P109" s="123">
        <v>231</v>
      </c>
      <c r="Q109" s="123">
        <v>231</v>
      </c>
      <c r="R109" s="75">
        <v>191</v>
      </c>
      <c r="S109" s="123">
        <v>58</v>
      </c>
      <c r="T109" s="123">
        <v>13</v>
      </c>
      <c r="U109" s="123">
        <v>0</v>
      </c>
      <c r="V109" s="75">
        <v>6</v>
      </c>
      <c r="W109" s="123">
        <v>31</v>
      </c>
      <c r="X109" s="75">
        <v>21</v>
      </c>
      <c r="Y109" s="75">
        <v>37</v>
      </c>
      <c r="Z109" s="75">
        <v>43</v>
      </c>
      <c r="AA109" s="75">
        <v>1</v>
      </c>
      <c r="AB109" s="4">
        <v>0.30366492146596857</v>
      </c>
      <c r="AC109" s="4">
        <v>0.41666666666666669</v>
      </c>
      <c r="AD109" s="4">
        <v>0.46596858638743455</v>
      </c>
      <c r="AE109" s="8">
        <v>4.6969696969696972</v>
      </c>
      <c r="AF109" s="8">
        <v>2.1428571428571428</v>
      </c>
      <c r="AG109" s="8">
        <v>2.9577464788732395</v>
      </c>
      <c r="AH109" s="8">
        <v>0.55555555555555558</v>
      </c>
      <c r="AI109" s="51">
        <v>2.0994797968614196</v>
      </c>
      <c r="AJ109" s="51">
        <v>0</v>
      </c>
      <c r="AK109" s="51">
        <v>0</v>
      </c>
      <c r="AL109" s="51">
        <v>0</v>
      </c>
      <c r="AM109" s="6">
        <v>12.452608671117055</v>
      </c>
      <c r="AN109" s="6" t="s">
        <v>22151</v>
      </c>
      <c r="AO109" s="6">
        <v>12.452608671117055</v>
      </c>
      <c r="AP109" s="6" t="s">
        <v>22151</v>
      </c>
      <c r="AQ109" s="6" t="s">
        <v>22151</v>
      </c>
      <c r="AR109" s="6" t="s">
        <v>22151</v>
      </c>
      <c r="AS109" s="6" t="s">
        <v>22151</v>
      </c>
      <c r="AT109" s="6" t="s">
        <v>22151</v>
      </c>
      <c r="AU109" s="6" t="s">
        <v>22151</v>
      </c>
      <c r="AV109" s="6" t="s">
        <v>22151</v>
      </c>
      <c r="AW109" s="6" t="s">
        <v>22151</v>
      </c>
      <c r="AX109" s="6" t="s">
        <v>22151</v>
      </c>
      <c r="AY109" s="99" t="s">
        <v>22151</v>
      </c>
      <c r="AZ109" s="132">
        <v>13</v>
      </c>
      <c r="BA109" s="132" t="s">
        <v>22151</v>
      </c>
      <c r="BB109" s="132" t="s">
        <v>22151</v>
      </c>
      <c r="BC109" s="132" t="s">
        <v>22151</v>
      </c>
      <c r="BD109" s="132" t="s">
        <v>22151</v>
      </c>
      <c r="BE109" s="132" t="s">
        <v>22151</v>
      </c>
      <c r="BF109" s="132" t="s">
        <v>22151</v>
      </c>
      <c r="BG109" s="132" t="s">
        <v>22151</v>
      </c>
      <c r="BH109" s="132" t="s">
        <v>22151</v>
      </c>
      <c r="BI109" s="132" t="s">
        <v>22151</v>
      </c>
      <c r="BJ109" s="92" t="s">
        <v>22151</v>
      </c>
      <c r="BK109" s="8">
        <v>8.3853679235062994</v>
      </c>
      <c r="BL109" s="8">
        <v>4.0672407476107555</v>
      </c>
      <c r="BM109" s="12">
        <v>108</v>
      </c>
      <c r="BN109" s="10">
        <v>4.0672407476107555</v>
      </c>
      <c r="BO109" s="10">
        <v>0.19435732070240119</v>
      </c>
      <c r="BP109" s="10">
        <v>3.8728834269083543</v>
      </c>
      <c r="BQ109" s="41">
        <v>9.2548241350510096</v>
      </c>
      <c r="BR109" s="41"/>
      <c r="BS109" s="10">
        <v>3.8728834269083543</v>
      </c>
      <c r="BT109" s="38">
        <v>9.2548241350510096</v>
      </c>
      <c r="BU109" s="6" t="s">
        <v>22259</v>
      </c>
      <c r="BV109" s="75">
        <v>102.18</v>
      </c>
      <c r="BW109" s="75">
        <v>164</v>
      </c>
      <c r="BX109" s="51">
        <v>-61.819999999999993</v>
      </c>
      <c r="BY109" s="75">
        <v>81</v>
      </c>
      <c r="BZ109" s="75">
        <v>125</v>
      </c>
      <c r="CA109" s="184" t="s">
        <v>22151</v>
      </c>
    </row>
    <row r="110" spans="1:79" ht="15" customHeight="1" x14ac:dyDescent="0.3">
      <c r="A110" s="214" t="s">
        <v>16804</v>
      </c>
      <c r="B110" s="1" t="s">
        <v>16805</v>
      </c>
      <c r="C110" s="2" t="s">
        <v>6581</v>
      </c>
      <c r="D110" s="91" t="s">
        <v>15021</v>
      </c>
      <c r="E110" s="2" t="s">
        <v>1430</v>
      </c>
      <c r="F110" s="2" t="s">
        <v>6120</v>
      </c>
      <c r="G110" s="2" t="s">
        <v>14948</v>
      </c>
      <c r="H110" s="2" t="s">
        <v>661</v>
      </c>
      <c r="I110" s="2" t="s">
        <v>661</v>
      </c>
      <c r="J110" s="270" t="s">
        <v>661</v>
      </c>
      <c r="K110" s="122">
        <v>19294</v>
      </c>
      <c r="L110" s="122" t="s">
        <v>16806</v>
      </c>
      <c r="M110" s="122" t="e">
        <v>#VALUE!</v>
      </c>
      <c r="N110" s="122" t="s">
        <v>15322</v>
      </c>
      <c r="O110" s="169">
        <v>58</v>
      </c>
      <c r="P110" s="123">
        <v>233</v>
      </c>
      <c r="Q110" s="123">
        <v>233</v>
      </c>
      <c r="R110" s="123">
        <v>209</v>
      </c>
      <c r="S110" s="123">
        <v>56</v>
      </c>
      <c r="T110" s="123">
        <v>10</v>
      </c>
      <c r="U110" s="123">
        <v>0</v>
      </c>
      <c r="V110" s="123">
        <v>2</v>
      </c>
      <c r="W110" s="123">
        <v>27</v>
      </c>
      <c r="X110" s="123">
        <v>23</v>
      </c>
      <c r="Y110" s="123">
        <v>18</v>
      </c>
      <c r="Z110" s="123">
        <v>42</v>
      </c>
      <c r="AA110" s="123">
        <v>7</v>
      </c>
      <c r="AB110" s="124">
        <v>0.26794258373205743</v>
      </c>
      <c r="AC110" s="124">
        <v>0.32599118942731276</v>
      </c>
      <c r="AD110" s="124">
        <v>0.34449760765550241</v>
      </c>
      <c r="AE110" s="125">
        <v>4.0909090909090908</v>
      </c>
      <c r="AF110" s="125">
        <v>0.7142857142857143</v>
      </c>
      <c r="AG110" s="125">
        <v>3.23943661971831</v>
      </c>
      <c r="AH110" s="125">
        <v>3.8888888888888888</v>
      </c>
      <c r="AI110" s="125">
        <v>0.73382717451962365</v>
      </c>
      <c r="AJ110" s="125">
        <v>0</v>
      </c>
      <c r="AK110" s="125">
        <v>0</v>
      </c>
      <c r="AL110" s="51">
        <v>0</v>
      </c>
      <c r="AM110" s="125">
        <v>12.667347488321628</v>
      </c>
      <c r="AN110" s="125" t="s">
        <v>22151</v>
      </c>
      <c r="AO110" s="125" t="s">
        <v>22151</v>
      </c>
      <c r="AP110" s="125">
        <v>12.667347488321628</v>
      </c>
      <c r="AQ110" s="125" t="s">
        <v>22151</v>
      </c>
      <c r="AR110" s="125" t="s">
        <v>22151</v>
      </c>
      <c r="AS110" s="125" t="s">
        <v>22151</v>
      </c>
      <c r="AT110" s="125" t="s">
        <v>22151</v>
      </c>
      <c r="AU110" s="125" t="s">
        <v>22151</v>
      </c>
      <c r="AV110" s="125" t="s">
        <v>22151</v>
      </c>
      <c r="AW110" s="125" t="s">
        <v>22151</v>
      </c>
      <c r="AX110" s="125" t="s">
        <v>22151</v>
      </c>
      <c r="AY110" s="127" t="s">
        <v>22151</v>
      </c>
      <c r="AZ110" s="127" t="s">
        <v>22151</v>
      </c>
      <c r="BA110" s="127">
        <v>13</v>
      </c>
      <c r="BB110" s="127" t="s">
        <v>22151</v>
      </c>
      <c r="BC110" s="127" t="s">
        <v>22151</v>
      </c>
      <c r="BD110" s="127" t="s">
        <v>22151</v>
      </c>
      <c r="BE110" s="127" t="s">
        <v>22151</v>
      </c>
      <c r="BF110" s="127" t="s">
        <v>22151</v>
      </c>
      <c r="BG110" s="127" t="s">
        <v>22151</v>
      </c>
      <c r="BH110" s="127" t="s">
        <v>22151</v>
      </c>
      <c r="BI110" s="127" t="s">
        <v>22151</v>
      </c>
      <c r="BJ110" s="126" t="s">
        <v>22151</v>
      </c>
      <c r="BK110" s="125">
        <v>8.6531354605957791</v>
      </c>
      <c r="BL110" s="125">
        <v>4.0142120277258488</v>
      </c>
      <c r="BM110" s="127">
        <v>109</v>
      </c>
      <c r="BN110" s="125">
        <v>4.0142120277258488</v>
      </c>
      <c r="BO110" s="125">
        <v>0.19435732070240119</v>
      </c>
      <c r="BP110" s="125">
        <v>3.8198547070234476</v>
      </c>
      <c r="BQ110" s="128">
        <v>9.1417965252563533</v>
      </c>
      <c r="BR110" s="128"/>
      <c r="BS110" s="125">
        <v>3.8198547070234476</v>
      </c>
      <c r="BT110" s="38">
        <v>9.1417965252563533</v>
      </c>
      <c r="BU110" s="125" t="s">
        <v>22260</v>
      </c>
      <c r="BV110" s="123">
        <v>167.2</v>
      </c>
      <c r="BW110" s="123">
        <v>165</v>
      </c>
      <c r="BX110" s="125">
        <v>2.1999999999999886</v>
      </c>
      <c r="BY110" s="123">
        <v>138</v>
      </c>
      <c r="BZ110" s="123">
        <v>206</v>
      </c>
      <c r="CA110" s="184" t="s">
        <v>22151</v>
      </c>
    </row>
    <row r="111" spans="1:79" x14ac:dyDescent="0.3">
      <c r="A111" s="178" t="s">
        <v>2530</v>
      </c>
      <c r="B111" s="1" t="s">
        <v>7042</v>
      </c>
      <c r="C111" s="2" t="s">
        <v>6570</v>
      </c>
      <c r="D111" s="91" t="s">
        <v>198</v>
      </c>
      <c r="E111" s="2" t="s">
        <v>1376</v>
      </c>
      <c r="F111" s="2" t="s">
        <v>6120</v>
      </c>
      <c r="G111" s="2" t="s">
        <v>1424</v>
      </c>
      <c r="H111" s="2" t="s">
        <v>1424</v>
      </c>
      <c r="I111" s="2" t="s">
        <v>1424</v>
      </c>
      <c r="J111" s="269" t="s">
        <v>1424</v>
      </c>
      <c r="K111">
        <v>6887</v>
      </c>
      <c r="L111" t="s">
        <v>10441</v>
      </c>
      <c r="M111" t="e">
        <v>#VALUE!</v>
      </c>
      <c r="N111" t="s">
        <v>5860</v>
      </c>
      <c r="O111" s="169">
        <v>47</v>
      </c>
      <c r="P111" s="123">
        <v>165</v>
      </c>
      <c r="Q111" s="123">
        <v>165</v>
      </c>
      <c r="R111" s="75">
        <v>135</v>
      </c>
      <c r="S111" s="123">
        <v>29</v>
      </c>
      <c r="T111" s="123">
        <v>4</v>
      </c>
      <c r="U111" s="123">
        <v>0</v>
      </c>
      <c r="V111" s="75">
        <v>6</v>
      </c>
      <c r="W111" s="123">
        <v>19</v>
      </c>
      <c r="X111" s="75">
        <v>24</v>
      </c>
      <c r="Y111" s="75">
        <v>27</v>
      </c>
      <c r="Z111" s="75">
        <v>51</v>
      </c>
      <c r="AA111" s="75">
        <v>1</v>
      </c>
      <c r="AB111" s="4">
        <v>0.21481481481481482</v>
      </c>
      <c r="AC111" s="4">
        <v>0.34567901234567899</v>
      </c>
      <c r="AD111" s="4">
        <v>0.37777777777777777</v>
      </c>
      <c r="AE111" s="8">
        <v>2.8787878787878789</v>
      </c>
      <c r="AF111" s="8">
        <v>2.1428571428571428</v>
      </c>
      <c r="AG111" s="8">
        <v>3.3802816901408455</v>
      </c>
      <c r="AH111" s="8">
        <v>0.55555555555555558</v>
      </c>
      <c r="AI111" s="51">
        <v>-1.0427368744214389</v>
      </c>
      <c r="AJ111" s="51">
        <v>0</v>
      </c>
      <c r="AK111" s="51">
        <v>0</v>
      </c>
      <c r="AL111" s="51">
        <v>0</v>
      </c>
      <c r="AM111" s="8">
        <v>7.9147453929199836</v>
      </c>
      <c r="AN111" s="8">
        <v>7.9147453929199836</v>
      </c>
      <c r="AO111" s="8" t="s">
        <v>22151</v>
      </c>
      <c r="AP111" s="8" t="s">
        <v>22151</v>
      </c>
      <c r="AQ111" s="8" t="s">
        <v>22151</v>
      </c>
      <c r="AR111" s="8" t="s">
        <v>22151</v>
      </c>
      <c r="AS111" s="8" t="s">
        <v>22151</v>
      </c>
      <c r="AT111" s="8" t="s">
        <v>22151</v>
      </c>
      <c r="AU111" s="8" t="s">
        <v>22151</v>
      </c>
      <c r="AV111" s="8" t="s">
        <v>22151</v>
      </c>
      <c r="AW111" s="8" t="s">
        <v>22151</v>
      </c>
      <c r="AX111" s="8" t="s">
        <v>22151</v>
      </c>
      <c r="AY111" s="132">
        <v>10</v>
      </c>
      <c r="AZ111" s="132" t="s">
        <v>22151</v>
      </c>
      <c r="BA111" s="132" t="s">
        <v>22151</v>
      </c>
      <c r="BB111" s="132" t="s">
        <v>22151</v>
      </c>
      <c r="BC111" s="132" t="s">
        <v>22151</v>
      </c>
      <c r="BD111" s="132" t="s">
        <v>22151</v>
      </c>
      <c r="BE111" s="132" t="s">
        <v>22151</v>
      </c>
      <c r="BF111" s="132" t="s">
        <v>22151</v>
      </c>
      <c r="BG111" s="132" t="s">
        <v>22151</v>
      </c>
      <c r="BH111" s="132" t="s">
        <v>22151</v>
      </c>
      <c r="BI111" s="132" t="s">
        <v>22151</v>
      </c>
      <c r="BJ111" s="92" t="s">
        <v>22151</v>
      </c>
      <c r="BK111" s="8">
        <v>3.9410672420239714</v>
      </c>
      <c r="BL111" s="8">
        <v>3.9736781508960122</v>
      </c>
      <c r="BM111" s="12">
        <v>110</v>
      </c>
      <c r="BN111" s="10">
        <v>3.9736781508960122</v>
      </c>
      <c r="BO111" s="10">
        <v>0.19435732070240119</v>
      </c>
      <c r="BP111" s="10">
        <v>3.779320830193611</v>
      </c>
      <c r="BQ111" s="41">
        <v>9.0554009414343994</v>
      </c>
      <c r="BR111" s="41"/>
      <c r="BS111" s="10">
        <v>3.779320830193611</v>
      </c>
      <c r="BT111" s="38">
        <v>9.0554009414343994</v>
      </c>
      <c r="BU111" s="6" t="s">
        <v>22261</v>
      </c>
      <c r="BV111" s="75">
        <v>480.2</v>
      </c>
      <c r="BW111" s="75">
        <v>166</v>
      </c>
      <c r="BX111" s="51">
        <v>314.2</v>
      </c>
      <c r="BY111" s="75">
        <v>333</v>
      </c>
      <c r="BZ111" s="75">
        <v>568</v>
      </c>
      <c r="CA111" s="184" t="s">
        <v>22151</v>
      </c>
    </row>
    <row r="112" spans="1:79" x14ac:dyDescent="0.3">
      <c r="A112" s="178" t="s">
        <v>10865</v>
      </c>
      <c r="B112" s="1" t="s">
        <v>10868</v>
      </c>
      <c r="C112" s="2" t="s">
        <v>10867</v>
      </c>
      <c r="D112" s="91" t="s">
        <v>10866</v>
      </c>
      <c r="E112" s="2" t="s">
        <v>1372</v>
      </c>
      <c r="F112" s="2" t="s">
        <v>6120</v>
      </c>
      <c r="G112" s="2" t="s">
        <v>660</v>
      </c>
      <c r="H112" s="2" t="s">
        <v>660</v>
      </c>
      <c r="I112" s="2" t="s">
        <v>660</v>
      </c>
      <c r="J112" s="270" t="s">
        <v>660</v>
      </c>
      <c r="K112">
        <v>10681</v>
      </c>
      <c r="L112" t="s">
        <v>10869</v>
      </c>
      <c r="M112" t="e">
        <v>#VALUE!</v>
      </c>
      <c r="N112" t="s">
        <v>17335</v>
      </c>
      <c r="O112" s="169">
        <v>43</v>
      </c>
      <c r="P112" s="123">
        <v>174</v>
      </c>
      <c r="Q112" s="123">
        <v>174</v>
      </c>
      <c r="R112" s="75">
        <v>151</v>
      </c>
      <c r="S112" s="123">
        <v>45</v>
      </c>
      <c r="T112" s="123">
        <v>11.000000000000002</v>
      </c>
      <c r="U112" s="123">
        <v>0</v>
      </c>
      <c r="V112" s="75">
        <v>6</v>
      </c>
      <c r="W112" s="123">
        <v>24</v>
      </c>
      <c r="X112" s="75">
        <v>30.000000000000004</v>
      </c>
      <c r="Y112" s="75">
        <v>18</v>
      </c>
      <c r="Z112" s="75">
        <v>25</v>
      </c>
      <c r="AA112" s="75">
        <v>1</v>
      </c>
      <c r="AB112" s="4">
        <v>0.29801324503311261</v>
      </c>
      <c r="AC112" s="4">
        <v>0.37278106508875741</v>
      </c>
      <c r="AD112" s="4">
        <v>0.49006622516556292</v>
      </c>
      <c r="AE112" s="8">
        <v>3.6363636363636367</v>
      </c>
      <c r="AF112" s="8">
        <v>2.1428571428571428</v>
      </c>
      <c r="AG112" s="8">
        <v>4.2253521126760569</v>
      </c>
      <c r="AH112" s="8">
        <v>0.55555555555555558</v>
      </c>
      <c r="AI112" s="51">
        <v>1.5055606960943861</v>
      </c>
      <c r="AJ112" s="51">
        <v>0</v>
      </c>
      <c r="AK112" s="51">
        <v>0</v>
      </c>
      <c r="AL112" s="51">
        <v>0</v>
      </c>
      <c r="AM112" s="6">
        <v>12.065689143546777</v>
      </c>
      <c r="AN112" s="6" t="s">
        <v>22151</v>
      </c>
      <c r="AO112" s="6" t="s">
        <v>22151</v>
      </c>
      <c r="AP112" s="6" t="s">
        <v>22151</v>
      </c>
      <c r="AQ112" s="6">
        <v>12.065689143546777</v>
      </c>
      <c r="AR112" s="6" t="s">
        <v>22151</v>
      </c>
      <c r="AS112" s="6" t="s">
        <v>22151</v>
      </c>
      <c r="AT112" s="6" t="s">
        <v>22151</v>
      </c>
      <c r="AU112" s="6" t="s">
        <v>22151</v>
      </c>
      <c r="AV112" s="6" t="s">
        <v>22151</v>
      </c>
      <c r="AW112" s="6" t="s">
        <v>22151</v>
      </c>
      <c r="AX112" s="6" t="s">
        <v>22151</v>
      </c>
      <c r="AY112" s="99" t="s">
        <v>22151</v>
      </c>
      <c r="AZ112" s="132" t="s">
        <v>22151</v>
      </c>
      <c r="BA112" s="132" t="s">
        <v>22151</v>
      </c>
      <c r="BB112" s="132">
        <v>11</v>
      </c>
      <c r="BC112" s="132" t="s">
        <v>22151</v>
      </c>
      <c r="BD112" s="132" t="s">
        <v>22151</v>
      </c>
      <c r="BE112" s="132" t="s">
        <v>22151</v>
      </c>
      <c r="BF112" s="132" t="s">
        <v>22151</v>
      </c>
      <c r="BG112" s="132" t="s">
        <v>22151</v>
      </c>
      <c r="BH112" s="132" t="s">
        <v>22151</v>
      </c>
      <c r="BI112" s="132" t="s">
        <v>22151</v>
      </c>
      <c r="BJ112" s="92" t="s">
        <v>22151</v>
      </c>
      <c r="BK112" s="8">
        <v>8.1157260046330784</v>
      </c>
      <c r="BL112" s="8">
        <v>3.9499631389136987</v>
      </c>
      <c r="BM112" s="12">
        <v>111</v>
      </c>
      <c r="BN112" s="10">
        <v>3.9499631389136987</v>
      </c>
      <c r="BO112" s="10">
        <v>0.19435732070240119</v>
      </c>
      <c r="BP112" s="10">
        <v>3.7556058182112975</v>
      </c>
      <c r="BQ112" s="41">
        <v>9.0048537827168182</v>
      </c>
      <c r="BR112" s="41"/>
      <c r="BS112" s="10">
        <v>3.7556058182112975</v>
      </c>
      <c r="BT112" s="38">
        <v>9.0048537827168182</v>
      </c>
      <c r="BU112" s="6" t="s">
        <v>22262</v>
      </c>
      <c r="BV112" s="75">
        <v>160.47999999999999</v>
      </c>
      <c r="BW112" s="75">
        <v>167</v>
      </c>
      <c r="BX112" s="51">
        <v>-6.5200000000000102</v>
      </c>
      <c r="BY112" s="75">
        <v>127</v>
      </c>
      <c r="BZ112" s="75">
        <v>206</v>
      </c>
      <c r="CA112" s="184" t="s">
        <v>22151</v>
      </c>
    </row>
    <row r="113" spans="1:79" ht="15" customHeight="1" x14ac:dyDescent="0.3">
      <c r="A113" s="178" t="s">
        <v>15507</v>
      </c>
      <c r="B113" s="1" t="s">
        <v>6761</v>
      </c>
      <c r="C113" s="2" t="s">
        <v>15508</v>
      </c>
      <c r="D113" s="91" t="s">
        <v>14302</v>
      </c>
      <c r="E113" s="2" t="s">
        <v>1553</v>
      </c>
      <c r="F113" s="2" t="s">
        <v>6120</v>
      </c>
      <c r="G113" s="2" t="s">
        <v>661</v>
      </c>
      <c r="H113" s="2" t="s">
        <v>661</v>
      </c>
      <c r="I113" s="2" t="s">
        <v>661</v>
      </c>
      <c r="J113" s="270" t="s">
        <v>661</v>
      </c>
      <c r="K113">
        <v>11902</v>
      </c>
      <c r="L113" t="s">
        <v>15509</v>
      </c>
      <c r="M113" t="e">
        <v>#VALUE!</v>
      </c>
      <c r="N113" t="s">
        <v>15510</v>
      </c>
      <c r="O113" s="169">
        <v>54</v>
      </c>
      <c r="P113" s="123">
        <v>231</v>
      </c>
      <c r="Q113" s="123">
        <v>231</v>
      </c>
      <c r="R113" s="75">
        <v>219</v>
      </c>
      <c r="S113" s="123">
        <v>62</v>
      </c>
      <c r="T113" s="123">
        <v>14.999999999999998</v>
      </c>
      <c r="U113" s="123">
        <v>0</v>
      </c>
      <c r="V113" s="75">
        <v>3</v>
      </c>
      <c r="W113" s="123">
        <v>35</v>
      </c>
      <c r="X113" s="75">
        <v>22</v>
      </c>
      <c r="Y113" s="75">
        <v>5</v>
      </c>
      <c r="Z113" s="75">
        <v>29.999999999999996</v>
      </c>
      <c r="AA113" s="75">
        <v>3</v>
      </c>
      <c r="AB113" s="31">
        <v>0.28310502283105021</v>
      </c>
      <c r="AC113" s="31">
        <v>0.29910714285714285</v>
      </c>
      <c r="AD113" s="31">
        <v>0.39269406392694062</v>
      </c>
      <c r="AE113" s="32">
        <v>5.3030303030303036</v>
      </c>
      <c r="AF113" s="32">
        <v>1.0714285714285714</v>
      </c>
      <c r="AG113" s="32">
        <v>3.098591549295775</v>
      </c>
      <c r="AH113" s="32">
        <v>1.6666666666666665</v>
      </c>
      <c r="AI113" s="51">
        <v>1.4513704652306012</v>
      </c>
      <c r="AJ113" s="51">
        <v>0</v>
      </c>
      <c r="AK113" s="51">
        <v>0</v>
      </c>
      <c r="AL113" s="51">
        <v>0</v>
      </c>
      <c r="AM113" s="32">
        <v>12.591087555651917</v>
      </c>
      <c r="AN113" s="32" t="s">
        <v>22151</v>
      </c>
      <c r="AO113" s="32" t="s">
        <v>22151</v>
      </c>
      <c r="AP113" s="32">
        <v>12.591087555651917</v>
      </c>
      <c r="AQ113" s="32" t="s">
        <v>22151</v>
      </c>
      <c r="AR113" s="32" t="s">
        <v>22151</v>
      </c>
      <c r="AS113" s="32" t="s">
        <v>22151</v>
      </c>
      <c r="AT113" s="32" t="s">
        <v>22151</v>
      </c>
      <c r="AU113" s="32" t="s">
        <v>22151</v>
      </c>
      <c r="AV113" s="32" t="s">
        <v>22151</v>
      </c>
      <c r="AW113" s="32" t="s">
        <v>22151</v>
      </c>
      <c r="AX113" s="32" t="s">
        <v>22151</v>
      </c>
      <c r="AY113" s="133" t="s">
        <v>22151</v>
      </c>
      <c r="AZ113" s="132" t="s">
        <v>22151</v>
      </c>
      <c r="BA113" s="132">
        <v>14</v>
      </c>
      <c r="BB113" s="132" t="s">
        <v>22151</v>
      </c>
      <c r="BC113" s="132" t="s">
        <v>22151</v>
      </c>
      <c r="BD113" s="132" t="s">
        <v>22151</v>
      </c>
      <c r="BE113" s="132" t="s">
        <v>22151</v>
      </c>
      <c r="BF113" s="132" t="s">
        <v>22151</v>
      </c>
      <c r="BG113" s="132" t="s">
        <v>22151</v>
      </c>
      <c r="BH113" s="132" t="s">
        <v>22151</v>
      </c>
      <c r="BI113" s="132" t="s">
        <v>22151</v>
      </c>
      <c r="BJ113" s="92" t="s">
        <v>22151</v>
      </c>
      <c r="BK113" s="32">
        <v>8.6531354605957791</v>
      </c>
      <c r="BL113" s="8">
        <v>3.9379520950561382</v>
      </c>
      <c r="BM113" s="12">
        <v>112</v>
      </c>
      <c r="BN113" s="32">
        <v>3.9379520950561382</v>
      </c>
      <c r="BO113" s="32">
        <v>0.19435732070240119</v>
      </c>
      <c r="BP113" s="32">
        <v>3.743594774353737</v>
      </c>
      <c r="BQ113" s="40">
        <v>8.9792529463906661</v>
      </c>
      <c r="BR113" s="40"/>
      <c r="BS113" s="32">
        <v>3.743594774353737</v>
      </c>
      <c r="BT113" s="38">
        <v>8.9792529463906661</v>
      </c>
      <c r="BU113" s="6" t="s">
        <v>22263</v>
      </c>
      <c r="BV113" s="75">
        <v>536.16</v>
      </c>
      <c r="BW113" s="75">
        <v>169</v>
      </c>
      <c r="BX113" s="51">
        <v>367.15999999999997</v>
      </c>
      <c r="BY113" s="75">
        <v>418</v>
      </c>
      <c r="BZ113" s="75">
        <v>723</v>
      </c>
      <c r="CA113" s="184" t="s">
        <v>22151</v>
      </c>
    </row>
    <row r="114" spans="1:79" ht="15" customHeight="1" x14ac:dyDescent="0.3">
      <c r="A114" s="178" t="s">
        <v>12457</v>
      </c>
      <c r="B114" s="1" t="s">
        <v>8297</v>
      </c>
      <c r="C114" s="2" t="s">
        <v>6792</v>
      </c>
      <c r="D114" s="91" t="s">
        <v>11646</v>
      </c>
      <c r="E114" s="2" t="s">
        <v>1449</v>
      </c>
      <c r="F114" s="2" t="s">
        <v>6120</v>
      </c>
      <c r="G114" s="2" t="s">
        <v>14975</v>
      </c>
      <c r="H114" s="2" t="s">
        <v>1424</v>
      </c>
      <c r="I114" s="2" t="s">
        <v>1424</v>
      </c>
      <c r="J114" s="269" t="s">
        <v>1424</v>
      </c>
      <c r="K114">
        <v>14523</v>
      </c>
      <c r="L114" t="s">
        <v>11647</v>
      </c>
      <c r="M114" t="e">
        <v>#VALUE!</v>
      </c>
      <c r="N114" t="s">
        <v>12459</v>
      </c>
      <c r="O114" s="169">
        <v>48</v>
      </c>
      <c r="P114" s="123">
        <v>178</v>
      </c>
      <c r="Q114" s="123">
        <v>178</v>
      </c>
      <c r="R114" s="75">
        <v>160</v>
      </c>
      <c r="S114" s="123">
        <v>40</v>
      </c>
      <c r="T114" s="123">
        <v>5</v>
      </c>
      <c r="U114" s="123">
        <v>1</v>
      </c>
      <c r="V114" s="75">
        <v>5</v>
      </c>
      <c r="W114" s="123">
        <v>17</v>
      </c>
      <c r="X114" s="75">
        <v>21</v>
      </c>
      <c r="Y114" s="75">
        <v>16</v>
      </c>
      <c r="Z114" s="75">
        <v>40</v>
      </c>
      <c r="AA114" s="75">
        <v>1</v>
      </c>
      <c r="AB114" s="3">
        <v>0.25</v>
      </c>
      <c r="AC114" s="3">
        <v>0.31818181818181818</v>
      </c>
      <c r="AD114" s="3">
        <v>0.38750000000000001</v>
      </c>
      <c r="AE114" s="6">
        <v>2.5757575757575757</v>
      </c>
      <c r="AF114" s="6">
        <v>1.7857142857142858</v>
      </c>
      <c r="AG114" s="6">
        <v>2.9577464788732395</v>
      </c>
      <c r="AH114" s="6">
        <v>0.55555555555555558</v>
      </c>
      <c r="AI114" s="51">
        <v>-3.381029193368152E-2</v>
      </c>
      <c r="AJ114" s="51">
        <v>0</v>
      </c>
      <c r="AK114" s="51">
        <v>0</v>
      </c>
      <c r="AL114" s="51">
        <v>0</v>
      </c>
      <c r="AM114" s="6">
        <v>7.8409636039669746</v>
      </c>
      <c r="AN114" s="6">
        <v>7.8409636039669746</v>
      </c>
      <c r="AO114" s="6" t="s">
        <v>22151</v>
      </c>
      <c r="AP114" s="6" t="s">
        <v>22151</v>
      </c>
      <c r="AQ114" s="6" t="s">
        <v>22151</v>
      </c>
      <c r="AR114" s="6" t="s">
        <v>22151</v>
      </c>
      <c r="AS114" s="6" t="s">
        <v>22151</v>
      </c>
      <c r="AT114" s="6" t="s">
        <v>22151</v>
      </c>
      <c r="AU114" s="6" t="s">
        <v>22151</v>
      </c>
      <c r="AV114" s="6" t="s">
        <v>22151</v>
      </c>
      <c r="AW114" s="6" t="s">
        <v>22151</v>
      </c>
      <c r="AX114" s="6" t="s">
        <v>22151</v>
      </c>
      <c r="AY114" s="99">
        <v>11</v>
      </c>
      <c r="AZ114" s="132" t="s">
        <v>22151</v>
      </c>
      <c r="BA114" s="132" t="s">
        <v>22151</v>
      </c>
      <c r="BB114" s="132" t="s">
        <v>22151</v>
      </c>
      <c r="BC114" s="132" t="s">
        <v>22151</v>
      </c>
      <c r="BD114" s="132" t="s">
        <v>22151</v>
      </c>
      <c r="BE114" s="132" t="s">
        <v>22151</v>
      </c>
      <c r="BF114" s="132" t="s">
        <v>22151</v>
      </c>
      <c r="BG114" s="132" t="s">
        <v>22151</v>
      </c>
      <c r="BH114" s="132" t="s">
        <v>22151</v>
      </c>
      <c r="BI114" s="132" t="s">
        <v>22151</v>
      </c>
      <c r="BJ114" s="92" t="s">
        <v>22151</v>
      </c>
      <c r="BK114" s="6">
        <v>3.9410672420239714</v>
      </c>
      <c r="BL114" s="8">
        <v>3.8998963619430032</v>
      </c>
      <c r="BM114" s="12">
        <v>113</v>
      </c>
      <c r="BN114" s="6">
        <v>3.8998963619430032</v>
      </c>
      <c r="BO114" s="6">
        <v>0.19435732070240119</v>
      </c>
      <c r="BP114" s="6">
        <v>3.705539041240602</v>
      </c>
      <c r="BQ114" s="38">
        <v>8.8981393807210321</v>
      </c>
      <c r="BR114" s="38"/>
      <c r="BS114" s="6">
        <v>3.705539041240602</v>
      </c>
      <c r="BT114" s="38">
        <v>8.8981393807210321</v>
      </c>
      <c r="BU114" s="6" t="s">
        <v>22264</v>
      </c>
      <c r="BV114" s="75">
        <v>343.16</v>
      </c>
      <c r="BW114" s="75">
        <v>171</v>
      </c>
      <c r="BX114" s="51">
        <v>172.16000000000003</v>
      </c>
      <c r="BY114" s="75">
        <v>268</v>
      </c>
      <c r="BZ114" s="75">
        <v>454</v>
      </c>
      <c r="CA114" s="184" t="s">
        <v>22151</v>
      </c>
    </row>
    <row r="115" spans="1:79" ht="15" customHeight="1" x14ac:dyDescent="0.3">
      <c r="A115" s="178" t="s">
        <v>11388</v>
      </c>
      <c r="B115" s="1" t="s">
        <v>11389</v>
      </c>
      <c r="C115" s="2" t="s">
        <v>7510</v>
      </c>
      <c r="D115" s="91" t="s">
        <v>11192</v>
      </c>
      <c r="E115" s="2" t="s">
        <v>1565</v>
      </c>
      <c r="F115" s="2" t="s">
        <v>6120</v>
      </c>
      <c r="G115" s="2" t="s">
        <v>1380</v>
      </c>
      <c r="H115" s="2" t="s">
        <v>1380</v>
      </c>
      <c r="I115" s="2" t="s">
        <v>1380</v>
      </c>
      <c r="J115" s="269" t="s">
        <v>1380</v>
      </c>
      <c r="K115">
        <v>12144</v>
      </c>
      <c r="L115" t="s">
        <v>11193</v>
      </c>
      <c r="M115" t="e">
        <v>#VALUE!</v>
      </c>
      <c r="N115" t="s">
        <v>12894</v>
      </c>
      <c r="O115" s="169">
        <v>48</v>
      </c>
      <c r="P115" s="123">
        <v>196</v>
      </c>
      <c r="Q115" s="123">
        <v>196</v>
      </c>
      <c r="R115" s="75">
        <v>171</v>
      </c>
      <c r="S115" s="123">
        <v>39</v>
      </c>
      <c r="T115" s="123">
        <v>9</v>
      </c>
      <c r="U115" s="123">
        <v>0</v>
      </c>
      <c r="V115" s="75">
        <v>9</v>
      </c>
      <c r="W115" s="123">
        <v>26.999999999999996</v>
      </c>
      <c r="X115" s="75">
        <v>23</v>
      </c>
      <c r="Y115" s="75">
        <v>22</v>
      </c>
      <c r="Z115" s="75">
        <v>36</v>
      </c>
      <c r="AA115" s="75">
        <v>3</v>
      </c>
      <c r="AB115" s="4">
        <v>0.22807017543859648</v>
      </c>
      <c r="AC115" s="4">
        <v>0.31606217616580312</v>
      </c>
      <c r="AD115" s="4">
        <v>0.43859649122807015</v>
      </c>
      <c r="AE115" s="8">
        <v>4.0909090909090908</v>
      </c>
      <c r="AF115" s="8">
        <v>3.2142857142857144</v>
      </c>
      <c r="AG115" s="8">
        <v>3.23943661971831</v>
      </c>
      <c r="AH115" s="8">
        <v>1.6666666666666665</v>
      </c>
      <c r="AI115" s="51">
        <v>-0.82492023175224694</v>
      </c>
      <c r="AJ115" s="51">
        <v>0</v>
      </c>
      <c r="AK115" s="51">
        <v>0</v>
      </c>
      <c r="AL115" s="51">
        <v>0</v>
      </c>
      <c r="AM115" s="8">
        <v>11.386377859827535</v>
      </c>
      <c r="AN115" s="8" t="s">
        <v>22151</v>
      </c>
      <c r="AO115" s="8" t="s">
        <v>22151</v>
      </c>
      <c r="AP115" s="8" t="s">
        <v>22151</v>
      </c>
      <c r="AQ115" s="8" t="s">
        <v>22151</v>
      </c>
      <c r="AR115" s="8" t="s">
        <v>22151</v>
      </c>
      <c r="AS115" s="8">
        <v>11.386377859827535</v>
      </c>
      <c r="AT115" s="8" t="s">
        <v>22151</v>
      </c>
      <c r="AU115" s="8" t="s">
        <v>22151</v>
      </c>
      <c r="AV115" s="8" t="s">
        <v>22151</v>
      </c>
      <c r="AW115" s="8" t="s">
        <v>22151</v>
      </c>
      <c r="AX115" s="8" t="s">
        <v>22151</v>
      </c>
      <c r="AY115" s="132" t="s">
        <v>22151</v>
      </c>
      <c r="AZ115" s="132" t="s">
        <v>22151</v>
      </c>
      <c r="BA115" s="132" t="s">
        <v>22151</v>
      </c>
      <c r="BB115" s="132" t="s">
        <v>22151</v>
      </c>
      <c r="BC115" s="132" t="s">
        <v>22151</v>
      </c>
      <c r="BD115" s="132">
        <v>46</v>
      </c>
      <c r="BE115" s="132" t="s">
        <v>22151</v>
      </c>
      <c r="BF115" s="132" t="s">
        <v>22151</v>
      </c>
      <c r="BG115" s="132" t="s">
        <v>22151</v>
      </c>
      <c r="BH115" s="132" t="s">
        <v>22151</v>
      </c>
      <c r="BI115" s="132" t="s">
        <v>22151</v>
      </c>
      <c r="BJ115" s="92" t="s">
        <v>22151</v>
      </c>
      <c r="BK115" s="8">
        <v>7.5574645117708927</v>
      </c>
      <c r="BL115" s="8">
        <v>3.8289133480566422</v>
      </c>
      <c r="BM115" s="12">
        <v>114</v>
      </c>
      <c r="BN115" s="10">
        <v>3.8289133480566422</v>
      </c>
      <c r="BO115" s="10">
        <v>0.19435732070240119</v>
      </c>
      <c r="BP115" s="10">
        <v>3.634556027354241</v>
      </c>
      <c r="BQ115" s="41">
        <v>8.7468432450984963</v>
      </c>
      <c r="BR115" s="41"/>
      <c r="BS115" s="10">
        <v>3.634556027354241</v>
      </c>
      <c r="BT115" s="38">
        <v>8.7468432450984963</v>
      </c>
      <c r="BU115" s="6" t="s">
        <v>22265</v>
      </c>
      <c r="BV115" s="75">
        <v>201.91</v>
      </c>
      <c r="BW115" s="75">
        <v>173</v>
      </c>
      <c r="BX115" s="51">
        <v>28.909999999999997</v>
      </c>
      <c r="BY115" s="75">
        <v>153</v>
      </c>
      <c r="BZ115" s="75">
        <v>233</v>
      </c>
      <c r="CA115" s="184" t="s">
        <v>22151</v>
      </c>
    </row>
    <row r="116" spans="1:79" x14ac:dyDescent="0.3">
      <c r="A116" t="s">
        <v>1603</v>
      </c>
      <c r="B116" s="1" t="s">
        <v>6595</v>
      </c>
      <c r="C116" s="2" t="s">
        <v>6596</v>
      </c>
      <c r="D116" s="91" t="s">
        <v>412</v>
      </c>
      <c r="E116" s="2" t="s">
        <v>1376</v>
      </c>
      <c r="F116" s="2" t="s">
        <v>6120</v>
      </c>
      <c r="G116" s="2" t="s">
        <v>14942</v>
      </c>
      <c r="H116" s="2" t="s">
        <v>1380</v>
      </c>
      <c r="I116" s="2" t="s">
        <v>1380</v>
      </c>
      <c r="J116" s="269" t="s">
        <v>1380</v>
      </c>
      <c r="K116">
        <v>4106</v>
      </c>
      <c r="L116" t="s">
        <v>10001</v>
      </c>
      <c r="M116" t="e">
        <v>#VALUE!</v>
      </c>
      <c r="N116" t="s">
        <v>5190</v>
      </c>
      <c r="O116" s="169">
        <v>46</v>
      </c>
      <c r="P116" s="123">
        <v>187</v>
      </c>
      <c r="Q116" s="123">
        <v>187</v>
      </c>
      <c r="R116" s="75">
        <v>170</v>
      </c>
      <c r="S116" s="123">
        <v>50.999999999999993</v>
      </c>
      <c r="T116" s="123">
        <v>15</v>
      </c>
      <c r="U116" s="123">
        <v>0</v>
      </c>
      <c r="V116" s="75">
        <v>5</v>
      </c>
      <c r="W116" s="123">
        <v>24.000000000000004</v>
      </c>
      <c r="X116" s="75">
        <v>22</v>
      </c>
      <c r="Y116" s="75">
        <v>17</v>
      </c>
      <c r="Z116" s="75">
        <v>27.999999999999996</v>
      </c>
      <c r="AA116" s="75">
        <v>1.9999999999999998</v>
      </c>
      <c r="AB116" s="4">
        <v>0.29999999999999993</v>
      </c>
      <c r="AC116" s="4">
        <v>0.36363636363636365</v>
      </c>
      <c r="AD116" s="4">
        <v>0.47647058823529409</v>
      </c>
      <c r="AE116" s="8">
        <v>3.6363636363636371</v>
      </c>
      <c r="AF116" s="8">
        <v>1.7857142857142858</v>
      </c>
      <c r="AG116" s="8">
        <v>3.098591549295775</v>
      </c>
      <c r="AH116" s="8">
        <v>1.1111111111111109</v>
      </c>
      <c r="AI116" s="51">
        <v>1.7532092375058115</v>
      </c>
      <c r="AJ116" s="51">
        <v>0</v>
      </c>
      <c r="AK116" s="51">
        <v>0</v>
      </c>
      <c r="AL116" s="51">
        <v>0</v>
      </c>
      <c r="AM116" s="51">
        <v>11.384989819990619</v>
      </c>
      <c r="AN116" s="51" t="s">
        <v>22151</v>
      </c>
      <c r="AO116" s="51" t="s">
        <v>22151</v>
      </c>
      <c r="AP116" s="51" t="s">
        <v>22151</v>
      </c>
      <c r="AQ116" s="51" t="s">
        <v>22151</v>
      </c>
      <c r="AR116" s="51" t="s">
        <v>22151</v>
      </c>
      <c r="AS116" s="51">
        <v>11.384989819990619</v>
      </c>
      <c r="AT116" s="51" t="s">
        <v>22151</v>
      </c>
      <c r="AU116" s="51" t="s">
        <v>22151</v>
      </c>
      <c r="AV116" s="51" t="s">
        <v>22151</v>
      </c>
      <c r="AW116" s="51" t="s">
        <v>22151</v>
      </c>
      <c r="AX116" s="51" t="s">
        <v>22151</v>
      </c>
      <c r="AY116" s="76" t="s">
        <v>22151</v>
      </c>
      <c r="AZ116" s="132" t="s">
        <v>22151</v>
      </c>
      <c r="BA116" s="132" t="s">
        <v>22151</v>
      </c>
      <c r="BB116" s="132" t="s">
        <v>22151</v>
      </c>
      <c r="BC116" s="132" t="s">
        <v>22151</v>
      </c>
      <c r="BD116" s="132">
        <v>47</v>
      </c>
      <c r="BE116" s="132" t="s">
        <v>22151</v>
      </c>
      <c r="BF116" s="132" t="s">
        <v>22151</v>
      </c>
      <c r="BG116" s="132" t="s">
        <v>22151</v>
      </c>
      <c r="BH116" s="132" t="s">
        <v>22151</v>
      </c>
      <c r="BI116" s="132" t="s">
        <v>22151</v>
      </c>
      <c r="BJ116" s="92" t="s">
        <v>22151</v>
      </c>
      <c r="BK116" s="8">
        <v>7.5574645117708927</v>
      </c>
      <c r="BL116" s="8">
        <v>3.8275253082197258</v>
      </c>
      <c r="BM116" s="12">
        <v>115</v>
      </c>
      <c r="BN116" s="10">
        <v>3.8275253082197258</v>
      </c>
      <c r="BO116" s="10">
        <v>0.19435732070240119</v>
      </c>
      <c r="BP116" s="10">
        <v>3.6331679875173246</v>
      </c>
      <c r="BQ116" s="41">
        <v>8.7438847195031801</v>
      </c>
      <c r="BR116" s="41"/>
      <c r="BS116" s="10">
        <v>3.6331679875173246</v>
      </c>
      <c r="BT116" s="38">
        <v>8.7438847195031801</v>
      </c>
      <c r="BU116" s="6" t="s">
        <v>22266</v>
      </c>
      <c r="BV116" s="75">
        <v>154.19999999999999</v>
      </c>
      <c r="BW116" s="75">
        <v>174</v>
      </c>
      <c r="BX116" s="51">
        <v>-19.800000000000011</v>
      </c>
      <c r="BY116" s="75">
        <v>131</v>
      </c>
      <c r="BZ116" s="75">
        <v>181</v>
      </c>
      <c r="CA116" s="184" t="s">
        <v>22151</v>
      </c>
    </row>
    <row r="117" spans="1:79" ht="15" customHeight="1" x14ac:dyDescent="0.3">
      <c r="A117" s="178" t="s">
        <v>3521</v>
      </c>
      <c r="B117" s="1" t="s">
        <v>6717</v>
      </c>
      <c r="C117" s="2" t="s">
        <v>6718</v>
      </c>
      <c r="D117" s="91" t="s">
        <v>176</v>
      </c>
      <c r="E117" s="2" t="s">
        <v>1426</v>
      </c>
      <c r="F117" s="2" t="s">
        <v>6120</v>
      </c>
      <c r="G117" s="2" t="s">
        <v>1431</v>
      </c>
      <c r="H117" s="2" t="s">
        <v>1431</v>
      </c>
      <c r="I117" s="2" t="s">
        <v>1431</v>
      </c>
      <c r="J117" s="269" t="s">
        <v>1431</v>
      </c>
      <c r="K117">
        <v>12533</v>
      </c>
      <c r="L117" t="s">
        <v>10359</v>
      </c>
      <c r="M117" t="e">
        <v>#VALUE!</v>
      </c>
      <c r="N117" t="s">
        <v>6282</v>
      </c>
      <c r="O117" s="169">
        <v>53</v>
      </c>
      <c r="P117" s="123">
        <v>236</v>
      </c>
      <c r="Q117" s="123">
        <v>236</v>
      </c>
      <c r="R117" s="75">
        <v>211</v>
      </c>
      <c r="S117" s="123">
        <v>47</v>
      </c>
      <c r="T117" s="123">
        <v>9</v>
      </c>
      <c r="U117" s="123">
        <v>1</v>
      </c>
      <c r="V117" s="75">
        <v>7</v>
      </c>
      <c r="W117" s="123">
        <v>28</v>
      </c>
      <c r="X117" s="75">
        <v>23</v>
      </c>
      <c r="Y117" s="75">
        <v>25</v>
      </c>
      <c r="Z117" s="75">
        <v>50</v>
      </c>
      <c r="AA117" s="75">
        <v>4</v>
      </c>
      <c r="AB117" s="4">
        <v>0.22274881516587677</v>
      </c>
      <c r="AC117" s="4">
        <v>0.30508474576271188</v>
      </c>
      <c r="AD117" s="4">
        <v>0.37440758293838861</v>
      </c>
      <c r="AE117" s="8">
        <v>4.2424242424242422</v>
      </c>
      <c r="AF117" s="8">
        <v>2.5</v>
      </c>
      <c r="AG117" s="8">
        <v>3.23943661971831</v>
      </c>
      <c r="AH117" s="8">
        <v>2.2222222222222223</v>
      </c>
      <c r="AI117" s="51">
        <v>-1.2343693010767234</v>
      </c>
      <c r="AJ117" s="51">
        <v>0</v>
      </c>
      <c r="AK117" s="51">
        <v>0</v>
      </c>
      <c r="AL117" s="51">
        <v>0</v>
      </c>
      <c r="AM117" s="8">
        <v>10.969713783288052</v>
      </c>
      <c r="AN117" s="8" t="s">
        <v>22151</v>
      </c>
      <c r="AO117" s="8" t="s">
        <v>22151</v>
      </c>
      <c r="AP117" s="8" t="s">
        <v>22151</v>
      </c>
      <c r="AQ117" s="8" t="s">
        <v>22151</v>
      </c>
      <c r="AR117" s="8">
        <v>10.969713783288052</v>
      </c>
      <c r="AS117" s="8" t="s">
        <v>22151</v>
      </c>
      <c r="AT117" s="8" t="s">
        <v>22151</v>
      </c>
      <c r="AU117" s="8">
        <v>10.969713783288052</v>
      </c>
      <c r="AV117" s="8" t="s">
        <v>22151</v>
      </c>
      <c r="AW117" s="8" t="s">
        <v>22151</v>
      </c>
      <c r="AX117" s="8" t="s">
        <v>22151</v>
      </c>
      <c r="AY117" s="132" t="s">
        <v>22151</v>
      </c>
      <c r="AZ117" s="132" t="s">
        <v>22151</v>
      </c>
      <c r="BA117" s="132" t="s">
        <v>22151</v>
      </c>
      <c r="BB117" s="132" t="s">
        <v>22151</v>
      </c>
      <c r="BC117" s="132">
        <v>17</v>
      </c>
      <c r="BD117" s="132" t="s">
        <v>22151</v>
      </c>
      <c r="BE117" s="132" t="s">
        <v>22151</v>
      </c>
      <c r="BF117" s="132">
        <v>8</v>
      </c>
      <c r="BG117" s="132" t="s">
        <v>22151</v>
      </c>
      <c r="BH117" s="132" t="s">
        <v>22151</v>
      </c>
      <c r="BI117" s="132" t="s">
        <v>22151</v>
      </c>
      <c r="BJ117" s="92" t="s">
        <v>22151</v>
      </c>
      <c r="BK117" s="8">
        <v>7.142980860930253</v>
      </c>
      <c r="BL117" s="8">
        <v>3.8267329223577988</v>
      </c>
      <c r="BM117" s="12">
        <v>116</v>
      </c>
      <c r="BN117" s="10">
        <v>3.8267329223577988</v>
      </c>
      <c r="BO117" s="10">
        <v>0.19435732070240119</v>
      </c>
      <c r="BP117" s="10">
        <v>3.6323756016553976</v>
      </c>
      <c r="BQ117" s="41">
        <v>8.7421957954596969</v>
      </c>
      <c r="BR117" s="41"/>
      <c r="BS117" s="10">
        <v>3.6323756016553976</v>
      </c>
      <c r="BT117" s="38">
        <v>8.7421957954596969</v>
      </c>
      <c r="BU117" s="6" t="s">
        <v>22267</v>
      </c>
      <c r="BV117" s="75">
        <v>143.84</v>
      </c>
      <c r="BW117" s="75">
        <v>175</v>
      </c>
      <c r="BX117" s="51">
        <v>-31.159999999999997</v>
      </c>
      <c r="BY117" s="75">
        <v>102</v>
      </c>
      <c r="BZ117" s="75">
        <v>173</v>
      </c>
      <c r="CA117" s="184" t="s">
        <v>22151</v>
      </c>
    </row>
    <row r="118" spans="1:79" ht="15" customHeight="1" x14ac:dyDescent="0.3">
      <c r="A118" s="213" t="s">
        <v>11451</v>
      </c>
      <c r="B118" s="1" t="s">
        <v>11452</v>
      </c>
      <c r="C118" s="2" t="s">
        <v>7510</v>
      </c>
      <c r="D118" s="91" t="s">
        <v>11695</v>
      </c>
      <c r="E118" s="2" t="s">
        <v>1470</v>
      </c>
      <c r="F118" s="2" t="s">
        <v>6120</v>
      </c>
      <c r="G118" s="2" t="s">
        <v>1424</v>
      </c>
      <c r="H118" s="2" t="s">
        <v>1424</v>
      </c>
      <c r="I118" s="2" t="s">
        <v>1424</v>
      </c>
      <c r="J118" s="269" t="s">
        <v>1424</v>
      </c>
      <c r="K118">
        <v>10059</v>
      </c>
      <c r="L118" t="s">
        <v>11189</v>
      </c>
      <c r="M118" t="e">
        <v>#VALUE!</v>
      </c>
      <c r="N118" t="s">
        <v>12359</v>
      </c>
      <c r="O118" s="169">
        <v>31</v>
      </c>
      <c r="P118" s="123">
        <v>105</v>
      </c>
      <c r="Q118" s="123">
        <v>105</v>
      </c>
      <c r="R118" s="75">
        <v>90</v>
      </c>
      <c r="S118" s="123">
        <v>25</v>
      </c>
      <c r="T118" s="123">
        <v>2</v>
      </c>
      <c r="U118" s="123">
        <v>0</v>
      </c>
      <c r="V118" s="75">
        <v>7</v>
      </c>
      <c r="W118" s="123">
        <v>12</v>
      </c>
      <c r="X118" s="75">
        <v>20</v>
      </c>
      <c r="Y118" s="75">
        <v>11</v>
      </c>
      <c r="Z118" s="75">
        <v>21</v>
      </c>
      <c r="AA118" s="75">
        <v>0</v>
      </c>
      <c r="AB118" s="52">
        <v>0.27777777777777779</v>
      </c>
      <c r="AC118" s="52">
        <v>0.35643564356435642</v>
      </c>
      <c r="AD118" s="52">
        <v>0.53333333333333333</v>
      </c>
      <c r="AE118" s="51">
        <v>1.8181818181818183</v>
      </c>
      <c r="AF118" s="51">
        <v>2.5</v>
      </c>
      <c r="AG118" s="51">
        <v>2.8169014084507045</v>
      </c>
      <c r="AH118" s="51">
        <v>0</v>
      </c>
      <c r="AI118" s="51">
        <v>0.52399427938335108</v>
      </c>
      <c r="AJ118" s="51">
        <v>0</v>
      </c>
      <c r="AK118" s="51">
        <v>0</v>
      </c>
      <c r="AL118" s="51">
        <v>0</v>
      </c>
      <c r="AM118" s="51">
        <v>7.6590775060158736</v>
      </c>
      <c r="AN118" s="51">
        <v>7.6590775060158736</v>
      </c>
      <c r="AO118" s="51" t="s">
        <v>22151</v>
      </c>
      <c r="AP118" s="51" t="s">
        <v>22151</v>
      </c>
      <c r="AQ118" s="51" t="s">
        <v>22151</v>
      </c>
      <c r="AR118" s="51" t="s">
        <v>22151</v>
      </c>
      <c r="AS118" s="51" t="s">
        <v>22151</v>
      </c>
      <c r="AT118" s="51" t="s">
        <v>22151</v>
      </c>
      <c r="AU118" s="51" t="s">
        <v>22151</v>
      </c>
      <c r="AV118" s="51" t="s">
        <v>22151</v>
      </c>
      <c r="AW118" s="51" t="s">
        <v>22151</v>
      </c>
      <c r="AX118" s="51" t="s">
        <v>22151</v>
      </c>
      <c r="AY118" s="76">
        <v>12</v>
      </c>
      <c r="AZ118" s="132" t="s">
        <v>22151</v>
      </c>
      <c r="BA118" s="132" t="s">
        <v>22151</v>
      </c>
      <c r="BB118" s="132" t="s">
        <v>22151</v>
      </c>
      <c r="BC118" s="132" t="s">
        <v>22151</v>
      </c>
      <c r="BD118" s="132" t="s">
        <v>22151</v>
      </c>
      <c r="BE118" s="132" t="s">
        <v>22151</v>
      </c>
      <c r="BF118" s="132" t="s">
        <v>22151</v>
      </c>
      <c r="BG118" s="132" t="s">
        <v>22151</v>
      </c>
      <c r="BH118" s="132" t="s">
        <v>22151</v>
      </c>
      <c r="BI118" s="132" t="s">
        <v>22151</v>
      </c>
      <c r="BJ118" s="92" t="s">
        <v>22151</v>
      </c>
      <c r="BK118" s="51">
        <v>3.9410672420239714</v>
      </c>
      <c r="BL118" s="51">
        <v>3.7180102639919022</v>
      </c>
      <c r="BM118" s="76">
        <v>117</v>
      </c>
      <c r="BN118" s="51">
        <v>3.7180102639919022</v>
      </c>
      <c r="BO118" s="51">
        <v>0.19435732070240119</v>
      </c>
      <c r="BP118" s="51">
        <v>3.523652943289501</v>
      </c>
      <c r="BQ118" s="64">
        <v>8.5104598185722775</v>
      </c>
      <c r="BR118" s="64"/>
      <c r="BS118" s="51">
        <v>3.523652943289501</v>
      </c>
      <c r="BT118" s="38">
        <v>8.5104598185722775</v>
      </c>
      <c r="BU118" s="51" t="s">
        <v>22268</v>
      </c>
      <c r="BV118" s="75">
        <v>402.41</v>
      </c>
      <c r="BW118" s="75">
        <v>178</v>
      </c>
      <c r="BX118" s="51">
        <v>224.41000000000003</v>
      </c>
      <c r="BY118" s="75">
        <v>295</v>
      </c>
      <c r="BZ118" s="75">
        <v>484</v>
      </c>
      <c r="CA118" s="184" t="s">
        <v>22151</v>
      </c>
    </row>
    <row r="119" spans="1:79" ht="15" customHeight="1" x14ac:dyDescent="0.3">
      <c r="A119" s="213" t="s">
        <v>14790</v>
      </c>
      <c r="B119" s="1" t="s">
        <v>14791</v>
      </c>
      <c r="C119" s="2" t="s">
        <v>6683</v>
      </c>
      <c r="D119" s="91" t="s">
        <v>14688</v>
      </c>
      <c r="E119" s="2" t="s">
        <v>1470</v>
      </c>
      <c r="F119" s="2" t="s">
        <v>6120</v>
      </c>
      <c r="G119" s="2" t="s">
        <v>20476</v>
      </c>
      <c r="H119" s="2" t="s">
        <v>661</v>
      </c>
      <c r="I119" s="2" t="s">
        <v>1431</v>
      </c>
      <c r="J119" s="269" t="s">
        <v>661</v>
      </c>
      <c r="K119">
        <v>17992</v>
      </c>
      <c r="L119" t="s">
        <v>14792</v>
      </c>
      <c r="M119" t="e">
        <v>#VALUE!</v>
      </c>
      <c r="N119" t="s">
        <v>15105</v>
      </c>
      <c r="O119" s="169">
        <v>49</v>
      </c>
      <c r="P119" s="123">
        <v>230</v>
      </c>
      <c r="Q119" s="123">
        <v>230</v>
      </c>
      <c r="R119" s="75">
        <v>207</v>
      </c>
      <c r="S119" s="123">
        <v>66</v>
      </c>
      <c r="T119" s="123">
        <v>13</v>
      </c>
      <c r="U119" s="123">
        <v>0</v>
      </c>
      <c r="V119" s="75">
        <v>3</v>
      </c>
      <c r="W119" s="123">
        <v>31</v>
      </c>
      <c r="X119" s="75">
        <v>18</v>
      </c>
      <c r="Y119" s="75">
        <v>20</v>
      </c>
      <c r="Z119" s="75">
        <v>25</v>
      </c>
      <c r="AA119" s="75">
        <v>2</v>
      </c>
      <c r="AB119" s="52">
        <v>0.3188405797101449</v>
      </c>
      <c r="AC119" s="52">
        <v>0.3788546255506608</v>
      </c>
      <c r="AD119" s="52">
        <v>0.4251207729468599</v>
      </c>
      <c r="AE119" s="51">
        <v>4.6969696969696972</v>
      </c>
      <c r="AF119" s="51">
        <v>1.0714285714285714</v>
      </c>
      <c r="AG119" s="51">
        <v>2.535211267605634</v>
      </c>
      <c r="AH119" s="51">
        <v>1.1111111111111112</v>
      </c>
      <c r="AI119" s="51">
        <v>2.9125266078028931</v>
      </c>
      <c r="AJ119" s="51">
        <v>0</v>
      </c>
      <c r="AK119" s="51">
        <v>0</v>
      </c>
      <c r="AL119" s="51">
        <v>0</v>
      </c>
      <c r="AM119" s="51">
        <v>12.327247254917907</v>
      </c>
      <c r="AN119" s="51" t="s">
        <v>22151</v>
      </c>
      <c r="AO119" s="51" t="s">
        <v>22151</v>
      </c>
      <c r="AP119" s="51">
        <v>12.327247254917907</v>
      </c>
      <c r="AQ119" s="51" t="s">
        <v>22151</v>
      </c>
      <c r="AR119" s="51" t="s">
        <v>22151</v>
      </c>
      <c r="AS119" s="51" t="s">
        <v>22151</v>
      </c>
      <c r="AT119" s="51" t="s">
        <v>22151</v>
      </c>
      <c r="AU119" s="51" t="s">
        <v>22151</v>
      </c>
      <c r="AV119" s="51" t="s">
        <v>22151</v>
      </c>
      <c r="AW119" s="51" t="s">
        <v>22151</v>
      </c>
      <c r="AX119" s="51" t="s">
        <v>22151</v>
      </c>
      <c r="AY119" s="76" t="s">
        <v>22151</v>
      </c>
      <c r="AZ119" s="132" t="s">
        <v>22151</v>
      </c>
      <c r="BA119" s="132">
        <v>15</v>
      </c>
      <c r="BB119" s="132" t="s">
        <v>22151</v>
      </c>
      <c r="BC119" s="132" t="s">
        <v>22151</v>
      </c>
      <c r="BD119" s="132" t="s">
        <v>22151</v>
      </c>
      <c r="BE119" s="132" t="s">
        <v>22151</v>
      </c>
      <c r="BF119" s="132" t="s">
        <v>22151</v>
      </c>
      <c r="BG119" s="132" t="s">
        <v>22151</v>
      </c>
      <c r="BH119" s="132" t="s">
        <v>22151</v>
      </c>
      <c r="BI119" s="132" t="s">
        <v>22151</v>
      </c>
      <c r="BJ119" s="92" t="s">
        <v>22151</v>
      </c>
      <c r="BK119" s="51">
        <v>8.6531354605957791</v>
      </c>
      <c r="BL119" s="8">
        <v>3.674111794322128</v>
      </c>
      <c r="BM119" s="12">
        <v>118</v>
      </c>
      <c r="BN119" s="51">
        <v>3.674111794322128</v>
      </c>
      <c r="BO119" s="51">
        <v>0.19435732070240119</v>
      </c>
      <c r="BP119" s="51">
        <v>3.4797544736197268</v>
      </c>
      <c r="BQ119" s="64">
        <v>8.41689280222365</v>
      </c>
      <c r="BR119" s="64"/>
      <c r="BS119" s="51">
        <v>3.4797544736197268</v>
      </c>
      <c r="BT119" s="38">
        <v>8.41689280222365</v>
      </c>
      <c r="BU119" s="51" t="s">
        <v>22269</v>
      </c>
      <c r="BV119" s="75">
        <v>221.48</v>
      </c>
      <c r="BW119" s="75">
        <v>179</v>
      </c>
      <c r="BX119" s="51">
        <v>42.47999999999999</v>
      </c>
      <c r="BY119" s="75">
        <v>163</v>
      </c>
      <c r="BZ119" s="75">
        <v>275</v>
      </c>
      <c r="CA119" s="184" t="s">
        <v>22151</v>
      </c>
    </row>
    <row r="120" spans="1:79" x14ac:dyDescent="0.3">
      <c r="A120" s="178" t="s">
        <v>17351</v>
      </c>
      <c r="B120" s="1" t="s">
        <v>17360</v>
      </c>
      <c r="C120" s="2" t="s">
        <v>11922</v>
      </c>
      <c r="D120" s="91" t="s">
        <v>17135</v>
      </c>
      <c r="E120" s="2" t="s">
        <v>1398</v>
      </c>
      <c r="F120" s="2" t="s">
        <v>9094</v>
      </c>
      <c r="G120" s="2" t="s">
        <v>14940</v>
      </c>
      <c r="H120" s="2" t="s">
        <v>660</v>
      </c>
      <c r="I120" s="2" t="s">
        <v>660</v>
      </c>
      <c r="J120" s="196" t="s">
        <v>660</v>
      </c>
      <c r="K120">
        <v>21618</v>
      </c>
      <c r="L120" t="s">
        <v>19825</v>
      </c>
      <c r="M120" t="e">
        <v>#VALUE!</v>
      </c>
      <c r="N120" t="s">
        <v>17324</v>
      </c>
      <c r="O120" s="169">
        <v>44</v>
      </c>
      <c r="P120" s="123">
        <v>180</v>
      </c>
      <c r="Q120" s="123">
        <v>180</v>
      </c>
      <c r="R120" s="75">
        <v>160</v>
      </c>
      <c r="S120" s="123">
        <v>54</v>
      </c>
      <c r="T120" s="123">
        <v>11</v>
      </c>
      <c r="U120" s="123">
        <v>0</v>
      </c>
      <c r="V120" s="75">
        <v>4</v>
      </c>
      <c r="W120" s="123">
        <v>24</v>
      </c>
      <c r="X120" s="75">
        <v>23</v>
      </c>
      <c r="Y120" s="75">
        <v>16</v>
      </c>
      <c r="Z120" s="75">
        <v>36</v>
      </c>
      <c r="AA120" s="75">
        <v>1</v>
      </c>
      <c r="AB120" s="4">
        <v>0.33750000000000002</v>
      </c>
      <c r="AC120" s="4">
        <v>0.39772727272727271</v>
      </c>
      <c r="AD120" s="4">
        <v>0.48125000000000001</v>
      </c>
      <c r="AE120" s="8">
        <v>3.6363636363636367</v>
      </c>
      <c r="AF120" s="8">
        <v>1.4285714285714286</v>
      </c>
      <c r="AG120" s="8">
        <v>3.23943661971831</v>
      </c>
      <c r="AH120" s="8">
        <v>0.55555555555555558</v>
      </c>
      <c r="AI120" s="51">
        <v>2.9245902522638461</v>
      </c>
      <c r="AJ120" s="51">
        <v>0</v>
      </c>
      <c r="AK120" s="51">
        <v>0</v>
      </c>
      <c r="AL120" s="51">
        <v>0</v>
      </c>
      <c r="AM120" s="8">
        <v>11.784517492472776</v>
      </c>
      <c r="AN120" s="8" t="s">
        <v>22151</v>
      </c>
      <c r="AO120" s="8" t="s">
        <v>22151</v>
      </c>
      <c r="AP120" s="8" t="s">
        <v>22151</v>
      </c>
      <c r="AQ120" s="8">
        <v>11.784517492472776</v>
      </c>
      <c r="AR120" s="8" t="s">
        <v>22151</v>
      </c>
      <c r="AS120" s="8" t="s">
        <v>22151</v>
      </c>
      <c r="AT120" s="8" t="s">
        <v>22151</v>
      </c>
      <c r="AU120" s="8" t="s">
        <v>22151</v>
      </c>
      <c r="AV120" s="8" t="s">
        <v>22151</v>
      </c>
      <c r="AW120" s="8" t="s">
        <v>22151</v>
      </c>
      <c r="AX120" s="8" t="s">
        <v>22151</v>
      </c>
      <c r="AY120" s="132" t="s">
        <v>22151</v>
      </c>
      <c r="AZ120" s="132" t="s">
        <v>22151</v>
      </c>
      <c r="BA120" s="132" t="s">
        <v>22151</v>
      </c>
      <c r="BB120" s="132">
        <v>12</v>
      </c>
      <c r="BC120" s="132" t="s">
        <v>22151</v>
      </c>
      <c r="BD120" s="132" t="s">
        <v>22151</v>
      </c>
      <c r="BE120" s="132" t="s">
        <v>22151</v>
      </c>
      <c r="BF120" s="132" t="s">
        <v>22151</v>
      </c>
      <c r="BG120" s="132" t="s">
        <v>22151</v>
      </c>
      <c r="BH120" s="132" t="s">
        <v>22151</v>
      </c>
      <c r="BI120" s="132" t="s">
        <v>22151</v>
      </c>
      <c r="BJ120" s="92" t="s">
        <v>22151</v>
      </c>
      <c r="BK120" s="8">
        <v>8.1157260046330784</v>
      </c>
      <c r="BL120" s="8">
        <v>3.6687914878396981</v>
      </c>
      <c r="BM120" s="12">
        <v>119</v>
      </c>
      <c r="BN120" s="10">
        <v>3.6687914878396981</v>
      </c>
      <c r="BO120" s="10">
        <v>0.19435732070240119</v>
      </c>
      <c r="BP120" s="10">
        <v>3.4744341671372969</v>
      </c>
      <c r="BQ120" s="41">
        <v>8.4055528806417392</v>
      </c>
      <c r="BR120" s="41"/>
      <c r="BS120" s="10">
        <v>3.4744341671372969</v>
      </c>
      <c r="BT120" s="38">
        <v>8.4055528806417392</v>
      </c>
      <c r="BU120" s="6" t="s">
        <v>22270</v>
      </c>
      <c r="BV120" s="75">
        <v>104.66</v>
      </c>
      <c r="BW120" s="75">
        <v>180</v>
      </c>
      <c r="BX120" s="51">
        <v>-75.34</v>
      </c>
      <c r="BY120" s="75">
        <v>76</v>
      </c>
      <c r="BZ120" s="75">
        <v>130</v>
      </c>
      <c r="CA120" s="184" t="s">
        <v>22151</v>
      </c>
    </row>
    <row r="121" spans="1:79" ht="15" customHeight="1" x14ac:dyDescent="0.3">
      <c r="A121" s="213" t="s">
        <v>2286</v>
      </c>
      <c r="B121" s="1" t="s">
        <v>6849</v>
      </c>
      <c r="C121" s="2" t="s">
        <v>6543</v>
      </c>
      <c r="D121" s="91" t="s">
        <v>46</v>
      </c>
      <c r="E121" s="2" t="s">
        <v>1470</v>
      </c>
      <c r="F121" s="2" t="s">
        <v>6120</v>
      </c>
      <c r="G121" s="2" t="s">
        <v>20518</v>
      </c>
      <c r="H121" s="2" t="s">
        <v>1431</v>
      </c>
      <c r="I121" s="2" t="s">
        <v>1431</v>
      </c>
      <c r="J121" s="269" t="s">
        <v>1431</v>
      </c>
      <c r="K121">
        <v>10231</v>
      </c>
      <c r="L121" t="s">
        <v>10472</v>
      </c>
      <c r="M121" t="e">
        <v>#VALUE!</v>
      </c>
      <c r="N121" t="s">
        <v>5691</v>
      </c>
      <c r="O121" s="169">
        <v>39</v>
      </c>
      <c r="P121" s="123">
        <v>150</v>
      </c>
      <c r="Q121" s="123">
        <v>150</v>
      </c>
      <c r="R121" s="75">
        <v>142</v>
      </c>
      <c r="S121" s="123">
        <v>53</v>
      </c>
      <c r="T121" s="123">
        <v>17</v>
      </c>
      <c r="U121" s="123">
        <v>0</v>
      </c>
      <c r="V121" s="75">
        <v>3</v>
      </c>
      <c r="W121" s="123">
        <v>16</v>
      </c>
      <c r="X121" s="75">
        <v>24</v>
      </c>
      <c r="Y121" s="75">
        <v>3</v>
      </c>
      <c r="Z121" s="75">
        <v>17</v>
      </c>
      <c r="AA121" s="75">
        <v>0</v>
      </c>
      <c r="AB121" s="52">
        <v>0.37323943661971831</v>
      </c>
      <c r="AC121" s="52">
        <v>0.38620689655172413</v>
      </c>
      <c r="AD121" s="52">
        <v>0.55633802816901412</v>
      </c>
      <c r="AE121" s="51">
        <v>2.4242424242424243</v>
      </c>
      <c r="AF121" s="51">
        <v>1.0714285714285714</v>
      </c>
      <c r="AG121" s="51">
        <v>3.3802816901408455</v>
      </c>
      <c r="AH121" s="51">
        <v>0</v>
      </c>
      <c r="AI121" s="51">
        <v>3.6946954248902686</v>
      </c>
      <c r="AJ121" s="51">
        <v>0</v>
      </c>
      <c r="AK121" s="51">
        <v>0</v>
      </c>
      <c r="AL121" s="51">
        <v>0</v>
      </c>
      <c r="AM121" s="51">
        <v>10.570648110702109</v>
      </c>
      <c r="AN121" s="51" t="s">
        <v>22151</v>
      </c>
      <c r="AO121" s="51" t="s">
        <v>22151</v>
      </c>
      <c r="AP121" s="51" t="s">
        <v>22151</v>
      </c>
      <c r="AQ121" s="51" t="s">
        <v>22151</v>
      </c>
      <c r="AR121" s="51">
        <v>10.570648110702109</v>
      </c>
      <c r="AS121" s="51" t="s">
        <v>22151</v>
      </c>
      <c r="AT121" s="51" t="s">
        <v>22151</v>
      </c>
      <c r="AU121" s="51">
        <v>10.570648110702109</v>
      </c>
      <c r="AV121" s="51" t="s">
        <v>22151</v>
      </c>
      <c r="AW121" s="51" t="s">
        <v>22151</v>
      </c>
      <c r="AX121" s="51" t="s">
        <v>22151</v>
      </c>
      <c r="AY121" s="76" t="s">
        <v>22151</v>
      </c>
      <c r="AZ121" s="132" t="s">
        <v>22151</v>
      </c>
      <c r="BA121" s="132" t="s">
        <v>22151</v>
      </c>
      <c r="BB121" s="132" t="s">
        <v>22151</v>
      </c>
      <c r="BC121" s="132">
        <v>18</v>
      </c>
      <c r="BD121" s="132" t="s">
        <v>22151</v>
      </c>
      <c r="BE121" s="132" t="s">
        <v>22151</v>
      </c>
      <c r="BF121" s="132">
        <v>13</v>
      </c>
      <c r="BG121" s="132" t="s">
        <v>22151</v>
      </c>
      <c r="BH121" s="132" t="s">
        <v>22151</v>
      </c>
      <c r="BI121" s="132" t="s">
        <v>22151</v>
      </c>
      <c r="BJ121" s="92" t="s">
        <v>22151</v>
      </c>
      <c r="BK121" s="51">
        <v>7.142980860930253</v>
      </c>
      <c r="BL121" s="51">
        <v>3.4276672497718561</v>
      </c>
      <c r="BM121" s="76">
        <v>120</v>
      </c>
      <c r="BN121" s="51">
        <v>3.4276672497718561</v>
      </c>
      <c r="BO121" s="51">
        <v>0.19435732070240119</v>
      </c>
      <c r="BP121" s="51">
        <v>3.2333099290694549</v>
      </c>
      <c r="BQ121" s="64">
        <v>7.8916106932474914</v>
      </c>
      <c r="BR121" s="64"/>
      <c r="BS121" s="51">
        <v>3.2333099290694549</v>
      </c>
      <c r="BT121" s="38">
        <v>7.8916106932474914</v>
      </c>
      <c r="BU121" s="51" t="s">
        <v>22271</v>
      </c>
      <c r="BV121" s="75">
        <v>397.36</v>
      </c>
      <c r="BW121" s="75">
        <v>186</v>
      </c>
      <c r="BX121" s="51">
        <v>211.36</v>
      </c>
      <c r="BY121" s="75">
        <v>315</v>
      </c>
      <c r="BZ121" s="75">
        <v>448</v>
      </c>
      <c r="CA121" s="184" t="s">
        <v>22151</v>
      </c>
    </row>
    <row r="122" spans="1:79" x14ac:dyDescent="0.3">
      <c r="A122" s="178" t="s">
        <v>3103</v>
      </c>
      <c r="B122" s="1" t="s">
        <v>6777</v>
      </c>
      <c r="C122" s="2" t="s">
        <v>6778</v>
      </c>
      <c r="D122" s="91" t="s">
        <v>458</v>
      </c>
      <c r="E122" s="2" t="s">
        <v>1398</v>
      </c>
      <c r="F122" s="2" t="s">
        <v>9094</v>
      </c>
      <c r="G122" s="2" t="s">
        <v>14947</v>
      </c>
      <c r="H122" s="2" t="s">
        <v>661</v>
      </c>
      <c r="I122" s="2" t="s">
        <v>661</v>
      </c>
      <c r="J122" s="270" t="s">
        <v>661</v>
      </c>
      <c r="K122">
        <v>5933</v>
      </c>
      <c r="L122" t="s">
        <v>10763</v>
      </c>
      <c r="M122" t="e">
        <v>#VALUE!</v>
      </c>
      <c r="N122" t="s">
        <v>6281</v>
      </c>
      <c r="O122" s="169">
        <v>54</v>
      </c>
      <c r="P122" s="123">
        <v>217</v>
      </c>
      <c r="Q122" s="123">
        <v>217</v>
      </c>
      <c r="R122" s="75">
        <v>192</v>
      </c>
      <c r="S122" s="123">
        <v>51</v>
      </c>
      <c r="T122" s="123">
        <v>5</v>
      </c>
      <c r="U122" s="123">
        <v>2</v>
      </c>
      <c r="V122" s="75">
        <v>7</v>
      </c>
      <c r="W122" s="123">
        <v>28</v>
      </c>
      <c r="X122" s="75">
        <v>25</v>
      </c>
      <c r="Y122" s="75">
        <v>23</v>
      </c>
      <c r="Z122" s="75">
        <v>45</v>
      </c>
      <c r="AA122" s="75">
        <v>2</v>
      </c>
      <c r="AB122" s="4">
        <v>0.265625</v>
      </c>
      <c r="AC122" s="4">
        <v>0.34418604651162793</v>
      </c>
      <c r="AD122" s="4">
        <v>0.421875</v>
      </c>
      <c r="AE122" s="8">
        <v>4.2424242424242422</v>
      </c>
      <c r="AF122" s="8">
        <v>2.5</v>
      </c>
      <c r="AG122" s="8">
        <v>3.5211267605633805</v>
      </c>
      <c r="AH122" s="8">
        <v>1.1111111111111112</v>
      </c>
      <c r="AI122" s="51">
        <v>0.58584375504959407</v>
      </c>
      <c r="AJ122" s="51">
        <v>0</v>
      </c>
      <c r="AK122" s="51">
        <v>0</v>
      </c>
      <c r="AL122" s="51">
        <v>0</v>
      </c>
      <c r="AM122" s="8">
        <v>11.960505869148328</v>
      </c>
      <c r="AN122" s="8" t="s">
        <v>22151</v>
      </c>
      <c r="AO122" s="8" t="s">
        <v>22151</v>
      </c>
      <c r="AP122" s="8">
        <v>11.960505869148328</v>
      </c>
      <c r="AQ122" s="8" t="s">
        <v>22151</v>
      </c>
      <c r="AR122" s="8" t="s">
        <v>22151</v>
      </c>
      <c r="AS122" s="8" t="s">
        <v>22151</v>
      </c>
      <c r="AT122" s="8" t="s">
        <v>22151</v>
      </c>
      <c r="AU122" s="8">
        <v>11.960505869148328</v>
      </c>
      <c r="AV122" s="8" t="s">
        <v>22151</v>
      </c>
      <c r="AW122" s="8" t="s">
        <v>22151</v>
      </c>
      <c r="AX122" s="8" t="s">
        <v>22151</v>
      </c>
      <c r="AY122" s="132" t="s">
        <v>22151</v>
      </c>
      <c r="AZ122" s="132" t="s">
        <v>22151</v>
      </c>
      <c r="BA122" s="132">
        <v>16</v>
      </c>
      <c r="BB122" s="132" t="s">
        <v>22151</v>
      </c>
      <c r="BC122" s="132" t="s">
        <v>22151</v>
      </c>
      <c r="BD122" s="132" t="s">
        <v>22151</v>
      </c>
      <c r="BE122" s="132" t="s">
        <v>22151</v>
      </c>
      <c r="BF122" s="132">
        <v>1</v>
      </c>
      <c r="BG122" s="132" t="s">
        <v>22151</v>
      </c>
      <c r="BH122" s="132" t="s">
        <v>22151</v>
      </c>
      <c r="BI122" s="132" t="s">
        <v>22151</v>
      </c>
      <c r="BJ122" s="92" t="s">
        <v>22151</v>
      </c>
      <c r="BK122" s="8">
        <v>8.6531354605957791</v>
      </c>
      <c r="BL122" s="8">
        <v>3.3073704085525488</v>
      </c>
      <c r="BM122" s="12">
        <v>121</v>
      </c>
      <c r="BN122" s="10">
        <v>3.3073704085525488</v>
      </c>
      <c r="BO122" s="10">
        <v>0.19435732070240119</v>
      </c>
      <c r="BP122" s="10">
        <v>3.1130130878501476</v>
      </c>
      <c r="BQ122" s="41">
        <v>7.6352050236711539</v>
      </c>
      <c r="BR122" s="41"/>
      <c r="BS122" s="10">
        <v>3.1130130878501476</v>
      </c>
      <c r="BT122" s="38">
        <v>7.6352050236711539</v>
      </c>
      <c r="BU122" s="6" t="s">
        <v>22272</v>
      </c>
      <c r="BV122" s="75">
        <v>189.98</v>
      </c>
      <c r="BW122" s="75">
        <v>187</v>
      </c>
      <c r="BX122" s="51">
        <v>2.9799999999999898</v>
      </c>
      <c r="BY122" s="75">
        <v>145</v>
      </c>
      <c r="BZ122" s="75">
        <v>230</v>
      </c>
      <c r="CA122" s="184" t="s">
        <v>22151</v>
      </c>
    </row>
    <row r="123" spans="1:79" ht="15" customHeight="1" x14ac:dyDescent="0.3">
      <c r="A123" s="178" t="s">
        <v>2969</v>
      </c>
      <c r="B123" s="1" t="s">
        <v>6557</v>
      </c>
      <c r="C123" s="2" t="s">
        <v>6558</v>
      </c>
      <c r="D123" s="91" t="s">
        <v>636</v>
      </c>
      <c r="E123" s="2" t="s">
        <v>1481</v>
      </c>
      <c r="F123" s="2" t="s">
        <v>9094</v>
      </c>
      <c r="G123" s="2" t="s">
        <v>1396</v>
      </c>
      <c r="H123" s="2" t="s">
        <v>1396</v>
      </c>
      <c r="I123" s="2" t="s">
        <v>1396</v>
      </c>
      <c r="J123" s="269" t="s">
        <v>1396</v>
      </c>
      <c r="K123">
        <v>3473</v>
      </c>
      <c r="L123" t="s">
        <v>9407</v>
      </c>
      <c r="M123" t="e">
        <v>#VALUE!</v>
      </c>
      <c r="N123" t="s">
        <v>6191</v>
      </c>
      <c r="O123" s="169">
        <v>58</v>
      </c>
      <c r="P123" s="123">
        <v>243</v>
      </c>
      <c r="Q123" s="123">
        <v>243</v>
      </c>
      <c r="R123" s="75">
        <v>203</v>
      </c>
      <c r="S123" s="123">
        <v>45</v>
      </c>
      <c r="T123" s="123">
        <v>6</v>
      </c>
      <c r="U123" s="123">
        <v>0</v>
      </c>
      <c r="V123" s="75">
        <v>11</v>
      </c>
      <c r="W123" s="123">
        <v>26</v>
      </c>
      <c r="X123" s="75">
        <v>24</v>
      </c>
      <c r="Y123" s="75">
        <v>28</v>
      </c>
      <c r="Z123" s="75">
        <v>38</v>
      </c>
      <c r="AA123" s="75">
        <v>3</v>
      </c>
      <c r="AB123" s="4">
        <v>0.22167487684729065</v>
      </c>
      <c r="AC123" s="4">
        <v>0.31601731601731603</v>
      </c>
      <c r="AD123" s="4">
        <v>0.41379310344827586</v>
      </c>
      <c r="AE123" s="8">
        <v>3.9393939393939394</v>
      </c>
      <c r="AF123" s="8">
        <v>3.9285714285714288</v>
      </c>
      <c r="AG123" s="8">
        <v>3.3802816901408455</v>
      </c>
      <c r="AH123" s="8">
        <v>1.6666666666666665</v>
      </c>
      <c r="AI123" s="51">
        <v>-1.2366049559935162</v>
      </c>
      <c r="AJ123" s="51">
        <v>0</v>
      </c>
      <c r="AK123" s="51">
        <v>0</v>
      </c>
      <c r="AL123" s="51">
        <v>0</v>
      </c>
      <c r="AM123" s="8">
        <v>11.678308768779363</v>
      </c>
      <c r="AN123" s="8" t="s">
        <v>22151</v>
      </c>
      <c r="AO123" s="8">
        <v>11.678308768779363</v>
      </c>
      <c r="AP123" s="8" t="s">
        <v>22151</v>
      </c>
      <c r="AQ123" s="8" t="s">
        <v>22151</v>
      </c>
      <c r="AR123" s="8" t="s">
        <v>22151</v>
      </c>
      <c r="AS123" s="8" t="s">
        <v>22151</v>
      </c>
      <c r="AT123" s="8" t="s">
        <v>22151</v>
      </c>
      <c r="AU123" s="8" t="s">
        <v>22151</v>
      </c>
      <c r="AV123" s="8" t="s">
        <v>22151</v>
      </c>
      <c r="AW123" s="8" t="s">
        <v>22151</v>
      </c>
      <c r="AX123" s="8" t="s">
        <v>22151</v>
      </c>
      <c r="AY123" s="132" t="s">
        <v>22151</v>
      </c>
      <c r="AZ123" s="132">
        <v>14</v>
      </c>
      <c r="BA123" s="132" t="s">
        <v>22151</v>
      </c>
      <c r="BB123" s="132" t="s">
        <v>22151</v>
      </c>
      <c r="BC123" s="132" t="s">
        <v>22151</v>
      </c>
      <c r="BD123" s="132" t="s">
        <v>22151</v>
      </c>
      <c r="BE123" s="132" t="s">
        <v>22151</v>
      </c>
      <c r="BF123" s="132" t="s">
        <v>22151</v>
      </c>
      <c r="BG123" s="132" t="s">
        <v>22151</v>
      </c>
      <c r="BH123" s="132" t="s">
        <v>22151</v>
      </c>
      <c r="BI123" s="132" t="s">
        <v>22151</v>
      </c>
      <c r="BJ123" s="92" t="s">
        <v>22151</v>
      </c>
      <c r="BK123" s="8">
        <v>8.3853679235062994</v>
      </c>
      <c r="BL123" s="8">
        <v>3.2929408452730637</v>
      </c>
      <c r="BM123" s="12">
        <v>122</v>
      </c>
      <c r="BN123" s="10">
        <v>3.2929408452730637</v>
      </c>
      <c r="BO123" s="10">
        <v>0.19435732070240119</v>
      </c>
      <c r="BP123" s="10">
        <v>3.0985835245706626</v>
      </c>
      <c r="BQ123" s="41">
        <v>7.6044492548839626</v>
      </c>
      <c r="BR123" s="41"/>
      <c r="BS123" s="10">
        <v>3.0985835245706626</v>
      </c>
      <c r="BT123" s="38">
        <v>7.6044492548839626</v>
      </c>
      <c r="BU123" s="6" t="s">
        <v>22273</v>
      </c>
      <c r="BV123" s="75">
        <v>104.39</v>
      </c>
      <c r="BW123" s="75">
        <v>188</v>
      </c>
      <c r="BX123" s="51">
        <v>-83.61</v>
      </c>
      <c r="BY123" s="75">
        <v>74</v>
      </c>
      <c r="BZ123" s="75">
        <v>146</v>
      </c>
      <c r="CA123" s="184" t="s">
        <v>22151</v>
      </c>
    </row>
    <row r="124" spans="1:79" x14ac:dyDescent="0.3">
      <c r="A124" s="178" t="s">
        <v>15742</v>
      </c>
      <c r="B124" s="1" t="s">
        <v>6630</v>
      </c>
      <c r="C124" s="2" t="s">
        <v>15743</v>
      </c>
      <c r="D124" s="91" t="s">
        <v>14993</v>
      </c>
      <c r="E124" s="2" t="s">
        <v>1405</v>
      </c>
      <c r="F124" s="2" t="s">
        <v>6120</v>
      </c>
      <c r="G124" s="2" t="s">
        <v>14932</v>
      </c>
      <c r="H124" s="2" t="s">
        <v>660</v>
      </c>
      <c r="I124" s="2" t="s">
        <v>1431</v>
      </c>
      <c r="J124" s="269" t="s">
        <v>660</v>
      </c>
      <c r="K124">
        <v>17338</v>
      </c>
      <c r="L124" t="s">
        <v>15744</v>
      </c>
      <c r="M124" t="e">
        <v>#VALUE!</v>
      </c>
      <c r="N124" t="s">
        <v>15745</v>
      </c>
      <c r="O124" s="169">
        <v>36</v>
      </c>
      <c r="P124" s="123">
        <v>140</v>
      </c>
      <c r="Q124" s="123">
        <v>140</v>
      </c>
      <c r="R124" s="67">
        <v>129</v>
      </c>
      <c r="S124" s="123">
        <v>45</v>
      </c>
      <c r="T124" s="123">
        <v>4</v>
      </c>
      <c r="U124" s="123">
        <v>2</v>
      </c>
      <c r="V124" s="67">
        <v>6</v>
      </c>
      <c r="W124" s="123">
        <v>21</v>
      </c>
      <c r="X124" s="67">
        <v>24</v>
      </c>
      <c r="Y124" s="67">
        <v>7</v>
      </c>
      <c r="Z124" s="67">
        <v>38</v>
      </c>
      <c r="AA124" s="67">
        <v>0</v>
      </c>
      <c r="AB124" s="4">
        <v>0.34883720930232559</v>
      </c>
      <c r="AC124" s="4">
        <v>0.38235294117647056</v>
      </c>
      <c r="AD124" s="4">
        <v>0.55038759689922478</v>
      </c>
      <c r="AE124" s="8">
        <v>3.1818181818181821</v>
      </c>
      <c r="AF124" s="8">
        <v>2.1428571428571428</v>
      </c>
      <c r="AG124" s="8">
        <v>3.3802816901408455</v>
      </c>
      <c r="AH124" s="8">
        <v>0</v>
      </c>
      <c r="AI124" s="51">
        <v>2.7006110125478799</v>
      </c>
      <c r="AJ124" s="51">
        <v>0</v>
      </c>
      <c r="AK124" s="51">
        <v>0</v>
      </c>
      <c r="AL124" s="51">
        <v>0</v>
      </c>
      <c r="AM124" s="8">
        <v>11.405568027364049</v>
      </c>
      <c r="AN124" s="8" t="s">
        <v>22151</v>
      </c>
      <c r="AO124" s="8" t="s">
        <v>22151</v>
      </c>
      <c r="AP124" s="8" t="s">
        <v>22151</v>
      </c>
      <c r="AQ124" s="8">
        <v>11.405568027364049</v>
      </c>
      <c r="AR124" s="8" t="s">
        <v>22151</v>
      </c>
      <c r="AS124" s="8" t="s">
        <v>22151</v>
      </c>
      <c r="AT124" s="8" t="s">
        <v>22151</v>
      </c>
      <c r="AU124" s="8" t="s">
        <v>22151</v>
      </c>
      <c r="AV124" s="8" t="s">
        <v>22151</v>
      </c>
      <c r="AW124" s="8" t="s">
        <v>22151</v>
      </c>
      <c r="AX124" s="8" t="s">
        <v>22151</v>
      </c>
      <c r="AY124" s="132" t="s">
        <v>22151</v>
      </c>
      <c r="AZ124" s="132" t="s">
        <v>22151</v>
      </c>
      <c r="BA124" s="132" t="s">
        <v>22151</v>
      </c>
      <c r="BB124" s="132">
        <v>13</v>
      </c>
      <c r="BC124" s="132" t="s">
        <v>22151</v>
      </c>
      <c r="BD124" s="132" t="s">
        <v>22151</v>
      </c>
      <c r="BE124" s="132" t="s">
        <v>22151</v>
      </c>
      <c r="BF124" s="132" t="s">
        <v>22151</v>
      </c>
      <c r="BG124" s="132" t="s">
        <v>22151</v>
      </c>
      <c r="BH124" s="132" t="s">
        <v>22151</v>
      </c>
      <c r="BI124" s="132" t="s">
        <v>22151</v>
      </c>
      <c r="BJ124" s="92" t="s">
        <v>22151</v>
      </c>
      <c r="BK124" s="8">
        <v>8.1157260046330784</v>
      </c>
      <c r="BL124" s="8">
        <v>3.289842022730971</v>
      </c>
      <c r="BM124" s="12">
        <v>123</v>
      </c>
      <c r="BN124" s="10">
        <v>3.289842022730971</v>
      </c>
      <c r="BO124" s="10">
        <v>0.19435732070240119</v>
      </c>
      <c r="BP124" s="10">
        <v>3.0954847020285698</v>
      </c>
      <c r="BQ124" s="41">
        <v>7.5978442961772332</v>
      </c>
      <c r="BR124" s="41"/>
      <c r="BS124" s="10">
        <v>3.0954847020285698</v>
      </c>
      <c r="BT124" s="38">
        <v>7.5978442961772332</v>
      </c>
      <c r="BU124" s="6" t="s">
        <v>22274</v>
      </c>
      <c r="BV124" s="75">
        <v>250</v>
      </c>
      <c r="BW124" s="75">
        <v>189</v>
      </c>
      <c r="BX124" s="51">
        <v>61</v>
      </c>
      <c r="BY124" s="75">
        <v>184</v>
      </c>
      <c r="BZ124" s="75">
        <v>329</v>
      </c>
      <c r="CA124" s="184" t="s">
        <v>22151</v>
      </c>
    </row>
    <row r="125" spans="1:79" ht="15" customHeight="1" x14ac:dyDescent="0.3">
      <c r="A125" s="213" t="s">
        <v>16461</v>
      </c>
      <c r="B125" s="1" t="s">
        <v>6645</v>
      </c>
      <c r="C125" s="2" t="s">
        <v>7077</v>
      </c>
      <c r="D125" s="91" t="s">
        <v>16462</v>
      </c>
      <c r="E125" s="2" t="s">
        <v>1386</v>
      </c>
      <c r="F125" s="2" t="s">
        <v>6120</v>
      </c>
      <c r="G125" s="2" t="s">
        <v>1424</v>
      </c>
      <c r="H125" s="2" t="s">
        <v>1424</v>
      </c>
      <c r="I125" s="2" t="s">
        <v>1424</v>
      </c>
      <c r="J125" s="269" t="s">
        <v>1424</v>
      </c>
      <c r="K125">
        <v>19352</v>
      </c>
      <c r="L125" t="s">
        <v>16463</v>
      </c>
      <c r="M125" t="e">
        <v>#VALUE!</v>
      </c>
      <c r="N125" t="s">
        <v>15373</v>
      </c>
      <c r="O125" s="169">
        <v>43</v>
      </c>
      <c r="P125" s="123">
        <v>140</v>
      </c>
      <c r="Q125" s="123">
        <v>140</v>
      </c>
      <c r="R125" s="75">
        <v>116.00000000000001</v>
      </c>
      <c r="S125" s="123">
        <v>27</v>
      </c>
      <c r="T125" s="123">
        <v>5</v>
      </c>
      <c r="U125" s="123">
        <v>0</v>
      </c>
      <c r="V125" s="75">
        <v>7</v>
      </c>
      <c r="W125" s="123">
        <v>21</v>
      </c>
      <c r="X125" s="75">
        <v>14</v>
      </c>
      <c r="Y125" s="75">
        <v>24</v>
      </c>
      <c r="Z125" s="75">
        <v>37</v>
      </c>
      <c r="AA125" s="75">
        <v>0</v>
      </c>
      <c r="AB125" s="52">
        <v>0.23275862068965514</v>
      </c>
      <c r="AC125" s="52">
        <v>0.36428571428571427</v>
      </c>
      <c r="AD125" s="52">
        <v>0.4568965517241379</v>
      </c>
      <c r="AE125" s="51">
        <v>3.1818181818181821</v>
      </c>
      <c r="AF125" s="51">
        <v>2.5</v>
      </c>
      <c r="AG125" s="51">
        <v>1.971830985915493</v>
      </c>
      <c r="AH125" s="51">
        <v>0</v>
      </c>
      <c r="AI125" s="51">
        <v>-0.45518230569159035</v>
      </c>
      <c r="AJ125" s="51">
        <v>0</v>
      </c>
      <c r="AK125" s="51">
        <v>0</v>
      </c>
      <c r="AL125" s="51">
        <v>0</v>
      </c>
      <c r="AM125" s="51">
        <v>7.1984668620420846</v>
      </c>
      <c r="AN125" s="51">
        <v>7.1984668620420846</v>
      </c>
      <c r="AO125" s="51" t="s">
        <v>22151</v>
      </c>
      <c r="AP125" s="51" t="s">
        <v>22151</v>
      </c>
      <c r="AQ125" s="51" t="s">
        <v>22151</v>
      </c>
      <c r="AR125" s="51" t="s">
        <v>22151</v>
      </c>
      <c r="AS125" s="51" t="s">
        <v>22151</v>
      </c>
      <c r="AT125" s="51" t="s">
        <v>22151</v>
      </c>
      <c r="AU125" s="51" t="s">
        <v>22151</v>
      </c>
      <c r="AV125" s="51" t="s">
        <v>22151</v>
      </c>
      <c r="AW125" s="51" t="s">
        <v>22151</v>
      </c>
      <c r="AX125" s="51" t="s">
        <v>22151</v>
      </c>
      <c r="AY125" s="76">
        <v>13</v>
      </c>
      <c r="AZ125" s="132" t="s">
        <v>22151</v>
      </c>
      <c r="BA125" s="132" t="s">
        <v>22151</v>
      </c>
      <c r="BB125" s="132" t="s">
        <v>22151</v>
      </c>
      <c r="BC125" s="132" t="s">
        <v>22151</v>
      </c>
      <c r="BD125" s="132" t="s">
        <v>22151</v>
      </c>
      <c r="BE125" s="132" t="s">
        <v>22151</v>
      </c>
      <c r="BF125" s="132" t="s">
        <v>22151</v>
      </c>
      <c r="BG125" s="132" t="s">
        <v>22151</v>
      </c>
      <c r="BH125" s="132" t="s">
        <v>22151</v>
      </c>
      <c r="BI125" s="132" t="s">
        <v>22151</v>
      </c>
      <c r="BJ125" s="92" t="s">
        <v>22151</v>
      </c>
      <c r="BK125" s="51">
        <v>3.9410672420239714</v>
      </c>
      <c r="BL125" s="51">
        <v>3.2573996200181132</v>
      </c>
      <c r="BM125" s="76">
        <v>124</v>
      </c>
      <c r="BN125" s="51">
        <v>3.2573996200181132</v>
      </c>
      <c r="BO125" s="51">
        <v>0.19435732070240119</v>
      </c>
      <c r="BP125" s="51">
        <v>3.063042299315712</v>
      </c>
      <c r="BQ125" s="64">
        <v>7.52869521540386</v>
      </c>
      <c r="BR125" s="64"/>
      <c r="BS125" s="51">
        <v>3.063042299315712</v>
      </c>
      <c r="BT125" s="38">
        <v>7.52869521540386</v>
      </c>
      <c r="BU125" s="51" t="s">
        <v>22275</v>
      </c>
      <c r="BV125" s="75">
        <v>166.89</v>
      </c>
      <c r="BW125" s="75">
        <v>191</v>
      </c>
      <c r="BX125" s="51">
        <v>-24.110000000000014</v>
      </c>
      <c r="BY125" s="75">
        <v>138</v>
      </c>
      <c r="BZ125" s="75">
        <v>215</v>
      </c>
      <c r="CA125" s="184" t="s">
        <v>22151</v>
      </c>
    </row>
    <row r="126" spans="1:79" ht="15" customHeight="1" x14ac:dyDescent="0.3">
      <c r="A126" s="178" t="s">
        <v>4319</v>
      </c>
      <c r="B126" s="1" t="s">
        <v>7030</v>
      </c>
      <c r="C126" s="2" t="s">
        <v>7031</v>
      </c>
      <c r="D126" s="91" t="s">
        <v>4320</v>
      </c>
      <c r="E126" s="2" t="s">
        <v>1470</v>
      </c>
      <c r="F126" s="2" t="s">
        <v>6120</v>
      </c>
      <c r="G126" s="2" t="s">
        <v>20477</v>
      </c>
      <c r="H126" s="2" t="s">
        <v>661</v>
      </c>
      <c r="I126" s="2" t="s">
        <v>661</v>
      </c>
      <c r="J126" s="270" t="s">
        <v>661</v>
      </c>
      <c r="K126">
        <v>12371</v>
      </c>
      <c r="L126" t="s">
        <v>10161</v>
      </c>
      <c r="M126" t="e">
        <v>#VALUE!</v>
      </c>
      <c r="N126" t="s">
        <v>8722</v>
      </c>
      <c r="O126" s="169">
        <v>55</v>
      </c>
      <c r="P126" s="123">
        <v>228</v>
      </c>
      <c r="Q126" s="123">
        <v>228</v>
      </c>
      <c r="R126" s="67">
        <v>196</v>
      </c>
      <c r="S126" s="123">
        <v>55</v>
      </c>
      <c r="T126" s="123">
        <v>14</v>
      </c>
      <c r="U126" s="123">
        <v>2</v>
      </c>
      <c r="V126" s="67">
        <v>5</v>
      </c>
      <c r="W126" s="123">
        <v>31</v>
      </c>
      <c r="X126" s="67">
        <v>25</v>
      </c>
      <c r="Y126" s="67">
        <v>27</v>
      </c>
      <c r="Z126" s="67">
        <v>12</v>
      </c>
      <c r="AA126" s="67">
        <v>1</v>
      </c>
      <c r="AB126" s="4">
        <v>0.28061224489795916</v>
      </c>
      <c r="AC126" s="4">
        <v>0.36771300448430494</v>
      </c>
      <c r="AD126" s="4">
        <v>0.44897959183673469</v>
      </c>
      <c r="AE126" s="8">
        <v>4.6969696969696972</v>
      </c>
      <c r="AF126" s="8">
        <v>1.7857142857142858</v>
      </c>
      <c r="AG126" s="8">
        <v>3.5211267605633805</v>
      </c>
      <c r="AH126" s="8">
        <v>0.55555555555555558</v>
      </c>
      <c r="AI126" s="51">
        <v>1.2089936665769432</v>
      </c>
      <c r="AJ126" s="51">
        <v>0</v>
      </c>
      <c r="AK126" s="51">
        <v>0</v>
      </c>
      <c r="AL126" s="51">
        <v>0</v>
      </c>
      <c r="AM126" s="8">
        <v>11.768359965379862</v>
      </c>
      <c r="AN126" s="8" t="s">
        <v>22151</v>
      </c>
      <c r="AO126" s="8" t="s">
        <v>22151</v>
      </c>
      <c r="AP126" s="8">
        <v>11.768359965379862</v>
      </c>
      <c r="AQ126" s="8" t="s">
        <v>22151</v>
      </c>
      <c r="AR126" s="8" t="s">
        <v>22151</v>
      </c>
      <c r="AS126" s="8" t="s">
        <v>22151</v>
      </c>
      <c r="AT126" s="8" t="s">
        <v>22151</v>
      </c>
      <c r="AU126" s="8">
        <v>11.768359965379862</v>
      </c>
      <c r="AV126" s="8" t="s">
        <v>22151</v>
      </c>
      <c r="AW126" s="8" t="s">
        <v>22151</v>
      </c>
      <c r="AX126" s="8" t="s">
        <v>22151</v>
      </c>
      <c r="AY126" s="132" t="s">
        <v>22151</v>
      </c>
      <c r="AZ126" s="132" t="s">
        <v>22151</v>
      </c>
      <c r="BA126" s="132">
        <v>17</v>
      </c>
      <c r="BB126" s="132" t="s">
        <v>22151</v>
      </c>
      <c r="BC126" s="132" t="s">
        <v>22151</v>
      </c>
      <c r="BD126" s="132" t="s">
        <v>22151</v>
      </c>
      <c r="BE126" s="132" t="s">
        <v>22151</v>
      </c>
      <c r="BF126" s="132">
        <v>2</v>
      </c>
      <c r="BG126" s="132" t="s">
        <v>22151</v>
      </c>
      <c r="BH126" s="132" t="s">
        <v>22151</v>
      </c>
      <c r="BI126" s="132" t="s">
        <v>22151</v>
      </c>
      <c r="BJ126" s="92" t="s">
        <v>22151</v>
      </c>
      <c r="BK126" s="8">
        <v>8.6531354605957791</v>
      </c>
      <c r="BL126" s="8">
        <v>3.1152245047840825</v>
      </c>
      <c r="BM126" s="12">
        <v>125</v>
      </c>
      <c r="BN126" s="10">
        <v>3.1152245047840825</v>
      </c>
      <c r="BO126" s="10">
        <v>0.19435732070240119</v>
      </c>
      <c r="BP126" s="10">
        <v>2.9208671840816813</v>
      </c>
      <c r="BQ126" s="41">
        <v>7.2256572864842123</v>
      </c>
      <c r="BR126" s="41"/>
      <c r="BS126" s="10">
        <v>2.9208671840816813</v>
      </c>
      <c r="BT126" s="38">
        <v>7.2256572864842123</v>
      </c>
      <c r="BU126" s="6" t="s">
        <v>22276</v>
      </c>
      <c r="BV126" s="75">
        <v>309</v>
      </c>
      <c r="BW126" s="75">
        <v>193</v>
      </c>
      <c r="BX126" s="51">
        <v>116</v>
      </c>
      <c r="BY126" s="75">
        <v>267</v>
      </c>
      <c r="BZ126" s="75">
        <v>360</v>
      </c>
      <c r="CA126" s="184" t="s">
        <v>22151</v>
      </c>
    </row>
    <row r="127" spans="1:79" x14ac:dyDescent="0.3">
      <c r="A127" s="178" t="s">
        <v>2228</v>
      </c>
      <c r="B127" s="1" t="s">
        <v>6940</v>
      </c>
      <c r="C127" s="2" t="s">
        <v>6594</v>
      </c>
      <c r="D127" s="91" t="s">
        <v>273</v>
      </c>
      <c r="E127" s="2" t="s">
        <v>1372</v>
      </c>
      <c r="F127" s="2" t="s">
        <v>6120</v>
      </c>
      <c r="G127" s="2" t="s">
        <v>1380</v>
      </c>
      <c r="H127" s="2" t="s">
        <v>1380</v>
      </c>
      <c r="I127" s="2" t="s">
        <v>1380</v>
      </c>
      <c r="J127" s="269" t="s">
        <v>1380</v>
      </c>
      <c r="K127">
        <v>5297</v>
      </c>
      <c r="L127" t="s">
        <v>9971</v>
      </c>
      <c r="M127" t="e">
        <v>#VALUE!</v>
      </c>
      <c r="N127" t="s">
        <v>5652</v>
      </c>
      <c r="O127" s="169">
        <v>54</v>
      </c>
      <c r="P127" s="123">
        <v>211</v>
      </c>
      <c r="Q127" s="123">
        <v>211</v>
      </c>
      <c r="R127" s="67">
        <v>169</v>
      </c>
      <c r="S127" s="123">
        <v>38</v>
      </c>
      <c r="T127" s="123">
        <v>10</v>
      </c>
      <c r="U127" s="123">
        <v>2</v>
      </c>
      <c r="V127" s="67">
        <v>6</v>
      </c>
      <c r="W127" s="123">
        <v>28.000000000000004</v>
      </c>
      <c r="X127" s="67">
        <v>21</v>
      </c>
      <c r="Y127" s="67">
        <v>41</v>
      </c>
      <c r="Z127" s="67">
        <v>38</v>
      </c>
      <c r="AA127" s="67">
        <v>4</v>
      </c>
      <c r="AB127" s="4">
        <v>0.22485207100591717</v>
      </c>
      <c r="AC127" s="4">
        <v>0.37619047619047619</v>
      </c>
      <c r="AD127" s="4">
        <v>0.41420118343195267</v>
      </c>
      <c r="AE127" s="8">
        <v>4.2424242424242431</v>
      </c>
      <c r="AF127" s="8">
        <v>2.1428571428571428</v>
      </c>
      <c r="AG127" s="8">
        <v>2.9577464788732395</v>
      </c>
      <c r="AH127" s="8">
        <v>2.2222222222222223</v>
      </c>
      <c r="AI127" s="51">
        <v>-0.93043589354918921</v>
      </c>
      <c r="AJ127" s="51">
        <v>0</v>
      </c>
      <c r="AK127" s="51">
        <v>0</v>
      </c>
      <c r="AL127" s="51">
        <v>0</v>
      </c>
      <c r="AM127" s="8">
        <v>10.63481419282766</v>
      </c>
      <c r="AN127" s="8" t="s">
        <v>22151</v>
      </c>
      <c r="AO127" s="8" t="s">
        <v>22151</v>
      </c>
      <c r="AP127" s="8" t="s">
        <v>22151</v>
      </c>
      <c r="AQ127" s="8" t="s">
        <v>22151</v>
      </c>
      <c r="AR127" s="8" t="s">
        <v>22151</v>
      </c>
      <c r="AS127" s="8">
        <v>10.63481419282766</v>
      </c>
      <c r="AT127" s="8" t="s">
        <v>22151</v>
      </c>
      <c r="AU127" s="8" t="s">
        <v>22151</v>
      </c>
      <c r="AV127" s="8" t="s">
        <v>22151</v>
      </c>
      <c r="AW127" s="8" t="s">
        <v>22151</v>
      </c>
      <c r="AX127" s="8" t="s">
        <v>22151</v>
      </c>
      <c r="AY127" s="132" t="s">
        <v>22151</v>
      </c>
      <c r="AZ127" s="132" t="s">
        <v>22151</v>
      </c>
      <c r="BA127" s="132" t="s">
        <v>22151</v>
      </c>
      <c r="BB127" s="132" t="s">
        <v>22151</v>
      </c>
      <c r="BC127" s="132" t="s">
        <v>22151</v>
      </c>
      <c r="BD127" s="132">
        <v>48</v>
      </c>
      <c r="BE127" s="132" t="s">
        <v>22151</v>
      </c>
      <c r="BF127" s="132" t="s">
        <v>22151</v>
      </c>
      <c r="BG127" s="132" t="s">
        <v>22151</v>
      </c>
      <c r="BH127" s="132" t="s">
        <v>22151</v>
      </c>
      <c r="BI127" s="132" t="s">
        <v>22151</v>
      </c>
      <c r="BJ127" s="92" t="s">
        <v>22151</v>
      </c>
      <c r="BK127" s="8">
        <v>7.5574645117708927</v>
      </c>
      <c r="BL127" s="8">
        <v>3.0773496810567673</v>
      </c>
      <c r="BM127" s="12">
        <v>126</v>
      </c>
      <c r="BN127" s="10">
        <v>3.0773496810567673</v>
      </c>
      <c r="BO127" s="10">
        <v>0.19435732070240119</v>
      </c>
      <c r="BP127" s="10">
        <v>2.8829923603543661</v>
      </c>
      <c r="BQ127" s="41">
        <v>7.1449293185720393</v>
      </c>
      <c r="BR127" s="41"/>
      <c r="BS127" s="10">
        <v>2.8829923603543661</v>
      </c>
      <c r="BT127" s="38">
        <v>7.1449293185720393</v>
      </c>
      <c r="BU127" s="6" t="s">
        <v>22277</v>
      </c>
      <c r="BV127" s="75">
        <v>276.11</v>
      </c>
      <c r="BW127" s="75">
        <v>195</v>
      </c>
      <c r="BX127" s="51">
        <v>81.110000000000014</v>
      </c>
      <c r="BY127" s="75">
        <v>239</v>
      </c>
      <c r="BZ127" s="75">
        <v>393</v>
      </c>
      <c r="CA127" s="184" t="s">
        <v>22151</v>
      </c>
    </row>
    <row r="128" spans="1:79" x14ac:dyDescent="0.3">
      <c r="A128" s="213" t="s">
        <v>2672</v>
      </c>
      <c r="B128" s="1" t="s">
        <v>6900</v>
      </c>
      <c r="C128" s="2" t="s">
        <v>6901</v>
      </c>
      <c r="D128" s="91" t="s">
        <v>509</v>
      </c>
      <c r="E128" s="2" t="s">
        <v>1389</v>
      </c>
      <c r="F128" s="2" t="s">
        <v>6120</v>
      </c>
      <c r="G128" s="2" t="s">
        <v>1396</v>
      </c>
      <c r="H128" s="2" t="s">
        <v>1396</v>
      </c>
      <c r="I128" s="2" t="s">
        <v>1396</v>
      </c>
      <c r="J128" s="269" t="s">
        <v>1396</v>
      </c>
      <c r="K128">
        <v>3086</v>
      </c>
      <c r="L128" t="s">
        <v>10969</v>
      </c>
      <c r="M128" t="e">
        <v>#VALUE!</v>
      </c>
      <c r="N128" t="s">
        <v>5965</v>
      </c>
      <c r="O128" s="169">
        <v>42</v>
      </c>
      <c r="P128" s="123">
        <v>152</v>
      </c>
      <c r="Q128" s="123">
        <v>152</v>
      </c>
      <c r="R128" s="75">
        <v>136</v>
      </c>
      <c r="S128" s="123">
        <v>36</v>
      </c>
      <c r="T128" s="123">
        <v>9</v>
      </c>
      <c r="U128" s="123">
        <v>0</v>
      </c>
      <c r="V128" s="75">
        <v>10</v>
      </c>
      <c r="W128" s="123">
        <v>22</v>
      </c>
      <c r="X128" s="75">
        <v>29</v>
      </c>
      <c r="Y128" s="75">
        <v>15</v>
      </c>
      <c r="Z128" s="75">
        <v>32</v>
      </c>
      <c r="AA128" s="75">
        <v>0</v>
      </c>
      <c r="AB128" s="52">
        <v>0.26470588235294118</v>
      </c>
      <c r="AC128" s="52">
        <v>0.33774834437086093</v>
      </c>
      <c r="AD128" s="52">
        <v>0.55147058823529416</v>
      </c>
      <c r="AE128" s="51">
        <v>3.3333333333333335</v>
      </c>
      <c r="AF128" s="51">
        <v>3.5714285714285716</v>
      </c>
      <c r="AG128" s="51">
        <v>4.084507042253521</v>
      </c>
      <c r="AH128" s="51">
        <v>0</v>
      </c>
      <c r="AI128" s="51">
        <v>0.39772232680108421</v>
      </c>
      <c r="AJ128" s="51">
        <v>0</v>
      </c>
      <c r="AK128" s="51">
        <v>0</v>
      </c>
      <c r="AL128" s="51">
        <v>0</v>
      </c>
      <c r="AM128" s="51">
        <v>11.386991273816509</v>
      </c>
      <c r="AN128" s="51" t="s">
        <v>22151</v>
      </c>
      <c r="AO128" s="51">
        <v>11.386991273816509</v>
      </c>
      <c r="AP128" s="51" t="s">
        <v>22151</v>
      </c>
      <c r="AQ128" s="51" t="s">
        <v>22151</v>
      </c>
      <c r="AR128" s="51" t="s">
        <v>22151</v>
      </c>
      <c r="AS128" s="51" t="s">
        <v>22151</v>
      </c>
      <c r="AT128" s="51" t="s">
        <v>22151</v>
      </c>
      <c r="AU128" s="51" t="s">
        <v>22151</v>
      </c>
      <c r="AV128" s="51" t="s">
        <v>22151</v>
      </c>
      <c r="AW128" s="51" t="s">
        <v>22151</v>
      </c>
      <c r="AX128" s="51" t="s">
        <v>22151</v>
      </c>
      <c r="AY128" s="76" t="s">
        <v>22151</v>
      </c>
      <c r="AZ128" s="132">
        <v>15</v>
      </c>
      <c r="BA128" s="132" t="s">
        <v>22151</v>
      </c>
      <c r="BB128" s="132" t="s">
        <v>22151</v>
      </c>
      <c r="BC128" s="132" t="s">
        <v>22151</v>
      </c>
      <c r="BD128" s="132" t="s">
        <v>22151</v>
      </c>
      <c r="BE128" s="132" t="s">
        <v>22151</v>
      </c>
      <c r="BF128" s="132" t="s">
        <v>22151</v>
      </c>
      <c r="BG128" s="132" t="s">
        <v>22151</v>
      </c>
      <c r="BH128" s="132" t="s">
        <v>22151</v>
      </c>
      <c r="BI128" s="132" t="s">
        <v>22151</v>
      </c>
      <c r="BJ128" s="92" t="s">
        <v>22151</v>
      </c>
      <c r="BK128" s="51">
        <v>8.3853679235062994</v>
      </c>
      <c r="BL128" s="51">
        <v>3.0016233503102097</v>
      </c>
      <c r="BM128" s="76">
        <v>127</v>
      </c>
      <c r="BN128" s="51">
        <v>3.0016233503102097</v>
      </c>
      <c r="BO128" s="51">
        <v>0.19435732070240119</v>
      </c>
      <c r="BP128" s="51">
        <v>2.8072660296078085</v>
      </c>
      <c r="BQ128" s="64">
        <v>6.9835230809449618</v>
      </c>
      <c r="BR128" s="64"/>
      <c r="BS128" s="51">
        <v>2.8072660296078085</v>
      </c>
      <c r="BT128" s="38">
        <v>6.9835230809449618</v>
      </c>
      <c r="BU128" s="51" t="s">
        <v>22278</v>
      </c>
      <c r="BV128" s="75">
        <v>538.89</v>
      </c>
      <c r="BW128" s="75">
        <v>196</v>
      </c>
      <c r="BX128" s="51">
        <v>342.89</v>
      </c>
      <c r="BY128" s="75">
        <v>436</v>
      </c>
      <c r="BZ128" s="75">
        <v>620</v>
      </c>
      <c r="CA128" s="184" t="s">
        <v>22151</v>
      </c>
    </row>
    <row r="129" spans="1:79" ht="15" customHeight="1" x14ac:dyDescent="0.3">
      <c r="A129" s="178" t="s">
        <v>13878</v>
      </c>
      <c r="B129" s="1" t="s">
        <v>13879</v>
      </c>
      <c r="C129" s="2" t="s">
        <v>6575</v>
      </c>
      <c r="D129" s="91" t="s">
        <v>12997</v>
      </c>
      <c r="E129" s="2" t="s">
        <v>1383</v>
      </c>
      <c r="F129" s="2" t="s">
        <v>9094</v>
      </c>
      <c r="G129" s="2" t="s">
        <v>14942</v>
      </c>
      <c r="H129" s="2" t="s">
        <v>1380</v>
      </c>
      <c r="I129" s="2" t="s">
        <v>1380</v>
      </c>
      <c r="J129" s="269" t="s">
        <v>1380</v>
      </c>
      <c r="K129" s="98">
        <v>16153</v>
      </c>
      <c r="L129" s="98" t="s">
        <v>12998</v>
      </c>
      <c r="M129" s="98" t="e">
        <v>#VALUE!</v>
      </c>
      <c r="N129" s="98" t="s">
        <v>13880</v>
      </c>
      <c r="O129" s="169">
        <v>31</v>
      </c>
      <c r="P129" s="123">
        <v>104</v>
      </c>
      <c r="Q129" s="123">
        <v>104</v>
      </c>
      <c r="R129" s="75">
        <v>85</v>
      </c>
      <c r="S129" s="123">
        <v>24</v>
      </c>
      <c r="T129" s="123">
        <v>2</v>
      </c>
      <c r="U129" s="123">
        <v>1</v>
      </c>
      <c r="V129" s="75">
        <v>5</v>
      </c>
      <c r="W129" s="123">
        <v>18</v>
      </c>
      <c r="X129" s="75">
        <v>7</v>
      </c>
      <c r="Y129" s="75">
        <v>16</v>
      </c>
      <c r="Z129" s="75">
        <v>22</v>
      </c>
      <c r="AA129" s="75">
        <v>8</v>
      </c>
      <c r="AB129" s="3">
        <v>0.28235294117647058</v>
      </c>
      <c r="AC129" s="3">
        <v>0.39603960396039606</v>
      </c>
      <c r="AD129" s="3">
        <v>0.50588235294117645</v>
      </c>
      <c r="AE129" s="6">
        <v>2.7272727272727275</v>
      </c>
      <c r="AF129" s="6">
        <v>1.7857142857142858</v>
      </c>
      <c r="AG129" s="6">
        <v>0.9859154929577465</v>
      </c>
      <c r="AH129" s="6">
        <v>4.4444444444444446</v>
      </c>
      <c r="AI129" s="6">
        <v>0.58063698502609562</v>
      </c>
      <c r="AJ129" s="6">
        <v>0</v>
      </c>
      <c r="AK129" s="6">
        <v>0</v>
      </c>
      <c r="AL129" s="51">
        <v>0</v>
      </c>
      <c r="AM129" s="6">
        <v>10.5239839354153</v>
      </c>
      <c r="AN129" s="6" t="s">
        <v>22151</v>
      </c>
      <c r="AO129" s="6" t="s">
        <v>22151</v>
      </c>
      <c r="AP129" s="6" t="s">
        <v>22151</v>
      </c>
      <c r="AQ129" s="6" t="s">
        <v>22151</v>
      </c>
      <c r="AR129" s="6" t="s">
        <v>22151</v>
      </c>
      <c r="AS129" s="6">
        <v>10.5239839354153</v>
      </c>
      <c r="AT129" s="6" t="s">
        <v>22151</v>
      </c>
      <c r="AU129" s="6" t="s">
        <v>22151</v>
      </c>
      <c r="AV129" s="6" t="s">
        <v>22151</v>
      </c>
      <c r="AW129" s="6" t="s">
        <v>22151</v>
      </c>
      <c r="AX129" s="6" t="s">
        <v>22151</v>
      </c>
      <c r="AY129" s="99" t="s">
        <v>22151</v>
      </c>
      <c r="AZ129" s="99" t="s">
        <v>22151</v>
      </c>
      <c r="BA129" s="99" t="s">
        <v>22151</v>
      </c>
      <c r="BB129" s="99" t="s">
        <v>22151</v>
      </c>
      <c r="BC129" s="99" t="s">
        <v>22151</v>
      </c>
      <c r="BD129" s="99">
        <v>49</v>
      </c>
      <c r="BE129" s="99" t="s">
        <v>22151</v>
      </c>
      <c r="BF129" s="99" t="s">
        <v>22151</v>
      </c>
      <c r="BG129" s="99" t="s">
        <v>22151</v>
      </c>
      <c r="BH129" s="99" t="s">
        <v>22151</v>
      </c>
      <c r="BI129" s="99" t="s">
        <v>22151</v>
      </c>
      <c r="BJ129" s="92" t="s">
        <v>22151</v>
      </c>
      <c r="BK129" s="6">
        <v>7.5574645117708927</v>
      </c>
      <c r="BL129" s="6">
        <v>2.9665194236444075</v>
      </c>
      <c r="BM129" s="99">
        <v>128</v>
      </c>
      <c r="BN129" s="6">
        <v>2.9665194236444075</v>
      </c>
      <c r="BO129" s="6">
        <v>0.19435732070240119</v>
      </c>
      <c r="BP129" s="6">
        <v>2.7721621029420063</v>
      </c>
      <c r="BQ129" s="38">
        <v>6.9087011177888833</v>
      </c>
      <c r="BR129" s="38"/>
      <c r="BS129" s="6">
        <v>2.7721621029420063</v>
      </c>
      <c r="BT129" s="38">
        <v>6.9087011177888833</v>
      </c>
      <c r="BU129" s="6" t="s">
        <v>22279</v>
      </c>
      <c r="BV129" s="75">
        <v>368.36</v>
      </c>
      <c r="BW129" s="75">
        <v>198</v>
      </c>
      <c r="BX129" s="51">
        <v>170.36</v>
      </c>
      <c r="BY129" s="75">
        <v>271</v>
      </c>
      <c r="BZ129" s="75">
        <v>458</v>
      </c>
      <c r="CA129" s="184" t="s">
        <v>22151</v>
      </c>
    </row>
    <row r="130" spans="1:79" ht="15" customHeight="1" x14ac:dyDescent="0.3">
      <c r="A130" s="178" t="s">
        <v>12774</v>
      </c>
      <c r="B130" s="1" t="s">
        <v>12775</v>
      </c>
      <c r="C130" s="2" t="s">
        <v>7510</v>
      </c>
      <c r="D130" s="91" t="s">
        <v>11464</v>
      </c>
      <c r="E130" s="2" t="s">
        <v>1379</v>
      </c>
      <c r="F130" s="2" t="s">
        <v>9094</v>
      </c>
      <c r="G130" s="2" t="s">
        <v>14987</v>
      </c>
      <c r="H130" s="2" t="s">
        <v>661</v>
      </c>
      <c r="I130" s="2" t="s">
        <v>661</v>
      </c>
      <c r="J130" s="269" t="s">
        <v>661</v>
      </c>
      <c r="K130">
        <v>13301</v>
      </c>
      <c r="L130" t="s">
        <v>11465</v>
      </c>
      <c r="M130" t="e">
        <v>#VALUE!</v>
      </c>
      <c r="N130" t="s">
        <v>12776</v>
      </c>
      <c r="O130" s="169">
        <v>58</v>
      </c>
      <c r="P130" s="123">
        <v>248</v>
      </c>
      <c r="Q130" s="123">
        <v>248</v>
      </c>
      <c r="R130" s="75">
        <v>203</v>
      </c>
      <c r="S130" s="123">
        <v>39</v>
      </c>
      <c r="T130" s="123">
        <v>4</v>
      </c>
      <c r="U130" s="123">
        <v>0</v>
      </c>
      <c r="V130" s="75">
        <v>12</v>
      </c>
      <c r="W130" s="123">
        <v>36</v>
      </c>
      <c r="X130" s="75">
        <v>27</v>
      </c>
      <c r="Y130" s="75">
        <v>39</v>
      </c>
      <c r="Z130" s="75">
        <v>60</v>
      </c>
      <c r="AA130" s="75">
        <v>1</v>
      </c>
      <c r="AB130" s="31">
        <v>0.19211822660098521</v>
      </c>
      <c r="AC130" s="31">
        <v>0.32231404958677684</v>
      </c>
      <c r="AD130" s="31">
        <v>0.3891625615763547</v>
      </c>
      <c r="AE130" s="32">
        <v>5.454545454545455</v>
      </c>
      <c r="AF130" s="32">
        <v>4.2857142857142856</v>
      </c>
      <c r="AG130" s="32">
        <v>3.802816901408451</v>
      </c>
      <c r="AH130" s="32">
        <v>0.55555555555555558</v>
      </c>
      <c r="AI130" s="51">
        <v>-2.4829731293449524</v>
      </c>
      <c r="AJ130" s="51">
        <v>0</v>
      </c>
      <c r="AK130" s="51">
        <v>0</v>
      </c>
      <c r="AL130" s="51">
        <v>0</v>
      </c>
      <c r="AM130" s="32">
        <v>11.615659067878797</v>
      </c>
      <c r="AN130" s="32" t="s">
        <v>22151</v>
      </c>
      <c r="AO130" s="32" t="s">
        <v>22151</v>
      </c>
      <c r="AP130" s="32">
        <v>11.615659067878797</v>
      </c>
      <c r="AQ130" s="32" t="s">
        <v>22151</v>
      </c>
      <c r="AR130" s="32" t="s">
        <v>22151</v>
      </c>
      <c r="AS130" s="32" t="s">
        <v>22151</v>
      </c>
      <c r="AT130" s="32" t="s">
        <v>22151</v>
      </c>
      <c r="AU130" s="32">
        <v>11.615659067878797</v>
      </c>
      <c r="AV130" s="32" t="s">
        <v>22151</v>
      </c>
      <c r="AW130" s="32" t="s">
        <v>22151</v>
      </c>
      <c r="AX130" s="32" t="s">
        <v>22151</v>
      </c>
      <c r="AY130" s="133" t="s">
        <v>22151</v>
      </c>
      <c r="AZ130" s="132" t="s">
        <v>22151</v>
      </c>
      <c r="BA130" s="132">
        <v>18</v>
      </c>
      <c r="BB130" s="132" t="s">
        <v>22151</v>
      </c>
      <c r="BC130" s="132" t="s">
        <v>22151</v>
      </c>
      <c r="BD130" s="132" t="s">
        <v>22151</v>
      </c>
      <c r="BE130" s="132" t="s">
        <v>22151</v>
      </c>
      <c r="BF130" s="132">
        <v>3</v>
      </c>
      <c r="BG130" s="132" t="s">
        <v>22151</v>
      </c>
      <c r="BH130" s="132" t="s">
        <v>22151</v>
      </c>
      <c r="BI130" s="132" t="s">
        <v>22151</v>
      </c>
      <c r="BJ130" s="92" t="s">
        <v>22151</v>
      </c>
      <c r="BK130" s="32">
        <v>8.6531354605957791</v>
      </c>
      <c r="BL130" s="8">
        <v>2.9625236072830177</v>
      </c>
      <c r="BM130" s="12">
        <v>129</v>
      </c>
      <c r="BN130" s="32">
        <v>2.9625236072830177</v>
      </c>
      <c r="BO130" s="32">
        <v>0.19435732070240119</v>
      </c>
      <c r="BP130" s="32">
        <v>2.7681662865806165</v>
      </c>
      <c r="BQ130" s="40">
        <v>6.9001842693059006</v>
      </c>
      <c r="BR130" s="40"/>
      <c r="BS130" s="32">
        <v>2.7681662865806165</v>
      </c>
      <c r="BT130" s="38">
        <v>6.9001842693059006</v>
      </c>
      <c r="BU130" s="6" t="s">
        <v>22280</v>
      </c>
      <c r="BV130" s="75">
        <v>103.52</v>
      </c>
      <c r="BW130" s="75">
        <v>202</v>
      </c>
      <c r="BX130" s="51">
        <v>-98.48</v>
      </c>
      <c r="BY130" s="75">
        <v>74</v>
      </c>
      <c r="BZ130" s="75">
        <v>133</v>
      </c>
      <c r="CA130" s="184" t="s">
        <v>22151</v>
      </c>
    </row>
    <row r="131" spans="1:79" ht="15" customHeight="1" x14ac:dyDescent="0.3">
      <c r="A131" s="213" t="s">
        <v>11856</v>
      </c>
      <c r="B131" s="1" t="s">
        <v>6770</v>
      </c>
      <c r="C131" s="2" t="s">
        <v>6773</v>
      </c>
      <c r="D131" s="91" t="s">
        <v>11509</v>
      </c>
      <c r="E131" s="2" t="s">
        <v>1565</v>
      </c>
      <c r="F131" s="2" t="s">
        <v>6120</v>
      </c>
      <c r="G131" s="2" t="s">
        <v>1431</v>
      </c>
      <c r="H131" s="2" t="s">
        <v>1431</v>
      </c>
      <c r="I131" s="2" t="s">
        <v>1431</v>
      </c>
      <c r="J131" s="269" t="s">
        <v>1431</v>
      </c>
      <c r="K131">
        <v>13152</v>
      </c>
      <c r="L131" t="s">
        <v>11510</v>
      </c>
      <c r="M131" t="e">
        <v>#VALUE!</v>
      </c>
      <c r="N131" t="s">
        <v>11859</v>
      </c>
      <c r="O131" s="169">
        <v>55</v>
      </c>
      <c r="P131" s="123">
        <v>226</v>
      </c>
      <c r="Q131" s="123">
        <v>226</v>
      </c>
      <c r="R131" s="67">
        <v>209</v>
      </c>
      <c r="S131" s="123">
        <v>54</v>
      </c>
      <c r="T131" s="123">
        <v>8</v>
      </c>
      <c r="U131" s="123">
        <v>0</v>
      </c>
      <c r="V131" s="67">
        <v>4</v>
      </c>
      <c r="W131" s="123">
        <v>22</v>
      </c>
      <c r="X131" s="67">
        <v>19</v>
      </c>
      <c r="Y131" s="67">
        <v>13</v>
      </c>
      <c r="Z131" s="67">
        <v>35</v>
      </c>
      <c r="AA131" s="67">
        <v>4</v>
      </c>
      <c r="AB131" s="52">
        <v>0.25837320574162681</v>
      </c>
      <c r="AC131" s="52">
        <v>0.30180180180180183</v>
      </c>
      <c r="AD131" s="52">
        <v>0.35406698564593303</v>
      </c>
      <c r="AE131" s="51">
        <v>3.3333333333333335</v>
      </c>
      <c r="AF131" s="51">
        <v>1.4285714285714286</v>
      </c>
      <c r="AG131" s="51">
        <v>2.676056338028169</v>
      </c>
      <c r="AH131" s="51">
        <v>2.2222222222222223</v>
      </c>
      <c r="AI131" s="51">
        <v>0.31935263370086453</v>
      </c>
      <c r="AJ131" s="51">
        <v>0</v>
      </c>
      <c r="AK131" s="51">
        <v>0</v>
      </c>
      <c r="AL131" s="51">
        <v>0</v>
      </c>
      <c r="AM131" s="51">
        <v>9.9795359558560168</v>
      </c>
      <c r="AN131" s="51" t="s">
        <v>22151</v>
      </c>
      <c r="AO131" s="51" t="s">
        <v>22151</v>
      </c>
      <c r="AP131" s="51" t="s">
        <v>22151</v>
      </c>
      <c r="AQ131" s="51" t="s">
        <v>22151</v>
      </c>
      <c r="AR131" s="51">
        <v>9.9795359558560168</v>
      </c>
      <c r="AS131" s="51" t="s">
        <v>22151</v>
      </c>
      <c r="AT131" s="51" t="s">
        <v>22151</v>
      </c>
      <c r="AU131" s="51">
        <v>9.9795359558560168</v>
      </c>
      <c r="AV131" s="51" t="s">
        <v>22151</v>
      </c>
      <c r="AW131" s="51" t="s">
        <v>22151</v>
      </c>
      <c r="AX131" s="51" t="s">
        <v>22151</v>
      </c>
      <c r="AY131" s="76" t="s">
        <v>22151</v>
      </c>
      <c r="AZ131" s="132" t="s">
        <v>22151</v>
      </c>
      <c r="BA131" s="132" t="s">
        <v>22151</v>
      </c>
      <c r="BB131" s="132" t="s">
        <v>22151</v>
      </c>
      <c r="BC131" s="132">
        <v>19</v>
      </c>
      <c r="BD131" s="132" t="s">
        <v>22151</v>
      </c>
      <c r="BE131" s="132" t="s">
        <v>22151</v>
      </c>
      <c r="BF131" s="132">
        <v>15</v>
      </c>
      <c r="BG131" s="132" t="s">
        <v>22151</v>
      </c>
      <c r="BH131" s="132" t="s">
        <v>22151</v>
      </c>
      <c r="BI131" s="132" t="s">
        <v>22151</v>
      </c>
      <c r="BJ131" s="92" t="s">
        <v>22151</v>
      </c>
      <c r="BK131" s="51">
        <v>7.142980860930253</v>
      </c>
      <c r="BL131" s="8">
        <v>2.8365550949257639</v>
      </c>
      <c r="BM131" s="12">
        <v>130</v>
      </c>
      <c r="BN131" s="51">
        <v>2.8365550949257639</v>
      </c>
      <c r="BO131" s="51">
        <v>0.19435732070240119</v>
      </c>
      <c r="BP131" s="51">
        <v>2.6421977742233627</v>
      </c>
      <c r="BQ131" s="64">
        <v>6.6316897649688</v>
      </c>
      <c r="BR131" s="64"/>
      <c r="BS131" s="51">
        <v>2.6421977742233627</v>
      </c>
      <c r="BT131" s="38">
        <v>6.6316897649688</v>
      </c>
      <c r="BU131" s="51" t="s">
        <v>22281</v>
      </c>
      <c r="BV131" s="75">
        <v>208.43</v>
      </c>
      <c r="BW131" s="75">
        <v>204</v>
      </c>
      <c r="BX131" s="51">
        <v>4.4300000000000068</v>
      </c>
      <c r="BY131" s="75">
        <v>178</v>
      </c>
      <c r="BZ131" s="75">
        <v>296</v>
      </c>
      <c r="CA131" s="184" t="s">
        <v>22151</v>
      </c>
    </row>
    <row r="132" spans="1:79" ht="15" customHeight="1" x14ac:dyDescent="0.3">
      <c r="A132" s="213" t="s">
        <v>3134</v>
      </c>
      <c r="B132" s="1" t="s">
        <v>7152</v>
      </c>
      <c r="C132" s="2" t="s">
        <v>7153</v>
      </c>
      <c r="D132" s="91" t="s">
        <v>120</v>
      </c>
      <c r="E132" s="2" t="s">
        <v>1383</v>
      </c>
      <c r="F132" s="2" t="s">
        <v>9094</v>
      </c>
      <c r="G132" s="2" t="s">
        <v>661</v>
      </c>
      <c r="H132" s="2" t="s">
        <v>661</v>
      </c>
      <c r="I132" s="2" t="s">
        <v>661</v>
      </c>
      <c r="J132" s="269" t="s">
        <v>661</v>
      </c>
      <c r="K132">
        <v>8623</v>
      </c>
      <c r="L132" t="s">
        <v>10699</v>
      </c>
      <c r="M132" t="e">
        <v>#VALUE!</v>
      </c>
      <c r="N132" t="s">
        <v>6320</v>
      </c>
      <c r="O132" s="169">
        <v>54</v>
      </c>
      <c r="P132" s="123">
        <v>203</v>
      </c>
      <c r="Q132" s="123">
        <v>203</v>
      </c>
      <c r="R132" s="75">
        <v>190</v>
      </c>
      <c r="S132" s="123">
        <v>62</v>
      </c>
      <c r="T132" s="123">
        <v>15.000000000000002</v>
      </c>
      <c r="U132" s="123">
        <v>1</v>
      </c>
      <c r="V132" s="75">
        <v>3</v>
      </c>
      <c r="W132" s="123">
        <v>22</v>
      </c>
      <c r="X132" s="75">
        <v>29</v>
      </c>
      <c r="Y132" s="75">
        <v>10</v>
      </c>
      <c r="Z132" s="75">
        <v>39</v>
      </c>
      <c r="AA132" s="75">
        <v>0</v>
      </c>
      <c r="AB132" s="52">
        <v>0.32631578947368423</v>
      </c>
      <c r="AC132" s="52">
        <v>0.36</v>
      </c>
      <c r="AD132" s="52">
        <v>0.4631578947368421</v>
      </c>
      <c r="AE132" s="51">
        <v>3.3333333333333335</v>
      </c>
      <c r="AF132" s="51">
        <v>1.0714285714285714</v>
      </c>
      <c r="AG132" s="51">
        <v>4.084507042253521</v>
      </c>
      <c r="AH132" s="51">
        <v>0</v>
      </c>
      <c r="AI132" s="51">
        <v>2.9879187529271549</v>
      </c>
      <c r="AJ132" s="51">
        <v>0</v>
      </c>
      <c r="AK132" s="51">
        <v>0</v>
      </c>
      <c r="AL132" s="51">
        <v>0</v>
      </c>
      <c r="AM132" s="51">
        <v>11.477187699942579</v>
      </c>
      <c r="AN132" s="51" t="s">
        <v>22151</v>
      </c>
      <c r="AO132" s="51" t="s">
        <v>22151</v>
      </c>
      <c r="AP132" s="51">
        <v>11.477187699942579</v>
      </c>
      <c r="AQ132" s="51" t="s">
        <v>22151</v>
      </c>
      <c r="AR132" s="51" t="s">
        <v>22151</v>
      </c>
      <c r="AS132" s="51" t="s">
        <v>22151</v>
      </c>
      <c r="AT132" s="51" t="s">
        <v>22151</v>
      </c>
      <c r="AU132" s="51">
        <v>11.477187699942579</v>
      </c>
      <c r="AV132" s="51" t="s">
        <v>22151</v>
      </c>
      <c r="AW132" s="51" t="s">
        <v>22151</v>
      </c>
      <c r="AX132" s="51" t="s">
        <v>22151</v>
      </c>
      <c r="AY132" s="76" t="s">
        <v>22151</v>
      </c>
      <c r="AZ132" s="132" t="s">
        <v>22151</v>
      </c>
      <c r="BA132" s="132">
        <v>19</v>
      </c>
      <c r="BB132" s="132" t="s">
        <v>22151</v>
      </c>
      <c r="BC132" s="132" t="s">
        <v>22151</v>
      </c>
      <c r="BD132" s="132" t="s">
        <v>22151</v>
      </c>
      <c r="BE132" s="132" t="s">
        <v>22151</v>
      </c>
      <c r="BF132" s="132">
        <v>4</v>
      </c>
      <c r="BG132" s="132" t="s">
        <v>22151</v>
      </c>
      <c r="BH132" s="132" t="s">
        <v>22151</v>
      </c>
      <c r="BI132" s="132" t="s">
        <v>22151</v>
      </c>
      <c r="BJ132" s="92" t="s">
        <v>22151</v>
      </c>
      <c r="BK132" s="51">
        <v>8.6531354605957791</v>
      </c>
      <c r="BL132" s="8">
        <v>2.8240522393468002</v>
      </c>
      <c r="BM132" s="12">
        <v>131</v>
      </c>
      <c r="BN132" s="51">
        <v>2.8240522393468002</v>
      </c>
      <c r="BO132" s="51">
        <v>0.19435732070240119</v>
      </c>
      <c r="BP132" s="51">
        <v>2.629694918644399</v>
      </c>
      <c r="BQ132" s="64">
        <v>6.6050406607708263</v>
      </c>
      <c r="BR132" s="64"/>
      <c r="BS132" s="51">
        <v>2.629694918644399</v>
      </c>
      <c r="BT132" s="38">
        <v>6.6050406607708263</v>
      </c>
      <c r="BU132" s="51" t="s">
        <v>22282</v>
      </c>
      <c r="BV132" s="75">
        <v>478.55</v>
      </c>
      <c r="BW132" s="75">
        <v>205</v>
      </c>
      <c r="BX132" s="51">
        <v>273.55</v>
      </c>
      <c r="BY132" s="75">
        <v>330</v>
      </c>
      <c r="BZ132" s="75">
        <v>533</v>
      </c>
      <c r="CA132" s="184" t="s">
        <v>22151</v>
      </c>
    </row>
    <row r="133" spans="1:79" x14ac:dyDescent="0.3">
      <c r="A133" s="178" t="s">
        <v>3240</v>
      </c>
      <c r="B133" s="1" t="s">
        <v>6944</v>
      </c>
      <c r="C133" s="2" t="s">
        <v>6648</v>
      </c>
      <c r="D133" s="91" t="s">
        <v>354</v>
      </c>
      <c r="E133" s="2" t="s">
        <v>1379</v>
      </c>
      <c r="F133" s="2" t="s">
        <v>9094</v>
      </c>
      <c r="G133" s="2" t="s">
        <v>14939</v>
      </c>
      <c r="H133" s="2" t="s">
        <v>660</v>
      </c>
      <c r="I133" s="2" t="s">
        <v>660</v>
      </c>
      <c r="J133" s="270" t="s">
        <v>660</v>
      </c>
      <c r="K133">
        <v>5235</v>
      </c>
      <c r="L133" t="s">
        <v>10897</v>
      </c>
      <c r="M133" t="e">
        <v>#VALUE!</v>
      </c>
      <c r="N133" t="s">
        <v>6413</v>
      </c>
      <c r="O133" s="169">
        <v>42</v>
      </c>
      <c r="P133" s="123">
        <v>175</v>
      </c>
      <c r="Q133" s="123">
        <v>175</v>
      </c>
      <c r="R133" s="67">
        <v>150</v>
      </c>
      <c r="S133" s="123">
        <v>46</v>
      </c>
      <c r="T133" s="123">
        <v>9</v>
      </c>
      <c r="U133" s="123">
        <v>1</v>
      </c>
      <c r="V133" s="67">
        <v>4</v>
      </c>
      <c r="W133" s="123">
        <v>26</v>
      </c>
      <c r="X133" s="67">
        <v>23</v>
      </c>
      <c r="Y133" s="67">
        <v>18</v>
      </c>
      <c r="Z133" s="67">
        <v>26</v>
      </c>
      <c r="AA133" s="67">
        <v>1</v>
      </c>
      <c r="AB133" s="4">
        <v>0.30666666666666664</v>
      </c>
      <c r="AC133" s="4">
        <v>0.38095238095238093</v>
      </c>
      <c r="AD133" s="4">
        <v>0.46</v>
      </c>
      <c r="AE133" s="8">
        <v>3.9393939393939394</v>
      </c>
      <c r="AF133" s="8">
        <v>1.4285714285714286</v>
      </c>
      <c r="AG133" s="8">
        <v>3.23943661971831</v>
      </c>
      <c r="AH133" s="8">
        <v>0.55555555555555558</v>
      </c>
      <c r="AI133" s="51">
        <v>1.771587484732063</v>
      </c>
      <c r="AJ133" s="51">
        <v>0</v>
      </c>
      <c r="AK133" s="51">
        <v>0</v>
      </c>
      <c r="AL133" s="51">
        <v>0</v>
      </c>
      <c r="AM133" s="8">
        <v>10.934545027971296</v>
      </c>
      <c r="AN133" s="8" t="s">
        <v>22151</v>
      </c>
      <c r="AO133" s="8" t="s">
        <v>22151</v>
      </c>
      <c r="AP133" s="8" t="s">
        <v>22151</v>
      </c>
      <c r="AQ133" s="8">
        <v>10.934545027971296</v>
      </c>
      <c r="AR133" s="8" t="s">
        <v>22151</v>
      </c>
      <c r="AS133" s="8" t="s">
        <v>22151</v>
      </c>
      <c r="AT133" s="8" t="s">
        <v>22151</v>
      </c>
      <c r="AU133" s="8" t="s">
        <v>22151</v>
      </c>
      <c r="AV133" s="8" t="s">
        <v>22151</v>
      </c>
      <c r="AW133" s="8" t="s">
        <v>22151</v>
      </c>
      <c r="AX133" s="8" t="s">
        <v>22151</v>
      </c>
      <c r="AY133" s="132" t="s">
        <v>22151</v>
      </c>
      <c r="AZ133" s="132" t="s">
        <v>22151</v>
      </c>
      <c r="BA133" s="132" t="s">
        <v>22151</v>
      </c>
      <c r="BB133" s="132">
        <v>14</v>
      </c>
      <c r="BC133" s="132" t="s">
        <v>22151</v>
      </c>
      <c r="BD133" s="132" t="s">
        <v>22151</v>
      </c>
      <c r="BE133" s="132" t="s">
        <v>22151</v>
      </c>
      <c r="BF133" s="132" t="s">
        <v>22151</v>
      </c>
      <c r="BG133" s="132" t="s">
        <v>22151</v>
      </c>
      <c r="BH133" s="132" t="s">
        <v>22151</v>
      </c>
      <c r="BI133" s="132" t="s">
        <v>22151</v>
      </c>
      <c r="BJ133" s="92" t="s">
        <v>22151</v>
      </c>
      <c r="BK133" s="8">
        <v>8.1157260046330784</v>
      </c>
      <c r="BL133" s="8">
        <v>2.818819023338218</v>
      </c>
      <c r="BM133" s="12">
        <v>132</v>
      </c>
      <c r="BN133" s="10">
        <v>2.818819023338218</v>
      </c>
      <c r="BO133" s="10">
        <v>0.19435732070240119</v>
      </c>
      <c r="BP133" s="10">
        <v>2.6244617026358168</v>
      </c>
      <c r="BQ133" s="41">
        <v>6.5938863674318027</v>
      </c>
      <c r="BR133" s="41"/>
      <c r="BS133" s="10">
        <v>2.6244617026358168</v>
      </c>
      <c r="BT133" s="38">
        <v>6.5938863674318027</v>
      </c>
      <c r="BU133" s="6" t="s">
        <v>22283</v>
      </c>
      <c r="BV133" s="75">
        <v>218.8</v>
      </c>
      <c r="BW133" s="75">
        <v>206</v>
      </c>
      <c r="BX133" s="51">
        <v>12.800000000000011</v>
      </c>
      <c r="BY133" s="75">
        <v>183</v>
      </c>
      <c r="BZ133" s="75">
        <v>266</v>
      </c>
      <c r="CA133" s="184" t="s">
        <v>22151</v>
      </c>
    </row>
    <row r="134" spans="1:79" x14ac:dyDescent="0.3">
      <c r="A134" s="178" t="s">
        <v>12913</v>
      </c>
      <c r="B134" s="1" t="s">
        <v>6887</v>
      </c>
      <c r="C134" s="2" t="s">
        <v>12914</v>
      </c>
      <c r="D134" s="91" t="s">
        <v>11678</v>
      </c>
      <c r="E134" s="2" t="s">
        <v>1449</v>
      </c>
      <c r="F134" s="2" t="s">
        <v>6120</v>
      </c>
      <c r="G134" s="2" t="s">
        <v>660</v>
      </c>
      <c r="H134" s="2" t="s">
        <v>660</v>
      </c>
      <c r="I134" s="2" t="s">
        <v>660</v>
      </c>
      <c r="J134" s="270" t="s">
        <v>660</v>
      </c>
      <c r="K134">
        <v>14103</v>
      </c>
      <c r="L134" t="s">
        <v>11679</v>
      </c>
      <c r="M134" t="e">
        <v>#VALUE!</v>
      </c>
      <c r="N134" t="s">
        <v>12915</v>
      </c>
      <c r="O134" s="169">
        <v>54</v>
      </c>
      <c r="P134" s="123">
        <v>204</v>
      </c>
      <c r="Q134" s="123">
        <v>204</v>
      </c>
      <c r="R134" s="75">
        <v>185</v>
      </c>
      <c r="S134" s="123">
        <v>41</v>
      </c>
      <c r="T134" s="123">
        <v>11</v>
      </c>
      <c r="U134" s="123">
        <v>0</v>
      </c>
      <c r="V134" s="75">
        <v>9</v>
      </c>
      <c r="W134" s="123">
        <v>25</v>
      </c>
      <c r="X134" s="75">
        <v>32</v>
      </c>
      <c r="Y134" s="75">
        <v>17</v>
      </c>
      <c r="Z134" s="75">
        <v>46</v>
      </c>
      <c r="AA134" s="75">
        <v>1</v>
      </c>
      <c r="AB134" s="4">
        <v>0.22162162162162163</v>
      </c>
      <c r="AC134" s="4">
        <v>0.28712871287128711</v>
      </c>
      <c r="AD134" s="4">
        <v>0.42702702702702705</v>
      </c>
      <c r="AE134" s="8">
        <v>3.7878787878787881</v>
      </c>
      <c r="AF134" s="8">
        <v>3.2142857142857144</v>
      </c>
      <c r="AG134" s="8">
        <v>4.507042253521127</v>
      </c>
      <c r="AH134" s="8">
        <v>0.55555555555555558</v>
      </c>
      <c r="AI134" s="51">
        <v>-1.1370799928150348</v>
      </c>
      <c r="AJ134" s="51">
        <v>0</v>
      </c>
      <c r="AK134" s="51">
        <v>0</v>
      </c>
      <c r="AL134" s="51">
        <v>0</v>
      </c>
      <c r="AM134" s="8">
        <v>10.927682318426148</v>
      </c>
      <c r="AN134" s="8" t="s">
        <v>22151</v>
      </c>
      <c r="AO134" s="8" t="s">
        <v>22151</v>
      </c>
      <c r="AP134" s="8" t="s">
        <v>22151</v>
      </c>
      <c r="AQ134" s="8">
        <v>10.927682318426148</v>
      </c>
      <c r="AR134" s="8" t="s">
        <v>22151</v>
      </c>
      <c r="AS134" s="8" t="s">
        <v>22151</v>
      </c>
      <c r="AT134" s="8" t="s">
        <v>22151</v>
      </c>
      <c r="AU134" s="8" t="s">
        <v>22151</v>
      </c>
      <c r="AV134" s="8" t="s">
        <v>22151</v>
      </c>
      <c r="AW134" s="8" t="s">
        <v>22151</v>
      </c>
      <c r="AX134" s="8" t="s">
        <v>22151</v>
      </c>
      <c r="AY134" s="132" t="s">
        <v>22151</v>
      </c>
      <c r="AZ134" s="132" t="s">
        <v>22151</v>
      </c>
      <c r="BA134" s="132" t="s">
        <v>22151</v>
      </c>
      <c r="BB134" s="132">
        <v>15</v>
      </c>
      <c r="BC134" s="132" t="s">
        <v>22151</v>
      </c>
      <c r="BD134" s="132" t="s">
        <v>22151</v>
      </c>
      <c r="BE134" s="132" t="s">
        <v>22151</v>
      </c>
      <c r="BF134" s="132" t="s">
        <v>22151</v>
      </c>
      <c r="BG134" s="132" t="s">
        <v>22151</v>
      </c>
      <c r="BH134" s="132" t="s">
        <v>22151</v>
      </c>
      <c r="BI134" s="132" t="s">
        <v>22151</v>
      </c>
      <c r="BJ134" s="92" t="s">
        <v>22151</v>
      </c>
      <c r="BK134" s="8">
        <v>8.1157260046330784</v>
      </c>
      <c r="BL134" s="8">
        <v>2.8119563137930701</v>
      </c>
      <c r="BM134" s="12">
        <v>133</v>
      </c>
      <c r="BN134" s="10">
        <v>2.8119563137930701</v>
      </c>
      <c r="BO134" s="10">
        <v>0.19435732070240119</v>
      </c>
      <c r="BP134" s="10">
        <v>2.6175989930906689</v>
      </c>
      <c r="BQ134" s="41">
        <v>6.5792589040820078</v>
      </c>
      <c r="BR134" s="41"/>
      <c r="BS134" s="10">
        <v>2.6175989930906689</v>
      </c>
      <c r="BT134" s="38">
        <v>6.5792589040820078</v>
      </c>
      <c r="BU134" s="6" t="s">
        <v>22284</v>
      </c>
      <c r="BV134" s="75">
        <v>492.61</v>
      </c>
      <c r="BW134" s="75">
        <v>207</v>
      </c>
      <c r="BX134" s="51">
        <v>285.61</v>
      </c>
      <c r="BY134" s="75">
        <v>375</v>
      </c>
      <c r="BZ134" s="75">
        <v>619</v>
      </c>
      <c r="CA134" s="184" t="s">
        <v>22151</v>
      </c>
    </row>
    <row r="135" spans="1:79" ht="15" customHeight="1" x14ac:dyDescent="0.3">
      <c r="A135" s="178" t="s">
        <v>2086</v>
      </c>
      <c r="B135" s="1" t="s">
        <v>6866</v>
      </c>
      <c r="C135" s="2" t="s">
        <v>6867</v>
      </c>
      <c r="D135" s="91" t="s">
        <v>134</v>
      </c>
      <c r="E135" s="2" t="s">
        <v>1434</v>
      </c>
      <c r="F135" s="2" t="s">
        <v>9094</v>
      </c>
      <c r="G135" s="2" t="s">
        <v>1424</v>
      </c>
      <c r="H135" s="2" t="s">
        <v>1424</v>
      </c>
      <c r="I135" s="2" t="s">
        <v>1424</v>
      </c>
      <c r="J135" s="269" t="s">
        <v>1424</v>
      </c>
      <c r="K135">
        <v>9627</v>
      </c>
      <c r="L135" t="s">
        <v>10040</v>
      </c>
      <c r="M135" t="e">
        <v>#VALUE!</v>
      </c>
      <c r="N135" t="s">
        <v>5541</v>
      </c>
      <c r="O135" s="169">
        <v>30</v>
      </c>
      <c r="P135" s="123">
        <v>119</v>
      </c>
      <c r="Q135" s="123">
        <v>119</v>
      </c>
      <c r="R135" s="75">
        <v>109</v>
      </c>
      <c r="S135" s="123">
        <v>31.000000000000004</v>
      </c>
      <c r="T135" s="123">
        <v>6</v>
      </c>
      <c r="U135" s="123">
        <v>1</v>
      </c>
      <c r="V135" s="75">
        <v>4</v>
      </c>
      <c r="W135" s="123">
        <v>14</v>
      </c>
      <c r="X135" s="75">
        <v>13</v>
      </c>
      <c r="Y135" s="75">
        <v>6</v>
      </c>
      <c r="Z135" s="75">
        <v>22</v>
      </c>
      <c r="AA135" s="75">
        <v>1</v>
      </c>
      <c r="AB135" s="4">
        <v>0.28440366972477066</v>
      </c>
      <c r="AC135" s="4">
        <v>0.32173913043478258</v>
      </c>
      <c r="AD135" s="4">
        <v>0.46788990825688076</v>
      </c>
      <c r="AE135" s="8">
        <v>2.1212121212121211</v>
      </c>
      <c r="AF135" s="8">
        <v>1.4285714285714286</v>
      </c>
      <c r="AG135" s="8">
        <v>1.8309859154929577</v>
      </c>
      <c r="AH135" s="8">
        <v>0.55555555555555558</v>
      </c>
      <c r="AI135" s="51">
        <v>0.78547920934923798</v>
      </c>
      <c r="AJ135" s="51">
        <v>0</v>
      </c>
      <c r="AK135" s="51">
        <v>0</v>
      </c>
      <c r="AL135" s="51">
        <v>0</v>
      </c>
      <c r="AM135" s="8">
        <v>6.7218042301813012</v>
      </c>
      <c r="AN135" s="8">
        <v>6.7218042301813012</v>
      </c>
      <c r="AO135" s="8" t="s">
        <v>22151</v>
      </c>
      <c r="AP135" s="8" t="s">
        <v>22151</v>
      </c>
      <c r="AQ135" s="8" t="s">
        <v>22151</v>
      </c>
      <c r="AR135" s="8" t="s">
        <v>22151</v>
      </c>
      <c r="AS135" s="8" t="s">
        <v>22151</v>
      </c>
      <c r="AT135" s="8" t="s">
        <v>22151</v>
      </c>
      <c r="AU135" s="8" t="s">
        <v>22151</v>
      </c>
      <c r="AV135" s="8" t="s">
        <v>22151</v>
      </c>
      <c r="AW135" s="8" t="s">
        <v>22151</v>
      </c>
      <c r="AX135" s="8" t="s">
        <v>22151</v>
      </c>
      <c r="AY135" s="132">
        <v>14</v>
      </c>
      <c r="AZ135" s="132" t="s">
        <v>22151</v>
      </c>
      <c r="BA135" s="132" t="s">
        <v>22151</v>
      </c>
      <c r="BB135" s="132" t="s">
        <v>22151</v>
      </c>
      <c r="BC135" s="132" t="s">
        <v>22151</v>
      </c>
      <c r="BD135" s="132" t="s">
        <v>22151</v>
      </c>
      <c r="BE135" s="132" t="s">
        <v>22151</v>
      </c>
      <c r="BF135" s="132" t="s">
        <v>22151</v>
      </c>
      <c r="BG135" s="132" t="s">
        <v>22151</v>
      </c>
      <c r="BH135" s="132" t="s">
        <v>22151</v>
      </c>
      <c r="BI135" s="132" t="s">
        <v>22151</v>
      </c>
      <c r="BJ135" s="92" t="s">
        <v>22151</v>
      </c>
      <c r="BK135" s="8">
        <v>3.9410672420239714</v>
      </c>
      <c r="BL135" s="8">
        <v>2.7807369881573298</v>
      </c>
      <c r="BM135" s="12">
        <v>134</v>
      </c>
      <c r="BN135" s="10">
        <v>2.7807369881573298</v>
      </c>
      <c r="BO135" s="10">
        <v>0.19435732070240119</v>
      </c>
      <c r="BP135" s="10">
        <v>2.5863796674549286</v>
      </c>
      <c r="BQ135" s="41">
        <v>6.5127167404456365</v>
      </c>
      <c r="BR135" s="41"/>
      <c r="BS135" s="10">
        <v>2.5863796674549286</v>
      </c>
      <c r="BT135" s="38">
        <v>6.5127167404456365</v>
      </c>
      <c r="BU135" s="6" t="s">
        <v>22285</v>
      </c>
      <c r="BV135" s="75">
        <v>332.91</v>
      </c>
      <c r="BW135" s="75">
        <v>208</v>
      </c>
      <c r="BX135" s="51">
        <v>124.91000000000003</v>
      </c>
      <c r="BY135" s="75">
        <v>293</v>
      </c>
      <c r="BZ135" s="75">
        <v>392</v>
      </c>
      <c r="CA135" s="184" t="s">
        <v>22151</v>
      </c>
    </row>
    <row r="136" spans="1:79" x14ac:dyDescent="0.3">
      <c r="A136" s="213" t="s">
        <v>3518</v>
      </c>
      <c r="B136" s="1" t="s">
        <v>7100</v>
      </c>
      <c r="C136" s="2" t="s">
        <v>6554</v>
      </c>
      <c r="D136" s="91" t="s">
        <v>1290</v>
      </c>
      <c r="E136" s="2" t="s">
        <v>1565</v>
      </c>
      <c r="F136" s="2" t="s">
        <v>6120</v>
      </c>
      <c r="G136" s="2" t="s">
        <v>1396</v>
      </c>
      <c r="H136" s="2" t="s">
        <v>1396</v>
      </c>
      <c r="I136" s="2" t="s">
        <v>1396</v>
      </c>
      <c r="J136" s="269" t="s">
        <v>1396</v>
      </c>
      <c r="K136">
        <v>12164</v>
      </c>
      <c r="L136" t="s">
        <v>10561</v>
      </c>
      <c r="M136" t="e">
        <v>#VALUE!</v>
      </c>
      <c r="N136" t="s">
        <v>8958</v>
      </c>
      <c r="O136" s="169">
        <v>53</v>
      </c>
      <c r="P136" s="123">
        <v>205</v>
      </c>
      <c r="Q136" s="123">
        <v>205</v>
      </c>
      <c r="R136" s="75">
        <v>186</v>
      </c>
      <c r="S136" s="123">
        <v>38</v>
      </c>
      <c r="T136" s="123">
        <v>12</v>
      </c>
      <c r="U136" s="123">
        <v>0</v>
      </c>
      <c r="V136" s="75">
        <v>13</v>
      </c>
      <c r="W136" s="123">
        <v>31</v>
      </c>
      <c r="X136" s="75">
        <v>25</v>
      </c>
      <c r="Y136" s="75">
        <v>18</v>
      </c>
      <c r="Z136" s="75">
        <v>90</v>
      </c>
      <c r="AA136" s="75">
        <v>0</v>
      </c>
      <c r="AB136" s="52">
        <v>0.20430107526881722</v>
      </c>
      <c r="AC136" s="52">
        <v>0.27450980392156865</v>
      </c>
      <c r="AD136" s="52">
        <v>0.478494623655914</v>
      </c>
      <c r="AE136" s="51">
        <v>4.6969696969696972</v>
      </c>
      <c r="AF136" s="51">
        <v>4.6428571428571432</v>
      </c>
      <c r="AG136" s="51">
        <v>3.5211267605633805</v>
      </c>
      <c r="AH136" s="51">
        <v>0</v>
      </c>
      <c r="AI136" s="51">
        <v>-1.8165137675830636</v>
      </c>
      <c r="AJ136" s="51">
        <v>0</v>
      </c>
      <c r="AK136" s="51">
        <v>0</v>
      </c>
      <c r="AL136" s="51">
        <v>0</v>
      </c>
      <c r="AM136" s="51">
        <v>11.044439832807157</v>
      </c>
      <c r="AN136" s="51" t="s">
        <v>22151</v>
      </c>
      <c r="AO136" s="51">
        <v>11.044439832807157</v>
      </c>
      <c r="AP136" s="51" t="s">
        <v>22151</v>
      </c>
      <c r="AQ136" s="51" t="s">
        <v>22151</v>
      </c>
      <c r="AR136" s="51" t="s">
        <v>22151</v>
      </c>
      <c r="AS136" s="51" t="s">
        <v>22151</v>
      </c>
      <c r="AT136" s="51">
        <v>11.044439832807157</v>
      </c>
      <c r="AU136" s="51" t="s">
        <v>22151</v>
      </c>
      <c r="AV136" s="51" t="s">
        <v>22151</v>
      </c>
      <c r="AW136" s="51" t="s">
        <v>22151</v>
      </c>
      <c r="AX136" s="51" t="s">
        <v>22151</v>
      </c>
      <c r="AY136" s="76" t="s">
        <v>22151</v>
      </c>
      <c r="AZ136" s="132">
        <v>16</v>
      </c>
      <c r="BA136" s="132" t="s">
        <v>22151</v>
      </c>
      <c r="BB136" s="132" t="s">
        <v>22151</v>
      </c>
      <c r="BC136" s="132" t="s">
        <v>22151</v>
      </c>
      <c r="BD136" s="132" t="s">
        <v>22151</v>
      </c>
      <c r="BE136" s="132">
        <v>1</v>
      </c>
      <c r="BF136" s="132" t="s">
        <v>22151</v>
      </c>
      <c r="BG136" s="132" t="s">
        <v>22151</v>
      </c>
      <c r="BH136" s="132" t="s">
        <v>22151</v>
      </c>
      <c r="BI136" s="132" t="s">
        <v>22151</v>
      </c>
      <c r="BJ136" s="92" t="s">
        <v>22151</v>
      </c>
      <c r="BK136" s="51">
        <v>8.3853679235062994</v>
      </c>
      <c r="BL136" s="51">
        <v>2.6590719093008577</v>
      </c>
      <c r="BM136" s="76">
        <v>135</v>
      </c>
      <c r="BN136" s="51">
        <v>2.6590719093008577</v>
      </c>
      <c r="BO136" s="51">
        <v>0.19435732070240119</v>
      </c>
      <c r="BP136" s="51">
        <v>2.4647145885984565</v>
      </c>
      <c r="BQ136" s="64">
        <v>6.2533947525026576</v>
      </c>
      <c r="BR136" s="64"/>
      <c r="BS136" s="51">
        <v>2.4647145885984565</v>
      </c>
      <c r="BT136" s="38">
        <v>6.2533947525026576</v>
      </c>
      <c r="BU136" s="51" t="s">
        <v>22286</v>
      </c>
      <c r="BV136" s="75">
        <v>199.48</v>
      </c>
      <c r="BW136" s="75">
        <v>213</v>
      </c>
      <c r="BX136" s="51">
        <v>-13.52000000000001</v>
      </c>
      <c r="BY136" s="75">
        <v>161</v>
      </c>
      <c r="BZ136" s="75">
        <v>234</v>
      </c>
      <c r="CA136" s="184" t="s">
        <v>22151</v>
      </c>
    </row>
    <row r="137" spans="1:79" x14ac:dyDescent="0.3">
      <c r="A137" s="213" t="s">
        <v>3469</v>
      </c>
      <c r="B137" s="1" t="s">
        <v>6768</v>
      </c>
      <c r="C137" s="2" t="s">
        <v>6769</v>
      </c>
      <c r="D137" s="91" t="s">
        <v>1295</v>
      </c>
      <c r="E137" s="2" t="s">
        <v>1481</v>
      </c>
      <c r="F137" s="2" t="s">
        <v>9094</v>
      </c>
      <c r="G137" s="2" t="s">
        <v>1431</v>
      </c>
      <c r="H137" s="2" t="s">
        <v>1431</v>
      </c>
      <c r="I137" s="2" t="s">
        <v>1431</v>
      </c>
      <c r="J137" s="269" t="s">
        <v>1431</v>
      </c>
      <c r="K137">
        <v>12979</v>
      </c>
      <c r="L137" t="s">
        <v>9805</v>
      </c>
      <c r="M137" t="e">
        <v>#VALUE!</v>
      </c>
      <c r="N137" t="s">
        <v>5119</v>
      </c>
      <c r="O137" s="169">
        <v>59</v>
      </c>
      <c r="P137" s="123">
        <v>235</v>
      </c>
      <c r="Q137" s="123">
        <v>235</v>
      </c>
      <c r="R137" s="75">
        <v>222</v>
      </c>
      <c r="S137" s="123">
        <v>45</v>
      </c>
      <c r="T137" s="123">
        <v>9</v>
      </c>
      <c r="U137" s="123">
        <v>1</v>
      </c>
      <c r="V137" s="75">
        <v>8</v>
      </c>
      <c r="W137" s="123">
        <v>27</v>
      </c>
      <c r="X137" s="75">
        <v>24</v>
      </c>
      <c r="Y137" s="75">
        <v>7</v>
      </c>
      <c r="Z137" s="75">
        <v>75</v>
      </c>
      <c r="AA137" s="75">
        <v>3</v>
      </c>
      <c r="AB137" s="52">
        <v>0.20270270270270271</v>
      </c>
      <c r="AC137" s="52">
        <v>0.22707423580786026</v>
      </c>
      <c r="AD137" s="52">
        <v>0.36036036036036034</v>
      </c>
      <c r="AE137" s="51">
        <v>4.0909090909090908</v>
      </c>
      <c r="AF137" s="51">
        <v>2.8571428571428572</v>
      </c>
      <c r="AG137" s="51">
        <v>3.3802816901408455</v>
      </c>
      <c r="AH137" s="51">
        <v>1.6666666666666665</v>
      </c>
      <c r="AI137" s="51">
        <v>-2.2106820611418829</v>
      </c>
      <c r="AJ137" s="51">
        <v>0</v>
      </c>
      <c r="AK137" s="51">
        <v>0</v>
      </c>
      <c r="AL137" s="51">
        <v>0</v>
      </c>
      <c r="AM137" s="51">
        <v>9.7843182437175766</v>
      </c>
      <c r="AN137" s="51" t="s">
        <v>22151</v>
      </c>
      <c r="AO137" s="51" t="s">
        <v>22151</v>
      </c>
      <c r="AP137" s="51" t="s">
        <v>22151</v>
      </c>
      <c r="AQ137" s="51" t="s">
        <v>22151</v>
      </c>
      <c r="AR137" s="51">
        <v>9.7843182437175766</v>
      </c>
      <c r="AS137" s="51" t="s">
        <v>22151</v>
      </c>
      <c r="AT137" s="51" t="s">
        <v>22151</v>
      </c>
      <c r="AU137" s="51">
        <v>9.7843182437175766</v>
      </c>
      <c r="AV137" s="51">
        <v>9.7843182437175766</v>
      </c>
      <c r="AW137" s="51">
        <v>9.7843182437175766</v>
      </c>
      <c r="AX137" s="51" t="s">
        <v>22151</v>
      </c>
      <c r="AY137" s="76" t="s">
        <v>22151</v>
      </c>
      <c r="AZ137" s="132" t="s">
        <v>22151</v>
      </c>
      <c r="BA137" s="132" t="s">
        <v>22151</v>
      </c>
      <c r="BB137" s="132" t="s">
        <v>22151</v>
      </c>
      <c r="BC137" s="132">
        <v>20</v>
      </c>
      <c r="BD137" s="132" t="s">
        <v>22151</v>
      </c>
      <c r="BE137" s="132" t="s">
        <v>22151</v>
      </c>
      <c r="BF137" s="132">
        <v>19</v>
      </c>
      <c r="BG137" s="132">
        <v>4</v>
      </c>
      <c r="BH137" s="132">
        <v>8</v>
      </c>
      <c r="BI137" s="132" t="s">
        <v>22151</v>
      </c>
      <c r="BJ137" s="92" t="s">
        <v>22151</v>
      </c>
      <c r="BK137" s="51">
        <v>7.142980860930253</v>
      </c>
      <c r="BL137" s="8">
        <v>2.6413373827873237</v>
      </c>
      <c r="BM137" s="12">
        <v>136</v>
      </c>
      <c r="BN137" s="51">
        <v>2.6413373827873237</v>
      </c>
      <c r="BO137" s="51">
        <v>0.19435732070240119</v>
      </c>
      <c r="BP137" s="51">
        <v>2.4469800620849225</v>
      </c>
      <c r="BQ137" s="64">
        <v>6.2155946482003994</v>
      </c>
      <c r="BR137" s="64"/>
      <c r="BS137" s="51">
        <v>2.4469800620849225</v>
      </c>
      <c r="BT137" s="38">
        <v>6.2155946482003994</v>
      </c>
      <c r="BU137" s="51" t="s">
        <v>22287</v>
      </c>
      <c r="BV137" s="75">
        <v>70</v>
      </c>
      <c r="BW137" s="75">
        <v>215</v>
      </c>
      <c r="BX137" s="51">
        <v>-145</v>
      </c>
      <c r="BY137" s="75">
        <v>58</v>
      </c>
      <c r="BZ137" s="75">
        <v>91</v>
      </c>
      <c r="CA137" s="184" t="s">
        <v>22151</v>
      </c>
    </row>
    <row r="138" spans="1:79" x14ac:dyDescent="0.3">
      <c r="A138" s="212" t="s">
        <v>14009</v>
      </c>
      <c r="B138" s="180" t="s">
        <v>14012</v>
      </c>
      <c r="C138" s="196" t="s">
        <v>14011</v>
      </c>
      <c r="D138" s="211" t="s">
        <v>14010</v>
      </c>
      <c r="E138" s="196" t="s">
        <v>1470</v>
      </c>
      <c r="F138" s="196" t="s">
        <v>6120</v>
      </c>
      <c r="G138" s="196" t="s">
        <v>2147</v>
      </c>
      <c r="H138" s="196" t="s">
        <v>2147</v>
      </c>
      <c r="I138" s="196" t="s">
        <v>2147</v>
      </c>
      <c r="J138" s="196" t="s">
        <v>2147</v>
      </c>
      <c r="K138" s="197">
        <v>19755</v>
      </c>
      <c r="L138" s="197" t="s">
        <v>14021</v>
      </c>
      <c r="M138" s="198" t="e">
        <v>#VALUE!</v>
      </c>
      <c r="N138" s="198" t="s">
        <v>14137</v>
      </c>
      <c r="O138" s="199">
        <v>46</v>
      </c>
      <c r="P138" s="200">
        <v>175</v>
      </c>
      <c r="Q138" s="200">
        <v>175</v>
      </c>
      <c r="R138" s="200">
        <v>153</v>
      </c>
      <c r="S138" s="200">
        <v>28.999999999999996</v>
      </c>
      <c r="T138" s="200">
        <v>6</v>
      </c>
      <c r="U138" s="200">
        <v>0</v>
      </c>
      <c r="V138" s="200">
        <v>7</v>
      </c>
      <c r="W138" s="200">
        <v>23</v>
      </c>
      <c r="X138" s="200">
        <v>24</v>
      </c>
      <c r="Y138" s="200">
        <v>22</v>
      </c>
      <c r="Z138" s="200">
        <v>50</v>
      </c>
      <c r="AA138" s="200">
        <v>7</v>
      </c>
      <c r="AB138" s="201">
        <v>0.18954248366013068</v>
      </c>
      <c r="AC138" s="202">
        <v>0.29142857142857143</v>
      </c>
      <c r="AD138" s="202">
        <v>0.36601307189542481</v>
      </c>
      <c r="AE138" s="203">
        <v>3.4848484848484849</v>
      </c>
      <c r="AF138" s="203">
        <v>2.5</v>
      </c>
      <c r="AG138" s="203">
        <v>3.3802816901408455</v>
      </c>
      <c r="AH138" s="203">
        <v>3.8888888888888888</v>
      </c>
      <c r="AI138" s="203">
        <v>-1.9925887258702351</v>
      </c>
      <c r="AJ138" s="204">
        <v>0</v>
      </c>
      <c r="AK138" s="204">
        <v>0</v>
      </c>
      <c r="AL138" s="204">
        <v>0</v>
      </c>
      <c r="AM138" s="203">
        <v>11.261430338007985</v>
      </c>
      <c r="AN138" s="203" t="s">
        <v>22151</v>
      </c>
      <c r="AO138" s="203" t="s">
        <v>22151</v>
      </c>
      <c r="AP138" s="203" t="s">
        <v>22151</v>
      </c>
      <c r="AQ138" s="203" t="s">
        <v>22151</v>
      </c>
      <c r="AR138" s="203" t="s">
        <v>22151</v>
      </c>
      <c r="AS138" s="203" t="s">
        <v>22151</v>
      </c>
      <c r="AT138" s="203" t="s">
        <v>22151</v>
      </c>
      <c r="AU138" s="203" t="s">
        <v>22151</v>
      </c>
      <c r="AV138" s="203" t="s">
        <v>22151</v>
      </c>
      <c r="AW138" s="203">
        <v>11.261430338007985</v>
      </c>
      <c r="AX138" s="203" t="s">
        <v>22151</v>
      </c>
      <c r="AY138" s="205" t="s">
        <v>22151</v>
      </c>
      <c r="AZ138" s="205" t="s">
        <v>22151</v>
      </c>
      <c r="BA138" s="205" t="s">
        <v>22151</v>
      </c>
      <c r="BB138" s="205" t="s">
        <v>22151</v>
      </c>
      <c r="BC138" s="205" t="s">
        <v>22151</v>
      </c>
      <c r="BD138" s="205" t="s">
        <v>22151</v>
      </c>
      <c r="BE138" s="205" t="s">
        <v>22151</v>
      </c>
      <c r="BF138" s="205" t="s">
        <v>22151</v>
      </c>
      <c r="BG138" s="205" t="s">
        <v>22151</v>
      </c>
      <c r="BH138" s="205">
        <v>4</v>
      </c>
      <c r="BI138" s="205" t="s">
        <v>22151</v>
      </c>
      <c r="BJ138" s="206" t="s">
        <v>22151</v>
      </c>
      <c r="BK138" s="203">
        <v>8.6531354605957791</v>
      </c>
      <c r="BL138" s="203">
        <v>2.6082948774122059</v>
      </c>
      <c r="BM138" s="205">
        <v>137</v>
      </c>
      <c r="BN138" s="203">
        <v>2.6082948774122059</v>
      </c>
      <c r="BO138" s="203">
        <v>0.19435732070240119</v>
      </c>
      <c r="BP138" s="203">
        <v>2.4139375567098047</v>
      </c>
      <c r="BQ138" s="207">
        <v>6.1451664837588957</v>
      </c>
      <c r="BR138" s="208"/>
      <c r="BS138" s="203">
        <v>2.4139375567098047</v>
      </c>
      <c r="BT138" s="38">
        <v>6.1451664837588957</v>
      </c>
      <c r="BU138" s="203" t="s">
        <v>22288</v>
      </c>
      <c r="BV138" s="200">
        <v>244.34</v>
      </c>
      <c r="BW138" s="209">
        <v>216</v>
      </c>
      <c r="BX138" s="204">
        <v>28.340000000000003</v>
      </c>
      <c r="BY138" s="209">
        <v>196</v>
      </c>
      <c r="BZ138" s="209">
        <v>326</v>
      </c>
      <c r="CA138" s="184" t="s">
        <v>22151</v>
      </c>
    </row>
    <row r="139" spans="1:79" ht="15" customHeight="1" x14ac:dyDescent="0.3">
      <c r="A139" s="213" t="s">
        <v>12748</v>
      </c>
      <c r="B139" s="1" t="s">
        <v>12749</v>
      </c>
      <c r="C139" s="2" t="s">
        <v>11107</v>
      </c>
      <c r="D139" s="91" t="s">
        <v>11474</v>
      </c>
      <c r="E139" s="2" t="s">
        <v>1416</v>
      </c>
      <c r="F139" s="2" t="s">
        <v>9094</v>
      </c>
      <c r="G139" s="2" t="s">
        <v>14937</v>
      </c>
      <c r="H139" s="2" t="s">
        <v>1396</v>
      </c>
      <c r="I139" s="2" t="s">
        <v>1396</v>
      </c>
      <c r="J139" s="269" t="s">
        <v>1396</v>
      </c>
      <c r="K139">
        <v>16909</v>
      </c>
      <c r="L139" t="s">
        <v>11475</v>
      </c>
      <c r="M139" t="e">
        <v>#VALUE!</v>
      </c>
      <c r="N139" t="s">
        <v>12750</v>
      </c>
      <c r="O139" s="169">
        <v>52</v>
      </c>
      <c r="P139" s="123">
        <v>200</v>
      </c>
      <c r="Q139" s="123">
        <v>200</v>
      </c>
      <c r="R139" s="75">
        <v>178</v>
      </c>
      <c r="S139" s="123">
        <v>44</v>
      </c>
      <c r="T139" s="123">
        <v>10</v>
      </c>
      <c r="U139" s="123">
        <v>0</v>
      </c>
      <c r="V139" s="75">
        <v>10</v>
      </c>
      <c r="W139" s="123">
        <v>28.000000000000004</v>
      </c>
      <c r="X139" s="75">
        <v>23</v>
      </c>
      <c r="Y139" s="75">
        <v>19</v>
      </c>
      <c r="Z139" s="75">
        <v>52</v>
      </c>
      <c r="AA139" s="75">
        <v>0</v>
      </c>
      <c r="AB139" s="52">
        <v>0.24719101123595505</v>
      </c>
      <c r="AC139" s="52">
        <v>0.31979695431472083</v>
      </c>
      <c r="AD139" s="52">
        <v>0.47191011235955055</v>
      </c>
      <c r="AE139" s="51">
        <v>4.2424242424242431</v>
      </c>
      <c r="AF139" s="51">
        <v>3.5714285714285716</v>
      </c>
      <c r="AG139" s="51">
        <v>3.23943661971831</v>
      </c>
      <c r="AH139" s="51">
        <v>0</v>
      </c>
      <c r="AI139" s="51">
        <v>-0.14224312810842835</v>
      </c>
      <c r="AJ139" s="51">
        <v>0</v>
      </c>
      <c r="AK139" s="51">
        <v>0</v>
      </c>
      <c r="AL139" s="51">
        <v>0</v>
      </c>
      <c r="AM139" s="51">
        <v>10.911046305462698</v>
      </c>
      <c r="AN139" s="51" t="s">
        <v>22151</v>
      </c>
      <c r="AO139" s="51">
        <v>10.911046305462698</v>
      </c>
      <c r="AP139" s="51" t="s">
        <v>22151</v>
      </c>
      <c r="AQ139" s="51" t="s">
        <v>22151</v>
      </c>
      <c r="AR139" s="51" t="s">
        <v>22151</v>
      </c>
      <c r="AS139" s="51" t="s">
        <v>22151</v>
      </c>
      <c r="AT139" s="51">
        <v>10.911046305462698</v>
      </c>
      <c r="AU139" s="51" t="s">
        <v>22151</v>
      </c>
      <c r="AV139" s="51" t="s">
        <v>22151</v>
      </c>
      <c r="AW139" s="51" t="s">
        <v>22151</v>
      </c>
      <c r="AX139" s="51" t="s">
        <v>22151</v>
      </c>
      <c r="AY139" s="76" t="s">
        <v>22151</v>
      </c>
      <c r="AZ139" s="132">
        <v>17</v>
      </c>
      <c r="BA139" s="132" t="s">
        <v>22151</v>
      </c>
      <c r="BB139" s="132" t="s">
        <v>22151</v>
      </c>
      <c r="BC139" s="132" t="s">
        <v>22151</v>
      </c>
      <c r="BD139" s="132" t="s">
        <v>22151</v>
      </c>
      <c r="BE139" s="132">
        <v>2</v>
      </c>
      <c r="BF139" s="132" t="s">
        <v>22151</v>
      </c>
      <c r="BG139" s="132" t="s">
        <v>22151</v>
      </c>
      <c r="BH139" s="132" t="s">
        <v>22151</v>
      </c>
      <c r="BI139" s="132" t="s">
        <v>22151</v>
      </c>
      <c r="BJ139" s="92" t="s">
        <v>22151</v>
      </c>
      <c r="BK139" s="51">
        <v>8.3853679235062994</v>
      </c>
      <c r="BL139" s="8">
        <v>2.5256783819563982</v>
      </c>
      <c r="BM139" s="12">
        <v>138</v>
      </c>
      <c r="BN139" s="51">
        <v>2.5256783819563982</v>
      </c>
      <c r="BO139" s="51">
        <v>0.19435732070240119</v>
      </c>
      <c r="BP139" s="51">
        <v>2.331321061253997</v>
      </c>
      <c r="BQ139" s="64">
        <v>5.9690742637081753</v>
      </c>
      <c r="BR139" s="64"/>
      <c r="BS139" s="51">
        <v>2.331321061253997</v>
      </c>
      <c r="BT139" s="38">
        <v>5.9690742637081753</v>
      </c>
      <c r="BU139" s="51" t="s">
        <v>22289</v>
      </c>
      <c r="BV139" s="75">
        <v>403.07</v>
      </c>
      <c r="BW139" s="75">
        <v>218</v>
      </c>
      <c r="BX139" s="51">
        <v>185.07</v>
      </c>
      <c r="BY139" s="75">
        <v>313</v>
      </c>
      <c r="BZ139" s="75">
        <v>463</v>
      </c>
      <c r="CA139" s="184" t="s">
        <v>22151</v>
      </c>
    </row>
    <row r="140" spans="1:79" x14ac:dyDescent="0.3">
      <c r="A140" s="178" t="s">
        <v>3302</v>
      </c>
      <c r="B140" s="1" t="s">
        <v>6686</v>
      </c>
      <c r="C140" s="2" t="s">
        <v>6687</v>
      </c>
      <c r="D140" s="91" t="s">
        <v>649</v>
      </c>
      <c r="E140" s="2" t="s">
        <v>1446</v>
      </c>
      <c r="F140" s="2" t="s">
        <v>9094</v>
      </c>
      <c r="G140" s="2" t="s">
        <v>1396</v>
      </c>
      <c r="H140" s="2" t="s">
        <v>1396</v>
      </c>
      <c r="I140" s="2" t="s">
        <v>1396</v>
      </c>
      <c r="J140" s="269" t="s">
        <v>1396</v>
      </c>
      <c r="K140">
        <v>4314</v>
      </c>
      <c r="L140" t="s">
        <v>10759</v>
      </c>
      <c r="M140" t="e">
        <v>#VALUE!</v>
      </c>
      <c r="N140" t="s">
        <v>6449</v>
      </c>
      <c r="O140" s="169">
        <v>54</v>
      </c>
      <c r="P140" s="123">
        <v>223</v>
      </c>
      <c r="Q140" s="123">
        <v>223</v>
      </c>
      <c r="R140" s="75">
        <v>186</v>
      </c>
      <c r="S140" s="123">
        <v>42</v>
      </c>
      <c r="T140" s="123">
        <v>8</v>
      </c>
      <c r="U140" s="123">
        <v>0</v>
      </c>
      <c r="V140" s="75">
        <v>11</v>
      </c>
      <c r="W140" s="123">
        <v>32</v>
      </c>
      <c r="X140" s="75">
        <v>22</v>
      </c>
      <c r="Y140" s="75">
        <v>37</v>
      </c>
      <c r="Z140" s="75">
        <v>43</v>
      </c>
      <c r="AA140" s="75">
        <v>0</v>
      </c>
      <c r="AB140" s="4">
        <v>0.22580645161290322</v>
      </c>
      <c r="AC140" s="4">
        <v>0.35426008968609868</v>
      </c>
      <c r="AD140" s="4">
        <v>0.44623655913978494</v>
      </c>
      <c r="AE140" s="8">
        <v>4.8484848484848486</v>
      </c>
      <c r="AF140" s="8">
        <v>3.9285714285714288</v>
      </c>
      <c r="AG140" s="8">
        <v>3.098591549295775</v>
      </c>
      <c r="AH140" s="8">
        <v>0</v>
      </c>
      <c r="AI140" s="51">
        <v>-0.97998889188282667</v>
      </c>
      <c r="AJ140" s="51">
        <v>0</v>
      </c>
      <c r="AK140" s="51">
        <v>0</v>
      </c>
      <c r="AL140" s="51">
        <v>0</v>
      </c>
      <c r="AM140" s="8">
        <v>10.895658934469228</v>
      </c>
      <c r="AN140" s="8" t="s">
        <v>22151</v>
      </c>
      <c r="AO140" s="8">
        <v>10.895658934469228</v>
      </c>
      <c r="AP140" s="8" t="s">
        <v>22151</v>
      </c>
      <c r="AQ140" s="8" t="s">
        <v>22151</v>
      </c>
      <c r="AR140" s="8" t="s">
        <v>22151</v>
      </c>
      <c r="AS140" s="8" t="s">
        <v>22151</v>
      </c>
      <c r="AT140" s="8">
        <v>10.895658934469228</v>
      </c>
      <c r="AU140" s="8" t="s">
        <v>22151</v>
      </c>
      <c r="AV140" s="8" t="s">
        <v>22151</v>
      </c>
      <c r="AW140" s="8" t="s">
        <v>22151</v>
      </c>
      <c r="AX140" s="8" t="s">
        <v>22151</v>
      </c>
      <c r="AY140" s="132" t="s">
        <v>22151</v>
      </c>
      <c r="AZ140" s="132">
        <v>18</v>
      </c>
      <c r="BA140" s="132" t="s">
        <v>22151</v>
      </c>
      <c r="BB140" s="132" t="s">
        <v>22151</v>
      </c>
      <c r="BC140" s="132" t="s">
        <v>22151</v>
      </c>
      <c r="BD140" s="132" t="s">
        <v>22151</v>
      </c>
      <c r="BE140" s="132">
        <v>3</v>
      </c>
      <c r="BF140" s="132" t="s">
        <v>22151</v>
      </c>
      <c r="BG140" s="132" t="s">
        <v>22151</v>
      </c>
      <c r="BH140" s="132" t="s">
        <v>22151</v>
      </c>
      <c r="BI140" s="132" t="s">
        <v>22151</v>
      </c>
      <c r="BJ140" s="92" t="s">
        <v>22151</v>
      </c>
      <c r="BK140" s="8">
        <v>8.3853679235062994</v>
      </c>
      <c r="BL140" s="8">
        <v>2.5102910109629288</v>
      </c>
      <c r="BM140" s="12">
        <v>139</v>
      </c>
      <c r="BN140" s="10">
        <v>2.5102910109629288</v>
      </c>
      <c r="BO140" s="10">
        <v>0.19435732070240119</v>
      </c>
      <c r="BP140" s="10">
        <v>2.3159336902605276</v>
      </c>
      <c r="BQ140" s="41">
        <v>5.9362769838909335</v>
      </c>
      <c r="BR140" s="41"/>
      <c r="BS140" s="10">
        <v>2.3159336902605276</v>
      </c>
      <c r="BT140" s="38">
        <v>5.9362769838909335</v>
      </c>
      <c r="BU140" s="6" t="s">
        <v>22290</v>
      </c>
      <c r="BV140" s="75">
        <v>330.57</v>
      </c>
      <c r="BW140" s="75">
        <v>219</v>
      </c>
      <c r="BX140" s="51">
        <v>111.57</v>
      </c>
      <c r="BY140" s="75">
        <v>241</v>
      </c>
      <c r="BZ140" s="75">
        <v>387</v>
      </c>
      <c r="CA140" s="184" t="s">
        <v>22151</v>
      </c>
    </row>
    <row r="141" spans="1:79" x14ac:dyDescent="0.3">
      <c r="A141" s="178" t="s">
        <v>4280</v>
      </c>
      <c r="B141" s="1" t="s">
        <v>6820</v>
      </c>
      <c r="C141" s="2" t="s">
        <v>6821</v>
      </c>
      <c r="D141" s="91" t="s">
        <v>1301</v>
      </c>
      <c r="E141" s="2" t="s">
        <v>1439</v>
      </c>
      <c r="F141" s="2" t="s">
        <v>6120</v>
      </c>
      <c r="G141" s="2" t="s">
        <v>1380</v>
      </c>
      <c r="H141" s="2" t="s">
        <v>1380</v>
      </c>
      <c r="I141" s="2" t="s">
        <v>1380</v>
      </c>
      <c r="J141" s="269" t="s">
        <v>1380</v>
      </c>
      <c r="K141">
        <v>11038</v>
      </c>
      <c r="L141" t="s">
        <v>10397</v>
      </c>
      <c r="M141" t="e">
        <v>#VALUE!</v>
      </c>
      <c r="N141" t="s">
        <v>5770</v>
      </c>
      <c r="O141" s="169">
        <v>49</v>
      </c>
      <c r="P141" s="123">
        <v>159</v>
      </c>
      <c r="Q141" s="123">
        <v>159</v>
      </c>
      <c r="R141" s="75">
        <v>138</v>
      </c>
      <c r="S141" s="123">
        <v>30.000000000000004</v>
      </c>
      <c r="T141" s="123">
        <v>5</v>
      </c>
      <c r="U141" s="123">
        <v>3</v>
      </c>
      <c r="V141" s="75">
        <v>3</v>
      </c>
      <c r="W141" s="123">
        <v>16</v>
      </c>
      <c r="X141" s="75">
        <v>22</v>
      </c>
      <c r="Y141" s="75">
        <v>20</v>
      </c>
      <c r="Z141" s="75">
        <v>42</v>
      </c>
      <c r="AA141" s="75">
        <v>8</v>
      </c>
      <c r="AB141" s="4">
        <v>0.21739130434782611</v>
      </c>
      <c r="AC141" s="4">
        <v>0.31645569620253167</v>
      </c>
      <c r="AD141" s="4">
        <v>0.36231884057971014</v>
      </c>
      <c r="AE141" s="8">
        <v>2.4242424242424243</v>
      </c>
      <c r="AF141" s="8">
        <v>1.0714285714285714</v>
      </c>
      <c r="AG141" s="8">
        <v>3.098591549295775</v>
      </c>
      <c r="AH141" s="8">
        <v>4.4444444444444446</v>
      </c>
      <c r="AI141" s="51">
        <v>-0.98880993503677006</v>
      </c>
      <c r="AJ141" s="51">
        <v>0</v>
      </c>
      <c r="AK141" s="51">
        <v>0</v>
      </c>
      <c r="AL141" s="51">
        <v>0</v>
      </c>
      <c r="AM141" s="8">
        <v>10.049897054374446</v>
      </c>
      <c r="AN141" s="8" t="s">
        <v>22151</v>
      </c>
      <c r="AO141" s="8" t="s">
        <v>22151</v>
      </c>
      <c r="AP141" s="8" t="s">
        <v>22151</v>
      </c>
      <c r="AQ141" s="8" t="s">
        <v>22151</v>
      </c>
      <c r="AR141" s="8" t="s">
        <v>22151</v>
      </c>
      <c r="AS141" s="8">
        <v>10.049897054374446</v>
      </c>
      <c r="AT141" s="8" t="s">
        <v>22151</v>
      </c>
      <c r="AU141" s="8" t="s">
        <v>22151</v>
      </c>
      <c r="AV141" s="8" t="s">
        <v>22151</v>
      </c>
      <c r="AW141" s="8" t="s">
        <v>22151</v>
      </c>
      <c r="AX141" s="8" t="s">
        <v>22151</v>
      </c>
      <c r="AY141" s="132" t="s">
        <v>22151</v>
      </c>
      <c r="AZ141" s="132" t="s">
        <v>22151</v>
      </c>
      <c r="BA141" s="132" t="s">
        <v>22151</v>
      </c>
      <c r="BB141" s="132" t="s">
        <v>22151</v>
      </c>
      <c r="BC141" s="132" t="s">
        <v>22151</v>
      </c>
      <c r="BD141" s="132">
        <v>50</v>
      </c>
      <c r="BE141" s="132" t="s">
        <v>22151</v>
      </c>
      <c r="BF141" s="132" t="s">
        <v>22151</v>
      </c>
      <c r="BG141" s="132" t="s">
        <v>22151</v>
      </c>
      <c r="BH141" s="132" t="s">
        <v>22151</v>
      </c>
      <c r="BI141" s="132" t="s">
        <v>22151</v>
      </c>
      <c r="BJ141" s="92" t="s">
        <v>22151</v>
      </c>
      <c r="BK141" s="8">
        <v>7.5574645117708927</v>
      </c>
      <c r="BL141" s="8">
        <v>2.4924325426035532</v>
      </c>
      <c r="BM141" s="12">
        <v>140</v>
      </c>
      <c r="BN141" s="10">
        <v>2.4924325426035532</v>
      </c>
      <c r="BO141" s="10">
        <v>0.19435732070240119</v>
      </c>
      <c r="BP141" s="10">
        <v>2.298075221901152</v>
      </c>
      <c r="BQ141" s="41">
        <v>5.8982127048052853</v>
      </c>
      <c r="BR141" s="41"/>
      <c r="BS141" s="10">
        <v>2.298075221901152</v>
      </c>
      <c r="BT141" s="38">
        <v>5.8982127048052853</v>
      </c>
      <c r="BU141" s="6" t="s">
        <v>22291</v>
      </c>
      <c r="BV141" s="75">
        <v>430.75</v>
      </c>
      <c r="BW141" s="75">
        <v>220</v>
      </c>
      <c r="BX141" s="51">
        <v>210.75</v>
      </c>
      <c r="BY141" s="75">
        <v>336</v>
      </c>
      <c r="BZ141" s="75">
        <v>519</v>
      </c>
      <c r="CA141" s="184" t="s">
        <v>22151</v>
      </c>
    </row>
    <row r="142" spans="1:79" x14ac:dyDescent="0.3">
      <c r="A142" s="178" t="s">
        <v>10110</v>
      </c>
      <c r="B142" s="1" t="s">
        <v>7034</v>
      </c>
      <c r="C142" s="2" t="s">
        <v>7392</v>
      </c>
      <c r="D142" s="91" t="s">
        <v>10111</v>
      </c>
      <c r="E142" s="2" t="s">
        <v>1372</v>
      </c>
      <c r="F142" s="2" t="s">
        <v>6120</v>
      </c>
      <c r="G142" s="2" t="s">
        <v>14975</v>
      </c>
      <c r="H142" s="2" t="s">
        <v>1424</v>
      </c>
      <c r="I142" s="2" t="s">
        <v>1424</v>
      </c>
      <c r="J142" s="269" t="s">
        <v>1424</v>
      </c>
      <c r="K142">
        <v>11442</v>
      </c>
      <c r="L142" t="s">
        <v>10112</v>
      </c>
      <c r="M142" t="e">
        <v>#VALUE!</v>
      </c>
      <c r="N142" t="s">
        <v>10113</v>
      </c>
      <c r="O142" s="169">
        <v>49</v>
      </c>
      <c r="P142" s="123">
        <v>178</v>
      </c>
      <c r="Q142" s="123">
        <v>178</v>
      </c>
      <c r="R142" s="75">
        <v>156</v>
      </c>
      <c r="S142" s="123">
        <v>23.000000000000004</v>
      </c>
      <c r="T142" s="123">
        <v>4</v>
      </c>
      <c r="U142" s="123">
        <v>0</v>
      </c>
      <c r="V142" s="75">
        <v>10</v>
      </c>
      <c r="W142" s="123">
        <v>19</v>
      </c>
      <c r="X142" s="75">
        <v>24</v>
      </c>
      <c r="Y142" s="75">
        <v>18</v>
      </c>
      <c r="Z142" s="75">
        <v>64</v>
      </c>
      <c r="AA142" s="75">
        <v>0</v>
      </c>
      <c r="AB142" s="4">
        <v>0.14743589743589747</v>
      </c>
      <c r="AC142" s="4">
        <v>0.23563218390804597</v>
      </c>
      <c r="AD142" s="4">
        <v>0.36538461538461536</v>
      </c>
      <c r="AE142" s="8">
        <v>2.8787878787878789</v>
      </c>
      <c r="AF142" s="8">
        <v>3.5714285714285716</v>
      </c>
      <c r="AG142" s="8">
        <v>3.3802816901408455</v>
      </c>
      <c r="AH142" s="8">
        <v>0</v>
      </c>
      <c r="AI142" s="51">
        <v>-3.4194858842644189</v>
      </c>
      <c r="AJ142" s="51">
        <v>0</v>
      </c>
      <c r="AK142" s="51">
        <v>0</v>
      </c>
      <c r="AL142" s="51">
        <v>0</v>
      </c>
      <c r="AM142" s="8">
        <v>6.4110122560928771</v>
      </c>
      <c r="AN142" s="8">
        <v>6.4110122560928771</v>
      </c>
      <c r="AO142" s="8" t="s">
        <v>22151</v>
      </c>
      <c r="AP142" s="8" t="s">
        <v>22151</v>
      </c>
      <c r="AQ142" s="8" t="s">
        <v>22151</v>
      </c>
      <c r="AR142" s="8" t="s">
        <v>22151</v>
      </c>
      <c r="AS142" s="8" t="s">
        <v>22151</v>
      </c>
      <c r="AT142" s="8" t="s">
        <v>22151</v>
      </c>
      <c r="AU142" s="8" t="s">
        <v>22151</v>
      </c>
      <c r="AV142" s="8" t="s">
        <v>22151</v>
      </c>
      <c r="AW142" s="8" t="s">
        <v>22151</v>
      </c>
      <c r="AX142" s="8" t="s">
        <v>22151</v>
      </c>
      <c r="AY142" s="132">
        <v>15</v>
      </c>
      <c r="AZ142" s="132" t="s">
        <v>22151</v>
      </c>
      <c r="BA142" s="132" t="s">
        <v>22151</v>
      </c>
      <c r="BB142" s="132" t="s">
        <v>22151</v>
      </c>
      <c r="BC142" s="132" t="s">
        <v>22151</v>
      </c>
      <c r="BD142" s="132" t="s">
        <v>22151</v>
      </c>
      <c r="BE142" s="132" t="s">
        <v>22151</v>
      </c>
      <c r="BF142" s="132" t="s">
        <v>22151</v>
      </c>
      <c r="BG142" s="132" t="s">
        <v>22151</v>
      </c>
      <c r="BH142" s="132" t="s">
        <v>22151</v>
      </c>
      <c r="BI142" s="132" t="s">
        <v>22151</v>
      </c>
      <c r="BJ142" s="92" t="s">
        <v>22151</v>
      </c>
      <c r="BK142" s="8">
        <v>3.9410672420239714</v>
      </c>
      <c r="BL142" s="8">
        <v>2.4699450140689057</v>
      </c>
      <c r="BM142" s="12">
        <v>141</v>
      </c>
      <c r="BN142" s="10">
        <v>2.4699450140689057</v>
      </c>
      <c r="BO142" s="10">
        <v>0.19435732070240119</v>
      </c>
      <c r="BP142" s="10">
        <v>2.2755876933665045</v>
      </c>
      <c r="BQ142" s="41">
        <v>5.8502818551453872</v>
      </c>
      <c r="BR142" s="41"/>
      <c r="BS142" s="10">
        <v>2.2755876933665045</v>
      </c>
      <c r="BT142" s="38">
        <v>5.8502818551453872</v>
      </c>
      <c r="BU142" s="6" t="s">
        <v>22292</v>
      </c>
      <c r="BV142" s="75">
        <v>187.5</v>
      </c>
      <c r="BW142" s="75">
        <v>221</v>
      </c>
      <c r="BX142" s="51">
        <v>-33.5</v>
      </c>
      <c r="BY142" s="75">
        <v>150</v>
      </c>
      <c r="BZ142" s="75">
        <v>221</v>
      </c>
      <c r="CA142" s="184" t="s">
        <v>22151</v>
      </c>
    </row>
    <row r="143" spans="1:79" ht="15" customHeight="1" x14ac:dyDescent="0.3">
      <c r="A143" s="178" t="s">
        <v>3177</v>
      </c>
      <c r="B143" s="1" t="s">
        <v>6928</v>
      </c>
      <c r="C143" s="2" t="s">
        <v>6929</v>
      </c>
      <c r="D143" s="91" t="s">
        <v>372</v>
      </c>
      <c r="E143" s="2" t="s">
        <v>1470</v>
      </c>
      <c r="F143" s="2" t="s">
        <v>6120</v>
      </c>
      <c r="G143" s="2" t="s">
        <v>1424</v>
      </c>
      <c r="H143" s="2" t="s">
        <v>1424</v>
      </c>
      <c r="I143" s="2" t="s">
        <v>1424</v>
      </c>
      <c r="J143" s="269" t="s">
        <v>1424</v>
      </c>
      <c r="K143">
        <v>8259</v>
      </c>
      <c r="L143" t="s">
        <v>10455</v>
      </c>
      <c r="M143" t="e">
        <v>#VALUE!</v>
      </c>
      <c r="N143" t="s">
        <v>6357</v>
      </c>
      <c r="O143" s="169">
        <v>33</v>
      </c>
      <c r="P143" s="123">
        <v>129</v>
      </c>
      <c r="Q143" s="123">
        <v>129</v>
      </c>
      <c r="R143" s="75">
        <v>111</v>
      </c>
      <c r="S143" s="123">
        <v>30</v>
      </c>
      <c r="T143" s="123">
        <v>8</v>
      </c>
      <c r="U143" s="123">
        <v>0</v>
      </c>
      <c r="V143" s="75">
        <v>2</v>
      </c>
      <c r="W143" s="123">
        <v>15</v>
      </c>
      <c r="X143" s="75">
        <v>17</v>
      </c>
      <c r="Y143" s="75">
        <v>11</v>
      </c>
      <c r="Z143" s="75">
        <v>19</v>
      </c>
      <c r="AA143" s="75">
        <v>1</v>
      </c>
      <c r="AB143" s="3">
        <v>0.27027027027027029</v>
      </c>
      <c r="AC143" s="3">
        <v>0.33606557377049179</v>
      </c>
      <c r="AD143" s="3">
        <v>0.3963963963963964</v>
      </c>
      <c r="AE143" s="6">
        <v>2.2727272727272729</v>
      </c>
      <c r="AF143" s="6">
        <v>0.7142857142857143</v>
      </c>
      <c r="AG143" s="6">
        <v>2.3943661971830985</v>
      </c>
      <c r="AH143" s="6">
        <v>0.55555555555555558</v>
      </c>
      <c r="AI143" s="51">
        <v>0.46107218095903818</v>
      </c>
      <c r="AJ143" s="51">
        <v>0</v>
      </c>
      <c r="AK143" s="51">
        <v>0</v>
      </c>
      <c r="AL143" s="51">
        <v>0</v>
      </c>
      <c r="AM143" s="6">
        <v>6.3980069207106798</v>
      </c>
      <c r="AN143" s="6">
        <v>6.3980069207106798</v>
      </c>
      <c r="AO143" s="6" t="s">
        <v>22151</v>
      </c>
      <c r="AP143" s="6" t="s">
        <v>22151</v>
      </c>
      <c r="AQ143" s="6" t="s">
        <v>22151</v>
      </c>
      <c r="AR143" s="6" t="s">
        <v>22151</v>
      </c>
      <c r="AS143" s="6" t="s">
        <v>22151</v>
      </c>
      <c r="AT143" s="6" t="s">
        <v>22151</v>
      </c>
      <c r="AU143" s="6" t="s">
        <v>22151</v>
      </c>
      <c r="AV143" s="6" t="s">
        <v>22151</v>
      </c>
      <c r="AW143" s="6" t="s">
        <v>22151</v>
      </c>
      <c r="AX143" s="6" t="s">
        <v>22151</v>
      </c>
      <c r="AY143" s="99">
        <v>16</v>
      </c>
      <c r="AZ143" s="132" t="s">
        <v>22151</v>
      </c>
      <c r="BA143" s="132" t="s">
        <v>22151</v>
      </c>
      <c r="BB143" s="132" t="s">
        <v>22151</v>
      </c>
      <c r="BC143" s="132" t="s">
        <v>22151</v>
      </c>
      <c r="BD143" s="132" t="s">
        <v>22151</v>
      </c>
      <c r="BE143" s="132" t="s">
        <v>22151</v>
      </c>
      <c r="BF143" s="132" t="s">
        <v>22151</v>
      </c>
      <c r="BG143" s="132" t="s">
        <v>22151</v>
      </c>
      <c r="BH143" s="132" t="s">
        <v>22151</v>
      </c>
      <c r="BI143" s="132" t="s">
        <v>22151</v>
      </c>
      <c r="BJ143" s="92" t="s">
        <v>22151</v>
      </c>
      <c r="BK143" s="6">
        <v>3.9410672420239714</v>
      </c>
      <c r="BL143" s="8">
        <v>2.4569396786867084</v>
      </c>
      <c r="BM143" s="12">
        <v>142</v>
      </c>
      <c r="BN143" s="6">
        <v>2.4569396786867084</v>
      </c>
      <c r="BO143" s="6">
        <v>0.19435732070240119</v>
      </c>
      <c r="BP143" s="6">
        <v>2.2625823579843072</v>
      </c>
      <c r="BQ143" s="38">
        <v>5.8225617446841493</v>
      </c>
      <c r="BR143" s="38"/>
      <c r="BS143" s="6">
        <v>2.2625823579843072</v>
      </c>
      <c r="BT143" s="38">
        <v>5.8225617446841493</v>
      </c>
      <c r="BU143" s="6" t="s">
        <v>22293</v>
      </c>
      <c r="BV143" s="75">
        <v>423.02</v>
      </c>
      <c r="BW143" s="75">
        <v>222</v>
      </c>
      <c r="BX143" s="51">
        <v>201.01999999999998</v>
      </c>
      <c r="BY143" s="75">
        <v>336</v>
      </c>
      <c r="BZ143" s="75">
        <v>531</v>
      </c>
      <c r="CA143" s="184" t="s">
        <v>22151</v>
      </c>
    </row>
    <row r="144" spans="1:79" ht="15" customHeight="1" x14ac:dyDescent="0.3">
      <c r="A144" s="212" t="s">
        <v>19872</v>
      </c>
      <c r="B144" s="180" t="s">
        <v>19873</v>
      </c>
      <c r="C144" s="181" t="s">
        <v>6764</v>
      </c>
      <c r="D144" s="210" t="s">
        <v>17140</v>
      </c>
      <c r="E144" s="181" t="s">
        <v>1409</v>
      </c>
      <c r="F144" s="181" t="s">
        <v>9094</v>
      </c>
      <c r="G144" s="181" t="s">
        <v>20458</v>
      </c>
      <c r="H144" s="181" t="s">
        <v>661</v>
      </c>
      <c r="I144" s="181" t="s">
        <v>1431</v>
      </c>
      <c r="J144" s="181" t="s">
        <v>661</v>
      </c>
      <c r="K144" s="182">
        <v>18036</v>
      </c>
      <c r="L144" s="182" t="s">
        <v>19874</v>
      </c>
      <c r="M144" s="194" t="e">
        <v>#VALUE!</v>
      </c>
      <c r="N144" s="194" t="s">
        <v>19875</v>
      </c>
      <c r="O144" s="66">
        <v>54</v>
      </c>
      <c r="P144" s="184">
        <v>192</v>
      </c>
      <c r="Q144" s="184">
        <v>192</v>
      </c>
      <c r="R144" s="184">
        <v>172</v>
      </c>
      <c r="S144" s="184">
        <v>49</v>
      </c>
      <c r="T144" s="184">
        <v>15</v>
      </c>
      <c r="U144" s="184">
        <v>3</v>
      </c>
      <c r="V144" s="184">
        <v>4</v>
      </c>
      <c r="W144" s="184">
        <v>26</v>
      </c>
      <c r="X144" s="184">
        <v>20</v>
      </c>
      <c r="Y144" s="184">
        <v>18</v>
      </c>
      <c r="Z144" s="184">
        <v>30</v>
      </c>
      <c r="AA144" s="184">
        <v>3</v>
      </c>
      <c r="AB144" s="185">
        <v>0.28488372093023256</v>
      </c>
      <c r="AC144" s="186">
        <v>0.35263157894736841</v>
      </c>
      <c r="AD144" s="186">
        <v>0.47674418604651164</v>
      </c>
      <c r="AE144" s="187">
        <v>3.9393939393939394</v>
      </c>
      <c r="AF144" s="187">
        <v>1.4285714285714286</v>
      </c>
      <c r="AG144" s="187">
        <v>2.8169014084507045</v>
      </c>
      <c r="AH144" s="187">
        <v>1.6666666666666665</v>
      </c>
      <c r="AI144" s="187">
        <v>1.2256348160761878</v>
      </c>
      <c r="AJ144" s="188">
        <v>0</v>
      </c>
      <c r="AK144" s="188">
        <v>0</v>
      </c>
      <c r="AL144" s="188">
        <v>0</v>
      </c>
      <c r="AM144" s="187">
        <v>11.077168259158926</v>
      </c>
      <c r="AN144" s="187" t="s">
        <v>22151</v>
      </c>
      <c r="AO144" s="187" t="s">
        <v>22151</v>
      </c>
      <c r="AP144" s="187">
        <v>11.077168259158926</v>
      </c>
      <c r="AQ144" s="187" t="s">
        <v>22151</v>
      </c>
      <c r="AR144" s="187" t="s">
        <v>22151</v>
      </c>
      <c r="AS144" s="187" t="s">
        <v>22151</v>
      </c>
      <c r="AT144" s="187" t="s">
        <v>22151</v>
      </c>
      <c r="AU144" s="187">
        <v>11.077168259158926</v>
      </c>
      <c r="AV144" s="187" t="s">
        <v>22151</v>
      </c>
      <c r="AW144" s="187" t="s">
        <v>22151</v>
      </c>
      <c r="AX144" s="187" t="s">
        <v>22151</v>
      </c>
      <c r="AY144" s="189" t="s">
        <v>22151</v>
      </c>
      <c r="AZ144" s="189" t="s">
        <v>22151</v>
      </c>
      <c r="BA144" s="189">
        <v>20</v>
      </c>
      <c r="BB144" s="189" t="s">
        <v>22151</v>
      </c>
      <c r="BC144" s="189" t="s">
        <v>22151</v>
      </c>
      <c r="BD144" s="189" t="s">
        <v>22151</v>
      </c>
      <c r="BE144" s="189" t="s">
        <v>22151</v>
      </c>
      <c r="BF144" s="189">
        <v>6</v>
      </c>
      <c r="BG144" s="189" t="s">
        <v>22151</v>
      </c>
      <c r="BH144" s="189" t="s">
        <v>22151</v>
      </c>
      <c r="BI144" s="189" t="s">
        <v>22151</v>
      </c>
      <c r="BJ144" s="190" t="s">
        <v>22151</v>
      </c>
      <c r="BK144" s="187">
        <v>8.6531354605957791</v>
      </c>
      <c r="BL144" s="187">
        <v>2.4240327985631467</v>
      </c>
      <c r="BM144" s="189">
        <v>143</v>
      </c>
      <c r="BN144" s="187">
        <v>2.4240327985631467</v>
      </c>
      <c r="BO144" s="187">
        <v>0.19435732070240119</v>
      </c>
      <c r="BP144" s="187">
        <v>2.2296754778607455</v>
      </c>
      <c r="BQ144" s="191">
        <v>5.7524226575208539</v>
      </c>
      <c r="BR144" s="192"/>
      <c r="BS144" s="187">
        <v>2.2296754778607455</v>
      </c>
      <c r="BT144" s="38">
        <v>5.7524226575208539</v>
      </c>
      <c r="BU144" s="187" t="s">
        <v>22294</v>
      </c>
      <c r="BV144" s="184">
        <v>183.5</v>
      </c>
      <c r="BW144" s="193">
        <v>223</v>
      </c>
      <c r="BX144" s="188">
        <v>-39.5</v>
      </c>
      <c r="BY144" s="193">
        <v>120</v>
      </c>
      <c r="BZ144" s="193">
        <v>276</v>
      </c>
      <c r="CA144" s="184" t="s">
        <v>22151</v>
      </c>
    </row>
    <row r="145" spans="1:79" x14ac:dyDescent="0.3">
      <c r="A145" s="213" t="s">
        <v>15625</v>
      </c>
      <c r="B145" s="1" t="s">
        <v>15627</v>
      </c>
      <c r="C145" s="2" t="s">
        <v>6899</v>
      </c>
      <c r="D145" s="91" t="s">
        <v>15626</v>
      </c>
      <c r="E145" s="2" t="s">
        <v>1413</v>
      </c>
      <c r="F145" s="2" t="s">
        <v>9094</v>
      </c>
      <c r="G145" s="2" t="s">
        <v>14948</v>
      </c>
      <c r="H145" s="2" t="s">
        <v>661</v>
      </c>
      <c r="I145" s="2" t="s">
        <v>661</v>
      </c>
      <c r="J145" s="270" t="s">
        <v>661</v>
      </c>
      <c r="K145">
        <v>12037</v>
      </c>
      <c r="L145" t="s">
        <v>15628</v>
      </c>
      <c r="M145" t="e">
        <v>#VALUE!</v>
      </c>
      <c r="N145" t="s">
        <v>15630</v>
      </c>
      <c r="O145" s="169">
        <v>39</v>
      </c>
      <c r="P145" s="123">
        <v>149</v>
      </c>
      <c r="Q145" s="123">
        <v>149</v>
      </c>
      <c r="R145" s="75">
        <v>119.99999999999999</v>
      </c>
      <c r="S145" s="123">
        <v>31</v>
      </c>
      <c r="T145" s="123">
        <v>5</v>
      </c>
      <c r="U145" s="123">
        <v>0</v>
      </c>
      <c r="V145" s="75">
        <v>2</v>
      </c>
      <c r="W145" s="123">
        <v>21</v>
      </c>
      <c r="X145" s="75">
        <v>14</v>
      </c>
      <c r="Y145" s="75">
        <v>23</v>
      </c>
      <c r="Z145" s="75">
        <v>37</v>
      </c>
      <c r="AA145" s="75">
        <v>9</v>
      </c>
      <c r="AB145" s="52">
        <v>0.25833333333333336</v>
      </c>
      <c r="AC145" s="52">
        <v>0.3776223776223776</v>
      </c>
      <c r="AD145" s="52">
        <v>0.35000000000000003</v>
      </c>
      <c r="AE145" s="51">
        <v>3.1818181818181821</v>
      </c>
      <c r="AF145" s="51">
        <v>0.7142857142857143</v>
      </c>
      <c r="AG145" s="51">
        <v>1.971830985915493</v>
      </c>
      <c r="AH145" s="51">
        <v>5</v>
      </c>
      <c r="AI145" s="51">
        <v>0.18899179278669978</v>
      </c>
      <c r="AJ145" s="51">
        <v>0</v>
      </c>
      <c r="AK145" s="51">
        <v>0</v>
      </c>
      <c r="AL145" s="51">
        <v>0</v>
      </c>
      <c r="AM145" s="51">
        <v>11.056926674806089</v>
      </c>
      <c r="AN145" s="51" t="s">
        <v>22151</v>
      </c>
      <c r="AO145" s="51" t="s">
        <v>22151</v>
      </c>
      <c r="AP145" s="51">
        <v>11.056926674806089</v>
      </c>
      <c r="AQ145" s="51" t="s">
        <v>22151</v>
      </c>
      <c r="AR145" s="51" t="s">
        <v>22151</v>
      </c>
      <c r="AS145" s="51" t="s">
        <v>22151</v>
      </c>
      <c r="AT145" s="51" t="s">
        <v>22151</v>
      </c>
      <c r="AU145" s="51">
        <v>11.056926674806089</v>
      </c>
      <c r="AV145" s="51" t="s">
        <v>22151</v>
      </c>
      <c r="AW145" s="51" t="s">
        <v>22151</v>
      </c>
      <c r="AX145" s="51" t="s">
        <v>22151</v>
      </c>
      <c r="AY145" s="76" t="s">
        <v>22151</v>
      </c>
      <c r="AZ145" s="76" t="s">
        <v>22151</v>
      </c>
      <c r="BA145" s="76">
        <v>21</v>
      </c>
      <c r="BB145" s="76" t="s">
        <v>22151</v>
      </c>
      <c r="BC145" s="76" t="s">
        <v>22151</v>
      </c>
      <c r="BD145" s="76" t="s">
        <v>22151</v>
      </c>
      <c r="BE145" s="76" t="s">
        <v>22151</v>
      </c>
      <c r="BF145" s="76">
        <v>7</v>
      </c>
      <c r="BG145" s="76" t="s">
        <v>22151</v>
      </c>
      <c r="BH145" s="76" t="s">
        <v>22151</v>
      </c>
      <c r="BI145" s="76" t="s">
        <v>22151</v>
      </c>
      <c r="BJ145" s="93" t="s">
        <v>22151</v>
      </c>
      <c r="BK145" s="51">
        <v>8.6531354605957791</v>
      </c>
      <c r="BL145" s="51">
        <v>2.4037912142103099</v>
      </c>
      <c r="BM145" s="76">
        <v>144</v>
      </c>
      <c r="BN145" s="51">
        <v>2.4037912142103099</v>
      </c>
      <c r="BO145" s="51">
        <v>0.19435732070240119</v>
      </c>
      <c r="BP145" s="51">
        <v>2.2094338935079088</v>
      </c>
      <c r="BQ145" s="64">
        <v>5.7092789063078584</v>
      </c>
      <c r="BR145" s="64"/>
      <c r="BS145" s="51">
        <v>2.2094338935079088</v>
      </c>
      <c r="BT145" s="38">
        <v>5.7092789063078584</v>
      </c>
      <c r="BU145" s="51" t="s">
        <v>22295</v>
      </c>
      <c r="BV145" s="75">
        <v>248.73</v>
      </c>
      <c r="BW145" s="75">
        <v>224</v>
      </c>
      <c r="BX145" s="51">
        <v>24.72999999999999</v>
      </c>
      <c r="BY145" s="75">
        <v>208</v>
      </c>
      <c r="BZ145" s="75">
        <v>336</v>
      </c>
      <c r="CA145" s="184" t="s">
        <v>22151</v>
      </c>
    </row>
    <row r="146" spans="1:79" ht="15" customHeight="1" x14ac:dyDescent="0.3">
      <c r="A146" s="178" t="s">
        <v>2489</v>
      </c>
      <c r="B146" s="1" t="s">
        <v>6576</v>
      </c>
      <c r="C146" s="2" t="s">
        <v>6577</v>
      </c>
      <c r="D146" s="91" t="s">
        <v>624</v>
      </c>
      <c r="E146" s="2" t="s">
        <v>1383</v>
      </c>
      <c r="F146" s="2" t="s">
        <v>9094</v>
      </c>
      <c r="G146" s="2" t="s">
        <v>660</v>
      </c>
      <c r="H146" s="2" t="s">
        <v>660</v>
      </c>
      <c r="I146" s="2" t="s">
        <v>660</v>
      </c>
      <c r="J146" s="270" t="s">
        <v>660</v>
      </c>
      <c r="K146">
        <v>9368</v>
      </c>
      <c r="L146" t="s">
        <v>9123</v>
      </c>
      <c r="M146" t="e">
        <v>#VALUE!</v>
      </c>
      <c r="N146" t="s">
        <v>5833</v>
      </c>
      <c r="O146" s="169">
        <v>53</v>
      </c>
      <c r="P146" s="123">
        <v>209</v>
      </c>
      <c r="Q146" s="123">
        <v>209</v>
      </c>
      <c r="R146" s="75">
        <v>193</v>
      </c>
      <c r="S146" s="123">
        <v>49</v>
      </c>
      <c r="T146" s="123">
        <v>10</v>
      </c>
      <c r="U146" s="123">
        <v>1</v>
      </c>
      <c r="V146" s="75">
        <v>7</v>
      </c>
      <c r="W146" s="123">
        <v>26</v>
      </c>
      <c r="X146" s="75">
        <v>28</v>
      </c>
      <c r="Y146" s="75">
        <v>11</v>
      </c>
      <c r="Z146" s="75">
        <v>39</v>
      </c>
      <c r="AA146" s="75">
        <v>0</v>
      </c>
      <c r="AB146" s="4">
        <v>0.25388601036269431</v>
      </c>
      <c r="AC146" s="4">
        <v>0.29411764705882354</v>
      </c>
      <c r="AD146" s="4">
        <v>0.42487046632124353</v>
      </c>
      <c r="AE146" s="8">
        <v>3.9393939393939394</v>
      </c>
      <c r="AF146" s="8">
        <v>2.5</v>
      </c>
      <c r="AG146" s="8">
        <v>3.943661971830986</v>
      </c>
      <c r="AH146" s="8">
        <v>0</v>
      </c>
      <c r="AI146" s="51">
        <v>0.11616298795462898</v>
      </c>
      <c r="AJ146" s="51">
        <v>0</v>
      </c>
      <c r="AK146" s="51">
        <v>0</v>
      </c>
      <c r="AL146" s="51">
        <v>0</v>
      </c>
      <c r="AM146" s="8">
        <v>10.499218899179555</v>
      </c>
      <c r="AN146" s="8" t="s">
        <v>22151</v>
      </c>
      <c r="AO146" s="8" t="s">
        <v>22151</v>
      </c>
      <c r="AP146" s="8" t="s">
        <v>22151</v>
      </c>
      <c r="AQ146" s="8">
        <v>10.499218899179555</v>
      </c>
      <c r="AR146" s="8" t="s">
        <v>22151</v>
      </c>
      <c r="AS146" s="8" t="s">
        <v>22151</v>
      </c>
      <c r="AT146" s="8">
        <v>10.499218899179555</v>
      </c>
      <c r="AU146" s="8" t="s">
        <v>22151</v>
      </c>
      <c r="AV146" s="8" t="s">
        <v>22151</v>
      </c>
      <c r="AW146" s="8" t="s">
        <v>22151</v>
      </c>
      <c r="AX146" s="8" t="s">
        <v>22151</v>
      </c>
      <c r="AY146" s="132" t="s">
        <v>22151</v>
      </c>
      <c r="AZ146" s="132" t="s">
        <v>22151</v>
      </c>
      <c r="BA146" s="132" t="s">
        <v>22151</v>
      </c>
      <c r="BB146" s="132">
        <v>16</v>
      </c>
      <c r="BC146" s="132" t="s">
        <v>22151</v>
      </c>
      <c r="BD146" s="132" t="s">
        <v>22151</v>
      </c>
      <c r="BE146" s="132">
        <v>5</v>
      </c>
      <c r="BF146" s="132" t="s">
        <v>22151</v>
      </c>
      <c r="BG146" s="132" t="s">
        <v>22151</v>
      </c>
      <c r="BH146" s="132" t="s">
        <v>22151</v>
      </c>
      <c r="BI146" s="132" t="s">
        <v>22151</v>
      </c>
      <c r="BJ146" s="92" t="s">
        <v>22151</v>
      </c>
      <c r="BK146" s="8">
        <v>8.1157260046330784</v>
      </c>
      <c r="BL146" s="8">
        <v>2.3834928945464764</v>
      </c>
      <c r="BM146" s="12">
        <v>145</v>
      </c>
      <c r="BN146" s="10">
        <v>2.3834928945464764</v>
      </c>
      <c r="BO146" s="10">
        <v>0.19435732070240119</v>
      </c>
      <c r="BP146" s="10">
        <v>2.1891355738440752</v>
      </c>
      <c r="BQ146" s="41">
        <v>5.6660142271032612</v>
      </c>
      <c r="BR146" s="41"/>
      <c r="BS146" s="10">
        <v>2.1891355738440752</v>
      </c>
      <c r="BT146" s="38">
        <v>5.6660142271032612</v>
      </c>
      <c r="BU146" s="6" t="s">
        <v>22296</v>
      </c>
      <c r="BV146" s="75">
        <v>361.09</v>
      </c>
      <c r="BW146" s="75">
        <v>226</v>
      </c>
      <c r="BX146" s="51">
        <v>135.08999999999997</v>
      </c>
      <c r="BY146" s="75">
        <v>296</v>
      </c>
      <c r="BZ146" s="75">
        <v>433</v>
      </c>
      <c r="CA146" s="184" t="s">
        <v>22151</v>
      </c>
    </row>
    <row r="147" spans="1:79" x14ac:dyDescent="0.3">
      <c r="A147" s="178" t="s">
        <v>9173</v>
      </c>
      <c r="B147" s="1" t="s">
        <v>9175</v>
      </c>
      <c r="C147" s="2" t="s">
        <v>6594</v>
      </c>
      <c r="D147" s="91" t="s">
        <v>9174</v>
      </c>
      <c r="E147" s="2" t="s">
        <v>1372</v>
      </c>
      <c r="F147" s="2" t="s">
        <v>6120</v>
      </c>
      <c r="G147" s="2" t="s">
        <v>1380</v>
      </c>
      <c r="H147" s="2" t="s">
        <v>1380</v>
      </c>
      <c r="I147" s="2" t="s">
        <v>1380</v>
      </c>
      <c r="J147" s="269" t="s">
        <v>1380</v>
      </c>
      <c r="K147">
        <v>15640</v>
      </c>
      <c r="L147" t="s">
        <v>11652</v>
      </c>
      <c r="M147" t="e">
        <v>#VALUE!</v>
      </c>
      <c r="N147" t="s">
        <v>9176</v>
      </c>
      <c r="O147" s="169">
        <v>28</v>
      </c>
      <c r="P147" s="123">
        <v>114</v>
      </c>
      <c r="Q147" s="123">
        <v>114</v>
      </c>
      <c r="R147" s="67">
        <v>101</v>
      </c>
      <c r="S147" s="123">
        <v>26</v>
      </c>
      <c r="T147" s="123">
        <v>3</v>
      </c>
      <c r="U147" s="123">
        <v>0</v>
      </c>
      <c r="V147" s="67">
        <v>9</v>
      </c>
      <c r="W147" s="123">
        <v>23</v>
      </c>
      <c r="X147" s="67">
        <v>22</v>
      </c>
      <c r="Y147" s="67">
        <v>10</v>
      </c>
      <c r="Z147" s="67">
        <v>32</v>
      </c>
      <c r="AA147" s="67">
        <v>0</v>
      </c>
      <c r="AB147" s="4">
        <v>0.25742574257425743</v>
      </c>
      <c r="AC147" s="4">
        <v>0.32432432432432434</v>
      </c>
      <c r="AD147" s="4">
        <v>0.5544554455445545</v>
      </c>
      <c r="AE147" s="8">
        <v>3.4848484848484849</v>
      </c>
      <c r="AF147" s="8">
        <v>3.2142857142857144</v>
      </c>
      <c r="AG147" s="8">
        <v>3.098591549295775</v>
      </c>
      <c r="AH147" s="8">
        <v>0</v>
      </c>
      <c r="AI147" s="51">
        <v>0.14047050924708382</v>
      </c>
      <c r="AJ147" s="51">
        <v>0</v>
      </c>
      <c r="AK147" s="51">
        <v>0</v>
      </c>
      <c r="AL147" s="51">
        <v>0</v>
      </c>
      <c r="AM147" s="8">
        <v>9.9381962576770597</v>
      </c>
      <c r="AN147" s="8" t="s">
        <v>22151</v>
      </c>
      <c r="AO147" s="8" t="s">
        <v>22151</v>
      </c>
      <c r="AP147" s="8" t="s">
        <v>22151</v>
      </c>
      <c r="AQ147" s="8" t="s">
        <v>22151</v>
      </c>
      <c r="AR147" s="8" t="s">
        <v>22151</v>
      </c>
      <c r="AS147" s="8">
        <v>9.9381962576770597</v>
      </c>
      <c r="AT147" s="8" t="s">
        <v>22151</v>
      </c>
      <c r="AU147" s="8" t="s">
        <v>22151</v>
      </c>
      <c r="AV147" s="8" t="s">
        <v>22151</v>
      </c>
      <c r="AW147" s="8" t="s">
        <v>22151</v>
      </c>
      <c r="AX147" s="8" t="s">
        <v>22151</v>
      </c>
      <c r="AY147" s="132" t="s">
        <v>22151</v>
      </c>
      <c r="AZ147" s="132" t="s">
        <v>22151</v>
      </c>
      <c r="BA147" s="132" t="s">
        <v>22151</v>
      </c>
      <c r="BB147" s="132" t="s">
        <v>22151</v>
      </c>
      <c r="BC147" s="132" t="s">
        <v>22151</v>
      </c>
      <c r="BD147" s="132">
        <v>51</v>
      </c>
      <c r="BE147" s="132" t="s">
        <v>22151</v>
      </c>
      <c r="BF147" s="132" t="s">
        <v>22151</v>
      </c>
      <c r="BG147" s="132" t="s">
        <v>22151</v>
      </c>
      <c r="BH147" s="132" t="s">
        <v>22151</v>
      </c>
      <c r="BI147" s="132" t="s">
        <v>22151</v>
      </c>
      <c r="BJ147" s="92" t="s">
        <v>22151</v>
      </c>
      <c r="BK147" s="8">
        <v>7.5574645117708927</v>
      </c>
      <c r="BL147" s="8">
        <v>2.380731745906167</v>
      </c>
      <c r="BM147" s="12">
        <v>146</v>
      </c>
      <c r="BN147" s="10">
        <v>2.380731745906167</v>
      </c>
      <c r="BO147" s="10">
        <v>0.19435732070240119</v>
      </c>
      <c r="BP147" s="10">
        <v>2.1863744252037658</v>
      </c>
      <c r="BQ147" s="41">
        <v>5.6601290005358598</v>
      </c>
      <c r="BR147" s="41"/>
      <c r="BS147" s="10">
        <v>2.1863744252037658</v>
      </c>
      <c r="BT147" s="38">
        <v>5.6601290005358598</v>
      </c>
      <c r="BU147" s="6" t="s">
        <v>22297</v>
      </c>
      <c r="BV147" s="75">
        <v>66.41</v>
      </c>
      <c r="BW147" s="75">
        <v>227</v>
      </c>
      <c r="BX147" s="51">
        <v>-160.59</v>
      </c>
      <c r="BY147" s="75">
        <v>31</v>
      </c>
      <c r="BZ147" s="75">
        <v>88</v>
      </c>
      <c r="CA147" s="184" t="s">
        <v>22151</v>
      </c>
    </row>
    <row r="148" spans="1:79" ht="15" customHeight="1" x14ac:dyDescent="0.3">
      <c r="A148" s="178" t="s">
        <v>9883</v>
      </c>
      <c r="B148" s="1" t="s">
        <v>9885</v>
      </c>
      <c r="C148" s="2" t="s">
        <v>6585</v>
      </c>
      <c r="D148" s="91" t="s">
        <v>9884</v>
      </c>
      <c r="E148" s="2" t="s">
        <v>1434</v>
      </c>
      <c r="F148" s="2" t="s">
        <v>9094</v>
      </c>
      <c r="G148" s="2" t="s">
        <v>14942</v>
      </c>
      <c r="H148" s="2" t="s">
        <v>1380</v>
      </c>
      <c r="I148" s="2" t="s">
        <v>1380</v>
      </c>
      <c r="J148" s="269" t="s">
        <v>1380</v>
      </c>
      <c r="K148">
        <v>16478</v>
      </c>
      <c r="L148" t="s">
        <v>9886</v>
      </c>
      <c r="M148" t="e">
        <v>#VALUE!</v>
      </c>
      <c r="N148" t="s">
        <v>9887</v>
      </c>
      <c r="O148" s="169">
        <v>59</v>
      </c>
      <c r="P148" s="123">
        <v>224</v>
      </c>
      <c r="Q148" s="123">
        <v>224</v>
      </c>
      <c r="R148" s="67">
        <v>191</v>
      </c>
      <c r="S148" s="123">
        <v>36</v>
      </c>
      <c r="T148" s="123">
        <v>6</v>
      </c>
      <c r="U148" s="123">
        <v>0</v>
      </c>
      <c r="V148" s="67">
        <v>11</v>
      </c>
      <c r="W148" s="123">
        <v>30</v>
      </c>
      <c r="X148" s="67">
        <v>24</v>
      </c>
      <c r="Y148" s="67">
        <v>30</v>
      </c>
      <c r="Z148" s="67">
        <v>66</v>
      </c>
      <c r="AA148" s="67">
        <v>1</v>
      </c>
      <c r="AB148" s="3">
        <v>0.18848167539267016</v>
      </c>
      <c r="AC148" s="3">
        <v>0.29864253393665158</v>
      </c>
      <c r="AD148" s="3">
        <v>0.39267015706806285</v>
      </c>
      <c r="AE148" s="6">
        <v>4.5454545454545459</v>
      </c>
      <c r="AF148" s="6">
        <v>3.9285714285714288</v>
      </c>
      <c r="AG148" s="6">
        <v>3.3802816901408455</v>
      </c>
      <c r="AH148" s="6">
        <v>0.55555555555555558</v>
      </c>
      <c r="AI148" s="51">
        <v>-2.4922843477803127</v>
      </c>
      <c r="AJ148" s="51">
        <v>0</v>
      </c>
      <c r="AK148" s="51">
        <v>0</v>
      </c>
      <c r="AL148" s="51">
        <v>0</v>
      </c>
      <c r="AM148" s="6">
        <v>9.9175788719420623</v>
      </c>
      <c r="AN148" s="6" t="s">
        <v>22151</v>
      </c>
      <c r="AO148" s="6" t="s">
        <v>22151</v>
      </c>
      <c r="AP148" s="6" t="s">
        <v>22151</v>
      </c>
      <c r="AQ148" s="6" t="s">
        <v>22151</v>
      </c>
      <c r="AR148" s="6" t="s">
        <v>22151</v>
      </c>
      <c r="AS148" s="6">
        <v>9.9175788719420623</v>
      </c>
      <c r="AT148" s="6" t="s">
        <v>22151</v>
      </c>
      <c r="AU148" s="6" t="s">
        <v>22151</v>
      </c>
      <c r="AV148" s="6" t="s">
        <v>22151</v>
      </c>
      <c r="AW148" s="6" t="s">
        <v>22151</v>
      </c>
      <c r="AX148" s="6" t="s">
        <v>22151</v>
      </c>
      <c r="AY148" s="99" t="s">
        <v>22151</v>
      </c>
      <c r="AZ148" s="132" t="s">
        <v>22151</v>
      </c>
      <c r="BA148" s="132" t="s">
        <v>22151</v>
      </c>
      <c r="BB148" s="132" t="s">
        <v>22151</v>
      </c>
      <c r="BC148" s="132" t="s">
        <v>22151</v>
      </c>
      <c r="BD148" s="132">
        <v>52</v>
      </c>
      <c r="BE148" s="132" t="s">
        <v>22151</v>
      </c>
      <c r="BF148" s="132" t="s">
        <v>22151</v>
      </c>
      <c r="BG148" s="132" t="s">
        <v>22151</v>
      </c>
      <c r="BH148" s="132" t="s">
        <v>22151</v>
      </c>
      <c r="BI148" s="132" t="s">
        <v>22151</v>
      </c>
      <c r="BJ148" s="92" t="s">
        <v>22151</v>
      </c>
      <c r="BK148" s="6">
        <v>7.5574645117708927</v>
      </c>
      <c r="BL148" s="8">
        <v>2.3601143601711696</v>
      </c>
      <c r="BM148" s="12">
        <v>147</v>
      </c>
      <c r="BN148" s="6">
        <v>2.3601143601711696</v>
      </c>
      <c r="BO148" s="6">
        <v>0.19435732070240119</v>
      </c>
      <c r="BP148" s="6">
        <v>2.1657570394687684</v>
      </c>
      <c r="BQ148" s="38">
        <v>5.6161842506927755</v>
      </c>
      <c r="BR148" s="38"/>
      <c r="BS148" s="6">
        <v>2.1657570394687684</v>
      </c>
      <c r="BT148" s="38">
        <v>5.6161842506927755</v>
      </c>
      <c r="BU148" s="6" t="s">
        <v>22298</v>
      </c>
      <c r="BV148" s="75">
        <v>188.77</v>
      </c>
      <c r="BW148" s="75">
        <v>228</v>
      </c>
      <c r="BX148" s="51">
        <v>-39.22999999999999</v>
      </c>
      <c r="BY148" s="75">
        <v>164</v>
      </c>
      <c r="BZ148" s="75">
        <v>222</v>
      </c>
      <c r="CA148" s="184" t="s">
        <v>22151</v>
      </c>
    </row>
    <row r="149" spans="1:79" ht="15" customHeight="1" x14ac:dyDescent="0.3">
      <c r="A149" s="178" t="s">
        <v>3520</v>
      </c>
      <c r="B149" s="1" t="s">
        <v>6807</v>
      </c>
      <c r="C149" s="2" t="s">
        <v>6808</v>
      </c>
      <c r="D149" s="91" t="s">
        <v>274</v>
      </c>
      <c r="E149" s="2" t="s">
        <v>1405</v>
      </c>
      <c r="F149" s="2" t="s">
        <v>6120</v>
      </c>
      <c r="G149" s="2" t="s">
        <v>661</v>
      </c>
      <c r="H149" s="2" t="s">
        <v>661</v>
      </c>
      <c r="I149" s="2" t="s">
        <v>661</v>
      </c>
      <c r="J149" s="269" t="s">
        <v>661</v>
      </c>
      <c r="K149">
        <v>11265</v>
      </c>
      <c r="L149" t="s">
        <v>10125</v>
      </c>
      <c r="M149" t="e">
        <v>#VALUE!</v>
      </c>
      <c r="N149" t="s">
        <v>6276</v>
      </c>
      <c r="O149" s="169">
        <v>44</v>
      </c>
      <c r="P149" s="123">
        <v>177</v>
      </c>
      <c r="Q149" s="123">
        <v>177</v>
      </c>
      <c r="R149" s="75">
        <v>162</v>
      </c>
      <c r="S149" s="123">
        <v>45</v>
      </c>
      <c r="T149" s="123">
        <v>4</v>
      </c>
      <c r="U149" s="123">
        <v>2</v>
      </c>
      <c r="V149" s="75">
        <v>8</v>
      </c>
      <c r="W149" s="123">
        <v>26</v>
      </c>
      <c r="X149" s="75">
        <v>23</v>
      </c>
      <c r="Y149" s="75">
        <v>8</v>
      </c>
      <c r="Z149" s="75">
        <v>39</v>
      </c>
      <c r="AA149" s="75">
        <v>0</v>
      </c>
      <c r="AB149" s="4">
        <v>0.27777777777777779</v>
      </c>
      <c r="AC149" s="4">
        <v>0.31176470588235294</v>
      </c>
      <c r="AD149" s="4">
        <v>0.47530864197530864</v>
      </c>
      <c r="AE149" s="8">
        <v>3.9393939393939394</v>
      </c>
      <c r="AF149" s="8">
        <v>2.8571428571428572</v>
      </c>
      <c r="AG149" s="8">
        <v>3.23943661971831</v>
      </c>
      <c r="AH149" s="8">
        <v>0</v>
      </c>
      <c r="AI149" s="51">
        <v>0.91594604048023986</v>
      </c>
      <c r="AJ149" s="51">
        <v>0</v>
      </c>
      <c r="AK149" s="51">
        <v>0</v>
      </c>
      <c r="AL149" s="51">
        <v>0</v>
      </c>
      <c r="AM149" s="8">
        <v>10.951919456735347</v>
      </c>
      <c r="AN149" s="8" t="s">
        <v>22151</v>
      </c>
      <c r="AO149" s="8" t="s">
        <v>22151</v>
      </c>
      <c r="AP149" s="8">
        <v>10.951919456735347</v>
      </c>
      <c r="AQ149" s="8" t="s">
        <v>22151</v>
      </c>
      <c r="AR149" s="8" t="s">
        <v>22151</v>
      </c>
      <c r="AS149" s="8" t="s">
        <v>22151</v>
      </c>
      <c r="AT149" s="8" t="s">
        <v>22151</v>
      </c>
      <c r="AU149" s="8">
        <v>10.951919456735347</v>
      </c>
      <c r="AV149" s="8" t="s">
        <v>22151</v>
      </c>
      <c r="AW149" s="8" t="s">
        <v>22151</v>
      </c>
      <c r="AX149" s="8" t="s">
        <v>22151</v>
      </c>
      <c r="AY149" s="132" t="s">
        <v>22151</v>
      </c>
      <c r="AZ149" s="132" t="s">
        <v>22151</v>
      </c>
      <c r="BA149" s="132">
        <v>22</v>
      </c>
      <c r="BB149" s="132" t="s">
        <v>22151</v>
      </c>
      <c r="BC149" s="132" t="s">
        <v>22151</v>
      </c>
      <c r="BD149" s="132" t="s">
        <v>22151</v>
      </c>
      <c r="BE149" s="132" t="s">
        <v>22151</v>
      </c>
      <c r="BF149" s="132">
        <v>9</v>
      </c>
      <c r="BG149" s="132" t="s">
        <v>22151</v>
      </c>
      <c r="BH149" s="132" t="s">
        <v>22151</v>
      </c>
      <c r="BI149" s="132" t="s">
        <v>22151</v>
      </c>
      <c r="BJ149" s="92" t="s">
        <v>22151</v>
      </c>
      <c r="BK149" s="8">
        <v>8.6531354605957791</v>
      </c>
      <c r="BL149" s="8">
        <v>2.2987839961395675</v>
      </c>
      <c r="BM149" s="12">
        <v>148</v>
      </c>
      <c r="BN149" s="10">
        <v>2.2987839961395675</v>
      </c>
      <c r="BO149" s="10">
        <v>0.19435732070240119</v>
      </c>
      <c r="BP149" s="10">
        <v>2.1044266754371663</v>
      </c>
      <c r="BQ149" s="41">
        <v>5.4854621727438202</v>
      </c>
      <c r="BR149" s="41"/>
      <c r="BS149" s="10">
        <v>2.1044266754371663</v>
      </c>
      <c r="BT149" s="38">
        <v>5.4854621727438202</v>
      </c>
      <c r="BU149" s="6" t="s">
        <v>22299</v>
      </c>
      <c r="BV149" s="75">
        <v>378.84</v>
      </c>
      <c r="BW149" s="75">
        <v>230</v>
      </c>
      <c r="BX149" s="51">
        <v>148.83999999999997</v>
      </c>
      <c r="BY149" s="75">
        <v>237</v>
      </c>
      <c r="BZ149" s="75">
        <v>474</v>
      </c>
      <c r="CA149" s="184" t="s">
        <v>22151</v>
      </c>
    </row>
    <row r="150" spans="1:79" ht="15" customHeight="1" x14ac:dyDescent="0.3">
      <c r="A150" s="212" t="s">
        <v>10197</v>
      </c>
      <c r="B150" s="180" t="s">
        <v>10199</v>
      </c>
      <c r="C150" s="196" t="s">
        <v>6886</v>
      </c>
      <c r="D150" s="211" t="s">
        <v>10198</v>
      </c>
      <c r="E150" s="196" t="s">
        <v>1386</v>
      </c>
      <c r="F150" s="196" t="s">
        <v>6120</v>
      </c>
      <c r="G150" s="196" t="s">
        <v>1380</v>
      </c>
      <c r="H150" s="196" t="s">
        <v>1380</v>
      </c>
      <c r="I150" s="196" t="s">
        <v>1380</v>
      </c>
      <c r="J150" s="196" t="s">
        <v>1380</v>
      </c>
      <c r="K150" s="197">
        <v>13367</v>
      </c>
      <c r="L150" s="197" t="s">
        <v>10200</v>
      </c>
      <c r="M150" s="198" t="e">
        <v>#VALUE!</v>
      </c>
      <c r="N150" s="198" t="s">
        <v>10201</v>
      </c>
      <c r="O150" s="169">
        <v>45</v>
      </c>
      <c r="P150" s="200">
        <v>171</v>
      </c>
      <c r="Q150" s="200">
        <v>171</v>
      </c>
      <c r="R150" s="200">
        <v>159</v>
      </c>
      <c r="S150" s="200">
        <v>36</v>
      </c>
      <c r="T150" s="200">
        <v>6</v>
      </c>
      <c r="U150" s="200">
        <v>0</v>
      </c>
      <c r="V150" s="200">
        <v>5</v>
      </c>
      <c r="W150" s="200">
        <v>17</v>
      </c>
      <c r="X150" s="200">
        <v>29</v>
      </c>
      <c r="Y150" s="200">
        <v>9</v>
      </c>
      <c r="Z150" s="200">
        <v>53</v>
      </c>
      <c r="AA150" s="200">
        <v>4</v>
      </c>
      <c r="AB150" s="201">
        <v>0.22641509433962265</v>
      </c>
      <c r="AC150" s="202">
        <v>0.26785714285714285</v>
      </c>
      <c r="AD150" s="202">
        <v>0.35849056603773582</v>
      </c>
      <c r="AE150" s="203">
        <v>2.5757575757575757</v>
      </c>
      <c r="AF150" s="203">
        <v>1.7857142857142858</v>
      </c>
      <c r="AG150" s="203">
        <v>4.084507042253521</v>
      </c>
      <c r="AH150" s="203">
        <v>2.2222222222222223</v>
      </c>
      <c r="AI150" s="203">
        <v>-0.82635947583442027</v>
      </c>
      <c r="AJ150" s="204">
        <v>0</v>
      </c>
      <c r="AK150" s="204">
        <v>0</v>
      </c>
      <c r="AL150" s="204">
        <v>0</v>
      </c>
      <c r="AM150" s="203">
        <v>9.8418416501131833</v>
      </c>
      <c r="AN150" s="203" t="s">
        <v>22151</v>
      </c>
      <c r="AO150" s="203" t="s">
        <v>22151</v>
      </c>
      <c r="AP150" s="203" t="s">
        <v>22151</v>
      </c>
      <c r="AQ150" s="203" t="s">
        <v>22151</v>
      </c>
      <c r="AR150" s="203" t="s">
        <v>22151</v>
      </c>
      <c r="AS150" s="203">
        <v>9.8418416501131833</v>
      </c>
      <c r="AT150" s="203" t="s">
        <v>22151</v>
      </c>
      <c r="AU150" s="203" t="s">
        <v>22151</v>
      </c>
      <c r="AV150" s="203" t="s">
        <v>22151</v>
      </c>
      <c r="AW150" s="203" t="s">
        <v>22151</v>
      </c>
      <c r="AX150" s="203" t="s">
        <v>22151</v>
      </c>
      <c r="AY150" s="205" t="s">
        <v>22151</v>
      </c>
      <c r="AZ150" s="205" t="s">
        <v>22151</v>
      </c>
      <c r="BA150" s="205" t="s">
        <v>22151</v>
      </c>
      <c r="BB150" s="205" t="s">
        <v>22151</v>
      </c>
      <c r="BC150" s="205" t="s">
        <v>22151</v>
      </c>
      <c r="BD150" s="205">
        <v>53</v>
      </c>
      <c r="BE150" s="205" t="s">
        <v>22151</v>
      </c>
      <c r="BF150" s="205" t="s">
        <v>22151</v>
      </c>
      <c r="BG150" s="205" t="s">
        <v>22151</v>
      </c>
      <c r="BH150" s="205" t="s">
        <v>22151</v>
      </c>
      <c r="BI150" s="205" t="s">
        <v>22151</v>
      </c>
      <c r="BJ150" s="206" t="s">
        <v>22151</v>
      </c>
      <c r="BK150" s="203">
        <v>7.5574645117708927</v>
      </c>
      <c r="BL150" s="203">
        <v>2.2843771383422906</v>
      </c>
      <c r="BM150" s="205">
        <v>149</v>
      </c>
      <c r="BN150" s="203">
        <v>2.2843771383422906</v>
      </c>
      <c r="BO150" s="203">
        <v>0.19435732070240119</v>
      </c>
      <c r="BP150" s="203">
        <v>2.0900198176398894</v>
      </c>
      <c r="BQ150" s="207">
        <v>5.4547547993617744</v>
      </c>
      <c r="BR150" s="208"/>
      <c r="BS150" s="203">
        <v>2.0900198176398894</v>
      </c>
      <c r="BT150" s="38">
        <v>5.4547547993617744</v>
      </c>
      <c r="BU150" s="203" t="s">
        <v>22300</v>
      </c>
      <c r="BV150" s="200">
        <v>435.64</v>
      </c>
      <c r="BW150" s="209">
        <v>231</v>
      </c>
      <c r="BX150" s="204">
        <v>204.64</v>
      </c>
      <c r="BY150" s="209">
        <v>371</v>
      </c>
      <c r="BZ150" s="209">
        <v>477</v>
      </c>
      <c r="CA150" s="184" t="s">
        <v>22151</v>
      </c>
    </row>
    <row r="151" spans="1:79" x14ac:dyDescent="0.3">
      <c r="A151" s="178" t="s">
        <v>2226</v>
      </c>
      <c r="B151" s="1" t="s">
        <v>6662</v>
      </c>
      <c r="C151" s="2" t="s">
        <v>6627</v>
      </c>
      <c r="D151" s="91" t="s">
        <v>611</v>
      </c>
      <c r="E151" s="2" t="s">
        <v>1481</v>
      </c>
      <c r="F151" s="2" t="s">
        <v>9094</v>
      </c>
      <c r="G151" s="2" t="s">
        <v>1380</v>
      </c>
      <c r="H151" s="2" t="s">
        <v>1380</v>
      </c>
      <c r="I151" s="2" t="s">
        <v>1380</v>
      </c>
      <c r="J151" s="269" t="s">
        <v>1380</v>
      </c>
      <c r="K151">
        <v>4940</v>
      </c>
      <c r="L151" t="s">
        <v>9763</v>
      </c>
      <c r="M151" t="e">
        <v>#VALUE!</v>
      </c>
      <c r="N151" t="s">
        <v>5651</v>
      </c>
      <c r="O151" s="169">
        <v>50</v>
      </c>
      <c r="P151" s="123">
        <v>181</v>
      </c>
      <c r="Q151" s="123">
        <v>181</v>
      </c>
      <c r="R151" s="75">
        <v>147</v>
      </c>
      <c r="S151" s="123">
        <v>39</v>
      </c>
      <c r="T151" s="123">
        <v>6</v>
      </c>
      <c r="U151" s="123">
        <v>2</v>
      </c>
      <c r="V151" s="75">
        <v>6</v>
      </c>
      <c r="W151" s="123">
        <v>20</v>
      </c>
      <c r="X151" s="75">
        <v>22</v>
      </c>
      <c r="Y151" s="75">
        <v>30</v>
      </c>
      <c r="Z151" s="75">
        <v>37</v>
      </c>
      <c r="AA151" s="75">
        <v>2</v>
      </c>
      <c r="AB151" s="4">
        <v>0.26530612244897961</v>
      </c>
      <c r="AC151" s="4">
        <v>0.38983050847457629</v>
      </c>
      <c r="AD151" s="4">
        <v>0.45578231292517007</v>
      </c>
      <c r="AE151" s="8">
        <v>3.0303030303030303</v>
      </c>
      <c r="AF151" s="8">
        <v>2.1428571428571428</v>
      </c>
      <c r="AG151" s="8">
        <v>3.098591549295775</v>
      </c>
      <c r="AH151" s="8">
        <v>1.1111111111111112</v>
      </c>
      <c r="AI151" s="51">
        <v>0.44672569319527183</v>
      </c>
      <c r="AJ151" s="51">
        <v>0</v>
      </c>
      <c r="AK151" s="51">
        <v>0</v>
      </c>
      <c r="AL151" s="51">
        <v>0</v>
      </c>
      <c r="AM151" s="8">
        <v>9.8295885267623326</v>
      </c>
      <c r="AN151" s="8" t="s">
        <v>22151</v>
      </c>
      <c r="AO151" s="8" t="s">
        <v>22151</v>
      </c>
      <c r="AP151" s="8" t="s">
        <v>22151</v>
      </c>
      <c r="AQ151" s="8" t="s">
        <v>22151</v>
      </c>
      <c r="AR151" s="8" t="s">
        <v>22151</v>
      </c>
      <c r="AS151" s="8">
        <v>9.8295885267623326</v>
      </c>
      <c r="AT151" s="8" t="s">
        <v>22151</v>
      </c>
      <c r="AU151" s="8" t="s">
        <v>22151</v>
      </c>
      <c r="AV151" s="8" t="s">
        <v>22151</v>
      </c>
      <c r="AW151" s="8" t="s">
        <v>22151</v>
      </c>
      <c r="AX151" s="8" t="s">
        <v>22151</v>
      </c>
      <c r="AY151" s="132" t="s">
        <v>22151</v>
      </c>
      <c r="AZ151" s="132" t="s">
        <v>22151</v>
      </c>
      <c r="BA151" s="132" t="s">
        <v>22151</v>
      </c>
      <c r="BB151" s="132" t="s">
        <v>22151</v>
      </c>
      <c r="BC151" s="132" t="s">
        <v>22151</v>
      </c>
      <c r="BD151" s="132">
        <v>54</v>
      </c>
      <c r="BE151" s="132" t="s">
        <v>22151</v>
      </c>
      <c r="BF151" s="132" t="s">
        <v>22151</v>
      </c>
      <c r="BG151" s="132" t="s">
        <v>22151</v>
      </c>
      <c r="BH151" s="132" t="s">
        <v>22151</v>
      </c>
      <c r="BI151" s="132" t="s">
        <v>22151</v>
      </c>
      <c r="BJ151" s="92" t="s">
        <v>22151</v>
      </c>
      <c r="BK151" s="8">
        <v>7.5574645117708927</v>
      </c>
      <c r="BL151" s="8">
        <v>2.2721240149914399</v>
      </c>
      <c r="BM151" s="12">
        <v>150</v>
      </c>
      <c r="BN151" s="10">
        <v>2.2721240149914399</v>
      </c>
      <c r="BO151" s="10">
        <v>0.19435732070240119</v>
      </c>
      <c r="BP151" s="10">
        <v>2.0777666942890387</v>
      </c>
      <c r="BQ151" s="41">
        <v>5.4286379847776853</v>
      </c>
      <c r="BR151" s="41"/>
      <c r="BS151" s="10">
        <v>2.0777666942890387</v>
      </c>
      <c r="BT151" s="38">
        <v>5.4286379847776853</v>
      </c>
      <c r="BU151" s="6" t="s">
        <v>22301</v>
      </c>
      <c r="BV151" s="75">
        <v>407.89</v>
      </c>
      <c r="BW151" s="75">
        <v>232</v>
      </c>
      <c r="BX151" s="51">
        <v>175.89</v>
      </c>
      <c r="BY151" s="75">
        <v>344</v>
      </c>
      <c r="BZ151" s="75">
        <v>480</v>
      </c>
      <c r="CA151" s="184" t="s">
        <v>22151</v>
      </c>
    </row>
    <row r="152" spans="1:79" ht="15" customHeight="1" x14ac:dyDescent="0.3">
      <c r="A152" s="214" t="s">
        <v>17012</v>
      </c>
      <c r="B152" s="1" t="s">
        <v>11458</v>
      </c>
      <c r="C152" s="2" t="s">
        <v>7796</v>
      </c>
      <c r="D152" s="91" t="s">
        <v>17013</v>
      </c>
      <c r="E152" s="2" t="s">
        <v>1470</v>
      </c>
      <c r="F152" s="2" t="s">
        <v>6120</v>
      </c>
      <c r="G152" s="2" t="s">
        <v>1396</v>
      </c>
      <c r="H152" s="2" t="s">
        <v>1396</v>
      </c>
      <c r="I152" s="2" t="s">
        <v>1396</v>
      </c>
      <c r="J152" s="269" t="s">
        <v>1396</v>
      </c>
      <c r="K152" s="122">
        <v>18607</v>
      </c>
      <c r="L152" s="122" t="s">
        <v>17014</v>
      </c>
      <c r="M152" s="122" t="e">
        <v>#VALUE!</v>
      </c>
      <c r="N152" s="122" t="s">
        <v>17015</v>
      </c>
      <c r="O152" s="169">
        <v>32</v>
      </c>
      <c r="P152" s="123">
        <v>108</v>
      </c>
      <c r="Q152" s="123">
        <v>108</v>
      </c>
      <c r="R152" s="123">
        <v>99</v>
      </c>
      <c r="S152" s="123">
        <v>29.000000000000004</v>
      </c>
      <c r="T152" s="123">
        <v>4</v>
      </c>
      <c r="U152" s="123">
        <v>2</v>
      </c>
      <c r="V152" s="123">
        <v>9</v>
      </c>
      <c r="W152" s="123">
        <v>19</v>
      </c>
      <c r="X152" s="123">
        <v>26</v>
      </c>
      <c r="Y152" s="123">
        <v>5</v>
      </c>
      <c r="Z152" s="123">
        <v>15</v>
      </c>
      <c r="AA152" s="123">
        <v>0</v>
      </c>
      <c r="AB152" s="124">
        <v>0.29292929292929298</v>
      </c>
      <c r="AC152" s="124">
        <v>0.32692307692307693</v>
      </c>
      <c r="AD152" s="124">
        <v>0.64646464646464652</v>
      </c>
      <c r="AE152" s="125">
        <v>2.8787878787878789</v>
      </c>
      <c r="AF152" s="125">
        <v>3.2142857142857144</v>
      </c>
      <c r="AG152" s="125">
        <v>3.6619718309859155</v>
      </c>
      <c r="AH152" s="125">
        <v>0</v>
      </c>
      <c r="AI152" s="125">
        <v>0.89918807338934248</v>
      </c>
      <c r="AJ152" s="125">
        <v>0</v>
      </c>
      <c r="AK152" s="125">
        <v>0</v>
      </c>
      <c r="AL152" s="51">
        <v>0</v>
      </c>
      <c r="AM152" s="125">
        <v>10.654233497448852</v>
      </c>
      <c r="AN152" s="125" t="s">
        <v>22151</v>
      </c>
      <c r="AO152" s="125">
        <v>10.654233497448852</v>
      </c>
      <c r="AP152" s="125" t="s">
        <v>22151</v>
      </c>
      <c r="AQ152" s="125" t="s">
        <v>22151</v>
      </c>
      <c r="AR152" s="125" t="s">
        <v>22151</v>
      </c>
      <c r="AS152" s="125" t="s">
        <v>22151</v>
      </c>
      <c r="AT152" s="125">
        <v>10.654233497448852</v>
      </c>
      <c r="AU152" s="125" t="s">
        <v>22151</v>
      </c>
      <c r="AV152" s="125" t="s">
        <v>22151</v>
      </c>
      <c r="AW152" s="125" t="s">
        <v>22151</v>
      </c>
      <c r="AX152" s="125" t="s">
        <v>22151</v>
      </c>
      <c r="AY152" s="127" t="s">
        <v>22151</v>
      </c>
      <c r="AZ152" s="127">
        <v>19</v>
      </c>
      <c r="BA152" s="127" t="s">
        <v>22151</v>
      </c>
      <c r="BB152" s="127" t="s">
        <v>22151</v>
      </c>
      <c r="BC152" s="127" t="s">
        <v>22151</v>
      </c>
      <c r="BD152" s="127" t="s">
        <v>22151</v>
      </c>
      <c r="BE152" s="127">
        <v>4</v>
      </c>
      <c r="BF152" s="127" t="s">
        <v>22151</v>
      </c>
      <c r="BG152" s="127" t="s">
        <v>22151</v>
      </c>
      <c r="BH152" s="127" t="s">
        <v>22151</v>
      </c>
      <c r="BI152" s="127" t="s">
        <v>22151</v>
      </c>
      <c r="BJ152" s="126" t="s">
        <v>22151</v>
      </c>
      <c r="BK152" s="125">
        <v>8.3853679235062994</v>
      </c>
      <c r="BL152" s="125">
        <v>2.2688655739425521</v>
      </c>
      <c r="BM152" s="127">
        <v>151</v>
      </c>
      <c r="BN152" s="125">
        <v>2.2688655739425521</v>
      </c>
      <c r="BO152" s="125">
        <v>0.19435732070240119</v>
      </c>
      <c r="BP152" s="125">
        <v>2.0745082532401509</v>
      </c>
      <c r="BQ152" s="128">
        <v>5.4216928085748286</v>
      </c>
      <c r="BR152" s="128"/>
      <c r="BS152" s="125">
        <v>2.0745082532401509</v>
      </c>
      <c r="BT152" s="38">
        <v>5.4216928085748286</v>
      </c>
      <c r="BU152" s="125" t="s">
        <v>22302</v>
      </c>
      <c r="BV152" s="123">
        <v>190.02</v>
      </c>
      <c r="BW152" s="123">
        <v>233</v>
      </c>
      <c r="BX152" s="125">
        <v>-42.97999999999999</v>
      </c>
      <c r="BY152" s="123">
        <v>150</v>
      </c>
      <c r="BZ152" s="123">
        <v>247</v>
      </c>
      <c r="CA152" s="184" t="s">
        <v>22151</v>
      </c>
    </row>
    <row r="153" spans="1:79" ht="15" customHeight="1" x14ac:dyDescent="0.3">
      <c r="A153" s="213" t="s">
        <v>15891</v>
      </c>
      <c r="B153" s="1" t="s">
        <v>15893</v>
      </c>
      <c r="C153" s="2" t="s">
        <v>7031</v>
      </c>
      <c r="D153" s="91" t="s">
        <v>15892</v>
      </c>
      <c r="E153" s="2" t="s">
        <v>1395</v>
      </c>
      <c r="F153" s="2" t="s">
        <v>9094</v>
      </c>
      <c r="G153" s="2" t="s">
        <v>14967</v>
      </c>
      <c r="H153" s="2" t="s">
        <v>661</v>
      </c>
      <c r="I153" s="2" t="s">
        <v>1431</v>
      </c>
      <c r="J153" s="269" t="s">
        <v>661</v>
      </c>
      <c r="K153">
        <v>19470</v>
      </c>
      <c r="L153" t="s">
        <v>15894</v>
      </c>
      <c r="M153" t="e">
        <v>#VALUE!</v>
      </c>
      <c r="N153" t="s">
        <v>15895</v>
      </c>
      <c r="O153" s="169">
        <v>55</v>
      </c>
      <c r="P153" s="123">
        <v>227</v>
      </c>
      <c r="Q153" s="123">
        <v>227</v>
      </c>
      <c r="R153" s="75">
        <v>204</v>
      </c>
      <c r="S153" s="123">
        <v>51</v>
      </c>
      <c r="T153" s="123">
        <v>7</v>
      </c>
      <c r="U153" s="123">
        <v>1</v>
      </c>
      <c r="V153" s="75">
        <v>5</v>
      </c>
      <c r="W153" s="123">
        <v>29</v>
      </c>
      <c r="X153" s="75">
        <v>26</v>
      </c>
      <c r="Y153" s="75">
        <v>16</v>
      </c>
      <c r="Z153" s="75">
        <v>48</v>
      </c>
      <c r="AA153" s="75">
        <v>2</v>
      </c>
      <c r="AB153" s="52">
        <v>0.25</v>
      </c>
      <c r="AC153" s="52">
        <v>0.30454545454545456</v>
      </c>
      <c r="AD153" s="52">
        <v>0.36764705882352944</v>
      </c>
      <c r="AE153" s="51">
        <v>4.3939393939393945</v>
      </c>
      <c r="AF153" s="51">
        <v>1.7857142857142858</v>
      </c>
      <c r="AG153" s="51">
        <v>3.6619718309859155</v>
      </c>
      <c r="AH153" s="51">
        <v>1.1111111111111112</v>
      </c>
      <c r="AI153" s="51">
        <v>-4.2359799190538894E-2</v>
      </c>
      <c r="AJ153" s="51">
        <v>0</v>
      </c>
      <c r="AK153" s="51">
        <v>0</v>
      </c>
      <c r="AL153" s="51">
        <v>0</v>
      </c>
      <c r="AM153" s="51">
        <v>10.910376822560167</v>
      </c>
      <c r="AN153" s="51" t="s">
        <v>22151</v>
      </c>
      <c r="AO153" s="51" t="s">
        <v>22151</v>
      </c>
      <c r="AP153" s="51">
        <v>10.910376822560167</v>
      </c>
      <c r="AQ153" s="51" t="s">
        <v>22151</v>
      </c>
      <c r="AR153" s="51" t="s">
        <v>22151</v>
      </c>
      <c r="AS153" s="51" t="s">
        <v>22151</v>
      </c>
      <c r="AT153" s="51" t="s">
        <v>22151</v>
      </c>
      <c r="AU153" s="51">
        <v>10.910376822560167</v>
      </c>
      <c r="AV153" s="51" t="s">
        <v>22151</v>
      </c>
      <c r="AW153" s="51" t="s">
        <v>22151</v>
      </c>
      <c r="AX153" s="51" t="s">
        <v>22151</v>
      </c>
      <c r="AY153" s="76" t="s">
        <v>22151</v>
      </c>
      <c r="AZ153" s="132" t="s">
        <v>22151</v>
      </c>
      <c r="BA153" s="132">
        <v>23</v>
      </c>
      <c r="BB153" s="132" t="s">
        <v>22151</v>
      </c>
      <c r="BC153" s="132" t="s">
        <v>22151</v>
      </c>
      <c r="BD153" s="132" t="s">
        <v>22151</v>
      </c>
      <c r="BE153" s="132" t="s">
        <v>22151</v>
      </c>
      <c r="BF153" s="132">
        <v>10</v>
      </c>
      <c r="BG153" s="132" t="s">
        <v>22151</v>
      </c>
      <c r="BH153" s="132" t="s">
        <v>22151</v>
      </c>
      <c r="BI153" s="132" t="s">
        <v>22151</v>
      </c>
      <c r="BJ153" s="92" t="s">
        <v>22151</v>
      </c>
      <c r="BK153" s="51">
        <v>8.6531354605957791</v>
      </c>
      <c r="BL153" s="8">
        <v>2.2572413619643878</v>
      </c>
      <c r="BM153" s="12">
        <v>152</v>
      </c>
      <c r="BN153" s="51">
        <v>2.2572413619643878</v>
      </c>
      <c r="BO153" s="51">
        <v>0.19435732070240119</v>
      </c>
      <c r="BP153" s="51">
        <v>2.0628840412619867</v>
      </c>
      <c r="BQ153" s="64">
        <v>5.3969164817374109</v>
      </c>
      <c r="BR153" s="64"/>
      <c r="BS153" s="51">
        <v>2.0628840412619867</v>
      </c>
      <c r="BT153" s="38">
        <v>5.3969164817374109</v>
      </c>
      <c r="BU153" s="51" t="s">
        <v>22303</v>
      </c>
      <c r="BV153" s="75">
        <v>127.39</v>
      </c>
      <c r="BW153" s="75">
        <v>234</v>
      </c>
      <c r="BX153" s="51">
        <v>-106.61</v>
      </c>
      <c r="BY153" s="75">
        <v>92</v>
      </c>
      <c r="BZ153" s="75">
        <v>149</v>
      </c>
      <c r="CA153" s="184" t="s">
        <v>22151</v>
      </c>
    </row>
    <row r="154" spans="1:79" ht="15" customHeight="1" x14ac:dyDescent="0.3">
      <c r="A154" s="178" t="s">
        <v>1649</v>
      </c>
      <c r="B154" s="1" t="s">
        <v>6553</v>
      </c>
      <c r="C154" s="2" t="s">
        <v>6651</v>
      </c>
      <c r="D154" s="91" t="s">
        <v>528</v>
      </c>
      <c r="E154" s="2" t="s">
        <v>1434</v>
      </c>
      <c r="F154" s="2" t="s">
        <v>9094</v>
      </c>
      <c r="G154" s="2" t="s">
        <v>20440</v>
      </c>
      <c r="H154" s="2" t="s">
        <v>660</v>
      </c>
      <c r="I154" s="2" t="s">
        <v>660</v>
      </c>
      <c r="J154" s="270" t="s">
        <v>660</v>
      </c>
      <c r="K154">
        <v>4962</v>
      </c>
      <c r="L154" t="s">
        <v>10836</v>
      </c>
      <c r="M154" t="e">
        <v>#VALUE!</v>
      </c>
      <c r="N154" t="s">
        <v>5226</v>
      </c>
      <c r="O154" s="169">
        <v>52</v>
      </c>
      <c r="P154" s="123">
        <v>213</v>
      </c>
      <c r="Q154" s="123">
        <v>213</v>
      </c>
      <c r="R154" s="75">
        <v>190</v>
      </c>
      <c r="S154" s="123">
        <v>46</v>
      </c>
      <c r="T154" s="123">
        <v>9</v>
      </c>
      <c r="U154" s="123">
        <v>3</v>
      </c>
      <c r="V154" s="75">
        <v>8</v>
      </c>
      <c r="W154" s="123">
        <v>23</v>
      </c>
      <c r="X154" s="75">
        <v>30.999999999999996</v>
      </c>
      <c r="Y154" s="75">
        <v>19</v>
      </c>
      <c r="Z154" s="75">
        <v>40</v>
      </c>
      <c r="AA154" s="75">
        <v>0</v>
      </c>
      <c r="AB154" s="31">
        <v>0.24210526315789474</v>
      </c>
      <c r="AC154" s="31">
        <v>0.31100478468899523</v>
      </c>
      <c r="AD154" s="31">
        <v>0.44736842105263158</v>
      </c>
      <c r="AE154" s="32">
        <v>3.4848484848484849</v>
      </c>
      <c r="AF154" s="32">
        <v>2.8571428571428572</v>
      </c>
      <c r="AG154" s="32">
        <v>4.3661971830985911</v>
      </c>
      <c r="AH154" s="32">
        <v>0</v>
      </c>
      <c r="AI154" s="51">
        <v>-0.35287090792780534</v>
      </c>
      <c r="AJ154" s="51">
        <v>0</v>
      </c>
      <c r="AK154" s="51">
        <v>0</v>
      </c>
      <c r="AL154" s="51">
        <v>0</v>
      </c>
      <c r="AM154" s="32">
        <v>10.355317617162129</v>
      </c>
      <c r="AN154" s="32" t="s">
        <v>22151</v>
      </c>
      <c r="AO154" s="32" t="s">
        <v>22151</v>
      </c>
      <c r="AP154" s="32" t="s">
        <v>22151</v>
      </c>
      <c r="AQ154" s="32">
        <v>10.355317617162129</v>
      </c>
      <c r="AR154" s="32" t="s">
        <v>22151</v>
      </c>
      <c r="AS154" s="32" t="s">
        <v>22151</v>
      </c>
      <c r="AT154" s="32">
        <v>10.355317617162129</v>
      </c>
      <c r="AU154" s="32" t="s">
        <v>22151</v>
      </c>
      <c r="AV154" s="32" t="s">
        <v>22151</v>
      </c>
      <c r="AW154" s="32" t="s">
        <v>22151</v>
      </c>
      <c r="AX154" s="32" t="s">
        <v>22151</v>
      </c>
      <c r="AY154" s="133" t="s">
        <v>22151</v>
      </c>
      <c r="AZ154" s="132" t="s">
        <v>22151</v>
      </c>
      <c r="BA154" s="132" t="s">
        <v>22151</v>
      </c>
      <c r="BB154" s="132">
        <v>17</v>
      </c>
      <c r="BC154" s="132" t="s">
        <v>22151</v>
      </c>
      <c r="BD154" s="132" t="s">
        <v>22151</v>
      </c>
      <c r="BE154" s="132">
        <v>6</v>
      </c>
      <c r="BF154" s="132" t="s">
        <v>22151</v>
      </c>
      <c r="BG154" s="132" t="s">
        <v>22151</v>
      </c>
      <c r="BH154" s="132" t="s">
        <v>22151</v>
      </c>
      <c r="BI154" s="132" t="s">
        <v>22151</v>
      </c>
      <c r="BJ154" s="92" t="s">
        <v>22151</v>
      </c>
      <c r="BK154" s="32">
        <v>8.1157260046330784</v>
      </c>
      <c r="BL154" s="8">
        <v>2.2395916125290505</v>
      </c>
      <c r="BM154" s="12">
        <v>153</v>
      </c>
      <c r="BN154" s="32">
        <v>2.2395916125290505</v>
      </c>
      <c r="BO154" s="32">
        <v>0.19435732070240119</v>
      </c>
      <c r="BP154" s="32">
        <v>2.0452342918266493</v>
      </c>
      <c r="BQ154" s="40">
        <v>5.3592970748107405</v>
      </c>
      <c r="BR154" s="40"/>
      <c r="BS154" s="32">
        <v>2.0452342918266493</v>
      </c>
      <c r="BT154" s="38">
        <v>5.3592970748107405</v>
      </c>
      <c r="BU154" s="6" t="s">
        <v>22304</v>
      </c>
      <c r="BV154" s="75">
        <v>530.70000000000005</v>
      </c>
      <c r="BW154" s="75">
        <v>236</v>
      </c>
      <c r="BX154" s="51">
        <v>294.70000000000005</v>
      </c>
      <c r="BY154" s="75">
        <v>443</v>
      </c>
      <c r="BZ154" s="75">
        <v>638</v>
      </c>
      <c r="CA154" s="184" t="s">
        <v>22151</v>
      </c>
    </row>
    <row r="155" spans="1:79" x14ac:dyDescent="0.3">
      <c r="A155" s="178" t="s">
        <v>11438</v>
      </c>
      <c r="B155" s="1" t="s">
        <v>6779</v>
      </c>
      <c r="C155" s="2" t="s">
        <v>7395</v>
      </c>
      <c r="D155" s="91" t="s">
        <v>11705</v>
      </c>
      <c r="E155" s="2" t="s">
        <v>1437</v>
      </c>
      <c r="F155" s="2" t="s">
        <v>9094</v>
      </c>
      <c r="G155" s="2" t="s">
        <v>1431</v>
      </c>
      <c r="H155" s="2" t="s">
        <v>1431</v>
      </c>
      <c r="I155" s="2" t="s">
        <v>1431</v>
      </c>
      <c r="J155" s="269" t="s">
        <v>1431</v>
      </c>
      <c r="K155">
        <v>13185</v>
      </c>
      <c r="L155" t="s">
        <v>11706</v>
      </c>
      <c r="M155" t="e">
        <v>#VALUE!</v>
      </c>
      <c r="N155" t="s">
        <v>11966</v>
      </c>
      <c r="O155" s="169">
        <v>59</v>
      </c>
      <c r="P155" s="123">
        <v>189</v>
      </c>
      <c r="Q155" s="123">
        <v>189</v>
      </c>
      <c r="R155" s="75">
        <v>173</v>
      </c>
      <c r="S155" s="123">
        <v>45</v>
      </c>
      <c r="T155" s="123">
        <v>10</v>
      </c>
      <c r="U155" s="123">
        <v>1</v>
      </c>
      <c r="V155" s="75">
        <v>5</v>
      </c>
      <c r="W155" s="123">
        <v>22</v>
      </c>
      <c r="X155" s="75">
        <v>20</v>
      </c>
      <c r="Y155" s="75">
        <v>14</v>
      </c>
      <c r="Z155" s="75">
        <v>32</v>
      </c>
      <c r="AA155" s="75">
        <v>2</v>
      </c>
      <c r="AB155" s="4">
        <v>0.26011560693641617</v>
      </c>
      <c r="AC155" s="4">
        <v>0.31550802139037432</v>
      </c>
      <c r="AD155" s="4">
        <v>0.41618497109826591</v>
      </c>
      <c r="AE155" s="8">
        <v>3.3333333333333335</v>
      </c>
      <c r="AF155" s="8">
        <v>1.7857142857142858</v>
      </c>
      <c r="AG155" s="8">
        <v>2.8169014084507045</v>
      </c>
      <c r="AH155" s="8">
        <v>1.1111111111111112</v>
      </c>
      <c r="AI155" s="51">
        <v>0.3315123730353674</v>
      </c>
      <c r="AJ155" s="51">
        <v>0</v>
      </c>
      <c r="AK155" s="51">
        <v>0</v>
      </c>
      <c r="AL155" s="51">
        <v>0</v>
      </c>
      <c r="AM155" s="8">
        <v>9.3785725116448031</v>
      </c>
      <c r="AN155" s="8" t="s">
        <v>22151</v>
      </c>
      <c r="AO155" s="8" t="s">
        <v>22151</v>
      </c>
      <c r="AP155" s="8" t="s">
        <v>22151</v>
      </c>
      <c r="AQ155" s="8" t="s">
        <v>22151</v>
      </c>
      <c r="AR155" s="8">
        <v>9.3785725116448031</v>
      </c>
      <c r="AS155" s="8" t="s">
        <v>22151</v>
      </c>
      <c r="AT155" s="8" t="s">
        <v>22151</v>
      </c>
      <c r="AU155" s="8">
        <v>9.3785725116448031</v>
      </c>
      <c r="AV155" s="8">
        <v>9.3785725116448031</v>
      </c>
      <c r="AW155" s="8">
        <v>9.3785725116448031</v>
      </c>
      <c r="AX155" s="8" t="s">
        <v>22151</v>
      </c>
      <c r="AY155" s="132" t="s">
        <v>22151</v>
      </c>
      <c r="AZ155" s="132" t="s">
        <v>22151</v>
      </c>
      <c r="BA155" s="132" t="s">
        <v>22151</v>
      </c>
      <c r="BB155" s="132" t="s">
        <v>22151</v>
      </c>
      <c r="BC155" s="132">
        <v>21</v>
      </c>
      <c r="BD155" s="132" t="s">
        <v>22151</v>
      </c>
      <c r="BE155" s="132" t="s">
        <v>22151</v>
      </c>
      <c r="BF155" s="132">
        <v>21</v>
      </c>
      <c r="BG155" s="132">
        <v>6</v>
      </c>
      <c r="BH155" s="132">
        <v>10</v>
      </c>
      <c r="BI155" s="132" t="s">
        <v>22151</v>
      </c>
      <c r="BJ155" s="92" t="s">
        <v>22151</v>
      </c>
      <c r="BK155" s="8">
        <v>7.142980860930253</v>
      </c>
      <c r="BL155" s="8">
        <v>2.2355916507145501</v>
      </c>
      <c r="BM155" s="12">
        <v>154</v>
      </c>
      <c r="BN155" s="10">
        <v>2.2355916507145501</v>
      </c>
      <c r="BO155" s="10">
        <v>0.19435732070240119</v>
      </c>
      <c r="BP155" s="10">
        <v>2.0412343300121489</v>
      </c>
      <c r="BQ155" s="41">
        <v>5.35077139053731</v>
      </c>
      <c r="BR155" s="41"/>
      <c r="BS155" s="10">
        <v>2.0412343300121489</v>
      </c>
      <c r="BT155" s="38">
        <v>5.35077139053731</v>
      </c>
      <c r="BU155" s="6" t="s">
        <v>22305</v>
      </c>
      <c r="BV155" s="75">
        <v>455.8</v>
      </c>
      <c r="BW155" s="75">
        <v>237</v>
      </c>
      <c r="BX155" s="51">
        <v>218.8</v>
      </c>
      <c r="BY155" s="75">
        <v>333</v>
      </c>
      <c r="BZ155" s="75">
        <v>533</v>
      </c>
      <c r="CA155" s="184" t="s">
        <v>22151</v>
      </c>
    </row>
    <row r="156" spans="1:79" x14ac:dyDescent="0.3">
      <c r="A156" s="178" t="s">
        <v>8215</v>
      </c>
      <c r="B156" s="1" t="s">
        <v>8216</v>
      </c>
      <c r="C156" s="2" t="s">
        <v>6821</v>
      </c>
      <c r="D156" s="91" t="s">
        <v>8890</v>
      </c>
      <c r="E156" s="2" t="s">
        <v>1389</v>
      </c>
      <c r="F156" s="2" t="s">
        <v>6120</v>
      </c>
      <c r="G156" s="2" t="s">
        <v>1424</v>
      </c>
      <c r="H156" s="2" t="s">
        <v>1424</v>
      </c>
      <c r="I156" s="2" t="s">
        <v>1424</v>
      </c>
      <c r="J156" s="269" t="s">
        <v>1424</v>
      </c>
      <c r="K156">
        <v>13807</v>
      </c>
      <c r="L156" t="s">
        <v>10603</v>
      </c>
      <c r="M156" t="e">
        <v>#VALUE!</v>
      </c>
      <c r="N156" t="s">
        <v>8892</v>
      </c>
      <c r="O156" s="169">
        <v>24</v>
      </c>
      <c r="P156" s="123">
        <v>89</v>
      </c>
      <c r="Q156" s="123">
        <v>89</v>
      </c>
      <c r="R156" s="67">
        <v>82</v>
      </c>
      <c r="S156" s="123">
        <v>28</v>
      </c>
      <c r="T156" s="123">
        <v>5</v>
      </c>
      <c r="U156" s="123">
        <v>1</v>
      </c>
      <c r="V156" s="67">
        <v>1</v>
      </c>
      <c r="W156" s="123">
        <v>8</v>
      </c>
      <c r="X156" s="67">
        <v>17</v>
      </c>
      <c r="Y156" s="67">
        <v>5</v>
      </c>
      <c r="Z156" s="67">
        <v>14</v>
      </c>
      <c r="AA156" s="67">
        <v>1</v>
      </c>
      <c r="AB156" s="4">
        <v>0.34146341463414637</v>
      </c>
      <c r="AC156" s="4">
        <v>0.37931034482758619</v>
      </c>
      <c r="AD156" s="4">
        <v>0.46341463414634149</v>
      </c>
      <c r="AE156" s="8">
        <v>1.2121212121212122</v>
      </c>
      <c r="AF156" s="8">
        <v>0.35714285714285715</v>
      </c>
      <c r="AG156" s="8">
        <v>2.3943661971830985</v>
      </c>
      <c r="AH156" s="8">
        <v>0.55555555555555558</v>
      </c>
      <c r="AI156" s="51">
        <v>1.6182066872946328</v>
      </c>
      <c r="AJ156" s="51">
        <v>0</v>
      </c>
      <c r="AK156" s="51">
        <v>0</v>
      </c>
      <c r="AL156" s="51">
        <v>0</v>
      </c>
      <c r="AM156" s="8">
        <v>6.1373925092973556</v>
      </c>
      <c r="AN156" s="8">
        <v>6.1373925092973556</v>
      </c>
      <c r="AO156" s="8" t="s">
        <v>22151</v>
      </c>
      <c r="AP156" s="8" t="s">
        <v>22151</v>
      </c>
      <c r="AQ156" s="8" t="s">
        <v>22151</v>
      </c>
      <c r="AR156" s="8" t="s">
        <v>22151</v>
      </c>
      <c r="AS156" s="8" t="s">
        <v>22151</v>
      </c>
      <c r="AT156" s="8" t="s">
        <v>22151</v>
      </c>
      <c r="AU156" s="8" t="s">
        <v>22151</v>
      </c>
      <c r="AV156" s="8" t="s">
        <v>22151</v>
      </c>
      <c r="AW156" s="8" t="s">
        <v>22151</v>
      </c>
      <c r="AX156" s="8" t="s">
        <v>22151</v>
      </c>
      <c r="AY156" s="132">
        <v>17</v>
      </c>
      <c r="AZ156" s="132" t="s">
        <v>22151</v>
      </c>
      <c r="BA156" s="132" t="s">
        <v>22151</v>
      </c>
      <c r="BB156" s="132" t="s">
        <v>22151</v>
      </c>
      <c r="BC156" s="132" t="s">
        <v>22151</v>
      </c>
      <c r="BD156" s="132" t="s">
        <v>22151</v>
      </c>
      <c r="BE156" s="132" t="s">
        <v>22151</v>
      </c>
      <c r="BF156" s="132" t="s">
        <v>22151</v>
      </c>
      <c r="BG156" s="132" t="s">
        <v>22151</v>
      </c>
      <c r="BH156" s="132" t="s">
        <v>22151</v>
      </c>
      <c r="BI156" s="132" t="s">
        <v>22151</v>
      </c>
      <c r="BJ156" s="92" t="s">
        <v>22151</v>
      </c>
      <c r="BK156" s="8">
        <v>3.9410672420239714</v>
      </c>
      <c r="BL156" s="8">
        <v>2.1963252672733842</v>
      </c>
      <c r="BM156" s="12">
        <v>155</v>
      </c>
      <c r="BN156" s="10">
        <v>2.1963252672733842</v>
      </c>
      <c r="BO156" s="10">
        <v>0.19435732070240119</v>
      </c>
      <c r="BP156" s="10">
        <v>2.001967946570983</v>
      </c>
      <c r="BQ156" s="41">
        <v>5.2670773946183429</v>
      </c>
      <c r="BR156" s="41"/>
      <c r="BS156" s="10">
        <v>2.001967946570983</v>
      </c>
      <c r="BT156" s="38">
        <v>5.2670773946183429</v>
      </c>
      <c r="BU156" s="6" t="s">
        <v>22306</v>
      </c>
      <c r="BV156" s="75">
        <v>588.92999999999995</v>
      </c>
      <c r="BW156" s="75">
        <v>239</v>
      </c>
      <c r="BX156" s="51">
        <v>349.92999999999995</v>
      </c>
      <c r="BY156" s="75">
        <v>501</v>
      </c>
      <c r="BZ156" s="75">
        <v>718</v>
      </c>
      <c r="CA156" s="184" t="s">
        <v>22151</v>
      </c>
    </row>
    <row r="157" spans="1:79" ht="15" customHeight="1" x14ac:dyDescent="0.3">
      <c r="A157" t="s">
        <v>16015</v>
      </c>
      <c r="B157" s="1" t="s">
        <v>7246</v>
      </c>
      <c r="C157" s="2" t="s">
        <v>7360</v>
      </c>
      <c r="D157" s="91" t="s">
        <v>15439</v>
      </c>
      <c r="E157" s="2" t="s">
        <v>1402</v>
      </c>
      <c r="F157" s="2" t="s">
        <v>6120</v>
      </c>
      <c r="G157" s="2" t="s">
        <v>20476</v>
      </c>
      <c r="H157" s="2" t="s">
        <v>661</v>
      </c>
      <c r="I157" s="2" t="s">
        <v>1431</v>
      </c>
      <c r="J157" s="269" t="s">
        <v>661</v>
      </c>
      <c r="K157">
        <v>19950</v>
      </c>
      <c r="L157" t="s">
        <v>19830</v>
      </c>
      <c r="M157" t="e">
        <v>#VALUE!</v>
      </c>
      <c r="N157" t="s">
        <v>15327</v>
      </c>
      <c r="O157" s="169">
        <v>49</v>
      </c>
      <c r="P157" s="123">
        <v>132</v>
      </c>
      <c r="Q157" s="123">
        <v>132</v>
      </c>
      <c r="R157" s="67">
        <v>118</v>
      </c>
      <c r="S157" s="123">
        <v>31</v>
      </c>
      <c r="T157" s="123">
        <v>3</v>
      </c>
      <c r="U157" s="123">
        <v>2</v>
      </c>
      <c r="V157" s="67">
        <v>3</v>
      </c>
      <c r="W157" s="123">
        <v>22</v>
      </c>
      <c r="X157" s="67">
        <v>12</v>
      </c>
      <c r="Y157" s="67">
        <v>7</v>
      </c>
      <c r="Z157" s="67">
        <v>28</v>
      </c>
      <c r="AA157" s="67">
        <v>8</v>
      </c>
      <c r="AB157" s="4">
        <v>0.26271186440677968</v>
      </c>
      <c r="AC157" s="4">
        <v>0.30399999999999999</v>
      </c>
      <c r="AD157" s="4">
        <v>0.39830508474576271</v>
      </c>
      <c r="AE157" s="8">
        <v>3.3333333333333335</v>
      </c>
      <c r="AF157" s="8">
        <v>1.0714285714285714</v>
      </c>
      <c r="AG157" s="8">
        <v>1.6901408450704227</v>
      </c>
      <c r="AH157" s="8">
        <v>4.4444444444444446</v>
      </c>
      <c r="AI157" s="51">
        <v>0.29704543909258557</v>
      </c>
      <c r="AJ157" s="51">
        <v>0</v>
      </c>
      <c r="AK157" s="51">
        <v>0</v>
      </c>
      <c r="AL157" s="51">
        <v>0</v>
      </c>
      <c r="AM157" s="8">
        <v>10.836392633369357</v>
      </c>
      <c r="AN157" s="8" t="s">
        <v>22151</v>
      </c>
      <c r="AO157" s="8" t="s">
        <v>22151</v>
      </c>
      <c r="AP157" s="8">
        <v>10.836392633369357</v>
      </c>
      <c r="AQ157" s="8" t="s">
        <v>22151</v>
      </c>
      <c r="AR157" s="8" t="s">
        <v>22151</v>
      </c>
      <c r="AS157" s="8" t="s">
        <v>22151</v>
      </c>
      <c r="AT157" s="8" t="s">
        <v>22151</v>
      </c>
      <c r="AU157" s="8">
        <v>10.836392633369357</v>
      </c>
      <c r="AV157" s="8" t="s">
        <v>22151</v>
      </c>
      <c r="AW157" s="8" t="s">
        <v>22151</v>
      </c>
      <c r="AX157" s="8" t="s">
        <v>22151</v>
      </c>
      <c r="AY157" s="132" t="s">
        <v>22151</v>
      </c>
      <c r="AZ157" s="132" t="s">
        <v>22151</v>
      </c>
      <c r="BA157" s="132">
        <v>24</v>
      </c>
      <c r="BB157" s="132" t="s">
        <v>22151</v>
      </c>
      <c r="BC157" s="132" t="s">
        <v>22151</v>
      </c>
      <c r="BD157" s="132" t="s">
        <v>22151</v>
      </c>
      <c r="BE157" s="132" t="s">
        <v>22151</v>
      </c>
      <c r="BF157" s="132">
        <v>11</v>
      </c>
      <c r="BG157" s="132" t="s">
        <v>22151</v>
      </c>
      <c r="BH157" s="132" t="s">
        <v>22151</v>
      </c>
      <c r="BI157" s="132" t="s">
        <v>22151</v>
      </c>
      <c r="BJ157" s="92" t="s">
        <v>22151</v>
      </c>
      <c r="BK157" s="8">
        <v>8.6531354605957791</v>
      </c>
      <c r="BL157" s="8">
        <v>2.1832571727735779</v>
      </c>
      <c r="BM157" s="12">
        <v>156</v>
      </c>
      <c r="BN157" s="10">
        <v>2.1832571727735779</v>
      </c>
      <c r="BO157" s="10">
        <v>0.19435732070240119</v>
      </c>
      <c r="BP157" s="10">
        <v>1.9888998520711767</v>
      </c>
      <c r="BQ157" s="41">
        <v>5.2392235167746088</v>
      </c>
      <c r="BR157" s="41"/>
      <c r="BS157" s="10">
        <v>1.9888998520711767</v>
      </c>
      <c r="BT157" s="38">
        <v>5.2392235167746088</v>
      </c>
      <c r="BU157" s="6" t="s">
        <v>22307</v>
      </c>
      <c r="BV157" s="75">
        <v>153.91</v>
      </c>
      <c r="BW157" s="75">
        <v>240</v>
      </c>
      <c r="BX157" s="51">
        <v>-86.09</v>
      </c>
      <c r="BY157" s="75">
        <v>119</v>
      </c>
      <c r="BZ157" s="75">
        <v>219</v>
      </c>
      <c r="CA157" s="184" t="s">
        <v>22151</v>
      </c>
    </row>
    <row r="158" spans="1:79" ht="15" customHeight="1" x14ac:dyDescent="0.3">
      <c r="A158" s="178" t="s">
        <v>14831</v>
      </c>
      <c r="B158" s="1" t="s">
        <v>14833</v>
      </c>
      <c r="C158" s="2" t="s">
        <v>14832</v>
      </c>
      <c r="D158" s="91" t="s">
        <v>14670</v>
      </c>
      <c r="E158" s="2" t="s">
        <v>1449</v>
      </c>
      <c r="F158" s="2" t="s">
        <v>6120</v>
      </c>
      <c r="G158" s="2" t="s">
        <v>1380</v>
      </c>
      <c r="H158" s="2" t="s">
        <v>1380</v>
      </c>
      <c r="I158" s="2" t="s">
        <v>1380</v>
      </c>
      <c r="J158" s="269" t="s">
        <v>1380</v>
      </c>
      <c r="K158">
        <v>17929</v>
      </c>
      <c r="L158" t="s">
        <v>14834</v>
      </c>
      <c r="M158" t="e">
        <v>#VALUE!</v>
      </c>
      <c r="N158" t="s">
        <v>15165</v>
      </c>
      <c r="O158" s="169">
        <v>48</v>
      </c>
      <c r="P158" s="123">
        <v>153</v>
      </c>
      <c r="Q158" s="123">
        <v>153</v>
      </c>
      <c r="R158" s="75">
        <v>140</v>
      </c>
      <c r="S158" s="123">
        <v>38</v>
      </c>
      <c r="T158" s="123">
        <v>4</v>
      </c>
      <c r="U158" s="123">
        <v>3</v>
      </c>
      <c r="V158" s="75">
        <v>3</v>
      </c>
      <c r="W158" s="123">
        <v>16</v>
      </c>
      <c r="X158" s="75">
        <v>12</v>
      </c>
      <c r="Y158" s="75">
        <v>8</v>
      </c>
      <c r="Z158" s="75">
        <v>37</v>
      </c>
      <c r="AA158" s="75">
        <v>6.9999999999999991</v>
      </c>
      <c r="AB158" s="31">
        <v>0.27142857142857141</v>
      </c>
      <c r="AC158" s="31">
        <v>0.3108108108108108</v>
      </c>
      <c r="AD158" s="31">
        <v>0.40714285714285714</v>
      </c>
      <c r="AE158" s="32">
        <v>2.4242424242424243</v>
      </c>
      <c r="AF158" s="32">
        <v>1.0714285714285714</v>
      </c>
      <c r="AG158" s="32">
        <v>1.6901408450704227</v>
      </c>
      <c r="AH158" s="32">
        <v>3.8888888888888884</v>
      </c>
      <c r="AI158" s="51">
        <v>0.60925122171055124</v>
      </c>
      <c r="AJ158" s="51">
        <v>0</v>
      </c>
      <c r="AK158" s="51">
        <v>0</v>
      </c>
      <c r="AL158" s="51">
        <v>0</v>
      </c>
      <c r="AM158" s="32">
        <v>9.683951951340859</v>
      </c>
      <c r="AN158" s="32" t="s">
        <v>22151</v>
      </c>
      <c r="AO158" s="32" t="s">
        <v>22151</v>
      </c>
      <c r="AP158" s="32" t="s">
        <v>22151</v>
      </c>
      <c r="AQ158" s="32" t="s">
        <v>22151</v>
      </c>
      <c r="AR158" s="32" t="s">
        <v>22151</v>
      </c>
      <c r="AS158" s="32">
        <v>9.683951951340859</v>
      </c>
      <c r="AT158" s="32" t="s">
        <v>22151</v>
      </c>
      <c r="AU158" s="32" t="s">
        <v>22151</v>
      </c>
      <c r="AV158" s="32" t="s">
        <v>22151</v>
      </c>
      <c r="AW158" s="32" t="s">
        <v>22151</v>
      </c>
      <c r="AX158" s="32" t="s">
        <v>22151</v>
      </c>
      <c r="AY158" s="133" t="s">
        <v>22151</v>
      </c>
      <c r="AZ158" s="132" t="s">
        <v>22151</v>
      </c>
      <c r="BA158" s="132" t="s">
        <v>22151</v>
      </c>
      <c r="BB158" s="132" t="s">
        <v>22151</v>
      </c>
      <c r="BC158" s="132" t="s">
        <v>22151</v>
      </c>
      <c r="BD158" s="132">
        <v>55</v>
      </c>
      <c r="BE158" s="132" t="s">
        <v>22151</v>
      </c>
      <c r="BF158" s="132" t="s">
        <v>22151</v>
      </c>
      <c r="BG158" s="132" t="s">
        <v>22151</v>
      </c>
      <c r="BH158" s="132" t="s">
        <v>22151</v>
      </c>
      <c r="BI158" s="132" t="s">
        <v>22151</v>
      </c>
      <c r="BJ158" s="92" t="s">
        <v>22151</v>
      </c>
      <c r="BK158" s="32">
        <v>7.5574645117708927</v>
      </c>
      <c r="BL158" s="8">
        <v>2.1264874395699662</v>
      </c>
      <c r="BM158" s="12">
        <v>157</v>
      </c>
      <c r="BN158" s="32">
        <v>2.1264874395699662</v>
      </c>
      <c r="BO158" s="32">
        <v>0.19435732070240119</v>
      </c>
      <c r="BP158" s="32">
        <v>1.932130118867565</v>
      </c>
      <c r="BQ158" s="40">
        <v>5.1182221562550447</v>
      </c>
      <c r="BR158" s="40"/>
      <c r="BS158" s="32">
        <v>1.932130118867565</v>
      </c>
      <c r="BT158" s="38">
        <v>5.1182221562550447</v>
      </c>
      <c r="BU158" s="6" t="s">
        <v>22308</v>
      </c>
      <c r="BV158" s="75">
        <v>421.89</v>
      </c>
      <c r="BW158" s="75">
        <v>243</v>
      </c>
      <c r="BX158" s="51">
        <v>178.89</v>
      </c>
      <c r="BY158" s="75">
        <v>352</v>
      </c>
      <c r="BZ158" s="75">
        <v>588</v>
      </c>
      <c r="CA158" s="184" t="s">
        <v>22151</v>
      </c>
    </row>
    <row r="159" spans="1:79" ht="15" customHeight="1" x14ac:dyDescent="0.3">
      <c r="A159" s="212" t="s">
        <v>12786</v>
      </c>
      <c r="B159" s="180" t="s">
        <v>6586</v>
      </c>
      <c r="C159" s="196" t="s">
        <v>6589</v>
      </c>
      <c r="D159" s="211" t="s">
        <v>11717</v>
      </c>
      <c r="E159" s="196" t="s">
        <v>1553</v>
      </c>
      <c r="F159" s="196" t="s">
        <v>6120</v>
      </c>
      <c r="G159" s="196" t="s">
        <v>14938</v>
      </c>
      <c r="H159" s="196" t="s">
        <v>1380</v>
      </c>
      <c r="I159" s="196" t="s">
        <v>1380</v>
      </c>
      <c r="J159" s="196" t="s">
        <v>1380</v>
      </c>
      <c r="K159" s="197">
        <v>15117</v>
      </c>
      <c r="L159" s="197" t="s">
        <v>11718</v>
      </c>
      <c r="M159" s="198" t="e">
        <v>#VALUE!</v>
      </c>
      <c r="N159" s="198" t="s">
        <v>12787</v>
      </c>
      <c r="O159" s="199">
        <v>44</v>
      </c>
      <c r="P159" s="200">
        <v>186</v>
      </c>
      <c r="Q159" s="200">
        <v>186</v>
      </c>
      <c r="R159" s="200">
        <v>158</v>
      </c>
      <c r="S159" s="200">
        <v>36</v>
      </c>
      <c r="T159" s="200">
        <v>4</v>
      </c>
      <c r="U159" s="200">
        <v>2</v>
      </c>
      <c r="V159" s="200">
        <v>6</v>
      </c>
      <c r="W159" s="200">
        <v>29</v>
      </c>
      <c r="X159" s="200">
        <v>12</v>
      </c>
      <c r="Y159" s="200">
        <v>27.000000000000004</v>
      </c>
      <c r="Z159" s="200">
        <v>48</v>
      </c>
      <c r="AA159" s="200">
        <v>4</v>
      </c>
      <c r="AB159" s="201">
        <v>0.22784810126582278</v>
      </c>
      <c r="AC159" s="202">
        <v>0.34054054054054056</v>
      </c>
      <c r="AD159" s="202">
        <v>0.39240506329113922</v>
      </c>
      <c r="AE159" s="203">
        <v>4.3939393939393945</v>
      </c>
      <c r="AF159" s="203">
        <v>2.1428571428571428</v>
      </c>
      <c r="AG159" s="203">
        <v>1.6901408450704227</v>
      </c>
      <c r="AH159" s="203">
        <v>2.2222222222222223</v>
      </c>
      <c r="AI159" s="203">
        <v>-0.77360900305699876</v>
      </c>
      <c r="AJ159" s="204">
        <v>0</v>
      </c>
      <c r="AK159" s="204">
        <v>0</v>
      </c>
      <c r="AL159" s="204">
        <v>0</v>
      </c>
      <c r="AM159" s="203">
        <v>9.6755506010321835</v>
      </c>
      <c r="AN159" s="203" t="s">
        <v>22151</v>
      </c>
      <c r="AO159" s="203" t="s">
        <v>22151</v>
      </c>
      <c r="AP159" s="203" t="s">
        <v>22151</v>
      </c>
      <c r="AQ159" s="203" t="s">
        <v>22151</v>
      </c>
      <c r="AR159" s="203" t="s">
        <v>22151</v>
      </c>
      <c r="AS159" s="203">
        <v>9.6755506010321835</v>
      </c>
      <c r="AT159" s="203" t="s">
        <v>22151</v>
      </c>
      <c r="AU159" s="203" t="s">
        <v>22151</v>
      </c>
      <c r="AV159" s="203" t="s">
        <v>22151</v>
      </c>
      <c r="AW159" s="203" t="s">
        <v>22151</v>
      </c>
      <c r="AX159" s="203" t="s">
        <v>22151</v>
      </c>
      <c r="AY159" s="205" t="s">
        <v>22151</v>
      </c>
      <c r="AZ159" s="205" t="s">
        <v>22151</v>
      </c>
      <c r="BA159" s="205" t="s">
        <v>22151</v>
      </c>
      <c r="BB159" s="205" t="s">
        <v>22151</v>
      </c>
      <c r="BC159" s="205" t="s">
        <v>22151</v>
      </c>
      <c r="BD159" s="205">
        <v>56</v>
      </c>
      <c r="BE159" s="205" t="s">
        <v>22151</v>
      </c>
      <c r="BF159" s="205" t="s">
        <v>22151</v>
      </c>
      <c r="BG159" s="205" t="s">
        <v>22151</v>
      </c>
      <c r="BH159" s="205" t="s">
        <v>22151</v>
      </c>
      <c r="BI159" s="205" t="s">
        <v>22151</v>
      </c>
      <c r="BJ159" s="206" t="s">
        <v>22151</v>
      </c>
      <c r="BK159" s="203">
        <v>7.5574645117708927</v>
      </c>
      <c r="BL159" s="203">
        <v>2.1180860892612907</v>
      </c>
      <c r="BM159" s="205">
        <v>158</v>
      </c>
      <c r="BN159" s="203">
        <v>2.1180860892612907</v>
      </c>
      <c r="BO159" s="203">
        <v>0.19435732070240119</v>
      </c>
      <c r="BP159" s="203">
        <v>1.9237287685588895</v>
      </c>
      <c r="BQ159" s="207">
        <v>5.100315170257681</v>
      </c>
      <c r="BR159" s="208"/>
      <c r="BS159" s="203">
        <v>1.9237287685588895</v>
      </c>
      <c r="BT159" s="38">
        <v>5.100315170257681</v>
      </c>
      <c r="BU159" s="203" t="s">
        <v>22309</v>
      </c>
      <c r="BV159" s="200">
        <v>242.23</v>
      </c>
      <c r="BW159" s="209">
        <v>244</v>
      </c>
      <c r="BX159" s="204">
        <v>-1.7700000000000102</v>
      </c>
      <c r="BY159" s="209">
        <v>180</v>
      </c>
      <c r="BZ159" s="209">
        <v>311</v>
      </c>
      <c r="CA159" s="184" t="s">
        <v>22151</v>
      </c>
    </row>
    <row r="160" spans="1:79" ht="15" customHeight="1" x14ac:dyDescent="0.3">
      <c r="A160" s="178" t="s">
        <v>3490</v>
      </c>
      <c r="B160" s="1" t="s">
        <v>6972</v>
      </c>
      <c r="C160" s="2" t="s">
        <v>6973</v>
      </c>
      <c r="D160" s="91" t="s">
        <v>169</v>
      </c>
      <c r="E160" s="2" t="s">
        <v>1402</v>
      </c>
      <c r="F160" s="2" t="s">
        <v>6120</v>
      </c>
      <c r="G160" s="2" t="s">
        <v>661</v>
      </c>
      <c r="H160" s="2" t="s">
        <v>661</v>
      </c>
      <c r="I160" s="2" t="s">
        <v>661</v>
      </c>
      <c r="J160" s="269" t="s">
        <v>661</v>
      </c>
      <c r="K160">
        <v>10556</v>
      </c>
      <c r="L160" t="s">
        <v>10810</v>
      </c>
      <c r="M160" t="e">
        <v>#VALUE!</v>
      </c>
      <c r="N160" t="s">
        <v>5642</v>
      </c>
      <c r="O160" s="169">
        <v>58</v>
      </c>
      <c r="P160" s="123">
        <v>261</v>
      </c>
      <c r="Q160" s="123">
        <v>261</v>
      </c>
      <c r="R160" s="75">
        <v>233</v>
      </c>
      <c r="S160" s="123">
        <v>66</v>
      </c>
      <c r="T160" s="123">
        <v>20</v>
      </c>
      <c r="U160" s="123">
        <v>0</v>
      </c>
      <c r="V160" s="75">
        <v>3</v>
      </c>
      <c r="W160" s="123">
        <v>35</v>
      </c>
      <c r="X160" s="75">
        <v>20</v>
      </c>
      <c r="Y160" s="75">
        <v>24</v>
      </c>
      <c r="Z160" s="75">
        <v>57</v>
      </c>
      <c r="AA160" s="75">
        <v>0</v>
      </c>
      <c r="AB160" s="4">
        <v>0.2832618025751073</v>
      </c>
      <c r="AC160" s="4">
        <v>0.35019455252918286</v>
      </c>
      <c r="AD160" s="4">
        <v>0.40772532188841204</v>
      </c>
      <c r="AE160" s="8">
        <v>5.3030303030303036</v>
      </c>
      <c r="AF160" s="8">
        <v>1.0714285714285714</v>
      </c>
      <c r="AG160" s="8">
        <v>2.8169014084507045</v>
      </c>
      <c r="AH160" s="8">
        <v>0</v>
      </c>
      <c r="AI160" s="51">
        <v>1.5432191109289524</v>
      </c>
      <c r="AJ160" s="51">
        <v>0</v>
      </c>
      <c r="AK160" s="51">
        <v>0</v>
      </c>
      <c r="AL160" s="51">
        <v>0</v>
      </c>
      <c r="AM160" s="8">
        <v>10.734579393838532</v>
      </c>
      <c r="AN160" s="8" t="s">
        <v>22151</v>
      </c>
      <c r="AO160" s="8" t="s">
        <v>22151</v>
      </c>
      <c r="AP160" s="8">
        <v>10.734579393838532</v>
      </c>
      <c r="AQ160" s="8" t="s">
        <v>22151</v>
      </c>
      <c r="AR160" s="8" t="s">
        <v>22151</v>
      </c>
      <c r="AS160" s="8" t="s">
        <v>22151</v>
      </c>
      <c r="AT160" s="8" t="s">
        <v>22151</v>
      </c>
      <c r="AU160" s="8">
        <v>10.734579393838532</v>
      </c>
      <c r="AV160" s="8" t="s">
        <v>22151</v>
      </c>
      <c r="AW160" s="8" t="s">
        <v>22151</v>
      </c>
      <c r="AX160" s="8" t="s">
        <v>22151</v>
      </c>
      <c r="AY160" s="132" t="s">
        <v>22151</v>
      </c>
      <c r="AZ160" s="132" t="s">
        <v>22151</v>
      </c>
      <c r="BA160" s="132">
        <v>25</v>
      </c>
      <c r="BB160" s="132" t="s">
        <v>22151</v>
      </c>
      <c r="BC160" s="132" t="s">
        <v>22151</v>
      </c>
      <c r="BD160" s="132" t="s">
        <v>22151</v>
      </c>
      <c r="BE160" s="132" t="s">
        <v>22151</v>
      </c>
      <c r="BF160" s="132">
        <v>12</v>
      </c>
      <c r="BG160" s="132" t="s">
        <v>22151</v>
      </c>
      <c r="BH160" s="132" t="s">
        <v>22151</v>
      </c>
      <c r="BI160" s="132" t="s">
        <v>22151</v>
      </c>
      <c r="BJ160" s="92" t="s">
        <v>22151</v>
      </c>
      <c r="BK160" s="8">
        <v>8.6531354605957791</v>
      </c>
      <c r="BL160" s="8">
        <v>2.0814439332427526</v>
      </c>
      <c r="BM160" s="12">
        <v>159</v>
      </c>
      <c r="BN160" s="10">
        <v>2.0814439332427526</v>
      </c>
      <c r="BO160" s="10">
        <v>0.19435732070240119</v>
      </c>
      <c r="BP160" s="10">
        <v>1.8870866125403514</v>
      </c>
      <c r="BQ160" s="41">
        <v>5.0222145613520333</v>
      </c>
      <c r="BR160" s="41"/>
      <c r="BS160" s="10">
        <v>1.8870866125403514</v>
      </c>
      <c r="BT160" s="38">
        <v>5.0222145613520333</v>
      </c>
      <c r="BU160" s="6" t="s">
        <v>22310</v>
      </c>
      <c r="BV160" s="75">
        <v>369.55</v>
      </c>
      <c r="BW160" s="75">
        <v>245</v>
      </c>
      <c r="BX160" s="51">
        <v>124.55000000000001</v>
      </c>
      <c r="BY160" s="75">
        <v>278</v>
      </c>
      <c r="BZ160" s="75">
        <v>524</v>
      </c>
      <c r="CA160" s="184" t="s">
        <v>22151</v>
      </c>
    </row>
    <row r="161" spans="1:79" ht="15" customHeight="1" x14ac:dyDescent="0.3">
      <c r="A161" s="213" t="s">
        <v>12286</v>
      </c>
      <c r="B161" s="1" t="s">
        <v>12288</v>
      </c>
      <c r="C161" s="2" t="s">
        <v>12287</v>
      </c>
      <c r="D161" s="91" t="s">
        <v>11687</v>
      </c>
      <c r="E161" s="2" t="s">
        <v>1398</v>
      </c>
      <c r="F161" s="2" t="s">
        <v>9094</v>
      </c>
      <c r="G161" s="2" t="s">
        <v>1380</v>
      </c>
      <c r="H161" s="2" t="s">
        <v>1380</v>
      </c>
      <c r="I161" s="2" t="s">
        <v>1380</v>
      </c>
      <c r="J161" s="269" t="s">
        <v>1380</v>
      </c>
      <c r="K161">
        <v>13546</v>
      </c>
      <c r="L161" t="s">
        <v>11688</v>
      </c>
      <c r="M161" t="e">
        <v>#VALUE!</v>
      </c>
      <c r="N161" t="s">
        <v>12290</v>
      </c>
      <c r="O161" s="169">
        <v>41</v>
      </c>
      <c r="P161" s="123">
        <v>116</v>
      </c>
      <c r="Q161" s="123">
        <v>116</v>
      </c>
      <c r="R161" s="75">
        <v>108</v>
      </c>
      <c r="S161" s="123">
        <v>23</v>
      </c>
      <c r="T161" s="123">
        <v>3</v>
      </c>
      <c r="U161" s="123">
        <v>1</v>
      </c>
      <c r="V161" s="75">
        <v>2</v>
      </c>
      <c r="W161" s="123">
        <v>14</v>
      </c>
      <c r="X161" s="75">
        <v>7</v>
      </c>
      <c r="Y161" s="75">
        <v>5</v>
      </c>
      <c r="Z161" s="75">
        <v>39</v>
      </c>
      <c r="AA161" s="75">
        <v>12</v>
      </c>
      <c r="AB161" s="52">
        <v>0.21296296296296297</v>
      </c>
      <c r="AC161" s="52">
        <v>0.24778761061946902</v>
      </c>
      <c r="AD161" s="52">
        <v>0.31481481481481483</v>
      </c>
      <c r="AE161" s="51">
        <v>2.1212121212121211</v>
      </c>
      <c r="AF161" s="51">
        <v>0.7142857142857143</v>
      </c>
      <c r="AG161" s="51">
        <v>0.9859154929577465</v>
      </c>
      <c r="AH161" s="51">
        <v>6.6666666666666661</v>
      </c>
      <c r="AI161" s="51">
        <v>-0.88658932909327504</v>
      </c>
      <c r="AJ161" s="51">
        <v>0</v>
      </c>
      <c r="AK161" s="51">
        <v>0</v>
      </c>
      <c r="AL161" s="51">
        <v>0</v>
      </c>
      <c r="AM161" s="51">
        <v>9.6014906660289743</v>
      </c>
      <c r="AN161" s="51" t="s">
        <v>22151</v>
      </c>
      <c r="AO161" s="51" t="s">
        <v>22151</v>
      </c>
      <c r="AP161" s="51" t="s">
        <v>22151</v>
      </c>
      <c r="AQ161" s="51" t="s">
        <v>22151</v>
      </c>
      <c r="AR161" s="51" t="s">
        <v>22151</v>
      </c>
      <c r="AS161" s="51">
        <v>9.6014906660289743</v>
      </c>
      <c r="AT161" s="51" t="s">
        <v>22151</v>
      </c>
      <c r="AU161" s="51" t="s">
        <v>22151</v>
      </c>
      <c r="AV161" s="51" t="s">
        <v>22151</v>
      </c>
      <c r="AW161" s="51" t="s">
        <v>22151</v>
      </c>
      <c r="AX161" s="51" t="s">
        <v>22151</v>
      </c>
      <c r="AY161" s="76" t="s">
        <v>22151</v>
      </c>
      <c r="AZ161" s="132" t="s">
        <v>22151</v>
      </c>
      <c r="BA161" s="132" t="s">
        <v>22151</v>
      </c>
      <c r="BB161" s="132" t="s">
        <v>22151</v>
      </c>
      <c r="BC161" s="132" t="s">
        <v>22151</v>
      </c>
      <c r="BD161" s="132">
        <v>57</v>
      </c>
      <c r="BE161" s="132" t="s">
        <v>22151</v>
      </c>
      <c r="BF161" s="132" t="s">
        <v>22151</v>
      </c>
      <c r="BG161" s="132" t="s">
        <v>22151</v>
      </c>
      <c r="BH161" s="132" t="s">
        <v>22151</v>
      </c>
      <c r="BI161" s="132" t="s">
        <v>22151</v>
      </c>
      <c r="BJ161" s="92" t="s">
        <v>22151</v>
      </c>
      <c r="BK161" s="51">
        <v>7.5574645117708927</v>
      </c>
      <c r="BL161" s="51">
        <v>2.0440261542580815</v>
      </c>
      <c r="BM161" s="76">
        <v>160</v>
      </c>
      <c r="BN161" s="51">
        <v>2.0440261542580815</v>
      </c>
      <c r="BO161" s="51">
        <v>0.19435732070240119</v>
      </c>
      <c r="BP161" s="51">
        <v>1.8496688335556803</v>
      </c>
      <c r="BQ161" s="64">
        <v>4.9424607575332491</v>
      </c>
      <c r="BR161" s="64"/>
      <c r="BS161" s="51">
        <v>1.8496688335556803</v>
      </c>
      <c r="BT161" s="38">
        <v>4.9424607575332491</v>
      </c>
      <c r="BU161" s="51" t="s">
        <v>22311</v>
      </c>
      <c r="BV161" s="75">
        <v>435.95</v>
      </c>
      <c r="BW161" s="75">
        <v>247</v>
      </c>
      <c r="BX161" s="51">
        <v>188.95</v>
      </c>
      <c r="BY161" s="75">
        <v>374</v>
      </c>
      <c r="BZ161" s="75">
        <v>499</v>
      </c>
      <c r="CA161" s="184" t="s">
        <v>22151</v>
      </c>
    </row>
    <row r="162" spans="1:79" x14ac:dyDescent="0.3">
      <c r="A162" s="178" t="s">
        <v>3833</v>
      </c>
      <c r="B162" s="1" t="s">
        <v>7226</v>
      </c>
      <c r="C162" s="2" t="s">
        <v>6639</v>
      </c>
      <c r="D162" s="91" t="s">
        <v>1280</v>
      </c>
      <c r="E162" s="2" t="s">
        <v>1376</v>
      </c>
      <c r="F162" s="2" t="s">
        <v>6120</v>
      </c>
      <c r="G162" s="2" t="s">
        <v>1431</v>
      </c>
      <c r="H162" s="2" t="s">
        <v>1431</v>
      </c>
      <c r="I162" s="2" t="s">
        <v>1431</v>
      </c>
      <c r="J162" s="269" t="s">
        <v>1431</v>
      </c>
      <c r="K162" s="98">
        <v>14162</v>
      </c>
      <c r="L162" s="98" t="s">
        <v>10791</v>
      </c>
      <c r="M162" s="98" t="e">
        <v>#VALUE!</v>
      </c>
      <c r="N162" s="98" t="s">
        <v>8466</v>
      </c>
      <c r="O162" s="66">
        <v>58</v>
      </c>
      <c r="P162" s="123">
        <v>221</v>
      </c>
      <c r="Q162" s="123">
        <v>221</v>
      </c>
      <c r="R162" s="66">
        <v>201</v>
      </c>
      <c r="S162" s="123">
        <v>53</v>
      </c>
      <c r="T162" s="123">
        <v>9</v>
      </c>
      <c r="U162" s="123">
        <v>0</v>
      </c>
      <c r="V162" s="66">
        <v>5</v>
      </c>
      <c r="W162" s="123">
        <v>22</v>
      </c>
      <c r="X162" s="66">
        <v>25</v>
      </c>
      <c r="Y162" s="66">
        <v>16</v>
      </c>
      <c r="Z162" s="66">
        <v>49</v>
      </c>
      <c r="AA162" s="66">
        <v>0</v>
      </c>
      <c r="AB162" s="3">
        <v>0.26368159203980102</v>
      </c>
      <c r="AC162" s="3">
        <v>0.31797235023041476</v>
      </c>
      <c r="AD162" s="3">
        <v>0.38308457711442784</v>
      </c>
      <c r="AE162" s="6">
        <v>3.3333333333333335</v>
      </c>
      <c r="AF162" s="6">
        <v>1.7857142857142858</v>
      </c>
      <c r="AG162" s="6">
        <v>3.5211267605633805</v>
      </c>
      <c r="AH162" s="6">
        <v>0</v>
      </c>
      <c r="AI162" s="6">
        <v>0.52991704441329135</v>
      </c>
      <c r="AJ162" s="6">
        <v>0</v>
      </c>
      <c r="AK162" s="6">
        <v>0</v>
      </c>
      <c r="AL162" s="51">
        <v>0</v>
      </c>
      <c r="AM162" s="6">
        <v>9.1700914240242923</v>
      </c>
      <c r="AN162" s="6" t="s">
        <v>22151</v>
      </c>
      <c r="AO162" s="6" t="s">
        <v>22151</v>
      </c>
      <c r="AP162" s="6" t="s">
        <v>22151</v>
      </c>
      <c r="AQ162" s="6" t="s">
        <v>22151</v>
      </c>
      <c r="AR162" s="6">
        <v>9.1700914240242923</v>
      </c>
      <c r="AS162" s="6" t="s">
        <v>22151</v>
      </c>
      <c r="AT162" s="6" t="s">
        <v>22151</v>
      </c>
      <c r="AU162" s="6">
        <v>9.1700914240242923</v>
      </c>
      <c r="AV162" s="6">
        <v>9.1700914240242923</v>
      </c>
      <c r="AW162" s="6">
        <v>9.1700914240242923</v>
      </c>
      <c r="AX162" s="6" t="s">
        <v>22151</v>
      </c>
      <c r="AY162" s="99" t="s">
        <v>22151</v>
      </c>
      <c r="AZ162" s="99" t="s">
        <v>22151</v>
      </c>
      <c r="BA162" s="99" t="s">
        <v>22151</v>
      </c>
      <c r="BB162" s="99" t="s">
        <v>22151</v>
      </c>
      <c r="BC162" s="99">
        <v>22</v>
      </c>
      <c r="BD162" s="99" t="s">
        <v>22151</v>
      </c>
      <c r="BE162" s="99" t="s">
        <v>22151</v>
      </c>
      <c r="BF162" s="99">
        <v>22</v>
      </c>
      <c r="BG162" s="99">
        <v>7</v>
      </c>
      <c r="BH162" s="99">
        <v>11</v>
      </c>
      <c r="BI162" s="99" t="s">
        <v>22151</v>
      </c>
      <c r="BJ162" s="92" t="s">
        <v>22151</v>
      </c>
      <c r="BK162" s="6">
        <v>7.142980860930253</v>
      </c>
      <c r="BL162" s="6">
        <v>2.0271105630940394</v>
      </c>
      <c r="BM162" s="99">
        <v>161</v>
      </c>
      <c r="BN162" s="6">
        <v>2.0271105630940394</v>
      </c>
      <c r="BO162" s="6">
        <v>0.19435732070240119</v>
      </c>
      <c r="BP162" s="6">
        <v>1.8327532423916382</v>
      </c>
      <c r="BQ162" s="38">
        <v>4.9064061659518394</v>
      </c>
      <c r="BR162" s="38"/>
      <c r="BS162" s="6">
        <v>1.8327532423916382</v>
      </c>
      <c r="BT162" s="38">
        <v>4.9064061659518394</v>
      </c>
      <c r="BU162" s="6" t="s">
        <v>22312</v>
      </c>
      <c r="BV162" s="75">
        <v>134.07</v>
      </c>
      <c r="BW162" s="75">
        <v>248</v>
      </c>
      <c r="BX162" s="51">
        <v>-113.93</v>
      </c>
      <c r="BY162" s="75">
        <v>105</v>
      </c>
      <c r="BZ162" s="75">
        <v>157</v>
      </c>
      <c r="CA162" s="184" t="s">
        <v>22151</v>
      </c>
    </row>
    <row r="163" spans="1:79" ht="15" customHeight="1" x14ac:dyDescent="0.3">
      <c r="A163" s="178" t="s">
        <v>14810</v>
      </c>
      <c r="B163" s="1" t="s">
        <v>7737</v>
      </c>
      <c r="C163" s="2" t="s">
        <v>6859</v>
      </c>
      <c r="D163" s="91" t="s">
        <v>14328</v>
      </c>
      <c r="E163" s="2" t="s">
        <v>1426</v>
      </c>
      <c r="F163" s="2" t="s">
        <v>6120</v>
      </c>
      <c r="G163" s="2" t="s">
        <v>1424</v>
      </c>
      <c r="H163" s="2" t="s">
        <v>1424</v>
      </c>
      <c r="I163" s="2" t="s">
        <v>1424</v>
      </c>
      <c r="J163" s="269" t="s">
        <v>1424</v>
      </c>
      <c r="K163">
        <v>16535</v>
      </c>
      <c r="L163" t="s">
        <v>14811</v>
      </c>
      <c r="M163" t="e">
        <v>#VALUE!</v>
      </c>
      <c r="N163" t="s">
        <v>15134</v>
      </c>
      <c r="O163" s="169">
        <v>43</v>
      </c>
      <c r="P163" s="123">
        <v>147</v>
      </c>
      <c r="Q163" s="123">
        <v>147</v>
      </c>
      <c r="R163" s="67">
        <v>120</v>
      </c>
      <c r="S163" s="123">
        <v>22</v>
      </c>
      <c r="T163" s="123">
        <v>2.9999999999999996</v>
      </c>
      <c r="U163" s="123">
        <v>0</v>
      </c>
      <c r="V163" s="67">
        <v>5.9999999999999991</v>
      </c>
      <c r="W163" s="123">
        <v>18</v>
      </c>
      <c r="X163" s="67">
        <v>20.000000000000004</v>
      </c>
      <c r="Y163" s="67">
        <v>21</v>
      </c>
      <c r="Z163" s="67">
        <v>31</v>
      </c>
      <c r="AA163" s="67">
        <v>0</v>
      </c>
      <c r="AB163" s="3">
        <v>0.18333333333333332</v>
      </c>
      <c r="AC163" s="3">
        <v>0.30496453900709219</v>
      </c>
      <c r="AD163" s="3">
        <v>0.35833333333333334</v>
      </c>
      <c r="AE163" s="6">
        <v>2.7272727272727275</v>
      </c>
      <c r="AF163" s="6">
        <v>2.1428571428571428</v>
      </c>
      <c r="AG163" s="6">
        <v>2.8169014084507049</v>
      </c>
      <c r="AH163" s="6">
        <v>0</v>
      </c>
      <c r="AI163" s="51">
        <v>-1.7438788152589859</v>
      </c>
      <c r="AJ163" s="51">
        <v>0</v>
      </c>
      <c r="AK163" s="51">
        <v>0</v>
      </c>
      <c r="AL163" s="51">
        <v>0</v>
      </c>
      <c r="AM163" s="6">
        <v>5.9431524633215895</v>
      </c>
      <c r="AN163" s="6">
        <v>5.9431524633215895</v>
      </c>
      <c r="AO163" s="6" t="s">
        <v>22151</v>
      </c>
      <c r="AP163" s="6" t="s">
        <v>22151</v>
      </c>
      <c r="AQ163" s="6" t="s">
        <v>22151</v>
      </c>
      <c r="AR163" s="6" t="s">
        <v>22151</v>
      </c>
      <c r="AS163" s="6" t="s">
        <v>22151</v>
      </c>
      <c r="AT163" s="6" t="s">
        <v>22151</v>
      </c>
      <c r="AU163" s="6" t="s">
        <v>22151</v>
      </c>
      <c r="AV163" s="6" t="s">
        <v>22151</v>
      </c>
      <c r="AW163" s="6" t="s">
        <v>22151</v>
      </c>
      <c r="AX163" s="6" t="s">
        <v>22151</v>
      </c>
      <c r="AY163" s="99">
        <v>18</v>
      </c>
      <c r="AZ163" s="132" t="s">
        <v>22151</v>
      </c>
      <c r="BA163" s="132" t="s">
        <v>22151</v>
      </c>
      <c r="BB163" s="132" t="s">
        <v>22151</v>
      </c>
      <c r="BC163" s="132" t="s">
        <v>22151</v>
      </c>
      <c r="BD163" s="132" t="s">
        <v>22151</v>
      </c>
      <c r="BE163" s="132" t="s">
        <v>22151</v>
      </c>
      <c r="BF163" s="132" t="s">
        <v>22151</v>
      </c>
      <c r="BG163" s="132" t="s">
        <v>22151</v>
      </c>
      <c r="BH163" s="132" t="s">
        <v>22151</v>
      </c>
      <c r="BI163" s="132" t="s">
        <v>22151</v>
      </c>
      <c r="BJ163" s="92" t="s">
        <v>22151</v>
      </c>
      <c r="BK163" s="6">
        <v>3.9410672420239714</v>
      </c>
      <c r="BL163" s="8">
        <v>2.0020852212976181</v>
      </c>
      <c r="BM163" s="12">
        <v>162</v>
      </c>
      <c r="BN163" s="6">
        <v>2.0020852212976181</v>
      </c>
      <c r="BO163" s="6">
        <v>0.19435732070240119</v>
      </c>
      <c r="BP163" s="6">
        <v>1.8077279005952169</v>
      </c>
      <c r="BQ163" s="38">
        <v>4.8530661159999866</v>
      </c>
      <c r="BR163" s="38"/>
      <c r="BS163" s="6">
        <v>1.8077279005952169</v>
      </c>
      <c r="BT163" s="38">
        <v>4.8530661159999866</v>
      </c>
      <c r="BU163" s="6" t="s">
        <v>22313</v>
      </c>
      <c r="BV163" s="75">
        <v>310.07</v>
      </c>
      <c r="BW163" s="75">
        <v>250</v>
      </c>
      <c r="BX163" s="51">
        <v>60.069999999999993</v>
      </c>
      <c r="BY163" s="75">
        <v>260</v>
      </c>
      <c r="BZ163" s="75">
        <v>397</v>
      </c>
      <c r="CA163" s="184" t="s">
        <v>22151</v>
      </c>
    </row>
    <row r="164" spans="1:79" x14ac:dyDescent="0.3">
      <c r="A164" s="178" t="s">
        <v>1440</v>
      </c>
      <c r="B164" s="1" t="s">
        <v>6672</v>
      </c>
      <c r="C164" s="2" t="s">
        <v>6673</v>
      </c>
      <c r="D164" s="91" t="s">
        <v>506</v>
      </c>
      <c r="E164" s="2" t="s">
        <v>1395</v>
      </c>
      <c r="F164" s="2" t="s">
        <v>9094</v>
      </c>
      <c r="G164" s="2" t="s">
        <v>660</v>
      </c>
      <c r="H164" s="2" t="s">
        <v>660</v>
      </c>
      <c r="I164" s="2" t="s">
        <v>660</v>
      </c>
      <c r="J164" s="269" t="s">
        <v>660</v>
      </c>
      <c r="K164">
        <v>9777</v>
      </c>
      <c r="L164" t="s">
        <v>10186</v>
      </c>
      <c r="M164" t="e">
        <v>#VALUE!</v>
      </c>
      <c r="N164" t="s">
        <v>5100</v>
      </c>
      <c r="O164" s="169">
        <v>48</v>
      </c>
      <c r="P164" s="123">
        <v>201</v>
      </c>
      <c r="Q164" s="123">
        <v>201</v>
      </c>
      <c r="R164" s="67">
        <v>182</v>
      </c>
      <c r="S164" s="123">
        <v>46</v>
      </c>
      <c r="T164" s="123">
        <v>9</v>
      </c>
      <c r="U164" s="123">
        <v>0</v>
      </c>
      <c r="V164" s="67">
        <v>8</v>
      </c>
      <c r="W164" s="123">
        <v>23</v>
      </c>
      <c r="X164" s="67">
        <v>26</v>
      </c>
      <c r="Y164" s="67">
        <v>14.999999999999998</v>
      </c>
      <c r="Z164" s="67">
        <v>20</v>
      </c>
      <c r="AA164" s="67">
        <v>0</v>
      </c>
      <c r="AB164" s="4">
        <v>0.25274725274725274</v>
      </c>
      <c r="AC164" s="4">
        <v>0.30964467005076141</v>
      </c>
      <c r="AD164" s="4">
        <v>0.43406593406593408</v>
      </c>
      <c r="AE164" s="8">
        <v>3.4848484848484849</v>
      </c>
      <c r="AF164" s="8">
        <v>2.8571428571428572</v>
      </c>
      <c r="AG164" s="8">
        <v>3.6619718309859155</v>
      </c>
      <c r="AH164" s="8">
        <v>0</v>
      </c>
      <c r="AI164" s="51">
        <v>6.6609596728942219E-2</v>
      </c>
      <c r="AJ164" s="51">
        <v>0</v>
      </c>
      <c r="AK164" s="51">
        <v>0</v>
      </c>
      <c r="AL164" s="51">
        <v>0</v>
      </c>
      <c r="AM164" s="8">
        <v>10.0705727697062</v>
      </c>
      <c r="AN164" s="8" t="s">
        <v>22151</v>
      </c>
      <c r="AO164" s="8" t="s">
        <v>22151</v>
      </c>
      <c r="AP164" s="8" t="s">
        <v>22151</v>
      </c>
      <c r="AQ164" s="8">
        <v>10.0705727697062</v>
      </c>
      <c r="AR164" s="8" t="s">
        <v>22151</v>
      </c>
      <c r="AS164" s="8" t="s">
        <v>22151</v>
      </c>
      <c r="AT164" s="8">
        <v>10.0705727697062</v>
      </c>
      <c r="AU164" s="8" t="s">
        <v>22151</v>
      </c>
      <c r="AV164" s="8" t="s">
        <v>22151</v>
      </c>
      <c r="AW164" s="8" t="s">
        <v>22151</v>
      </c>
      <c r="AX164" s="8" t="s">
        <v>22151</v>
      </c>
      <c r="AY164" s="132" t="s">
        <v>22151</v>
      </c>
      <c r="AZ164" s="132" t="s">
        <v>22151</v>
      </c>
      <c r="BA164" s="132" t="s">
        <v>22151</v>
      </c>
      <c r="BB164" s="132">
        <v>18</v>
      </c>
      <c r="BC164" s="132" t="s">
        <v>22151</v>
      </c>
      <c r="BD164" s="132" t="s">
        <v>22151</v>
      </c>
      <c r="BE164" s="132">
        <v>7</v>
      </c>
      <c r="BF164" s="132" t="s">
        <v>22151</v>
      </c>
      <c r="BG164" s="132" t="s">
        <v>22151</v>
      </c>
      <c r="BH164" s="132" t="s">
        <v>22151</v>
      </c>
      <c r="BI164" s="132" t="s">
        <v>22151</v>
      </c>
      <c r="BJ164" s="92" t="s">
        <v>22151</v>
      </c>
      <c r="BK164" s="8">
        <v>8.1157260046330784</v>
      </c>
      <c r="BL164" s="8">
        <v>1.9548467650731212</v>
      </c>
      <c r="BM164" s="12">
        <v>163</v>
      </c>
      <c r="BN164" s="10">
        <v>1.9548467650731212</v>
      </c>
      <c r="BO164" s="10">
        <v>0.19435732070240119</v>
      </c>
      <c r="BP164" s="10">
        <v>1.76048944437072</v>
      </c>
      <c r="BQ164" s="41">
        <v>4.7523801139800872</v>
      </c>
      <c r="BR164" s="41"/>
      <c r="BS164" s="10">
        <v>1.76048944437072</v>
      </c>
      <c r="BT164" s="38">
        <v>4.7523801139800872</v>
      </c>
      <c r="BU164" s="6" t="s">
        <v>22314</v>
      </c>
      <c r="BV164" s="75">
        <v>34.93</v>
      </c>
      <c r="BW164" s="75">
        <v>252</v>
      </c>
      <c r="BX164" s="51">
        <v>-217.07</v>
      </c>
      <c r="BY164" s="75">
        <v>24</v>
      </c>
      <c r="BZ164" s="75">
        <v>50</v>
      </c>
      <c r="CA164" s="184" t="s">
        <v>22151</v>
      </c>
    </row>
    <row r="165" spans="1:79" ht="15" customHeight="1" x14ac:dyDescent="0.3">
      <c r="A165" s="213" t="s">
        <v>3811</v>
      </c>
      <c r="B165" s="1" t="s">
        <v>6814</v>
      </c>
      <c r="C165" s="2" t="s">
        <v>6815</v>
      </c>
      <c r="D165" s="91" t="s">
        <v>483</v>
      </c>
      <c r="E165" s="2" t="s">
        <v>1413</v>
      </c>
      <c r="F165" s="2" t="s">
        <v>9094</v>
      </c>
      <c r="G165" s="2" t="s">
        <v>1380</v>
      </c>
      <c r="H165" s="2" t="s">
        <v>1380</v>
      </c>
      <c r="I165" s="2" t="s">
        <v>1380</v>
      </c>
      <c r="J165" s="269" t="s">
        <v>1380</v>
      </c>
      <c r="K165">
        <v>10762</v>
      </c>
      <c r="L165" t="s">
        <v>10595</v>
      </c>
      <c r="M165" t="e">
        <v>#VALUE!</v>
      </c>
      <c r="N165" t="s">
        <v>5304</v>
      </c>
      <c r="O165" s="169">
        <v>52</v>
      </c>
      <c r="P165" s="123">
        <v>210</v>
      </c>
      <c r="Q165" s="123">
        <v>210</v>
      </c>
      <c r="R165" s="75">
        <v>194</v>
      </c>
      <c r="S165" s="123">
        <v>50</v>
      </c>
      <c r="T165" s="123">
        <v>5</v>
      </c>
      <c r="U165" s="123">
        <v>1</v>
      </c>
      <c r="V165" s="75">
        <v>7</v>
      </c>
      <c r="W165" s="123">
        <v>25</v>
      </c>
      <c r="X165" s="75">
        <v>17</v>
      </c>
      <c r="Y165" s="75">
        <v>15</v>
      </c>
      <c r="Z165" s="75">
        <v>35</v>
      </c>
      <c r="AA165" s="75">
        <v>1</v>
      </c>
      <c r="AB165" s="52">
        <v>0.25773195876288657</v>
      </c>
      <c r="AC165" s="52">
        <v>0.31100478468899523</v>
      </c>
      <c r="AD165" s="52">
        <v>0.40206185567010311</v>
      </c>
      <c r="AE165" s="51">
        <v>3.7878787878787881</v>
      </c>
      <c r="AF165" s="51">
        <v>2.5</v>
      </c>
      <c r="AG165" s="51">
        <v>2.3943661971830985</v>
      </c>
      <c r="AH165" s="51">
        <v>0.55555555555555558</v>
      </c>
      <c r="AI165" s="51">
        <v>0.2722599135926867</v>
      </c>
      <c r="AJ165" s="51">
        <v>0</v>
      </c>
      <c r="AK165" s="51">
        <v>0</v>
      </c>
      <c r="AL165" s="51">
        <v>0</v>
      </c>
      <c r="AM165" s="51">
        <v>9.5100604542101284</v>
      </c>
      <c r="AN165" s="51" t="s">
        <v>22151</v>
      </c>
      <c r="AO165" s="51" t="s">
        <v>22151</v>
      </c>
      <c r="AP165" s="51" t="s">
        <v>22151</v>
      </c>
      <c r="AQ165" s="51" t="s">
        <v>22151</v>
      </c>
      <c r="AR165" s="51" t="s">
        <v>22151</v>
      </c>
      <c r="AS165" s="51">
        <v>9.5100604542101284</v>
      </c>
      <c r="AT165" s="51" t="s">
        <v>22151</v>
      </c>
      <c r="AU165" s="51" t="s">
        <v>22151</v>
      </c>
      <c r="AV165" s="51" t="s">
        <v>22151</v>
      </c>
      <c r="AW165" s="51" t="s">
        <v>22151</v>
      </c>
      <c r="AX165" s="51" t="s">
        <v>22151</v>
      </c>
      <c r="AY165" s="76" t="s">
        <v>22151</v>
      </c>
      <c r="AZ165" s="76" t="s">
        <v>22151</v>
      </c>
      <c r="BA165" s="76" t="s">
        <v>22151</v>
      </c>
      <c r="BB165" s="76" t="s">
        <v>22151</v>
      </c>
      <c r="BC165" s="76" t="s">
        <v>22151</v>
      </c>
      <c r="BD165" s="76">
        <v>58</v>
      </c>
      <c r="BE165" s="76" t="s">
        <v>22151</v>
      </c>
      <c r="BF165" s="76" t="s">
        <v>22151</v>
      </c>
      <c r="BG165" s="76" t="s">
        <v>22151</v>
      </c>
      <c r="BH165" s="76" t="s">
        <v>22151</v>
      </c>
      <c r="BI165" s="76" t="s">
        <v>22151</v>
      </c>
      <c r="BJ165" s="93" t="s">
        <v>22151</v>
      </c>
      <c r="BK165" s="51">
        <v>7.5574645117708927</v>
      </c>
      <c r="BL165" s="51">
        <v>1.9525959424392356</v>
      </c>
      <c r="BM165" s="76">
        <v>164</v>
      </c>
      <c r="BN165" s="51">
        <v>1.9525959424392356</v>
      </c>
      <c r="BO165" s="51">
        <v>0.19435732070240119</v>
      </c>
      <c r="BP165" s="51">
        <v>1.7582386217368344</v>
      </c>
      <c r="BQ165" s="64">
        <v>4.7475826173983862</v>
      </c>
      <c r="BR165" s="64"/>
      <c r="BS165" s="51">
        <v>1.7582386217368344</v>
      </c>
      <c r="BT165" s="38">
        <v>4.7475826173983862</v>
      </c>
      <c r="BU165" s="51" t="s">
        <v>22315</v>
      </c>
      <c r="BV165" s="75">
        <v>333.39</v>
      </c>
      <c r="BW165" s="75">
        <v>253</v>
      </c>
      <c r="BX165" s="51">
        <v>80.389999999999986</v>
      </c>
      <c r="BY165" s="75">
        <v>272</v>
      </c>
      <c r="BZ165" s="75">
        <v>384</v>
      </c>
      <c r="CA165" s="184" t="s">
        <v>22151</v>
      </c>
    </row>
    <row r="166" spans="1:79" x14ac:dyDescent="0.3">
      <c r="A166" s="178" t="s">
        <v>13737</v>
      </c>
      <c r="B166" s="1" t="s">
        <v>13738</v>
      </c>
      <c r="C166" s="2" t="s">
        <v>6587</v>
      </c>
      <c r="D166" s="91" t="s">
        <v>11627</v>
      </c>
      <c r="E166" s="2" t="s">
        <v>1470</v>
      </c>
      <c r="F166" s="2" t="s">
        <v>6120</v>
      </c>
      <c r="G166" s="2" t="s">
        <v>1380</v>
      </c>
      <c r="H166" s="2" t="s">
        <v>1380</v>
      </c>
      <c r="I166" s="2" t="s">
        <v>1380</v>
      </c>
      <c r="J166" s="269" t="s">
        <v>1380</v>
      </c>
      <c r="K166">
        <v>12858</v>
      </c>
      <c r="L166" t="s">
        <v>11628</v>
      </c>
      <c r="M166" t="e">
        <v>#VALUE!</v>
      </c>
      <c r="N166" t="s">
        <v>13740</v>
      </c>
      <c r="O166" s="169">
        <v>50</v>
      </c>
      <c r="P166" s="123">
        <v>164</v>
      </c>
      <c r="Q166" s="123">
        <v>164</v>
      </c>
      <c r="R166" s="75">
        <v>144</v>
      </c>
      <c r="S166" s="123">
        <v>31</v>
      </c>
      <c r="T166" s="123">
        <v>9</v>
      </c>
      <c r="U166" s="123">
        <v>1</v>
      </c>
      <c r="V166" s="75">
        <v>6</v>
      </c>
      <c r="W166" s="123">
        <v>17</v>
      </c>
      <c r="X166" s="75">
        <v>22</v>
      </c>
      <c r="Y166" s="75">
        <v>17</v>
      </c>
      <c r="Z166" s="75">
        <v>54</v>
      </c>
      <c r="AA166" s="75">
        <v>5</v>
      </c>
      <c r="AB166" s="31">
        <v>0.21527777777777779</v>
      </c>
      <c r="AC166" s="31">
        <v>0.29813664596273293</v>
      </c>
      <c r="AD166" s="31">
        <v>0.41666666666666669</v>
      </c>
      <c r="AE166" s="32">
        <v>2.5757575757575757</v>
      </c>
      <c r="AF166" s="32">
        <v>2.1428571428571428</v>
      </c>
      <c r="AG166" s="32">
        <v>3.098591549295775</v>
      </c>
      <c r="AH166" s="32">
        <v>2.7777777777777777</v>
      </c>
      <c r="AI166" s="51">
        <v>-1.0940288784632974</v>
      </c>
      <c r="AJ166" s="51">
        <v>0</v>
      </c>
      <c r="AK166" s="51">
        <v>0</v>
      </c>
      <c r="AL166" s="51">
        <v>0</v>
      </c>
      <c r="AM166" s="32">
        <v>9.5009551672249728</v>
      </c>
      <c r="AN166" s="32" t="s">
        <v>22151</v>
      </c>
      <c r="AO166" s="32" t="s">
        <v>22151</v>
      </c>
      <c r="AP166" s="32" t="s">
        <v>22151</v>
      </c>
      <c r="AQ166" s="32" t="s">
        <v>22151</v>
      </c>
      <c r="AR166" s="32" t="s">
        <v>22151</v>
      </c>
      <c r="AS166" s="32">
        <v>9.5009551672249728</v>
      </c>
      <c r="AT166" s="32" t="s">
        <v>22151</v>
      </c>
      <c r="AU166" s="32" t="s">
        <v>22151</v>
      </c>
      <c r="AV166" s="32" t="s">
        <v>22151</v>
      </c>
      <c r="AW166" s="32" t="s">
        <v>22151</v>
      </c>
      <c r="AX166" s="32" t="s">
        <v>22151</v>
      </c>
      <c r="AY166" s="133" t="s">
        <v>22151</v>
      </c>
      <c r="AZ166" s="132" t="s">
        <v>22151</v>
      </c>
      <c r="BA166" s="132" t="s">
        <v>22151</v>
      </c>
      <c r="BB166" s="132" t="s">
        <v>22151</v>
      </c>
      <c r="BC166" s="132" t="s">
        <v>22151</v>
      </c>
      <c r="BD166" s="132">
        <v>59</v>
      </c>
      <c r="BE166" s="132" t="s">
        <v>22151</v>
      </c>
      <c r="BF166" s="132" t="s">
        <v>22151</v>
      </c>
      <c r="BG166" s="132" t="s">
        <v>22151</v>
      </c>
      <c r="BH166" s="132" t="s">
        <v>22151</v>
      </c>
      <c r="BI166" s="132" t="s">
        <v>22151</v>
      </c>
      <c r="BJ166" s="92" t="s">
        <v>22151</v>
      </c>
      <c r="BK166" s="32">
        <v>7.5574645117708927</v>
      </c>
      <c r="BL166" s="8">
        <v>1.9434906554540801</v>
      </c>
      <c r="BM166" s="12">
        <v>165</v>
      </c>
      <c r="BN166" s="32">
        <v>1.9434906554540801</v>
      </c>
      <c r="BO166" s="32">
        <v>0.19435732070240119</v>
      </c>
      <c r="BP166" s="32">
        <v>1.7491333347516789</v>
      </c>
      <c r="BQ166" s="40">
        <v>4.7281752316146042</v>
      </c>
      <c r="BR166" s="40"/>
      <c r="BS166" s="32">
        <v>1.7491333347516789</v>
      </c>
      <c r="BT166" s="38">
        <v>4.7281752316146042</v>
      </c>
      <c r="BU166" s="6" t="s">
        <v>22316</v>
      </c>
      <c r="BV166" s="75">
        <v>707.25</v>
      </c>
      <c r="BW166" s="75">
        <v>254</v>
      </c>
      <c r="BX166" s="51">
        <v>453.25</v>
      </c>
      <c r="BY166" s="75">
        <v>578</v>
      </c>
      <c r="BZ166" s="75">
        <v>747</v>
      </c>
      <c r="CA166" s="184" t="s">
        <v>22151</v>
      </c>
    </row>
    <row r="167" spans="1:79" x14ac:dyDescent="0.3">
      <c r="A167" s="178" t="s">
        <v>2655</v>
      </c>
      <c r="B167" s="1" t="s">
        <v>6877</v>
      </c>
      <c r="C167" s="2" t="s">
        <v>6878</v>
      </c>
      <c r="D167" s="91" t="s">
        <v>570</v>
      </c>
      <c r="E167" s="2" t="s">
        <v>1395</v>
      </c>
      <c r="F167" s="2" t="s">
        <v>9094</v>
      </c>
      <c r="G167" s="2" t="s">
        <v>1424</v>
      </c>
      <c r="H167" s="2" t="s">
        <v>1424</v>
      </c>
      <c r="I167" s="2" t="s">
        <v>1424</v>
      </c>
      <c r="J167" s="269" t="s">
        <v>1424</v>
      </c>
      <c r="K167">
        <v>7007</v>
      </c>
      <c r="L167" t="s">
        <v>9596</v>
      </c>
      <c r="M167" t="e">
        <v>#VALUE!</v>
      </c>
      <c r="N167" t="s">
        <v>5949</v>
      </c>
      <c r="O167" s="169">
        <v>42</v>
      </c>
      <c r="P167" s="123">
        <v>156</v>
      </c>
      <c r="Q167" s="123">
        <v>156</v>
      </c>
      <c r="R167" s="75">
        <v>145</v>
      </c>
      <c r="S167" s="123">
        <v>38</v>
      </c>
      <c r="T167" s="123">
        <v>2</v>
      </c>
      <c r="U167" s="123">
        <v>0</v>
      </c>
      <c r="V167" s="75">
        <v>4</v>
      </c>
      <c r="W167" s="123">
        <v>12</v>
      </c>
      <c r="X167" s="75">
        <v>16</v>
      </c>
      <c r="Y167" s="75">
        <v>6</v>
      </c>
      <c r="Z167" s="75">
        <v>21</v>
      </c>
      <c r="AA167" s="75">
        <v>0</v>
      </c>
      <c r="AB167" s="4">
        <v>0.2620689655172414</v>
      </c>
      <c r="AC167" s="4">
        <v>0.29139072847682118</v>
      </c>
      <c r="AD167" s="4">
        <v>0.35862068965517241</v>
      </c>
      <c r="AE167" s="8">
        <v>1.8181818181818183</v>
      </c>
      <c r="AF167" s="8">
        <v>1.4285714285714286</v>
      </c>
      <c r="AG167" s="8">
        <v>2.2535211267605635</v>
      </c>
      <c r="AH167" s="8">
        <v>0</v>
      </c>
      <c r="AI167" s="51">
        <v>0.34121444068332807</v>
      </c>
      <c r="AJ167" s="51">
        <v>0</v>
      </c>
      <c r="AK167" s="51">
        <v>0</v>
      </c>
      <c r="AL167" s="51">
        <v>0</v>
      </c>
      <c r="AM167" s="8">
        <v>5.8414888141971391</v>
      </c>
      <c r="AN167" s="8">
        <v>5.8414888141971391</v>
      </c>
      <c r="AO167" s="8" t="s">
        <v>22151</v>
      </c>
      <c r="AP167" s="8" t="s">
        <v>22151</v>
      </c>
      <c r="AQ167" s="8" t="s">
        <v>22151</v>
      </c>
      <c r="AR167" s="8" t="s">
        <v>22151</v>
      </c>
      <c r="AS167" s="8" t="s">
        <v>22151</v>
      </c>
      <c r="AT167" s="8" t="s">
        <v>22151</v>
      </c>
      <c r="AU167" s="8" t="s">
        <v>22151</v>
      </c>
      <c r="AV167" s="8" t="s">
        <v>22151</v>
      </c>
      <c r="AW167" s="8" t="s">
        <v>22151</v>
      </c>
      <c r="AX167" s="8" t="s">
        <v>22151</v>
      </c>
      <c r="AY167" s="132">
        <v>19</v>
      </c>
      <c r="AZ167" s="132" t="s">
        <v>22151</v>
      </c>
      <c r="BA167" s="132" t="s">
        <v>22151</v>
      </c>
      <c r="BB167" s="132" t="s">
        <v>22151</v>
      </c>
      <c r="BC167" s="132" t="s">
        <v>22151</v>
      </c>
      <c r="BD167" s="132" t="s">
        <v>22151</v>
      </c>
      <c r="BE167" s="132" t="s">
        <v>22151</v>
      </c>
      <c r="BF167" s="132" t="s">
        <v>22151</v>
      </c>
      <c r="BG167" s="132" t="s">
        <v>22151</v>
      </c>
      <c r="BH167" s="132" t="s">
        <v>22151</v>
      </c>
      <c r="BI167" s="132" t="s">
        <v>22151</v>
      </c>
      <c r="BJ167" s="92" t="s">
        <v>22151</v>
      </c>
      <c r="BK167" s="8">
        <v>3.9410672420239714</v>
      </c>
      <c r="BL167" s="8">
        <v>1.9004215721731677</v>
      </c>
      <c r="BM167" s="12">
        <v>166</v>
      </c>
      <c r="BN167" s="10">
        <v>1.9004215721731677</v>
      </c>
      <c r="BO167" s="10">
        <v>0.19435732070240119</v>
      </c>
      <c r="BP167" s="10">
        <v>1.7060642514707665</v>
      </c>
      <c r="BQ167" s="41">
        <v>4.6363760037649788</v>
      </c>
      <c r="BR167" s="41"/>
      <c r="BS167" s="10">
        <v>1.7060642514707665</v>
      </c>
      <c r="BT167" s="38">
        <v>4.6363760037649788</v>
      </c>
      <c r="BU167" s="6" t="s">
        <v>22317</v>
      </c>
      <c r="BV167" s="75">
        <v>297.08999999999997</v>
      </c>
      <c r="BW167" s="75">
        <v>256</v>
      </c>
      <c r="BX167" s="51">
        <v>41.089999999999975</v>
      </c>
      <c r="BY167" s="75">
        <v>242</v>
      </c>
      <c r="BZ167" s="75">
        <v>356</v>
      </c>
      <c r="CA167" s="184" t="s">
        <v>22151</v>
      </c>
    </row>
    <row r="168" spans="1:79" x14ac:dyDescent="0.3">
      <c r="A168" s="214" t="s">
        <v>16258</v>
      </c>
      <c r="B168" s="1" t="s">
        <v>14822</v>
      </c>
      <c r="C168" s="2" t="s">
        <v>7170</v>
      </c>
      <c r="D168" s="91" t="s">
        <v>14319</v>
      </c>
      <c r="E168" s="2" t="s">
        <v>1386</v>
      </c>
      <c r="F168" s="2" t="s">
        <v>6120</v>
      </c>
      <c r="G168" s="2" t="s">
        <v>1380</v>
      </c>
      <c r="H168" s="2" t="s">
        <v>1380</v>
      </c>
      <c r="I168" s="2" t="s">
        <v>1380</v>
      </c>
      <c r="J168" s="269" t="s">
        <v>1380</v>
      </c>
      <c r="K168" s="122">
        <v>17128</v>
      </c>
      <c r="L168" s="122" t="s">
        <v>14823</v>
      </c>
      <c r="M168" s="122" t="e">
        <v>#VALUE!</v>
      </c>
      <c r="N168" s="122" t="s">
        <v>15148</v>
      </c>
      <c r="O168" s="123">
        <v>54</v>
      </c>
      <c r="P168" s="123">
        <v>222</v>
      </c>
      <c r="Q168" s="123">
        <v>222</v>
      </c>
      <c r="R168" s="123">
        <v>183</v>
      </c>
      <c r="S168" s="123">
        <v>39</v>
      </c>
      <c r="T168" s="123">
        <v>8</v>
      </c>
      <c r="U168" s="123">
        <v>1</v>
      </c>
      <c r="V168" s="123">
        <v>6</v>
      </c>
      <c r="W168" s="123">
        <v>27</v>
      </c>
      <c r="X168" s="123">
        <v>25</v>
      </c>
      <c r="Y168" s="123">
        <v>24</v>
      </c>
      <c r="Z168" s="123">
        <v>58</v>
      </c>
      <c r="AA168" s="123">
        <v>2</v>
      </c>
      <c r="AB168" s="124">
        <v>0.21311475409836064</v>
      </c>
      <c r="AC168" s="124">
        <v>0.30434782608695654</v>
      </c>
      <c r="AD168" s="124">
        <v>0.36612021857923499</v>
      </c>
      <c r="AE168" s="125">
        <v>4.0909090909090908</v>
      </c>
      <c r="AF168" s="125">
        <v>2.1428571428571428</v>
      </c>
      <c r="AG168" s="125">
        <v>3.5211267605633805</v>
      </c>
      <c r="AH168" s="125">
        <v>1.1111111111111112</v>
      </c>
      <c r="AI168" s="125">
        <v>-1.4516371619073323</v>
      </c>
      <c r="AJ168" s="125">
        <v>0</v>
      </c>
      <c r="AK168" s="125">
        <v>0</v>
      </c>
      <c r="AL168" s="51">
        <v>0</v>
      </c>
      <c r="AM168" s="125">
        <v>9.414366943533393</v>
      </c>
      <c r="AN168" s="125" t="s">
        <v>22151</v>
      </c>
      <c r="AO168" s="125" t="s">
        <v>22151</v>
      </c>
      <c r="AP168" s="125" t="s">
        <v>22151</v>
      </c>
      <c r="AQ168" s="125" t="s">
        <v>22151</v>
      </c>
      <c r="AR168" s="125" t="s">
        <v>22151</v>
      </c>
      <c r="AS168" s="125">
        <v>9.414366943533393</v>
      </c>
      <c r="AT168" s="125" t="s">
        <v>22151</v>
      </c>
      <c r="AU168" s="125" t="s">
        <v>22151</v>
      </c>
      <c r="AV168" s="125" t="s">
        <v>22151</v>
      </c>
      <c r="AW168" s="125" t="s">
        <v>22151</v>
      </c>
      <c r="AX168" s="125" t="s">
        <v>22151</v>
      </c>
      <c r="AY168" s="127" t="s">
        <v>22151</v>
      </c>
      <c r="AZ168" s="127" t="s">
        <v>22151</v>
      </c>
      <c r="BA168" s="127" t="s">
        <v>22151</v>
      </c>
      <c r="BB168" s="127" t="s">
        <v>22151</v>
      </c>
      <c r="BC168" s="127" t="s">
        <v>22151</v>
      </c>
      <c r="BD168" s="127">
        <v>60</v>
      </c>
      <c r="BE168" s="127" t="s">
        <v>22151</v>
      </c>
      <c r="BF168" s="127" t="s">
        <v>22151</v>
      </c>
      <c r="BG168" s="127" t="s">
        <v>22151</v>
      </c>
      <c r="BH168" s="127" t="s">
        <v>22151</v>
      </c>
      <c r="BI168" s="127" t="s">
        <v>22151</v>
      </c>
      <c r="BJ168" s="126" t="s">
        <v>22151</v>
      </c>
      <c r="BK168" s="125">
        <v>7.5574645117708927</v>
      </c>
      <c r="BL168" s="125">
        <v>1.8569024317625002</v>
      </c>
      <c r="BM168" s="127">
        <v>167</v>
      </c>
      <c r="BN168" s="125">
        <v>1.8569024317625002</v>
      </c>
      <c r="BO168" s="125">
        <v>0.19435732070240119</v>
      </c>
      <c r="BP168" s="125">
        <v>1.6625451110600991</v>
      </c>
      <c r="BQ168" s="128">
        <v>4.5436175055094736</v>
      </c>
      <c r="BR168" s="128"/>
      <c r="BS168" s="125">
        <v>1.6625451110600991</v>
      </c>
      <c r="BT168" s="38">
        <v>4.5436175055094736</v>
      </c>
      <c r="BU168" s="125" t="s">
        <v>22318</v>
      </c>
      <c r="BV168" s="123">
        <v>134.77000000000001</v>
      </c>
      <c r="BW168" s="123">
        <v>257</v>
      </c>
      <c r="BX168" s="125">
        <v>-122.22999999999999</v>
      </c>
      <c r="BY168" s="123">
        <v>112</v>
      </c>
      <c r="BZ168" s="123">
        <v>170</v>
      </c>
      <c r="CA168" s="184" t="s">
        <v>22151</v>
      </c>
    </row>
    <row r="169" spans="1:79" ht="15" customHeight="1" x14ac:dyDescent="0.3">
      <c r="A169" s="213" t="s">
        <v>10806</v>
      </c>
      <c r="B169" s="1" t="s">
        <v>10808</v>
      </c>
      <c r="C169" s="2" t="s">
        <v>6773</v>
      </c>
      <c r="D169" s="91" t="s">
        <v>10807</v>
      </c>
      <c r="E169" s="2" t="s">
        <v>1413</v>
      </c>
      <c r="F169" s="65" t="s">
        <v>9094</v>
      </c>
      <c r="G169" s="65" t="s">
        <v>1424</v>
      </c>
      <c r="H169" s="65" t="s">
        <v>1424</v>
      </c>
      <c r="I169" s="65" t="s">
        <v>1424</v>
      </c>
      <c r="J169" s="269" t="s">
        <v>1424</v>
      </c>
      <c r="K169">
        <v>12180</v>
      </c>
      <c r="L169" t="s">
        <v>11686</v>
      </c>
      <c r="M169" t="e">
        <v>#VALUE!</v>
      </c>
      <c r="N169" t="s">
        <v>10809</v>
      </c>
      <c r="O169" s="169">
        <v>31</v>
      </c>
      <c r="P169" s="123">
        <v>100</v>
      </c>
      <c r="Q169" s="123">
        <v>100</v>
      </c>
      <c r="R169" s="75">
        <v>93</v>
      </c>
      <c r="S169" s="123">
        <v>21</v>
      </c>
      <c r="T169" s="123">
        <v>2</v>
      </c>
      <c r="U169" s="123">
        <v>0</v>
      </c>
      <c r="V169" s="75">
        <v>3</v>
      </c>
      <c r="W169" s="123">
        <v>12</v>
      </c>
      <c r="X169" s="75">
        <v>16</v>
      </c>
      <c r="Y169" s="75">
        <v>4</v>
      </c>
      <c r="Z169" s="75">
        <v>36</v>
      </c>
      <c r="AA169" s="75">
        <v>2</v>
      </c>
      <c r="AB169" s="52">
        <v>0.22580645161290322</v>
      </c>
      <c r="AC169" s="52">
        <v>0.25773195876288657</v>
      </c>
      <c r="AD169" s="52">
        <v>0.34408602150537637</v>
      </c>
      <c r="AE169" s="51">
        <v>1.8181818181818183</v>
      </c>
      <c r="AF169" s="51">
        <v>1.0714285714285714</v>
      </c>
      <c r="AG169" s="51">
        <v>2.2535211267605635</v>
      </c>
      <c r="AH169" s="51">
        <v>1.1111111111111112</v>
      </c>
      <c r="AI169" s="51">
        <v>-0.50879624090183795</v>
      </c>
      <c r="AJ169" s="51">
        <v>0</v>
      </c>
      <c r="AK169" s="51">
        <v>0</v>
      </c>
      <c r="AL169" s="51">
        <v>0</v>
      </c>
      <c r="AM169" s="51">
        <v>5.7454463865802259</v>
      </c>
      <c r="AN169" s="51">
        <v>5.7454463865802259</v>
      </c>
      <c r="AO169" s="51" t="s">
        <v>22151</v>
      </c>
      <c r="AP169" s="51" t="s">
        <v>22151</v>
      </c>
      <c r="AQ169" s="51" t="s">
        <v>22151</v>
      </c>
      <c r="AR169" s="51" t="s">
        <v>22151</v>
      </c>
      <c r="AS169" s="51" t="s">
        <v>22151</v>
      </c>
      <c r="AT169" s="51" t="s">
        <v>22151</v>
      </c>
      <c r="AU169" s="51" t="s">
        <v>22151</v>
      </c>
      <c r="AV169" s="51" t="s">
        <v>22151</v>
      </c>
      <c r="AW169" s="51" t="s">
        <v>22151</v>
      </c>
      <c r="AX169" s="51" t="s">
        <v>22151</v>
      </c>
      <c r="AY169" s="76">
        <v>20</v>
      </c>
      <c r="AZ169" s="76" t="s">
        <v>22151</v>
      </c>
      <c r="BA169" s="76" t="s">
        <v>22151</v>
      </c>
      <c r="BB169" s="76" t="s">
        <v>22151</v>
      </c>
      <c r="BC169" s="76" t="s">
        <v>22151</v>
      </c>
      <c r="BD169" s="76" t="s">
        <v>22151</v>
      </c>
      <c r="BE169" s="76" t="s">
        <v>22151</v>
      </c>
      <c r="BF169" s="76" t="s">
        <v>22151</v>
      </c>
      <c r="BG169" s="76" t="s">
        <v>22151</v>
      </c>
      <c r="BH169" s="76" t="s">
        <v>22151</v>
      </c>
      <c r="BI169" s="76" t="s">
        <v>22151</v>
      </c>
      <c r="BJ169" s="93" t="s">
        <v>22151</v>
      </c>
      <c r="BK169" s="51">
        <v>3.9410672420239714</v>
      </c>
      <c r="BL169" s="51">
        <v>1.8043791445562545</v>
      </c>
      <c r="BM169" s="76">
        <v>168</v>
      </c>
      <c r="BN169" s="51">
        <v>1.8043791445562545</v>
      </c>
      <c r="BO169" s="51">
        <v>0.19435732070240119</v>
      </c>
      <c r="BP169" s="51">
        <v>1.6100218238538533</v>
      </c>
      <c r="BQ169" s="64">
        <v>4.4316671958590632</v>
      </c>
      <c r="BR169" s="64"/>
      <c r="BS169" s="51">
        <v>1.6100218238538533</v>
      </c>
      <c r="BT169" s="38">
        <v>4.4316671958590632</v>
      </c>
      <c r="BU169" s="51" t="s">
        <v>22319</v>
      </c>
      <c r="BV169" s="75">
        <v>278.61</v>
      </c>
      <c r="BW169" s="75">
        <v>259</v>
      </c>
      <c r="BX169" s="51">
        <v>19.610000000000014</v>
      </c>
      <c r="BY169" s="75">
        <v>232</v>
      </c>
      <c r="BZ169" s="75">
        <v>392</v>
      </c>
      <c r="CA169" s="184" t="s">
        <v>22151</v>
      </c>
    </row>
    <row r="170" spans="1:79" ht="15" customHeight="1" x14ac:dyDescent="0.3">
      <c r="A170" s="212" t="s">
        <v>13571</v>
      </c>
      <c r="B170" s="180" t="s">
        <v>7711</v>
      </c>
      <c r="C170" s="196" t="s">
        <v>6623</v>
      </c>
      <c r="D170" s="211" t="s">
        <v>11645</v>
      </c>
      <c r="E170" s="196" t="s">
        <v>1386</v>
      </c>
      <c r="F170" s="196" t="s">
        <v>6120</v>
      </c>
      <c r="G170" s="196" t="s">
        <v>660</v>
      </c>
      <c r="H170" s="196" t="s">
        <v>660</v>
      </c>
      <c r="I170" s="196" t="s">
        <v>660</v>
      </c>
      <c r="J170" s="196" t="s">
        <v>660</v>
      </c>
      <c r="K170" s="197">
        <v>16505</v>
      </c>
      <c r="L170" s="197" t="s">
        <v>13040</v>
      </c>
      <c r="M170" s="198" t="e">
        <v>#VALUE!</v>
      </c>
      <c r="N170" s="198" t="s">
        <v>13572</v>
      </c>
      <c r="O170" s="199">
        <v>37</v>
      </c>
      <c r="P170" s="200">
        <v>152</v>
      </c>
      <c r="Q170" s="200">
        <v>152</v>
      </c>
      <c r="R170" s="200">
        <v>142</v>
      </c>
      <c r="S170" s="200">
        <v>33</v>
      </c>
      <c r="T170" s="200">
        <v>9</v>
      </c>
      <c r="U170" s="200">
        <v>2</v>
      </c>
      <c r="V170" s="200">
        <v>10</v>
      </c>
      <c r="W170" s="200">
        <v>22</v>
      </c>
      <c r="X170" s="200">
        <v>25</v>
      </c>
      <c r="Y170" s="200">
        <v>8</v>
      </c>
      <c r="Z170" s="200">
        <v>54</v>
      </c>
      <c r="AA170" s="200">
        <v>0</v>
      </c>
      <c r="AB170" s="201">
        <v>0.23239436619718309</v>
      </c>
      <c r="AC170" s="202">
        <v>0.27333333333333332</v>
      </c>
      <c r="AD170" s="202">
        <v>0.53521126760563376</v>
      </c>
      <c r="AE170" s="203">
        <v>3.3333333333333335</v>
      </c>
      <c r="AF170" s="203">
        <v>3.5714285714285716</v>
      </c>
      <c r="AG170" s="203">
        <v>3.5211267605633805</v>
      </c>
      <c r="AH170" s="203">
        <v>0</v>
      </c>
      <c r="AI170" s="203">
        <v>-0.56235656830050385</v>
      </c>
      <c r="AJ170" s="204">
        <v>0</v>
      </c>
      <c r="AK170" s="204">
        <v>0</v>
      </c>
      <c r="AL170" s="204">
        <v>0</v>
      </c>
      <c r="AM170" s="203">
        <v>9.8635320970247804</v>
      </c>
      <c r="AN170" s="203" t="s">
        <v>22151</v>
      </c>
      <c r="AO170" s="203" t="s">
        <v>22151</v>
      </c>
      <c r="AP170" s="203" t="s">
        <v>22151</v>
      </c>
      <c r="AQ170" s="203">
        <v>9.8635320970247804</v>
      </c>
      <c r="AR170" s="203" t="s">
        <v>22151</v>
      </c>
      <c r="AS170" s="203" t="s">
        <v>22151</v>
      </c>
      <c r="AT170" s="203">
        <v>9.8635320970247804</v>
      </c>
      <c r="AU170" s="203" t="s">
        <v>22151</v>
      </c>
      <c r="AV170" s="203" t="s">
        <v>22151</v>
      </c>
      <c r="AW170" s="203" t="s">
        <v>22151</v>
      </c>
      <c r="AX170" s="203" t="s">
        <v>22151</v>
      </c>
      <c r="AY170" s="205" t="s">
        <v>22151</v>
      </c>
      <c r="AZ170" s="205" t="s">
        <v>22151</v>
      </c>
      <c r="BA170" s="205" t="s">
        <v>22151</v>
      </c>
      <c r="BB170" s="205">
        <v>19</v>
      </c>
      <c r="BC170" s="205" t="s">
        <v>22151</v>
      </c>
      <c r="BD170" s="205" t="s">
        <v>22151</v>
      </c>
      <c r="BE170" s="205">
        <v>10</v>
      </c>
      <c r="BF170" s="205" t="s">
        <v>22151</v>
      </c>
      <c r="BG170" s="205" t="s">
        <v>22151</v>
      </c>
      <c r="BH170" s="205" t="s">
        <v>22151</v>
      </c>
      <c r="BI170" s="205" t="s">
        <v>22151</v>
      </c>
      <c r="BJ170" s="206" t="s">
        <v>22151</v>
      </c>
      <c r="BK170" s="203">
        <v>8.1157260046330784</v>
      </c>
      <c r="BL170" s="203">
        <v>1.747806092391702</v>
      </c>
      <c r="BM170" s="205">
        <v>169</v>
      </c>
      <c r="BN170" s="203">
        <v>1.747806092391702</v>
      </c>
      <c r="BO170" s="203">
        <v>0.19435732070240119</v>
      </c>
      <c r="BP170" s="203">
        <v>1.5534487716893008</v>
      </c>
      <c r="BQ170" s="207">
        <v>4.3110850494518722</v>
      </c>
      <c r="BR170" s="208"/>
      <c r="BS170" s="203">
        <v>1.5534487716893008</v>
      </c>
      <c r="BT170" s="38">
        <v>4.3110850494518722</v>
      </c>
      <c r="BU170" s="203" t="s">
        <v>22320</v>
      </c>
      <c r="BV170" s="200">
        <v>118.34</v>
      </c>
      <c r="BW170" s="209">
        <v>263</v>
      </c>
      <c r="BX170" s="204">
        <v>-144.66</v>
      </c>
      <c r="BY170" s="209">
        <v>103</v>
      </c>
      <c r="BZ170" s="209">
        <v>145</v>
      </c>
      <c r="CA170" s="184" t="s">
        <v>22151</v>
      </c>
    </row>
    <row r="171" spans="1:79" ht="15" customHeight="1" x14ac:dyDescent="0.3">
      <c r="A171" s="178" t="s">
        <v>14143</v>
      </c>
      <c r="B171" s="1" t="s">
        <v>13213</v>
      </c>
      <c r="C171" s="2" t="s">
        <v>6575</v>
      </c>
      <c r="D171" s="91" t="s">
        <v>14027</v>
      </c>
      <c r="E171" s="2" t="s">
        <v>1460</v>
      </c>
      <c r="F171" s="2" t="s">
        <v>9094</v>
      </c>
      <c r="G171" s="2" t="s">
        <v>660</v>
      </c>
      <c r="H171" s="2" t="s">
        <v>660</v>
      </c>
      <c r="I171" s="2" t="s">
        <v>660</v>
      </c>
      <c r="J171" s="269" t="s">
        <v>660</v>
      </c>
      <c r="K171">
        <v>18360</v>
      </c>
      <c r="L171" t="s">
        <v>16646</v>
      </c>
      <c r="M171" t="e">
        <v>#VALUE!</v>
      </c>
      <c r="N171" t="s">
        <v>14144</v>
      </c>
      <c r="O171" s="169">
        <v>51</v>
      </c>
      <c r="P171" s="123">
        <v>206</v>
      </c>
      <c r="Q171" s="123">
        <v>206</v>
      </c>
      <c r="R171" s="75">
        <v>188</v>
      </c>
      <c r="S171" s="123">
        <v>45</v>
      </c>
      <c r="T171" s="123">
        <v>7</v>
      </c>
      <c r="U171" s="123">
        <v>1</v>
      </c>
      <c r="V171" s="75">
        <v>7.9999999999999991</v>
      </c>
      <c r="W171" s="123">
        <v>24</v>
      </c>
      <c r="X171" s="75">
        <v>27</v>
      </c>
      <c r="Y171" s="75">
        <v>15.999999999999998</v>
      </c>
      <c r="Z171" s="75">
        <v>49</v>
      </c>
      <c r="AA171" s="75">
        <v>0</v>
      </c>
      <c r="AB171" s="4">
        <v>0.23936170212765959</v>
      </c>
      <c r="AC171" s="4">
        <v>0.29901960784313725</v>
      </c>
      <c r="AD171" s="4">
        <v>0.41489361702127658</v>
      </c>
      <c r="AE171" s="8">
        <v>3.6363636363636367</v>
      </c>
      <c r="AF171" s="8">
        <v>2.8571428571428572</v>
      </c>
      <c r="AG171" s="8">
        <v>3.802816901408451</v>
      </c>
      <c r="AH171" s="8">
        <v>0</v>
      </c>
      <c r="AI171" s="51">
        <v>-0.4572157582704543</v>
      </c>
      <c r="AJ171" s="51">
        <v>0</v>
      </c>
      <c r="AK171" s="51">
        <v>0</v>
      </c>
      <c r="AL171" s="51">
        <v>0</v>
      </c>
      <c r="AM171" s="8">
        <v>9.8391076366444921</v>
      </c>
      <c r="AN171" s="8" t="s">
        <v>22151</v>
      </c>
      <c r="AO171" s="8" t="s">
        <v>22151</v>
      </c>
      <c r="AP171" s="8" t="s">
        <v>22151</v>
      </c>
      <c r="AQ171" s="8">
        <v>9.8391076366444921</v>
      </c>
      <c r="AR171" s="8" t="s">
        <v>22151</v>
      </c>
      <c r="AS171" s="8" t="s">
        <v>22151</v>
      </c>
      <c r="AT171" s="8">
        <v>9.8391076366444921</v>
      </c>
      <c r="AU171" s="8" t="s">
        <v>22151</v>
      </c>
      <c r="AV171" s="8" t="s">
        <v>22151</v>
      </c>
      <c r="AW171" s="8" t="s">
        <v>22151</v>
      </c>
      <c r="AX171" s="8" t="s">
        <v>22151</v>
      </c>
      <c r="AY171" s="132" t="s">
        <v>22151</v>
      </c>
      <c r="AZ171" s="132" t="s">
        <v>22151</v>
      </c>
      <c r="BA171" s="132" t="s">
        <v>22151</v>
      </c>
      <c r="BB171" s="132">
        <v>20</v>
      </c>
      <c r="BC171" s="132" t="s">
        <v>22151</v>
      </c>
      <c r="BD171" s="132" t="s">
        <v>22151</v>
      </c>
      <c r="BE171" s="132">
        <v>11</v>
      </c>
      <c r="BF171" s="132" t="s">
        <v>22151</v>
      </c>
      <c r="BG171" s="132" t="s">
        <v>22151</v>
      </c>
      <c r="BH171" s="132" t="s">
        <v>22151</v>
      </c>
      <c r="BI171" s="132" t="s">
        <v>22151</v>
      </c>
      <c r="BJ171" s="92" t="s">
        <v>22151</v>
      </c>
      <c r="BK171" s="8">
        <v>8.1157260046330784</v>
      </c>
      <c r="BL171" s="8">
        <v>1.7233816320114137</v>
      </c>
      <c r="BM171" s="12">
        <v>170</v>
      </c>
      <c r="BN171" s="10">
        <v>1.7233816320114137</v>
      </c>
      <c r="BO171" s="10">
        <v>0.19435732070240119</v>
      </c>
      <c r="BP171" s="10">
        <v>1.5290243113090125</v>
      </c>
      <c r="BQ171" s="41">
        <v>4.2590257430364069</v>
      </c>
      <c r="BR171" s="41"/>
      <c r="BS171" s="10">
        <v>1.5290243113090125</v>
      </c>
      <c r="BT171" s="38">
        <v>4.2590257430364069</v>
      </c>
      <c r="BU171" s="6" t="s">
        <v>22321</v>
      </c>
      <c r="BV171" s="75">
        <v>204.61</v>
      </c>
      <c r="BW171" s="75">
        <v>265</v>
      </c>
      <c r="BX171" s="51">
        <v>-60.389999999999986</v>
      </c>
      <c r="BY171" s="75">
        <v>152</v>
      </c>
      <c r="BZ171" s="75">
        <v>236</v>
      </c>
      <c r="CA171" s="184" t="s">
        <v>22151</v>
      </c>
    </row>
    <row r="172" spans="1:79" x14ac:dyDescent="0.3">
      <c r="A172" s="178" t="s">
        <v>3064</v>
      </c>
      <c r="B172" s="1" t="s">
        <v>6638</v>
      </c>
      <c r="C172" s="2" t="s">
        <v>6639</v>
      </c>
      <c r="D172" s="91" t="s">
        <v>605</v>
      </c>
      <c r="E172" s="2" t="s">
        <v>1553</v>
      </c>
      <c r="F172" s="2" t="s">
        <v>6120</v>
      </c>
      <c r="G172" s="2" t="s">
        <v>1396</v>
      </c>
      <c r="H172" s="2" t="s">
        <v>1396</v>
      </c>
      <c r="I172" s="2" t="s">
        <v>1396</v>
      </c>
      <c r="J172" s="269" t="s">
        <v>1396</v>
      </c>
      <c r="K172">
        <v>2396</v>
      </c>
      <c r="L172" t="s">
        <v>9917</v>
      </c>
      <c r="M172" t="e">
        <v>#VALUE!</v>
      </c>
      <c r="N172" t="s">
        <v>6260</v>
      </c>
      <c r="O172" s="169">
        <v>60</v>
      </c>
      <c r="P172" s="123">
        <v>255</v>
      </c>
      <c r="Q172" s="123">
        <v>255</v>
      </c>
      <c r="R172" s="67">
        <v>206</v>
      </c>
      <c r="S172" s="123">
        <v>41</v>
      </c>
      <c r="T172" s="123">
        <v>7</v>
      </c>
      <c r="U172" s="123">
        <v>0</v>
      </c>
      <c r="V172" s="67">
        <v>8</v>
      </c>
      <c r="W172" s="123">
        <v>34</v>
      </c>
      <c r="X172" s="67">
        <v>30</v>
      </c>
      <c r="Y172" s="67">
        <v>47</v>
      </c>
      <c r="Z172" s="67">
        <v>43</v>
      </c>
      <c r="AA172" s="67">
        <v>0</v>
      </c>
      <c r="AB172" s="31">
        <v>0.19902912621359223</v>
      </c>
      <c r="AC172" s="31">
        <v>0.34782608695652173</v>
      </c>
      <c r="AD172" s="31">
        <v>0.34951456310679613</v>
      </c>
      <c r="AE172" s="32">
        <v>5.1515151515151514</v>
      </c>
      <c r="AF172" s="32">
        <v>2.8571428571428572</v>
      </c>
      <c r="AG172" s="32">
        <v>4.2253521126760569</v>
      </c>
      <c r="AH172" s="32">
        <v>0</v>
      </c>
      <c r="AI172" s="51">
        <v>-2.2213061403040277</v>
      </c>
      <c r="AJ172" s="51">
        <v>0</v>
      </c>
      <c r="AK172" s="51">
        <v>0</v>
      </c>
      <c r="AL172" s="51">
        <v>0</v>
      </c>
      <c r="AM172" s="32">
        <v>10.012703981030038</v>
      </c>
      <c r="AN172" s="32" t="s">
        <v>22151</v>
      </c>
      <c r="AO172" s="32">
        <v>10.012703981030038</v>
      </c>
      <c r="AP172" s="32" t="s">
        <v>22151</v>
      </c>
      <c r="AQ172" s="32" t="s">
        <v>22151</v>
      </c>
      <c r="AR172" s="32" t="s">
        <v>22151</v>
      </c>
      <c r="AS172" s="32" t="s">
        <v>22151</v>
      </c>
      <c r="AT172" s="32">
        <v>10.012703981030038</v>
      </c>
      <c r="AU172" s="32" t="s">
        <v>22151</v>
      </c>
      <c r="AV172" s="32" t="s">
        <v>22151</v>
      </c>
      <c r="AW172" s="32" t="s">
        <v>22151</v>
      </c>
      <c r="AX172" s="32" t="s">
        <v>22151</v>
      </c>
      <c r="AY172" s="133" t="s">
        <v>22151</v>
      </c>
      <c r="AZ172" s="132">
        <v>20</v>
      </c>
      <c r="BA172" s="132" t="s">
        <v>22151</v>
      </c>
      <c r="BB172" s="132" t="s">
        <v>22151</v>
      </c>
      <c r="BC172" s="132" t="s">
        <v>22151</v>
      </c>
      <c r="BD172" s="132" t="s">
        <v>22151</v>
      </c>
      <c r="BE172" s="132">
        <v>8</v>
      </c>
      <c r="BF172" s="132" t="s">
        <v>22151</v>
      </c>
      <c r="BG172" s="132" t="s">
        <v>22151</v>
      </c>
      <c r="BH172" s="132" t="s">
        <v>22151</v>
      </c>
      <c r="BI172" s="132" t="s">
        <v>22151</v>
      </c>
      <c r="BJ172" s="92" t="s">
        <v>22151</v>
      </c>
      <c r="BK172" s="32">
        <v>8.3853679235062994</v>
      </c>
      <c r="BL172" s="8">
        <v>1.6273360575237383</v>
      </c>
      <c r="BM172" s="12">
        <v>171</v>
      </c>
      <c r="BN172" s="32">
        <v>1.6273360575237383</v>
      </c>
      <c r="BO172" s="32">
        <v>0.19435732070240119</v>
      </c>
      <c r="BP172" s="32">
        <v>1.4329787368213371</v>
      </c>
      <c r="BQ172" s="40">
        <v>4.0543102277598191</v>
      </c>
      <c r="BR172" s="40"/>
      <c r="BS172" s="32">
        <v>1.4329787368213371</v>
      </c>
      <c r="BT172" s="38">
        <v>4.0543102277598191</v>
      </c>
      <c r="BU172" s="6" t="s">
        <v>22322</v>
      </c>
      <c r="BV172" s="75">
        <v>271.16000000000003</v>
      </c>
      <c r="BW172" s="75">
        <v>267</v>
      </c>
      <c r="BX172" s="51">
        <v>4.160000000000025</v>
      </c>
      <c r="BY172" s="75">
        <v>227</v>
      </c>
      <c r="BZ172" s="75">
        <v>322</v>
      </c>
      <c r="CA172" s="184" t="s">
        <v>22151</v>
      </c>
    </row>
    <row r="173" spans="1:79" ht="15" customHeight="1" x14ac:dyDescent="0.3">
      <c r="A173" s="214" t="s">
        <v>2929</v>
      </c>
      <c r="B173" s="1" t="s">
        <v>6896</v>
      </c>
      <c r="C173" s="2" t="s">
        <v>6897</v>
      </c>
      <c r="D173" s="91" t="s">
        <v>418</v>
      </c>
      <c r="E173" s="2" t="s">
        <v>1405</v>
      </c>
      <c r="F173" s="118" t="s">
        <v>6120</v>
      </c>
      <c r="G173" s="118" t="s">
        <v>1424</v>
      </c>
      <c r="H173" s="118" t="s">
        <v>1424</v>
      </c>
      <c r="I173" s="118" t="s">
        <v>1424</v>
      </c>
      <c r="J173" s="269" t="s">
        <v>1424</v>
      </c>
      <c r="K173" s="122">
        <v>1433</v>
      </c>
      <c r="L173" s="122" t="s">
        <v>10634</v>
      </c>
      <c r="M173" s="122" t="e">
        <v>#VALUE!</v>
      </c>
      <c r="N173" s="122" t="s">
        <v>6160</v>
      </c>
      <c r="O173" s="123">
        <v>45</v>
      </c>
      <c r="P173" s="123">
        <v>155</v>
      </c>
      <c r="Q173" s="123">
        <v>155</v>
      </c>
      <c r="R173" s="123">
        <v>142</v>
      </c>
      <c r="S173" s="123">
        <v>34</v>
      </c>
      <c r="T173" s="123">
        <v>6</v>
      </c>
      <c r="U173" s="123">
        <v>0</v>
      </c>
      <c r="V173" s="123">
        <v>5</v>
      </c>
      <c r="W173" s="123">
        <v>13.000000000000002</v>
      </c>
      <c r="X173" s="123">
        <v>15</v>
      </c>
      <c r="Y173" s="123">
        <v>10</v>
      </c>
      <c r="Z173" s="123">
        <v>31</v>
      </c>
      <c r="AA173" s="123">
        <v>0</v>
      </c>
      <c r="AB173" s="124">
        <v>0.23943661971830985</v>
      </c>
      <c r="AC173" s="124">
        <v>0.28947368421052633</v>
      </c>
      <c r="AD173" s="124">
        <v>0.38732394366197181</v>
      </c>
      <c r="AE173" s="125">
        <v>1.9696969696969702</v>
      </c>
      <c r="AF173" s="125">
        <v>1.7857142857142858</v>
      </c>
      <c r="AG173" s="125">
        <v>2.1126760563380285</v>
      </c>
      <c r="AH173" s="125">
        <v>0</v>
      </c>
      <c r="AI173" s="125">
        <v>-0.34950396864095645</v>
      </c>
      <c r="AJ173" s="125">
        <v>0</v>
      </c>
      <c r="AK173" s="125">
        <v>0</v>
      </c>
      <c r="AL173" s="51">
        <v>0</v>
      </c>
      <c r="AM173" s="125">
        <v>5.5185833431083289</v>
      </c>
      <c r="AN173" s="125">
        <v>5.5185833431083289</v>
      </c>
      <c r="AO173" s="125" t="s">
        <v>22151</v>
      </c>
      <c r="AP173" s="125" t="s">
        <v>22151</v>
      </c>
      <c r="AQ173" s="125" t="s">
        <v>22151</v>
      </c>
      <c r="AR173" s="125" t="s">
        <v>22151</v>
      </c>
      <c r="AS173" s="125" t="s">
        <v>22151</v>
      </c>
      <c r="AT173" s="125" t="s">
        <v>22151</v>
      </c>
      <c r="AU173" s="125" t="s">
        <v>22151</v>
      </c>
      <c r="AV173" s="125" t="s">
        <v>22151</v>
      </c>
      <c r="AW173" s="125" t="s">
        <v>22151</v>
      </c>
      <c r="AX173" s="125" t="s">
        <v>22151</v>
      </c>
      <c r="AY173" s="127">
        <v>21</v>
      </c>
      <c r="AZ173" s="127" t="s">
        <v>22151</v>
      </c>
      <c r="BA173" s="127" t="s">
        <v>22151</v>
      </c>
      <c r="BB173" s="127" t="s">
        <v>22151</v>
      </c>
      <c r="BC173" s="127" t="s">
        <v>22151</v>
      </c>
      <c r="BD173" s="127" t="s">
        <v>22151</v>
      </c>
      <c r="BE173" s="127" t="s">
        <v>22151</v>
      </c>
      <c r="BF173" s="127" t="s">
        <v>22151</v>
      </c>
      <c r="BG173" s="127" t="s">
        <v>22151</v>
      </c>
      <c r="BH173" s="127" t="s">
        <v>22151</v>
      </c>
      <c r="BI173" s="127" t="s">
        <v>22151</v>
      </c>
      <c r="BJ173" s="126" t="s">
        <v>22151</v>
      </c>
      <c r="BK173" s="125">
        <v>3.9410672420239714</v>
      </c>
      <c r="BL173" s="125">
        <v>1.5775161010843575</v>
      </c>
      <c r="BM173" s="127">
        <v>172</v>
      </c>
      <c r="BN173" s="125">
        <v>1.5775161010843575</v>
      </c>
      <c r="BO173" s="125">
        <v>0.19435732070240119</v>
      </c>
      <c r="BP173" s="125">
        <v>1.3831587803819563</v>
      </c>
      <c r="BQ173" s="128">
        <v>3.9481219092667708</v>
      </c>
      <c r="BR173" s="128"/>
      <c r="BS173" s="125">
        <v>1.3831587803819563</v>
      </c>
      <c r="BT173" s="38">
        <v>3.9481219092667708</v>
      </c>
      <c r="BU173" s="125" t="s">
        <v>22323</v>
      </c>
      <c r="BV173" s="123">
        <v>368.39</v>
      </c>
      <c r="BW173" s="123">
        <v>268</v>
      </c>
      <c r="BX173" s="125">
        <v>100.38999999999999</v>
      </c>
      <c r="BY173" s="123">
        <v>264</v>
      </c>
      <c r="BZ173" s="123">
        <v>461</v>
      </c>
      <c r="CA173" s="184" t="s">
        <v>22151</v>
      </c>
    </row>
    <row r="174" spans="1:79" ht="15" customHeight="1" x14ac:dyDescent="0.3">
      <c r="A174" s="213" t="s">
        <v>13134</v>
      </c>
      <c r="B174" s="1" t="s">
        <v>7355</v>
      </c>
      <c r="C174" s="2" t="s">
        <v>13135</v>
      </c>
      <c r="D174" s="91" t="s">
        <v>11684</v>
      </c>
      <c r="E174" s="2" t="s">
        <v>1430</v>
      </c>
      <c r="F174" s="2" t="s">
        <v>6120</v>
      </c>
      <c r="G174" s="2" t="s">
        <v>1380</v>
      </c>
      <c r="H174" s="2" t="s">
        <v>1380</v>
      </c>
      <c r="I174" s="2" t="s">
        <v>1380</v>
      </c>
      <c r="J174" s="269" t="s">
        <v>1380</v>
      </c>
      <c r="K174">
        <v>18900</v>
      </c>
      <c r="L174" t="s">
        <v>19866</v>
      </c>
      <c r="M174" t="e">
        <v>#VALUE!</v>
      </c>
      <c r="N174" t="s">
        <v>13136</v>
      </c>
      <c r="O174" s="169">
        <v>33</v>
      </c>
      <c r="P174" s="123">
        <v>134</v>
      </c>
      <c r="Q174" s="123">
        <v>134</v>
      </c>
      <c r="R174" s="75">
        <v>119</v>
      </c>
      <c r="S174" s="123">
        <v>27</v>
      </c>
      <c r="T174" s="123">
        <v>6</v>
      </c>
      <c r="U174" s="123">
        <v>1</v>
      </c>
      <c r="V174" s="75">
        <v>4</v>
      </c>
      <c r="W174" s="123">
        <v>20</v>
      </c>
      <c r="X174" s="75">
        <v>6</v>
      </c>
      <c r="Y174" s="75">
        <v>14</v>
      </c>
      <c r="Z174" s="75">
        <v>43</v>
      </c>
      <c r="AA174" s="75">
        <v>8</v>
      </c>
      <c r="AB174" s="52">
        <v>0.22689075630252101</v>
      </c>
      <c r="AC174" s="52">
        <v>0.30827067669172931</v>
      </c>
      <c r="AD174" s="52">
        <v>0.3949579831932773</v>
      </c>
      <c r="AE174" s="51">
        <v>3.0303030303030303</v>
      </c>
      <c r="AF174" s="51">
        <v>1.4285714285714286</v>
      </c>
      <c r="AG174" s="51">
        <v>0.84507042253521136</v>
      </c>
      <c r="AH174" s="51">
        <v>4.4444444444444446</v>
      </c>
      <c r="AI174" s="51">
        <v>-0.6164077226205863</v>
      </c>
      <c r="AJ174" s="51">
        <v>0</v>
      </c>
      <c r="AK174" s="51">
        <v>0</v>
      </c>
      <c r="AL174" s="51">
        <v>0</v>
      </c>
      <c r="AM174" s="51">
        <v>9.1319816032335286</v>
      </c>
      <c r="AN174" s="51" t="s">
        <v>22151</v>
      </c>
      <c r="AO174" s="51" t="s">
        <v>22151</v>
      </c>
      <c r="AP174" s="51" t="s">
        <v>22151</v>
      </c>
      <c r="AQ174" s="51" t="s">
        <v>22151</v>
      </c>
      <c r="AR174" s="51" t="s">
        <v>22151</v>
      </c>
      <c r="AS174" s="51">
        <v>9.1319816032335286</v>
      </c>
      <c r="AT174" s="51" t="s">
        <v>22151</v>
      </c>
      <c r="AU174" s="51" t="s">
        <v>22151</v>
      </c>
      <c r="AV174" s="51" t="s">
        <v>22151</v>
      </c>
      <c r="AW174" s="51" t="s">
        <v>22151</v>
      </c>
      <c r="AX174" s="51" t="s">
        <v>22151</v>
      </c>
      <c r="AY174" s="76" t="s">
        <v>22151</v>
      </c>
      <c r="AZ174" s="132" t="s">
        <v>22151</v>
      </c>
      <c r="BA174" s="132" t="s">
        <v>22151</v>
      </c>
      <c r="BB174" s="132" t="s">
        <v>22151</v>
      </c>
      <c r="BC174" s="132" t="s">
        <v>22151</v>
      </c>
      <c r="BD174" s="132">
        <v>61</v>
      </c>
      <c r="BE174" s="132" t="s">
        <v>22151</v>
      </c>
      <c r="BF174" s="132" t="s">
        <v>22151</v>
      </c>
      <c r="BG174" s="132" t="s">
        <v>22151</v>
      </c>
      <c r="BH174" s="132" t="s">
        <v>22151</v>
      </c>
      <c r="BI174" s="132" t="s">
        <v>22151</v>
      </c>
      <c r="BJ174" s="92" t="s">
        <v>22151</v>
      </c>
      <c r="BK174" s="51">
        <v>7.5574645117708927</v>
      </c>
      <c r="BL174" s="8">
        <v>1.5745170914626359</v>
      </c>
      <c r="BM174" s="12">
        <v>173</v>
      </c>
      <c r="BN174" s="51">
        <v>1.5745170914626359</v>
      </c>
      <c r="BO174" s="51">
        <v>0.19435732070240119</v>
      </c>
      <c r="BP174" s="51">
        <v>1.3801597707602347</v>
      </c>
      <c r="BQ174" s="64">
        <v>3.9417296959523616</v>
      </c>
      <c r="BR174" s="64"/>
      <c r="BS174" s="51">
        <v>1.3801597707602347</v>
      </c>
      <c r="BT174" s="38">
        <v>3.9417296959523616</v>
      </c>
      <c r="BU174" s="51" t="s">
        <v>22324</v>
      </c>
      <c r="BV174" s="75">
        <v>172.34</v>
      </c>
      <c r="BW174" s="75">
        <v>269</v>
      </c>
      <c r="BX174" s="51">
        <v>-96.66</v>
      </c>
      <c r="BY174" s="75">
        <v>145</v>
      </c>
      <c r="BZ174" s="75">
        <v>205</v>
      </c>
      <c r="CA174" s="184" t="s">
        <v>22151</v>
      </c>
    </row>
    <row r="175" spans="1:79" x14ac:dyDescent="0.3">
      <c r="A175" s="213" t="s">
        <v>16818</v>
      </c>
      <c r="B175" s="1" t="s">
        <v>16819</v>
      </c>
      <c r="C175" s="2" t="s">
        <v>7526</v>
      </c>
      <c r="D175" s="91" t="s">
        <v>14299</v>
      </c>
      <c r="E175" s="2" t="s">
        <v>1416</v>
      </c>
      <c r="F175" s="2" t="s">
        <v>9094</v>
      </c>
      <c r="G175" s="2" t="s">
        <v>1424</v>
      </c>
      <c r="H175" s="2" t="s">
        <v>1424</v>
      </c>
      <c r="I175" s="2" t="s">
        <v>1424</v>
      </c>
      <c r="J175" s="269" t="s">
        <v>1424</v>
      </c>
      <c r="K175">
        <v>13723</v>
      </c>
      <c r="L175" t="s">
        <v>16820</v>
      </c>
      <c r="M175" t="e">
        <v>#VALUE!</v>
      </c>
      <c r="N175" t="s">
        <v>16822</v>
      </c>
      <c r="O175" s="169">
        <v>42</v>
      </c>
      <c r="P175" s="123">
        <v>143</v>
      </c>
      <c r="Q175" s="123">
        <v>143</v>
      </c>
      <c r="R175" s="75">
        <v>125</v>
      </c>
      <c r="S175" s="123">
        <v>30.999999999999996</v>
      </c>
      <c r="T175" s="123">
        <v>7</v>
      </c>
      <c r="U175" s="123">
        <v>0</v>
      </c>
      <c r="V175" s="75">
        <v>3</v>
      </c>
      <c r="W175" s="123">
        <v>13</v>
      </c>
      <c r="X175" s="75">
        <v>18</v>
      </c>
      <c r="Y175" s="75">
        <v>15</v>
      </c>
      <c r="Z175" s="75">
        <v>40</v>
      </c>
      <c r="AA175" s="75">
        <v>0</v>
      </c>
      <c r="AB175" s="52">
        <v>0.24799999999999997</v>
      </c>
      <c r="AC175" s="52">
        <v>0.32857142857142857</v>
      </c>
      <c r="AD175" s="52">
        <v>0.376</v>
      </c>
      <c r="AE175" s="51">
        <v>1.9696969696969697</v>
      </c>
      <c r="AF175" s="51">
        <v>1.0714285714285714</v>
      </c>
      <c r="AG175" s="51">
        <v>2.535211267605634</v>
      </c>
      <c r="AH175" s="51">
        <v>0</v>
      </c>
      <c r="AI175" s="51">
        <v>-8.0372295573660185E-2</v>
      </c>
      <c r="AJ175" s="51">
        <v>0</v>
      </c>
      <c r="AK175" s="51">
        <v>0</v>
      </c>
      <c r="AL175" s="51">
        <v>0</v>
      </c>
      <c r="AM175" s="51">
        <v>5.4959645131575146</v>
      </c>
      <c r="AN175" s="51">
        <v>5.4959645131575146</v>
      </c>
      <c r="AO175" s="51" t="s">
        <v>22151</v>
      </c>
      <c r="AP175" s="51" t="s">
        <v>22151</v>
      </c>
      <c r="AQ175" s="51" t="s">
        <v>22151</v>
      </c>
      <c r="AR175" s="51" t="s">
        <v>22151</v>
      </c>
      <c r="AS175" s="51" t="s">
        <v>22151</v>
      </c>
      <c r="AT175" s="51" t="s">
        <v>22151</v>
      </c>
      <c r="AU175" s="51" t="s">
        <v>22151</v>
      </c>
      <c r="AV175" s="51" t="s">
        <v>22151</v>
      </c>
      <c r="AW175" s="51" t="s">
        <v>22151</v>
      </c>
      <c r="AX175" s="51" t="s">
        <v>22151</v>
      </c>
      <c r="AY175" s="76">
        <v>22</v>
      </c>
      <c r="AZ175" s="76" t="s">
        <v>22151</v>
      </c>
      <c r="BA175" s="76" t="s">
        <v>22151</v>
      </c>
      <c r="BB175" s="76" t="s">
        <v>22151</v>
      </c>
      <c r="BC175" s="76" t="s">
        <v>22151</v>
      </c>
      <c r="BD175" s="76" t="s">
        <v>22151</v>
      </c>
      <c r="BE175" s="76" t="s">
        <v>22151</v>
      </c>
      <c r="BF175" s="76" t="s">
        <v>22151</v>
      </c>
      <c r="BG175" s="76" t="s">
        <v>22151</v>
      </c>
      <c r="BH175" s="76" t="s">
        <v>22151</v>
      </c>
      <c r="BI175" s="76" t="s">
        <v>22151</v>
      </c>
      <c r="BJ175" s="93" t="s">
        <v>22151</v>
      </c>
      <c r="BK175" s="51">
        <v>3.9410672420239714</v>
      </c>
      <c r="BL175" s="51">
        <v>1.5548972711335431</v>
      </c>
      <c r="BM175" s="76">
        <v>174</v>
      </c>
      <c r="BN175" s="51">
        <v>1.5548972711335431</v>
      </c>
      <c r="BO175" s="51">
        <v>0.19435732070240119</v>
      </c>
      <c r="BP175" s="51">
        <v>1.360539950431142</v>
      </c>
      <c r="BQ175" s="64">
        <v>3.8999111983304884</v>
      </c>
      <c r="BR175" s="64"/>
      <c r="BS175" s="51">
        <v>1.360539950431142</v>
      </c>
      <c r="BT175" s="38">
        <v>3.8999111983304884</v>
      </c>
      <c r="BU175" s="51" t="s">
        <v>22325</v>
      </c>
      <c r="BV175" s="75">
        <v>378.36</v>
      </c>
      <c r="BW175" s="75">
        <v>271</v>
      </c>
      <c r="BX175" s="51">
        <v>107.36000000000001</v>
      </c>
      <c r="BY175" s="75">
        <v>327</v>
      </c>
      <c r="BZ175" s="75">
        <v>445</v>
      </c>
      <c r="CA175" s="184" t="s">
        <v>22151</v>
      </c>
    </row>
    <row r="176" spans="1:79" ht="15" customHeight="1" x14ac:dyDescent="0.3">
      <c r="A176" s="178" t="s">
        <v>11432</v>
      </c>
      <c r="B176" s="1" t="s">
        <v>11433</v>
      </c>
      <c r="C176" s="2" t="s">
        <v>11434</v>
      </c>
      <c r="D176" s="91" t="s">
        <v>11486</v>
      </c>
      <c r="E176" s="2" t="s">
        <v>1460</v>
      </c>
      <c r="F176" s="2" t="s">
        <v>9094</v>
      </c>
      <c r="G176" s="2" t="s">
        <v>661</v>
      </c>
      <c r="H176" s="2" t="s">
        <v>661</v>
      </c>
      <c r="I176" s="2" t="s">
        <v>661</v>
      </c>
      <c r="J176" s="269" t="s">
        <v>661</v>
      </c>
      <c r="K176">
        <v>16556</v>
      </c>
      <c r="L176" t="s">
        <v>13643</v>
      </c>
      <c r="M176" t="e">
        <v>#VALUE!</v>
      </c>
      <c r="N176" t="s">
        <v>12302</v>
      </c>
      <c r="O176" s="169">
        <v>29</v>
      </c>
      <c r="P176" s="123">
        <v>124</v>
      </c>
      <c r="Q176" s="123">
        <v>124</v>
      </c>
      <c r="R176" s="75">
        <v>118</v>
      </c>
      <c r="S176" s="123">
        <v>32</v>
      </c>
      <c r="T176" s="123">
        <v>5</v>
      </c>
      <c r="U176" s="123">
        <v>0</v>
      </c>
      <c r="V176" s="75">
        <v>6</v>
      </c>
      <c r="W176" s="123">
        <v>21</v>
      </c>
      <c r="X176" s="75">
        <v>19</v>
      </c>
      <c r="Y176" s="75">
        <v>5</v>
      </c>
      <c r="Z176" s="75">
        <v>30</v>
      </c>
      <c r="AA176" s="75">
        <v>3</v>
      </c>
      <c r="AB176" s="4">
        <v>0.2711864406779661</v>
      </c>
      <c r="AC176" s="4">
        <v>0.30081300813008133</v>
      </c>
      <c r="AD176" s="4">
        <v>0.46610169491525422</v>
      </c>
      <c r="AE176" s="8">
        <v>3.1818181818181821</v>
      </c>
      <c r="AF176" s="8">
        <v>2.1428571428571428</v>
      </c>
      <c r="AG176" s="8">
        <v>2.676056338028169</v>
      </c>
      <c r="AH176" s="8">
        <v>1.6666666666666665</v>
      </c>
      <c r="AI176" s="51">
        <v>0.51198425175004225</v>
      </c>
      <c r="AJ176" s="51">
        <v>0</v>
      </c>
      <c r="AK176" s="51">
        <v>0</v>
      </c>
      <c r="AL176" s="51">
        <v>0</v>
      </c>
      <c r="AM176" s="8">
        <v>10.179382581120203</v>
      </c>
      <c r="AN176" s="8" t="s">
        <v>22151</v>
      </c>
      <c r="AO176" s="8" t="s">
        <v>22151</v>
      </c>
      <c r="AP176" s="8">
        <v>10.179382581120203</v>
      </c>
      <c r="AQ176" s="8" t="s">
        <v>22151</v>
      </c>
      <c r="AR176" s="8" t="s">
        <v>22151</v>
      </c>
      <c r="AS176" s="8" t="s">
        <v>22151</v>
      </c>
      <c r="AT176" s="8" t="s">
        <v>22151</v>
      </c>
      <c r="AU176" s="8">
        <v>10.179382581120203</v>
      </c>
      <c r="AV176" s="8" t="s">
        <v>22151</v>
      </c>
      <c r="AW176" s="8" t="s">
        <v>22151</v>
      </c>
      <c r="AX176" s="8" t="s">
        <v>22151</v>
      </c>
      <c r="AY176" s="132" t="s">
        <v>22151</v>
      </c>
      <c r="AZ176" s="132" t="s">
        <v>22151</v>
      </c>
      <c r="BA176" s="132">
        <v>26</v>
      </c>
      <c r="BB176" s="132" t="s">
        <v>22151</v>
      </c>
      <c r="BC176" s="132" t="s">
        <v>22151</v>
      </c>
      <c r="BD176" s="132" t="s">
        <v>22151</v>
      </c>
      <c r="BE176" s="132" t="s">
        <v>22151</v>
      </c>
      <c r="BF176" s="132">
        <v>14</v>
      </c>
      <c r="BG176" s="132" t="s">
        <v>22151</v>
      </c>
      <c r="BH176" s="132" t="s">
        <v>22151</v>
      </c>
      <c r="BI176" s="132" t="s">
        <v>22151</v>
      </c>
      <c r="BJ176" s="92" t="s">
        <v>22151</v>
      </c>
      <c r="BK176" s="8">
        <v>8.6531354605957791</v>
      </c>
      <c r="BL176" s="8">
        <v>1.5262471205244239</v>
      </c>
      <c r="BM176" s="12">
        <v>175</v>
      </c>
      <c r="BN176" s="10">
        <v>1.5262471205244239</v>
      </c>
      <c r="BO176" s="10">
        <v>0.19435732070240119</v>
      </c>
      <c r="BP176" s="10">
        <v>1.3318897998220227</v>
      </c>
      <c r="BQ176" s="41">
        <v>3.8388450807505441</v>
      </c>
      <c r="BR176" s="41"/>
      <c r="BS176" s="10">
        <v>1.3318897998220227</v>
      </c>
      <c r="BT176" s="38">
        <v>3.8388450807505441</v>
      </c>
      <c r="BU176" s="6" t="s">
        <v>22326</v>
      </c>
      <c r="BV176" s="75">
        <v>34.57</v>
      </c>
      <c r="BW176" s="75">
        <v>272</v>
      </c>
      <c r="BX176" s="51">
        <v>-237.43</v>
      </c>
      <c r="BY176" s="75">
        <v>20</v>
      </c>
      <c r="BZ176" s="75">
        <v>52</v>
      </c>
      <c r="CA176" s="184" t="s">
        <v>22151</v>
      </c>
    </row>
    <row r="177" spans="1:79" x14ac:dyDescent="0.3">
      <c r="A177" s="178" t="s">
        <v>12906</v>
      </c>
      <c r="B177" s="1" t="s">
        <v>12908</v>
      </c>
      <c r="C177" s="2" t="s">
        <v>12907</v>
      </c>
      <c r="D177" s="91" t="s">
        <v>11511</v>
      </c>
      <c r="E177" s="2" t="s">
        <v>1426</v>
      </c>
      <c r="F177" s="2" t="s">
        <v>6120</v>
      </c>
      <c r="G177" s="2" t="s">
        <v>14937</v>
      </c>
      <c r="H177" s="2" t="s">
        <v>1396</v>
      </c>
      <c r="I177" s="2" t="s">
        <v>1396</v>
      </c>
      <c r="J177" s="269" t="s">
        <v>1396</v>
      </c>
      <c r="K177">
        <v>15679</v>
      </c>
      <c r="L177" t="s">
        <v>14926</v>
      </c>
      <c r="M177" t="e">
        <v>#VALUE!</v>
      </c>
      <c r="N177" t="s">
        <v>12909</v>
      </c>
      <c r="O177" s="169">
        <v>35</v>
      </c>
      <c r="P177" s="123">
        <v>127</v>
      </c>
      <c r="Q177" s="123">
        <v>127</v>
      </c>
      <c r="R177" s="75">
        <v>113</v>
      </c>
      <c r="S177" s="123">
        <v>32</v>
      </c>
      <c r="T177" s="123">
        <v>5</v>
      </c>
      <c r="U177" s="123">
        <v>0</v>
      </c>
      <c r="V177" s="75">
        <v>8</v>
      </c>
      <c r="W177" s="123">
        <v>20</v>
      </c>
      <c r="X177" s="75">
        <v>23</v>
      </c>
      <c r="Y177" s="75">
        <v>11</v>
      </c>
      <c r="Z177" s="75">
        <v>20</v>
      </c>
      <c r="AA177" s="75">
        <v>0</v>
      </c>
      <c r="AB177" s="4">
        <v>0.2831858407079646</v>
      </c>
      <c r="AC177" s="4">
        <v>0.34677419354838712</v>
      </c>
      <c r="AD177" s="4">
        <v>0.53982300884955747</v>
      </c>
      <c r="AE177" s="8">
        <v>3.0303030303030303</v>
      </c>
      <c r="AF177" s="8">
        <v>2.8571428571428572</v>
      </c>
      <c r="AG177" s="8">
        <v>3.23943661971831</v>
      </c>
      <c r="AH177" s="8">
        <v>0</v>
      </c>
      <c r="AI177" s="51">
        <v>0.7833319618321648</v>
      </c>
      <c r="AJ177" s="51">
        <v>0</v>
      </c>
      <c r="AK177" s="51">
        <v>0</v>
      </c>
      <c r="AL177" s="51">
        <v>0</v>
      </c>
      <c r="AM177" s="8">
        <v>9.9102144689963616</v>
      </c>
      <c r="AN177" s="8" t="s">
        <v>22151</v>
      </c>
      <c r="AO177" s="8">
        <v>9.9102144689963616</v>
      </c>
      <c r="AP177" s="8" t="s">
        <v>22151</v>
      </c>
      <c r="AQ177" s="8" t="s">
        <v>22151</v>
      </c>
      <c r="AR177" s="8" t="s">
        <v>22151</v>
      </c>
      <c r="AS177" s="8" t="s">
        <v>22151</v>
      </c>
      <c r="AT177" s="8">
        <v>9.9102144689963616</v>
      </c>
      <c r="AU177" s="8" t="s">
        <v>22151</v>
      </c>
      <c r="AV177" s="8" t="s">
        <v>22151</v>
      </c>
      <c r="AW177" s="8" t="s">
        <v>22151</v>
      </c>
      <c r="AX177" s="8" t="s">
        <v>22151</v>
      </c>
      <c r="AY177" s="132" t="s">
        <v>22151</v>
      </c>
      <c r="AZ177" s="132">
        <v>21</v>
      </c>
      <c r="BA177" s="132" t="s">
        <v>22151</v>
      </c>
      <c r="BB177" s="132" t="s">
        <v>22151</v>
      </c>
      <c r="BC177" s="132" t="s">
        <v>22151</v>
      </c>
      <c r="BD177" s="132" t="s">
        <v>22151</v>
      </c>
      <c r="BE177" s="132">
        <v>9</v>
      </c>
      <c r="BF177" s="132" t="s">
        <v>22151</v>
      </c>
      <c r="BG177" s="132" t="s">
        <v>22151</v>
      </c>
      <c r="BH177" s="132" t="s">
        <v>22151</v>
      </c>
      <c r="BI177" s="132" t="s">
        <v>22151</v>
      </c>
      <c r="BJ177" s="92" t="s">
        <v>22151</v>
      </c>
      <c r="BK177" s="8">
        <v>8.3853679235062994</v>
      </c>
      <c r="BL177" s="8">
        <v>1.5248465454900622</v>
      </c>
      <c r="BM177" s="12">
        <v>176</v>
      </c>
      <c r="BN177" s="10">
        <v>1.5248465454900622</v>
      </c>
      <c r="BO177" s="10">
        <v>0.19435732070240119</v>
      </c>
      <c r="BP177" s="10">
        <v>1.330489224787661</v>
      </c>
      <c r="BQ177" s="41">
        <v>3.8358598371162351</v>
      </c>
      <c r="BR177" s="41"/>
      <c r="BS177" s="10">
        <v>1.330489224787661</v>
      </c>
      <c r="BT177" s="38">
        <v>3.8358598371162351</v>
      </c>
      <c r="BU177" s="6" t="s">
        <v>22327</v>
      </c>
      <c r="BV177" s="75">
        <v>245.98</v>
      </c>
      <c r="BW177" s="75">
        <v>273</v>
      </c>
      <c r="BX177" s="51">
        <v>-27.02000000000001</v>
      </c>
      <c r="BY177" s="75">
        <v>196</v>
      </c>
      <c r="BZ177" s="75">
        <v>352</v>
      </c>
      <c r="CA177" s="184" t="s">
        <v>22151</v>
      </c>
    </row>
    <row r="178" spans="1:79" ht="15" customHeight="1" x14ac:dyDescent="0.3">
      <c r="A178" s="213" t="s">
        <v>16450</v>
      </c>
      <c r="B178" s="1" t="s">
        <v>16451</v>
      </c>
      <c r="C178" s="2" t="s">
        <v>6650</v>
      </c>
      <c r="D178" s="91" t="s">
        <v>15441</v>
      </c>
      <c r="E178" s="2" t="s">
        <v>1449</v>
      </c>
      <c r="F178" s="2" t="s">
        <v>6120</v>
      </c>
      <c r="G178" s="2" t="s">
        <v>14938</v>
      </c>
      <c r="H178" s="2" t="s">
        <v>1380</v>
      </c>
      <c r="I178" s="2" t="s">
        <v>1380</v>
      </c>
      <c r="J178" s="269" t="s">
        <v>1380</v>
      </c>
      <c r="K178">
        <v>18373</v>
      </c>
      <c r="L178" t="s">
        <v>19850</v>
      </c>
      <c r="M178" t="e">
        <v>#VALUE!</v>
      </c>
      <c r="N178" t="s">
        <v>15363</v>
      </c>
      <c r="O178" s="169">
        <v>35</v>
      </c>
      <c r="P178" s="123">
        <v>140</v>
      </c>
      <c r="Q178" s="123">
        <v>140</v>
      </c>
      <c r="R178" s="75">
        <v>126</v>
      </c>
      <c r="S178" s="123">
        <v>42</v>
      </c>
      <c r="T178" s="123">
        <v>5</v>
      </c>
      <c r="U178" s="123">
        <v>0</v>
      </c>
      <c r="V178" s="75">
        <v>5</v>
      </c>
      <c r="W178" s="123">
        <v>12</v>
      </c>
      <c r="X178" s="75">
        <v>23</v>
      </c>
      <c r="Y178" s="75">
        <v>11</v>
      </c>
      <c r="Z178" s="75">
        <v>30</v>
      </c>
      <c r="AA178" s="75">
        <v>0</v>
      </c>
      <c r="AB178" s="52">
        <v>0.33333333333333331</v>
      </c>
      <c r="AC178" s="52">
        <v>0.38686131386861317</v>
      </c>
      <c r="AD178" s="52">
        <v>0.49206349206349204</v>
      </c>
      <c r="AE178" s="51">
        <v>1.8181818181818183</v>
      </c>
      <c r="AF178" s="51">
        <v>1.7857142857142858</v>
      </c>
      <c r="AG178" s="51">
        <v>3.23943661971831</v>
      </c>
      <c r="AH178" s="51">
        <v>0</v>
      </c>
      <c r="AI178" s="51">
        <v>2.2225141333644776</v>
      </c>
      <c r="AJ178" s="51">
        <v>0</v>
      </c>
      <c r="AK178" s="51">
        <v>0</v>
      </c>
      <c r="AL178" s="51">
        <v>0</v>
      </c>
      <c r="AM178" s="51">
        <v>9.0658468569788919</v>
      </c>
      <c r="AN178" s="51" t="s">
        <v>22151</v>
      </c>
      <c r="AO178" s="51" t="s">
        <v>22151</v>
      </c>
      <c r="AP178" s="51" t="s">
        <v>22151</v>
      </c>
      <c r="AQ178" s="51" t="s">
        <v>22151</v>
      </c>
      <c r="AR178" s="51" t="s">
        <v>22151</v>
      </c>
      <c r="AS178" s="51">
        <v>9.0658468569788919</v>
      </c>
      <c r="AT178" s="51" t="s">
        <v>22151</v>
      </c>
      <c r="AU178" s="51" t="s">
        <v>22151</v>
      </c>
      <c r="AV178" s="51" t="s">
        <v>22151</v>
      </c>
      <c r="AW178" s="51" t="s">
        <v>22151</v>
      </c>
      <c r="AX178" s="51" t="s">
        <v>22151</v>
      </c>
      <c r="AY178" s="76" t="s">
        <v>22151</v>
      </c>
      <c r="AZ178" s="76" t="s">
        <v>22151</v>
      </c>
      <c r="BA178" s="76" t="s">
        <v>22151</v>
      </c>
      <c r="BB178" s="76" t="s">
        <v>22151</v>
      </c>
      <c r="BC178" s="76" t="s">
        <v>22151</v>
      </c>
      <c r="BD178" s="76">
        <v>62</v>
      </c>
      <c r="BE178" s="76" t="s">
        <v>22151</v>
      </c>
      <c r="BF178" s="76" t="s">
        <v>22151</v>
      </c>
      <c r="BG178" s="76" t="s">
        <v>22151</v>
      </c>
      <c r="BH178" s="76" t="s">
        <v>22151</v>
      </c>
      <c r="BI178" s="76" t="s">
        <v>22151</v>
      </c>
      <c r="BJ178" s="93" t="s">
        <v>22151</v>
      </c>
      <c r="BK178" s="51">
        <v>7.5574645117708927</v>
      </c>
      <c r="BL178" s="51">
        <v>1.5083823452079992</v>
      </c>
      <c r="BM178" s="76">
        <v>177</v>
      </c>
      <c r="BN178" s="51">
        <v>1.5083823452079992</v>
      </c>
      <c r="BO178" s="51">
        <v>0.19435732070240119</v>
      </c>
      <c r="BP178" s="51">
        <v>1.314025024505598</v>
      </c>
      <c r="BQ178" s="64">
        <v>3.8007673587554338</v>
      </c>
      <c r="BR178" s="64"/>
      <c r="BS178" s="51">
        <v>1.314025024505598</v>
      </c>
      <c r="BT178" s="38">
        <v>3.8007673587554338</v>
      </c>
      <c r="BU178" s="51" t="s">
        <v>22328</v>
      </c>
      <c r="BV178" s="75">
        <v>167.02</v>
      </c>
      <c r="BW178" s="75">
        <v>275</v>
      </c>
      <c r="BX178" s="51">
        <v>-107.97999999999999</v>
      </c>
      <c r="BY178" s="75">
        <v>121</v>
      </c>
      <c r="BZ178" s="75">
        <v>209</v>
      </c>
      <c r="CA178" s="184" t="s">
        <v>22151</v>
      </c>
    </row>
    <row r="179" spans="1:79" x14ac:dyDescent="0.3">
      <c r="A179" s="178" t="s">
        <v>10824</v>
      </c>
      <c r="B179" s="1" t="s">
        <v>10827</v>
      </c>
      <c r="C179" s="2" t="s">
        <v>10826</v>
      </c>
      <c r="D179" s="91" t="s">
        <v>10825</v>
      </c>
      <c r="E179" s="2" t="s">
        <v>1383</v>
      </c>
      <c r="F179" s="2" t="s">
        <v>9094</v>
      </c>
      <c r="G179" s="2" t="s">
        <v>1424</v>
      </c>
      <c r="H179" s="2" t="s">
        <v>1424</v>
      </c>
      <c r="I179" s="2" t="s">
        <v>1424</v>
      </c>
      <c r="J179" s="269" t="s">
        <v>1424</v>
      </c>
      <c r="K179">
        <v>12510</v>
      </c>
      <c r="L179" t="s">
        <v>10828</v>
      </c>
      <c r="M179" t="e">
        <v>#VALUE!</v>
      </c>
      <c r="N179" t="s">
        <v>10829</v>
      </c>
      <c r="O179" s="169">
        <v>31</v>
      </c>
      <c r="P179" s="123">
        <v>93</v>
      </c>
      <c r="Q179" s="123">
        <v>93</v>
      </c>
      <c r="R179" s="75">
        <v>76</v>
      </c>
      <c r="S179" s="123">
        <v>17</v>
      </c>
      <c r="T179" s="123">
        <v>3</v>
      </c>
      <c r="U179" s="123">
        <v>0</v>
      </c>
      <c r="V179" s="75">
        <v>6</v>
      </c>
      <c r="W179" s="123">
        <v>10</v>
      </c>
      <c r="X179" s="75">
        <v>8</v>
      </c>
      <c r="Y179" s="75">
        <v>14</v>
      </c>
      <c r="Z179" s="75">
        <v>29</v>
      </c>
      <c r="AA179" s="75">
        <v>2</v>
      </c>
      <c r="AB179" s="4">
        <v>0.22368421052631579</v>
      </c>
      <c r="AC179" s="4">
        <v>0.34444444444444444</v>
      </c>
      <c r="AD179" s="4">
        <v>0.5</v>
      </c>
      <c r="AE179" s="8">
        <v>1.5151515151515151</v>
      </c>
      <c r="AF179" s="8">
        <v>2.1428571428571428</v>
      </c>
      <c r="AG179" s="8">
        <v>1.1267605633802817</v>
      </c>
      <c r="AH179" s="8">
        <v>1.1111111111111112</v>
      </c>
      <c r="AI179" s="51">
        <v>-0.45400003694202373</v>
      </c>
      <c r="AJ179" s="51">
        <v>0</v>
      </c>
      <c r="AK179" s="51">
        <v>0</v>
      </c>
      <c r="AL179" s="51">
        <v>0</v>
      </c>
      <c r="AM179" s="8">
        <v>5.4418802955580272</v>
      </c>
      <c r="AN179" s="8">
        <v>5.4418802955580272</v>
      </c>
      <c r="AO179" s="8" t="s">
        <v>22151</v>
      </c>
      <c r="AP179" s="8" t="s">
        <v>22151</v>
      </c>
      <c r="AQ179" s="8" t="s">
        <v>22151</v>
      </c>
      <c r="AR179" s="8" t="s">
        <v>22151</v>
      </c>
      <c r="AS179" s="8" t="s">
        <v>22151</v>
      </c>
      <c r="AT179" s="8" t="s">
        <v>22151</v>
      </c>
      <c r="AU179" s="8" t="s">
        <v>22151</v>
      </c>
      <c r="AV179" s="8" t="s">
        <v>22151</v>
      </c>
      <c r="AW179" s="8" t="s">
        <v>22151</v>
      </c>
      <c r="AX179" s="8" t="s">
        <v>22151</v>
      </c>
      <c r="AY179" s="132">
        <v>23</v>
      </c>
      <c r="AZ179" s="132" t="s">
        <v>22151</v>
      </c>
      <c r="BA179" s="132" t="s">
        <v>22151</v>
      </c>
      <c r="BB179" s="132" t="s">
        <v>22151</v>
      </c>
      <c r="BC179" s="132" t="s">
        <v>22151</v>
      </c>
      <c r="BD179" s="132" t="s">
        <v>22151</v>
      </c>
      <c r="BE179" s="132" t="s">
        <v>22151</v>
      </c>
      <c r="BF179" s="132" t="s">
        <v>22151</v>
      </c>
      <c r="BG179" s="132" t="s">
        <v>22151</v>
      </c>
      <c r="BH179" s="132" t="s">
        <v>22151</v>
      </c>
      <c r="BI179" s="132" t="s">
        <v>22151</v>
      </c>
      <c r="BJ179" s="92" t="s">
        <v>22151</v>
      </c>
      <c r="BK179" s="8">
        <v>3.9410672420239714</v>
      </c>
      <c r="BL179" s="8">
        <v>1.5008130535340558</v>
      </c>
      <c r="BM179" s="12">
        <v>178</v>
      </c>
      <c r="BN179" s="10">
        <v>1.5008130535340558</v>
      </c>
      <c r="BO179" s="10">
        <v>0.19435732070240119</v>
      </c>
      <c r="BP179" s="10">
        <v>1.3064557328316546</v>
      </c>
      <c r="BQ179" s="41">
        <v>3.7846338569925915</v>
      </c>
      <c r="BR179" s="41"/>
      <c r="BS179" s="10">
        <v>1.3064557328316546</v>
      </c>
      <c r="BT179" s="38">
        <v>3.7846338569925915</v>
      </c>
      <c r="BU179" s="6" t="s">
        <v>22329</v>
      </c>
      <c r="BV179" s="75">
        <v>571.66</v>
      </c>
      <c r="BW179" s="75">
        <v>276</v>
      </c>
      <c r="BX179" s="51">
        <v>295.65999999999997</v>
      </c>
      <c r="BY179" s="75">
        <v>471</v>
      </c>
      <c r="BZ179" s="75">
        <v>717</v>
      </c>
      <c r="CA179" s="184" t="s">
        <v>22151</v>
      </c>
    </row>
    <row r="180" spans="1:79" ht="15" customHeight="1" x14ac:dyDescent="0.3">
      <c r="A180" s="178" t="s">
        <v>8172</v>
      </c>
      <c r="B180" s="1" t="s">
        <v>8173</v>
      </c>
      <c r="C180" s="2" t="s">
        <v>6687</v>
      </c>
      <c r="D180" s="91" t="s">
        <v>8571</v>
      </c>
      <c r="E180" s="2" t="s">
        <v>1430</v>
      </c>
      <c r="F180" s="2" t="s">
        <v>6120</v>
      </c>
      <c r="G180" s="2" t="s">
        <v>1380</v>
      </c>
      <c r="H180" s="2" t="s">
        <v>1380</v>
      </c>
      <c r="I180" s="2" t="s">
        <v>1380</v>
      </c>
      <c r="J180" s="269" t="s">
        <v>1380</v>
      </c>
      <c r="K180">
        <v>14128</v>
      </c>
      <c r="L180" t="s">
        <v>9423</v>
      </c>
      <c r="M180" t="e">
        <v>#VALUE!</v>
      </c>
      <c r="N180" t="s">
        <v>8572</v>
      </c>
      <c r="O180" s="169">
        <v>57</v>
      </c>
      <c r="P180" s="123">
        <v>226</v>
      </c>
      <c r="Q180" s="123">
        <v>226</v>
      </c>
      <c r="R180" s="75">
        <v>193</v>
      </c>
      <c r="S180" s="123">
        <v>35</v>
      </c>
      <c r="T180" s="123">
        <v>8</v>
      </c>
      <c r="U180" s="123">
        <v>0</v>
      </c>
      <c r="V180" s="75">
        <v>10</v>
      </c>
      <c r="W180" s="123">
        <v>23</v>
      </c>
      <c r="X180" s="75">
        <v>26</v>
      </c>
      <c r="Y180" s="75">
        <v>29</v>
      </c>
      <c r="Z180" s="75">
        <v>79</v>
      </c>
      <c r="AA180" s="75">
        <v>2</v>
      </c>
      <c r="AB180" s="4">
        <v>0.18134715025906736</v>
      </c>
      <c r="AC180" s="4">
        <v>0.28828828828828829</v>
      </c>
      <c r="AD180" s="4">
        <v>0.37823834196891193</v>
      </c>
      <c r="AE180" s="8">
        <v>3.4848484848484849</v>
      </c>
      <c r="AF180" s="8">
        <v>3.5714285714285716</v>
      </c>
      <c r="AG180" s="8">
        <v>3.6619718309859155</v>
      </c>
      <c r="AH180" s="8">
        <v>1.1111111111111112</v>
      </c>
      <c r="AI180" s="51">
        <v>-2.8035530468117615</v>
      </c>
      <c r="AJ180" s="51">
        <v>0</v>
      </c>
      <c r="AK180" s="51">
        <v>0</v>
      </c>
      <c r="AL180" s="51">
        <v>0</v>
      </c>
      <c r="AM180" s="8">
        <v>9.0258069515623198</v>
      </c>
      <c r="AN180" s="8" t="s">
        <v>22151</v>
      </c>
      <c r="AO180" s="8" t="s">
        <v>22151</v>
      </c>
      <c r="AP180" s="8" t="s">
        <v>22151</v>
      </c>
      <c r="AQ180" s="8" t="s">
        <v>22151</v>
      </c>
      <c r="AR180" s="8" t="s">
        <v>22151</v>
      </c>
      <c r="AS180" s="8">
        <v>9.0258069515623198</v>
      </c>
      <c r="AT180" s="8" t="s">
        <v>22151</v>
      </c>
      <c r="AU180" s="8" t="s">
        <v>22151</v>
      </c>
      <c r="AV180" s="8" t="s">
        <v>22151</v>
      </c>
      <c r="AW180" s="8" t="s">
        <v>22151</v>
      </c>
      <c r="AX180" s="8" t="s">
        <v>22151</v>
      </c>
      <c r="AY180" s="132" t="s">
        <v>22151</v>
      </c>
      <c r="AZ180" s="132" t="s">
        <v>22151</v>
      </c>
      <c r="BA180" s="132" t="s">
        <v>22151</v>
      </c>
      <c r="BB180" s="132" t="s">
        <v>22151</v>
      </c>
      <c r="BC180" s="132" t="s">
        <v>22151</v>
      </c>
      <c r="BD180" s="132">
        <v>63</v>
      </c>
      <c r="BE180" s="132" t="s">
        <v>22151</v>
      </c>
      <c r="BF180" s="132" t="s">
        <v>22151</v>
      </c>
      <c r="BG180" s="132" t="s">
        <v>22151</v>
      </c>
      <c r="BH180" s="132" t="s">
        <v>22151</v>
      </c>
      <c r="BI180" s="132" t="s">
        <v>22151</v>
      </c>
      <c r="BJ180" s="92" t="s">
        <v>22151</v>
      </c>
      <c r="BK180" s="8">
        <v>7.5574645117708927</v>
      </c>
      <c r="BL180" s="8">
        <v>1.4683424397914271</v>
      </c>
      <c r="BM180" s="12">
        <v>179</v>
      </c>
      <c r="BN180" s="10">
        <v>1.4683424397914271</v>
      </c>
      <c r="BO180" s="10">
        <v>0.19435732070240119</v>
      </c>
      <c r="BP180" s="10">
        <v>1.2739851190890259</v>
      </c>
      <c r="BQ180" s="41">
        <v>3.71542464606198</v>
      </c>
      <c r="BR180" s="41"/>
      <c r="BS180" s="10">
        <v>1.2739851190890259</v>
      </c>
      <c r="BT180" s="38">
        <v>3.71542464606198</v>
      </c>
      <c r="BU180" s="6" t="s">
        <v>22330</v>
      </c>
      <c r="BV180" s="75">
        <v>172.25</v>
      </c>
      <c r="BW180" s="75">
        <v>279</v>
      </c>
      <c r="BX180" s="51">
        <v>-106.75</v>
      </c>
      <c r="BY180" s="75">
        <v>135</v>
      </c>
      <c r="BZ180" s="75">
        <v>204</v>
      </c>
      <c r="CA180" s="184" t="s">
        <v>22151</v>
      </c>
    </row>
    <row r="181" spans="1:79" ht="15" customHeight="1" x14ac:dyDescent="0.3">
      <c r="A181" s="212" t="s">
        <v>17403</v>
      </c>
      <c r="B181" s="180" t="s">
        <v>17404</v>
      </c>
      <c r="C181" s="196" t="s">
        <v>7812</v>
      </c>
      <c r="D181" s="91" t="s">
        <v>17141</v>
      </c>
      <c r="E181" s="196" t="s">
        <v>1439</v>
      </c>
      <c r="F181" s="196" t="s">
        <v>6120</v>
      </c>
      <c r="G181" s="196" t="s">
        <v>1380</v>
      </c>
      <c r="H181" s="196" t="s">
        <v>1380</v>
      </c>
      <c r="I181" s="196" t="s">
        <v>1380</v>
      </c>
      <c r="J181" s="196" t="s">
        <v>1380</v>
      </c>
      <c r="K181" s="197">
        <v>19290</v>
      </c>
      <c r="L181" s="197" t="s">
        <v>17405</v>
      </c>
      <c r="M181" s="198" t="e">
        <v>#VALUE!</v>
      </c>
      <c r="N181" s="198" t="s">
        <v>17310</v>
      </c>
      <c r="O181" s="199">
        <v>23</v>
      </c>
      <c r="P181" s="200">
        <v>76</v>
      </c>
      <c r="Q181" s="200">
        <v>76</v>
      </c>
      <c r="R181" s="200">
        <v>64</v>
      </c>
      <c r="S181" s="200">
        <v>18</v>
      </c>
      <c r="T181" s="200">
        <v>2</v>
      </c>
      <c r="U181" s="200">
        <v>0</v>
      </c>
      <c r="V181" s="200">
        <v>7</v>
      </c>
      <c r="W181" s="200">
        <v>15</v>
      </c>
      <c r="X181" s="200">
        <v>11</v>
      </c>
      <c r="Y181" s="200">
        <v>6</v>
      </c>
      <c r="Z181" s="200">
        <v>22</v>
      </c>
      <c r="AA181" s="200">
        <v>4</v>
      </c>
      <c r="AB181" s="201">
        <v>0.28125</v>
      </c>
      <c r="AC181" s="202">
        <v>0.34285714285714286</v>
      </c>
      <c r="AD181" s="202">
        <v>0.640625</v>
      </c>
      <c r="AE181" s="203">
        <v>2.2727272727272729</v>
      </c>
      <c r="AF181" s="203">
        <v>2.5</v>
      </c>
      <c r="AG181" s="203">
        <v>1.5492957746478875</v>
      </c>
      <c r="AH181" s="203">
        <v>2.2222222222222223</v>
      </c>
      <c r="AI181" s="203">
        <v>0.4255050867689385</v>
      </c>
      <c r="AJ181" s="204">
        <v>0</v>
      </c>
      <c r="AK181" s="204">
        <v>0</v>
      </c>
      <c r="AL181" s="204">
        <v>0</v>
      </c>
      <c r="AM181" s="203">
        <v>8.9697503563663208</v>
      </c>
      <c r="AN181" s="203" t="s">
        <v>22151</v>
      </c>
      <c r="AO181" s="203" t="s">
        <v>22151</v>
      </c>
      <c r="AP181" s="203" t="s">
        <v>22151</v>
      </c>
      <c r="AQ181" s="203" t="s">
        <v>22151</v>
      </c>
      <c r="AR181" s="203" t="s">
        <v>22151</v>
      </c>
      <c r="AS181" s="203">
        <v>8.9697503563663208</v>
      </c>
      <c r="AT181" s="203" t="s">
        <v>22151</v>
      </c>
      <c r="AU181" s="203" t="s">
        <v>22151</v>
      </c>
      <c r="AV181" s="203" t="s">
        <v>22151</v>
      </c>
      <c r="AW181" s="203" t="s">
        <v>22151</v>
      </c>
      <c r="AX181" s="203" t="s">
        <v>22151</v>
      </c>
      <c r="AY181" s="205" t="s">
        <v>22151</v>
      </c>
      <c r="AZ181" s="205" t="s">
        <v>22151</v>
      </c>
      <c r="BA181" s="205" t="s">
        <v>22151</v>
      </c>
      <c r="BB181" s="205" t="s">
        <v>22151</v>
      </c>
      <c r="BC181" s="205" t="s">
        <v>22151</v>
      </c>
      <c r="BD181" s="205">
        <v>64</v>
      </c>
      <c r="BE181" s="205" t="s">
        <v>22151</v>
      </c>
      <c r="BF181" s="205" t="s">
        <v>22151</v>
      </c>
      <c r="BG181" s="205" t="s">
        <v>22151</v>
      </c>
      <c r="BH181" s="205" t="s">
        <v>22151</v>
      </c>
      <c r="BI181" s="205" t="s">
        <v>22151</v>
      </c>
      <c r="BJ181" s="206" t="s">
        <v>22151</v>
      </c>
      <c r="BK181" s="203">
        <v>7.5574645117708927</v>
      </c>
      <c r="BL181" s="203">
        <v>1.4122858445954281</v>
      </c>
      <c r="BM181" s="205">
        <v>180</v>
      </c>
      <c r="BN181" s="203">
        <v>1.4122858445954281</v>
      </c>
      <c r="BO181" s="203">
        <v>0.19435732070240119</v>
      </c>
      <c r="BP181" s="203">
        <v>1.2179285238930269</v>
      </c>
      <c r="BQ181" s="207">
        <v>3.5959432974270915</v>
      </c>
      <c r="BR181" s="208"/>
      <c r="BS181" s="203">
        <v>1.2179285238930269</v>
      </c>
      <c r="BT181" s="38">
        <v>3.5959432974270915</v>
      </c>
      <c r="BU181" s="203" t="s">
        <v>22331</v>
      </c>
      <c r="BV181" s="200">
        <v>57.86</v>
      </c>
      <c r="BW181" s="209">
        <v>281</v>
      </c>
      <c r="BX181" s="204">
        <v>-223.14</v>
      </c>
      <c r="BY181" s="209">
        <v>44</v>
      </c>
      <c r="BZ181" s="209">
        <v>91</v>
      </c>
      <c r="CA181" s="184" t="s">
        <v>22151</v>
      </c>
    </row>
    <row r="182" spans="1:79" x14ac:dyDescent="0.3">
      <c r="A182" s="178" t="s">
        <v>12799</v>
      </c>
      <c r="B182" s="1" t="s">
        <v>7143</v>
      </c>
      <c r="C182" s="2" t="s">
        <v>7806</v>
      </c>
      <c r="D182" s="91" t="s">
        <v>11669</v>
      </c>
      <c r="E182" s="2" t="s">
        <v>1531</v>
      </c>
      <c r="F182" s="2" t="s">
        <v>9094</v>
      </c>
      <c r="G182" s="2" t="s">
        <v>1424</v>
      </c>
      <c r="H182" s="2" t="s">
        <v>1424</v>
      </c>
      <c r="I182" s="2" t="s">
        <v>1424</v>
      </c>
      <c r="J182" s="269" t="s">
        <v>1424</v>
      </c>
      <c r="K182">
        <v>13620</v>
      </c>
      <c r="L182" t="s">
        <v>11670</v>
      </c>
      <c r="M182" t="e">
        <v>#VALUE!</v>
      </c>
      <c r="N182" t="s">
        <v>12800</v>
      </c>
      <c r="O182" s="169">
        <v>39</v>
      </c>
      <c r="P182" s="123">
        <v>129</v>
      </c>
      <c r="Q182" s="123">
        <v>129</v>
      </c>
      <c r="R182" s="75">
        <v>122</v>
      </c>
      <c r="S182" s="123">
        <v>27</v>
      </c>
      <c r="T182" s="123">
        <v>5</v>
      </c>
      <c r="U182" s="123">
        <v>0</v>
      </c>
      <c r="V182" s="75">
        <v>5</v>
      </c>
      <c r="W182" s="123">
        <v>11</v>
      </c>
      <c r="X182" s="75">
        <v>19</v>
      </c>
      <c r="Y182" s="75">
        <v>6</v>
      </c>
      <c r="Z182" s="75">
        <v>29</v>
      </c>
      <c r="AA182" s="75">
        <v>0</v>
      </c>
      <c r="AB182" s="4">
        <v>0.22131147540983606</v>
      </c>
      <c r="AC182" s="4">
        <v>0.2578125</v>
      </c>
      <c r="AD182" s="4">
        <v>0.38524590163934425</v>
      </c>
      <c r="AE182" s="8">
        <v>1.6666666666666667</v>
      </c>
      <c r="AF182" s="8">
        <v>1.7857142857142858</v>
      </c>
      <c r="AG182" s="8">
        <v>2.676056338028169</v>
      </c>
      <c r="AH182" s="8">
        <v>0</v>
      </c>
      <c r="AI182" s="51">
        <v>-0.77723873279040023</v>
      </c>
      <c r="AJ182" s="51">
        <v>0</v>
      </c>
      <c r="AK182" s="51">
        <v>0</v>
      </c>
      <c r="AL182" s="51">
        <v>0</v>
      </c>
      <c r="AM182" s="8">
        <v>5.3511985576187211</v>
      </c>
      <c r="AN182" s="8">
        <v>5.3511985576187211</v>
      </c>
      <c r="AO182" s="8" t="s">
        <v>22151</v>
      </c>
      <c r="AP182" s="8" t="s">
        <v>22151</v>
      </c>
      <c r="AQ182" s="8" t="s">
        <v>22151</v>
      </c>
      <c r="AR182" s="8" t="s">
        <v>22151</v>
      </c>
      <c r="AS182" s="8" t="s">
        <v>22151</v>
      </c>
      <c r="AT182" s="8" t="s">
        <v>22151</v>
      </c>
      <c r="AU182" s="8" t="s">
        <v>22151</v>
      </c>
      <c r="AV182" s="8" t="s">
        <v>22151</v>
      </c>
      <c r="AW182" s="8" t="s">
        <v>22151</v>
      </c>
      <c r="AX182" s="8" t="s">
        <v>22151</v>
      </c>
      <c r="AY182" s="132">
        <v>24</v>
      </c>
      <c r="AZ182" s="132" t="s">
        <v>22151</v>
      </c>
      <c r="BA182" s="132" t="s">
        <v>22151</v>
      </c>
      <c r="BB182" s="132" t="s">
        <v>22151</v>
      </c>
      <c r="BC182" s="132" t="s">
        <v>22151</v>
      </c>
      <c r="BD182" s="132" t="s">
        <v>22151</v>
      </c>
      <c r="BE182" s="132" t="s">
        <v>22151</v>
      </c>
      <c r="BF182" s="132" t="s">
        <v>22151</v>
      </c>
      <c r="BG182" s="132" t="s">
        <v>22151</v>
      </c>
      <c r="BH182" s="132" t="s">
        <v>22151</v>
      </c>
      <c r="BI182" s="132" t="s">
        <v>22151</v>
      </c>
      <c r="BJ182" s="92" t="s">
        <v>22151</v>
      </c>
      <c r="BK182" s="8">
        <v>3.9410672420239714</v>
      </c>
      <c r="BL182" s="8">
        <v>1.4101313155947497</v>
      </c>
      <c r="BM182" s="12">
        <v>181</v>
      </c>
      <c r="BN182" s="10">
        <v>1.4101313155947497</v>
      </c>
      <c r="BO182" s="10">
        <v>0.19435732070240119</v>
      </c>
      <c r="BP182" s="10">
        <v>1.2157739948923485</v>
      </c>
      <c r="BQ182" s="41">
        <v>3.5913510450832962</v>
      </c>
      <c r="BR182" s="41"/>
      <c r="BS182" s="10">
        <v>1.2157739948923485</v>
      </c>
      <c r="BT182" s="38">
        <v>3.5913510450832962</v>
      </c>
      <c r="BU182" s="6" t="s">
        <v>22332</v>
      </c>
      <c r="BV182" s="75">
        <v>281.58999999999997</v>
      </c>
      <c r="BW182" s="75">
        <v>282</v>
      </c>
      <c r="BX182" s="51">
        <v>-0.41000000000002501</v>
      </c>
      <c r="BY182" s="75">
        <v>224</v>
      </c>
      <c r="BZ182" s="75">
        <v>340</v>
      </c>
      <c r="CA182" s="184" t="s">
        <v>22151</v>
      </c>
    </row>
    <row r="183" spans="1:79" ht="15" customHeight="1" x14ac:dyDescent="0.3">
      <c r="A183" t="s">
        <v>12877</v>
      </c>
      <c r="B183" s="1" t="s">
        <v>7095</v>
      </c>
      <c r="C183" s="2" t="s">
        <v>6575</v>
      </c>
      <c r="D183" s="91" t="s">
        <v>11653</v>
      </c>
      <c r="E183" s="2" t="s">
        <v>1379</v>
      </c>
      <c r="F183" s="2" t="s">
        <v>9094</v>
      </c>
      <c r="G183" s="2" t="s">
        <v>1424</v>
      </c>
      <c r="H183" s="2" t="s">
        <v>1424</v>
      </c>
      <c r="I183" s="2" t="s">
        <v>1424</v>
      </c>
      <c r="J183" s="269" t="s">
        <v>1424</v>
      </c>
      <c r="K183">
        <v>12158</v>
      </c>
      <c r="L183" t="s">
        <v>11654</v>
      </c>
      <c r="M183" t="e">
        <v>#VALUE!</v>
      </c>
      <c r="N183" t="s">
        <v>12878</v>
      </c>
      <c r="O183" s="169">
        <v>29</v>
      </c>
      <c r="P183" s="123">
        <v>104</v>
      </c>
      <c r="Q183" s="123">
        <v>104</v>
      </c>
      <c r="R183" s="75">
        <v>86</v>
      </c>
      <c r="S183" s="123">
        <v>21</v>
      </c>
      <c r="T183" s="123">
        <v>3</v>
      </c>
      <c r="U183" s="123">
        <v>0</v>
      </c>
      <c r="V183" s="75">
        <v>1</v>
      </c>
      <c r="W183" s="123">
        <v>14</v>
      </c>
      <c r="X183" s="75">
        <v>9</v>
      </c>
      <c r="Y183" s="75">
        <v>13</v>
      </c>
      <c r="Z183" s="75">
        <v>24</v>
      </c>
      <c r="AA183" s="75">
        <v>3</v>
      </c>
      <c r="AB183" s="4">
        <v>0.2441860465116279</v>
      </c>
      <c r="AC183" s="4">
        <v>0.34343434343434343</v>
      </c>
      <c r="AD183" s="4">
        <v>0.31395348837209303</v>
      </c>
      <c r="AE183" s="8">
        <v>2.1212121212121211</v>
      </c>
      <c r="AF183" s="8">
        <v>0.35714285714285715</v>
      </c>
      <c r="AG183" s="8">
        <v>1.267605633802817</v>
      </c>
      <c r="AH183" s="8">
        <v>1.6666666666666665</v>
      </c>
      <c r="AI183" s="51">
        <v>-0.12762194348454953</v>
      </c>
      <c r="AJ183" s="51">
        <v>0</v>
      </c>
      <c r="AK183" s="51">
        <v>0</v>
      </c>
      <c r="AL183" s="51">
        <v>0</v>
      </c>
      <c r="AM183" s="8">
        <v>5.2850053353399122</v>
      </c>
      <c r="AN183" s="8">
        <v>5.2850053353399122</v>
      </c>
      <c r="AO183" s="8" t="s">
        <v>22151</v>
      </c>
      <c r="AP183" s="8" t="s">
        <v>22151</v>
      </c>
      <c r="AQ183" s="8" t="s">
        <v>22151</v>
      </c>
      <c r="AR183" s="8" t="s">
        <v>22151</v>
      </c>
      <c r="AS183" s="8" t="s">
        <v>22151</v>
      </c>
      <c r="AT183" s="8" t="s">
        <v>22151</v>
      </c>
      <c r="AU183" s="8" t="s">
        <v>22151</v>
      </c>
      <c r="AV183" s="8" t="s">
        <v>22151</v>
      </c>
      <c r="AW183" s="8" t="s">
        <v>22151</v>
      </c>
      <c r="AX183" s="8" t="s">
        <v>22151</v>
      </c>
      <c r="AY183" s="132">
        <v>25</v>
      </c>
      <c r="AZ183" s="132" t="s">
        <v>22151</v>
      </c>
      <c r="BA183" s="132" t="s">
        <v>22151</v>
      </c>
      <c r="BB183" s="132" t="s">
        <v>22151</v>
      </c>
      <c r="BC183" s="132" t="s">
        <v>22151</v>
      </c>
      <c r="BD183" s="132" t="s">
        <v>22151</v>
      </c>
      <c r="BE183" s="132" t="s">
        <v>22151</v>
      </c>
      <c r="BF183" s="132" t="s">
        <v>22151</v>
      </c>
      <c r="BG183" s="132" t="s">
        <v>22151</v>
      </c>
      <c r="BH183" s="132" t="s">
        <v>22151</v>
      </c>
      <c r="BI183" s="132" t="s">
        <v>22151</v>
      </c>
      <c r="BJ183" s="92" t="s">
        <v>22151</v>
      </c>
      <c r="BK183" s="8">
        <v>3.9410672420239714</v>
      </c>
      <c r="BL183" s="8">
        <v>1.3439380933159408</v>
      </c>
      <c r="BM183" s="12">
        <v>182</v>
      </c>
      <c r="BN183" s="10">
        <v>1.3439380933159408</v>
      </c>
      <c r="BO183" s="10">
        <v>0.19435732070240119</v>
      </c>
      <c r="BP183" s="10">
        <v>1.1495807726135396</v>
      </c>
      <c r="BQ183" s="41">
        <v>3.4502640696666105</v>
      </c>
      <c r="BR183" s="41"/>
      <c r="BS183" s="10">
        <v>1.1495807726135396</v>
      </c>
      <c r="BT183" s="38">
        <v>3.4502640696666105</v>
      </c>
      <c r="BU183" s="6" t="s">
        <v>22333</v>
      </c>
      <c r="BV183" s="75">
        <v>533.84</v>
      </c>
      <c r="BW183" s="75">
        <v>285</v>
      </c>
      <c r="BX183" s="51">
        <v>248.84000000000003</v>
      </c>
      <c r="BY183" s="75">
        <v>460</v>
      </c>
      <c r="BZ183" s="75">
        <v>615</v>
      </c>
      <c r="CA183" s="184" t="s">
        <v>22151</v>
      </c>
    </row>
    <row r="184" spans="1:79" ht="15" customHeight="1" x14ac:dyDescent="0.3">
      <c r="A184" s="212" t="s">
        <v>1747</v>
      </c>
      <c r="B184" s="180" t="s">
        <v>6599</v>
      </c>
      <c r="C184" s="181" t="s">
        <v>6600</v>
      </c>
      <c r="D184" s="210" t="s">
        <v>632</v>
      </c>
      <c r="E184" s="181" t="s">
        <v>1430</v>
      </c>
      <c r="F184" s="181" t="s">
        <v>6120</v>
      </c>
      <c r="G184" s="181" t="s">
        <v>14942</v>
      </c>
      <c r="H184" s="181" t="s">
        <v>1380</v>
      </c>
      <c r="I184" s="181" t="s">
        <v>1380</v>
      </c>
      <c r="J184" s="181" t="s">
        <v>1380</v>
      </c>
      <c r="K184" s="182">
        <v>3174</v>
      </c>
      <c r="L184" s="182" t="s">
        <v>9672</v>
      </c>
      <c r="M184" s="194" t="e">
        <v>#VALUE!</v>
      </c>
      <c r="N184" s="194" t="s">
        <v>5293</v>
      </c>
      <c r="O184" s="66">
        <v>33</v>
      </c>
      <c r="P184" s="184">
        <v>127</v>
      </c>
      <c r="Q184" s="184">
        <v>127</v>
      </c>
      <c r="R184" s="184">
        <v>110</v>
      </c>
      <c r="S184" s="184">
        <v>26</v>
      </c>
      <c r="T184" s="184">
        <v>3</v>
      </c>
      <c r="U184" s="184">
        <v>0</v>
      </c>
      <c r="V184" s="184">
        <v>5</v>
      </c>
      <c r="W184" s="184">
        <v>13</v>
      </c>
      <c r="X184" s="184">
        <v>15</v>
      </c>
      <c r="Y184" s="184">
        <v>13</v>
      </c>
      <c r="Z184" s="184">
        <v>33</v>
      </c>
      <c r="AA184" s="184">
        <v>6</v>
      </c>
      <c r="AB184" s="185">
        <v>0.23636363636363636</v>
      </c>
      <c r="AC184" s="186">
        <v>0.31707317073170732</v>
      </c>
      <c r="AD184" s="186">
        <v>0.4</v>
      </c>
      <c r="AE184" s="187">
        <v>1.9696969696969697</v>
      </c>
      <c r="AF184" s="187">
        <v>1.7857142857142858</v>
      </c>
      <c r="AG184" s="187">
        <v>2.1126760563380285</v>
      </c>
      <c r="AH184" s="187">
        <v>3.333333333333333</v>
      </c>
      <c r="AI184" s="187">
        <v>-0.34718576857089245</v>
      </c>
      <c r="AJ184" s="188">
        <v>0</v>
      </c>
      <c r="AK184" s="188">
        <v>0</v>
      </c>
      <c r="AL184" s="188">
        <v>0</v>
      </c>
      <c r="AM184" s="187">
        <v>8.8542348765117254</v>
      </c>
      <c r="AN184" s="187" t="s">
        <v>22151</v>
      </c>
      <c r="AO184" s="187" t="s">
        <v>22151</v>
      </c>
      <c r="AP184" s="187" t="s">
        <v>22151</v>
      </c>
      <c r="AQ184" s="187" t="s">
        <v>22151</v>
      </c>
      <c r="AR184" s="187" t="s">
        <v>22151</v>
      </c>
      <c r="AS184" s="187">
        <v>8.8542348765117254</v>
      </c>
      <c r="AT184" s="187" t="s">
        <v>22151</v>
      </c>
      <c r="AU184" s="187" t="s">
        <v>22151</v>
      </c>
      <c r="AV184" s="187" t="s">
        <v>22151</v>
      </c>
      <c r="AW184" s="187" t="s">
        <v>22151</v>
      </c>
      <c r="AX184" s="187" t="s">
        <v>22151</v>
      </c>
      <c r="AY184" s="189" t="s">
        <v>22151</v>
      </c>
      <c r="AZ184" s="189" t="s">
        <v>22151</v>
      </c>
      <c r="BA184" s="189" t="s">
        <v>22151</v>
      </c>
      <c r="BB184" s="189" t="s">
        <v>22151</v>
      </c>
      <c r="BC184" s="189" t="s">
        <v>22151</v>
      </c>
      <c r="BD184" s="189">
        <v>65</v>
      </c>
      <c r="BE184" s="189" t="s">
        <v>22151</v>
      </c>
      <c r="BF184" s="189" t="s">
        <v>22151</v>
      </c>
      <c r="BG184" s="189" t="s">
        <v>22151</v>
      </c>
      <c r="BH184" s="189" t="s">
        <v>22151</v>
      </c>
      <c r="BI184" s="189" t="s">
        <v>22151</v>
      </c>
      <c r="BJ184" s="190" t="s">
        <v>22151</v>
      </c>
      <c r="BK184" s="187">
        <v>7.5574645117708927</v>
      </c>
      <c r="BL184" s="187">
        <v>1.2967703647408326</v>
      </c>
      <c r="BM184" s="189">
        <v>183</v>
      </c>
      <c r="BN184" s="187">
        <v>1.2967703647408326</v>
      </c>
      <c r="BO184" s="187">
        <v>0.19435732070240119</v>
      </c>
      <c r="BP184" s="187">
        <v>1.1024130440384314</v>
      </c>
      <c r="BQ184" s="191">
        <v>3.3497288194878676</v>
      </c>
      <c r="BR184" s="192"/>
      <c r="BS184" s="187">
        <v>1.1024130440384314</v>
      </c>
      <c r="BT184" s="38">
        <v>3.3497288194878676</v>
      </c>
      <c r="BU184" s="187" t="s">
        <v>22334</v>
      </c>
      <c r="BV184" s="184">
        <v>524.14</v>
      </c>
      <c r="BW184" s="193">
        <v>289</v>
      </c>
      <c r="BX184" s="188">
        <v>235.14</v>
      </c>
      <c r="BY184" s="193">
        <v>442</v>
      </c>
      <c r="BZ184" s="193">
        <v>665</v>
      </c>
      <c r="CA184" s="184" t="s">
        <v>22151</v>
      </c>
    </row>
    <row r="185" spans="1:79" ht="15" customHeight="1" x14ac:dyDescent="0.3">
      <c r="A185" s="178" t="s">
        <v>3364</v>
      </c>
      <c r="B185" s="1" t="s">
        <v>6840</v>
      </c>
      <c r="C185" s="2" t="s">
        <v>6841</v>
      </c>
      <c r="D185" s="91" t="s">
        <v>443</v>
      </c>
      <c r="E185" s="2" t="s">
        <v>1437</v>
      </c>
      <c r="F185" s="2" t="s">
        <v>9094</v>
      </c>
      <c r="G185" s="2" t="s">
        <v>661</v>
      </c>
      <c r="H185" s="2" t="s">
        <v>661</v>
      </c>
      <c r="I185" s="2" t="s">
        <v>661</v>
      </c>
      <c r="J185" s="269" t="s">
        <v>661</v>
      </c>
      <c r="K185">
        <v>12532</v>
      </c>
      <c r="L185" t="s">
        <v>9923</v>
      </c>
      <c r="M185" t="e">
        <v>#VALUE!</v>
      </c>
      <c r="N185" t="s">
        <v>6507</v>
      </c>
      <c r="O185" s="169">
        <v>53</v>
      </c>
      <c r="P185" s="123">
        <v>208</v>
      </c>
      <c r="Q185" s="123">
        <v>208</v>
      </c>
      <c r="R185" s="75">
        <v>181</v>
      </c>
      <c r="S185" s="123">
        <v>48</v>
      </c>
      <c r="T185" s="123">
        <v>4</v>
      </c>
      <c r="U185" s="123">
        <v>2</v>
      </c>
      <c r="V185" s="75">
        <v>1</v>
      </c>
      <c r="W185" s="123">
        <v>26</v>
      </c>
      <c r="X185" s="75">
        <v>16</v>
      </c>
      <c r="Y185" s="75">
        <v>20</v>
      </c>
      <c r="Z185" s="75">
        <v>29.999999999999996</v>
      </c>
      <c r="AA185" s="75">
        <v>5</v>
      </c>
      <c r="AB185" s="4">
        <v>0.26519337016574585</v>
      </c>
      <c r="AC185" s="4">
        <v>0.3383084577114428</v>
      </c>
      <c r="AD185" s="4">
        <v>0.32596685082872928</v>
      </c>
      <c r="AE185" s="8">
        <v>3.9393939393939394</v>
      </c>
      <c r="AF185" s="8">
        <v>0.35714285714285715</v>
      </c>
      <c r="AG185" s="8">
        <v>2.2535211267605635</v>
      </c>
      <c r="AH185" s="8">
        <v>2.7777777777777777</v>
      </c>
      <c r="AI185" s="51">
        <v>0.53832762198026185</v>
      </c>
      <c r="AJ185" s="51">
        <v>0</v>
      </c>
      <c r="AK185" s="51">
        <v>0</v>
      </c>
      <c r="AL185" s="51">
        <v>0</v>
      </c>
      <c r="AM185" s="8">
        <v>9.8661633230553996</v>
      </c>
      <c r="AN185" s="8" t="s">
        <v>22151</v>
      </c>
      <c r="AO185" s="8" t="s">
        <v>22151</v>
      </c>
      <c r="AP185" s="8">
        <v>9.8661633230553996</v>
      </c>
      <c r="AQ185" s="8" t="s">
        <v>22151</v>
      </c>
      <c r="AR185" s="8" t="s">
        <v>22151</v>
      </c>
      <c r="AS185" s="8" t="s">
        <v>22151</v>
      </c>
      <c r="AT185" s="8" t="s">
        <v>22151</v>
      </c>
      <c r="AU185" s="8">
        <v>9.8661633230553996</v>
      </c>
      <c r="AV185" s="8">
        <v>9.8661633230553996</v>
      </c>
      <c r="AW185" s="8">
        <v>9.8661633230553996</v>
      </c>
      <c r="AX185" s="8" t="s">
        <v>22151</v>
      </c>
      <c r="AY185" s="132" t="s">
        <v>22151</v>
      </c>
      <c r="AZ185" s="132" t="s">
        <v>22151</v>
      </c>
      <c r="BA185" s="132">
        <v>27</v>
      </c>
      <c r="BB185" s="132" t="s">
        <v>22151</v>
      </c>
      <c r="BC185" s="132" t="s">
        <v>22151</v>
      </c>
      <c r="BD185" s="132" t="s">
        <v>22151</v>
      </c>
      <c r="BE185" s="132" t="s">
        <v>22151</v>
      </c>
      <c r="BF185" s="132">
        <v>16</v>
      </c>
      <c r="BG185" s="132">
        <v>1</v>
      </c>
      <c r="BH185" s="132">
        <v>5</v>
      </c>
      <c r="BI185" s="132" t="s">
        <v>22151</v>
      </c>
      <c r="BJ185" s="92" t="s">
        <v>22151</v>
      </c>
      <c r="BK185" s="8">
        <v>8.6531354605957791</v>
      </c>
      <c r="BL185" s="8">
        <v>1.2130278624596205</v>
      </c>
      <c r="BM185" s="12">
        <v>184</v>
      </c>
      <c r="BN185" s="10">
        <v>1.2130278624596205</v>
      </c>
      <c r="BO185" s="10">
        <v>0.19435732070240119</v>
      </c>
      <c r="BP185" s="10">
        <v>1.0186705417572193</v>
      </c>
      <c r="BQ185" s="41">
        <v>3.1712365818548984</v>
      </c>
      <c r="BR185" s="41"/>
      <c r="BS185" s="10">
        <v>1.0186705417572193</v>
      </c>
      <c r="BT185" s="38">
        <v>3.1712365818548984</v>
      </c>
      <c r="BU185" s="6" t="s">
        <v>22335</v>
      </c>
      <c r="BV185" s="75">
        <v>345.52</v>
      </c>
      <c r="BW185" s="75">
        <v>293</v>
      </c>
      <c r="BX185" s="51">
        <v>52.519999999999982</v>
      </c>
      <c r="BY185" s="75">
        <v>270</v>
      </c>
      <c r="BZ185" s="75">
        <v>417</v>
      </c>
      <c r="CA185" s="184" t="s">
        <v>22151</v>
      </c>
    </row>
    <row r="186" spans="1:79" ht="15" customHeight="1" x14ac:dyDescent="0.3">
      <c r="A186" s="214" t="s">
        <v>14828</v>
      </c>
      <c r="B186" s="1" t="s">
        <v>14829</v>
      </c>
      <c r="C186" s="2" t="s">
        <v>7073</v>
      </c>
      <c r="D186" s="91" t="s">
        <v>14684</v>
      </c>
      <c r="E186" s="2" t="s">
        <v>1509</v>
      </c>
      <c r="F186" s="2" t="s">
        <v>9094</v>
      </c>
      <c r="G186" s="2" t="s">
        <v>17339</v>
      </c>
      <c r="H186" s="2" t="s">
        <v>661</v>
      </c>
      <c r="I186" s="2" t="s">
        <v>661</v>
      </c>
      <c r="J186" s="269" t="s">
        <v>661</v>
      </c>
      <c r="K186" s="122">
        <v>15362</v>
      </c>
      <c r="L186" s="122" t="s">
        <v>14830</v>
      </c>
      <c r="M186" s="122" t="e">
        <v>#VALUE!</v>
      </c>
      <c r="N186" s="122" t="s">
        <v>15161</v>
      </c>
      <c r="O186" s="123">
        <v>52</v>
      </c>
      <c r="P186" s="123">
        <v>209</v>
      </c>
      <c r="Q186" s="123">
        <v>209</v>
      </c>
      <c r="R186" s="123">
        <v>183</v>
      </c>
      <c r="S186" s="123">
        <v>56.999999999999993</v>
      </c>
      <c r="T186" s="123">
        <v>14</v>
      </c>
      <c r="U186" s="123">
        <v>0</v>
      </c>
      <c r="V186" s="123">
        <v>4</v>
      </c>
      <c r="W186" s="123">
        <v>19</v>
      </c>
      <c r="X186" s="123">
        <v>23</v>
      </c>
      <c r="Y186" s="123">
        <v>20</v>
      </c>
      <c r="Z186" s="123">
        <v>24</v>
      </c>
      <c r="AA186" s="123">
        <v>0</v>
      </c>
      <c r="AB186" s="124">
        <v>0.31147540983606553</v>
      </c>
      <c r="AC186" s="124">
        <v>0.37931034482758619</v>
      </c>
      <c r="AD186" s="124">
        <v>0.45355191256830601</v>
      </c>
      <c r="AE186" s="125">
        <v>2.8787878787878789</v>
      </c>
      <c r="AF186" s="125">
        <v>1.4285714285714286</v>
      </c>
      <c r="AG186" s="125">
        <v>3.23943661971831</v>
      </c>
      <c r="AH186" s="125">
        <v>0</v>
      </c>
      <c r="AI186" s="125">
        <v>2.3172174341307725</v>
      </c>
      <c r="AJ186" s="125">
        <v>0</v>
      </c>
      <c r="AK186" s="125">
        <v>0</v>
      </c>
      <c r="AL186" s="51">
        <v>0</v>
      </c>
      <c r="AM186" s="125">
        <v>9.8640133612083893</v>
      </c>
      <c r="AN186" s="125" t="s">
        <v>22151</v>
      </c>
      <c r="AO186" s="125" t="s">
        <v>22151</v>
      </c>
      <c r="AP186" s="125">
        <v>9.8640133612083893</v>
      </c>
      <c r="AQ186" s="125" t="s">
        <v>22151</v>
      </c>
      <c r="AR186" s="125" t="s">
        <v>22151</v>
      </c>
      <c r="AS186" s="125" t="s">
        <v>22151</v>
      </c>
      <c r="AT186" s="125" t="s">
        <v>22151</v>
      </c>
      <c r="AU186" s="125">
        <v>9.8640133612083893</v>
      </c>
      <c r="AV186" s="125">
        <v>9.8640133612083893</v>
      </c>
      <c r="AW186" s="125">
        <v>9.8640133612083893</v>
      </c>
      <c r="AX186" s="125" t="s">
        <v>22151</v>
      </c>
      <c r="AY186" s="127" t="s">
        <v>22151</v>
      </c>
      <c r="AZ186" s="127" t="s">
        <v>22151</v>
      </c>
      <c r="BA186" s="127">
        <v>28</v>
      </c>
      <c r="BB186" s="127" t="s">
        <v>22151</v>
      </c>
      <c r="BC186" s="127" t="s">
        <v>22151</v>
      </c>
      <c r="BD186" s="127" t="s">
        <v>22151</v>
      </c>
      <c r="BE186" s="127" t="s">
        <v>22151</v>
      </c>
      <c r="BF186" s="127">
        <v>17</v>
      </c>
      <c r="BG186" s="127">
        <v>2</v>
      </c>
      <c r="BH186" s="127">
        <v>6</v>
      </c>
      <c r="BI186" s="127" t="s">
        <v>22151</v>
      </c>
      <c r="BJ186" s="126" t="s">
        <v>22151</v>
      </c>
      <c r="BK186" s="125">
        <v>8.6531354605957791</v>
      </c>
      <c r="BL186" s="125">
        <v>1.2108779006126102</v>
      </c>
      <c r="BM186" s="127">
        <v>185</v>
      </c>
      <c r="BN186" s="125">
        <v>1.2108779006126102</v>
      </c>
      <c r="BO186" s="125">
        <v>0.19435732070240119</v>
      </c>
      <c r="BP186" s="125">
        <v>1.0165205799102091</v>
      </c>
      <c r="BQ186" s="128">
        <v>3.1666540641315839</v>
      </c>
      <c r="BR186" s="128"/>
      <c r="BS186" s="125">
        <v>1.0165205799102091</v>
      </c>
      <c r="BT186" s="38">
        <v>3.1666540641315839</v>
      </c>
      <c r="BU186" s="125" t="s">
        <v>22336</v>
      </c>
      <c r="BV186" s="123">
        <v>89.61</v>
      </c>
      <c r="BW186" s="123">
        <v>294</v>
      </c>
      <c r="BX186" s="125">
        <v>-204.39</v>
      </c>
      <c r="BY186" s="123">
        <v>60</v>
      </c>
      <c r="BZ186" s="123">
        <v>113</v>
      </c>
      <c r="CA186" s="184" t="s">
        <v>22151</v>
      </c>
    </row>
    <row r="187" spans="1:79" x14ac:dyDescent="0.3">
      <c r="A187" s="178" t="s">
        <v>14954</v>
      </c>
      <c r="B187" s="1" t="s">
        <v>14955</v>
      </c>
      <c r="C187" s="2" t="s">
        <v>6962</v>
      </c>
      <c r="D187" s="91" t="s">
        <v>14668</v>
      </c>
      <c r="E187" s="2" t="s">
        <v>1526</v>
      </c>
      <c r="F187" s="2" t="s">
        <v>9094</v>
      </c>
      <c r="G187" s="2" t="s">
        <v>14948</v>
      </c>
      <c r="H187" s="2" t="s">
        <v>661</v>
      </c>
      <c r="I187" s="2" t="s">
        <v>661</v>
      </c>
      <c r="J187" s="269" t="s">
        <v>661</v>
      </c>
      <c r="K187">
        <v>19262</v>
      </c>
      <c r="L187" t="s">
        <v>14956</v>
      </c>
      <c r="M187" t="e">
        <v>#VALUE!</v>
      </c>
      <c r="N187" t="s">
        <v>15121</v>
      </c>
      <c r="O187" s="169">
        <v>53</v>
      </c>
      <c r="P187" s="123">
        <v>184</v>
      </c>
      <c r="Q187" s="123">
        <v>184</v>
      </c>
      <c r="R187" s="75">
        <v>167</v>
      </c>
      <c r="S187" s="123">
        <v>39</v>
      </c>
      <c r="T187" s="123">
        <v>4</v>
      </c>
      <c r="U187" s="123">
        <v>3</v>
      </c>
      <c r="V187" s="75">
        <v>5</v>
      </c>
      <c r="W187" s="123">
        <v>25</v>
      </c>
      <c r="X187" s="75">
        <v>11</v>
      </c>
      <c r="Y187" s="75">
        <v>12.999999999999998</v>
      </c>
      <c r="Z187" s="75">
        <v>60</v>
      </c>
      <c r="AA187" s="75">
        <v>6</v>
      </c>
      <c r="AB187" s="4">
        <v>0.23353293413173654</v>
      </c>
      <c r="AC187" s="4">
        <v>0.28888888888888886</v>
      </c>
      <c r="AD187" s="4">
        <v>0.38323353293413176</v>
      </c>
      <c r="AE187" s="8">
        <v>3.7878787878787881</v>
      </c>
      <c r="AF187" s="8">
        <v>1.7857142857142858</v>
      </c>
      <c r="AG187" s="8">
        <v>1.5492957746478875</v>
      </c>
      <c r="AH187" s="8">
        <v>3.333333333333333</v>
      </c>
      <c r="AI187" s="51">
        <v>-0.61467634891314216</v>
      </c>
      <c r="AJ187" s="51">
        <v>0</v>
      </c>
      <c r="AK187" s="51">
        <v>0</v>
      </c>
      <c r="AL187" s="51">
        <v>0</v>
      </c>
      <c r="AM187" s="8">
        <v>9.8415458326611507</v>
      </c>
      <c r="AN187" s="8" t="s">
        <v>22151</v>
      </c>
      <c r="AO187" s="8" t="s">
        <v>22151</v>
      </c>
      <c r="AP187" s="8">
        <v>9.8415458326611507</v>
      </c>
      <c r="AQ187" s="8" t="s">
        <v>22151</v>
      </c>
      <c r="AR187" s="8" t="s">
        <v>22151</v>
      </c>
      <c r="AS187" s="8" t="s">
        <v>22151</v>
      </c>
      <c r="AT187" s="8" t="s">
        <v>22151</v>
      </c>
      <c r="AU187" s="8">
        <v>9.8415458326611507</v>
      </c>
      <c r="AV187" s="8">
        <v>9.8415458326611507</v>
      </c>
      <c r="AW187" s="8">
        <v>9.8415458326611507</v>
      </c>
      <c r="AX187" s="8" t="s">
        <v>22151</v>
      </c>
      <c r="AY187" s="132" t="s">
        <v>22151</v>
      </c>
      <c r="AZ187" s="132" t="s">
        <v>22151</v>
      </c>
      <c r="BA187" s="132">
        <v>29</v>
      </c>
      <c r="BB187" s="132" t="s">
        <v>22151</v>
      </c>
      <c r="BC187" s="132" t="s">
        <v>22151</v>
      </c>
      <c r="BD187" s="132" t="s">
        <v>22151</v>
      </c>
      <c r="BE187" s="132" t="s">
        <v>22151</v>
      </c>
      <c r="BF187" s="132">
        <v>18</v>
      </c>
      <c r="BG187" s="132">
        <v>3</v>
      </c>
      <c r="BH187" s="132">
        <v>7</v>
      </c>
      <c r="BI187" s="132" t="s">
        <v>22151</v>
      </c>
      <c r="BJ187" s="92" t="s">
        <v>22151</v>
      </c>
      <c r="BK187" s="8">
        <v>8.6531354605957791</v>
      </c>
      <c r="BL187" s="8">
        <v>1.1884103720653716</v>
      </c>
      <c r="BM187" s="12">
        <v>186</v>
      </c>
      <c r="BN187" s="10">
        <v>1.1884103720653716</v>
      </c>
      <c r="BO187" s="10">
        <v>0.19435732070240119</v>
      </c>
      <c r="BP187" s="10">
        <v>0.9940530513629704</v>
      </c>
      <c r="BQ187" s="41">
        <v>3.1187658432731662</v>
      </c>
      <c r="BR187" s="41"/>
      <c r="BS187" s="10">
        <v>0.9940530513629704</v>
      </c>
      <c r="BT187" s="38">
        <v>3.1187658432731662</v>
      </c>
      <c r="BU187" s="6" t="s">
        <v>22337</v>
      </c>
      <c r="BV187" s="75">
        <v>267.86</v>
      </c>
      <c r="BW187" s="75">
        <v>295</v>
      </c>
      <c r="BX187" s="51">
        <v>-27.139999999999986</v>
      </c>
      <c r="BY187" s="75">
        <v>206</v>
      </c>
      <c r="BZ187" s="75">
        <v>355</v>
      </c>
      <c r="CA187" s="184" t="s">
        <v>22151</v>
      </c>
    </row>
    <row r="188" spans="1:79" ht="15" customHeight="1" x14ac:dyDescent="0.3">
      <c r="A188" s="178" t="s">
        <v>1606</v>
      </c>
      <c r="B188" s="1" t="s">
        <v>6649</v>
      </c>
      <c r="C188" s="2" t="s">
        <v>6650</v>
      </c>
      <c r="D188" s="91" t="s">
        <v>645</v>
      </c>
      <c r="E188" s="2" t="s">
        <v>1437</v>
      </c>
      <c r="F188" s="2" t="s">
        <v>9094</v>
      </c>
      <c r="G188" s="2" t="s">
        <v>14942</v>
      </c>
      <c r="H188" s="2" t="s">
        <v>1380</v>
      </c>
      <c r="I188" s="2" t="s">
        <v>1380</v>
      </c>
      <c r="J188" s="269" t="s">
        <v>1380</v>
      </c>
      <c r="K188">
        <v>3410</v>
      </c>
      <c r="L188" t="s">
        <v>10011</v>
      </c>
      <c r="M188" t="e">
        <v>#VALUE!</v>
      </c>
      <c r="N188" t="s">
        <v>5194</v>
      </c>
      <c r="O188" s="169">
        <v>39</v>
      </c>
      <c r="P188" s="123">
        <v>141</v>
      </c>
      <c r="Q188" s="123">
        <v>141</v>
      </c>
      <c r="R188" s="67">
        <v>129</v>
      </c>
      <c r="S188" s="123">
        <v>30</v>
      </c>
      <c r="T188" s="123">
        <v>7</v>
      </c>
      <c r="U188" s="123">
        <v>1</v>
      </c>
      <c r="V188" s="67">
        <v>8</v>
      </c>
      <c r="W188" s="123">
        <v>14</v>
      </c>
      <c r="X188" s="67">
        <v>26</v>
      </c>
      <c r="Y188" s="67">
        <v>7</v>
      </c>
      <c r="Z188" s="67">
        <v>27</v>
      </c>
      <c r="AA188" s="67">
        <v>1</v>
      </c>
      <c r="AB188" s="4">
        <v>0.23255813953488372</v>
      </c>
      <c r="AC188" s="4">
        <v>0.27205882352941174</v>
      </c>
      <c r="AD188" s="4">
        <v>0.48837209302325579</v>
      </c>
      <c r="AE188" s="8">
        <v>2.1212121212121211</v>
      </c>
      <c r="AF188" s="8">
        <v>2.8571428571428572</v>
      </c>
      <c r="AG188" s="8">
        <v>3.6619718309859155</v>
      </c>
      <c r="AH188" s="8">
        <v>0.55555555555555558</v>
      </c>
      <c r="AI188" s="51">
        <v>-0.5090526581769701</v>
      </c>
      <c r="AJ188" s="51">
        <v>0</v>
      </c>
      <c r="AK188" s="51">
        <v>0</v>
      </c>
      <c r="AL188" s="51">
        <v>0</v>
      </c>
      <c r="AM188" s="8">
        <v>8.6868297067194806</v>
      </c>
      <c r="AN188" s="8" t="s">
        <v>22151</v>
      </c>
      <c r="AO188" s="8" t="s">
        <v>22151</v>
      </c>
      <c r="AP188" s="8" t="s">
        <v>22151</v>
      </c>
      <c r="AQ188" s="8" t="s">
        <v>22151</v>
      </c>
      <c r="AR188" s="8" t="s">
        <v>22151</v>
      </c>
      <c r="AS188" s="8">
        <v>8.6868297067194806</v>
      </c>
      <c r="AT188" s="8" t="s">
        <v>22151</v>
      </c>
      <c r="AU188" s="8" t="s">
        <v>22151</v>
      </c>
      <c r="AV188" s="8" t="s">
        <v>22151</v>
      </c>
      <c r="AW188" s="8" t="s">
        <v>22151</v>
      </c>
      <c r="AX188" s="8" t="s">
        <v>22151</v>
      </c>
      <c r="AY188" s="132" t="s">
        <v>22151</v>
      </c>
      <c r="AZ188" s="132" t="s">
        <v>22151</v>
      </c>
      <c r="BA188" s="132" t="s">
        <v>22151</v>
      </c>
      <c r="BB188" s="132" t="s">
        <v>22151</v>
      </c>
      <c r="BC188" s="132" t="s">
        <v>22151</v>
      </c>
      <c r="BD188" s="132">
        <v>66</v>
      </c>
      <c r="BE188" s="132" t="s">
        <v>22151</v>
      </c>
      <c r="BF188" s="132" t="s">
        <v>22151</v>
      </c>
      <c r="BG188" s="132" t="s">
        <v>22151</v>
      </c>
      <c r="BH188" s="132" t="s">
        <v>22151</v>
      </c>
      <c r="BI188" s="132" t="s">
        <v>22151</v>
      </c>
      <c r="BJ188" s="92" t="s">
        <v>22151</v>
      </c>
      <c r="BK188" s="8">
        <v>7.5574645117708927</v>
      </c>
      <c r="BL188" s="8">
        <v>1.1293651949485879</v>
      </c>
      <c r="BM188" s="12">
        <v>187</v>
      </c>
      <c r="BN188" s="10">
        <v>1.1293651949485879</v>
      </c>
      <c r="BO188" s="10">
        <v>0.19435732070240119</v>
      </c>
      <c r="BP188" s="10">
        <v>0.9350078742461867</v>
      </c>
      <c r="BQ188" s="41">
        <v>2.9929145073575185</v>
      </c>
      <c r="BR188" s="41"/>
      <c r="BS188" s="10">
        <v>0.9350078742461867</v>
      </c>
      <c r="BT188" s="38">
        <v>2.9929145073575185</v>
      </c>
      <c r="BU188" s="6" t="s">
        <v>22338</v>
      </c>
      <c r="BV188" s="75">
        <v>609.57000000000005</v>
      </c>
      <c r="BW188" s="75">
        <v>298</v>
      </c>
      <c r="BX188" s="51">
        <v>311.57000000000005</v>
      </c>
      <c r="BY188" s="75">
        <v>485</v>
      </c>
      <c r="BZ188" s="75">
        <v>722</v>
      </c>
      <c r="CA188" s="184" t="s">
        <v>22151</v>
      </c>
    </row>
    <row r="189" spans="1:79" x14ac:dyDescent="0.3">
      <c r="A189" s="178" t="s">
        <v>17680</v>
      </c>
      <c r="B189" s="1" t="s">
        <v>17681</v>
      </c>
      <c r="C189" s="2" t="s">
        <v>17517</v>
      </c>
      <c r="D189" s="91" t="s">
        <v>17137</v>
      </c>
      <c r="E189" s="2" t="s">
        <v>1531</v>
      </c>
      <c r="F189" s="2" t="s">
        <v>9094</v>
      </c>
      <c r="G189" s="2" t="s">
        <v>20519</v>
      </c>
      <c r="H189" s="2" t="s">
        <v>1424</v>
      </c>
      <c r="I189" s="2" t="s">
        <v>1424</v>
      </c>
      <c r="J189" s="269" t="s">
        <v>1424</v>
      </c>
      <c r="K189">
        <v>19918</v>
      </c>
      <c r="L189" t="s">
        <v>19867</v>
      </c>
      <c r="M189" t="e">
        <v>#VALUE!</v>
      </c>
      <c r="N189" t="s">
        <v>17315</v>
      </c>
      <c r="O189" s="169">
        <v>37</v>
      </c>
      <c r="P189" s="123">
        <v>115</v>
      </c>
      <c r="Q189" s="123">
        <v>115</v>
      </c>
      <c r="R189" s="75">
        <v>101</v>
      </c>
      <c r="S189" s="123">
        <v>19</v>
      </c>
      <c r="T189" s="123">
        <v>5</v>
      </c>
      <c r="U189" s="123">
        <v>2</v>
      </c>
      <c r="V189" s="75">
        <v>3</v>
      </c>
      <c r="W189" s="123">
        <v>16</v>
      </c>
      <c r="X189" s="75">
        <v>9</v>
      </c>
      <c r="Y189" s="75">
        <v>12</v>
      </c>
      <c r="Z189" s="75">
        <v>33</v>
      </c>
      <c r="AA189" s="75">
        <v>3</v>
      </c>
      <c r="AB189" s="4">
        <v>0.18811881188118812</v>
      </c>
      <c r="AC189" s="4">
        <v>0.27433628318584069</v>
      </c>
      <c r="AD189" s="4">
        <v>0.36633663366336633</v>
      </c>
      <c r="AE189" s="8">
        <v>2.4242424242424243</v>
      </c>
      <c r="AF189" s="8">
        <v>1.0714285714285714</v>
      </c>
      <c r="AG189" s="8">
        <v>1.267605633802817</v>
      </c>
      <c r="AH189" s="8">
        <v>1.6666666666666665</v>
      </c>
      <c r="AI189" s="51">
        <v>-1.3746197291653344</v>
      </c>
      <c r="AJ189" s="51">
        <v>0</v>
      </c>
      <c r="AK189" s="51">
        <v>0</v>
      </c>
      <c r="AL189" s="51">
        <v>0</v>
      </c>
      <c r="AM189" s="51">
        <v>5.0553235669751446</v>
      </c>
      <c r="AN189" s="51">
        <v>5.0553235669751446</v>
      </c>
      <c r="AO189" s="51" t="s">
        <v>22151</v>
      </c>
      <c r="AP189" s="51" t="s">
        <v>22151</v>
      </c>
      <c r="AQ189" s="51" t="s">
        <v>22151</v>
      </c>
      <c r="AR189" s="51" t="s">
        <v>22151</v>
      </c>
      <c r="AS189" s="51" t="s">
        <v>22151</v>
      </c>
      <c r="AT189" s="51" t="s">
        <v>22151</v>
      </c>
      <c r="AU189" s="51" t="s">
        <v>22151</v>
      </c>
      <c r="AV189" s="51" t="s">
        <v>22151</v>
      </c>
      <c r="AW189" s="51" t="s">
        <v>22151</v>
      </c>
      <c r="AX189" s="51" t="s">
        <v>22151</v>
      </c>
      <c r="AY189" s="76">
        <v>26</v>
      </c>
      <c r="AZ189" s="132" t="s">
        <v>22151</v>
      </c>
      <c r="BA189" s="132" t="s">
        <v>22151</v>
      </c>
      <c r="BB189" s="132" t="s">
        <v>22151</v>
      </c>
      <c r="BC189" s="132" t="s">
        <v>22151</v>
      </c>
      <c r="BD189" s="132" t="s">
        <v>22151</v>
      </c>
      <c r="BE189" s="132" t="s">
        <v>22151</v>
      </c>
      <c r="BF189" s="132" t="s">
        <v>22151</v>
      </c>
      <c r="BG189" s="132" t="s">
        <v>22151</v>
      </c>
      <c r="BH189" s="132" t="s">
        <v>22151</v>
      </c>
      <c r="BI189" s="132" t="s">
        <v>22151</v>
      </c>
      <c r="BJ189" s="92" t="s">
        <v>22151</v>
      </c>
      <c r="BK189" s="8">
        <v>3.9410672420239714</v>
      </c>
      <c r="BL189" s="8">
        <v>1.1142563249511732</v>
      </c>
      <c r="BM189" s="12">
        <v>188</v>
      </c>
      <c r="BN189" s="10">
        <v>1.1142563249511732</v>
      </c>
      <c r="BO189" s="10">
        <v>0.19435732070240119</v>
      </c>
      <c r="BP189" s="10">
        <v>0.91989900424877202</v>
      </c>
      <c r="BQ189" s="41">
        <v>2.9607108360976353</v>
      </c>
      <c r="BR189" s="41"/>
      <c r="BS189" s="10">
        <v>0.91989900424877202</v>
      </c>
      <c r="BT189" s="38">
        <v>2.9607108360976353</v>
      </c>
      <c r="BU189" s="6" t="s">
        <v>22339</v>
      </c>
      <c r="BV189" s="75">
        <v>150.11000000000001</v>
      </c>
      <c r="BW189" s="75">
        <v>299</v>
      </c>
      <c r="BX189" s="51">
        <v>-148.88999999999999</v>
      </c>
      <c r="BY189" s="75">
        <v>126</v>
      </c>
      <c r="BZ189" s="75">
        <v>182</v>
      </c>
      <c r="CA189" s="184" t="s">
        <v>22151</v>
      </c>
    </row>
    <row r="190" spans="1:79" x14ac:dyDescent="0.3">
      <c r="A190" s="178" t="s">
        <v>3500</v>
      </c>
      <c r="B190" s="1" t="s">
        <v>6875</v>
      </c>
      <c r="C190" s="2" t="s">
        <v>6876</v>
      </c>
      <c r="D190" s="91" t="s">
        <v>148</v>
      </c>
      <c r="E190" s="2" t="s">
        <v>1395</v>
      </c>
      <c r="F190" s="2" t="s">
        <v>9094</v>
      </c>
      <c r="G190" s="2" t="s">
        <v>14939</v>
      </c>
      <c r="H190" s="2" t="s">
        <v>660</v>
      </c>
      <c r="I190" s="2" t="s">
        <v>660</v>
      </c>
      <c r="J190" s="269" t="s">
        <v>660</v>
      </c>
      <c r="K190">
        <v>12775</v>
      </c>
      <c r="L190" t="s">
        <v>9401</v>
      </c>
      <c r="M190" t="e">
        <v>#VALUE!</v>
      </c>
      <c r="N190" t="s">
        <v>5938</v>
      </c>
      <c r="O190" s="169">
        <v>48</v>
      </c>
      <c r="P190" s="123">
        <v>171</v>
      </c>
      <c r="Q190" s="123">
        <v>171</v>
      </c>
      <c r="R190" s="67">
        <v>142</v>
      </c>
      <c r="S190" s="123">
        <v>33</v>
      </c>
      <c r="T190" s="123">
        <v>8</v>
      </c>
      <c r="U190" s="123">
        <v>1</v>
      </c>
      <c r="V190" s="67">
        <v>7</v>
      </c>
      <c r="W190" s="123">
        <v>21</v>
      </c>
      <c r="X190" s="67">
        <v>25</v>
      </c>
      <c r="Y190" s="67">
        <v>25</v>
      </c>
      <c r="Z190" s="67">
        <v>46</v>
      </c>
      <c r="AA190" s="67">
        <v>1</v>
      </c>
      <c r="AB190" s="4">
        <v>0.23239436619718309</v>
      </c>
      <c r="AC190" s="4">
        <v>0.3473053892215569</v>
      </c>
      <c r="AD190" s="4">
        <v>0.45070422535211269</v>
      </c>
      <c r="AE190" s="8">
        <v>3.1818181818181821</v>
      </c>
      <c r="AF190" s="8">
        <v>2.5</v>
      </c>
      <c r="AG190" s="8">
        <v>3.5211267605633805</v>
      </c>
      <c r="AH190" s="8">
        <v>0.55555555555555558</v>
      </c>
      <c r="AI190" s="51">
        <v>-0.56235656830050385</v>
      </c>
      <c r="AJ190" s="51">
        <v>0</v>
      </c>
      <c r="AK190" s="51">
        <v>0</v>
      </c>
      <c r="AL190" s="51">
        <v>0</v>
      </c>
      <c r="AM190" s="8">
        <v>9.1961439296366123</v>
      </c>
      <c r="AN190" s="8" t="s">
        <v>22151</v>
      </c>
      <c r="AO190" s="8" t="s">
        <v>22151</v>
      </c>
      <c r="AP190" s="8" t="s">
        <v>22151</v>
      </c>
      <c r="AQ190" s="8">
        <v>9.1961439296366123</v>
      </c>
      <c r="AR190" s="8" t="s">
        <v>22151</v>
      </c>
      <c r="AS190" s="8" t="s">
        <v>22151</v>
      </c>
      <c r="AT190" s="8">
        <v>9.1961439296366123</v>
      </c>
      <c r="AU190" s="8" t="s">
        <v>22151</v>
      </c>
      <c r="AV190" s="8" t="s">
        <v>22151</v>
      </c>
      <c r="AW190" s="8" t="s">
        <v>22151</v>
      </c>
      <c r="AX190" s="8" t="s">
        <v>22151</v>
      </c>
      <c r="AY190" s="132" t="s">
        <v>22151</v>
      </c>
      <c r="AZ190" s="132" t="s">
        <v>22151</v>
      </c>
      <c r="BA190" s="132" t="s">
        <v>22151</v>
      </c>
      <c r="BB190" s="132">
        <v>21</v>
      </c>
      <c r="BC190" s="132" t="s">
        <v>22151</v>
      </c>
      <c r="BD190" s="132" t="s">
        <v>22151</v>
      </c>
      <c r="BE190" s="132">
        <v>12</v>
      </c>
      <c r="BF190" s="132" t="s">
        <v>22151</v>
      </c>
      <c r="BG190" s="132" t="s">
        <v>22151</v>
      </c>
      <c r="BH190" s="132" t="s">
        <v>22151</v>
      </c>
      <c r="BI190" s="132" t="s">
        <v>22151</v>
      </c>
      <c r="BJ190" s="92" t="s">
        <v>22151</v>
      </c>
      <c r="BK190" s="8">
        <v>8.1157260046330784</v>
      </c>
      <c r="BL190" s="8">
        <v>1.080417925003534</v>
      </c>
      <c r="BM190" s="12">
        <v>189</v>
      </c>
      <c r="BN190" s="10">
        <v>1.080417925003534</v>
      </c>
      <c r="BO190" s="10">
        <v>0.19435732070240119</v>
      </c>
      <c r="BP190" s="10">
        <v>0.88606060430113276</v>
      </c>
      <c r="BQ190" s="41">
        <v>2.8885862690015722</v>
      </c>
      <c r="BR190" s="41"/>
      <c r="BS190" s="10">
        <v>0.88606060430113276</v>
      </c>
      <c r="BT190" s="38">
        <v>2.8885862690015722</v>
      </c>
      <c r="BU190" s="6" t="s">
        <v>22340</v>
      </c>
      <c r="BV190" s="75">
        <v>588.36</v>
      </c>
      <c r="BW190" s="75">
        <v>300</v>
      </c>
      <c r="BX190" s="51">
        <v>288.36</v>
      </c>
      <c r="BY190" s="75">
        <v>478</v>
      </c>
      <c r="BZ190" s="75">
        <v>687</v>
      </c>
      <c r="CA190" s="184" t="s">
        <v>22151</v>
      </c>
    </row>
    <row r="191" spans="1:79" ht="15" customHeight="1" x14ac:dyDescent="0.3">
      <c r="A191" t="s">
        <v>14567</v>
      </c>
      <c r="B191" s="1" t="s">
        <v>6747</v>
      </c>
      <c r="C191" s="2" t="s">
        <v>6695</v>
      </c>
      <c r="D191" s="91" t="s">
        <v>14334</v>
      </c>
      <c r="E191" s="2" t="s">
        <v>1509</v>
      </c>
      <c r="F191" s="2" t="s">
        <v>9094</v>
      </c>
      <c r="G191" s="2" t="s">
        <v>20462</v>
      </c>
      <c r="H191" s="2" t="s">
        <v>1380</v>
      </c>
      <c r="I191" s="2" t="s">
        <v>660</v>
      </c>
      <c r="J191" s="269" t="s">
        <v>1380</v>
      </c>
      <c r="K191">
        <v>16219</v>
      </c>
      <c r="L191" t="s">
        <v>14496</v>
      </c>
      <c r="M191" t="e">
        <v>#VALUE!</v>
      </c>
      <c r="N191" t="s">
        <v>15098</v>
      </c>
      <c r="O191" s="169">
        <v>56</v>
      </c>
      <c r="P191" s="123">
        <v>229</v>
      </c>
      <c r="Q191" s="123">
        <v>229</v>
      </c>
      <c r="R191" s="75">
        <v>190</v>
      </c>
      <c r="S191" s="123">
        <v>47</v>
      </c>
      <c r="T191" s="123">
        <v>9</v>
      </c>
      <c r="U191" s="123">
        <v>0</v>
      </c>
      <c r="V191" s="75">
        <v>6</v>
      </c>
      <c r="W191" s="123">
        <v>26</v>
      </c>
      <c r="X191" s="75">
        <v>19</v>
      </c>
      <c r="Y191" s="75">
        <v>31.000000000000004</v>
      </c>
      <c r="Z191" s="75">
        <v>56</v>
      </c>
      <c r="AA191" s="75">
        <v>0</v>
      </c>
      <c r="AB191" s="4">
        <v>0.24736842105263157</v>
      </c>
      <c r="AC191" s="4">
        <v>0.35294117647058826</v>
      </c>
      <c r="AD191" s="4">
        <v>0.38947368421052631</v>
      </c>
      <c r="AE191" s="8">
        <v>3.9393939393939394</v>
      </c>
      <c r="AF191" s="8">
        <v>2.1428571428571428</v>
      </c>
      <c r="AG191" s="8">
        <v>2.676056338028169</v>
      </c>
      <c r="AH191" s="8">
        <v>0</v>
      </c>
      <c r="AI191" s="51">
        <v>-0.14407155412437211</v>
      </c>
      <c r="AJ191" s="51">
        <v>0</v>
      </c>
      <c r="AK191" s="51">
        <v>0</v>
      </c>
      <c r="AL191" s="51">
        <v>0</v>
      </c>
      <c r="AM191" s="8">
        <v>8.6142358661548801</v>
      </c>
      <c r="AN191" s="8" t="s">
        <v>22151</v>
      </c>
      <c r="AO191" s="8" t="s">
        <v>22151</v>
      </c>
      <c r="AP191" s="8" t="s">
        <v>22151</v>
      </c>
      <c r="AQ191" s="8" t="s">
        <v>22151</v>
      </c>
      <c r="AR191" s="8" t="s">
        <v>22151</v>
      </c>
      <c r="AS191" s="8">
        <v>8.6142358661548801</v>
      </c>
      <c r="AT191" s="8" t="s">
        <v>22151</v>
      </c>
      <c r="AU191" s="8" t="s">
        <v>22151</v>
      </c>
      <c r="AV191" s="8" t="s">
        <v>22151</v>
      </c>
      <c r="AW191" s="8" t="s">
        <v>22151</v>
      </c>
      <c r="AX191" s="8" t="s">
        <v>22151</v>
      </c>
      <c r="AY191" s="132" t="s">
        <v>22151</v>
      </c>
      <c r="AZ191" s="132" t="s">
        <v>22151</v>
      </c>
      <c r="BA191" s="132" t="s">
        <v>22151</v>
      </c>
      <c r="BB191" s="132" t="s">
        <v>22151</v>
      </c>
      <c r="BC191" s="132" t="s">
        <v>22151</v>
      </c>
      <c r="BD191" s="132">
        <v>67</v>
      </c>
      <c r="BE191" s="132" t="s">
        <v>22151</v>
      </c>
      <c r="BF191" s="132" t="s">
        <v>22151</v>
      </c>
      <c r="BG191" s="132" t="s">
        <v>22151</v>
      </c>
      <c r="BH191" s="132" t="s">
        <v>22151</v>
      </c>
      <c r="BI191" s="132" t="s">
        <v>22151</v>
      </c>
      <c r="BJ191" s="92" t="s">
        <v>22151</v>
      </c>
      <c r="BK191" s="8">
        <v>7.5574645117708927</v>
      </c>
      <c r="BL191" s="8">
        <v>1.0567713543839874</v>
      </c>
      <c r="BM191" s="12">
        <v>190</v>
      </c>
      <c r="BN191" s="10">
        <v>1.0567713543839874</v>
      </c>
      <c r="BO191" s="10">
        <v>0.19435732070240119</v>
      </c>
      <c r="BP191" s="10">
        <v>0.8624140336815862</v>
      </c>
      <c r="BQ191" s="41">
        <v>2.8381849890391533</v>
      </c>
      <c r="BR191" s="41"/>
      <c r="BS191" s="10">
        <v>0.8624140336815862</v>
      </c>
      <c r="BT191" s="38">
        <v>2.8381849890391533</v>
      </c>
      <c r="BU191" s="6" t="s">
        <v>22341</v>
      </c>
      <c r="BV191" s="75">
        <v>234.27</v>
      </c>
      <c r="BW191" s="75">
        <v>302</v>
      </c>
      <c r="BX191" s="51">
        <v>-67.72999999999999</v>
      </c>
      <c r="BY191" s="75">
        <v>183</v>
      </c>
      <c r="BZ191" s="75">
        <v>282</v>
      </c>
      <c r="CA191" s="184" t="s">
        <v>22151</v>
      </c>
    </row>
    <row r="192" spans="1:79" ht="15" customHeight="1" x14ac:dyDescent="0.3">
      <c r="A192" s="178" t="s">
        <v>17342</v>
      </c>
      <c r="B192" s="1" t="s">
        <v>17379</v>
      </c>
      <c r="C192" s="2" t="s">
        <v>17378</v>
      </c>
      <c r="D192" s="91" t="s">
        <v>17343</v>
      </c>
      <c r="E192" s="2" t="s">
        <v>1439</v>
      </c>
      <c r="F192" s="2" t="s">
        <v>6120</v>
      </c>
      <c r="G192" s="2" t="s">
        <v>20462</v>
      </c>
      <c r="H192" s="2" t="s">
        <v>1380</v>
      </c>
      <c r="I192" s="2" t="s">
        <v>660</v>
      </c>
      <c r="J192" s="269" t="s">
        <v>1380</v>
      </c>
      <c r="K192">
        <v>27459</v>
      </c>
      <c r="L192" t="s">
        <v>19627</v>
      </c>
      <c r="M192" t="e">
        <v>#VALUE!</v>
      </c>
      <c r="N192" t="s">
        <v>19802</v>
      </c>
      <c r="O192" s="169">
        <v>51</v>
      </c>
      <c r="P192" s="123">
        <v>185</v>
      </c>
      <c r="Q192" s="123">
        <v>185</v>
      </c>
      <c r="R192" s="67">
        <v>157</v>
      </c>
      <c r="S192" s="123">
        <v>31</v>
      </c>
      <c r="T192" s="123">
        <v>5</v>
      </c>
      <c r="U192" s="123">
        <v>1</v>
      </c>
      <c r="V192" s="67">
        <v>8</v>
      </c>
      <c r="W192" s="123">
        <v>27</v>
      </c>
      <c r="X192" s="67">
        <v>24</v>
      </c>
      <c r="Y192" s="67">
        <v>26</v>
      </c>
      <c r="Z192" s="67">
        <v>50</v>
      </c>
      <c r="AA192" s="67">
        <v>0</v>
      </c>
      <c r="AB192" s="3">
        <v>0.19745222929936307</v>
      </c>
      <c r="AC192" s="3">
        <v>0.31147540983606559</v>
      </c>
      <c r="AD192" s="3">
        <v>0.39490445859872614</v>
      </c>
      <c r="AE192" s="6">
        <v>4.0909090909090908</v>
      </c>
      <c r="AF192" s="6">
        <v>2.8571428571428572</v>
      </c>
      <c r="AG192" s="6">
        <v>3.3802816901408455</v>
      </c>
      <c r="AH192" s="6">
        <v>0</v>
      </c>
      <c r="AI192" s="51">
        <v>-1.7786619102098724</v>
      </c>
      <c r="AJ192" s="51">
        <v>0</v>
      </c>
      <c r="AK192" s="51">
        <v>0</v>
      </c>
      <c r="AL192" s="51">
        <v>0</v>
      </c>
      <c r="AM192" s="6">
        <v>8.549671727982922</v>
      </c>
      <c r="AN192" s="6" t="s">
        <v>22151</v>
      </c>
      <c r="AO192" s="6" t="s">
        <v>22151</v>
      </c>
      <c r="AP192" s="6" t="s">
        <v>22151</v>
      </c>
      <c r="AQ192" s="6" t="s">
        <v>22151</v>
      </c>
      <c r="AR192" s="6" t="s">
        <v>22151</v>
      </c>
      <c r="AS192" s="6">
        <v>8.549671727982922</v>
      </c>
      <c r="AT192" s="6" t="s">
        <v>22151</v>
      </c>
      <c r="AU192" s="6" t="s">
        <v>22151</v>
      </c>
      <c r="AV192" s="6" t="s">
        <v>22151</v>
      </c>
      <c r="AW192" s="6" t="s">
        <v>22151</v>
      </c>
      <c r="AX192" s="6" t="s">
        <v>22151</v>
      </c>
      <c r="AY192" s="99" t="s">
        <v>22151</v>
      </c>
      <c r="AZ192" s="132" t="s">
        <v>22151</v>
      </c>
      <c r="BA192" s="132" t="s">
        <v>22151</v>
      </c>
      <c r="BB192" s="132" t="s">
        <v>22151</v>
      </c>
      <c r="BC192" s="132" t="s">
        <v>22151</v>
      </c>
      <c r="BD192" s="132">
        <v>68</v>
      </c>
      <c r="BE192" s="132" t="s">
        <v>22151</v>
      </c>
      <c r="BF192" s="132" t="s">
        <v>22151</v>
      </c>
      <c r="BG192" s="132" t="s">
        <v>22151</v>
      </c>
      <c r="BH192" s="132" t="s">
        <v>22151</v>
      </c>
      <c r="BI192" s="132" t="s">
        <v>22151</v>
      </c>
      <c r="BJ192" s="92" t="s">
        <v>22151</v>
      </c>
      <c r="BK192" s="6">
        <v>7.5574645117708927</v>
      </c>
      <c r="BL192" s="8">
        <v>0.99220721621202923</v>
      </c>
      <c r="BM192" s="12">
        <v>191</v>
      </c>
      <c r="BN192" s="6">
        <v>0.99220721621202923</v>
      </c>
      <c r="BO192" s="6">
        <v>0.19435732070240119</v>
      </c>
      <c r="BP192" s="6">
        <v>0.79784989550962804</v>
      </c>
      <c r="BQ192" s="38">
        <v>2.7005703109577879</v>
      </c>
      <c r="BR192" s="38"/>
      <c r="BS192" s="6">
        <v>0.79784989550962804</v>
      </c>
      <c r="BT192" s="38">
        <v>2.7005703109577879</v>
      </c>
      <c r="BU192" s="6" t="s">
        <v>22342</v>
      </c>
      <c r="BV192" s="75">
        <v>471.3</v>
      </c>
      <c r="BW192" s="75">
        <v>305</v>
      </c>
      <c r="BX192" s="51">
        <v>166.3</v>
      </c>
      <c r="BY192" s="75">
        <v>320</v>
      </c>
      <c r="BZ192" s="75">
        <v>551</v>
      </c>
      <c r="CA192" s="184" t="s">
        <v>22151</v>
      </c>
    </row>
    <row r="193" spans="1:79" ht="15" customHeight="1" x14ac:dyDescent="0.3">
      <c r="A193" s="215" t="s">
        <v>13914</v>
      </c>
      <c r="B193" s="1" t="s">
        <v>13915</v>
      </c>
      <c r="C193" s="2" t="s">
        <v>7394</v>
      </c>
      <c r="D193" s="91" t="s">
        <v>11699</v>
      </c>
      <c r="E193" s="2" t="s">
        <v>1449</v>
      </c>
      <c r="F193" s="2" t="s">
        <v>6120</v>
      </c>
      <c r="G193" s="2" t="s">
        <v>20458</v>
      </c>
      <c r="H193" s="2" t="s">
        <v>661</v>
      </c>
      <c r="I193" s="2" t="s">
        <v>1431</v>
      </c>
      <c r="J193" s="269" t="s">
        <v>661</v>
      </c>
      <c r="K193">
        <v>14885</v>
      </c>
      <c r="L193" t="s">
        <v>11700</v>
      </c>
      <c r="M193" t="e">
        <v>#VALUE!</v>
      </c>
      <c r="N193" t="s">
        <v>13917</v>
      </c>
      <c r="O193" s="169">
        <v>52</v>
      </c>
      <c r="P193" s="123">
        <v>150</v>
      </c>
      <c r="Q193" s="123">
        <v>150</v>
      </c>
      <c r="R193" s="75">
        <v>141</v>
      </c>
      <c r="S193" s="123">
        <v>39</v>
      </c>
      <c r="T193" s="123">
        <v>4</v>
      </c>
      <c r="U193" s="123">
        <v>0</v>
      </c>
      <c r="V193" s="75">
        <v>8</v>
      </c>
      <c r="W193" s="123">
        <v>24</v>
      </c>
      <c r="X193" s="75">
        <v>16</v>
      </c>
      <c r="Y193" s="75">
        <v>8</v>
      </c>
      <c r="Z193" s="75">
        <v>34</v>
      </c>
      <c r="AA193" s="75">
        <v>0</v>
      </c>
      <c r="AB193" s="4">
        <v>0.27659574468085107</v>
      </c>
      <c r="AC193" s="4">
        <v>0.31543624161073824</v>
      </c>
      <c r="AD193" s="4">
        <v>0.47517730496453903</v>
      </c>
      <c r="AE193" s="8">
        <v>3.6363636363636367</v>
      </c>
      <c r="AF193" s="8">
        <v>2.8571428571428572</v>
      </c>
      <c r="AG193" s="8">
        <v>2.2535211267605635</v>
      </c>
      <c r="AH193" s="8">
        <v>0</v>
      </c>
      <c r="AI193" s="51">
        <v>0.76849582720709586</v>
      </c>
      <c r="AJ193" s="51">
        <v>0</v>
      </c>
      <c r="AK193" s="51">
        <v>0</v>
      </c>
      <c r="AL193" s="51">
        <v>0</v>
      </c>
      <c r="AM193" s="8">
        <v>9.5155234474741537</v>
      </c>
      <c r="AN193" s="8" t="s">
        <v>22151</v>
      </c>
      <c r="AO193" s="8" t="s">
        <v>22151</v>
      </c>
      <c r="AP193" s="8">
        <v>9.5155234474741537</v>
      </c>
      <c r="AQ193" s="8" t="s">
        <v>22151</v>
      </c>
      <c r="AR193" s="8" t="s">
        <v>22151</v>
      </c>
      <c r="AS193" s="8" t="s">
        <v>22151</v>
      </c>
      <c r="AT193" s="8" t="s">
        <v>22151</v>
      </c>
      <c r="AU193" s="8">
        <v>9.5155234474741537</v>
      </c>
      <c r="AV193" s="8">
        <v>9.5155234474741537</v>
      </c>
      <c r="AW193" s="8">
        <v>9.5155234474741537</v>
      </c>
      <c r="AX193" s="8" t="s">
        <v>22151</v>
      </c>
      <c r="AY193" s="132" t="s">
        <v>22151</v>
      </c>
      <c r="AZ193" s="132" t="s">
        <v>22151</v>
      </c>
      <c r="BA193" s="132">
        <v>30</v>
      </c>
      <c r="BB193" s="132" t="s">
        <v>22151</v>
      </c>
      <c r="BC193" s="132" t="s">
        <v>22151</v>
      </c>
      <c r="BD193" s="132" t="s">
        <v>22151</v>
      </c>
      <c r="BE193" s="132" t="s">
        <v>22151</v>
      </c>
      <c r="BF193" s="132">
        <v>20</v>
      </c>
      <c r="BG193" s="132">
        <v>5</v>
      </c>
      <c r="BH193" s="132">
        <v>9</v>
      </c>
      <c r="BI193" s="132" t="s">
        <v>22151</v>
      </c>
      <c r="BJ193" s="92" t="s">
        <v>22151</v>
      </c>
      <c r="BK193" s="8">
        <v>8.6531354605957791</v>
      </c>
      <c r="BL193" s="8">
        <v>0.86238798687837459</v>
      </c>
      <c r="BM193" s="12">
        <v>192</v>
      </c>
      <c r="BN193" s="10">
        <v>0.86238798687837459</v>
      </c>
      <c r="BO193" s="10">
        <v>0.19435732070240119</v>
      </c>
      <c r="BP193" s="10">
        <v>0.6680306661759734</v>
      </c>
      <c r="BQ193" s="41">
        <v>2.4238682289762918</v>
      </c>
      <c r="BR193" s="41"/>
      <c r="BS193" s="10">
        <v>0.6680306661759734</v>
      </c>
      <c r="BT193" s="38">
        <v>2.4238682289762918</v>
      </c>
      <c r="BU193" s="6" t="s">
        <v>22343</v>
      </c>
      <c r="BV193" s="75">
        <v>497.84</v>
      </c>
      <c r="BW193" s="75">
        <v>310</v>
      </c>
      <c r="BX193" s="51">
        <v>187.83999999999997</v>
      </c>
      <c r="BY193" s="75">
        <v>389</v>
      </c>
      <c r="BZ193" s="75">
        <v>558</v>
      </c>
      <c r="CA193" s="184" t="s">
        <v>22151</v>
      </c>
    </row>
    <row r="194" spans="1:79" ht="15" customHeight="1" x14ac:dyDescent="0.3">
      <c r="A194" s="178" t="s">
        <v>2939</v>
      </c>
      <c r="B194" s="1" t="s">
        <v>6822</v>
      </c>
      <c r="C194" s="2" t="s">
        <v>6620</v>
      </c>
      <c r="D194" s="91" t="s">
        <v>430</v>
      </c>
      <c r="E194" s="2" t="s">
        <v>1376</v>
      </c>
      <c r="F194" s="2" t="s">
        <v>6120</v>
      </c>
      <c r="G194" s="2" t="s">
        <v>1380</v>
      </c>
      <c r="H194" s="2" t="s">
        <v>1380</v>
      </c>
      <c r="I194" s="2" t="s">
        <v>1380</v>
      </c>
      <c r="J194" s="269" t="s">
        <v>1380</v>
      </c>
      <c r="K194">
        <v>3892</v>
      </c>
      <c r="L194" t="s">
        <v>10437</v>
      </c>
      <c r="M194" t="e">
        <v>#VALUE!</v>
      </c>
      <c r="N194" t="s">
        <v>6166</v>
      </c>
      <c r="O194" s="169">
        <v>56</v>
      </c>
      <c r="P194" s="123">
        <v>210</v>
      </c>
      <c r="Q194" s="123">
        <v>210</v>
      </c>
      <c r="R194" s="75">
        <v>188</v>
      </c>
      <c r="S194" s="123">
        <v>46</v>
      </c>
      <c r="T194" s="123">
        <v>11</v>
      </c>
      <c r="U194" s="123">
        <v>1</v>
      </c>
      <c r="V194" s="75">
        <v>4</v>
      </c>
      <c r="W194" s="123">
        <v>22</v>
      </c>
      <c r="X194" s="75">
        <v>23</v>
      </c>
      <c r="Y194" s="75">
        <v>20</v>
      </c>
      <c r="Z194" s="75">
        <v>42</v>
      </c>
      <c r="AA194" s="75">
        <v>1</v>
      </c>
      <c r="AB194" s="4">
        <v>0.24468085106382978</v>
      </c>
      <c r="AC194" s="4">
        <v>0.31730769230769229</v>
      </c>
      <c r="AD194" s="4">
        <v>0.37765957446808512</v>
      </c>
      <c r="AE194" s="8">
        <v>3.3333333333333335</v>
      </c>
      <c r="AF194" s="8">
        <v>1.4285714285714286</v>
      </c>
      <c r="AG194" s="8">
        <v>3.23943661971831</v>
      </c>
      <c r="AH194" s="8">
        <v>0.55555555555555558</v>
      </c>
      <c r="AI194" s="51">
        <v>-0.24825060366784921</v>
      </c>
      <c r="AJ194" s="51">
        <v>0</v>
      </c>
      <c r="AK194" s="51">
        <v>0</v>
      </c>
      <c r="AL194" s="51">
        <v>0</v>
      </c>
      <c r="AM194" s="8">
        <v>8.3086463335107776</v>
      </c>
      <c r="AN194" s="8" t="s">
        <v>22151</v>
      </c>
      <c r="AO194" s="8" t="s">
        <v>22151</v>
      </c>
      <c r="AP194" s="8" t="s">
        <v>22151</v>
      </c>
      <c r="AQ194" s="8" t="s">
        <v>22151</v>
      </c>
      <c r="AR194" s="8" t="s">
        <v>22151</v>
      </c>
      <c r="AS194" s="8">
        <v>8.3086463335107776</v>
      </c>
      <c r="AT194" s="8" t="s">
        <v>22151</v>
      </c>
      <c r="AU194" s="8" t="s">
        <v>22151</v>
      </c>
      <c r="AV194" s="8" t="s">
        <v>22151</v>
      </c>
      <c r="AW194" s="8" t="s">
        <v>22151</v>
      </c>
      <c r="AX194" s="8" t="s">
        <v>22151</v>
      </c>
      <c r="AY194" s="132" t="s">
        <v>22151</v>
      </c>
      <c r="AZ194" s="132" t="s">
        <v>22151</v>
      </c>
      <c r="BA194" s="132" t="s">
        <v>22151</v>
      </c>
      <c r="BB194" s="132" t="s">
        <v>22151</v>
      </c>
      <c r="BC194" s="132" t="s">
        <v>22151</v>
      </c>
      <c r="BD194" s="132">
        <v>69</v>
      </c>
      <c r="BE194" s="132" t="s">
        <v>22151</v>
      </c>
      <c r="BF194" s="132" t="s">
        <v>22151</v>
      </c>
      <c r="BG194" s="132" t="s">
        <v>22151</v>
      </c>
      <c r="BH194" s="132" t="s">
        <v>22151</v>
      </c>
      <c r="BI194" s="132" t="s">
        <v>22151</v>
      </c>
      <c r="BJ194" s="92" t="s">
        <v>22151</v>
      </c>
      <c r="BK194" s="8">
        <v>7.5574645117708927</v>
      </c>
      <c r="BL194" s="8">
        <v>0.7511818217398849</v>
      </c>
      <c r="BM194" s="12">
        <v>193</v>
      </c>
      <c r="BN194" s="10">
        <v>0.7511818217398849</v>
      </c>
      <c r="BO194" s="10">
        <v>0.19435732070240119</v>
      </c>
      <c r="BP194" s="10">
        <v>0.55682450103748371</v>
      </c>
      <c r="BQ194" s="41">
        <v>2.1868388028971069</v>
      </c>
      <c r="BR194" s="41"/>
      <c r="BS194" s="10">
        <v>0.55682450103748371</v>
      </c>
      <c r="BT194" s="38">
        <v>2.1868388028971069</v>
      </c>
      <c r="BU194" s="6" t="s">
        <v>22344</v>
      </c>
      <c r="BV194" s="75">
        <v>692.07</v>
      </c>
      <c r="BW194" s="75">
        <v>313</v>
      </c>
      <c r="BX194" s="51">
        <v>379.07000000000005</v>
      </c>
      <c r="BY194" s="75">
        <v>585</v>
      </c>
      <c r="BZ194" s="75">
        <v>740</v>
      </c>
      <c r="CA194" s="184" t="s">
        <v>22151</v>
      </c>
    </row>
    <row r="195" spans="1:79" ht="15" customHeight="1" x14ac:dyDescent="0.3">
      <c r="A195" s="213" t="s">
        <v>16098</v>
      </c>
      <c r="B195" s="1" t="s">
        <v>16100</v>
      </c>
      <c r="C195" s="2" t="s">
        <v>16099</v>
      </c>
      <c r="D195" s="91" t="s">
        <v>15421</v>
      </c>
      <c r="E195" s="2" t="s">
        <v>1416</v>
      </c>
      <c r="F195" s="2" t="s">
        <v>9094</v>
      </c>
      <c r="G195" s="2" t="s">
        <v>660</v>
      </c>
      <c r="H195" s="2" t="s">
        <v>660</v>
      </c>
      <c r="I195" s="2" t="s">
        <v>660</v>
      </c>
      <c r="J195" s="269" t="s">
        <v>660</v>
      </c>
      <c r="K195">
        <v>18577</v>
      </c>
      <c r="L195" t="s">
        <v>19833</v>
      </c>
      <c r="M195" t="e">
        <v>#VALUE!</v>
      </c>
      <c r="N195" t="s">
        <v>15364</v>
      </c>
      <c r="O195" s="169">
        <v>24</v>
      </c>
      <c r="P195" s="123">
        <v>95</v>
      </c>
      <c r="Q195" s="123">
        <v>95</v>
      </c>
      <c r="R195" s="75">
        <v>85</v>
      </c>
      <c r="S195" s="123">
        <v>32</v>
      </c>
      <c r="T195" s="123">
        <v>6.9999999999999991</v>
      </c>
      <c r="U195" s="123">
        <v>2</v>
      </c>
      <c r="V195" s="75">
        <v>5</v>
      </c>
      <c r="W195" s="123">
        <v>17</v>
      </c>
      <c r="X195" s="75">
        <v>11</v>
      </c>
      <c r="Y195" s="75">
        <v>9</v>
      </c>
      <c r="Z195" s="75">
        <v>20</v>
      </c>
      <c r="AA195" s="75">
        <v>1</v>
      </c>
      <c r="AB195" s="52">
        <v>0.37647058823529411</v>
      </c>
      <c r="AC195" s="52">
        <v>0.43617021276595747</v>
      </c>
      <c r="AD195" s="52">
        <v>0.68235294117647061</v>
      </c>
      <c r="AE195" s="51">
        <v>2.5757575757575757</v>
      </c>
      <c r="AF195" s="51">
        <v>1.7857142857142858</v>
      </c>
      <c r="AG195" s="51">
        <v>1.5492957746478875</v>
      </c>
      <c r="AH195" s="51">
        <v>0.55555555555555558</v>
      </c>
      <c r="AI195" s="51">
        <v>2.3236373153107701</v>
      </c>
      <c r="AJ195" s="51">
        <v>0</v>
      </c>
      <c r="AK195" s="51">
        <v>0</v>
      </c>
      <c r="AL195" s="51">
        <v>0</v>
      </c>
      <c r="AM195" s="8">
        <v>8.7899605069860733</v>
      </c>
      <c r="AN195" s="8" t="s">
        <v>22151</v>
      </c>
      <c r="AO195" s="8" t="s">
        <v>22151</v>
      </c>
      <c r="AP195" s="8" t="s">
        <v>22151</v>
      </c>
      <c r="AQ195" s="8">
        <v>8.7899605069860733</v>
      </c>
      <c r="AR195" s="8" t="s">
        <v>22151</v>
      </c>
      <c r="AS195" s="8" t="s">
        <v>22151</v>
      </c>
      <c r="AT195" s="8">
        <v>8.7899605069860733</v>
      </c>
      <c r="AU195" s="8" t="s">
        <v>22151</v>
      </c>
      <c r="AV195" s="8" t="s">
        <v>22151</v>
      </c>
      <c r="AW195" s="8" t="s">
        <v>22151</v>
      </c>
      <c r="AX195" s="8" t="s">
        <v>22151</v>
      </c>
      <c r="AY195" s="132" t="s">
        <v>22151</v>
      </c>
      <c r="AZ195" s="132" t="s">
        <v>22151</v>
      </c>
      <c r="BA195" s="132" t="s">
        <v>22151</v>
      </c>
      <c r="BB195" s="132">
        <v>22</v>
      </c>
      <c r="BC195" s="132" t="s">
        <v>22151</v>
      </c>
      <c r="BD195" s="132" t="s">
        <v>22151</v>
      </c>
      <c r="BE195" s="132">
        <v>14</v>
      </c>
      <c r="BF195" s="132" t="s">
        <v>22151</v>
      </c>
      <c r="BG195" s="132" t="s">
        <v>22151</v>
      </c>
      <c r="BH195" s="132" t="s">
        <v>22151</v>
      </c>
      <c r="BI195" s="132" t="s">
        <v>22151</v>
      </c>
      <c r="BJ195" s="92" t="s">
        <v>22151</v>
      </c>
      <c r="BK195" s="51">
        <v>8.1157260046330784</v>
      </c>
      <c r="BL195" s="8">
        <v>0.67423450235299498</v>
      </c>
      <c r="BM195" s="12">
        <v>194</v>
      </c>
      <c r="BN195" s="51">
        <v>0.67423450235299498</v>
      </c>
      <c r="BO195" s="51">
        <v>0.19435732070240119</v>
      </c>
      <c r="BP195" s="51">
        <v>0.47987718165059379</v>
      </c>
      <c r="BQ195" s="64">
        <v>2.0228300995136865</v>
      </c>
      <c r="BR195" s="64"/>
      <c r="BS195" s="51">
        <v>0.47987718165059379</v>
      </c>
      <c r="BT195" s="38">
        <v>2.0228300995136865</v>
      </c>
      <c r="BU195" s="51" t="s">
        <v>22345</v>
      </c>
      <c r="BV195" s="75">
        <v>140.13999999999999</v>
      </c>
      <c r="BW195" s="75">
        <v>314</v>
      </c>
      <c r="BX195" s="51">
        <v>-173.86</v>
      </c>
      <c r="BY195" s="75">
        <v>106</v>
      </c>
      <c r="BZ195" s="75">
        <v>210</v>
      </c>
      <c r="CA195" s="184" t="s">
        <v>22151</v>
      </c>
    </row>
    <row r="196" spans="1:79" x14ac:dyDescent="0.3">
      <c r="A196" s="178" t="s">
        <v>13782</v>
      </c>
      <c r="B196" s="1" t="s">
        <v>13783</v>
      </c>
      <c r="C196" s="2" t="s">
        <v>6562</v>
      </c>
      <c r="D196" s="91" t="s">
        <v>11703</v>
      </c>
      <c r="E196" s="2" t="s">
        <v>1398</v>
      </c>
      <c r="F196" s="2" t="s">
        <v>9094</v>
      </c>
      <c r="G196" s="2" t="s">
        <v>1424</v>
      </c>
      <c r="H196" s="2" t="s">
        <v>1424</v>
      </c>
      <c r="I196" s="2" t="s">
        <v>1424</v>
      </c>
      <c r="J196" s="269" t="s">
        <v>1424</v>
      </c>
      <c r="K196">
        <v>14942</v>
      </c>
      <c r="L196" t="s">
        <v>13017</v>
      </c>
      <c r="M196" t="e">
        <v>#VALUE!</v>
      </c>
      <c r="N196" t="s">
        <v>13784</v>
      </c>
      <c r="O196" s="169">
        <v>33</v>
      </c>
      <c r="P196" s="123">
        <v>89</v>
      </c>
      <c r="Q196" s="123">
        <v>89</v>
      </c>
      <c r="R196" s="75">
        <v>72</v>
      </c>
      <c r="S196" s="123">
        <v>20</v>
      </c>
      <c r="T196" s="123">
        <v>4</v>
      </c>
      <c r="U196" s="123">
        <v>1</v>
      </c>
      <c r="V196" s="75">
        <v>2</v>
      </c>
      <c r="W196" s="123">
        <v>9</v>
      </c>
      <c r="X196" s="75">
        <v>15</v>
      </c>
      <c r="Y196" s="75">
        <v>15</v>
      </c>
      <c r="Z196" s="75">
        <v>19</v>
      </c>
      <c r="AA196" s="75">
        <v>0</v>
      </c>
      <c r="AB196" s="4">
        <v>0.27777777777777779</v>
      </c>
      <c r="AC196" s="4">
        <v>0.40229885057471265</v>
      </c>
      <c r="AD196" s="4">
        <v>0.44444444444444442</v>
      </c>
      <c r="AE196" s="8">
        <v>1.3636363636363638</v>
      </c>
      <c r="AF196" s="8">
        <v>0.7142857142857143</v>
      </c>
      <c r="AG196" s="8">
        <v>2.1126760563380285</v>
      </c>
      <c r="AH196" s="8">
        <v>0</v>
      </c>
      <c r="AI196" s="51">
        <v>0.42233588587833149</v>
      </c>
      <c r="AJ196" s="51">
        <v>0</v>
      </c>
      <c r="AK196" s="51">
        <v>0</v>
      </c>
      <c r="AL196" s="51">
        <v>0</v>
      </c>
      <c r="AM196" s="8">
        <v>4.6129340201384377</v>
      </c>
      <c r="AN196" s="8">
        <v>4.6129340201384377</v>
      </c>
      <c r="AO196" s="8" t="s">
        <v>22151</v>
      </c>
      <c r="AP196" s="8" t="s">
        <v>22151</v>
      </c>
      <c r="AQ196" s="8" t="s">
        <v>22151</v>
      </c>
      <c r="AR196" s="8" t="s">
        <v>22151</v>
      </c>
      <c r="AS196" s="8" t="s">
        <v>22151</v>
      </c>
      <c r="AT196" s="8" t="s">
        <v>22151</v>
      </c>
      <c r="AU196" s="8" t="s">
        <v>22151</v>
      </c>
      <c r="AV196" s="8" t="s">
        <v>22151</v>
      </c>
      <c r="AW196" s="8" t="s">
        <v>22151</v>
      </c>
      <c r="AX196" s="8" t="s">
        <v>22151</v>
      </c>
      <c r="AY196" s="132">
        <v>27</v>
      </c>
      <c r="AZ196" s="132" t="s">
        <v>22151</v>
      </c>
      <c r="BA196" s="132" t="s">
        <v>22151</v>
      </c>
      <c r="BB196" s="132" t="s">
        <v>22151</v>
      </c>
      <c r="BC196" s="132" t="s">
        <v>22151</v>
      </c>
      <c r="BD196" s="132" t="s">
        <v>22151</v>
      </c>
      <c r="BE196" s="132" t="s">
        <v>22151</v>
      </c>
      <c r="BF196" s="132" t="s">
        <v>22151</v>
      </c>
      <c r="BG196" s="132" t="s">
        <v>22151</v>
      </c>
      <c r="BH196" s="132" t="s">
        <v>22151</v>
      </c>
      <c r="BI196" s="132" t="s">
        <v>22151</v>
      </c>
      <c r="BJ196" s="92" t="s">
        <v>22151</v>
      </c>
      <c r="BK196" s="8">
        <v>3.9410672420239714</v>
      </c>
      <c r="BL196" s="8">
        <v>0.67186677811446627</v>
      </c>
      <c r="BM196" s="12">
        <v>195</v>
      </c>
      <c r="BN196" s="10">
        <v>0.67186677811446627</v>
      </c>
      <c r="BO196" s="10">
        <v>0.19435732070240119</v>
      </c>
      <c r="BP196" s="10">
        <v>0.47750945741206507</v>
      </c>
      <c r="BQ196" s="41">
        <v>2.0177834340102647</v>
      </c>
      <c r="BR196" s="41"/>
      <c r="BS196" s="10">
        <v>0.47750945741206507</v>
      </c>
      <c r="BT196" s="38">
        <v>2.0177834340102647</v>
      </c>
      <c r="BU196" s="6" t="s">
        <v>22346</v>
      </c>
      <c r="BV196" s="75">
        <v>591.95000000000005</v>
      </c>
      <c r="BW196" s="75">
        <v>315</v>
      </c>
      <c r="BX196" s="51">
        <v>276.95000000000005</v>
      </c>
      <c r="BY196" s="75">
        <v>498</v>
      </c>
      <c r="BZ196" s="75">
        <v>723</v>
      </c>
      <c r="CA196" s="184" t="s">
        <v>22151</v>
      </c>
    </row>
    <row r="197" spans="1:79" ht="15" customHeight="1" x14ac:dyDescent="0.3">
      <c r="A197" s="214" t="s">
        <v>12761</v>
      </c>
      <c r="B197" s="1" t="s">
        <v>7033</v>
      </c>
      <c r="C197" s="2" t="s">
        <v>6575</v>
      </c>
      <c r="D197" s="91" t="s">
        <v>11512</v>
      </c>
      <c r="E197" s="2" t="s">
        <v>1481</v>
      </c>
      <c r="F197" s="118" t="s">
        <v>9094</v>
      </c>
      <c r="G197" s="118" t="s">
        <v>1424</v>
      </c>
      <c r="H197" s="118" t="s">
        <v>1424</v>
      </c>
      <c r="I197" s="118" t="s">
        <v>1424</v>
      </c>
      <c r="J197" s="269" t="s">
        <v>1424</v>
      </c>
      <c r="K197" s="122">
        <v>5491</v>
      </c>
      <c r="L197" s="122" t="s">
        <v>11513</v>
      </c>
      <c r="M197" s="122" t="e">
        <v>#VALUE!</v>
      </c>
      <c r="N197" s="122" t="s">
        <v>12762</v>
      </c>
      <c r="O197" s="123">
        <v>37</v>
      </c>
      <c r="P197" s="123">
        <v>135</v>
      </c>
      <c r="Q197" s="123">
        <v>135</v>
      </c>
      <c r="R197" s="123">
        <v>130</v>
      </c>
      <c r="S197" s="123">
        <v>31</v>
      </c>
      <c r="T197" s="123">
        <v>5</v>
      </c>
      <c r="U197" s="123">
        <v>0</v>
      </c>
      <c r="V197" s="123">
        <v>2</v>
      </c>
      <c r="W197" s="123">
        <v>12</v>
      </c>
      <c r="X197" s="123">
        <v>17</v>
      </c>
      <c r="Y197" s="123">
        <v>4</v>
      </c>
      <c r="Z197" s="123">
        <v>47</v>
      </c>
      <c r="AA197" s="123">
        <v>0</v>
      </c>
      <c r="AB197" s="124">
        <v>0.23846153846153847</v>
      </c>
      <c r="AC197" s="124">
        <v>0.26119402985074625</v>
      </c>
      <c r="AD197" s="124">
        <v>0.32307692307692309</v>
      </c>
      <c r="AE197" s="125">
        <v>1.8181818181818183</v>
      </c>
      <c r="AF197" s="125">
        <v>0.7142857142857143</v>
      </c>
      <c r="AG197" s="125">
        <v>2.3943661971830985</v>
      </c>
      <c r="AH197" s="125">
        <v>0</v>
      </c>
      <c r="AI197" s="125">
        <v>-0.34864170935248362</v>
      </c>
      <c r="AJ197" s="125">
        <v>0</v>
      </c>
      <c r="AK197" s="125">
        <v>0</v>
      </c>
      <c r="AL197" s="51">
        <v>0</v>
      </c>
      <c r="AM197" s="125">
        <v>4.5781920202981485</v>
      </c>
      <c r="AN197" s="125">
        <v>4.5781920202981485</v>
      </c>
      <c r="AO197" s="125" t="s">
        <v>22151</v>
      </c>
      <c r="AP197" s="125" t="s">
        <v>22151</v>
      </c>
      <c r="AQ197" s="125" t="s">
        <v>22151</v>
      </c>
      <c r="AR197" s="125" t="s">
        <v>22151</v>
      </c>
      <c r="AS197" s="125" t="s">
        <v>22151</v>
      </c>
      <c r="AT197" s="125" t="s">
        <v>22151</v>
      </c>
      <c r="AU197" s="125" t="s">
        <v>22151</v>
      </c>
      <c r="AV197" s="125" t="s">
        <v>22151</v>
      </c>
      <c r="AW197" s="125" t="s">
        <v>22151</v>
      </c>
      <c r="AX197" s="125" t="s">
        <v>22151</v>
      </c>
      <c r="AY197" s="127">
        <v>28</v>
      </c>
      <c r="AZ197" s="127" t="s">
        <v>22151</v>
      </c>
      <c r="BA197" s="127" t="s">
        <v>22151</v>
      </c>
      <c r="BB197" s="127" t="s">
        <v>22151</v>
      </c>
      <c r="BC197" s="127" t="s">
        <v>22151</v>
      </c>
      <c r="BD197" s="127" t="s">
        <v>22151</v>
      </c>
      <c r="BE197" s="127" t="s">
        <v>22151</v>
      </c>
      <c r="BF197" s="127" t="s">
        <v>22151</v>
      </c>
      <c r="BG197" s="127" t="s">
        <v>22151</v>
      </c>
      <c r="BH197" s="127" t="s">
        <v>22151</v>
      </c>
      <c r="BI197" s="127" t="s">
        <v>22151</v>
      </c>
      <c r="BJ197" s="126" t="s">
        <v>22151</v>
      </c>
      <c r="BK197" s="125">
        <v>3.9410672420239714</v>
      </c>
      <c r="BL197" s="125">
        <v>0.63712477827417713</v>
      </c>
      <c r="BM197" s="127">
        <v>196</v>
      </c>
      <c r="BN197" s="125">
        <v>0.63712477827417713</v>
      </c>
      <c r="BO197" s="125">
        <v>0.19435732070240119</v>
      </c>
      <c r="BP197" s="125">
        <v>0.44276745757177594</v>
      </c>
      <c r="BQ197" s="128">
        <v>1.9437328966796086</v>
      </c>
      <c r="BR197" s="128"/>
      <c r="BS197" s="125">
        <v>0.44276745757177594</v>
      </c>
      <c r="BT197" s="38">
        <v>1.9437328966796086</v>
      </c>
      <c r="BU197" s="125" t="s">
        <v>22347</v>
      </c>
      <c r="BV197" s="123">
        <v>554.89</v>
      </c>
      <c r="BW197" s="123">
        <v>317</v>
      </c>
      <c r="BX197" s="125">
        <v>237.89</v>
      </c>
      <c r="BY197" s="123">
        <v>424</v>
      </c>
      <c r="BZ197" s="123">
        <v>713</v>
      </c>
      <c r="CA197" s="184" t="s">
        <v>22151</v>
      </c>
    </row>
    <row r="198" spans="1:79" ht="15" customHeight="1" x14ac:dyDescent="0.3">
      <c r="A198" s="213" t="s">
        <v>10322</v>
      </c>
      <c r="B198" s="1" t="s">
        <v>10325</v>
      </c>
      <c r="C198" s="2" t="s">
        <v>10324</v>
      </c>
      <c r="D198" s="91" t="s">
        <v>10323</v>
      </c>
      <c r="E198" s="2" t="s">
        <v>1464</v>
      </c>
      <c r="F198" s="2" t="s">
        <v>6120</v>
      </c>
      <c r="G198" s="2" t="s">
        <v>660</v>
      </c>
      <c r="H198" s="2" t="s">
        <v>660</v>
      </c>
      <c r="I198" s="2" t="s">
        <v>660</v>
      </c>
      <c r="J198" s="269" t="s">
        <v>660</v>
      </c>
      <c r="K198">
        <v>17232</v>
      </c>
      <c r="L198" t="s">
        <v>11657</v>
      </c>
      <c r="M198" t="e">
        <v>#VALUE!</v>
      </c>
      <c r="N198" t="s">
        <v>10326</v>
      </c>
      <c r="O198" s="169">
        <v>52</v>
      </c>
      <c r="P198" s="123">
        <v>231</v>
      </c>
      <c r="Q198" s="123">
        <v>231</v>
      </c>
      <c r="R198" s="75">
        <v>200</v>
      </c>
      <c r="S198" s="123">
        <v>45</v>
      </c>
      <c r="T198" s="123">
        <v>8</v>
      </c>
      <c r="U198" s="123">
        <v>3</v>
      </c>
      <c r="V198" s="75">
        <v>6</v>
      </c>
      <c r="W198" s="123">
        <v>28</v>
      </c>
      <c r="X198" s="75">
        <v>24</v>
      </c>
      <c r="Y198" s="75">
        <v>28</v>
      </c>
      <c r="Z198" s="75">
        <v>72</v>
      </c>
      <c r="AA198" s="75">
        <v>0</v>
      </c>
      <c r="AB198" s="52">
        <v>0.22500000000000001</v>
      </c>
      <c r="AC198" s="52">
        <v>0.32017543859649122</v>
      </c>
      <c r="AD198" s="52">
        <v>0.38500000000000001</v>
      </c>
      <c r="AE198" s="51">
        <v>4.2424242424242422</v>
      </c>
      <c r="AF198" s="51">
        <v>2.1428571428571428</v>
      </c>
      <c r="AG198" s="51">
        <v>3.3802816901408455</v>
      </c>
      <c r="AH198" s="51">
        <v>0</v>
      </c>
      <c r="AI198" s="51">
        <v>-1.0814662601087082</v>
      </c>
      <c r="AJ198" s="51">
        <v>0</v>
      </c>
      <c r="AK198" s="51">
        <v>0</v>
      </c>
      <c r="AL198" s="51">
        <v>0</v>
      </c>
      <c r="AM198" s="51">
        <v>8.6840968153135218</v>
      </c>
      <c r="AN198" s="51" t="s">
        <v>22151</v>
      </c>
      <c r="AO198" s="51" t="s">
        <v>22151</v>
      </c>
      <c r="AP198" s="51" t="s">
        <v>22151</v>
      </c>
      <c r="AQ198" s="51">
        <v>8.6840968153135218</v>
      </c>
      <c r="AR198" s="51" t="s">
        <v>22151</v>
      </c>
      <c r="AS198" s="51" t="s">
        <v>22151</v>
      </c>
      <c r="AT198" s="51">
        <v>8.6840968153135218</v>
      </c>
      <c r="AU198" s="51" t="s">
        <v>22151</v>
      </c>
      <c r="AV198" s="51" t="s">
        <v>22151</v>
      </c>
      <c r="AW198" s="51" t="s">
        <v>22151</v>
      </c>
      <c r="AX198" s="51" t="s">
        <v>22151</v>
      </c>
      <c r="AY198" s="76" t="s">
        <v>22151</v>
      </c>
      <c r="AZ198" s="132" t="s">
        <v>22151</v>
      </c>
      <c r="BA198" s="132" t="s">
        <v>22151</v>
      </c>
      <c r="BB198" s="132">
        <v>23</v>
      </c>
      <c r="BC198" s="132" t="s">
        <v>22151</v>
      </c>
      <c r="BD198" s="132" t="s">
        <v>22151</v>
      </c>
      <c r="BE198" s="132">
        <v>15</v>
      </c>
      <c r="BF198" s="132" t="s">
        <v>22151</v>
      </c>
      <c r="BG198" s="132" t="s">
        <v>22151</v>
      </c>
      <c r="BH198" s="132" t="s">
        <v>22151</v>
      </c>
      <c r="BI198" s="132" t="s">
        <v>22151</v>
      </c>
      <c r="BJ198" s="92" t="s">
        <v>22151</v>
      </c>
      <c r="BK198" s="51">
        <v>8.1157260046330784</v>
      </c>
      <c r="BL198" s="51">
        <v>0.56837081068044348</v>
      </c>
      <c r="BM198" s="76">
        <v>197</v>
      </c>
      <c r="BN198" s="51">
        <v>0.56837081068044348</v>
      </c>
      <c r="BO198" s="51">
        <v>0.19435732070240119</v>
      </c>
      <c r="BP198" s="51">
        <v>0.37401348997804229</v>
      </c>
      <c r="BQ198" s="64">
        <v>1.7971878426431298</v>
      </c>
      <c r="BR198" s="64"/>
      <c r="BS198" s="51">
        <v>0.37401348997804229</v>
      </c>
      <c r="BT198" s="38">
        <v>1.7971878426431298</v>
      </c>
      <c r="BU198" s="51" t="s">
        <v>22348</v>
      </c>
      <c r="BV198" s="75">
        <v>82.23</v>
      </c>
      <c r="BW198" s="75">
        <v>319</v>
      </c>
      <c r="BX198" s="51">
        <v>-236.76999999999998</v>
      </c>
      <c r="BY198" s="75">
        <v>63</v>
      </c>
      <c r="BZ198" s="75">
        <v>101</v>
      </c>
      <c r="CA198" s="184" t="s">
        <v>22151</v>
      </c>
    </row>
    <row r="199" spans="1:79" ht="15" customHeight="1" x14ac:dyDescent="0.3">
      <c r="A199" s="178" t="s">
        <v>13707</v>
      </c>
      <c r="B199" s="1" t="s">
        <v>13708</v>
      </c>
      <c r="C199" s="2" t="s">
        <v>6564</v>
      </c>
      <c r="D199" s="91" t="s">
        <v>13003</v>
      </c>
      <c r="E199" s="2" t="s">
        <v>1395</v>
      </c>
      <c r="F199" s="2" t="s">
        <v>9094</v>
      </c>
      <c r="G199" s="2" t="s">
        <v>1431</v>
      </c>
      <c r="H199" s="2" t="s">
        <v>1431</v>
      </c>
      <c r="I199" s="2" t="s">
        <v>1431</v>
      </c>
      <c r="J199" s="269" t="s">
        <v>1431</v>
      </c>
      <c r="K199">
        <v>18015</v>
      </c>
      <c r="L199" t="s">
        <v>13004</v>
      </c>
      <c r="M199" t="e">
        <v>#VALUE!</v>
      </c>
      <c r="N199" t="s">
        <v>13709</v>
      </c>
      <c r="O199" s="169">
        <v>45</v>
      </c>
      <c r="P199" s="123">
        <v>174</v>
      </c>
      <c r="Q199" s="123">
        <v>174</v>
      </c>
      <c r="R199" s="75">
        <v>152</v>
      </c>
      <c r="S199" s="123">
        <v>38</v>
      </c>
      <c r="T199" s="123">
        <v>6</v>
      </c>
      <c r="U199" s="123">
        <v>0</v>
      </c>
      <c r="V199" s="75">
        <v>3</v>
      </c>
      <c r="W199" s="123">
        <v>17</v>
      </c>
      <c r="X199" s="75">
        <v>25</v>
      </c>
      <c r="Y199" s="75">
        <v>17</v>
      </c>
      <c r="Z199" s="75">
        <v>50</v>
      </c>
      <c r="AA199" s="75">
        <v>1</v>
      </c>
      <c r="AB199" s="4">
        <v>0.25</v>
      </c>
      <c r="AC199" s="4">
        <v>0.32544378698224852</v>
      </c>
      <c r="AD199" s="4">
        <v>0.34868421052631576</v>
      </c>
      <c r="AE199" s="8">
        <v>2.5757575757575757</v>
      </c>
      <c r="AF199" s="8">
        <v>1.0714285714285714</v>
      </c>
      <c r="AG199" s="8">
        <v>3.5211267605633805</v>
      </c>
      <c r="AH199" s="8">
        <v>0.55555555555555558</v>
      </c>
      <c r="AI199" s="51">
        <v>-3.2223277787764369E-2</v>
      </c>
      <c r="AJ199" s="51">
        <v>0</v>
      </c>
      <c r="AK199" s="51">
        <v>0</v>
      </c>
      <c r="AL199" s="51">
        <v>0</v>
      </c>
      <c r="AM199" s="8">
        <v>7.6916451855173182</v>
      </c>
      <c r="AN199" s="8" t="s">
        <v>22151</v>
      </c>
      <c r="AO199" s="8" t="s">
        <v>22151</v>
      </c>
      <c r="AP199" s="8" t="s">
        <v>22151</v>
      </c>
      <c r="AQ199" s="8" t="s">
        <v>22151</v>
      </c>
      <c r="AR199" s="8">
        <v>7.6916451855173182</v>
      </c>
      <c r="AS199" s="8" t="s">
        <v>22151</v>
      </c>
      <c r="AT199" s="8" t="s">
        <v>22151</v>
      </c>
      <c r="AU199" s="8">
        <v>7.6916451855173182</v>
      </c>
      <c r="AV199" s="8">
        <v>7.6916451855173182</v>
      </c>
      <c r="AW199" s="8">
        <v>7.6916451855173182</v>
      </c>
      <c r="AX199" s="8">
        <v>7.6916451855173182</v>
      </c>
      <c r="AY199" s="132" t="s">
        <v>22151</v>
      </c>
      <c r="AZ199" s="132" t="s">
        <v>22151</v>
      </c>
      <c r="BA199" s="132" t="s">
        <v>22151</v>
      </c>
      <c r="BB199" s="132" t="s">
        <v>22151</v>
      </c>
      <c r="BC199" s="132">
        <v>23</v>
      </c>
      <c r="BD199" s="132" t="s">
        <v>22151</v>
      </c>
      <c r="BE199" s="132" t="s">
        <v>22151</v>
      </c>
      <c r="BF199" s="132">
        <v>32</v>
      </c>
      <c r="BG199" s="132">
        <v>21</v>
      </c>
      <c r="BH199" s="132">
        <v>27</v>
      </c>
      <c r="BI199" s="132">
        <v>12</v>
      </c>
      <c r="BJ199" s="92" t="s">
        <v>22349</v>
      </c>
      <c r="BK199" s="8">
        <v>7.142980860930253</v>
      </c>
      <c r="BL199" s="8">
        <v>0.54866432458706527</v>
      </c>
      <c r="BM199" s="12">
        <v>198</v>
      </c>
      <c r="BN199" s="10">
        <v>0.54866432458706527</v>
      </c>
      <c r="BO199" s="10">
        <v>0.19435732070240119</v>
      </c>
      <c r="BP199" s="10">
        <v>0.35430700388466407</v>
      </c>
      <c r="BQ199" s="41">
        <v>1.7551846220219183</v>
      </c>
      <c r="BR199" s="41"/>
      <c r="BS199" s="10">
        <v>0.35430700388466407</v>
      </c>
      <c r="BT199" s="38">
        <v>1.7551846220219183</v>
      </c>
      <c r="BU199" s="6" t="s">
        <v>22350</v>
      </c>
      <c r="BV199" s="75">
        <v>214.32</v>
      </c>
      <c r="BW199" s="75">
        <v>320</v>
      </c>
      <c r="BX199" s="51">
        <v>-105.68</v>
      </c>
      <c r="BY199" s="75">
        <v>171</v>
      </c>
      <c r="BZ199" s="75">
        <v>261</v>
      </c>
      <c r="CA199" s="184" t="s">
        <v>22151</v>
      </c>
    </row>
    <row r="200" spans="1:79" x14ac:dyDescent="0.3">
      <c r="A200" s="213" t="s">
        <v>4858</v>
      </c>
      <c r="B200" s="1" t="s">
        <v>6772</v>
      </c>
      <c r="C200" s="2" t="s">
        <v>6773</v>
      </c>
      <c r="D200" s="91" t="s">
        <v>3461</v>
      </c>
      <c r="E200" s="2" t="s">
        <v>1553</v>
      </c>
      <c r="F200" s="2" t="s">
        <v>6120</v>
      </c>
      <c r="G200" s="2" t="s">
        <v>14942</v>
      </c>
      <c r="H200" s="2" t="s">
        <v>1380</v>
      </c>
      <c r="I200" s="2" t="s">
        <v>1380</v>
      </c>
      <c r="J200" s="269" t="s">
        <v>1380</v>
      </c>
      <c r="K200">
        <v>14221</v>
      </c>
      <c r="L200" t="s">
        <v>10839</v>
      </c>
      <c r="M200" t="e">
        <v>#VALUE!</v>
      </c>
      <c r="N200" t="s">
        <v>6323</v>
      </c>
      <c r="O200" s="169">
        <v>43</v>
      </c>
      <c r="P200" s="123">
        <v>174</v>
      </c>
      <c r="Q200" s="123">
        <v>174</v>
      </c>
      <c r="R200" s="75">
        <v>149</v>
      </c>
      <c r="S200" s="123">
        <v>34</v>
      </c>
      <c r="T200" s="123">
        <v>8</v>
      </c>
      <c r="U200" s="123">
        <v>0</v>
      </c>
      <c r="V200" s="75">
        <v>8</v>
      </c>
      <c r="W200" s="123">
        <v>17</v>
      </c>
      <c r="X200" s="75">
        <v>24</v>
      </c>
      <c r="Y200" s="75">
        <v>19</v>
      </c>
      <c r="Z200" s="75">
        <v>60.000000000000007</v>
      </c>
      <c r="AA200" s="75">
        <v>0</v>
      </c>
      <c r="AB200" s="52">
        <v>0.22818791946308725</v>
      </c>
      <c r="AC200" s="52">
        <v>0.31547619047619047</v>
      </c>
      <c r="AD200" s="52">
        <v>0.44295302013422821</v>
      </c>
      <c r="AE200" s="51">
        <v>2.5757575757575757</v>
      </c>
      <c r="AF200" s="51">
        <v>2.8571428571428572</v>
      </c>
      <c r="AG200" s="51">
        <v>3.3802816901408455</v>
      </c>
      <c r="AH200" s="51">
        <v>0</v>
      </c>
      <c r="AI200" s="51">
        <v>-0.72144362293911835</v>
      </c>
      <c r="AJ200" s="51">
        <v>0</v>
      </c>
      <c r="AK200" s="51">
        <v>0</v>
      </c>
      <c r="AL200" s="51">
        <v>0</v>
      </c>
      <c r="AM200" s="8">
        <v>8.09173850010216</v>
      </c>
      <c r="AN200" s="8" t="s">
        <v>22151</v>
      </c>
      <c r="AO200" s="8" t="s">
        <v>22151</v>
      </c>
      <c r="AP200" s="8" t="s">
        <v>22151</v>
      </c>
      <c r="AQ200" s="8" t="s">
        <v>22151</v>
      </c>
      <c r="AR200" s="8" t="s">
        <v>22151</v>
      </c>
      <c r="AS200" s="8">
        <v>8.09173850010216</v>
      </c>
      <c r="AT200" s="8" t="s">
        <v>22151</v>
      </c>
      <c r="AU200" s="8" t="s">
        <v>22151</v>
      </c>
      <c r="AV200" s="8" t="s">
        <v>22151</v>
      </c>
      <c r="AW200" s="8" t="s">
        <v>22151</v>
      </c>
      <c r="AX200" s="8" t="s">
        <v>22151</v>
      </c>
      <c r="AY200" s="132" t="s">
        <v>22151</v>
      </c>
      <c r="AZ200" s="132" t="s">
        <v>22151</v>
      </c>
      <c r="BA200" s="132" t="s">
        <v>22151</v>
      </c>
      <c r="BB200" s="132" t="s">
        <v>22151</v>
      </c>
      <c r="BC200" s="132" t="s">
        <v>22151</v>
      </c>
      <c r="BD200" s="132">
        <v>70</v>
      </c>
      <c r="BE200" s="132" t="s">
        <v>22151</v>
      </c>
      <c r="BF200" s="132" t="s">
        <v>22151</v>
      </c>
      <c r="BG200" s="132" t="s">
        <v>22151</v>
      </c>
      <c r="BH200" s="132" t="s">
        <v>22151</v>
      </c>
      <c r="BI200" s="132" t="s">
        <v>22151</v>
      </c>
      <c r="BJ200" s="92" t="s">
        <v>22151</v>
      </c>
      <c r="BK200" s="51">
        <v>7.5574645117708927</v>
      </c>
      <c r="BL200" s="51">
        <v>0.53427398833126727</v>
      </c>
      <c r="BM200" s="76">
        <v>199</v>
      </c>
      <c r="BN200" s="51">
        <v>0.53427398833126727</v>
      </c>
      <c r="BO200" s="51">
        <v>0.19435732070240119</v>
      </c>
      <c r="BP200" s="51">
        <v>0.33991666762886608</v>
      </c>
      <c r="BQ200" s="64">
        <v>1.7245124633376356</v>
      </c>
      <c r="BR200" s="64"/>
      <c r="BS200" s="51">
        <v>0.33991666762886608</v>
      </c>
      <c r="BT200" s="38">
        <v>1.7245124633376356</v>
      </c>
      <c r="BU200" s="51" t="s">
        <v>22351</v>
      </c>
      <c r="BV200" s="75">
        <v>155.30000000000001</v>
      </c>
      <c r="BW200" s="75">
        <v>322</v>
      </c>
      <c r="BX200" s="51">
        <v>-166.7</v>
      </c>
      <c r="BY200" s="75">
        <v>131</v>
      </c>
      <c r="BZ200" s="75">
        <v>177</v>
      </c>
      <c r="CA200" s="184" t="s">
        <v>22151</v>
      </c>
    </row>
    <row r="201" spans="1:79" x14ac:dyDescent="0.3">
      <c r="A201" s="178" t="s">
        <v>15942</v>
      </c>
      <c r="B201" s="1" t="s">
        <v>15943</v>
      </c>
      <c r="C201" s="2" t="s">
        <v>7377</v>
      </c>
      <c r="D201" s="91" t="s">
        <v>15009</v>
      </c>
      <c r="E201" s="2" t="s">
        <v>1392</v>
      </c>
      <c r="F201" s="2" t="s">
        <v>6120</v>
      </c>
      <c r="G201" s="2" t="s">
        <v>20441</v>
      </c>
      <c r="H201" s="2" t="s">
        <v>661</v>
      </c>
      <c r="I201" s="2" t="s">
        <v>661</v>
      </c>
      <c r="J201" s="269" t="s">
        <v>661</v>
      </c>
      <c r="K201">
        <v>17982</v>
      </c>
      <c r="L201" t="s">
        <v>15944</v>
      </c>
      <c r="M201" t="e">
        <v>#VALUE!</v>
      </c>
      <c r="N201" t="s">
        <v>15348</v>
      </c>
      <c r="O201" s="169">
        <v>43</v>
      </c>
      <c r="P201" s="123">
        <v>155</v>
      </c>
      <c r="Q201" s="123">
        <v>155</v>
      </c>
      <c r="R201" s="75">
        <v>141</v>
      </c>
      <c r="S201" s="123">
        <v>43</v>
      </c>
      <c r="T201" s="123">
        <v>9</v>
      </c>
      <c r="U201" s="123">
        <v>1</v>
      </c>
      <c r="V201" s="75">
        <v>4</v>
      </c>
      <c r="W201" s="123">
        <v>19</v>
      </c>
      <c r="X201" s="75">
        <v>23</v>
      </c>
      <c r="Y201" s="75">
        <v>11</v>
      </c>
      <c r="Z201" s="75">
        <v>37</v>
      </c>
      <c r="AA201" s="75">
        <v>0</v>
      </c>
      <c r="AB201" s="3">
        <v>0.30496453900709219</v>
      </c>
      <c r="AC201" s="3">
        <v>0.35526315789473684</v>
      </c>
      <c r="AD201" s="3">
        <v>0.46808510638297873</v>
      </c>
      <c r="AE201" s="6">
        <v>2.8787878787878789</v>
      </c>
      <c r="AF201" s="6">
        <v>1.4285714285714286</v>
      </c>
      <c r="AG201" s="6">
        <v>3.23943661971831</v>
      </c>
      <c r="AH201" s="6">
        <v>0</v>
      </c>
      <c r="AI201" s="51">
        <v>1.6202506924962197</v>
      </c>
      <c r="AJ201" s="51">
        <v>0</v>
      </c>
      <c r="AK201" s="51">
        <v>0</v>
      </c>
      <c r="AL201" s="51">
        <v>0</v>
      </c>
      <c r="AM201" s="8">
        <v>9.1670466195738367</v>
      </c>
      <c r="AN201" s="8" t="s">
        <v>22151</v>
      </c>
      <c r="AO201" s="8" t="s">
        <v>22151</v>
      </c>
      <c r="AP201" s="8">
        <v>9.1670466195738367</v>
      </c>
      <c r="AQ201" s="8" t="s">
        <v>22151</v>
      </c>
      <c r="AR201" s="8" t="s">
        <v>22151</v>
      </c>
      <c r="AS201" s="8" t="s">
        <v>22151</v>
      </c>
      <c r="AT201" s="8" t="s">
        <v>22151</v>
      </c>
      <c r="AU201" s="8">
        <v>9.1670466195738367</v>
      </c>
      <c r="AV201" s="8">
        <v>9.1670466195738367</v>
      </c>
      <c r="AW201" s="8">
        <v>9.1670466195738367</v>
      </c>
      <c r="AX201" s="8" t="s">
        <v>22151</v>
      </c>
      <c r="AY201" s="132" t="s">
        <v>22151</v>
      </c>
      <c r="AZ201" s="132" t="s">
        <v>22151</v>
      </c>
      <c r="BA201" s="132">
        <v>31</v>
      </c>
      <c r="BB201" s="132" t="s">
        <v>22151</v>
      </c>
      <c r="BC201" s="132" t="s">
        <v>22151</v>
      </c>
      <c r="BD201" s="132" t="s">
        <v>22151</v>
      </c>
      <c r="BE201" s="132" t="s">
        <v>22151</v>
      </c>
      <c r="BF201" s="132">
        <v>23</v>
      </c>
      <c r="BG201" s="132">
        <v>8</v>
      </c>
      <c r="BH201" s="132">
        <v>12</v>
      </c>
      <c r="BI201" s="132" t="s">
        <v>22151</v>
      </c>
      <c r="BJ201" s="92" t="s">
        <v>22151</v>
      </c>
      <c r="BK201" s="6">
        <v>8.6531354605957791</v>
      </c>
      <c r="BL201" s="8">
        <v>0.51391115897805761</v>
      </c>
      <c r="BM201" s="12">
        <v>200</v>
      </c>
      <c r="BN201" s="6">
        <v>0.51391115897805761</v>
      </c>
      <c r="BO201" s="6">
        <v>0.19435732070240119</v>
      </c>
      <c r="BP201" s="6">
        <v>0.31955383827565642</v>
      </c>
      <c r="BQ201" s="38">
        <v>1.6811102855093749</v>
      </c>
      <c r="BR201" s="38"/>
      <c r="BS201" s="6">
        <v>0.31955383827565642</v>
      </c>
      <c r="BT201" s="38">
        <v>1.6811102855093749</v>
      </c>
      <c r="BU201" s="6" t="s">
        <v>22352</v>
      </c>
      <c r="BV201" s="75">
        <v>291.16000000000003</v>
      </c>
      <c r="BW201" s="75">
        <v>323</v>
      </c>
      <c r="BX201" s="51">
        <v>-31.839999999999975</v>
      </c>
      <c r="BY201" s="75">
        <v>232</v>
      </c>
      <c r="BZ201" s="75">
        <v>356</v>
      </c>
      <c r="CA201" s="184" t="s">
        <v>22151</v>
      </c>
    </row>
    <row r="202" spans="1:79" ht="15" customHeight="1" x14ac:dyDescent="0.3">
      <c r="A202" s="178" t="s">
        <v>14079</v>
      </c>
      <c r="B202" s="1" t="s">
        <v>14080</v>
      </c>
      <c r="C202" s="2" t="s">
        <v>12307</v>
      </c>
      <c r="D202" s="91" t="s">
        <v>14029</v>
      </c>
      <c r="E202" s="2" t="s">
        <v>1383</v>
      </c>
      <c r="F202" s="2" t="s">
        <v>9094</v>
      </c>
      <c r="G202" s="2" t="s">
        <v>14957</v>
      </c>
      <c r="H202" s="2" t="s">
        <v>661</v>
      </c>
      <c r="I202" s="2" t="s">
        <v>1431</v>
      </c>
      <c r="J202" s="269" t="s">
        <v>661</v>
      </c>
      <c r="K202">
        <v>16530</v>
      </c>
      <c r="L202" t="s">
        <v>15881</v>
      </c>
      <c r="M202" t="e">
        <v>#VALUE!</v>
      </c>
      <c r="N202" t="s">
        <v>14081</v>
      </c>
      <c r="O202" s="169">
        <v>54</v>
      </c>
      <c r="P202" s="123">
        <v>177</v>
      </c>
      <c r="Q202" s="123">
        <v>177</v>
      </c>
      <c r="R202" s="75">
        <v>157</v>
      </c>
      <c r="S202" s="123">
        <v>43</v>
      </c>
      <c r="T202" s="123">
        <v>4</v>
      </c>
      <c r="U202" s="123">
        <v>1</v>
      </c>
      <c r="V202" s="75">
        <v>4</v>
      </c>
      <c r="W202" s="123">
        <v>21</v>
      </c>
      <c r="X202" s="75">
        <v>19</v>
      </c>
      <c r="Y202" s="75">
        <v>15</v>
      </c>
      <c r="Z202" s="75">
        <v>36</v>
      </c>
      <c r="AA202" s="75">
        <v>2</v>
      </c>
      <c r="AB202" s="4">
        <v>0.27388535031847133</v>
      </c>
      <c r="AC202" s="4">
        <v>0.33720930232558138</v>
      </c>
      <c r="AD202" s="4">
        <v>0.38853503184713378</v>
      </c>
      <c r="AE202" s="8">
        <v>3.1818181818181821</v>
      </c>
      <c r="AF202" s="8">
        <v>1.4285714285714286</v>
      </c>
      <c r="AG202" s="8">
        <v>2.676056338028169</v>
      </c>
      <c r="AH202" s="8">
        <v>1.1111111111111112</v>
      </c>
      <c r="AI202" s="51">
        <v>0.76016798422553611</v>
      </c>
      <c r="AJ202" s="51">
        <v>0</v>
      </c>
      <c r="AK202" s="51">
        <v>0</v>
      </c>
      <c r="AL202" s="51">
        <v>0</v>
      </c>
      <c r="AM202" s="8">
        <v>9.1577250437544269</v>
      </c>
      <c r="AN202" s="8" t="s">
        <v>22151</v>
      </c>
      <c r="AO202" s="8" t="s">
        <v>22151</v>
      </c>
      <c r="AP202" s="8">
        <v>9.1577250437544269</v>
      </c>
      <c r="AQ202" s="8" t="s">
        <v>22151</v>
      </c>
      <c r="AR202" s="8" t="s">
        <v>22151</v>
      </c>
      <c r="AS202" s="8" t="s">
        <v>22151</v>
      </c>
      <c r="AT202" s="8" t="s">
        <v>22151</v>
      </c>
      <c r="AU202" s="8">
        <v>9.1577250437544269</v>
      </c>
      <c r="AV202" s="8">
        <v>9.1577250437544269</v>
      </c>
      <c r="AW202" s="8">
        <v>9.1577250437544269</v>
      </c>
      <c r="AX202" s="8" t="s">
        <v>22151</v>
      </c>
      <c r="AY202" s="132" t="s">
        <v>22151</v>
      </c>
      <c r="AZ202" s="132" t="s">
        <v>22151</v>
      </c>
      <c r="BA202" s="132">
        <v>32</v>
      </c>
      <c r="BB202" s="132" t="s">
        <v>22151</v>
      </c>
      <c r="BC202" s="132" t="s">
        <v>22151</v>
      </c>
      <c r="BD202" s="132" t="s">
        <v>22151</v>
      </c>
      <c r="BE202" s="132" t="s">
        <v>22151</v>
      </c>
      <c r="BF202" s="132">
        <v>24</v>
      </c>
      <c r="BG202" s="132">
        <v>9</v>
      </c>
      <c r="BH202" s="132">
        <v>13</v>
      </c>
      <c r="BI202" s="132" t="s">
        <v>22151</v>
      </c>
      <c r="BJ202" s="92" t="s">
        <v>22151</v>
      </c>
      <c r="BK202" s="8">
        <v>8.6531354605957791</v>
      </c>
      <c r="BL202" s="8">
        <v>0.50458958315864777</v>
      </c>
      <c r="BM202" s="12">
        <v>201</v>
      </c>
      <c r="BN202" s="10">
        <v>0.50458958315864777</v>
      </c>
      <c r="BO202" s="10">
        <v>0.19435732070240119</v>
      </c>
      <c r="BP202" s="10">
        <v>0.31023226245624658</v>
      </c>
      <c r="BQ202" s="41">
        <v>1.6612418927464669</v>
      </c>
      <c r="BR202" s="41"/>
      <c r="BS202" s="10">
        <v>0.31023226245624658</v>
      </c>
      <c r="BT202" s="38">
        <v>1.6612418927464669</v>
      </c>
      <c r="BU202" s="6" t="s">
        <v>22353</v>
      </c>
      <c r="BV202" s="75">
        <v>273.61</v>
      </c>
      <c r="BW202" s="75">
        <v>325</v>
      </c>
      <c r="BX202" s="51">
        <v>-51.389999999999986</v>
      </c>
      <c r="BY202" s="75">
        <v>225</v>
      </c>
      <c r="BZ202" s="75">
        <v>336</v>
      </c>
      <c r="CA202" s="184" t="s">
        <v>22151</v>
      </c>
    </row>
    <row r="203" spans="1:79" ht="15" customHeight="1" x14ac:dyDescent="0.3">
      <c r="A203" s="213" t="s">
        <v>1935</v>
      </c>
      <c r="B203" s="1" t="s">
        <v>6701</v>
      </c>
      <c r="C203" s="2" t="s">
        <v>6566</v>
      </c>
      <c r="D203" s="91" t="s">
        <v>548</v>
      </c>
      <c r="E203" s="2" t="s">
        <v>1464</v>
      </c>
      <c r="F203" s="2" t="s">
        <v>6120</v>
      </c>
      <c r="G203" s="2" t="s">
        <v>1380</v>
      </c>
      <c r="H203" s="2" t="s">
        <v>1380</v>
      </c>
      <c r="I203" s="2" t="s">
        <v>1380</v>
      </c>
      <c r="J203" s="269" t="s">
        <v>1380</v>
      </c>
      <c r="K203">
        <v>11205</v>
      </c>
      <c r="L203" t="s">
        <v>10787</v>
      </c>
      <c r="M203" t="e">
        <v>#VALUE!</v>
      </c>
      <c r="N203" t="s">
        <v>5431</v>
      </c>
      <c r="O203" s="169">
        <v>41</v>
      </c>
      <c r="P203" s="123">
        <v>176</v>
      </c>
      <c r="Q203" s="123">
        <v>176</v>
      </c>
      <c r="R203" s="75">
        <v>159</v>
      </c>
      <c r="S203" s="123">
        <v>36</v>
      </c>
      <c r="T203" s="123">
        <v>11</v>
      </c>
      <c r="U203" s="123">
        <v>1</v>
      </c>
      <c r="V203" s="75">
        <v>4</v>
      </c>
      <c r="W203" s="123">
        <v>22</v>
      </c>
      <c r="X203" s="75">
        <v>17</v>
      </c>
      <c r="Y203" s="75">
        <v>12</v>
      </c>
      <c r="Z203" s="75">
        <v>32</v>
      </c>
      <c r="AA203" s="75">
        <v>3</v>
      </c>
      <c r="AB203" s="52">
        <v>0.22641509433962265</v>
      </c>
      <c r="AC203" s="52">
        <v>0.2807017543859649</v>
      </c>
      <c r="AD203" s="52">
        <v>0.38364779874213839</v>
      </c>
      <c r="AE203" s="51">
        <v>3.3333333333333335</v>
      </c>
      <c r="AF203" s="51">
        <v>1.4285714285714286</v>
      </c>
      <c r="AG203" s="51">
        <v>2.3943661971830985</v>
      </c>
      <c r="AH203" s="51">
        <v>1.6666666666666665</v>
      </c>
      <c r="AI203" s="51">
        <v>-0.82635947583442027</v>
      </c>
      <c r="AJ203" s="51">
        <v>0</v>
      </c>
      <c r="AK203" s="51">
        <v>0</v>
      </c>
      <c r="AL203" s="51">
        <v>0</v>
      </c>
      <c r="AM203" s="51">
        <v>7.996578149920107</v>
      </c>
      <c r="AN203" s="51" t="s">
        <v>22151</v>
      </c>
      <c r="AO203" s="51" t="s">
        <v>22151</v>
      </c>
      <c r="AP203" s="51" t="s">
        <v>22151</v>
      </c>
      <c r="AQ203" s="51" t="s">
        <v>22151</v>
      </c>
      <c r="AR203" s="51" t="s">
        <v>22151</v>
      </c>
      <c r="AS203" s="51">
        <v>7.996578149920107</v>
      </c>
      <c r="AT203" s="51" t="s">
        <v>22151</v>
      </c>
      <c r="AU203" s="51" t="s">
        <v>22151</v>
      </c>
      <c r="AV203" s="51" t="s">
        <v>22151</v>
      </c>
      <c r="AW203" s="51" t="s">
        <v>22151</v>
      </c>
      <c r="AX203" s="51" t="s">
        <v>22151</v>
      </c>
      <c r="AY203" s="76" t="s">
        <v>22151</v>
      </c>
      <c r="AZ203" s="76" t="s">
        <v>22151</v>
      </c>
      <c r="BA203" s="76" t="s">
        <v>22151</v>
      </c>
      <c r="BB203" s="76" t="s">
        <v>22151</v>
      </c>
      <c r="BC203" s="76" t="s">
        <v>22151</v>
      </c>
      <c r="BD203" s="76">
        <v>71</v>
      </c>
      <c r="BE203" s="76" t="s">
        <v>22151</v>
      </c>
      <c r="BF203" s="76" t="s">
        <v>22151</v>
      </c>
      <c r="BG203" s="76" t="s">
        <v>22151</v>
      </c>
      <c r="BH203" s="76" t="s">
        <v>22151</v>
      </c>
      <c r="BI203" s="76" t="s">
        <v>22151</v>
      </c>
      <c r="BJ203" s="93" t="s">
        <v>22151</v>
      </c>
      <c r="BK203" s="51">
        <v>7.5574645117708927</v>
      </c>
      <c r="BL203" s="51">
        <v>0.43911363814921422</v>
      </c>
      <c r="BM203" s="76">
        <v>202</v>
      </c>
      <c r="BN203" s="51">
        <v>0.43911363814921422</v>
      </c>
      <c r="BO203" s="51">
        <v>0.19435732070240119</v>
      </c>
      <c r="BP203" s="51">
        <v>0.24475631744681303</v>
      </c>
      <c r="BQ203" s="64">
        <v>1.5216837518084092</v>
      </c>
      <c r="BR203" s="64"/>
      <c r="BS203" s="51">
        <v>0.24475631744681303</v>
      </c>
      <c r="BT203" s="38">
        <v>1.5216837518084092</v>
      </c>
      <c r="BU203" s="51" t="s">
        <v>22354</v>
      </c>
      <c r="BV203" s="75">
        <v>322.43</v>
      </c>
      <c r="BW203" s="75">
        <v>328</v>
      </c>
      <c r="BX203" s="51">
        <v>-5.5699999999999932</v>
      </c>
      <c r="BY203" s="75">
        <v>224</v>
      </c>
      <c r="BZ203" s="75">
        <v>370</v>
      </c>
      <c r="CA203" s="184" t="s">
        <v>22151</v>
      </c>
    </row>
    <row r="204" spans="1:79" ht="15" customHeight="1" x14ac:dyDescent="0.3">
      <c r="A204" s="214" t="s">
        <v>14185</v>
      </c>
      <c r="B204" s="1" t="s">
        <v>7401</v>
      </c>
      <c r="C204" s="2" t="s">
        <v>6962</v>
      </c>
      <c r="D204" s="91" t="s">
        <v>12991</v>
      </c>
      <c r="E204" s="2" t="s">
        <v>1413</v>
      </c>
      <c r="F204" s="2" t="s">
        <v>9094</v>
      </c>
      <c r="G204" s="2" t="s">
        <v>14937</v>
      </c>
      <c r="H204" s="2" t="s">
        <v>1396</v>
      </c>
      <c r="I204" s="2" t="s">
        <v>1396</v>
      </c>
      <c r="J204" s="269" t="s">
        <v>1396</v>
      </c>
      <c r="K204" s="122">
        <v>15279</v>
      </c>
      <c r="L204" s="122" t="s">
        <v>13956</v>
      </c>
      <c r="M204" s="122" t="e">
        <v>#VALUE!</v>
      </c>
      <c r="N204" s="122" t="s">
        <v>14186</v>
      </c>
      <c r="O204" s="123">
        <v>34</v>
      </c>
      <c r="P204" s="123">
        <v>133</v>
      </c>
      <c r="Q204" s="123">
        <v>133</v>
      </c>
      <c r="R204" s="123">
        <v>120</v>
      </c>
      <c r="S204" s="123">
        <v>34</v>
      </c>
      <c r="T204" s="123">
        <v>8</v>
      </c>
      <c r="U204" s="123">
        <v>0</v>
      </c>
      <c r="V204" s="123">
        <v>6</v>
      </c>
      <c r="W204" s="123">
        <v>20</v>
      </c>
      <c r="X204" s="123">
        <v>20</v>
      </c>
      <c r="Y204" s="123">
        <v>11</v>
      </c>
      <c r="Z204" s="123">
        <v>31</v>
      </c>
      <c r="AA204" s="123">
        <v>0</v>
      </c>
      <c r="AB204" s="124">
        <v>0.28333333333333333</v>
      </c>
      <c r="AC204" s="124">
        <v>0.34351145038167941</v>
      </c>
      <c r="AD204" s="124">
        <v>0.5</v>
      </c>
      <c r="AE204" s="125">
        <v>3.0303030303030303</v>
      </c>
      <c r="AF204" s="125">
        <v>2.1428571428571428</v>
      </c>
      <c r="AG204" s="125">
        <v>2.8169014084507045</v>
      </c>
      <c r="AH204" s="125">
        <v>0</v>
      </c>
      <c r="AI204" s="125">
        <v>0.83328199546858039</v>
      </c>
      <c r="AJ204" s="125">
        <v>0</v>
      </c>
      <c r="AK204" s="125">
        <v>0</v>
      </c>
      <c r="AL204" s="51">
        <v>0</v>
      </c>
      <c r="AM204" s="125">
        <v>8.8233435770794575</v>
      </c>
      <c r="AN204" s="125" t="s">
        <v>22151</v>
      </c>
      <c r="AO204" s="125">
        <v>8.8233435770794575</v>
      </c>
      <c r="AP204" s="125" t="s">
        <v>22151</v>
      </c>
      <c r="AQ204" s="125" t="s">
        <v>22151</v>
      </c>
      <c r="AR204" s="125" t="s">
        <v>22151</v>
      </c>
      <c r="AS204" s="125" t="s">
        <v>22151</v>
      </c>
      <c r="AT204" s="125">
        <v>8.8233435770794575</v>
      </c>
      <c r="AU204" s="125" t="s">
        <v>22151</v>
      </c>
      <c r="AV204" s="125" t="s">
        <v>22151</v>
      </c>
      <c r="AW204" s="125" t="s">
        <v>22151</v>
      </c>
      <c r="AX204" s="125" t="s">
        <v>22151</v>
      </c>
      <c r="AY204" s="127" t="s">
        <v>22151</v>
      </c>
      <c r="AZ204" s="127">
        <v>22</v>
      </c>
      <c r="BA204" s="127" t="s">
        <v>22151</v>
      </c>
      <c r="BB204" s="127" t="s">
        <v>22151</v>
      </c>
      <c r="BC204" s="127" t="s">
        <v>22151</v>
      </c>
      <c r="BD204" s="127" t="s">
        <v>22151</v>
      </c>
      <c r="BE204" s="127">
        <v>13</v>
      </c>
      <c r="BF204" s="127" t="s">
        <v>22151</v>
      </c>
      <c r="BG204" s="127" t="s">
        <v>22151</v>
      </c>
      <c r="BH204" s="127" t="s">
        <v>22151</v>
      </c>
      <c r="BI204" s="127" t="s">
        <v>22151</v>
      </c>
      <c r="BJ204" s="126" t="s">
        <v>22151</v>
      </c>
      <c r="BK204" s="125">
        <v>8.3853679235062994</v>
      </c>
      <c r="BL204" s="125">
        <v>0.43797565357315804</v>
      </c>
      <c r="BM204" s="127">
        <v>203</v>
      </c>
      <c r="BN204" s="125">
        <v>0.43797565357315804</v>
      </c>
      <c r="BO204" s="125">
        <v>0.19435732070240119</v>
      </c>
      <c r="BP204" s="125">
        <v>0.24361833287075685</v>
      </c>
      <c r="BQ204" s="128">
        <v>1.5192582043523517</v>
      </c>
      <c r="BR204" s="128"/>
      <c r="BS204" s="125">
        <v>0.24361833287075685</v>
      </c>
      <c r="BT204" s="38">
        <v>1.5192582043523517</v>
      </c>
      <c r="BU204" s="125" t="s">
        <v>22355</v>
      </c>
      <c r="BV204" s="123">
        <v>355.95</v>
      </c>
      <c r="BW204" s="123">
        <v>329</v>
      </c>
      <c r="BX204" s="125">
        <v>26.949999999999989</v>
      </c>
      <c r="BY204" s="123">
        <v>261</v>
      </c>
      <c r="BZ204" s="123">
        <v>417</v>
      </c>
      <c r="CA204" s="184" t="s">
        <v>22151</v>
      </c>
    </row>
    <row r="205" spans="1:79" ht="15" customHeight="1" x14ac:dyDescent="0.3">
      <c r="A205" s="213" t="s">
        <v>11424</v>
      </c>
      <c r="B205" s="1" t="s">
        <v>11425</v>
      </c>
      <c r="C205" s="2" t="s">
        <v>6650</v>
      </c>
      <c r="D205" s="91" t="s">
        <v>12664</v>
      </c>
      <c r="E205" s="2" t="s">
        <v>1526</v>
      </c>
      <c r="F205" s="2" t="s">
        <v>9094</v>
      </c>
      <c r="G205" s="2" t="s">
        <v>14987</v>
      </c>
      <c r="H205" s="2" t="s">
        <v>661</v>
      </c>
      <c r="I205" s="2" t="s">
        <v>661</v>
      </c>
      <c r="J205" s="269" t="s">
        <v>661</v>
      </c>
      <c r="K205">
        <v>15112</v>
      </c>
      <c r="L205" t="s">
        <v>13958</v>
      </c>
      <c r="M205" t="e">
        <v>#VALUE!</v>
      </c>
      <c r="N205" t="s">
        <v>12666</v>
      </c>
      <c r="O205" s="169">
        <v>52</v>
      </c>
      <c r="P205" s="123">
        <v>193</v>
      </c>
      <c r="Q205" s="123">
        <v>193</v>
      </c>
      <c r="R205" s="75">
        <v>172</v>
      </c>
      <c r="S205" s="123">
        <v>37</v>
      </c>
      <c r="T205" s="123">
        <v>6</v>
      </c>
      <c r="U205" s="123">
        <v>1</v>
      </c>
      <c r="V205" s="75">
        <v>9</v>
      </c>
      <c r="W205" s="123">
        <v>23</v>
      </c>
      <c r="X205" s="75">
        <v>26</v>
      </c>
      <c r="Y205" s="75">
        <v>18</v>
      </c>
      <c r="Z205" s="75">
        <v>66</v>
      </c>
      <c r="AA205" s="75">
        <v>0</v>
      </c>
      <c r="AB205" s="52">
        <v>0.21511627906976744</v>
      </c>
      <c r="AC205" s="52">
        <v>0.28947368421052633</v>
      </c>
      <c r="AD205" s="52">
        <v>0.41860465116279072</v>
      </c>
      <c r="AE205" s="51">
        <v>3.4848484848484849</v>
      </c>
      <c r="AF205" s="51">
        <v>3.2142857142857144</v>
      </c>
      <c r="AG205" s="51">
        <v>3.6619718309859155</v>
      </c>
      <c r="AH205" s="51">
        <v>0</v>
      </c>
      <c r="AI205" s="51">
        <v>-1.2979783947876158</v>
      </c>
      <c r="AJ205" s="51">
        <v>0</v>
      </c>
      <c r="AK205" s="51">
        <v>0</v>
      </c>
      <c r="AL205" s="51">
        <v>0</v>
      </c>
      <c r="AM205" s="51">
        <v>9.0631276353324992</v>
      </c>
      <c r="AN205" s="51" t="s">
        <v>22151</v>
      </c>
      <c r="AO205" s="51" t="s">
        <v>22151</v>
      </c>
      <c r="AP205" s="51">
        <v>9.0631276353324992</v>
      </c>
      <c r="AQ205" s="51" t="s">
        <v>22151</v>
      </c>
      <c r="AR205" s="51" t="s">
        <v>22151</v>
      </c>
      <c r="AS205" s="51" t="s">
        <v>22151</v>
      </c>
      <c r="AT205" s="51" t="s">
        <v>22151</v>
      </c>
      <c r="AU205" s="51">
        <v>9.0631276353324992</v>
      </c>
      <c r="AV205" s="51">
        <v>9.0631276353324992</v>
      </c>
      <c r="AW205" s="51">
        <v>9.0631276353324992</v>
      </c>
      <c r="AX205" s="51" t="s">
        <v>22151</v>
      </c>
      <c r="AY205" s="76" t="s">
        <v>22151</v>
      </c>
      <c r="AZ205" s="76" t="s">
        <v>22151</v>
      </c>
      <c r="BA205" s="76">
        <v>33</v>
      </c>
      <c r="BB205" s="76" t="s">
        <v>22151</v>
      </c>
      <c r="BC205" s="76" t="s">
        <v>22151</v>
      </c>
      <c r="BD205" s="76" t="s">
        <v>22151</v>
      </c>
      <c r="BE205" s="76" t="s">
        <v>22151</v>
      </c>
      <c r="BF205" s="76">
        <v>25</v>
      </c>
      <c r="BG205" s="76">
        <v>10</v>
      </c>
      <c r="BH205" s="76">
        <v>14</v>
      </c>
      <c r="BI205" s="76" t="s">
        <v>22151</v>
      </c>
      <c r="BJ205" s="93" t="s">
        <v>22151</v>
      </c>
      <c r="BK205" s="51">
        <v>8.6531354605957791</v>
      </c>
      <c r="BL205" s="51">
        <v>0.40999217473672012</v>
      </c>
      <c r="BM205" s="76">
        <v>204</v>
      </c>
      <c r="BN205" s="51">
        <v>0.40999217473672012</v>
      </c>
      <c r="BO205" s="51">
        <v>0.19435732070240119</v>
      </c>
      <c r="BP205" s="51">
        <v>0.21563485403431892</v>
      </c>
      <c r="BQ205" s="64">
        <v>1.4596130585995093</v>
      </c>
      <c r="BR205" s="64"/>
      <c r="BS205" s="51">
        <v>0.21563485403431892</v>
      </c>
      <c r="BT205" s="38">
        <v>1.4596130585995093</v>
      </c>
      <c r="BU205" s="51" t="s">
        <v>22356</v>
      </c>
      <c r="BV205" s="75">
        <v>251.93</v>
      </c>
      <c r="BW205" s="75">
        <v>330</v>
      </c>
      <c r="BX205" s="51">
        <v>-78.069999999999993</v>
      </c>
      <c r="BY205" s="75">
        <v>201</v>
      </c>
      <c r="BZ205" s="75">
        <v>307</v>
      </c>
      <c r="CA205" s="184" t="s">
        <v>22151</v>
      </c>
    </row>
    <row r="206" spans="1:79" ht="15" customHeight="1" x14ac:dyDescent="0.3">
      <c r="A206" s="212" t="s">
        <v>1411</v>
      </c>
      <c r="B206" s="180" t="s">
        <v>6542</v>
      </c>
      <c r="C206" s="181" t="s">
        <v>6543</v>
      </c>
      <c r="D206" s="91" t="s">
        <v>487</v>
      </c>
      <c r="E206" s="181" t="s">
        <v>1376</v>
      </c>
      <c r="F206" s="181" t="s">
        <v>6120</v>
      </c>
      <c r="G206" s="181" t="s">
        <v>661</v>
      </c>
      <c r="H206" s="181" t="s">
        <v>661</v>
      </c>
      <c r="I206" s="181" t="s">
        <v>661</v>
      </c>
      <c r="J206" s="181" t="s">
        <v>661</v>
      </c>
      <c r="K206" s="181">
        <v>5417</v>
      </c>
      <c r="L206" s="182" t="s">
        <v>10960</v>
      </c>
      <c r="M206" s="183" t="e">
        <v>#VALUE!</v>
      </c>
      <c r="N206" s="183" t="s">
        <v>5085</v>
      </c>
      <c r="O206" s="169">
        <v>48</v>
      </c>
      <c r="P206" s="184">
        <v>210</v>
      </c>
      <c r="Q206" s="184">
        <v>210</v>
      </c>
      <c r="R206" s="184">
        <v>192</v>
      </c>
      <c r="S206" s="184">
        <v>42</v>
      </c>
      <c r="T206" s="184">
        <v>9</v>
      </c>
      <c r="U206" s="184">
        <v>0</v>
      </c>
      <c r="V206" s="184">
        <v>5</v>
      </c>
      <c r="W206" s="184">
        <v>32</v>
      </c>
      <c r="X206" s="184">
        <v>18</v>
      </c>
      <c r="Y206" s="184">
        <v>17</v>
      </c>
      <c r="Z206" s="184">
        <v>39</v>
      </c>
      <c r="AA206" s="184">
        <v>2</v>
      </c>
      <c r="AB206" s="185">
        <v>0.21875</v>
      </c>
      <c r="AC206" s="186">
        <v>0.28229665071770332</v>
      </c>
      <c r="AD206" s="186">
        <v>0.34375</v>
      </c>
      <c r="AE206" s="187">
        <v>4.8484848484848486</v>
      </c>
      <c r="AF206" s="187">
        <v>1.7857142857142858</v>
      </c>
      <c r="AG206" s="187">
        <v>2.535211267605634</v>
      </c>
      <c r="AH206" s="187">
        <v>1.1111111111111112</v>
      </c>
      <c r="AI206" s="187">
        <v>-1.2918605880581007</v>
      </c>
      <c r="AJ206" s="188">
        <v>0</v>
      </c>
      <c r="AK206" s="188">
        <v>0</v>
      </c>
      <c r="AL206" s="188">
        <v>0</v>
      </c>
      <c r="AM206" s="187">
        <v>8.9886609248577791</v>
      </c>
      <c r="AN206" s="187" t="s">
        <v>22151</v>
      </c>
      <c r="AO206" s="187" t="s">
        <v>22151</v>
      </c>
      <c r="AP206" s="187">
        <v>8.9886609248577791</v>
      </c>
      <c r="AQ206" s="187" t="s">
        <v>22151</v>
      </c>
      <c r="AR206" s="187" t="s">
        <v>22151</v>
      </c>
      <c r="AS206" s="187" t="s">
        <v>22151</v>
      </c>
      <c r="AT206" s="187" t="s">
        <v>22151</v>
      </c>
      <c r="AU206" s="187">
        <v>8.9886609248577791</v>
      </c>
      <c r="AV206" s="187">
        <v>8.9886609248577791</v>
      </c>
      <c r="AW206" s="187">
        <v>8.9886609248577791</v>
      </c>
      <c r="AX206" s="187" t="s">
        <v>22151</v>
      </c>
      <c r="AY206" s="189" t="s">
        <v>22151</v>
      </c>
      <c r="AZ206" s="189" t="s">
        <v>22151</v>
      </c>
      <c r="BA206" s="189">
        <v>34</v>
      </c>
      <c r="BB206" s="189" t="s">
        <v>22151</v>
      </c>
      <c r="BC206" s="189" t="s">
        <v>22151</v>
      </c>
      <c r="BD206" s="189" t="s">
        <v>22151</v>
      </c>
      <c r="BE206" s="189" t="s">
        <v>22151</v>
      </c>
      <c r="BF206" s="189">
        <v>26</v>
      </c>
      <c r="BG206" s="189">
        <v>11</v>
      </c>
      <c r="BH206" s="189">
        <v>15</v>
      </c>
      <c r="BI206" s="189" t="s">
        <v>22151</v>
      </c>
      <c r="BJ206" s="190" t="s">
        <v>22151</v>
      </c>
      <c r="BK206" s="187">
        <v>8.6531354605957791</v>
      </c>
      <c r="BL206" s="187">
        <v>0.33552546426200003</v>
      </c>
      <c r="BM206" s="189">
        <v>205</v>
      </c>
      <c r="BN206" s="187">
        <v>0.33552546426200003</v>
      </c>
      <c r="BO206" s="187">
        <v>0.19435732070240119</v>
      </c>
      <c r="BP206" s="187">
        <v>0.14116814355959884</v>
      </c>
      <c r="BQ206" s="191">
        <v>1.3008916277881291</v>
      </c>
      <c r="BR206" s="192"/>
      <c r="BS206" s="187">
        <v>0.14116814355959884</v>
      </c>
      <c r="BT206" s="38">
        <v>1.3008916277881291</v>
      </c>
      <c r="BU206" s="187" t="s">
        <v>22357</v>
      </c>
      <c r="BV206" s="184">
        <v>101.18</v>
      </c>
      <c r="BW206" s="193">
        <v>334</v>
      </c>
      <c r="BX206" s="188">
        <v>-232.82</v>
      </c>
      <c r="BY206" s="193">
        <v>77</v>
      </c>
      <c r="BZ206" s="193">
        <v>124</v>
      </c>
      <c r="CA206" s="184" t="s">
        <v>22151</v>
      </c>
    </row>
    <row r="207" spans="1:79" x14ac:dyDescent="0.3">
      <c r="A207" s="178" t="s">
        <v>3247</v>
      </c>
      <c r="B207" s="1" t="s">
        <v>6647</v>
      </c>
      <c r="C207" s="2" t="s">
        <v>6648</v>
      </c>
      <c r="D207" s="91" t="s">
        <v>590</v>
      </c>
      <c r="E207" s="2" t="s">
        <v>1470</v>
      </c>
      <c r="F207" s="2" t="s">
        <v>6120</v>
      </c>
      <c r="G207" s="2" t="s">
        <v>1380</v>
      </c>
      <c r="H207" s="2" t="s">
        <v>1380</v>
      </c>
      <c r="I207" s="2" t="s">
        <v>1380</v>
      </c>
      <c r="J207" s="269" t="s">
        <v>1380</v>
      </c>
      <c r="K207">
        <v>5222</v>
      </c>
      <c r="L207" t="s">
        <v>9769</v>
      </c>
      <c r="M207" t="e">
        <v>#VALUE!</v>
      </c>
      <c r="N207" t="s">
        <v>6416</v>
      </c>
      <c r="O207" s="169">
        <v>42</v>
      </c>
      <c r="P207" s="123">
        <v>166</v>
      </c>
      <c r="Q207" s="123">
        <v>166</v>
      </c>
      <c r="R207" s="75">
        <v>147</v>
      </c>
      <c r="S207" s="123">
        <v>30</v>
      </c>
      <c r="T207" s="123">
        <v>5</v>
      </c>
      <c r="U207" s="123">
        <v>0</v>
      </c>
      <c r="V207" s="75">
        <v>9</v>
      </c>
      <c r="W207" s="123">
        <v>20</v>
      </c>
      <c r="X207" s="75">
        <v>22</v>
      </c>
      <c r="Y207" s="75">
        <v>11</v>
      </c>
      <c r="Z207" s="75">
        <v>43</v>
      </c>
      <c r="AA207" s="75">
        <v>0</v>
      </c>
      <c r="AB207" s="3">
        <v>0.20408163265306123</v>
      </c>
      <c r="AC207" s="3">
        <v>0.25949367088607594</v>
      </c>
      <c r="AD207" s="3">
        <v>0.42176870748299322</v>
      </c>
      <c r="AE207" s="6">
        <v>3.0303030303030303</v>
      </c>
      <c r="AF207" s="6">
        <v>3.2142857142857144</v>
      </c>
      <c r="AG207" s="6">
        <v>3.098591549295775</v>
      </c>
      <c r="AH207" s="6">
        <v>0</v>
      </c>
      <c r="AI207" s="51">
        <v>-1.4650818383108473</v>
      </c>
      <c r="AJ207" s="51">
        <v>0</v>
      </c>
      <c r="AK207" s="51">
        <v>0</v>
      </c>
      <c r="AL207" s="51">
        <v>0</v>
      </c>
      <c r="AM207" s="6">
        <v>7.8780984555736717</v>
      </c>
      <c r="AN207" s="6" t="s">
        <v>22151</v>
      </c>
      <c r="AO207" s="6" t="s">
        <v>22151</v>
      </c>
      <c r="AP207" s="6" t="s">
        <v>22151</v>
      </c>
      <c r="AQ207" s="6" t="s">
        <v>22151</v>
      </c>
      <c r="AR207" s="6" t="s">
        <v>22151</v>
      </c>
      <c r="AS207" s="6">
        <v>7.8780984555736717</v>
      </c>
      <c r="AT207" s="6" t="s">
        <v>22151</v>
      </c>
      <c r="AU207" s="6" t="s">
        <v>22151</v>
      </c>
      <c r="AV207" s="6" t="s">
        <v>22151</v>
      </c>
      <c r="AW207" s="6" t="s">
        <v>22151</v>
      </c>
      <c r="AX207" s="6" t="s">
        <v>22151</v>
      </c>
      <c r="AY207" s="99" t="s">
        <v>22151</v>
      </c>
      <c r="AZ207" s="132" t="s">
        <v>22151</v>
      </c>
      <c r="BA207" s="132" t="s">
        <v>22151</v>
      </c>
      <c r="BB207" s="132" t="s">
        <v>22151</v>
      </c>
      <c r="BC207" s="132" t="s">
        <v>22151</v>
      </c>
      <c r="BD207" s="132">
        <v>72</v>
      </c>
      <c r="BE207" s="132" t="s">
        <v>22151</v>
      </c>
      <c r="BF207" s="132" t="s">
        <v>22151</v>
      </c>
      <c r="BG207" s="132" t="s">
        <v>22151</v>
      </c>
      <c r="BH207" s="132" t="s">
        <v>22151</v>
      </c>
      <c r="BI207" s="132" t="s">
        <v>22151</v>
      </c>
      <c r="BJ207" s="92" t="s">
        <v>22151</v>
      </c>
      <c r="BK207" s="6">
        <v>7.5574645117708927</v>
      </c>
      <c r="BL207" s="8">
        <v>0.32063394380277899</v>
      </c>
      <c r="BM207" s="12">
        <v>206</v>
      </c>
      <c r="BN207" s="6">
        <v>0.32063394380277899</v>
      </c>
      <c r="BO207" s="6">
        <v>0.19435732070240119</v>
      </c>
      <c r="BP207" s="6">
        <v>0.12627662310037779</v>
      </c>
      <c r="BQ207" s="38">
        <v>1.2691512243356775</v>
      </c>
      <c r="BR207" s="38"/>
      <c r="BS207" s="6">
        <v>0.12627662310037779</v>
      </c>
      <c r="BT207" s="38">
        <v>1.2691512243356775</v>
      </c>
      <c r="BU207" s="6" t="s">
        <v>22358</v>
      </c>
      <c r="BV207" s="75">
        <v>318.64</v>
      </c>
      <c r="BW207" s="75">
        <v>335</v>
      </c>
      <c r="BX207" s="51">
        <v>-16.360000000000014</v>
      </c>
      <c r="BY207" s="75">
        <v>264</v>
      </c>
      <c r="BZ207" s="75">
        <v>403</v>
      </c>
      <c r="CA207" s="184" t="s">
        <v>22151</v>
      </c>
    </row>
    <row r="208" spans="1:79" x14ac:dyDescent="0.3">
      <c r="A208" s="213" t="s">
        <v>2145</v>
      </c>
      <c r="B208" s="1" t="s">
        <v>6710</v>
      </c>
      <c r="C208" s="2" t="s">
        <v>6711</v>
      </c>
      <c r="D208" s="91" t="s">
        <v>391</v>
      </c>
      <c r="E208" s="2" t="s">
        <v>1437</v>
      </c>
      <c r="F208" s="2" t="s">
        <v>9094</v>
      </c>
      <c r="G208" s="2" t="s">
        <v>14940</v>
      </c>
      <c r="H208" s="2" t="s">
        <v>660</v>
      </c>
      <c r="I208" s="2" t="s">
        <v>660</v>
      </c>
      <c r="J208" s="269" t="s">
        <v>660</v>
      </c>
      <c r="K208">
        <v>10816</v>
      </c>
      <c r="L208" t="s">
        <v>10934</v>
      </c>
      <c r="M208" t="e">
        <v>#VALUE!</v>
      </c>
      <c r="N208" t="s">
        <v>5595</v>
      </c>
      <c r="O208" s="169">
        <v>43</v>
      </c>
      <c r="P208" s="123">
        <v>135</v>
      </c>
      <c r="Q208" s="123">
        <v>135</v>
      </c>
      <c r="R208" s="75">
        <v>117</v>
      </c>
      <c r="S208" s="123">
        <v>29</v>
      </c>
      <c r="T208" s="123">
        <v>3</v>
      </c>
      <c r="U208" s="123">
        <v>0</v>
      </c>
      <c r="V208" s="75">
        <v>9</v>
      </c>
      <c r="W208" s="123">
        <v>19</v>
      </c>
      <c r="X208" s="75">
        <v>17</v>
      </c>
      <c r="Y208" s="75">
        <v>15</v>
      </c>
      <c r="Z208" s="75">
        <v>38</v>
      </c>
      <c r="AA208" s="75">
        <v>0</v>
      </c>
      <c r="AB208" s="52">
        <v>0.24786324786324787</v>
      </c>
      <c r="AC208" s="52">
        <v>0.33333333333333331</v>
      </c>
      <c r="AD208" s="52">
        <v>0.50427350427350426</v>
      </c>
      <c r="AE208" s="51">
        <v>2.8787878787878789</v>
      </c>
      <c r="AF208" s="51">
        <v>3.2142857142857144</v>
      </c>
      <c r="AG208" s="51">
        <v>2.3943661971830985</v>
      </c>
      <c r="AH208" s="51">
        <v>0</v>
      </c>
      <c r="AI208" s="51">
        <v>-7.8914771755238769E-2</v>
      </c>
      <c r="AJ208" s="51">
        <v>0</v>
      </c>
      <c r="AK208" s="51">
        <v>0</v>
      </c>
      <c r="AL208" s="51">
        <v>0</v>
      </c>
      <c r="AM208" s="51">
        <v>8.4085250185014537</v>
      </c>
      <c r="AN208" s="51" t="s">
        <v>22151</v>
      </c>
      <c r="AO208" s="51" t="s">
        <v>22151</v>
      </c>
      <c r="AP208" s="51" t="s">
        <v>22151</v>
      </c>
      <c r="AQ208" s="51">
        <v>8.4085250185014537</v>
      </c>
      <c r="AR208" s="51" t="s">
        <v>22151</v>
      </c>
      <c r="AS208" s="51" t="s">
        <v>22151</v>
      </c>
      <c r="AT208" s="51">
        <v>8.4085250185014537</v>
      </c>
      <c r="AU208" s="51" t="s">
        <v>22151</v>
      </c>
      <c r="AV208" s="51">
        <v>8.4085250185014537</v>
      </c>
      <c r="AW208" s="51">
        <v>8.4085250185014537</v>
      </c>
      <c r="AX208" s="51">
        <v>8.4085250185014537</v>
      </c>
      <c r="AY208" s="76" t="s">
        <v>22151</v>
      </c>
      <c r="AZ208" s="76" t="s">
        <v>22151</v>
      </c>
      <c r="BA208" s="76" t="s">
        <v>22151</v>
      </c>
      <c r="BB208" s="76">
        <v>24</v>
      </c>
      <c r="BC208" s="76" t="s">
        <v>22151</v>
      </c>
      <c r="BD208" s="76" t="s">
        <v>22151</v>
      </c>
      <c r="BE208" s="76">
        <v>17</v>
      </c>
      <c r="BF208" s="76" t="s">
        <v>22151</v>
      </c>
      <c r="BG208" s="76">
        <v>17</v>
      </c>
      <c r="BH208" s="76">
        <v>22</v>
      </c>
      <c r="BI208" s="76">
        <v>7</v>
      </c>
      <c r="BJ208" s="93" t="s">
        <v>22349</v>
      </c>
      <c r="BK208" s="51">
        <v>8.1157260046330784</v>
      </c>
      <c r="BL208" s="51">
        <v>0.29279901386837537</v>
      </c>
      <c r="BM208" s="76">
        <v>207</v>
      </c>
      <c r="BN208" s="51">
        <v>0.29279901386837537</v>
      </c>
      <c r="BO208" s="51">
        <v>0.19435732070240119</v>
      </c>
      <c r="BP208" s="51">
        <v>9.8441693165974176E-2</v>
      </c>
      <c r="BQ208" s="64">
        <v>1.209822701864917</v>
      </c>
      <c r="BR208" s="64"/>
      <c r="BS208" s="51">
        <v>9.8441693165974176E-2</v>
      </c>
      <c r="BT208" s="38">
        <v>1.209822701864917</v>
      </c>
      <c r="BU208" s="51" t="s">
        <v>22359</v>
      </c>
      <c r="BV208" s="75">
        <v>598.91</v>
      </c>
      <c r="BW208" s="75">
        <v>337</v>
      </c>
      <c r="BX208" s="51">
        <v>261.90999999999997</v>
      </c>
      <c r="BY208" s="75">
        <v>448</v>
      </c>
      <c r="BZ208" s="75">
        <v>748</v>
      </c>
      <c r="CA208" s="184" t="s">
        <v>22151</v>
      </c>
    </row>
    <row r="209" spans="1:79" x14ac:dyDescent="0.3">
      <c r="A209" s="213" t="s">
        <v>16877</v>
      </c>
      <c r="B209" s="1" t="s">
        <v>16878</v>
      </c>
      <c r="C209" s="2" t="s">
        <v>6539</v>
      </c>
      <c r="D209" s="91" t="s">
        <v>14339</v>
      </c>
      <c r="E209" s="2" t="s">
        <v>1372</v>
      </c>
      <c r="F209" s="2" t="s">
        <v>6120</v>
      </c>
      <c r="G209" s="2" t="s">
        <v>1380</v>
      </c>
      <c r="H209" s="2" t="s">
        <v>1380</v>
      </c>
      <c r="I209" s="2" t="s">
        <v>1380</v>
      </c>
      <c r="J209" s="269" t="s">
        <v>1380</v>
      </c>
      <c r="K209">
        <v>15274</v>
      </c>
      <c r="L209" t="s">
        <v>16879</v>
      </c>
      <c r="M209" t="e">
        <v>#VALUE!</v>
      </c>
      <c r="N209" t="s">
        <v>15335</v>
      </c>
      <c r="O209" s="169">
        <v>43</v>
      </c>
      <c r="P209" s="123">
        <v>111</v>
      </c>
      <c r="Q209" s="123">
        <v>111</v>
      </c>
      <c r="R209" s="75">
        <v>95</v>
      </c>
      <c r="S209" s="123">
        <v>23</v>
      </c>
      <c r="T209" s="123">
        <v>6</v>
      </c>
      <c r="U209" s="123">
        <v>0</v>
      </c>
      <c r="V209" s="75">
        <v>0</v>
      </c>
      <c r="W209" s="123">
        <v>18</v>
      </c>
      <c r="X209" s="75">
        <v>13.999999999999998</v>
      </c>
      <c r="Y209" s="75">
        <v>13.999999999999998</v>
      </c>
      <c r="Z209" s="75">
        <v>26</v>
      </c>
      <c r="AA209" s="75">
        <v>6</v>
      </c>
      <c r="AB209" s="52">
        <v>0.24210526315789474</v>
      </c>
      <c r="AC209" s="52">
        <v>0.33944954128440369</v>
      </c>
      <c r="AD209" s="52">
        <v>0.30526315789473685</v>
      </c>
      <c r="AE209" s="51">
        <v>2.7272727272727275</v>
      </c>
      <c r="AF209" s="51">
        <v>0</v>
      </c>
      <c r="AG209" s="51">
        <v>1.9718309859154928</v>
      </c>
      <c r="AH209" s="51">
        <v>3.333333333333333</v>
      </c>
      <c r="AI209" s="51">
        <v>-0.18334542842335377</v>
      </c>
      <c r="AJ209" s="51">
        <v>0</v>
      </c>
      <c r="AK209" s="51">
        <v>0</v>
      </c>
      <c r="AL209" s="51">
        <v>0</v>
      </c>
      <c r="AM209" s="51">
        <v>7.8490916180982007</v>
      </c>
      <c r="AN209" s="51" t="s">
        <v>22151</v>
      </c>
      <c r="AO209" s="51" t="s">
        <v>22151</v>
      </c>
      <c r="AP209" s="51" t="s">
        <v>22151</v>
      </c>
      <c r="AQ209" s="51" t="s">
        <v>22151</v>
      </c>
      <c r="AR209" s="51" t="s">
        <v>22151</v>
      </c>
      <c r="AS209" s="51">
        <v>7.8490916180982007</v>
      </c>
      <c r="AT209" s="51" t="s">
        <v>22151</v>
      </c>
      <c r="AU209" s="51" t="s">
        <v>22151</v>
      </c>
      <c r="AV209" s="51" t="s">
        <v>22151</v>
      </c>
      <c r="AW209" s="51" t="s">
        <v>22151</v>
      </c>
      <c r="AX209" s="51" t="s">
        <v>22151</v>
      </c>
      <c r="AY209" s="76" t="s">
        <v>22151</v>
      </c>
      <c r="AZ209" s="132" t="s">
        <v>22151</v>
      </c>
      <c r="BA209" s="132" t="s">
        <v>22151</v>
      </c>
      <c r="BB209" s="132" t="s">
        <v>22151</v>
      </c>
      <c r="BC209" s="132" t="s">
        <v>22151</v>
      </c>
      <c r="BD209" s="132">
        <v>73</v>
      </c>
      <c r="BE209" s="132" t="s">
        <v>22151</v>
      </c>
      <c r="BF209" s="132" t="s">
        <v>22151</v>
      </c>
      <c r="BG209" s="132" t="s">
        <v>22151</v>
      </c>
      <c r="BH209" s="132" t="s">
        <v>22151</v>
      </c>
      <c r="BI209" s="132" t="s">
        <v>22151</v>
      </c>
      <c r="BJ209" s="92" t="s">
        <v>22151</v>
      </c>
      <c r="BK209" s="51">
        <v>7.5574645117708927</v>
      </c>
      <c r="BL209" s="51">
        <v>0.29162710632730793</v>
      </c>
      <c r="BM209" s="76">
        <v>208</v>
      </c>
      <c r="BN209" s="51">
        <v>0.29162710632730793</v>
      </c>
      <c r="BO209" s="51">
        <v>0.19435732070240119</v>
      </c>
      <c r="BP209" s="51">
        <v>9.7269785624906735E-2</v>
      </c>
      <c r="BQ209" s="64">
        <v>1.2073248495962847</v>
      </c>
      <c r="BR209" s="64"/>
      <c r="BS209" s="51">
        <v>9.7269785624906735E-2</v>
      </c>
      <c r="BT209" s="38">
        <v>1.2073248495962847</v>
      </c>
      <c r="BU209" s="51" t="s">
        <v>22360</v>
      </c>
      <c r="BV209" s="75">
        <v>528.91</v>
      </c>
      <c r="BW209" s="75">
        <v>338</v>
      </c>
      <c r="BX209" s="51">
        <v>190.90999999999997</v>
      </c>
      <c r="BY209" s="75">
        <v>439</v>
      </c>
      <c r="BZ209" s="75">
        <v>665</v>
      </c>
      <c r="CA209" s="184" t="s">
        <v>22151</v>
      </c>
    </row>
    <row r="210" spans="1:79" x14ac:dyDescent="0.3">
      <c r="A210" t="s">
        <v>2055</v>
      </c>
      <c r="B210" s="1" t="s">
        <v>6550</v>
      </c>
      <c r="C210" s="2" t="s">
        <v>6551</v>
      </c>
      <c r="D210" s="91" t="s">
        <v>499</v>
      </c>
      <c r="E210" s="2" t="s">
        <v>1372</v>
      </c>
      <c r="F210" s="2" t="s">
        <v>6120</v>
      </c>
      <c r="G210" s="2" t="s">
        <v>1380</v>
      </c>
      <c r="H210" s="2" t="s">
        <v>1380</v>
      </c>
      <c r="I210" s="2" t="s">
        <v>1380</v>
      </c>
      <c r="J210" s="269" t="s">
        <v>1380</v>
      </c>
      <c r="K210">
        <v>9927</v>
      </c>
      <c r="L210" t="s">
        <v>10653</v>
      </c>
      <c r="M210" t="e">
        <v>#VALUE!</v>
      </c>
      <c r="N210" t="s">
        <v>5514</v>
      </c>
      <c r="O210" s="169">
        <v>49</v>
      </c>
      <c r="P210" s="123">
        <v>158</v>
      </c>
      <c r="Q210" s="123">
        <v>158</v>
      </c>
      <c r="R210" s="75">
        <v>130</v>
      </c>
      <c r="S210" s="123">
        <v>29</v>
      </c>
      <c r="T210" s="123">
        <v>5</v>
      </c>
      <c r="U210" s="123">
        <v>1</v>
      </c>
      <c r="V210" s="75">
        <v>5</v>
      </c>
      <c r="W210" s="123">
        <v>20</v>
      </c>
      <c r="X210" s="75">
        <v>15.000000000000002</v>
      </c>
      <c r="Y210" s="75">
        <v>26</v>
      </c>
      <c r="Z210" s="75">
        <v>35</v>
      </c>
      <c r="AA210" s="75">
        <v>3</v>
      </c>
      <c r="AB210" s="4">
        <v>0.22307692307692309</v>
      </c>
      <c r="AC210" s="4">
        <v>0.35256410256410259</v>
      </c>
      <c r="AD210" s="4">
        <v>0.3923076923076923</v>
      </c>
      <c r="AE210" s="8">
        <v>3.0303030303030303</v>
      </c>
      <c r="AF210" s="8">
        <v>1.7857142857142858</v>
      </c>
      <c r="AG210" s="8">
        <v>2.1126760563380285</v>
      </c>
      <c r="AH210" s="8">
        <v>1.6666666666666665</v>
      </c>
      <c r="AI210" s="51">
        <v>-0.77642294782175847</v>
      </c>
      <c r="AJ210" s="51">
        <v>0</v>
      </c>
      <c r="AK210" s="51">
        <v>0</v>
      </c>
      <c r="AL210" s="51">
        <v>0</v>
      </c>
      <c r="AM210" s="8">
        <v>7.8189370912002518</v>
      </c>
      <c r="AN210" s="8" t="s">
        <v>22151</v>
      </c>
      <c r="AO210" s="8" t="s">
        <v>22151</v>
      </c>
      <c r="AP210" s="8" t="s">
        <v>22151</v>
      </c>
      <c r="AQ210" s="8" t="s">
        <v>22151</v>
      </c>
      <c r="AR210" s="8" t="s">
        <v>22151</v>
      </c>
      <c r="AS210" s="8">
        <v>7.8189370912002518</v>
      </c>
      <c r="AT210" s="8" t="s">
        <v>22151</v>
      </c>
      <c r="AU210" s="8" t="s">
        <v>22151</v>
      </c>
      <c r="AV210" s="8" t="s">
        <v>22151</v>
      </c>
      <c r="AW210" s="8" t="s">
        <v>22151</v>
      </c>
      <c r="AX210" s="8" t="s">
        <v>22151</v>
      </c>
      <c r="AY210" s="132" t="s">
        <v>22151</v>
      </c>
      <c r="AZ210" s="132" t="s">
        <v>22151</v>
      </c>
      <c r="BA210" s="132" t="s">
        <v>22151</v>
      </c>
      <c r="BB210" s="132" t="s">
        <v>22151</v>
      </c>
      <c r="BC210" s="132" t="s">
        <v>22151</v>
      </c>
      <c r="BD210" s="132">
        <v>74</v>
      </c>
      <c r="BE210" s="132" t="s">
        <v>22151</v>
      </c>
      <c r="BF210" s="132" t="s">
        <v>22151</v>
      </c>
      <c r="BG210" s="132" t="s">
        <v>22151</v>
      </c>
      <c r="BH210" s="132" t="s">
        <v>22151</v>
      </c>
      <c r="BI210" s="132" t="s">
        <v>22151</v>
      </c>
      <c r="BJ210" s="92" t="s">
        <v>22151</v>
      </c>
      <c r="BK210" s="8">
        <v>7.5574645117708927</v>
      </c>
      <c r="BL210" s="8">
        <v>0.26147257942935909</v>
      </c>
      <c r="BM210" s="12">
        <v>209</v>
      </c>
      <c r="BN210" s="10">
        <v>0.26147257942935909</v>
      </c>
      <c r="BO210" s="10">
        <v>0.19435732070240119</v>
      </c>
      <c r="BP210" s="10">
        <v>6.7115258726957894E-2</v>
      </c>
      <c r="BQ210" s="41">
        <v>1.1430522420892362</v>
      </c>
      <c r="BR210" s="41"/>
      <c r="BS210" s="10">
        <v>6.7115258726957894E-2</v>
      </c>
      <c r="BT210" s="38">
        <v>1.1430522420892362</v>
      </c>
      <c r="BU210" s="6" t="s">
        <v>22361</v>
      </c>
      <c r="BV210" s="75">
        <v>597.70000000000005</v>
      </c>
      <c r="BW210" s="75">
        <v>340</v>
      </c>
      <c r="BX210" s="51">
        <v>257.70000000000005</v>
      </c>
      <c r="BY210" s="75">
        <v>489</v>
      </c>
      <c r="BZ210" s="75">
        <v>715</v>
      </c>
      <c r="CA210" s="184" t="s">
        <v>22151</v>
      </c>
    </row>
    <row r="211" spans="1:79" ht="15" customHeight="1" x14ac:dyDescent="0.3">
      <c r="A211" s="214" t="s">
        <v>11056</v>
      </c>
      <c r="B211" s="1" t="s">
        <v>11058</v>
      </c>
      <c r="C211" s="2" t="s">
        <v>8236</v>
      </c>
      <c r="D211" s="91" t="s">
        <v>11057</v>
      </c>
      <c r="E211" s="2" t="s">
        <v>1446</v>
      </c>
      <c r="F211" s="2" t="s">
        <v>9094</v>
      </c>
      <c r="G211" s="2" t="s">
        <v>1424</v>
      </c>
      <c r="H211" s="2" t="s">
        <v>1424</v>
      </c>
      <c r="I211" s="2" t="s">
        <v>1424</v>
      </c>
      <c r="J211" s="269" t="s">
        <v>1424</v>
      </c>
      <c r="K211" s="122">
        <v>10200</v>
      </c>
      <c r="L211" s="122" t="s">
        <v>11059</v>
      </c>
      <c r="M211" s="122" t="e">
        <v>#VALUE!</v>
      </c>
      <c r="N211" s="122" t="s">
        <v>11060</v>
      </c>
      <c r="O211" s="123">
        <v>38</v>
      </c>
      <c r="P211" s="123">
        <v>110</v>
      </c>
      <c r="Q211" s="123">
        <v>110</v>
      </c>
      <c r="R211" s="123">
        <v>98</v>
      </c>
      <c r="S211" s="123">
        <v>20</v>
      </c>
      <c r="T211" s="123">
        <v>3</v>
      </c>
      <c r="U211" s="123">
        <v>0</v>
      </c>
      <c r="V211" s="123">
        <v>5</v>
      </c>
      <c r="W211" s="123">
        <v>10</v>
      </c>
      <c r="X211" s="123">
        <v>13</v>
      </c>
      <c r="Y211" s="123">
        <v>12</v>
      </c>
      <c r="Z211" s="123">
        <v>27.999999999999996</v>
      </c>
      <c r="AA211" s="123">
        <v>0</v>
      </c>
      <c r="AB211" s="124">
        <v>0.20408163265306123</v>
      </c>
      <c r="AC211" s="124">
        <v>0.29090909090909089</v>
      </c>
      <c r="AD211" s="124">
        <v>0.38775510204081631</v>
      </c>
      <c r="AE211" s="125">
        <v>1.5151515151515151</v>
      </c>
      <c r="AF211" s="125">
        <v>1.7857142857142858</v>
      </c>
      <c r="AG211" s="125">
        <v>1.8309859154929577</v>
      </c>
      <c r="AH211" s="125">
        <v>0</v>
      </c>
      <c r="AI211" s="125">
        <v>-0.9964271536323861</v>
      </c>
      <c r="AJ211" s="125">
        <v>0</v>
      </c>
      <c r="AK211" s="125">
        <v>0</v>
      </c>
      <c r="AL211" s="51">
        <v>0</v>
      </c>
      <c r="AM211" s="125">
        <v>4.1354245627263726</v>
      </c>
      <c r="AN211" s="125">
        <v>4.1354245627263726</v>
      </c>
      <c r="AO211" s="125" t="s">
        <v>22151</v>
      </c>
      <c r="AP211" s="125" t="s">
        <v>22151</v>
      </c>
      <c r="AQ211" s="125" t="s">
        <v>22151</v>
      </c>
      <c r="AR211" s="125" t="s">
        <v>22151</v>
      </c>
      <c r="AS211" s="125" t="s">
        <v>22151</v>
      </c>
      <c r="AT211" s="125" t="s">
        <v>22151</v>
      </c>
      <c r="AU211" s="125" t="s">
        <v>22151</v>
      </c>
      <c r="AV211" s="125" t="s">
        <v>22151</v>
      </c>
      <c r="AW211" s="125" t="s">
        <v>22151</v>
      </c>
      <c r="AX211" s="125" t="s">
        <v>22151</v>
      </c>
      <c r="AY211" s="127">
        <v>29</v>
      </c>
      <c r="AZ211" s="127" t="s">
        <v>22151</v>
      </c>
      <c r="BA211" s="127" t="s">
        <v>22151</v>
      </c>
      <c r="BB211" s="127" t="s">
        <v>22151</v>
      </c>
      <c r="BC211" s="127" t="s">
        <v>22151</v>
      </c>
      <c r="BD211" s="127" t="s">
        <v>22151</v>
      </c>
      <c r="BE211" s="127" t="s">
        <v>22151</v>
      </c>
      <c r="BF211" s="127" t="s">
        <v>22151</v>
      </c>
      <c r="BG211" s="127" t="s">
        <v>22151</v>
      </c>
      <c r="BH211" s="127" t="s">
        <v>22151</v>
      </c>
      <c r="BI211" s="127" t="s">
        <v>22151</v>
      </c>
      <c r="BJ211" s="126" t="s">
        <v>22151</v>
      </c>
      <c r="BK211" s="125">
        <v>3.9410672420239714</v>
      </c>
      <c r="BL211" s="125">
        <v>0.19435732070240119</v>
      </c>
      <c r="BM211" s="127">
        <v>210</v>
      </c>
      <c r="BN211" s="125">
        <v>0.19435732070240119</v>
      </c>
      <c r="BO211" s="125">
        <v>0.19435732070240119</v>
      </c>
      <c r="BP211" s="125">
        <v>0</v>
      </c>
      <c r="BQ211" s="128">
        <v>1</v>
      </c>
      <c r="BR211" s="128"/>
      <c r="BS211" s="125">
        <v>0</v>
      </c>
      <c r="BT211" s="38">
        <v>0</v>
      </c>
      <c r="BU211" s="125" t="s">
        <v>22362</v>
      </c>
      <c r="BV211" s="123">
        <v>481.05</v>
      </c>
      <c r="BW211" s="123">
        <v>344</v>
      </c>
      <c r="BX211" s="125">
        <v>137.05000000000001</v>
      </c>
      <c r="BY211" s="123">
        <v>419</v>
      </c>
      <c r="BZ211" s="123">
        <v>554</v>
      </c>
      <c r="CA211" s="184" t="s">
        <v>22151</v>
      </c>
    </row>
    <row r="212" spans="1:79" x14ac:dyDescent="0.3">
      <c r="A212" s="178" t="s">
        <v>12551</v>
      </c>
      <c r="B212" s="1" t="s">
        <v>12553</v>
      </c>
      <c r="C212" s="2" t="s">
        <v>12552</v>
      </c>
      <c r="D212" s="91" t="s">
        <v>11522</v>
      </c>
      <c r="E212" s="2" t="s">
        <v>1376</v>
      </c>
      <c r="F212" s="2" t="s">
        <v>6120</v>
      </c>
      <c r="G212" s="2" t="s">
        <v>1396</v>
      </c>
      <c r="H212" s="2" t="s">
        <v>1396</v>
      </c>
      <c r="I212" s="2" t="s">
        <v>1396</v>
      </c>
      <c r="J212" s="269" t="s">
        <v>1396</v>
      </c>
      <c r="K212" s="98">
        <v>19198</v>
      </c>
      <c r="L212" s="98" t="s">
        <v>11523</v>
      </c>
      <c r="M212" s="98" t="e">
        <v>#VALUE!</v>
      </c>
      <c r="N212" s="98" t="s">
        <v>14106</v>
      </c>
      <c r="O212" s="66">
        <v>57</v>
      </c>
      <c r="P212" s="123">
        <v>230</v>
      </c>
      <c r="Q212" s="123">
        <v>230</v>
      </c>
      <c r="R212" s="75">
        <v>211</v>
      </c>
      <c r="S212" s="123">
        <v>49</v>
      </c>
      <c r="T212" s="123">
        <v>12</v>
      </c>
      <c r="U212" s="123">
        <v>1</v>
      </c>
      <c r="V212" s="75">
        <v>6</v>
      </c>
      <c r="W212" s="123">
        <v>27</v>
      </c>
      <c r="X212" s="75">
        <v>22</v>
      </c>
      <c r="Y212" s="75">
        <v>12</v>
      </c>
      <c r="Z212" s="75">
        <v>27</v>
      </c>
      <c r="AA212" s="75">
        <v>0</v>
      </c>
      <c r="AB212" s="3">
        <v>0.23222748815165878</v>
      </c>
      <c r="AC212" s="3">
        <v>0.273542600896861</v>
      </c>
      <c r="AD212" s="3">
        <v>0.38388625592417064</v>
      </c>
      <c r="AE212" s="6">
        <v>4.0909090909090908</v>
      </c>
      <c r="AF212" s="6">
        <v>2.1428571428571428</v>
      </c>
      <c r="AG212" s="6">
        <v>3.098591549295775</v>
      </c>
      <c r="AH212" s="6">
        <v>0</v>
      </c>
      <c r="AI212" s="6">
        <v>-0.82022090279566295</v>
      </c>
      <c r="AJ212" s="6">
        <v>0</v>
      </c>
      <c r="AK212" s="6">
        <v>0</v>
      </c>
      <c r="AL212" s="51">
        <v>0</v>
      </c>
      <c r="AM212" s="6">
        <v>8.5121368802663451</v>
      </c>
      <c r="AN212" s="6" t="s">
        <v>22151</v>
      </c>
      <c r="AO212" s="6">
        <v>8.5121368802663451</v>
      </c>
      <c r="AP212" s="6" t="s">
        <v>22151</v>
      </c>
      <c r="AQ212" s="6" t="s">
        <v>22151</v>
      </c>
      <c r="AR212" s="6" t="s">
        <v>22151</v>
      </c>
      <c r="AS212" s="6" t="s">
        <v>22151</v>
      </c>
      <c r="AT212" s="6">
        <v>8.5121368802663451</v>
      </c>
      <c r="AU212" s="6" t="s">
        <v>22151</v>
      </c>
      <c r="AV212" s="6">
        <v>8.5121368802663451</v>
      </c>
      <c r="AW212" s="6">
        <v>8.5121368802663451</v>
      </c>
      <c r="AX212" s="6">
        <v>8.5121368802663451</v>
      </c>
      <c r="AY212" s="99" t="s">
        <v>22151</v>
      </c>
      <c r="AZ212" s="99">
        <v>23</v>
      </c>
      <c r="BA212" s="99" t="s">
        <v>22151</v>
      </c>
      <c r="BB212" s="99" t="s">
        <v>22151</v>
      </c>
      <c r="BC212" s="99" t="s">
        <v>22151</v>
      </c>
      <c r="BD212" s="99" t="s">
        <v>22151</v>
      </c>
      <c r="BE212" s="99">
        <v>16</v>
      </c>
      <c r="BF212" s="99" t="s">
        <v>22151</v>
      </c>
      <c r="BG212" s="99">
        <v>15</v>
      </c>
      <c r="BH212" s="99">
        <v>20</v>
      </c>
      <c r="BI212" s="99">
        <v>5</v>
      </c>
      <c r="BJ212" s="92" t="s">
        <v>22349</v>
      </c>
      <c r="BK212" s="6">
        <v>8.3853679235062994</v>
      </c>
      <c r="BL212" s="6">
        <v>0.12676895676004563</v>
      </c>
      <c r="BM212" s="99">
        <v>211</v>
      </c>
      <c r="BN212" s="6">
        <v>0</v>
      </c>
      <c r="BO212" s="6">
        <v>0.19435732070240119</v>
      </c>
      <c r="BP212" s="6">
        <v>-6.7588363942355567E-2</v>
      </c>
      <c r="BQ212" s="38">
        <v>0.85593936186058861</v>
      </c>
      <c r="BR212" s="38"/>
      <c r="BS212" s="6">
        <v>0</v>
      </c>
      <c r="BT212" s="38">
        <v>0</v>
      </c>
      <c r="BU212" s="6" t="s">
        <v>22363</v>
      </c>
      <c r="BV212" s="75">
        <v>250.05</v>
      </c>
      <c r="BW212" s="75">
        <v>348</v>
      </c>
      <c r="BX212" s="51">
        <v>-97.949999999999989</v>
      </c>
      <c r="BY212" s="75">
        <v>205</v>
      </c>
      <c r="BZ212" s="75">
        <v>300</v>
      </c>
      <c r="CA212" s="184" t="s">
        <v>22151</v>
      </c>
    </row>
    <row r="213" spans="1:79" ht="15" customHeight="1" x14ac:dyDescent="0.3">
      <c r="A213" s="213" t="s">
        <v>1725</v>
      </c>
      <c r="B213" s="1" t="s">
        <v>6947</v>
      </c>
      <c r="C213" s="2" t="s">
        <v>6948</v>
      </c>
      <c r="D213" s="91" t="s">
        <v>101</v>
      </c>
      <c r="E213" s="2" t="s">
        <v>1413</v>
      </c>
      <c r="F213" s="2" t="s">
        <v>9094</v>
      </c>
      <c r="G213" s="2" t="s">
        <v>1424</v>
      </c>
      <c r="H213" s="2" t="s">
        <v>1424</v>
      </c>
      <c r="I213" s="2" t="s">
        <v>1424</v>
      </c>
      <c r="J213" s="269" t="s">
        <v>1424</v>
      </c>
      <c r="K213">
        <v>5275</v>
      </c>
      <c r="L213" t="s">
        <v>10726</v>
      </c>
      <c r="M213" t="e">
        <v>#VALUE!</v>
      </c>
      <c r="N213" t="s">
        <v>5275</v>
      </c>
      <c r="O213" s="169">
        <v>16</v>
      </c>
      <c r="P213" s="123">
        <v>62</v>
      </c>
      <c r="Q213" s="123">
        <v>62</v>
      </c>
      <c r="R213" s="75">
        <v>53</v>
      </c>
      <c r="S213" s="123">
        <v>13</v>
      </c>
      <c r="T213" s="123">
        <v>2</v>
      </c>
      <c r="U213" s="123">
        <v>0</v>
      </c>
      <c r="V213" s="75">
        <v>3</v>
      </c>
      <c r="W213" s="123">
        <v>10</v>
      </c>
      <c r="X213" s="75">
        <v>7</v>
      </c>
      <c r="Y213" s="75">
        <v>8</v>
      </c>
      <c r="Z213" s="75">
        <v>14</v>
      </c>
      <c r="AA213" s="75">
        <v>1</v>
      </c>
      <c r="AB213" s="52">
        <v>0.24528301886792453</v>
      </c>
      <c r="AC213" s="52">
        <v>0.34426229508196721</v>
      </c>
      <c r="AD213" s="52">
        <v>0.45283018867924529</v>
      </c>
      <c r="AE213" s="51">
        <v>1.5151515151515151</v>
      </c>
      <c r="AF213" s="51">
        <v>1.0714285714285714</v>
      </c>
      <c r="AG213" s="51">
        <v>0.9859154929577465</v>
      </c>
      <c r="AH213" s="51">
        <v>0.55555555555555558</v>
      </c>
      <c r="AI213" s="51">
        <v>-6.6902380126527008E-2</v>
      </c>
      <c r="AJ213" s="51">
        <v>0</v>
      </c>
      <c r="AK213" s="51">
        <v>0</v>
      </c>
      <c r="AL213" s="51">
        <v>0</v>
      </c>
      <c r="AM213" s="51">
        <v>4.0611487549668617</v>
      </c>
      <c r="AN213" s="51">
        <v>4.0611487549668617</v>
      </c>
      <c r="AO213" s="51" t="s">
        <v>22151</v>
      </c>
      <c r="AP213" s="51" t="s">
        <v>22151</v>
      </c>
      <c r="AQ213" s="51" t="s">
        <v>22151</v>
      </c>
      <c r="AR213" s="51" t="s">
        <v>22151</v>
      </c>
      <c r="AS213" s="51" t="s">
        <v>22151</v>
      </c>
      <c r="AT213" s="51" t="s">
        <v>22151</v>
      </c>
      <c r="AU213" s="51" t="s">
        <v>22151</v>
      </c>
      <c r="AV213" s="51" t="s">
        <v>22151</v>
      </c>
      <c r="AW213" s="51" t="s">
        <v>22151</v>
      </c>
      <c r="AX213" s="51" t="s">
        <v>22151</v>
      </c>
      <c r="AY213" s="76">
        <v>30</v>
      </c>
      <c r="AZ213" s="132" t="s">
        <v>22151</v>
      </c>
      <c r="BA213" s="132" t="s">
        <v>22151</v>
      </c>
      <c r="BB213" s="132" t="s">
        <v>22151</v>
      </c>
      <c r="BC213" s="132" t="s">
        <v>22151</v>
      </c>
      <c r="BD213" s="132" t="s">
        <v>22151</v>
      </c>
      <c r="BE213" s="132" t="s">
        <v>22151</v>
      </c>
      <c r="BF213" s="132" t="s">
        <v>22151</v>
      </c>
      <c r="BG213" s="132" t="s">
        <v>22151</v>
      </c>
      <c r="BH213" s="132" t="s">
        <v>22151</v>
      </c>
      <c r="BI213" s="132" t="s">
        <v>22151</v>
      </c>
      <c r="BJ213" s="92" t="s">
        <v>22151</v>
      </c>
      <c r="BK213" s="51">
        <v>3.9410672420239714</v>
      </c>
      <c r="BL213" s="51">
        <v>0.12008151294289027</v>
      </c>
      <c r="BM213" s="76">
        <v>212</v>
      </c>
      <c r="BN213" s="51">
        <v>0</v>
      </c>
      <c r="BO213" s="51">
        <v>0.19435732070240119</v>
      </c>
      <c r="BP213" s="51">
        <v>-7.4275807759510926E-2</v>
      </c>
      <c r="BQ213" s="64">
        <v>0.8416854671422237</v>
      </c>
      <c r="BR213" s="64"/>
      <c r="BS213" s="51">
        <v>0</v>
      </c>
      <c r="BT213" s="38">
        <v>0</v>
      </c>
      <c r="BU213" s="51" t="s">
        <v>22364</v>
      </c>
      <c r="BV213" s="75">
        <v>999</v>
      </c>
      <c r="BW213" s="75">
        <v>349</v>
      </c>
      <c r="BX213" s="51">
        <v>650</v>
      </c>
      <c r="BY213" s="75">
        <v>0</v>
      </c>
      <c r="BZ213" s="75">
        <v>0</v>
      </c>
      <c r="CA213" s="184" t="s">
        <v>22151</v>
      </c>
    </row>
    <row r="214" spans="1:79" x14ac:dyDescent="0.3">
      <c r="A214" t="s">
        <v>16290</v>
      </c>
      <c r="B214" s="1" t="s">
        <v>16292</v>
      </c>
      <c r="C214" s="2" t="s">
        <v>7044</v>
      </c>
      <c r="D214" s="91" t="s">
        <v>16291</v>
      </c>
      <c r="E214" s="2" t="s">
        <v>1437</v>
      </c>
      <c r="F214" s="2" t="s">
        <v>9094</v>
      </c>
      <c r="G214" s="2" t="s">
        <v>14942</v>
      </c>
      <c r="H214" s="2" t="s">
        <v>1380</v>
      </c>
      <c r="I214" s="2" t="s">
        <v>1380</v>
      </c>
      <c r="J214" s="269" t="s">
        <v>1380</v>
      </c>
      <c r="K214">
        <v>14137</v>
      </c>
      <c r="L214" t="s">
        <v>16293</v>
      </c>
      <c r="M214" t="e">
        <v>#VALUE!</v>
      </c>
      <c r="N214" t="s">
        <v>16294</v>
      </c>
      <c r="O214" s="169">
        <v>46</v>
      </c>
      <c r="P214" s="123">
        <v>151</v>
      </c>
      <c r="Q214" s="123">
        <v>151</v>
      </c>
      <c r="R214" s="67">
        <v>143</v>
      </c>
      <c r="S214" s="123">
        <v>34</v>
      </c>
      <c r="T214" s="123">
        <v>12</v>
      </c>
      <c r="U214" s="123">
        <v>0</v>
      </c>
      <c r="V214" s="67">
        <v>2</v>
      </c>
      <c r="W214" s="123">
        <v>16</v>
      </c>
      <c r="X214" s="67">
        <v>14.999999999999998</v>
      </c>
      <c r="Y214" s="67">
        <v>6</v>
      </c>
      <c r="Z214" s="67">
        <v>34</v>
      </c>
      <c r="AA214" s="67">
        <v>5</v>
      </c>
      <c r="AB214" s="4">
        <v>0.23776223776223776</v>
      </c>
      <c r="AC214" s="4">
        <v>0.26845637583892618</v>
      </c>
      <c r="AD214" s="4">
        <v>0.36363636363636365</v>
      </c>
      <c r="AE214" s="8">
        <v>2.4242424242424243</v>
      </c>
      <c r="AF214" s="8">
        <v>0.7142857142857143</v>
      </c>
      <c r="AG214" s="8">
        <v>2.112676056338028</v>
      </c>
      <c r="AH214" s="8">
        <v>2.7777777777777777</v>
      </c>
      <c r="AI214" s="51">
        <v>-0.40276708411577844</v>
      </c>
      <c r="AJ214" s="51">
        <v>0</v>
      </c>
      <c r="AK214" s="51">
        <v>0</v>
      </c>
      <c r="AL214" s="51">
        <v>0</v>
      </c>
      <c r="AM214" s="8">
        <v>7.6262148885281658</v>
      </c>
      <c r="AN214" s="8" t="s">
        <v>22151</v>
      </c>
      <c r="AO214" s="8" t="s">
        <v>22151</v>
      </c>
      <c r="AP214" s="8" t="s">
        <v>22151</v>
      </c>
      <c r="AQ214" s="8" t="s">
        <v>22151</v>
      </c>
      <c r="AR214" s="8" t="s">
        <v>22151</v>
      </c>
      <c r="AS214" s="8">
        <v>7.6262148885281658</v>
      </c>
      <c r="AT214" s="8" t="s">
        <v>22151</v>
      </c>
      <c r="AU214" s="8" t="s">
        <v>22151</v>
      </c>
      <c r="AV214" s="8" t="s">
        <v>22151</v>
      </c>
      <c r="AW214" s="8" t="s">
        <v>22151</v>
      </c>
      <c r="AX214" s="8" t="s">
        <v>22151</v>
      </c>
      <c r="AY214" s="132" t="s">
        <v>22151</v>
      </c>
      <c r="AZ214" s="132" t="s">
        <v>22151</v>
      </c>
      <c r="BA214" s="132" t="s">
        <v>22151</v>
      </c>
      <c r="BB214" s="132" t="s">
        <v>22151</v>
      </c>
      <c r="BC214" s="132" t="s">
        <v>22151</v>
      </c>
      <c r="BD214" s="132">
        <v>75</v>
      </c>
      <c r="BE214" s="132" t="s">
        <v>22151</v>
      </c>
      <c r="BF214" s="132" t="s">
        <v>22151</v>
      </c>
      <c r="BG214" s="132" t="s">
        <v>22151</v>
      </c>
      <c r="BH214" s="132" t="s">
        <v>22151</v>
      </c>
      <c r="BI214" s="132" t="s">
        <v>22151</v>
      </c>
      <c r="BJ214" s="92" t="s">
        <v>22151</v>
      </c>
      <c r="BK214" s="8">
        <v>7.5574645117708927</v>
      </c>
      <c r="BL214" s="8">
        <v>6.8750376757273024E-2</v>
      </c>
      <c r="BM214" s="12">
        <v>213</v>
      </c>
      <c r="BN214" s="10">
        <v>0</v>
      </c>
      <c r="BO214" s="10">
        <v>0.19435732070240119</v>
      </c>
      <c r="BP214" s="10">
        <v>-0.12560694394512817</v>
      </c>
      <c r="BQ214" s="41">
        <v>0.73227615755118391</v>
      </c>
      <c r="BR214" s="41"/>
      <c r="BS214" s="10">
        <v>0</v>
      </c>
      <c r="BT214" s="38">
        <v>0</v>
      </c>
      <c r="BU214" s="6" t="s">
        <v>22365</v>
      </c>
      <c r="BV214" s="75">
        <v>726.48</v>
      </c>
      <c r="BW214" s="75">
        <v>350</v>
      </c>
      <c r="BX214" s="51">
        <v>376.48</v>
      </c>
      <c r="BY214" s="75">
        <v>655</v>
      </c>
      <c r="BZ214" s="75">
        <v>748</v>
      </c>
      <c r="CA214" s="184" t="s">
        <v>22151</v>
      </c>
    </row>
    <row r="215" spans="1:79" ht="15" customHeight="1" x14ac:dyDescent="0.3">
      <c r="A215" s="212" t="s">
        <v>20293</v>
      </c>
      <c r="B215" s="180" t="s">
        <v>20296</v>
      </c>
      <c r="C215" s="196" t="s">
        <v>20295</v>
      </c>
      <c r="D215" s="211" t="s">
        <v>20294</v>
      </c>
      <c r="E215" s="196" t="s">
        <v>1383</v>
      </c>
      <c r="F215" s="196" t="s">
        <v>9094</v>
      </c>
      <c r="G215" s="196" t="s">
        <v>1424</v>
      </c>
      <c r="H215" s="196" t="s">
        <v>1424</v>
      </c>
      <c r="I215" s="196" t="s">
        <v>1424</v>
      </c>
      <c r="J215" s="196" t="s">
        <v>1424</v>
      </c>
      <c r="K215" s="197">
        <v>16953</v>
      </c>
      <c r="L215" s="197" t="s">
        <v>20297</v>
      </c>
      <c r="M215" s="198" t="e">
        <v>#VALUE!</v>
      </c>
      <c r="N215" s="198" t="s">
        <v>20299</v>
      </c>
      <c r="O215" s="199">
        <v>24</v>
      </c>
      <c r="P215" s="200">
        <v>64</v>
      </c>
      <c r="Q215" s="200">
        <v>64</v>
      </c>
      <c r="R215" s="200">
        <v>61</v>
      </c>
      <c r="S215" s="200">
        <v>13</v>
      </c>
      <c r="T215" s="200">
        <v>1</v>
      </c>
      <c r="U215" s="200">
        <v>0</v>
      </c>
      <c r="V215" s="200">
        <v>4</v>
      </c>
      <c r="W215" s="200">
        <v>11</v>
      </c>
      <c r="X215" s="200">
        <v>10</v>
      </c>
      <c r="Y215" s="200">
        <v>1</v>
      </c>
      <c r="Z215" s="200">
        <v>20</v>
      </c>
      <c r="AA215" s="200">
        <v>0</v>
      </c>
      <c r="AB215" s="201">
        <v>0.21311475409836064</v>
      </c>
      <c r="AC215" s="202">
        <v>0.22580645161290322</v>
      </c>
      <c r="AD215" s="202">
        <v>0.42622950819672129</v>
      </c>
      <c r="AE215" s="203">
        <v>1.6666666666666667</v>
      </c>
      <c r="AF215" s="203">
        <v>1.4285714285714286</v>
      </c>
      <c r="AG215" s="203">
        <v>1.4084507042253522</v>
      </c>
      <c r="AH215" s="203">
        <v>0</v>
      </c>
      <c r="AI215" s="203">
        <v>-0.50856183404583621</v>
      </c>
      <c r="AJ215" s="204">
        <v>0</v>
      </c>
      <c r="AK215" s="204">
        <v>0</v>
      </c>
      <c r="AL215" s="204">
        <v>0</v>
      </c>
      <c r="AM215" s="203">
        <v>3.9951269654176116</v>
      </c>
      <c r="AN215" s="203">
        <v>3.9951269654176116</v>
      </c>
      <c r="AO215" s="203" t="s">
        <v>22151</v>
      </c>
      <c r="AP215" s="203" t="s">
        <v>22151</v>
      </c>
      <c r="AQ215" s="203" t="s">
        <v>22151</v>
      </c>
      <c r="AR215" s="203" t="s">
        <v>22151</v>
      </c>
      <c r="AS215" s="203" t="s">
        <v>22151</v>
      </c>
      <c r="AT215" s="203" t="s">
        <v>22151</v>
      </c>
      <c r="AU215" s="203" t="s">
        <v>22151</v>
      </c>
      <c r="AV215" s="203" t="s">
        <v>22151</v>
      </c>
      <c r="AW215" s="203">
        <v>3.9951269654176116</v>
      </c>
      <c r="AX215" s="203">
        <v>3.9951269654176116</v>
      </c>
      <c r="AY215" s="205">
        <v>31</v>
      </c>
      <c r="AZ215" s="205" t="s">
        <v>22151</v>
      </c>
      <c r="BA215" s="205" t="s">
        <v>22151</v>
      </c>
      <c r="BB215" s="205" t="s">
        <v>22151</v>
      </c>
      <c r="BC215" s="205" t="s">
        <v>22151</v>
      </c>
      <c r="BD215" s="205" t="s">
        <v>22151</v>
      </c>
      <c r="BE215" s="205" t="s">
        <v>22151</v>
      </c>
      <c r="BF215" s="205" t="s">
        <v>22151</v>
      </c>
      <c r="BG215" s="205" t="s">
        <v>22151</v>
      </c>
      <c r="BH215" s="205">
        <v>115</v>
      </c>
      <c r="BI215" s="205">
        <v>100</v>
      </c>
      <c r="BJ215" s="206" t="s">
        <v>22349</v>
      </c>
      <c r="BK215" s="203">
        <v>3.9410672420239714</v>
      </c>
      <c r="BL215" s="203">
        <v>5.405972339364018E-2</v>
      </c>
      <c r="BM215" s="205">
        <v>214</v>
      </c>
      <c r="BN215" s="203">
        <v>0</v>
      </c>
      <c r="BO215" s="203">
        <v>0.19435732070240119</v>
      </c>
      <c r="BP215" s="203">
        <v>-0.14029759730876101</v>
      </c>
      <c r="BQ215" s="207">
        <v>0.70096389054536001</v>
      </c>
      <c r="BR215" s="208"/>
      <c r="BS215" s="203">
        <v>0</v>
      </c>
      <c r="BT215" s="38">
        <v>0</v>
      </c>
      <c r="BU215" s="203" t="s">
        <v>22366</v>
      </c>
      <c r="BV215" s="200">
        <v>748.66</v>
      </c>
      <c r="BW215" s="209">
        <v>351</v>
      </c>
      <c r="BX215" s="204">
        <v>397.65999999999997</v>
      </c>
      <c r="BY215" s="209">
        <v>687</v>
      </c>
      <c r="BZ215" s="209">
        <v>750</v>
      </c>
      <c r="CA215" s="184" t="s">
        <v>22151</v>
      </c>
    </row>
    <row r="216" spans="1:79" x14ac:dyDescent="0.3">
      <c r="A216" s="213" t="s">
        <v>12137</v>
      </c>
      <c r="B216" s="1" t="s">
        <v>6803</v>
      </c>
      <c r="C216" s="2" t="s">
        <v>6566</v>
      </c>
      <c r="D216" s="91" t="s">
        <v>11724</v>
      </c>
      <c r="E216" s="2" t="s">
        <v>1416</v>
      </c>
      <c r="F216" s="2" t="s">
        <v>9094</v>
      </c>
      <c r="G216" s="2" t="s">
        <v>14948</v>
      </c>
      <c r="H216" s="2" t="s">
        <v>661</v>
      </c>
      <c r="I216" s="2" t="s">
        <v>661</v>
      </c>
      <c r="J216" s="269" t="s">
        <v>661</v>
      </c>
      <c r="K216">
        <v>15223</v>
      </c>
      <c r="L216" t="s">
        <v>11725</v>
      </c>
      <c r="M216" t="e">
        <v>#VALUE!</v>
      </c>
      <c r="N216" t="s">
        <v>12139</v>
      </c>
      <c r="O216" s="169">
        <v>58</v>
      </c>
      <c r="P216" s="123">
        <v>230</v>
      </c>
      <c r="Q216" s="123">
        <v>230</v>
      </c>
      <c r="R216" s="75">
        <v>209</v>
      </c>
      <c r="S216" s="123">
        <v>48</v>
      </c>
      <c r="T216" s="123">
        <v>7</v>
      </c>
      <c r="U216" s="123">
        <v>0</v>
      </c>
      <c r="V216" s="75">
        <v>7</v>
      </c>
      <c r="W216" s="123">
        <v>22</v>
      </c>
      <c r="X216" s="75">
        <v>23</v>
      </c>
      <c r="Y216" s="75">
        <v>17</v>
      </c>
      <c r="Z216" s="75">
        <v>35</v>
      </c>
      <c r="AA216" s="75">
        <v>1</v>
      </c>
      <c r="AB216" s="52">
        <v>0.22966507177033493</v>
      </c>
      <c r="AC216" s="52">
        <v>0.28761061946902655</v>
      </c>
      <c r="AD216" s="52">
        <v>0.36363636363636365</v>
      </c>
      <c r="AE216" s="51">
        <v>3.3333333333333335</v>
      </c>
      <c r="AF216" s="51">
        <v>2.5</v>
      </c>
      <c r="AG216" s="51">
        <v>3.23943661971831</v>
      </c>
      <c r="AH216" s="51">
        <v>0.55555555555555558</v>
      </c>
      <c r="AI216" s="51">
        <v>-0.92407098875544202</v>
      </c>
      <c r="AJ216" s="51">
        <v>0</v>
      </c>
      <c r="AK216" s="51">
        <v>0</v>
      </c>
      <c r="AL216" s="51">
        <v>0</v>
      </c>
      <c r="AM216" s="51">
        <v>8.7042545198517569</v>
      </c>
      <c r="AN216" s="51" t="s">
        <v>22151</v>
      </c>
      <c r="AO216" s="51" t="s">
        <v>22151</v>
      </c>
      <c r="AP216" s="51">
        <v>8.7042545198517569</v>
      </c>
      <c r="AQ216" s="51" t="s">
        <v>22151</v>
      </c>
      <c r="AR216" s="51" t="s">
        <v>22151</v>
      </c>
      <c r="AS216" s="51" t="s">
        <v>22151</v>
      </c>
      <c r="AT216" s="51" t="s">
        <v>22151</v>
      </c>
      <c r="AU216" s="51">
        <v>8.7042545198517569</v>
      </c>
      <c r="AV216" s="51">
        <v>8.7042545198517569</v>
      </c>
      <c r="AW216" s="51">
        <v>8.7042545198517569</v>
      </c>
      <c r="AX216" s="51">
        <v>8.7042545198517569</v>
      </c>
      <c r="AY216" s="76" t="s">
        <v>22151</v>
      </c>
      <c r="AZ216" s="132" t="s">
        <v>22151</v>
      </c>
      <c r="BA216" s="132">
        <v>35</v>
      </c>
      <c r="BB216" s="132" t="s">
        <v>22151</v>
      </c>
      <c r="BC216" s="132" t="s">
        <v>22151</v>
      </c>
      <c r="BD216" s="132" t="s">
        <v>22151</v>
      </c>
      <c r="BE216" s="132" t="s">
        <v>22151</v>
      </c>
      <c r="BF216" s="132">
        <v>27</v>
      </c>
      <c r="BG216" s="132">
        <v>12</v>
      </c>
      <c r="BH216" s="132">
        <v>16</v>
      </c>
      <c r="BI216" s="132">
        <v>1</v>
      </c>
      <c r="BJ216" s="92" t="s">
        <v>22349</v>
      </c>
      <c r="BK216" s="51">
        <v>8.6531354605957791</v>
      </c>
      <c r="BL216" s="51">
        <v>5.1119059255977817E-2</v>
      </c>
      <c r="BM216" s="76">
        <v>215</v>
      </c>
      <c r="BN216" s="51">
        <v>0</v>
      </c>
      <c r="BO216" s="51">
        <v>0.19435732070240119</v>
      </c>
      <c r="BP216" s="51">
        <v>-0.14323826144642338</v>
      </c>
      <c r="BQ216" s="64">
        <v>0.69469603721210538</v>
      </c>
      <c r="BR216" s="64"/>
      <c r="BS216" s="51">
        <v>0</v>
      </c>
      <c r="BT216" s="38">
        <v>0</v>
      </c>
      <c r="BU216" s="51" t="s">
        <v>22367</v>
      </c>
      <c r="BV216" s="75">
        <v>444.91</v>
      </c>
      <c r="BW216" s="75">
        <v>352</v>
      </c>
      <c r="BX216" s="51">
        <v>92.910000000000025</v>
      </c>
      <c r="BY216" s="75">
        <v>391</v>
      </c>
      <c r="BZ216" s="75">
        <v>512</v>
      </c>
      <c r="CA216" s="184" t="s">
        <v>22151</v>
      </c>
    </row>
    <row r="217" spans="1:79" x14ac:dyDescent="0.3">
      <c r="A217" s="212" t="s">
        <v>13994</v>
      </c>
      <c r="B217" s="180" t="s">
        <v>13995</v>
      </c>
      <c r="C217" s="181" t="s">
        <v>6575</v>
      </c>
      <c r="D217" s="210" t="s">
        <v>13002</v>
      </c>
      <c r="E217" s="181" t="s">
        <v>1449</v>
      </c>
      <c r="F217" s="181" t="s">
        <v>6120</v>
      </c>
      <c r="G217" s="181" t="s">
        <v>1380</v>
      </c>
      <c r="H217" s="181" t="s">
        <v>1380</v>
      </c>
      <c r="I217" s="181" t="s">
        <v>1380</v>
      </c>
      <c r="J217" s="181" t="s">
        <v>1380</v>
      </c>
      <c r="K217" s="182">
        <v>19363</v>
      </c>
      <c r="L217" s="182" t="s">
        <v>13954</v>
      </c>
      <c r="M217" s="194" t="e">
        <v>#VALUE!</v>
      </c>
      <c r="N217" s="194" t="s">
        <v>13996</v>
      </c>
      <c r="O217" s="66">
        <v>33</v>
      </c>
      <c r="P217" s="184">
        <v>134</v>
      </c>
      <c r="Q217" s="184">
        <v>134</v>
      </c>
      <c r="R217" s="184">
        <v>122</v>
      </c>
      <c r="S217" s="184">
        <v>34</v>
      </c>
      <c r="T217" s="184">
        <v>2</v>
      </c>
      <c r="U217" s="184">
        <v>0</v>
      </c>
      <c r="V217" s="184">
        <v>4</v>
      </c>
      <c r="W217" s="184">
        <v>20</v>
      </c>
      <c r="X217" s="184">
        <v>9</v>
      </c>
      <c r="Y217" s="184">
        <v>8</v>
      </c>
      <c r="Z217" s="184">
        <v>25</v>
      </c>
      <c r="AA217" s="184">
        <v>2</v>
      </c>
      <c r="AB217" s="185">
        <v>0.27868852459016391</v>
      </c>
      <c r="AC217" s="186">
        <v>0.32307692307692309</v>
      </c>
      <c r="AD217" s="186">
        <v>0.39344262295081966</v>
      </c>
      <c r="AE217" s="187">
        <v>3.0303030303030303</v>
      </c>
      <c r="AF217" s="187">
        <v>1.4285714285714286</v>
      </c>
      <c r="AG217" s="187">
        <v>1.267605633802817</v>
      </c>
      <c r="AH217" s="187">
        <v>1.1111111111111112</v>
      </c>
      <c r="AI217" s="187">
        <v>0.72487919364053921</v>
      </c>
      <c r="AJ217" s="188">
        <v>0</v>
      </c>
      <c r="AK217" s="188">
        <v>0</v>
      </c>
      <c r="AL217" s="188">
        <v>0</v>
      </c>
      <c r="AM217" s="187">
        <v>7.5624703974289265</v>
      </c>
      <c r="AN217" s="187" t="s">
        <v>22151</v>
      </c>
      <c r="AO217" s="187" t="s">
        <v>22151</v>
      </c>
      <c r="AP217" s="187" t="s">
        <v>22151</v>
      </c>
      <c r="AQ217" s="187" t="s">
        <v>22151</v>
      </c>
      <c r="AR217" s="187" t="s">
        <v>22151</v>
      </c>
      <c r="AS217" s="187">
        <v>7.5624703974289265</v>
      </c>
      <c r="AT217" s="187" t="s">
        <v>22151</v>
      </c>
      <c r="AU217" s="187" t="s">
        <v>22151</v>
      </c>
      <c r="AV217" s="187" t="s">
        <v>22151</v>
      </c>
      <c r="AW217" s="187">
        <v>7.5624703974289265</v>
      </c>
      <c r="AX217" s="187">
        <v>7.5624703974289265</v>
      </c>
      <c r="AY217" s="189" t="s">
        <v>22151</v>
      </c>
      <c r="AZ217" s="189" t="s">
        <v>22151</v>
      </c>
      <c r="BA217" s="189" t="s">
        <v>22151</v>
      </c>
      <c r="BB217" s="189" t="s">
        <v>22151</v>
      </c>
      <c r="BC217" s="189" t="s">
        <v>22151</v>
      </c>
      <c r="BD217" s="189">
        <v>76</v>
      </c>
      <c r="BE217" s="189" t="s">
        <v>22151</v>
      </c>
      <c r="BF217" s="189" t="s">
        <v>22151</v>
      </c>
      <c r="BG217" s="189" t="s">
        <v>22151</v>
      </c>
      <c r="BH217" s="189">
        <v>29</v>
      </c>
      <c r="BI217" s="189">
        <v>14</v>
      </c>
      <c r="BJ217" s="190" t="s">
        <v>22349</v>
      </c>
      <c r="BK217" s="187">
        <v>7.5574645117708927</v>
      </c>
      <c r="BL217" s="187">
        <v>5.0058856580337263E-3</v>
      </c>
      <c r="BM217" s="189">
        <v>216</v>
      </c>
      <c r="BN217" s="187">
        <v>0</v>
      </c>
      <c r="BO217" s="187">
        <v>0.19435732070240119</v>
      </c>
      <c r="BP217" s="187">
        <v>-0.18935143504436747</v>
      </c>
      <c r="BQ217" s="191">
        <v>0.5964085091870297</v>
      </c>
      <c r="BR217" s="192"/>
      <c r="BS217" s="187">
        <v>0</v>
      </c>
      <c r="BT217" s="38">
        <v>0</v>
      </c>
      <c r="BU217" s="187" t="s">
        <v>22368</v>
      </c>
      <c r="BV217" s="184">
        <v>224.23</v>
      </c>
      <c r="BW217" s="193">
        <v>354</v>
      </c>
      <c r="BX217" s="188">
        <v>-129.77000000000001</v>
      </c>
      <c r="BY217" s="193">
        <v>188</v>
      </c>
      <c r="BZ217" s="193">
        <v>277</v>
      </c>
      <c r="CA217" s="184" t="s">
        <v>22151</v>
      </c>
    </row>
    <row r="218" spans="1:79" ht="15" customHeight="1" x14ac:dyDescent="0.3">
      <c r="A218" s="178" t="s">
        <v>12724</v>
      </c>
      <c r="B218" s="1" t="s">
        <v>12725</v>
      </c>
      <c r="C218" s="2" t="s">
        <v>6987</v>
      </c>
      <c r="D218" s="91" t="s">
        <v>11556</v>
      </c>
      <c r="E218" s="2" t="s">
        <v>1395</v>
      </c>
      <c r="F218" s="2" t="s">
        <v>9094</v>
      </c>
      <c r="G218" s="2" t="s">
        <v>1380</v>
      </c>
      <c r="H218" s="2" t="s">
        <v>1380</v>
      </c>
      <c r="I218" s="2" t="s">
        <v>1380</v>
      </c>
      <c r="J218" s="269" t="s">
        <v>1380</v>
      </c>
      <c r="K218">
        <v>15711</v>
      </c>
      <c r="L218" t="s">
        <v>14632</v>
      </c>
      <c r="M218" t="e">
        <v>#VALUE!</v>
      </c>
      <c r="N218" t="s">
        <v>12726</v>
      </c>
      <c r="O218" s="169">
        <v>50</v>
      </c>
      <c r="P218" s="123">
        <v>157</v>
      </c>
      <c r="Q218" s="123">
        <v>157</v>
      </c>
      <c r="R218" s="75">
        <v>139</v>
      </c>
      <c r="S218" s="123">
        <v>24</v>
      </c>
      <c r="T218" s="123">
        <v>5</v>
      </c>
      <c r="U218" s="123">
        <v>0</v>
      </c>
      <c r="V218" s="75">
        <v>6.9999999999999991</v>
      </c>
      <c r="W218" s="123">
        <v>20</v>
      </c>
      <c r="X218" s="75">
        <v>19</v>
      </c>
      <c r="Y218" s="75">
        <v>15.000000000000002</v>
      </c>
      <c r="Z218" s="75">
        <v>43</v>
      </c>
      <c r="AA218" s="75">
        <v>3</v>
      </c>
      <c r="AB218" s="4">
        <v>0.17266187050359713</v>
      </c>
      <c r="AC218" s="4">
        <v>0.25324675324675322</v>
      </c>
      <c r="AD218" s="4">
        <v>0.35971223021582732</v>
      </c>
      <c r="AE218" s="8">
        <v>3.0303030303030303</v>
      </c>
      <c r="AF218" s="8">
        <v>2.5</v>
      </c>
      <c r="AG218" s="8">
        <v>2.676056338028169</v>
      </c>
      <c r="AH218" s="8">
        <v>1.6666666666666665</v>
      </c>
      <c r="AI218" s="51">
        <v>-2.3205674088850063</v>
      </c>
      <c r="AJ218" s="51">
        <v>0</v>
      </c>
      <c r="AK218" s="51">
        <v>0</v>
      </c>
      <c r="AL218" s="51">
        <v>0</v>
      </c>
      <c r="AM218" s="8">
        <v>7.552458626112859</v>
      </c>
      <c r="AN218" s="8" t="s">
        <v>22151</v>
      </c>
      <c r="AO218" s="8" t="s">
        <v>22151</v>
      </c>
      <c r="AP218" s="8" t="s">
        <v>22151</v>
      </c>
      <c r="AQ218" s="8" t="s">
        <v>22151</v>
      </c>
      <c r="AR218" s="8" t="s">
        <v>22151</v>
      </c>
      <c r="AS218" s="8">
        <v>7.552458626112859</v>
      </c>
      <c r="AT218" s="8" t="s">
        <v>22151</v>
      </c>
      <c r="AU218" s="8" t="s">
        <v>22151</v>
      </c>
      <c r="AV218" s="8" t="s">
        <v>22151</v>
      </c>
      <c r="AW218" s="8">
        <v>7.552458626112859</v>
      </c>
      <c r="AX218" s="8">
        <v>7.552458626112859</v>
      </c>
      <c r="AY218" s="132" t="s">
        <v>22151</v>
      </c>
      <c r="AZ218" s="132" t="s">
        <v>22151</v>
      </c>
      <c r="BA218" s="132" t="s">
        <v>22151</v>
      </c>
      <c r="BB218" s="132" t="s">
        <v>22151</v>
      </c>
      <c r="BC218" s="132" t="s">
        <v>22151</v>
      </c>
      <c r="BD218" s="132">
        <v>77</v>
      </c>
      <c r="BE218" s="132" t="s">
        <v>22151</v>
      </c>
      <c r="BF218" s="132" t="s">
        <v>22151</v>
      </c>
      <c r="BG218" s="132" t="s">
        <v>22151</v>
      </c>
      <c r="BH218" s="132">
        <v>30</v>
      </c>
      <c r="BI218" s="132">
        <v>15</v>
      </c>
      <c r="BJ218" s="92" t="s">
        <v>22349</v>
      </c>
      <c r="BK218" s="8">
        <v>7.5574645117708927</v>
      </c>
      <c r="BL218" s="8">
        <v>-5.0058856580337263E-3</v>
      </c>
      <c r="BM218" s="12">
        <v>217</v>
      </c>
      <c r="BN218" s="10">
        <v>0</v>
      </c>
      <c r="BO218" s="10">
        <v>0.19435732070240119</v>
      </c>
      <c r="BP218" s="10">
        <v>-0.19936320636043492</v>
      </c>
      <c r="BQ218" s="41">
        <v>0.5750690051574805</v>
      </c>
      <c r="BR218" s="41"/>
      <c r="BS218" s="10">
        <v>0</v>
      </c>
      <c r="BT218" s="38">
        <v>0</v>
      </c>
      <c r="BU218" s="6" t="s">
        <v>22369</v>
      </c>
      <c r="BV218" s="75">
        <v>444.09</v>
      </c>
      <c r="BW218" s="75">
        <v>355</v>
      </c>
      <c r="BX218" s="51">
        <v>89.089999999999975</v>
      </c>
      <c r="BY218" s="75">
        <v>380</v>
      </c>
      <c r="BZ218" s="75">
        <v>521</v>
      </c>
      <c r="CA218" s="184" t="s">
        <v>22151</v>
      </c>
    </row>
    <row r="219" spans="1:79" x14ac:dyDescent="0.3">
      <c r="A219" t="s">
        <v>12420</v>
      </c>
      <c r="B219" s="1" t="s">
        <v>6565</v>
      </c>
      <c r="C219" s="2" t="s">
        <v>6579</v>
      </c>
      <c r="D219" s="91" t="s">
        <v>22370</v>
      </c>
      <c r="E219" s="2" t="s">
        <v>1405</v>
      </c>
      <c r="F219" s="2" t="s">
        <v>6120</v>
      </c>
      <c r="G219" s="2" t="s">
        <v>1380</v>
      </c>
      <c r="H219" s="2" t="s">
        <v>1380</v>
      </c>
      <c r="I219" s="2" t="s">
        <v>1380</v>
      </c>
      <c r="J219" s="269" t="s">
        <v>1380</v>
      </c>
      <c r="K219">
        <v>14818</v>
      </c>
      <c r="L219" t="s">
        <v>11660</v>
      </c>
      <c r="M219" t="e">
        <v>#VALUE!</v>
      </c>
      <c r="N219" t="s">
        <v>12422</v>
      </c>
      <c r="O219" s="169">
        <v>30</v>
      </c>
      <c r="P219" s="123">
        <v>108</v>
      </c>
      <c r="Q219" s="123">
        <v>108</v>
      </c>
      <c r="R219" s="75">
        <v>97</v>
      </c>
      <c r="S219" s="123">
        <v>26</v>
      </c>
      <c r="T219" s="123">
        <v>9</v>
      </c>
      <c r="U219" s="123">
        <v>0</v>
      </c>
      <c r="V219" s="75">
        <v>5</v>
      </c>
      <c r="W219" s="123">
        <v>19</v>
      </c>
      <c r="X219" s="75">
        <v>14</v>
      </c>
      <c r="Y219" s="75">
        <v>7</v>
      </c>
      <c r="Z219" s="75">
        <v>34</v>
      </c>
      <c r="AA219" s="75">
        <v>1</v>
      </c>
      <c r="AB219" s="4">
        <v>0.26804123711340205</v>
      </c>
      <c r="AC219" s="4">
        <v>0.31730769230769229</v>
      </c>
      <c r="AD219" s="4">
        <v>0.51546391752577314</v>
      </c>
      <c r="AE219" s="8">
        <v>2.8787878787878789</v>
      </c>
      <c r="AF219" s="8">
        <v>1.7857142857142858</v>
      </c>
      <c r="AG219" s="8">
        <v>1.971830985915493</v>
      </c>
      <c r="AH219" s="8">
        <v>0.55555555555555558</v>
      </c>
      <c r="AI219" s="51">
        <v>0.35836723574579987</v>
      </c>
      <c r="AJ219" s="51">
        <v>0</v>
      </c>
      <c r="AK219" s="51">
        <v>0</v>
      </c>
      <c r="AL219" s="51">
        <v>0</v>
      </c>
      <c r="AM219" s="8">
        <v>7.5502559417190129</v>
      </c>
      <c r="AN219" s="8" t="s">
        <v>22151</v>
      </c>
      <c r="AO219" s="8" t="s">
        <v>22151</v>
      </c>
      <c r="AP219" s="8" t="s">
        <v>22151</v>
      </c>
      <c r="AQ219" s="8" t="s">
        <v>22151</v>
      </c>
      <c r="AR219" s="8" t="s">
        <v>22151</v>
      </c>
      <c r="AS219" s="8">
        <v>7.5502559417190129</v>
      </c>
      <c r="AT219" s="8" t="s">
        <v>22151</v>
      </c>
      <c r="AU219" s="8" t="s">
        <v>22151</v>
      </c>
      <c r="AV219" s="8" t="s">
        <v>22151</v>
      </c>
      <c r="AW219" s="8">
        <v>7.5502559417190129</v>
      </c>
      <c r="AX219" s="8">
        <v>7.5502559417190129</v>
      </c>
      <c r="AY219" s="132" t="s">
        <v>22151</v>
      </c>
      <c r="AZ219" s="132" t="s">
        <v>22151</v>
      </c>
      <c r="BA219" s="132" t="s">
        <v>22151</v>
      </c>
      <c r="BB219" s="132" t="s">
        <v>22151</v>
      </c>
      <c r="BC219" s="132" t="s">
        <v>22151</v>
      </c>
      <c r="BD219" s="132">
        <v>78</v>
      </c>
      <c r="BE219" s="132" t="s">
        <v>22151</v>
      </c>
      <c r="BF219" s="132" t="s">
        <v>22151</v>
      </c>
      <c r="BG219" s="132" t="s">
        <v>22151</v>
      </c>
      <c r="BH219" s="132">
        <v>31</v>
      </c>
      <c r="BI219" s="132">
        <v>16</v>
      </c>
      <c r="BJ219" s="92" t="s">
        <v>22151</v>
      </c>
      <c r="BK219" s="8">
        <v>7.5574645117708927</v>
      </c>
      <c r="BL219" s="8">
        <v>-7.2085700518798035E-3</v>
      </c>
      <c r="BM219" s="12">
        <v>218</v>
      </c>
      <c r="BN219" s="10">
        <v>0</v>
      </c>
      <c r="BO219" s="10">
        <v>0.19435732070240119</v>
      </c>
      <c r="BP219" s="10">
        <v>-0.201565890754281</v>
      </c>
      <c r="BQ219" s="41">
        <v>0.57037411241428848</v>
      </c>
      <c r="BR219" s="41"/>
      <c r="BS219" s="10">
        <v>0</v>
      </c>
      <c r="BT219" s="38">
        <v>0</v>
      </c>
      <c r="BU219" s="6" t="s">
        <v>22371</v>
      </c>
      <c r="BV219" s="75">
        <v>379.64</v>
      </c>
      <c r="BW219" s="75">
        <v>356</v>
      </c>
      <c r="BX219" s="51">
        <v>23.639999999999986</v>
      </c>
      <c r="BY219" s="75">
        <v>288</v>
      </c>
      <c r="BZ219" s="75">
        <v>440</v>
      </c>
      <c r="CA219" s="184" t="s">
        <v>22151</v>
      </c>
    </row>
    <row r="220" spans="1:79" ht="15" customHeight="1" x14ac:dyDescent="0.3">
      <c r="A220" s="213" t="s">
        <v>15658</v>
      </c>
      <c r="B220" s="1" t="s">
        <v>15659</v>
      </c>
      <c r="C220" s="2" t="s">
        <v>6683</v>
      </c>
      <c r="D220" s="91" t="s">
        <v>14317</v>
      </c>
      <c r="E220" s="2" t="s">
        <v>1481</v>
      </c>
      <c r="F220" s="2" t="s">
        <v>9094</v>
      </c>
      <c r="G220" s="2" t="s">
        <v>14947</v>
      </c>
      <c r="H220" s="2" t="s">
        <v>661</v>
      </c>
      <c r="I220" s="2" t="s">
        <v>661</v>
      </c>
      <c r="J220" s="269" t="s">
        <v>661</v>
      </c>
      <c r="K220">
        <v>14593</v>
      </c>
      <c r="L220" t="s">
        <v>15660</v>
      </c>
      <c r="M220" t="e">
        <v>#VALUE!</v>
      </c>
      <c r="N220" t="s">
        <v>15372</v>
      </c>
      <c r="O220" s="169">
        <v>45</v>
      </c>
      <c r="P220" s="123">
        <v>145</v>
      </c>
      <c r="Q220" s="123">
        <v>145</v>
      </c>
      <c r="R220" s="75">
        <v>124.99999999999999</v>
      </c>
      <c r="S220" s="123">
        <v>25</v>
      </c>
      <c r="T220" s="123">
        <v>3</v>
      </c>
      <c r="U220" s="123">
        <v>1</v>
      </c>
      <c r="V220" s="75">
        <v>7</v>
      </c>
      <c r="W220" s="123">
        <v>15</v>
      </c>
      <c r="X220" s="75">
        <v>29</v>
      </c>
      <c r="Y220" s="75">
        <v>17</v>
      </c>
      <c r="Z220" s="75">
        <v>40</v>
      </c>
      <c r="AA220" s="75">
        <v>2</v>
      </c>
      <c r="AB220" s="52">
        <v>0.2</v>
      </c>
      <c r="AC220" s="52">
        <v>0.29577464788732394</v>
      </c>
      <c r="AD220" s="52">
        <v>0.40800000000000003</v>
      </c>
      <c r="AE220" s="51">
        <v>2.2727272727272729</v>
      </c>
      <c r="AF220" s="51">
        <v>2.5</v>
      </c>
      <c r="AG220" s="51">
        <v>4.084507042253521</v>
      </c>
      <c r="AH220" s="51">
        <v>1.1111111111111112</v>
      </c>
      <c r="AI220" s="51">
        <v>-1.3663290247521063</v>
      </c>
      <c r="AJ220" s="51">
        <v>0</v>
      </c>
      <c r="AK220" s="51">
        <v>0</v>
      </c>
      <c r="AL220" s="51">
        <v>0</v>
      </c>
      <c r="AM220" s="51">
        <v>8.6020164013397977</v>
      </c>
      <c r="AN220" s="51" t="s">
        <v>22151</v>
      </c>
      <c r="AO220" s="51" t="s">
        <v>22151</v>
      </c>
      <c r="AP220" s="51">
        <v>8.6020164013397977</v>
      </c>
      <c r="AQ220" s="51" t="s">
        <v>22151</v>
      </c>
      <c r="AR220" s="51" t="s">
        <v>22151</v>
      </c>
      <c r="AS220" s="51" t="s">
        <v>22151</v>
      </c>
      <c r="AT220" s="51" t="s">
        <v>22151</v>
      </c>
      <c r="AU220" s="51">
        <v>8.6020164013397977</v>
      </c>
      <c r="AV220" s="51">
        <v>8.6020164013397977</v>
      </c>
      <c r="AW220" s="51">
        <v>8.6020164013397977</v>
      </c>
      <c r="AX220" s="51">
        <v>8.6020164013397977</v>
      </c>
      <c r="AY220" s="76" t="s">
        <v>22151</v>
      </c>
      <c r="AZ220" s="76" t="s">
        <v>22151</v>
      </c>
      <c r="BA220" s="76">
        <v>36</v>
      </c>
      <c r="BB220" s="76" t="s">
        <v>22151</v>
      </c>
      <c r="BC220" s="76" t="s">
        <v>22151</v>
      </c>
      <c r="BD220" s="76" t="s">
        <v>22151</v>
      </c>
      <c r="BE220" s="76" t="s">
        <v>22151</v>
      </c>
      <c r="BF220" s="76">
        <v>28</v>
      </c>
      <c r="BG220" s="76">
        <v>13</v>
      </c>
      <c r="BH220" s="76">
        <v>17</v>
      </c>
      <c r="BI220" s="76">
        <v>2</v>
      </c>
      <c r="BJ220" s="93" t="s">
        <v>22349</v>
      </c>
      <c r="BK220" s="51">
        <v>8.6531354605957791</v>
      </c>
      <c r="BL220" s="51">
        <v>-5.1119059255981369E-2</v>
      </c>
      <c r="BM220" s="76">
        <v>219</v>
      </c>
      <c r="BN220" s="51">
        <v>0</v>
      </c>
      <c r="BO220" s="51">
        <v>0.19435732070240119</v>
      </c>
      <c r="BP220" s="51">
        <v>-0.24547637995838256</v>
      </c>
      <c r="BQ220" s="64">
        <v>0.47678147713239727</v>
      </c>
      <c r="BR220" s="64"/>
      <c r="BS220" s="51">
        <v>0</v>
      </c>
      <c r="BT220" s="38">
        <v>0</v>
      </c>
      <c r="BU220" s="51" t="s">
        <v>22372</v>
      </c>
      <c r="BV220" s="75">
        <v>455.43</v>
      </c>
      <c r="BW220" s="75">
        <v>357</v>
      </c>
      <c r="BX220" s="51">
        <v>98.43</v>
      </c>
      <c r="BY220" s="75">
        <v>382</v>
      </c>
      <c r="BZ220" s="75">
        <v>535</v>
      </c>
      <c r="CA220" s="184" t="s">
        <v>22151</v>
      </c>
    </row>
    <row r="221" spans="1:79" ht="15" customHeight="1" x14ac:dyDescent="0.3">
      <c r="A221" s="118" t="s">
        <v>16129</v>
      </c>
      <c r="B221" s="114" t="s">
        <v>16130</v>
      </c>
      <c r="C221" s="118" t="s">
        <v>6585</v>
      </c>
      <c r="D221" s="91" t="s">
        <v>14326</v>
      </c>
      <c r="E221" s="118" t="s">
        <v>1372</v>
      </c>
      <c r="F221" s="118" t="s">
        <v>6120</v>
      </c>
      <c r="G221" s="118" t="s">
        <v>1424</v>
      </c>
      <c r="H221" s="118" t="s">
        <v>1424</v>
      </c>
      <c r="I221" s="118" t="s">
        <v>1424</v>
      </c>
      <c r="J221" s="271" t="s">
        <v>1424</v>
      </c>
      <c r="K221" s="122">
        <v>5517</v>
      </c>
      <c r="L221" s="122" t="s">
        <v>16131</v>
      </c>
      <c r="M221" s="122" t="e">
        <v>#VALUE!</v>
      </c>
      <c r="N221" s="122" t="s">
        <v>16132</v>
      </c>
      <c r="O221" s="123">
        <v>16</v>
      </c>
      <c r="P221" s="123">
        <v>48</v>
      </c>
      <c r="Q221" s="123">
        <v>48</v>
      </c>
      <c r="R221" s="123">
        <v>48</v>
      </c>
      <c r="S221" s="123">
        <v>12</v>
      </c>
      <c r="T221" s="123">
        <v>1</v>
      </c>
      <c r="U221" s="123">
        <v>0</v>
      </c>
      <c r="V221" s="123">
        <v>4</v>
      </c>
      <c r="W221" s="123">
        <v>7</v>
      </c>
      <c r="X221" s="123">
        <v>10</v>
      </c>
      <c r="Y221" s="123">
        <v>0</v>
      </c>
      <c r="Z221" s="123">
        <v>11</v>
      </c>
      <c r="AA221" s="123">
        <v>0</v>
      </c>
      <c r="AB221" s="124">
        <v>0.25</v>
      </c>
      <c r="AC221" s="124">
        <v>0.25</v>
      </c>
      <c r="AD221" s="124">
        <v>0.52083333333333337</v>
      </c>
      <c r="AE221" s="125">
        <v>1.0606060606060606</v>
      </c>
      <c r="AF221" s="125">
        <v>1.4285714285714286</v>
      </c>
      <c r="AG221" s="125">
        <v>1.4084507042253522</v>
      </c>
      <c r="AH221" s="125">
        <v>0</v>
      </c>
      <c r="AI221" s="125">
        <v>-1.0620674772508994E-2</v>
      </c>
      <c r="AJ221" s="125">
        <v>0</v>
      </c>
      <c r="AK221" s="125">
        <v>0</v>
      </c>
      <c r="AL221" s="51">
        <v>0</v>
      </c>
      <c r="AM221" s="125">
        <v>3.8870075186303326</v>
      </c>
      <c r="AN221" s="125">
        <v>3.8870075186303326</v>
      </c>
      <c r="AO221" s="125" t="s">
        <v>22151</v>
      </c>
      <c r="AP221" s="125" t="s">
        <v>22151</v>
      </c>
      <c r="AQ221" s="125" t="s">
        <v>22151</v>
      </c>
      <c r="AR221" s="125" t="s">
        <v>22151</v>
      </c>
      <c r="AS221" s="125" t="s">
        <v>22151</v>
      </c>
      <c r="AT221" s="125" t="s">
        <v>22151</v>
      </c>
      <c r="AU221" s="125" t="s">
        <v>22151</v>
      </c>
      <c r="AV221" s="125" t="s">
        <v>22151</v>
      </c>
      <c r="AW221" s="125">
        <v>3.8870075186303326</v>
      </c>
      <c r="AX221" s="125">
        <v>3.8870075186303326</v>
      </c>
      <c r="AY221" s="127">
        <v>32</v>
      </c>
      <c r="AZ221" s="127" t="s">
        <v>22151</v>
      </c>
      <c r="BA221" s="127" t="s">
        <v>22151</v>
      </c>
      <c r="BB221" s="127" t="s">
        <v>22151</v>
      </c>
      <c r="BC221" s="127" t="s">
        <v>22151</v>
      </c>
      <c r="BD221" s="127" t="s">
        <v>22151</v>
      </c>
      <c r="BE221" s="127" t="s">
        <v>22151</v>
      </c>
      <c r="BF221" s="127" t="s">
        <v>22151</v>
      </c>
      <c r="BG221" s="127" t="s">
        <v>22151</v>
      </c>
      <c r="BH221" s="127">
        <v>118</v>
      </c>
      <c r="BI221" s="127">
        <v>103</v>
      </c>
      <c r="BJ221" s="126" t="s">
        <v>22349</v>
      </c>
      <c r="BK221" s="125">
        <v>3.9410672420239714</v>
      </c>
      <c r="BL221" s="125">
        <v>-5.4059723393638848E-2</v>
      </c>
      <c r="BM221" s="127">
        <v>220</v>
      </c>
      <c r="BN221" s="125">
        <v>0</v>
      </c>
      <c r="BO221" s="125">
        <v>0.19435732070240119</v>
      </c>
      <c r="BP221" s="125">
        <v>-0.24841704409604004</v>
      </c>
      <c r="BQ221" s="128">
        <v>0.47051362379915307</v>
      </c>
      <c r="BR221" s="159"/>
      <c r="BS221" s="125">
        <v>0</v>
      </c>
      <c r="BT221" s="38">
        <v>0</v>
      </c>
      <c r="BU221" s="125" t="s">
        <v>22373</v>
      </c>
      <c r="BV221" s="123">
        <v>485.77</v>
      </c>
      <c r="BW221" s="123">
        <v>358</v>
      </c>
      <c r="BX221" s="125">
        <v>127.76999999999998</v>
      </c>
      <c r="BY221" s="123">
        <v>405</v>
      </c>
      <c r="BZ221" s="123">
        <v>540</v>
      </c>
      <c r="CA221" s="184" t="s">
        <v>22151</v>
      </c>
    </row>
    <row r="222" spans="1:79" ht="15" customHeight="1" x14ac:dyDescent="0.3">
      <c r="A222" s="215" t="s">
        <v>14557</v>
      </c>
      <c r="B222" s="1" t="s">
        <v>14558</v>
      </c>
      <c r="C222" s="2" t="s">
        <v>6844</v>
      </c>
      <c r="D222" s="91" t="s">
        <v>14337</v>
      </c>
      <c r="E222" s="2" t="s">
        <v>1409</v>
      </c>
      <c r="F222" s="2" t="s">
        <v>9094</v>
      </c>
      <c r="G222" s="2" t="s">
        <v>14975</v>
      </c>
      <c r="H222" s="2" t="s">
        <v>1424</v>
      </c>
      <c r="I222" s="2" t="s">
        <v>1424</v>
      </c>
      <c r="J222" s="269" t="s">
        <v>1424</v>
      </c>
      <c r="K222">
        <v>14968</v>
      </c>
      <c r="L222" t="s">
        <v>14494</v>
      </c>
      <c r="M222" t="e">
        <v>#VALUE!</v>
      </c>
      <c r="N222" t="s">
        <v>15094</v>
      </c>
      <c r="O222" s="169">
        <v>44</v>
      </c>
      <c r="P222" s="123">
        <v>132</v>
      </c>
      <c r="Q222" s="123">
        <v>132</v>
      </c>
      <c r="R222" s="67">
        <v>116</v>
      </c>
      <c r="S222" s="123">
        <v>28</v>
      </c>
      <c r="T222" s="123">
        <v>7</v>
      </c>
      <c r="U222" s="123">
        <v>0</v>
      </c>
      <c r="V222" s="67">
        <v>1</v>
      </c>
      <c r="W222" s="123">
        <v>10</v>
      </c>
      <c r="X222" s="67">
        <v>16</v>
      </c>
      <c r="Y222" s="67">
        <v>12</v>
      </c>
      <c r="Z222" s="67">
        <v>31</v>
      </c>
      <c r="AA222" s="67">
        <v>0</v>
      </c>
      <c r="AB222" s="31">
        <v>0.2413793103448276</v>
      </c>
      <c r="AC222" s="31">
        <v>0.3125</v>
      </c>
      <c r="AD222" s="31">
        <v>0.32758620689655171</v>
      </c>
      <c r="AE222" s="32">
        <v>1.5151515151515151</v>
      </c>
      <c r="AF222" s="32">
        <v>0.35714285714285715</v>
      </c>
      <c r="AG222" s="32">
        <v>2.2535211267605635</v>
      </c>
      <c r="AH222" s="32">
        <v>0</v>
      </c>
      <c r="AI222" s="51">
        <v>-0.24006779449519941</v>
      </c>
      <c r="AJ222" s="51">
        <v>0</v>
      </c>
      <c r="AK222" s="51">
        <v>0</v>
      </c>
      <c r="AL222" s="51">
        <v>0</v>
      </c>
      <c r="AM222" s="32">
        <v>3.8857477045597362</v>
      </c>
      <c r="AN222" s="32">
        <v>3.8857477045597362</v>
      </c>
      <c r="AO222" s="32" t="s">
        <v>22151</v>
      </c>
      <c r="AP222" s="32" t="s">
        <v>22151</v>
      </c>
      <c r="AQ222" s="32" t="s">
        <v>22151</v>
      </c>
      <c r="AR222" s="32" t="s">
        <v>22151</v>
      </c>
      <c r="AS222" s="32" t="s">
        <v>22151</v>
      </c>
      <c r="AT222" s="32" t="s">
        <v>22151</v>
      </c>
      <c r="AU222" s="32" t="s">
        <v>22151</v>
      </c>
      <c r="AV222" s="32" t="s">
        <v>22151</v>
      </c>
      <c r="AW222" s="32">
        <v>3.8857477045597362</v>
      </c>
      <c r="AX222" s="32">
        <v>3.8857477045597362</v>
      </c>
      <c r="AY222" s="133">
        <v>33</v>
      </c>
      <c r="AZ222" s="132" t="s">
        <v>22151</v>
      </c>
      <c r="BA222" s="132" t="s">
        <v>22151</v>
      </c>
      <c r="BB222" s="132" t="s">
        <v>22151</v>
      </c>
      <c r="BC222" s="132" t="s">
        <v>22151</v>
      </c>
      <c r="BD222" s="132" t="s">
        <v>22151</v>
      </c>
      <c r="BE222" s="132" t="s">
        <v>22151</v>
      </c>
      <c r="BF222" s="132" t="s">
        <v>22151</v>
      </c>
      <c r="BG222" s="132" t="s">
        <v>22151</v>
      </c>
      <c r="BH222" s="132">
        <v>119</v>
      </c>
      <c r="BI222" s="132">
        <v>104</v>
      </c>
      <c r="BJ222" s="92" t="s">
        <v>22151</v>
      </c>
      <c r="BK222" s="32">
        <v>3.9410672420239714</v>
      </c>
      <c r="BL222" s="8">
        <v>-5.5319537464235236E-2</v>
      </c>
      <c r="BM222" s="12">
        <v>221</v>
      </c>
      <c r="BN222" s="32">
        <v>0</v>
      </c>
      <c r="BO222" s="32">
        <v>0.19435732070240119</v>
      </c>
      <c r="BP222" s="32">
        <v>-0.24967685816663643</v>
      </c>
      <c r="BQ222" s="40">
        <v>0.46782840391275493</v>
      </c>
      <c r="BR222" s="40"/>
      <c r="BS222" s="32">
        <v>0</v>
      </c>
      <c r="BT222" s="38">
        <v>0</v>
      </c>
      <c r="BU222" s="6" t="s">
        <v>22374</v>
      </c>
      <c r="BV222" s="75">
        <v>452.57</v>
      </c>
      <c r="BW222" s="75">
        <v>359</v>
      </c>
      <c r="BX222" s="51">
        <v>93.57</v>
      </c>
      <c r="BY222" s="75">
        <v>364</v>
      </c>
      <c r="BZ222" s="75">
        <v>500</v>
      </c>
      <c r="CA222" s="184" t="s">
        <v>22151</v>
      </c>
    </row>
    <row r="223" spans="1:79" ht="15" customHeight="1" x14ac:dyDescent="0.3">
      <c r="A223" s="178" t="s">
        <v>2692</v>
      </c>
      <c r="B223" s="1" t="s">
        <v>6782</v>
      </c>
      <c r="C223" s="2" t="s">
        <v>6539</v>
      </c>
      <c r="D223" s="91" t="s">
        <v>480</v>
      </c>
      <c r="E223" s="2" t="s">
        <v>1446</v>
      </c>
      <c r="F223" s="2" t="s">
        <v>9094</v>
      </c>
      <c r="G223" s="2" t="s">
        <v>14949</v>
      </c>
      <c r="H223" s="2" t="s">
        <v>661</v>
      </c>
      <c r="I223" s="2" t="s">
        <v>661</v>
      </c>
      <c r="J223" s="269" t="s">
        <v>661</v>
      </c>
      <c r="K223">
        <v>4892</v>
      </c>
      <c r="L223" t="s">
        <v>10255</v>
      </c>
      <c r="M223" t="e">
        <v>#VALUE!</v>
      </c>
      <c r="N223" t="s">
        <v>5980</v>
      </c>
      <c r="O223" s="169">
        <v>44</v>
      </c>
      <c r="P223" s="123">
        <v>163</v>
      </c>
      <c r="Q223" s="123">
        <v>163</v>
      </c>
      <c r="R223" s="75">
        <v>139</v>
      </c>
      <c r="S223" s="123">
        <v>32</v>
      </c>
      <c r="T223" s="123">
        <v>9</v>
      </c>
      <c r="U223" s="123">
        <v>0</v>
      </c>
      <c r="V223" s="75">
        <v>8</v>
      </c>
      <c r="W223" s="123">
        <v>13</v>
      </c>
      <c r="X223" s="75">
        <v>26.999999999999996</v>
      </c>
      <c r="Y223" s="75">
        <v>18</v>
      </c>
      <c r="Z223" s="75">
        <v>36</v>
      </c>
      <c r="AA223" s="75">
        <v>1</v>
      </c>
      <c r="AB223" s="4">
        <v>0.23021582733812951</v>
      </c>
      <c r="AC223" s="4">
        <v>0.31847133757961782</v>
      </c>
      <c r="AD223" s="4">
        <v>0.46762589928057552</v>
      </c>
      <c r="AE223" s="8">
        <v>1.9696969696969697</v>
      </c>
      <c r="AF223" s="8">
        <v>2.8571428571428572</v>
      </c>
      <c r="AG223" s="8">
        <v>3.8028169014084505</v>
      </c>
      <c r="AH223" s="8">
        <v>0.55555555555555558</v>
      </c>
      <c r="AI223" s="51">
        <v>-0.61567813796205073</v>
      </c>
      <c r="AJ223" s="51">
        <v>0</v>
      </c>
      <c r="AK223" s="51">
        <v>0</v>
      </c>
      <c r="AL223" s="51">
        <v>0</v>
      </c>
      <c r="AM223" s="8">
        <v>8.5695341458417804</v>
      </c>
      <c r="AN223" s="8" t="s">
        <v>22151</v>
      </c>
      <c r="AO223" s="8" t="s">
        <v>22151</v>
      </c>
      <c r="AP223" s="8">
        <v>8.5695341458417804</v>
      </c>
      <c r="AQ223" s="8" t="s">
        <v>22151</v>
      </c>
      <c r="AR223" s="8" t="s">
        <v>22151</v>
      </c>
      <c r="AS223" s="8" t="s">
        <v>22151</v>
      </c>
      <c r="AT223" s="8" t="s">
        <v>22151</v>
      </c>
      <c r="AU223" s="8">
        <v>8.5695341458417804</v>
      </c>
      <c r="AV223" s="8">
        <v>8.5695341458417804</v>
      </c>
      <c r="AW223" s="8">
        <v>8.5695341458417804</v>
      </c>
      <c r="AX223" s="8">
        <v>8.5695341458417804</v>
      </c>
      <c r="AY223" s="132" t="s">
        <v>22151</v>
      </c>
      <c r="AZ223" s="132" t="s">
        <v>22151</v>
      </c>
      <c r="BA223" s="132">
        <v>37</v>
      </c>
      <c r="BB223" s="132" t="s">
        <v>22151</v>
      </c>
      <c r="BC223" s="132" t="s">
        <v>22151</v>
      </c>
      <c r="BD223" s="132" t="s">
        <v>22151</v>
      </c>
      <c r="BE223" s="132" t="s">
        <v>22151</v>
      </c>
      <c r="BF223" s="132">
        <v>29</v>
      </c>
      <c r="BG223" s="132">
        <v>14</v>
      </c>
      <c r="BH223" s="132">
        <v>18</v>
      </c>
      <c r="BI223" s="132">
        <v>3</v>
      </c>
      <c r="BJ223" s="92" t="s">
        <v>22151</v>
      </c>
      <c r="BK223" s="8">
        <v>8.6531354605957791</v>
      </c>
      <c r="BL223" s="8">
        <v>-8.3601314753998679E-2</v>
      </c>
      <c r="BM223" s="12">
        <v>222</v>
      </c>
      <c r="BN223" s="10">
        <v>0</v>
      </c>
      <c r="BO223" s="10">
        <v>0.19435732070240119</v>
      </c>
      <c r="BP223" s="10">
        <v>-0.27795863545639987</v>
      </c>
      <c r="BQ223" s="41">
        <v>0.40754745248219659</v>
      </c>
      <c r="BR223" s="41"/>
      <c r="BS223" s="10">
        <v>0</v>
      </c>
      <c r="BT223" s="38">
        <v>0</v>
      </c>
      <c r="BU223" s="6" t="s">
        <v>22375</v>
      </c>
      <c r="BV223" s="75">
        <v>125.98</v>
      </c>
      <c r="BW223" s="75">
        <v>361</v>
      </c>
      <c r="BX223" s="51">
        <v>-235.01999999999998</v>
      </c>
      <c r="BY223" s="75">
        <v>97</v>
      </c>
      <c r="BZ223" s="75">
        <v>160</v>
      </c>
      <c r="CA223" s="184" t="s">
        <v>22151</v>
      </c>
    </row>
    <row r="224" spans="1:79" ht="15" customHeight="1" x14ac:dyDescent="0.3">
      <c r="A224" s="178" t="s">
        <v>2555</v>
      </c>
      <c r="B224" s="1" t="s">
        <v>6694</v>
      </c>
      <c r="C224" s="2" t="s">
        <v>6695</v>
      </c>
      <c r="D224" s="91" t="s">
        <v>311</v>
      </c>
      <c r="E224" s="2" t="s">
        <v>1389</v>
      </c>
      <c r="F224" s="2" t="s">
        <v>6120</v>
      </c>
      <c r="G224" s="2" t="s">
        <v>2147</v>
      </c>
      <c r="H224" s="2" t="s">
        <v>2147</v>
      </c>
      <c r="I224" s="2" t="s">
        <v>2147</v>
      </c>
      <c r="J224" s="269" t="s">
        <v>2147</v>
      </c>
      <c r="K224">
        <v>6184</v>
      </c>
      <c r="L224" t="s">
        <v>9314</v>
      </c>
      <c r="M224" t="e">
        <v>#VALUE!</v>
      </c>
      <c r="N224" t="s">
        <v>5870</v>
      </c>
      <c r="O224" s="169">
        <v>54</v>
      </c>
      <c r="P224" s="123">
        <v>237</v>
      </c>
      <c r="Q224" s="123">
        <v>237</v>
      </c>
      <c r="R224" s="75">
        <v>211</v>
      </c>
      <c r="S224" s="123">
        <v>45</v>
      </c>
      <c r="T224" s="123">
        <v>15.999999999999998</v>
      </c>
      <c r="U224" s="123">
        <v>0</v>
      </c>
      <c r="V224" s="75">
        <v>7</v>
      </c>
      <c r="W224" s="123">
        <v>22</v>
      </c>
      <c r="X224" s="75">
        <v>27</v>
      </c>
      <c r="Y224" s="75">
        <v>22</v>
      </c>
      <c r="Z224" s="75">
        <v>59</v>
      </c>
      <c r="AA224" s="75">
        <v>0.99999999999999989</v>
      </c>
      <c r="AB224" s="4">
        <v>0.2132701421800948</v>
      </c>
      <c r="AC224" s="4">
        <v>0.28755364806866951</v>
      </c>
      <c r="AD224" s="4">
        <v>0.38862559241706163</v>
      </c>
      <c r="AE224" s="8">
        <v>3.3333333333333335</v>
      </c>
      <c r="AF224" s="8">
        <v>2.5</v>
      </c>
      <c r="AG224" s="8">
        <v>3.802816901408451</v>
      </c>
      <c r="AH224" s="8">
        <v>0.55555555555555547</v>
      </c>
      <c r="AI224" s="51">
        <v>-1.6485176993577981</v>
      </c>
      <c r="AJ224" s="51">
        <v>0</v>
      </c>
      <c r="AK224" s="51">
        <v>0</v>
      </c>
      <c r="AL224" s="51">
        <v>0</v>
      </c>
      <c r="AM224" s="8">
        <v>8.543188090939541</v>
      </c>
      <c r="AN224" s="8" t="s">
        <v>22151</v>
      </c>
      <c r="AO224" s="8" t="s">
        <v>22151</v>
      </c>
      <c r="AP224" s="8" t="s">
        <v>22151</v>
      </c>
      <c r="AQ224" s="8" t="s">
        <v>22151</v>
      </c>
      <c r="AR224" s="8" t="s">
        <v>22151</v>
      </c>
      <c r="AS224" s="8" t="s">
        <v>22151</v>
      </c>
      <c r="AT224" s="8" t="s">
        <v>22151</v>
      </c>
      <c r="AU224" s="8" t="s">
        <v>22151</v>
      </c>
      <c r="AV224" s="8" t="s">
        <v>22151</v>
      </c>
      <c r="AW224" s="8">
        <v>8.543188090939541</v>
      </c>
      <c r="AX224" s="8">
        <v>8.543188090939541</v>
      </c>
      <c r="AY224" s="132" t="s">
        <v>22151</v>
      </c>
      <c r="AZ224" s="132" t="s">
        <v>22151</v>
      </c>
      <c r="BA224" s="132" t="s">
        <v>22151</v>
      </c>
      <c r="BB224" s="132" t="s">
        <v>22151</v>
      </c>
      <c r="BC224" s="132" t="s">
        <v>22151</v>
      </c>
      <c r="BD224" s="132" t="s">
        <v>22151</v>
      </c>
      <c r="BE224" s="132" t="s">
        <v>22151</v>
      </c>
      <c r="BF224" s="132" t="s">
        <v>22151</v>
      </c>
      <c r="BG224" s="132" t="s">
        <v>22151</v>
      </c>
      <c r="BH224" s="132">
        <v>19</v>
      </c>
      <c r="BI224" s="132">
        <v>4</v>
      </c>
      <c r="BJ224" s="92" t="s">
        <v>22151</v>
      </c>
      <c r="BK224" s="8">
        <v>8.6531354605957791</v>
      </c>
      <c r="BL224" s="8">
        <v>-0.10994736965623808</v>
      </c>
      <c r="BM224" s="12">
        <v>223</v>
      </c>
      <c r="BN224" s="10">
        <v>0</v>
      </c>
      <c r="BO224" s="10">
        <v>0.19435732070240119</v>
      </c>
      <c r="BP224" s="10">
        <v>-0.30430469035863927</v>
      </c>
      <c r="BQ224" s="41">
        <v>0.35139237991808481</v>
      </c>
      <c r="BR224" s="41"/>
      <c r="BS224" s="10">
        <v>0</v>
      </c>
      <c r="BT224" s="38">
        <v>0</v>
      </c>
      <c r="BU224" s="6" t="s">
        <v>22376</v>
      </c>
      <c r="BV224" s="75">
        <v>101.41</v>
      </c>
      <c r="BW224" s="75">
        <v>362</v>
      </c>
      <c r="BX224" s="51">
        <v>-260.59000000000003</v>
      </c>
      <c r="BY224" s="75">
        <v>71</v>
      </c>
      <c r="BZ224" s="75">
        <v>130</v>
      </c>
      <c r="CA224" s="184" t="s">
        <v>22151</v>
      </c>
    </row>
    <row r="225" spans="1:79" ht="15" customHeight="1" x14ac:dyDescent="0.3">
      <c r="A225" s="212" t="s">
        <v>11401</v>
      </c>
      <c r="B225" s="180" t="s">
        <v>7388</v>
      </c>
      <c r="C225" s="181" t="s">
        <v>6620</v>
      </c>
      <c r="D225" s="210" t="s">
        <v>164</v>
      </c>
      <c r="E225" s="181" t="s">
        <v>1434</v>
      </c>
      <c r="F225" s="181" t="s">
        <v>9094</v>
      </c>
      <c r="G225" s="181" t="s">
        <v>14937</v>
      </c>
      <c r="H225" s="181" t="s">
        <v>1396</v>
      </c>
      <c r="I225" s="181" t="s">
        <v>1396</v>
      </c>
      <c r="J225" s="181" t="s">
        <v>1396</v>
      </c>
      <c r="K225" s="182">
        <v>13145</v>
      </c>
      <c r="L225" s="182" t="s">
        <v>11587</v>
      </c>
      <c r="M225" s="194" t="e">
        <v>#VALUE!</v>
      </c>
      <c r="N225" s="194" t="s">
        <v>8378</v>
      </c>
      <c r="O225" s="66">
        <v>57</v>
      </c>
      <c r="P225" s="184">
        <v>223</v>
      </c>
      <c r="Q225" s="184">
        <v>223</v>
      </c>
      <c r="R225" s="184">
        <v>195</v>
      </c>
      <c r="S225" s="184">
        <v>44</v>
      </c>
      <c r="T225" s="184">
        <v>3</v>
      </c>
      <c r="U225" s="184">
        <v>0</v>
      </c>
      <c r="V225" s="184">
        <v>8</v>
      </c>
      <c r="W225" s="184">
        <v>22</v>
      </c>
      <c r="X225" s="184">
        <v>22</v>
      </c>
      <c r="Y225" s="184">
        <v>22</v>
      </c>
      <c r="Z225" s="184">
        <v>59</v>
      </c>
      <c r="AA225" s="184">
        <v>0</v>
      </c>
      <c r="AB225" s="185">
        <v>0.22564102564102564</v>
      </c>
      <c r="AC225" s="186">
        <v>0.30414746543778803</v>
      </c>
      <c r="AD225" s="186">
        <v>0.36410256410256409</v>
      </c>
      <c r="AE225" s="187">
        <v>3.3333333333333335</v>
      </c>
      <c r="AF225" s="187">
        <v>2.8571428571428572</v>
      </c>
      <c r="AG225" s="187">
        <v>3.098591549295775</v>
      </c>
      <c r="AH225" s="187">
        <v>0</v>
      </c>
      <c r="AI225" s="187">
        <v>-1.0304687730257114</v>
      </c>
      <c r="AJ225" s="188">
        <v>0</v>
      </c>
      <c r="AK225" s="188">
        <v>0</v>
      </c>
      <c r="AL225" s="188">
        <v>0</v>
      </c>
      <c r="AM225" s="187">
        <v>8.2585989667462538</v>
      </c>
      <c r="AN225" s="187" t="s">
        <v>22151</v>
      </c>
      <c r="AO225" s="187">
        <v>8.2585989667462538</v>
      </c>
      <c r="AP225" s="187" t="s">
        <v>22151</v>
      </c>
      <c r="AQ225" s="187" t="s">
        <v>22151</v>
      </c>
      <c r="AR225" s="187" t="s">
        <v>22151</v>
      </c>
      <c r="AS225" s="187" t="s">
        <v>22151</v>
      </c>
      <c r="AT225" s="187">
        <v>8.2585989667462538</v>
      </c>
      <c r="AU225" s="187" t="s">
        <v>22151</v>
      </c>
      <c r="AV225" s="187">
        <v>8.2585989667462538</v>
      </c>
      <c r="AW225" s="187">
        <v>8.2585989667462538</v>
      </c>
      <c r="AX225" s="187">
        <v>8.2585989667462538</v>
      </c>
      <c r="AY225" s="189" t="s">
        <v>22151</v>
      </c>
      <c r="AZ225" s="189">
        <v>24</v>
      </c>
      <c r="BA225" s="189" t="s">
        <v>22151</v>
      </c>
      <c r="BB225" s="189" t="s">
        <v>22151</v>
      </c>
      <c r="BC225" s="189" t="s">
        <v>22151</v>
      </c>
      <c r="BD225" s="189" t="s">
        <v>22151</v>
      </c>
      <c r="BE225" s="189">
        <v>18</v>
      </c>
      <c r="BF225" s="189" t="s">
        <v>22151</v>
      </c>
      <c r="BG225" s="189">
        <v>18</v>
      </c>
      <c r="BH225" s="189">
        <v>23</v>
      </c>
      <c r="BI225" s="189">
        <v>8</v>
      </c>
      <c r="BJ225" s="190" t="s">
        <v>22349</v>
      </c>
      <c r="BK225" s="187">
        <v>8.3853679235062994</v>
      </c>
      <c r="BL225" s="187">
        <v>-0.12676895676004563</v>
      </c>
      <c r="BM225" s="189">
        <v>224</v>
      </c>
      <c r="BN225" s="187">
        <v>0</v>
      </c>
      <c r="BO225" s="187">
        <v>0.19435732070240119</v>
      </c>
      <c r="BP225" s="187">
        <v>-0.32112627746244682</v>
      </c>
      <c r="BQ225" s="191">
        <v>0.3155381524839217</v>
      </c>
      <c r="BR225" s="192"/>
      <c r="BS225" s="187">
        <v>0</v>
      </c>
      <c r="BT225" s="38">
        <v>0</v>
      </c>
      <c r="BU225" s="187" t="s">
        <v>22377</v>
      </c>
      <c r="BV225" s="184">
        <v>156.77000000000001</v>
      </c>
      <c r="BW225" s="193">
        <v>363</v>
      </c>
      <c r="BX225" s="188">
        <v>-206.23</v>
      </c>
      <c r="BY225" s="193">
        <v>103</v>
      </c>
      <c r="BZ225" s="193">
        <v>199</v>
      </c>
      <c r="CA225" s="184" t="s">
        <v>22151</v>
      </c>
    </row>
    <row r="226" spans="1:79" x14ac:dyDescent="0.3">
      <c r="A226" t="s">
        <v>14573</v>
      </c>
      <c r="B226" s="1" t="s">
        <v>14575</v>
      </c>
      <c r="C226" s="2" t="s">
        <v>14574</v>
      </c>
      <c r="D226" s="91" t="s">
        <v>14304</v>
      </c>
      <c r="E226" s="2" t="s">
        <v>1405</v>
      </c>
      <c r="F226" s="2" t="s">
        <v>6120</v>
      </c>
      <c r="G226" s="2" t="s">
        <v>14958</v>
      </c>
      <c r="H226" s="2" t="s">
        <v>661</v>
      </c>
      <c r="I226" s="2" t="s">
        <v>1431</v>
      </c>
      <c r="J226" s="269" t="s">
        <v>661</v>
      </c>
      <c r="K226">
        <v>12092</v>
      </c>
      <c r="L226" t="s">
        <v>14506</v>
      </c>
      <c r="M226" t="e">
        <v>#VALUE!</v>
      </c>
      <c r="N226" t="s">
        <v>15115</v>
      </c>
      <c r="O226" s="169">
        <v>43</v>
      </c>
      <c r="P226" s="123">
        <v>179</v>
      </c>
      <c r="Q226" s="123">
        <v>179</v>
      </c>
      <c r="R226" s="75">
        <v>158</v>
      </c>
      <c r="S226" s="123">
        <v>29</v>
      </c>
      <c r="T226" s="123">
        <v>7</v>
      </c>
      <c r="U226" s="123">
        <v>1</v>
      </c>
      <c r="V226" s="75">
        <v>5</v>
      </c>
      <c r="W226" s="123">
        <v>14.999999999999998</v>
      </c>
      <c r="X226" s="75">
        <v>20</v>
      </c>
      <c r="Y226" s="75">
        <v>18</v>
      </c>
      <c r="Z226" s="75">
        <v>69</v>
      </c>
      <c r="AA226" s="75">
        <v>7</v>
      </c>
      <c r="AB226" s="4">
        <v>0.18354430379746836</v>
      </c>
      <c r="AC226" s="4">
        <v>0.26704545454545453</v>
      </c>
      <c r="AD226" s="4">
        <v>0.33544303797468356</v>
      </c>
      <c r="AE226" s="8">
        <v>2.2727272727272725</v>
      </c>
      <c r="AF226" s="8">
        <v>1.7857142857142858</v>
      </c>
      <c r="AG226" s="8">
        <v>2.8169014084507045</v>
      </c>
      <c r="AH226" s="8">
        <v>3.8888888888888888</v>
      </c>
      <c r="AI226" s="51">
        <v>-2.2539980192951004</v>
      </c>
      <c r="AJ226" s="51">
        <v>0</v>
      </c>
      <c r="AK226" s="51">
        <v>0</v>
      </c>
      <c r="AL226" s="51">
        <v>0</v>
      </c>
      <c r="AM226" s="8">
        <v>8.5102338364860515</v>
      </c>
      <c r="AN226" s="8" t="s">
        <v>22151</v>
      </c>
      <c r="AO226" s="8" t="s">
        <v>22151</v>
      </c>
      <c r="AP226" s="8">
        <v>8.5102338364860515</v>
      </c>
      <c r="AQ226" s="8" t="s">
        <v>22151</v>
      </c>
      <c r="AR226" s="8" t="s">
        <v>22151</v>
      </c>
      <c r="AS226" s="8" t="s">
        <v>22151</v>
      </c>
      <c r="AT226" s="8" t="s">
        <v>22151</v>
      </c>
      <c r="AU226" s="8">
        <v>8.5102338364860515</v>
      </c>
      <c r="AV226" s="8">
        <v>8.5102338364860515</v>
      </c>
      <c r="AW226" s="8">
        <v>8.5102338364860515</v>
      </c>
      <c r="AX226" s="8">
        <v>8.5102338364860515</v>
      </c>
      <c r="AY226" s="132" t="s">
        <v>22151</v>
      </c>
      <c r="AZ226" s="132" t="s">
        <v>22151</v>
      </c>
      <c r="BA226" s="132">
        <v>38</v>
      </c>
      <c r="BB226" s="132" t="s">
        <v>22151</v>
      </c>
      <c r="BC226" s="132" t="s">
        <v>22151</v>
      </c>
      <c r="BD226" s="132" t="s">
        <v>22151</v>
      </c>
      <c r="BE226" s="132" t="s">
        <v>22151</v>
      </c>
      <c r="BF226" s="132">
        <v>30</v>
      </c>
      <c r="BG226" s="132">
        <v>16</v>
      </c>
      <c r="BH226" s="132">
        <v>21</v>
      </c>
      <c r="BI226" s="132">
        <v>6</v>
      </c>
      <c r="BJ226" s="92" t="s">
        <v>22151</v>
      </c>
      <c r="BK226" s="8">
        <v>8.6531354605957791</v>
      </c>
      <c r="BL226" s="8">
        <v>-0.14290162410972762</v>
      </c>
      <c r="BM226" s="12">
        <v>225</v>
      </c>
      <c r="BN226" s="10">
        <v>0</v>
      </c>
      <c r="BO226" s="10">
        <v>0.19435732070240119</v>
      </c>
      <c r="BP226" s="10">
        <v>-0.33725894481212881</v>
      </c>
      <c r="BQ226" s="41">
        <v>0.28115231714593081</v>
      </c>
      <c r="BR226" s="41"/>
      <c r="BS226" s="10">
        <v>0</v>
      </c>
      <c r="BT226" s="38">
        <v>0</v>
      </c>
      <c r="BU226" s="6" t="s">
        <v>22378</v>
      </c>
      <c r="BV226" s="75">
        <v>373.95</v>
      </c>
      <c r="BW226" s="75">
        <v>364</v>
      </c>
      <c r="BX226" s="51">
        <v>9.9499999999999886</v>
      </c>
      <c r="BY226" s="75">
        <v>263</v>
      </c>
      <c r="BZ226" s="75">
        <v>420</v>
      </c>
      <c r="CA226" s="184" t="s">
        <v>22151</v>
      </c>
    </row>
    <row r="227" spans="1:79" x14ac:dyDescent="0.3">
      <c r="A227" s="178" t="s">
        <v>12189</v>
      </c>
      <c r="B227" s="1" t="s">
        <v>12190</v>
      </c>
      <c r="C227" s="2" t="s">
        <v>7526</v>
      </c>
      <c r="D227" s="91" t="s">
        <v>11651</v>
      </c>
      <c r="E227" s="2" t="s">
        <v>1437</v>
      </c>
      <c r="F227" s="2" t="s">
        <v>9094</v>
      </c>
      <c r="G227" s="2" t="s">
        <v>1424</v>
      </c>
      <c r="H227" s="2" t="s">
        <v>1424</v>
      </c>
      <c r="I227" s="2" t="s">
        <v>1424</v>
      </c>
      <c r="J227" s="269" t="s">
        <v>1424</v>
      </c>
      <c r="K227">
        <v>16448</v>
      </c>
      <c r="L227" t="s">
        <v>14630</v>
      </c>
      <c r="M227" t="e">
        <v>#VALUE!</v>
      </c>
      <c r="N227" t="s">
        <v>12192</v>
      </c>
      <c r="O227" s="169">
        <v>20</v>
      </c>
      <c r="P227" s="123">
        <v>54</v>
      </c>
      <c r="Q227" s="123">
        <v>54</v>
      </c>
      <c r="R227" s="75">
        <v>48</v>
      </c>
      <c r="S227" s="123">
        <v>9</v>
      </c>
      <c r="T227" s="123">
        <v>1</v>
      </c>
      <c r="U227" s="123">
        <v>0</v>
      </c>
      <c r="V227" s="75">
        <v>4</v>
      </c>
      <c r="W227" s="123">
        <v>8</v>
      </c>
      <c r="X227" s="75">
        <v>13</v>
      </c>
      <c r="Y227" s="75">
        <v>5</v>
      </c>
      <c r="Z227" s="75">
        <v>20</v>
      </c>
      <c r="AA227" s="75">
        <v>0</v>
      </c>
      <c r="AB227" s="31">
        <v>0.1875</v>
      </c>
      <c r="AC227" s="31">
        <v>0.26415094339622641</v>
      </c>
      <c r="AD227" s="31">
        <v>0.45833333333333331</v>
      </c>
      <c r="AE227" s="32">
        <v>1.2121212121212122</v>
      </c>
      <c r="AF227" s="32">
        <v>1.4285714285714286</v>
      </c>
      <c r="AG227" s="32">
        <v>1.8309859154929577</v>
      </c>
      <c r="AH227" s="32">
        <v>0</v>
      </c>
      <c r="AI227" s="51">
        <v>-0.67441284805452573</v>
      </c>
      <c r="AJ227" s="51">
        <v>0</v>
      </c>
      <c r="AK227" s="51">
        <v>0</v>
      </c>
      <c r="AL227" s="51">
        <v>0</v>
      </c>
      <c r="AM227" s="8">
        <v>3.7972657081310732</v>
      </c>
      <c r="AN227" s="8">
        <v>3.7972657081310732</v>
      </c>
      <c r="AO227" s="8" t="s">
        <v>22151</v>
      </c>
      <c r="AP227" s="8" t="s">
        <v>22151</v>
      </c>
      <c r="AQ227" s="8" t="s">
        <v>22151</v>
      </c>
      <c r="AR227" s="8" t="s">
        <v>22151</v>
      </c>
      <c r="AS227" s="8" t="s">
        <v>22151</v>
      </c>
      <c r="AT227" s="8" t="s">
        <v>22151</v>
      </c>
      <c r="AU227" s="8" t="s">
        <v>22151</v>
      </c>
      <c r="AV227" s="8" t="s">
        <v>22151</v>
      </c>
      <c r="AW227" s="8">
        <v>3.7972657081310732</v>
      </c>
      <c r="AX227" s="8">
        <v>3.7972657081310732</v>
      </c>
      <c r="AY227" s="132">
        <v>34</v>
      </c>
      <c r="AZ227" s="132" t="s">
        <v>22151</v>
      </c>
      <c r="BA227" s="132" t="s">
        <v>22151</v>
      </c>
      <c r="BB227" s="132" t="s">
        <v>22151</v>
      </c>
      <c r="BC227" s="132" t="s">
        <v>22151</v>
      </c>
      <c r="BD227" s="132" t="s">
        <v>22151</v>
      </c>
      <c r="BE227" s="132" t="s">
        <v>22151</v>
      </c>
      <c r="BF227" s="132" t="s">
        <v>22151</v>
      </c>
      <c r="BG227" s="132" t="s">
        <v>22151</v>
      </c>
      <c r="BH227" s="132">
        <v>121</v>
      </c>
      <c r="BI227" s="132">
        <v>106</v>
      </c>
      <c r="BJ227" s="92" t="s">
        <v>22151</v>
      </c>
      <c r="BK227" s="32">
        <v>3.9410672420239714</v>
      </c>
      <c r="BL227" s="8">
        <v>-0.14380153389289818</v>
      </c>
      <c r="BM227" s="12">
        <v>226</v>
      </c>
      <c r="BN227" s="32">
        <v>0</v>
      </c>
      <c r="BO227" s="32">
        <v>0.19435732070240119</v>
      </c>
      <c r="BP227" s="32">
        <v>-0.33815885459529937</v>
      </c>
      <c r="BQ227" s="40">
        <v>0.27923421216351074</v>
      </c>
      <c r="BR227" s="40"/>
      <c r="BS227" s="32">
        <v>0</v>
      </c>
      <c r="BT227" s="38">
        <v>0</v>
      </c>
      <c r="BU227" s="6" t="s">
        <v>22379</v>
      </c>
      <c r="BV227" s="75">
        <v>644.16</v>
      </c>
      <c r="BW227" s="75">
        <v>365</v>
      </c>
      <c r="BX227" s="51">
        <v>279.15999999999997</v>
      </c>
      <c r="BY227" s="75">
        <v>532</v>
      </c>
      <c r="BZ227" s="75">
        <v>741</v>
      </c>
      <c r="CA227" s="184" t="s">
        <v>22151</v>
      </c>
    </row>
    <row r="228" spans="1:79" ht="15" customHeight="1" x14ac:dyDescent="0.3">
      <c r="A228" t="s">
        <v>17349</v>
      </c>
      <c r="B228" s="1" t="s">
        <v>17358</v>
      </c>
      <c r="C228" s="2" t="s">
        <v>17357</v>
      </c>
      <c r="D228" s="91" t="s">
        <v>17350</v>
      </c>
      <c r="E228" s="2" t="s">
        <v>1446</v>
      </c>
      <c r="F228" s="2" t="s">
        <v>9094</v>
      </c>
      <c r="G228" s="2" t="s">
        <v>1380</v>
      </c>
      <c r="H228" s="2" t="s">
        <v>22151</v>
      </c>
      <c r="I228" s="2" t="s">
        <v>1380</v>
      </c>
      <c r="J228" s="269" t="s">
        <v>1380</v>
      </c>
      <c r="K228">
        <v>27461</v>
      </c>
      <c r="L228" t="s">
        <v>17752</v>
      </c>
      <c r="M228" t="e">
        <v>#VALUE!</v>
      </c>
      <c r="N228" t="s">
        <v>17325</v>
      </c>
      <c r="O228" s="169">
        <v>54</v>
      </c>
      <c r="P228" s="123">
        <v>183</v>
      </c>
      <c r="Q228" s="123">
        <v>183</v>
      </c>
      <c r="R228" s="67">
        <v>155</v>
      </c>
      <c r="S228" s="123">
        <v>38</v>
      </c>
      <c r="T228" s="123">
        <v>6</v>
      </c>
      <c r="U228" s="123">
        <v>1</v>
      </c>
      <c r="V228" s="67">
        <v>0</v>
      </c>
      <c r="W228" s="123">
        <v>16</v>
      </c>
      <c r="X228" s="67">
        <v>9</v>
      </c>
      <c r="Y228" s="67">
        <v>25.000000000000004</v>
      </c>
      <c r="Z228" s="67">
        <v>34</v>
      </c>
      <c r="AA228" s="67">
        <v>7</v>
      </c>
      <c r="AB228" s="4">
        <v>0.24516129032258063</v>
      </c>
      <c r="AC228" s="4">
        <v>0.35</v>
      </c>
      <c r="AD228" s="4">
        <v>0.29677419354838708</v>
      </c>
      <c r="AE228" s="8">
        <v>2.4242424242424243</v>
      </c>
      <c r="AF228" s="8">
        <v>0</v>
      </c>
      <c r="AG228" s="8">
        <v>1.267605633802817</v>
      </c>
      <c r="AH228" s="8">
        <v>3.8888888888888888</v>
      </c>
      <c r="AI228" s="51">
        <v>-0.19162414655739038</v>
      </c>
      <c r="AJ228" s="51">
        <v>0</v>
      </c>
      <c r="AK228" s="51">
        <v>0</v>
      </c>
      <c r="AL228" s="51">
        <v>0</v>
      </c>
      <c r="AM228" s="8">
        <v>7.3891128003767399</v>
      </c>
      <c r="AN228" s="8" t="s">
        <v>22151</v>
      </c>
      <c r="AO228" s="8" t="s">
        <v>22151</v>
      </c>
      <c r="AP228" s="8" t="s">
        <v>22151</v>
      </c>
      <c r="AQ228" s="8" t="s">
        <v>22151</v>
      </c>
      <c r="AR228" s="8" t="s">
        <v>22151</v>
      </c>
      <c r="AS228" s="8">
        <v>7.3891128003767399</v>
      </c>
      <c r="AT228" s="8" t="s">
        <v>22151</v>
      </c>
      <c r="AU228" s="8" t="s">
        <v>22151</v>
      </c>
      <c r="AV228" s="8" t="s">
        <v>22151</v>
      </c>
      <c r="AW228" s="8">
        <v>7.3891128003767399</v>
      </c>
      <c r="AX228" s="8">
        <v>7.3891128003767399</v>
      </c>
      <c r="AY228" s="132" t="s">
        <v>22151</v>
      </c>
      <c r="AZ228" s="132" t="s">
        <v>22151</v>
      </c>
      <c r="BA228" s="132" t="s">
        <v>22151</v>
      </c>
      <c r="BB228" s="132" t="s">
        <v>22151</v>
      </c>
      <c r="BC228" s="132" t="s">
        <v>22151</v>
      </c>
      <c r="BD228" s="132">
        <v>79</v>
      </c>
      <c r="BE228" s="132" t="s">
        <v>22151</v>
      </c>
      <c r="BF228" s="132" t="s">
        <v>22151</v>
      </c>
      <c r="BG228" s="132" t="s">
        <v>22151</v>
      </c>
      <c r="BH228" s="132">
        <v>32</v>
      </c>
      <c r="BI228" s="132">
        <v>17</v>
      </c>
      <c r="BJ228" s="92" t="s">
        <v>22151</v>
      </c>
      <c r="BK228" s="8">
        <v>7.5574645117708927</v>
      </c>
      <c r="BL228" s="8">
        <v>-0.16835171139415284</v>
      </c>
      <c r="BM228" s="12">
        <v>227</v>
      </c>
      <c r="BN228" s="10">
        <v>0</v>
      </c>
      <c r="BO228" s="10">
        <v>0.19435732070240119</v>
      </c>
      <c r="BP228" s="10">
        <v>-0.36270903209655403</v>
      </c>
      <c r="BQ228" s="41">
        <v>0.22690694706973014</v>
      </c>
      <c r="BR228" s="41"/>
      <c r="BS228" s="10">
        <v>0</v>
      </c>
      <c r="BT228" s="38">
        <v>0</v>
      </c>
      <c r="BU228" s="6" t="s">
        <v>22380</v>
      </c>
      <c r="BV228" s="75">
        <v>386.91</v>
      </c>
      <c r="BW228" s="75">
        <v>367</v>
      </c>
      <c r="BX228" s="51">
        <v>19.910000000000025</v>
      </c>
      <c r="BY228" s="75">
        <v>300</v>
      </c>
      <c r="BZ228" s="75">
        <v>444</v>
      </c>
      <c r="CA228" s="184" t="s">
        <v>22151</v>
      </c>
    </row>
    <row r="229" spans="1:79" ht="15" customHeight="1" x14ac:dyDescent="0.3">
      <c r="A229" s="178" t="s">
        <v>11412</v>
      </c>
      <c r="B229" s="1" t="s">
        <v>11413</v>
      </c>
      <c r="C229" s="2" t="s">
        <v>6844</v>
      </c>
      <c r="D229" s="91" t="s">
        <v>11648</v>
      </c>
      <c r="E229" s="2" t="s">
        <v>1434</v>
      </c>
      <c r="F229" s="2" t="s">
        <v>9094</v>
      </c>
      <c r="G229" s="2" t="s">
        <v>1380</v>
      </c>
      <c r="H229" s="2" t="s">
        <v>1380</v>
      </c>
      <c r="I229" s="2" t="s">
        <v>1380</v>
      </c>
      <c r="J229" s="269" t="s">
        <v>1380</v>
      </c>
      <c r="K229">
        <v>18363</v>
      </c>
      <c r="L229" t="s">
        <v>14493</v>
      </c>
      <c r="M229" t="e">
        <v>#VALUE!</v>
      </c>
      <c r="N229" t="s">
        <v>11918</v>
      </c>
      <c r="O229" s="169">
        <v>52</v>
      </c>
      <c r="P229" s="123">
        <v>189</v>
      </c>
      <c r="Q229" s="123">
        <v>189</v>
      </c>
      <c r="R229" s="75">
        <v>168</v>
      </c>
      <c r="S229" s="123">
        <v>37</v>
      </c>
      <c r="T229" s="123">
        <v>5</v>
      </c>
      <c r="U229" s="123">
        <v>1</v>
      </c>
      <c r="V229" s="75">
        <v>3</v>
      </c>
      <c r="W229" s="123">
        <v>20</v>
      </c>
      <c r="X229" s="75">
        <v>15</v>
      </c>
      <c r="Y229" s="75">
        <v>9</v>
      </c>
      <c r="Z229" s="75">
        <v>53</v>
      </c>
      <c r="AA229" s="75">
        <v>4</v>
      </c>
      <c r="AB229" s="4">
        <v>0.22023809523809523</v>
      </c>
      <c r="AC229" s="4">
        <v>0.25988700564971751</v>
      </c>
      <c r="AD229" s="4">
        <v>0.31547619047619047</v>
      </c>
      <c r="AE229" s="8">
        <v>3.0303030303030303</v>
      </c>
      <c r="AF229" s="8">
        <v>1.0714285714285714</v>
      </c>
      <c r="AG229" s="8">
        <v>2.1126760563380285</v>
      </c>
      <c r="AH229" s="8">
        <v>2.2222222222222223</v>
      </c>
      <c r="AI229" s="51">
        <v>-1.0885759477524388</v>
      </c>
      <c r="AJ229" s="51">
        <v>0</v>
      </c>
      <c r="AK229" s="51">
        <v>0</v>
      </c>
      <c r="AL229" s="51">
        <v>0</v>
      </c>
      <c r="AM229" s="8">
        <v>7.3480539325394147</v>
      </c>
      <c r="AN229" s="8" t="s">
        <v>22151</v>
      </c>
      <c r="AO229" s="8" t="s">
        <v>22151</v>
      </c>
      <c r="AP229" s="8" t="s">
        <v>22151</v>
      </c>
      <c r="AQ229" s="8" t="s">
        <v>22151</v>
      </c>
      <c r="AR229" s="8" t="s">
        <v>22151</v>
      </c>
      <c r="AS229" s="8">
        <v>7.3480539325394147</v>
      </c>
      <c r="AT229" s="8" t="s">
        <v>22151</v>
      </c>
      <c r="AU229" s="8" t="s">
        <v>22151</v>
      </c>
      <c r="AV229" s="8" t="s">
        <v>22151</v>
      </c>
      <c r="AW229" s="8">
        <v>7.3480539325394147</v>
      </c>
      <c r="AX229" s="8">
        <v>7.3480539325394147</v>
      </c>
      <c r="AY229" s="132" t="s">
        <v>22151</v>
      </c>
      <c r="AZ229" s="132" t="s">
        <v>22151</v>
      </c>
      <c r="BA229" s="132" t="s">
        <v>22151</v>
      </c>
      <c r="BB229" s="132" t="s">
        <v>22151</v>
      </c>
      <c r="BC229" s="132" t="s">
        <v>22151</v>
      </c>
      <c r="BD229" s="132">
        <v>80</v>
      </c>
      <c r="BE229" s="132" t="s">
        <v>22151</v>
      </c>
      <c r="BF229" s="132" t="s">
        <v>22151</v>
      </c>
      <c r="BG229" s="132" t="s">
        <v>22151</v>
      </c>
      <c r="BH229" s="132">
        <v>35</v>
      </c>
      <c r="BI229" s="132">
        <v>20</v>
      </c>
      <c r="BJ229" s="92" t="s">
        <v>22151</v>
      </c>
      <c r="BK229" s="8">
        <v>7.5574645117708927</v>
      </c>
      <c r="BL229" s="8">
        <v>-0.20941057923147799</v>
      </c>
      <c r="BM229" s="12">
        <v>228</v>
      </c>
      <c r="BN229" s="10">
        <v>0</v>
      </c>
      <c r="BO229" s="10">
        <v>0.19435732070240119</v>
      </c>
      <c r="BP229" s="10">
        <v>-0.40376789993387918</v>
      </c>
      <c r="BQ229" s="41">
        <v>0.13939237567144114</v>
      </c>
      <c r="BR229" s="41"/>
      <c r="BS229" s="10">
        <v>0</v>
      </c>
      <c r="BT229" s="38">
        <v>0</v>
      </c>
      <c r="BU229" s="6" t="s">
        <v>22381</v>
      </c>
      <c r="BV229" s="75">
        <v>144.19999999999999</v>
      </c>
      <c r="BW229" s="75">
        <v>369</v>
      </c>
      <c r="BX229" s="51">
        <v>-224.8</v>
      </c>
      <c r="BY229" s="75">
        <v>107</v>
      </c>
      <c r="BZ229" s="75">
        <v>172</v>
      </c>
      <c r="CA229" s="184" t="s">
        <v>22151</v>
      </c>
    </row>
    <row r="230" spans="1:79" x14ac:dyDescent="0.3">
      <c r="A230" s="213" t="s">
        <v>12880</v>
      </c>
      <c r="B230" s="1" t="s">
        <v>12882</v>
      </c>
      <c r="C230" s="2" t="s">
        <v>12881</v>
      </c>
      <c r="D230" s="91" t="s">
        <v>11489</v>
      </c>
      <c r="E230" s="2" t="s">
        <v>1449</v>
      </c>
      <c r="F230" s="2" t="s">
        <v>6120</v>
      </c>
      <c r="G230" s="2" t="s">
        <v>14975</v>
      </c>
      <c r="H230" s="2" t="s">
        <v>1424</v>
      </c>
      <c r="I230" s="2" t="s">
        <v>1424</v>
      </c>
      <c r="J230" s="269" t="s">
        <v>1424</v>
      </c>
      <c r="K230">
        <v>15694</v>
      </c>
      <c r="L230" t="s">
        <v>13959</v>
      </c>
      <c r="M230" t="e">
        <v>#VALUE!</v>
      </c>
      <c r="N230" t="s">
        <v>12883</v>
      </c>
      <c r="O230" s="169">
        <v>36</v>
      </c>
      <c r="P230" s="123">
        <v>121</v>
      </c>
      <c r="Q230" s="123">
        <v>121</v>
      </c>
      <c r="R230" s="75">
        <v>98</v>
      </c>
      <c r="S230" s="123">
        <v>21</v>
      </c>
      <c r="T230" s="123">
        <v>4</v>
      </c>
      <c r="U230" s="123">
        <v>0</v>
      </c>
      <c r="V230" s="75">
        <v>4</v>
      </c>
      <c r="W230" s="123">
        <v>11</v>
      </c>
      <c r="X230" s="75">
        <v>10</v>
      </c>
      <c r="Y230" s="75">
        <v>17</v>
      </c>
      <c r="Z230" s="75">
        <v>41</v>
      </c>
      <c r="AA230" s="75">
        <v>0</v>
      </c>
      <c r="AB230" s="52">
        <v>0.21428571428571427</v>
      </c>
      <c r="AC230" s="52">
        <v>0.33043478260869563</v>
      </c>
      <c r="AD230" s="52">
        <v>0.37755102040816324</v>
      </c>
      <c r="AE230" s="51">
        <v>1.6666666666666667</v>
      </c>
      <c r="AF230" s="51">
        <v>1.4285714285714286</v>
      </c>
      <c r="AG230" s="51">
        <v>1.4084507042253522</v>
      </c>
      <c r="AH230" s="51">
        <v>0</v>
      </c>
      <c r="AI230" s="51">
        <v>-0.7797183337906437</v>
      </c>
      <c r="AJ230" s="51">
        <v>0</v>
      </c>
      <c r="AK230" s="51">
        <v>0</v>
      </c>
      <c r="AL230" s="51">
        <v>0</v>
      </c>
      <c r="AM230" s="51">
        <v>3.7239704656728039</v>
      </c>
      <c r="AN230" s="51">
        <v>3.7239704656728039</v>
      </c>
      <c r="AO230" s="51" t="s">
        <v>22151</v>
      </c>
      <c r="AP230" s="51" t="s">
        <v>22151</v>
      </c>
      <c r="AQ230" s="51" t="s">
        <v>22151</v>
      </c>
      <c r="AR230" s="51" t="s">
        <v>22151</v>
      </c>
      <c r="AS230" s="51" t="s">
        <v>22151</v>
      </c>
      <c r="AT230" s="51" t="s">
        <v>22151</v>
      </c>
      <c r="AU230" s="51" t="s">
        <v>22151</v>
      </c>
      <c r="AV230" s="51" t="s">
        <v>22151</v>
      </c>
      <c r="AW230" s="51">
        <v>3.7239704656728039</v>
      </c>
      <c r="AX230" s="51">
        <v>3.7239704656728039</v>
      </c>
      <c r="AY230" s="76">
        <v>35</v>
      </c>
      <c r="AZ230" s="132" t="s">
        <v>22151</v>
      </c>
      <c r="BA230" s="132" t="s">
        <v>22151</v>
      </c>
      <c r="BB230" s="132" t="s">
        <v>22151</v>
      </c>
      <c r="BC230" s="132" t="s">
        <v>22151</v>
      </c>
      <c r="BD230" s="132" t="s">
        <v>22151</v>
      </c>
      <c r="BE230" s="132" t="s">
        <v>22151</v>
      </c>
      <c r="BF230" s="132" t="s">
        <v>22151</v>
      </c>
      <c r="BG230" s="132" t="s">
        <v>22151</v>
      </c>
      <c r="BH230" s="132">
        <v>126</v>
      </c>
      <c r="BI230" s="132">
        <v>111</v>
      </c>
      <c r="BJ230" s="92" t="s">
        <v>22151</v>
      </c>
      <c r="BK230" s="51">
        <v>3.9410672420239714</v>
      </c>
      <c r="BL230" s="8">
        <v>-0.21709677635116753</v>
      </c>
      <c r="BM230" s="12">
        <v>229</v>
      </c>
      <c r="BN230" s="51">
        <v>0</v>
      </c>
      <c r="BO230" s="51">
        <v>0.19435732070240119</v>
      </c>
      <c r="BP230" s="51">
        <v>-0.41145409705356872</v>
      </c>
      <c r="BQ230" s="64">
        <v>0.12300969679979168</v>
      </c>
      <c r="BR230" s="64"/>
      <c r="BS230" s="51">
        <v>0</v>
      </c>
      <c r="BT230" s="38">
        <v>0</v>
      </c>
      <c r="BU230" s="51" t="s">
        <v>22382</v>
      </c>
      <c r="BV230" s="75">
        <v>489.57</v>
      </c>
      <c r="BW230" s="75">
        <v>370</v>
      </c>
      <c r="BX230" s="51">
        <v>119.57</v>
      </c>
      <c r="BY230" s="75">
        <v>390</v>
      </c>
      <c r="BZ230" s="75">
        <v>582</v>
      </c>
      <c r="CA230" s="184" t="s">
        <v>22151</v>
      </c>
    </row>
    <row r="231" spans="1:79" ht="15" customHeight="1" x14ac:dyDescent="0.3">
      <c r="A231" s="178" t="s">
        <v>10927</v>
      </c>
      <c r="B231" s="1" t="s">
        <v>10929</v>
      </c>
      <c r="C231" s="2" t="s">
        <v>6589</v>
      </c>
      <c r="D231" s="91" t="s">
        <v>10928</v>
      </c>
      <c r="E231" s="2" t="s">
        <v>1389</v>
      </c>
      <c r="F231" s="2" t="s">
        <v>6120</v>
      </c>
      <c r="G231" s="2" t="s">
        <v>1380</v>
      </c>
      <c r="H231" s="2" t="s">
        <v>1380</v>
      </c>
      <c r="I231" s="2" t="s">
        <v>1380</v>
      </c>
      <c r="J231" s="269" t="s">
        <v>1380</v>
      </c>
      <c r="K231">
        <v>15464</v>
      </c>
      <c r="L231" t="s">
        <v>11617</v>
      </c>
      <c r="M231" t="e">
        <v>#VALUE!</v>
      </c>
      <c r="N231" t="s">
        <v>10930</v>
      </c>
      <c r="O231" s="169">
        <v>42</v>
      </c>
      <c r="P231" s="123">
        <v>139</v>
      </c>
      <c r="Q231" s="123">
        <v>139</v>
      </c>
      <c r="R231" s="75">
        <v>122</v>
      </c>
      <c r="S231" s="123">
        <v>19</v>
      </c>
      <c r="T231" s="123">
        <v>5</v>
      </c>
      <c r="U231" s="123">
        <v>0</v>
      </c>
      <c r="V231" s="75">
        <v>8</v>
      </c>
      <c r="W231" s="123">
        <v>18</v>
      </c>
      <c r="X231" s="75">
        <v>22</v>
      </c>
      <c r="Y231" s="75">
        <v>14</v>
      </c>
      <c r="Z231" s="75">
        <v>37</v>
      </c>
      <c r="AA231" s="75">
        <v>2</v>
      </c>
      <c r="AB231" s="31">
        <v>0.15573770491803279</v>
      </c>
      <c r="AC231" s="31">
        <v>0.24264705882352941</v>
      </c>
      <c r="AD231" s="31">
        <v>0.39344262295081966</v>
      </c>
      <c r="AE231" s="32">
        <v>2.7272727272727275</v>
      </c>
      <c r="AF231" s="32">
        <v>2.8571428571428572</v>
      </c>
      <c r="AG231" s="32">
        <v>3.098591549295775</v>
      </c>
      <c r="AH231" s="32">
        <v>1.1111111111111112</v>
      </c>
      <c r="AI231" s="51">
        <v>-2.4939449344257554</v>
      </c>
      <c r="AJ231" s="51">
        <v>0</v>
      </c>
      <c r="AK231" s="51">
        <v>0</v>
      </c>
      <c r="AL231" s="51">
        <v>0</v>
      </c>
      <c r="AM231" s="6">
        <v>7.3001733103967155</v>
      </c>
      <c r="AN231" s="6" t="s">
        <v>22151</v>
      </c>
      <c r="AO231" s="6" t="s">
        <v>22151</v>
      </c>
      <c r="AP231" s="6" t="s">
        <v>22151</v>
      </c>
      <c r="AQ231" s="6" t="s">
        <v>22151</v>
      </c>
      <c r="AR231" s="6" t="s">
        <v>22151</v>
      </c>
      <c r="AS231" s="6">
        <v>7.3001733103967155</v>
      </c>
      <c r="AT231" s="6" t="s">
        <v>22151</v>
      </c>
      <c r="AU231" s="6" t="s">
        <v>22151</v>
      </c>
      <c r="AV231" s="6" t="s">
        <v>22151</v>
      </c>
      <c r="AW231" s="6">
        <v>7.3001733103967155</v>
      </c>
      <c r="AX231" s="6">
        <v>7.3001733103967155</v>
      </c>
      <c r="AY231" s="99" t="s">
        <v>22151</v>
      </c>
      <c r="AZ231" s="132" t="s">
        <v>22151</v>
      </c>
      <c r="BA231" s="132" t="s">
        <v>22151</v>
      </c>
      <c r="BB231" s="132" t="s">
        <v>22151</v>
      </c>
      <c r="BC231" s="132" t="s">
        <v>22151</v>
      </c>
      <c r="BD231" s="132">
        <v>81</v>
      </c>
      <c r="BE231" s="132" t="s">
        <v>22151</v>
      </c>
      <c r="BF231" s="132" t="s">
        <v>22151</v>
      </c>
      <c r="BG231" s="132" t="s">
        <v>22151</v>
      </c>
      <c r="BH231" s="132">
        <v>36</v>
      </c>
      <c r="BI231" s="132">
        <v>21</v>
      </c>
      <c r="BJ231" s="92" t="s">
        <v>22151</v>
      </c>
      <c r="BK231" s="32">
        <v>7.5574645117708927</v>
      </c>
      <c r="BL231" s="8">
        <v>-0.25729120137417727</v>
      </c>
      <c r="BM231" s="12">
        <v>230</v>
      </c>
      <c r="BN231" s="32">
        <v>0</v>
      </c>
      <c r="BO231" s="32">
        <v>0.19435732070240119</v>
      </c>
      <c r="BP231" s="32">
        <v>-0.45164852207657846</v>
      </c>
      <c r="BQ231" s="40">
        <v>3.7337634617608528E-2</v>
      </c>
      <c r="BR231" s="40"/>
      <c r="BS231" s="32">
        <v>0</v>
      </c>
      <c r="BT231" s="38">
        <v>0</v>
      </c>
      <c r="BU231" s="6" t="s">
        <v>22383</v>
      </c>
      <c r="BV231" s="75">
        <v>364.16</v>
      </c>
      <c r="BW231" s="75">
        <v>374</v>
      </c>
      <c r="BX231" s="51">
        <v>-9.839999999999975</v>
      </c>
      <c r="BY231" s="75">
        <v>300</v>
      </c>
      <c r="BZ231" s="75">
        <v>448</v>
      </c>
      <c r="CA231" s="184" t="s">
        <v>22151</v>
      </c>
    </row>
    <row r="232" spans="1:79" ht="15" customHeight="1" x14ac:dyDescent="0.3">
      <c r="A232" s="65" t="s">
        <v>11396</v>
      </c>
      <c r="B232" s="1" t="s">
        <v>11397</v>
      </c>
      <c r="C232" s="2" t="s">
        <v>6541</v>
      </c>
      <c r="D232" s="91" t="s">
        <v>11701</v>
      </c>
      <c r="E232" s="2" t="s">
        <v>1376</v>
      </c>
      <c r="F232" s="2" t="s">
        <v>6120</v>
      </c>
      <c r="G232" s="2" t="s">
        <v>660</v>
      </c>
      <c r="H232" s="2" t="s">
        <v>660</v>
      </c>
      <c r="I232" s="2" t="s">
        <v>660</v>
      </c>
      <c r="J232" s="269" t="s">
        <v>660</v>
      </c>
      <c r="K232">
        <v>17678</v>
      </c>
      <c r="L232" t="s">
        <v>11702</v>
      </c>
      <c r="M232" t="e">
        <v>#VALUE!</v>
      </c>
      <c r="N232" t="s">
        <v>12076</v>
      </c>
      <c r="O232" s="169">
        <v>42</v>
      </c>
      <c r="P232" s="123">
        <v>180</v>
      </c>
      <c r="Q232" s="123">
        <v>180</v>
      </c>
      <c r="R232" s="75">
        <v>153</v>
      </c>
      <c r="S232" s="123">
        <v>37</v>
      </c>
      <c r="T232" s="123">
        <v>12</v>
      </c>
      <c r="U232" s="123">
        <v>1</v>
      </c>
      <c r="V232" s="75">
        <v>6</v>
      </c>
      <c r="W232" s="123">
        <v>19</v>
      </c>
      <c r="X232" s="75">
        <v>22</v>
      </c>
      <c r="Y232" s="75">
        <v>24</v>
      </c>
      <c r="Z232" s="75">
        <v>25.999999999999996</v>
      </c>
      <c r="AA232" s="75">
        <v>0</v>
      </c>
      <c r="AB232" s="52">
        <v>0.24183006535947713</v>
      </c>
      <c r="AC232" s="52">
        <v>0.34463276836158191</v>
      </c>
      <c r="AD232" s="52">
        <v>0.45098039215686275</v>
      </c>
      <c r="AE232" s="51">
        <v>2.8787878787878789</v>
      </c>
      <c r="AF232" s="51">
        <v>2.1428571428571428</v>
      </c>
      <c r="AG232" s="51">
        <v>3.098591549295775</v>
      </c>
      <c r="AH232" s="51">
        <v>0</v>
      </c>
      <c r="AI232" s="51">
        <v>-0.29730958017609427</v>
      </c>
      <c r="AJ232" s="51">
        <v>0</v>
      </c>
      <c r="AK232" s="51">
        <v>0</v>
      </c>
      <c r="AL232" s="51">
        <v>0</v>
      </c>
      <c r="AM232" s="51">
        <v>7.822926990764703</v>
      </c>
      <c r="AN232" s="51" t="s">
        <v>22151</v>
      </c>
      <c r="AO232" s="51" t="s">
        <v>22151</v>
      </c>
      <c r="AP232" s="51" t="s">
        <v>22151</v>
      </c>
      <c r="AQ232" s="51">
        <v>7.822926990764703</v>
      </c>
      <c r="AR232" s="51" t="s">
        <v>22151</v>
      </c>
      <c r="AS232" s="51" t="s">
        <v>22151</v>
      </c>
      <c r="AT232" s="51">
        <v>7.822926990764703</v>
      </c>
      <c r="AU232" s="51" t="s">
        <v>22151</v>
      </c>
      <c r="AV232" s="51">
        <v>7.822926990764703</v>
      </c>
      <c r="AW232" s="51">
        <v>7.822926990764703</v>
      </c>
      <c r="AX232" s="51">
        <v>7.822926990764703</v>
      </c>
      <c r="AY232" s="76" t="s">
        <v>22151</v>
      </c>
      <c r="AZ232" s="132" t="s">
        <v>22151</v>
      </c>
      <c r="BA232" s="132" t="s">
        <v>22151</v>
      </c>
      <c r="BB232" s="132">
        <v>25</v>
      </c>
      <c r="BC232" s="132" t="s">
        <v>22151</v>
      </c>
      <c r="BD232" s="132" t="s">
        <v>22151</v>
      </c>
      <c r="BE232" s="132">
        <v>19</v>
      </c>
      <c r="BF232" s="132" t="s">
        <v>22151</v>
      </c>
      <c r="BG232" s="132">
        <v>20</v>
      </c>
      <c r="BH232" s="132">
        <v>26</v>
      </c>
      <c r="BI232" s="132">
        <v>11</v>
      </c>
      <c r="BJ232" s="92" t="s">
        <v>22349</v>
      </c>
      <c r="BK232" s="51">
        <v>8.1157260046330784</v>
      </c>
      <c r="BL232" s="8">
        <v>-0.29279901386837537</v>
      </c>
      <c r="BM232" s="12">
        <v>231</v>
      </c>
      <c r="BN232" s="51">
        <v>0</v>
      </c>
      <c r="BO232" s="51">
        <v>0.19435732070240119</v>
      </c>
      <c r="BP232" s="51">
        <v>-0.48715633457077656</v>
      </c>
      <c r="BQ232" s="64">
        <v>-3.8345187520406832E-2</v>
      </c>
      <c r="BR232" s="64"/>
      <c r="BS232" s="51">
        <v>0</v>
      </c>
      <c r="BT232" s="38">
        <v>0</v>
      </c>
      <c r="BU232" s="51" t="s">
        <v>22384</v>
      </c>
      <c r="BV232" s="75">
        <v>46.43</v>
      </c>
      <c r="BW232" s="75">
        <v>375</v>
      </c>
      <c r="BX232" s="51">
        <v>-328.57</v>
      </c>
      <c r="BY232" s="75">
        <v>23</v>
      </c>
      <c r="BZ232" s="75">
        <v>59</v>
      </c>
      <c r="CA232" s="184" t="s">
        <v>22151</v>
      </c>
    </row>
    <row r="233" spans="1:79" ht="15" customHeight="1" x14ac:dyDescent="0.3">
      <c r="A233" s="178" t="s">
        <v>14549</v>
      </c>
      <c r="B233" s="1" t="s">
        <v>14550</v>
      </c>
      <c r="C233" s="2" t="s">
        <v>6737</v>
      </c>
      <c r="D233" s="91" t="s">
        <v>14329</v>
      </c>
      <c r="E233" s="2" t="s">
        <v>1395</v>
      </c>
      <c r="F233" s="2" t="s">
        <v>9094</v>
      </c>
      <c r="G233" s="2" t="s">
        <v>1380</v>
      </c>
      <c r="H233" s="2" t="s">
        <v>1380</v>
      </c>
      <c r="I233" s="2" t="s">
        <v>1380</v>
      </c>
      <c r="J233" s="269" t="s">
        <v>1380</v>
      </c>
      <c r="K233">
        <v>18030</v>
      </c>
      <c r="L233" t="s">
        <v>14499</v>
      </c>
      <c r="M233" t="e">
        <v>#VALUE!</v>
      </c>
      <c r="N233" t="s">
        <v>15083</v>
      </c>
      <c r="O233" s="169">
        <v>50</v>
      </c>
      <c r="P233" s="123">
        <v>125</v>
      </c>
      <c r="Q233" s="123">
        <v>125</v>
      </c>
      <c r="R233" s="75">
        <v>106</v>
      </c>
      <c r="S233" s="123">
        <v>24</v>
      </c>
      <c r="T233" s="123">
        <v>7</v>
      </c>
      <c r="U233" s="123">
        <v>2</v>
      </c>
      <c r="V233" s="75">
        <v>4</v>
      </c>
      <c r="W233" s="123">
        <v>21</v>
      </c>
      <c r="X233" s="75">
        <v>11</v>
      </c>
      <c r="Y233" s="75">
        <v>13</v>
      </c>
      <c r="Z233" s="75">
        <v>40</v>
      </c>
      <c r="AA233" s="75">
        <v>3</v>
      </c>
      <c r="AB233" s="4">
        <v>0.22641509433962265</v>
      </c>
      <c r="AC233" s="4">
        <v>0.31092436974789917</v>
      </c>
      <c r="AD233" s="4">
        <v>0.44339622641509435</v>
      </c>
      <c r="AE233" s="8">
        <v>3.1818181818181821</v>
      </c>
      <c r="AF233" s="8">
        <v>1.4285714285714286</v>
      </c>
      <c r="AG233" s="8">
        <v>1.5492957746478875</v>
      </c>
      <c r="AH233" s="8">
        <v>1.6666666666666665</v>
      </c>
      <c r="AI233" s="51">
        <v>-0.56288904260173422</v>
      </c>
      <c r="AJ233" s="51">
        <v>0</v>
      </c>
      <c r="AK233" s="51">
        <v>0</v>
      </c>
      <c r="AL233" s="51">
        <v>0</v>
      </c>
      <c r="AM233" s="8">
        <v>7.2634630091024306</v>
      </c>
      <c r="AN233" s="8" t="s">
        <v>22151</v>
      </c>
      <c r="AO233" s="8" t="s">
        <v>22151</v>
      </c>
      <c r="AP233" s="8" t="s">
        <v>22151</v>
      </c>
      <c r="AQ233" s="8" t="s">
        <v>22151</v>
      </c>
      <c r="AR233" s="8" t="s">
        <v>22151</v>
      </c>
      <c r="AS233" s="8">
        <v>7.2634630091024306</v>
      </c>
      <c r="AT233" s="8" t="s">
        <v>22151</v>
      </c>
      <c r="AU233" s="8" t="s">
        <v>22151</v>
      </c>
      <c r="AV233" s="8" t="s">
        <v>22151</v>
      </c>
      <c r="AW233" s="8">
        <v>7.2634630091024306</v>
      </c>
      <c r="AX233" s="8">
        <v>7.2634630091024306</v>
      </c>
      <c r="AY233" s="132" t="s">
        <v>22151</v>
      </c>
      <c r="AZ233" s="132" t="s">
        <v>22151</v>
      </c>
      <c r="BA233" s="132" t="s">
        <v>22151</v>
      </c>
      <c r="BB233" s="132" t="s">
        <v>22151</v>
      </c>
      <c r="BC233" s="132" t="s">
        <v>22151</v>
      </c>
      <c r="BD233" s="132">
        <v>82</v>
      </c>
      <c r="BE233" s="132" t="s">
        <v>22151</v>
      </c>
      <c r="BF233" s="132" t="s">
        <v>22151</v>
      </c>
      <c r="BG233" s="132" t="s">
        <v>22151</v>
      </c>
      <c r="BH233" s="132">
        <v>38</v>
      </c>
      <c r="BI233" s="132">
        <v>23</v>
      </c>
      <c r="BJ233" s="92" t="s">
        <v>22151</v>
      </c>
      <c r="BK233" s="8">
        <v>7.5574645117708927</v>
      </c>
      <c r="BL233" s="8">
        <v>-0.29400150266846214</v>
      </c>
      <c r="BM233" s="12">
        <v>232</v>
      </c>
      <c r="BN233" s="10">
        <v>0</v>
      </c>
      <c r="BO233" s="10">
        <v>0.19435732070240119</v>
      </c>
      <c r="BP233" s="10">
        <v>-0.48835882337086334</v>
      </c>
      <c r="BQ233" s="41">
        <v>-4.0908221951063251E-2</v>
      </c>
      <c r="BR233" s="41"/>
      <c r="BS233" s="10">
        <v>0</v>
      </c>
      <c r="BT233" s="38">
        <v>0</v>
      </c>
      <c r="BU233" s="6" t="s">
        <v>22385</v>
      </c>
      <c r="BV233" s="75">
        <v>420.07</v>
      </c>
      <c r="BW233" s="75">
        <v>376</v>
      </c>
      <c r="BX233" s="51">
        <v>44.069999999999993</v>
      </c>
      <c r="BY233" s="75">
        <v>352</v>
      </c>
      <c r="BZ233" s="75">
        <v>508</v>
      </c>
      <c r="CA233" s="184" t="s">
        <v>22151</v>
      </c>
    </row>
    <row r="234" spans="1:79" ht="15" customHeight="1" x14ac:dyDescent="0.3">
      <c r="A234" s="212" t="s">
        <v>14633</v>
      </c>
      <c r="B234" s="180" t="s">
        <v>11066</v>
      </c>
      <c r="C234" s="196" t="s">
        <v>7031</v>
      </c>
      <c r="D234" s="211" t="s">
        <v>11065</v>
      </c>
      <c r="E234" s="196" t="s">
        <v>1409</v>
      </c>
      <c r="F234" s="196" t="s">
        <v>9094</v>
      </c>
      <c r="G234" s="196" t="s">
        <v>14942</v>
      </c>
      <c r="H234" s="196" t="s">
        <v>1380</v>
      </c>
      <c r="I234" s="196" t="s">
        <v>1380</v>
      </c>
      <c r="J234" s="196" t="s">
        <v>1380</v>
      </c>
      <c r="K234" s="197">
        <v>2967</v>
      </c>
      <c r="L234" s="197" t="s">
        <v>11067</v>
      </c>
      <c r="M234" s="198" t="e">
        <v>#VALUE!</v>
      </c>
      <c r="N234" s="198" t="s">
        <v>11068</v>
      </c>
      <c r="O234" s="199">
        <v>31</v>
      </c>
      <c r="P234" s="200">
        <v>125</v>
      </c>
      <c r="Q234" s="200">
        <v>125</v>
      </c>
      <c r="R234" s="200">
        <v>109</v>
      </c>
      <c r="S234" s="200">
        <v>23</v>
      </c>
      <c r="T234" s="200">
        <v>2</v>
      </c>
      <c r="U234" s="200">
        <v>0</v>
      </c>
      <c r="V234" s="200">
        <v>3</v>
      </c>
      <c r="W234" s="200">
        <v>13</v>
      </c>
      <c r="X234" s="200">
        <v>12</v>
      </c>
      <c r="Y234" s="200">
        <v>15</v>
      </c>
      <c r="Z234" s="200">
        <v>27</v>
      </c>
      <c r="AA234" s="200">
        <v>6</v>
      </c>
      <c r="AB234" s="201">
        <v>0.21100917431192662</v>
      </c>
      <c r="AC234" s="202">
        <v>0.30645161290322581</v>
      </c>
      <c r="AD234" s="202">
        <v>0.31192660550458717</v>
      </c>
      <c r="AE234" s="203">
        <v>1.9696969696969697</v>
      </c>
      <c r="AF234" s="203">
        <v>1.0714285714285714</v>
      </c>
      <c r="AG234" s="203">
        <v>1.6901408450704227</v>
      </c>
      <c r="AH234" s="203">
        <v>3.333333333333333</v>
      </c>
      <c r="AI234" s="203">
        <v>-0.94037458762795323</v>
      </c>
      <c r="AJ234" s="204">
        <v>0</v>
      </c>
      <c r="AK234" s="204">
        <v>0</v>
      </c>
      <c r="AL234" s="204">
        <v>0</v>
      </c>
      <c r="AM234" s="203">
        <v>7.1242251319013441</v>
      </c>
      <c r="AN234" s="203" t="s">
        <v>22151</v>
      </c>
      <c r="AO234" s="203" t="s">
        <v>22151</v>
      </c>
      <c r="AP234" s="203" t="s">
        <v>22151</v>
      </c>
      <c r="AQ234" s="203" t="s">
        <v>22151</v>
      </c>
      <c r="AR234" s="203" t="s">
        <v>22151</v>
      </c>
      <c r="AS234" s="203">
        <v>7.1242251319013441</v>
      </c>
      <c r="AT234" s="203" t="s">
        <v>22151</v>
      </c>
      <c r="AU234" s="203" t="s">
        <v>22151</v>
      </c>
      <c r="AV234" s="203" t="s">
        <v>22151</v>
      </c>
      <c r="AW234" s="203">
        <v>7.1242251319013441</v>
      </c>
      <c r="AX234" s="203">
        <v>7.1242251319013441</v>
      </c>
      <c r="AY234" s="205" t="s">
        <v>22151</v>
      </c>
      <c r="AZ234" s="205" t="s">
        <v>22151</v>
      </c>
      <c r="BA234" s="205" t="s">
        <v>22151</v>
      </c>
      <c r="BB234" s="205" t="s">
        <v>22151</v>
      </c>
      <c r="BC234" s="205" t="s">
        <v>22151</v>
      </c>
      <c r="BD234" s="205">
        <v>83</v>
      </c>
      <c r="BE234" s="205" t="s">
        <v>22151</v>
      </c>
      <c r="BF234" s="205" t="s">
        <v>22151</v>
      </c>
      <c r="BG234" s="205" t="s">
        <v>22151</v>
      </c>
      <c r="BH234" s="205">
        <v>40</v>
      </c>
      <c r="BI234" s="205">
        <v>25</v>
      </c>
      <c r="BJ234" s="206" t="s">
        <v>22151</v>
      </c>
      <c r="BK234" s="203">
        <v>7.5574645117708927</v>
      </c>
      <c r="BL234" s="203">
        <v>-0.43323937986954864</v>
      </c>
      <c r="BM234" s="205">
        <v>233</v>
      </c>
      <c r="BN234" s="203">
        <v>0</v>
      </c>
      <c r="BO234" s="203">
        <v>0.19435732070240119</v>
      </c>
      <c r="BP234" s="203">
        <v>-0.62759670057194983</v>
      </c>
      <c r="BQ234" s="207">
        <v>-0.33768560007894766</v>
      </c>
      <c r="BR234" s="208"/>
      <c r="BS234" s="203">
        <v>0</v>
      </c>
      <c r="BT234" s="38">
        <v>0</v>
      </c>
      <c r="BU234" s="203" t="s">
        <v>22386</v>
      </c>
      <c r="BV234" s="200">
        <v>116.93</v>
      </c>
      <c r="BW234" s="209">
        <v>383</v>
      </c>
      <c r="BX234" s="204">
        <v>-266.07</v>
      </c>
      <c r="BY234" s="209">
        <v>95</v>
      </c>
      <c r="BZ234" s="209">
        <v>133</v>
      </c>
      <c r="CA234" s="184" t="s">
        <v>22151</v>
      </c>
    </row>
    <row r="235" spans="1:79" ht="15" customHeight="1" x14ac:dyDescent="0.3">
      <c r="A235" s="212" t="s">
        <v>16926</v>
      </c>
      <c r="B235" s="180" t="s">
        <v>16927</v>
      </c>
      <c r="C235" s="196" t="s">
        <v>6543</v>
      </c>
      <c r="D235" s="211" t="s">
        <v>14292</v>
      </c>
      <c r="E235" s="196" t="s">
        <v>1430</v>
      </c>
      <c r="F235" s="196" t="s">
        <v>6120</v>
      </c>
      <c r="G235" s="196" t="s">
        <v>1424</v>
      </c>
      <c r="H235" s="196" t="s">
        <v>1424</v>
      </c>
      <c r="I235" s="196" t="s">
        <v>1424</v>
      </c>
      <c r="J235" s="196" t="s">
        <v>1424</v>
      </c>
      <c r="K235" s="197">
        <v>16725</v>
      </c>
      <c r="L235" s="197" t="s">
        <v>16928</v>
      </c>
      <c r="M235" s="198" t="e">
        <v>#VALUE!</v>
      </c>
      <c r="N235" s="198" t="s">
        <v>16930</v>
      </c>
      <c r="O235" s="199">
        <v>24</v>
      </c>
      <c r="P235" s="200">
        <v>83</v>
      </c>
      <c r="Q235" s="200">
        <v>83</v>
      </c>
      <c r="R235" s="200">
        <v>76</v>
      </c>
      <c r="S235" s="200">
        <v>19</v>
      </c>
      <c r="T235" s="200">
        <v>8</v>
      </c>
      <c r="U235" s="200">
        <v>0</v>
      </c>
      <c r="V235" s="200">
        <v>2</v>
      </c>
      <c r="W235" s="200">
        <v>10</v>
      </c>
      <c r="X235" s="200">
        <v>9</v>
      </c>
      <c r="Y235" s="200">
        <v>3</v>
      </c>
      <c r="Z235" s="200">
        <v>15</v>
      </c>
      <c r="AA235" s="200">
        <v>0</v>
      </c>
      <c r="AB235" s="201">
        <v>0.25</v>
      </c>
      <c r="AC235" s="202">
        <v>0.27848101265822783</v>
      </c>
      <c r="AD235" s="202">
        <v>0.43421052631578949</v>
      </c>
      <c r="AE235" s="203">
        <v>1.5151515151515151</v>
      </c>
      <c r="AF235" s="203">
        <v>0.7142857142857143</v>
      </c>
      <c r="AG235" s="203">
        <v>1.267605633802817</v>
      </c>
      <c r="AH235" s="203">
        <v>0</v>
      </c>
      <c r="AI235" s="203">
        <v>-1.6620425244505629E-2</v>
      </c>
      <c r="AJ235" s="204">
        <v>0</v>
      </c>
      <c r="AK235" s="204">
        <v>0</v>
      </c>
      <c r="AL235" s="204">
        <v>0</v>
      </c>
      <c r="AM235" s="203">
        <v>3.4804224379955411</v>
      </c>
      <c r="AN235" s="203">
        <v>3.4804224379955411</v>
      </c>
      <c r="AO235" s="203" t="s">
        <v>22151</v>
      </c>
      <c r="AP235" s="203" t="s">
        <v>22151</v>
      </c>
      <c r="AQ235" s="203" t="s">
        <v>22151</v>
      </c>
      <c r="AR235" s="203" t="s">
        <v>22151</v>
      </c>
      <c r="AS235" s="203" t="s">
        <v>22151</v>
      </c>
      <c r="AT235" s="203" t="s">
        <v>22151</v>
      </c>
      <c r="AU235" s="203" t="s">
        <v>22151</v>
      </c>
      <c r="AV235" s="203" t="s">
        <v>22151</v>
      </c>
      <c r="AW235" s="203">
        <v>3.4804224379955411</v>
      </c>
      <c r="AX235" s="203">
        <v>3.4804224379955411</v>
      </c>
      <c r="AY235" s="205">
        <v>36</v>
      </c>
      <c r="AZ235" s="205" t="s">
        <v>22151</v>
      </c>
      <c r="BA235" s="205" t="s">
        <v>22151</v>
      </c>
      <c r="BB235" s="205" t="s">
        <v>22151</v>
      </c>
      <c r="BC235" s="205" t="s">
        <v>22151</v>
      </c>
      <c r="BD235" s="205" t="s">
        <v>22151</v>
      </c>
      <c r="BE235" s="205" t="s">
        <v>22151</v>
      </c>
      <c r="BF235" s="205" t="s">
        <v>22151</v>
      </c>
      <c r="BG235" s="205" t="s">
        <v>22151</v>
      </c>
      <c r="BH235" s="205">
        <v>131</v>
      </c>
      <c r="BI235" s="205">
        <v>116</v>
      </c>
      <c r="BJ235" s="206" t="s">
        <v>22151</v>
      </c>
      <c r="BK235" s="203">
        <v>3.9410672420239714</v>
      </c>
      <c r="BL235" s="203">
        <v>-0.46064480402843033</v>
      </c>
      <c r="BM235" s="205">
        <v>234</v>
      </c>
      <c r="BN235" s="203">
        <v>0</v>
      </c>
      <c r="BO235" s="203">
        <v>0.19435732070240119</v>
      </c>
      <c r="BP235" s="203">
        <v>-0.65500212473083153</v>
      </c>
      <c r="BQ235" s="207">
        <v>-0.39609865615139417</v>
      </c>
      <c r="BR235" s="208"/>
      <c r="BS235" s="203">
        <v>0</v>
      </c>
      <c r="BT235" s="38">
        <v>0</v>
      </c>
      <c r="BU235" s="203" t="s">
        <v>22387</v>
      </c>
      <c r="BV235" s="200">
        <v>435.02</v>
      </c>
      <c r="BW235" s="209">
        <v>385</v>
      </c>
      <c r="BX235" s="204">
        <v>50.019999999999982</v>
      </c>
      <c r="BY235" s="209">
        <v>333</v>
      </c>
      <c r="BZ235" s="209">
        <v>513</v>
      </c>
      <c r="CA235" s="184" t="s">
        <v>22151</v>
      </c>
    </row>
    <row r="236" spans="1:79" ht="15" customHeight="1" x14ac:dyDescent="0.3">
      <c r="A236" s="178" t="s">
        <v>3027</v>
      </c>
      <c r="B236" s="1" t="s">
        <v>6925</v>
      </c>
      <c r="C236" s="2" t="s">
        <v>6926</v>
      </c>
      <c r="D236" s="91" t="s">
        <v>498</v>
      </c>
      <c r="E236" s="2" t="s">
        <v>1383</v>
      </c>
      <c r="F236" s="2" t="s">
        <v>9094</v>
      </c>
      <c r="G236" s="2" t="s">
        <v>14942</v>
      </c>
      <c r="H236" s="2" t="s">
        <v>1380</v>
      </c>
      <c r="I236" s="2" t="s">
        <v>1380</v>
      </c>
      <c r="J236" s="269" t="s">
        <v>1380</v>
      </c>
      <c r="K236">
        <v>9929</v>
      </c>
      <c r="L236" t="s">
        <v>10790</v>
      </c>
      <c r="M236" t="e">
        <v>#VALUE!</v>
      </c>
      <c r="N236" t="s">
        <v>6230</v>
      </c>
      <c r="O236" s="169">
        <v>40</v>
      </c>
      <c r="P236" s="123">
        <v>100</v>
      </c>
      <c r="Q236" s="123">
        <v>100</v>
      </c>
      <c r="R236" s="75">
        <v>87</v>
      </c>
      <c r="S236" s="123">
        <v>24</v>
      </c>
      <c r="T236" s="123">
        <v>6</v>
      </c>
      <c r="U236" s="123">
        <v>0</v>
      </c>
      <c r="V236" s="75">
        <v>5</v>
      </c>
      <c r="W236" s="123">
        <v>11</v>
      </c>
      <c r="X236" s="75">
        <v>18</v>
      </c>
      <c r="Y236" s="75">
        <v>13</v>
      </c>
      <c r="Z236" s="75">
        <v>23</v>
      </c>
      <c r="AA236" s="75">
        <v>1</v>
      </c>
      <c r="AB236" s="4">
        <v>0.27586206896551724</v>
      </c>
      <c r="AC236" s="4">
        <v>0.37</v>
      </c>
      <c r="AD236" s="4">
        <v>0.51724137931034486</v>
      </c>
      <c r="AE236" s="8">
        <v>1.6666666666666667</v>
      </c>
      <c r="AF236" s="8">
        <v>1.7857142857142858</v>
      </c>
      <c r="AG236" s="8">
        <v>2.535211267605634</v>
      </c>
      <c r="AH236" s="8">
        <v>0.55555555555555558</v>
      </c>
      <c r="AI236" s="51">
        <v>0.47087386598134834</v>
      </c>
      <c r="AJ236" s="51">
        <v>0</v>
      </c>
      <c r="AK236" s="51">
        <v>0</v>
      </c>
      <c r="AL236" s="51">
        <v>0</v>
      </c>
      <c r="AM236" s="8">
        <v>7.0140216415234899</v>
      </c>
      <c r="AN236" s="8" t="s">
        <v>22151</v>
      </c>
      <c r="AO236" s="8" t="s">
        <v>22151</v>
      </c>
      <c r="AP236" s="8" t="s">
        <v>22151</v>
      </c>
      <c r="AQ236" s="8" t="s">
        <v>22151</v>
      </c>
      <c r="AR236" s="8" t="s">
        <v>22151</v>
      </c>
      <c r="AS236" s="8">
        <v>7.0140216415234899</v>
      </c>
      <c r="AT236" s="8" t="s">
        <v>22151</v>
      </c>
      <c r="AU236" s="8" t="s">
        <v>22151</v>
      </c>
      <c r="AV236" s="8" t="s">
        <v>22151</v>
      </c>
      <c r="AW236" s="8">
        <v>7.0140216415234899</v>
      </c>
      <c r="AX236" s="8">
        <v>7.0140216415234899</v>
      </c>
      <c r="AY236" s="132" t="s">
        <v>22151</v>
      </c>
      <c r="AZ236" s="132" t="s">
        <v>22151</v>
      </c>
      <c r="BA236" s="132" t="s">
        <v>22151</v>
      </c>
      <c r="BB236" s="132" t="s">
        <v>22151</v>
      </c>
      <c r="BC236" s="132" t="s">
        <v>22151</v>
      </c>
      <c r="BD236" s="132">
        <v>84</v>
      </c>
      <c r="BE236" s="132" t="s">
        <v>22151</v>
      </c>
      <c r="BF236" s="132" t="s">
        <v>22151</v>
      </c>
      <c r="BG236" s="132" t="s">
        <v>22151</v>
      </c>
      <c r="BH236" s="132">
        <v>45</v>
      </c>
      <c r="BI236" s="132">
        <v>30</v>
      </c>
      <c r="BJ236" s="92" t="s">
        <v>22151</v>
      </c>
      <c r="BK236" s="8">
        <v>7.5574645117708927</v>
      </c>
      <c r="BL236" s="8">
        <v>-0.54344287024740279</v>
      </c>
      <c r="BM236" s="12">
        <v>235</v>
      </c>
      <c r="BN236" s="10">
        <v>0</v>
      </c>
      <c r="BO236" s="10">
        <v>0.19435732070240119</v>
      </c>
      <c r="BP236" s="10">
        <v>-0.73780019094980398</v>
      </c>
      <c r="BQ236" s="41">
        <v>-0.57257788364663975</v>
      </c>
      <c r="BR236" s="41"/>
      <c r="BS236" s="10">
        <v>0</v>
      </c>
      <c r="BT236" s="38">
        <v>0</v>
      </c>
      <c r="BU236" s="6" t="s">
        <v>22388</v>
      </c>
      <c r="BV236" s="75">
        <v>698.2</v>
      </c>
      <c r="BW236" s="75">
        <v>388</v>
      </c>
      <c r="BX236" s="51">
        <v>310.20000000000005</v>
      </c>
      <c r="BY236" s="75">
        <v>571</v>
      </c>
      <c r="BZ236" s="75">
        <v>750</v>
      </c>
      <c r="CA236" s="184" t="s">
        <v>22151</v>
      </c>
    </row>
    <row r="237" spans="1:79" ht="15" customHeight="1" x14ac:dyDescent="0.3">
      <c r="A237" s="178" t="s">
        <v>13552</v>
      </c>
      <c r="B237" s="1" t="s">
        <v>6981</v>
      </c>
      <c r="C237" s="2" t="s">
        <v>13553</v>
      </c>
      <c r="D237" s="91" t="s">
        <v>11726</v>
      </c>
      <c r="E237" s="2" t="s">
        <v>1402</v>
      </c>
      <c r="F237" s="2" t="s">
        <v>6120</v>
      </c>
      <c r="G237" s="2" t="s">
        <v>1431</v>
      </c>
      <c r="H237" s="2" t="s">
        <v>1431</v>
      </c>
      <c r="I237" s="2" t="s">
        <v>1431</v>
      </c>
      <c r="J237" s="269" t="s">
        <v>1431</v>
      </c>
      <c r="K237">
        <v>15518</v>
      </c>
      <c r="L237" t="s">
        <v>13871</v>
      </c>
      <c r="M237" t="e">
        <v>#VALUE!</v>
      </c>
      <c r="N237" t="s">
        <v>13554</v>
      </c>
      <c r="O237" s="169">
        <v>46</v>
      </c>
      <c r="P237" s="123">
        <v>147</v>
      </c>
      <c r="Q237" s="123">
        <v>147</v>
      </c>
      <c r="R237" s="75">
        <v>143</v>
      </c>
      <c r="S237" s="123">
        <v>36</v>
      </c>
      <c r="T237" s="123">
        <v>2.9999999999999996</v>
      </c>
      <c r="U237" s="123">
        <v>1</v>
      </c>
      <c r="V237" s="75">
        <v>4</v>
      </c>
      <c r="W237" s="123">
        <v>20.000000000000004</v>
      </c>
      <c r="X237" s="75">
        <v>15</v>
      </c>
      <c r="Y237" s="75">
        <v>4</v>
      </c>
      <c r="Z237" s="75">
        <v>34</v>
      </c>
      <c r="AA237" s="75">
        <v>0</v>
      </c>
      <c r="AB237" s="4">
        <v>0.25174825174825177</v>
      </c>
      <c r="AC237" s="4">
        <v>0.27210884353741499</v>
      </c>
      <c r="AD237" s="4">
        <v>0.37062937062937062</v>
      </c>
      <c r="AE237" s="8">
        <v>3.0303030303030312</v>
      </c>
      <c r="AF237" s="8">
        <v>1.4285714285714286</v>
      </c>
      <c r="AG237" s="8">
        <v>2.1126760563380285</v>
      </c>
      <c r="AH237" s="8">
        <v>0</v>
      </c>
      <c r="AI237" s="51">
        <v>2.2766021130698155E-2</v>
      </c>
      <c r="AJ237" s="51">
        <v>0</v>
      </c>
      <c r="AK237" s="51">
        <v>0</v>
      </c>
      <c r="AL237" s="51">
        <v>0</v>
      </c>
      <c r="AM237" s="8">
        <v>6.5943165363431859</v>
      </c>
      <c r="AN237" s="8" t="s">
        <v>22151</v>
      </c>
      <c r="AO237" s="8" t="s">
        <v>22151</v>
      </c>
      <c r="AP237" s="8" t="s">
        <v>22151</v>
      </c>
      <c r="AQ237" s="8" t="s">
        <v>22151</v>
      </c>
      <c r="AR237" s="8">
        <v>6.5943165363431859</v>
      </c>
      <c r="AS237" s="8" t="s">
        <v>22151</v>
      </c>
      <c r="AT237" s="8" t="s">
        <v>22151</v>
      </c>
      <c r="AU237" s="8">
        <v>6.5943165363431859</v>
      </c>
      <c r="AV237" s="8">
        <v>6.5943165363431859</v>
      </c>
      <c r="AW237" s="8">
        <v>6.5943165363431859</v>
      </c>
      <c r="AX237" s="8">
        <v>6.5943165363431859</v>
      </c>
      <c r="AY237" s="132" t="s">
        <v>22151</v>
      </c>
      <c r="AZ237" s="132" t="s">
        <v>22151</v>
      </c>
      <c r="BA237" s="132" t="s">
        <v>22151</v>
      </c>
      <c r="BB237" s="132" t="s">
        <v>22151</v>
      </c>
      <c r="BC237" s="132">
        <v>24</v>
      </c>
      <c r="BD237" s="132" t="s">
        <v>22151</v>
      </c>
      <c r="BE237" s="132" t="s">
        <v>22151</v>
      </c>
      <c r="BF237" s="132">
        <v>39</v>
      </c>
      <c r="BG237" s="132">
        <v>34</v>
      </c>
      <c r="BH237" s="132">
        <v>52</v>
      </c>
      <c r="BI237" s="132">
        <v>37</v>
      </c>
      <c r="BJ237" s="92" t="s">
        <v>22349</v>
      </c>
      <c r="BK237" s="8">
        <v>7.142980860930253</v>
      </c>
      <c r="BL237" s="8">
        <v>-0.54866432458706704</v>
      </c>
      <c r="BM237" s="12">
        <v>236</v>
      </c>
      <c r="BN237" s="10">
        <v>0</v>
      </c>
      <c r="BO237" s="10">
        <v>0.19435732070240119</v>
      </c>
      <c r="BP237" s="10">
        <v>-0.74302164528946824</v>
      </c>
      <c r="BQ237" s="41">
        <v>-0.58370710767741185</v>
      </c>
      <c r="BR237" s="41"/>
      <c r="BS237" s="10">
        <v>0</v>
      </c>
      <c r="BT237" s="38">
        <v>0</v>
      </c>
      <c r="BU237" s="6" t="s">
        <v>22389</v>
      </c>
      <c r="BV237" s="75">
        <v>231.43</v>
      </c>
      <c r="BW237" s="75">
        <v>390</v>
      </c>
      <c r="BX237" s="51">
        <v>-158.57</v>
      </c>
      <c r="BY237" s="75">
        <v>151</v>
      </c>
      <c r="BZ237" s="75">
        <v>357</v>
      </c>
      <c r="CA237" s="184" t="s">
        <v>22151</v>
      </c>
    </row>
    <row r="238" spans="1:79" ht="15" customHeight="1" x14ac:dyDescent="0.3">
      <c r="A238" s="212" t="s">
        <v>2366</v>
      </c>
      <c r="B238" s="180" t="s">
        <v>6732</v>
      </c>
      <c r="C238" s="181" t="s">
        <v>6623</v>
      </c>
      <c r="D238" s="210" t="s">
        <v>641</v>
      </c>
      <c r="E238" s="181" t="s">
        <v>1413</v>
      </c>
      <c r="F238" s="181" t="s">
        <v>9094</v>
      </c>
      <c r="G238" s="181" t="s">
        <v>2147</v>
      </c>
      <c r="H238" s="181" t="s">
        <v>2147</v>
      </c>
      <c r="I238" s="181" t="s">
        <v>2147</v>
      </c>
      <c r="J238" s="181" t="s">
        <v>2147</v>
      </c>
      <c r="K238" s="182">
        <v>5631</v>
      </c>
      <c r="L238" s="182" t="s">
        <v>9667</v>
      </c>
      <c r="M238" s="194" t="e">
        <v>#VALUE!</v>
      </c>
      <c r="N238" s="194" t="s">
        <v>5758</v>
      </c>
      <c r="O238" s="66">
        <v>43</v>
      </c>
      <c r="P238" s="184">
        <v>132</v>
      </c>
      <c r="Q238" s="184">
        <v>132</v>
      </c>
      <c r="R238" s="184">
        <v>117</v>
      </c>
      <c r="S238" s="184">
        <v>28</v>
      </c>
      <c r="T238" s="184">
        <v>3</v>
      </c>
      <c r="U238" s="184">
        <v>0</v>
      </c>
      <c r="V238" s="184">
        <v>6</v>
      </c>
      <c r="W238" s="184">
        <v>18</v>
      </c>
      <c r="X238" s="184">
        <v>21</v>
      </c>
      <c r="Y238" s="184">
        <v>15</v>
      </c>
      <c r="Z238" s="184">
        <v>41</v>
      </c>
      <c r="AA238" s="184">
        <v>1</v>
      </c>
      <c r="AB238" s="185">
        <v>0.23931623931623933</v>
      </c>
      <c r="AC238" s="186">
        <v>0.32575757575757575</v>
      </c>
      <c r="AD238" s="186">
        <v>0.41880341880341881</v>
      </c>
      <c r="AE238" s="187">
        <v>2.7272727272727275</v>
      </c>
      <c r="AF238" s="187">
        <v>2.1428571428571428</v>
      </c>
      <c r="AG238" s="187">
        <v>2.9577464788732395</v>
      </c>
      <c r="AH238" s="187">
        <v>0.55555555555555558</v>
      </c>
      <c r="AI238" s="187">
        <v>-0.2939413977912817</v>
      </c>
      <c r="AJ238" s="188">
        <v>0</v>
      </c>
      <c r="AK238" s="188">
        <v>0</v>
      </c>
      <c r="AL238" s="188">
        <v>0</v>
      </c>
      <c r="AM238" s="187">
        <v>8.089490506767385</v>
      </c>
      <c r="AN238" s="187" t="s">
        <v>22151</v>
      </c>
      <c r="AO238" s="187" t="s">
        <v>22151</v>
      </c>
      <c r="AP238" s="187" t="s">
        <v>22151</v>
      </c>
      <c r="AQ238" s="187" t="s">
        <v>22151</v>
      </c>
      <c r="AR238" s="187" t="s">
        <v>22151</v>
      </c>
      <c r="AS238" s="187" t="s">
        <v>22151</v>
      </c>
      <c r="AT238" s="187" t="s">
        <v>22151</v>
      </c>
      <c r="AU238" s="187" t="s">
        <v>22151</v>
      </c>
      <c r="AV238" s="187" t="s">
        <v>22151</v>
      </c>
      <c r="AW238" s="187">
        <v>8.089490506767385</v>
      </c>
      <c r="AX238" s="187">
        <v>8.089490506767385</v>
      </c>
      <c r="AY238" s="189" t="s">
        <v>22151</v>
      </c>
      <c r="AZ238" s="189" t="s">
        <v>22151</v>
      </c>
      <c r="BA238" s="189" t="s">
        <v>22151</v>
      </c>
      <c r="BB238" s="189" t="s">
        <v>22151</v>
      </c>
      <c r="BC238" s="189" t="s">
        <v>22151</v>
      </c>
      <c r="BD238" s="189" t="s">
        <v>22151</v>
      </c>
      <c r="BE238" s="189" t="s">
        <v>22151</v>
      </c>
      <c r="BF238" s="189" t="s">
        <v>22151</v>
      </c>
      <c r="BG238" s="189" t="s">
        <v>22151</v>
      </c>
      <c r="BH238" s="189">
        <v>24</v>
      </c>
      <c r="BI238" s="189">
        <v>9</v>
      </c>
      <c r="BJ238" s="190" t="s">
        <v>22151</v>
      </c>
      <c r="BK238" s="187">
        <v>8.6531354605957791</v>
      </c>
      <c r="BL238" s="187">
        <v>-0.56364495382839408</v>
      </c>
      <c r="BM238" s="189">
        <v>237</v>
      </c>
      <c r="BN238" s="187">
        <v>0</v>
      </c>
      <c r="BO238" s="187">
        <v>0.19435732070240119</v>
      </c>
      <c r="BP238" s="187">
        <v>-0.75800227453079527</v>
      </c>
      <c r="BQ238" s="191">
        <v>-0.6156374412785639</v>
      </c>
      <c r="BR238" s="192"/>
      <c r="BS238" s="187">
        <v>0</v>
      </c>
      <c r="BT238" s="38">
        <v>0</v>
      </c>
      <c r="BU238" s="187" t="s">
        <v>22390</v>
      </c>
      <c r="BV238" s="184">
        <v>750.25</v>
      </c>
      <c r="BW238" s="193">
        <v>391</v>
      </c>
      <c r="BX238" s="188">
        <v>359.25</v>
      </c>
      <c r="BY238" s="193">
        <v>718</v>
      </c>
      <c r="BZ238" s="193">
        <v>718</v>
      </c>
      <c r="CA238" s="184" t="s">
        <v>22151</v>
      </c>
    </row>
    <row r="239" spans="1:79" ht="15" customHeight="1" x14ac:dyDescent="0.3">
      <c r="A239" s="178" t="s">
        <v>16640</v>
      </c>
      <c r="B239" s="1" t="s">
        <v>7032</v>
      </c>
      <c r="C239" s="2" t="s">
        <v>7064</v>
      </c>
      <c r="D239" s="91" t="s">
        <v>15017</v>
      </c>
      <c r="E239" s="2" t="s">
        <v>1416</v>
      </c>
      <c r="F239" s="2" t="s">
        <v>9094</v>
      </c>
      <c r="G239" s="2" t="s">
        <v>1380</v>
      </c>
      <c r="H239" s="2" t="s">
        <v>1380</v>
      </c>
      <c r="I239" s="2" t="s">
        <v>1380</v>
      </c>
      <c r="J239" s="269" t="s">
        <v>1380</v>
      </c>
      <c r="K239">
        <v>19326</v>
      </c>
      <c r="L239" t="s">
        <v>16641</v>
      </c>
      <c r="M239" t="e">
        <v>#VALUE!</v>
      </c>
      <c r="N239" t="s">
        <v>16642</v>
      </c>
      <c r="O239" s="169">
        <v>55</v>
      </c>
      <c r="P239" s="123">
        <v>208</v>
      </c>
      <c r="Q239" s="123">
        <v>208</v>
      </c>
      <c r="R239" s="75">
        <v>185</v>
      </c>
      <c r="S239" s="123">
        <v>35</v>
      </c>
      <c r="T239" s="123">
        <v>6</v>
      </c>
      <c r="U239" s="123">
        <v>2</v>
      </c>
      <c r="V239" s="75">
        <v>7</v>
      </c>
      <c r="W239" s="123">
        <v>24</v>
      </c>
      <c r="X239" s="75">
        <v>19</v>
      </c>
      <c r="Y239" s="75">
        <v>21</v>
      </c>
      <c r="Z239" s="75">
        <v>57.000000000000007</v>
      </c>
      <c r="AA239" s="75">
        <v>1</v>
      </c>
      <c r="AB239" s="4">
        <v>0.1891891891891892</v>
      </c>
      <c r="AC239" s="4">
        <v>0.27184466019417475</v>
      </c>
      <c r="AD239" s="4">
        <v>0.35675675675675678</v>
      </c>
      <c r="AE239" s="8">
        <v>3.6363636363636367</v>
      </c>
      <c r="AF239" s="8">
        <v>2.5</v>
      </c>
      <c r="AG239" s="8">
        <v>2.676056338028169</v>
      </c>
      <c r="AH239" s="8">
        <v>0.55555555555555558</v>
      </c>
      <c r="AI239" s="51">
        <v>-2.3923660934387883</v>
      </c>
      <c r="AJ239" s="51">
        <v>0</v>
      </c>
      <c r="AK239" s="51">
        <v>0</v>
      </c>
      <c r="AL239" s="51">
        <v>0</v>
      </c>
      <c r="AM239" s="6">
        <v>6.9756094365085719</v>
      </c>
      <c r="AN239" s="6" t="s">
        <v>22151</v>
      </c>
      <c r="AO239" s="6" t="s">
        <v>22151</v>
      </c>
      <c r="AP239" s="6" t="s">
        <v>22151</v>
      </c>
      <c r="AQ239" s="6" t="s">
        <v>22151</v>
      </c>
      <c r="AR239" s="6" t="s">
        <v>22151</v>
      </c>
      <c r="AS239" s="6">
        <v>6.9756094365085719</v>
      </c>
      <c r="AT239" s="6" t="s">
        <v>22151</v>
      </c>
      <c r="AU239" s="6" t="s">
        <v>22151</v>
      </c>
      <c r="AV239" s="6" t="s">
        <v>22151</v>
      </c>
      <c r="AW239" s="6">
        <v>6.9756094365085719</v>
      </c>
      <c r="AX239" s="6">
        <v>6.9756094365085719</v>
      </c>
      <c r="AY239" s="99" t="s">
        <v>22151</v>
      </c>
      <c r="AZ239" s="132" t="s">
        <v>22151</v>
      </c>
      <c r="BA239" s="132" t="s">
        <v>22151</v>
      </c>
      <c r="BB239" s="132" t="s">
        <v>22151</v>
      </c>
      <c r="BC239" s="132" t="s">
        <v>22151</v>
      </c>
      <c r="BD239" s="132">
        <v>85</v>
      </c>
      <c r="BE239" s="132" t="s">
        <v>22151</v>
      </c>
      <c r="BF239" s="132" t="s">
        <v>22151</v>
      </c>
      <c r="BG239" s="132" t="s">
        <v>22151</v>
      </c>
      <c r="BH239" s="132">
        <v>46</v>
      </c>
      <c r="BI239" s="132">
        <v>31</v>
      </c>
      <c r="BJ239" s="92" t="s">
        <v>22151</v>
      </c>
      <c r="BK239" s="8">
        <v>7.5574645117708927</v>
      </c>
      <c r="BL239" s="8">
        <v>-0.58185507526232083</v>
      </c>
      <c r="BM239" s="12">
        <v>238</v>
      </c>
      <c r="BN239" s="10">
        <v>0</v>
      </c>
      <c r="BO239" s="10">
        <v>0.19435732070240119</v>
      </c>
      <c r="BP239" s="10">
        <v>-0.77621239596472202</v>
      </c>
      <c r="BQ239" s="41">
        <v>-0.65445124829133716</v>
      </c>
      <c r="BR239" s="41"/>
      <c r="BS239" s="10">
        <v>0</v>
      </c>
      <c r="BT239" s="38">
        <v>0</v>
      </c>
      <c r="BU239" s="6" t="s">
        <v>22391</v>
      </c>
      <c r="BV239" s="75">
        <v>277.45</v>
      </c>
      <c r="BW239" s="75">
        <v>392</v>
      </c>
      <c r="BX239" s="51">
        <v>-114.55000000000001</v>
      </c>
      <c r="BY239" s="75">
        <v>228</v>
      </c>
      <c r="BZ239" s="75">
        <v>310</v>
      </c>
      <c r="CA239" s="184" t="s">
        <v>22151</v>
      </c>
    </row>
    <row r="240" spans="1:79" ht="15" customHeight="1" x14ac:dyDescent="0.3">
      <c r="A240" s="178" t="s">
        <v>3111</v>
      </c>
      <c r="B240" s="1" t="s">
        <v>6603</v>
      </c>
      <c r="C240" s="2" t="s">
        <v>6604</v>
      </c>
      <c r="D240" s="91" t="s">
        <v>349</v>
      </c>
      <c r="E240" s="2" t="s">
        <v>1565</v>
      </c>
      <c r="F240" s="2" t="s">
        <v>6120</v>
      </c>
      <c r="G240" s="2" t="s">
        <v>1431</v>
      </c>
      <c r="H240" s="2" t="s">
        <v>1431</v>
      </c>
      <c r="I240" s="2" t="s">
        <v>1431</v>
      </c>
      <c r="J240" s="269" t="s">
        <v>1431</v>
      </c>
      <c r="K240">
        <v>10847</v>
      </c>
      <c r="L240" t="s">
        <v>10233</v>
      </c>
      <c r="M240" t="e">
        <v>#VALUE!</v>
      </c>
      <c r="N240" t="s">
        <v>6297</v>
      </c>
      <c r="O240" s="169">
        <v>30</v>
      </c>
      <c r="P240" s="123">
        <v>127</v>
      </c>
      <c r="Q240" s="123">
        <v>127</v>
      </c>
      <c r="R240" s="75">
        <v>118</v>
      </c>
      <c r="S240" s="123">
        <v>35</v>
      </c>
      <c r="T240" s="123">
        <v>7</v>
      </c>
      <c r="U240" s="123">
        <v>0</v>
      </c>
      <c r="V240" s="75">
        <v>0</v>
      </c>
      <c r="W240" s="123">
        <v>19</v>
      </c>
      <c r="X240" s="75">
        <v>10</v>
      </c>
      <c r="Y240" s="75">
        <v>8</v>
      </c>
      <c r="Z240" s="75">
        <v>16</v>
      </c>
      <c r="AA240" s="75">
        <v>2</v>
      </c>
      <c r="AB240" s="4">
        <v>0.29661016949152541</v>
      </c>
      <c r="AC240" s="4">
        <v>0.34126984126984128</v>
      </c>
      <c r="AD240" s="4">
        <v>0.3559322033898305</v>
      </c>
      <c r="AE240" s="8">
        <v>2.8787878787878789</v>
      </c>
      <c r="AF240" s="8">
        <v>0</v>
      </c>
      <c r="AG240" s="8">
        <v>1.4084507042253522</v>
      </c>
      <c r="AH240" s="8">
        <v>1.1111111111111112</v>
      </c>
      <c r="AI240" s="51">
        <v>1.1568006897223833</v>
      </c>
      <c r="AJ240" s="51">
        <v>0</v>
      </c>
      <c r="AK240" s="51">
        <v>0</v>
      </c>
      <c r="AL240" s="51">
        <v>0</v>
      </c>
      <c r="AM240" s="8">
        <v>6.5551503838467244</v>
      </c>
      <c r="AN240" s="8" t="s">
        <v>22151</v>
      </c>
      <c r="AO240" s="8" t="s">
        <v>22151</v>
      </c>
      <c r="AP240" s="8" t="s">
        <v>22151</v>
      </c>
      <c r="AQ240" s="8" t="s">
        <v>22151</v>
      </c>
      <c r="AR240" s="8">
        <v>6.5551503838467244</v>
      </c>
      <c r="AS240" s="8" t="s">
        <v>22151</v>
      </c>
      <c r="AT240" s="8" t="s">
        <v>22151</v>
      </c>
      <c r="AU240" s="8">
        <v>6.5551503838467244</v>
      </c>
      <c r="AV240" s="8">
        <v>6.5551503838467244</v>
      </c>
      <c r="AW240" s="8">
        <v>6.5551503838467244</v>
      </c>
      <c r="AX240" s="8">
        <v>6.5551503838467244</v>
      </c>
      <c r="AY240" s="132" t="s">
        <v>22151</v>
      </c>
      <c r="AZ240" s="132" t="s">
        <v>22151</v>
      </c>
      <c r="BA240" s="132" t="s">
        <v>22151</v>
      </c>
      <c r="BB240" s="132" t="s">
        <v>22151</v>
      </c>
      <c r="BC240" s="132">
        <v>25</v>
      </c>
      <c r="BD240" s="132" t="s">
        <v>22151</v>
      </c>
      <c r="BE240" s="132" t="s">
        <v>22151</v>
      </c>
      <c r="BF240" s="132">
        <v>40</v>
      </c>
      <c r="BG240" s="132">
        <v>35</v>
      </c>
      <c r="BH240" s="132">
        <v>53</v>
      </c>
      <c r="BI240" s="132">
        <v>38</v>
      </c>
      <c r="BJ240" s="92" t="s">
        <v>22151</v>
      </c>
      <c r="BK240" s="8">
        <v>7.142980860930253</v>
      </c>
      <c r="BL240" s="8">
        <v>-0.58783047708352854</v>
      </c>
      <c r="BM240" s="12">
        <v>239</v>
      </c>
      <c r="BN240" s="10">
        <v>0</v>
      </c>
      <c r="BO240" s="10">
        <v>0.19435732070240119</v>
      </c>
      <c r="BP240" s="10">
        <v>-0.78218779778592973</v>
      </c>
      <c r="BQ240" s="41">
        <v>-0.66718746720968158</v>
      </c>
      <c r="BR240" s="41"/>
      <c r="BS240" s="10">
        <v>0</v>
      </c>
      <c r="BT240" s="38">
        <v>0</v>
      </c>
      <c r="BU240" s="6" t="s">
        <v>22392</v>
      </c>
      <c r="BV240" s="75">
        <v>415.77</v>
      </c>
      <c r="BW240" s="75">
        <v>394</v>
      </c>
      <c r="BX240" s="51">
        <v>21.769999999999982</v>
      </c>
      <c r="BY240" s="75">
        <v>312</v>
      </c>
      <c r="BZ240" s="75">
        <v>475</v>
      </c>
      <c r="CA240" s="184" t="s">
        <v>22151</v>
      </c>
    </row>
    <row r="241" spans="1:79" ht="15" customHeight="1" x14ac:dyDescent="0.3">
      <c r="A241" s="178" t="s">
        <v>6064</v>
      </c>
      <c r="B241" s="1" t="s">
        <v>6688</v>
      </c>
      <c r="C241" s="2" t="s">
        <v>6689</v>
      </c>
      <c r="D241" s="91" t="s">
        <v>438</v>
      </c>
      <c r="E241" s="2" t="s">
        <v>1481</v>
      </c>
      <c r="F241" s="2" t="s">
        <v>9094</v>
      </c>
      <c r="G241" s="2" t="s">
        <v>14942</v>
      </c>
      <c r="H241" s="2" t="s">
        <v>1380</v>
      </c>
      <c r="I241" s="2" t="s">
        <v>1380</v>
      </c>
      <c r="J241" s="269" t="s">
        <v>1380</v>
      </c>
      <c r="K241">
        <v>11899</v>
      </c>
      <c r="L241" t="s">
        <v>10428</v>
      </c>
      <c r="M241" t="e">
        <v>#VALUE!</v>
      </c>
      <c r="N241" t="s">
        <v>6066</v>
      </c>
      <c r="O241" s="169">
        <v>43</v>
      </c>
      <c r="P241" s="123">
        <v>138</v>
      </c>
      <c r="Q241" s="123">
        <v>138</v>
      </c>
      <c r="R241" s="75">
        <v>121</v>
      </c>
      <c r="S241" s="123">
        <v>23</v>
      </c>
      <c r="T241" s="123">
        <v>4</v>
      </c>
      <c r="U241" s="123">
        <v>0</v>
      </c>
      <c r="V241" s="75">
        <v>7</v>
      </c>
      <c r="W241" s="123">
        <v>21</v>
      </c>
      <c r="X241" s="75">
        <v>16</v>
      </c>
      <c r="Y241" s="75">
        <v>10.999999999999998</v>
      </c>
      <c r="Z241" s="75">
        <v>34</v>
      </c>
      <c r="AA241" s="75">
        <v>1</v>
      </c>
      <c r="AB241" s="3">
        <v>0.19008264462809918</v>
      </c>
      <c r="AC241" s="3">
        <v>0.25757575757575757</v>
      </c>
      <c r="AD241" s="3">
        <v>0.39669421487603307</v>
      </c>
      <c r="AE241" s="6">
        <v>3.1818181818181821</v>
      </c>
      <c r="AF241" s="6">
        <v>2.5</v>
      </c>
      <c r="AG241" s="6">
        <v>2.2535211267605635</v>
      </c>
      <c r="AH241" s="6">
        <v>0.55555555555555558</v>
      </c>
      <c r="AI241" s="51">
        <v>-1.5823753390017374</v>
      </c>
      <c r="AJ241" s="51">
        <v>0</v>
      </c>
      <c r="AK241" s="51">
        <v>0</v>
      </c>
      <c r="AL241" s="51">
        <v>0</v>
      </c>
      <c r="AM241" s="51">
        <v>6.9085195251325633</v>
      </c>
      <c r="AN241" s="51" t="s">
        <v>22151</v>
      </c>
      <c r="AO241" s="51" t="s">
        <v>22151</v>
      </c>
      <c r="AP241" s="51" t="s">
        <v>22151</v>
      </c>
      <c r="AQ241" s="51" t="s">
        <v>22151</v>
      </c>
      <c r="AR241" s="51" t="s">
        <v>22151</v>
      </c>
      <c r="AS241" s="51">
        <v>6.9085195251325633</v>
      </c>
      <c r="AT241" s="51" t="s">
        <v>22151</v>
      </c>
      <c r="AU241" s="51" t="s">
        <v>22151</v>
      </c>
      <c r="AV241" s="51" t="s">
        <v>22151</v>
      </c>
      <c r="AW241" s="51">
        <v>6.9085195251325633</v>
      </c>
      <c r="AX241" s="51">
        <v>6.9085195251325633</v>
      </c>
      <c r="AY241" s="76" t="s">
        <v>22151</v>
      </c>
      <c r="AZ241" s="132" t="s">
        <v>22151</v>
      </c>
      <c r="BA241" s="132" t="s">
        <v>22151</v>
      </c>
      <c r="BB241" s="132" t="s">
        <v>22151</v>
      </c>
      <c r="BC241" s="132" t="s">
        <v>22151</v>
      </c>
      <c r="BD241" s="132">
        <v>86</v>
      </c>
      <c r="BE241" s="132" t="s">
        <v>22151</v>
      </c>
      <c r="BF241" s="132" t="s">
        <v>22151</v>
      </c>
      <c r="BG241" s="132" t="s">
        <v>22151</v>
      </c>
      <c r="BH241" s="132">
        <v>49</v>
      </c>
      <c r="BI241" s="132">
        <v>34</v>
      </c>
      <c r="BJ241" s="92" t="s">
        <v>22151</v>
      </c>
      <c r="BK241" s="6">
        <v>7.5574645117708927</v>
      </c>
      <c r="BL241" s="8">
        <v>-0.64894498663832945</v>
      </c>
      <c r="BM241" s="12">
        <v>240</v>
      </c>
      <c r="BN241" s="6">
        <v>0</v>
      </c>
      <c r="BO241" s="6">
        <v>0.19435732070240119</v>
      </c>
      <c r="BP241" s="6">
        <v>-0.84330230734073064</v>
      </c>
      <c r="BQ241" s="38">
        <v>-0.79744946398697669</v>
      </c>
      <c r="BR241" s="38"/>
      <c r="BS241" s="6">
        <v>0</v>
      </c>
      <c r="BT241" s="38">
        <v>0</v>
      </c>
      <c r="BU241" s="6" t="s">
        <v>22393</v>
      </c>
      <c r="BV241" s="75">
        <v>352.91</v>
      </c>
      <c r="BW241" s="75">
        <v>398</v>
      </c>
      <c r="BX241" s="51">
        <v>-45.089999999999975</v>
      </c>
      <c r="BY241" s="75">
        <v>265</v>
      </c>
      <c r="BZ241" s="75">
        <v>440</v>
      </c>
      <c r="CA241" s="184" t="s">
        <v>22151</v>
      </c>
    </row>
    <row r="242" spans="1:79" x14ac:dyDescent="0.3">
      <c r="A242" s="178" t="s">
        <v>10657</v>
      </c>
      <c r="B242" s="1" t="s">
        <v>6640</v>
      </c>
      <c r="C242" s="2" t="s">
        <v>10659</v>
      </c>
      <c r="D242" s="91" t="s">
        <v>10658</v>
      </c>
      <c r="E242" s="2" t="s">
        <v>1531</v>
      </c>
      <c r="F242" s="2" t="s">
        <v>9094</v>
      </c>
      <c r="G242" s="2" t="s">
        <v>661</v>
      </c>
      <c r="H242" s="2" t="s">
        <v>661</v>
      </c>
      <c r="I242" s="2" t="s">
        <v>661</v>
      </c>
      <c r="J242" s="269" t="s">
        <v>661</v>
      </c>
      <c r="K242">
        <v>13613</v>
      </c>
      <c r="L242" t="s">
        <v>10660</v>
      </c>
      <c r="M242" t="e">
        <v>#VALUE!</v>
      </c>
      <c r="N242" t="s">
        <v>10661</v>
      </c>
      <c r="O242" s="169">
        <v>45</v>
      </c>
      <c r="P242" s="123">
        <v>195</v>
      </c>
      <c r="Q242" s="123">
        <v>195</v>
      </c>
      <c r="R242" s="75">
        <v>181</v>
      </c>
      <c r="S242" s="123">
        <v>52</v>
      </c>
      <c r="T242" s="123">
        <v>13.999999999999998</v>
      </c>
      <c r="U242" s="123">
        <v>1</v>
      </c>
      <c r="V242" s="75">
        <v>2</v>
      </c>
      <c r="W242" s="123">
        <v>19</v>
      </c>
      <c r="X242" s="75">
        <v>17</v>
      </c>
      <c r="Y242" s="75">
        <v>6.9999999999999991</v>
      </c>
      <c r="Z242" s="75">
        <v>21</v>
      </c>
      <c r="AA242" s="75">
        <v>1</v>
      </c>
      <c r="AB242" s="4">
        <v>0.287292817679558</v>
      </c>
      <c r="AC242" s="4">
        <v>0.31382978723404253</v>
      </c>
      <c r="AD242" s="4">
        <v>0.40883977900552487</v>
      </c>
      <c r="AE242" s="8">
        <v>2.8787878787878789</v>
      </c>
      <c r="AF242" s="8">
        <v>0.7142857142857143</v>
      </c>
      <c r="AG242" s="8">
        <v>2.3943661971830985</v>
      </c>
      <c r="AH242" s="8">
        <v>0.55555555555555558</v>
      </c>
      <c r="AI242" s="51">
        <v>1.3765177690884607</v>
      </c>
      <c r="AJ242" s="51">
        <v>0</v>
      </c>
      <c r="AK242" s="51">
        <v>0</v>
      </c>
      <c r="AL242" s="51">
        <v>0</v>
      </c>
      <c r="AM242" s="8">
        <v>7.9195131149007079</v>
      </c>
      <c r="AN242" s="8" t="s">
        <v>22151</v>
      </c>
      <c r="AO242" s="8" t="s">
        <v>22151</v>
      </c>
      <c r="AP242" s="8">
        <v>7.9195131149007079</v>
      </c>
      <c r="AQ242" s="8" t="s">
        <v>22151</v>
      </c>
      <c r="AR242" s="8" t="s">
        <v>22151</v>
      </c>
      <c r="AS242" s="8" t="s">
        <v>22151</v>
      </c>
      <c r="AT242" s="8" t="s">
        <v>22151</v>
      </c>
      <c r="AU242" s="8">
        <v>7.9195131149007079</v>
      </c>
      <c r="AV242" s="8">
        <v>7.9195131149007079</v>
      </c>
      <c r="AW242" s="8">
        <v>7.9195131149007079</v>
      </c>
      <c r="AX242" s="8">
        <v>7.9195131149007079</v>
      </c>
      <c r="AY242" s="132" t="s">
        <v>22151</v>
      </c>
      <c r="AZ242" s="132" t="s">
        <v>22151</v>
      </c>
      <c r="BA242" s="132">
        <v>39</v>
      </c>
      <c r="BB242" s="132" t="s">
        <v>22151</v>
      </c>
      <c r="BC242" s="132" t="s">
        <v>22151</v>
      </c>
      <c r="BD242" s="132" t="s">
        <v>22151</v>
      </c>
      <c r="BE242" s="132" t="s">
        <v>22151</v>
      </c>
      <c r="BF242" s="132">
        <v>31</v>
      </c>
      <c r="BG242" s="132">
        <v>19</v>
      </c>
      <c r="BH242" s="132">
        <v>25</v>
      </c>
      <c r="BI242" s="132">
        <v>10</v>
      </c>
      <c r="BJ242" s="92" t="s">
        <v>22151</v>
      </c>
      <c r="BK242" s="8">
        <v>8.6531354605957791</v>
      </c>
      <c r="BL242" s="8">
        <v>-0.73362234569507123</v>
      </c>
      <c r="BM242" s="12">
        <v>241</v>
      </c>
      <c r="BN242" s="10">
        <v>0</v>
      </c>
      <c r="BO242" s="10">
        <v>0.19435732070240119</v>
      </c>
      <c r="BP242" s="10">
        <v>-0.92797966639747242</v>
      </c>
      <c r="BQ242" s="41">
        <v>-0.97793429406924126</v>
      </c>
      <c r="BR242" s="41"/>
      <c r="BS242" s="10">
        <v>0</v>
      </c>
      <c r="BT242" s="38">
        <v>0</v>
      </c>
      <c r="BU242" s="6" t="s">
        <v>22394</v>
      </c>
      <c r="BV242" s="75">
        <v>78.16</v>
      </c>
      <c r="BW242" s="75">
        <v>401</v>
      </c>
      <c r="BX242" s="51">
        <v>-322.84000000000003</v>
      </c>
      <c r="BY242" s="75">
        <v>57</v>
      </c>
      <c r="BZ242" s="75">
        <v>104</v>
      </c>
      <c r="CA242" s="184" t="s">
        <v>22151</v>
      </c>
    </row>
    <row r="243" spans="1:79" ht="15" customHeight="1" x14ac:dyDescent="0.3">
      <c r="A243" s="178" t="s">
        <v>16282</v>
      </c>
      <c r="B243" s="1" t="s">
        <v>16283</v>
      </c>
      <c r="C243" s="2" t="s">
        <v>7044</v>
      </c>
      <c r="D243" s="91" t="s">
        <v>15407</v>
      </c>
      <c r="E243" s="2" t="s">
        <v>1531</v>
      </c>
      <c r="F243" s="2" t="s">
        <v>9094</v>
      </c>
      <c r="G243" s="2" t="s">
        <v>1380</v>
      </c>
      <c r="H243" s="2" t="s">
        <v>1380</v>
      </c>
      <c r="I243" s="2" t="s">
        <v>1380</v>
      </c>
      <c r="J243" s="269" t="s">
        <v>1380</v>
      </c>
      <c r="K243">
        <v>15124</v>
      </c>
      <c r="L243" t="s">
        <v>16284</v>
      </c>
      <c r="M243" t="e">
        <v>#VALUE!</v>
      </c>
      <c r="N243" t="s">
        <v>16285</v>
      </c>
      <c r="O243" s="169">
        <v>33</v>
      </c>
      <c r="P243" s="123">
        <v>82</v>
      </c>
      <c r="Q243" s="123">
        <v>82</v>
      </c>
      <c r="R243" s="75">
        <v>69</v>
      </c>
      <c r="S243" s="123">
        <v>20</v>
      </c>
      <c r="T243" s="123">
        <v>4</v>
      </c>
      <c r="U243" s="123">
        <v>1</v>
      </c>
      <c r="V243" s="75">
        <v>2</v>
      </c>
      <c r="W243" s="123">
        <v>15</v>
      </c>
      <c r="X243" s="75">
        <v>7.0000000000000009</v>
      </c>
      <c r="Y243" s="75">
        <v>8</v>
      </c>
      <c r="Z243" s="75">
        <v>14.000000000000002</v>
      </c>
      <c r="AA243" s="75">
        <v>4</v>
      </c>
      <c r="AB243" s="4">
        <v>0.28985507246376813</v>
      </c>
      <c r="AC243" s="4">
        <v>0.36363636363636365</v>
      </c>
      <c r="AD243" s="4">
        <v>0.46376811594202899</v>
      </c>
      <c r="AE243" s="8">
        <v>2.2727272727272729</v>
      </c>
      <c r="AF243" s="8">
        <v>0.7142857142857143</v>
      </c>
      <c r="AG243" s="8">
        <v>0.98591549295774661</v>
      </c>
      <c r="AH243" s="8">
        <v>2.2222222222222223</v>
      </c>
      <c r="AI243" s="51">
        <v>0.58801766261119026</v>
      </c>
      <c r="AJ243" s="51">
        <v>0</v>
      </c>
      <c r="AK243" s="51">
        <v>0</v>
      </c>
      <c r="AL243" s="51">
        <v>0</v>
      </c>
      <c r="AM243" s="8">
        <v>6.7831683648041468</v>
      </c>
      <c r="AN243" s="8" t="s">
        <v>22151</v>
      </c>
      <c r="AO243" s="8" t="s">
        <v>22151</v>
      </c>
      <c r="AP243" s="8" t="s">
        <v>22151</v>
      </c>
      <c r="AQ243" s="8" t="s">
        <v>22151</v>
      </c>
      <c r="AR243" s="8" t="s">
        <v>22151</v>
      </c>
      <c r="AS243" s="8">
        <v>6.7831683648041468</v>
      </c>
      <c r="AT243" s="8" t="s">
        <v>22151</v>
      </c>
      <c r="AU243" s="8" t="s">
        <v>22151</v>
      </c>
      <c r="AV243" s="8" t="s">
        <v>22151</v>
      </c>
      <c r="AW243" s="8">
        <v>6.7831683648041468</v>
      </c>
      <c r="AX243" s="8">
        <v>6.7831683648041468</v>
      </c>
      <c r="AY243" s="132" t="s">
        <v>22151</v>
      </c>
      <c r="AZ243" s="132" t="s">
        <v>22151</v>
      </c>
      <c r="BA243" s="132" t="s">
        <v>22151</v>
      </c>
      <c r="BB243" s="132" t="s">
        <v>22151</v>
      </c>
      <c r="BC243" s="132" t="s">
        <v>22151</v>
      </c>
      <c r="BD243" s="132">
        <v>87</v>
      </c>
      <c r="BE243" s="132" t="s">
        <v>22151</v>
      </c>
      <c r="BF243" s="132" t="s">
        <v>22151</v>
      </c>
      <c r="BG243" s="132" t="s">
        <v>22151</v>
      </c>
      <c r="BH243" s="132">
        <v>50</v>
      </c>
      <c r="BI243" s="132">
        <v>35</v>
      </c>
      <c r="BJ243" s="92" t="s">
        <v>22151</v>
      </c>
      <c r="BK243" s="8">
        <v>7.5574645117708927</v>
      </c>
      <c r="BL243" s="8">
        <v>-0.77429614696674598</v>
      </c>
      <c r="BM243" s="12">
        <v>242</v>
      </c>
      <c r="BN243" s="10">
        <v>0</v>
      </c>
      <c r="BO243" s="10">
        <v>0.19435732070240119</v>
      </c>
      <c r="BP243" s="10">
        <v>-0.96865346766914717</v>
      </c>
      <c r="BQ243" s="41">
        <v>-1.0646281186416258</v>
      </c>
      <c r="BR243" s="41"/>
      <c r="BS243" s="10">
        <v>0</v>
      </c>
      <c r="BT243" s="38">
        <v>0</v>
      </c>
      <c r="BU243" s="6" t="s">
        <v>22395</v>
      </c>
      <c r="BV243" s="75">
        <v>521</v>
      </c>
      <c r="BW243" s="75">
        <v>402</v>
      </c>
      <c r="BX243" s="51">
        <v>119</v>
      </c>
      <c r="BY243" s="75">
        <v>423</v>
      </c>
      <c r="BZ243" s="75">
        <v>603</v>
      </c>
      <c r="CA243" s="184" t="s">
        <v>22151</v>
      </c>
    </row>
    <row r="244" spans="1:79" ht="15" customHeight="1" x14ac:dyDescent="0.3">
      <c r="A244" s="118" t="s">
        <v>20132</v>
      </c>
      <c r="B244" s="1" t="s">
        <v>7432</v>
      </c>
      <c r="C244" s="2" t="s">
        <v>6855</v>
      </c>
      <c r="D244" s="91" t="s">
        <v>20133</v>
      </c>
      <c r="E244" s="2" t="s">
        <v>1430</v>
      </c>
      <c r="F244" s="118" t="s">
        <v>6120</v>
      </c>
      <c r="G244" s="118" t="s">
        <v>1424</v>
      </c>
      <c r="H244" s="118" t="s">
        <v>1424</v>
      </c>
      <c r="I244" s="118" t="s">
        <v>1424</v>
      </c>
      <c r="J244" s="269" t="s">
        <v>1424</v>
      </c>
      <c r="K244" s="122">
        <v>22209</v>
      </c>
      <c r="L244" s="122" t="s">
        <v>20134</v>
      </c>
      <c r="M244" s="122" t="e">
        <v>#VALUE!</v>
      </c>
      <c r="N244" s="122" t="s">
        <v>20136</v>
      </c>
      <c r="O244" s="123">
        <v>10</v>
      </c>
      <c r="P244" s="123">
        <v>33</v>
      </c>
      <c r="Q244" s="123">
        <v>33</v>
      </c>
      <c r="R244" s="123">
        <v>31</v>
      </c>
      <c r="S244" s="123">
        <v>11</v>
      </c>
      <c r="T244" s="123">
        <v>3</v>
      </c>
      <c r="U244" s="123">
        <v>0</v>
      </c>
      <c r="V244" s="123">
        <v>3</v>
      </c>
      <c r="W244" s="123">
        <v>5</v>
      </c>
      <c r="X244" s="123">
        <v>4</v>
      </c>
      <c r="Y244" s="123">
        <v>2</v>
      </c>
      <c r="Z244" s="123">
        <v>11</v>
      </c>
      <c r="AA244" s="123">
        <v>0</v>
      </c>
      <c r="AB244" s="124">
        <v>0.35483870967741937</v>
      </c>
      <c r="AC244" s="124">
        <v>0.39393939393939392</v>
      </c>
      <c r="AD244" s="124">
        <v>0.74193548387096775</v>
      </c>
      <c r="AE244" s="125">
        <v>0.75757575757575757</v>
      </c>
      <c r="AF244" s="125">
        <v>1.0714285714285714</v>
      </c>
      <c r="AG244" s="125">
        <v>0.56338028169014087</v>
      </c>
      <c r="AH244" s="125">
        <v>0</v>
      </c>
      <c r="AI244" s="125">
        <v>0.71737596533166514</v>
      </c>
      <c r="AJ244" s="125">
        <v>0</v>
      </c>
      <c r="AK244" s="125">
        <v>0</v>
      </c>
      <c r="AL244" s="51">
        <v>0</v>
      </c>
      <c r="AM244" s="125">
        <v>3.1097605760261349</v>
      </c>
      <c r="AN244" s="125">
        <v>3.1097605760261349</v>
      </c>
      <c r="AO244" s="125" t="s">
        <v>22151</v>
      </c>
      <c r="AP244" s="125" t="s">
        <v>22151</v>
      </c>
      <c r="AQ244" s="125" t="s">
        <v>22151</v>
      </c>
      <c r="AR244" s="125" t="s">
        <v>22151</v>
      </c>
      <c r="AS244" s="125" t="s">
        <v>22151</v>
      </c>
      <c r="AT244" s="125" t="s">
        <v>22151</v>
      </c>
      <c r="AU244" s="125" t="s">
        <v>22151</v>
      </c>
      <c r="AV244" s="125" t="s">
        <v>22151</v>
      </c>
      <c r="AW244" s="125">
        <v>3.1097605760261349</v>
      </c>
      <c r="AX244" s="125">
        <v>3.1097605760261349</v>
      </c>
      <c r="AY244" s="127">
        <v>37</v>
      </c>
      <c r="AZ244" s="127" t="s">
        <v>22151</v>
      </c>
      <c r="BA244" s="127" t="s">
        <v>22151</v>
      </c>
      <c r="BB244" s="127" t="s">
        <v>22151</v>
      </c>
      <c r="BC244" s="127" t="s">
        <v>22151</v>
      </c>
      <c r="BD244" s="127" t="s">
        <v>22151</v>
      </c>
      <c r="BE244" s="127" t="s">
        <v>22151</v>
      </c>
      <c r="BF244" s="127" t="s">
        <v>22151</v>
      </c>
      <c r="BG244" s="127" t="s">
        <v>22151</v>
      </c>
      <c r="BH244" s="127">
        <v>140</v>
      </c>
      <c r="BI244" s="127">
        <v>125</v>
      </c>
      <c r="BJ244" s="126" t="s">
        <v>22151</v>
      </c>
      <c r="BK244" s="125">
        <v>3.9410672420239714</v>
      </c>
      <c r="BL244" s="125">
        <v>-0.83130666599783654</v>
      </c>
      <c r="BM244" s="127">
        <v>243</v>
      </c>
      <c r="BN244" s="125">
        <v>0</v>
      </c>
      <c r="BO244" s="125">
        <v>0.19435732070240119</v>
      </c>
      <c r="BP244" s="125">
        <v>-1.0256639867002377</v>
      </c>
      <c r="BQ244" s="128">
        <v>-1.186142700046239</v>
      </c>
      <c r="BR244" s="128"/>
      <c r="BS244" s="125">
        <v>0</v>
      </c>
      <c r="BT244" s="38">
        <v>0</v>
      </c>
      <c r="BU244" s="125" t="s">
        <v>22396</v>
      </c>
      <c r="BV244" s="123">
        <v>361.55</v>
      </c>
      <c r="BW244" s="123">
        <v>408</v>
      </c>
      <c r="BX244" s="125">
        <v>-46.449999999999989</v>
      </c>
      <c r="BY244" s="123">
        <v>300</v>
      </c>
      <c r="BZ244" s="123">
        <v>429</v>
      </c>
      <c r="CA244" s="184" t="s">
        <v>22151</v>
      </c>
    </row>
    <row r="245" spans="1:79" ht="15" customHeight="1" x14ac:dyDescent="0.3">
      <c r="A245" s="178" t="s">
        <v>20127</v>
      </c>
      <c r="B245" s="1" t="s">
        <v>20128</v>
      </c>
      <c r="C245" s="2" t="s">
        <v>6650</v>
      </c>
      <c r="D245" s="91" t="s">
        <v>17139</v>
      </c>
      <c r="E245" s="2" t="s">
        <v>1565</v>
      </c>
      <c r="F245" s="2" t="s">
        <v>6120</v>
      </c>
      <c r="G245" s="2" t="s">
        <v>1424</v>
      </c>
      <c r="H245" s="2" t="s">
        <v>1424</v>
      </c>
      <c r="I245" s="2" t="s">
        <v>1424</v>
      </c>
      <c r="J245" s="269" t="s">
        <v>1424</v>
      </c>
      <c r="K245">
        <v>24618</v>
      </c>
      <c r="L245" t="s">
        <v>20129</v>
      </c>
      <c r="M245" t="e">
        <v>#VALUE!</v>
      </c>
      <c r="N245" t="s">
        <v>20130</v>
      </c>
      <c r="O245" s="169">
        <v>26</v>
      </c>
      <c r="P245" s="123">
        <v>62</v>
      </c>
      <c r="Q245" s="123">
        <v>62</v>
      </c>
      <c r="R245" s="75">
        <v>55</v>
      </c>
      <c r="S245" s="123">
        <v>15</v>
      </c>
      <c r="T245" s="123">
        <v>0</v>
      </c>
      <c r="U245" s="123">
        <v>0</v>
      </c>
      <c r="V245" s="75">
        <v>3</v>
      </c>
      <c r="W245" s="123">
        <v>5</v>
      </c>
      <c r="X245" s="75">
        <v>7</v>
      </c>
      <c r="Y245" s="75">
        <v>5</v>
      </c>
      <c r="Z245" s="75">
        <v>19</v>
      </c>
      <c r="AA245" s="75">
        <v>0</v>
      </c>
      <c r="AB245" s="4">
        <v>0.27272727272727271</v>
      </c>
      <c r="AC245" s="4">
        <v>0.33333333333333331</v>
      </c>
      <c r="AD245" s="4">
        <v>0.43636363636363634</v>
      </c>
      <c r="AE245" s="8">
        <v>0.75757575757575757</v>
      </c>
      <c r="AF245" s="8">
        <v>1.0714285714285714</v>
      </c>
      <c r="AG245" s="8">
        <v>0.9859154929577465</v>
      </c>
      <c r="AH245" s="8">
        <v>0</v>
      </c>
      <c r="AI245" s="51">
        <v>0.26363472161000362</v>
      </c>
      <c r="AJ245" s="51">
        <v>0</v>
      </c>
      <c r="AK245" s="51">
        <v>0</v>
      </c>
      <c r="AL245" s="51">
        <v>0</v>
      </c>
      <c r="AM245" s="8">
        <v>3.0785545435720789</v>
      </c>
      <c r="AN245" s="8">
        <v>3.0785545435720789</v>
      </c>
      <c r="AO245" s="8" t="s">
        <v>22151</v>
      </c>
      <c r="AP245" s="8" t="s">
        <v>22151</v>
      </c>
      <c r="AQ245" s="8" t="s">
        <v>22151</v>
      </c>
      <c r="AR245" s="8" t="s">
        <v>22151</v>
      </c>
      <c r="AS245" s="8" t="s">
        <v>22151</v>
      </c>
      <c r="AT245" s="8" t="s">
        <v>22151</v>
      </c>
      <c r="AU245" s="8" t="s">
        <v>22151</v>
      </c>
      <c r="AV245" s="8" t="s">
        <v>22151</v>
      </c>
      <c r="AW245" s="8">
        <v>3.0785545435720789</v>
      </c>
      <c r="AX245" s="8">
        <v>3.0785545435720789</v>
      </c>
      <c r="AY245" s="132">
        <v>38</v>
      </c>
      <c r="AZ245" s="132" t="s">
        <v>22151</v>
      </c>
      <c r="BA245" s="132" t="s">
        <v>22151</v>
      </c>
      <c r="BB245" s="132" t="s">
        <v>22151</v>
      </c>
      <c r="BC245" s="132" t="s">
        <v>22151</v>
      </c>
      <c r="BD245" s="132" t="s">
        <v>22151</v>
      </c>
      <c r="BE245" s="132" t="s">
        <v>22151</v>
      </c>
      <c r="BF245" s="132" t="s">
        <v>22151</v>
      </c>
      <c r="BG245" s="132" t="s">
        <v>22151</v>
      </c>
      <c r="BH245" s="132">
        <v>143</v>
      </c>
      <c r="BI245" s="132">
        <v>128</v>
      </c>
      <c r="BJ245" s="92" t="s">
        <v>22151</v>
      </c>
      <c r="BK245" s="8">
        <v>3.9410672420239714</v>
      </c>
      <c r="BL245" s="8">
        <v>-0.86251269845189249</v>
      </c>
      <c r="BM245" s="12">
        <v>244</v>
      </c>
      <c r="BN245" s="10">
        <v>0</v>
      </c>
      <c r="BO245" s="10">
        <v>0.19435732070240119</v>
      </c>
      <c r="BP245" s="10">
        <v>-1.0568700191542937</v>
      </c>
      <c r="BQ245" s="41">
        <v>-1.2526565300446189</v>
      </c>
      <c r="BR245" s="41"/>
      <c r="BS245" s="10">
        <v>0</v>
      </c>
      <c r="BT245" s="38">
        <v>0</v>
      </c>
      <c r="BU245" s="6" t="s">
        <v>22397</v>
      </c>
      <c r="BV245" s="75">
        <v>325.86</v>
      </c>
      <c r="BW245" s="75">
        <v>410</v>
      </c>
      <c r="BX245" s="51">
        <v>-84.139999999999986</v>
      </c>
      <c r="BY245" s="75">
        <v>280</v>
      </c>
      <c r="BZ245" s="75">
        <v>389</v>
      </c>
      <c r="CA245" s="184" t="s">
        <v>22151</v>
      </c>
    </row>
    <row r="246" spans="1:79" x14ac:dyDescent="0.3">
      <c r="A246" s="178" t="s">
        <v>16648</v>
      </c>
      <c r="B246" s="1" t="s">
        <v>6812</v>
      </c>
      <c r="C246" s="2" t="s">
        <v>6592</v>
      </c>
      <c r="D246" s="91" t="s">
        <v>15003</v>
      </c>
      <c r="E246" s="2" t="s">
        <v>1379</v>
      </c>
      <c r="F246" s="2" t="s">
        <v>9094</v>
      </c>
      <c r="G246" s="2" t="s">
        <v>660</v>
      </c>
      <c r="H246" s="2" t="s">
        <v>660</v>
      </c>
      <c r="I246" s="2" t="s">
        <v>660</v>
      </c>
      <c r="J246" s="269" t="s">
        <v>660</v>
      </c>
      <c r="K246">
        <v>18316</v>
      </c>
      <c r="L246" t="s">
        <v>16649</v>
      </c>
      <c r="M246" t="e">
        <v>#VALUE!</v>
      </c>
      <c r="N246" t="s">
        <v>15472</v>
      </c>
      <c r="O246" s="169">
        <v>32</v>
      </c>
      <c r="P246" s="123">
        <v>83</v>
      </c>
      <c r="Q246" s="123">
        <v>83</v>
      </c>
      <c r="R246" s="75">
        <v>76</v>
      </c>
      <c r="S246" s="123">
        <v>19</v>
      </c>
      <c r="T246" s="123">
        <v>6</v>
      </c>
      <c r="U246" s="123">
        <v>0</v>
      </c>
      <c r="V246" s="75">
        <v>8</v>
      </c>
      <c r="W246" s="123">
        <v>13</v>
      </c>
      <c r="X246" s="75">
        <v>17</v>
      </c>
      <c r="Y246" s="75">
        <v>4</v>
      </c>
      <c r="Z246" s="75">
        <v>18</v>
      </c>
      <c r="AA246" s="75">
        <v>0</v>
      </c>
      <c r="AB246" s="4">
        <v>0.25</v>
      </c>
      <c r="AC246" s="4">
        <v>0.28749999999999998</v>
      </c>
      <c r="AD246" s="4">
        <v>0.64473684210526316</v>
      </c>
      <c r="AE246" s="8">
        <v>1.9696969696969697</v>
      </c>
      <c r="AF246" s="8">
        <v>2.8571428571428572</v>
      </c>
      <c r="AG246" s="8">
        <v>2.3943661971830985</v>
      </c>
      <c r="AH246" s="8">
        <v>0</v>
      </c>
      <c r="AI246" s="51">
        <v>-1.6620425244505629E-2</v>
      </c>
      <c r="AJ246" s="51">
        <v>0</v>
      </c>
      <c r="AK246" s="51">
        <v>0</v>
      </c>
      <c r="AL246" s="51">
        <v>0</v>
      </c>
      <c r="AM246" s="8">
        <v>7.2045855987784186</v>
      </c>
      <c r="AN246" s="8" t="s">
        <v>22151</v>
      </c>
      <c r="AO246" s="8" t="s">
        <v>22151</v>
      </c>
      <c r="AP246" s="8" t="s">
        <v>22151</v>
      </c>
      <c r="AQ246" s="8">
        <v>7.2045855987784186</v>
      </c>
      <c r="AR246" s="8" t="s">
        <v>22151</v>
      </c>
      <c r="AS246" s="8" t="s">
        <v>22151</v>
      </c>
      <c r="AT246" s="8">
        <v>7.2045855987784186</v>
      </c>
      <c r="AU246" s="8" t="s">
        <v>22151</v>
      </c>
      <c r="AV246" s="8">
        <v>7.2045855987784186</v>
      </c>
      <c r="AW246" s="8">
        <v>7.2045855987784186</v>
      </c>
      <c r="AX246" s="8">
        <v>7.2045855987784186</v>
      </c>
      <c r="AY246" s="132" t="s">
        <v>22151</v>
      </c>
      <c r="AZ246" s="132" t="s">
        <v>22151</v>
      </c>
      <c r="BA246" s="132" t="s">
        <v>22151</v>
      </c>
      <c r="BB246" s="132">
        <v>26</v>
      </c>
      <c r="BC246" s="132" t="s">
        <v>22151</v>
      </c>
      <c r="BD246" s="132" t="s">
        <v>22151</v>
      </c>
      <c r="BE246" s="132">
        <v>21</v>
      </c>
      <c r="BF246" s="132" t="s">
        <v>22151</v>
      </c>
      <c r="BG246" s="132">
        <v>26</v>
      </c>
      <c r="BH246" s="132">
        <v>39</v>
      </c>
      <c r="BI246" s="132">
        <v>24</v>
      </c>
      <c r="BJ246" s="92" t="s">
        <v>22151</v>
      </c>
      <c r="BK246" s="8">
        <v>8.1157260046330784</v>
      </c>
      <c r="BL246" s="8">
        <v>-0.91114040585465972</v>
      </c>
      <c r="BM246" s="12">
        <v>245</v>
      </c>
      <c r="BN246" s="10">
        <v>0</v>
      </c>
      <c r="BO246" s="10">
        <v>0.19435732070240119</v>
      </c>
      <c r="BP246" s="10">
        <v>-1.1054977265570609</v>
      </c>
      <c r="BQ246" s="41">
        <v>-1.3563036395629662</v>
      </c>
      <c r="BR246" s="41"/>
      <c r="BS246" s="10">
        <v>0</v>
      </c>
      <c r="BT246" s="38">
        <v>0</v>
      </c>
      <c r="BU246" s="6" t="s">
        <v>22398</v>
      </c>
      <c r="BV246" s="75">
        <v>312</v>
      </c>
      <c r="BW246" s="75">
        <v>412</v>
      </c>
      <c r="BX246" s="51">
        <v>-100</v>
      </c>
      <c r="BY246" s="75">
        <v>243</v>
      </c>
      <c r="BZ246" s="75">
        <v>378</v>
      </c>
      <c r="CA246" s="184" t="s">
        <v>22151</v>
      </c>
    </row>
    <row r="247" spans="1:79" ht="15" customHeight="1" x14ac:dyDescent="0.3">
      <c r="A247" s="178" t="s">
        <v>12754</v>
      </c>
      <c r="B247" s="1" t="s">
        <v>7359</v>
      </c>
      <c r="C247" s="2" t="s">
        <v>12755</v>
      </c>
      <c r="D247" s="91" t="s">
        <v>11639</v>
      </c>
      <c r="E247" s="2" t="s">
        <v>1372</v>
      </c>
      <c r="F247" s="2" t="s">
        <v>6120</v>
      </c>
      <c r="G247" s="2" t="s">
        <v>1431</v>
      </c>
      <c r="H247" s="2" t="s">
        <v>1431</v>
      </c>
      <c r="I247" s="2" t="s">
        <v>1431</v>
      </c>
      <c r="J247" s="269" t="s">
        <v>1431</v>
      </c>
      <c r="K247">
        <v>16997</v>
      </c>
      <c r="L247" t="s">
        <v>14656</v>
      </c>
      <c r="M247" t="e">
        <v>#VALUE!</v>
      </c>
      <c r="N247" t="s">
        <v>12756</v>
      </c>
      <c r="O247" s="169">
        <v>42</v>
      </c>
      <c r="P247" s="123">
        <v>160</v>
      </c>
      <c r="Q247" s="123">
        <v>160</v>
      </c>
      <c r="R247" s="75">
        <v>136</v>
      </c>
      <c r="S247" s="123">
        <v>33</v>
      </c>
      <c r="T247" s="123">
        <v>8</v>
      </c>
      <c r="U247" s="123">
        <v>0</v>
      </c>
      <c r="V247" s="75">
        <v>3</v>
      </c>
      <c r="W247" s="123">
        <v>17</v>
      </c>
      <c r="X247" s="75">
        <v>16</v>
      </c>
      <c r="Y247" s="75">
        <v>22</v>
      </c>
      <c r="Z247" s="75">
        <v>28</v>
      </c>
      <c r="AA247" s="75">
        <v>1</v>
      </c>
      <c r="AB247" s="4">
        <v>0.24264705882352941</v>
      </c>
      <c r="AC247" s="4">
        <v>0.34810126582278483</v>
      </c>
      <c r="AD247" s="4">
        <v>0.36764705882352944</v>
      </c>
      <c r="AE247" s="8">
        <v>2.5757575757575757</v>
      </c>
      <c r="AF247" s="8">
        <v>1.0714285714285714</v>
      </c>
      <c r="AG247" s="8">
        <v>2.2535211267605635</v>
      </c>
      <c r="AH247" s="8">
        <v>0.55555555555555558</v>
      </c>
      <c r="AI247" s="51">
        <v>-0.24238871418777305</v>
      </c>
      <c r="AJ247" s="51">
        <v>0</v>
      </c>
      <c r="AK247" s="51">
        <v>0</v>
      </c>
      <c r="AL247" s="51">
        <v>0</v>
      </c>
      <c r="AM247" s="8">
        <v>6.2138741153144936</v>
      </c>
      <c r="AN247" s="8" t="s">
        <v>22151</v>
      </c>
      <c r="AO247" s="8" t="s">
        <v>22151</v>
      </c>
      <c r="AP247" s="8" t="s">
        <v>22151</v>
      </c>
      <c r="AQ247" s="8" t="s">
        <v>22151</v>
      </c>
      <c r="AR247" s="8">
        <v>6.2138741153144936</v>
      </c>
      <c r="AS247" s="8" t="s">
        <v>22151</v>
      </c>
      <c r="AT247" s="8" t="s">
        <v>22151</v>
      </c>
      <c r="AU247" s="8">
        <v>6.2138741153144936</v>
      </c>
      <c r="AV247" s="8">
        <v>6.2138741153144936</v>
      </c>
      <c r="AW247" s="8">
        <v>6.2138741153144936</v>
      </c>
      <c r="AX247" s="8">
        <v>6.2138741153144936</v>
      </c>
      <c r="AY247" s="132" t="s">
        <v>22151</v>
      </c>
      <c r="AZ247" s="132" t="s">
        <v>22151</v>
      </c>
      <c r="BA247" s="132" t="s">
        <v>22151</v>
      </c>
      <c r="BB247" s="132" t="s">
        <v>22151</v>
      </c>
      <c r="BC247" s="132">
        <v>26</v>
      </c>
      <c r="BD247" s="132" t="s">
        <v>22151</v>
      </c>
      <c r="BE247" s="132" t="s">
        <v>22151</v>
      </c>
      <c r="BF247" s="132">
        <v>41</v>
      </c>
      <c r="BG247" s="132">
        <v>37</v>
      </c>
      <c r="BH247" s="132">
        <v>58</v>
      </c>
      <c r="BI247" s="132">
        <v>43</v>
      </c>
      <c r="BJ247" s="92" t="s">
        <v>22151</v>
      </c>
      <c r="BK247" s="8">
        <v>7.142980860930253</v>
      </c>
      <c r="BL247" s="8">
        <v>-0.92910674561575934</v>
      </c>
      <c r="BM247" s="12">
        <v>246</v>
      </c>
      <c r="BN247" s="10">
        <v>0</v>
      </c>
      <c r="BO247" s="10">
        <v>0.19435732070240119</v>
      </c>
      <c r="BP247" s="10">
        <v>-1.1234640663181605</v>
      </c>
      <c r="BQ247" s="41">
        <v>-1.3945978402218389</v>
      </c>
      <c r="BR247" s="41"/>
      <c r="BS247" s="10">
        <v>0</v>
      </c>
      <c r="BT247" s="38">
        <v>0</v>
      </c>
      <c r="BU247" s="6" t="s">
        <v>22399</v>
      </c>
      <c r="BV247" s="75">
        <v>69.59</v>
      </c>
      <c r="BW247" s="75">
        <v>413</v>
      </c>
      <c r="BX247" s="51">
        <v>-343.40999999999997</v>
      </c>
      <c r="BY247" s="75">
        <v>57</v>
      </c>
      <c r="BZ247" s="75">
        <v>87</v>
      </c>
      <c r="CA247" s="184" t="s">
        <v>22151</v>
      </c>
    </row>
    <row r="248" spans="1:79" ht="15" customHeight="1" x14ac:dyDescent="0.3">
      <c r="A248" s="213" t="s">
        <v>11439</v>
      </c>
      <c r="B248" s="1" t="s">
        <v>11440</v>
      </c>
      <c r="C248" s="2" t="s">
        <v>7451</v>
      </c>
      <c r="D248" s="91" t="s">
        <v>11537</v>
      </c>
      <c r="E248" s="2" t="s">
        <v>1413</v>
      </c>
      <c r="F248" s="2" t="s">
        <v>9094</v>
      </c>
      <c r="G248" s="2" t="s">
        <v>1380</v>
      </c>
      <c r="H248" s="2" t="s">
        <v>1380</v>
      </c>
      <c r="I248" s="2" t="s">
        <v>1380</v>
      </c>
      <c r="J248" s="269" t="s">
        <v>1380</v>
      </c>
      <c r="K248">
        <v>14352</v>
      </c>
      <c r="L248" t="s">
        <v>13032</v>
      </c>
      <c r="M248" t="e">
        <v>#VALUE!</v>
      </c>
      <c r="N248" t="s">
        <v>11956</v>
      </c>
      <c r="O248" s="169">
        <v>47</v>
      </c>
      <c r="P248" s="123">
        <v>112</v>
      </c>
      <c r="Q248" s="123">
        <v>112</v>
      </c>
      <c r="R248" s="75">
        <v>106</v>
      </c>
      <c r="S248" s="123">
        <v>24</v>
      </c>
      <c r="T248" s="123">
        <v>6</v>
      </c>
      <c r="U248" s="123">
        <v>0</v>
      </c>
      <c r="V248" s="75">
        <v>3</v>
      </c>
      <c r="W248" s="123">
        <v>14</v>
      </c>
      <c r="X248" s="75">
        <v>12</v>
      </c>
      <c r="Y248" s="75">
        <v>6</v>
      </c>
      <c r="Z248" s="75">
        <v>30</v>
      </c>
      <c r="AA248" s="75">
        <v>4</v>
      </c>
      <c r="AB248" s="52">
        <v>0.22641509433962265</v>
      </c>
      <c r="AC248" s="52">
        <v>0.26785714285714285</v>
      </c>
      <c r="AD248" s="52">
        <v>0.36792452830188677</v>
      </c>
      <c r="AE248" s="51">
        <v>2.1212121212121211</v>
      </c>
      <c r="AF248" s="51">
        <v>1.0714285714285714</v>
      </c>
      <c r="AG248" s="51">
        <v>1.6901408450704227</v>
      </c>
      <c r="AH248" s="51">
        <v>2.2222222222222223</v>
      </c>
      <c r="AI248" s="51">
        <v>-0.56288904260173422</v>
      </c>
      <c r="AJ248" s="51">
        <v>0</v>
      </c>
      <c r="AK248" s="51">
        <v>0</v>
      </c>
      <c r="AL248" s="51">
        <v>0</v>
      </c>
      <c r="AM248" s="51">
        <v>6.5421147173316037</v>
      </c>
      <c r="AN248" s="51" t="s">
        <v>22151</v>
      </c>
      <c r="AO248" s="51" t="s">
        <v>22151</v>
      </c>
      <c r="AP248" s="51" t="s">
        <v>22151</v>
      </c>
      <c r="AQ248" s="51" t="s">
        <v>22151</v>
      </c>
      <c r="AR248" s="51" t="s">
        <v>22151</v>
      </c>
      <c r="AS248" s="51">
        <v>6.5421147173316037</v>
      </c>
      <c r="AT248" s="51" t="s">
        <v>22151</v>
      </c>
      <c r="AU248" s="51" t="s">
        <v>22151</v>
      </c>
      <c r="AV248" s="51" t="s">
        <v>22151</v>
      </c>
      <c r="AW248" s="51">
        <v>6.5421147173316037</v>
      </c>
      <c r="AX248" s="51">
        <v>6.5421147173316037</v>
      </c>
      <c r="AY248" s="76" t="s">
        <v>22151</v>
      </c>
      <c r="AZ248" s="132" t="s">
        <v>22151</v>
      </c>
      <c r="BA248" s="132" t="s">
        <v>22151</v>
      </c>
      <c r="BB248" s="132" t="s">
        <v>22151</v>
      </c>
      <c r="BC248" s="132" t="s">
        <v>22151</v>
      </c>
      <c r="BD248" s="132">
        <v>88</v>
      </c>
      <c r="BE248" s="132" t="s">
        <v>22151</v>
      </c>
      <c r="BF248" s="132" t="s">
        <v>22151</v>
      </c>
      <c r="BG248" s="132" t="s">
        <v>22151</v>
      </c>
      <c r="BH248" s="132">
        <v>54</v>
      </c>
      <c r="BI248" s="132">
        <v>39</v>
      </c>
      <c r="BJ248" s="92" t="s">
        <v>22151</v>
      </c>
      <c r="BK248" s="51">
        <v>7.5574645117708927</v>
      </c>
      <c r="BL248" s="51">
        <v>-1.0153497944392891</v>
      </c>
      <c r="BM248" s="76">
        <v>247</v>
      </c>
      <c r="BN248" s="51">
        <v>0</v>
      </c>
      <c r="BO248" s="51">
        <v>0.19435732070240119</v>
      </c>
      <c r="BP248" s="51">
        <v>-1.2097071151416903</v>
      </c>
      <c r="BQ248" s="64">
        <v>-1.5784198463174803</v>
      </c>
      <c r="BR248" s="64"/>
      <c r="BS248" s="51">
        <v>0</v>
      </c>
      <c r="BT248" s="38">
        <v>0</v>
      </c>
      <c r="BU248" s="51" t="s">
        <v>22400</v>
      </c>
      <c r="BV248" s="75">
        <v>544.77</v>
      </c>
      <c r="BW248" s="75">
        <v>419</v>
      </c>
      <c r="BX248" s="51">
        <v>125.76999999999998</v>
      </c>
      <c r="BY248" s="75">
        <v>452</v>
      </c>
      <c r="BZ248" s="75">
        <v>673</v>
      </c>
      <c r="CA248" s="184" t="s">
        <v>22151</v>
      </c>
    </row>
    <row r="249" spans="1:79" ht="15" customHeight="1" x14ac:dyDescent="0.3">
      <c r="A249" s="212" t="s">
        <v>4541</v>
      </c>
      <c r="B249" s="180" t="s">
        <v>6942</v>
      </c>
      <c r="C249" s="196" t="s">
        <v>6943</v>
      </c>
      <c r="D249" s="211" t="s">
        <v>1286</v>
      </c>
      <c r="E249" s="196" t="s">
        <v>1430</v>
      </c>
      <c r="F249" s="196" t="s">
        <v>6120</v>
      </c>
      <c r="G249" s="196" t="s">
        <v>661</v>
      </c>
      <c r="H249" s="196" t="s">
        <v>661</v>
      </c>
      <c r="I249" s="196" t="s">
        <v>661</v>
      </c>
      <c r="J249" s="196" t="s">
        <v>661</v>
      </c>
      <c r="K249" s="197">
        <v>12282</v>
      </c>
      <c r="L249" s="197" t="s">
        <v>9950</v>
      </c>
      <c r="M249" s="198" t="e">
        <v>#VALUE!</v>
      </c>
      <c r="N249" s="198" t="s">
        <v>6016</v>
      </c>
      <c r="O249" s="199">
        <v>38</v>
      </c>
      <c r="P249" s="200">
        <v>148</v>
      </c>
      <c r="Q249" s="200">
        <v>148</v>
      </c>
      <c r="R249" s="200">
        <v>138</v>
      </c>
      <c r="S249" s="200">
        <v>23</v>
      </c>
      <c r="T249" s="200">
        <v>4</v>
      </c>
      <c r="U249" s="200">
        <v>0</v>
      </c>
      <c r="V249" s="200">
        <v>10</v>
      </c>
      <c r="W249" s="200">
        <v>15</v>
      </c>
      <c r="X249" s="200">
        <v>30</v>
      </c>
      <c r="Y249" s="200">
        <v>7</v>
      </c>
      <c r="Z249" s="200">
        <v>47</v>
      </c>
      <c r="AA249" s="200">
        <v>0</v>
      </c>
      <c r="AB249" s="201">
        <v>0.16666666666666666</v>
      </c>
      <c r="AC249" s="202">
        <v>0.20689655172413793</v>
      </c>
      <c r="AD249" s="202">
        <v>0.41304347826086957</v>
      </c>
      <c r="AE249" s="203">
        <v>2.2727272727272729</v>
      </c>
      <c r="AF249" s="203">
        <v>3.5714285714285716</v>
      </c>
      <c r="AG249" s="203">
        <v>4.2253521126760569</v>
      </c>
      <c r="AH249" s="203">
        <v>0</v>
      </c>
      <c r="AI249" s="203">
        <v>-2.4811923294432887</v>
      </c>
      <c r="AJ249" s="204">
        <v>0</v>
      </c>
      <c r="AK249" s="204">
        <v>0</v>
      </c>
      <c r="AL249" s="204">
        <v>0</v>
      </c>
      <c r="AM249" s="203">
        <v>7.5883156273886136</v>
      </c>
      <c r="AN249" s="203" t="s">
        <v>22151</v>
      </c>
      <c r="AO249" s="203" t="s">
        <v>22151</v>
      </c>
      <c r="AP249" s="203">
        <v>7.5883156273886136</v>
      </c>
      <c r="AQ249" s="203" t="s">
        <v>22151</v>
      </c>
      <c r="AR249" s="203" t="s">
        <v>22151</v>
      </c>
      <c r="AS249" s="203" t="s">
        <v>22151</v>
      </c>
      <c r="AT249" s="203" t="s">
        <v>22151</v>
      </c>
      <c r="AU249" s="203">
        <v>7.5883156273886136</v>
      </c>
      <c r="AV249" s="203">
        <v>7.5883156273886136</v>
      </c>
      <c r="AW249" s="203">
        <v>7.5883156273886136</v>
      </c>
      <c r="AX249" s="203">
        <v>7.5883156273886136</v>
      </c>
      <c r="AY249" s="205" t="s">
        <v>22151</v>
      </c>
      <c r="AZ249" s="205" t="s">
        <v>22151</v>
      </c>
      <c r="BA249" s="205">
        <v>40</v>
      </c>
      <c r="BB249" s="205" t="s">
        <v>22151</v>
      </c>
      <c r="BC249" s="205" t="s">
        <v>22151</v>
      </c>
      <c r="BD249" s="205" t="s">
        <v>22151</v>
      </c>
      <c r="BE249" s="205" t="s">
        <v>22151</v>
      </c>
      <c r="BF249" s="205">
        <v>33</v>
      </c>
      <c r="BG249" s="205">
        <v>22</v>
      </c>
      <c r="BH249" s="205">
        <v>28</v>
      </c>
      <c r="BI249" s="205">
        <v>13</v>
      </c>
      <c r="BJ249" s="206" t="s">
        <v>22151</v>
      </c>
      <c r="BK249" s="203">
        <v>8.6531354605957791</v>
      </c>
      <c r="BL249" s="203">
        <v>-1.0648198332071654</v>
      </c>
      <c r="BM249" s="205">
        <v>248</v>
      </c>
      <c r="BN249" s="203">
        <v>0</v>
      </c>
      <c r="BO249" s="203">
        <v>0.19435732070240119</v>
      </c>
      <c r="BP249" s="203">
        <v>-1.2591771539095666</v>
      </c>
      <c r="BQ249" s="207">
        <v>-1.6838623357933296</v>
      </c>
      <c r="BR249" s="208"/>
      <c r="BS249" s="203">
        <v>0</v>
      </c>
      <c r="BT249" s="38">
        <v>0</v>
      </c>
      <c r="BU249" s="203" t="s">
        <v>22401</v>
      </c>
      <c r="BV249" s="200">
        <v>478.59</v>
      </c>
      <c r="BW249" s="209">
        <v>423</v>
      </c>
      <c r="BX249" s="204">
        <v>55.589999999999975</v>
      </c>
      <c r="BY249" s="209">
        <v>341</v>
      </c>
      <c r="BZ249" s="209">
        <v>536</v>
      </c>
      <c r="CA249" s="184" t="s">
        <v>22151</v>
      </c>
    </row>
    <row r="250" spans="1:79" ht="15" customHeight="1" x14ac:dyDescent="0.3">
      <c r="A250" s="178" t="s">
        <v>17347</v>
      </c>
      <c r="B250" s="1" t="s">
        <v>17359</v>
      </c>
      <c r="C250" s="2" t="s">
        <v>6687</v>
      </c>
      <c r="D250" s="91" t="s">
        <v>17153</v>
      </c>
      <c r="E250" s="2" t="s">
        <v>1383</v>
      </c>
      <c r="F250" s="2" t="s">
        <v>9094</v>
      </c>
      <c r="G250" s="2" t="s">
        <v>1424</v>
      </c>
      <c r="H250" s="2" t="s">
        <v>1424</v>
      </c>
      <c r="I250" s="2" t="s">
        <v>1424</v>
      </c>
      <c r="J250" s="269" t="s">
        <v>1424</v>
      </c>
      <c r="K250">
        <v>21524</v>
      </c>
      <c r="L250" t="s">
        <v>19824</v>
      </c>
      <c r="M250" t="e">
        <v>#VALUE!</v>
      </c>
      <c r="N250" t="s">
        <v>17327</v>
      </c>
      <c r="O250" s="169">
        <v>33</v>
      </c>
      <c r="P250" s="123">
        <v>111</v>
      </c>
      <c r="Q250" s="123">
        <v>111</v>
      </c>
      <c r="R250" s="75">
        <v>103</v>
      </c>
      <c r="S250" s="123">
        <v>24</v>
      </c>
      <c r="T250" s="123">
        <v>5</v>
      </c>
      <c r="U250" s="123">
        <v>2</v>
      </c>
      <c r="V250" s="75">
        <v>0</v>
      </c>
      <c r="W250" s="123">
        <v>15</v>
      </c>
      <c r="X250" s="75">
        <v>6.9999999999999991</v>
      </c>
      <c r="Y250" s="75">
        <v>3</v>
      </c>
      <c r="Z250" s="75">
        <v>41</v>
      </c>
      <c r="AA250" s="75">
        <v>0</v>
      </c>
      <c r="AB250" s="4">
        <v>0.23300970873786409</v>
      </c>
      <c r="AC250" s="4">
        <v>0.25471698113207547</v>
      </c>
      <c r="AD250" s="4">
        <v>0.32038834951456313</v>
      </c>
      <c r="AE250" s="8">
        <v>2.2727272727272729</v>
      </c>
      <c r="AF250" s="8">
        <v>0</v>
      </c>
      <c r="AG250" s="8">
        <v>0.98591549295774639</v>
      </c>
      <c r="AH250" s="8">
        <v>0</v>
      </c>
      <c r="AI250" s="51">
        <v>-0.40073643353078531</v>
      </c>
      <c r="AJ250" s="51">
        <v>0</v>
      </c>
      <c r="AK250" s="51">
        <v>0</v>
      </c>
      <c r="AL250" s="51">
        <v>0</v>
      </c>
      <c r="AM250" s="8">
        <v>2.8579063321542342</v>
      </c>
      <c r="AN250" s="8">
        <v>2.8579063321542342</v>
      </c>
      <c r="AO250" s="8" t="s">
        <v>22151</v>
      </c>
      <c r="AP250" s="8" t="s">
        <v>22151</v>
      </c>
      <c r="AQ250" s="8" t="s">
        <v>22151</v>
      </c>
      <c r="AR250" s="8" t="s">
        <v>22151</v>
      </c>
      <c r="AS250" s="8" t="s">
        <v>22151</v>
      </c>
      <c r="AT250" s="8" t="s">
        <v>22151</v>
      </c>
      <c r="AU250" s="8" t="s">
        <v>22151</v>
      </c>
      <c r="AV250" s="8" t="s">
        <v>22151</v>
      </c>
      <c r="AW250" s="8">
        <v>2.8579063321542342</v>
      </c>
      <c r="AX250" s="8">
        <v>2.8579063321542342</v>
      </c>
      <c r="AY250" s="132">
        <v>39</v>
      </c>
      <c r="AZ250" s="132" t="s">
        <v>22151</v>
      </c>
      <c r="BA250" s="132" t="s">
        <v>22151</v>
      </c>
      <c r="BB250" s="132" t="s">
        <v>22151</v>
      </c>
      <c r="BC250" s="132" t="s">
        <v>22151</v>
      </c>
      <c r="BD250" s="132" t="s">
        <v>22151</v>
      </c>
      <c r="BE250" s="132" t="s">
        <v>22151</v>
      </c>
      <c r="BF250" s="132" t="s">
        <v>22151</v>
      </c>
      <c r="BG250" s="132" t="s">
        <v>22151</v>
      </c>
      <c r="BH250" s="132">
        <v>151</v>
      </c>
      <c r="BI250" s="132">
        <v>136</v>
      </c>
      <c r="BJ250" s="92" t="s">
        <v>22151</v>
      </c>
      <c r="BK250" s="8">
        <v>3.9410672420239714</v>
      </c>
      <c r="BL250" s="8">
        <v>-1.0831609098697372</v>
      </c>
      <c r="BM250" s="12">
        <v>249</v>
      </c>
      <c r="BN250" s="10">
        <v>0</v>
      </c>
      <c r="BO250" s="10">
        <v>0.19435732070240119</v>
      </c>
      <c r="BP250" s="10">
        <v>-1.2775182305721384</v>
      </c>
      <c r="BQ250" s="41">
        <v>-1.7229552662040648</v>
      </c>
      <c r="BR250" s="41"/>
      <c r="BS250" s="10">
        <v>0</v>
      </c>
      <c r="BT250" s="38">
        <v>0</v>
      </c>
      <c r="BU250" s="6" t="s">
        <v>22402</v>
      </c>
      <c r="BV250" s="75">
        <v>445.61</v>
      </c>
      <c r="BW250" s="75">
        <v>424</v>
      </c>
      <c r="BX250" s="51">
        <v>21.610000000000014</v>
      </c>
      <c r="BY250" s="75">
        <v>322</v>
      </c>
      <c r="BZ250" s="75">
        <v>575</v>
      </c>
      <c r="CA250" s="184" t="s">
        <v>22151</v>
      </c>
    </row>
    <row r="251" spans="1:79" ht="15" customHeight="1" x14ac:dyDescent="0.3">
      <c r="A251" s="178" t="s">
        <v>17452</v>
      </c>
      <c r="B251" s="1" t="s">
        <v>17453</v>
      </c>
      <c r="C251" s="2" t="s">
        <v>7180</v>
      </c>
      <c r="D251" s="91" t="s">
        <v>17138</v>
      </c>
      <c r="E251" s="2" t="s">
        <v>1389</v>
      </c>
      <c r="F251" s="2" t="s">
        <v>6120</v>
      </c>
      <c r="G251" s="2" t="s">
        <v>1396</v>
      </c>
      <c r="H251" s="2" t="s">
        <v>1396</v>
      </c>
      <c r="I251" s="2" t="s">
        <v>1396</v>
      </c>
      <c r="J251" s="269" t="s">
        <v>1396</v>
      </c>
      <c r="K251">
        <v>19966</v>
      </c>
      <c r="L251" t="s">
        <v>19827</v>
      </c>
      <c r="M251" t="e">
        <v>#VALUE!</v>
      </c>
      <c r="N251" t="s">
        <v>17307</v>
      </c>
      <c r="O251" s="169">
        <v>23</v>
      </c>
      <c r="P251" s="123">
        <v>92</v>
      </c>
      <c r="Q251" s="123">
        <v>92</v>
      </c>
      <c r="R251" s="75">
        <v>80</v>
      </c>
      <c r="S251" s="123">
        <v>21</v>
      </c>
      <c r="T251" s="123">
        <v>3</v>
      </c>
      <c r="U251" s="123">
        <v>0</v>
      </c>
      <c r="V251" s="75">
        <v>8</v>
      </c>
      <c r="W251" s="123">
        <v>12.999999999999998</v>
      </c>
      <c r="X251" s="75">
        <v>16</v>
      </c>
      <c r="Y251" s="75">
        <v>10</v>
      </c>
      <c r="Z251" s="75">
        <v>39</v>
      </c>
      <c r="AA251" s="75">
        <v>0</v>
      </c>
      <c r="AB251" s="4">
        <v>0.26250000000000001</v>
      </c>
      <c r="AC251" s="4">
        <v>0.34444444444444444</v>
      </c>
      <c r="AD251" s="4">
        <v>0.6</v>
      </c>
      <c r="AE251" s="8">
        <v>1.9696969696969695</v>
      </c>
      <c r="AF251" s="8">
        <v>2.8571428571428572</v>
      </c>
      <c r="AG251" s="8">
        <v>2.2535211267605635</v>
      </c>
      <c r="AH251" s="8">
        <v>0</v>
      </c>
      <c r="AI251" s="51">
        <v>0.20086078221932885</v>
      </c>
      <c r="AJ251" s="51">
        <v>0</v>
      </c>
      <c r="AK251" s="51">
        <v>0</v>
      </c>
      <c r="AL251" s="51">
        <v>0</v>
      </c>
      <c r="AM251" s="8">
        <v>7.2812217358197193</v>
      </c>
      <c r="AN251" s="8" t="s">
        <v>22151</v>
      </c>
      <c r="AO251" s="8">
        <v>7.2812217358197193</v>
      </c>
      <c r="AP251" s="8" t="s">
        <v>22151</v>
      </c>
      <c r="AQ251" s="8" t="s">
        <v>22151</v>
      </c>
      <c r="AR251" s="8" t="s">
        <v>22151</v>
      </c>
      <c r="AS251" s="8" t="s">
        <v>22151</v>
      </c>
      <c r="AT251" s="8">
        <v>7.2812217358197193</v>
      </c>
      <c r="AU251" s="8" t="s">
        <v>22151</v>
      </c>
      <c r="AV251" s="8">
        <v>7.2812217358197193</v>
      </c>
      <c r="AW251" s="8">
        <v>7.2812217358197193</v>
      </c>
      <c r="AX251" s="8">
        <v>7.2812217358197193</v>
      </c>
      <c r="AY251" s="132" t="s">
        <v>22151</v>
      </c>
      <c r="AZ251" s="132">
        <v>25</v>
      </c>
      <c r="BA251" s="132" t="s">
        <v>22151</v>
      </c>
      <c r="BB251" s="132" t="s">
        <v>22151</v>
      </c>
      <c r="BC251" s="132" t="s">
        <v>22151</v>
      </c>
      <c r="BD251" s="132" t="s">
        <v>22151</v>
      </c>
      <c r="BE251" s="132">
        <v>20</v>
      </c>
      <c r="BF251" s="132" t="s">
        <v>22151</v>
      </c>
      <c r="BG251" s="132">
        <v>25</v>
      </c>
      <c r="BH251" s="132">
        <v>37</v>
      </c>
      <c r="BI251" s="132">
        <v>22</v>
      </c>
      <c r="BJ251" s="92" t="s">
        <v>22151</v>
      </c>
      <c r="BK251" s="8">
        <v>8.3853679235062994</v>
      </c>
      <c r="BL251" s="8">
        <v>-1.1041461876865801</v>
      </c>
      <c r="BM251" s="12">
        <v>250</v>
      </c>
      <c r="BN251" s="10">
        <v>0</v>
      </c>
      <c r="BO251" s="10">
        <v>0.19435732070240119</v>
      </c>
      <c r="BP251" s="10">
        <v>-1.2985035083889813</v>
      </c>
      <c r="BQ251" s="41">
        <v>-1.7676841564669745</v>
      </c>
      <c r="BR251" s="41"/>
      <c r="BS251" s="10">
        <v>0</v>
      </c>
      <c r="BT251" s="38">
        <v>0</v>
      </c>
      <c r="BU251" s="6" t="s">
        <v>22403</v>
      </c>
      <c r="BV251" s="75">
        <v>312.39</v>
      </c>
      <c r="BW251" s="75">
        <v>426</v>
      </c>
      <c r="BX251" s="51">
        <v>-113.61000000000001</v>
      </c>
      <c r="BY251" s="75">
        <v>223</v>
      </c>
      <c r="BZ251" s="75">
        <v>394</v>
      </c>
      <c r="CA251" s="184" t="s">
        <v>22151</v>
      </c>
    </row>
    <row r="252" spans="1:79" ht="15" customHeight="1" x14ac:dyDescent="0.3">
      <c r="A252" s="213" t="s">
        <v>15619</v>
      </c>
      <c r="B252" s="1" t="s">
        <v>15621</v>
      </c>
      <c r="C252" s="2" t="s">
        <v>6558</v>
      </c>
      <c r="D252" s="91" t="s">
        <v>15620</v>
      </c>
      <c r="E252" s="2" t="s">
        <v>1470</v>
      </c>
      <c r="F252" s="2" t="s">
        <v>6120</v>
      </c>
      <c r="G252" s="2" t="s">
        <v>1424</v>
      </c>
      <c r="H252" s="2" t="s">
        <v>1424</v>
      </c>
      <c r="I252" s="2" t="s">
        <v>1424</v>
      </c>
      <c r="J252" s="269" t="s">
        <v>1424</v>
      </c>
      <c r="K252">
        <v>13854</v>
      </c>
      <c r="L252" t="s">
        <v>15622</v>
      </c>
      <c r="M252" t="e">
        <v>#VALUE!</v>
      </c>
      <c r="N252" t="s">
        <v>15623</v>
      </c>
      <c r="O252" s="169">
        <v>21</v>
      </c>
      <c r="P252" s="123">
        <v>60</v>
      </c>
      <c r="Q252" s="123">
        <v>60</v>
      </c>
      <c r="R252" s="75">
        <v>48</v>
      </c>
      <c r="S252" s="123">
        <v>10</v>
      </c>
      <c r="T252" s="123">
        <v>1</v>
      </c>
      <c r="U252" s="123">
        <v>0</v>
      </c>
      <c r="V252" s="75">
        <v>3</v>
      </c>
      <c r="W252" s="123">
        <v>9</v>
      </c>
      <c r="X252" s="75">
        <v>5</v>
      </c>
      <c r="Y252" s="75">
        <v>7</v>
      </c>
      <c r="Z252" s="75">
        <v>13</v>
      </c>
      <c r="AA252" s="75">
        <v>0</v>
      </c>
      <c r="AB252" s="52">
        <v>0.20833333333333334</v>
      </c>
      <c r="AC252" s="52">
        <v>0.30909090909090908</v>
      </c>
      <c r="AD252" s="52">
        <v>0.41666666666666669</v>
      </c>
      <c r="AE252" s="51">
        <v>1.3636363636363638</v>
      </c>
      <c r="AF252" s="51">
        <v>1.0714285714285714</v>
      </c>
      <c r="AG252" s="51">
        <v>0.70422535211267612</v>
      </c>
      <c r="AH252" s="51">
        <v>0</v>
      </c>
      <c r="AI252" s="51">
        <v>-0.45314879029385347</v>
      </c>
      <c r="AJ252" s="51">
        <v>0</v>
      </c>
      <c r="AK252" s="51">
        <v>0</v>
      </c>
      <c r="AL252" s="51">
        <v>0</v>
      </c>
      <c r="AM252" s="51">
        <v>2.6861414968837578</v>
      </c>
      <c r="AN252" s="51">
        <v>2.6861414968837578</v>
      </c>
      <c r="AO252" s="51" t="s">
        <v>22151</v>
      </c>
      <c r="AP252" s="51" t="s">
        <v>22151</v>
      </c>
      <c r="AQ252" s="51" t="s">
        <v>22151</v>
      </c>
      <c r="AR252" s="51" t="s">
        <v>22151</v>
      </c>
      <c r="AS252" s="51" t="s">
        <v>22151</v>
      </c>
      <c r="AT252" s="51" t="s">
        <v>22151</v>
      </c>
      <c r="AU252" s="51" t="s">
        <v>22151</v>
      </c>
      <c r="AV252" s="51" t="s">
        <v>22151</v>
      </c>
      <c r="AW252" s="51">
        <v>2.6861414968837578</v>
      </c>
      <c r="AX252" s="51">
        <v>2.6861414968837578</v>
      </c>
      <c r="AY252" s="76">
        <v>40</v>
      </c>
      <c r="AZ252" s="132" t="s">
        <v>22151</v>
      </c>
      <c r="BA252" s="132" t="s">
        <v>22151</v>
      </c>
      <c r="BB252" s="132" t="s">
        <v>22151</v>
      </c>
      <c r="BC252" s="132" t="s">
        <v>22151</v>
      </c>
      <c r="BD252" s="132" t="s">
        <v>22151</v>
      </c>
      <c r="BE252" s="132" t="s">
        <v>22151</v>
      </c>
      <c r="BF252" s="132" t="s">
        <v>22151</v>
      </c>
      <c r="BG252" s="132" t="s">
        <v>22151</v>
      </c>
      <c r="BH252" s="132">
        <v>159</v>
      </c>
      <c r="BI252" s="132">
        <v>144</v>
      </c>
      <c r="BJ252" s="92" t="s">
        <v>22151</v>
      </c>
      <c r="BK252" s="51">
        <v>3.9410672420239714</v>
      </c>
      <c r="BL252" s="8">
        <v>-1.2549257451402136</v>
      </c>
      <c r="BM252" s="12">
        <v>251</v>
      </c>
      <c r="BN252" s="51">
        <v>0</v>
      </c>
      <c r="BO252" s="51">
        <v>0.19435732070240119</v>
      </c>
      <c r="BP252" s="51">
        <v>-1.4492830658426148</v>
      </c>
      <c r="BQ252" s="64">
        <v>-2.0890619498941705</v>
      </c>
      <c r="BR252" s="64"/>
      <c r="BS252" s="51">
        <v>0</v>
      </c>
      <c r="BT252" s="38">
        <v>0</v>
      </c>
      <c r="BU252" s="51" t="s">
        <v>22404</v>
      </c>
      <c r="BV252" s="75">
        <v>999</v>
      </c>
      <c r="BW252" s="75">
        <v>435</v>
      </c>
      <c r="BX252" s="51">
        <v>564</v>
      </c>
      <c r="BY252" s="75">
        <v>0</v>
      </c>
      <c r="BZ252" s="75">
        <v>0</v>
      </c>
      <c r="CA252" s="184" t="s">
        <v>22151</v>
      </c>
    </row>
    <row r="253" spans="1:79" ht="15" customHeight="1" x14ac:dyDescent="0.3">
      <c r="A253" s="178" t="s">
        <v>15966</v>
      </c>
      <c r="B253" s="1" t="s">
        <v>15967</v>
      </c>
      <c r="C253" s="2" t="s">
        <v>8303</v>
      </c>
      <c r="D253" s="91" t="s">
        <v>15422</v>
      </c>
      <c r="E253" s="2" t="s">
        <v>1553</v>
      </c>
      <c r="F253" s="2" t="s">
        <v>6120</v>
      </c>
      <c r="G253" s="2" t="s">
        <v>1424</v>
      </c>
      <c r="H253" s="2" t="s">
        <v>1424</v>
      </c>
      <c r="I253" s="2" t="s">
        <v>1424</v>
      </c>
      <c r="J253" s="269" t="s">
        <v>1424</v>
      </c>
      <c r="K253">
        <v>12981</v>
      </c>
      <c r="L253" t="s">
        <v>15968</v>
      </c>
      <c r="M253" t="e">
        <v>#VALUE!</v>
      </c>
      <c r="N253" t="s">
        <v>15333</v>
      </c>
      <c r="O253" s="169">
        <v>25</v>
      </c>
      <c r="P253" s="123">
        <v>60</v>
      </c>
      <c r="Q253" s="123">
        <v>60</v>
      </c>
      <c r="R253" s="75">
        <v>53</v>
      </c>
      <c r="S253" s="123">
        <v>15</v>
      </c>
      <c r="T253" s="123">
        <v>5</v>
      </c>
      <c r="U253" s="123">
        <v>0</v>
      </c>
      <c r="V253" s="75">
        <v>1</v>
      </c>
      <c r="W253" s="123">
        <v>10</v>
      </c>
      <c r="X253" s="75">
        <v>3</v>
      </c>
      <c r="Y253" s="75">
        <v>6</v>
      </c>
      <c r="Z253" s="75">
        <v>11</v>
      </c>
      <c r="AA253" s="75">
        <v>0</v>
      </c>
      <c r="AB253" s="4">
        <v>0.28301886792452829</v>
      </c>
      <c r="AC253" s="4">
        <v>0.3559322033898305</v>
      </c>
      <c r="AD253" s="4">
        <v>0.43396226415094341</v>
      </c>
      <c r="AE253" s="8">
        <v>1.5151515151515151</v>
      </c>
      <c r="AF253" s="8">
        <v>0.35714285714285715</v>
      </c>
      <c r="AG253" s="8">
        <v>0.42253521126760568</v>
      </c>
      <c r="AH253" s="8">
        <v>0</v>
      </c>
      <c r="AI253" s="51">
        <v>0.37469748869542902</v>
      </c>
      <c r="AJ253" s="51">
        <v>0</v>
      </c>
      <c r="AK253" s="51">
        <v>0</v>
      </c>
      <c r="AL253" s="51">
        <v>0</v>
      </c>
      <c r="AM253" s="8">
        <v>2.6695270722574067</v>
      </c>
      <c r="AN253" s="8">
        <v>2.6695270722574067</v>
      </c>
      <c r="AO253" s="8" t="s">
        <v>22151</v>
      </c>
      <c r="AP253" s="8" t="s">
        <v>22151</v>
      </c>
      <c r="AQ253" s="8" t="s">
        <v>22151</v>
      </c>
      <c r="AR253" s="8" t="s">
        <v>22151</v>
      </c>
      <c r="AS253" s="8" t="s">
        <v>22151</v>
      </c>
      <c r="AT253" s="8" t="s">
        <v>22151</v>
      </c>
      <c r="AU253" s="8" t="s">
        <v>22151</v>
      </c>
      <c r="AV253" s="8" t="s">
        <v>22151</v>
      </c>
      <c r="AW253" s="8">
        <v>2.6695270722574067</v>
      </c>
      <c r="AX253" s="8">
        <v>2.6695270722574067</v>
      </c>
      <c r="AY253" s="132">
        <v>41</v>
      </c>
      <c r="AZ253" s="132" t="s">
        <v>22151</v>
      </c>
      <c r="BA253" s="132" t="s">
        <v>22151</v>
      </c>
      <c r="BB253" s="132" t="s">
        <v>22151</v>
      </c>
      <c r="BC253" s="132" t="s">
        <v>22151</v>
      </c>
      <c r="BD253" s="132" t="s">
        <v>22151</v>
      </c>
      <c r="BE253" s="132" t="s">
        <v>22151</v>
      </c>
      <c r="BF253" s="132" t="s">
        <v>22151</v>
      </c>
      <c r="BG253" s="132" t="s">
        <v>22151</v>
      </c>
      <c r="BH253" s="132">
        <v>160</v>
      </c>
      <c r="BI253" s="132">
        <v>145</v>
      </c>
      <c r="BJ253" s="92" t="s">
        <v>22151</v>
      </c>
      <c r="BK253" s="8">
        <v>3.9410672420239714</v>
      </c>
      <c r="BL253" s="8">
        <v>-1.2715401697665647</v>
      </c>
      <c r="BM253" s="12">
        <v>252</v>
      </c>
      <c r="BN253" s="10">
        <v>0</v>
      </c>
      <c r="BO253" s="10">
        <v>0.19435732070240119</v>
      </c>
      <c r="BP253" s="10">
        <v>-1.4658974904689659</v>
      </c>
      <c r="BQ253" s="41">
        <v>-2.1244746226440632</v>
      </c>
      <c r="BR253" s="41"/>
      <c r="BS253" s="10">
        <v>0</v>
      </c>
      <c r="BT253" s="38">
        <v>0</v>
      </c>
      <c r="BU253" s="6" t="s">
        <v>22405</v>
      </c>
      <c r="BV253" s="75">
        <v>697.73</v>
      </c>
      <c r="BW253" s="75">
        <v>437</v>
      </c>
      <c r="BX253" s="51">
        <v>260.73</v>
      </c>
      <c r="BY253" s="75">
        <v>578</v>
      </c>
      <c r="BZ253" s="75">
        <v>748</v>
      </c>
      <c r="CA253" s="184" t="s">
        <v>22151</v>
      </c>
    </row>
    <row r="254" spans="1:79" ht="15" customHeight="1" x14ac:dyDescent="0.3">
      <c r="A254" s="178" t="s">
        <v>15683</v>
      </c>
      <c r="B254" s="1" t="s">
        <v>15685</v>
      </c>
      <c r="C254" s="2" t="s">
        <v>6596</v>
      </c>
      <c r="D254" s="91" t="s">
        <v>15684</v>
      </c>
      <c r="E254" s="2" t="s">
        <v>1439</v>
      </c>
      <c r="F254" s="2" t="s">
        <v>6120</v>
      </c>
      <c r="G254" s="2" t="s">
        <v>14987</v>
      </c>
      <c r="H254" s="2" t="s">
        <v>661</v>
      </c>
      <c r="I254" s="2" t="s">
        <v>661</v>
      </c>
      <c r="J254" s="269" t="s">
        <v>661</v>
      </c>
      <c r="K254">
        <v>19683</v>
      </c>
      <c r="L254" t="s">
        <v>15686</v>
      </c>
      <c r="M254" t="e">
        <v>#VALUE!</v>
      </c>
      <c r="N254" t="s">
        <v>15689</v>
      </c>
      <c r="O254" s="169">
        <v>37</v>
      </c>
      <c r="P254" s="123">
        <v>98</v>
      </c>
      <c r="Q254" s="123">
        <v>98</v>
      </c>
      <c r="R254" s="75">
        <v>86</v>
      </c>
      <c r="S254" s="123">
        <v>26</v>
      </c>
      <c r="T254" s="123">
        <v>5</v>
      </c>
      <c r="U254" s="123">
        <v>1</v>
      </c>
      <c r="V254" s="75">
        <v>5</v>
      </c>
      <c r="W254" s="123">
        <v>12</v>
      </c>
      <c r="X254" s="75">
        <v>12</v>
      </c>
      <c r="Y254" s="75">
        <v>7.9999999999999991</v>
      </c>
      <c r="Z254" s="75">
        <v>31</v>
      </c>
      <c r="AA254" s="75">
        <v>1.9999999999999998</v>
      </c>
      <c r="AB254" s="4">
        <v>0.30232558139534882</v>
      </c>
      <c r="AC254" s="4">
        <v>0.36170212765957449</v>
      </c>
      <c r="AD254" s="4">
        <v>0.55813953488372092</v>
      </c>
      <c r="AE254" s="8">
        <v>1.8181818181818183</v>
      </c>
      <c r="AF254" s="8">
        <v>1.7857142857142858</v>
      </c>
      <c r="AG254" s="8">
        <v>1.6901408450704227</v>
      </c>
      <c r="AH254" s="8">
        <v>1.1111111111111109</v>
      </c>
      <c r="AI254" s="51">
        <v>0.96130248897757498</v>
      </c>
      <c r="AJ254" s="51">
        <v>0</v>
      </c>
      <c r="AK254" s="51">
        <v>0</v>
      </c>
      <c r="AL254" s="51">
        <v>0</v>
      </c>
      <c r="AM254" s="8">
        <v>7.3664505490552123</v>
      </c>
      <c r="AN254" s="8" t="s">
        <v>22151</v>
      </c>
      <c r="AO254" s="8" t="s">
        <v>22151</v>
      </c>
      <c r="AP254" s="8">
        <v>7.3664505490552123</v>
      </c>
      <c r="AQ254" s="8" t="s">
        <v>22151</v>
      </c>
      <c r="AR254" s="8" t="s">
        <v>22151</v>
      </c>
      <c r="AS254" s="8" t="s">
        <v>22151</v>
      </c>
      <c r="AT254" s="8" t="s">
        <v>22151</v>
      </c>
      <c r="AU254" s="8">
        <v>7.3664505490552123</v>
      </c>
      <c r="AV254" s="8">
        <v>7.3664505490552123</v>
      </c>
      <c r="AW254" s="8">
        <v>7.3664505490552123</v>
      </c>
      <c r="AX254" s="8">
        <v>7.3664505490552123</v>
      </c>
      <c r="AY254" s="132" t="s">
        <v>22151</v>
      </c>
      <c r="AZ254" s="132" t="s">
        <v>22151</v>
      </c>
      <c r="BA254" s="132">
        <v>41</v>
      </c>
      <c r="BB254" s="132" t="s">
        <v>22151</v>
      </c>
      <c r="BC254" s="132" t="s">
        <v>22151</v>
      </c>
      <c r="BD254" s="132" t="s">
        <v>22151</v>
      </c>
      <c r="BE254" s="132" t="s">
        <v>22151</v>
      </c>
      <c r="BF254" s="132">
        <v>34</v>
      </c>
      <c r="BG254" s="132">
        <v>23</v>
      </c>
      <c r="BH254" s="132">
        <v>33</v>
      </c>
      <c r="BI254" s="132">
        <v>18</v>
      </c>
      <c r="BJ254" s="92" t="s">
        <v>22151</v>
      </c>
      <c r="BK254" s="8">
        <v>8.6531354605957791</v>
      </c>
      <c r="BL254" s="8">
        <v>-1.2866849115405667</v>
      </c>
      <c r="BM254" s="12">
        <v>253</v>
      </c>
      <c r="BN254" s="10">
        <v>0</v>
      </c>
      <c r="BO254" s="10">
        <v>0.19435732070240119</v>
      </c>
      <c r="BP254" s="10">
        <v>-1.4810422322429679</v>
      </c>
      <c r="BQ254" s="41">
        <v>-2.1567547524942263</v>
      </c>
      <c r="BR254" s="41"/>
      <c r="BS254" s="10">
        <v>0</v>
      </c>
      <c r="BT254" s="38">
        <v>0</v>
      </c>
      <c r="BU254" s="6" t="s">
        <v>22406</v>
      </c>
      <c r="BV254" s="75">
        <v>426.86</v>
      </c>
      <c r="BW254" s="75">
        <v>438</v>
      </c>
      <c r="BX254" s="51">
        <v>-11.139999999999986</v>
      </c>
      <c r="BY254" s="75">
        <v>362</v>
      </c>
      <c r="BZ254" s="75">
        <v>509</v>
      </c>
      <c r="CA254" s="184" t="s">
        <v>22151</v>
      </c>
    </row>
    <row r="255" spans="1:79" x14ac:dyDescent="0.3">
      <c r="A255" s="213" t="s">
        <v>17693</v>
      </c>
      <c r="B255" s="1" t="s">
        <v>8142</v>
      </c>
      <c r="C255" s="2" t="s">
        <v>6577</v>
      </c>
      <c r="D255" s="91" t="s">
        <v>17163</v>
      </c>
      <c r="E255" s="2" t="s">
        <v>1392</v>
      </c>
      <c r="F255" s="2" t="s">
        <v>6120</v>
      </c>
      <c r="G255" s="2" t="s">
        <v>1396</v>
      </c>
      <c r="H255" s="2" t="s">
        <v>1396</v>
      </c>
      <c r="I255" s="2" t="s">
        <v>1396</v>
      </c>
      <c r="J255" s="269" t="s">
        <v>1396</v>
      </c>
      <c r="K255">
        <v>20078</v>
      </c>
      <c r="L255" t="s">
        <v>19868</v>
      </c>
      <c r="M255" t="e">
        <v>#VALUE!</v>
      </c>
      <c r="N255" t="s">
        <v>17312</v>
      </c>
      <c r="O255" s="169">
        <v>54</v>
      </c>
      <c r="P255" s="123">
        <v>202</v>
      </c>
      <c r="Q255" s="123">
        <v>202</v>
      </c>
      <c r="R255" s="75">
        <v>182</v>
      </c>
      <c r="S255" s="123">
        <v>32</v>
      </c>
      <c r="T255" s="123">
        <v>7.0000000000000009</v>
      </c>
      <c r="U255" s="123">
        <v>0</v>
      </c>
      <c r="V255" s="75">
        <v>8</v>
      </c>
      <c r="W255" s="123">
        <v>19</v>
      </c>
      <c r="X255" s="75">
        <v>26</v>
      </c>
      <c r="Y255" s="75">
        <v>18</v>
      </c>
      <c r="Z255" s="75">
        <v>84</v>
      </c>
      <c r="AA255" s="75">
        <v>1</v>
      </c>
      <c r="AB255" s="52">
        <v>0.17582417582417584</v>
      </c>
      <c r="AC255" s="52">
        <v>0.25</v>
      </c>
      <c r="AD255" s="52">
        <v>0.34615384615384615</v>
      </c>
      <c r="AE255" s="51">
        <v>2.8787878787878789</v>
      </c>
      <c r="AF255" s="51">
        <v>2.8571428571428572</v>
      </c>
      <c r="AG255" s="51">
        <v>3.6619718309859155</v>
      </c>
      <c r="AH255" s="51">
        <v>0.55555555555555558</v>
      </c>
      <c r="AI255" s="51">
        <v>-2.8658883724703039</v>
      </c>
      <c r="AJ255" s="51">
        <v>0</v>
      </c>
      <c r="AK255" s="51">
        <v>0</v>
      </c>
      <c r="AL255" s="51">
        <v>0</v>
      </c>
      <c r="AM255" s="51">
        <v>7.0875697500019044</v>
      </c>
      <c r="AN255" s="51" t="s">
        <v>22151</v>
      </c>
      <c r="AO255" s="51">
        <v>7.0875697500019044</v>
      </c>
      <c r="AP255" s="51" t="s">
        <v>22151</v>
      </c>
      <c r="AQ255" s="51" t="s">
        <v>22151</v>
      </c>
      <c r="AR255" s="51" t="s">
        <v>22151</v>
      </c>
      <c r="AS255" s="51" t="s">
        <v>22151</v>
      </c>
      <c r="AT255" s="51">
        <v>7.0875697500019044</v>
      </c>
      <c r="AU255" s="51" t="s">
        <v>22151</v>
      </c>
      <c r="AV255" s="51">
        <v>7.0875697500019044</v>
      </c>
      <c r="AW255" s="51">
        <v>7.0875697500019044</v>
      </c>
      <c r="AX255" s="51">
        <v>7.0875697500019044</v>
      </c>
      <c r="AY255" s="76" t="s">
        <v>22151</v>
      </c>
      <c r="AZ255" s="132">
        <v>26</v>
      </c>
      <c r="BA255" s="132" t="s">
        <v>22151</v>
      </c>
      <c r="BB255" s="132" t="s">
        <v>22151</v>
      </c>
      <c r="BC255" s="132" t="s">
        <v>22151</v>
      </c>
      <c r="BD255" s="132" t="s">
        <v>22151</v>
      </c>
      <c r="BE255" s="132">
        <v>22</v>
      </c>
      <c r="BF255" s="132" t="s">
        <v>22151</v>
      </c>
      <c r="BG255" s="132">
        <v>28</v>
      </c>
      <c r="BH255" s="132">
        <v>42</v>
      </c>
      <c r="BI255" s="132">
        <v>27</v>
      </c>
      <c r="BJ255" s="92" t="s">
        <v>22151</v>
      </c>
      <c r="BK255" s="51">
        <v>8.3853679235062994</v>
      </c>
      <c r="BL255" s="8">
        <v>-1.2977981735043951</v>
      </c>
      <c r="BM255" s="12">
        <v>254</v>
      </c>
      <c r="BN255" s="51">
        <v>0</v>
      </c>
      <c r="BO255" s="51">
        <v>0.19435732070240119</v>
      </c>
      <c r="BP255" s="51">
        <v>-1.4921554942067963</v>
      </c>
      <c r="BQ255" s="64">
        <v>-2.1804420193096359</v>
      </c>
      <c r="BR255" s="64"/>
      <c r="BS255" s="51">
        <v>0</v>
      </c>
      <c r="BT255" s="38">
        <v>0</v>
      </c>
      <c r="BU255" s="51" t="s">
        <v>22407</v>
      </c>
      <c r="BV255" s="75">
        <v>352.14</v>
      </c>
      <c r="BW255" s="75">
        <v>442</v>
      </c>
      <c r="BX255" s="51">
        <v>-89.860000000000014</v>
      </c>
      <c r="BY255" s="75">
        <v>299</v>
      </c>
      <c r="BZ255" s="75">
        <v>420</v>
      </c>
      <c r="CA255" s="184" t="s">
        <v>22151</v>
      </c>
    </row>
    <row r="256" spans="1:79" x14ac:dyDescent="0.3">
      <c r="A256" s="178" t="s">
        <v>15757</v>
      </c>
      <c r="B256" s="1" t="s">
        <v>15758</v>
      </c>
      <c r="C256" s="2" t="s">
        <v>6596</v>
      </c>
      <c r="D256" s="91" t="s">
        <v>15026</v>
      </c>
      <c r="E256" s="2" t="s">
        <v>1389</v>
      </c>
      <c r="F256" s="2" t="s">
        <v>6120</v>
      </c>
      <c r="G256" s="2" t="s">
        <v>20447</v>
      </c>
      <c r="H256" s="2" t="s">
        <v>661</v>
      </c>
      <c r="I256" s="2" t="s">
        <v>661</v>
      </c>
      <c r="J256" s="269" t="s">
        <v>661</v>
      </c>
      <c r="K256">
        <v>17321</v>
      </c>
      <c r="L256" t="s">
        <v>15759</v>
      </c>
      <c r="M256" t="e">
        <v>#VALUE!</v>
      </c>
      <c r="N256" t="s">
        <v>15350</v>
      </c>
      <c r="O256" s="169">
        <v>42</v>
      </c>
      <c r="P256" s="123">
        <v>158</v>
      </c>
      <c r="Q256" s="123">
        <v>158</v>
      </c>
      <c r="R256" s="75">
        <v>146</v>
      </c>
      <c r="S256" s="123">
        <v>31</v>
      </c>
      <c r="T256" s="123">
        <v>5</v>
      </c>
      <c r="U256" s="123">
        <v>2</v>
      </c>
      <c r="V256" s="75">
        <v>5</v>
      </c>
      <c r="W256" s="123">
        <v>16</v>
      </c>
      <c r="X256" s="75">
        <v>19</v>
      </c>
      <c r="Y256" s="75">
        <v>8</v>
      </c>
      <c r="Z256" s="75">
        <v>50</v>
      </c>
      <c r="AA256" s="75">
        <v>3</v>
      </c>
      <c r="AB256" s="4">
        <v>0.21232876712328766</v>
      </c>
      <c r="AC256" s="4">
        <v>0.25324675324675322</v>
      </c>
      <c r="AD256" s="4">
        <v>0.37671232876712329</v>
      </c>
      <c r="AE256" s="8">
        <v>2.4242424242424243</v>
      </c>
      <c r="AF256" s="8">
        <v>1.7857142857142858</v>
      </c>
      <c r="AG256" s="8">
        <v>2.676056338028169</v>
      </c>
      <c r="AH256" s="8">
        <v>1.6666666666666665</v>
      </c>
      <c r="AI256" s="51">
        <v>-1.1998248453130491</v>
      </c>
      <c r="AJ256" s="51">
        <v>0</v>
      </c>
      <c r="AK256" s="51">
        <v>0</v>
      </c>
      <c r="AL256" s="51">
        <v>0</v>
      </c>
      <c r="AM256" s="8">
        <v>7.352854869338497</v>
      </c>
      <c r="AN256" s="8" t="s">
        <v>22151</v>
      </c>
      <c r="AO256" s="8" t="s">
        <v>22151</v>
      </c>
      <c r="AP256" s="8">
        <v>7.352854869338497</v>
      </c>
      <c r="AQ256" s="8" t="s">
        <v>22151</v>
      </c>
      <c r="AR256" s="8" t="s">
        <v>22151</v>
      </c>
      <c r="AS256" s="8" t="s">
        <v>22151</v>
      </c>
      <c r="AT256" s="8" t="s">
        <v>22151</v>
      </c>
      <c r="AU256" s="8">
        <v>7.352854869338497</v>
      </c>
      <c r="AV256" s="8">
        <v>7.352854869338497</v>
      </c>
      <c r="AW256" s="8">
        <v>7.352854869338497</v>
      </c>
      <c r="AX256" s="8">
        <v>7.352854869338497</v>
      </c>
      <c r="AY256" s="132" t="s">
        <v>22151</v>
      </c>
      <c r="AZ256" s="132" t="s">
        <v>22151</v>
      </c>
      <c r="BA256" s="132">
        <v>42</v>
      </c>
      <c r="BB256" s="132" t="s">
        <v>22151</v>
      </c>
      <c r="BC256" s="132" t="s">
        <v>22151</v>
      </c>
      <c r="BD256" s="132" t="s">
        <v>22151</v>
      </c>
      <c r="BE256" s="132" t="s">
        <v>22151</v>
      </c>
      <c r="BF256" s="132">
        <v>35</v>
      </c>
      <c r="BG256" s="132">
        <v>24</v>
      </c>
      <c r="BH256" s="132">
        <v>34</v>
      </c>
      <c r="BI256" s="132">
        <v>19</v>
      </c>
      <c r="BJ256" s="92" t="s">
        <v>22151</v>
      </c>
      <c r="BK256" s="8">
        <v>8.6531354605957791</v>
      </c>
      <c r="BL256" s="8">
        <v>-1.3002805912572821</v>
      </c>
      <c r="BM256" s="12">
        <v>255</v>
      </c>
      <c r="BN256" s="10">
        <v>0</v>
      </c>
      <c r="BO256" s="10">
        <v>0.19435732070240119</v>
      </c>
      <c r="BP256" s="10">
        <v>-1.4946379119596833</v>
      </c>
      <c r="BQ256" s="41">
        <v>-2.1857331473196955</v>
      </c>
      <c r="BR256" s="41"/>
      <c r="BS256" s="10">
        <v>0</v>
      </c>
      <c r="BT256" s="38">
        <v>0</v>
      </c>
      <c r="BU256" s="6" t="s">
        <v>22408</v>
      </c>
      <c r="BV256" s="75">
        <v>398.75</v>
      </c>
      <c r="BW256" s="75">
        <v>444</v>
      </c>
      <c r="BX256" s="51">
        <v>-45.25</v>
      </c>
      <c r="BY256" s="75">
        <v>328</v>
      </c>
      <c r="BZ256" s="75">
        <v>503</v>
      </c>
      <c r="CA256" s="184" t="s">
        <v>22151</v>
      </c>
    </row>
    <row r="257" spans="1:79" x14ac:dyDescent="0.3">
      <c r="A257" s="65" t="s">
        <v>16134</v>
      </c>
      <c r="B257" s="1" t="s">
        <v>16135</v>
      </c>
      <c r="C257" s="2" t="s">
        <v>6855</v>
      </c>
      <c r="D257" s="91" t="s">
        <v>15013</v>
      </c>
      <c r="E257" s="2" t="s">
        <v>1526</v>
      </c>
      <c r="F257" s="2" t="s">
        <v>9094</v>
      </c>
      <c r="G257" s="2" t="s">
        <v>1380</v>
      </c>
      <c r="H257" s="2" t="s">
        <v>1380</v>
      </c>
      <c r="I257" s="2" t="s">
        <v>1380</v>
      </c>
      <c r="J257" s="269" t="s">
        <v>1380</v>
      </c>
      <c r="K257">
        <v>17954</v>
      </c>
      <c r="L257" t="s">
        <v>16136</v>
      </c>
      <c r="M257" t="e">
        <v>#VALUE!</v>
      </c>
      <c r="N257" t="s">
        <v>16137</v>
      </c>
      <c r="O257" s="169">
        <v>36</v>
      </c>
      <c r="P257" s="123">
        <v>114</v>
      </c>
      <c r="Q257" s="123">
        <v>114</v>
      </c>
      <c r="R257" s="75">
        <v>105</v>
      </c>
      <c r="S257" s="123">
        <v>22</v>
      </c>
      <c r="T257" s="123">
        <v>2</v>
      </c>
      <c r="U257" s="123">
        <v>2</v>
      </c>
      <c r="V257" s="75">
        <v>6</v>
      </c>
      <c r="W257" s="123">
        <v>13</v>
      </c>
      <c r="X257" s="75">
        <v>10</v>
      </c>
      <c r="Y257" s="75">
        <v>9</v>
      </c>
      <c r="Z257" s="75">
        <v>42</v>
      </c>
      <c r="AA257" s="75">
        <v>3</v>
      </c>
      <c r="AB257" s="52">
        <v>0.20952380952380953</v>
      </c>
      <c r="AC257" s="52">
        <v>0.27192982456140352</v>
      </c>
      <c r="AD257" s="52">
        <v>0.43809523809523809</v>
      </c>
      <c r="AE257" s="51">
        <v>1.9696969696969697</v>
      </c>
      <c r="AF257" s="51">
        <v>2.1428571428571428</v>
      </c>
      <c r="AG257" s="51">
        <v>1.4084507042253522</v>
      </c>
      <c r="AH257" s="51">
        <v>1.6666666666666665</v>
      </c>
      <c r="AI257" s="51">
        <v>-0.94105457721393715</v>
      </c>
      <c r="AJ257" s="51">
        <v>0</v>
      </c>
      <c r="AK257" s="51">
        <v>0</v>
      </c>
      <c r="AL257" s="51">
        <v>0</v>
      </c>
      <c r="AM257" s="8">
        <v>6.2466169062321937</v>
      </c>
      <c r="AN257" s="8" t="s">
        <v>22151</v>
      </c>
      <c r="AO257" s="8" t="s">
        <v>22151</v>
      </c>
      <c r="AP257" s="8" t="s">
        <v>22151</v>
      </c>
      <c r="AQ257" s="8" t="s">
        <v>22151</v>
      </c>
      <c r="AR257" s="8" t="s">
        <v>22151</v>
      </c>
      <c r="AS257" s="8">
        <v>6.2466169062321937</v>
      </c>
      <c r="AT257" s="8" t="s">
        <v>22151</v>
      </c>
      <c r="AU257" s="8" t="s">
        <v>22151</v>
      </c>
      <c r="AV257" s="8" t="s">
        <v>22151</v>
      </c>
      <c r="AW257" s="8">
        <v>6.2466169062321937</v>
      </c>
      <c r="AX257" s="8">
        <v>6.2466169062321937</v>
      </c>
      <c r="AY257" s="132" t="s">
        <v>22151</v>
      </c>
      <c r="AZ257" s="132" t="s">
        <v>22151</v>
      </c>
      <c r="BA257" s="132" t="s">
        <v>22151</v>
      </c>
      <c r="BB257" s="132" t="s">
        <v>22151</v>
      </c>
      <c r="BC257" s="132" t="s">
        <v>22151</v>
      </c>
      <c r="BD257" s="132">
        <v>89</v>
      </c>
      <c r="BE257" s="132" t="s">
        <v>22151</v>
      </c>
      <c r="BF257" s="132" t="s">
        <v>22151</v>
      </c>
      <c r="BG257" s="132" t="s">
        <v>22151</v>
      </c>
      <c r="BH257" s="132">
        <v>56</v>
      </c>
      <c r="BI257" s="132">
        <v>41</v>
      </c>
      <c r="BJ257" s="92" t="s">
        <v>22151</v>
      </c>
      <c r="BK257" s="51">
        <v>7.5574645117708927</v>
      </c>
      <c r="BL257" s="51">
        <v>-1.3108476055386991</v>
      </c>
      <c r="BM257" s="76">
        <v>256</v>
      </c>
      <c r="BN257" s="51">
        <v>0</v>
      </c>
      <c r="BO257" s="51">
        <v>0.19435732070240119</v>
      </c>
      <c r="BP257" s="51">
        <v>-1.5052049262411002</v>
      </c>
      <c r="BQ257" s="64">
        <v>-2.2082561192014758</v>
      </c>
      <c r="BR257" s="64"/>
      <c r="BS257" s="51">
        <v>0</v>
      </c>
      <c r="BT257" s="38">
        <v>0</v>
      </c>
      <c r="BU257" s="51" t="s">
        <v>22409</v>
      </c>
      <c r="BV257" s="75">
        <v>350.27</v>
      </c>
      <c r="BW257" s="75">
        <v>445</v>
      </c>
      <c r="BX257" s="51">
        <v>-94.730000000000018</v>
      </c>
      <c r="BY257" s="75">
        <v>314</v>
      </c>
      <c r="BZ257" s="75">
        <v>420</v>
      </c>
      <c r="CA257" s="184" t="s">
        <v>22151</v>
      </c>
    </row>
    <row r="258" spans="1:79" x14ac:dyDescent="0.3">
      <c r="A258" s="178" t="s">
        <v>2901</v>
      </c>
      <c r="B258" s="1" t="s">
        <v>6643</v>
      </c>
      <c r="C258" s="2" t="s">
        <v>6644</v>
      </c>
      <c r="D258" s="91" t="s">
        <v>634</v>
      </c>
      <c r="E258" s="2" t="s">
        <v>1470</v>
      </c>
      <c r="F258" s="2" t="s">
        <v>6120</v>
      </c>
      <c r="G258" s="2" t="s">
        <v>14937</v>
      </c>
      <c r="H258" s="2" t="s">
        <v>1396</v>
      </c>
      <c r="I258" s="2" t="s">
        <v>1396</v>
      </c>
      <c r="J258" s="269" t="s">
        <v>1396</v>
      </c>
      <c r="K258">
        <v>1177</v>
      </c>
      <c r="L258" t="s">
        <v>9852</v>
      </c>
      <c r="M258" t="e">
        <v>#VALUE!</v>
      </c>
      <c r="N258" t="s">
        <v>6134</v>
      </c>
      <c r="O258" s="169">
        <v>39</v>
      </c>
      <c r="P258" s="123">
        <v>163</v>
      </c>
      <c r="Q258" s="123">
        <v>163</v>
      </c>
      <c r="R258" s="67">
        <v>152</v>
      </c>
      <c r="S258" s="123">
        <v>34</v>
      </c>
      <c r="T258" s="123">
        <v>8</v>
      </c>
      <c r="U258" s="123">
        <v>0</v>
      </c>
      <c r="V258" s="67">
        <v>6</v>
      </c>
      <c r="W258" s="123">
        <v>15</v>
      </c>
      <c r="X258" s="67">
        <v>25</v>
      </c>
      <c r="Y258" s="67">
        <v>9</v>
      </c>
      <c r="Z258" s="67">
        <v>25</v>
      </c>
      <c r="AA258" s="67">
        <v>0</v>
      </c>
      <c r="AB258" s="4">
        <v>0.22368421052631579</v>
      </c>
      <c r="AC258" s="4">
        <v>0.26708074534161491</v>
      </c>
      <c r="AD258" s="4">
        <v>0.39473684210526316</v>
      </c>
      <c r="AE258" s="8">
        <v>2.2727272727272729</v>
      </c>
      <c r="AF258" s="8">
        <v>2.1428571428571428</v>
      </c>
      <c r="AG258" s="8">
        <v>3.5211267605633805</v>
      </c>
      <c r="AH258" s="8">
        <v>0</v>
      </c>
      <c r="AI258" s="51">
        <v>-0.88020427220257769</v>
      </c>
      <c r="AJ258" s="51">
        <v>0</v>
      </c>
      <c r="AK258" s="51">
        <v>0</v>
      </c>
      <c r="AL258" s="51">
        <v>0</v>
      </c>
      <c r="AM258" s="8">
        <v>7.056506903945218</v>
      </c>
      <c r="AN258" s="8" t="s">
        <v>22151</v>
      </c>
      <c r="AO258" s="8">
        <v>7.056506903945218</v>
      </c>
      <c r="AP258" s="8" t="s">
        <v>22151</v>
      </c>
      <c r="AQ258" s="8" t="s">
        <v>22151</v>
      </c>
      <c r="AR258" s="8" t="s">
        <v>22151</v>
      </c>
      <c r="AS258" s="8" t="s">
        <v>22151</v>
      </c>
      <c r="AT258" s="8">
        <v>7.056506903945218</v>
      </c>
      <c r="AU258" s="8" t="s">
        <v>22151</v>
      </c>
      <c r="AV258" s="8">
        <v>7.056506903945218</v>
      </c>
      <c r="AW258" s="8">
        <v>7.056506903945218</v>
      </c>
      <c r="AX258" s="8">
        <v>7.056506903945218</v>
      </c>
      <c r="AY258" s="132" t="s">
        <v>22151</v>
      </c>
      <c r="AZ258" s="132">
        <v>27</v>
      </c>
      <c r="BA258" s="132" t="s">
        <v>22151</v>
      </c>
      <c r="BB258" s="132" t="s">
        <v>22151</v>
      </c>
      <c r="BC258" s="132" t="s">
        <v>22151</v>
      </c>
      <c r="BD258" s="132" t="s">
        <v>22151</v>
      </c>
      <c r="BE258" s="132">
        <v>23</v>
      </c>
      <c r="BF258" s="132" t="s">
        <v>22151</v>
      </c>
      <c r="BG258" s="132">
        <v>29</v>
      </c>
      <c r="BH258" s="132">
        <v>43</v>
      </c>
      <c r="BI258" s="132">
        <v>28</v>
      </c>
      <c r="BJ258" s="92" t="s">
        <v>22151</v>
      </c>
      <c r="BK258" s="8">
        <v>8.3853679235062994</v>
      </c>
      <c r="BL258" s="8">
        <v>-1.3288610195610815</v>
      </c>
      <c r="BM258" s="12">
        <v>257</v>
      </c>
      <c r="BN258" s="10">
        <v>0</v>
      </c>
      <c r="BO258" s="10">
        <v>0.19435732070240119</v>
      </c>
      <c r="BP258" s="10">
        <v>-1.5232183402634827</v>
      </c>
      <c r="BQ258" s="41">
        <v>-2.2466506558904693</v>
      </c>
      <c r="BR258" s="41"/>
      <c r="BS258" s="10">
        <v>0</v>
      </c>
      <c r="BT258" s="38">
        <v>0</v>
      </c>
      <c r="BU258" s="6" t="s">
        <v>22410</v>
      </c>
      <c r="BV258" s="75">
        <v>654</v>
      </c>
      <c r="BW258" s="75">
        <v>446</v>
      </c>
      <c r="BX258" s="51">
        <v>208</v>
      </c>
      <c r="BY258" s="75">
        <v>533</v>
      </c>
      <c r="BZ258" s="75">
        <v>739</v>
      </c>
      <c r="CA258" s="184" t="s">
        <v>22151</v>
      </c>
    </row>
    <row r="259" spans="1:79" x14ac:dyDescent="0.3">
      <c r="A259" s="212" t="s">
        <v>16832</v>
      </c>
      <c r="B259" s="180" t="s">
        <v>16833</v>
      </c>
      <c r="C259" s="181" t="s">
        <v>6562</v>
      </c>
      <c r="D259" s="210" t="s">
        <v>14298</v>
      </c>
      <c r="E259" s="181" t="s">
        <v>1434</v>
      </c>
      <c r="F259" s="181" t="s">
        <v>9094</v>
      </c>
      <c r="G259" s="181" t="s">
        <v>1380</v>
      </c>
      <c r="H259" s="181" t="s">
        <v>1380</v>
      </c>
      <c r="I259" s="181" t="s">
        <v>1380</v>
      </c>
      <c r="J259" s="181" t="s">
        <v>1380</v>
      </c>
      <c r="K259" s="182">
        <v>17932</v>
      </c>
      <c r="L259" s="182" t="s">
        <v>16834</v>
      </c>
      <c r="M259" s="194" t="e">
        <v>#VALUE!</v>
      </c>
      <c r="N259" s="194" t="s">
        <v>15459</v>
      </c>
      <c r="O259" s="66">
        <v>15</v>
      </c>
      <c r="P259" s="184">
        <v>47</v>
      </c>
      <c r="Q259" s="184">
        <v>47</v>
      </c>
      <c r="R259" s="184">
        <v>41</v>
      </c>
      <c r="S259" s="184">
        <v>15</v>
      </c>
      <c r="T259" s="184">
        <v>7</v>
      </c>
      <c r="U259" s="184">
        <v>1</v>
      </c>
      <c r="V259" s="184">
        <v>2</v>
      </c>
      <c r="W259" s="184">
        <v>11</v>
      </c>
      <c r="X259" s="184">
        <v>11.999999999999998</v>
      </c>
      <c r="Y259" s="184">
        <v>5</v>
      </c>
      <c r="Z259" s="184">
        <v>11</v>
      </c>
      <c r="AA259" s="184">
        <v>2</v>
      </c>
      <c r="AB259" s="185">
        <v>0.36585365853658536</v>
      </c>
      <c r="AC259" s="186">
        <v>0.43478260869565216</v>
      </c>
      <c r="AD259" s="186">
        <v>0.73170731707317072</v>
      </c>
      <c r="AE259" s="187">
        <v>1.6666666666666667</v>
      </c>
      <c r="AF259" s="187">
        <v>0.7142857142857143</v>
      </c>
      <c r="AG259" s="187">
        <v>1.6901408450704223</v>
      </c>
      <c r="AH259" s="187">
        <v>1.1111111111111112</v>
      </c>
      <c r="AI259" s="187">
        <v>1.0450077091884782</v>
      </c>
      <c r="AJ259" s="188">
        <v>0</v>
      </c>
      <c r="AK259" s="188">
        <v>0</v>
      </c>
      <c r="AL259" s="188">
        <v>0</v>
      </c>
      <c r="AM259" s="187">
        <v>6.2272120463223928</v>
      </c>
      <c r="AN259" s="187" t="s">
        <v>22151</v>
      </c>
      <c r="AO259" s="187" t="s">
        <v>22151</v>
      </c>
      <c r="AP259" s="187" t="s">
        <v>22151</v>
      </c>
      <c r="AQ259" s="187" t="s">
        <v>22151</v>
      </c>
      <c r="AR259" s="187" t="s">
        <v>22151</v>
      </c>
      <c r="AS259" s="187">
        <v>6.2272120463223928</v>
      </c>
      <c r="AT259" s="187" t="s">
        <v>22151</v>
      </c>
      <c r="AU259" s="187" t="s">
        <v>22151</v>
      </c>
      <c r="AV259" s="187" t="s">
        <v>22151</v>
      </c>
      <c r="AW259" s="187">
        <v>6.2272120463223928</v>
      </c>
      <c r="AX259" s="187">
        <v>6.2272120463223928</v>
      </c>
      <c r="AY259" s="189" t="s">
        <v>22151</v>
      </c>
      <c r="AZ259" s="189" t="s">
        <v>22151</v>
      </c>
      <c r="BA259" s="189" t="s">
        <v>22151</v>
      </c>
      <c r="BB259" s="189" t="s">
        <v>22151</v>
      </c>
      <c r="BC259" s="189" t="s">
        <v>22151</v>
      </c>
      <c r="BD259" s="189">
        <v>90</v>
      </c>
      <c r="BE259" s="189" t="s">
        <v>22151</v>
      </c>
      <c r="BF259" s="189" t="s">
        <v>22151</v>
      </c>
      <c r="BG259" s="189" t="s">
        <v>22151</v>
      </c>
      <c r="BH259" s="189">
        <v>57</v>
      </c>
      <c r="BI259" s="189">
        <v>42</v>
      </c>
      <c r="BJ259" s="190" t="s">
        <v>22151</v>
      </c>
      <c r="BK259" s="187">
        <v>7.5574645117708927</v>
      </c>
      <c r="BL259" s="187">
        <v>-1.3302524654485</v>
      </c>
      <c r="BM259" s="189">
        <v>258</v>
      </c>
      <c r="BN259" s="187">
        <v>0</v>
      </c>
      <c r="BO259" s="187">
        <v>0.19435732070240119</v>
      </c>
      <c r="BP259" s="187">
        <v>-1.5246097861509011</v>
      </c>
      <c r="BQ259" s="191">
        <v>-2.2496164412828916</v>
      </c>
      <c r="BR259" s="192"/>
      <c r="BS259" s="187">
        <v>0</v>
      </c>
      <c r="BT259" s="38">
        <v>0</v>
      </c>
      <c r="BU259" s="187" t="s">
        <v>22411</v>
      </c>
      <c r="BV259" s="184">
        <v>477.48</v>
      </c>
      <c r="BW259" s="193">
        <v>447</v>
      </c>
      <c r="BX259" s="188">
        <v>30.480000000000018</v>
      </c>
      <c r="BY259" s="193">
        <v>348</v>
      </c>
      <c r="BZ259" s="193">
        <v>542</v>
      </c>
      <c r="CA259" s="184" t="s">
        <v>22151</v>
      </c>
    </row>
    <row r="260" spans="1:79" ht="15" customHeight="1" x14ac:dyDescent="0.3">
      <c r="A260" s="178" t="s">
        <v>2572</v>
      </c>
      <c r="B260" s="1" t="s">
        <v>7134</v>
      </c>
      <c r="C260" s="2" t="s">
        <v>7073</v>
      </c>
      <c r="D260" s="91" t="s">
        <v>17</v>
      </c>
      <c r="E260" s="2" t="s">
        <v>1430</v>
      </c>
      <c r="F260" s="2" t="s">
        <v>6120</v>
      </c>
      <c r="G260" s="2" t="s">
        <v>1424</v>
      </c>
      <c r="H260" s="2" t="s">
        <v>1424</v>
      </c>
      <c r="I260" s="2" t="s">
        <v>1424</v>
      </c>
      <c r="J260" s="269" t="s">
        <v>1424</v>
      </c>
      <c r="K260">
        <v>3448</v>
      </c>
      <c r="L260" t="s">
        <v>9527</v>
      </c>
      <c r="M260" t="e">
        <v>#VALUE!</v>
      </c>
      <c r="N260" t="s">
        <v>5882</v>
      </c>
      <c r="O260" s="169">
        <v>24</v>
      </c>
      <c r="P260" s="123">
        <v>68</v>
      </c>
      <c r="Q260" s="123">
        <v>68</v>
      </c>
      <c r="R260" s="75">
        <v>62</v>
      </c>
      <c r="S260" s="123">
        <v>10</v>
      </c>
      <c r="T260" s="123">
        <v>1</v>
      </c>
      <c r="U260" s="123">
        <v>1</v>
      </c>
      <c r="V260" s="75">
        <v>3</v>
      </c>
      <c r="W260" s="123">
        <v>6</v>
      </c>
      <c r="X260" s="75">
        <v>9</v>
      </c>
      <c r="Y260" s="75">
        <v>5</v>
      </c>
      <c r="Z260" s="75">
        <v>24</v>
      </c>
      <c r="AA260" s="75">
        <v>1</v>
      </c>
      <c r="AB260" s="4">
        <v>0.16129032258064516</v>
      </c>
      <c r="AC260" s="4">
        <v>0.22388059701492538</v>
      </c>
      <c r="AD260" s="4">
        <v>0.35483870967741937</v>
      </c>
      <c r="AE260" s="8">
        <v>0.90909090909090917</v>
      </c>
      <c r="AF260" s="8">
        <v>1.0714285714285714</v>
      </c>
      <c r="AG260" s="8">
        <v>1.267605633802817</v>
      </c>
      <c r="AH260" s="8">
        <v>0.55555555555555558</v>
      </c>
      <c r="AI260" s="51">
        <v>-1.2234698060886435</v>
      </c>
      <c r="AJ260" s="51">
        <v>0</v>
      </c>
      <c r="AK260" s="51">
        <v>0</v>
      </c>
      <c r="AL260" s="51">
        <v>0</v>
      </c>
      <c r="AM260" s="8">
        <v>2.5802108637892092</v>
      </c>
      <c r="AN260" s="8">
        <v>2.5802108637892092</v>
      </c>
      <c r="AO260" s="8" t="s">
        <v>22151</v>
      </c>
      <c r="AP260" s="8" t="s">
        <v>22151</v>
      </c>
      <c r="AQ260" s="8" t="s">
        <v>22151</v>
      </c>
      <c r="AR260" s="8" t="s">
        <v>22151</v>
      </c>
      <c r="AS260" s="8" t="s">
        <v>22151</v>
      </c>
      <c r="AT260" s="8" t="s">
        <v>22151</v>
      </c>
      <c r="AU260" s="8" t="s">
        <v>22151</v>
      </c>
      <c r="AV260" s="8" t="s">
        <v>22151</v>
      </c>
      <c r="AW260" s="8">
        <v>2.5802108637892092</v>
      </c>
      <c r="AX260" s="8">
        <v>2.5802108637892092</v>
      </c>
      <c r="AY260" s="132">
        <v>42</v>
      </c>
      <c r="AZ260" s="132" t="s">
        <v>22151</v>
      </c>
      <c r="BA260" s="132" t="s">
        <v>22151</v>
      </c>
      <c r="BB260" s="132" t="s">
        <v>22151</v>
      </c>
      <c r="BC260" s="132" t="s">
        <v>22151</v>
      </c>
      <c r="BD260" s="132" t="s">
        <v>22151</v>
      </c>
      <c r="BE260" s="132" t="s">
        <v>22151</v>
      </c>
      <c r="BF260" s="132" t="s">
        <v>22151</v>
      </c>
      <c r="BG260" s="132" t="s">
        <v>22151</v>
      </c>
      <c r="BH260" s="132">
        <v>164</v>
      </c>
      <c r="BI260" s="132">
        <v>149</v>
      </c>
      <c r="BJ260" s="92" t="s">
        <v>22151</v>
      </c>
      <c r="BK260" s="8">
        <v>3.9410672420239714</v>
      </c>
      <c r="BL260" s="8">
        <v>-1.3608563782347622</v>
      </c>
      <c r="BM260" s="12">
        <v>259</v>
      </c>
      <c r="BN260" s="10">
        <v>0</v>
      </c>
      <c r="BO260" s="10">
        <v>0.19435732070240119</v>
      </c>
      <c r="BP260" s="10">
        <v>-1.5552136989371634</v>
      </c>
      <c r="BQ260" s="41">
        <v>-2.3148468884840105</v>
      </c>
      <c r="BR260" s="41"/>
      <c r="BS260" s="10">
        <v>0</v>
      </c>
      <c r="BT260" s="38">
        <v>0</v>
      </c>
      <c r="BU260" s="6" t="s">
        <v>22412</v>
      </c>
      <c r="BV260" s="75">
        <v>999</v>
      </c>
      <c r="BW260" s="75">
        <v>448</v>
      </c>
      <c r="BX260" s="51">
        <v>551</v>
      </c>
      <c r="BY260" s="75">
        <v>0</v>
      </c>
      <c r="BZ260" s="75">
        <v>0</v>
      </c>
      <c r="CA260" s="184" t="s">
        <v>22151</v>
      </c>
    </row>
    <row r="261" spans="1:79" ht="15" customHeight="1" x14ac:dyDescent="0.3">
      <c r="A261" s="178" t="s">
        <v>10580</v>
      </c>
      <c r="B261" s="1" t="s">
        <v>8080</v>
      </c>
      <c r="C261" s="2" t="s">
        <v>6838</v>
      </c>
      <c r="D261" s="91" t="s">
        <v>10581</v>
      </c>
      <c r="E261" s="2" t="s">
        <v>1426</v>
      </c>
      <c r="F261" s="2" t="s">
        <v>6120</v>
      </c>
      <c r="G261" s="2" t="s">
        <v>14940</v>
      </c>
      <c r="H261" s="2" t="s">
        <v>660</v>
      </c>
      <c r="I261" s="2" t="s">
        <v>660</v>
      </c>
      <c r="J261" s="269" t="s">
        <v>660</v>
      </c>
      <c r="K261">
        <v>11982</v>
      </c>
      <c r="L261" t="s">
        <v>10582</v>
      </c>
      <c r="M261" t="e">
        <v>#VALUE!</v>
      </c>
      <c r="N261" t="s">
        <v>10583</v>
      </c>
      <c r="O261" s="169">
        <v>50</v>
      </c>
      <c r="P261" s="123">
        <v>180</v>
      </c>
      <c r="Q261" s="123">
        <v>180</v>
      </c>
      <c r="R261" s="75">
        <v>163</v>
      </c>
      <c r="S261" s="123">
        <v>39</v>
      </c>
      <c r="T261" s="123">
        <v>10</v>
      </c>
      <c r="U261" s="123">
        <v>0</v>
      </c>
      <c r="V261" s="75">
        <v>6</v>
      </c>
      <c r="W261" s="123">
        <v>17</v>
      </c>
      <c r="X261" s="75">
        <v>17</v>
      </c>
      <c r="Y261" s="75">
        <v>16</v>
      </c>
      <c r="Z261" s="75">
        <v>50</v>
      </c>
      <c r="AA261" s="75">
        <v>0</v>
      </c>
      <c r="AB261" s="4">
        <v>0.2392638036809816</v>
      </c>
      <c r="AC261" s="4">
        <v>0.30726256983240224</v>
      </c>
      <c r="AD261" s="4">
        <v>0.41104294478527609</v>
      </c>
      <c r="AE261" s="8">
        <v>2.5757575757575757</v>
      </c>
      <c r="AF261" s="8">
        <v>2.1428571428571428</v>
      </c>
      <c r="AG261" s="8">
        <v>2.3943661971830985</v>
      </c>
      <c r="AH261" s="8">
        <v>0</v>
      </c>
      <c r="AI261" s="51">
        <v>-0.40375797981676742</v>
      </c>
      <c r="AJ261" s="51">
        <v>0</v>
      </c>
      <c r="AK261" s="51">
        <v>0</v>
      </c>
      <c r="AL261" s="51">
        <v>0</v>
      </c>
      <c r="AM261" s="8">
        <v>6.7092229359810496</v>
      </c>
      <c r="AN261" s="8" t="s">
        <v>22151</v>
      </c>
      <c r="AO261" s="8" t="s">
        <v>22151</v>
      </c>
      <c r="AP261" s="8" t="s">
        <v>22151</v>
      </c>
      <c r="AQ261" s="8">
        <v>6.7092229359810496</v>
      </c>
      <c r="AR261" s="8" t="s">
        <v>22151</v>
      </c>
      <c r="AS261" s="8" t="s">
        <v>22151</v>
      </c>
      <c r="AT261" s="8">
        <v>6.7092229359810496</v>
      </c>
      <c r="AU261" s="8" t="s">
        <v>22151</v>
      </c>
      <c r="AV261" s="8">
        <v>6.7092229359810496</v>
      </c>
      <c r="AW261" s="8">
        <v>6.7092229359810496</v>
      </c>
      <c r="AX261" s="8">
        <v>6.7092229359810496</v>
      </c>
      <c r="AY261" s="132" t="s">
        <v>22151</v>
      </c>
      <c r="AZ261" s="132" t="s">
        <v>22151</v>
      </c>
      <c r="BA261" s="132" t="s">
        <v>22151</v>
      </c>
      <c r="BB261" s="132">
        <v>27</v>
      </c>
      <c r="BC261" s="132" t="s">
        <v>22151</v>
      </c>
      <c r="BD261" s="132" t="s">
        <v>22151</v>
      </c>
      <c r="BE261" s="132">
        <v>25</v>
      </c>
      <c r="BF261" s="132" t="s">
        <v>22151</v>
      </c>
      <c r="BG261" s="132">
        <v>33</v>
      </c>
      <c r="BH261" s="132">
        <v>51</v>
      </c>
      <c r="BI261" s="132">
        <v>36</v>
      </c>
      <c r="BJ261" s="92" t="s">
        <v>22151</v>
      </c>
      <c r="BK261" s="8">
        <v>8.1157260046330784</v>
      </c>
      <c r="BL261" s="8">
        <v>-1.4065030686520288</v>
      </c>
      <c r="BM261" s="12">
        <v>260</v>
      </c>
      <c r="BN261" s="10">
        <v>0</v>
      </c>
      <c r="BO261" s="10">
        <v>0.19435732070240119</v>
      </c>
      <c r="BP261" s="10">
        <v>-1.60086038935443</v>
      </c>
      <c r="BQ261" s="41">
        <v>-2.4121401349379714</v>
      </c>
      <c r="BR261" s="41"/>
      <c r="BS261" s="10">
        <v>0</v>
      </c>
      <c r="BT261" s="38">
        <v>0</v>
      </c>
      <c r="BU261" s="6" t="s">
        <v>22413</v>
      </c>
      <c r="BV261" s="75">
        <v>565.16</v>
      </c>
      <c r="BW261" s="75">
        <v>449</v>
      </c>
      <c r="BX261" s="51">
        <v>116.15999999999997</v>
      </c>
      <c r="BY261" s="75">
        <v>493</v>
      </c>
      <c r="BZ261" s="75">
        <v>685</v>
      </c>
      <c r="CA261" s="184" t="s">
        <v>22151</v>
      </c>
    </row>
    <row r="262" spans="1:79" x14ac:dyDescent="0.3">
      <c r="A262" s="213" t="s">
        <v>15963</v>
      </c>
      <c r="B262" s="1" t="s">
        <v>7878</v>
      </c>
      <c r="C262" s="2" t="s">
        <v>6620</v>
      </c>
      <c r="D262" s="91" t="s">
        <v>15028</v>
      </c>
      <c r="E262" s="2" t="s">
        <v>1526</v>
      </c>
      <c r="F262" s="2" t="s">
        <v>9094</v>
      </c>
      <c r="G262" s="2" t="s">
        <v>1396</v>
      </c>
      <c r="H262" s="2" t="s">
        <v>1396</v>
      </c>
      <c r="I262" s="2" t="s">
        <v>1396</v>
      </c>
      <c r="J262" s="269" t="s">
        <v>1396</v>
      </c>
      <c r="K262">
        <v>16885</v>
      </c>
      <c r="L262" t="s">
        <v>15964</v>
      </c>
      <c r="M262" t="e">
        <v>#VALUE!</v>
      </c>
      <c r="N262" t="s">
        <v>15965</v>
      </c>
      <c r="O262" s="169">
        <v>30</v>
      </c>
      <c r="P262" s="123">
        <v>103</v>
      </c>
      <c r="Q262" s="123">
        <v>103</v>
      </c>
      <c r="R262" s="67">
        <v>98</v>
      </c>
      <c r="S262" s="123">
        <v>29.999999999999996</v>
      </c>
      <c r="T262" s="123">
        <v>7</v>
      </c>
      <c r="U262" s="123">
        <v>0</v>
      </c>
      <c r="V262" s="67">
        <v>1.9999999999999998</v>
      </c>
      <c r="W262" s="123">
        <v>14</v>
      </c>
      <c r="X262" s="67">
        <v>17</v>
      </c>
      <c r="Y262" s="67">
        <v>1.9999999999999998</v>
      </c>
      <c r="Z262" s="67">
        <v>29</v>
      </c>
      <c r="AA262" s="67">
        <v>0.99999999999999989</v>
      </c>
      <c r="AB262" s="52">
        <v>0.30612244897959179</v>
      </c>
      <c r="AC262" s="52">
        <v>0.31999999999999995</v>
      </c>
      <c r="AD262" s="52">
        <v>0.43877551020408162</v>
      </c>
      <c r="AE262" s="51">
        <v>2.1212121212121211</v>
      </c>
      <c r="AF262" s="51">
        <v>0.7142857142857143</v>
      </c>
      <c r="AG262" s="51">
        <v>2.3943661971830985</v>
      </c>
      <c r="AH262" s="51">
        <v>0.55555555555555547</v>
      </c>
      <c r="AI262" s="51">
        <v>1.1706610447851549</v>
      </c>
      <c r="AJ262" s="51">
        <v>0</v>
      </c>
      <c r="AK262" s="51">
        <v>0</v>
      </c>
      <c r="AL262" s="51">
        <v>0</v>
      </c>
      <c r="AM262" s="51">
        <v>6.9560806330216449</v>
      </c>
      <c r="AN262" s="51" t="s">
        <v>22151</v>
      </c>
      <c r="AO262" s="51">
        <v>6.9560806330216449</v>
      </c>
      <c r="AP262" s="51" t="s">
        <v>22151</v>
      </c>
      <c r="AQ262" s="51" t="s">
        <v>22151</v>
      </c>
      <c r="AR262" s="51" t="s">
        <v>22151</v>
      </c>
      <c r="AS262" s="51" t="s">
        <v>22151</v>
      </c>
      <c r="AT262" s="51">
        <v>6.9560806330216449</v>
      </c>
      <c r="AU262" s="51" t="s">
        <v>22151</v>
      </c>
      <c r="AV262" s="51">
        <v>6.9560806330216449</v>
      </c>
      <c r="AW262" s="51">
        <v>6.9560806330216449</v>
      </c>
      <c r="AX262" s="51">
        <v>6.9560806330216449</v>
      </c>
      <c r="AY262" s="76" t="s">
        <v>22151</v>
      </c>
      <c r="AZ262" s="132">
        <v>28</v>
      </c>
      <c r="BA262" s="132" t="s">
        <v>22151</v>
      </c>
      <c r="BB262" s="132" t="s">
        <v>22151</v>
      </c>
      <c r="BC262" s="132" t="s">
        <v>22151</v>
      </c>
      <c r="BD262" s="132" t="s">
        <v>22151</v>
      </c>
      <c r="BE262" s="132">
        <v>24</v>
      </c>
      <c r="BF262" s="132" t="s">
        <v>22151</v>
      </c>
      <c r="BG262" s="132">
        <v>32</v>
      </c>
      <c r="BH262" s="132">
        <v>48</v>
      </c>
      <c r="BI262" s="132">
        <v>33</v>
      </c>
      <c r="BJ262" s="92" t="s">
        <v>22151</v>
      </c>
      <c r="BK262" s="51">
        <v>8.3853679235062994</v>
      </c>
      <c r="BL262" s="8">
        <v>-1.4292872904846545</v>
      </c>
      <c r="BM262" s="12">
        <v>261</v>
      </c>
      <c r="BN262" s="51">
        <v>0</v>
      </c>
      <c r="BO262" s="51">
        <v>0.19435732070240119</v>
      </c>
      <c r="BP262" s="51">
        <v>-1.6236446111870557</v>
      </c>
      <c r="BQ262" s="64">
        <v>-2.4607033689809992</v>
      </c>
      <c r="BR262" s="64"/>
      <c r="BS262" s="51">
        <v>0</v>
      </c>
      <c r="BT262" s="38">
        <v>0</v>
      </c>
      <c r="BU262" s="51" t="s">
        <v>22414</v>
      </c>
      <c r="BV262" s="75">
        <v>465.48</v>
      </c>
      <c r="BW262" s="75">
        <v>450</v>
      </c>
      <c r="BX262" s="51">
        <v>15.480000000000018</v>
      </c>
      <c r="BY262" s="75">
        <v>402</v>
      </c>
      <c r="BZ262" s="75">
        <v>538</v>
      </c>
      <c r="CA262" s="184" t="s">
        <v>22151</v>
      </c>
    </row>
    <row r="263" spans="1:79" x14ac:dyDescent="0.3">
      <c r="A263" s="178" t="s">
        <v>2046</v>
      </c>
      <c r="B263" s="1" t="s">
        <v>6893</v>
      </c>
      <c r="C263" s="2" t="s">
        <v>6894</v>
      </c>
      <c r="D263" s="91" t="s">
        <v>251</v>
      </c>
      <c r="E263" s="2" t="s">
        <v>1449</v>
      </c>
      <c r="F263" s="2" t="s">
        <v>6120</v>
      </c>
      <c r="G263" s="2" t="s">
        <v>14958</v>
      </c>
      <c r="H263" s="2" t="s">
        <v>661</v>
      </c>
      <c r="I263" s="2" t="s">
        <v>1431</v>
      </c>
      <c r="J263" s="269" t="s">
        <v>661</v>
      </c>
      <c r="K263">
        <v>6609</v>
      </c>
      <c r="L263" t="s">
        <v>10552</v>
      </c>
      <c r="M263" t="e">
        <v>#VALUE!</v>
      </c>
      <c r="N263" t="s">
        <v>5510</v>
      </c>
      <c r="O263" s="169">
        <v>47</v>
      </c>
      <c r="P263" s="123">
        <v>159</v>
      </c>
      <c r="Q263" s="123">
        <v>159</v>
      </c>
      <c r="R263" s="75">
        <v>141</v>
      </c>
      <c r="S263" s="123">
        <v>31.000000000000004</v>
      </c>
      <c r="T263" s="123">
        <v>5</v>
      </c>
      <c r="U263" s="123">
        <v>0</v>
      </c>
      <c r="V263" s="75">
        <v>6.9999999999999991</v>
      </c>
      <c r="W263" s="123">
        <v>18</v>
      </c>
      <c r="X263" s="75">
        <v>16</v>
      </c>
      <c r="Y263" s="75">
        <v>13</v>
      </c>
      <c r="Z263" s="75">
        <v>30.000000000000004</v>
      </c>
      <c r="AA263" s="75">
        <v>1</v>
      </c>
      <c r="AB263" s="4">
        <v>0.21985815602836881</v>
      </c>
      <c r="AC263" s="4">
        <v>0.2857142857142857</v>
      </c>
      <c r="AD263" s="4">
        <v>0.40425531914893614</v>
      </c>
      <c r="AE263" s="8">
        <v>2.7272727272727275</v>
      </c>
      <c r="AF263" s="8">
        <v>2.5</v>
      </c>
      <c r="AG263" s="8">
        <v>2.2535211267605635</v>
      </c>
      <c r="AH263" s="8">
        <v>0.55555555555555558</v>
      </c>
      <c r="AI263" s="51">
        <v>-0.93501390337112267</v>
      </c>
      <c r="AJ263" s="51">
        <v>0</v>
      </c>
      <c r="AK263" s="51">
        <v>0</v>
      </c>
      <c r="AL263" s="51">
        <v>0</v>
      </c>
      <c r="AM263" s="8">
        <v>7.1013355062177235</v>
      </c>
      <c r="AN263" s="8" t="s">
        <v>22151</v>
      </c>
      <c r="AO263" s="8" t="s">
        <v>22151</v>
      </c>
      <c r="AP263" s="8">
        <v>7.1013355062177235</v>
      </c>
      <c r="AQ263" s="8" t="s">
        <v>22151</v>
      </c>
      <c r="AR263" s="8" t="s">
        <v>22151</v>
      </c>
      <c r="AS263" s="8" t="s">
        <v>22151</v>
      </c>
      <c r="AT263" s="8" t="s">
        <v>22151</v>
      </c>
      <c r="AU263" s="8">
        <v>7.1013355062177235</v>
      </c>
      <c r="AV263" s="8">
        <v>7.1013355062177235</v>
      </c>
      <c r="AW263" s="8">
        <v>7.1013355062177235</v>
      </c>
      <c r="AX263" s="8">
        <v>7.1013355062177235</v>
      </c>
      <c r="AY263" s="132" t="s">
        <v>22151</v>
      </c>
      <c r="AZ263" s="132" t="s">
        <v>22151</v>
      </c>
      <c r="BA263" s="132">
        <v>43</v>
      </c>
      <c r="BB263" s="132" t="s">
        <v>22151</v>
      </c>
      <c r="BC263" s="132" t="s">
        <v>22151</v>
      </c>
      <c r="BD263" s="132" t="s">
        <v>22151</v>
      </c>
      <c r="BE263" s="132" t="s">
        <v>22151</v>
      </c>
      <c r="BF263" s="132">
        <v>36</v>
      </c>
      <c r="BG263" s="132">
        <v>27</v>
      </c>
      <c r="BH263" s="132">
        <v>41</v>
      </c>
      <c r="BI263" s="132">
        <v>26</v>
      </c>
      <c r="BJ263" s="92" t="s">
        <v>22151</v>
      </c>
      <c r="BK263" s="8">
        <v>8.6531354605957791</v>
      </c>
      <c r="BL263" s="8">
        <v>-1.5517999543780556</v>
      </c>
      <c r="BM263" s="12">
        <v>262</v>
      </c>
      <c r="BN263" s="10">
        <v>0</v>
      </c>
      <c r="BO263" s="10">
        <v>0.19435732070240119</v>
      </c>
      <c r="BP263" s="10">
        <v>-1.7461572750804568</v>
      </c>
      <c r="BQ263" s="41">
        <v>-2.7218319347751825</v>
      </c>
      <c r="BR263" s="41"/>
      <c r="BS263" s="10">
        <v>0</v>
      </c>
      <c r="BT263" s="38">
        <v>0</v>
      </c>
      <c r="BU263" s="6" t="s">
        <v>22415</v>
      </c>
      <c r="BV263" s="75">
        <v>501.82</v>
      </c>
      <c r="BW263" s="75">
        <v>453</v>
      </c>
      <c r="BX263" s="51">
        <v>48.819999999999993</v>
      </c>
      <c r="BY263" s="75">
        <v>381</v>
      </c>
      <c r="BZ263" s="75">
        <v>609</v>
      </c>
      <c r="CA263" s="184" t="s">
        <v>22151</v>
      </c>
    </row>
    <row r="264" spans="1:79" ht="15" customHeight="1" x14ac:dyDescent="0.3">
      <c r="A264" s="178" t="s">
        <v>16490</v>
      </c>
      <c r="B264" s="1" t="s">
        <v>16491</v>
      </c>
      <c r="C264" s="2" t="s">
        <v>7489</v>
      </c>
      <c r="D264" s="91" t="s">
        <v>14297</v>
      </c>
      <c r="E264" s="2" t="s">
        <v>1509</v>
      </c>
      <c r="F264" s="2" t="s">
        <v>9094</v>
      </c>
      <c r="G264" s="2" t="s">
        <v>1424</v>
      </c>
      <c r="H264" s="2" t="s">
        <v>1424</v>
      </c>
      <c r="I264" s="2" t="s">
        <v>1424</v>
      </c>
      <c r="J264" s="269" t="s">
        <v>1424</v>
      </c>
      <c r="K264">
        <v>13755</v>
      </c>
      <c r="L264" t="s">
        <v>16492</v>
      </c>
      <c r="M264" t="e">
        <v>#VALUE!</v>
      </c>
      <c r="N264" t="s">
        <v>16494</v>
      </c>
      <c r="O264" s="169">
        <v>7</v>
      </c>
      <c r="P264" s="123">
        <v>26</v>
      </c>
      <c r="Q264" s="123">
        <v>26</v>
      </c>
      <c r="R264" s="75">
        <v>24</v>
      </c>
      <c r="S264" s="123">
        <v>7</v>
      </c>
      <c r="T264" s="123">
        <v>1</v>
      </c>
      <c r="U264" s="123">
        <v>0</v>
      </c>
      <c r="V264" s="75">
        <v>2</v>
      </c>
      <c r="W264" s="123">
        <v>4</v>
      </c>
      <c r="X264" s="75">
        <v>6</v>
      </c>
      <c r="Y264" s="75">
        <v>2</v>
      </c>
      <c r="Z264" s="75">
        <v>6</v>
      </c>
      <c r="AA264" s="75">
        <v>0</v>
      </c>
      <c r="AB264" s="4">
        <v>0.29166666666666669</v>
      </c>
      <c r="AC264" s="4">
        <v>0.34615384615384615</v>
      </c>
      <c r="AD264" s="4">
        <v>0.58333333333333337</v>
      </c>
      <c r="AE264" s="8">
        <v>0.60606060606060608</v>
      </c>
      <c r="AF264" s="8">
        <v>0.7142857142857143</v>
      </c>
      <c r="AG264" s="8">
        <v>0.84507042253521136</v>
      </c>
      <c r="AH264" s="8">
        <v>0</v>
      </c>
      <c r="AI264" s="51">
        <v>0.21815482424081267</v>
      </c>
      <c r="AJ264" s="51">
        <v>0</v>
      </c>
      <c r="AK264" s="51">
        <v>0</v>
      </c>
      <c r="AL264" s="51">
        <v>0</v>
      </c>
      <c r="AM264" s="8">
        <v>2.3835715671223445</v>
      </c>
      <c r="AN264" s="8">
        <v>2.3835715671223445</v>
      </c>
      <c r="AO264" s="8" t="s">
        <v>22151</v>
      </c>
      <c r="AP264" s="8" t="s">
        <v>22151</v>
      </c>
      <c r="AQ264" s="8" t="s">
        <v>22151</v>
      </c>
      <c r="AR264" s="8" t="s">
        <v>22151</v>
      </c>
      <c r="AS264" s="8" t="s">
        <v>22151</v>
      </c>
      <c r="AT264" s="8" t="s">
        <v>22151</v>
      </c>
      <c r="AU264" s="8" t="s">
        <v>22151</v>
      </c>
      <c r="AV264" s="8" t="s">
        <v>22151</v>
      </c>
      <c r="AW264" s="8">
        <v>2.3835715671223445</v>
      </c>
      <c r="AX264" s="8">
        <v>2.3835715671223445</v>
      </c>
      <c r="AY264" s="132">
        <v>43</v>
      </c>
      <c r="AZ264" s="132" t="s">
        <v>22151</v>
      </c>
      <c r="BA264" s="132" t="s">
        <v>22151</v>
      </c>
      <c r="BB264" s="132" t="s">
        <v>22151</v>
      </c>
      <c r="BC264" s="132" t="s">
        <v>22151</v>
      </c>
      <c r="BD264" s="132" t="s">
        <v>22151</v>
      </c>
      <c r="BE264" s="132" t="s">
        <v>22151</v>
      </c>
      <c r="BF264" s="132" t="s">
        <v>22151</v>
      </c>
      <c r="BG264" s="132" t="s">
        <v>22151</v>
      </c>
      <c r="BH264" s="132">
        <v>170</v>
      </c>
      <c r="BI264" s="132">
        <v>155</v>
      </c>
      <c r="BJ264" s="92" t="s">
        <v>22151</v>
      </c>
      <c r="BK264" s="8">
        <v>3.9410672420239714</v>
      </c>
      <c r="BL264" s="8">
        <v>-1.5574956749016269</v>
      </c>
      <c r="BM264" s="12">
        <v>263</v>
      </c>
      <c r="BN264" s="10">
        <v>0</v>
      </c>
      <c r="BO264" s="10">
        <v>0.19435732070240119</v>
      </c>
      <c r="BP264" s="10">
        <v>-1.7518529956040281</v>
      </c>
      <c r="BQ264" s="41">
        <v>-2.733972029392493</v>
      </c>
      <c r="BR264" s="41"/>
      <c r="BS264" s="10">
        <v>0</v>
      </c>
      <c r="BT264" s="38">
        <v>0</v>
      </c>
      <c r="BU264" s="6" t="s">
        <v>22416</v>
      </c>
      <c r="BV264" s="75">
        <v>747.86</v>
      </c>
      <c r="BW264" s="75">
        <v>454</v>
      </c>
      <c r="BX264" s="51">
        <v>293.86</v>
      </c>
      <c r="BY264" s="75">
        <v>692</v>
      </c>
      <c r="BZ264" s="75">
        <v>745</v>
      </c>
      <c r="CA264" s="184" t="s">
        <v>22151</v>
      </c>
    </row>
    <row r="265" spans="1:79" x14ac:dyDescent="0.3">
      <c r="A265" s="178" t="s">
        <v>13716</v>
      </c>
      <c r="B265" s="1" t="s">
        <v>7233</v>
      </c>
      <c r="C265" s="2" t="s">
        <v>7637</v>
      </c>
      <c r="D265" s="91" t="s">
        <v>11550</v>
      </c>
      <c r="E265" s="2" t="s">
        <v>1526</v>
      </c>
      <c r="F265" s="2" t="s">
        <v>9094</v>
      </c>
      <c r="G265" s="2" t="s">
        <v>1424</v>
      </c>
      <c r="H265" s="2" t="s">
        <v>1424</v>
      </c>
      <c r="I265" s="2" t="s">
        <v>1424</v>
      </c>
      <c r="J265" s="269" t="s">
        <v>1424</v>
      </c>
      <c r="K265">
        <v>11680</v>
      </c>
      <c r="L265" t="s">
        <v>11551</v>
      </c>
      <c r="M265" t="e">
        <v>#VALUE!</v>
      </c>
      <c r="N265" t="s">
        <v>13719</v>
      </c>
      <c r="O265" s="169">
        <v>26</v>
      </c>
      <c r="P265" s="123">
        <v>73</v>
      </c>
      <c r="Q265" s="123">
        <v>73</v>
      </c>
      <c r="R265" s="75">
        <v>68</v>
      </c>
      <c r="S265" s="123">
        <v>16</v>
      </c>
      <c r="T265" s="123">
        <v>2</v>
      </c>
      <c r="U265" s="123">
        <v>0</v>
      </c>
      <c r="V265" s="75">
        <v>2</v>
      </c>
      <c r="W265" s="123">
        <v>4</v>
      </c>
      <c r="X265" s="75">
        <v>9</v>
      </c>
      <c r="Y265" s="75">
        <v>5</v>
      </c>
      <c r="Z265" s="75">
        <v>15</v>
      </c>
      <c r="AA265" s="75">
        <v>0</v>
      </c>
      <c r="AB265" s="4">
        <v>0.23529411764705882</v>
      </c>
      <c r="AC265" s="4">
        <v>0.28767123287671231</v>
      </c>
      <c r="AD265" s="4">
        <v>0.35294117647058826</v>
      </c>
      <c r="AE265" s="8">
        <v>0.60606060606060608</v>
      </c>
      <c r="AF265" s="8">
        <v>0.7142857142857143</v>
      </c>
      <c r="AG265" s="8">
        <v>1.267605633802817</v>
      </c>
      <c r="AH265" s="8">
        <v>0</v>
      </c>
      <c r="AI265" s="51">
        <v>-0.23433967766536104</v>
      </c>
      <c r="AJ265" s="51">
        <v>0</v>
      </c>
      <c r="AK265" s="51">
        <v>0</v>
      </c>
      <c r="AL265" s="51">
        <v>0</v>
      </c>
      <c r="AM265" s="51">
        <v>2.3536122764837764</v>
      </c>
      <c r="AN265" s="51">
        <v>2.3536122764837764</v>
      </c>
      <c r="AO265" s="51" t="s">
        <v>22151</v>
      </c>
      <c r="AP265" s="51" t="s">
        <v>22151</v>
      </c>
      <c r="AQ265" s="51" t="s">
        <v>22151</v>
      </c>
      <c r="AR265" s="51" t="s">
        <v>22151</v>
      </c>
      <c r="AS265" s="51" t="s">
        <v>22151</v>
      </c>
      <c r="AT265" s="51" t="s">
        <v>22151</v>
      </c>
      <c r="AU265" s="51" t="s">
        <v>22151</v>
      </c>
      <c r="AV265" s="51" t="s">
        <v>22151</v>
      </c>
      <c r="AW265" s="51">
        <v>2.3536122764837764</v>
      </c>
      <c r="AX265" s="51">
        <v>2.3536122764837764</v>
      </c>
      <c r="AY265" s="76">
        <v>44</v>
      </c>
      <c r="AZ265" s="132" t="s">
        <v>22151</v>
      </c>
      <c r="BA265" s="132" t="s">
        <v>22151</v>
      </c>
      <c r="BB265" s="132" t="s">
        <v>22151</v>
      </c>
      <c r="BC265" s="132" t="s">
        <v>22151</v>
      </c>
      <c r="BD265" s="132" t="s">
        <v>22151</v>
      </c>
      <c r="BE265" s="132" t="s">
        <v>22151</v>
      </c>
      <c r="BF265" s="132" t="s">
        <v>22151</v>
      </c>
      <c r="BG265" s="132" t="s">
        <v>22151</v>
      </c>
      <c r="BH265" s="132">
        <v>173</v>
      </c>
      <c r="BI265" s="132">
        <v>158</v>
      </c>
      <c r="BJ265" s="92" t="s">
        <v>22151</v>
      </c>
      <c r="BK265" s="8">
        <v>3.9410672420239714</v>
      </c>
      <c r="BL265" s="8">
        <v>-1.5874549655401951</v>
      </c>
      <c r="BM265" s="12">
        <v>264</v>
      </c>
      <c r="BN265" s="10">
        <v>0</v>
      </c>
      <c r="BO265" s="10">
        <v>0.19435732070240119</v>
      </c>
      <c r="BP265" s="10">
        <v>-1.7818122862425962</v>
      </c>
      <c r="BQ265" s="41">
        <v>-2.7978285022504128</v>
      </c>
      <c r="BR265" s="41"/>
      <c r="BS265" s="10">
        <v>0</v>
      </c>
      <c r="BT265" s="38">
        <v>0</v>
      </c>
      <c r="BU265" s="6" t="s">
        <v>22417</v>
      </c>
      <c r="BV265" s="75">
        <v>438.07</v>
      </c>
      <c r="BW265" s="75">
        <v>455</v>
      </c>
      <c r="BX265" s="51">
        <v>-16.930000000000007</v>
      </c>
      <c r="BY265" s="75">
        <v>365</v>
      </c>
      <c r="BZ265" s="75">
        <v>528</v>
      </c>
      <c r="CA265" s="184" t="s">
        <v>22151</v>
      </c>
    </row>
    <row r="266" spans="1:79" ht="15" customHeight="1" x14ac:dyDescent="0.3">
      <c r="A266" s="178" t="s">
        <v>3402</v>
      </c>
      <c r="B266" s="1" t="s">
        <v>6868</v>
      </c>
      <c r="C266" s="2" t="s">
        <v>6539</v>
      </c>
      <c r="D266" s="91" t="s">
        <v>3403</v>
      </c>
      <c r="E266" s="2" t="s">
        <v>1439</v>
      </c>
      <c r="F266" s="2" t="s">
        <v>6120</v>
      </c>
      <c r="G266" s="2" t="s">
        <v>1424</v>
      </c>
      <c r="H266" s="2" t="s">
        <v>1424</v>
      </c>
      <c r="I266" s="2" t="s">
        <v>1424</v>
      </c>
      <c r="J266" s="269" t="s">
        <v>1424</v>
      </c>
      <c r="K266">
        <v>13265</v>
      </c>
      <c r="L266" t="s">
        <v>9626</v>
      </c>
      <c r="M266" t="e">
        <v>#VALUE!</v>
      </c>
      <c r="N266" t="s">
        <v>6535</v>
      </c>
      <c r="O266" s="169">
        <v>28</v>
      </c>
      <c r="P266" s="123">
        <v>84</v>
      </c>
      <c r="Q266" s="123">
        <v>84</v>
      </c>
      <c r="R266" s="75">
        <v>75</v>
      </c>
      <c r="S266" s="123">
        <v>11</v>
      </c>
      <c r="T266" s="123">
        <v>4</v>
      </c>
      <c r="U266" s="123">
        <v>0</v>
      </c>
      <c r="V266" s="75">
        <v>4</v>
      </c>
      <c r="W266" s="123">
        <v>8</v>
      </c>
      <c r="X266" s="75">
        <v>10</v>
      </c>
      <c r="Y266" s="75">
        <v>6</v>
      </c>
      <c r="Z266" s="75">
        <v>37</v>
      </c>
      <c r="AA266" s="75">
        <v>0</v>
      </c>
      <c r="AB266" s="4">
        <v>0.14666666666666667</v>
      </c>
      <c r="AC266" s="4">
        <v>0.20987654320987653</v>
      </c>
      <c r="AD266" s="4">
        <v>0.36</v>
      </c>
      <c r="AE266" s="8">
        <v>1.2121212121212122</v>
      </c>
      <c r="AF266" s="8">
        <v>1.4285714285714286</v>
      </c>
      <c r="AG266" s="8">
        <v>1.4084507042253522</v>
      </c>
      <c r="AH266" s="8">
        <v>0</v>
      </c>
      <c r="AI266" s="51">
        <v>-1.7119590679593046</v>
      </c>
      <c r="AJ266" s="51">
        <v>0</v>
      </c>
      <c r="AK266" s="51">
        <v>0</v>
      </c>
      <c r="AL266" s="51">
        <v>0</v>
      </c>
      <c r="AM266" s="8">
        <v>2.3371842769586881</v>
      </c>
      <c r="AN266" s="8">
        <v>2.3371842769586881</v>
      </c>
      <c r="AO266" s="8" t="s">
        <v>22151</v>
      </c>
      <c r="AP266" s="8" t="s">
        <v>22151</v>
      </c>
      <c r="AQ266" s="8" t="s">
        <v>22151</v>
      </c>
      <c r="AR266" s="8" t="s">
        <v>22151</v>
      </c>
      <c r="AS266" s="8" t="s">
        <v>22151</v>
      </c>
      <c r="AT266" s="8" t="s">
        <v>22151</v>
      </c>
      <c r="AU266" s="8" t="s">
        <v>22151</v>
      </c>
      <c r="AV266" s="8" t="s">
        <v>22151</v>
      </c>
      <c r="AW266" s="8">
        <v>2.3371842769586881</v>
      </c>
      <c r="AX266" s="8">
        <v>2.3371842769586881</v>
      </c>
      <c r="AY266" s="132">
        <v>45</v>
      </c>
      <c r="AZ266" s="132" t="s">
        <v>22151</v>
      </c>
      <c r="BA266" s="132" t="s">
        <v>22151</v>
      </c>
      <c r="BB266" s="132" t="s">
        <v>22151</v>
      </c>
      <c r="BC266" s="132" t="s">
        <v>22151</v>
      </c>
      <c r="BD266" s="132" t="s">
        <v>22151</v>
      </c>
      <c r="BE266" s="132" t="s">
        <v>22151</v>
      </c>
      <c r="BF266" s="132" t="s">
        <v>22151</v>
      </c>
      <c r="BG266" s="132" t="s">
        <v>22151</v>
      </c>
      <c r="BH266" s="132">
        <v>176</v>
      </c>
      <c r="BI266" s="132">
        <v>161</v>
      </c>
      <c r="BJ266" s="92" t="s">
        <v>22151</v>
      </c>
      <c r="BK266" s="8">
        <v>3.9410672420239714</v>
      </c>
      <c r="BL266" s="8">
        <v>-1.6038829650652833</v>
      </c>
      <c r="BM266" s="12">
        <v>265</v>
      </c>
      <c r="BN266" s="10">
        <v>0</v>
      </c>
      <c r="BO266" s="10">
        <v>0.19435732070240119</v>
      </c>
      <c r="BP266" s="10">
        <v>-1.7982402857676845</v>
      </c>
      <c r="BQ266" s="41">
        <v>-2.8328438208185109</v>
      </c>
      <c r="BR266" s="41"/>
      <c r="BS266" s="10">
        <v>0</v>
      </c>
      <c r="BT266" s="38">
        <v>0</v>
      </c>
      <c r="BU266" s="6" t="s">
        <v>22418</v>
      </c>
      <c r="BV266" s="75">
        <v>531.89</v>
      </c>
      <c r="BW266" s="75">
        <v>457</v>
      </c>
      <c r="BX266" s="51">
        <v>74.889999999999986</v>
      </c>
      <c r="BY266" s="75">
        <v>442</v>
      </c>
      <c r="BZ266" s="75">
        <v>658</v>
      </c>
      <c r="CA266" s="184" t="s">
        <v>22151</v>
      </c>
    </row>
    <row r="267" spans="1:79" x14ac:dyDescent="0.3">
      <c r="A267" s="178" t="s">
        <v>9200</v>
      </c>
      <c r="B267" s="1" t="s">
        <v>9202</v>
      </c>
      <c r="C267" s="2" t="s">
        <v>6575</v>
      </c>
      <c r="D267" s="91" t="s">
        <v>9201</v>
      </c>
      <c r="E267" s="2" t="s">
        <v>1439</v>
      </c>
      <c r="F267" s="2" t="s">
        <v>6120</v>
      </c>
      <c r="G267" s="2" t="s">
        <v>14942</v>
      </c>
      <c r="H267" s="2" t="s">
        <v>1380</v>
      </c>
      <c r="I267" s="2" t="s">
        <v>1380</v>
      </c>
      <c r="J267" s="269" t="s">
        <v>1380</v>
      </c>
      <c r="K267">
        <v>15672</v>
      </c>
      <c r="L267" t="s">
        <v>14921</v>
      </c>
      <c r="M267" t="e">
        <v>#VALUE!</v>
      </c>
      <c r="N267" t="s">
        <v>9203</v>
      </c>
      <c r="O267" s="169">
        <v>36</v>
      </c>
      <c r="P267" s="123">
        <v>152</v>
      </c>
      <c r="Q267" s="123">
        <v>152</v>
      </c>
      <c r="R267" s="75">
        <v>132</v>
      </c>
      <c r="S267" s="123">
        <v>27</v>
      </c>
      <c r="T267" s="123">
        <v>8</v>
      </c>
      <c r="U267" s="123">
        <v>1</v>
      </c>
      <c r="V267" s="75">
        <v>4</v>
      </c>
      <c r="W267" s="123">
        <v>19</v>
      </c>
      <c r="X267" s="75">
        <v>13</v>
      </c>
      <c r="Y267" s="75">
        <v>17</v>
      </c>
      <c r="Z267" s="75">
        <v>50</v>
      </c>
      <c r="AA267" s="75">
        <v>2</v>
      </c>
      <c r="AB267" s="4">
        <v>0.20454545454545456</v>
      </c>
      <c r="AC267" s="4">
        <v>0.29530201342281881</v>
      </c>
      <c r="AD267" s="4">
        <v>0.37121212121212122</v>
      </c>
      <c r="AE267" s="8">
        <v>2.8787878787878789</v>
      </c>
      <c r="AF267" s="8">
        <v>1.4285714285714286</v>
      </c>
      <c r="AG267" s="8">
        <v>1.8309859154929577</v>
      </c>
      <c r="AH267" s="8">
        <v>1.1111111111111112</v>
      </c>
      <c r="AI267" s="51">
        <v>-1.3105121134065303</v>
      </c>
      <c r="AJ267" s="51">
        <v>0</v>
      </c>
      <c r="AK267" s="51">
        <v>0</v>
      </c>
      <c r="AL267" s="51">
        <v>0</v>
      </c>
      <c r="AM267" s="8">
        <v>5.9389442205568459</v>
      </c>
      <c r="AN267" s="8" t="s">
        <v>22151</v>
      </c>
      <c r="AO267" s="8" t="s">
        <v>22151</v>
      </c>
      <c r="AP267" s="8" t="s">
        <v>22151</v>
      </c>
      <c r="AQ267" s="8" t="s">
        <v>22151</v>
      </c>
      <c r="AR267" s="8" t="s">
        <v>22151</v>
      </c>
      <c r="AS267" s="8">
        <v>5.9389442205568459</v>
      </c>
      <c r="AT267" s="8" t="s">
        <v>22151</v>
      </c>
      <c r="AU267" s="8" t="s">
        <v>22151</v>
      </c>
      <c r="AV267" s="8" t="s">
        <v>22151</v>
      </c>
      <c r="AW267" s="8">
        <v>5.9389442205568459</v>
      </c>
      <c r="AX267" s="8">
        <v>5.9389442205568459</v>
      </c>
      <c r="AY267" s="132" t="s">
        <v>22151</v>
      </c>
      <c r="AZ267" s="132" t="s">
        <v>22151</v>
      </c>
      <c r="BA267" s="132" t="s">
        <v>22151</v>
      </c>
      <c r="BB267" s="132" t="s">
        <v>22151</v>
      </c>
      <c r="BC267" s="132" t="s">
        <v>22151</v>
      </c>
      <c r="BD267" s="132">
        <v>91</v>
      </c>
      <c r="BE267" s="132" t="s">
        <v>22151</v>
      </c>
      <c r="BF267" s="132" t="s">
        <v>22151</v>
      </c>
      <c r="BG267" s="132" t="s">
        <v>22151</v>
      </c>
      <c r="BH267" s="132">
        <v>65</v>
      </c>
      <c r="BI267" s="132">
        <v>50</v>
      </c>
      <c r="BJ267" s="92" t="s">
        <v>22151</v>
      </c>
      <c r="BK267" s="8">
        <v>7.5574645117708927</v>
      </c>
      <c r="BL267" s="8">
        <v>-1.6185202912140468</v>
      </c>
      <c r="BM267" s="12">
        <v>266</v>
      </c>
      <c r="BN267" s="10">
        <v>0</v>
      </c>
      <c r="BO267" s="10">
        <v>0.19435732070240119</v>
      </c>
      <c r="BP267" s="10">
        <v>-1.812877611916448</v>
      </c>
      <c r="BQ267" s="41">
        <v>-2.8640424239899684</v>
      </c>
      <c r="BR267" s="41"/>
      <c r="BS267" s="10">
        <v>0</v>
      </c>
      <c r="BT267" s="38">
        <v>0</v>
      </c>
      <c r="BU267" s="6" t="s">
        <v>22419</v>
      </c>
      <c r="BV267" s="75">
        <v>93.73</v>
      </c>
      <c r="BW267" s="75">
        <v>458</v>
      </c>
      <c r="BX267" s="51">
        <v>-364.27</v>
      </c>
      <c r="BY267" s="75">
        <v>71</v>
      </c>
      <c r="BZ267" s="75">
        <v>114</v>
      </c>
      <c r="CA267" s="184" t="s">
        <v>22151</v>
      </c>
    </row>
    <row r="268" spans="1:79" x14ac:dyDescent="0.3">
      <c r="A268" t="s">
        <v>1958</v>
      </c>
      <c r="B268" s="1" t="s">
        <v>6658</v>
      </c>
      <c r="C268" s="2" t="s">
        <v>7035</v>
      </c>
      <c r="D268" s="91" t="s">
        <v>26</v>
      </c>
      <c r="E268" s="2" t="s">
        <v>1531</v>
      </c>
      <c r="F268" s="2" t="s">
        <v>9094</v>
      </c>
      <c r="G268" s="2" t="s">
        <v>660</v>
      </c>
      <c r="H268" s="2" t="s">
        <v>660</v>
      </c>
      <c r="I268" s="2" t="s">
        <v>660</v>
      </c>
      <c r="J268" s="269" t="s">
        <v>660</v>
      </c>
      <c r="K268">
        <v>6153</v>
      </c>
      <c r="L268" t="s">
        <v>10601</v>
      </c>
      <c r="M268" t="e">
        <v>#VALUE!</v>
      </c>
      <c r="N268" t="s">
        <v>5448</v>
      </c>
      <c r="O268" s="169">
        <v>54</v>
      </c>
      <c r="P268" s="123">
        <v>222</v>
      </c>
      <c r="Q268" s="123">
        <v>222</v>
      </c>
      <c r="R268" s="75">
        <v>203</v>
      </c>
      <c r="S268" s="123">
        <v>43</v>
      </c>
      <c r="T268" s="123">
        <v>6.9999999999999991</v>
      </c>
      <c r="U268" s="123">
        <v>3</v>
      </c>
      <c r="V268" s="75">
        <v>4</v>
      </c>
      <c r="W268" s="123">
        <v>22</v>
      </c>
      <c r="X268" s="75">
        <v>20</v>
      </c>
      <c r="Y268" s="75">
        <v>15</v>
      </c>
      <c r="Z268" s="75">
        <v>41</v>
      </c>
      <c r="AA268" s="75">
        <v>1</v>
      </c>
      <c r="AB268" s="4">
        <v>0.21182266009852216</v>
      </c>
      <c r="AC268" s="4">
        <v>0.26605504587155965</v>
      </c>
      <c r="AD268" s="4">
        <v>0.33497536945812806</v>
      </c>
      <c r="AE268" s="8">
        <v>3.3333333333333335</v>
      </c>
      <c r="AF268" s="8">
        <v>1.4285714285714286</v>
      </c>
      <c r="AG268" s="8">
        <v>2.8169014084507045</v>
      </c>
      <c r="AH268" s="8">
        <v>0.55555555555555558</v>
      </c>
      <c r="AI268" s="51">
        <v>-1.6520610137773331</v>
      </c>
      <c r="AJ268" s="51">
        <v>0</v>
      </c>
      <c r="AK268" s="51">
        <v>0</v>
      </c>
      <c r="AL268" s="51">
        <v>0</v>
      </c>
      <c r="AM268" s="8">
        <v>6.4823007121336893</v>
      </c>
      <c r="AN268" s="8" t="s">
        <v>22151</v>
      </c>
      <c r="AO268" s="8" t="s">
        <v>22151</v>
      </c>
      <c r="AP268" s="8" t="s">
        <v>22151</v>
      </c>
      <c r="AQ268" s="8">
        <v>6.4823007121336893</v>
      </c>
      <c r="AR268" s="8" t="s">
        <v>22151</v>
      </c>
      <c r="AS268" s="8" t="s">
        <v>22151</v>
      </c>
      <c r="AT268" s="8">
        <v>6.4823007121336893</v>
      </c>
      <c r="AU268" s="8" t="s">
        <v>22151</v>
      </c>
      <c r="AV268" s="8">
        <v>6.4823007121336893</v>
      </c>
      <c r="AW268" s="8">
        <v>6.4823007121336893</v>
      </c>
      <c r="AX268" s="8">
        <v>6.4823007121336893</v>
      </c>
      <c r="AY268" s="132" t="s">
        <v>22151</v>
      </c>
      <c r="AZ268" s="132" t="s">
        <v>22151</v>
      </c>
      <c r="BA268" s="132" t="s">
        <v>22151</v>
      </c>
      <c r="BB268" s="132">
        <v>28</v>
      </c>
      <c r="BC268" s="132" t="s">
        <v>22151</v>
      </c>
      <c r="BD268" s="132" t="s">
        <v>22151</v>
      </c>
      <c r="BE268" s="132">
        <v>26</v>
      </c>
      <c r="BF268" s="132" t="s">
        <v>22151</v>
      </c>
      <c r="BG268" s="132">
        <v>36</v>
      </c>
      <c r="BH268" s="132">
        <v>55</v>
      </c>
      <c r="BI268" s="132">
        <v>40</v>
      </c>
      <c r="BJ268" s="92" t="s">
        <v>22151</v>
      </c>
      <c r="BK268" s="8">
        <v>8.1157260046330784</v>
      </c>
      <c r="BL268" s="8">
        <v>-1.6334252924993891</v>
      </c>
      <c r="BM268" s="12">
        <v>267</v>
      </c>
      <c r="BN268" s="10">
        <v>0</v>
      </c>
      <c r="BO268" s="10">
        <v>0.19435732070240119</v>
      </c>
      <c r="BP268" s="10">
        <v>-1.8277826132017903</v>
      </c>
      <c r="BQ268" s="41">
        <v>-2.8958115610335349</v>
      </c>
      <c r="BR268" s="41"/>
      <c r="BS268" s="10">
        <v>0</v>
      </c>
      <c r="BT268" s="38">
        <v>0</v>
      </c>
      <c r="BU268" s="6" t="s">
        <v>22420</v>
      </c>
      <c r="BV268" s="75">
        <v>287.18</v>
      </c>
      <c r="BW268" s="75">
        <v>459</v>
      </c>
      <c r="BX268" s="51">
        <v>-171.82</v>
      </c>
      <c r="BY268" s="75">
        <v>226</v>
      </c>
      <c r="BZ268" s="75">
        <v>337</v>
      </c>
      <c r="CA268" s="184" t="s">
        <v>22151</v>
      </c>
    </row>
    <row r="269" spans="1:79" ht="15" customHeight="1" x14ac:dyDescent="0.3">
      <c r="A269" s="178" t="s">
        <v>9548</v>
      </c>
      <c r="B269" s="1" t="s">
        <v>6972</v>
      </c>
      <c r="C269" s="2" t="s">
        <v>9550</v>
      </c>
      <c r="D269" s="91" t="s">
        <v>9549</v>
      </c>
      <c r="E269" s="2" t="s">
        <v>1389</v>
      </c>
      <c r="F269" s="2" t="s">
        <v>6120</v>
      </c>
      <c r="G269" s="2" t="s">
        <v>14948</v>
      </c>
      <c r="H269" s="2" t="s">
        <v>661</v>
      </c>
      <c r="I269" s="2" t="s">
        <v>661</v>
      </c>
      <c r="J269" s="269" t="s">
        <v>661</v>
      </c>
      <c r="K269">
        <v>10472</v>
      </c>
      <c r="L269" t="s">
        <v>9551</v>
      </c>
      <c r="M269" t="e">
        <v>#VALUE!</v>
      </c>
      <c r="N269" t="s">
        <v>15382</v>
      </c>
      <c r="O269" s="169">
        <v>48</v>
      </c>
      <c r="P269" s="123">
        <v>148</v>
      </c>
      <c r="Q269" s="123">
        <v>148</v>
      </c>
      <c r="R269" s="67">
        <v>139</v>
      </c>
      <c r="S269" s="123">
        <v>32</v>
      </c>
      <c r="T269" s="123">
        <v>8</v>
      </c>
      <c r="U269" s="123">
        <v>1</v>
      </c>
      <c r="V269" s="67">
        <v>5</v>
      </c>
      <c r="W269" s="123">
        <v>20</v>
      </c>
      <c r="X269" s="67">
        <v>20</v>
      </c>
      <c r="Y269" s="67">
        <v>6</v>
      </c>
      <c r="Z269" s="67">
        <v>31</v>
      </c>
      <c r="AA269" s="67">
        <v>0</v>
      </c>
      <c r="AB269" s="4">
        <v>0.23021582733812951</v>
      </c>
      <c r="AC269" s="4">
        <v>0.2620689655172414</v>
      </c>
      <c r="AD269" s="4">
        <v>0.41007194244604317</v>
      </c>
      <c r="AE269" s="8">
        <v>3.0303030303030303</v>
      </c>
      <c r="AF269" s="8">
        <v>1.7857142857142858</v>
      </c>
      <c r="AG269" s="8">
        <v>2.8169014084507045</v>
      </c>
      <c r="AH269" s="8">
        <v>0</v>
      </c>
      <c r="AI269" s="51">
        <v>-0.61567813796205073</v>
      </c>
      <c r="AJ269" s="51">
        <v>0</v>
      </c>
      <c r="AK269" s="51">
        <v>0</v>
      </c>
      <c r="AL269" s="51">
        <v>0</v>
      </c>
      <c r="AM269" s="8">
        <v>7.0172405865059693</v>
      </c>
      <c r="AN269" s="8" t="s">
        <v>22151</v>
      </c>
      <c r="AO269" s="8" t="s">
        <v>22151</v>
      </c>
      <c r="AP269" s="8">
        <v>7.0172405865059693</v>
      </c>
      <c r="AQ269" s="8" t="s">
        <v>22151</v>
      </c>
      <c r="AR269" s="8" t="s">
        <v>22151</v>
      </c>
      <c r="AS269" s="8" t="s">
        <v>22151</v>
      </c>
      <c r="AT269" s="8" t="s">
        <v>22151</v>
      </c>
      <c r="AU269" s="8">
        <v>7.0172405865059693</v>
      </c>
      <c r="AV269" s="8">
        <v>7.0172405865059693</v>
      </c>
      <c r="AW269" s="8">
        <v>7.0172405865059693</v>
      </c>
      <c r="AX269" s="8">
        <v>7.0172405865059693</v>
      </c>
      <c r="AY269" s="132" t="s">
        <v>22151</v>
      </c>
      <c r="AZ269" s="132" t="s">
        <v>22151</v>
      </c>
      <c r="BA269" s="132">
        <v>44</v>
      </c>
      <c r="BB269" s="132" t="s">
        <v>22151</v>
      </c>
      <c r="BC269" s="132" t="s">
        <v>22151</v>
      </c>
      <c r="BD269" s="132" t="s">
        <v>22151</v>
      </c>
      <c r="BE269" s="132" t="s">
        <v>22151</v>
      </c>
      <c r="BF269" s="132">
        <v>37</v>
      </c>
      <c r="BG269" s="132">
        <v>30</v>
      </c>
      <c r="BH269" s="132">
        <v>44</v>
      </c>
      <c r="BI269" s="132">
        <v>29</v>
      </c>
      <c r="BJ269" s="92" t="s">
        <v>22151</v>
      </c>
      <c r="BK269" s="8">
        <v>8.6531354605957791</v>
      </c>
      <c r="BL269" s="8">
        <v>-1.6358948740898098</v>
      </c>
      <c r="BM269" s="12">
        <v>268</v>
      </c>
      <c r="BN269" s="10">
        <v>0</v>
      </c>
      <c r="BO269" s="10">
        <v>0.19435732070240119</v>
      </c>
      <c r="BP269" s="10">
        <v>-1.830252194792211</v>
      </c>
      <c r="BQ269" s="41">
        <v>-2.9010753295152929</v>
      </c>
      <c r="BR269" s="41"/>
      <c r="BS269" s="10">
        <v>0</v>
      </c>
      <c r="BT269" s="38">
        <v>0</v>
      </c>
      <c r="BU269" s="6" t="s">
        <v>22421</v>
      </c>
      <c r="BV269" s="75">
        <v>421.34</v>
      </c>
      <c r="BW269" s="75">
        <v>460</v>
      </c>
      <c r="BX269" s="51">
        <v>-38.660000000000025</v>
      </c>
      <c r="BY269" s="75">
        <v>296</v>
      </c>
      <c r="BZ269" s="75">
        <v>537</v>
      </c>
      <c r="CA269" s="184" t="s">
        <v>22151</v>
      </c>
    </row>
    <row r="270" spans="1:79" x14ac:dyDescent="0.3">
      <c r="A270" s="178" t="s">
        <v>2049</v>
      </c>
      <c r="B270" s="1" t="s">
        <v>6784</v>
      </c>
      <c r="C270" s="2" t="s">
        <v>6785</v>
      </c>
      <c r="D270" s="91" t="s">
        <v>66</v>
      </c>
      <c r="E270" s="2" t="s">
        <v>1437</v>
      </c>
      <c r="F270" s="2" t="s">
        <v>9094</v>
      </c>
      <c r="G270" s="2" t="s">
        <v>1380</v>
      </c>
      <c r="H270" s="2" t="s">
        <v>1380</v>
      </c>
      <c r="I270" s="2" t="s">
        <v>1380</v>
      </c>
      <c r="J270" s="269" t="s">
        <v>1380</v>
      </c>
      <c r="K270">
        <v>5760</v>
      </c>
      <c r="L270" t="s">
        <v>10652</v>
      </c>
      <c r="M270" t="e">
        <v>#VALUE!</v>
      </c>
      <c r="N270" t="s">
        <v>5511</v>
      </c>
      <c r="O270" s="169">
        <v>53</v>
      </c>
      <c r="P270" s="123">
        <v>207</v>
      </c>
      <c r="Q270" s="123">
        <v>207</v>
      </c>
      <c r="R270" s="75">
        <v>181</v>
      </c>
      <c r="S270" s="123">
        <v>43</v>
      </c>
      <c r="T270" s="123">
        <v>10</v>
      </c>
      <c r="U270" s="123">
        <v>0</v>
      </c>
      <c r="V270" s="75">
        <v>2</v>
      </c>
      <c r="W270" s="123">
        <v>20</v>
      </c>
      <c r="X270" s="75">
        <v>15</v>
      </c>
      <c r="Y270" s="75">
        <v>20</v>
      </c>
      <c r="Z270" s="75">
        <v>49</v>
      </c>
      <c r="AA270" s="75">
        <v>1</v>
      </c>
      <c r="AB270" s="3">
        <v>0.23756906077348067</v>
      </c>
      <c r="AC270" s="3">
        <v>0.31343283582089554</v>
      </c>
      <c r="AD270" s="3">
        <v>0.32596685082872928</v>
      </c>
      <c r="AE270" s="6">
        <v>3.0303030303030303</v>
      </c>
      <c r="AF270" s="6">
        <v>0.7142857142857143</v>
      </c>
      <c r="AG270" s="6">
        <v>2.1126760563380285</v>
      </c>
      <c r="AH270" s="6">
        <v>0.55555555555555558</v>
      </c>
      <c r="AI270" s="51">
        <v>-0.50941006190501581</v>
      </c>
      <c r="AJ270" s="51">
        <v>0</v>
      </c>
      <c r="AK270" s="51">
        <v>0</v>
      </c>
      <c r="AL270" s="51">
        <v>0</v>
      </c>
      <c r="AM270" s="6">
        <v>5.9034102945773119</v>
      </c>
      <c r="AN270" s="6" t="s">
        <v>22151</v>
      </c>
      <c r="AO270" s="6" t="s">
        <v>22151</v>
      </c>
      <c r="AP270" s="6" t="s">
        <v>22151</v>
      </c>
      <c r="AQ270" s="6" t="s">
        <v>22151</v>
      </c>
      <c r="AR270" s="6" t="s">
        <v>22151</v>
      </c>
      <c r="AS270" s="6">
        <v>5.9034102945773119</v>
      </c>
      <c r="AT270" s="6" t="s">
        <v>22151</v>
      </c>
      <c r="AU270" s="6" t="s">
        <v>22151</v>
      </c>
      <c r="AV270" s="6" t="s">
        <v>22151</v>
      </c>
      <c r="AW270" s="6">
        <v>5.9034102945773119</v>
      </c>
      <c r="AX270" s="6">
        <v>5.9034102945773119</v>
      </c>
      <c r="AY270" s="99" t="s">
        <v>22151</v>
      </c>
      <c r="AZ270" s="132" t="s">
        <v>22151</v>
      </c>
      <c r="BA270" s="132" t="s">
        <v>22151</v>
      </c>
      <c r="BB270" s="132" t="s">
        <v>22151</v>
      </c>
      <c r="BC270" s="132" t="s">
        <v>22151</v>
      </c>
      <c r="BD270" s="132">
        <v>92</v>
      </c>
      <c r="BE270" s="132" t="s">
        <v>22151</v>
      </c>
      <c r="BF270" s="132" t="s">
        <v>22151</v>
      </c>
      <c r="BG270" s="132" t="s">
        <v>22151</v>
      </c>
      <c r="BH270" s="132">
        <v>66</v>
      </c>
      <c r="BI270" s="132">
        <v>51</v>
      </c>
      <c r="BJ270" s="92" t="s">
        <v>22151</v>
      </c>
      <c r="BK270" s="6">
        <v>7.5574645117708927</v>
      </c>
      <c r="BL270" s="8">
        <v>-1.6540542171935808</v>
      </c>
      <c r="BM270" s="12">
        <v>269</v>
      </c>
      <c r="BN270" s="6">
        <v>0</v>
      </c>
      <c r="BO270" s="6">
        <v>0.19435732070240119</v>
      </c>
      <c r="BP270" s="6">
        <v>-1.848411537895982</v>
      </c>
      <c r="BQ270" s="38">
        <v>-2.939780905492142</v>
      </c>
      <c r="BR270" s="38"/>
      <c r="BS270" s="6">
        <v>0</v>
      </c>
      <c r="BT270" s="38">
        <v>0</v>
      </c>
      <c r="BU270" s="6" t="s">
        <v>22422</v>
      </c>
      <c r="BV270" s="75">
        <v>308.02</v>
      </c>
      <c r="BW270" s="75">
        <v>462</v>
      </c>
      <c r="BX270" s="51">
        <v>-153.98000000000002</v>
      </c>
      <c r="BY270" s="75">
        <v>243</v>
      </c>
      <c r="BZ270" s="75">
        <v>380</v>
      </c>
      <c r="CA270" s="184" t="s">
        <v>22151</v>
      </c>
    </row>
    <row r="271" spans="1:79" ht="15" customHeight="1" x14ac:dyDescent="0.3">
      <c r="A271" s="178" t="s">
        <v>19902</v>
      </c>
      <c r="B271" s="1" t="s">
        <v>6784</v>
      </c>
      <c r="C271" s="2" t="s">
        <v>6939</v>
      </c>
      <c r="D271" s="91" t="s">
        <v>11190</v>
      </c>
      <c r="E271" s="2" t="s">
        <v>1434</v>
      </c>
      <c r="F271" s="2" t="s">
        <v>9094</v>
      </c>
      <c r="G271" s="2" t="s">
        <v>661</v>
      </c>
      <c r="H271" s="2" t="s">
        <v>661</v>
      </c>
      <c r="I271" s="2" t="s">
        <v>661</v>
      </c>
      <c r="J271" s="269" t="s">
        <v>661</v>
      </c>
      <c r="K271">
        <v>20391</v>
      </c>
      <c r="L271" t="s">
        <v>19903</v>
      </c>
      <c r="M271" t="e">
        <v>#VALUE!</v>
      </c>
      <c r="N271" t="s">
        <v>13728</v>
      </c>
      <c r="O271" s="169">
        <v>40</v>
      </c>
      <c r="P271" s="123">
        <v>139</v>
      </c>
      <c r="Q271" s="123">
        <v>139</v>
      </c>
      <c r="R271" s="75">
        <v>134</v>
      </c>
      <c r="S271" s="123">
        <v>37</v>
      </c>
      <c r="T271" s="123">
        <v>6</v>
      </c>
      <c r="U271" s="123">
        <v>0</v>
      </c>
      <c r="V271" s="75">
        <v>2</v>
      </c>
      <c r="W271" s="123">
        <v>18</v>
      </c>
      <c r="X271" s="75">
        <v>16</v>
      </c>
      <c r="Y271" s="75">
        <v>5</v>
      </c>
      <c r="Z271" s="75">
        <v>29</v>
      </c>
      <c r="AA271" s="75">
        <v>1</v>
      </c>
      <c r="AB271" s="4">
        <v>0.27611940298507465</v>
      </c>
      <c r="AC271" s="4">
        <v>0.30215827338129497</v>
      </c>
      <c r="AD271" s="4">
        <v>0.36567164179104478</v>
      </c>
      <c r="AE271" s="8">
        <v>2.7272727272727275</v>
      </c>
      <c r="AF271" s="8">
        <v>0.7142857142857143</v>
      </c>
      <c r="AG271" s="8">
        <v>2.2535211267605635</v>
      </c>
      <c r="AH271" s="8">
        <v>0.55555555555555558</v>
      </c>
      <c r="AI271" s="51">
        <v>0.71878738606262771</v>
      </c>
      <c r="AJ271" s="51">
        <v>0</v>
      </c>
      <c r="AK271" s="51">
        <v>0</v>
      </c>
      <c r="AL271" s="51">
        <v>0</v>
      </c>
      <c r="AM271" s="8">
        <v>6.9694225099371891</v>
      </c>
      <c r="AN271" s="8" t="s">
        <v>22151</v>
      </c>
      <c r="AO271" s="8" t="s">
        <v>22151</v>
      </c>
      <c r="AP271" s="8">
        <v>6.9694225099371891</v>
      </c>
      <c r="AQ271" s="8" t="s">
        <v>22151</v>
      </c>
      <c r="AR271" s="8" t="s">
        <v>22151</v>
      </c>
      <c r="AS271" s="8" t="s">
        <v>22151</v>
      </c>
      <c r="AT271" s="8" t="s">
        <v>22151</v>
      </c>
      <c r="AU271" s="8">
        <v>6.9694225099371891</v>
      </c>
      <c r="AV271" s="8">
        <v>6.9694225099371891</v>
      </c>
      <c r="AW271" s="8">
        <v>6.9694225099371891</v>
      </c>
      <c r="AX271" s="8">
        <v>6.9694225099371891</v>
      </c>
      <c r="AY271" s="132" t="s">
        <v>22151</v>
      </c>
      <c r="AZ271" s="132" t="s">
        <v>22151</v>
      </c>
      <c r="BA271" s="132">
        <v>45</v>
      </c>
      <c r="BB271" s="132" t="s">
        <v>22151</v>
      </c>
      <c r="BC271" s="132" t="s">
        <v>22151</v>
      </c>
      <c r="BD271" s="132" t="s">
        <v>22151</v>
      </c>
      <c r="BE271" s="132" t="s">
        <v>22151</v>
      </c>
      <c r="BF271" s="132">
        <v>38</v>
      </c>
      <c r="BG271" s="132">
        <v>31</v>
      </c>
      <c r="BH271" s="132">
        <v>47</v>
      </c>
      <c r="BI271" s="132">
        <v>32</v>
      </c>
      <c r="BJ271" s="92" t="s">
        <v>22151</v>
      </c>
      <c r="BK271" s="8">
        <v>8.6531354605957791</v>
      </c>
      <c r="BL271" s="8">
        <v>-1.6837129506585899</v>
      </c>
      <c r="BM271" s="12">
        <v>270</v>
      </c>
      <c r="BN271" s="10">
        <v>0</v>
      </c>
      <c r="BO271" s="10">
        <v>0.19435732070240119</v>
      </c>
      <c r="BP271" s="10">
        <v>-1.8780702713609911</v>
      </c>
      <c r="BQ271" s="41">
        <v>-3.0029967583424932</v>
      </c>
      <c r="BR271" s="41"/>
      <c r="BS271" s="10">
        <v>0</v>
      </c>
      <c r="BT271" s="38">
        <v>0</v>
      </c>
      <c r="BU271" s="6" t="s">
        <v>22423</v>
      </c>
      <c r="BV271" s="75">
        <v>529.20000000000005</v>
      </c>
      <c r="BW271" s="75">
        <v>465</v>
      </c>
      <c r="BX271" s="51">
        <v>64.200000000000045</v>
      </c>
      <c r="BY271" s="75">
        <v>391</v>
      </c>
      <c r="BZ271" s="75">
        <v>643</v>
      </c>
      <c r="CA271" s="184" t="s">
        <v>22151</v>
      </c>
    </row>
    <row r="272" spans="1:79" ht="15" customHeight="1" x14ac:dyDescent="0.3">
      <c r="A272" s="178" t="s">
        <v>2009</v>
      </c>
      <c r="B272" s="1" t="s">
        <v>6697</v>
      </c>
      <c r="C272" s="2" t="s">
        <v>6698</v>
      </c>
      <c r="D272" s="91" t="s">
        <v>621</v>
      </c>
      <c r="E272" s="2" t="s">
        <v>1470</v>
      </c>
      <c r="F272" s="2" t="s">
        <v>6120</v>
      </c>
      <c r="G272" s="2" t="s">
        <v>1380</v>
      </c>
      <c r="H272" s="2" t="s">
        <v>1380</v>
      </c>
      <c r="I272" s="2" t="s">
        <v>1380</v>
      </c>
      <c r="J272" s="269" t="s">
        <v>1380</v>
      </c>
      <c r="K272">
        <v>4062</v>
      </c>
      <c r="L272" t="s">
        <v>10849</v>
      </c>
      <c r="M272" t="e">
        <v>#VALUE!</v>
      </c>
      <c r="N272" t="s">
        <v>5482</v>
      </c>
      <c r="O272" s="169">
        <v>31</v>
      </c>
      <c r="P272" s="123">
        <v>101</v>
      </c>
      <c r="Q272" s="123">
        <v>101</v>
      </c>
      <c r="R272" s="67">
        <v>90</v>
      </c>
      <c r="S272" s="123">
        <v>21</v>
      </c>
      <c r="T272" s="123">
        <v>2</v>
      </c>
      <c r="U272" s="123">
        <v>0</v>
      </c>
      <c r="V272" s="67">
        <v>4</v>
      </c>
      <c r="W272" s="123">
        <v>14.000000000000002</v>
      </c>
      <c r="X272" s="67">
        <v>15</v>
      </c>
      <c r="Y272" s="67">
        <v>10</v>
      </c>
      <c r="Z272" s="67">
        <v>28.000000000000004</v>
      </c>
      <c r="AA272" s="67">
        <v>1</v>
      </c>
      <c r="AB272" s="4">
        <v>0.23333333333333334</v>
      </c>
      <c r="AC272" s="4">
        <v>0.31</v>
      </c>
      <c r="AD272" s="4">
        <v>0.3888888888888889</v>
      </c>
      <c r="AE272" s="8">
        <v>2.1212121212121215</v>
      </c>
      <c r="AF272" s="8">
        <v>1.4285714285714286</v>
      </c>
      <c r="AG272" s="8">
        <v>2.1126760563380285</v>
      </c>
      <c r="AH272" s="8">
        <v>0.55555555555555558</v>
      </c>
      <c r="AI272" s="51">
        <v>-0.34570576938569869</v>
      </c>
      <c r="AJ272" s="51">
        <v>0</v>
      </c>
      <c r="AK272" s="51">
        <v>0</v>
      </c>
      <c r="AL272" s="51">
        <v>0</v>
      </c>
      <c r="AM272" s="8">
        <v>5.8723093922914344</v>
      </c>
      <c r="AN272" s="8" t="s">
        <v>22151</v>
      </c>
      <c r="AO272" s="8" t="s">
        <v>22151</v>
      </c>
      <c r="AP272" s="8" t="s">
        <v>22151</v>
      </c>
      <c r="AQ272" s="8" t="s">
        <v>22151</v>
      </c>
      <c r="AR272" s="8" t="s">
        <v>22151</v>
      </c>
      <c r="AS272" s="8">
        <v>5.8723093922914344</v>
      </c>
      <c r="AT272" s="8" t="s">
        <v>22151</v>
      </c>
      <c r="AU272" s="8" t="s">
        <v>22151</v>
      </c>
      <c r="AV272" s="8" t="s">
        <v>22151</v>
      </c>
      <c r="AW272" s="8">
        <v>5.8723093922914344</v>
      </c>
      <c r="AX272" s="8">
        <v>5.8723093922914344</v>
      </c>
      <c r="AY272" s="132" t="s">
        <v>22151</v>
      </c>
      <c r="AZ272" s="132" t="s">
        <v>22151</v>
      </c>
      <c r="BA272" s="132" t="s">
        <v>22151</v>
      </c>
      <c r="BB272" s="132" t="s">
        <v>22151</v>
      </c>
      <c r="BC272" s="132" t="s">
        <v>22151</v>
      </c>
      <c r="BD272" s="132">
        <v>93</v>
      </c>
      <c r="BE272" s="132" t="s">
        <v>22151</v>
      </c>
      <c r="BF272" s="132" t="s">
        <v>22151</v>
      </c>
      <c r="BG272" s="132" t="s">
        <v>22151</v>
      </c>
      <c r="BH272" s="132">
        <v>67</v>
      </c>
      <c r="BI272" s="132">
        <v>52</v>
      </c>
      <c r="BJ272" s="92" t="s">
        <v>22151</v>
      </c>
      <c r="BK272" s="8">
        <v>7.5574645117708927</v>
      </c>
      <c r="BL272" s="8">
        <v>-1.6851551194794583</v>
      </c>
      <c r="BM272" s="12">
        <v>271</v>
      </c>
      <c r="BN272" s="10">
        <v>0</v>
      </c>
      <c r="BO272" s="10">
        <v>0.19435732070240119</v>
      </c>
      <c r="BP272" s="10">
        <v>-1.8795124401818595</v>
      </c>
      <c r="BQ272" s="41">
        <v>-3.0060706566960063</v>
      </c>
      <c r="BR272" s="41"/>
      <c r="BS272" s="10">
        <v>0</v>
      </c>
      <c r="BT272" s="38">
        <v>0</v>
      </c>
      <c r="BU272" s="6" t="s">
        <v>22424</v>
      </c>
      <c r="BV272" s="75">
        <v>610.04999999999995</v>
      </c>
      <c r="BW272" s="75">
        <v>466</v>
      </c>
      <c r="BX272" s="51">
        <v>144.04999999999995</v>
      </c>
      <c r="BY272" s="75">
        <v>465</v>
      </c>
      <c r="BZ272" s="75">
        <v>730</v>
      </c>
      <c r="CA272" s="184" t="s">
        <v>22151</v>
      </c>
    </row>
    <row r="273" spans="1:79" ht="15" customHeight="1" x14ac:dyDescent="0.3">
      <c r="A273" s="178" t="s">
        <v>13445</v>
      </c>
      <c r="B273" s="1" t="s">
        <v>13446</v>
      </c>
      <c r="C273" s="2" t="s">
        <v>6566</v>
      </c>
      <c r="D273" s="91" t="s">
        <v>11713</v>
      </c>
      <c r="E273" s="2" t="s">
        <v>1464</v>
      </c>
      <c r="F273" s="2" t="s">
        <v>6120</v>
      </c>
      <c r="G273" s="2" t="s">
        <v>1380</v>
      </c>
      <c r="H273" s="2" t="s">
        <v>1380</v>
      </c>
      <c r="I273" s="2" t="s">
        <v>1380</v>
      </c>
      <c r="J273" s="269" t="s">
        <v>1380</v>
      </c>
      <c r="K273">
        <v>15082</v>
      </c>
      <c r="L273" t="s">
        <v>12989</v>
      </c>
      <c r="M273" t="e">
        <v>#VALUE!</v>
      </c>
      <c r="N273" t="s">
        <v>13447</v>
      </c>
      <c r="O273" s="169">
        <v>36</v>
      </c>
      <c r="P273" s="123">
        <v>93</v>
      </c>
      <c r="Q273" s="123">
        <v>93</v>
      </c>
      <c r="R273" s="75">
        <v>88</v>
      </c>
      <c r="S273" s="123">
        <v>25.999999999999996</v>
      </c>
      <c r="T273" s="123">
        <v>5</v>
      </c>
      <c r="U273" s="123">
        <v>1</v>
      </c>
      <c r="V273" s="75">
        <v>3</v>
      </c>
      <c r="W273" s="123">
        <v>11</v>
      </c>
      <c r="X273" s="75">
        <v>12</v>
      </c>
      <c r="Y273" s="75">
        <v>3</v>
      </c>
      <c r="Z273" s="75">
        <v>19</v>
      </c>
      <c r="AA273" s="75">
        <v>1</v>
      </c>
      <c r="AB273" s="31">
        <v>0.29545454545454541</v>
      </c>
      <c r="AC273" s="31">
        <v>0.31868131868131866</v>
      </c>
      <c r="AD273" s="31">
        <v>0.47727272727272729</v>
      </c>
      <c r="AE273" s="32">
        <v>1.6666666666666667</v>
      </c>
      <c r="AF273" s="32">
        <v>1.0714285714285714</v>
      </c>
      <c r="AG273" s="32">
        <v>1.6901408450704227</v>
      </c>
      <c r="AH273" s="32">
        <v>0.55555555555555558</v>
      </c>
      <c r="AI273" s="51">
        <v>0.85126997976189689</v>
      </c>
      <c r="AJ273" s="51">
        <v>0</v>
      </c>
      <c r="AK273" s="51">
        <v>0</v>
      </c>
      <c r="AL273" s="51">
        <v>0</v>
      </c>
      <c r="AM273" s="32">
        <v>5.8350616184831132</v>
      </c>
      <c r="AN273" s="32" t="s">
        <v>22151</v>
      </c>
      <c r="AO273" s="32" t="s">
        <v>22151</v>
      </c>
      <c r="AP273" s="32" t="s">
        <v>22151</v>
      </c>
      <c r="AQ273" s="32" t="s">
        <v>22151</v>
      </c>
      <c r="AR273" s="32" t="s">
        <v>22151</v>
      </c>
      <c r="AS273" s="32">
        <v>5.8350616184831132</v>
      </c>
      <c r="AT273" s="32" t="s">
        <v>22151</v>
      </c>
      <c r="AU273" s="32" t="s">
        <v>22151</v>
      </c>
      <c r="AV273" s="32" t="s">
        <v>22151</v>
      </c>
      <c r="AW273" s="32">
        <v>5.8350616184831132</v>
      </c>
      <c r="AX273" s="32">
        <v>5.8350616184831132</v>
      </c>
      <c r="AY273" s="133" t="s">
        <v>22151</v>
      </c>
      <c r="AZ273" s="132" t="s">
        <v>22151</v>
      </c>
      <c r="BA273" s="132" t="s">
        <v>22151</v>
      </c>
      <c r="BB273" s="132" t="s">
        <v>22151</v>
      </c>
      <c r="BC273" s="132" t="s">
        <v>22151</v>
      </c>
      <c r="BD273" s="132">
        <v>94</v>
      </c>
      <c r="BE273" s="132" t="s">
        <v>22151</v>
      </c>
      <c r="BF273" s="132" t="s">
        <v>22151</v>
      </c>
      <c r="BG273" s="132" t="s">
        <v>22151</v>
      </c>
      <c r="BH273" s="132">
        <v>69</v>
      </c>
      <c r="BI273" s="132">
        <v>54</v>
      </c>
      <c r="BJ273" s="92" t="s">
        <v>22151</v>
      </c>
      <c r="BK273" s="32">
        <v>7.5574645117708927</v>
      </c>
      <c r="BL273" s="8">
        <v>-1.7224028932877795</v>
      </c>
      <c r="BM273" s="12">
        <v>272</v>
      </c>
      <c r="BN273" s="32">
        <v>0</v>
      </c>
      <c r="BO273" s="32">
        <v>0.19435732070240119</v>
      </c>
      <c r="BP273" s="32">
        <v>-1.9167602139901807</v>
      </c>
      <c r="BQ273" s="40">
        <v>-3.0854621044410013</v>
      </c>
      <c r="BR273" s="40"/>
      <c r="BS273" s="32">
        <v>0</v>
      </c>
      <c r="BT273" s="38">
        <v>0</v>
      </c>
      <c r="BU273" s="6" t="s">
        <v>22425</v>
      </c>
      <c r="BV273" s="75">
        <v>631</v>
      </c>
      <c r="BW273" s="75">
        <v>467</v>
      </c>
      <c r="BX273" s="51">
        <v>164</v>
      </c>
      <c r="BY273" s="75">
        <v>450</v>
      </c>
      <c r="BZ273" s="75">
        <v>725</v>
      </c>
      <c r="CA273" s="184" t="s">
        <v>22151</v>
      </c>
    </row>
    <row r="274" spans="1:79" ht="15" customHeight="1" x14ac:dyDescent="0.3">
      <c r="A274" s="178" t="s">
        <v>3509</v>
      </c>
      <c r="B274" s="1" t="s">
        <v>6770</v>
      </c>
      <c r="C274" s="2" t="s">
        <v>6771</v>
      </c>
      <c r="D274" s="91" t="s">
        <v>1296</v>
      </c>
      <c r="E274" s="2" t="s">
        <v>1416</v>
      </c>
      <c r="F274" s="2" t="s">
        <v>9094</v>
      </c>
      <c r="G274" s="2" t="s">
        <v>14942</v>
      </c>
      <c r="H274" s="2" t="s">
        <v>1380</v>
      </c>
      <c r="I274" s="2" t="s">
        <v>1380</v>
      </c>
      <c r="J274" s="269" t="s">
        <v>1380</v>
      </c>
      <c r="K274">
        <v>12907</v>
      </c>
      <c r="L274" t="s">
        <v>10523</v>
      </c>
      <c r="M274" t="e">
        <v>#VALUE!</v>
      </c>
      <c r="N274" t="s">
        <v>6115</v>
      </c>
      <c r="O274" s="169">
        <v>50</v>
      </c>
      <c r="P274" s="123">
        <v>174</v>
      </c>
      <c r="Q274" s="123">
        <v>174</v>
      </c>
      <c r="R274" s="75">
        <v>157</v>
      </c>
      <c r="S274" s="123">
        <v>24</v>
      </c>
      <c r="T274" s="123">
        <v>6</v>
      </c>
      <c r="U274" s="123">
        <v>0</v>
      </c>
      <c r="V274" s="75">
        <v>7</v>
      </c>
      <c r="W274" s="123">
        <v>12</v>
      </c>
      <c r="X274" s="75">
        <v>22.000000000000004</v>
      </c>
      <c r="Y274" s="75">
        <v>13.000000000000002</v>
      </c>
      <c r="Z274" s="75">
        <v>65</v>
      </c>
      <c r="AA274" s="75">
        <v>3</v>
      </c>
      <c r="AB274" s="4">
        <v>0.15286624203821655</v>
      </c>
      <c r="AC274" s="4">
        <v>0.21764705882352942</v>
      </c>
      <c r="AD274" s="4">
        <v>0.32484076433121017</v>
      </c>
      <c r="AE274" s="8">
        <v>1.8181818181818183</v>
      </c>
      <c r="AF274" s="8">
        <v>2.5</v>
      </c>
      <c r="AG274" s="8">
        <v>3.0985915492957754</v>
      </c>
      <c r="AH274" s="8">
        <v>1.6666666666666665</v>
      </c>
      <c r="AI274" s="51">
        <v>-3.2596460152972098</v>
      </c>
      <c r="AJ274" s="51">
        <v>0</v>
      </c>
      <c r="AK274" s="51">
        <v>0</v>
      </c>
      <c r="AL274" s="51">
        <v>0</v>
      </c>
      <c r="AM274" s="6">
        <v>5.8237940188470505</v>
      </c>
      <c r="AN274" s="6" t="s">
        <v>22151</v>
      </c>
      <c r="AO274" s="6" t="s">
        <v>22151</v>
      </c>
      <c r="AP274" s="6" t="s">
        <v>22151</v>
      </c>
      <c r="AQ274" s="6" t="s">
        <v>22151</v>
      </c>
      <c r="AR274" s="6" t="s">
        <v>22151</v>
      </c>
      <c r="AS274" s="6">
        <v>5.8237940188470505</v>
      </c>
      <c r="AT274" s="6" t="s">
        <v>22151</v>
      </c>
      <c r="AU274" s="6" t="s">
        <v>22151</v>
      </c>
      <c r="AV274" s="6" t="s">
        <v>22151</v>
      </c>
      <c r="AW274" s="6">
        <v>5.8237940188470505</v>
      </c>
      <c r="AX274" s="6">
        <v>5.8237940188470505</v>
      </c>
      <c r="AY274" s="99" t="s">
        <v>22151</v>
      </c>
      <c r="AZ274" s="132" t="s">
        <v>22151</v>
      </c>
      <c r="BA274" s="132" t="s">
        <v>22151</v>
      </c>
      <c r="BB274" s="132" t="s">
        <v>22151</v>
      </c>
      <c r="BC274" s="132" t="s">
        <v>22151</v>
      </c>
      <c r="BD274" s="132">
        <v>95</v>
      </c>
      <c r="BE274" s="132" t="s">
        <v>22151</v>
      </c>
      <c r="BF274" s="132" t="s">
        <v>22151</v>
      </c>
      <c r="BG274" s="132" t="s">
        <v>22151</v>
      </c>
      <c r="BH274" s="132">
        <v>70</v>
      </c>
      <c r="BI274" s="132">
        <v>55</v>
      </c>
      <c r="BJ274" s="92" t="s">
        <v>22151</v>
      </c>
      <c r="BK274" s="8">
        <v>7.5574645117708927</v>
      </c>
      <c r="BL274" s="8">
        <v>-1.7336704929238422</v>
      </c>
      <c r="BM274" s="12">
        <v>273</v>
      </c>
      <c r="BN274" s="10">
        <v>0</v>
      </c>
      <c r="BO274" s="10">
        <v>0.19435732070240119</v>
      </c>
      <c r="BP274" s="10">
        <v>-1.9280278136262434</v>
      </c>
      <c r="BQ274" s="41">
        <v>-3.109478332963044</v>
      </c>
      <c r="BR274" s="41"/>
      <c r="BS274" s="10">
        <v>0</v>
      </c>
      <c r="BT274" s="38">
        <v>0</v>
      </c>
      <c r="BU274" s="6" t="s">
        <v>22426</v>
      </c>
      <c r="BV274" s="75">
        <v>402.82</v>
      </c>
      <c r="BW274" s="75">
        <v>468</v>
      </c>
      <c r="BX274" s="51">
        <v>-65.180000000000007</v>
      </c>
      <c r="BY274" s="75">
        <v>331</v>
      </c>
      <c r="BZ274" s="75">
        <v>507</v>
      </c>
      <c r="CA274" s="184" t="s">
        <v>22151</v>
      </c>
    </row>
    <row r="275" spans="1:79" x14ac:dyDescent="0.3">
      <c r="A275" s="213" t="s">
        <v>12083</v>
      </c>
      <c r="B275" s="1" t="s">
        <v>12084</v>
      </c>
      <c r="C275" s="2" t="s">
        <v>7041</v>
      </c>
      <c r="D275" s="91" t="s">
        <v>11598</v>
      </c>
      <c r="E275" s="2" t="s">
        <v>1526</v>
      </c>
      <c r="F275" s="2" t="s">
        <v>9094</v>
      </c>
      <c r="G275" s="2" t="s">
        <v>1424</v>
      </c>
      <c r="H275" s="2" t="s">
        <v>1424</v>
      </c>
      <c r="I275" s="2" t="s">
        <v>1424</v>
      </c>
      <c r="J275" s="269" t="s">
        <v>1424</v>
      </c>
      <c r="K275">
        <v>11470</v>
      </c>
      <c r="L275" t="s">
        <v>11599</v>
      </c>
      <c r="M275" t="e">
        <v>#VALUE!</v>
      </c>
      <c r="N275" t="s">
        <v>12086</v>
      </c>
      <c r="O275" s="169">
        <v>42</v>
      </c>
      <c r="P275" s="123">
        <v>109</v>
      </c>
      <c r="Q275" s="123">
        <v>109</v>
      </c>
      <c r="R275" s="67">
        <v>100</v>
      </c>
      <c r="S275" s="123">
        <v>23</v>
      </c>
      <c r="T275" s="123">
        <v>4</v>
      </c>
      <c r="U275" s="123">
        <v>0</v>
      </c>
      <c r="V275" s="67">
        <v>0</v>
      </c>
      <c r="W275" s="123">
        <v>10</v>
      </c>
      <c r="X275" s="67">
        <v>8</v>
      </c>
      <c r="Y275" s="67">
        <v>6</v>
      </c>
      <c r="Z275" s="67">
        <v>30</v>
      </c>
      <c r="AA275" s="67">
        <v>0</v>
      </c>
      <c r="AB275" s="52">
        <v>0.23</v>
      </c>
      <c r="AC275" s="52">
        <v>0.27358490566037735</v>
      </c>
      <c r="AD275" s="52">
        <v>0.27</v>
      </c>
      <c r="AE275" s="51">
        <v>1.5151515151515151</v>
      </c>
      <c r="AF275" s="51">
        <v>0</v>
      </c>
      <c r="AG275" s="51">
        <v>1.1267605633802817</v>
      </c>
      <c r="AH275" s="51">
        <v>0</v>
      </c>
      <c r="AI275" s="51">
        <v>-0.45471406758166766</v>
      </c>
      <c r="AJ275" s="51">
        <v>0</v>
      </c>
      <c r="AK275" s="51">
        <v>0</v>
      </c>
      <c r="AL275" s="51">
        <v>0</v>
      </c>
      <c r="AM275" s="51">
        <v>2.1871980109501292</v>
      </c>
      <c r="AN275" s="51">
        <v>2.1871980109501292</v>
      </c>
      <c r="AO275" s="51" t="s">
        <v>22151</v>
      </c>
      <c r="AP275" s="51" t="s">
        <v>22151</v>
      </c>
      <c r="AQ275" s="51" t="s">
        <v>22151</v>
      </c>
      <c r="AR275" s="51" t="s">
        <v>22151</v>
      </c>
      <c r="AS275" s="51" t="s">
        <v>22151</v>
      </c>
      <c r="AT275" s="51" t="s">
        <v>22151</v>
      </c>
      <c r="AU275" s="51" t="s">
        <v>22151</v>
      </c>
      <c r="AV275" s="51" t="s">
        <v>22151</v>
      </c>
      <c r="AW275" s="51">
        <v>2.1871980109501292</v>
      </c>
      <c r="AX275" s="51">
        <v>2.1871980109501292</v>
      </c>
      <c r="AY275" s="76">
        <v>46</v>
      </c>
      <c r="AZ275" s="132" t="s">
        <v>22151</v>
      </c>
      <c r="BA275" s="132" t="s">
        <v>22151</v>
      </c>
      <c r="BB275" s="132" t="s">
        <v>22151</v>
      </c>
      <c r="BC275" s="132" t="s">
        <v>22151</v>
      </c>
      <c r="BD275" s="132" t="s">
        <v>22151</v>
      </c>
      <c r="BE275" s="132" t="s">
        <v>22151</v>
      </c>
      <c r="BF275" s="132" t="s">
        <v>22151</v>
      </c>
      <c r="BG275" s="132" t="s">
        <v>22151</v>
      </c>
      <c r="BH275" s="132">
        <v>182</v>
      </c>
      <c r="BI275" s="132">
        <v>167</v>
      </c>
      <c r="BJ275" s="92" t="s">
        <v>22151</v>
      </c>
      <c r="BK275" s="51">
        <v>3.9410672420239714</v>
      </c>
      <c r="BL275" s="8">
        <v>-1.7538692310738422</v>
      </c>
      <c r="BM275" s="12">
        <v>274</v>
      </c>
      <c r="BN275" s="51">
        <v>0</v>
      </c>
      <c r="BO275" s="51">
        <v>0.19435732070240119</v>
      </c>
      <c r="BP275" s="51">
        <v>-1.9482265517762434</v>
      </c>
      <c r="BQ275" s="64">
        <v>-3.1525307600047991</v>
      </c>
      <c r="BR275" s="64"/>
      <c r="BS275" s="51">
        <v>0</v>
      </c>
      <c r="BT275" s="38">
        <v>0</v>
      </c>
      <c r="BU275" s="51" t="s">
        <v>22427</v>
      </c>
      <c r="BV275" s="75">
        <v>745.48</v>
      </c>
      <c r="BW275" s="75">
        <v>470</v>
      </c>
      <c r="BX275" s="51">
        <v>275.48</v>
      </c>
      <c r="BY275" s="75">
        <v>642</v>
      </c>
      <c r="BZ275" s="75">
        <v>749</v>
      </c>
      <c r="CA275" s="184" t="s">
        <v>22151</v>
      </c>
    </row>
    <row r="276" spans="1:79" ht="15" customHeight="1" x14ac:dyDescent="0.3">
      <c r="A276" s="118" t="s">
        <v>1715</v>
      </c>
      <c r="B276" s="1" t="s">
        <v>6630</v>
      </c>
      <c r="C276" s="2" t="s">
        <v>6627</v>
      </c>
      <c r="D276" s="91" t="s">
        <v>223</v>
      </c>
      <c r="E276" s="2" t="s">
        <v>1376</v>
      </c>
      <c r="F276" s="118" t="s">
        <v>6120</v>
      </c>
      <c r="G276" s="118" t="s">
        <v>1424</v>
      </c>
      <c r="H276" s="118" t="s">
        <v>1424</v>
      </c>
      <c r="I276" s="118" t="s">
        <v>1424</v>
      </c>
      <c r="J276" s="269" t="s">
        <v>1424</v>
      </c>
      <c r="K276" s="122">
        <v>8722</v>
      </c>
      <c r="L276" s="122" t="s">
        <v>10093</v>
      </c>
      <c r="M276" s="122" t="e">
        <v>#VALUE!</v>
      </c>
      <c r="N276" s="122" t="s">
        <v>5268</v>
      </c>
      <c r="O276" s="123">
        <v>27</v>
      </c>
      <c r="P276" s="123">
        <v>92</v>
      </c>
      <c r="Q276" s="123">
        <v>92</v>
      </c>
      <c r="R276" s="123">
        <v>80</v>
      </c>
      <c r="S276" s="123">
        <v>15</v>
      </c>
      <c r="T276" s="123">
        <v>9</v>
      </c>
      <c r="U276" s="123">
        <v>0</v>
      </c>
      <c r="V276" s="123">
        <v>2</v>
      </c>
      <c r="W276" s="123">
        <v>8</v>
      </c>
      <c r="X276" s="123">
        <v>9</v>
      </c>
      <c r="Y276" s="123">
        <v>12</v>
      </c>
      <c r="Z276" s="123">
        <v>33</v>
      </c>
      <c r="AA276" s="123">
        <v>0</v>
      </c>
      <c r="AB276" s="124">
        <v>0.1875</v>
      </c>
      <c r="AC276" s="124">
        <v>0.29347826086956524</v>
      </c>
      <c r="AD276" s="124">
        <v>0.375</v>
      </c>
      <c r="AE276" s="125">
        <v>1.2121212121212122</v>
      </c>
      <c r="AF276" s="125">
        <v>0.7142857142857143</v>
      </c>
      <c r="AG276" s="125">
        <v>1.267605633802817</v>
      </c>
      <c r="AH276" s="125">
        <v>0</v>
      </c>
      <c r="AI276" s="125">
        <v>-1.1091008409501226</v>
      </c>
      <c r="AJ276" s="125">
        <v>0</v>
      </c>
      <c r="AK276" s="125">
        <v>0</v>
      </c>
      <c r="AL276" s="51">
        <v>0</v>
      </c>
      <c r="AM276" s="125">
        <v>2.0849117192596207</v>
      </c>
      <c r="AN276" s="125">
        <v>2.0849117192596207</v>
      </c>
      <c r="AO276" s="125" t="s">
        <v>22151</v>
      </c>
      <c r="AP276" s="125" t="s">
        <v>22151</v>
      </c>
      <c r="AQ276" s="125" t="s">
        <v>22151</v>
      </c>
      <c r="AR276" s="125" t="s">
        <v>22151</v>
      </c>
      <c r="AS276" s="125" t="s">
        <v>22151</v>
      </c>
      <c r="AT276" s="125" t="s">
        <v>22151</v>
      </c>
      <c r="AU276" s="125" t="s">
        <v>22151</v>
      </c>
      <c r="AV276" s="125" t="s">
        <v>22151</v>
      </c>
      <c r="AW276" s="125">
        <v>2.0849117192596207</v>
      </c>
      <c r="AX276" s="125">
        <v>2.0849117192596207</v>
      </c>
      <c r="AY276" s="127">
        <v>47</v>
      </c>
      <c r="AZ276" s="127" t="s">
        <v>22151</v>
      </c>
      <c r="BA276" s="127" t="s">
        <v>22151</v>
      </c>
      <c r="BB276" s="127" t="s">
        <v>22151</v>
      </c>
      <c r="BC276" s="127" t="s">
        <v>22151</v>
      </c>
      <c r="BD276" s="127" t="s">
        <v>22151</v>
      </c>
      <c r="BE276" s="127" t="s">
        <v>22151</v>
      </c>
      <c r="BF276" s="127" t="s">
        <v>22151</v>
      </c>
      <c r="BG276" s="127" t="s">
        <v>22151</v>
      </c>
      <c r="BH276" s="127">
        <v>183</v>
      </c>
      <c r="BI276" s="127">
        <v>168</v>
      </c>
      <c r="BJ276" s="126" t="s">
        <v>22151</v>
      </c>
      <c r="BK276" s="125">
        <v>3.9410672420239714</v>
      </c>
      <c r="BL276" s="125">
        <v>-1.8561555227643507</v>
      </c>
      <c r="BM276" s="127">
        <v>275</v>
      </c>
      <c r="BN276" s="125">
        <v>0</v>
      </c>
      <c r="BO276" s="125">
        <v>0.19435732070240119</v>
      </c>
      <c r="BP276" s="125">
        <v>-2.0505128434667519</v>
      </c>
      <c r="BQ276" s="128">
        <v>-3.3705479983924027</v>
      </c>
      <c r="BR276" s="128"/>
      <c r="BS276" s="125">
        <v>0</v>
      </c>
      <c r="BT276" s="38">
        <v>0</v>
      </c>
      <c r="BU276" s="125" t="s">
        <v>22428</v>
      </c>
      <c r="BV276" s="123">
        <v>515.92999999999995</v>
      </c>
      <c r="BW276" s="123">
        <v>473</v>
      </c>
      <c r="BX276" s="125">
        <v>42.92999999999995</v>
      </c>
      <c r="BY276" s="123">
        <v>371</v>
      </c>
      <c r="BZ276" s="123">
        <v>655</v>
      </c>
      <c r="CA276" s="184" t="s">
        <v>22151</v>
      </c>
    </row>
    <row r="277" spans="1:79" ht="15" customHeight="1" x14ac:dyDescent="0.3">
      <c r="A277" s="213" t="s">
        <v>2349</v>
      </c>
      <c r="B277" s="1" t="s">
        <v>6839</v>
      </c>
      <c r="C277" s="2" t="s">
        <v>6623</v>
      </c>
      <c r="D277" s="91" t="s">
        <v>576</v>
      </c>
      <c r="E277" s="2" t="s">
        <v>1398</v>
      </c>
      <c r="F277" s="2" t="s">
        <v>9094</v>
      </c>
      <c r="G277" s="2" t="s">
        <v>14942</v>
      </c>
      <c r="H277" s="2" t="s">
        <v>1380</v>
      </c>
      <c r="I277" s="2" t="s">
        <v>1380</v>
      </c>
      <c r="J277" s="269" t="s">
        <v>1380</v>
      </c>
      <c r="K277">
        <v>3353</v>
      </c>
      <c r="L277" t="s">
        <v>10364</v>
      </c>
      <c r="M277" t="e">
        <v>#VALUE!</v>
      </c>
      <c r="N277" t="s">
        <v>5744</v>
      </c>
      <c r="O277" s="169">
        <v>46</v>
      </c>
      <c r="P277" s="123">
        <v>148</v>
      </c>
      <c r="Q277" s="123">
        <v>148</v>
      </c>
      <c r="R277" s="75">
        <v>127</v>
      </c>
      <c r="S277" s="123">
        <v>32</v>
      </c>
      <c r="T277" s="123">
        <v>4</v>
      </c>
      <c r="U277" s="123">
        <v>0</v>
      </c>
      <c r="V277" s="75">
        <v>2</v>
      </c>
      <c r="W277" s="123">
        <v>16</v>
      </c>
      <c r="X277" s="75">
        <v>14</v>
      </c>
      <c r="Y277" s="75">
        <v>20</v>
      </c>
      <c r="Z277" s="75">
        <v>41</v>
      </c>
      <c r="AA277" s="75">
        <v>1</v>
      </c>
      <c r="AB277" s="52">
        <v>0.25196850393700787</v>
      </c>
      <c r="AC277" s="52">
        <v>0.35374149659863946</v>
      </c>
      <c r="AD277" s="52">
        <v>0.33070866141732286</v>
      </c>
      <c r="AE277" s="51">
        <v>2.4242424242424243</v>
      </c>
      <c r="AF277" s="51">
        <v>0.7142857142857143</v>
      </c>
      <c r="AG277" s="51">
        <v>1.971830985915493</v>
      </c>
      <c r="AH277" s="51">
        <v>0.55555555555555558</v>
      </c>
      <c r="AI277" s="51">
        <v>2.6340660080395741E-2</v>
      </c>
      <c r="AJ277" s="51">
        <v>0</v>
      </c>
      <c r="AK277" s="51">
        <v>0</v>
      </c>
      <c r="AL277" s="51">
        <v>0</v>
      </c>
      <c r="AM277" s="51">
        <v>5.6922553400795826</v>
      </c>
      <c r="AN277" s="51" t="s">
        <v>22151</v>
      </c>
      <c r="AO277" s="51" t="s">
        <v>22151</v>
      </c>
      <c r="AP277" s="51" t="s">
        <v>22151</v>
      </c>
      <c r="AQ277" s="51" t="s">
        <v>22151</v>
      </c>
      <c r="AR277" s="51" t="s">
        <v>22151</v>
      </c>
      <c r="AS277" s="51">
        <v>5.6922553400795826</v>
      </c>
      <c r="AT277" s="51" t="s">
        <v>22151</v>
      </c>
      <c r="AU277" s="51" t="s">
        <v>22151</v>
      </c>
      <c r="AV277" s="51" t="s">
        <v>22151</v>
      </c>
      <c r="AW277" s="51">
        <v>5.6922553400795826</v>
      </c>
      <c r="AX277" s="51">
        <v>5.6922553400795826</v>
      </c>
      <c r="AY277" s="76" t="s">
        <v>22151</v>
      </c>
      <c r="AZ277" s="132" t="s">
        <v>22151</v>
      </c>
      <c r="BA277" s="132" t="s">
        <v>22151</v>
      </c>
      <c r="BB277" s="132" t="s">
        <v>22151</v>
      </c>
      <c r="BC277" s="132" t="s">
        <v>22151</v>
      </c>
      <c r="BD277" s="132">
        <v>96</v>
      </c>
      <c r="BE277" s="132" t="s">
        <v>22151</v>
      </c>
      <c r="BF277" s="132" t="s">
        <v>22151</v>
      </c>
      <c r="BG277" s="132" t="s">
        <v>22151</v>
      </c>
      <c r="BH277" s="132">
        <v>75</v>
      </c>
      <c r="BI277" s="132">
        <v>60</v>
      </c>
      <c r="BJ277" s="92" t="s">
        <v>22151</v>
      </c>
      <c r="BK277" s="51">
        <v>7.5574645117708927</v>
      </c>
      <c r="BL277" s="51">
        <v>-1.8652091716913102</v>
      </c>
      <c r="BM277" s="76">
        <v>276</v>
      </c>
      <c r="BN277" s="51">
        <v>0</v>
      </c>
      <c r="BO277" s="51">
        <v>0.19435732070240119</v>
      </c>
      <c r="BP277" s="51">
        <v>-2.0595664923937114</v>
      </c>
      <c r="BQ277" s="64">
        <v>-3.3898453206803092</v>
      </c>
      <c r="BR277" s="64"/>
      <c r="BS277" s="51">
        <v>0</v>
      </c>
      <c r="BT277" s="38">
        <v>0</v>
      </c>
      <c r="BU277" s="51" t="s">
        <v>22429</v>
      </c>
      <c r="BV277" s="75">
        <v>999</v>
      </c>
      <c r="BW277" s="75">
        <v>475</v>
      </c>
      <c r="BX277" s="51">
        <v>524</v>
      </c>
      <c r="BY277" s="75">
        <v>0</v>
      </c>
      <c r="BZ277" s="75">
        <v>0</v>
      </c>
      <c r="CA277" s="184" t="s">
        <v>22151</v>
      </c>
    </row>
    <row r="278" spans="1:79" ht="15" customHeight="1" x14ac:dyDescent="0.3">
      <c r="A278" s="178" t="s">
        <v>13910</v>
      </c>
      <c r="B278" s="1" t="s">
        <v>13911</v>
      </c>
      <c r="C278" s="2" t="s">
        <v>6939</v>
      </c>
      <c r="D278" s="91" t="s">
        <v>11581</v>
      </c>
      <c r="E278" s="2" t="s">
        <v>1409</v>
      </c>
      <c r="F278" s="2" t="s">
        <v>9094</v>
      </c>
      <c r="G278" s="2" t="s">
        <v>1424</v>
      </c>
      <c r="H278" s="2" t="s">
        <v>1424</v>
      </c>
      <c r="I278" s="2" t="s">
        <v>1424</v>
      </c>
      <c r="J278" s="269" t="s">
        <v>1424</v>
      </c>
      <c r="K278">
        <v>15905</v>
      </c>
      <c r="L278" t="s">
        <v>13041</v>
      </c>
      <c r="M278" t="e">
        <v>#VALUE!</v>
      </c>
      <c r="N278" t="s">
        <v>13912</v>
      </c>
      <c r="O278" s="169">
        <v>25</v>
      </c>
      <c r="P278" s="123">
        <v>78</v>
      </c>
      <c r="Q278" s="123">
        <v>78</v>
      </c>
      <c r="R278" s="75">
        <v>70</v>
      </c>
      <c r="S278" s="123">
        <v>18</v>
      </c>
      <c r="T278" s="123">
        <v>5</v>
      </c>
      <c r="U278" s="123">
        <v>0</v>
      </c>
      <c r="V278" s="75">
        <v>1</v>
      </c>
      <c r="W278" s="123">
        <v>5</v>
      </c>
      <c r="X278" s="75">
        <v>6</v>
      </c>
      <c r="Y278" s="75">
        <v>7</v>
      </c>
      <c r="Z278" s="75">
        <v>15</v>
      </c>
      <c r="AA278" s="75">
        <v>0</v>
      </c>
      <c r="AB278" s="4">
        <v>0.25714285714285712</v>
      </c>
      <c r="AC278" s="4">
        <v>0.32467532467532467</v>
      </c>
      <c r="AD278" s="4">
        <v>0.37142857142857144</v>
      </c>
      <c r="AE278" s="8">
        <v>0.75757575757575757</v>
      </c>
      <c r="AF278" s="8">
        <v>0.35714285714285715</v>
      </c>
      <c r="AG278" s="8">
        <v>0.84507042253521136</v>
      </c>
      <c r="AH278" s="8">
        <v>0</v>
      </c>
      <c r="AI278" s="51">
        <v>9.4271641731083045E-2</v>
      </c>
      <c r="AJ278" s="51">
        <v>0</v>
      </c>
      <c r="AK278" s="51">
        <v>0</v>
      </c>
      <c r="AL278" s="51">
        <v>0</v>
      </c>
      <c r="AM278" s="8">
        <v>2.054060678984909</v>
      </c>
      <c r="AN278" s="8">
        <v>2.054060678984909</v>
      </c>
      <c r="AO278" s="8" t="s">
        <v>22151</v>
      </c>
      <c r="AP278" s="8" t="s">
        <v>22151</v>
      </c>
      <c r="AQ278" s="8" t="s">
        <v>22151</v>
      </c>
      <c r="AR278" s="8" t="s">
        <v>22151</v>
      </c>
      <c r="AS278" s="8" t="s">
        <v>22151</v>
      </c>
      <c r="AT278" s="8" t="s">
        <v>22151</v>
      </c>
      <c r="AU278" s="8" t="s">
        <v>22151</v>
      </c>
      <c r="AV278" s="8" t="s">
        <v>22151</v>
      </c>
      <c r="AW278" s="8">
        <v>2.054060678984909</v>
      </c>
      <c r="AX278" s="8">
        <v>2.054060678984909</v>
      </c>
      <c r="AY278" s="132">
        <v>48</v>
      </c>
      <c r="AZ278" s="132" t="s">
        <v>22151</v>
      </c>
      <c r="BA278" s="132" t="s">
        <v>22151</v>
      </c>
      <c r="BB278" s="132" t="s">
        <v>22151</v>
      </c>
      <c r="BC278" s="132" t="s">
        <v>22151</v>
      </c>
      <c r="BD278" s="132" t="s">
        <v>22151</v>
      </c>
      <c r="BE278" s="132" t="s">
        <v>22151</v>
      </c>
      <c r="BF278" s="132" t="s">
        <v>22151</v>
      </c>
      <c r="BG278" s="132" t="s">
        <v>22151</v>
      </c>
      <c r="BH278" s="132">
        <v>186</v>
      </c>
      <c r="BI278" s="132">
        <v>171</v>
      </c>
      <c r="BJ278" s="92" t="s">
        <v>22151</v>
      </c>
      <c r="BK278" s="8">
        <v>3.9410672420239714</v>
      </c>
      <c r="BL278" s="8">
        <v>-1.8870065630390624</v>
      </c>
      <c r="BM278" s="12">
        <v>277</v>
      </c>
      <c r="BN278" s="10">
        <v>0</v>
      </c>
      <c r="BO278" s="10">
        <v>0.19435732070240119</v>
      </c>
      <c r="BP278" s="10">
        <v>-2.0813638837414636</v>
      </c>
      <c r="BQ278" s="41">
        <v>-3.4363051833574092</v>
      </c>
      <c r="BR278" s="41"/>
      <c r="BS278" s="10">
        <v>0</v>
      </c>
      <c r="BT278" s="38">
        <v>0</v>
      </c>
      <c r="BU278" s="6" t="s">
        <v>22430</v>
      </c>
      <c r="BV278" s="75">
        <v>420.8</v>
      </c>
      <c r="BW278" s="75">
        <v>476</v>
      </c>
      <c r="BX278" s="51">
        <v>-55.199999999999989</v>
      </c>
      <c r="BY278" s="75">
        <v>363</v>
      </c>
      <c r="BZ278" s="75">
        <v>494</v>
      </c>
      <c r="CA278" s="184" t="s">
        <v>22151</v>
      </c>
    </row>
    <row r="279" spans="1:79" x14ac:dyDescent="0.3">
      <c r="A279" s="213" t="s">
        <v>20138</v>
      </c>
      <c r="B279" s="1" t="s">
        <v>7093</v>
      </c>
      <c r="C279" s="2" t="s">
        <v>6757</v>
      </c>
      <c r="D279" s="91" t="s">
        <v>17160</v>
      </c>
      <c r="E279" s="2" t="s">
        <v>1426</v>
      </c>
      <c r="F279" s="2" t="s">
        <v>6120</v>
      </c>
      <c r="G279" s="2" t="s">
        <v>1424</v>
      </c>
      <c r="H279" s="2" t="s">
        <v>1424</v>
      </c>
      <c r="I279" s="2" t="s">
        <v>1424</v>
      </c>
      <c r="J279" s="269" t="s">
        <v>1424</v>
      </c>
      <c r="K279">
        <v>22581</v>
      </c>
      <c r="L279" t="s">
        <v>20139</v>
      </c>
      <c r="M279" t="e">
        <v>#VALUE!</v>
      </c>
      <c r="N279" t="s">
        <v>20141</v>
      </c>
      <c r="O279" s="169">
        <v>9</v>
      </c>
      <c r="P279" s="123">
        <v>25</v>
      </c>
      <c r="Q279" s="123">
        <v>25</v>
      </c>
      <c r="R279" s="75">
        <v>24</v>
      </c>
      <c r="S279" s="123">
        <v>9</v>
      </c>
      <c r="T279" s="123">
        <v>2</v>
      </c>
      <c r="U279" s="123">
        <v>0</v>
      </c>
      <c r="V279" s="75">
        <v>1</v>
      </c>
      <c r="W279" s="123">
        <v>4</v>
      </c>
      <c r="X279" s="75">
        <v>3</v>
      </c>
      <c r="Y279" s="75">
        <v>1</v>
      </c>
      <c r="Z279" s="75">
        <v>4</v>
      </c>
      <c r="AA279" s="75">
        <v>0</v>
      </c>
      <c r="AB279" s="52">
        <v>0.375</v>
      </c>
      <c r="AC279" s="52">
        <v>0.4</v>
      </c>
      <c r="AD279" s="52">
        <v>0.58333333333333337</v>
      </c>
      <c r="AE279" s="51">
        <v>0.60606060606060608</v>
      </c>
      <c r="AF279" s="51">
        <v>0.35714285714285715</v>
      </c>
      <c r="AG279" s="51">
        <v>0.42253521126760568</v>
      </c>
      <c r="AH279" s="51">
        <v>0</v>
      </c>
      <c r="AI279" s="51">
        <v>0.66519339850479897</v>
      </c>
      <c r="AJ279" s="51">
        <v>0</v>
      </c>
      <c r="AK279" s="51">
        <v>0</v>
      </c>
      <c r="AL279" s="51">
        <v>0</v>
      </c>
      <c r="AM279" s="51">
        <v>2.050932072975868</v>
      </c>
      <c r="AN279" s="51">
        <v>2.050932072975868</v>
      </c>
      <c r="AO279" s="51" t="s">
        <v>22151</v>
      </c>
      <c r="AP279" s="51" t="s">
        <v>22151</v>
      </c>
      <c r="AQ279" s="51" t="s">
        <v>22151</v>
      </c>
      <c r="AR279" s="51" t="s">
        <v>22151</v>
      </c>
      <c r="AS279" s="51" t="s">
        <v>22151</v>
      </c>
      <c r="AT279" s="51" t="s">
        <v>22151</v>
      </c>
      <c r="AU279" s="51" t="s">
        <v>22151</v>
      </c>
      <c r="AV279" s="51" t="s">
        <v>22151</v>
      </c>
      <c r="AW279" s="51">
        <v>2.050932072975868</v>
      </c>
      <c r="AX279" s="51">
        <v>2.050932072975868</v>
      </c>
      <c r="AY279" s="76">
        <v>49</v>
      </c>
      <c r="AZ279" s="76" t="s">
        <v>22151</v>
      </c>
      <c r="BA279" s="76" t="s">
        <v>22151</v>
      </c>
      <c r="BB279" s="76" t="s">
        <v>22151</v>
      </c>
      <c r="BC279" s="76" t="s">
        <v>22151</v>
      </c>
      <c r="BD279" s="76" t="s">
        <v>22151</v>
      </c>
      <c r="BE279" s="76" t="s">
        <v>22151</v>
      </c>
      <c r="BF279" s="76" t="s">
        <v>22151</v>
      </c>
      <c r="BG279" s="76" t="s">
        <v>22151</v>
      </c>
      <c r="BH279" s="76">
        <v>188</v>
      </c>
      <c r="BI279" s="76">
        <v>173</v>
      </c>
      <c r="BJ279" s="93" t="s">
        <v>22151</v>
      </c>
      <c r="BK279" s="51">
        <v>3.9410672420239714</v>
      </c>
      <c r="BL279" s="51">
        <v>-1.8901351690481034</v>
      </c>
      <c r="BM279" s="76">
        <v>278</v>
      </c>
      <c r="BN279" s="51">
        <v>0</v>
      </c>
      <c r="BO279" s="51">
        <v>0.19435732070240119</v>
      </c>
      <c r="BP279" s="51">
        <v>-2.0844924897505046</v>
      </c>
      <c r="BQ279" s="64">
        <v>-3.4429736237791007</v>
      </c>
      <c r="BR279" s="64"/>
      <c r="BS279" s="51">
        <v>0</v>
      </c>
      <c r="BT279" s="38">
        <v>0</v>
      </c>
      <c r="BU279" s="51" t="s">
        <v>22431</v>
      </c>
      <c r="BV279" s="75">
        <v>298.82</v>
      </c>
      <c r="BW279" s="75">
        <v>477</v>
      </c>
      <c r="BX279" s="51">
        <v>-178.18</v>
      </c>
      <c r="BY279" s="75">
        <v>240</v>
      </c>
      <c r="BZ279" s="75">
        <v>377</v>
      </c>
      <c r="CA279" s="184" t="s">
        <v>22151</v>
      </c>
    </row>
    <row r="280" spans="1:79" ht="15" customHeight="1" x14ac:dyDescent="0.3">
      <c r="A280" s="178" t="s">
        <v>11459</v>
      </c>
      <c r="B280" s="1" t="s">
        <v>6786</v>
      </c>
      <c r="C280" s="2" t="s">
        <v>6551</v>
      </c>
      <c r="D280" s="91" t="s">
        <v>11681</v>
      </c>
      <c r="E280" s="2" t="s">
        <v>1553</v>
      </c>
      <c r="F280" s="2" t="s">
        <v>6120</v>
      </c>
      <c r="G280" s="2" t="s">
        <v>1380</v>
      </c>
      <c r="H280" s="2" t="s">
        <v>1380</v>
      </c>
      <c r="I280" s="2" t="s">
        <v>1380</v>
      </c>
      <c r="J280" s="269" t="s">
        <v>1380</v>
      </c>
      <c r="K280" s="98">
        <v>14735</v>
      </c>
      <c r="L280" s="98" t="s">
        <v>13014</v>
      </c>
      <c r="M280" s="98" t="e">
        <v>#VALUE!</v>
      </c>
      <c r="N280" s="98" t="s">
        <v>12481</v>
      </c>
      <c r="O280" s="66">
        <v>35</v>
      </c>
      <c r="P280" s="123">
        <v>59</v>
      </c>
      <c r="Q280" s="123">
        <v>59</v>
      </c>
      <c r="R280" s="75">
        <v>51</v>
      </c>
      <c r="S280" s="123">
        <v>10</v>
      </c>
      <c r="T280" s="123">
        <v>0</v>
      </c>
      <c r="U280" s="123">
        <v>2</v>
      </c>
      <c r="V280" s="75">
        <v>2</v>
      </c>
      <c r="W280" s="123">
        <v>10</v>
      </c>
      <c r="X280" s="75">
        <v>5</v>
      </c>
      <c r="Y280" s="75">
        <v>8</v>
      </c>
      <c r="Z280" s="75">
        <v>15</v>
      </c>
      <c r="AA280" s="75">
        <v>6</v>
      </c>
      <c r="AB280" s="3">
        <v>0.19607843137254902</v>
      </c>
      <c r="AC280" s="3">
        <v>0.30508474576271188</v>
      </c>
      <c r="AD280" s="3">
        <v>0.39215686274509803</v>
      </c>
      <c r="AE280" s="6">
        <v>1.5151515151515151</v>
      </c>
      <c r="AF280" s="6">
        <v>0.7142857142857143</v>
      </c>
      <c r="AG280" s="6">
        <v>0.70422535211267612</v>
      </c>
      <c r="AH280" s="6">
        <v>3.333333333333333</v>
      </c>
      <c r="AI280" s="6">
        <v>-0.61897996508078623</v>
      </c>
      <c r="AJ280" s="6">
        <v>0</v>
      </c>
      <c r="AK280" s="6">
        <v>0</v>
      </c>
      <c r="AL280" s="51">
        <v>0</v>
      </c>
      <c r="AM280" s="6">
        <v>5.6480159498024527</v>
      </c>
      <c r="AN280" s="6" t="s">
        <v>22151</v>
      </c>
      <c r="AO280" s="6" t="s">
        <v>22151</v>
      </c>
      <c r="AP280" s="6" t="s">
        <v>22151</v>
      </c>
      <c r="AQ280" s="6" t="s">
        <v>22151</v>
      </c>
      <c r="AR280" s="6" t="s">
        <v>22151</v>
      </c>
      <c r="AS280" s="6">
        <v>5.6480159498024527</v>
      </c>
      <c r="AT280" s="6" t="s">
        <v>22151</v>
      </c>
      <c r="AU280" s="6" t="s">
        <v>22151</v>
      </c>
      <c r="AV280" s="6" t="s">
        <v>22151</v>
      </c>
      <c r="AW280" s="6">
        <v>5.6480159498024527</v>
      </c>
      <c r="AX280" s="6">
        <v>5.6480159498024527</v>
      </c>
      <c r="AY280" s="99" t="s">
        <v>22151</v>
      </c>
      <c r="AZ280" s="99" t="s">
        <v>22151</v>
      </c>
      <c r="BA280" s="99" t="s">
        <v>22151</v>
      </c>
      <c r="BB280" s="99" t="s">
        <v>22151</v>
      </c>
      <c r="BC280" s="99" t="s">
        <v>22151</v>
      </c>
      <c r="BD280" s="99">
        <v>97</v>
      </c>
      <c r="BE280" s="99" t="s">
        <v>22151</v>
      </c>
      <c r="BF280" s="99" t="s">
        <v>22151</v>
      </c>
      <c r="BG280" s="99" t="s">
        <v>22151</v>
      </c>
      <c r="BH280" s="99">
        <v>76</v>
      </c>
      <c r="BI280" s="99">
        <v>61</v>
      </c>
      <c r="BJ280" s="92" t="s">
        <v>22151</v>
      </c>
      <c r="BK280" s="6">
        <v>7.5574645117708927</v>
      </c>
      <c r="BL280" s="6">
        <v>-1.90944856196844</v>
      </c>
      <c r="BM280" s="99">
        <v>279</v>
      </c>
      <c r="BN280" s="6">
        <v>0</v>
      </c>
      <c r="BO280" s="6">
        <v>0.19435732070240119</v>
      </c>
      <c r="BP280" s="6">
        <v>-2.1038058826708412</v>
      </c>
      <c r="BQ280" s="38">
        <v>-3.4841389893309858</v>
      </c>
      <c r="BR280" s="38"/>
      <c r="BS280" s="6">
        <v>0</v>
      </c>
      <c r="BT280" s="38">
        <v>0</v>
      </c>
      <c r="BU280" s="6" t="s">
        <v>22432</v>
      </c>
      <c r="BV280" s="75">
        <v>750.93</v>
      </c>
      <c r="BW280" s="75">
        <v>481</v>
      </c>
      <c r="BX280" s="51">
        <v>269.92999999999995</v>
      </c>
      <c r="BY280" s="75">
        <v>748</v>
      </c>
      <c r="BZ280" s="75">
        <v>748</v>
      </c>
      <c r="CA280" s="184" t="s">
        <v>22151</v>
      </c>
    </row>
    <row r="281" spans="1:79" ht="15" customHeight="1" x14ac:dyDescent="0.3">
      <c r="A281" s="178" t="s">
        <v>1693</v>
      </c>
      <c r="B281" s="1" t="s">
        <v>6622</v>
      </c>
      <c r="C281" s="2" t="s">
        <v>6623</v>
      </c>
      <c r="D281" s="91" t="s">
        <v>508</v>
      </c>
      <c r="E281" s="2" t="s">
        <v>1395</v>
      </c>
      <c r="F281" s="2" t="s">
        <v>9094</v>
      </c>
      <c r="G281" s="2" t="s">
        <v>14939</v>
      </c>
      <c r="H281" s="2" t="s">
        <v>660</v>
      </c>
      <c r="I281" s="2" t="s">
        <v>660</v>
      </c>
      <c r="J281" s="269" t="s">
        <v>660</v>
      </c>
      <c r="K281">
        <v>8090</v>
      </c>
      <c r="L281" t="s">
        <v>10891</v>
      </c>
      <c r="M281" t="e">
        <v>#VALUE!</v>
      </c>
      <c r="N281" t="s">
        <v>5253</v>
      </c>
      <c r="O281" s="169">
        <v>50</v>
      </c>
      <c r="P281" s="123">
        <v>169</v>
      </c>
      <c r="Q281" s="123">
        <v>169</v>
      </c>
      <c r="R281" s="67">
        <v>140</v>
      </c>
      <c r="S281" s="123">
        <v>26</v>
      </c>
      <c r="T281" s="123">
        <v>6</v>
      </c>
      <c r="U281" s="123">
        <v>0</v>
      </c>
      <c r="V281" s="67">
        <v>4</v>
      </c>
      <c r="W281" s="123">
        <v>22</v>
      </c>
      <c r="X281" s="67">
        <v>24</v>
      </c>
      <c r="Y281" s="67">
        <v>23</v>
      </c>
      <c r="Z281" s="67">
        <v>48</v>
      </c>
      <c r="AA281" s="67">
        <v>0</v>
      </c>
      <c r="AB281" s="4">
        <v>0.18571428571428572</v>
      </c>
      <c r="AC281" s="4">
        <v>0.30061349693251532</v>
      </c>
      <c r="AD281" s="4">
        <v>0.31428571428571428</v>
      </c>
      <c r="AE281" s="8">
        <v>3.3333333333333335</v>
      </c>
      <c r="AF281" s="8">
        <v>1.4285714285714286</v>
      </c>
      <c r="AG281" s="8">
        <v>3.3802816901408455</v>
      </c>
      <c r="AH281" s="8">
        <v>0</v>
      </c>
      <c r="AI281" s="51">
        <v>-1.947047610641403</v>
      </c>
      <c r="AJ281" s="51">
        <v>0</v>
      </c>
      <c r="AK281" s="51">
        <v>0</v>
      </c>
      <c r="AL281" s="51">
        <v>0</v>
      </c>
      <c r="AM281" s="8">
        <v>6.1951388414042041</v>
      </c>
      <c r="AN281" s="8" t="s">
        <v>22151</v>
      </c>
      <c r="AO281" s="8" t="s">
        <v>22151</v>
      </c>
      <c r="AP281" s="8" t="s">
        <v>22151</v>
      </c>
      <c r="AQ281" s="8">
        <v>6.1951388414042041</v>
      </c>
      <c r="AR281" s="8" t="s">
        <v>22151</v>
      </c>
      <c r="AS281" s="8" t="s">
        <v>22151</v>
      </c>
      <c r="AT281" s="8">
        <v>6.1951388414042041</v>
      </c>
      <c r="AU281" s="8" t="s">
        <v>22151</v>
      </c>
      <c r="AV281" s="8">
        <v>6.1951388414042041</v>
      </c>
      <c r="AW281" s="8">
        <v>6.1951388414042041</v>
      </c>
      <c r="AX281" s="8">
        <v>6.1951388414042041</v>
      </c>
      <c r="AY281" s="132" t="s">
        <v>22151</v>
      </c>
      <c r="AZ281" s="132" t="s">
        <v>22151</v>
      </c>
      <c r="BA281" s="132" t="s">
        <v>22151</v>
      </c>
      <c r="BB281" s="132">
        <v>29</v>
      </c>
      <c r="BC281" s="132" t="s">
        <v>22151</v>
      </c>
      <c r="BD281" s="132" t="s">
        <v>22151</v>
      </c>
      <c r="BE281" s="132">
        <v>27</v>
      </c>
      <c r="BF281" s="132" t="s">
        <v>22151</v>
      </c>
      <c r="BG281" s="132">
        <v>38</v>
      </c>
      <c r="BH281" s="132">
        <v>59</v>
      </c>
      <c r="BI281" s="132">
        <v>44</v>
      </c>
      <c r="BJ281" s="92" t="s">
        <v>22151</v>
      </c>
      <c r="BK281" s="8">
        <v>8.1157260046330784</v>
      </c>
      <c r="BL281" s="8">
        <v>-1.9205871632288742</v>
      </c>
      <c r="BM281" s="12">
        <v>280</v>
      </c>
      <c r="BN281" s="10">
        <v>0</v>
      </c>
      <c r="BO281" s="10">
        <v>0.19435732070240119</v>
      </c>
      <c r="BP281" s="10">
        <v>-2.1149444839312754</v>
      </c>
      <c r="BQ281" s="41">
        <v>-3.5078802653726306</v>
      </c>
      <c r="BR281" s="41"/>
      <c r="BS281" s="10">
        <v>0</v>
      </c>
      <c r="BT281" s="38">
        <v>0</v>
      </c>
      <c r="BU281" s="6" t="s">
        <v>22433</v>
      </c>
      <c r="BV281" s="75">
        <v>535.75</v>
      </c>
      <c r="BW281" s="75">
        <v>482</v>
      </c>
      <c r="BX281" s="51">
        <v>53.75</v>
      </c>
      <c r="BY281" s="75">
        <v>426</v>
      </c>
      <c r="BZ281" s="75">
        <v>644</v>
      </c>
      <c r="CA281" s="184" t="s">
        <v>22151</v>
      </c>
    </row>
    <row r="282" spans="1:79" ht="15" customHeight="1" x14ac:dyDescent="0.3">
      <c r="A282" s="178" t="s">
        <v>13733</v>
      </c>
      <c r="B282" s="1" t="s">
        <v>5554</v>
      </c>
      <c r="C282" s="2" t="s">
        <v>7107</v>
      </c>
      <c r="D282" s="91" t="s">
        <v>11501</v>
      </c>
      <c r="E282" s="2" t="s">
        <v>1416</v>
      </c>
      <c r="F282" s="2" t="s">
        <v>9094</v>
      </c>
      <c r="G282" s="2" t="s">
        <v>14932</v>
      </c>
      <c r="H282" s="2" t="s">
        <v>660</v>
      </c>
      <c r="I282" s="2" t="s">
        <v>1431</v>
      </c>
      <c r="J282" s="269" t="s">
        <v>660</v>
      </c>
      <c r="K282">
        <v>13369</v>
      </c>
      <c r="L282" t="s">
        <v>11502</v>
      </c>
      <c r="M282" t="e">
        <v>#VALUE!</v>
      </c>
      <c r="N282" t="s">
        <v>13736</v>
      </c>
      <c r="O282" s="169">
        <v>50</v>
      </c>
      <c r="P282" s="123">
        <v>193</v>
      </c>
      <c r="Q282" s="123">
        <v>193</v>
      </c>
      <c r="R282" s="75">
        <v>181</v>
      </c>
      <c r="S282" s="123">
        <v>41</v>
      </c>
      <c r="T282" s="123">
        <v>13</v>
      </c>
      <c r="U282" s="123">
        <v>1</v>
      </c>
      <c r="V282" s="75">
        <v>3</v>
      </c>
      <c r="W282" s="123">
        <v>13.999999999999998</v>
      </c>
      <c r="X282" s="75">
        <v>20</v>
      </c>
      <c r="Y282" s="75">
        <v>8</v>
      </c>
      <c r="Z282" s="75">
        <v>51</v>
      </c>
      <c r="AA282" s="75">
        <v>2</v>
      </c>
      <c r="AB282" s="4">
        <v>0.22651933701657459</v>
      </c>
      <c r="AC282" s="4">
        <v>0.25925925925925924</v>
      </c>
      <c r="AD282" s="4">
        <v>0.35911602209944754</v>
      </c>
      <c r="AE282" s="8">
        <v>2.1212121212121211</v>
      </c>
      <c r="AF282" s="8">
        <v>1.0714285714285714</v>
      </c>
      <c r="AG282" s="8">
        <v>2.8169014084507045</v>
      </c>
      <c r="AH282" s="8">
        <v>1.1111111111111112</v>
      </c>
      <c r="AI282" s="51">
        <v>-0.92850513545912983</v>
      </c>
      <c r="AJ282" s="51">
        <v>0</v>
      </c>
      <c r="AK282" s="51">
        <v>0</v>
      </c>
      <c r="AL282" s="51">
        <v>0</v>
      </c>
      <c r="AM282" s="8">
        <v>6.1921480767433774</v>
      </c>
      <c r="AN282" s="8" t="s">
        <v>22151</v>
      </c>
      <c r="AO282" s="8" t="s">
        <v>22151</v>
      </c>
      <c r="AP282" s="8" t="s">
        <v>22151</v>
      </c>
      <c r="AQ282" s="8">
        <v>6.1921480767433774</v>
      </c>
      <c r="AR282" s="8" t="s">
        <v>22151</v>
      </c>
      <c r="AS282" s="8" t="s">
        <v>22151</v>
      </c>
      <c r="AT282" s="8">
        <v>6.1921480767433774</v>
      </c>
      <c r="AU282" s="8" t="s">
        <v>22151</v>
      </c>
      <c r="AV282" s="8">
        <v>6.1921480767433774</v>
      </c>
      <c r="AW282" s="8">
        <v>6.1921480767433774</v>
      </c>
      <c r="AX282" s="8">
        <v>6.1921480767433774</v>
      </c>
      <c r="AY282" s="132" t="s">
        <v>22151</v>
      </c>
      <c r="AZ282" s="132" t="s">
        <v>22151</v>
      </c>
      <c r="BA282" s="132" t="s">
        <v>22151</v>
      </c>
      <c r="BB282" s="132">
        <v>30</v>
      </c>
      <c r="BC282" s="132" t="s">
        <v>22151</v>
      </c>
      <c r="BD282" s="132" t="s">
        <v>22151</v>
      </c>
      <c r="BE282" s="132">
        <v>28</v>
      </c>
      <c r="BF282" s="132" t="s">
        <v>22151</v>
      </c>
      <c r="BG282" s="132">
        <v>39</v>
      </c>
      <c r="BH282" s="132">
        <v>60</v>
      </c>
      <c r="BI282" s="132">
        <v>45</v>
      </c>
      <c r="BJ282" s="92" t="s">
        <v>22151</v>
      </c>
      <c r="BK282" s="8">
        <v>8.1157260046330784</v>
      </c>
      <c r="BL282" s="8">
        <v>-1.9235779278897009</v>
      </c>
      <c r="BM282" s="12">
        <v>281</v>
      </c>
      <c r="BN282" s="10">
        <v>0</v>
      </c>
      <c r="BO282" s="10">
        <v>0.19435732070240119</v>
      </c>
      <c r="BP282" s="10">
        <v>-2.1179352485921021</v>
      </c>
      <c r="BQ282" s="41">
        <v>-3.5142549050359158</v>
      </c>
      <c r="BR282" s="41"/>
      <c r="BS282" s="10">
        <v>0</v>
      </c>
      <c r="BT282" s="38">
        <v>0</v>
      </c>
      <c r="BU282" s="6" t="s">
        <v>22434</v>
      </c>
      <c r="BV282" s="75">
        <v>549.92999999999995</v>
      </c>
      <c r="BW282" s="75">
        <v>483</v>
      </c>
      <c r="BX282" s="51">
        <v>66.92999999999995</v>
      </c>
      <c r="BY282" s="75">
        <v>459</v>
      </c>
      <c r="BZ282" s="75">
        <v>627</v>
      </c>
      <c r="CA282" s="184" t="s">
        <v>22151</v>
      </c>
    </row>
    <row r="283" spans="1:79" ht="15" customHeight="1" x14ac:dyDescent="0.3">
      <c r="A283" s="213" t="s">
        <v>13882</v>
      </c>
      <c r="B283" s="1" t="s">
        <v>6873</v>
      </c>
      <c r="C283" s="2" t="s">
        <v>13883</v>
      </c>
      <c r="D283" s="91" t="s">
        <v>11622</v>
      </c>
      <c r="E283" s="2" t="s">
        <v>1439</v>
      </c>
      <c r="F283" s="2" t="s">
        <v>6120</v>
      </c>
      <c r="G283" s="2" t="s">
        <v>1424</v>
      </c>
      <c r="H283" s="2" t="s">
        <v>1424</v>
      </c>
      <c r="I283" s="2" t="s">
        <v>1424</v>
      </c>
      <c r="J283" s="269" t="s">
        <v>1424</v>
      </c>
      <c r="K283">
        <v>12284</v>
      </c>
      <c r="L283" t="s">
        <v>11623</v>
      </c>
      <c r="M283" t="e">
        <v>#VALUE!</v>
      </c>
      <c r="N283" t="s">
        <v>13885</v>
      </c>
      <c r="O283" s="169">
        <v>17</v>
      </c>
      <c r="P283" s="123">
        <v>38</v>
      </c>
      <c r="Q283" s="123">
        <v>38</v>
      </c>
      <c r="R283" s="75">
        <v>31</v>
      </c>
      <c r="S283" s="123">
        <v>8</v>
      </c>
      <c r="T283" s="123">
        <v>3</v>
      </c>
      <c r="U283" s="123">
        <v>0</v>
      </c>
      <c r="V283" s="75">
        <v>1</v>
      </c>
      <c r="W283" s="123">
        <v>3</v>
      </c>
      <c r="X283" s="75">
        <v>8</v>
      </c>
      <c r="Y283" s="75">
        <v>5</v>
      </c>
      <c r="Z283" s="75">
        <v>11</v>
      </c>
      <c r="AA283" s="75">
        <v>0</v>
      </c>
      <c r="AB283" s="52">
        <v>0.25806451612903225</v>
      </c>
      <c r="AC283" s="52">
        <v>0.3611111111111111</v>
      </c>
      <c r="AD283" s="52">
        <v>0.45161290322580644</v>
      </c>
      <c r="AE283" s="51">
        <v>0.45454545454545459</v>
      </c>
      <c r="AF283" s="51">
        <v>0.35714285714285715</v>
      </c>
      <c r="AG283" s="51">
        <v>1.1267605633802817</v>
      </c>
      <c r="AH283" s="51">
        <v>0</v>
      </c>
      <c r="AI283" s="51">
        <v>4.8805634174467045E-2</v>
      </c>
      <c r="AJ283" s="51">
        <v>0</v>
      </c>
      <c r="AK283" s="51">
        <v>0</v>
      </c>
      <c r="AL283" s="51">
        <v>0</v>
      </c>
      <c r="AM283" s="51">
        <v>1.9872545092430607</v>
      </c>
      <c r="AN283" s="51">
        <v>1.9872545092430607</v>
      </c>
      <c r="AO283" s="51" t="s">
        <v>22151</v>
      </c>
      <c r="AP283" s="51" t="s">
        <v>22151</v>
      </c>
      <c r="AQ283" s="51" t="s">
        <v>22151</v>
      </c>
      <c r="AR283" s="51" t="s">
        <v>22151</v>
      </c>
      <c r="AS283" s="51" t="s">
        <v>22151</v>
      </c>
      <c r="AT283" s="51" t="s">
        <v>22151</v>
      </c>
      <c r="AU283" s="51" t="s">
        <v>22151</v>
      </c>
      <c r="AV283" s="51" t="s">
        <v>22151</v>
      </c>
      <c r="AW283" s="51">
        <v>1.9872545092430607</v>
      </c>
      <c r="AX283" s="51">
        <v>1.9872545092430607</v>
      </c>
      <c r="AY283" s="76">
        <v>50</v>
      </c>
      <c r="AZ283" s="132" t="s">
        <v>22151</v>
      </c>
      <c r="BA283" s="132" t="s">
        <v>22151</v>
      </c>
      <c r="BB283" s="132" t="s">
        <v>22151</v>
      </c>
      <c r="BC283" s="132" t="s">
        <v>22151</v>
      </c>
      <c r="BD283" s="132" t="s">
        <v>22151</v>
      </c>
      <c r="BE283" s="132" t="s">
        <v>22151</v>
      </c>
      <c r="BF283" s="132" t="s">
        <v>22151</v>
      </c>
      <c r="BG283" s="132" t="s">
        <v>22151</v>
      </c>
      <c r="BH283" s="132">
        <v>190</v>
      </c>
      <c r="BI283" s="132">
        <v>175</v>
      </c>
      <c r="BJ283" s="92" t="s">
        <v>22151</v>
      </c>
      <c r="BK283" s="51">
        <v>3.9410672420239714</v>
      </c>
      <c r="BL283" s="8">
        <v>-1.9538127327809107</v>
      </c>
      <c r="BM283" s="12">
        <v>282</v>
      </c>
      <c r="BN283" s="51">
        <v>0</v>
      </c>
      <c r="BO283" s="51">
        <v>0.19435732070240119</v>
      </c>
      <c r="BP283" s="51">
        <v>-2.1481700534833119</v>
      </c>
      <c r="BQ283" s="64">
        <v>-3.5786986203825855</v>
      </c>
      <c r="BR283" s="64"/>
      <c r="BS283" s="51">
        <v>0</v>
      </c>
      <c r="BT283" s="38">
        <v>0</v>
      </c>
      <c r="BU283" s="51" t="s">
        <v>22435</v>
      </c>
      <c r="BV283" s="75">
        <v>749.59</v>
      </c>
      <c r="BW283" s="75">
        <v>485</v>
      </c>
      <c r="BX283" s="51">
        <v>264.59000000000003</v>
      </c>
      <c r="BY283" s="75">
        <v>701</v>
      </c>
      <c r="BZ283" s="75">
        <v>739</v>
      </c>
      <c r="CA283" s="184" t="s">
        <v>22151</v>
      </c>
    </row>
    <row r="284" spans="1:79" ht="15" customHeight="1" x14ac:dyDescent="0.3">
      <c r="A284" s="178" t="s">
        <v>12314</v>
      </c>
      <c r="B284" s="1" t="s">
        <v>12315</v>
      </c>
      <c r="C284" s="2" t="s">
        <v>6987</v>
      </c>
      <c r="D284" s="91" t="s">
        <v>11618</v>
      </c>
      <c r="E284" s="2" t="s">
        <v>1402</v>
      </c>
      <c r="F284" s="2" t="s">
        <v>6120</v>
      </c>
      <c r="G284" s="2" t="s">
        <v>1380</v>
      </c>
      <c r="H284" s="2" t="s">
        <v>1380</v>
      </c>
      <c r="I284" s="2" t="s">
        <v>1380</v>
      </c>
      <c r="J284" s="269" t="s">
        <v>1380</v>
      </c>
      <c r="K284">
        <v>13359</v>
      </c>
      <c r="L284" t="s">
        <v>11619</v>
      </c>
      <c r="M284" t="e">
        <v>#VALUE!</v>
      </c>
      <c r="N284" t="s">
        <v>12317</v>
      </c>
      <c r="O284" s="169">
        <v>40</v>
      </c>
      <c r="P284" s="123">
        <v>141</v>
      </c>
      <c r="Q284" s="123">
        <v>141</v>
      </c>
      <c r="R284" s="75">
        <v>133</v>
      </c>
      <c r="S284" s="123">
        <v>29</v>
      </c>
      <c r="T284" s="123">
        <v>8</v>
      </c>
      <c r="U284" s="123">
        <v>1</v>
      </c>
      <c r="V284" s="75">
        <v>4</v>
      </c>
      <c r="W284" s="123">
        <v>15</v>
      </c>
      <c r="X284" s="75">
        <v>20</v>
      </c>
      <c r="Y284" s="75">
        <v>5</v>
      </c>
      <c r="Z284" s="75">
        <v>40</v>
      </c>
      <c r="AA284" s="75">
        <v>0</v>
      </c>
      <c r="AB284" s="3">
        <v>0.21804511278195488</v>
      </c>
      <c r="AC284" s="3">
        <v>0.24637681159420291</v>
      </c>
      <c r="AD284" s="3">
        <v>0.38345864661654133</v>
      </c>
      <c r="AE284" s="6">
        <v>2.2727272727272729</v>
      </c>
      <c r="AF284" s="6">
        <v>1.4285714285714286</v>
      </c>
      <c r="AG284" s="6">
        <v>2.8169014084507045</v>
      </c>
      <c r="AH284" s="6">
        <v>0</v>
      </c>
      <c r="AI284" s="51">
        <v>-0.93634101911121692</v>
      </c>
      <c r="AJ284" s="51">
        <v>0</v>
      </c>
      <c r="AK284" s="51">
        <v>0</v>
      </c>
      <c r="AL284" s="51">
        <v>0</v>
      </c>
      <c r="AM284" s="6">
        <v>5.5818590906381891</v>
      </c>
      <c r="AN284" s="6" t="s">
        <v>22151</v>
      </c>
      <c r="AO284" s="6" t="s">
        <v>22151</v>
      </c>
      <c r="AP284" s="6" t="s">
        <v>22151</v>
      </c>
      <c r="AQ284" s="6" t="s">
        <v>22151</v>
      </c>
      <c r="AR284" s="6" t="s">
        <v>22151</v>
      </c>
      <c r="AS284" s="6">
        <v>5.5818590906381891</v>
      </c>
      <c r="AT284" s="6" t="s">
        <v>22151</v>
      </c>
      <c r="AU284" s="6" t="s">
        <v>22151</v>
      </c>
      <c r="AV284" s="6" t="s">
        <v>22151</v>
      </c>
      <c r="AW284" s="6">
        <v>5.5818590906381891</v>
      </c>
      <c r="AX284" s="6">
        <v>5.5818590906381891</v>
      </c>
      <c r="AY284" s="99" t="s">
        <v>22151</v>
      </c>
      <c r="AZ284" s="132" t="s">
        <v>22151</v>
      </c>
      <c r="BA284" s="132" t="s">
        <v>22151</v>
      </c>
      <c r="BB284" s="132" t="s">
        <v>22151</v>
      </c>
      <c r="BC284" s="132" t="s">
        <v>22151</v>
      </c>
      <c r="BD284" s="132">
        <v>98</v>
      </c>
      <c r="BE284" s="132" t="s">
        <v>22151</v>
      </c>
      <c r="BF284" s="132" t="s">
        <v>22151</v>
      </c>
      <c r="BG284" s="132" t="s">
        <v>22151</v>
      </c>
      <c r="BH284" s="132">
        <v>78</v>
      </c>
      <c r="BI284" s="132">
        <v>63</v>
      </c>
      <c r="BJ284" s="92" t="s">
        <v>22151</v>
      </c>
      <c r="BK284" s="6">
        <v>7.5574645117708927</v>
      </c>
      <c r="BL284" s="8">
        <v>-1.9756054211327037</v>
      </c>
      <c r="BM284" s="12">
        <v>283</v>
      </c>
      <c r="BN284" s="6">
        <v>0</v>
      </c>
      <c r="BO284" s="6">
        <v>0.19435732070240119</v>
      </c>
      <c r="BP284" s="6">
        <v>-2.1699627418351048</v>
      </c>
      <c r="BQ284" s="38">
        <v>-3.6251484588993188</v>
      </c>
      <c r="BR284" s="38"/>
      <c r="BS284" s="6">
        <v>0</v>
      </c>
      <c r="BT284" s="38">
        <v>0</v>
      </c>
      <c r="BU284" s="6" t="s">
        <v>22436</v>
      </c>
      <c r="BV284" s="75">
        <v>721.2</v>
      </c>
      <c r="BW284" s="75">
        <v>486</v>
      </c>
      <c r="BX284" s="51">
        <v>235.20000000000005</v>
      </c>
      <c r="BY284" s="75">
        <v>562</v>
      </c>
      <c r="BZ284" s="75">
        <v>740</v>
      </c>
      <c r="CA284" s="184" t="s">
        <v>22151</v>
      </c>
    </row>
    <row r="285" spans="1:79" x14ac:dyDescent="0.3">
      <c r="A285" s="212" t="s">
        <v>8180</v>
      </c>
      <c r="B285" s="180" t="s">
        <v>8181</v>
      </c>
      <c r="C285" s="196" t="s">
        <v>6575</v>
      </c>
      <c r="D285" s="211" t="s">
        <v>8633</v>
      </c>
      <c r="E285" s="196" t="s">
        <v>1409</v>
      </c>
      <c r="F285" s="196" t="s">
        <v>9094</v>
      </c>
      <c r="G285" s="196" t="s">
        <v>1424</v>
      </c>
      <c r="H285" s="196" t="s">
        <v>1424</v>
      </c>
      <c r="I285" s="196" t="s">
        <v>1424</v>
      </c>
      <c r="J285" s="196" t="s">
        <v>1424</v>
      </c>
      <c r="K285" s="197">
        <v>12976</v>
      </c>
      <c r="L285" s="197" t="s">
        <v>10923</v>
      </c>
      <c r="M285" s="198" t="e">
        <v>#VALUE!</v>
      </c>
      <c r="N285" s="198" t="s">
        <v>8634</v>
      </c>
      <c r="O285" s="199">
        <v>35</v>
      </c>
      <c r="P285" s="200">
        <v>83</v>
      </c>
      <c r="Q285" s="200">
        <v>83</v>
      </c>
      <c r="R285" s="200">
        <v>69</v>
      </c>
      <c r="S285" s="200">
        <v>10</v>
      </c>
      <c r="T285" s="200">
        <v>1</v>
      </c>
      <c r="U285" s="200">
        <v>0</v>
      </c>
      <c r="V285" s="200">
        <v>3</v>
      </c>
      <c r="W285" s="200">
        <v>6.9999999999999991</v>
      </c>
      <c r="X285" s="200">
        <v>6</v>
      </c>
      <c r="Y285" s="200">
        <v>6</v>
      </c>
      <c r="Z285" s="200">
        <v>23</v>
      </c>
      <c r="AA285" s="200">
        <v>1</v>
      </c>
      <c r="AB285" s="201">
        <v>0.14492753623188406</v>
      </c>
      <c r="AC285" s="202">
        <v>0.21333333333333335</v>
      </c>
      <c r="AD285" s="202">
        <v>0.28985507246376813</v>
      </c>
      <c r="AE285" s="203">
        <v>1.0606060606060606</v>
      </c>
      <c r="AF285" s="203">
        <v>1.0714285714285714</v>
      </c>
      <c r="AG285" s="203">
        <v>0.84507042253521136</v>
      </c>
      <c r="AH285" s="203">
        <v>0.55555555555555558</v>
      </c>
      <c r="AI285" s="203">
        <v>-1.6052597063227831</v>
      </c>
      <c r="AJ285" s="204">
        <v>0</v>
      </c>
      <c r="AK285" s="204">
        <v>0</v>
      </c>
      <c r="AL285" s="204">
        <v>0</v>
      </c>
      <c r="AM285" s="203">
        <v>1.9274009038026159</v>
      </c>
      <c r="AN285" s="203">
        <v>1.9274009038026159</v>
      </c>
      <c r="AO285" s="203" t="s">
        <v>22151</v>
      </c>
      <c r="AP285" s="203" t="s">
        <v>22151</v>
      </c>
      <c r="AQ285" s="203" t="s">
        <v>22151</v>
      </c>
      <c r="AR285" s="203" t="s">
        <v>22151</v>
      </c>
      <c r="AS285" s="203" t="s">
        <v>22151</v>
      </c>
      <c r="AT285" s="203" t="s">
        <v>22151</v>
      </c>
      <c r="AU285" s="203" t="s">
        <v>22151</v>
      </c>
      <c r="AV285" s="203" t="s">
        <v>22151</v>
      </c>
      <c r="AW285" s="203">
        <v>1.9274009038026159</v>
      </c>
      <c r="AX285" s="203">
        <v>1.9274009038026159</v>
      </c>
      <c r="AY285" s="205">
        <v>51</v>
      </c>
      <c r="AZ285" s="205" t="s">
        <v>22151</v>
      </c>
      <c r="BA285" s="205" t="s">
        <v>22151</v>
      </c>
      <c r="BB285" s="205" t="s">
        <v>22151</v>
      </c>
      <c r="BC285" s="205" t="s">
        <v>22151</v>
      </c>
      <c r="BD285" s="205" t="s">
        <v>22151</v>
      </c>
      <c r="BE285" s="205" t="s">
        <v>22151</v>
      </c>
      <c r="BF285" s="205" t="s">
        <v>22151</v>
      </c>
      <c r="BG285" s="205" t="s">
        <v>22151</v>
      </c>
      <c r="BH285" s="205">
        <v>192</v>
      </c>
      <c r="BI285" s="205">
        <v>177</v>
      </c>
      <c r="BJ285" s="206" t="s">
        <v>22151</v>
      </c>
      <c r="BK285" s="203">
        <v>3.9410672420239714</v>
      </c>
      <c r="BL285" s="203">
        <v>-2.0136663382213555</v>
      </c>
      <c r="BM285" s="205">
        <v>284</v>
      </c>
      <c r="BN285" s="203">
        <v>0</v>
      </c>
      <c r="BO285" s="203">
        <v>0.19435732070240119</v>
      </c>
      <c r="BP285" s="203">
        <v>-2.2080236589237567</v>
      </c>
      <c r="BQ285" s="207">
        <v>-3.7062730739090677</v>
      </c>
      <c r="BR285" s="208"/>
      <c r="BS285" s="203">
        <v>0</v>
      </c>
      <c r="BT285" s="38">
        <v>0</v>
      </c>
      <c r="BU285" s="203" t="s">
        <v>22437</v>
      </c>
      <c r="BV285" s="200">
        <v>653.02</v>
      </c>
      <c r="BW285" s="209">
        <v>488</v>
      </c>
      <c r="BX285" s="204">
        <v>165.01999999999998</v>
      </c>
      <c r="BY285" s="209">
        <v>486</v>
      </c>
      <c r="BZ285" s="209">
        <v>745</v>
      </c>
      <c r="CA285" s="184" t="s">
        <v>22151</v>
      </c>
    </row>
    <row r="286" spans="1:79" x14ac:dyDescent="0.3">
      <c r="A286" s="213" t="s">
        <v>14950</v>
      </c>
      <c r="B286" s="1" t="s">
        <v>14952</v>
      </c>
      <c r="C286" s="2" t="s">
        <v>14951</v>
      </c>
      <c r="D286" s="91" t="s">
        <v>14300</v>
      </c>
      <c r="E286" s="2" t="s">
        <v>1405</v>
      </c>
      <c r="F286" s="2" t="s">
        <v>6120</v>
      </c>
      <c r="G286" s="2" t="s">
        <v>1424</v>
      </c>
      <c r="H286" s="2" t="s">
        <v>1424</v>
      </c>
      <c r="I286" s="2" t="s">
        <v>1424</v>
      </c>
      <c r="J286" s="269" t="s">
        <v>1424</v>
      </c>
      <c r="K286">
        <v>17062</v>
      </c>
      <c r="L286" t="s">
        <v>14953</v>
      </c>
      <c r="M286" t="e">
        <v>#VALUE!</v>
      </c>
      <c r="N286" t="s">
        <v>15117</v>
      </c>
      <c r="O286" s="169">
        <v>18</v>
      </c>
      <c r="P286" s="123">
        <v>55</v>
      </c>
      <c r="Q286" s="123">
        <v>55</v>
      </c>
      <c r="R286" s="75">
        <v>51</v>
      </c>
      <c r="S286" s="123">
        <v>6</v>
      </c>
      <c r="T286" s="123">
        <v>2</v>
      </c>
      <c r="U286" s="123">
        <v>0</v>
      </c>
      <c r="V286" s="75">
        <v>3</v>
      </c>
      <c r="W286" s="123">
        <v>8</v>
      </c>
      <c r="X286" s="75">
        <v>8</v>
      </c>
      <c r="Y286" s="75">
        <v>3</v>
      </c>
      <c r="Z286" s="75">
        <v>20</v>
      </c>
      <c r="AA286" s="75">
        <v>0</v>
      </c>
      <c r="AB286" s="52">
        <v>0.11764705882352941</v>
      </c>
      <c r="AC286" s="52">
        <v>0.16666666666666666</v>
      </c>
      <c r="AD286" s="52">
        <v>0.33333333333333331</v>
      </c>
      <c r="AE286" s="51">
        <v>1.2121212121212122</v>
      </c>
      <c r="AF286" s="51">
        <v>1.0714285714285714</v>
      </c>
      <c r="AG286" s="51">
        <v>1.1267605633802817</v>
      </c>
      <c r="AH286" s="51">
        <v>0</v>
      </c>
      <c r="AI286" s="51">
        <v>-1.5029213646963453</v>
      </c>
      <c r="AJ286" s="51">
        <v>0</v>
      </c>
      <c r="AK286" s="51">
        <v>0</v>
      </c>
      <c r="AL286" s="51">
        <v>0</v>
      </c>
      <c r="AM286" s="51">
        <v>1.9073889822337198</v>
      </c>
      <c r="AN286" s="51">
        <v>1.9073889822337198</v>
      </c>
      <c r="AO286" s="51" t="s">
        <v>22151</v>
      </c>
      <c r="AP286" s="51" t="s">
        <v>22151</v>
      </c>
      <c r="AQ286" s="51" t="s">
        <v>22151</v>
      </c>
      <c r="AR286" s="51" t="s">
        <v>22151</v>
      </c>
      <c r="AS286" s="51" t="s">
        <v>22151</v>
      </c>
      <c r="AT286" s="51" t="s">
        <v>22151</v>
      </c>
      <c r="AU286" s="51" t="s">
        <v>22151</v>
      </c>
      <c r="AV286" s="51" t="s">
        <v>22151</v>
      </c>
      <c r="AW286" s="51">
        <v>1.9073889822337198</v>
      </c>
      <c r="AX286" s="51">
        <v>1.9073889822337198</v>
      </c>
      <c r="AY286" s="76">
        <v>52</v>
      </c>
      <c r="AZ286" s="76" t="s">
        <v>22151</v>
      </c>
      <c r="BA286" s="76" t="s">
        <v>22151</v>
      </c>
      <c r="BB286" s="76" t="s">
        <v>22151</v>
      </c>
      <c r="BC286" s="76" t="s">
        <v>22151</v>
      </c>
      <c r="BD286" s="76" t="s">
        <v>22151</v>
      </c>
      <c r="BE286" s="76" t="s">
        <v>22151</v>
      </c>
      <c r="BF286" s="76" t="s">
        <v>22151</v>
      </c>
      <c r="BG286" s="76" t="s">
        <v>22151</v>
      </c>
      <c r="BH286" s="76">
        <v>194</v>
      </c>
      <c r="BI286" s="76">
        <v>179</v>
      </c>
      <c r="BJ286" s="93" t="s">
        <v>22151</v>
      </c>
      <c r="BK286" s="51">
        <v>3.9410672420239714</v>
      </c>
      <c r="BL286" s="51">
        <v>-2.0336782597902516</v>
      </c>
      <c r="BM286" s="76">
        <v>285</v>
      </c>
      <c r="BN286" s="51">
        <v>0</v>
      </c>
      <c r="BO286" s="51">
        <v>0.19435732070240119</v>
      </c>
      <c r="BP286" s="51">
        <v>-2.2280355804926528</v>
      </c>
      <c r="BQ286" s="64">
        <v>-3.7489273123526825</v>
      </c>
      <c r="BR286" s="64"/>
      <c r="BS286" s="51">
        <v>0</v>
      </c>
      <c r="BT286" s="38">
        <v>0</v>
      </c>
      <c r="BU286" s="51" t="s">
        <v>22438</v>
      </c>
      <c r="BV286" s="75">
        <v>696.66</v>
      </c>
      <c r="BW286" s="75">
        <v>492</v>
      </c>
      <c r="BX286" s="51">
        <v>204.65999999999997</v>
      </c>
      <c r="BY286" s="75">
        <v>552</v>
      </c>
      <c r="BZ286" s="75">
        <v>737</v>
      </c>
      <c r="CA286" s="184" t="s">
        <v>22151</v>
      </c>
    </row>
    <row r="287" spans="1:79" ht="15" customHeight="1" x14ac:dyDescent="0.3">
      <c r="A287" t="s">
        <v>13556</v>
      </c>
      <c r="B287" s="1" t="s">
        <v>7233</v>
      </c>
      <c r="C287" s="2" t="s">
        <v>13557</v>
      </c>
      <c r="D287" s="91" t="s">
        <v>13048</v>
      </c>
      <c r="E287" s="2" t="s">
        <v>1439</v>
      </c>
      <c r="F287" s="2" t="s">
        <v>6120</v>
      </c>
      <c r="G287" s="2" t="s">
        <v>14939</v>
      </c>
      <c r="H287" s="2" t="s">
        <v>660</v>
      </c>
      <c r="I287" s="2" t="s">
        <v>660</v>
      </c>
      <c r="J287" s="269" t="s">
        <v>660</v>
      </c>
      <c r="K287">
        <v>16578</v>
      </c>
      <c r="L287" t="s">
        <v>13049</v>
      </c>
      <c r="M287" t="e">
        <v>#VALUE!</v>
      </c>
      <c r="N287" t="s">
        <v>13558</v>
      </c>
      <c r="O287" s="169">
        <v>34</v>
      </c>
      <c r="P287" s="123">
        <v>138</v>
      </c>
      <c r="Q287" s="123">
        <v>138</v>
      </c>
      <c r="R287" s="75">
        <v>114</v>
      </c>
      <c r="S287" s="123">
        <v>35</v>
      </c>
      <c r="T287" s="123">
        <v>3</v>
      </c>
      <c r="U287" s="123">
        <v>0</v>
      </c>
      <c r="V287" s="75">
        <v>2</v>
      </c>
      <c r="W287" s="123">
        <v>16</v>
      </c>
      <c r="X287" s="75">
        <v>10.999999999999998</v>
      </c>
      <c r="Y287" s="75">
        <v>23</v>
      </c>
      <c r="Z287" s="75">
        <v>17</v>
      </c>
      <c r="AA287" s="75">
        <v>0</v>
      </c>
      <c r="AB287" s="4">
        <v>0.30701754385964913</v>
      </c>
      <c r="AC287" s="4">
        <v>0.42335766423357662</v>
      </c>
      <c r="AD287" s="4">
        <v>0.38596491228070173</v>
      </c>
      <c r="AE287" s="8">
        <v>2.4242424242424243</v>
      </c>
      <c r="AF287" s="8">
        <v>0.7142857142857143</v>
      </c>
      <c r="AG287" s="8">
        <v>1.5492957746478873</v>
      </c>
      <c r="AH287" s="8">
        <v>0</v>
      </c>
      <c r="AI287" s="51">
        <v>1.374845115213025</v>
      </c>
      <c r="AJ287" s="51">
        <v>0</v>
      </c>
      <c r="AK287" s="51">
        <v>0</v>
      </c>
      <c r="AL287" s="51">
        <v>0</v>
      </c>
      <c r="AM287" s="8">
        <v>6.0626690283890508</v>
      </c>
      <c r="AN287" s="8" t="s">
        <v>22151</v>
      </c>
      <c r="AO287" s="8" t="s">
        <v>22151</v>
      </c>
      <c r="AP287" s="8" t="s">
        <v>22151</v>
      </c>
      <c r="AQ287" s="8">
        <v>6.0626690283890508</v>
      </c>
      <c r="AR287" s="8" t="s">
        <v>22151</v>
      </c>
      <c r="AS287" s="8" t="s">
        <v>22151</v>
      </c>
      <c r="AT287" s="8">
        <v>6.0626690283890508</v>
      </c>
      <c r="AU287" s="8" t="s">
        <v>22151</v>
      </c>
      <c r="AV287" s="8">
        <v>6.0626690283890508</v>
      </c>
      <c r="AW287" s="8">
        <v>6.0626690283890508</v>
      </c>
      <c r="AX287" s="8">
        <v>6.0626690283890508</v>
      </c>
      <c r="AY287" s="132" t="s">
        <v>22151</v>
      </c>
      <c r="AZ287" s="132" t="s">
        <v>22151</v>
      </c>
      <c r="BA287" s="132" t="s">
        <v>22151</v>
      </c>
      <c r="BB287" s="132">
        <v>31</v>
      </c>
      <c r="BC287" s="132" t="s">
        <v>22151</v>
      </c>
      <c r="BD287" s="132" t="s">
        <v>22151</v>
      </c>
      <c r="BE287" s="132">
        <v>29</v>
      </c>
      <c r="BF287" s="132" t="s">
        <v>22151</v>
      </c>
      <c r="BG287" s="132">
        <v>40</v>
      </c>
      <c r="BH287" s="132">
        <v>61</v>
      </c>
      <c r="BI287" s="132">
        <v>46</v>
      </c>
      <c r="BJ287" s="92" t="s">
        <v>22151</v>
      </c>
      <c r="BK287" s="8">
        <v>8.1157260046330784</v>
      </c>
      <c r="BL287" s="8">
        <v>-2.0530569762440276</v>
      </c>
      <c r="BM287" s="12">
        <v>286</v>
      </c>
      <c r="BN287" s="10">
        <v>0</v>
      </c>
      <c r="BO287" s="10">
        <v>0.19435732070240119</v>
      </c>
      <c r="BP287" s="10">
        <v>-2.2474142969464288</v>
      </c>
      <c r="BQ287" s="41">
        <v>-3.7902319111891725</v>
      </c>
      <c r="BR287" s="41"/>
      <c r="BS287" s="10">
        <v>0</v>
      </c>
      <c r="BT287" s="38">
        <v>0</v>
      </c>
      <c r="BU287" s="6" t="s">
        <v>22439</v>
      </c>
      <c r="BV287" s="75">
        <v>427.11</v>
      </c>
      <c r="BW287" s="75">
        <v>493</v>
      </c>
      <c r="BX287" s="51">
        <v>-65.889999999999986</v>
      </c>
      <c r="BY287" s="75">
        <v>361</v>
      </c>
      <c r="BZ287" s="75">
        <v>515</v>
      </c>
      <c r="CA287" s="184" t="s">
        <v>22151</v>
      </c>
    </row>
    <row r="288" spans="1:79" ht="15" customHeight="1" x14ac:dyDescent="0.3">
      <c r="A288" s="178" t="s">
        <v>14978</v>
      </c>
      <c r="B288" s="1" t="s">
        <v>7068</v>
      </c>
      <c r="C288" s="2" t="s">
        <v>7803</v>
      </c>
      <c r="D288" s="91" t="s">
        <v>14697</v>
      </c>
      <c r="E288" s="2" t="s">
        <v>1449</v>
      </c>
      <c r="F288" s="2" t="s">
        <v>6120</v>
      </c>
      <c r="G288" s="2" t="s">
        <v>1380</v>
      </c>
      <c r="H288" s="2" t="s">
        <v>1380</v>
      </c>
      <c r="I288" s="2" t="s">
        <v>1380</v>
      </c>
      <c r="J288" s="269" t="s">
        <v>1380</v>
      </c>
      <c r="K288">
        <v>17766</v>
      </c>
      <c r="L288" t="s">
        <v>14979</v>
      </c>
      <c r="M288" t="e">
        <v>#VALUE!</v>
      </c>
      <c r="N288" t="s">
        <v>15415</v>
      </c>
      <c r="O288" s="169">
        <v>31</v>
      </c>
      <c r="P288" s="123">
        <v>112</v>
      </c>
      <c r="Q288" s="123">
        <v>112</v>
      </c>
      <c r="R288" s="67">
        <v>88</v>
      </c>
      <c r="S288" s="123">
        <v>17</v>
      </c>
      <c r="T288" s="123">
        <v>2</v>
      </c>
      <c r="U288" s="123">
        <v>0</v>
      </c>
      <c r="V288" s="67">
        <v>7</v>
      </c>
      <c r="W288" s="123">
        <v>13</v>
      </c>
      <c r="X288" s="67">
        <v>15</v>
      </c>
      <c r="Y288" s="67">
        <v>20</v>
      </c>
      <c r="Z288" s="67">
        <v>38</v>
      </c>
      <c r="AA288" s="67">
        <v>0</v>
      </c>
      <c r="AB288" s="3">
        <v>0.19318181818181818</v>
      </c>
      <c r="AC288" s="3">
        <v>0.34259259259259262</v>
      </c>
      <c r="AD288" s="3">
        <v>0.45454545454545453</v>
      </c>
      <c r="AE288" s="6">
        <v>1.9696969696969697</v>
      </c>
      <c r="AF288" s="6">
        <v>2.5</v>
      </c>
      <c r="AG288" s="6">
        <v>2.1126760563380285</v>
      </c>
      <c r="AH288" s="6">
        <v>0</v>
      </c>
      <c r="AI288" s="51">
        <v>-1.1071732252117783</v>
      </c>
      <c r="AJ288" s="51">
        <v>0</v>
      </c>
      <c r="AK288" s="51">
        <v>0</v>
      </c>
      <c r="AL288" s="51">
        <v>0</v>
      </c>
      <c r="AM288" s="6">
        <v>5.4751998008232201</v>
      </c>
      <c r="AN288" s="6" t="s">
        <v>22151</v>
      </c>
      <c r="AO288" s="6" t="s">
        <v>22151</v>
      </c>
      <c r="AP288" s="6" t="s">
        <v>22151</v>
      </c>
      <c r="AQ288" s="6" t="s">
        <v>22151</v>
      </c>
      <c r="AR288" s="6" t="s">
        <v>22151</v>
      </c>
      <c r="AS288" s="6">
        <v>5.4751998008232201</v>
      </c>
      <c r="AT288" s="6" t="s">
        <v>22151</v>
      </c>
      <c r="AU288" s="6" t="s">
        <v>22151</v>
      </c>
      <c r="AV288" s="6" t="s">
        <v>22151</v>
      </c>
      <c r="AW288" s="6">
        <v>5.4751998008232201</v>
      </c>
      <c r="AX288" s="6">
        <v>5.4751998008232201</v>
      </c>
      <c r="AY288" s="99" t="s">
        <v>22151</v>
      </c>
      <c r="AZ288" s="132" t="s">
        <v>22151</v>
      </c>
      <c r="BA288" s="132" t="s">
        <v>22151</v>
      </c>
      <c r="BB288" s="132" t="s">
        <v>22151</v>
      </c>
      <c r="BC288" s="132" t="s">
        <v>22151</v>
      </c>
      <c r="BD288" s="132">
        <v>99</v>
      </c>
      <c r="BE288" s="132" t="s">
        <v>22151</v>
      </c>
      <c r="BF288" s="132" t="s">
        <v>22151</v>
      </c>
      <c r="BG288" s="132" t="s">
        <v>22151</v>
      </c>
      <c r="BH288" s="132">
        <v>80</v>
      </c>
      <c r="BI288" s="132">
        <v>65</v>
      </c>
      <c r="BJ288" s="92" t="s">
        <v>22151</v>
      </c>
      <c r="BK288" s="6">
        <v>7.5574645117708927</v>
      </c>
      <c r="BL288" s="8">
        <v>-2.0822647109476726</v>
      </c>
      <c r="BM288" s="12">
        <v>287</v>
      </c>
      <c r="BN288" s="6">
        <v>0</v>
      </c>
      <c r="BO288" s="6">
        <v>0.19435732070240119</v>
      </c>
      <c r="BP288" s="6">
        <v>-2.2766220316500738</v>
      </c>
      <c r="BQ288" s="38">
        <v>-3.852486486601034</v>
      </c>
      <c r="BR288" s="38"/>
      <c r="BS288" s="6">
        <v>0</v>
      </c>
      <c r="BT288" s="38">
        <v>0</v>
      </c>
      <c r="BU288" s="6" t="s">
        <v>22440</v>
      </c>
      <c r="BV288" s="75">
        <v>495.84</v>
      </c>
      <c r="BW288" s="75">
        <v>495</v>
      </c>
      <c r="BX288" s="51">
        <v>0.83999999999997499</v>
      </c>
      <c r="BY288" s="75">
        <v>447</v>
      </c>
      <c r="BZ288" s="75">
        <v>566</v>
      </c>
      <c r="CA288" s="184" t="s">
        <v>22151</v>
      </c>
    </row>
    <row r="289" spans="1:79" ht="15" customHeight="1" x14ac:dyDescent="0.3">
      <c r="A289" s="214" t="s">
        <v>2872</v>
      </c>
      <c r="B289" s="1" t="s">
        <v>7477</v>
      </c>
      <c r="C289" s="2" t="s">
        <v>6637</v>
      </c>
      <c r="D289" s="91" t="s">
        <v>228</v>
      </c>
      <c r="E289" s="2" t="s">
        <v>1437</v>
      </c>
      <c r="F289" s="118" t="s">
        <v>9094</v>
      </c>
      <c r="G289" s="118" t="s">
        <v>1424</v>
      </c>
      <c r="H289" s="118" t="s">
        <v>1424</v>
      </c>
      <c r="I289" s="118" t="s">
        <v>1424</v>
      </c>
      <c r="J289" s="269" t="s">
        <v>1424</v>
      </c>
      <c r="K289" s="122">
        <v>2829</v>
      </c>
      <c r="L289" s="122" t="s">
        <v>10138</v>
      </c>
      <c r="M289" s="122" t="e">
        <v>#VALUE!</v>
      </c>
      <c r="N289" s="122" t="s">
        <v>8884</v>
      </c>
      <c r="O289" s="123">
        <v>15</v>
      </c>
      <c r="P289" s="123">
        <v>45</v>
      </c>
      <c r="Q289" s="123">
        <v>45</v>
      </c>
      <c r="R289" s="123">
        <v>39</v>
      </c>
      <c r="S289" s="123">
        <v>9</v>
      </c>
      <c r="T289" s="123">
        <v>1</v>
      </c>
      <c r="U289" s="123">
        <v>0</v>
      </c>
      <c r="V289" s="123">
        <v>2</v>
      </c>
      <c r="W289" s="123">
        <v>4</v>
      </c>
      <c r="X289" s="123">
        <v>5</v>
      </c>
      <c r="Y289" s="123">
        <v>3</v>
      </c>
      <c r="Z289" s="123">
        <v>11</v>
      </c>
      <c r="AA289" s="123">
        <v>0</v>
      </c>
      <c r="AB289" s="124">
        <v>0.23076923076923078</v>
      </c>
      <c r="AC289" s="124">
        <v>0.2857142857142857</v>
      </c>
      <c r="AD289" s="124">
        <v>0.41025641025641024</v>
      </c>
      <c r="AE289" s="125">
        <v>0.60606060606060608</v>
      </c>
      <c r="AF289" s="125">
        <v>0.7142857142857143</v>
      </c>
      <c r="AG289" s="125">
        <v>0.70422535211267612</v>
      </c>
      <c r="AH289" s="125">
        <v>0</v>
      </c>
      <c r="AI289" s="125">
        <v>-0.17524038378580772</v>
      </c>
      <c r="AJ289" s="125">
        <v>0</v>
      </c>
      <c r="AK289" s="125">
        <v>0</v>
      </c>
      <c r="AL289" s="51">
        <v>0</v>
      </c>
      <c r="AM289" s="125">
        <v>1.8493312886731887</v>
      </c>
      <c r="AN289" s="125">
        <v>1.8493312886731887</v>
      </c>
      <c r="AO289" s="125" t="s">
        <v>22151</v>
      </c>
      <c r="AP289" s="125" t="s">
        <v>22151</v>
      </c>
      <c r="AQ289" s="125" t="s">
        <v>22151</v>
      </c>
      <c r="AR289" s="125" t="s">
        <v>22151</v>
      </c>
      <c r="AS289" s="125" t="s">
        <v>22151</v>
      </c>
      <c r="AT289" s="125" t="s">
        <v>22151</v>
      </c>
      <c r="AU289" s="125" t="s">
        <v>22151</v>
      </c>
      <c r="AV289" s="125" t="s">
        <v>22151</v>
      </c>
      <c r="AW289" s="125">
        <v>1.8493312886731887</v>
      </c>
      <c r="AX289" s="125">
        <v>1.8493312886731887</v>
      </c>
      <c r="AY289" s="127">
        <v>53</v>
      </c>
      <c r="AZ289" s="127" t="s">
        <v>22151</v>
      </c>
      <c r="BA289" s="127" t="s">
        <v>22151</v>
      </c>
      <c r="BB289" s="127" t="s">
        <v>22151</v>
      </c>
      <c r="BC289" s="127" t="s">
        <v>22151</v>
      </c>
      <c r="BD289" s="127" t="s">
        <v>22151</v>
      </c>
      <c r="BE289" s="127" t="s">
        <v>22151</v>
      </c>
      <c r="BF289" s="127" t="s">
        <v>22151</v>
      </c>
      <c r="BG289" s="127" t="s">
        <v>22151</v>
      </c>
      <c r="BH289" s="127">
        <v>197</v>
      </c>
      <c r="BI289" s="127">
        <v>182</v>
      </c>
      <c r="BJ289" s="126" t="s">
        <v>22151</v>
      </c>
      <c r="BK289" s="125">
        <v>3.9410672420239714</v>
      </c>
      <c r="BL289" s="125">
        <v>-2.0917359533507827</v>
      </c>
      <c r="BM289" s="127">
        <v>288</v>
      </c>
      <c r="BN289" s="125">
        <v>0</v>
      </c>
      <c r="BO289" s="125">
        <v>0.19435732070240119</v>
      </c>
      <c r="BP289" s="125">
        <v>-2.2860932740531839</v>
      </c>
      <c r="BQ289" s="128">
        <v>-3.8726738849190161</v>
      </c>
      <c r="BR289" s="128"/>
      <c r="BS289" s="125">
        <v>0</v>
      </c>
      <c r="BT289" s="38">
        <v>0</v>
      </c>
      <c r="BU289" s="125" t="s">
        <v>22441</v>
      </c>
      <c r="BV289" s="123">
        <v>720.14</v>
      </c>
      <c r="BW289" s="123">
        <v>496</v>
      </c>
      <c r="BX289" s="125">
        <v>224.14</v>
      </c>
      <c r="BY289" s="123">
        <v>590</v>
      </c>
      <c r="BZ289" s="123">
        <v>746</v>
      </c>
      <c r="CA289" s="184" t="s">
        <v>22151</v>
      </c>
    </row>
    <row r="290" spans="1:79" ht="15" customHeight="1" x14ac:dyDescent="0.3">
      <c r="A290" s="213" t="s">
        <v>20083</v>
      </c>
      <c r="B290" s="1" t="s">
        <v>20084</v>
      </c>
      <c r="C290" s="2" t="s">
        <v>6543</v>
      </c>
      <c r="D290" s="91" t="s">
        <v>17161</v>
      </c>
      <c r="E290" s="2" t="s">
        <v>1392</v>
      </c>
      <c r="F290" s="2" t="s">
        <v>6120</v>
      </c>
      <c r="G290" s="2" t="s">
        <v>14942</v>
      </c>
      <c r="H290" s="2" t="s">
        <v>1380</v>
      </c>
      <c r="I290" s="2" t="s">
        <v>1380</v>
      </c>
      <c r="J290" s="269" t="s">
        <v>1380</v>
      </c>
      <c r="K290">
        <v>15767</v>
      </c>
      <c r="L290" t="s">
        <v>20085</v>
      </c>
      <c r="M290" t="e">
        <v>#VALUE!</v>
      </c>
      <c r="N290" t="s">
        <v>20087</v>
      </c>
      <c r="O290" s="169">
        <v>35</v>
      </c>
      <c r="P290" s="123">
        <v>115</v>
      </c>
      <c r="Q290" s="123">
        <v>115</v>
      </c>
      <c r="R290" s="75">
        <v>107</v>
      </c>
      <c r="S290" s="123">
        <v>22</v>
      </c>
      <c r="T290" s="123">
        <v>4</v>
      </c>
      <c r="U290" s="123">
        <v>0</v>
      </c>
      <c r="V290" s="75">
        <v>6</v>
      </c>
      <c r="W290" s="123">
        <v>12</v>
      </c>
      <c r="X290" s="75">
        <v>18</v>
      </c>
      <c r="Y290" s="75">
        <v>7</v>
      </c>
      <c r="Z290" s="75">
        <v>32</v>
      </c>
      <c r="AA290" s="75">
        <v>0</v>
      </c>
      <c r="AB290" s="52">
        <v>0.20560747663551401</v>
      </c>
      <c r="AC290" s="52">
        <v>0.25438596491228072</v>
      </c>
      <c r="AD290" s="52">
        <v>0.41121495327102803</v>
      </c>
      <c r="AE290" s="51">
        <v>1.8181818181818183</v>
      </c>
      <c r="AF290" s="51">
        <v>2.1428571428571428</v>
      </c>
      <c r="AG290" s="51">
        <v>2.535211267605634</v>
      </c>
      <c r="AH290" s="51">
        <v>0</v>
      </c>
      <c r="AI290" s="51">
        <v>-1.0486686646682104</v>
      </c>
      <c r="AJ290" s="51">
        <v>0</v>
      </c>
      <c r="AK290" s="51">
        <v>0</v>
      </c>
      <c r="AL290" s="51">
        <v>0</v>
      </c>
      <c r="AM290" s="51">
        <v>5.4475815639763843</v>
      </c>
      <c r="AN290" s="51" t="s">
        <v>22151</v>
      </c>
      <c r="AO290" s="51" t="s">
        <v>22151</v>
      </c>
      <c r="AP290" s="51" t="s">
        <v>22151</v>
      </c>
      <c r="AQ290" s="51" t="s">
        <v>22151</v>
      </c>
      <c r="AR290" s="51" t="s">
        <v>22151</v>
      </c>
      <c r="AS290" s="51">
        <v>5.4475815639763843</v>
      </c>
      <c r="AT290" s="51" t="s">
        <v>22151</v>
      </c>
      <c r="AU290" s="51" t="s">
        <v>22151</v>
      </c>
      <c r="AV290" s="51" t="s">
        <v>22151</v>
      </c>
      <c r="AW290" s="51">
        <v>5.4475815639763843</v>
      </c>
      <c r="AX290" s="51">
        <v>5.4475815639763843</v>
      </c>
      <c r="AY290" s="76" t="s">
        <v>22151</v>
      </c>
      <c r="AZ290" s="132" t="s">
        <v>22151</v>
      </c>
      <c r="BA290" s="132" t="s">
        <v>22151</v>
      </c>
      <c r="BB290" s="132" t="s">
        <v>22151</v>
      </c>
      <c r="BC290" s="132" t="s">
        <v>22151</v>
      </c>
      <c r="BD290" s="132">
        <v>100</v>
      </c>
      <c r="BE290" s="132" t="s">
        <v>22151</v>
      </c>
      <c r="BF290" s="132" t="s">
        <v>22151</v>
      </c>
      <c r="BG290" s="132" t="s">
        <v>22151</v>
      </c>
      <c r="BH290" s="132">
        <v>81</v>
      </c>
      <c r="BI290" s="132">
        <v>66</v>
      </c>
      <c r="BJ290" s="92" t="s">
        <v>22151</v>
      </c>
      <c r="BK290" s="51">
        <v>7.5574645117708927</v>
      </c>
      <c r="BL290" s="8">
        <v>-2.1098829477945085</v>
      </c>
      <c r="BM290" s="12">
        <v>289</v>
      </c>
      <c r="BN290" s="51">
        <v>0</v>
      </c>
      <c r="BO290" s="51">
        <v>0.19435732070240119</v>
      </c>
      <c r="BP290" s="51">
        <v>-2.3042402684969097</v>
      </c>
      <c r="BQ290" s="64">
        <v>-3.911353140450414</v>
      </c>
      <c r="BR290" s="64"/>
      <c r="BS290" s="51">
        <v>0</v>
      </c>
      <c r="BT290" s="38">
        <v>0</v>
      </c>
      <c r="BU290" s="51" t="s">
        <v>22442</v>
      </c>
      <c r="BV290" s="75">
        <v>688.59</v>
      </c>
      <c r="BW290" s="75">
        <v>497</v>
      </c>
      <c r="BX290" s="51">
        <v>191.59000000000003</v>
      </c>
      <c r="BY290" s="75">
        <v>425</v>
      </c>
      <c r="BZ290" s="75">
        <v>750</v>
      </c>
      <c r="CA290" s="184" t="s">
        <v>22151</v>
      </c>
    </row>
    <row r="291" spans="1:79" ht="15" customHeight="1" x14ac:dyDescent="0.3">
      <c r="A291" s="178" t="s">
        <v>11157</v>
      </c>
      <c r="B291" s="1" t="s">
        <v>11159</v>
      </c>
      <c r="C291" s="2" t="s">
        <v>6764</v>
      </c>
      <c r="D291" s="91" t="s">
        <v>11158</v>
      </c>
      <c r="E291" s="2" t="s">
        <v>1565</v>
      </c>
      <c r="F291" s="2" t="s">
        <v>6120</v>
      </c>
      <c r="G291" s="2" t="s">
        <v>1380</v>
      </c>
      <c r="H291" s="2" t="s">
        <v>1380</v>
      </c>
      <c r="I291" s="2" t="s">
        <v>1380</v>
      </c>
      <c r="J291" s="269" t="s">
        <v>1380</v>
      </c>
      <c r="K291">
        <v>14477</v>
      </c>
      <c r="L291" t="s">
        <v>14908</v>
      </c>
      <c r="M291" t="e">
        <v>#VALUE!</v>
      </c>
      <c r="N291" t="s">
        <v>11160</v>
      </c>
      <c r="O291" s="169">
        <v>42</v>
      </c>
      <c r="P291" s="123">
        <v>123</v>
      </c>
      <c r="Q291" s="123">
        <v>123</v>
      </c>
      <c r="R291" s="75">
        <v>113</v>
      </c>
      <c r="S291" s="123">
        <v>25</v>
      </c>
      <c r="T291" s="123">
        <v>3</v>
      </c>
      <c r="U291" s="123">
        <v>2</v>
      </c>
      <c r="V291" s="75">
        <v>4</v>
      </c>
      <c r="W291" s="123">
        <v>17</v>
      </c>
      <c r="X291" s="75">
        <v>15</v>
      </c>
      <c r="Y291" s="75">
        <v>5</v>
      </c>
      <c r="Z291" s="75">
        <v>44</v>
      </c>
      <c r="AA291" s="75">
        <v>0</v>
      </c>
      <c r="AB291" s="4">
        <v>0.22123893805309736</v>
      </c>
      <c r="AC291" s="4">
        <v>0.25423728813559321</v>
      </c>
      <c r="AD291" s="4">
        <v>0.38938053097345132</v>
      </c>
      <c r="AE291" s="8">
        <v>2.5757575757575757</v>
      </c>
      <c r="AF291" s="8">
        <v>1.4285714285714286</v>
      </c>
      <c r="AG291" s="8">
        <v>2.1126760563380285</v>
      </c>
      <c r="AH291" s="8">
        <v>0</v>
      </c>
      <c r="AI291" s="51">
        <v>-0.72431822591189599</v>
      </c>
      <c r="AJ291" s="51">
        <v>0</v>
      </c>
      <c r="AK291" s="51">
        <v>0</v>
      </c>
      <c r="AL291" s="51">
        <v>0</v>
      </c>
      <c r="AM291" s="8">
        <v>5.3926868347551373</v>
      </c>
      <c r="AN291" s="8" t="s">
        <v>22151</v>
      </c>
      <c r="AO291" s="8" t="s">
        <v>22151</v>
      </c>
      <c r="AP291" s="8" t="s">
        <v>22151</v>
      </c>
      <c r="AQ291" s="8" t="s">
        <v>22151</v>
      </c>
      <c r="AR291" s="8" t="s">
        <v>22151</v>
      </c>
      <c r="AS291" s="8">
        <v>5.3926868347551373</v>
      </c>
      <c r="AT291" s="8" t="s">
        <v>22151</v>
      </c>
      <c r="AU291" s="8" t="s">
        <v>22151</v>
      </c>
      <c r="AV291" s="8" t="s">
        <v>22151</v>
      </c>
      <c r="AW291" s="8">
        <v>5.3926868347551373</v>
      </c>
      <c r="AX291" s="8">
        <v>5.3926868347551373</v>
      </c>
      <c r="AY291" s="132" t="s">
        <v>22151</v>
      </c>
      <c r="AZ291" s="132" t="s">
        <v>22151</v>
      </c>
      <c r="BA291" s="132" t="s">
        <v>22151</v>
      </c>
      <c r="BB291" s="132" t="s">
        <v>22151</v>
      </c>
      <c r="BC291" s="132" t="s">
        <v>22151</v>
      </c>
      <c r="BD291" s="132">
        <v>101</v>
      </c>
      <c r="BE291" s="132" t="s">
        <v>22151</v>
      </c>
      <c r="BF291" s="132" t="s">
        <v>22151</v>
      </c>
      <c r="BG291" s="132" t="s">
        <v>22151</v>
      </c>
      <c r="BH291" s="132">
        <v>82</v>
      </c>
      <c r="BI291" s="132">
        <v>67</v>
      </c>
      <c r="BJ291" s="92" t="s">
        <v>22151</v>
      </c>
      <c r="BK291" s="8">
        <v>7.5574645117708927</v>
      </c>
      <c r="BL291" s="8">
        <v>-2.1647776770157554</v>
      </c>
      <c r="BM291" s="12">
        <v>290</v>
      </c>
      <c r="BN291" s="10">
        <v>0</v>
      </c>
      <c r="BO291" s="10">
        <v>0.19435732070240119</v>
      </c>
      <c r="BP291" s="10">
        <v>-2.3591349977181566</v>
      </c>
      <c r="BQ291" s="41">
        <v>-4.0283580398269949</v>
      </c>
      <c r="BR291" s="41"/>
      <c r="BS291" s="10">
        <v>0</v>
      </c>
      <c r="BT291" s="38">
        <v>0</v>
      </c>
      <c r="BU291" s="6" t="s">
        <v>22443</v>
      </c>
      <c r="BV291" s="75">
        <v>670.39</v>
      </c>
      <c r="BW291" s="75">
        <v>503</v>
      </c>
      <c r="BX291" s="51">
        <v>167.39</v>
      </c>
      <c r="BY291" s="75">
        <v>566</v>
      </c>
      <c r="BZ291" s="75">
        <v>750</v>
      </c>
      <c r="CA291" s="184" t="s">
        <v>22151</v>
      </c>
    </row>
    <row r="292" spans="1:79" x14ac:dyDescent="0.3">
      <c r="A292" s="178" t="s">
        <v>16562</v>
      </c>
      <c r="B292" s="1" t="s">
        <v>6850</v>
      </c>
      <c r="C292" s="2" t="s">
        <v>6596</v>
      </c>
      <c r="D292" s="91" t="s">
        <v>14679</v>
      </c>
      <c r="E292" s="2" t="s">
        <v>1439</v>
      </c>
      <c r="F292" s="2" t="s">
        <v>6120</v>
      </c>
      <c r="G292" s="2" t="s">
        <v>1424</v>
      </c>
      <c r="H292" s="2" t="s">
        <v>1424</v>
      </c>
      <c r="I292" s="2" t="s">
        <v>1424</v>
      </c>
      <c r="J292" s="269" t="s">
        <v>1424</v>
      </c>
      <c r="K292">
        <v>12977</v>
      </c>
      <c r="L292" t="s">
        <v>16563</v>
      </c>
      <c r="M292" t="e">
        <v>#VALUE!</v>
      </c>
      <c r="N292" t="s">
        <v>15353</v>
      </c>
      <c r="O292" s="169">
        <v>38</v>
      </c>
      <c r="P292" s="123">
        <v>93</v>
      </c>
      <c r="Q292" s="123">
        <v>93</v>
      </c>
      <c r="R292" s="67">
        <v>84</v>
      </c>
      <c r="S292" s="123">
        <v>14</v>
      </c>
      <c r="T292" s="123">
        <v>3</v>
      </c>
      <c r="U292" s="123">
        <v>0</v>
      </c>
      <c r="V292" s="67">
        <v>1</v>
      </c>
      <c r="W292" s="123">
        <v>7</v>
      </c>
      <c r="X292" s="67">
        <v>12.999999999999998</v>
      </c>
      <c r="Y292" s="67">
        <v>7</v>
      </c>
      <c r="Z292" s="67">
        <v>27.000000000000004</v>
      </c>
      <c r="AA292" s="67">
        <v>0</v>
      </c>
      <c r="AB292" s="4">
        <v>0.16666666666666666</v>
      </c>
      <c r="AC292" s="4">
        <v>0.23076923076923078</v>
      </c>
      <c r="AD292" s="4">
        <v>0.23809523809523808</v>
      </c>
      <c r="AE292" s="8">
        <v>1.0606060606060606</v>
      </c>
      <c r="AF292" s="8">
        <v>0.35714285714285715</v>
      </c>
      <c r="AG292" s="8">
        <v>1.8309859154929575</v>
      </c>
      <c r="AH292" s="8">
        <v>0</v>
      </c>
      <c r="AI292" s="51">
        <v>-1.5440659780006112</v>
      </c>
      <c r="AJ292" s="51">
        <v>0</v>
      </c>
      <c r="AK292" s="51">
        <v>0</v>
      </c>
      <c r="AL292" s="51">
        <v>0</v>
      </c>
      <c r="AM292" s="8">
        <v>1.7046688552412641</v>
      </c>
      <c r="AN292" s="8">
        <v>1.7046688552412641</v>
      </c>
      <c r="AO292" s="8" t="s">
        <v>22151</v>
      </c>
      <c r="AP292" s="8" t="s">
        <v>22151</v>
      </c>
      <c r="AQ292" s="8" t="s">
        <v>22151</v>
      </c>
      <c r="AR292" s="8" t="s">
        <v>22151</v>
      </c>
      <c r="AS292" s="8" t="s">
        <v>22151</v>
      </c>
      <c r="AT292" s="8" t="s">
        <v>22151</v>
      </c>
      <c r="AU292" s="8" t="s">
        <v>22151</v>
      </c>
      <c r="AV292" s="8" t="s">
        <v>22151</v>
      </c>
      <c r="AW292" s="8">
        <v>1.7046688552412641</v>
      </c>
      <c r="AX292" s="8">
        <v>1.7046688552412641</v>
      </c>
      <c r="AY292" s="132">
        <v>54</v>
      </c>
      <c r="AZ292" s="132" t="s">
        <v>22151</v>
      </c>
      <c r="BA292" s="132" t="s">
        <v>22151</v>
      </c>
      <c r="BB292" s="132" t="s">
        <v>22151</v>
      </c>
      <c r="BC292" s="132" t="s">
        <v>22151</v>
      </c>
      <c r="BD292" s="132" t="s">
        <v>22151</v>
      </c>
      <c r="BE292" s="132" t="s">
        <v>22151</v>
      </c>
      <c r="BF292" s="132" t="s">
        <v>22151</v>
      </c>
      <c r="BG292" s="132" t="s">
        <v>22151</v>
      </c>
      <c r="BH292" s="132">
        <v>200</v>
      </c>
      <c r="BI292" s="132">
        <v>185</v>
      </c>
      <c r="BJ292" s="92" t="s">
        <v>22151</v>
      </c>
      <c r="BK292" s="8">
        <v>3.9410672420239714</v>
      </c>
      <c r="BL292" s="8">
        <v>-2.2363983867827075</v>
      </c>
      <c r="BM292" s="12">
        <v>291</v>
      </c>
      <c r="BN292" s="10">
        <v>0</v>
      </c>
      <c r="BO292" s="10">
        <v>0.19435732070240119</v>
      </c>
      <c r="BP292" s="10">
        <v>-2.4307557074851087</v>
      </c>
      <c r="BQ292" s="41">
        <v>-4.181013386860168</v>
      </c>
      <c r="BR292" s="41"/>
      <c r="BS292" s="10">
        <v>0</v>
      </c>
      <c r="BT292" s="38">
        <v>0</v>
      </c>
      <c r="BU292" s="6" t="s">
        <v>22444</v>
      </c>
      <c r="BV292" s="75">
        <v>737.82</v>
      </c>
      <c r="BW292" s="75">
        <v>510</v>
      </c>
      <c r="BX292" s="51">
        <v>227.82000000000005</v>
      </c>
      <c r="BY292" s="75">
        <v>661</v>
      </c>
      <c r="BZ292" s="75">
        <v>744</v>
      </c>
      <c r="CA292" s="184" t="s">
        <v>22151</v>
      </c>
    </row>
    <row r="293" spans="1:79" ht="15" customHeight="1" x14ac:dyDescent="0.3">
      <c r="A293" s="212" t="s">
        <v>12621</v>
      </c>
      <c r="B293" s="180" t="s">
        <v>12622</v>
      </c>
      <c r="C293" s="181" t="s">
        <v>6830</v>
      </c>
      <c r="D293" s="210" t="s">
        <v>11663</v>
      </c>
      <c r="E293" s="181" t="s">
        <v>1437</v>
      </c>
      <c r="F293" s="181" t="s">
        <v>9094</v>
      </c>
      <c r="G293" s="181" t="s">
        <v>1424</v>
      </c>
      <c r="H293" s="181" t="s">
        <v>1424</v>
      </c>
      <c r="I293" s="181" t="s">
        <v>1424</v>
      </c>
      <c r="J293" s="181" t="s">
        <v>1424</v>
      </c>
      <c r="K293" s="182">
        <v>13338</v>
      </c>
      <c r="L293" s="182" t="s">
        <v>11664</v>
      </c>
      <c r="M293" s="194" t="e">
        <v>#VALUE!</v>
      </c>
      <c r="N293" s="194" t="s">
        <v>12624</v>
      </c>
      <c r="O293" s="66">
        <v>40</v>
      </c>
      <c r="P293" s="184">
        <v>126</v>
      </c>
      <c r="Q293" s="184">
        <v>126</v>
      </c>
      <c r="R293" s="184">
        <v>108</v>
      </c>
      <c r="S293" s="184">
        <v>19</v>
      </c>
      <c r="T293" s="184">
        <v>4</v>
      </c>
      <c r="U293" s="184">
        <v>0</v>
      </c>
      <c r="V293" s="184">
        <v>2</v>
      </c>
      <c r="W293" s="184">
        <v>8</v>
      </c>
      <c r="X293" s="184">
        <v>10</v>
      </c>
      <c r="Y293" s="184">
        <v>16</v>
      </c>
      <c r="Z293" s="184">
        <v>39</v>
      </c>
      <c r="AA293" s="184">
        <v>0</v>
      </c>
      <c r="AB293" s="185">
        <v>0.17592592592592593</v>
      </c>
      <c r="AC293" s="186">
        <v>0.28225806451612906</v>
      </c>
      <c r="AD293" s="186">
        <v>0.26851851851851855</v>
      </c>
      <c r="AE293" s="187">
        <v>1.2121212121212122</v>
      </c>
      <c r="AF293" s="187">
        <v>0.7142857142857143</v>
      </c>
      <c r="AG293" s="187">
        <v>1.4084507042253522</v>
      </c>
      <c r="AH293" s="187">
        <v>0</v>
      </c>
      <c r="AI293" s="187">
        <v>-1.7498700779669822</v>
      </c>
      <c r="AJ293" s="188">
        <v>0</v>
      </c>
      <c r="AK293" s="188">
        <v>0</v>
      </c>
      <c r="AL293" s="188">
        <v>0</v>
      </c>
      <c r="AM293" s="187">
        <v>1.5849875526652961</v>
      </c>
      <c r="AN293" s="187">
        <v>1.5849875526652961</v>
      </c>
      <c r="AO293" s="187" t="s">
        <v>22151</v>
      </c>
      <c r="AP293" s="187" t="s">
        <v>22151</v>
      </c>
      <c r="AQ293" s="187" t="s">
        <v>22151</v>
      </c>
      <c r="AR293" s="187" t="s">
        <v>22151</v>
      </c>
      <c r="AS293" s="187" t="s">
        <v>22151</v>
      </c>
      <c r="AT293" s="187" t="s">
        <v>22151</v>
      </c>
      <c r="AU293" s="187" t="s">
        <v>22151</v>
      </c>
      <c r="AV293" s="187" t="s">
        <v>22151</v>
      </c>
      <c r="AW293" s="187">
        <v>1.5849875526652961</v>
      </c>
      <c r="AX293" s="187">
        <v>1.5849875526652961</v>
      </c>
      <c r="AY293" s="189">
        <v>55</v>
      </c>
      <c r="AZ293" s="189" t="s">
        <v>22151</v>
      </c>
      <c r="BA293" s="189" t="s">
        <v>22151</v>
      </c>
      <c r="BB293" s="189" t="s">
        <v>22151</v>
      </c>
      <c r="BC293" s="189" t="s">
        <v>22151</v>
      </c>
      <c r="BD293" s="189" t="s">
        <v>22151</v>
      </c>
      <c r="BE293" s="189" t="s">
        <v>22151</v>
      </c>
      <c r="BF293" s="189" t="s">
        <v>22151</v>
      </c>
      <c r="BG293" s="189" t="s">
        <v>22151</v>
      </c>
      <c r="BH293" s="189">
        <v>207</v>
      </c>
      <c r="BI293" s="189">
        <v>192</v>
      </c>
      <c r="BJ293" s="190" t="s">
        <v>22151</v>
      </c>
      <c r="BK293" s="187">
        <v>3.9410672420239714</v>
      </c>
      <c r="BL293" s="187">
        <v>-2.3560796893586753</v>
      </c>
      <c r="BM293" s="189">
        <v>292</v>
      </c>
      <c r="BN293" s="187">
        <v>0</v>
      </c>
      <c r="BO293" s="187">
        <v>0.19435732070240119</v>
      </c>
      <c r="BP293" s="187">
        <v>-2.5504370100610765</v>
      </c>
      <c r="BQ293" s="191">
        <v>-4.4361070718790065</v>
      </c>
      <c r="BR293" s="192"/>
      <c r="BS293" s="187">
        <v>0</v>
      </c>
      <c r="BT293" s="38">
        <v>0</v>
      </c>
      <c r="BU293" s="187" t="s">
        <v>22445</v>
      </c>
      <c r="BV293" s="184">
        <v>366.5</v>
      </c>
      <c r="BW293" s="193">
        <v>516</v>
      </c>
      <c r="BX293" s="188">
        <v>-149.5</v>
      </c>
      <c r="BY293" s="193">
        <v>301</v>
      </c>
      <c r="BZ293" s="193">
        <v>433</v>
      </c>
      <c r="CA293" s="184" t="s">
        <v>22151</v>
      </c>
    </row>
    <row r="294" spans="1:79" x14ac:dyDescent="0.3">
      <c r="A294" s="178" t="s">
        <v>17008</v>
      </c>
      <c r="B294" s="1" t="s">
        <v>17009</v>
      </c>
      <c r="C294" s="2" t="s">
        <v>7364</v>
      </c>
      <c r="D294" s="91" t="s">
        <v>14307</v>
      </c>
      <c r="E294" s="2" t="s">
        <v>1413</v>
      </c>
      <c r="F294" s="2" t="s">
        <v>9094</v>
      </c>
      <c r="G294" s="2" t="s">
        <v>1424</v>
      </c>
      <c r="H294" s="2" t="s">
        <v>1424</v>
      </c>
      <c r="I294" s="2" t="s">
        <v>1424</v>
      </c>
      <c r="J294" s="269" t="s">
        <v>1424</v>
      </c>
      <c r="K294">
        <v>17161</v>
      </c>
      <c r="L294" t="s">
        <v>17010</v>
      </c>
      <c r="M294" t="e">
        <v>#VALUE!</v>
      </c>
      <c r="N294" t="s">
        <v>15339</v>
      </c>
      <c r="O294" s="169">
        <v>15</v>
      </c>
      <c r="P294" s="123">
        <v>48</v>
      </c>
      <c r="Q294" s="123">
        <v>48</v>
      </c>
      <c r="R294" s="67">
        <v>44</v>
      </c>
      <c r="S294" s="123">
        <v>10</v>
      </c>
      <c r="T294" s="123">
        <v>3</v>
      </c>
      <c r="U294" s="123">
        <v>0</v>
      </c>
      <c r="V294" s="67">
        <v>1</v>
      </c>
      <c r="W294" s="123">
        <v>4</v>
      </c>
      <c r="X294" s="67">
        <v>6</v>
      </c>
      <c r="Y294" s="67">
        <v>3</v>
      </c>
      <c r="Z294" s="67">
        <v>12</v>
      </c>
      <c r="AA294" s="67">
        <v>0</v>
      </c>
      <c r="AB294" s="4">
        <v>0.22727272727272727</v>
      </c>
      <c r="AC294" s="4">
        <v>0.27659574468085107</v>
      </c>
      <c r="AD294" s="4">
        <v>0.36363636363636365</v>
      </c>
      <c r="AE294" s="8">
        <v>0.60606060606060608</v>
      </c>
      <c r="AF294" s="8">
        <v>0.35714285714285715</v>
      </c>
      <c r="AG294" s="8">
        <v>0.84507042253521136</v>
      </c>
      <c r="AH294" s="8">
        <v>0</v>
      </c>
      <c r="AI294" s="51">
        <v>-0.23138878125918505</v>
      </c>
      <c r="AJ294" s="51">
        <v>0</v>
      </c>
      <c r="AK294" s="51">
        <v>0</v>
      </c>
      <c r="AL294" s="51">
        <v>0</v>
      </c>
      <c r="AM294" s="8">
        <v>1.5768851044794896</v>
      </c>
      <c r="AN294" s="8">
        <v>1.5768851044794896</v>
      </c>
      <c r="AO294" s="8" t="s">
        <v>22151</v>
      </c>
      <c r="AP294" s="8" t="s">
        <v>22151</v>
      </c>
      <c r="AQ294" s="8" t="s">
        <v>22151</v>
      </c>
      <c r="AR294" s="8" t="s">
        <v>22151</v>
      </c>
      <c r="AS294" s="8" t="s">
        <v>22151</v>
      </c>
      <c r="AT294" s="8" t="s">
        <v>22151</v>
      </c>
      <c r="AU294" s="8" t="s">
        <v>22151</v>
      </c>
      <c r="AV294" s="8" t="s">
        <v>22151</v>
      </c>
      <c r="AW294" s="8">
        <v>1.5768851044794896</v>
      </c>
      <c r="AX294" s="8">
        <v>1.5768851044794896</v>
      </c>
      <c r="AY294" s="132">
        <v>56</v>
      </c>
      <c r="AZ294" s="132" t="s">
        <v>22151</v>
      </c>
      <c r="BA294" s="132" t="s">
        <v>22151</v>
      </c>
      <c r="BB294" s="132" t="s">
        <v>22151</v>
      </c>
      <c r="BC294" s="132" t="s">
        <v>22151</v>
      </c>
      <c r="BD294" s="132" t="s">
        <v>22151</v>
      </c>
      <c r="BE294" s="132" t="s">
        <v>22151</v>
      </c>
      <c r="BF294" s="132" t="s">
        <v>22151</v>
      </c>
      <c r="BG294" s="132" t="s">
        <v>22151</v>
      </c>
      <c r="BH294" s="132">
        <v>208</v>
      </c>
      <c r="BI294" s="132">
        <v>193</v>
      </c>
      <c r="BJ294" s="92" t="s">
        <v>22151</v>
      </c>
      <c r="BK294" s="8">
        <v>3.9410672420239714</v>
      </c>
      <c r="BL294" s="8">
        <v>-2.364182137544482</v>
      </c>
      <c r="BM294" s="12">
        <v>293</v>
      </c>
      <c r="BN294" s="10">
        <v>0</v>
      </c>
      <c r="BO294" s="10">
        <v>0.19435732070240119</v>
      </c>
      <c r="BP294" s="10">
        <v>-2.5585394582468832</v>
      </c>
      <c r="BQ294" s="41">
        <v>-4.4533769655123896</v>
      </c>
      <c r="BR294" s="41"/>
      <c r="BS294" s="10">
        <v>0</v>
      </c>
      <c r="BT294" s="38">
        <v>0</v>
      </c>
      <c r="BU294" s="6" t="s">
        <v>22446</v>
      </c>
      <c r="BV294" s="75">
        <v>717.98</v>
      </c>
      <c r="BW294" s="75">
        <v>517</v>
      </c>
      <c r="BX294" s="51">
        <v>200.98000000000002</v>
      </c>
      <c r="BY294" s="75">
        <v>437</v>
      </c>
      <c r="BZ294" s="75">
        <v>743</v>
      </c>
      <c r="CA294" s="184" t="s">
        <v>22151</v>
      </c>
    </row>
    <row r="295" spans="1:79" x14ac:dyDescent="0.3">
      <c r="A295" s="178" t="s">
        <v>2288</v>
      </c>
      <c r="B295" s="1" t="s">
        <v>6883</v>
      </c>
      <c r="C295" s="2" t="s">
        <v>6884</v>
      </c>
      <c r="D295" s="91" t="s">
        <v>111</v>
      </c>
      <c r="E295" s="2" t="s">
        <v>1460</v>
      </c>
      <c r="F295" s="2" t="s">
        <v>9094</v>
      </c>
      <c r="G295" s="2" t="s">
        <v>1380</v>
      </c>
      <c r="H295" s="2" t="s">
        <v>1380</v>
      </c>
      <c r="I295" s="2" t="s">
        <v>1380</v>
      </c>
      <c r="J295" s="269" t="s">
        <v>1380</v>
      </c>
      <c r="K295" s="98">
        <v>4922</v>
      </c>
      <c r="L295" s="98" t="s">
        <v>9988</v>
      </c>
      <c r="M295" s="98" t="e">
        <v>#VALUE!</v>
      </c>
      <c r="N295" s="98" t="s">
        <v>5692</v>
      </c>
      <c r="O295" s="66">
        <v>46</v>
      </c>
      <c r="P295" s="123">
        <v>131</v>
      </c>
      <c r="Q295" s="123">
        <v>131</v>
      </c>
      <c r="R295" s="75">
        <v>116</v>
      </c>
      <c r="S295" s="123">
        <v>22</v>
      </c>
      <c r="T295" s="123">
        <v>2</v>
      </c>
      <c r="U295" s="123">
        <v>1</v>
      </c>
      <c r="V295" s="75">
        <v>1</v>
      </c>
      <c r="W295" s="123">
        <v>17</v>
      </c>
      <c r="X295" s="75">
        <v>10</v>
      </c>
      <c r="Y295" s="75">
        <v>12</v>
      </c>
      <c r="Z295" s="75">
        <v>25</v>
      </c>
      <c r="AA295" s="75">
        <v>4</v>
      </c>
      <c r="AB295" s="3">
        <v>0.18965517241379309</v>
      </c>
      <c r="AC295" s="3">
        <v>0.265625</v>
      </c>
      <c r="AD295" s="3">
        <v>0.25</v>
      </c>
      <c r="AE295" s="6">
        <v>2.5757575757575757</v>
      </c>
      <c r="AF295" s="6">
        <v>0.35714285714285715</v>
      </c>
      <c r="AG295" s="6">
        <v>1.4084507042253522</v>
      </c>
      <c r="AH295" s="6">
        <v>2.2222222222222223</v>
      </c>
      <c r="AI295" s="6">
        <v>-1.5307548616736619</v>
      </c>
      <c r="AJ295" s="6">
        <v>0</v>
      </c>
      <c r="AK295" s="6">
        <v>0</v>
      </c>
      <c r="AL295" s="51">
        <v>0</v>
      </c>
      <c r="AM295" s="6">
        <v>5.0328184976743451</v>
      </c>
      <c r="AN295" s="6" t="s">
        <v>22151</v>
      </c>
      <c r="AO295" s="6" t="s">
        <v>22151</v>
      </c>
      <c r="AP295" s="6" t="s">
        <v>22151</v>
      </c>
      <c r="AQ295" s="6" t="s">
        <v>22151</v>
      </c>
      <c r="AR295" s="6" t="s">
        <v>22151</v>
      </c>
      <c r="AS295" s="6">
        <v>5.0328184976743451</v>
      </c>
      <c r="AT295" s="6" t="s">
        <v>22151</v>
      </c>
      <c r="AU295" s="6" t="s">
        <v>22151</v>
      </c>
      <c r="AV295" s="6" t="s">
        <v>22151</v>
      </c>
      <c r="AW295" s="6">
        <v>5.0328184976743451</v>
      </c>
      <c r="AX295" s="6">
        <v>5.0328184976743451</v>
      </c>
      <c r="AY295" s="99" t="s">
        <v>22151</v>
      </c>
      <c r="AZ295" s="99" t="s">
        <v>22151</v>
      </c>
      <c r="BA295" s="99" t="s">
        <v>22151</v>
      </c>
      <c r="BB295" s="99" t="s">
        <v>22151</v>
      </c>
      <c r="BC295" s="99" t="s">
        <v>22151</v>
      </c>
      <c r="BD295" s="99">
        <v>102</v>
      </c>
      <c r="BE295" s="99" t="s">
        <v>22151</v>
      </c>
      <c r="BF295" s="99" t="s">
        <v>22151</v>
      </c>
      <c r="BG295" s="99" t="s">
        <v>22151</v>
      </c>
      <c r="BH295" s="99">
        <v>86</v>
      </c>
      <c r="BI295" s="99">
        <v>71</v>
      </c>
      <c r="BJ295" s="92" t="s">
        <v>22151</v>
      </c>
      <c r="BK295" s="6">
        <v>7.5574645117708927</v>
      </c>
      <c r="BL295" s="6">
        <v>-2.5246460140965477</v>
      </c>
      <c r="BM295" s="99">
        <v>294</v>
      </c>
      <c r="BN295" s="6">
        <v>0</v>
      </c>
      <c r="BO295" s="6">
        <v>0.19435732070240119</v>
      </c>
      <c r="BP295" s="6">
        <v>-2.7190033347989488</v>
      </c>
      <c r="BQ295" s="38">
        <v>-4.7953963177507397</v>
      </c>
      <c r="BR295" s="38"/>
      <c r="BS295" s="6">
        <v>0</v>
      </c>
      <c r="BT295" s="38">
        <v>0</v>
      </c>
      <c r="BU295" s="6" t="s">
        <v>22447</v>
      </c>
      <c r="BV295" s="75">
        <v>625.27</v>
      </c>
      <c r="BW295" s="75">
        <v>524</v>
      </c>
      <c r="BX295" s="51">
        <v>101.26999999999998</v>
      </c>
      <c r="BY295" s="75">
        <v>482</v>
      </c>
      <c r="BZ295" s="75">
        <v>717</v>
      </c>
      <c r="CA295" s="184" t="s">
        <v>22151</v>
      </c>
    </row>
    <row r="296" spans="1:79" x14ac:dyDescent="0.3">
      <c r="A296" s="178" t="s">
        <v>2026</v>
      </c>
      <c r="B296" s="1" t="s">
        <v>6803</v>
      </c>
      <c r="C296" s="2" t="s">
        <v>6804</v>
      </c>
      <c r="D296" s="91" t="s">
        <v>517</v>
      </c>
      <c r="E296" s="2" t="s">
        <v>1430</v>
      </c>
      <c r="F296" s="2" t="s">
        <v>6120</v>
      </c>
      <c r="G296" s="2" t="s">
        <v>14940</v>
      </c>
      <c r="H296" s="2" t="s">
        <v>660</v>
      </c>
      <c r="I296" s="2" t="s">
        <v>660</v>
      </c>
      <c r="J296" s="269" t="s">
        <v>660</v>
      </c>
      <c r="K296">
        <v>785</v>
      </c>
      <c r="L296" t="s">
        <v>9420</v>
      </c>
      <c r="M296" t="e">
        <v>#VALUE!</v>
      </c>
      <c r="N296" t="s">
        <v>5495</v>
      </c>
      <c r="O296" s="169">
        <v>45</v>
      </c>
      <c r="P296" s="123">
        <v>172</v>
      </c>
      <c r="Q296" s="123">
        <v>172</v>
      </c>
      <c r="R296" s="75">
        <v>157</v>
      </c>
      <c r="S296" s="123">
        <v>37</v>
      </c>
      <c r="T296" s="123">
        <v>9</v>
      </c>
      <c r="U296" s="123">
        <v>1</v>
      </c>
      <c r="V296" s="75">
        <v>4</v>
      </c>
      <c r="W296" s="123">
        <v>16</v>
      </c>
      <c r="X296" s="75">
        <v>12</v>
      </c>
      <c r="Y296" s="75">
        <v>11</v>
      </c>
      <c r="Z296" s="75">
        <v>42</v>
      </c>
      <c r="AA296" s="75">
        <v>1</v>
      </c>
      <c r="AB296" s="31">
        <v>0.2356687898089172</v>
      </c>
      <c r="AC296" s="31">
        <v>0.2857142857142857</v>
      </c>
      <c r="AD296" s="31">
        <v>0.38216560509554143</v>
      </c>
      <c r="AE296" s="32">
        <v>2.4242424242424243</v>
      </c>
      <c r="AF296" s="32">
        <v>1.4285714285714286</v>
      </c>
      <c r="AG296" s="32">
        <v>1.6901408450704227</v>
      </c>
      <c r="AH296" s="32">
        <v>0.55555555555555558</v>
      </c>
      <c r="AI296" s="51">
        <v>-0.50924696299216088</v>
      </c>
      <c r="AJ296" s="51">
        <v>0</v>
      </c>
      <c r="AK296" s="51">
        <v>0</v>
      </c>
      <c r="AL296" s="51">
        <v>0</v>
      </c>
      <c r="AM296" s="8">
        <v>5.5892632904476702</v>
      </c>
      <c r="AN296" s="8" t="s">
        <v>22151</v>
      </c>
      <c r="AO296" s="8" t="s">
        <v>22151</v>
      </c>
      <c r="AP296" s="8" t="s">
        <v>22151</v>
      </c>
      <c r="AQ296" s="8">
        <v>5.5892632904476702</v>
      </c>
      <c r="AR296" s="8" t="s">
        <v>22151</v>
      </c>
      <c r="AS296" s="8" t="s">
        <v>22151</v>
      </c>
      <c r="AT296" s="8">
        <v>5.5892632904476702</v>
      </c>
      <c r="AU296" s="8" t="s">
        <v>22151</v>
      </c>
      <c r="AV296" s="8">
        <v>5.5892632904476702</v>
      </c>
      <c r="AW296" s="8">
        <v>5.5892632904476702</v>
      </c>
      <c r="AX296" s="8">
        <v>5.5892632904476702</v>
      </c>
      <c r="AY296" s="132" t="s">
        <v>22151</v>
      </c>
      <c r="AZ296" s="132" t="s">
        <v>22151</v>
      </c>
      <c r="BA296" s="132" t="s">
        <v>22151</v>
      </c>
      <c r="BB296" s="132">
        <v>32</v>
      </c>
      <c r="BC296" s="132" t="s">
        <v>22151</v>
      </c>
      <c r="BD296" s="132" t="s">
        <v>22151</v>
      </c>
      <c r="BE296" s="132">
        <v>30</v>
      </c>
      <c r="BF296" s="132" t="s">
        <v>22151</v>
      </c>
      <c r="BG296" s="132">
        <v>47</v>
      </c>
      <c r="BH296" s="132">
        <v>77</v>
      </c>
      <c r="BI296" s="132">
        <v>62</v>
      </c>
      <c r="BJ296" s="92" t="s">
        <v>22151</v>
      </c>
      <c r="BK296" s="32">
        <v>8.1157260046330784</v>
      </c>
      <c r="BL296" s="8">
        <v>-2.5264627141854081</v>
      </c>
      <c r="BM296" s="12">
        <v>295</v>
      </c>
      <c r="BN296" s="32">
        <v>0</v>
      </c>
      <c r="BO296" s="32">
        <v>0.19435732070240119</v>
      </c>
      <c r="BP296" s="32">
        <v>-2.7208200348878093</v>
      </c>
      <c r="BQ296" s="40">
        <v>-4.7992685075603996</v>
      </c>
      <c r="BR296" s="40"/>
      <c r="BS296" s="32">
        <v>0</v>
      </c>
      <c r="BT296" s="38">
        <v>0</v>
      </c>
      <c r="BU296" s="6" t="s">
        <v>22448</v>
      </c>
      <c r="BV296" s="75">
        <v>730.86</v>
      </c>
      <c r="BW296" s="75">
        <v>525</v>
      </c>
      <c r="BX296" s="51">
        <v>205.86</v>
      </c>
      <c r="BY296" s="75">
        <v>582</v>
      </c>
      <c r="BZ296" s="75">
        <v>730</v>
      </c>
      <c r="CA296" s="184" t="s">
        <v>22151</v>
      </c>
    </row>
    <row r="297" spans="1:79" ht="15" customHeight="1" x14ac:dyDescent="0.3">
      <c r="A297" s="178" t="s">
        <v>13143</v>
      </c>
      <c r="B297" s="1" t="s">
        <v>7518</v>
      </c>
      <c r="C297" s="2" t="s">
        <v>6987</v>
      </c>
      <c r="D297" s="91" t="s">
        <v>11571</v>
      </c>
      <c r="E297" s="2" t="s">
        <v>1372</v>
      </c>
      <c r="F297" s="2" t="s">
        <v>6120</v>
      </c>
      <c r="G297" s="2" t="s">
        <v>14958</v>
      </c>
      <c r="H297" s="2" t="s">
        <v>661</v>
      </c>
      <c r="I297" s="2" t="s">
        <v>1431</v>
      </c>
      <c r="J297" s="269" t="s">
        <v>661</v>
      </c>
      <c r="K297">
        <v>15730</v>
      </c>
      <c r="L297" t="s">
        <v>13922</v>
      </c>
      <c r="M297" t="e">
        <v>#VALUE!</v>
      </c>
      <c r="N297" t="s">
        <v>13144</v>
      </c>
      <c r="O297" s="169">
        <v>52</v>
      </c>
      <c r="P297" s="123">
        <v>105</v>
      </c>
      <c r="Q297" s="123">
        <v>105</v>
      </c>
      <c r="R297" s="75">
        <v>88</v>
      </c>
      <c r="S297" s="123">
        <v>15</v>
      </c>
      <c r="T297" s="123">
        <v>3</v>
      </c>
      <c r="U297" s="123">
        <v>0</v>
      </c>
      <c r="V297" s="75">
        <v>3</v>
      </c>
      <c r="W297" s="123">
        <v>19</v>
      </c>
      <c r="X297" s="75">
        <v>10</v>
      </c>
      <c r="Y297" s="75">
        <v>12</v>
      </c>
      <c r="Z297" s="75">
        <v>22</v>
      </c>
      <c r="AA297" s="75">
        <v>4</v>
      </c>
      <c r="AB297" s="4">
        <v>0.17045454545454544</v>
      </c>
      <c r="AC297" s="4">
        <v>0.27</v>
      </c>
      <c r="AD297" s="4">
        <v>0.30681818181818182</v>
      </c>
      <c r="AE297" s="8">
        <v>2.8787878787878789</v>
      </c>
      <c r="AF297" s="8">
        <v>1.0714285714285714</v>
      </c>
      <c r="AG297" s="8">
        <v>1.4084507042253522</v>
      </c>
      <c r="AH297" s="8">
        <v>2.2222222222222223</v>
      </c>
      <c r="AI297" s="51">
        <v>-1.5423828263170412</v>
      </c>
      <c r="AJ297" s="51">
        <v>0</v>
      </c>
      <c r="AK297" s="51">
        <v>0</v>
      </c>
      <c r="AL297" s="51">
        <v>0</v>
      </c>
      <c r="AM297" s="8">
        <v>6.038506550346983</v>
      </c>
      <c r="AN297" s="8" t="s">
        <v>22151</v>
      </c>
      <c r="AO297" s="8" t="s">
        <v>22151</v>
      </c>
      <c r="AP297" s="8">
        <v>6.038506550346983</v>
      </c>
      <c r="AQ297" s="8" t="s">
        <v>22151</v>
      </c>
      <c r="AR297" s="8" t="s">
        <v>22151</v>
      </c>
      <c r="AS297" s="8" t="s">
        <v>22151</v>
      </c>
      <c r="AT297" s="8" t="s">
        <v>22151</v>
      </c>
      <c r="AU297" s="8">
        <v>6.038506550346983</v>
      </c>
      <c r="AV297" s="8">
        <v>6.038506550346983</v>
      </c>
      <c r="AW297" s="8">
        <v>6.038506550346983</v>
      </c>
      <c r="AX297" s="8">
        <v>6.038506550346983</v>
      </c>
      <c r="AY297" s="132" t="s">
        <v>22151</v>
      </c>
      <c r="AZ297" s="132" t="s">
        <v>22151</v>
      </c>
      <c r="BA297" s="132">
        <v>46</v>
      </c>
      <c r="BB297" s="132" t="s">
        <v>22151</v>
      </c>
      <c r="BC297" s="132" t="s">
        <v>22151</v>
      </c>
      <c r="BD297" s="132" t="s">
        <v>22151</v>
      </c>
      <c r="BE297" s="132" t="s">
        <v>22151</v>
      </c>
      <c r="BF297" s="132">
        <v>42</v>
      </c>
      <c r="BG297" s="132">
        <v>41</v>
      </c>
      <c r="BH297" s="132">
        <v>62</v>
      </c>
      <c r="BI297" s="132">
        <v>47</v>
      </c>
      <c r="BJ297" s="92" t="s">
        <v>22151</v>
      </c>
      <c r="BK297" s="8">
        <v>8.6531354605957791</v>
      </c>
      <c r="BL297" s="8">
        <v>-2.6146289102487961</v>
      </c>
      <c r="BM297" s="12">
        <v>296</v>
      </c>
      <c r="BN297" s="10">
        <v>0</v>
      </c>
      <c r="BO297" s="10">
        <v>0.19435732070240119</v>
      </c>
      <c r="BP297" s="10">
        <v>-2.8089862309511973</v>
      </c>
      <c r="BQ297" s="41">
        <v>-4.9871895893319413</v>
      </c>
      <c r="BR297" s="41"/>
      <c r="BS297" s="10">
        <v>0</v>
      </c>
      <c r="BT297" s="38">
        <v>0</v>
      </c>
      <c r="BU297" s="6" t="s">
        <v>22449</v>
      </c>
      <c r="BV297" s="75">
        <v>663.14</v>
      </c>
      <c r="BW297" s="75">
        <v>531</v>
      </c>
      <c r="BX297" s="51">
        <v>132.13999999999999</v>
      </c>
      <c r="BY297" s="75">
        <v>571</v>
      </c>
      <c r="BZ297" s="75">
        <v>749</v>
      </c>
      <c r="CA297" s="184" t="s">
        <v>22151</v>
      </c>
    </row>
    <row r="298" spans="1:79" x14ac:dyDescent="0.3">
      <c r="A298" t="s">
        <v>2001</v>
      </c>
      <c r="B298" s="1" t="s">
        <v>6986</v>
      </c>
      <c r="C298" s="2" t="s">
        <v>6987</v>
      </c>
      <c r="D298" s="91" t="s">
        <v>450</v>
      </c>
      <c r="E298" s="2" t="s">
        <v>1460</v>
      </c>
      <c r="F298" s="2" t="s">
        <v>9094</v>
      </c>
      <c r="G298" s="2" t="s">
        <v>1424</v>
      </c>
      <c r="H298" s="2" t="s">
        <v>1424</v>
      </c>
      <c r="I298" s="2" t="s">
        <v>1424</v>
      </c>
      <c r="J298" s="269" t="s">
        <v>1424</v>
      </c>
      <c r="K298">
        <v>9134</v>
      </c>
      <c r="L298" t="s">
        <v>9199</v>
      </c>
      <c r="M298" t="e">
        <v>#VALUE!</v>
      </c>
      <c r="N298" t="s">
        <v>5478</v>
      </c>
      <c r="O298" s="169">
        <v>22</v>
      </c>
      <c r="P298" s="123">
        <v>80</v>
      </c>
      <c r="Q298" s="123">
        <v>80</v>
      </c>
      <c r="R298" s="75">
        <v>69</v>
      </c>
      <c r="S298" s="123">
        <v>15</v>
      </c>
      <c r="T298" s="123">
        <v>6</v>
      </c>
      <c r="U298" s="123">
        <v>0</v>
      </c>
      <c r="V298" s="75">
        <v>1</v>
      </c>
      <c r="W298" s="123">
        <v>5</v>
      </c>
      <c r="X298" s="75">
        <v>5</v>
      </c>
      <c r="Y298" s="75">
        <v>8</v>
      </c>
      <c r="Z298" s="75">
        <v>34</v>
      </c>
      <c r="AA298" s="75">
        <v>0</v>
      </c>
      <c r="AB298" s="4">
        <v>0.21739130434782608</v>
      </c>
      <c r="AC298" s="4">
        <v>0.29870129870129869</v>
      </c>
      <c r="AD298" s="4">
        <v>0.34782608695652173</v>
      </c>
      <c r="AE298" s="8">
        <v>0.75757575757575757</v>
      </c>
      <c r="AF298" s="8">
        <v>0.35714285714285715</v>
      </c>
      <c r="AG298" s="8">
        <v>0.70422535211267612</v>
      </c>
      <c r="AH298" s="8">
        <v>0</v>
      </c>
      <c r="AI298" s="51">
        <v>-0.50862102185578184</v>
      </c>
      <c r="AJ298" s="51">
        <v>0</v>
      </c>
      <c r="AK298" s="51">
        <v>0</v>
      </c>
      <c r="AL298" s="51">
        <v>0</v>
      </c>
      <c r="AM298" s="6">
        <v>1.3103229449755092</v>
      </c>
      <c r="AN298" s="6">
        <v>1.3103229449755092</v>
      </c>
      <c r="AO298" s="6" t="s">
        <v>22151</v>
      </c>
      <c r="AP298" s="6" t="s">
        <v>22151</v>
      </c>
      <c r="AQ298" s="6" t="s">
        <v>22151</v>
      </c>
      <c r="AR298" s="6" t="s">
        <v>22151</v>
      </c>
      <c r="AS298" s="6" t="s">
        <v>22151</v>
      </c>
      <c r="AT298" s="6" t="s">
        <v>22151</v>
      </c>
      <c r="AU298" s="6" t="s">
        <v>22151</v>
      </c>
      <c r="AV298" s="6" t="s">
        <v>22151</v>
      </c>
      <c r="AW298" s="6">
        <v>1.3103229449755092</v>
      </c>
      <c r="AX298" s="6">
        <v>1.3103229449755092</v>
      </c>
      <c r="AY298" s="99">
        <v>57</v>
      </c>
      <c r="AZ298" s="132" t="s">
        <v>22151</v>
      </c>
      <c r="BA298" s="132" t="s">
        <v>22151</v>
      </c>
      <c r="BB298" s="132" t="s">
        <v>22151</v>
      </c>
      <c r="BC298" s="132" t="s">
        <v>22151</v>
      </c>
      <c r="BD298" s="132" t="s">
        <v>22151</v>
      </c>
      <c r="BE298" s="132" t="s">
        <v>22151</v>
      </c>
      <c r="BF298" s="132" t="s">
        <v>22151</v>
      </c>
      <c r="BG298" s="132" t="s">
        <v>22151</v>
      </c>
      <c r="BH298" s="132">
        <v>216</v>
      </c>
      <c r="BI298" s="132">
        <v>201</v>
      </c>
      <c r="BJ298" s="92" t="s">
        <v>22151</v>
      </c>
      <c r="BK298" s="8">
        <v>3.9410672420239714</v>
      </c>
      <c r="BL298" s="8">
        <v>-2.6307442970484622</v>
      </c>
      <c r="BM298" s="12">
        <v>297</v>
      </c>
      <c r="BN298" s="10">
        <v>0</v>
      </c>
      <c r="BO298" s="10">
        <v>0.19435732070240119</v>
      </c>
      <c r="BP298" s="10">
        <v>-2.8251016177508634</v>
      </c>
      <c r="BQ298" s="41">
        <v>-5.0215385921899394</v>
      </c>
      <c r="BR298" s="41"/>
      <c r="BS298" s="10">
        <v>0</v>
      </c>
      <c r="BT298" s="38">
        <v>0</v>
      </c>
      <c r="BU298" s="6" t="s">
        <v>22450</v>
      </c>
      <c r="BV298" s="75">
        <v>711.39</v>
      </c>
      <c r="BW298" s="75">
        <v>532</v>
      </c>
      <c r="BX298" s="51">
        <v>179.39</v>
      </c>
      <c r="BY298" s="75">
        <v>593</v>
      </c>
      <c r="BZ298" s="75">
        <v>748</v>
      </c>
      <c r="CA298" s="184" t="s">
        <v>22151</v>
      </c>
    </row>
    <row r="299" spans="1:79" x14ac:dyDescent="0.3">
      <c r="A299" s="212" t="s">
        <v>2409</v>
      </c>
      <c r="B299" s="180" t="s">
        <v>7106</v>
      </c>
      <c r="C299" s="196" t="s">
        <v>7107</v>
      </c>
      <c r="D299" s="211" t="s">
        <v>444</v>
      </c>
      <c r="E299" s="196" t="s">
        <v>1372</v>
      </c>
      <c r="F299" s="196" t="s">
        <v>6120</v>
      </c>
      <c r="G299" s="196" t="s">
        <v>1424</v>
      </c>
      <c r="H299" s="196" t="s">
        <v>1424</v>
      </c>
      <c r="I299" s="196" t="s">
        <v>1424</v>
      </c>
      <c r="J299" s="196" t="s">
        <v>1424</v>
      </c>
      <c r="K299" s="197">
        <v>4403</v>
      </c>
      <c r="L299" s="197" t="s">
        <v>9743</v>
      </c>
      <c r="M299" s="198" t="e">
        <v>#VALUE!</v>
      </c>
      <c r="N299" s="198" t="s">
        <v>5785</v>
      </c>
      <c r="O299" s="199">
        <v>18</v>
      </c>
      <c r="P299" s="200">
        <v>30</v>
      </c>
      <c r="Q299" s="200">
        <v>30</v>
      </c>
      <c r="R299" s="200">
        <v>28</v>
      </c>
      <c r="S299" s="200">
        <v>9</v>
      </c>
      <c r="T299" s="200">
        <v>2</v>
      </c>
      <c r="U299" s="200">
        <v>0</v>
      </c>
      <c r="V299" s="200">
        <v>0</v>
      </c>
      <c r="W299" s="200">
        <v>2</v>
      </c>
      <c r="X299" s="200">
        <v>4</v>
      </c>
      <c r="Y299" s="200">
        <v>2</v>
      </c>
      <c r="Z299" s="200">
        <v>6</v>
      </c>
      <c r="AA299" s="200">
        <v>0</v>
      </c>
      <c r="AB299" s="201">
        <v>0.32142857142857145</v>
      </c>
      <c r="AC299" s="202">
        <v>0.36666666666666664</v>
      </c>
      <c r="AD299" s="202">
        <v>0.39285714285714285</v>
      </c>
      <c r="AE299" s="203">
        <v>0.30303030303030304</v>
      </c>
      <c r="AF299" s="203">
        <v>0</v>
      </c>
      <c r="AG299" s="203">
        <v>0.56338028169014087</v>
      </c>
      <c r="AH299" s="203">
        <v>0</v>
      </c>
      <c r="AI299" s="203">
        <v>0.44003253046709379</v>
      </c>
      <c r="AJ299" s="204">
        <v>0</v>
      </c>
      <c r="AK299" s="204">
        <v>0</v>
      </c>
      <c r="AL299" s="204">
        <v>0</v>
      </c>
      <c r="AM299" s="203">
        <v>1.3064431151875378</v>
      </c>
      <c r="AN299" s="203">
        <v>1.3064431151875378</v>
      </c>
      <c r="AO299" s="203" t="s">
        <v>22151</v>
      </c>
      <c r="AP299" s="203" t="s">
        <v>22151</v>
      </c>
      <c r="AQ299" s="203" t="s">
        <v>22151</v>
      </c>
      <c r="AR299" s="203" t="s">
        <v>22151</v>
      </c>
      <c r="AS299" s="203" t="s">
        <v>22151</v>
      </c>
      <c r="AT299" s="203" t="s">
        <v>22151</v>
      </c>
      <c r="AU299" s="203" t="s">
        <v>22151</v>
      </c>
      <c r="AV299" s="203" t="s">
        <v>22151</v>
      </c>
      <c r="AW299" s="203">
        <v>1.3064431151875378</v>
      </c>
      <c r="AX299" s="203">
        <v>1.3064431151875378</v>
      </c>
      <c r="AY299" s="205">
        <v>58</v>
      </c>
      <c r="AZ299" s="205" t="s">
        <v>22151</v>
      </c>
      <c r="BA299" s="205" t="s">
        <v>22151</v>
      </c>
      <c r="BB299" s="205" t="s">
        <v>22151</v>
      </c>
      <c r="BC299" s="205" t="s">
        <v>22151</v>
      </c>
      <c r="BD299" s="205" t="s">
        <v>22151</v>
      </c>
      <c r="BE299" s="205" t="s">
        <v>22151</v>
      </c>
      <c r="BF299" s="205" t="s">
        <v>22151</v>
      </c>
      <c r="BG299" s="205" t="s">
        <v>22151</v>
      </c>
      <c r="BH299" s="205">
        <v>217</v>
      </c>
      <c r="BI299" s="205">
        <v>202</v>
      </c>
      <c r="BJ299" s="206" t="s">
        <v>22151</v>
      </c>
      <c r="BK299" s="203">
        <v>3.9410672420239714</v>
      </c>
      <c r="BL299" s="203">
        <v>-2.6346241268364334</v>
      </c>
      <c r="BM299" s="205">
        <v>298</v>
      </c>
      <c r="BN299" s="203">
        <v>0</v>
      </c>
      <c r="BO299" s="203">
        <v>0.19435732070240119</v>
      </c>
      <c r="BP299" s="203">
        <v>-2.8289814475388346</v>
      </c>
      <c r="BQ299" s="207">
        <v>-5.0298082220866496</v>
      </c>
      <c r="BR299" s="208"/>
      <c r="BS299" s="203">
        <v>0</v>
      </c>
      <c r="BT299" s="38">
        <v>0</v>
      </c>
      <c r="BU299" s="203" t="s">
        <v>22451</v>
      </c>
      <c r="BV299" s="200">
        <v>999</v>
      </c>
      <c r="BW299" s="209">
        <v>533</v>
      </c>
      <c r="BX299" s="204">
        <v>466</v>
      </c>
      <c r="BY299" s="209">
        <v>0</v>
      </c>
      <c r="BZ299" s="209">
        <v>0</v>
      </c>
      <c r="CA299" s="184" t="s">
        <v>22151</v>
      </c>
    </row>
    <row r="300" spans="1:79" ht="15" customHeight="1" x14ac:dyDescent="0.3">
      <c r="A300" s="213" t="s">
        <v>14095</v>
      </c>
      <c r="B300" s="1" t="s">
        <v>14096</v>
      </c>
      <c r="C300" s="2" t="s">
        <v>6901</v>
      </c>
      <c r="D300" s="91" t="s">
        <v>11476</v>
      </c>
      <c r="E300" s="2" t="s">
        <v>1565</v>
      </c>
      <c r="F300" s="2" t="s">
        <v>6120</v>
      </c>
      <c r="G300" s="2" t="s">
        <v>1424</v>
      </c>
      <c r="H300" s="2" t="s">
        <v>1424</v>
      </c>
      <c r="I300" s="2" t="s">
        <v>1424</v>
      </c>
      <c r="J300" s="269" t="s">
        <v>1424</v>
      </c>
      <c r="K300">
        <v>15161</v>
      </c>
      <c r="L300" t="s">
        <v>13955</v>
      </c>
      <c r="M300" t="e">
        <v>#VALUE!</v>
      </c>
      <c r="N300" t="s">
        <v>14097</v>
      </c>
      <c r="O300" s="169">
        <v>23</v>
      </c>
      <c r="P300" s="123">
        <v>81</v>
      </c>
      <c r="Q300" s="123">
        <v>81</v>
      </c>
      <c r="R300" s="75">
        <v>72</v>
      </c>
      <c r="S300" s="123">
        <v>12</v>
      </c>
      <c r="T300" s="123">
        <v>1</v>
      </c>
      <c r="U300" s="123">
        <v>0</v>
      </c>
      <c r="V300" s="75">
        <v>2</v>
      </c>
      <c r="W300" s="123">
        <v>8</v>
      </c>
      <c r="X300" s="75">
        <v>5</v>
      </c>
      <c r="Y300" s="75">
        <v>7</v>
      </c>
      <c r="Z300" s="75">
        <v>37</v>
      </c>
      <c r="AA300" s="75">
        <v>0</v>
      </c>
      <c r="AB300" s="52">
        <v>0.16666666666666666</v>
      </c>
      <c r="AC300" s="52">
        <v>0.24050632911392406</v>
      </c>
      <c r="AD300" s="52">
        <v>0.2638888888888889</v>
      </c>
      <c r="AE300" s="51">
        <v>1.2121212121212122</v>
      </c>
      <c r="AF300" s="51">
        <v>0.7142857142857143</v>
      </c>
      <c r="AG300" s="51">
        <v>0.70422535211267612</v>
      </c>
      <c r="AH300" s="51">
        <v>0</v>
      </c>
      <c r="AI300" s="51">
        <v>-1.330095175857503</v>
      </c>
      <c r="AJ300" s="51">
        <v>0</v>
      </c>
      <c r="AK300" s="51">
        <v>0</v>
      </c>
      <c r="AL300" s="51">
        <v>0</v>
      </c>
      <c r="AM300" s="51">
        <v>1.3005371026620993</v>
      </c>
      <c r="AN300" s="51">
        <v>1.3005371026620993</v>
      </c>
      <c r="AO300" s="51" t="s">
        <v>22151</v>
      </c>
      <c r="AP300" s="51" t="s">
        <v>22151</v>
      </c>
      <c r="AQ300" s="51" t="s">
        <v>22151</v>
      </c>
      <c r="AR300" s="51" t="s">
        <v>22151</v>
      </c>
      <c r="AS300" s="51" t="s">
        <v>22151</v>
      </c>
      <c r="AT300" s="51" t="s">
        <v>22151</v>
      </c>
      <c r="AU300" s="51" t="s">
        <v>22151</v>
      </c>
      <c r="AV300" s="51" t="s">
        <v>22151</v>
      </c>
      <c r="AW300" s="51">
        <v>1.3005371026620993</v>
      </c>
      <c r="AX300" s="51">
        <v>1.3005371026620993</v>
      </c>
      <c r="AY300" s="76">
        <v>59</v>
      </c>
      <c r="AZ300" s="132" t="s">
        <v>22151</v>
      </c>
      <c r="BA300" s="132" t="s">
        <v>22151</v>
      </c>
      <c r="BB300" s="132" t="s">
        <v>22151</v>
      </c>
      <c r="BC300" s="132" t="s">
        <v>22151</v>
      </c>
      <c r="BD300" s="132" t="s">
        <v>22151</v>
      </c>
      <c r="BE300" s="132" t="s">
        <v>22151</v>
      </c>
      <c r="BF300" s="132" t="s">
        <v>22151</v>
      </c>
      <c r="BG300" s="132" t="s">
        <v>22151</v>
      </c>
      <c r="BH300" s="132">
        <v>218</v>
      </c>
      <c r="BI300" s="132">
        <v>203</v>
      </c>
      <c r="BJ300" s="92" t="s">
        <v>22151</v>
      </c>
      <c r="BK300" s="51">
        <v>3.9410672420239714</v>
      </c>
      <c r="BL300" s="51">
        <v>-2.6405301393618723</v>
      </c>
      <c r="BM300" s="76">
        <v>299</v>
      </c>
      <c r="BN300" s="51">
        <v>0</v>
      </c>
      <c r="BO300" s="51">
        <v>0.19435732070240119</v>
      </c>
      <c r="BP300" s="51">
        <v>-2.8348874600642735</v>
      </c>
      <c r="BQ300" s="64">
        <v>-5.0423965417861725</v>
      </c>
      <c r="BR300" s="64"/>
      <c r="BS300" s="51">
        <v>0</v>
      </c>
      <c r="BT300" s="38">
        <v>0</v>
      </c>
      <c r="BU300" s="51" t="s">
        <v>22452</v>
      </c>
      <c r="BV300" s="75">
        <v>216.14</v>
      </c>
      <c r="BW300" s="75">
        <v>534</v>
      </c>
      <c r="BX300" s="51">
        <v>-317.86</v>
      </c>
      <c r="BY300" s="75">
        <v>183</v>
      </c>
      <c r="BZ300" s="75">
        <v>257</v>
      </c>
      <c r="CA300" s="184" t="s">
        <v>22151</v>
      </c>
    </row>
    <row r="301" spans="1:79" x14ac:dyDescent="0.3">
      <c r="A301" s="213" t="s">
        <v>16842</v>
      </c>
      <c r="B301" s="1" t="s">
        <v>16844</v>
      </c>
      <c r="C301" s="2" t="s">
        <v>16843</v>
      </c>
      <c r="D301" s="91" t="s">
        <v>14666</v>
      </c>
      <c r="E301" s="2" t="s">
        <v>1376</v>
      </c>
      <c r="F301" s="2" t="s">
        <v>6120</v>
      </c>
      <c r="G301" s="2" t="s">
        <v>1380</v>
      </c>
      <c r="H301" s="2" t="s">
        <v>1380</v>
      </c>
      <c r="I301" s="2" t="s">
        <v>1380</v>
      </c>
      <c r="J301" s="269" t="s">
        <v>1380</v>
      </c>
      <c r="K301">
        <v>17620</v>
      </c>
      <c r="L301" t="s">
        <v>16845</v>
      </c>
      <c r="M301" t="e">
        <v>#VALUE!</v>
      </c>
      <c r="N301" t="s">
        <v>15349</v>
      </c>
      <c r="O301" s="169">
        <v>33</v>
      </c>
      <c r="P301" s="123">
        <v>86</v>
      </c>
      <c r="Q301" s="123">
        <v>86</v>
      </c>
      <c r="R301" s="75">
        <v>82</v>
      </c>
      <c r="S301" s="123">
        <v>17</v>
      </c>
      <c r="T301" s="123">
        <v>4</v>
      </c>
      <c r="U301" s="123">
        <v>0</v>
      </c>
      <c r="V301" s="75">
        <v>0</v>
      </c>
      <c r="W301" s="123">
        <v>8</v>
      </c>
      <c r="X301" s="75">
        <v>8</v>
      </c>
      <c r="Y301" s="75">
        <v>4</v>
      </c>
      <c r="Z301" s="75">
        <v>22</v>
      </c>
      <c r="AA301" s="75">
        <v>6</v>
      </c>
      <c r="AB301" s="52">
        <v>0.2073170731707317</v>
      </c>
      <c r="AC301" s="52">
        <v>0.2441860465116279</v>
      </c>
      <c r="AD301" s="52">
        <v>0.25609756097560976</v>
      </c>
      <c r="AE301" s="51">
        <v>1.2121212121212122</v>
      </c>
      <c r="AF301" s="51">
        <v>0</v>
      </c>
      <c r="AG301" s="51">
        <v>1.1267605633802817</v>
      </c>
      <c r="AH301" s="51">
        <v>3.333333333333333</v>
      </c>
      <c r="AI301" s="51">
        <v>-0.78139880748037827</v>
      </c>
      <c r="AJ301" s="51">
        <v>0</v>
      </c>
      <c r="AK301" s="51">
        <v>0</v>
      </c>
      <c r="AL301" s="51">
        <v>0</v>
      </c>
      <c r="AM301" s="51">
        <v>4.890816301354449</v>
      </c>
      <c r="AN301" s="51" t="s">
        <v>22151</v>
      </c>
      <c r="AO301" s="51" t="s">
        <v>22151</v>
      </c>
      <c r="AP301" s="51" t="s">
        <v>22151</v>
      </c>
      <c r="AQ301" s="51" t="s">
        <v>22151</v>
      </c>
      <c r="AR301" s="51" t="s">
        <v>22151</v>
      </c>
      <c r="AS301" s="51">
        <v>4.890816301354449</v>
      </c>
      <c r="AT301" s="51" t="s">
        <v>22151</v>
      </c>
      <c r="AU301" s="51" t="s">
        <v>22151</v>
      </c>
      <c r="AV301" s="51" t="s">
        <v>22151</v>
      </c>
      <c r="AW301" s="51">
        <v>4.890816301354449</v>
      </c>
      <c r="AX301" s="51">
        <v>4.890816301354449</v>
      </c>
      <c r="AY301" s="76" t="s">
        <v>22151</v>
      </c>
      <c r="AZ301" s="132" t="s">
        <v>22151</v>
      </c>
      <c r="BA301" s="132" t="s">
        <v>22151</v>
      </c>
      <c r="BB301" s="132" t="s">
        <v>22151</v>
      </c>
      <c r="BC301" s="132" t="s">
        <v>22151</v>
      </c>
      <c r="BD301" s="132">
        <v>103</v>
      </c>
      <c r="BE301" s="132" t="s">
        <v>22151</v>
      </c>
      <c r="BF301" s="132" t="s">
        <v>22151</v>
      </c>
      <c r="BG301" s="132" t="s">
        <v>22151</v>
      </c>
      <c r="BH301" s="132">
        <v>87</v>
      </c>
      <c r="BI301" s="132">
        <v>72</v>
      </c>
      <c r="BJ301" s="92" t="s">
        <v>22151</v>
      </c>
      <c r="BK301" s="51">
        <v>7.5574645117708927</v>
      </c>
      <c r="BL301" s="51">
        <v>-2.6666482104164437</v>
      </c>
      <c r="BM301" s="76">
        <v>300</v>
      </c>
      <c r="BN301" s="51">
        <v>0</v>
      </c>
      <c r="BO301" s="51">
        <v>0.19435732070240119</v>
      </c>
      <c r="BP301" s="51">
        <v>-2.8610055311188449</v>
      </c>
      <c r="BQ301" s="64">
        <v>-5.0980656801352087</v>
      </c>
      <c r="BR301" s="64"/>
      <c r="BS301" s="51">
        <v>0</v>
      </c>
      <c r="BT301" s="38">
        <v>0</v>
      </c>
      <c r="BU301" s="51" t="s">
        <v>22453</v>
      </c>
      <c r="BV301" s="75">
        <v>420.89</v>
      </c>
      <c r="BW301" s="75">
        <v>535</v>
      </c>
      <c r="BX301" s="51">
        <v>-114.11000000000001</v>
      </c>
      <c r="BY301" s="75">
        <v>184</v>
      </c>
      <c r="BZ301" s="75">
        <v>522</v>
      </c>
      <c r="CA301" s="184" t="s">
        <v>22151</v>
      </c>
    </row>
    <row r="302" spans="1:79" ht="15" customHeight="1" x14ac:dyDescent="0.3">
      <c r="A302" s="178" t="s">
        <v>1947</v>
      </c>
      <c r="B302" s="1" t="s">
        <v>6591</v>
      </c>
      <c r="C302" s="2" t="s">
        <v>6592</v>
      </c>
      <c r="D302" s="91" t="s">
        <v>638</v>
      </c>
      <c r="E302" s="2" t="s">
        <v>1464</v>
      </c>
      <c r="F302" s="2" t="s">
        <v>6120</v>
      </c>
      <c r="G302" s="2" t="s">
        <v>2147</v>
      </c>
      <c r="H302" s="2" t="s">
        <v>2147</v>
      </c>
      <c r="I302" s="2" t="s">
        <v>2147</v>
      </c>
      <c r="J302" s="269" t="s">
        <v>2147</v>
      </c>
      <c r="K302">
        <v>2151</v>
      </c>
      <c r="L302" t="s">
        <v>10235</v>
      </c>
      <c r="M302" t="e">
        <v>#VALUE!</v>
      </c>
      <c r="N302" t="s">
        <v>5444</v>
      </c>
      <c r="O302" s="169">
        <v>44</v>
      </c>
      <c r="P302" s="123">
        <v>181</v>
      </c>
      <c r="Q302" s="123">
        <v>181</v>
      </c>
      <c r="R302" s="75">
        <v>159</v>
      </c>
      <c r="S302" s="123">
        <v>25</v>
      </c>
      <c r="T302" s="123">
        <v>5</v>
      </c>
      <c r="U302" s="123">
        <v>0</v>
      </c>
      <c r="V302" s="75">
        <v>10</v>
      </c>
      <c r="W302" s="123">
        <v>19</v>
      </c>
      <c r="X302" s="75">
        <v>19</v>
      </c>
      <c r="Y302" s="75">
        <v>16</v>
      </c>
      <c r="Z302" s="75">
        <v>54</v>
      </c>
      <c r="AA302" s="75">
        <v>0</v>
      </c>
      <c r="AB302" s="31">
        <v>0.15723270440251572</v>
      </c>
      <c r="AC302" s="31">
        <v>0.23428571428571429</v>
      </c>
      <c r="AD302" s="31">
        <v>0.37735849056603776</v>
      </c>
      <c r="AE302" s="32">
        <v>2.8787878787878789</v>
      </c>
      <c r="AF302" s="32">
        <v>3.5714285714285716</v>
      </c>
      <c r="AG302" s="32">
        <v>2.676056338028169</v>
      </c>
      <c r="AH302" s="32">
        <v>0</v>
      </c>
      <c r="AI302" s="51">
        <v>-3.1517506843733272</v>
      </c>
      <c r="AJ302" s="51">
        <v>0</v>
      </c>
      <c r="AK302" s="51">
        <v>0</v>
      </c>
      <c r="AL302" s="51">
        <v>0</v>
      </c>
      <c r="AM302" s="32">
        <v>5.9745221038712923</v>
      </c>
      <c r="AN302" s="32" t="s">
        <v>22151</v>
      </c>
      <c r="AO302" s="32" t="s">
        <v>22151</v>
      </c>
      <c r="AP302" s="32" t="s">
        <v>22151</v>
      </c>
      <c r="AQ302" s="32" t="s">
        <v>22151</v>
      </c>
      <c r="AR302" s="32" t="s">
        <v>22151</v>
      </c>
      <c r="AS302" s="32" t="s">
        <v>22151</v>
      </c>
      <c r="AT302" s="32" t="s">
        <v>22151</v>
      </c>
      <c r="AU302" s="32" t="s">
        <v>22151</v>
      </c>
      <c r="AV302" s="32" t="s">
        <v>22151</v>
      </c>
      <c r="AW302" s="32">
        <v>5.9745221038712923</v>
      </c>
      <c r="AX302" s="32">
        <v>5.9745221038712923</v>
      </c>
      <c r="AY302" s="133" t="s">
        <v>22151</v>
      </c>
      <c r="AZ302" s="132" t="s">
        <v>22151</v>
      </c>
      <c r="BA302" s="132" t="s">
        <v>22151</v>
      </c>
      <c r="BB302" s="132" t="s">
        <v>22151</v>
      </c>
      <c r="BC302" s="132" t="s">
        <v>22151</v>
      </c>
      <c r="BD302" s="132" t="s">
        <v>22151</v>
      </c>
      <c r="BE302" s="132" t="s">
        <v>22151</v>
      </c>
      <c r="BF302" s="132" t="s">
        <v>22151</v>
      </c>
      <c r="BG302" s="132" t="s">
        <v>22151</v>
      </c>
      <c r="BH302" s="132">
        <v>63</v>
      </c>
      <c r="BI302" s="132">
        <v>48</v>
      </c>
      <c r="BJ302" s="92" t="s">
        <v>22151</v>
      </c>
      <c r="BK302" s="32">
        <v>8.6531354605957791</v>
      </c>
      <c r="BL302" s="8">
        <v>-2.6786133567244867</v>
      </c>
      <c r="BM302" s="12">
        <v>301</v>
      </c>
      <c r="BN302" s="32">
        <v>0</v>
      </c>
      <c r="BO302" s="32">
        <v>0.19435732070240119</v>
      </c>
      <c r="BP302" s="32">
        <v>-2.8729706774268879</v>
      </c>
      <c r="BQ302" s="40">
        <v>-5.1235686885234308</v>
      </c>
      <c r="BR302" s="40"/>
      <c r="BS302" s="32">
        <v>0</v>
      </c>
      <c r="BT302" s="38">
        <v>0</v>
      </c>
      <c r="BU302" s="6" t="s">
        <v>22454</v>
      </c>
      <c r="BV302" s="75">
        <v>618.86</v>
      </c>
      <c r="BW302" s="75">
        <v>536</v>
      </c>
      <c r="BX302" s="51">
        <v>82.860000000000014</v>
      </c>
      <c r="BY302" s="75">
        <v>451</v>
      </c>
      <c r="BZ302" s="75">
        <v>747</v>
      </c>
      <c r="CA302" s="184" t="s">
        <v>22151</v>
      </c>
    </row>
    <row r="303" spans="1:79" x14ac:dyDescent="0.3">
      <c r="A303" s="213" t="s">
        <v>5563</v>
      </c>
      <c r="B303" s="1" t="s">
        <v>7088</v>
      </c>
      <c r="C303" s="2" t="s">
        <v>7089</v>
      </c>
      <c r="D303" s="91" t="s">
        <v>1299</v>
      </c>
      <c r="E303" s="2" t="s">
        <v>1470</v>
      </c>
      <c r="F303" s="2" t="s">
        <v>6120</v>
      </c>
      <c r="G303" s="2" t="s">
        <v>17337</v>
      </c>
      <c r="H303" s="2" t="s">
        <v>1380</v>
      </c>
      <c r="I303" s="2" t="s">
        <v>1380</v>
      </c>
      <c r="J303" s="269" t="s">
        <v>1380</v>
      </c>
      <c r="K303">
        <v>10953</v>
      </c>
      <c r="L303" t="s">
        <v>9106</v>
      </c>
      <c r="M303" t="e">
        <v>#VALUE!</v>
      </c>
      <c r="N303" t="s">
        <v>5566</v>
      </c>
      <c r="O303" s="169">
        <v>39</v>
      </c>
      <c r="P303" s="123">
        <v>102</v>
      </c>
      <c r="Q303" s="123">
        <v>102</v>
      </c>
      <c r="R303" s="75">
        <v>92</v>
      </c>
      <c r="S303" s="123">
        <v>23</v>
      </c>
      <c r="T303" s="123">
        <v>5</v>
      </c>
      <c r="U303" s="123">
        <v>0</v>
      </c>
      <c r="V303" s="75">
        <v>3</v>
      </c>
      <c r="W303" s="123">
        <v>14.000000000000002</v>
      </c>
      <c r="X303" s="75">
        <v>12</v>
      </c>
      <c r="Y303" s="75">
        <v>10</v>
      </c>
      <c r="Z303" s="75">
        <v>27</v>
      </c>
      <c r="AA303" s="75">
        <v>0</v>
      </c>
      <c r="AB303" s="52">
        <v>0.25</v>
      </c>
      <c r="AC303" s="52">
        <v>0.3235294117647059</v>
      </c>
      <c r="AD303" s="52">
        <v>0.40217391304347827</v>
      </c>
      <c r="AE303" s="51">
        <v>2.1212121212121215</v>
      </c>
      <c r="AF303" s="51">
        <v>1.0714285714285714</v>
      </c>
      <c r="AG303" s="51">
        <v>1.6901408450704227</v>
      </c>
      <c r="AH303" s="51">
        <v>0</v>
      </c>
      <c r="AI303" s="51">
        <v>-1.9986587902038069E-2</v>
      </c>
      <c r="AJ303" s="51">
        <v>0</v>
      </c>
      <c r="AK303" s="51">
        <v>0</v>
      </c>
      <c r="AL303" s="51">
        <v>0</v>
      </c>
      <c r="AM303" s="51">
        <v>4.8627949498090777</v>
      </c>
      <c r="AN303" s="51" t="s">
        <v>22151</v>
      </c>
      <c r="AO303" s="51" t="s">
        <v>22151</v>
      </c>
      <c r="AP303" s="51" t="s">
        <v>22151</v>
      </c>
      <c r="AQ303" s="51" t="s">
        <v>22151</v>
      </c>
      <c r="AR303" s="51" t="s">
        <v>22151</v>
      </c>
      <c r="AS303" s="51">
        <v>4.8627949498090777</v>
      </c>
      <c r="AT303" s="51" t="s">
        <v>22151</v>
      </c>
      <c r="AU303" s="51" t="s">
        <v>22151</v>
      </c>
      <c r="AV303" s="51" t="s">
        <v>22151</v>
      </c>
      <c r="AW303" s="51">
        <v>4.8627949498090777</v>
      </c>
      <c r="AX303" s="51">
        <v>4.8627949498090777</v>
      </c>
      <c r="AY303" s="76" t="s">
        <v>22151</v>
      </c>
      <c r="AZ303" s="132" t="s">
        <v>22151</v>
      </c>
      <c r="BA303" s="132" t="s">
        <v>22151</v>
      </c>
      <c r="BB303" s="132" t="s">
        <v>22151</v>
      </c>
      <c r="BC303" s="132" t="s">
        <v>22151</v>
      </c>
      <c r="BD303" s="132">
        <v>104</v>
      </c>
      <c r="BE303" s="132" t="s">
        <v>22151</v>
      </c>
      <c r="BF303" s="132" t="s">
        <v>22151</v>
      </c>
      <c r="BG303" s="132" t="s">
        <v>22151</v>
      </c>
      <c r="BH303" s="132">
        <v>88</v>
      </c>
      <c r="BI303" s="132">
        <v>73</v>
      </c>
      <c r="BJ303" s="92" t="s">
        <v>22151</v>
      </c>
      <c r="BK303" s="51">
        <v>7.5574645117708927</v>
      </c>
      <c r="BL303" s="51">
        <v>-2.6946695619618151</v>
      </c>
      <c r="BM303" s="76">
        <v>302</v>
      </c>
      <c r="BN303" s="51">
        <v>0</v>
      </c>
      <c r="BO303" s="51">
        <v>0.19435732070240119</v>
      </c>
      <c r="BP303" s="51">
        <v>-2.8890268826642163</v>
      </c>
      <c r="BQ303" s="64">
        <v>-5.1577915493484046</v>
      </c>
      <c r="BR303" s="64"/>
      <c r="BS303" s="51">
        <v>0</v>
      </c>
      <c r="BT303" s="38">
        <v>0</v>
      </c>
      <c r="BU303" s="51" t="s">
        <v>22455</v>
      </c>
      <c r="BV303" s="75">
        <v>999</v>
      </c>
      <c r="BW303" s="75">
        <v>538</v>
      </c>
      <c r="BX303" s="51">
        <v>461</v>
      </c>
      <c r="BY303" s="75">
        <v>0</v>
      </c>
      <c r="BZ303" s="75">
        <v>0</v>
      </c>
      <c r="CA303" s="184" t="s">
        <v>22151</v>
      </c>
    </row>
    <row r="304" spans="1:79" ht="15" customHeight="1" x14ac:dyDescent="0.3">
      <c r="A304" s="178" t="s">
        <v>15574</v>
      </c>
      <c r="B304" s="1" t="s">
        <v>15575</v>
      </c>
      <c r="C304" s="2" t="s">
        <v>6939</v>
      </c>
      <c r="D304" s="91" t="s">
        <v>15020</v>
      </c>
      <c r="E304" s="2" t="s">
        <v>1565</v>
      </c>
      <c r="F304" s="2" t="s">
        <v>6120</v>
      </c>
      <c r="G304" s="2" t="s">
        <v>661</v>
      </c>
      <c r="H304" s="2" t="s">
        <v>661</v>
      </c>
      <c r="I304" s="2" t="s">
        <v>661</v>
      </c>
      <c r="J304" s="269" t="s">
        <v>661</v>
      </c>
      <c r="K304">
        <v>18568</v>
      </c>
      <c r="L304" t="s">
        <v>15576</v>
      </c>
      <c r="M304" t="e">
        <v>#VALUE!</v>
      </c>
      <c r="N304" t="s">
        <v>15577</v>
      </c>
      <c r="O304" s="169">
        <v>32</v>
      </c>
      <c r="P304" s="123">
        <v>121</v>
      </c>
      <c r="Q304" s="123">
        <v>121</v>
      </c>
      <c r="R304" s="75">
        <v>112</v>
      </c>
      <c r="S304" s="123">
        <v>36</v>
      </c>
      <c r="T304" s="123">
        <v>9</v>
      </c>
      <c r="U304" s="123">
        <v>0</v>
      </c>
      <c r="V304" s="75">
        <v>0</v>
      </c>
      <c r="W304" s="123">
        <v>16</v>
      </c>
      <c r="X304" s="75">
        <v>13</v>
      </c>
      <c r="Y304" s="75">
        <v>8</v>
      </c>
      <c r="Z304" s="75">
        <v>11</v>
      </c>
      <c r="AA304" s="75">
        <v>0</v>
      </c>
      <c r="AB304" s="31">
        <v>0.32142857142857145</v>
      </c>
      <c r="AC304" s="31">
        <v>0.36666666666666664</v>
      </c>
      <c r="AD304" s="31">
        <v>0.4017857142857143</v>
      </c>
      <c r="AE304" s="32">
        <v>2.4242424242424243</v>
      </c>
      <c r="AF304" s="32">
        <v>0</v>
      </c>
      <c r="AG304" s="32">
        <v>1.8309859154929577</v>
      </c>
      <c r="AH304" s="32">
        <v>0</v>
      </c>
      <c r="AI304" s="51">
        <v>1.6996018929485581</v>
      </c>
      <c r="AJ304" s="51">
        <v>0</v>
      </c>
      <c r="AK304" s="51">
        <v>0</v>
      </c>
      <c r="AL304" s="51">
        <v>0</v>
      </c>
      <c r="AM304" s="32">
        <v>5.95483023268394</v>
      </c>
      <c r="AN304" s="32" t="s">
        <v>22151</v>
      </c>
      <c r="AO304" s="32" t="s">
        <v>22151</v>
      </c>
      <c r="AP304" s="32">
        <v>5.95483023268394</v>
      </c>
      <c r="AQ304" s="32" t="s">
        <v>22151</v>
      </c>
      <c r="AR304" s="32" t="s">
        <v>22151</v>
      </c>
      <c r="AS304" s="32" t="s">
        <v>22151</v>
      </c>
      <c r="AT304" s="32" t="s">
        <v>22151</v>
      </c>
      <c r="AU304" s="32">
        <v>5.95483023268394</v>
      </c>
      <c r="AV304" s="32">
        <v>5.95483023268394</v>
      </c>
      <c r="AW304" s="32">
        <v>5.95483023268394</v>
      </c>
      <c r="AX304" s="32">
        <v>5.95483023268394</v>
      </c>
      <c r="AY304" s="133" t="s">
        <v>22151</v>
      </c>
      <c r="AZ304" s="132" t="s">
        <v>22151</v>
      </c>
      <c r="BA304" s="132">
        <v>47</v>
      </c>
      <c r="BB304" s="132" t="s">
        <v>22151</v>
      </c>
      <c r="BC304" s="132" t="s">
        <v>22151</v>
      </c>
      <c r="BD304" s="132" t="s">
        <v>22151</v>
      </c>
      <c r="BE304" s="132" t="s">
        <v>22151</v>
      </c>
      <c r="BF304" s="132">
        <v>43</v>
      </c>
      <c r="BG304" s="132">
        <v>42</v>
      </c>
      <c r="BH304" s="132">
        <v>64</v>
      </c>
      <c r="BI304" s="132">
        <v>49</v>
      </c>
      <c r="BJ304" s="92" t="s">
        <v>22151</v>
      </c>
      <c r="BK304" s="32">
        <v>8.6531354605957791</v>
      </c>
      <c r="BL304" s="8">
        <v>-2.6983052279118391</v>
      </c>
      <c r="BM304" s="12">
        <v>303</v>
      </c>
      <c r="BN304" s="32">
        <v>0</v>
      </c>
      <c r="BO304" s="32">
        <v>0.19435732070240119</v>
      </c>
      <c r="BP304" s="32">
        <v>-2.8926625486142403</v>
      </c>
      <c r="BQ304" s="40">
        <v>-5.1655407583286497</v>
      </c>
      <c r="BR304" s="40"/>
      <c r="BS304" s="32">
        <v>0</v>
      </c>
      <c r="BT304" s="38">
        <v>0</v>
      </c>
      <c r="BU304" s="6" t="s">
        <v>22456</v>
      </c>
      <c r="BV304" s="75">
        <v>350.02</v>
      </c>
      <c r="BW304" s="75">
        <v>539</v>
      </c>
      <c r="BX304" s="51">
        <v>-188.98000000000002</v>
      </c>
      <c r="BY304" s="75">
        <v>203</v>
      </c>
      <c r="BZ304" s="75">
        <v>456</v>
      </c>
      <c r="CA304" s="184" t="s">
        <v>22151</v>
      </c>
    </row>
    <row r="305" spans="1:79" x14ac:dyDescent="0.3">
      <c r="A305" s="178" t="s">
        <v>2535</v>
      </c>
      <c r="B305" s="1" t="s">
        <v>6580</v>
      </c>
      <c r="C305" s="2" t="s">
        <v>6581</v>
      </c>
      <c r="D305" s="91" t="s">
        <v>567</v>
      </c>
      <c r="E305" s="2" t="s">
        <v>1460</v>
      </c>
      <c r="F305" s="2" t="s">
        <v>9094</v>
      </c>
      <c r="G305" s="2" t="s">
        <v>1380</v>
      </c>
      <c r="H305" s="2" t="s">
        <v>1380</v>
      </c>
      <c r="I305" s="2" t="s">
        <v>1380</v>
      </c>
      <c r="J305" s="269" t="s">
        <v>1380</v>
      </c>
      <c r="K305">
        <v>5930</v>
      </c>
      <c r="L305" t="s">
        <v>10920</v>
      </c>
      <c r="M305" t="e">
        <v>#VALUE!</v>
      </c>
      <c r="N305" t="s">
        <v>5863</v>
      </c>
      <c r="O305" s="169">
        <v>37</v>
      </c>
      <c r="P305" s="123">
        <v>141</v>
      </c>
      <c r="Q305" s="123">
        <v>141</v>
      </c>
      <c r="R305" s="67">
        <v>130</v>
      </c>
      <c r="S305" s="123">
        <v>33</v>
      </c>
      <c r="T305" s="123">
        <v>15</v>
      </c>
      <c r="U305" s="123">
        <v>0</v>
      </c>
      <c r="V305" s="67">
        <v>1</v>
      </c>
      <c r="W305" s="123">
        <v>15</v>
      </c>
      <c r="X305" s="67">
        <v>15</v>
      </c>
      <c r="Y305" s="67">
        <v>10</v>
      </c>
      <c r="Z305" s="67">
        <v>23.000000000000004</v>
      </c>
      <c r="AA305" s="67">
        <v>0</v>
      </c>
      <c r="AB305" s="4">
        <v>0.25384615384615383</v>
      </c>
      <c r="AC305" s="4">
        <v>0.30714285714285716</v>
      </c>
      <c r="AD305" s="4">
        <v>0.3923076923076923</v>
      </c>
      <c r="AE305" s="8">
        <v>2.2727272727272729</v>
      </c>
      <c r="AF305" s="8">
        <v>0.35714285714285715</v>
      </c>
      <c r="AG305" s="8">
        <v>2.1126760563380285</v>
      </c>
      <c r="AH305" s="8">
        <v>0</v>
      </c>
      <c r="AI305" s="51">
        <v>7.9139529116820539E-2</v>
      </c>
      <c r="AJ305" s="51">
        <v>0</v>
      </c>
      <c r="AK305" s="51">
        <v>0</v>
      </c>
      <c r="AL305" s="51">
        <v>0</v>
      </c>
      <c r="AM305" s="6">
        <v>4.8216857153249792</v>
      </c>
      <c r="AN305" s="6" t="s">
        <v>22151</v>
      </c>
      <c r="AO305" s="6" t="s">
        <v>22151</v>
      </c>
      <c r="AP305" s="6" t="s">
        <v>22151</v>
      </c>
      <c r="AQ305" s="6" t="s">
        <v>22151</v>
      </c>
      <c r="AR305" s="6" t="s">
        <v>22151</v>
      </c>
      <c r="AS305" s="6">
        <v>4.8216857153249792</v>
      </c>
      <c r="AT305" s="6" t="s">
        <v>22151</v>
      </c>
      <c r="AU305" s="6" t="s">
        <v>22151</v>
      </c>
      <c r="AV305" s="6" t="s">
        <v>22151</v>
      </c>
      <c r="AW305" s="6">
        <v>4.8216857153249792</v>
      </c>
      <c r="AX305" s="6">
        <v>4.8216857153249792</v>
      </c>
      <c r="AY305" s="99" t="s">
        <v>22151</v>
      </c>
      <c r="AZ305" s="132" t="s">
        <v>22151</v>
      </c>
      <c r="BA305" s="132" t="s">
        <v>22151</v>
      </c>
      <c r="BB305" s="132" t="s">
        <v>22151</v>
      </c>
      <c r="BC305" s="132" t="s">
        <v>22151</v>
      </c>
      <c r="BD305" s="132">
        <v>105</v>
      </c>
      <c r="BE305" s="132" t="s">
        <v>22151</v>
      </c>
      <c r="BF305" s="132" t="s">
        <v>22151</v>
      </c>
      <c r="BG305" s="132" t="s">
        <v>22151</v>
      </c>
      <c r="BH305" s="132">
        <v>90</v>
      </c>
      <c r="BI305" s="132">
        <v>75</v>
      </c>
      <c r="BJ305" s="92" t="s">
        <v>22151</v>
      </c>
      <c r="BK305" s="8">
        <v>7.5574645117708927</v>
      </c>
      <c r="BL305" s="8">
        <v>-2.7357787964459135</v>
      </c>
      <c r="BM305" s="12">
        <v>304</v>
      </c>
      <c r="BN305" s="10">
        <v>0</v>
      </c>
      <c r="BO305" s="10">
        <v>0.19435732070240119</v>
      </c>
      <c r="BP305" s="10">
        <v>-2.9301361171483147</v>
      </c>
      <c r="BQ305" s="41">
        <v>-5.2454134743036054</v>
      </c>
      <c r="BR305" s="41"/>
      <c r="BS305" s="10">
        <v>0</v>
      </c>
      <c r="BT305" s="38">
        <v>0</v>
      </c>
      <c r="BU305" s="6" t="s">
        <v>22457</v>
      </c>
      <c r="BV305" s="75">
        <v>745.55</v>
      </c>
      <c r="BW305" s="75">
        <v>542</v>
      </c>
      <c r="BX305" s="51">
        <v>203.54999999999995</v>
      </c>
      <c r="BY305" s="75">
        <v>651</v>
      </c>
      <c r="BZ305" s="75">
        <v>743</v>
      </c>
      <c r="CA305" s="184" t="s">
        <v>22151</v>
      </c>
    </row>
    <row r="306" spans="1:79" ht="15" customHeight="1" x14ac:dyDescent="0.3">
      <c r="A306" s="214" t="s">
        <v>14902</v>
      </c>
      <c r="B306" s="1" t="s">
        <v>14903</v>
      </c>
      <c r="C306" s="2" t="s">
        <v>6970</v>
      </c>
      <c r="D306" s="91" t="s">
        <v>14677</v>
      </c>
      <c r="E306" s="2" t="s">
        <v>1470</v>
      </c>
      <c r="F306" s="2" t="s">
        <v>6120</v>
      </c>
      <c r="G306" s="2" t="s">
        <v>1380</v>
      </c>
      <c r="H306" s="2" t="s">
        <v>1380</v>
      </c>
      <c r="I306" s="2" t="s">
        <v>1380</v>
      </c>
      <c r="J306" s="269" t="s">
        <v>1380</v>
      </c>
      <c r="K306" s="122">
        <v>17548</v>
      </c>
      <c r="L306" s="122" t="s">
        <v>14904</v>
      </c>
      <c r="M306" s="122" t="e">
        <v>#VALUE!</v>
      </c>
      <c r="N306" s="122" t="s">
        <v>15224</v>
      </c>
      <c r="O306" s="123">
        <v>34</v>
      </c>
      <c r="P306" s="123">
        <v>102</v>
      </c>
      <c r="Q306" s="123">
        <v>102</v>
      </c>
      <c r="R306" s="123">
        <v>94</v>
      </c>
      <c r="S306" s="123">
        <v>26</v>
      </c>
      <c r="T306" s="123">
        <v>6</v>
      </c>
      <c r="U306" s="123">
        <v>2</v>
      </c>
      <c r="V306" s="123">
        <v>0</v>
      </c>
      <c r="W306" s="123">
        <v>16</v>
      </c>
      <c r="X306" s="123">
        <v>5</v>
      </c>
      <c r="Y306" s="123">
        <v>8</v>
      </c>
      <c r="Z306" s="123">
        <v>28.000000000000004</v>
      </c>
      <c r="AA306" s="123">
        <v>2</v>
      </c>
      <c r="AB306" s="124">
        <v>0.27659574468085107</v>
      </c>
      <c r="AC306" s="124">
        <v>0.33333333333333331</v>
      </c>
      <c r="AD306" s="124">
        <v>0.38297872340425532</v>
      </c>
      <c r="AE306" s="125">
        <v>2.4242424242424243</v>
      </c>
      <c r="AF306" s="125">
        <v>0</v>
      </c>
      <c r="AG306" s="125">
        <v>0.70422535211267612</v>
      </c>
      <c r="AH306" s="125">
        <v>1.1111111111111112</v>
      </c>
      <c r="AI306" s="125">
        <v>0.52226157858589017</v>
      </c>
      <c r="AJ306" s="125">
        <v>0</v>
      </c>
      <c r="AK306" s="125">
        <v>0</v>
      </c>
      <c r="AL306" s="51">
        <v>0</v>
      </c>
      <c r="AM306" s="125">
        <v>4.7618404660521012</v>
      </c>
      <c r="AN306" s="125" t="s">
        <v>22151</v>
      </c>
      <c r="AO306" s="125" t="s">
        <v>22151</v>
      </c>
      <c r="AP306" s="125" t="s">
        <v>22151</v>
      </c>
      <c r="AQ306" s="125" t="s">
        <v>22151</v>
      </c>
      <c r="AR306" s="125" t="s">
        <v>22151</v>
      </c>
      <c r="AS306" s="125">
        <v>4.7618404660521012</v>
      </c>
      <c r="AT306" s="125" t="s">
        <v>22151</v>
      </c>
      <c r="AU306" s="125" t="s">
        <v>22151</v>
      </c>
      <c r="AV306" s="125" t="s">
        <v>22151</v>
      </c>
      <c r="AW306" s="125">
        <v>4.7618404660521012</v>
      </c>
      <c r="AX306" s="125">
        <v>4.7618404660521012</v>
      </c>
      <c r="AY306" s="127" t="s">
        <v>22151</v>
      </c>
      <c r="AZ306" s="127" t="s">
        <v>22151</v>
      </c>
      <c r="BA306" s="127" t="s">
        <v>22151</v>
      </c>
      <c r="BB306" s="127" t="s">
        <v>22151</v>
      </c>
      <c r="BC306" s="127" t="s">
        <v>22151</v>
      </c>
      <c r="BD306" s="127">
        <v>106</v>
      </c>
      <c r="BE306" s="127" t="s">
        <v>22151</v>
      </c>
      <c r="BF306" s="127" t="s">
        <v>22151</v>
      </c>
      <c r="BG306" s="127" t="s">
        <v>22151</v>
      </c>
      <c r="BH306" s="127">
        <v>91</v>
      </c>
      <c r="BI306" s="127">
        <v>76</v>
      </c>
      <c r="BJ306" s="126" t="s">
        <v>22151</v>
      </c>
      <c r="BK306" s="125">
        <v>7.5574645117708927</v>
      </c>
      <c r="BL306" s="125">
        <v>-2.7956240457187915</v>
      </c>
      <c r="BM306" s="127">
        <v>305</v>
      </c>
      <c r="BN306" s="125">
        <v>0</v>
      </c>
      <c r="BO306" s="125">
        <v>0.19435732070240119</v>
      </c>
      <c r="BP306" s="125">
        <v>-2.9899813664211927</v>
      </c>
      <c r="BQ306" s="128">
        <v>-5.3729701171484585</v>
      </c>
      <c r="BR306" s="128"/>
      <c r="BS306" s="125">
        <v>0</v>
      </c>
      <c r="BT306" s="38">
        <v>0</v>
      </c>
      <c r="BU306" s="125" t="s">
        <v>22458</v>
      </c>
      <c r="BV306" s="123">
        <v>636.64</v>
      </c>
      <c r="BW306" s="123">
        <v>544</v>
      </c>
      <c r="BX306" s="125">
        <v>92.639999999999986</v>
      </c>
      <c r="BY306" s="123">
        <v>527</v>
      </c>
      <c r="BZ306" s="123">
        <v>735</v>
      </c>
      <c r="CA306" s="184" t="s">
        <v>22151</v>
      </c>
    </row>
    <row r="307" spans="1:79" x14ac:dyDescent="0.3">
      <c r="A307" t="s">
        <v>17340</v>
      </c>
      <c r="B307" s="1" t="s">
        <v>17373</v>
      </c>
      <c r="C307" s="2" t="s">
        <v>6581</v>
      </c>
      <c r="D307" s="91" t="s">
        <v>17136</v>
      </c>
      <c r="E307" s="2" t="s">
        <v>1464</v>
      </c>
      <c r="F307" s="2" t="s">
        <v>6120</v>
      </c>
      <c r="G307" s="2" t="s">
        <v>661</v>
      </c>
      <c r="H307" s="2" t="s">
        <v>661</v>
      </c>
      <c r="I307" s="2" t="s">
        <v>661</v>
      </c>
      <c r="J307" s="269" t="s">
        <v>661</v>
      </c>
      <c r="K307">
        <v>20521</v>
      </c>
      <c r="L307" t="s">
        <v>19845</v>
      </c>
      <c r="M307" t="e">
        <v>#VALUE!</v>
      </c>
      <c r="N307" t="s">
        <v>17334</v>
      </c>
      <c r="O307" s="169">
        <v>29</v>
      </c>
      <c r="P307" s="123">
        <v>109</v>
      </c>
      <c r="Q307" s="123">
        <v>109</v>
      </c>
      <c r="R307" s="75">
        <v>103</v>
      </c>
      <c r="S307" s="123">
        <v>35</v>
      </c>
      <c r="T307" s="123">
        <v>3</v>
      </c>
      <c r="U307" s="123">
        <v>0</v>
      </c>
      <c r="V307" s="75">
        <v>0</v>
      </c>
      <c r="W307" s="123">
        <v>8</v>
      </c>
      <c r="X307" s="75">
        <v>11</v>
      </c>
      <c r="Y307" s="75">
        <v>4</v>
      </c>
      <c r="Z307" s="75">
        <v>7</v>
      </c>
      <c r="AA307" s="75">
        <v>2</v>
      </c>
      <c r="AB307" s="4">
        <v>0.33980582524271846</v>
      </c>
      <c r="AC307" s="4">
        <v>0.3644859813084112</v>
      </c>
      <c r="AD307" s="4">
        <v>0.36893203883495146</v>
      </c>
      <c r="AE307" s="8">
        <v>1.2121212121212122</v>
      </c>
      <c r="AF307" s="8">
        <v>0</v>
      </c>
      <c r="AG307" s="8">
        <v>1.5492957746478875</v>
      </c>
      <c r="AH307" s="8">
        <v>1.1111111111111112</v>
      </c>
      <c r="AI307" s="51">
        <v>1.9781630639536207</v>
      </c>
      <c r="AJ307" s="51">
        <v>0</v>
      </c>
      <c r="AK307" s="51">
        <v>0</v>
      </c>
      <c r="AL307" s="51">
        <v>0</v>
      </c>
      <c r="AM307" s="8">
        <v>5.850691161833832</v>
      </c>
      <c r="AN307" s="8" t="s">
        <v>22151</v>
      </c>
      <c r="AO307" s="8" t="s">
        <v>22151</v>
      </c>
      <c r="AP307" s="8">
        <v>5.850691161833832</v>
      </c>
      <c r="AQ307" s="8" t="s">
        <v>22151</v>
      </c>
      <c r="AR307" s="8" t="s">
        <v>22151</v>
      </c>
      <c r="AS307" s="8" t="s">
        <v>22151</v>
      </c>
      <c r="AT307" s="8" t="s">
        <v>22151</v>
      </c>
      <c r="AU307" s="8">
        <v>5.850691161833832</v>
      </c>
      <c r="AV307" s="8">
        <v>5.850691161833832</v>
      </c>
      <c r="AW307" s="8">
        <v>5.850691161833832</v>
      </c>
      <c r="AX307" s="8">
        <v>5.850691161833832</v>
      </c>
      <c r="AY307" s="132" t="s">
        <v>22151</v>
      </c>
      <c r="AZ307" s="132" t="s">
        <v>22151</v>
      </c>
      <c r="BA307" s="132">
        <v>48</v>
      </c>
      <c r="BB307" s="132" t="s">
        <v>22151</v>
      </c>
      <c r="BC307" s="132" t="s">
        <v>22151</v>
      </c>
      <c r="BD307" s="132" t="s">
        <v>22151</v>
      </c>
      <c r="BE307" s="132" t="s">
        <v>22151</v>
      </c>
      <c r="BF307" s="132">
        <v>44</v>
      </c>
      <c r="BG307" s="132">
        <v>43</v>
      </c>
      <c r="BH307" s="132">
        <v>68</v>
      </c>
      <c r="BI307" s="132">
        <v>53</v>
      </c>
      <c r="BJ307" s="92" t="s">
        <v>22151</v>
      </c>
      <c r="BK307" s="8">
        <v>8.6531354605957791</v>
      </c>
      <c r="BL307" s="8">
        <v>-2.8024442987619471</v>
      </c>
      <c r="BM307" s="12">
        <v>306</v>
      </c>
      <c r="BN307" s="10">
        <v>0</v>
      </c>
      <c r="BO307" s="10">
        <v>0.19435732070240119</v>
      </c>
      <c r="BP307" s="10">
        <v>-2.9968016194643483</v>
      </c>
      <c r="BQ307" s="41">
        <v>-5.3875070869515334</v>
      </c>
      <c r="BR307" s="41"/>
      <c r="BS307" s="10">
        <v>0</v>
      </c>
      <c r="BT307" s="38">
        <v>0</v>
      </c>
      <c r="BU307" s="6" t="s">
        <v>22459</v>
      </c>
      <c r="BV307" s="75">
        <v>182.23</v>
      </c>
      <c r="BW307" s="75">
        <v>545</v>
      </c>
      <c r="BX307" s="51">
        <v>-362.77</v>
      </c>
      <c r="BY307" s="75">
        <v>138</v>
      </c>
      <c r="BZ307" s="75">
        <v>268</v>
      </c>
      <c r="CA307" s="184" t="s">
        <v>22151</v>
      </c>
    </row>
    <row r="308" spans="1:79" ht="15" customHeight="1" x14ac:dyDescent="0.3">
      <c r="A308" s="212" t="s">
        <v>1899</v>
      </c>
      <c r="B308" s="180" t="s">
        <v>6619</v>
      </c>
      <c r="C308" s="196" t="s">
        <v>6620</v>
      </c>
      <c r="D308" s="211" t="s">
        <v>267</v>
      </c>
      <c r="E308" s="196" t="s">
        <v>1565</v>
      </c>
      <c r="F308" s="196" t="s">
        <v>6120</v>
      </c>
      <c r="G308" s="196" t="s">
        <v>660</v>
      </c>
      <c r="H308" s="196" t="s">
        <v>660</v>
      </c>
      <c r="I308" s="196" t="s">
        <v>660</v>
      </c>
      <c r="J308" s="196" t="s">
        <v>660</v>
      </c>
      <c r="K308" s="197">
        <v>5038</v>
      </c>
      <c r="L308" s="197" t="s">
        <v>10853</v>
      </c>
      <c r="M308" s="198" t="e">
        <v>#VALUE!</v>
      </c>
      <c r="N308" s="198" t="s">
        <v>5409</v>
      </c>
      <c r="O308" s="199">
        <v>28</v>
      </c>
      <c r="P308" s="200">
        <v>102</v>
      </c>
      <c r="Q308" s="200">
        <v>102</v>
      </c>
      <c r="R308" s="200">
        <v>81</v>
      </c>
      <c r="S308" s="200">
        <v>18</v>
      </c>
      <c r="T308" s="200">
        <v>2</v>
      </c>
      <c r="U308" s="200">
        <v>0</v>
      </c>
      <c r="V308" s="200">
        <v>6</v>
      </c>
      <c r="W308" s="200">
        <v>14.000000000000002</v>
      </c>
      <c r="X308" s="200">
        <v>11</v>
      </c>
      <c r="Y308" s="200">
        <v>18</v>
      </c>
      <c r="Z308" s="200">
        <v>24</v>
      </c>
      <c r="AA308" s="200">
        <v>0</v>
      </c>
      <c r="AB308" s="201">
        <v>0.22222222222222221</v>
      </c>
      <c r="AC308" s="202">
        <v>0.36363636363636365</v>
      </c>
      <c r="AD308" s="202">
        <v>0.46913580246913578</v>
      </c>
      <c r="AE308" s="203">
        <v>2.1212121212121215</v>
      </c>
      <c r="AF308" s="203">
        <v>2.1428571428571428</v>
      </c>
      <c r="AG308" s="203">
        <v>1.5492957746478875</v>
      </c>
      <c r="AH308" s="203">
        <v>0</v>
      </c>
      <c r="AI308" s="203">
        <v>-0.50870906730539711</v>
      </c>
      <c r="AJ308" s="204">
        <v>0</v>
      </c>
      <c r="AK308" s="204">
        <v>0</v>
      </c>
      <c r="AL308" s="204">
        <v>0</v>
      </c>
      <c r="AM308" s="203">
        <v>5.304655971411754</v>
      </c>
      <c r="AN308" s="203" t="s">
        <v>22151</v>
      </c>
      <c r="AO308" s="203" t="s">
        <v>22151</v>
      </c>
      <c r="AP308" s="203" t="s">
        <v>22151</v>
      </c>
      <c r="AQ308" s="203">
        <v>5.304655971411754</v>
      </c>
      <c r="AR308" s="203" t="s">
        <v>22151</v>
      </c>
      <c r="AS308" s="203" t="s">
        <v>22151</v>
      </c>
      <c r="AT308" s="203">
        <v>5.304655971411754</v>
      </c>
      <c r="AU308" s="203" t="s">
        <v>22151</v>
      </c>
      <c r="AV308" s="203">
        <v>5.304655971411754</v>
      </c>
      <c r="AW308" s="203">
        <v>5.304655971411754</v>
      </c>
      <c r="AX308" s="203">
        <v>5.304655971411754</v>
      </c>
      <c r="AY308" s="205" t="s">
        <v>22151</v>
      </c>
      <c r="AZ308" s="205" t="s">
        <v>22151</v>
      </c>
      <c r="BA308" s="205" t="s">
        <v>22151</v>
      </c>
      <c r="BB308" s="205">
        <v>33</v>
      </c>
      <c r="BC308" s="205" t="s">
        <v>22151</v>
      </c>
      <c r="BD308" s="205" t="s">
        <v>22151</v>
      </c>
      <c r="BE308" s="205">
        <v>31</v>
      </c>
      <c r="BF308" s="205" t="s">
        <v>22151</v>
      </c>
      <c r="BG308" s="205">
        <v>49</v>
      </c>
      <c r="BH308" s="205">
        <v>84</v>
      </c>
      <c r="BI308" s="205">
        <v>69</v>
      </c>
      <c r="BJ308" s="206" t="s">
        <v>22151</v>
      </c>
      <c r="BK308" s="203">
        <v>8.1157260046330784</v>
      </c>
      <c r="BL308" s="203">
        <v>-2.8110700332213243</v>
      </c>
      <c r="BM308" s="205">
        <v>307</v>
      </c>
      <c r="BN308" s="203">
        <v>0</v>
      </c>
      <c r="BO308" s="203">
        <v>0.19435732070240119</v>
      </c>
      <c r="BP308" s="203">
        <v>-3.0054273539237255</v>
      </c>
      <c r="BQ308" s="207">
        <v>-5.4058923346207743</v>
      </c>
      <c r="BR308" s="208"/>
      <c r="BS308" s="203">
        <v>0</v>
      </c>
      <c r="BT308" s="38">
        <v>0</v>
      </c>
      <c r="BU308" s="203" t="s">
        <v>22460</v>
      </c>
      <c r="BV308" s="200">
        <v>205.95</v>
      </c>
      <c r="BW308" s="209">
        <v>546</v>
      </c>
      <c r="BX308" s="204">
        <v>-340.05</v>
      </c>
      <c r="BY308" s="209">
        <v>168</v>
      </c>
      <c r="BZ308" s="209">
        <v>247</v>
      </c>
      <c r="CA308" s="184" t="s">
        <v>22151</v>
      </c>
    </row>
    <row r="309" spans="1:79" ht="15" customHeight="1" x14ac:dyDescent="0.3">
      <c r="A309" s="213" t="s">
        <v>12247</v>
      </c>
      <c r="B309" s="1" t="s">
        <v>12248</v>
      </c>
      <c r="C309" s="2" t="s">
        <v>7270</v>
      </c>
      <c r="D309" s="91" t="s">
        <v>11608</v>
      </c>
      <c r="E309" s="2" t="s">
        <v>1392</v>
      </c>
      <c r="F309" s="2" t="s">
        <v>6120</v>
      </c>
      <c r="G309" s="2" t="s">
        <v>2147</v>
      </c>
      <c r="H309" s="2" t="s">
        <v>2147</v>
      </c>
      <c r="I309" s="2" t="s">
        <v>2147</v>
      </c>
      <c r="J309" s="269" t="s">
        <v>2147</v>
      </c>
      <c r="K309">
        <v>14130</v>
      </c>
      <c r="L309" t="s">
        <v>11609</v>
      </c>
      <c r="M309" t="e">
        <v>#VALUE!</v>
      </c>
      <c r="N309" t="s">
        <v>17332</v>
      </c>
      <c r="O309" s="169">
        <v>39</v>
      </c>
      <c r="P309" s="123">
        <v>136</v>
      </c>
      <c r="Q309" s="123">
        <v>136</v>
      </c>
      <c r="R309" s="75">
        <v>115</v>
      </c>
      <c r="S309" s="123">
        <v>24</v>
      </c>
      <c r="T309" s="123">
        <v>3</v>
      </c>
      <c r="U309" s="123">
        <v>0</v>
      </c>
      <c r="V309" s="75">
        <v>6</v>
      </c>
      <c r="W309" s="123">
        <v>16</v>
      </c>
      <c r="X309" s="75">
        <v>16</v>
      </c>
      <c r="Y309" s="75">
        <v>20</v>
      </c>
      <c r="Z309" s="75">
        <v>33</v>
      </c>
      <c r="AA309" s="75">
        <v>0</v>
      </c>
      <c r="AB309" s="52">
        <v>0.20869565217391303</v>
      </c>
      <c r="AC309" s="52">
        <v>0.32592592592592595</v>
      </c>
      <c r="AD309" s="52">
        <v>0.39130434782608697</v>
      </c>
      <c r="AE309" s="51">
        <v>2.4242424242424243</v>
      </c>
      <c r="AF309" s="51">
        <v>2.1428571428571428</v>
      </c>
      <c r="AG309" s="51">
        <v>2.2535211267605635</v>
      </c>
      <c r="AH309" s="51">
        <v>0</v>
      </c>
      <c r="AI309" s="51">
        <v>-1.0469600079221923</v>
      </c>
      <c r="AJ309" s="51">
        <v>0</v>
      </c>
      <c r="AK309" s="51">
        <v>0</v>
      </c>
      <c r="AL309" s="51">
        <v>0</v>
      </c>
      <c r="AM309" s="51">
        <v>5.773660685937938</v>
      </c>
      <c r="AN309" s="51" t="s">
        <v>22151</v>
      </c>
      <c r="AO309" s="51" t="s">
        <v>22151</v>
      </c>
      <c r="AP309" s="51" t="s">
        <v>22151</v>
      </c>
      <c r="AQ309" s="51" t="s">
        <v>22151</v>
      </c>
      <c r="AR309" s="51" t="s">
        <v>22151</v>
      </c>
      <c r="AS309" s="51" t="s">
        <v>22151</v>
      </c>
      <c r="AT309" s="51" t="s">
        <v>22151</v>
      </c>
      <c r="AU309" s="51" t="s">
        <v>22151</v>
      </c>
      <c r="AV309" s="51" t="s">
        <v>22151</v>
      </c>
      <c r="AW309" s="51">
        <v>5.773660685937938</v>
      </c>
      <c r="AX309" s="51">
        <v>5.773660685937938</v>
      </c>
      <c r="AY309" s="76" t="s">
        <v>22151</v>
      </c>
      <c r="AZ309" s="132" t="s">
        <v>22151</v>
      </c>
      <c r="BA309" s="132" t="s">
        <v>22151</v>
      </c>
      <c r="BB309" s="132" t="s">
        <v>22151</v>
      </c>
      <c r="BC309" s="132" t="s">
        <v>22151</v>
      </c>
      <c r="BD309" s="132" t="s">
        <v>22151</v>
      </c>
      <c r="BE309" s="132" t="s">
        <v>22151</v>
      </c>
      <c r="BF309" s="132" t="s">
        <v>22151</v>
      </c>
      <c r="BG309" s="132" t="s">
        <v>22151</v>
      </c>
      <c r="BH309" s="132">
        <v>71</v>
      </c>
      <c r="BI309" s="132">
        <v>56</v>
      </c>
      <c r="BJ309" s="92" t="s">
        <v>22151</v>
      </c>
      <c r="BK309" s="51">
        <v>8.6531354605957791</v>
      </c>
      <c r="BL309" s="51">
        <v>-2.8794747746578411</v>
      </c>
      <c r="BM309" s="76">
        <v>308</v>
      </c>
      <c r="BN309" s="51">
        <v>0</v>
      </c>
      <c r="BO309" s="51">
        <v>0.19435732070240119</v>
      </c>
      <c r="BP309" s="51">
        <v>-3.0738320953602423</v>
      </c>
      <c r="BQ309" s="64">
        <v>-5.5516930335622465</v>
      </c>
      <c r="BR309" s="64"/>
      <c r="BS309" s="51">
        <v>0</v>
      </c>
      <c r="BT309" s="38">
        <v>0</v>
      </c>
      <c r="BU309" s="51" t="s">
        <v>22461</v>
      </c>
      <c r="BV309" s="75">
        <v>592.61</v>
      </c>
      <c r="BW309" s="75">
        <v>550</v>
      </c>
      <c r="BX309" s="51">
        <v>42.610000000000014</v>
      </c>
      <c r="BY309" s="75">
        <v>503</v>
      </c>
      <c r="BZ309" s="75">
        <v>723</v>
      </c>
      <c r="CA309" s="184" t="s">
        <v>22151</v>
      </c>
    </row>
    <row r="310" spans="1:79" ht="15" customHeight="1" x14ac:dyDescent="0.3">
      <c r="A310" s="178" t="s">
        <v>1621</v>
      </c>
      <c r="B310" s="1" t="s">
        <v>6801</v>
      </c>
      <c r="C310" s="2" t="s">
        <v>6802</v>
      </c>
      <c r="D310" s="91" t="s">
        <v>616</v>
      </c>
      <c r="E310" s="2" t="s">
        <v>1398</v>
      </c>
      <c r="F310" s="2" t="s">
        <v>9094</v>
      </c>
      <c r="G310" s="2" t="s">
        <v>14942</v>
      </c>
      <c r="H310" s="2" t="s">
        <v>1380</v>
      </c>
      <c r="I310" s="2" t="s">
        <v>1380</v>
      </c>
      <c r="J310" s="269" t="s">
        <v>1380</v>
      </c>
      <c r="K310">
        <v>9892</v>
      </c>
      <c r="L310" t="s">
        <v>10471</v>
      </c>
      <c r="M310" t="e">
        <v>#VALUE!</v>
      </c>
      <c r="N310" t="s">
        <v>5204</v>
      </c>
      <c r="O310" s="169">
        <v>32</v>
      </c>
      <c r="P310" s="123">
        <v>103</v>
      </c>
      <c r="Q310" s="123">
        <v>103</v>
      </c>
      <c r="R310" s="67">
        <v>96</v>
      </c>
      <c r="S310" s="123">
        <v>19</v>
      </c>
      <c r="T310" s="123">
        <v>3.9999999999999996</v>
      </c>
      <c r="U310" s="123">
        <v>2</v>
      </c>
      <c r="V310" s="67">
        <v>6</v>
      </c>
      <c r="W310" s="123">
        <v>11</v>
      </c>
      <c r="X310" s="67">
        <v>14</v>
      </c>
      <c r="Y310" s="67">
        <v>7</v>
      </c>
      <c r="Z310" s="67">
        <v>24</v>
      </c>
      <c r="AA310" s="67">
        <v>0</v>
      </c>
      <c r="AB310" s="31">
        <v>0.19791666666666666</v>
      </c>
      <c r="AC310" s="31">
        <v>0.25242718446601942</v>
      </c>
      <c r="AD310" s="31">
        <v>0.46875</v>
      </c>
      <c r="AE310" s="32">
        <v>1.6666666666666667</v>
      </c>
      <c r="AF310" s="32">
        <v>2.1428571428571428</v>
      </c>
      <c r="AG310" s="32">
        <v>1.971830985915493</v>
      </c>
      <c r="AH310" s="32">
        <v>0</v>
      </c>
      <c r="AI310" s="51">
        <v>-1.1052583189721068</v>
      </c>
      <c r="AJ310" s="51">
        <v>0</v>
      </c>
      <c r="AK310" s="51">
        <v>0</v>
      </c>
      <c r="AL310" s="51">
        <v>0</v>
      </c>
      <c r="AM310" s="32">
        <v>4.6760964764671957</v>
      </c>
      <c r="AN310" s="32" t="s">
        <v>22151</v>
      </c>
      <c r="AO310" s="32" t="s">
        <v>22151</v>
      </c>
      <c r="AP310" s="32" t="s">
        <v>22151</v>
      </c>
      <c r="AQ310" s="32" t="s">
        <v>22151</v>
      </c>
      <c r="AR310" s="32" t="s">
        <v>22151</v>
      </c>
      <c r="AS310" s="32">
        <v>4.6760964764671957</v>
      </c>
      <c r="AT310" s="32" t="s">
        <v>22151</v>
      </c>
      <c r="AU310" s="32" t="s">
        <v>22151</v>
      </c>
      <c r="AV310" s="32" t="s">
        <v>22151</v>
      </c>
      <c r="AW310" s="32">
        <v>4.6760964764671957</v>
      </c>
      <c r="AX310" s="32">
        <v>4.6760964764671957</v>
      </c>
      <c r="AY310" s="133" t="s">
        <v>22151</v>
      </c>
      <c r="AZ310" s="132" t="s">
        <v>22151</v>
      </c>
      <c r="BA310" s="132" t="s">
        <v>22151</v>
      </c>
      <c r="BB310" s="132" t="s">
        <v>22151</v>
      </c>
      <c r="BC310" s="132" t="s">
        <v>22151</v>
      </c>
      <c r="BD310" s="132">
        <v>107</v>
      </c>
      <c r="BE310" s="132" t="s">
        <v>22151</v>
      </c>
      <c r="BF310" s="132" t="s">
        <v>22151</v>
      </c>
      <c r="BG310" s="132" t="s">
        <v>22151</v>
      </c>
      <c r="BH310" s="132">
        <v>94</v>
      </c>
      <c r="BI310" s="132">
        <v>79</v>
      </c>
      <c r="BJ310" s="92" t="s">
        <v>22151</v>
      </c>
      <c r="BK310" s="32">
        <v>7.5574645117708927</v>
      </c>
      <c r="BL310" s="8">
        <v>-2.881368035303697</v>
      </c>
      <c r="BM310" s="12">
        <v>309</v>
      </c>
      <c r="BN310" s="32">
        <v>0</v>
      </c>
      <c r="BO310" s="32">
        <v>0.19435732070240119</v>
      </c>
      <c r="BP310" s="32">
        <v>-3.0757253560060982</v>
      </c>
      <c r="BQ310" s="40">
        <v>-5.55572840771391</v>
      </c>
      <c r="BR310" s="40"/>
      <c r="BS310" s="32">
        <v>0</v>
      </c>
      <c r="BT310" s="38">
        <v>0</v>
      </c>
      <c r="BU310" s="6" t="s">
        <v>22462</v>
      </c>
      <c r="BV310" s="75">
        <v>745.18</v>
      </c>
      <c r="BW310" s="75">
        <v>552</v>
      </c>
      <c r="BX310" s="51">
        <v>193.17999999999995</v>
      </c>
      <c r="BY310" s="75">
        <v>651</v>
      </c>
      <c r="BZ310" s="75">
        <v>748</v>
      </c>
      <c r="CA310" s="184" t="s">
        <v>22151</v>
      </c>
    </row>
    <row r="311" spans="1:79" ht="15" customHeight="1" x14ac:dyDescent="0.3">
      <c r="A311" s="178" t="s">
        <v>2186</v>
      </c>
      <c r="B311" s="1" t="s">
        <v>6737</v>
      </c>
      <c r="C311" s="2" t="s">
        <v>6620</v>
      </c>
      <c r="D311" s="91" t="s">
        <v>207</v>
      </c>
      <c r="E311" s="2" t="s">
        <v>1398</v>
      </c>
      <c r="F311" s="2" t="s">
        <v>9094</v>
      </c>
      <c r="G311" s="2" t="s">
        <v>14947</v>
      </c>
      <c r="H311" s="2" t="s">
        <v>661</v>
      </c>
      <c r="I311" s="2" t="s">
        <v>661</v>
      </c>
      <c r="J311" s="269" t="s">
        <v>661</v>
      </c>
      <c r="K311">
        <v>8202</v>
      </c>
      <c r="L311" t="s">
        <v>10183</v>
      </c>
      <c r="M311" t="e">
        <v>#VALUE!</v>
      </c>
      <c r="N311" t="s">
        <v>5621</v>
      </c>
      <c r="O311" s="169">
        <v>33</v>
      </c>
      <c r="P311" s="123">
        <v>91</v>
      </c>
      <c r="Q311" s="123">
        <v>91</v>
      </c>
      <c r="R311" s="75">
        <v>79</v>
      </c>
      <c r="S311" s="123">
        <v>22</v>
      </c>
      <c r="T311" s="123">
        <v>2</v>
      </c>
      <c r="U311" s="123">
        <v>0</v>
      </c>
      <c r="V311" s="75">
        <v>3</v>
      </c>
      <c r="W311" s="123">
        <v>11</v>
      </c>
      <c r="X311" s="75">
        <v>14</v>
      </c>
      <c r="Y311" s="75">
        <v>6</v>
      </c>
      <c r="Z311" s="75">
        <v>12</v>
      </c>
      <c r="AA311" s="75">
        <v>1</v>
      </c>
      <c r="AB311" s="4">
        <v>0.27848101265822783</v>
      </c>
      <c r="AC311" s="4">
        <v>0.32941176470588235</v>
      </c>
      <c r="AD311" s="4">
        <v>0.41772151898734178</v>
      </c>
      <c r="AE311" s="8">
        <v>1.6666666666666667</v>
      </c>
      <c r="AF311" s="8">
        <v>1.0714285714285714</v>
      </c>
      <c r="AG311" s="8">
        <v>1.971830985915493</v>
      </c>
      <c r="AH311" s="8">
        <v>0.55555555555555558</v>
      </c>
      <c r="AI311" s="51">
        <v>0.47418448241698968</v>
      </c>
      <c r="AJ311" s="51">
        <v>0</v>
      </c>
      <c r="AK311" s="51">
        <v>0</v>
      </c>
      <c r="AL311" s="51">
        <v>0</v>
      </c>
      <c r="AM311" s="8">
        <v>5.7396662619832766</v>
      </c>
      <c r="AN311" s="8" t="s">
        <v>22151</v>
      </c>
      <c r="AO311" s="8" t="s">
        <v>22151</v>
      </c>
      <c r="AP311" s="8">
        <v>5.7396662619832766</v>
      </c>
      <c r="AQ311" s="8" t="s">
        <v>22151</v>
      </c>
      <c r="AR311" s="8" t="s">
        <v>22151</v>
      </c>
      <c r="AS311" s="8" t="s">
        <v>22151</v>
      </c>
      <c r="AT311" s="8" t="s">
        <v>22151</v>
      </c>
      <c r="AU311" s="8">
        <v>5.7396662619832766</v>
      </c>
      <c r="AV311" s="8">
        <v>5.7396662619832766</v>
      </c>
      <c r="AW311" s="8">
        <v>5.7396662619832766</v>
      </c>
      <c r="AX311" s="8">
        <v>5.7396662619832766</v>
      </c>
      <c r="AY311" s="132" t="s">
        <v>22151</v>
      </c>
      <c r="AZ311" s="132" t="s">
        <v>22151</v>
      </c>
      <c r="BA311" s="132">
        <v>49</v>
      </c>
      <c r="BB311" s="132" t="s">
        <v>22151</v>
      </c>
      <c r="BC311" s="132" t="s">
        <v>22151</v>
      </c>
      <c r="BD311" s="132" t="s">
        <v>22151</v>
      </c>
      <c r="BE311" s="132" t="s">
        <v>22151</v>
      </c>
      <c r="BF311" s="132">
        <v>45</v>
      </c>
      <c r="BG311" s="132">
        <v>44</v>
      </c>
      <c r="BH311" s="132">
        <v>72</v>
      </c>
      <c r="BI311" s="132">
        <v>57</v>
      </c>
      <c r="BJ311" s="92" t="s">
        <v>22151</v>
      </c>
      <c r="BK311" s="8">
        <v>8.6531354605957791</v>
      </c>
      <c r="BL311" s="8">
        <v>-2.9134691986125025</v>
      </c>
      <c r="BM311" s="12">
        <v>310</v>
      </c>
      <c r="BN311" s="10">
        <v>0</v>
      </c>
      <c r="BO311" s="10">
        <v>0.19435732070240119</v>
      </c>
      <c r="BP311" s="10">
        <v>-3.1078265193149037</v>
      </c>
      <c r="BQ311" s="41">
        <v>-5.6241501566887502</v>
      </c>
      <c r="BR311" s="41"/>
      <c r="BS311" s="10">
        <v>0</v>
      </c>
      <c r="BT311" s="38">
        <v>0</v>
      </c>
      <c r="BU311" s="6" t="s">
        <v>22463</v>
      </c>
      <c r="BV311" s="75">
        <v>610.5</v>
      </c>
      <c r="BW311" s="75">
        <v>553</v>
      </c>
      <c r="BX311" s="51">
        <v>57.5</v>
      </c>
      <c r="BY311" s="75">
        <v>517</v>
      </c>
      <c r="BZ311" s="75">
        <v>725</v>
      </c>
      <c r="CA311" s="184" t="s">
        <v>22151</v>
      </c>
    </row>
    <row r="312" spans="1:79" ht="15" customHeight="1" x14ac:dyDescent="0.3">
      <c r="A312" s="212" t="s">
        <v>16144</v>
      </c>
      <c r="B312" s="180" t="s">
        <v>16147</v>
      </c>
      <c r="C312" s="181" t="s">
        <v>16146</v>
      </c>
      <c r="D312" s="210" t="s">
        <v>16145</v>
      </c>
      <c r="E312" s="181" t="s">
        <v>1481</v>
      </c>
      <c r="F312" s="181" t="s">
        <v>9094</v>
      </c>
      <c r="G312" s="181" t="s">
        <v>14958</v>
      </c>
      <c r="H312" s="181" t="s">
        <v>661</v>
      </c>
      <c r="I312" s="181" t="s">
        <v>1431</v>
      </c>
      <c r="J312" s="181" t="s">
        <v>661</v>
      </c>
      <c r="K312" s="182">
        <v>21479</v>
      </c>
      <c r="L312" s="182" t="s">
        <v>16148</v>
      </c>
      <c r="M312" s="194" t="e">
        <v>#VALUE!</v>
      </c>
      <c r="N312" s="194" t="s">
        <v>16149</v>
      </c>
      <c r="O312" s="66">
        <v>48</v>
      </c>
      <c r="P312" s="184">
        <v>126</v>
      </c>
      <c r="Q312" s="184">
        <v>126</v>
      </c>
      <c r="R312" s="184">
        <v>108</v>
      </c>
      <c r="S312" s="184">
        <v>24</v>
      </c>
      <c r="T312" s="184">
        <v>4</v>
      </c>
      <c r="U312" s="184">
        <v>0</v>
      </c>
      <c r="V312" s="184">
        <v>0</v>
      </c>
      <c r="W312" s="184">
        <v>19</v>
      </c>
      <c r="X312" s="184">
        <v>13</v>
      </c>
      <c r="Y312" s="184">
        <v>12</v>
      </c>
      <c r="Z312" s="184">
        <v>24</v>
      </c>
      <c r="AA312" s="184">
        <v>3</v>
      </c>
      <c r="AB312" s="185">
        <v>0.22222222222222221</v>
      </c>
      <c r="AC312" s="186">
        <v>0.3</v>
      </c>
      <c r="AD312" s="186">
        <v>0.25925925925925924</v>
      </c>
      <c r="AE312" s="187">
        <v>2.8787878787878789</v>
      </c>
      <c r="AF312" s="187">
        <v>0</v>
      </c>
      <c r="AG312" s="187">
        <v>1.8309859154929577</v>
      </c>
      <c r="AH312" s="187">
        <v>1.6666666666666665</v>
      </c>
      <c r="AI312" s="187">
        <v>-0.67076914187485193</v>
      </c>
      <c r="AJ312" s="188">
        <v>0</v>
      </c>
      <c r="AK312" s="188">
        <v>0</v>
      </c>
      <c r="AL312" s="188">
        <v>0</v>
      </c>
      <c r="AM312" s="187">
        <v>5.7056713190726507</v>
      </c>
      <c r="AN312" s="187" t="s">
        <v>22151</v>
      </c>
      <c r="AO312" s="187" t="s">
        <v>22151</v>
      </c>
      <c r="AP312" s="187">
        <v>5.7056713190726507</v>
      </c>
      <c r="AQ312" s="187" t="s">
        <v>22151</v>
      </c>
      <c r="AR312" s="187" t="s">
        <v>22151</v>
      </c>
      <c r="AS312" s="187" t="s">
        <v>22151</v>
      </c>
      <c r="AT312" s="187" t="s">
        <v>22151</v>
      </c>
      <c r="AU312" s="187">
        <v>5.7056713190726507</v>
      </c>
      <c r="AV312" s="187">
        <v>5.7056713190726507</v>
      </c>
      <c r="AW312" s="187">
        <v>5.7056713190726507</v>
      </c>
      <c r="AX312" s="187">
        <v>5.7056713190726507</v>
      </c>
      <c r="AY312" s="189" t="s">
        <v>22151</v>
      </c>
      <c r="AZ312" s="189" t="s">
        <v>22151</v>
      </c>
      <c r="BA312" s="189">
        <v>50</v>
      </c>
      <c r="BB312" s="189" t="s">
        <v>22151</v>
      </c>
      <c r="BC312" s="189" t="s">
        <v>22151</v>
      </c>
      <c r="BD312" s="189" t="s">
        <v>22151</v>
      </c>
      <c r="BE312" s="189" t="s">
        <v>22151</v>
      </c>
      <c r="BF312" s="189">
        <v>46</v>
      </c>
      <c r="BG312" s="189">
        <v>45</v>
      </c>
      <c r="BH312" s="189">
        <v>73</v>
      </c>
      <c r="BI312" s="189">
        <v>58</v>
      </c>
      <c r="BJ312" s="190" t="s">
        <v>22151</v>
      </c>
      <c r="BK312" s="187">
        <v>8.6531354605957791</v>
      </c>
      <c r="BL312" s="187">
        <v>-2.9474641415231284</v>
      </c>
      <c r="BM312" s="189">
        <v>311</v>
      </c>
      <c r="BN312" s="187">
        <v>0</v>
      </c>
      <c r="BO312" s="187">
        <v>0.19435732070240119</v>
      </c>
      <c r="BP312" s="187">
        <v>-3.1418214622255296</v>
      </c>
      <c r="BQ312" s="191">
        <v>-5.6966083859394896</v>
      </c>
      <c r="BR312" s="192"/>
      <c r="BS312" s="187">
        <v>0</v>
      </c>
      <c r="BT312" s="38">
        <v>0</v>
      </c>
      <c r="BU312" s="187" t="s">
        <v>22464</v>
      </c>
      <c r="BV312" s="184">
        <v>400.61</v>
      </c>
      <c r="BW312" s="193">
        <v>555</v>
      </c>
      <c r="BX312" s="188">
        <v>-154.38999999999999</v>
      </c>
      <c r="BY312" s="193">
        <v>303</v>
      </c>
      <c r="BZ312" s="193">
        <v>462</v>
      </c>
      <c r="CA312" s="184" t="s">
        <v>22151</v>
      </c>
    </row>
    <row r="313" spans="1:79" ht="15" customHeight="1" x14ac:dyDescent="0.3">
      <c r="A313" s="178" t="s">
        <v>2098</v>
      </c>
      <c r="B313" s="1" t="s">
        <v>5554</v>
      </c>
      <c r="C313" s="2" t="s">
        <v>7108</v>
      </c>
      <c r="D313" s="91" t="s">
        <v>67</v>
      </c>
      <c r="E313" s="2" t="s">
        <v>1565</v>
      </c>
      <c r="F313" s="2" t="s">
        <v>6120</v>
      </c>
      <c r="G313" s="2" t="s">
        <v>20497</v>
      </c>
      <c r="H313" s="2" t="s">
        <v>661</v>
      </c>
      <c r="I313" s="2" t="s">
        <v>661</v>
      </c>
      <c r="J313" s="269" t="s">
        <v>661</v>
      </c>
      <c r="K313">
        <v>5497</v>
      </c>
      <c r="L313" t="s">
        <v>9668</v>
      </c>
      <c r="M313" t="e">
        <v>#VALUE!</v>
      </c>
      <c r="N313" t="s">
        <v>5548</v>
      </c>
      <c r="O313" s="169">
        <v>53</v>
      </c>
      <c r="P313" s="123">
        <v>199</v>
      </c>
      <c r="Q313" s="123">
        <v>199</v>
      </c>
      <c r="R313" s="67">
        <v>175</v>
      </c>
      <c r="S313" s="123">
        <v>37</v>
      </c>
      <c r="T313" s="123">
        <v>4</v>
      </c>
      <c r="U313" s="123">
        <v>0</v>
      </c>
      <c r="V313" s="67">
        <v>5</v>
      </c>
      <c r="W313" s="123">
        <v>14.999999999999998</v>
      </c>
      <c r="X313" s="67">
        <v>22</v>
      </c>
      <c r="Y313" s="67">
        <v>17</v>
      </c>
      <c r="Z313" s="67">
        <v>41</v>
      </c>
      <c r="AA313" s="67">
        <v>0</v>
      </c>
      <c r="AB313" s="4">
        <v>0.21142857142857144</v>
      </c>
      <c r="AC313" s="4">
        <v>0.28125</v>
      </c>
      <c r="AD313" s="4">
        <v>0.32</v>
      </c>
      <c r="AE313" s="8">
        <v>2.2727272727272725</v>
      </c>
      <c r="AF313" s="8">
        <v>1.7857142857142858</v>
      </c>
      <c r="AG313" s="8">
        <v>3.098591549295775</v>
      </c>
      <c r="AH313" s="8">
        <v>0</v>
      </c>
      <c r="AI313" s="51">
        <v>-1.454591481286992</v>
      </c>
      <c r="AJ313" s="51">
        <v>0</v>
      </c>
      <c r="AK313" s="51">
        <v>0</v>
      </c>
      <c r="AL313" s="51">
        <v>0</v>
      </c>
      <c r="AM313" s="8">
        <v>5.7024416264503408</v>
      </c>
      <c r="AN313" s="8" t="s">
        <v>22151</v>
      </c>
      <c r="AO313" s="8" t="s">
        <v>22151</v>
      </c>
      <c r="AP313" s="8">
        <v>5.7024416264503408</v>
      </c>
      <c r="AQ313" s="8" t="s">
        <v>22151</v>
      </c>
      <c r="AR313" s="8" t="s">
        <v>22151</v>
      </c>
      <c r="AS313" s="8" t="s">
        <v>22151</v>
      </c>
      <c r="AT313" s="8" t="s">
        <v>22151</v>
      </c>
      <c r="AU313" s="8">
        <v>5.7024416264503408</v>
      </c>
      <c r="AV313" s="8">
        <v>5.7024416264503408</v>
      </c>
      <c r="AW313" s="8">
        <v>5.7024416264503408</v>
      </c>
      <c r="AX313" s="8">
        <v>5.7024416264503408</v>
      </c>
      <c r="AY313" s="132" t="s">
        <v>22151</v>
      </c>
      <c r="AZ313" s="132" t="s">
        <v>22151</v>
      </c>
      <c r="BA313" s="132">
        <v>51</v>
      </c>
      <c r="BB313" s="132" t="s">
        <v>22151</v>
      </c>
      <c r="BC313" s="132" t="s">
        <v>22151</v>
      </c>
      <c r="BD313" s="132" t="s">
        <v>22151</v>
      </c>
      <c r="BE313" s="132" t="s">
        <v>22151</v>
      </c>
      <c r="BF313" s="132">
        <v>47</v>
      </c>
      <c r="BG313" s="132">
        <v>46</v>
      </c>
      <c r="BH313" s="132">
        <v>74</v>
      </c>
      <c r="BI313" s="132">
        <v>59</v>
      </c>
      <c r="BJ313" s="92" t="s">
        <v>22151</v>
      </c>
      <c r="BK313" s="8">
        <v>8.6531354605957791</v>
      </c>
      <c r="BL313" s="8">
        <v>-2.9506938341454383</v>
      </c>
      <c r="BM313" s="12">
        <v>312</v>
      </c>
      <c r="BN313" s="10">
        <v>0</v>
      </c>
      <c r="BO313" s="10">
        <v>0.19435732070240119</v>
      </c>
      <c r="BP313" s="10">
        <v>-3.1450511548478395</v>
      </c>
      <c r="BQ313" s="41">
        <v>-5.7034922865552957</v>
      </c>
      <c r="BR313" s="41"/>
      <c r="BS313" s="10">
        <v>0</v>
      </c>
      <c r="BT313" s="38">
        <v>0</v>
      </c>
      <c r="BU313" s="6" t="s">
        <v>22465</v>
      </c>
      <c r="BV313" s="75">
        <v>483.11</v>
      </c>
      <c r="BW313" s="75">
        <v>556</v>
      </c>
      <c r="BX313" s="51">
        <v>-72.889999999999986</v>
      </c>
      <c r="BY313" s="75">
        <v>413</v>
      </c>
      <c r="BZ313" s="75">
        <v>541</v>
      </c>
      <c r="CA313" s="184" t="s">
        <v>22151</v>
      </c>
    </row>
    <row r="314" spans="1:79" ht="15" customHeight="1" x14ac:dyDescent="0.3">
      <c r="A314" s="178" t="s">
        <v>8232</v>
      </c>
      <c r="B314" s="1" t="s">
        <v>6970</v>
      </c>
      <c r="C314" s="2" t="s">
        <v>6596</v>
      </c>
      <c r="D314" s="91" t="s">
        <v>232</v>
      </c>
      <c r="E314" s="2" t="s">
        <v>1553</v>
      </c>
      <c r="F314" s="2" t="s">
        <v>6120</v>
      </c>
      <c r="G314" s="2" t="s">
        <v>1380</v>
      </c>
      <c r="H314" s="2" t="s">
        <v>1380</v>
      </c>
      <c r="I314" s="2" t="s">
        <v>1380</v>
      </c>
      <c r="J314" s="269" t="s">
        <v>1380</v>
      </c>
      <c r="K314">
        <v>11489</v>
      </c>
      <c r="L314" t="s">
        <v>10339</v>
      </c>
      <c r="M314" t="e">
        <v>#VALUE!</v>
      </c>
      <c r="N314" t="s">
        <v>14157</v>
      </c>
      <c r="O314" s="169">
        <v>38</v>
      </c>
      <c r="P314" s="123">
        <v>99</v>
      </c>
      <c r="Q314" s="123">
        <v>99</v>
      </c>
      <c r="R314" s="75">
        <v>92</v>
      </c>
      <c r="S314" s="123">
        <v>18</v>
      </c>
      <c r="T314" s="123">
        <v>6</v>
      </c>
      <c r="U314" s="123">
        <v>0</v>
      </c>
      <c r="V314" s="75">
        <v>5</v>
      </c>
      <c r="W314" s="123">
        <v>11</v>
      </c>
      <c r="X314" s="75">
        <v>16</v>
      </c>
      <c r="Y314" s="75">
        <v>6</v>
      </c>
      <c r="Z314" s="75">
        <v>26.999999999999996</v>
      </c>
      <c r="AA314" s="75">
        <v>0</v>
      </c>
      <c r="AB314" s="31">
        <v>0.19565217391304349</v>
      </c>
      <c r="AC314" s="31">
        <v>0.24489795918367346</v>
      </c>
      <c r="AD314" s="31">
        <v>0.42391304347826086</v>
      </c>
      <c r="AE314" s="32">
        <v>1.6666666666666667</v>
      </c>
      <c r="AF314" s="32">
        <v>1.7857142857142858</v>
      </c>
      <c r="AG314" s="32">
        <v>2.2535211267605635</v>
      </c>
      <c r="AH314" s="32">
        <v>0</v>
      </c>
      <c r="AI314" s="51">
        <v>-1.1062141912736811</v>
      </c>
      <c r="AJ314" s="51">
        <v>0</v>
      </c>
      <c r="AK314" s="51">
        <v>0</v>
      </c>
      <c r="AL314" s="51">
        <v>0</v>
      </c>
      <c r="AM314" s="32">
        <v>4.5996878878678356</v>
      </c>
      <c r="AN314" s="32" t="s">
        <v>22151</v>
      </c>
      <c r="AO314" s="32" t="s">
        <v>22151</v>
      </c>
      <c r="AP314" s="32" t="s">
        <v>22151</v>
      </c>
      <c r="AQ314" s="32" t="s">
        <v>22151</v>
      </c>
      <c r="AR314" s="32" t="s">
        <v>22151</v>
      </c>
      <c r="AS314" s="32">
        <v>4.5996878878678356</v>
      </c>
      <c r="AT314" s="32" t="s">
        <v>22151</v>
      </c>
      <c r="AU314" s="32" t="s">
        <v>22151</v>
      </c>
      <c r="AV314" s="32" t="s">
        <v>22151</v>
      </c>
      <c r="AW314" s="32">
        <v>4.5996878878678356</v>
      </c>
      <c r="AX314" s="32">
        <v>4.5996878878678356</v>
      </c>
      <c r="AY314" s="133" t="s">
        <v>22151</v>
      </c>
      <c r="AZ314" s="132" t="s">
        <v>22151</v>
      </c>
      <c r="BA314" s="132" t="s">
        <v>22151</v>
      </c>
      <c r="BB314" s="132" t="s">
        <v>22151</v>
      </c>
      <c r="BC314" s="132" t="s">
        <v>22151</v>
      </c>
      <c r="BD314" s="132">
        <v>108</v>
      </c>
      <c r="BE314" s="132" t="s">
        <v>22151</v>
      </c>
      <c r="BF314" s="132" t="s">
        <v>22151</v>
      </c>
      <c r="BG314" s="132" t="s">
        <v>22151</v>
      </c>
      <c r="BH314" s="132">
        <v>97</v>
      </c>
      <c r="BI314" s="132">
        <v>82</v>
      </c>
      <c r="BJ314" s="92" t="s">
        <v>22151</v>
      </c>
      <c r="BK314" s="32">
        <v>7.5574645117708927</v>
      </c>
      <c r="BL314" s="8">
        <v>-2.9577766239030572</v>
      </c>
      <c r="BM314" s="12">
        <v>313</v>
      </c>
      <c r="BN314" s="32">
        <v>0</v>
      </c>
      <c r="BO314" s="32">
        <v>0.19435732070240119</v>
      </c>
      <c r="BP314" s="32">
        <v>-3.1521339446054584</v>
      </c>
      <c r="BQ314" s="40">
        <v>-5.7185888379847709</v>
      </c>
      <c r="BR314" s="40"/>
      <c r="BS314" s="32">
        <v>0</v>
      </c>
      <c r="BT314" s="38">
        <v>0</v>
      </c>
      <c r="BU314" s="6" t="s">
        <v>22466</v>
      </c>
      <c r="BV314" s="75">
        <v>508.91</v>
      </c>
      <c r="BW314" s="75">
        <v>557</v>
      </c>
      <c r="BX314" s="51">
        <v>-48.089999999999975</v>
      </c>
      <c r="BY314" s="75">
        <v>387</v>
      </c>
      <c r="BZ314" s="75">
        <v>589</v>
      </c>
      <c r="CA314" s="184" t="s">
        <v>22151</v>
      </c>
    </row>
    <row r="315" spans="1:79" x14ac:dyDescent="0.3">
      <c r="A315" s="212" t="s">
        <v>2160</v>
      </c>
      <c r="B315" s="180" t="s">
        <v>6716</v>
      </c>
      <c r="C315" s="196" t="s">
        <v>6583</v>
      </c>
      <c r="D315" s="211" t="s">
        <v>300</v>
      </c>
      <c r="E315" s="196" t="s">
        <v>1383</v>
      </c>
      <c r="F315" s="196" t="s">
        <v>9094</v>
      </c>
      <c r="G315" s="196" t="s">
        <v>1380</v>
      </c>
      <c r="H315" s="196" t="s">
        <v>1380</v>
      </c>
      <c r="I315" s="196" t="s">
        <v>1380</v>
      </c>
      <c r="J315" s="196" t="s">
        <v>1380</v>
      </c>
      <c r="K315" s="197">
        <v>10199</v>
      </c>
      <c r="L315" s="197" t="s">
        <v>9373</v>
      </c>
      <c r="M315" s="198" t="e">
        <v>#VALUE!</v>
      </c>
      <c r="N315" s="198" t="s">
        <v>5606</v>
      </c>
      <c r="O315" s="199">
        <v>31</v>
      </c>
      <c r="P315" s="200">
        <v>36</v>
      </c>
      <c r="Q315" s="200">
        <v>36</v>
      </c>
      <c r="R315" s="200">
        <v>32</v>
      </c>
      <c r="S315" s="200">
        <v>4</v>
      </c>
      <c r="T315" s="200">
        <v>0</v>
      </c>
      <c r="U315" s="200">
        <v>0</v>
      </c>
      <c r="V315" s="200">
        <v>1</v>
      </c>
      <c r="W315" s="200">
        <v>10</v>
      </c>
      <c r="X315" s="200">
        <v>2</v>
      </c>
      <c r="Y315" s="200">
        <v>2</v>
      </c>
      <c r="Z315" s="200">
        <v>7</v>
      </c>
      <c r="AA315" s="200">
        <v>6</v>
      </c>
      <c r="AB315" s="201">
        <v>0.125</v>
      </c>
      <c r="AC315" s="202">
        <v>0.17647058823529413</v>
      </c>
      <c r="AD315" s="202">
        <v>0.21875</v>
      </c>
      <c r="AE315" s="203">
        <v>1.5151515151515151</v>
      </c>
      <c r="AF315" s="203">
        <v>0.35714285714285715</v>
      </c>
      <c r="AG315" s="203">
        <v>0.28169014084507044</v>
      </c>
      <c r="AH315" s="203">
        <v>3.333333333333333</v>
      </c>
      <c r="AI315" s="203">
        <v>-0.89817821138257614</v>
      </c>
      <c r="AJ315" s="204">
        <v>0</v>
      </c>
      <c r="AK315" s="204">
        <v>0</v>
      </c>
      <c r="AL315" s="204">
        <v>0</v>
      </c>
      <c r="AM315" s="203">
        <v>4.5891396350901994</v>
      </c>
      <c r="AN315" s="203" t="s">
        <v>22151</v>
      </c>
      <c r="AO315" s="203" t="s">
        <v>22151</v>
      </c>
      <c r="AP315" s="203" t="s">
        <v>22151</v>
      </c>
      <c r="AQ315" s="203" t="s">
        <v>22151</v>
      </c>
      <c r="AR315" s="203" t="s">
        <v>22151</v>
      </c>
      <c r="AS315" s="203">
        <v>4.5891396350901994</v>
      </c>
      <c r="AT315" s="203" t="s">
        <v>22151</v>
      </c>
      <c r="AU315" s="203" t="s">
        <v>22151</v>
      </c>
      <c r="AV315" s="203" t="s">
        <v>22151</v>
      </c>
      <c r="AW315" s="203">
        <v>4.5891396350901994</v>
      </c>
      <c r="AX315" s="203">
        <v>4.5891396350901994</v>
      </c>
      <c r="AY315" s="205" t="s">
        <v>22151</v>
      </c>
      <c r="AZ315" s="205" t="s">
        <v>22151</v>
      </c>
      <c r="BA315" s="205" t="s">
        <v>22151</v>
      </c>
      <c r="BB315" s="205" t="s">
        <v>22151</v>
      </c>
      <c r="BC315" s="205" t="s">
        <v>22151</v>
      </c>
      <c r="BD315" s="205">
        <v>109</v>
      </c>
      <c r="BE315" s="205" t="s">
        <v>22151</v>
      </c>
      <c r="BF315" s="205" t="s">
        <v>22151</v>
      </c>
      <c r="BG315" s="205" t="s">
        <v>22151</v>
      </c>
      <c r="BH315" s="205">
        <v>98</v>
      </c>
      <c r="BI315" s="205">
        <v>83</v>
      </c>
      <c r="BJ315" s="206" t="s">
        <v>22151</v>
      </c>
      <c r="BK315" s="203">
        <v>7.5574645117708927</v>
      </c>
      <c r="BL315" s="203">
        <v>-2.9683248766806933</v>
      </c>
      <c r="BM315" s="205">
        <v>314</v>
      </c>
      <c r="BN315" s="203">
        <v>0</v>
      </c>
      <c r="BO315" s="203">
        <v>0.19435732070240119</v>
      </c>
      <c r="BP315" s="203">
        <v>-3.1626821973830945</v>
      </c>
      <c r="BQ315" s="207">
        <v>-5.7410718208203688</v>
      </c>
      <c r="BR315" s="208"/>
      <c r="BS315" s="203">
        <v>0</v>
      </c>
      <c r="BT315" s="38">
        <v>0</v>
      </c>
      <c r="BU315" s="203" t="s">
        <v>22467</v>
      </c>
      <c r="BV315" s="200">
        <v>750.18</v>
      </c>
      <c r="BW315" s="209">
        <v>558</v>
      </c>
      <c r="BX315" s="204">
        <v>192.17999999999995</v>
      </c>
      <c r="BY315" s="209">
        <v>733</v>
      </c>
      <c r="BZ315" s="209">
        <v>733</v>
      </c>
      <c r="CA315" s="184" t="s">
        <v>22151</v>
      </c>
    </row>
    <row r="316" spans="1:79" x14ac:dyDescent="0.3">
      <c r="A316" s="178" t="s">
        <v>19904</v>
      </c>
      <c r="B316" s="1" t="s">
        <v>19905</v>
      </c>
      <c r="C316" s="2" t="s">
        <v>6855</v>
      </c>
      <c r="D316" s="91" t="s">
        <v>17181</v>
      </c>
      <c r="E316" s="2" t="s">
        <v>1392</v>
      </c>
      <c r="F316" s="2" t="s">
        <v>6120</v>
      </c>
      <c r="G316" s="2" t="s">
        <v>1380</v>
      </c>
      <c r="H316" s="2" t="s">
        <v>1380</v>
      </c>
      <c r="I316" s="2" t="s">
        <v>1380</v>
      </c>
      <c r="J316" s="269" t="s">
        <v>1380</v>
      </c>
      <c r="K316">
        <v>18054</v>
      </c>
      <c r="L316" t="s">
        <v>19906</v>
      </c>
      <c r="M316" t="e">
        <v>#VALUE!</v>
      </c>
      <c r="N316" t="s">
        <v>19907</v>
      </c>
      <c r="O316" s="169">
        <v>13</v>
      </c>
      <c r="P316" s="123">
        <v>54</v>
      </c>
      <c r="Q316" s="123">
        <v>54</v>
      </c>
      <c r="R316" s="75">
        <v>50</v>
      </c>
      <c r="S316" s="123">
        <v>13</v>
      </c>
      <c r="T316" s="123">
        <v>4</v>
      </c>
      <c r="U316" s="123">
        <v>0</v>
      </c>
      <c r="V316" s="75">
        <v>1</v>
      </c>
      <c r="W316" s="123">
        <v>7</v>
      </c>
      <c r="X316" s="75">
        <v>6</v>
      </c>
      <c r="Y316" s="75">
        <v>4</v>
      </c>
      <c r="Z316" s="75">
        <v>16</v>
      </c>
      <c r="AA316" s="75">
        <v>4</v>
      </c>
      <c r="AB316" s="4">
        <v>0.26</v>
      </c>
      <c r="AC316" s="4">
        <v>0.31481481481481483</v>
      </c>
      <c r="AD316" s="4">
        <v>0.4</v>
      </c>
      <c r="AE316" s="8">
        <v>1.0606060606060606</v>
      </c>
      <c r="AF316" s="8">
        <v>0.35714285714285715</v>
      </c>
      <c r="AG316" s="8">
        <v>0.84507042253521136</v>
      </c>
      <c r="AH316" s="8">
        <v>2.2222222222222223</v>
      </c>
      <c r="AI316" s="51">
        <v>9.9485178514015005E-2</v>
      </c>
      <c r="AJ316" s="51">
        <v>0</v>
      </c>
      <c r="AK316" s="51">
        <v>0</v>
      </c>
      <c r="AL316" s="51">
        <v>0</v>
      </c>
      <c r="AM316" s="8">
        <v>4.5845267410203663</v>
      </c>
      <c r="AN316" s="8" t="s">
        <v>22151</v>
      </c>
      <c r="AO316" s="8" t="s">
        <v>22151</v>
      </c>
      <c r="AP316" s="8" t="s">
        <v>22151</v>
      </c>
      <c r="AQ316" s="8" t="s">
        <v>22151</v>
      </c>
      <c r="AR316" s="8" t="s">
        <v>22151</v>
      </c>
      <c r="AS316" s="8">
        <v>4.5845267410203663</v>
      </c>
      <c r="AT316" s="8" t="s">
        <v>22151</v>
      </c>
      <c r="AU316" s="8" t="s">
        <v>22151</v>
      </c>
      <c r="AV316" s="8" t="s">
        <v>22151</v>
      </c>
      <c r="AW316" s="8">
        <v>4.5845267410203663</v>
      </c>
      <c r="AX316" s="8">
        <v>4.5845267410203663</v>
      </c>
      <c r="AY316" s="132" t="s">
        <v>22151</v>
      </c>
      <c r="AZ316" s="132" t="s">
        <v>22151</v>
      </c>
      <c r="BA316" s="132" t="s">
        <v>22151</v>
      </c>
      <c r="BB316" s="132" t="s">
        <v>22151</v>
      </c>
      <c r="BC316" s="132" t="s">
        <v>22151</v>
      </c>
      <c r="BD316" s="132">
        <v>110</v>
      </c>
      <c r="BE316" s="132" t="s">
        <v>22151</v>
      </c>
      <c r="BF316" s="132" t="s">
        <v>22151</v>
      </c>
      <c r="BG316" s="132" t="s">
        <v>22151</v>
      </c>
      <c r="BH316" s="132">
        <v>99</v>
      </c>
      <c r="BI316" s="132">
        <v>84</v>
      </c>
      <c r="BJ316" s="92" t="s">
        <v>22151</v>
      </c>
      <c r="BK316" s="8">
        <v>7.5574645117708927</v>
      </c>
      <c r="BL316" s="8">
        <v>-2.9729377707505265</v>
      </c>
      <c r="BM316" s="12">
        <v>315</v>
      </c>
      <c r="BN316" s="10">
        <v>0</v>
      </c>
      <c r="BO316" s="10">
        <v>0.19435732070240119</v>
      </c>
      <c r="BP316" s="10">
        <v>-3.1672950914529276</v>
      </c>
      <c r="BQ316" s="41">
        <v>-5.7509039342879538</v>
      </c>
      <c r="BR316" s="41"/>
      <c r="BS316" s="10">
        <v>0</v>
      </c>
      <c r="BT316" s="38">
        <v>0</v>
      </c>
      <c r="BU316" s="6" t="s">
        <v>22468</v>
      </c>
      <c r="BV316" s="75">
        <v>708.68</v>
      </c>
      <c r="BW316" s="75">
        <v>561</v>
      </c>
      <c r="BX316" s="51">
        <v>147.67999999999995</v>
      </c>
      <c r="BY316" s="75">
        <v>567</v>
      </c>
      <c r="BZ316" s="75">
        <v>739</v>
      </c>
      <c r="CA316" s="184" t="s">
        <v>22151</v>
      </c>
    </row>
    <row r="317" spans="1:79" ht="15" customHeight="1" x14ac:dyDescent="0.3">
      <c r="A317" s="65" t="s">
        <v>1429</v>
      </c>
      <c r="B317" s="1" t="s">
        <v>6544</v>
      </c>
      <c r="C317" s="2" t="s">
        <v>6545</v>
      </c>
      <c r="D317" s="91" t="s">
        <v>442</v>
      </c>
      <c r="E317" s="2" t="s">
        <v>1386</v>
      </c>
      <c r="F317" s="2" t="s">
        <v>6120</v>
      </c>
      <c r="G317" s="2" t="s">
        <v>1431</v>
      </c>
      <c r="H317" s="2" t="s">
        <v>1431</v>
      </c>
      <c r="I317" s="2" t="s">
        <v>1431</v>
      </c>
      <c r="J317" s="269" t="s">
        <v>1431</v>
      </c>
      <c r="K317">
        <v>8709</v>
      </c>
      <c r="L317" t="s">
        <v>10725</v>
      </c>
      <c r="M317" t="e">
        <v>#VALUE!</v>
      </c>
      <c r="N317" t="s">
        <v>5095</v>
      </c>
      <c r="O317" s="169">
        <v>29</v>
      </c>
      <c r="P317" s="123">
        <v>111</v>
      </c>
      <c r="Q317" s="123">
        <v>111</v>
      </c>
      <c r="R317" s="75">
        <v>103</v>
      </c>
      <c r="S317" s="123">
        <v>20</v>
      </c>
      <c r="T317" s="123">
        <v>5</v>
      </c>
      <c r="U317" s="123">
        <v>0</v>
      </c>
      <c r="V317" s="75">
        <v>3</v>
      </c>
      <c r="W317" s="123">
        <v>11</v>
      </c>
      <c r="X317" s="75">
        <v>6.9999999999999991</v>
      </c>
      <c r="Y317" s="75">
        <v>8</v>
      </c>
      <c r="Z317" s="75">
        <v>15</v>
      </c>
      <c r="AA317" s="75">
        <v>3</v>
      </c>
      <c r="AB317" s="52">
        <v>0.1941747572815534</v>
      </c>
      <c r="AC317" s="52">
        <v>0.25225225225225223</v>
      </c>
      <c r="AD317" s="52">
        <v>0.3300970873786408</v>
      </c>
      <c r="AE317" s="51">
        <v>1.6666666666666667</v>
      </c>
      <c r="AF317" s="51">
        <v>1.0714285714285714</v>
      </c>
      <c r="AG317" s="51">
        <v>0.98591549295774639</v>
      </c>
      <c r="AH317" s="51">
        <v>1.6666666666666665</v>
      </c>
      <c r="AI317" s="51">
        <v>-1.2657907962523862</v>
      </c>
      <c r="AJ317" s="51">
        <v>0</v>
      </c>
      <c r="AK317" s="51">
        <v>0</v>
      </c>
      <c r="AL317" s="51">
        <v>0</v>
      </c>
      <c r="AM317" s="51">
        <v>4.1248866014672654</v>
      </c>
      <c r="AN317" s="51" t="s">
        <v>22151</v>
      </c>
      <c r="AO317" s="51" t="s">
        <v>22151</v>
      </c>
      <c r="AP317" s="51" t="s">
        <v>22151</v>
      </c>
      <c r="AQ317" s="51" t="s">
        <v>22151</v>
      </c>
      <c r="AR317" s="51">
        <v>4.1248866014672654</v>
      </c>
      <c r="AS317" s="51" t="s">
        <v>22151</v>
      </c>
      <c r="AT317" s="51" t="s">
        <v>22151</v>
      </c>
      <c r="AU317" s="51">
        <v>4.1248866014672654</v>
      </c>
      <c r="AV317" s="51">
        <v>4.1248866014672654</v>
      </c>
      <c r="AW317" s="51">
        <v>4.1248866014672654</v>
      </c>
      <c r="AX317" s="51">
        <v>4.1248866014672654</v>
      </c>
      <c r="AY317" s="76" t="s">
        <v>22151</v>
      </c>
      <c r="AZ317" s="132" t="s">
        <v>22151</v>
      </c>
      <c r="BA317" s="132" t="s">
        <v>22151</v>
      </c>
      <c r="BB317" s="132" t="s">
        <v>22151</v>
      </c>
      <c r="BC317" s="132">
        <v>27</v>
      </c>
      <c r="BD317" s="132" t="s">
        <v>22151</v>
      </c>
      <c r="BE317" s="132" t="s">
        <v>22151</v>
      </c>
      <c r="BF317" s="132">
        <v>51</v>
      </c>
      <c r="BG317" s="132">
        <v>58</v>
      </c>
      <c r="BH317" s="132">
        <v>109</v>
      </c>
      <c r="BI317" s="132">
        <v>94</v>
      </c>
      <c r="BJ317" s="92" t="s">
        <v>22151</v>
      </c>
      <c r="BK317" s="51">
        <v>7.142980860930253</v>
      </c>
      <c r="BL317" s="8">
        <v>-3.0180942594629876</v>
      </c>
      <c r="BM317" s="12">
        <v>316</v>
      </c>
      <c r="BN317" s="51">
        <v>0</v>
      </c>
      <c r="BO317" s="51">
        <v>0.19435732070240119</v>
      </c>
      <c r="BP317" s="51">
        <v>-3.2124515801653888</v>
      </c>
      <c r="BQ317" s="64">
        <v>-5.8471523445261484</v>
      </c>
      <c r="BR317" s="64"/>
      <c r="BS317" s="51">
        <v>0</v>
      </c>
      <c r="BT317" s="38">
        <v>0</v>
      </c>
      <c r="BU317" s="51" t="s">
        <v>22469</v>
      </c>
      <c r="BV317" s="75">
        <v>439.55</v>
      </c>
      <c r="BW317" s="75">
        <v>564</v>
      </c>
      <c r="BX317" s="51">
        <v>-124.44999999999999</v>
      </c>
      <c r="BY317" s="75">
        <v>355</v>
      </c>
      <c r="BZ317" s="75">
        <v>548</v>
      </c>
      <c r="CA317" s="184" t="s">
        <v>22151</v>
      </c>
    </row>
    <row r="318" spans="1:79" x14ac:dyDescent="0.3">
      <c r="A318" s="213" t="s">
        <v>3530</v>
      </c>
      <c r="B318" s="1" t="s">
        <v>6906</v>
      </c>
      <c r="C318" s="2" t="s">
        <v>6886</v>
      </c>
      <c r="D318" s="91" t="s">
        <v>123</v>
      </c>
      <c r="E318" s="2" t="s">
        <v>1531</v>
      </c>
      <c r="F318" s="2" t="s">
        <v>9094</v>
      </c>
      <c r="G318" s="2" t="s">
        <v>1424</v>
      </c>
      <c r="H318" s="2" t="s">
        <v>1424</v>
      </c>
      <c r="I318" s="2" t="s">
        <v>1424</v>
      </c>
      <c r="J318" s="269" t="s">
        <v>1424</v>
      </c>
      <c r="K318">
        <v>5000</v>
      </c>
      <c r="L318" t="s">
        <v>10120</v>
      </c>
      <c r="M318" t="e">
        <v>#VALUE!</v>
      </c>
      <c r="N318" t="s">
        <v>6447</v>
      </c>
      <c r="O318" s="169">
        <v>26</v>
      </c>
      <c r="P318" s="123">
        <v>81</v>
      </c>
      <c r="Q318" s="123">
        <v>81</v>
      </c>
      <c r="R318" s="75">
        <v>72</v>
      </c>
      <c r="S318" s="123">
        <v>12</v>
      </c>
      <c r="T318" s="123">
        <v>5</v>
      </c>
      <c r="U318" s="123">
        <v>0</v>
      </c>
      <c r="V318" s="75">
        <v>1</v>
      </c>
      <c r="W318" s="123">
        <v>6</v>
      </c>
      <c r="X318" s="75">
        <v>7</v>
      </c>
      <c r="Y318" s="75">
        <v>8</v>
      </c>
      <c r="Z318" s="75">
        <v>18</v>
      </c>
      <c r="AA318" s="75">
        <v>0</v>
      </c>
      <c r="AB318" s="52">
        <v>0.16666666666666666</v>
      </c>
      <c r="AC318" s="52">
        <v>0.25</v>
      </c>
      <c r="AD318" s="52">
        <v>0.27777777777777779</v>
      </c>
      <c r="AE318" s="51">
        <v>0.90909090909090917</v>
      </c>
      <c r="AF318" s="51">
        <v>0.35714285714285715</v>
      </c>
      <c r="AG318" s="51">
        <v>0.9859154929577465</v>
      </c>
      <c r="AH318" s="51">
        <v>0</v>
      </c>
      <c r="AI318" s="51">
        <v>-1.330095175857503</v>
      </c>
      <c r="AJ318" s="51">
        <v>0</v>
      </c>
      <c r="AK318" s="51">
        <v>0</v>
      </c>
      <c r="AL318" s="51">
        <v>0</v>
      </c>
      <c r="AM318" s="51">
        <v>0.92205408333400984</v>
      </c>
      <c r="AN318" s="51">
        <v>0.92205408333400984</v>
      </c>
      <c r="AO318" s="51" t="s">
        <v>22151</v>
      </c>
      <c r="AP318" s="51" t="s">
        <v>22151</v>
      </c>
      <c r="AQ318" s="51" t="s">
        <v>22151</v>
      </c>
      <c r="AR318" s="51" t="s">
        <v>22151</v>
      </c>
      <c r="AS318" s="51" t="s">
        <v>22151</v>
      </c>
      <c r="AT318" s="51" t="s">
        <v>22151</v>
      </c>
      <c r="AU318" s="51" t="s">
        <v>22151</v>
      </c>
      <c r="AV318" s="51" t="s">
        <v>22151</v>
      </c>
      <c r="AW318" s="51">
        <v>0.92205408333400984</v>
      </c>
      <c r="AX318" s="51">
        <v>0.92205408333400984</v>
      </c>
      <c r="AY318" s="76">
        <v>60</v>
      </c>
      <c r="AZ318" s="76" t="s">
        <v>22151</v>
      </c>
      <c r="BA318" s="76" t="s">
        <v>22151</v>
      </c>
      <c r="BB318" s="76" t="s">
        <v>22151</v>
      </c>
      <c r="BC318" s="76" t="s">
        <v>22151</v>
      </c>
      <c r="BD318" s="76" t="s">
        <v>22151</v>
      </c>
      <c r="BE318" s="76" t="s">
        <v>22151</v>
      </c>
      <c r="BF318" s="76" t="s">
        <v>22151</v>
      </c>
      <c r="BG318" s="76" t="s">
        <v>22151</v>
      </c>
      <c r="BH318" s="76">
        <v>233</v>
      </c>
      <c r="BI318" s="76">
        <v>218</v>
      </c>
      <c r="BJ318" s="93" t="s">
        <v>22151</v>
      </c>
      <c r="BK318" s="51">
        <v>3.9410672420239714</v>
      </c>
      <c r="BL318" s="51">
        <v>-3.0190131586899618</v>
      </c>
      <c r="BM318" s="76">
        <v>317</v>
      </c>
      <c r="BN318" s="51">
        <v>0</v>
      </c>
      <c r="BO318" s="51">
        <v>0.19435732070240119</v>
      </c>
      <c r="BP318" s="51">
        <v>-3.213370479392363</v>
      </c>
      <c r="BQ318" s="64">
        <v>-5.849110924395557</v>
      </c>
      <c r="BR318" s="64"/>
      <c r="BS318" s="51">
        <v>0</v>
      </c>
      <c r="BT318" s="38">
        <v>0</v>
      </c>
      <c r="BU318" s="51" t="s">
        <v>22470</v>
      </c>
      <c r="BV318" s="75">
        <v>707.41</v>
      </c>
      <c r="BW318" s="75">
        <v>565</v>
      </c>
      <c r="BX318" s="51">
        <v>142.40999999999997</v>
      </c>
      <c r="BY318" s="75">
        <v>585</v>
      </c>
      <c r="BZ318" s="75">
        <v>748</v>
      </c>
      <c r="CA318" s="184" t="s">
        <v>22151</v>
      </c>
    </row>
    <row r="319" spans="1:79" ht="15" customHeight="1" x14ac:dyDescent="0.3">
      <c r="A319" s="178" t="s">
        <v>16084</v>
      </c>
      <c r="B319" s="1" t="s">
        <v>6737</v>
      </c>
      <c r="C319" s="2" t="s">
        <v>16085</v>
      </c>
      <c r="D319" s="91" t="s">
        <v>14990</v>
      </c>
      <c r="E319" s="2" t="s">
        <v>1413</v>
      </c>
      <c r="F319" s="2" t="s">
        <v>9094</v>
      </c>
      <c r="G319" s="2" t="s">
        <v>1380</v>
      </c>
      <c r="H319" s="2" t="s">
        <v>1380</v>
      </c>
      <c r="I319" s="2" t="s">
        <v>1380</v>
      </c>
      <c r="J319" s="269" t="s">
        <v>1380</v>
      </c>
      <c r="K319">
        <v>17216</v>
      </c>
      <c r="L319" t="s">
        <v>19831</v>
      </c>
      <c r="M319" t="e">
        <v>#VALUE!</v>
      </c>
      <c r="N319" t="s">
        <v>15328</v>
      </c>
      <c r="O319" s="169">
        <v>32</v>
      </c>
      <c r="P319" s="123">
        <v>51</v>
      </c>
      <c r="Q319" s="123">
        <v>51</v>
      </c>
      <c r="R319" s="75">
        <v>47</v>
      </c>
      <c r="S319" s="123">
        <v>8</v>
      </c>
      <c r="T319" s="123">
        <v>1</v>
      </c>
      <c r="U319" s="123">
        <v>0</v>
      </c>
      <c r="V319" s="75">
        <v>1</v>
      </c>
      <c r="W319" s="123">
        <v>8</v>
      </c>
      <c r="X319" s="75">
        <v>3</v>
      </c>
      <c r="Y319" s="75">
        <v>4</v>
      </c>
      <c r="Z319" s="75">
        <v>26</v>
      </c>
      <c r="AA319" s="75">
        <v>6</v>
      </c>
      <c r="AB319" s="4">
        <v>0.1702127659574468</v>
      </c>
      <c r="AC319" s="4">
        <v>0.23529411764705882</v>
      </c>
      <c r="AD319" s="4">
        <v>0.25531914893617019</v>
      </c>
      <c r="AE319" s="8">
        <v>1.2121212121212122</v>
      </c>
      <c r="AF319" s="8">
        <v>0.35714285714285715</v>
      </c>
      <c r="AG319" s="8">
        <v>0.42253521126760568</v>
      </c>
      <c r="AH319" s="8">
        <v>3.333333333333333</v>
      </c>
      <c r="AI319" s="51">
        <v>-0.84049297199973483</v>
      </c>
      <c r="AJ319" s="51">
        <v>0</v>
      </c>
      <c r="AK319" s="51">
        <v>0</v>
      </c>
      <c r="AL319" s="51">
        <v>0</v>
      </c>
      <c r="AM319" s="8">
        <v>4.4846396418652734</v>
      </c>
      <c r="AN319" s="8" t="s">
        <v>22151</v>
      </c>
      <c r="AO319" s="8" t="s">
        <v>22151</v>
      </c>
      <c r="AP319" s="8" t="s">
        <v>22151</v>
      </c>
      <c r="AQ319" s="8" t="s">
        <v>22151</v>
      </c>
      <c r="AR319" s="8" t="s">
        <v>22151</v>
      </c>
      <c r="AS319" s="8">
        <v>4.4846396418652734</v>
      </c>
      <c r="AT319" s="8" t="s">
        <v>22151</v>
      </c>
      <c r="AU319" s="8" t="s">
        <v>22151</v>
      </c>
      <c r="AV319" s="8" t="s">
        <v>22151</v>
      </c>
      <c r="AW319" s="8">
        <v>4.4846396418652734</v>
      </c>
      <c r="AX319" s="8">
        <v>4.4846396418652734</v>
      </c>
      <c r="AY319" s="132" t="s">
        <v>22151</v>
      </c>
      <c r="AZ319" s="132" t="s">
        <v>22151</v>
      </c>
      <c r="BA319" s="132" t="s">
        <v>22151</v>
      </c>
      <c r="BB319" s="132" t="s">
        <v>22151</v>
      </c>
      <c r="BC319" s="132" t="s">
        <v>22151</v>
      </c>
      <c r="BD319" s="132">
        <v>111</v>
      </c>
      <c r="BE319" s="132" t="s">
        <v>22151</v>
      </c>
      <c r="BF319" s="132" t="s">
        <v>22151</v>
      </c>
      <c r="BG319" s="132" t="s">
        <v>22151</v>
      </c>
      <c r="BH319" s="132">
        <v>100</v>
      </c>
      <c r="BI319" s="132">
        <v>85</v>
      </c>
      <c r="BJ319" s="92" t="s">
        <v>22151</v>
      </c>
      <c r="BK319" s="8">
        <v>7.5574645117708927</v>
      </c>
      <c r="BL319" s="8">
        <v>-3.0728248699056193</v>
      </c>
      <c r="BM319" s="12">
        <v>318</v>
      </c>
      <c r="BN319" s="10">
        <v>0</v>
      </c>
      <c r="BO319" s="10">
        <v>0.19435732070240119</v>
      </c>
      <c r="BP319" s="10">
        <v>-3.2671821906080205</v>
      </c>
      <c r="BQ319" s="41">
        <v>-5.9638074343408629</v>
      </c>
      <c r="BR319" s="41"/>
      <c r="BS319" s="10">
        <v>0</v>
      </c>
      <c r="BT319" s="38">
        <v>0</v>
      </c>
      <c r="BU319" s="6" t="s">
        <v>22471</v>
      </c>
      <c r="BV319" s="75">
        <v>601.75</v>
      </c>
      <c r="BW319" s="75">
        <v>568</v>
      </c>
      <c r="BX319" s="51">
        <v>33.75</v>
      </c>
      <c r="BY319" s="75">
        <v>420</v>
      </c>
      <c r="BZ319" s="75">
        <v>736</v>
      </c>
      <c r="CA319" s="184" t="s">
        <v>22151</v>
      </c>
    </row>
    <row r="320" spans="1:79" x14ac:dyDescent="0.3">
      <c r="A320" s="178" t="s">
        <v>1932</v>
      </c>
      <c r="B320" s="1" t="s">
        <v>6983</v>
      </c>
      <c r="C320" s="2" t="s">
        <v>6895</v>
      </c>
      <c r="D320" s="91" t="s">
        <v>61</v>
      </c>
      <c r="E320" s="2" t="s">
        <v>1416</v>
      </c>
      <c r="F320" s="2" t="s">
        <v>9094</v>
      </c>
      <c r="G320" s="2" t="s">
        <v>1380</v>
      </c>
      <c r="H320" s="2" t="s">
        <v>1380</v>
      </c>
      <c r="I320" s="2" t="s">
        <v>1380</v>
      </c>
      <c r="J320" s="269" t="s">
        <v>1380</v>
      </c>
      <c r="K320">
        <v>4866</v>
      </c>
      <c r="L320" t="s">
        <v>9607</v>
      </c>
      <c r="M320" t="e">
        <v>#VALUE!</v>
      </c>
      <c r="N320" t="s">
        <v>5429</v>
      </c>
      <c r="O320" s="169">
        <v>32</v>
      </c>
      <c r="P320" s="123">
        <v>66</v>
      </c>
      <c r="Q320" s="123">
        <v>66</v>
      </c>
      <c r="R320" s="67">
        <v>61</v>
      </c>
      <c r="S320" s="123">
        <v>11</v>
      </c>
      <c r="T320" s="123">
        <v>0</v>
      </c>
      <c r="U320" s="123">
        <v>0</v>
      </c>
      <c r="V320" s="67">
        <v>0</v>
      </c>
      <c r="W320" s="123">
        <v>9</v>
      </c>
      <c r="X320" s="67">
        <v>5</v>
      </c>
      <c r="Y320" s="67">
        <v>4</v>
      </c>
      <c r="Z320" s="67">
        <v>11</v>
      </c>
      <c r="AA320" s="67">
        <v>6</v>
      </c>
      <c r="AB320" s="31">
        <v>0.18032786885245902</v>
      </c>
      <c r="AC320" s="31">
        <v>0.23076923076923078</v>
      </c>
      <c r="AD320" s="31">
        <v>0.18032786885245902</v>
      </c>
      <c r="AE320" s="32">
        <v>1.3636363636363638</v>
      </c>
      <c r="AF320" s="32">
        <v>0</v>
      </c>
      <c r="AG320" s="32">
        <v>0.70422535211267612</v>
      </c>
      <c r="AH320" s="32">
        <v>3.333333333333333</v>
      </c>
      <c r="AI320" s="51">
        <v>-0.94868458094834873</v>
      </c>
      <c r="AJ320" s="51">
        <v>0</v>
      </c>
      <c r="AK320" s="51">
        <v>0</v>
      </c>
      <c r="AL320" s="51">
        <v>0</v>
      </c>
      <c r="AM320" s="32">
        <v>4.4525104681340242</v>
      </c>
      <c r="AN320" s="32" t="s">
        <v>22151</v>
      </c>
      <c r="AO320" s="32" t="s">
        <v>22151</v>
      </c>
      <c r="AP320" s="32" t="s">
        <v>22151</v>
      </c>
      <c r="AQ320" s="32" t="s">
        <v>22151</v>
      </c>
      <c r="AR320" s="32" t="s">
        <v>22151</v>
      </c>
      <c r="AS320" s="32">
        <v>4.4525104681340242</v>
      </c>
      <c r="AT320" s="32" t="s">
        <v>22151</v>
      </c>
      <c r="AU320" s="32" t="s">
        <v>22151</v>
      </c>
      <c r="AV320" s="32" t="s">
        <v>22151</v>
      </c>
      <c r="AW320" s="32">
        <v>4.4525104681340242</v>
      </c>
      <c r="AX320" s="32">
        <v>4.4525104681340242</v>
      </c>
      <c r="AY320" s="133" t="s">
        <v>22151</v>
      </c>
      <c r="AZ320" s="132" t="s">
        <v>22151</v>
      </c>
      <c r="BA320" s="132" t="s">
        <v>22151</v>
      </c>
      <c r="BB320" s="132" t="s">
        <v>22151</v>
      </c>
      <c r="BC320" s="132" t="s">
        <v>22151</v>
      </c>
      <c r="BD320" s="132">
        <v>112</v>
      </c>
      <c r="BE320" s="132" t="s">
        <v>22151</v>
      </c>
      <c r="BF320" s="132" t="s">
        <v>22151</v>
      </c>
      <c r="BG320" s="132" t="s">
        <v>22151</v>
      </c>
      <c r="BH320" s="132">
        <v>101</v>
      </c>
      <c r="BI320" s="132">
        <v>86</v>
      </c>
      <c r="BJ320" s="92" t="s">
        <v>22151</v>
      </c>
      <c r="BK320" s="32">
        <v>7.5574645117708927</v>
      </c>
      <c r="BL320" s="8">
        <v>-3.1049540436368686</v>
      </c>
      <c r="BM320" s="12">
        <v>319</v>
      </c>
      <c r="BN320" s="32">
        <v>0</v>
      </c>
      <c r="BO320" s="32">
        <v>0.19435732070240119</v>
      </c>
      <c r="BP320" s="32">
        <v>-3.2993113643392697</v>
      </c>
      <c r="BQ320" s="40">
        <v>-6.0322888858901758</v>
      </c>
      <c r="BR320" s="40"/>
      <c r="BS320" s="32">
        <v>0</v>
      </c>
      <c r="BT320" s="38">
        <v>0</v>
      </c>
      <c r="BU320" s="6" t="s">
        <v>22472</v>
      </c>
      <c r="BV320" s="75">
        <v>999</v>
      </c>
      <c r="BW320" s="75">
        <v>569</v>
      </c>
      <c r="BX320" s="51">
        <v>430</v>
      </c>
      <c r="BY320" s="75">
        <v>0</v>
      </c>
      <c r="BZ320" s="75">
        <v>0</v>
      </c>
      <c r="CA320" s="184" t="s">
        <v>22151</v>
      </c>
    </row>
    <row r="321" spans="1:79" ht="15" customHeight="1" x14ac:dyDescent="0.3">
      <c r="A321" s="213" t="s">
        <v>1457</v>
      </c>
      <c r="B321" s="1" t="s">
        <v>6924</v>
      </c>
      <c r="C321" s="2" t="s">
        <v>6541</v>
      </c>
      <c r="D321" s="91" t="s">
        <v>550</v>
      </c>
      <c r="E321" s="2" t="s">
        <v>1434</v>
      </c>
      <c r="F321" s="2" t="s">
        <v>9094</v>
      </c>
      <c r="G321" s="2" t="s">
        <v>1424</v>
      </c>
      <c r="H321" s="2" t="s">
        <v>1424</v>
      </c>
      <c r="I321" s="2" t="s">
        <v>1424</v>
      </c>
      <c r="J321" s="269" t="s">
        <v>1424</v>
      </c>
      <c r="K321">
        <v>7476</v>
      </c>
      <c r="L321" t="s">
        <v>9268</v>
      </c>
      <c r="M321" t="e">
        <v>#VALUE!</v>
      </c>
      <c r="N321" t="s">
        <v>5111</v>
      </c>
      <c r="O321" s="169">
        <v>23</v>
      </c>
      <c r="P321" s="123">
        <v>62</v>
      </c>
      <c r="Q321" s="123">
        <v>62</v>
      </c>
      <c r="R321" s="75">
        <v>49</v>
      </c>
      <c r="S321" s="123">
        <v>9</v>
      </c>
      <c r="T321" s="123">
        <v>2</v>
      </c>
      <c r="U321" s="123">
        <v>0</v>
      </c>
      <c r="V321" s="75">
        <v>1</v>
      </c>
      <c r="W321" s="123">
        <v>6</v>
      </c>
      <c r="X321" s="75">
        <v>2</v>
      </c>
      <c r="Y321" s="75">
        <v>11</v>
      </c>
      <c r="Z321" s="75">
        <v>22</v>
      </c>
      <c r="AA321" s="75">
        <v>0</v>
      </c>
      <c r="AB321" s="52">
        <v>0.18367346938775511</v>
      </c>
      <c r="AC321" s="52">
        <v>0.33333333333333331</v>
      </c>
      <c r="AD321" s="52">
        <v>0.2857142857142857</v>
      </c>
      <c r="AE321" s="51">
        <v>0.90909090909090917</v>
      </c>
      <c r="AF321" s="51">
        <v>0.35714285714285715</v>
      </c>
      <c r="AG321" s="51">
        <v>0.28169014084507044</v>
      </c>
      <c r="AH321" s="51">
        <v>0</v>
      </c>
      <c r="AI321" s="51">
        <v>-0.72964338322665123</v>
      </c>
      <c r="AJ321" s="51">
        <v>0</v>
      </c>
      <c r="AK321" s="51">
        <v>0</v>
      </c>
      <c r="AL321" s="51">
        <v>0</v>
      </c>
      <c r="AM321" s="51">
        <v>0.81828052385218564</v>
      </c>
      <c r="AN321" s="51">
        <v>0.81828052385218564</v>
      </c>
      <c r="AO321" s="51" t="s">
        <v>22151</v>
      </c>
      <c r="AP321" s="51" t="s">
        <v>22151</v>
      </c>
      <c r="AQ321" s="51" t="s">
        <v>22151</v>
      </c>
      <c r="AR321" s="51" t="s">
        <v>22151</v>
      </c>
      <c r="AS321" s="51" t="s">
        <v>22151</v>
      </c>
      <c r="AT321" s="51" t="s">
        <v>22151</v>
      </c>
      <c r="AU321" s="51" t="s">
        <v>22151</v>
      </c>
      <c r="AV321" s="51" t="s">
        <v>22151</v>
      </c>
      <c r="AW321" s="51">
        <v>0.81828052385218564</v>
      </c>
      <c r="AX321" s="51">
        <v>0.81828052385218564</v>
      </c>
      <c r="AY321" s="76">
        <v>61</v>
      </c>
      <c r="AZ321" s="132" t="s">
        <v>22151</v>
      </c>
      <c r="BA321" s="132" t="s">
        <v>22151</v>
      </c>
      <c r="BB321" s="132" t="s">
        <v>22151</v>
      </c>
      <c r="BC321" s="132" t="s">
        <v>22151</v>
      </c>
      <c r="BD321" s="132" t="s">
        <v>22151</v>
      </c>
      <c r="BE321" s="132" t="s">
        <v>22151</v>
      </c>
      <c r="BF321" s="132" t="s">
        <v>22151</v>
      </c>
      <c r="BG321" s="132" t="s">
        <v>22151</v>
      </c>
      <c r="BH321" s="132">
        <v>238</v>
      </c>
      <c r="BI321" s="132">
        <v>223</v>
      </c>
      <c r="BJ321" s="92" t="s">
        <v>22151</v>
      </c>
      <c r="BK321" s="51">
        <v>3.9410672420239714</v>
      </c>
      <c r="BL321" s="8">
        <v>-3.1227867181717857</v>
      </c>
      <c r="BM321" s="12">
        <v>320</v>
      </c>
      <c r="BN321" s="51">
        <v>0</v>
      </c>
      <c r="BO321" s="51">
        <v>0.19435732070240119</v>
      </c>
      <c r="BP321" s="51">
        <v>-3.3171440388741869</v>
      </c>
      <c r="BQ321" s="64">
        <v>-6.0702981869500983</v>
      </c>
      <c r="BR321" s="64"/>
      <c r="BS321" s="51">
        <v>0</v>
      </c>
      <c r="BT321" s="38">
        <v>0</v>
      </c>
      <c r="BU321" s="51" t="s">
        <v>22473</v>
      </c>
      <c r="BV321" s="75">
        <v>735.48</v>
      </c>
      <c r="BW321" s="75">
        <v>571</v>
      </c>
      <c r="BX321" s="51">
        <v>164.48000000000002</v>
      </c>
      <c r="BY321" s="75">
        <v>553</v>
      </c>
      <c r="BZ321" s="75">
        <v>728</v>
      </c>
      <c r="CA321" s="184" t="s">
        <v>22151</v>
      </c>
    </row>
    <row r="322" spans="1:79" ht="15" customHeight="1" x14ac:dyDescent="0.3">
      <c r="A322" s="178" t="s">
        <v>14168</v>
      </c>
      <c r="B322" s="1" t="s">
        <v>7347</v>
      </c>
      <c r="C322" s="2" t="s">
        <v>14178</v>
      </c>
      <c r="D322" s="91" t="s">
        <v>13028</v>
      </c>
      <c r="E322" s="2" t="s">
        <v>1413</v>
      </c>
      <c r="F322" s="2" t="s">
        <v>9094</v>
      </c>
      <c r="G322" s="2" t="s">
        <v>1380</v>
      </c>
      <c r="H322" s="2" t="s">
        <v>1380</v>
      </c>
      <c r="I322" s="2" t="s">
        <v>1380</v>
      </c>
      <c r="J322" s="269" t="s">
        <v>1380</v>
      </c>
      <c r="K322">
        <v>17023</v>
      </c>
      <c r="L322" t="s">
        <v>13029</v>
      </c>
      <c r="M322" t="e">
        <v>#VALUE!</v>
      </c>
      <c r="N322" t="s">
        <v>14192</v>
      </c>
      <c r="O322" s="169">
        <v>19</v>
      </c>
      <c r="P322" s="123">
        <v>53</v>
      </c>
      <c r="Q322" s="123">
        <v>53</v>
      </c>
      <c r="R322" s="75">
        <v>44</v>
      </c>
      <c r="S322" s="123">
        <v>11</v>
      </c>
      <c r="T322" s="123">
        <v>3</v>
      </c>
      <c r="U322" s="123">
        <v>1</v>
      </c>
      <c r="V322" s="75">
        <v>0</v>
      </c>
      <c r="W322" s="123">
        <v>8</v>
      </c>
      <c r="X322" s="75">
        <v>7</v>
      </c>
      <c r="Y322" s="75">
        <v>5</v>
      </c>
      <c r="Z322" s="75">
        <v>9</v>
      </c>
      <c r="AA322" s="75">
        <v>4</v>
      </c>
      <c r="AB322" s="31">
        <v>0.25</v>
      </c>
      <c r="AC322" s="31">
        <v>0.32653061224489793</v>
      </c>
      <c r="AD322" s="31">
        <v>0.36363636363636365</v>
      </c>
      <c r="AE322" s="32">
        <v>1.2121212121212122</v>
      </c>
      <c r="AF322" s="32">
        <v>0</v>
      </c>
      <c r="AG322" s="32">
        <v>0.9859154929577465</v>
      </c>
      <c r="AH322" s="32">
        <v>2.2222222222222223</v>
      </c>
      <c r="AI322" s="51">
        <v>-9.7520176009648438E-3</v>
      </c>
      <c r="AJ322" s="51">
        <v>0</v>
      </c>
      <c r="AK322" s="51">
        <v>0</v>
      </c>
      <c r="AL322" s="51">
        <v>0</v>
      </c>
      <c r="AM322" s="32">
        <v>4.4105069097002163</v>
      </c>
      <c r="AN322" s="32" t="s">
        <v>22151</v>
      </c>
      <c r="AO322" s="32" t="s">
        <v>22151</v>
      </c>
      <c r="AP322" s="32" t="s">
        <v>22151</v>
      </c>
      <c r="AQ322" s="32" t="s">
        <v>22151</v>
      </c>
      <c r="AR322" s="32" t="s">
        <v>22151</v>
      </c>
      <c r="AS322" s="32">
        <v>4.4105069097002163</v>
      </c>
      <c r="AT322" s="32" t="s">
        <v>22151</v>
      </c>
      <c r="AU322" s="32" t="s">
        <v>22151</v>
      </c>
      <c r="AV322" s="32" t="s">
        <v>22151</v>
      </c>
      <c r="AW322" s="32">
        <v>4.4105069097002163</v>
      </c>
      <c r="AX322" s="32">
        <v>4.4105069097002163</v>
      </c>
      <c r="AY322" s="133" t="s">
        <v>22151</v>
      </c>
      <c r="AZ322" s="132" t="s">
        <v>22151</v>
      </c>
      <c r="BA322" s="132" t="s">
        <v>22151</v>
      </c>
      <c r="BB322" s="132" t="s">
        <v>22151</v>
      </c>
      <c r="BC322" s="132" t="s">
        <v>22151</v>
      </c>
      <c r="BD322" s="132">
        <v>113</v>
      </c>
      <c r="BE322" s="132" t="s">
        <v>22151</v>
      </c>
      <c r="BF322" s="132" t="s">
        <v>22151</v>
      </c>
      <c r="BG322" s="132" t="s">
        <v>22151</v>
      </c>
      <c r="BH322" s="132">
        <v>104</v>
      </c>
      <c r="BI322" s="132">
        <v>89</v>
      </c>
      <c r="BJ322" s="92" t="s">
        <v>22151</v>
      </c>
      <c r="BK322" s="32">
        <v>7.5574645117708927</v>
      </c>
      <c r="BL322" s="8">
        <v>-3.1469576020706764</v>
      </c>
      <c r="BM322" s="12">
        <v>321</v>
      </c>
      <c r="BN322" s="32">
        <v>0</v>
      </c>
      <c r="BO322" s="32">
        <v>0.19435732070240119</v>
      </c>
      <c r="BP322" s="32">
        <v>-3.3413149227730776</v>
      </c>
      <c r="BQ322" s="40">
        <v>-6.1218170099510161</v>
      </c>
      <c r="BR322" s="40"/>
      <c r="BS322" s="32">
        <v>0</v>
      </c>
      <c r="BT322" s="38">
        <v>0</v>
      </c>
      <c r="BU322" s="6" t="s">
        <v>22474</v>
      </c>
      <c r="BV322" s="75">
        <v>687.18</v>
      </c>
      <c r="BW322" s="75">
        <v>573</v>
      </c>
      <c r="BX322" s="51">
        <v>114.17999999999995</v>
      </c>
      <c r="BY322" s="75">
        <v>561</v>
      </c>
      <c r="BZ322" s="75">
        <v>747</v>
      </c>
      <c r="CA322" s="184" t="s">
        <v>22151</v>
      </c>
    </row>
    <row r="323" spans="1:79" x14ac:dyDescent="0.3">
      <c r="A323" s="213" t="s">
        <v>2388</v>
      </c>
      <c r="B323" s="1" t="s">
        <v>6626</v>
      </c>
      <c r="C323" s="2" t="s">
        <v>6627</v>
      </c>
      <c r="D323" s="91" t="s">
        <v>470</v>
      </c>
      <c r="E323" s="2" t="s">
        <v>1402</v>
      </c>
      <c r="F323" s="2" t="s">
        <v>6120</v>
      </c>
      <c r="G323" s="2" t="s">
        <v>661</v>
      </c>
      <c r="H323" s="2" t="s">
        <v>661</v>
      </c>
      <c r="I323" s="2" t="s">
        <v>661</v>
      </c>
      <c r="J323" s="269" t="s">
        <v>661</v>
      </c>
      <c r="K323">
        <v>9776</v>
      </c>
      <c r="L323" t="s">
        <v>10522</v>
      </c>
      <c r="M323" t="e">
        <v>#VALUE!</v>
      </c>
      <c r="N323" t="s">
        <v>5774</v>
      </c>
      <c r="O323" s="169">
        <v>44</v>
      </c>
      <c r="P323" s="123">
        <v>135</v>
      </c>
      <c r="Q323" s="123">
        <v>135</v>
      </c>
      <c r="R323" s="75">
        <v>114</v>
      </c>
      <c r="S323" s="123">
        <v>27</v>
      </c>
      <c r="T323" s="123">
        <v>8</v>
      </c>
      <c r="U323" s="123">
        <v>1</v>
      </c>
      <c r="V323" s="75">
        <v>3</v>
      </c>
      <c r="W323" s="123">
        <v>13</v>
      </c>
      <c r="X323" s="75">
        <v>16</v>
      </c>
      <c r="Y323" s="75">
        <v>18</v>
      </c>
      <c r="Z323" s="75">
        <v>41</v>
      </c>
      <c r="AA323" s="75">
        <v>1</v>
      </c>
      <c r="AB323" s="52">
        <v>0.23684210526315788</v>
      </c>
      <c r="AC323" s="52">
        <v>0.34090909090909088</v>
      </c>
      <c r="AD323" s="52">
        <v>0.40350877192982454</v>
      </c>
      <c r="AE323" s="51">
        <v>1.9696969696969697</v>
      </c>
      <c r="AF323" s="51">
        <v>1.0714285714285714</v>
      </c>
      <c r="AG323" s="51">
        <v>2.2535211267605635</v>
      </c>
      <c r="AH323" s="51">
        <v>0.55555555555555558</v>
      </c>
      <c r="AI323" s="51">
        <v>-0.34747886250451859</v>
      </c>
      <c r="AJ323" s="51">
        <v>0</v>
      </c>
      <c r="AK323" s="51">
        <v>0</v>
      </c>
      <c r="AL323" s="51">
        <v>0</v>
      </c>
      <c r="AM323" s="51">
        <v>5.5027233609371411</v>
      </c>
      <c r="AN323" s="51" t="s">
        <v>22151</v>
      </c>
      <c r="AO323" s="51" t="s">
        <v>22151</v>
      </c>
      <c r="AP323" s="51">
        <v>5.5027233609371411</v>
      </c>
      <c r="AQ323" s="51" t="s">
        <v>22151</v>
      </c>
      <c r="AR323" s="51" t="s">
        <v>22151</v>
      </c>
      <c r="AS323" s="51" t="s">
        <v>22151</v>
      </c>
      <c r="AT323" s="51" t="s">
        <v>22151</v>
      </c>
      <c r="AU323" s="51">
        <v>5.5027233609371411</v>
      </c>
      <c r="AV323" s="51">
        <v>5.5027233609371411</v>
      </c>
      <c r="AW323" s="51">
        <v>5.5027233609371411</v>
      </c>
      <c r="AX323" s="51">
        <v>5.5027233609371411</v>
      </c>
      <c r="AY323" s="76" t="s">
        <v>22151</v>
      </c>
      <c r="AZ323" s="76" t="s">
        <v>22151</v>
      </c>
      <c r="BA323" s="76">
        <v>52</v>
      </c>
      <c r="BB323" s="76" t="s">
        <v>22151</v>
      </c>
      <c r="BC323" s="76" t="s">
        <v>22151</v>
      </c>
      <c r="BD323" s="76" t="s">
        <v>22151</v>
      </c>
      <c r="BE323" s="76" t="s">
        <v>22151</v>
      </c>
      <c r="BF323" s="76">
        <v>48</v>
      </c>
      <c r="BG323" s="76">
        <v>48</v>
      </c>
      <c r="BH323" s="76">
        <v>79</v>
      </c>
      <c r="BI323" s="76">
        <v>64</v>
      </c>
      <c r="BJ323" s="93" t="s">
        <v>22151</v>
      </c>
      <c r="BK323" s="51">
        <v>8.6531354605957791</v>
      </c>
      <c r="BL323" s="51">
        <v>-3.150412099658638</v>
      </c>
      <c r="BM323" s="76">
        <v>322</v>
      </c>
      <c r="BN323" s="51">
        <v>0</v>
      </c>
      <c r="BO323" s="51">
        <v>0.19435732070240119</v>
      </c>
      <c r="BP323" s="51">
        <v>-3.3447694203610392</v>
      </c>
      <c r="BQ323" s="64">
        <v>-6.1291800691811114</v>
      </c>
      <c r="BR323" s="64"/>
      <c r="BS323" s="51">
        <v>0</v>
      </c>
      <c r="BT323" s="38">
        <v>0</v>
      </c>
      <c r="BU323" s="51" t="s">
        <v>22475</v>
      </c>
      <c r="BV323" s="75">
        <v>747.73</v>
      </c>
      <c r="BW323" s="75">
        <v>574</v>
      </c>
      <c r="BX323" s="51">
        <v>173.73000000000002</v>
      </c>
      <c r="BY323" s="75">
        <v>670</v>
      </c>
      <c r="BZ323" s="75">
        <v>688</v>
      </c>
      <c r="CA323" s="184" t="s">
        <v>22151</v>
      </c>
    </row>
    <row r="324" spans="1:79" ht="15" customHeight="1" x14ac:dyDescent="0.3">
      <c r="A324" s="178" t="s">
        <v>11406</v>
      </c>
      <c r="B324" s="1" t="s">
        <v>11407</v>
      </c>
      <c r="C324" s="2" t="s">
        <v>11408</v>
      </c>
      <c r="D324" s="91" t="s">
        <v>11524</v>
      </c>
      <c r="E324" s="2" t="s">
        <v>1439</v>
      </c>
      <c r="F324" s="2" t="s">
        <v>6120</v>
      </c>
      <c r="G324" s="2" t="s">
        <v>1396</v>
      </c>
      <c r="H324" s="2" t="s">
        <v>1396</v>
      </c>
      <c r="I324" s="2" t="s">
        <v>1396</v>
      </c>
      <c r="J324" s="269" t="s">
        <v>1396</v>
      </c>
      <c r="K324">
        <v>5452</v>
      </c>
      <c r="L324" t="s">
        <v>14562</v>
      </c>
      <c r="M324" t="e">
        <v>#VALUE!</v>
      </c>
      <c r="N324" t="s">
        <v>12461</v>
      </c>
      <c r="O324" s="169">
        <v>42</v>
      </c>
      <c r="P324" s="123">
        <v>145</v>
      </c>
      <c r="Q324" s="123">
        <v>145</v>
      </c>
      <c r="R324" s="75">
        <v>122</v>
      </c>
      <c r="S324" s="123">
        <v>28</v>
      </c>
      <c r="T324" s="123">
        <v>13</v>
      </c>
      <c r="U324" s="123">
        <v>0</v>
      </c>
      <c r="V324" s="75">
        <v>3</v>
      </c>
      <c r="W324" s="123">
        <v>16</v>
      </c>
      <c r="X324" s="75">
        <v>16</v>
      </c>
      <c r="Y324" s="75">
        <v>20</v>
      </c>
      <c r="Z324" s="75">
        <v>36</v>
      </c>
      <c r="AA324" s="75">
        <v>0</v>
      </c>
      <c r="AB324" s="4">
        <v>0.22950819672131148</v>
      </c>
      <c r="AC324" s="4">
        <v>0.3380281690140845</v>
      </c>
      <c r="AD324" s="4">
        <v>0.4098360655737705</v>
      </c>
      <c r="AE324" s="8">
        <v>2.4242424242424243</v>
      </c>
      <c r="AF324" s="8">
        <v>1.0714285714285714</v>
      </c>
      <c r="AG324" s="8">
        <v>2.2535211267605635</v>
      </c>
      <c r="AH324" s="8">
        <v>0</v>
      </c>
      <c r="AI324" s="51">
        <v>-0.56265045758598453</v>
      </c>
      <c r="AJ324" s="51">
        <v>0</v>
      </c>
      <c r="AK324" s="51">
        <v>0</v>
      </c>
      <c r="AL324" s="51">
        <v>0</v>
      </c>
      <c r="AM324" s="8">
        <v>5.1865416648455742</v>
      </c>
      <c r="AN324" s="8" t="s">
        <v>22151</v>
      </c>
      <c r="AO324" s="8">
        <v>5.1865416648455742</v>
      </c>
      <c r="AP324" s="8" t="s">
        <v>22151</v>
      </c>
      <c r="AQ324" s="8" t="s">
        <v>22151</v>
      </c>
      <c r="AR324" s="8" t="s">
        <v>22151</v>
      </c>
      <c r="AS324" s="8" t="s">
        <v>22151</v>
      </c>
      <c r="AT324" s="8">
        <v>5.1865416648455742</v>
      </c>
      <c r="AU324" s="8" t="s">
        <v>22151</v>
      </c>
      <c r="AV324" s="8">
        <v>5.1865416648455742</v>
      </c>
      <c r="AW324" s="8">
        <v>5.1865416648455742</v>
      </c>
      <c r="AX324" s="8">
        <v>5.1865416648455742</v>
      </c>
      <c r="AY324" s="132" t="s">
        <v>22151</v>
      </c>
      <c r="AZ324" s="132">
        <v>29</v>
      </c>
      <c r="BA324" s="132" t="s">
        <v>22151</v>
      </c>
      <c r="BB324" s="132" t="s">
        <v>22151</v>
      </c>
      <c r="BC324" s="132" t="s">
        <v>22151</v>
      </c>
      <c r="BD324" s="132" t="s">
        <v>22151</v>
      </c>
      <c r="BE324" s="132">
        <v>32</v>
      </c>
      <c r="BF324" s="132" t="s">
        <v>22151</v>
      </c>
      <c r="BG324" s="132">
        <v>50</v>
      </c>
      <c r="BH324" s="132">
        <v>85</v>
      </c>
      <c r="BI324" s="132">
        <v>70</v>
      </c>
      <c r="BJ324" s="92" t="s">
        <v>22151</v>
      </c>
      <c r="BK324" s="8">
        <v>8.3853679235062994</v>
      </c>
      <c r="BL324" s="8">
        <v>-3.1988262586607252</v>
      </c>
      <c r="BM324" s="12">
        <v>323</v>
      </c>
      <c r="BN324" s="10">
        <v>0</v>
      </c>
      <c r="BO324" s="10">
        <v>0.19435732070240119</v>
      </c>
      <c r="BP324" s="10">
        <v>-3.3931835793631264</v>
      </c>
      <c r="BQ324" s="41">
        <v>-6.2323720127939506</v>
      </c>
      <c r="BR324" s="41"/>
      <c r="BS324" s="10">
        <v>0</v>
      </c>
      <c r="BT324" s="38">
        <v>0</v>
      </c>
      <c r="BU324" s="6" t="s">
        <v>22476</v>
      </c>
      <c r="BV324" s="75">
        <v>506.27</v>
      </c>
      <c r="BW324" s="75">
        <v>575</v>
      </c>
      <c r="BX324" s="51">
        <v>-68.730000000000018</v>
      </c>
      <c r="BY324" s="75">
        <v>392</v>
      </c>
      <c r="BZ324" s="75">
        <v>554</v>
      </c>
      <c r="CA324" s="184" t="s">
        <v>22151</v>
      </c>
    </row>
    <row r="325" spans="1:79" ht="15" customHeight="1" x14ac:dyDescent="0.3">
      <c r="A325" s="178" t="s">
        <v>11083</v>
      </c>
      <c r="B325" s="1" t="s">
        <v>11085</v>
      </c>
      <c r="C325" s="2" t="s">
        <v>6556</v>
      </c>
      <c r="D325" s="91" t="s">
        <v>11084</v>
      </c>
      <c r="E325" s="2" t="s">
        <v>1405</v>
      </c>
      <c r="F325" s="2" t="s">
        <v>6120</v>
      </c>
      <c r="G325" s="2" t="s">
        <v>1424</v>
      </c>
      <c r="H325" s="2" t="s">
        <v>1424</v>
      </c>
      <c r="I325" s="2" t="s">
        <v>1424</v>
      </c>
      <c r="J325" s="269" t="s">
        <v>1424</v>
      </c>
      <c r="K325">
        <v>9433</v>
      </c>
      <c r="L325" t="s">
        <v>11086</v>
      </c>
      <c r="M325" t="e">
        <v>#VALUE!</v>
      </c>
      <c r="N325" t="s">
        <v>11087</v>
      </c>
      <c r="O325" s="169">
        <v>17</v>
      </c>
      <c r="P325" s="123">
        <v>46</v>
      </c>
      <c r="Q325" s="123">
        <v>46</v>
      </c>
      <c r="R325" s="75">
        <v>38</v>
      </c>
      <c r="S325" s="123">
        <v>6</v>
      </c>
      <c r="T325" s="123">
        <v>0</v>
      </c>
      <c r="U325" s="123">
        <v>1</v>
      </c>
      <c r="V325" s="75">
        <v>1</v>
      </c>
      <c r="W325" s="123">
        <v>4</v>
      </c>
      <c r="X325" s="75">
        <v>4</v>
      </c>
      <c r="Y325" s="75">
        <v>6</v>
      </c>
      <c r="Z325" s="75">
        <v>15</v>
      </c>
      <c r="AA325" s="75">
        <v>0</v>
      </c>
      <c r="AB325" s="4">
        <v>0.15789473684210525</v>
      </c>
      <c r="AC325" s="4">
        <v>0.27272727272727271</v>
      </c>
      <c r="AD325" s="4">
        <v>0.28947368421052633</v>
      </c>
      <c r="AE325" s="8">
        <v>0.60606060606060608</v>
      </c>
      <c r="AF325" s="8">
        <v>0.35714285714285715</v>
      </c>
      <c r="AG325" s="8">
        <v>0.56338028169014087</v>
      </c>
      <c r="AH325" s="8">
        <v>0</v>
      </c>
      <c r="AI325" s="51">
        <v>-0.78613717046282772</v>
      </c>
      <c r="AJ325" s="51">
        <v>0</v>
      </c>
      <c r="AK325" s="51">
        <v>0</v>
      </c>
      <c r="AL325" s="51">
        <v>0</v>
      </c>
      <c r="AM325" s="8">
        <v>0.74044657443077644</v>
      </c>
      <c r="AN325" s="8">
        <v>0.74044657443077644</v>
      </c>
      <c r="AO325" s="8" t="s">
        <v>22151</v>
      </c>
      <c r="AP325" s="8" t="s">
        <v>22151</v>
      </c>
      <c r="AQ325" s="8" t="s">
        <v>22151</v>
      </c>
      <c r="AR325" s="8" t="s">
        <v>22151</v>
      </c>
      <c r="AS325" s="8" t="s">
        <v>22151</v>
      </c>
      <c r="AT325" s="8" t="s">
        <v>22151</v>
      </c>
      <c r="AU325" s="8" t="s">
        <v>22151</v>
      </c>
      <c r="AV325" s="8" t="s">
        <v>22151</v>
      </c>
      <c r="AW325" s="8">
        <v>0.74044657443077644</v>
      </c>
      <c r="AX325" s="8">
        <v>0.74044657443077644</v>
      </c>
      <c r="AY325" s="132">
        <v>62</v>
      </c>
      <c r="AZ325" s="132" t="s">
        <v>22151</v>
      </c>
      <c r="BA325" s="132" t="s">
        <v>22151</v>
      </c>
      <c r="BB325" s="132" t="s">
        <v>22151</v>
      </c>
      <c r="BC325" s="132" t="s">
        <v>22151</v>
      </c>
      <c r="BD325" s="132" t="s">
        <v>22151</v>
      </c>
      <c r="BE325" s="132" t="s">
        <v>22151</v>
      </c>
      <c r="BF325" s="132" t="s">
        <v>22151</v>
      </c>
      <c r="BG325" s="132" t="s">
        <v>22151</v>
      </c>
      <c r="BH325" s="132">
        <v>242</v>
      </c>
      <c r="BI325" s="132">
        <v>227</v>
      </c>
      <c r="BJ325" s="92" t="s">
        <v>22151</v>
      </c>
      <c r="BK325" s="8">
        <v>3.9410672420239714</v>
      </c>
      <c r="BL325" s="8">
        <v>-3.2006206675931947</v>
      </c>
      <c r="BM325" s="12">
        <v>324</v>
      </c>
      <c r="BN325" s="10">
        <v>0</v>
      </c>
      <c r="BO325" s="10">
        <v>0.19435732070240119</v>
      </c>
      <c r="BP325" s="10">
        <v>-3.3949779882955959</v>
      </c>
      <c r="BQ325" s="41">
        <v>-6.2361966903096704</v>
      </c>
      <c r="BR325" s="41"/>
      <c r="BS325" s="10">
        <v>0</v>
      </c>
      <c r="BT325" s="38">
        <v>0</v>
      </c>
      <c r="BU325" s="6" t="s">
        <v>22477</v>
      </c>
      <c r="BV325" s="75">
        <v>999</v>
      </c>
      <c r="BW325" s="75">
        <v>576</v>
      </c>
      <c r="BX325" s="51">
        <v>423</v>
      </c>
      <c r="BY325" s="75">
        <v>0</v>
      </c>
      <c r="BZ325" s="75">
        <v>0</v>
      </c>
      <c r="CA325" s="184" t="s">
        <v>22151</v>
      </c>
    </row>
    <row r="326" spans="1:79" ht="15" customHeight="1" x14ac:dyDescent="0.3">
      <c r="A326" s="178" t="s">
        <v>17341</v>
      </c>
      <c r="B326" s="1" t="s">
        <v>17361</v>
      </c>
      <c r="C326" s="2" t="s">
        <v>7755</v>
      </c>
      <c r="D326" s="91" t="s">
        <v>17142</v>
      </c>
      <c r="E326" s="2" t="s">
        <v>1395</v>
      </c>
      <c r="F326" s="2" t="s">
        <v>9094</v>
      </c>
      <c r="G326" s="2" t="s">
        <v>1380</v>
      </c>
      <c r="H326" s="2" t="s">
        <v>1380</v>
      </c>
      <c r="I326" s="2" t="s">
        <v>1380</v>
      </c>
      <c r="J326" s="269" t="s">
        <v>1380</v>
      </c>
      <c r="K326">
        <v>20126</v>
      </c>
      <c r="L326" t="s">
        <v>19826</v>
      </c>
      <c r="M326" t="e">
        <v>#VALUE!</v>
      </c>
      <c r="N326" t="s">
        <v>17333</v>
      </c>
      <c r="O326" s="169">
        <v>35</v>
      </c>
      <c r="P326" s="123">
        <v>119</v>
      </c>
      <c r="Q326" s="123">
        <v>119</v>
      </c>
      <c r="R326" s="75">
        <v>110</v>
      </c>
      <c r="S326" s="123">
        <v>22</v>
      </c>
      <c r="T326" s="123">
        <v>7</v>
      </c>
      <c r="U326" s="123">
        <v>1</v>
      </c>
      <c r="V326" s="75">
        <v>3</v>
      </c>
      <c r="W326" s="123">
        <v>11</v>
      </c>
      <c r="X326" s="75">
        <v>16</v>
      </c>
      <c r="Y326" s="75">
        <v>8</v>
      </c>
      <c r="Z326" s="75">
        <v>35</v>
      </c>
      <c r="AA326" s="75">
        <v>1</v>
      </c>
      <c r="AB326" s="31">
        <v>0.2</v>
      </c>
      <c r="AC326" s="31">
        <v>0.25423728813559321</v>
      </c>
      <c r="AD326" s="31">
        <v>0.36363636363636365</v>
      </c>
      <c r="AE326" s="32">
        <v>1.6666666666666667</v>
      </c>
      <c r="AF326" s="32">
        <v>1.0714285714285714</v>
      </c>
      <c r="AG326" s="32">
        <v>2.2535211267605635</v>
      </c>
      <c r="AH326" s="32">
        <v>0.55555555555555558</v>
      </c>
      <c r="AI326" s="51">
        <v>-1.2097591066351951</v>
      </c>
      <c r="AJ326" s="51">
        <v>0</v>
      </c>
      <c r="AK326" s="51">
        <v>0</v>
      </c>
      <c r="AL326" s="51">
        <v>0</v>
      </c>
      <c r="AM326" s="8">
        <v>4.3374128137761616</v>
      </c>
      <c r="AN326" s="8" t="s">
        <v>22151</v>
      </c>
      <c r="AO326" s="8" t="s">
        <v>22151</v>
      </c>
      <c r="AP326" s="8" t="s">
        <v>22151</v>
      </c>
      <c r="AQ326" s="8" t="s">
        <v>22151</v>
      </c>
      <c r="AR326" s="8" t="s">
        <v>22151</v>
      </c>
      <c r="AS326" s="8">
        <v>4.3374128137761616</v>
      </c>
      <c r="AT326" s="8" t="s">
        <v>22151</v>
      </c>
      <c r="AU326" s="8" t="s">
        <v>22151</v>
      </c>
      <c r="AV326" s="8" t="s">
        <v>22151</v>
      </c>
      <c r="AW326" s="8">
        <v>4.3374128137761616</v>
      </c>
      <c r="AX326" s="8">
        <v>4.3374128137761616</v>
      </c>
      <c r="AY326" s="132" t="s">
        <v>22151</v>
      </c>
      <c r="AZ326" s="132" t="s">
        <v>22151</v>
      </c>
      <c r="BA326" s="132" t="s">
        <v>22151</v>
      </c>
      <c r="BB326" s="132" t="s">
        <v>22151</v>
      </c>
      <c r="BC326" s="132" t="s">
        <v>22151</v>
      </c>
      <c r="BD326" s="132">
        <v>114</v>
      </c>
      <c r="BE326" s="132" t="s">
        <v>22151</v>
      </c>
      <c r="BF326" s="132" t="s">
        <v>22151</v>
      </c>
      <c r="BG326" s="132" t="s">
        <v>22151</v>
      </c>
      <c r="BH326" s="132">
        <v>105</v>
      </c>
      <c r="BI326" s="132">
        <v>90</v>
      </c>
      <c r="BJ326" s="92" t="s">
        <v>22151</v>
      </c>
      <c r="BK326" s="32">
        <v>7.5574645117708927</v>
      </c>
      <c r="BL326" s="8">
        <v>-3.2200516979947311</v>
      </c>
      <c r="BM326" s="12">
        <v>325</v>
      </c>
      <c r="BN326" s="32">
        <v>0</v>
      </c>
      <c r="BO326" s="32">
        <v>0.19435732070240119</v>
      </c>
      <c r="BP326" s="32">
        <v>-3.4144090186971323</v>
      </c>
      <c r="BQ326" s="40">
        <v>-6.2776127932610457</v>
      </c>
      <c r="BR326" s="40"/>
      <c r="BS326" s="32">
        <v>0</v>
      </c>
      <c r="BT326" s="38">
        <v>0</v>
      </c>
      <c r="BU326" s="6" t="s">
        <v>22478</v>
      </c>
      <c r="BV326" s="75">
        <v>137.38999999999999</v>
      </c>
      <c r="BW326" s="75">
        <v>577</v>
      </c>
      <c r="BX326" s="51">
        <v>-439.61</v>
      </c>
      <c r="BY326" s="75">
        <v>106</v>
      </c>
      <c r="BZ326" s="75">
        <v>172</v>
      </c>
      <c r="CA326" s="184" t="s">
        <v>22151</v>
      </c>
    </row>
    <row r="327" spans="1:79" ht="15" customHeight="1" x14ac:dyDescent="0.3">
      <c r="A327" s="213" t="s">
        <v>2241</v>
      </c>
      <c r="B327" s="1" t="s">
        <v>7063</v>
      </c>
      <c r="C327" s="2" t="s">
        <v>7064</v>
      </c>
      <c r="D327" s="91" t="s">
        <v>25</v>
      </c>
      <c r="E327" s="2" t="s">
        <v>1531</v>
      </c>
      <c r="F327" s="2" t="s">
        <v>9094</v>
      </c>
      <c r="G327" s="2" t="s">
        <v>1424</v>
      </c>
      <c r="H327" s="2" t="s">
        <v>1424</v>
      </c>
      <c r="I327" s="2" t="s">
        <v>1424</v>
      </c>
      <c r="J327" s="269" t="s">
        <v>1424</v>
      </c>
      <c r="K327">
        <v>11287</v>
      </c>
      <c r="L327" t="s">
        <v>10778</v>
      </c>
      <c r="M327" t="e">
        <v>#VALUE!</v>
      </c>
      <c r="N327" t="s">
        <v>5661</v>
      </c>
      <c r="O327" s="169">
        <v>21</v>
      </c>
      <c r="P327" s="123">
        <v>33</v>
      </c>
      <c r="Q327" s="123">
        <v>33</v>
      </c>
      <c r="R327" s="67">
        <v>31</v>
      </c>
      <c r="S327" s="123">
        <v>5</v>
      </c>
      <c r="T327" s="123">
        <v>1</v>
      </c>
      <c r="U327" s="123">
        <v>0</v>
      </c>
      <c r="V327" s="67">
        <v>0</v>
      </c>
      <c r="W327" s="123">
        <v>5</v>
      </c>
      <c r="X327" s="67">
        <v>4</v>
      </c>
      <c r="Y327" s="67">
        <v>2</v>
      </c>
      <c r="Z327" s="67">
        <v>9</v>
      </c>
      <c r="AA327" s="67">
        <v>0</v>
      </c>
      <c r="AB327" s="52">
        <v>0.16129032258064516</v>
      </c>
      <c r="AC327" s="52">
        <v>0.21212121212121213</v>
      </c>
      <c r="AD327" s="52">
        <v>0.19354838709677419</v>
      </c>
      <c r="AE327" s="51">
        <v>0.75757575757575757</v>
      </c>
      <c r="AF327" s="51">
        <v>0</v>
      </c>
      <c r="AG327" s="51">
        <v>0.56338028169014087</v>
      </c>
      <c r="AH327" s="51">
        <v>0</v>
      </c>
      <c r="AI327" s="51">
        <v>-0.61976469698270176</v>
      </c>
      <c r="AJ327" s="51">
        <v>0</v>
      </c>
      <c r="AK327" s="51">
        <v>0</v>
      </c>
      <c r="AL327" s="51">
        <v>0</v>
      </c>
      <c r="AM327" s="51">
        <v>0.70119134228319657</v>
      </c>
      <c r="AN327" s="51">
        <v>0.70119134228319657</v>
      </c>
      <c r="AO327" s="51" t="s">
        <v>22151</v>
      </c>
      <c r="AP327" s="51" t="s">
        <v>22151</v>
      </c>
      <c r="AQ327" s="51" t="s">
        <v>22151</v>
      </c>
      <c r="AR327" s="51" t="s">
        <v>22151</v>
      </c>
      <c r="AS327" s="51" t="s">
        <v>22151</v>
      </c>
      <c r="AT327" s="51" t="s">
        <v>22151</v>
      </c>
      <c r="AU327" s="51" t="s">
        <v>22151</v>
      </c>
      <c r="AV327" s="51" t="s">
        <v>22151</v>
      </c>
      <c r="AW327" s="51">
        <v>0.70119134228319657</v>
      </c>
      <c r="AX327" s="51">
        <v>0.70119134228319657</v>
      </c>
      <c r="AY327" s="76">
        <v>63</v>
      </c>
      <c r="AZ327" s="132" t="s">
        <v>22151</v>
      </c>
      <c r="BA327" s="132" t="s">
        <v>22151</v>
      </c>
      <c r="BB327" s="132" t="s">
        <v>22151</v>
      </c>
      <c r="BC327" s="132" t="s">
        <v>22151</v>
      </c>
      <c r="BD327" s="132" t="s">
        <v>22151</v>
      </c>
      <c r="BE327" s="132" t="s">
        <v>22151</v>
      </c>
      <c r="BF327" s="132" t="s">
        <v>22151</v>
      </c>
      <c r="BG327" s="132" t="s">
        <v>22151</v>
      </c>
      <c r="BH327" s="132">
        <v>243</v>
      </c>
      <c r="BI327" s="132">
        <v>228</v>
      </c>
      <c r="BJ327" s="92" t="s">
        <v>22151</v>
      </c>
      <c r="BK327" s="51">
        <v>3.9410672420239714</v>
      </c>
      <c r="BL327" s="8">
        <v>-3.2398758997407748</v>
      </c>
      <c r="BM327" s="12">
        <v>326</v>
      </c>
      <c r="BN327" s="51">
        <v>0</v>
      </c>
      <c r="BO327" s="51">
        <v>0.19435732070240119</v>
      </c>
      <c r="BP327" s="51">
        <v>-3.434233220443176</v>
      </c>
      <c r="BQ327" s="64">
        <v>-6.3198669178996481</v>
      </c>
      <c r="BR327" s="64"/>
      <c r="BS327" s="51">
        <v>0</v>
      </c>
      <c r="BT327" s="38">
        <v>0</v>
      </c>
      <c r="BU327" s="51" t="s">
        <v>22479</v>
      </c>
      <c r="BV327" s="75">
        <v>999</v>
      </c>
      <c r="BW327" s="75">
        <v>578</v>
      </c>
      <c r="BX327" s="51">
        <v>421</v>
      </c>
      <c r="BY327" s="75">
        <v>0</v>
      </c>
      <c r="BZ327" s="75">
        <v>0</v>
      </c>
      <c r="CA327" s="184" t="s">
        <v>22151</v>
      </c>
    </row>
    <row r="328" spans="1:79" ht="15" customHeight="1" x14ac:dyDescent="0.3">
      <c r="A328" s="213" t="s">
        <v>3149</v>
      </c>
      <c r="B328" s="1" t="s">
        <v>6605</v>
      </c>
      <c r="C328" s="2" t="s">
        <v>6606</v>
      </c>
      <c r="D328" s="91" t="s">
        <v>650</v>
      </c>
      <c r="E328" s="2" t="s">
        <v>1372</v>
      </c>
      <c r="F328" s="2" t="s">
        <v>6120</v>
      </c>
      <c r="G328" s="2" t="s">
        <v>2147</v>
      </c>
      <c r="H328" s="2" t="s">
        <v>2147</v>
      </c>
      <c r="I328" s="2" t="s">
        <v>2147</v>
      </c>
      <c r="J328" s="269" t="s">
        <v>2147</v>
      </c>
      <c r="K328">
        <v>4949</v>
      </c>
      <c r="L328" t="s">
        <v>10840</v>
      </c>
      <c r="M328" t="e">
        <v>#VALUE!</v>
      </c>
      <c r="N328" t="s">
        <v>6339</v>
      </c>
      <c r="O328" s="169">
        <v>23</v>
      </c>
      <c r="P328" s="123">
        <v>94</v>
      </c>
      <c r="Q328" s="123">
        <v>94</v>
      </c>
      <c r="R328" s="75">
        <v>76</v>
      </c>
      <c r="S328" s="123">
        <v>19</v>
      </c>
      <c r="T328" s="123">
        <v>7</v>
      </c>
      <c r="U328" s="123">
        <v>0</v>
      </c>
      <c r="V328" s="75">
        <v>4</v>
      </c>
      <c r="W328" s="123">
        <v>11.999999999999998</v>
      </c>
      <c r="X328" s="75">
        <v>11</v>
      </c>
      <c r="Y328" s="75">
        <v>15</v>
      </c>
      <c r="Z328" s="75">
        <v>27.000000000000004</v>
      </c>
      <c r="AA328" s="75">
        <v>1</v>
      </c>
      <c r="AB328" s="52">
        <v>0.25</v>
      </c>
      <c r="AC328" s="52">
        <v>0.37362637362637363</v>
      </c>
      <c r="AD328" s="52">
        <v>0.5</v>
      </c>
      <c r="AE328" s="51">
        <v>1.8181818181818181</v>
      </c>
      <c r="AF328" s="51">
        <v>1.4285714285714286</v>
      </c>
      <c r="AG328" s="51">
        <v>1.5492957746478875</v>
      </c>
      <c r="AH328" s="51">
        <v>0.55555555555555558</v>
      </c>
      <c r="AI328" s="51">
        <v>-1.6620425244505629E-2</v>
      </c>
      <c r="AJ328" s="51">
        <v>0</v>
      </c>
      <c r="AK328" s="51">
        <v>0</v>
      </c>
      <c r="AL328" s="51">
        <v>0</v>
      </c>
      <c r="AM328" s="51">
        <v>5.3349841517121837</v>
      </c>
      <c r="AN328" s="51" t="s">
        <v>22151</v>
      </c>
      <c r="AO328" s="51" t="s">
        <v>22151</v>
      </c>
      <c r="AP328" s="51" t="s">
        <v>22151</v>
      </c>
      <c r="AQ328" s="51" t="s">
        <v>22151</v>
      </c>
      <c r="AR328" s="51" t="s">
        <v>22151</v>
      </c>
      <c r="AS328" s="51" t="s">
        <v>22151</v>
      </c>
      <c r="AT328" s="51" t="s">
        <v>22151</v>
      </c>
      <c r="AU328" s="51" t="s">
        <v>22151</v>
      </c>
      <c r="AV328" s="51" t="s">
        <v>22151</v>
      </c>
      <c r="AW328" s="51">
        <v>5.3349841517121837</v>
      </c>
      <c r="AX328" s="51">
        <v>5.3349841517121837</v>
      </c>
      <c r="AY328" s="76" t="s">
        <v>22151</v>
      </c>
      <c r="AZ328" s="132" t="s">
        <v>22151</v>
      </c>
      <c r="BA328" s="132" t="s">
        <v>22151</v>
      </c>
      <c r="BB328" s="132" t="s">
        <v>22151</v>
      </c>
      <c r="BC328" s="132" t="s">
        <v>22151</v>
      </c>
      <c r="BD328" s="132" t="s">
        <v>22151</v>
      </c>
      <c r="BE328" s="132" t="s">
        <v>22151</v>
      </c>
      <c r="BF328" s="132" t="s">
        <v>22151</v>
      </c>
      <c r="BG328" s="132" t="s">
        <v>22151</v>
      </c>
      <c r="BH328" s="132">
        <v>83</v>
      </c>
      <c r="BI328" s="132">
        <v>68</v>
      </c>
      <c r="BJ328" s="92" t="s">
        <v>22151</v>
      </c>
      <c r="BK328" s="51">
        <v>8.6531354605957791</v>
      </c>
      <c r="BL328" s="51">
        <v>-3.3181513088835954</v>
      </c>
      <c r="BM328" s="76">
        <v>327</v>
      </c>
      <c r="BN328" s="51">
        <v>0</v>
      </c>
      <c r="BO328" s="51">
        <v>0.19435732070240119</v>
      </c>
      <c r="BP328" s="51">
        <v>-3.5125086295859966</v>
      </c>
      <c r="BQ328" s="64">
        <v>-6.4867063667928866</v>
      </c>
      <c r="BR328" s="64"/>
      <c r="BS328" s="51">
        <v>0</v>
      </c>
      <c r="BT328" s="38">
        <v>0</v>
      </c>
      <c r="BU328" s="51" t="s">
        <v>22480</v>
      </c>
      <c r="BV328" s="75">
        <v>133.57</v>
      </c>
      <c r="BW328" s="75">
        <v>580</v>
      </c>
      <c r="BX328" s="51">
        <v>-446.43</v>
      </c>
      <c r="BY328" s="75">
        <v>86</v>
      </c>
      <c r="BZ328" s="75">
        <v>163</v>
      </c>
      <c r="CA328" s="184" t="s">
        <v>22151</v>
      </c>
    </row>
    <row r="329" spans="1:79" x14ac:dyDescent="0.3">
      <c r="A329" s="178" t="s">
        <v>3345</v>
      </c>
      <c r="B329" s="1" t="s">
        <v>6848</v>
      </c>
      <c r="C329" s="2" t="s">
        <v>6623</v>
      </c>
      <c r="D329" s="91" t="s">
        <v>540</v>
      </c>
      <c r="E329" s="2" t="s">
        <v>1395</v>
      </c>
      <c r="F329" s="2" t="s">
        <v>9094</v>
      </c>
      <c r="G329" s="2" t="s">
        <v>1424</v>
      </c>
      <c r="H329" s="2" t="s">
        <v>1424</v>
      </c>
      <c r="I329" s="2" t="s">
        <v>1424</v>
      </c>
      <c r="J329" s="269" t="s">
        <v>1424</v>
      </c>
      <c r="K329">
        <v>4298</v>
      </c>
      <c r="L329" t="s">
        <v>9681</v>
      </c>
      <c r="M329" t="e">
        <v>#VALUE!</v>
      </c>
      <c r="N329" t="s">
        <v>6493</v>
      </c>
      <c r="O329" s="169">
        <v>19</v>
      </c>
      <c r="P329" s="123">
        <v>41</v>
      </c>
      <c r="Q329" s="123">
        <v>41</v>
      </c>
      <c r="R329" s="67">
        <v>35</v>
      </c>
      <c r="S329" s="123">
        <v>7.0000000000000009</v>
      </c>
      <c r="T329" s="123">
        <v>1</v>
      </c>
      <c r="U329" s="123">
        <v>0</v>
      </c>
      <c r="V329" s="67">
        <v>0</v>
      </c>
      <c r="W329" s="123">
        <v>3</v>
      </c>
      <c r="X329" s="67">
        <v>4</v>
      </c>
      <c r="Y329" s="67">
        <v>3</v>
      </c>
      <c r="Z329" s="67">
        <v>10</v>
      </c>
      <c r="AA329" s="67">
        <v>0</v>
      </c>
      <c r="AB329" s="4">
        <v>0.20000000000000004</v>
      </c>
      <c r="AC329" s="4">
        <v>0.26315789473684209</v>
      </c>
      <c r="AD329" s="4">
        <v>0.22857142857142856</v>
      </c>
      <c r="AE329" s="8">
        <v>0.45454545454545459</v>
      </c>
      <c r="AF329" s="8">
        <v>0</v>
      </c>
      <c r="AG329" s="8">
        <v>0.56338028169014087</v>
      </c>
      <c r="AH329" s="8">
        <v>0</v>
      </c>
      <c r="AI329" s="51">
        <v>-0.39712672892854234</v>
      </c>
      <c r="AJ329" s="51">
        <v>0</v>
      </c>
      <c r="AK329" s="51">
        <v>0</v>
      </c>
      <c r="AL329" s="51">
        <v>0</v>
      </c>
      <c r="AM329" s="8">
        <v>0.62079900730705329</v>
      </c>
      <c r="AN329" s="8">
        <v>0.62079900730705329</v>
      </c>
      <c r="AO329" s="8" t="s">
        <v>22151</v>
      </c>
      <c r="AP329" s="8" t="s">
        <v>22151</v>
      </c>
      <c r="AQ329" s="8" t="s">
        <v>22151</v>
      </c>
      <c r="AR329" s="8" t="s">
        <v>22151</v>
      </c>
      <c r="AS329" s="8" t="s">
        <v>22151</v>
      </c>
      <c r="AT329" s="8" t="s">
        <v>22151</v>
      </c>
      <c r="AU329" s="8" t="s">
        <v>22151</v>
      </c>
      <c r="AV329" s="8" t="s">
        <v>22151</v>
      </c>
      <c r="AW329" s="8">
        <v>0.62079900730705329</v>
      </c>
      <c r="AX329" s="8">
        <v>0.62079900730705329</v>
      </c>
      <c r="AY329" s="132">
        <v>64</v>
      </c>
      <c r="AZ329" s="132" t="s">
        <v>22151</v>
      </c>
      <c r="BA329" s="132" t="s">
        <v>22151</v>
      </c>
      <c r="BB329" s="132" t="s">
        <v>22151</v>
      </c>
      <c r="BC329" s="132" t="s">
        <v>22151</v>
      </c>
      <c r="BD329" s="132" t="s">
        <v>22151</v>
      </c>
      <c r="BE329" s="132" t="s">
        <v>22151</v>
      </c>
      <c r="BF329" s="132" t="s">
        <v>22151</v>
      </c>
      <c r="BG329" s="132" t="s">
        <v>22151</v>
      </c>
      <c r="BH329" s="132">
        <v>247</v>
      </c>
      <c r="BI329" s="132">
        <v>232</v>
      </c>
      <c r="BJ329" s="92" t="s">
        <v>22151</v>
      </c>
      <c r="BK329" s="8">
        <v>3.9410672420239714</v>
      </c>
      <c r="BL329" s="8">
        <v>-3.3202682347169183</v>
      </c>
      <c r="BM329" s="12">
        <v>328</v>
      </c>
      <c r="BN329" s="10">
        <v>0</v>
      </c>
      <c r="BO329" s="10">
        <v>0.19435732070240119</v>
      </c>
      <c r="BP329" s="10">
        <v>-3.5146255554193195</v>
      </c>
      <c r="BQ329" s="41">
        <v>-6.4912184701884126</v>
      </c>
      <c r="BR329" s="41"/>
      <c r="BS329" s="10">
        <v>0</v>
      </c>
      <c r="BT329" s="38">
        <v>0</v>
      </c>
      <c r="BU329" s="6" t="s">
        <v>22481</v>
      </c>
      <c r="BV329" s="75">
        <v>999</v>
      </c>
      <c r="BW329" s="75">
        <v>581</v>
      </c>
      <c r="BX329" s="51">
        <v>418</v>
      </c>
      <c r="BY329" s="75">
        <v>0</v>
      </c>
      <c r="BZ329" s="75">
        <v>0</v>
      </c>
      <c r="CA329" s="184" t="s">
        <v>22151</v>
      </c>
    </row>
    <row r="330" spans="1:79" ht="15" customHeight="1" x14ac:dyDescent="0.3">
      <c r="A330" s="212" t="s">
        <v>19869</v>
      </c>
      <c r="B330" s="180" t="s">
        <v>16104</v>
      </c>
      <c r="C330" s="181" t="s">
        <v>6987</v>
      </c>
      <c r="D330" s="210" t="s">
        <v>17145</v>
      </c>
      <c r="E330" s="181" t="s">
        <v>1395</v>
      </c>
      <c r="F330" s="181" t="s">
        <v>9094</v>
      </c>
      <c r="G330" s="181" t="s">
        <v>1424</v>
      </c>
      <c r="H330" s="181" t="s">
        <v>1424</v>
      </c>
      <c r="I330" s="181" t="s">
        <v>1424</v>
      </c>
      <c r="J330" s="181" t="s">
        <v>1424</v>
      </c>
      <c r="K330" s="182">
        <v>13897</v>
      </c>
      <c r="L330" s="182" t="s">
        <v>19870</v>
      </c>
      <c r="M330" s="194" t="e">
        <v>#VALUE!</v>
      </c>
      <c r="N330" s="194" t="s">
        <v>19806</v>
      </c>
      <c r="O330" s="66">
        <v>15</v>
      </c>
      <c r="P330" s="184">
        <v>50</v>
      </c>
      <c r="Q330" s="184">
        <v>50</v>
      </c>
      <c r="R330" s="184">
        <v>42</v>
      </c>
      <c r="S330" s="184">
        <v>8</v>
      </c>
      <c r="T330" s="184">
        <v>1</v>
      </c>
      <c r="U330" s="184">
        <v>0</v>
      </c>
      <c r="V330" s="184">
        <v>0</v>
      </c>
      <c r="W330" s="184">
        <v>3</v>
      </c>
      <c r="X330" s="184">
        <v>1</v>
      </c>
      <c r="Y330" s="184">
        <v>4</v>
      </c>
      <c r="Z330" s="184">
        <v>6</v>
      </c>
      <c r="AA330" s="184">
        <v>1</v>
      </c>
      <c r="AB330" s="185">
        <v>0.19047619047619047</v>
      </c>
      <c r="AC330" s="186">
        <v>0.2608695652173913</v>
      </c>
      <c r="AD330" s="186">
        <v>0.21428571428571427</v>
      </c>
      <c r="AE330" s="187">
        <v>0.45454545454545459</v>
      </c>
      <c r="AF330" s="187">
        <v>0</v>
      </c>
      <c r="AG330" s="187">
        <v>0.14084507042253522</v>
      </c>
      <c r="AH330" s="187">
        <v>0.55555555555555558</v>
      </c>
      <c r="AI330" s="187">
        <v>-0.56387556032550257</v>
      </c>
      <c r="AJ330" s="188">
        <v>0</v>
      </c>
      <c r="AK330" s="188">
        <v>0</v>
      </c>
      <c r="AL330" s="188">
        <v>0</v>
      </c>
      <c r="AM330" s="187">
        <v>0.58707052019804284</v>
      </c>
      <c r="AN330" s="187">
        <v>0.58707052019804284</v>
      </c>
      <c r="AO330" s="187" t="s">
        <v>22151</v>
      </c>
      <c r="AP330" s="187" t="s">
        <v>22151</v>
      </c>
      <c r="AQ330" s="187" t="s">
        <v>22151</v>
      </c>
      <c r="AR330" s="187" t="s">
        <v>22151</v>
      </c>
      <c r="AS330" s="187" t="s">
        <v>22151</v>
      </c>
      <c r="AT330" s="187" t="s">
        <v>22151</v>
      </c>
      <c r="AU330" s="187" t="s">
        <v>22151</v>
      </c>
      <c r="AV330" s="187" t="s">
        <v>22151</v>
      </c>
      <c r="AW330" s="187">
        <v>0.58707052019804284</v>
      </c>
      <c r="AX330" s="187">
        <v>0.58707052019804284</v>
      </c>
      <c r="AY330" s="189">
        <v>65</v>
      </c>
      <c r="AZ330" s="189" t="s">
        <v>22151</v>
      </c>
      <c r="BA330" s="189" t="s">
        <v>22151</v>
      </c>
      <c r="BB330" s="189" t="s">
        <v>22151</v>
      </c>
      <c r="BC330" s="189" t="s">
        <v>22151</v>
      </c>
      <c r="BD330" s="189" t="s">
        <v>22151</v>
      </c>
      <c r="BE330" s="189" t="s">
        <v>22151</v>
      </c>
      <c r="BF330" s="189" t="s">
        <v>22151</v>
      </c>
      <c r="BG330" s="189" t="s">
        <v>22151</v>
      </c>
      <c r="BH330" s="189">
        <v>250</v>
      </c>
      <c r="BI330" s="189">
        <v>235</v>
      </c>
      <c r="BJ330" s="190" t="s">
        <v>22151</v>
      </c>
      <c r="BK330" s="187">
        <v>3.9410672420239714</v>
      </c>
      <c r="BL330" s="187">
        <v>-3.3539967218259283</v>
      </c>
      <c r="BM330" s="189">
        <v>329</v>
      </c>
      <c r="BN330" s="187">
        <v>0</v>
      </c>
      <c r="BO330" s="187">
        <v>0.19435732070240119</v>
      </c>
      <c r="BP330" s="187">
        <v>-3.5483540425283295</v>
      </c>
      <c r="BQ330" s="191">
        <v>-6.5631087645080823</v>
      </c>
      <c r="BR330" s="192"/>
      <c r="BS330" s="187">
        <v>0</v>
      </c>
      <c r="BT330" s="38">
        <v>0</v>
      </c>
      <c r="BU330" s="187" t="s">
        <v>22482</v>
      </c>
      <c r="BV330" s="184">
        <v>999</v>
      </c>
      <c r="BW330" s="193">
        <v>582</v>
      </c>
      <c r="BX330" s="188">
        <v>417</v>
      </c>
      <c r="BY330" s="193">
        <v>0</v>
      </c>
      <c r="BZ330" s="193">
        <v>0</v>
      </c>
      <c r="CA330" s="184" t="s">
        <v>22151</v>
      </c>
    </row>
    <row r="331" spans="1:79" ht="15" customHeight="1" x14ac:dyDescent="0.3">
      <c r="A331" s="178" t="s">
        <v>8504</v>
      </c>
      <c r="B331" s="1" t="s">
        <v>8166</v>
      </c>
      <c r="C331" s="2" t="s">
        <v>8167</v>
      </c>
      <c r="D331" s="91" t="s">
        <v>8502</v>
      </c>
      <c r="E331" s="2" t="s">
        <v>1430</v>
      </c>
      <c r="F331" s="2" t="s">
        <v>6120</v>
      </c>
      <c r="G331" s="2" t="s">
        <v>1380</v>
      </c>
      <c r="H331" s="2" t="s">
        <v>1380</v>
      </c>
      <c r="I331" s="2" t="s">
        <v>1380</v>
      </c>
      <c r="J331" s="269" t="s">
        <v>1380</v>
      </c>
      <c r="K331">
        <v>11379</v>
      </c>
      <c r="L331" t="s">
        <v>10215</v>
      </c>
      <c r="M331" t="e">
        <v>#VALUE!</v>
      </c>
      <c r="N331" t="s">
        <v>10216</v>
      </c>
      <c r="O331" s="169">
        <v>37</v>
      </c>
      <c r="P331" s="123">
        <v>120</v>
      </c>
      <c r="Q331" s="123">
        <v>120</v>
      </c>
      <c r="R331" s="75">
        <v>107</v>
      </c>
      <c r="S331" s="123">
        <v>27</v>
      </c>
      <c r="T331" s="123">
        <v>3</v>
      </c>
      <c r="U331" s="123">
        <v>2</v>
      </c>
      <c r="V331" s="75">
        <v>0</v>
      </c>
      <c r="W331" s="123">
        <v>10</v>
      </c>
      <c r="X331" s="75">
        <v>7</v>
      </c>
      <c r="Y331" s="75">
        <v>9</v>
      </c>
      <c r="Z331" s="75">
        <v>29</v>
      </c>
      <c r="AA331" s="75">
        <v>3</v>
      </c>
      <c r="AB331" s="4">
        <v>0.25233644859813081</v>
      </c>
      <c r="AC331" s="4">
        <v>0.31034482758620691</v>
      </c>
      <c r="AD331" s="4">
        <v>0.31775700934579437</v>
      </c>
      <c r="AE331" s="8">
        <v>1.5151515151515151</v>
      </c>
      <c r="AF331" s="8">
        <v>0</v>
      </c>
      <c r="AG331" s="8">
        <v>0.9859154929577465</v>
      </c>
      <c r="AH331" s="8">
        <v>1.6666666666666665</v>
      </c>
      <c r="AI331" s="51">
        <v>3.0874947302373418E-2</v>
      </c>
      <c r="AJ331" s="51">
        <v>0</v>
      </c>
      <c r="AK331" s="51">
        <v>0</v>
      </c>
      <c r="AL331" s="51">
        <v>0</v>
      </c>
      <c r="AM331" s="8">
        <v>4.198608622078301</v>
      </c>
      <c r="AN331" s="8" t="s">
        <v>22151</v>
      </c>
      <c r="AO331" s="8" t="s">
        <v>22151</v>
      </c>
      <c r="AP331" s="8" t="s">
        <v>22151</v>
      </c>
      <c r="AQ331" s="8" t="s">
        <v>22151</v>
      </c>
      <c r="AR331" s="8" t="s">
        <v>22151</v>
      </c>
      <c r="AS331" s="8">
        <v>4.198608622078301</v>
      </c>
      <c r="AT331" s="8" t="s">
        <v>22151</v>
      </c>
      <c r="AU331" s="8" t="s">
        <v>22151</v>
      </c>
      <c r="AV331" s="8" t="s">
        <v>22151</v>
      </c>
      <c r="AW331" s="8">
        <v>4.198608622078301</v>
      </c>
      <c r="AX331" s="8">
        <v>4.198608622078301</v>
      </c>
      <c r="AY331" s="132" t="s">
        <v>22151</v>
      </c>
      <c r="AZ331" s="132" t="s">
        <v>22151</v>
      </c>
      <c r="BA331" s="132" t="s">
        <v>22151</v>
      </c>
      <c r="BB331" s="132" t="s">
        <v>22151</v>
      </c>
      <c r="BC331" s="132" t="s">
        <v>22151</v>
      </c>
      <c r="BD331" s="132">
        <v>115</v>
      </c>
      <c r="BE331" s="132" t="s">
        <v>22151</v>
      </c>
      <c r="BF331" s="132" t="s">
        <v>22151</v>
      </c>
      <c r="BG331" s="132" t="s">
        <v>22151</v>
      </c>
      <c r="BH331" s="132">
        <v>107</v>
      </c>
      <c r="BI331" s="132">
        <v>92</v>
      </c>
      <c r="BJ331" s="92" t="s">
        <v>22151</v>
      </c>
      <c r="BK331" s="8">
        <v>7.5574645117708927</v>
      </c>
      <c r="BL331" s="8">
        <v>-3.3588558896925917</v>
      </c>
      <c r="BM331" s="12">
        <v>330</v>
      </c>
      <c r="BN331" s="10">
        <v>0</v>
      </c>
      <c r="BO331" s="10">
        <v>0.19435732070240119</v>
      </c>
      <c r="BP331" s="10">
        <v>-3.5532132103949929</v>
      </c>
      <c r="BQ331" s="41">
        <v>-6.5734657961458813</v>
      </c>
      <c r="BR331" s="41"/>
      <c r="BS331" s="10">
        <v>0</v>
      </c>
      <c r="BT331" s="38">
        <v>0</v>
      </c>
      <c r="BU331" s="6" t="s">
        <v>22483</v>
      </c>
      <c r="BV331" s="75">
        <v>721.34</v>
      </c>
      <c r="BW331" s="75">
        <v>583</v>
      </c>
      <c r="BX331" s="51">
        <v>138.34000000000003</v>
      </c>
      <c r="BY331" s="75">
        <v>573</v>
      </c>
      <c r="BZ331" s="75">
        <v>750</v>
      </c>
      <c r="CA331" s="184" t="s">
        <v>22151</v>
      </c>
    </row>
    <row r="332" spans="1:79" ht="15" customHeight="1" x14ac:dyDescent="0.3">
      <c r="A332" s="212" t="s">
        <v>3707</v>
      </c>
      <c r="B332" s="180" t="s">
        <v>6915</v>
      </c>
      <c r="C332" s="196" t="s">
        <v>6916</v>
      </c>
      <c r="D332" s="211" t="s">
        <v>3462</v>
      </c>
      <c r="E332" s="196" t="s">
        <v>1481</v>
      </c>
      <c r="F332" s="196" t="s">
        <v>9094</v>
      </c>
      <c r="G332" s="196" t="s">
        <v>660</v>
      </c>
      <c r="H332" s="196" t="s">
        <v>660</v>
      </c>
      <c r="I332" s="196" t="s">
        <v>660</v>
      </c>
      <c r="J332" s="196" t="s">
        <v>660</v>
      </c>
      <c r="K332" s="197">
        <v>15429</v>
      </c>
      <c r="L332" s="197" t="s">
        <v>9121</v>
      </c>
      <c r="M332" s="198" t="e">
        <v>#VALUE!</v>
      </c>
      <c r="N332" s="198" t="s">
        <v>5205</v>
      </c>
      <c r="O332" s="199">
        <v>34</v>
      </c>
      <c r="P332" s="200">
        <v>147</v>
      </c>
      <c r="Q332" s="200">
        <v>147</v>
      </c>
      <c r="R332" s="200">
        <v>131</v>
      </c>
      <c r="S332" s="200">
        <v>27</v>
      </c>
      <c r="T332" s="200">
        <v>5.0000000000000009</v>
      </c>
      <c r="U332" s="200">
        <v>1</v>
      </c>
      <c r="V332" s="200">
        <v>4</v>
      </c>
      <c r="W332" s="200">
        <v>20.000000000000004</v>
      </c>
      <c r="X332" s="200">
        <v>11</v>
      </c>
      <c r="Y332" s="200">
        <v>11.999999999999998</v>
      </c>
      <c r="Z332" s="200">
        <v>40.000000000000007</v>
      </c>
      <c r="AA332" s="200">
        <v>0</v>
      </c>
      <c r="AB332" s="201">
        <v>0.20610687022900764</v>
      </c>
      <c r="AC332" s="202">
        <v>0.27272727272727271</v>
      </c>
      <c r="AD332" s="202">
        <v>0.35114503816793891</v>
      </c>
      <c r="AE332" s="203">
        <v>3.0303030303030312</v>
      </c>
      <c r="AF332" s="203">
        <v>1.4285714285714286</v>
      </c>
      <c r="AG332" s="203">
        <v>1.5492957746478875</v>
      </c>
      <c r="AH332" s="203">
        <v>0</v>
      </c>
      <c r="AI332" s="203">
        <v>-1.2573797424286917</v>
      </c>
      <c r="AJ332" s="204">
        <v>0</v>
      </c>
      <c r="AK332" s="204">
        <v>0</v>
      </c>
      <c r="AL332" s="204">
        <v>0</v>
      </c>
      <c r="AM332" s="203">
        <v>4.7507904910936567</v>
      </c>
      <c r="AN332" s="203" t="s">
        <v>22151</v>
      </c>
      <c r="AO332" s="203" t="s">
        <v>22151</v>
      </c>
      <c r="AP332" s="203" t="s">
        <v>22151</v>
      </c>
      <c r="AQ332" s="203">
        <v>4.7507904910936567</v>
      </c>
      <c r="AR332" s="203" t="s">
        <v>22151</v>
      </c>
      <c r="AS332" s="203" t="s">
        <v>22151</v>
      </c>
      <c r="AT332" s="203">
        <v>4.7507904910936567</v>
      </c>
      <c r="AU332" s="203" t="s">
        <v>22151</v>
      </c>
      <c r="AV332" s="203">
        <v>4.7507904910936567</v>
      </c>
      <c r="AW332" s="203">
        <v>4.7507904910936567</v>
      </c>
      <c r="AX332" s="203">
        <v>4.7507904910936567</v>
      </c>
      <c r="AY332" s="205" t="s">
        <v>22151</v>
      </c>
      <c r="AZ332" s="205" t="s">
        <v>22151</v>
      </c>
      <c r="BA332" s="205" t="s">
        <v>22151</v>
      </c>
      <c r="BB332" s="205">
        <v>34</v>
      </c>
      <c r="BC332" s="205" t="s">
        <v>22151</v>
      </c>
      <c r="BD332" s="205" t="s">
        <v>22151</v>
      </c>
      <c r="BE332" s="205">
        <v>33</v>
      </c>
      <c r="BF332" s="205" t="s">
        <v>22151</v>
      </c>
      <c r="BG332" s="205">
        <v>51</v>
      </c>
      <c r="BH332" s="205">
        <v>92</v>
      </c>
      <c r="BI332" s="205">
        <v>77</v>
      </c>
      <c r="BJ332" s="206" t="s">
        <v>22151</v>
      </c>
      <c r="BK332" s="203">
        <v>8.1157260046330784</v>
      </c>
      <c r="BL332" s="203">
        <v>-3.3649355135394217</v>
      </c>
      <c r="BM332" s="205">
        <v>331</v>
      </c>
      <c r="BN332" s="203">
        <v>0</v>
      </c>
      <c r="BO332" s="203">
        <v>0.19435732070240119</v>
      </c>
      <c r="BP332" s="203">
        <v>-3.5592928342418229</v>
      </c>
      <c r="BQ332" s="207">
        <v>-6.5864241582060856</v>
      </c>
      <c r="BR332" s="208"/>
      <c r="BS332" s="203">
        <v>0</v>
      </c>
      <c r="BT332" s="38">
        <v>0</v>
      </c>
      <c r="BU332" s="203" t="s">
        <v>22484</v>
      </c>
      <c r="BV332" s="200">
        <v>136.34</v>
      </c>
      <c r="BW332" s="209">
        <v>584</v>
      </c>
      <c r="BX332" s="204">
        <v>-447.65999999999997</v>
      </c>
      <c r="BY332" s="209">
        <v>114</v>
      </c>
      <c r="BZ332" s="209">
        <v>160</v>
      </c>
      <c r="CA332" s="184" t="s">
        <v>22151</v>
      </c>
    </row>
    <row r="333" spans="1:79" x14ac:dyDescent="0.3">
      <c r="A333" s="213" t="s">
        <v>15522</v>
      </c>
      <c r="B333" s="1" t="s">
        <v>6988</v>
      </c>
      <c r="C333" s="2" t="s">
        <v>6575</v>
      </c>
      <c r="D333" s="91" t="s">
        <v>15005</v>
      </c>
      <c r="E333" s="2" t="s">
        <v>1386</v>
      </c>
      <c r="F333" s="2" t="s">
        <v>6120</v>
      </c>
      <c r="G333" s="2" t="s">
        <v>1424</v>
      </c>
      <c r="H333" s="2" t="s">
        <v>1424</v>
      </c>
      <c r="I333" s="2" t="s">
        <v>1424</v>
      </c>
      <c r="J333" s="269" t="s">
        <v>1424</v>
      </c>
      <c r="K333">
        <v>18083</v>
      </c>
      <c r="L333" t="s">
        <v>15523</v>
      </c>
      <c r="M333" t="e">
        <v>#VALUE!</v>
      </c>
      <c r="N333" t="s">
        <v>15524</v>
      </c>
      <c r="O333" s="169">
        <v>14</v>
      </c>
      <c r="P333" s="123">
        <v>32</v>
      </c>
      <c r="Q333" s="123">
        <v>32</v>
      </c>
      <c r="R333" s="75">
        <v>31</v>
      </c>
      <c r="S333" s="123">
        <v>6</v>
      </c>
      <c r="T333" s="123">
        <v>1</v>
      </c>
      <c r="U333" s="123">
        <v>0</v>
      </c>
      <c r="V333" s="75">
        <v>1</v>
      </c>
      <c r="W333" s="123">
        <v>1</v>
      </c>
      <c r="X333" s="75">
        <v>3</v>
      </c>
      <c r="Y333" s="75">
        <v>1</v>
      </c>
      <c r="Z333" s="75">
        <v>14</v>
      </c>
      <c r="AA333" s="75">
        <v>0</v>
      </c>
      <c r="AB333" s="52">
        <v>0.19354838709677419</v>
      </c>
      <c r="AC333" s="52">
        <v>0.21875</v>
      </c>
      <c r="AD333" s="52">
        <v>0.32258064516129031</v>
      </c>
      <c r="AE333" s="51">
        <v>0.15151515151515152</v>
      </c>
      <c r="AF333" s="51">
        <v>0.35714285714285715</v>
      </c>
      <c r="AG333" s="51">
        <v>0.42253521126760568</v>
      </c>
      <c r="AH333" s="51">
        <v>0</v>
      </c>
      <c r="AI333" s="51">
        <v>-0.39690791993031221</v>
      </c>
      <c r="AJ333" s="51">
        <v>0</v>
      </c>
      <c r="AK333" s="51">
        <v>0</v>
      </c>
      <c r="AL333" s="51">
        <v>0</v>
      </c>
      <c r="AM333" s="51">
        <v>0.53428529999530205</v>
      </c>
      <c r="AN333" s="51">
        <v>0.53428529999530205</v>
      </c>
      <c r="AO333" s="51" t="s">
        <v>22151</v>
      </c>
      <c r="AP333" s="51" t="s">
        <v>22151</v>
      </c>
      <c r="AQ333" s="51" t="s">
        <v>22151</v>
      </c>
      <c r="AR333" s="51" t="s">
        <v>22151</v>
      </c>
      <c r="AS333" s="51" t="s">
        <v>22151</v>
      </c>
      <c r="AT333" s="51" t="s">
        <v>22151</v>
      </c>
      <c r="AU333" s="51" t="s">
        <v>22151</v>
      </c>
      <c r="AV333" s="51" t="s">
        <v>22151</v>
      </c>
      <c r="AW333" s="51">
        <v>0.53428529999530205</v>
      </c>
      <c r="AX333" s="51">
        <v>0.53428529999530205</v>
      </c>
      <c r="AY333" s="76">
        <v>66</v>
      </c>
      <c r="AZ333" s="132" t="s">
        <v>22151</v>
      </c>
      <c r="BA333" s="132" t="s">
        <v>22151</v>
      </c>
      <c r="BB333" s="132" t="s">
        <v>22151</v>
      </c>
      <c r="BC333" s="132" t="s">
        <v>22151</v>
      </c>
      <c r="BD333" s="132" t="s">
        <v>22151</v>
      </c>
      <c r="BE333" s="132" t="s">
        <v>22151</v>
      </c>
      <c r="BF333" s="132" t="s">
        <v>22151</v>
      </c>
      <c r="BG333" s="132" t="s">
        <v>22151</v>
      </c>
      <c r="BH333" s="132">
        <v>251</v>
      </c>
      <c r="BI333" s="132">
        <v>236</v>
      </c>
      <c r="BJ333" s="92" t="s">
        <v>22151</v>
      </c>
      <c r="BK333" s="51">
        <v>3.9410672420239714</v>
      </c>
      <c r="BL333" s="51">
        <v>-3.4067819420286694</v>
      </c>
      <c r="BM333" s="76">
        <v>332</v>
      </c>
      <c r="BN333" s="51">
        <v>0</v>
      </c>
      <c r="BO333" s="51">
        <v>0.19435732070240119</v>
      </c>
      <c r="BP333" s="51">
        <v>-3.6011392627310705</v>
      </c>
      <c r="BQ333" s="64">
        <v>-6.6756173689954128</v>
      </c>
      <c r="BR333" s="64"/>
      <c r="BS333" s="51">
        <v>0</v>
      </c>
      <c r="BT333" s="38">
        <v>0</v>
      </c>
      <c r="BU333" s="51" t="s">
        <v>22485</v>
      </c>
      <c r="BV333" s="75">
        <v>723.66</v>
      </c>
      <c r="BW333" s="75">
        <v>586</v>
      </c>
      <c r="BX333" s="51">
        <v>137.65999999999997</v>
      </c>
      <c r="BY333" s="75">
        <v>602</v>
      </c>
      <c r="BZ333" s="75">
        <v>746</v>
      </c>
      <c r="CA333" s="184" t="s">
        <v>22151</v>
      </c>
    </row>
    <row r="334" spans="1:79" x14ac:dyDescent="0.3">
      <c r="A334" s="178" t="s">
        <v>2585</v>
      </c>
      <c r="B334" s="1" t="s">
        <v>7163</v>
      </c>
      <c r="C334" s="2" t="s">
        <v>7164</v>
      </c>
      <c r="D334" s="91" t="s">
        <v>308</v>
      </c>
      <c r="E334" s="2" t="s">
        <v>1405</v>
      </c>
      <c r="F334" s="2" t="s">
        <v>6120</v>
      </c>
      <c r="G334" s="2" t="s">
        <v>1380</v>
      </c>
      <c r="H334" s="2" t="s">
        <v>1380</v>
      </c>
      <c r="I334" s="2" t="s">
        <v>1380</v>
      </c>
      <c r="J334" s="269" t="s">
        <v>1380</v>
      </c>
      <c r="K334">
        <v>5223</v>
      </c>
      <c r="L334" t="s">
        <v>9983</v>
      </c>
      <c r="M334" t="e">
        <v>#VALUE!</v>
      </c>
      <c r="N334" t="s">
        <v>5896</v>
      </c>
      <c r="O334" s="169">
        <v>32</v>
      </c>
      <c r="P334" s="123">
        <v>101</v>
      </c>
      <c r="Q334" s="123">
        <v>101</v>
      </c>
      <c r="R334" s="75">
        <v>93</v>
      </c>
      <c r="S334" s="123">
        <v>23</v>
      </c>
      <c r="T334" s="123">
        <v>8</v>
      </c>
      <c r="U334" s="123">
        <v>1</v>
      </c>
      <c r="V334" s="75">
        <v>1</v>
      </c>
      <c r="W334" s="123">
        <v>8</v>
      </c>
      <c r="X334" s="75">
        <v>7.0000000000000009</v>
      </c>
      <c r="Y334" s="75">
        <v>7.0000000000000009</v>
      </c>
      <c r="Z334" s="75">
        <v>25</v>
      </c>
      <c r="AA334" s="75">
        <v>3</v>
      </c>
      <c r="AB334" s="4">
        <v>0.24731182795698925</v>
      </c>
      <c r="AC334" s="4">
        <v>0.3</v>
      </c>
      <c r="AD334" s="4">
        <v>0.38709677419354838</v>
      </c>
      <c r="AE334" s="8">
        <v>1.2121212121212122</v>
      </c>
      <c r="AF334" s="8">
        <v>0.35714285714285715</v>
      </c>
      <c r="AG334" s="8">
        <v>0.98591549295774661</v>
      </c>
      <c r="AH334" s="8">
        <v>1.6666666666666665</v>
      </c>
      <c r="AI334" s="51">
        <v>-7.4484468898560724E-2</v>
      </c>
      <c r="AJ334" s="51">
        <v>0</v>
      </c>
      <c r="AK334" s="51">
        <v>0</v>
      </c>
      <c r="AL334" s="51">
        <v>0</v>
      </c>
      <c r="AM334" s="8">
        <v>4.1473617599899217</v>
      </c>
      <c r="AN334" s="8" t="s">
        <v>22151</v>
      </c>
      <c r="AO334" s="8" t="s">
        <v>22151</v>
      </c>
      <c r="AP334" s="8" t="s">
        <v>22151</v>
      </c>
      <c r="AQ334" s="8" t="s">
        <v>22151</v>
      </c>
      <c r="AR334" s="8" t="s">
        <v>22151</v>
      </c>
      <c r="AS334" s="8">
        <v>4.1473617599899217</v>
      </c>
      <c r="AT334" s="8" t="s">
        <v>22151</v>
      </c>
      <c r="AU334" s="8" t="s">
        <v>22151</v>
      </c>
      <c r="AV334" s="8" t="s">
        <v>22151</v>
      </c>
      <c r="AW334" s="8">
        <v>4.1473617599899217</v>
      </c>
      <c r="AX334" s="8">
        <v>4.1473617599899217</v>
      </c>
      <c r="AY334" s="132" t="s">
        <v>22151</v>
      </c>
      <c r="AZ334" s="132" t="s">
        <v>22151</v>
      </c>
      <c r="BA334" s="132" t="s">
        <v>22151</v>
      </c>
      <c r="BB334" s="132" t="s">
        <v>22151</v>
      </c>
      <c r="BC334" s="132" t="s">
        <v>22151</v>
      </c>
      <c r="BD334" s="132">
        <v>116</v>
      </c>
      <c r="BE334" s="132" t="s">
        <v>22151</v>
      </c>
      <c r="BF334" s="132" t="s">
        <v>22151</v>
      </c>
      <c r="BG334" s="132" t="s">
        <v>22151</v>
      </c>
      <c r="BH334" s="132">
        <v>108</v>
      </c>
      <c r="BI334" s="132">
        <v>93</v>
      </c>
      <c r="BJ334" s="92" t="s">
        <v>22151</v>
      </c>
      <c r="BK334" s="8">
        <v>7.5574645117708927</v>
      </c>
      <c r="BL334" s="8">
        <v>-3.410102751780971</v>
      </c>
      <c r="BM334" s="12">
        <v>333</v>
      </c>
      <c r="BN334" s="10">
        <v>0</v>
      </c>
      <c r="BO334" s="10">
        <v>0.19435732070240119</v>
      </c>
      <c r="BP334" s="10">
        <v>-3.6044600724833722</v>
      </c>
      <c r="BQ334" s="41">
        <v>-6.6826954804357808</v>
      </c>
      <c r="BR334" s="41"/>
      <c r="BS334" s="10">
        <v>0</v>
      </c>
      <c r="BT334" s="38">
        <v>0</v>
      </c>
      <c r="BU334" s="6" t="s">
        <v>22486</v>
      </c>
      <c r="BV334" s="75">
        <v>747.84</v>
      </c>
      <c r="BW334" s="75">
        <v>587</v>
      </c>
      <c r="BX334" s="51">
        <v>160.84000000000003</v>
      </c>
      <c r="BY334" s="75">
        <v>691</v>
      </c>
      <c r="BZ334" s="75">
        <v>747</v>
      </c>
      <c r="CA334" s="184" t="s">
        <v>22151</v>
      </c>
    </row>
    <row r="335" spans="1:79" ht="15" customHeight="1" x14ac:dyDescent="0.3">
      <c r="A335" s="213" t="s">
        <v>3792</v>
      </c>
      <c r="B335" s="1" t="s">
        <v>6892</v>
      </c>
      <c r="C335" s="2" t="s">
        <v>6568</v>
      </c>
      <c r="D335" s="91" t="s">
        <v>261</v>
      </c>
      <c r="E335" s="2" t="s">
        <v>1376</v>
      </c>
      <c r="F335" s="2" t="s">
        <v>6120</v>
      </c>
      <c r="G335" s="2" t="s">
        <v>1424</v>
      </c>
      <c r="H335" s="2" t="s">
        <v>1424</v>
      </c>
      <c r="I335" s="2" t="s">
        <v>1424</v>
      </c>
      <c r="J335" s="269" t="s">
        <v>1424</v>
      </c>
      <c r="K335">
        <v>3142</v>
      </c>
      <c r="L335" t="s">
        <v>9829</v>
      </c>
      <c r="M335" t="e">
        <v>#VALUE!</v>
      </c>
      <c r="N335" t="s">
        <v>5289</v>
      </c>
      <c r="O335" s="169">
        <v>26</v>
      </c>
      <c r="P335" s="123">
        <v>82</v>
      </c>
      <c r="Q335" s="123">
        <v>82</v>
      </c>
      <c r="R335" s="75">
        <v>74</v>
      </c>
      <c r="S335" s="123">
        <v>12</v>
      </c>
      <c r="T335" s="123">
        <v>3</v>
      </c>
      <c r="U335" s="123">
        <v>0</v>
      </c>
      <c r="V335" s="75">
        <v>1</v>
      </c>
      <c r="W335" s="123">
        <v>4</v>
      </c>
      <c r="X335" s="75">
        <v>7.0000000000000009</v>
      </c>
      <c r="Y335" s="75">
        <v>6</v>
      </c>
      <c r="Z335" s="75">
        <v>21</v>
      </c>
      <c r="AA335" s="75">
        <v>0</v>
      </c>
      <c r="AB335" s="52">
        <v>0.16216216216216217</v>
      </c>
      <c r="AC335" s="52">
        <v>0.22500000000000001</v>
      </c>
      <c r="AD335" s="52">
        <v>0.24324324324324326</v>
      </c>
      <c r="AE335" s="51">
        <v>0.60606060606060608</v>
      </c>
      <c r="AF335" s="51">
        <v>0.35714285714285715</v>
      </c>
      <c r="AG335" s="51">
        <v>0.98591549295774661</v>
      </c>
      <c r="AH335" s="51">
        <v>0</v>
      </c>
      <c r="AI335" s="51">
        <v>-1.4388625089881293</v>
      </c>
      <c r="AJ335" s="51">
        <v>0</v>
      </c>
      <c r="AK335" s="51">
        <v>0</v>
      </c>
      <c r="AL335" s="51">
        <v>0</v>
      </c>
      <c r="AM335" s="51">
        <v>0.51025644717308039</v>
      </c>
      <c r="AN335" s="51">
        <v>0.51025644717308039</v>
      </c>
      <c r="AO335" s="51" t="s">
        <v>22151</v>
      </c>
      <c r="AP335" s="51" t="s">
        <v>22151</v>
      </c>
      <c r="AQ335" s="51" t="s">
        <v>22151</v>
      </c>
      <c r="AR335" s="51" t="s">
        <v>22151</v>
      </c>
      <c r="AS335" s="51" t="s">
        <v>22151</v>
      </c>
      <c r="AT335" s="51" t="s">
        <v>22151</v>
      </c>
      <c r="AU335" s="51" t="s">
        <v>22151</v>
      </c>
      <c r="AV335" s="51" t="s">
        <v>22151</v>
      </c>
      <c r="AW335" s="51">
        <v>0.51025644717308039</v>
      </c>
      <c r="AX335" s="51">
        <v>0.51025644717308039</v>
      </c>
      <c r="AY335" s="76">
        <v>67</v>
      </c>
      <c r="AZ335" s="132" t="s">
        <v>22151</v>
      </c>
      <c r="BA335" s="132" t="s">
        <v>22151</v>
      </c>
      <c r="BB335" s="132" t="s">
        <v>22151</v>
      </c>
      <c r="BC335" s="132" t="s">
        <v>22151</v>
      </c>
      <c r="BD335" s="132" t="s">
        <v>22151</v>
      </c>
      <c r="BE335" s="132" t="s">
        <v>22151</v>
      </c>
      <c r="BF335" s="132" t="s">
        <v>22151</v>
      </c>
      <c r="BG335" s="132" t="s">
        <v>22151</v>
      </c>
      <c r="BH335" s="132">
        <v>253</v>
      </c>
      <c r="BI335" s="132">
        <v>238</v>
      </c>
      <c r="BJ335" s="92" t="s">
        <v>22151</v>
      </c>
      <c r="BK335" s="51">
        <v>3.9410672420239714</v>
      </c>
      <c r="BL335" s="8">
        <v>-3.430810794850891</v>
      </c>
      <c r="BM335" s="12">
        <v>334</v>
      </c>
      <c r="BN335" s="51">
        <v>0</v>
      </c>
      <c r="BO335" s="51">
        <v>0.19435732070240119</v>
      </c>
      <c r="BP335" s="51">
        <v>-3.6251681155532922</v>
      </c>
      <c r="BQ335" s="64">
        <v>-6.7268334610771729</v>
      </c>
      <c r="BR335" s="64"/>
      <c r="BS335" s="51">
        <v>0</v>
      </c>
      <c r="BT335" s="38">
        <v>0</v>
      </c>
      <c r="BU335" s="51" t="s">
        <v>22487</v>
      </c>
      <c r="BV335" s="75">
        <v>737.07</v>
      </c>
      <c r="BW335" s="75">
        <v>590</v>
      </c>
      <c r="BX335" s="51">
        <v>147.07000000000005</v>
      </c>
      <c r="BY335" s="75">
        <v>594</v>
      </c>
      <c r="BZ335" s="75">
        <v>750</v>
      </c>
      <c r="CA335" s="184" t="s">
        <v>22151</v>
      </c>
    </row>
    <row r="336" spans="1:79" ht="15" customHeight="1" x14ac:dyDescent="0.3">
      <c r="A336" s="178" t="s">
        <v>12606</v>
      </c>
      <c r="B336" s="1" t="s">
        <v>7422</v>
      </c>
      <c r="C336" s="2" t="s">
        <v>6560</v>
      </c>
      <c r="D336" s="91" t="s">
        <v>11582</v>
      </c>
      <c r="E336" s="2" t="s">
        <v>1437</v>
      </c>
      <c r="F336" s="2" t="s">
        <v>9094</v>
      </c>
      <c r="G336" s="2" t="s">
        <v>1380</v>
      </c>
      <c r="H336" s="2" t="s">
        <v>1380</v>
      </c>
      <c r="I336" s="2" t="s">
        <v>1380</v>
      </c>
      <c r="J336" s="269" t="s">
        <v>1380</v>
      </c>
      <c r="K336">
        <v>12160</v>
      </c>
      <c r="L336" t="s">
        <v>11583</v>
      </c>
      <c r="M336" t="e">
        <v>#VALUE!</v>
      </c>
      <c r="N336" t="s">
        <v>12608</v>
      </c>
      <c r="O336" s="169">
        <v>40</v>
      </c>
      <c r="P336" s="123">
        <v>127</v>
      </c>
      <c r="Q336" s="123">
        <v>127</v>
      </c>
      <c r="R336" s="75">
        <v>114</v>
      </c>
      <c r="S336" s="123">
        <v>27</v>
      </c>
      <c r="T336" s="123">
        <v>8</v>
      </c>
      <c r="U336" s="123">
        <v>1</v>
      </c>
      <c r="V336" s="75">
        <v>3</v>
      </c>
      <c r="W336" s="123">
        <v>13</v>
      </c>
      <c r="X336" s="75">
        <v>10</v>
      </c>
      <c r="Y336" s="75">
        <v>13</v>
      </c>
      <c r="Z336" s="75">
        <v>39</v>
      </c>
      <c r="AA336" s="75">
        <v>0</v>
      </c>
      <c r="AB336" s="4">
        <v>0.23684210526315788</v>
      </c>
      <c r="AC336" s="4">
        <v>0.31496062992125984</v>
      </c>
      <c r="AD336" s="4">
        <v>0.40350877192982454</v>
      </c>
      <c r="AE336" s="8">
        <v>1.9696969696969697</v>
      </c>
      <c r="AF336" s="8">
        <v>1.0714285714285714</v>
      </c>
      <c r="AG336" s="8">
        <v>1.4084507042253522</v>
      </c>
      <c r="AH336" s="8">
        <v>0</v>
      </c>
      <c r="AI336" s="51">
        <v>-0.34747886250451859</v>
      </c>
      <c r="AJ336" s="51">
        <v>0</v>
      </c>
      <c r="AK336" s="51">
        <v>0</v>
      </c>
      <c r="AL336" s="51">
        <v>0</v>
      </c>
      <c r="AM336" s="8">
        <v>4.1020973828463747</v>
      </c>
      <c r="AN336" s="8" t="s">
        <v>22151</v>
      </c>
      <c r="AO336" s="8" t="s">
        <v>22151</v>
      </c>
      <c r="AP336" s="8" t="s">
        <v>22151</v>
      </c>
      <c r="AQ336" s="8" t="s">
        <v>22151</v>
      </c>
      <c r="AR336" s="8" t="s">
        <v>22151</v>
      </c>
      <c r="AS336" s="8">
        <v>4.1020973828463747</v>
      </c>
      <c r="AT336" s="8" t="s">
        <v>22151</v>
      </c>
      <c r="AU336" s="8" t="s">
        <v>22151</v>
      </c>
      <c r="AV336" s="8" t="s">
        <v>22151</v>
      </c>
      <c r="AW336" s="8">
        <v>4.1020973828463747</v>
      </c>
      <c r="AX336" s="8">
        <v>4.1020973828463747</v>
      </c>
      <c r="AY336" s="132" t="s">
        <v>22151</v>
      </c>
      <c r="AZ336" s="132" t="s">
        <v>22151</v>
      </c>
      <c r="BA336" s="132" t="s">
        <v>22151</v>
      </c>
      <c r="BB336" s="132" t="s">
        <v>22151</v>
      </c>
      <c r="BC336" s="132" t="s">
        <v>22151</v>
      </c>
      <c r="BD336" s="132">
        <v>117</v>
      </c>
      <c r="BE336" s="132" t="s">
        <v>22151</v>
      </c>
      <c r="BF336" s="132" t="s">
        <v>22151</v>
      </c>
      <c r="BG336" s="132" t="s">
        <v>22151</v>
      </c>
      <c r="BH336" s="132">
        <v>112</v>
      </c>
      <c r="BI336" s="132">
        <v>97</v>
      </c>
      <c r="BJ336" s="92" t="s">
        <v>22151</v>
      </c>
      <c r="BK336" s="8">
        <v>7.5574645117708927</v>
      </c>
      <c r="BL336" s="8">
        <v>-3.455367128924518</v>
      </c>
      <c r="BM336" s="12">
        <v>335</v>
      </c>
      <c r="BN336" s="10">
        <v>0</v>
      </c>
      <c r="BO336" s="10">
        <v>0.19435732070240119</v>
      </c>
      <c r="BP336" s="10">
        <v>-3.6497244496269192</v>
      </c>
      <c r="BQ336" s="41">
        <v>-6.7791738485442883</v>
      </c>
      <c r="BR336" s="41"/>
      <c r="BS336" s="10">
        <v>0</v>
      </c>
      <c r="BT336" s="38">
        <v>0</v>
      </c>
      <c r="BU336" s="6" t="s">
        <v>22488</v>
      </c>
      <c r="BV336" s="75">
        <v>999</v>
      </c>
      <c r="BW336" s="75">
        <v>592</v>
      </c>
      <c r="BX336" s="51">
        <v>407</v>
      </c>
      <c r="BY336" s="75">
        <v>0</v>
      </c>
      <c r="BZ336" s="75">
        <v>0</v>
      </c>
      <c r="CA336" s="184" t="s">
        <v>22151</v>
      </c>
    </row>
    <row r="337" spans="1:79" ht="15" customHeight="1" x14ac:dyDescent="0.3">
      <c r="A337" s="213" t="s">
        <v>1641</v>
      </c>
      <c r="B337" s="1" t="s">
        <v>7105</v>
      </c>
      <c r="C337" s="2" t="s">
        <v>6872</v>
      </c>
      <c r="D337" s="91" t="s">
        <v>18</v>
      </c>
      <c r="E337" s="2" t="s">
        <v>1430</v>
      </c>
      <c r="F337" s="2" t="s">
        <v>6120</v>
      </c>
      <c r="G337" s="2" t="s">
        <v>1424</v>
      </c>
      <c r="H337" s="2" t="s">
        <v>1424</v>
      </c>
      <c r="I337" s="2" t="s">
        <v>1424</v>
      </c>
      <c r="J337" s="269" t="s">
        <v>1424</v>
      </c>
      <c r="K337">
        <v>3411</v>
      </c>
      <c r="L337" t="s">
        <v>9912</v>
      </c>
      <c r="M337" t="e">
        <v>#VALUE!</v>
      </c>
      <c r="N337" t="s">
        <v>5221</v>
      </c>
      <c r="O337" s="169">
        <v>29</v>
      </c>
      <c r="P337" s="123">
        <v>43</v>
      </c>
      <c r="Q337" s="123">
        <v>43</v>
      </c>
      <c r="R337" s="75">
        <v>39</v>
      </c>
      <c r="S337" s="123">
        <v>6</v>
      </c>
      <c r="T337" s="123">
        <v>2</v>
      </c>
      <c r="U337" s="123">
        <v>0</v>
      </c>
      <c r="V337" s="75">
        <v>0</v>
      </c>
      <c r="W337" s="123">
        <v>4</v>
      </c>
      <c r="X337" s="75">
        <v>4</v>
      </c>
      <c r="Y337" s="75">
        <v>2</v>
      </c>
      <c r="Z337" s="75">
        <v>11</v>
      </c>
      <c r="AA337" s="75">
        <v>0</v>
      </c>
      <c r="AB337" s="52">
        <v>0.15384615384615385</v>
      </c>
      <c r="AC337" s="52">
        <v>0.1951219512195122</v>
      </c>
      <c r="AD337" s="52">
        <v>0.20512820512820512</v>
      </c>
      <c r="AE337" s="51">
        <v>0.60606060606060608</v>
      </c>
      <c r="AF337" s="51">
        <v>0</v>
      </c>
      <c r="AG337" s="51">
        <v>0.56338028169014087</v>
      </c>
      <c r="AH337" s="51">
        <v>0</v>
      </c>
      <c r="AI337" s="51">
        <v>-0.84155363011969397</v>
      </c>
      <c r="AJ337" s="51">
        <v>0</v>
      </c>
      <c r="AK337" s="51">
        <v>0</v>
      </c>
      <c r="AL337" s="51">
        <v>0</v>
      </c>
      <c r="AM337" s="51">
        <v>0.32788725763105298</v>
      </c>
      <c r="AN337" s="51">
        <v>0.32788725763105298</v>
      </c>
      <c r="AO337" s="51" t="s">
        <v>22151</v>
      </c>
      <c r="AP337" s="51" t="s">
        <v>22151</v>
      </c>
      <c r="AQ337" s="51" t="s">
        <v>22151</v>
      </c>
      <c r="AR337" s="51" t="s">
        <v>22151</v>
      </c>
      <c r="AS337" s="51" t="s">
        <v>22151</v>
      </c>
      <c r="AT337" s="51" t="s">
        <v>22151</v>
      </c>
      <c r="AU337" s="51" t="s">
        <v>22151</v>
      </c>
      <c r="AV337" s="51" t="s">
        <v>22151</v>
      </c>
      <c r="AW337" s="51">
        <v>0.32788725763105298</v>
      </c>
      <c r="AX337" s="51">
        <v>0.32788725763105298</v>
      </c>
      <c r="AY337" s="76">
        <v>68</v>
      </c>
      <c r="AZ337" s="132" t="s">
        <v>22151</v>
      </c>
      <c r="BA337" s="132" t="s">
        <v>22151</v>
      </c>
      <c r="BB337" s="132" t="s">
        <v>22151</v>
      </c>
      <c r="BC337" s="132" t="s">
        <v>22151</v>
      </c>
      <c r="BD337" s="132" t="s">
        <v>22151</v>
      </c>
      <c r="BE337" s="132" t="s">
        <v>22151</v>
      </c>
      <c r="BF337" s="132" t="s">
        <v>22151</v>
      </c>
      <c r="BG337" s="132" t="s">
        <v>22151</v>
      </c>
      <c r="BH337" s="132">
        <v>258</v>
      </c>
      <c r="BI337" s="132">
        <v>243</v>
      </c>
      <c r="BJ337" s="92" t="s">
        <v>22151</v>
      </c>
      <c r="BK337" s="51">
        <v>3.9410672420239714</v>
      </c>
      <c r="BL337" s="51">
        <v>-3.6131799843929184</v>
      </c>
      <c r="BM337" s="76">
        <v>336</v>
      </c>
      <c r="BN337" s="51">
        <v>0</v>
      </c>
      <c r="BO337" s="51">
        <v>0.19435732070240119</v>
      </c>
      <c r="BP337" s="51">
        <v>-3.8075373050953196</v>
      </c>
      <c r="BQ337" s="64">
        <v>-7.1155427046504993</v>
      </c>
      <c r="BR337" s="64"/>
      <c r="BS337" s="51">
        <v>0</v>
      </c>
      <c r="BT337" s="38">
        <v>0</v>
      </c>
      <c r="BU337" s="51" t="s">
        <v>22489</v>
      </c>
      <c r="BV337" s="75">
        <v>999</v>
      </c>
      <c r="BW337" s="75">
        <v>598</v>
      </c>
      <c r="BX337" s="51">
        <v>401</v>
      </c>
      <c r="BY337" s="75">
        <v>0</v>
      </c>
      <c r="BZ337" s="75">
        <v>0</v>
      </c>
      <c r="CA337" s="184" t="s">
        <v>22151</v>
      </c>
    </row>
    <row r="338" spans="1:79" ht="15" customHeight="1" x14ac:dyDescent="0.3">
      <c r="A338" t="s">
        <v>11445</v>
      </c>
      <c r="B338" s="1" t="s">
        <v>11446</v>
      </c>
      <c r="C338" s="2" t="s">
        <v>6558</v>
      </c>
      <c r="D338" s="91" t="s">
        <v>11721</v>
      </c>
      <c r="E338" s="2" t="s">
        <v>1426</v>
      </c>
      <c r="F338" s="2" t="s">
        <v>6120</v>
      </c>
      <c r="G338" s="2" t="s">
        <v>1380</v>
      </c>
      <c r="H338" s="2" t="s">
        <v>1380</v>
      </c>
      <c r="I338" s="2" t="s">
        <v>1380</v>
      </c>
      <c r="J338" s="269" t="s">
        <v>1380</v>
      </c>
      <c r="K338">
        <v>14329</v>
      </c>
      <c r="L338" t="s">
        <v>13009</v>
      </c>
      <c r="M338" t="e">
        <v>#VALUE!</v>
      </c>
      <c r="N338" t="s">
        <v>12198</v>
      </c>
      <c r="O338" s="169">
        <v>18</v>
      </c>
      <c r="P338" s="123">
        <v>29</v>
      </c>
      <c r="Q338" s="123">
        <v>29</v>
      </c>
      <c r="R338" s="75">
        <v>28</v>
      </c>
      <c r="S338" s="123">
        <v>6</v>
      </c>
      <c r="T338" s="123">
        <v>0</v>
      </c>
      <c r="U338" s="123">
        <v>1</v>
      </c>
      <c r="V338" s="75">
        <v>2</v>
      </c>
      <c r="W338" s="123">
        <v>5</v>
      </c>
      <c r="X338" s="75">
        <v>7</v>
      </c>
      <c r="Y338" s="75">
        <v>1</v>
      </c>
      <c r="Z338" s="75">
        <v>8</v>
      </c>
      <c r="AA338" s="75">
        <v>3</v>
      </c>
      <c r="AB338" s="31">
        <v>0.21428571428571427</v>
      </c>
      <c r="AC338" s="31">
        <v>0.2413793103448276</v>
      </c>
      <c r="AD338" s="31">
        <v>0.5</v>
      </c>
      <c r="AE338" s="32">
        <v>0.75757575757575757</v>
      </c>
      <c r="AF338" s="32">
        <v>0.7142857142857143</v>
      </c>
      <c r="AG338" s="32">
        <v>0.9859154929577465</v>
      </c>
      <c r="AH338" s="32">
        <v>1.6666666666666665</v>
      </c>
      <c r="AI338" s="51">
        <v>-0.22938815482767697</v>
      </c>
      <c r="AJ338" s="51">
        <v>0</v>
      </c>
      <c r="AK338" s="51">
        <v>0</v>
      </c>
      <c r="AL338" s="51">
        <v>0</v>
      </c>
      <c r="AM338" s="8">
        <v>3.8950554766582082</v>
      </c>
      <c r="AN338" s="8" t="s">
        <v>22151</v>
      </c>
      <c r="AO338" s="8" t="s">
        <v>22151</v>
      </c>
      <c r="AP338" s="8" t="s">
        <v>22151</v>
      </c>
      <c r="AQ338" s="8" t="s">
        <v>22151</v>
      </c>
      <c r="AR338" s="8" t="s">
        <v>22151</v>
      </c>
      <c r="AS338" s="8">
        <v>3.8950554766582082</v>
      </c>
      <c r="AT338" s="8" t="s">
        <v>22151</v>
      </c>
      <c r="AU338" s="8" t="s">
        <v>22151</v>
      </c>
      <c r="AV338" s="8" t="s">
        <v>22151</v>
      </c>
      <c r="AW338" s="8">
        <v>3.8950554766582082</v>
      </c>
      <c r="AX338" s="8">
        <v>3.8950554766582082</v>
      </c>
      <c r="AY338" s="132" t="s">
        <v>22151</v>
      </c>
      <c r="AZ338" s="132" t="s">
        <v>22151</v>
      </c>
      <c r="BA338" s="132" t="s">
        <v>22151</v>
      </c>
      <c r="BB338" s="132" t="s">
        <v>22151</v>
      </c>
      <c r="BC338" s="132" t="s">
        <v>22151</v>
      </c>
      <c r="BD338" s="132">
        <v>118</v>
      </c>
      <c r="BE338" s="132" t="s">
        <v>22151</v>
      </c>
      <c r="BF338" s="132" t="s">
        <v>22151</v>
      </c>
      <c r="BG338" s="132" t="s">
        <v>22151</v>
      </c>
      <c r="BH338" s="132">
        <v>116</v>
      </c>
      <c r="BI338" s="132">
        <v>101</v>
      </c>
      <c r="BJ338" s="92" t="s">
        <v>22151</v>
      </c>
      <c r="BK338" s="32">
        <v>7.5574645117708927</v>
      </c>
      <c r="BL338" s="8">
        <v>-3.6624090351126846</v>
      </c>
      <c r="BM338" s="12">
        <v>337</v>
      </c>
      <c r="BN338" s="32">
        <v>0</v>
      </c>
      <c r="BO338" s="32">
        <v>0.19435732070240119</v>
      </c>
      <c r="BP338" s="32">
        <v>-3.8567663558150858</v>
      </c>
      <c r="BQ338" s="40">
        <v>-7.2204715422198706</v>
      </c>
      <c r="BR338" s="40"/>
      <c r="BS338" s="32">
        <v>0</v>
      </c>
      <c r="BT338" s="38">
        <v>0</v>
      </c>
      <c r="BU338" s="6" t="s">
        <v>22490</v>
      </c>
      <c r="BV338" s="75">
        <v>577.95000000000005</v>
      </c>
      <c r="BW338" s="75">
        <v>601</v>
      </c>
      <c r="BX338" s="51">
        <v>-23.049999999999955</v>
      </c>
      <c r="BY338" s="75">
        <v>420</v>
      </c>
      <c r="BZ338" s="75">
        <v>748</v>
      </c>
      <c r="CA338" s="184" t="s">
        <v>22151</v>
      </c>
    </row>
    <row r="339" spans="1:79" ht="15" customHeight="1" x14ac:dyDescent="0.3">
      <c r="A339" s="178" t="s">
        <v>16932</v>
      </c>
      <c r="B339" s="1" t="s">
        <v>8236</v>
      </c>
      <c r="C339" s="2" t="s">
        <v>7516</v>
      </c>
      <c r="D339" s="91" t="s">
        <v>14996</v>
      </c>
      <c r="E339" s="2" t="s">
        <v>1416</v>
      </c>
      <c r="F339" s="2" t="s">
        <v>9094</v>
      </c>
      <c r="G339" s="2" t="s">
        <v>1380</v>
      </c>
      <c r="H339" s="2" t="s">
        <v>1380</v>
      </c>
      <c r="I339" s="2" t="s">
        <v>1380</v>
      </c>
      <c r="J339" s="269" t="s">
        <v>1380</v>
      </c>
      <c r="K339">
        <v>17326</v>
      </c>
      <c r="L339" t="s">
        <v>16933</v>
      </c>
      <c r="M339" t="e">
        <v>#VALUE!</v>
      </c>
      <c r="N339" t="s">
        <v>15345</v>
      </c>
      <c r="O339" s="169">
        <v>37</v>
      </c>
      <c r="P339" s="123">
        <v>116</v>
      </c>
      <c r="Q339" s="123">
        <v>116</v>
      </c>
      <c r="R339" s="75">
        <v>109</v>
      </c>
      <c r="S339" s="123">
        <v>24</v>
      </c>
      <c r="T339" s="123">
        <v>3</v>
      </c>
      <c r="U339" s="123">
        <v>0</v>
      </c>
      <c r="V339" s="75">
        <v>1</v>
      </c>
      <c r="W339" s="123">
        <v>17</v>
      </c>
      <c r="X339" s="75">
        <v>8</v>
      </c>
      <c r="Y339" s="75">
        <v>5</v>
      </c>
      <c r="Z339" s="75">
        <v>30.999999999999996</v>
      </c>
      <c r="AA339" s="75">
        <v>1</v>
      </c>
      <c r="AB339" s="4">
        <v>0.22018348623853212</v>
      </c>
      <c r="AC339" s="4">
        <v>0.25438596491228072</v>
      </c>
      <c r="AD339" s="4">
        <v>0.27522935779816515</v>
      </c>
      <c r="AE339" s="8">
        <v>2.5757575757575757</v>
      </c>
      <c r="AF339" s="8">
        <v>0.35714285714285715</v>
      </c>
      <c r="AG339" s="8">
        <v>1.1267605633802817</v>
      </c>
      <c r="AH339" s="8">
        <v>0.55555555555555558</v>
      </c>
      <c r="AI339" s="51">
        <v>-0.72464286300579894</v>
      </c>
      <c r="AJ339" s="51">
        <v>0</v>
      </c>
      <c r="AK339" s="51">
        <v>0</v>
      </c>
      <c r="AL339" s="51">
        <v>0</v>
      </c>
      <c r="AM339" s="8">
        <v>3.8905736888304712</v>
      </c>
      <c r="AN339" s="8" t="s">
        <v>22151</v>
      </c>
      <c r="AO339" s="8" t="s">
        <v>22151</v>
      </c>
      <c r="AP339" s="8" t="s">
        <v>22151</v>
      </c>
      <c r="AQ339" s="8" t="s">
        <v>22151</v>
      </c>
      <c r="AR339" s="8" t="s">
        <v>22151</v>
      </c>
      <c r="AS339" s="8">
        <v>3.8905736888304712</v>
      </c>
      <c r="AT339" s="8" t="s">
        <v>22151</v>
      </c>
      <c r="AU339" s="8" t="s">
        <v>22151</v>
      </c>
      <c r="AV339" s="8" t="s">
        <v>22151</v>
      </c>
      <c r="AW339" s="8">
        <v>3.8905736888304712</v>
      </c>
      <c r="AX339" s="8">
        <v>3.8905736888304712</v>
      </c>
      <c r="AY339" s="132" t="s">
        <v>22151</v>
      </c>
      <c r="AZ339" s="132" t="s">
        <v>22151</v>
      </c>
      <c r="BA339" s="132" t="s">
        <v>22151</v>
      </c>
      <c r="BB339" s="132" t="s">
        <v>22151</v>
      </c>
      <c r="BC339" s="132" t="s">
        <v>22151</v>
      </c>
      <c r="BD339" s="132">
        <v>119</v>
      </c>
      <c r="BE339" s="132" t="s">
        <v>22151</v>
      </c>
      <c r="BF339" s="132" t="s">
        <v>22151</v>
      </c>
      <c r="BG339" s="132" t="s">
        <v>22151</v>
      </c>
      <c r="BH339" s="132">
        <v>117</v>
      </c>
      <c r="BI339" s="132">
        <v>102</v>
      </c>
      <c r="BJ339" s="92" t="s">
        <v>22151</v>
      </c>
      <c r="BK339" s="8">
        <v>7.5574645117708927</v>
      </c>
      <c r="BL339" s="8">
        <v>-3.6668908229404216</v>
      </c>
      <c r="BM339" s="12">
        <v>338</v>
      </c>
      <c r="BN339" s="10">
        <v>0</v>
      </c>
      <c r="BO339" s="10">
        <v>0.19435732070240119</v>
      </c>
      <c r="BP339" s="10">
        <v>-3.8612481436428228</v>
      </c>
      <c r="BQ339" s="41">
        <v>-7.2300242104131698</v>
      </c>
      <c r="BR339" s="41"/>
      <c r="BS339" s="10">
        <v>0</v>
      </c>
      <c r="BT339" s="38">
        <v>0</v>
      </c>
      <c r="BU339" s="6" t="s">
        <v>22491</v>
      </c>
      <c r="BV339" s="75">
        <v>636.86</v>
      </c>
      <c r="BW339" s="75">
        <v>603</v>
      </c>
      <c r="BX339" s="51">
        <v>33.860000000000014</v>
      </c>
      <c r="BY339" s="75">
        <v>551</v>
      </c>
      <c r="BZ339" s="75">
        <v>721</v>
      </c>
      <c r="CA339" s="184" t="s">
        <v>22151</v>
      </c>
    </row>
    <row r="340" spans="1:79" ht="15" customHeight="1" x14ac:dyDescent="0.3">
      <c r="A340" s="178" t="s">
        <v>16373</v>
      </c>
      <c r="B340" s="1" t="s">
        <v>16375</v>
      </c>
      <c r="C340" s="2" t="s">
        <v>6650</v>
      </c>
      <c r="D340" s="91" t="s">
        <v>16374</v>
      </c>
      <c r="E340" s="2" t="s">
        <v>1553</v>
      </c>
      <c r="F340" s="2" t="s">
        <v>6120</v>
      </c>
      <c r="G340" s="2" t="s">
        <v>14937</v>
      </c>
      <c r="H340" s="2" t="s">
        <v>1396</v>
      </c>
      <c r="I340" s="2" t="s">
        <v>1396</v>
      </c>
      <c r="J340" s="269" t="s">
        <v>1396</v>
      </c>
      <c r="K340">
        <v>16524</v>
      </c>
      <c r="L340" t="s">
        <v>16376</v>
      </c>
      <c r="M340" t="e">
        <v>#VALUE!</v>
      </c>
      <c r="N340" t="s">
        <v>16377</v>
      </c>
      <c r="O340" s="169">
        <v>36</v>
      </c>
      <c r="P340" s="123">
        <v>85</v>
      </c>
      <c r="Q340" s="123">
        <v>85</v>
      </c>
      <c r="R340" s="75">
        <v>81</v>
      </c>
      <c r="S340" s="123">
        <v>20</v>
      </c>
      <c r="T340" s="123">
        <v>3</v>
      </c>
      <c r="U340" s="123">
        <v>0</v>
      </c>
      <c r="V340" s="75">
        <v>6</v>
      </c>
      <c r="W340" s="123">
        <v>8</v>
      </c>
      <c r="X340" s="75">
        <v>10</v>
      </c>
      <c r="Y340" s="75">
        <v>4</v>
      </c>
      <c r="Z340" s="75">
        <v>30.000000000000004</v>
      </c>
      <c r="AA340" s="75">
        <v>0</v>
      </c>
      <c r="AB340" s="4">
        <v>0.24691358024691357</v>
      </c>
      <c r="AC340" s="4">
        <v>0.28235294117647058</v>
      </c>
      <c r="AD340" s="4">
        <v>0.50617283950617287</v>
      </c>
      <c r="AE340" s="8">
        <v>1.2121212121212122</v>
      </c>
      <c r="AF340" s="8">
        <v>2.1428571428571428</v>
      </c>
      <c r="AG340" s="8">
        <v>1.4084507042253522</v>
      </c>
      <c r="AH340" s="8">
        <v>0</v>
      </c>
      <c r="AI340" s="51">
        <v>-7.2236251084539502E-2</v>
      </c>
      <c r="AJ340" s="51">
        <v>0</v>
      </c>
      <c r="AK340" s="51">
        <v>0</v>
      </c>
      <c r="AL340" s="51">
        <v>0</v>
      </c>
      <c r="AM340" s="51">
        <v>4.6911928081191681</v>
      </c>
      <c r="AN340" s="51" t="s">
        <v>22151</v>
      </c>
      <c r="AO340" s="51">
        <v>4.6911928081191681</v>
      </c>
      <c r="AP340" s="51" t="s">
        <v>22151</v>
      </c>
      <c r="AQ340" s="51" t="s">
        <v>22151</v>
      </c>
      <c r="AR340" s="51" t="s">
        <v>22151</v>
      </c>
      <c r="AS340" s="51" t="s">
        <v>22151</v>
      </c>
      <c r="AT340" s="51">
        <v>4.6911928081191681</v>
      </c>
      <c r="AU340" s="51" t="s">
        <v>22151</v>
      </c>
      <c r="AV340" s="51">
        <v>4.6911928081191681</v>
      </c>
      <c r="AW340" s="51">
        <v>4.6911928081191681</v>
      </c>
      <c r="AX340" s="51">
        <v>4.6911928081191681</v>
      </c>
      <c r="AY340" s="76" t="s">
        <v>22151</v>
      </c>
      <c r="AZ340" s="132">
        <v>30</v>
      </c>
      <c r="BA340" s="132" t="s">
        <v>22151</v>
      </c>
      <c r="BB340" s="132" t="s">
        <v>22151</v>
      </c>
      <c r="BC340" s="132" t="s">
        <v>22151</v>
      </c>
      <c r="BD340" s="132" t="s">
        <v>22151</v>
      </c>
      <c r="BE340" s="132">
        <v>34</v>
      </c>
      <c r="BF340" s="132" t="s">
        <v>22151</v>
      </c>
      <c r="BG340" s="132">
        <v>52</v>
      </c>
      <c r="BH340" s="132">
        <v>93</v>
      </c>
      <c r="BI340" s="132">
        <v>78</v>
      </c>
      <c r="BJ340" s="92" t="s">
        <v>22151</v>
      </c>
      <c r="BK340" s="8">
        <v>8.3853679235062994</v>
      </c>
      <c r="BL340" s="8">
        <v>-3.6941751153871314</v>
      </c>
      <c r="BM340" s="12">
        <v>339</v>
      </c>
      <c r="BN340" s="10">
        <v>0</v>
      </c>
      <c r="BO340" s="10">
        <v>0.19435732070240119</v>
      </c>
      <c r="BP340" s="10">
        <v>-3.8885324360895326</v>
      </c>
      <c r="BQ340" s="41">
        <v>-7.288179081337514</v>
      </c>
      <c r="BR340" s="41"/>
      <c r="BS340" s="10">
        <v>0</v>
      </c>
      <c r="BT340" s="38">
        <v>0</v>
      </c>
      <c r="BU340" s="6" t="s">
        <v>22492</v>
      </c>
      <c r="BV340" s="75">
        <v>717.2</v>
      </c>
      <c r="BW340" s="75">
        <v>606</v>
      </c>
      <c r="BX340" s="51">
        <v>111.20000000000005</v>
      </c>
      <c r="BY340" s="75">
        <v>569</v>
      </c>
      <c r="BZ340" s="75">
        <v>743</v>
      </c>
      <c r="CA340" s="184" t="s">
        <v>22151</v>
      </c>
    </row>
    <row r="341" spans="1:79" ht="15" customHeight="1" x14ac:dyDescent="0.3">
      <c r="A341" t="s">
        <v>2452</v>
      </c>
      <c r="B341" s="1" t="s">
        <v>7132</v>
      </c>
      <c r="C341" s="2" t="s">
        <v>7133</v>
      </c>
      <c r="D341" s="91" t="s">
        <v>121</v>
      </c>
      <c r="E341" s="2" t="s">
        <v>1413</v>
      </c>
      <c r="F341" s="2" t="s">
        <v>9094</v>
      </c>
      <c r="G341" s="2" t="s">
        <v>1424</v>
      </c>
      <c r="H341" s="2" t="s">
        <v>1424</v>
      </c>
      <c r="I341" s="2" t="s">
        <v>1424</v>
      </c>
      <c r="J341" s="269" t="s">
        <v>1424</v>
      </c>
      <c r="K341">
        <v>5273</v>
      </c>
      <c r="L341" t="s">
        <v>9441</v>
      </c>
      <c r="M341" t="e">
        <v>#VALUE!</v>
      </c>
      <c r="N341" t="s">
        <v>5814</v>
      </c>
      <c r="O341" s="169">
        <v>25</v>
      </c>
      <c r="P341" s="123">
        <v>81</v>
      </c>
      <c r="Q341" s="123">
        <v>81</v>
      </c>
      <c r="R341" s="75">
        <v>66</v>
      </c>
      <c r="S341" s="123">
        <v>9</v>
      </c>
      <c r="T341" s="123">
        <v>1</v>
      </c>
      <c r="U341" s="123">
        <v>0</v>
      </c>
      <c r="V341" s="75">
        <v>2</v>
      </c>
      <c r="W341" s="123">
        <v>4</v>
      </c>
      <c r="X341" s="75">
        <v>4</v>
      </c>
      <c r="Y341" s="75">
        <v>14</v>
      </c>
      <c r="Z341" s="75">
        <v>21</v>
      </c>
      <c r="AA341" s="75">
        <v>0</v>
      </c>
      <c r="AB341" s="4">
        <v>0.13636363636363635</v>
      </c>
      <c r="AC341" s="4">
        <v>0.28749999999999998</v>
      </c>
      <c r="AD341" s="4">
        <v>0.24242424242424243</v>
      </c>
      <c r="AE341" s="8">
        <v>0.60606060606060608</v>
      </c>
      <c r="AF341" s="8">
        <v>0.7142857142857143</v>
      </c>
      <c r="AG341" s="8">
        <v>0.56338028169014087</v>
      </c>
      <c r="AH341" s="8">
        <v>0</v>
      </c>
      <c r="AI341" s="51">
        <v>-1.6615108251673647</v>
      </c>
      <c r="AJ341" s="51">
        <v>0</v>
      </c>
      <c r="AK341" s="51">
        <v>0</v>
      </c>
      <c r="AL341" s="51">
        <v>0</v>
      </c>
      <c r="AM341" s="8">
        <v>0.22221577686909666</v>
      </c>
      <c r="AN341" s="8">
        <v>0.22221577686909666</v>
      </c>
      <c r="AO341" s="8" t="s">
        <v>22151</v>
      </c>
      <c r="AP341" s="8" t="s">
        <v>22151</v>
      </c>
      <c r="AQ341" s="8" t="s">
        <v>22151</v>
      </c>
      <c r="AR341" s="8" t="s">
        <v>22151</v>
      </c>
      <c r="AS341" s="8" t="s">
        <v>22151</v>
      </c>
      <c r="AT341" s="8" t="s">
        <v>22151</v>
      </c>
      <c r="AU341" s="8" t="s">
        <v>22151</v>
      </c>
      <c r="AV341" s="8" t="s">
        <v>22151</v>
      </c>
      <c r="AW341" s="8">
        <v>0.22221577686909666</v>
      </c>
      <c r="AX341" s="8">
        <v>0.22221577686909666</v>
      </c>
      <c r="AY341" s="132">
        <v>69</v>
      </c>
      <c r="AZ341" s="132" t="s">
        <v>22151</v>
      </c>
      <c r="BA341" s="132" t="s">
        <v>22151</v>
      </c>
      <c r="BB341" s="132" t="s">
        <v>22151</v>
      </c>
      <c r="BC341" s="132" t="s">
        <v>22151</v>
      </c>
      <c r="BD341" s="132" t="s">
        <v>22151</v>
      </c>
      <c r="BE341" s="132" t="s">
        <v>22151</v>
      </c>
      <c r="BF341" s="132" t="s">
        <v>22151</v>
      </c>
      <c r="BG341" s="132" t="s">
        <v>22151</v>
      </c>
      <c r="BH341" s="132">
        <v>261</v>
      </c>
      <c r="BI341" s="132">
        <v>246</v>
      </c>
      <c r="BJ341" s="92" t="s">
        <v>22151</v>
      </c>
      <c r="BK341" s="8">
        <v>3.9410672420239714</v>
      </c>
      <c r="BL341" s="8">
        <v>-3.7188514651548745</v>
      </c>
      <c r="BM341" s="12">
        <v>340</v>
      </c>
      <c r="BN341" s="10">
        <v>0</v>
      </c>
      <c r="BO341" s="10">
        <v>0.19435732070240119</v>
      </c>
      <c r="BP341" s="10">
        <v>-3.9132087858572757</v>
      </c>
      <c r="BQ341" s="41">
        <v>-7.3407752752256261</v>
      </c>
      <c r="BR341" s="41"/>
      <c r="BS341" s="10">
        <v>0</v>
      </c>
      <c r="BT341" s="38">
        <v>0</v>
      </c>
      <c r="BU341" s="6" t="s">
        <v>22493</v>
      </c>
      <c r="BV341" s="75">
        <v>999</v>
      </c>
      <c r="BW341" s="75">
        <v>607</v>
      </c>
      <c r="BX341" s="51">
        <v>392</v>
      </c>
      <c r="BY341" s="75">
        <v>0</v>
      </c>
      <c r="BZ341" s="75">
        <v>0</v>
      </c>
      <c r="CA341" s="184" t="s">
        <v>22151</v>
      </c>
    </row>
    <row r="342" spans="1:79" ht="15" customHeight="1" x14ac:dyDescent="0.3">
      <c r="A342" s="178" t="s">
        <v>14963</v>
      </c>
      <c r="B342" s="1" t="s">
        <v>7966</v>
      </c>
      <c r="C342" s="2" t="s">
        <v>7037</v>
      </c>
      <c r="D342" s="91" t="s">
        <v>16311</v>
      </c>
      <c r="E342" s="2" t="s">
        <v>1430</v>
      </c>
      <c r="F342" s="2" t="s">
        <v>6120</v>
      </c>
      <c r="G342" s="2" t="s">
        <v>1396</v>
      </c>
      <c r="H342" s="2" t="s">
        <v>1396</v>
      </c>
      <c r="I342" s="2" t="s">
        <v>1396</v>
      </c>
      <c r="J342" s="269" t="s">
        <v>1396</v>
      </c>
      <c r="K342">
        <v>19566</v>
      </c>
      <c r="L342" t="s">
        <v>16309</v>
      </c>
      <c r="M342" t="e">
        <v>#VALUE!</v>
      </c>
      <c r="N342" t="s">
        <v>17336</v>
      </c>
      <c r="O342" s="169">
        <v>21</v>
      </c>
      <c r="P342" s="123">
        <v>76</v>
      </c>
      <c r="Q342" s="123">
        <v>76</v>
      </c>
      <c r="R342" s="67">
        <v>67</v>
      </c>
      <c r="S342" s="123">
        <v>15</v>
      </c>
      <c r="T342" s="123">
        <v>2</v>
      </c>
      <c r="U342" s="123">
        <v>0</v>
      </c>
      <c r="V342" s="67">
        <v>4</v>
      </c>
      <c r="W342" s="123">
        <v>10</v>
      </c>
      <c r="X342" s="67">
        <v>11</v>
      </c>
      <c r="Y342" s="67">
        <v>9</v>
      </c>
      <c r="Z342" s="67">
        <v>28</v>
      </c>
      <c r="AA342" s="67">
        <v>1</v>
      </c>
      <c r="AB342" s="4">
        <v>0.22388059701492538</v>
      </c>
      <c r="AC342" s="4">
        <v>0.31578947368421051</v>
      </c>
      <c r="AD342" s="4">
        <v>0.43283582089552236</v>
      </c>
      <c r="AE342" s="8">
        <v>1.5151515151515151</v>
      </c>
      <c r="AF342" s="8">
        <v>1.4285714285714286</v>
      </c>
      <c r="AG342" s="8">
        <v>1.5492957746478875</v>
      </c>
      <c r="AH342" s="8">
        <v>0.55555555555555558</v>
      </c>
      <c r="AI342" s="51">
        <v>-0.39885091839860015</v>
      </c>
      <c r="AJ342" s="51">
        <v>0</v>
      </c>
      <c r="AK342" s="51">
        <v>0</v>
      </c>
      <c r="AL342" s="51">
        <v>0</v>
      </c>
      <c r="AM342" s="8">
        <v>4.6497233555277857</v>
      </c>
      <c r="AN342" s="8" t="s">
        <v>22151</v>
      </c>
      <c r="AO342" s="8">
        <v>4.6497233555277857</v>
      </c>
      <c r="AP342" s="8" t="s">
        <v>22151</v>
      </c>
      <c r="AQ342" s="8" t="s">
        <v>22151</v>
      </c>
      <c r="AR342" s="8" t="s">
        <v>22151</v>
      </c>
      <c r="AS342" s="8" t="s">
        <v>22151</v>
      </c>
      <c r="AT342" s="8">
        <v>4.6497233555277857</v>
      </c>
      <c r="AU342" s="8" t="s">
        <v>22151</v>
      </c>
      <c r="AV342" s="8">
        <v>4.6497233555277857</v>
      </c>
      <c r="AW342" s="8">
        <v>4.6497233555277857</v>
      </c>
      <c r="AX342" s="8">
        <v>4.6497233555277857</v>
      </c>
      <c r="AY342" s="132" t="s">
        <v>22151</v>
      </c>
      <c r="AZ342" s="132">
        <v>31</v>
      </c>
      <c r="BA342" s="132" t="s">
        <v>22151</v>
      </c>
      <c r="BB342" s="132" t="s">
        <v>22151</v>
      </c>
      <c r="BC342" s="132" t="s">
        <v>22151</v>
      </c>
      <c r="BD342" s="132" t="s">
        <v>22151</v>
      </c>
      <c r="BE342" s="132">
        <v>35</v>
      </c>
      <c r="BF342" s="132" t="s">
        <v>22151</v>
      </c>
      <c r="BG342" s="132">
        <v>53</v>
      </c>
      <c r="BH342" s="132">
        <v>95</v>
      </c>
      <c r="BI342" s="132">
        <v>80</v>
      </c>
      <c r="BJ342" s="92" t="s">
        <v>22151</v>
      </c>
      <c r="BK342" s="8">
        <v>8.3853679235062994</v>
      </c>
      <c r="BL342" s="8">
        <v>-3.7356445679785137</v>
      </c>
      <c r="BM342" s="12">
        <v>341</v>
      </c>
      <c r="BN342" s="10">
        <v>0</v>
      </c>
      <c r="BO342" s="10">
        <v>0.19435732070240119</v>
      </c>
      <c r="BP342" s="10">
        <v>-3.9300018886809149</v>
      </c>
      <c r="BQ342" s="41">
        <v>-7.3765687900853365</v>
      </c>
      <c r="BR342" s="41"/>
      <c r="BS342" s="10">
        <v>0</v>
      </c>
      <c r="BT342" s="38">
        <v>0</v>
      </c>
      <c r="BU342" s="6" t="s">
        <v>22494</v>
      </c>
      <c r="BV342" s="75">
        <v>308.58999999999997</v>
      </c>
      <c r="BW342" s="75">
        <v>608</v>
      </c>
      <c r="BX342" s="51">
        <v>-299.41000000000003</v>
      </c>
      <c r="BY342" s="75">
        <v>212</v>
      </c>
      <c r="BZ342" s="75">
        <v>395</v>
      </c>
      <c r="CA342" s="184" t="s">
        <v>22151</v>
      </c>
    </row>
    <row r="343" spans="1:79" ht="15" customHeight="1" x14ac:dyDescent="0.3">
      <c r="A343" t="s">
        <v>14581</v>
      </c>
      <c r="B343" s="1" t="s">
        <v>7250</v>
      </c>
      <c r="C343" s="2" t="s">
        <v>7774</v>
      </c>
      <c r="D343" s="91" t="s">
        <v>14335</v>
      </c>
      <c r="E343" s="2" t="s">
        <v>1430</v>
      </c>
      <c r="F343" s="2" t="s">
        <v>6120</v>
      </c>
      <c r="G343" s="2" t="s">
        <v>1396</v>
      </c>
      <c r="H343" s="2" t="s">
        <v>1396</v>
      </c>
      <c r="I343" s="2" t="s">
        <v>1396</v>
      </c>
      <c r="J343" s="269" t="s">
        <v>1396</v>
      </c>
      <c r="K343">
        <v>14388</v>
      </c>
      <c r="L343" t="s">
        <v>14582</v>
      </c>
      <c r="M343" t="e">
        <v>#VALUE!</v>
      </c>
      <c r="N343" t="s">
        <v>15119</v>
      </c>
      <c r="O343" s="169">
        <v>26</v>
      </c>
      <c r="P343" s="123">
        <v>86</v>
      </c>
      <c r="Q343" s="123">
        <v>86</v>
      </c>
      <c r="R343" s="75">
        <v>78</v>
      </c>
      <c r="S343" s="123">
        <v>19</v>
      </c>
      <c r="T343" s="123">
        <v>1</v>
      </c>
      <c r="U343" s="123">
        <v>1</v>
      </c>
      <c r="V343" s="75">
        <v>4</v>
      </c>
      <c r="W343" s="123">
        <v>10</v>
      </c>
      <c r="X343" s="75">
        <v>9</v>
      </c>
      <c r="Y343" s="75">
        <v>7.0000000000000009</v>
      </c>
      <c r="Z343" s="75">
        <v>24</v>
      </c>
      <c r="AA343" s="75">
        <v>1</v>
      </c>
      <c r="AB343" s="4">
        <v>0.24358974358974358</v>
      </c>
      <c r="AC343" s="4">
        <v>0.30588235294117649</v>
      </c>
      <c r="AD343" s="4">
        <v>0.4358974358974359</v>
      </c>
      <c r="AE343" s="8">
        <v>1.5151515151515151</v>
      </c>
      <c r="AF343" s="8">
        <v>1.4285714285714286</v>
      </c>
      <c r="AG343" s="8">
        <v>1.267605633802817</v>
      </c>
      <c r="AH343" s="8">
        <v>0.55555555555555558</v>
      </c>
      <c r="AI343" s="51">
        <v>-0.12629775166358845</v>
      </c>
      <c r="AJ343" s="51">
        <v>0</v>
      </c>
      <c r="AK343" s="51">
        <v>0</v>
      </c>
      <c r="AL343" s="51">
        <v>0</v>
      </c>
      <c r="AM343" s="8">
        <v>4.6405863814177275</v>
      </c>
      <c r="AN343" s="8" t="s">
        <v>22151</v>
      </c>
      <c r="AO343" s="8">
        <v>4.6405863814177275</v>
      </c>
      <c r="AP343" s="8" t="s">
        <v>22151</v>
      </c>
      <c r="AQ343" s="8" t="s">
        <v>22151</v>
      </c>
      <c r="AR343" s="8" t="s">
        <v>22151</v>
      </c>
      <c r="AS343" s="8" t="s">
        <v>22151</v>
      </c>
      <c r="AT343" s="8">
        <v>4.6405863814177275</v>
      </c>
      <c r="AU343" s="8" t="s">
        <v>22151</v>
      </c>
      <c r="AV343" s="8">
        <v>4.6405863814177275</v>
      </c>
      <c r="AW343" s="8">
        <v>4.6405863814177275</v>
      </c>
      <c r="AX343" s="8">
        <v>4.6405863814177275</v>
      </c>
      <c r="AY343" s="132" t="s">
        <v>22151</v>
      </c>
      <c r="AZ343" s="132">
        <v>32</v>
      </c>
      <c r="BA343" s="132" t="s">
        <v>22151</v>
      </c>
      <c r="BB343" s="132" t="s">
        <v>22151</v>
      </c>
      <c r="BC343" s="132" t="s">
        <v>22151</v>
      </c>
      <c r="BD343" s="132" t="s">
        <v>22151</v>
      </c>
      <c r="BE343" s="132">
        <v>36</v>
      </c>
      <c r="BF343" s="132" t="s">
        <v>22151</v>
      </c>
      <c r="BG343" s="132">
        <v>54</v>
      </c>
      <c r="BH343" s="132">
        <v>96</v>
      </c>
      <c r="BI343" s="132">
        <v>81</v>
      </c>
      <c r="BJ343" s="92" t="s">
        <v>22151</v>
      </c>
      <c r="BK343" s="8">
        <v>8.3853679235062994</v>
      </c>
      <c r="BL343" s="8">
        <v>-3.7447815420885719</v>
      </c>
      <c r="BM343" s="12">
        <v>342</v>
      </c>
      <c r="BN343" s="10">
        <v>0</v>
      </c>
      <c r="BO343" s="10">
        <v>0.19435732070240119</v>
      </c>
      <c r="BP343" s="10">
        <v>-3.9391388627909731</v>
      </c>
      <c r="BQ343" s="41">
        <v>-7.3960437151194878</v>
      </c>
      <c r="BR343" s="41"/>
      <c r="BS343" s="10">
        <v>0</v>
      </c>
      <c r="BT343" s="38">
        <v>0</v>
      </c>
      <c r="BU343" s="6" t="s">
        <v>22495</v>
      </c>
      <c r="BV343" s="75">
        <v>696.61</v>
      </c>
      <c r="BW343" s="75">
        <v>609</v>
      </c>
      <c r="BX343" s="51">
        <v>87.610000000000014</v>
      </c>
      <c r="BY343" s="75">
        <v>605</v>
      </c>
      <c r="BZ343" s="75">
        <v>745</v>
      </c>
      <c r="CA343" s="184" t="s">
        <v>22151</v>
      </c>
    </row>
    <row r="344" spans="1:79" x14ac:dyDescent="0.3">
      <c r="A344" s="178" t="s">
        <v>9574</v>
      </c>
      <c r="B344" s="1" t="s">
        <v>6645</v>
      </c>
      <c r="C344" s="2" t="s">
        <v>9576</v>
      </c>
      <c r="D344" s="91" t="s">
        <v>9575</v>
      </c>
      <c r="E344" s="2" t="s">
        <v>1416</v>
      </c>
      <c r="F344" s="2" t="s">
        <v>9094</v>
      </c>
      <c r="G344" s="2" t="s">
        <v>1424</v>
      </c>
      <c r="H344" s="2" t="s">
        <v>1424</v>
      </c>
      <c r="I344" s="2" t="s">
        <v>1424</v>
      </c>
      <c r="J344" s="269" t="s">
        <v>1424</v>
      </c>
      <c r="K344">
        <v>10346</v>
      </c>
      <c r="L344" t="s">
        <v>9577</v>
      </c>
      <c r="M344" t="e">
        <v>#VALUE!</v>
      </c>
      <c r="N344" t="s">
        <v>15351</v>
      </c>
      <c r="O344" s="169">
        <v>25</v>
      </c>
      <c r="P344" s="123">
        <v>63</v>
      </c>
      <c r="Q344" s="123">
        <v>63</v>
      </c>
      <c r="R344" s="67">
        <v>58</v>
      </c>
      <c r="S344" s="123">
        <v>10</v>
      </c>
      <c r="T344" s="123">
        <v>2</v>
      </c>
      <c r="U344" s="123">
        <v>0</v>
      </c>
      <c r="V344" s="67">
        <v>0</v>
      </c>
      <c r="W344" s="123">
        <v>6</v>
      </c>
      <c r="X344" s="67">
        <v>2</v>
      </c>
      <c r="Y344" s="67">
        <v>4</v>
      </c>
      <c r="Z344" s="67">
        <v>28</v>
      </c>
      <c r="AA344" s="67">
        <v>0</v>
      </c>
      <c r="AB344" s="4">
        <v>0.17241379310344829</v>
      </c>
      <c r="AC344" s="4">
        <v>0.22580645161290322</v>
      </c>
      <c r="AD344" s="4">
        <v>0.20689655172413793</v>
      </c>
      <c r="AE344" s="8">
        <v>0.90909090909090917</v>
      </c>
      <c r="AF344" s="8">
        <v>0</v>
      </c>
      <c r="AG344" s="8">
        <v>0.28169014084507044</v>
      </c>
      <c r="AH344" s="8">
        <v>0</v>
      </c>
      <c r="AI344" s="51">
        <v>-1.004299483075332</v>
      </c>
      <c r="AJ344" s="51">
        <v>0</v>
      </c>
      <c r="AK344" s="51">
        <v>0</v>
      </c>
      <c r="AL344" s="51">
        <v>0</v>
      </c>
      <c r="AM344" s="8">
        <v>0.18648156686064765</v>
      </c>
      <c r="AN344" s="8">
        <v>0.18648156686064765</v>
      </c>
      <c r="AO344" s="8" t="s">
        <v>22151</v>
      </c>
      <c r="AP344" s="8" t="s">
        <v>22151</v>
      </c>
      <c r="AQ344" s="8" t="s">
        <v>22151</v>
      </c>
      <c r="AR344" s="8" t="s">
        <v>22151</v>
      </c>
      <c r="AS344" s="8" t="s">
        <v>22151</v>
      </c>
      <c r="AT344" s="8" t="s">
        <v>22151</v>
      </c>
      <c r="AU344" s="8" t="s">
        <v>22151</v>
      </c>
      <c r="AV344" s="8" t="s">
        <v>22151</v>
      </c>
      <c r="AW344" s="8">
        <v>0.18648156686064765</v>
      </c>
      <c r="AX344" s="8">
        <v>0.18648156686064765</v>
      </c>
      <c r="AY344" s="132">
        <v>70</v>
      </c>
      <c r="AZ344" s="132" t="s">
        <v>22151</v>
      </c>
      <c r="BA344" s="132" t="s">
        <v>22151</v>
      </c>
      <c r="BB344" s="132" t="s">
        <v>22151</v>
      </c>
      <c r="BC344" s="132" t="s">
        <v>22151</v>
      </c>
      <c r="BD344" s="132" t="s">
        <v>22151</v>
      </c>
      <c r="BE344" s="132" t="s">
        <v>22151</v>
      </c>
      <c r="BF344" s="132" t="s">
        <v>22151</v>
      </c>
      <c r="BG344" s="132" t="s">
        <v>22151</v>
      </c>
      <c r="BH344" s="132">
        <v>262</v>
      </c>
      <c r="BI344" s="132">
        <v>247</v>
      </c>
      <c r="BJ344" s="92" t="s">
        <v>22151</v>
      </c>
      <c r="BK344" s="8">
        <v>3.9410672420239714</v>
      </c>
      <c r="BL344" s="8">
        <v>-3.754585675163324</v>
      </c>
      <c r="BM344" s="12">
        <v>343</v>
      </c>
      <c r="BN344" s="10">
        <v>0</v>
      </c>
      <c r="BO344" s="10">
        <v>0.19435732070240119</v>
      </c>
      <c r="BP344" s="10">
        <v>-3.9489429958657252</v>
      </c>
      <c r="BQ344" s="41">
        <v>-7.4169406504019726</v>
      </c>
      <c r="BR344" s="41"/>
      <c r="BS344" s="10">
        <v>0</v>
      </c>
      <c r="BT344" s="38">
        <v>0</v>
      </c>
      <c r="BU344" s="6" t="s">
        <v>22496</v>
      </c>
      <c r="BV344" s="75">
        <v>999</v>
      </c>
      <c r="BW344" s="75">
        <v>611</v>
      </c>
      <c r="BX344" s="51">
        <v>388</v>
      </c>
      <c r="BY344" s="75">
        <v>0</v>
      </c>
      <c r="BZ344" s="75">
        <v>0</v>
      </c>
      <c r="CA344" s="184" t="s">
        <v>22151</v>
      </c>
    </row>
    <row r="345" spans="1:79" x14ac:dyDescent="0.3">
      <c r="A345" s="178" t="s">
        <v>2103</v>
      </c>
      <c r="B345" s="1" t="s">
        <v>6540</v>
      </c>
      <c r="C345" s="2" t="s">
        <v>6541</v>
      </c>
      <c r="D345" s="91" t="s">
        <v>593</v>
      </c>
      <c r="E345" s="2" t="s">
        <v>1553</v>
      </c>
      <c r="F345" s="2" t="s">
        <v>6120</v>
      </c>
      <c r="G345" s="2" t="s">
        <v>1380</v>
      </c>
      <c r="H345" s="2" t="s">
        <v>1380</v>
      </c>
      <c r="I345" s="2" t="s">
        <v>1380</v>
      </c>
      <c r="J345" s="269" t="s">
        <v>1380</v>
      </c>
      <c r="K345">
        <v>5209</v>
      </c>
      <c r="L345" t="s">
        <v>9745</v>
      </c>
      <c r="M345" t="e">
        <v>#VALUE!</v>
      </c>
      <c r="N345" t="s">
        <v>5556</v>
      </c>
      <c r="O345" s="169">
        <v>50</v>
      </c>
      <c r="P345" s="123">
        <v>184</v>
      </c>
      <c r="Q345" s="123">
        <v>184</v>
      </c>
      <c r="R345" s="67">
        <v>163</v>
      </c>
      <c r="S345" s="123">
        <v>34</v>
      </c>
      <c r="T345" s="123">
        <v>4</v>
      </c>
      <c r="U345" s="123">
        <v>0</v>
      </c>
      <c r="V345" s="67">
        <v>4</v>
      </c>
      <c r="W345" s="123">
        <v>15</v>
      </c>
      <c r="X345" s="67">
        <v>11</v>
      </c>
      <c r="Y345" s="67">
        <v>18</v>
      </c>
      <c r="Z345" s="67">
        <v>37</v>
      </c>
      <c r="AA345" s="67">
        <v>0</v>
      </c>
      <c r="AB345" s="4">
        <v>0.20858895705521471</v>
      </c>
      <c r="AC345" s="4">
        <v>0.287292817679558</v>
      </c>
      <c r="AD345" s="4">
        <v>0.30674846625766872</v>
      </c>
      <c r="AE345" s="8">
        <v>2.2727272727272729</v>
      </c>
      <c r="AF345" s="8">
        <v>1.4285714285714286</v>
      </c>
      <c r="AG345" s="8">
        <v>1.5492957746478875</v>
      </c>
      <c r="AH345" s="8">
        <v>0</v>
      </c>
      <c r="AI345" s="51">
        <v>-1.4590585020770128</v>
      </c>
      <c r="AJ345" s="51">
        <v>0</v>
      </c>
      <c r="AK345" s="51">
        <v>0</v>
      </c>
      <c r="AL345" s="51">
        <v>0</v>
      </c>
      <c r="AM345" s="8">
        <v>3.7915359738695757</v>
      </c>
      <c r="AN345" s="8" t="s">
        <v>22151</v>
      </c>
      <c r="AO345" s="8" t="s">
        <v>22151</v>
      </c>
      <c r="AP345" s="8" t="s">
        <v>22151</v>
      </c>
      <c r="AQ345" s="8" t="s">
        <v>22151</v>
      </c>
      <c r="AR345" s="8" t="s">
        <v>22151</v>
      </c>
      <c r="AS345" s="8">
        <v>3.7915359738695757</v>
      </c>
      <c r="AT345" s="8" t="s">
        <v>22151</v>
      </c>
      <c r="AU345" s="8" t="s">
        <v>22151</v>
      </c>
      <c r="AV345" s="8" t="s">
        <v>22151</v>
      </c>
      <c r="AW345" s="8">
        <v>3.7915359738695757</v>
      </c>
      <c r="AX345" s="8">
        <v>3.7915359738695757</v>
      </c>
      <c r="AY345" s="132" t="s">
        <v>22151</v>
      </c>
      <c r="AZ345" s="132" t="s">
        <v>22151</v>
      </c>
      <c r="BA345" s="132" t="s">
        <v>22151</v>
      </c>
      <c r="BB345" s="132" t="s">
        <v>22151</v>
      </c>
      <c r="BC345" s="132" t="s">
        <v>22151</v>
      </c>
      <c r="BD345" s="132">
        <v>120</v>
      </c>
      <c r="BE345" s="132" t="s">
        <v>22151</v>
      </c>
      <c r="BF345" s="132" t="s">
        <v>22151</v>
      </c>
      <c r="BG345" s="132" t="s">
        <v>22151</v>
      </c>
      <c r="BH345" s="132">
        <v>122</v>
      </c>
      <c r="BI345" s="132">
        <v>107</v>
      </c>
      <c r="BJ345" s="92" t="s">
        <v>22151</v>
      </c>
      <c r="BK345" s="8">
        <v>7.5574645117708927</v>
      </c>
      <c r="BL345" s="8">
        <v>-3.765928537901317</v>
      </c>
      <c r="BM345" s="12">
        <v>344</v>
      </c>
      <c r="BN345" s="10">
        <v>0</v>
      </c>
      <c r="BO345" s="10">
        <v>0.19435732070240119</v>
      </c>
      <c r="BP345" s="10">
        <v>-3.9602858586037182</v>
      </c>
      <c r="BQ345" s="41">
        <v>-7.4411172978165592</v>
      </c>
      <c r="BR345" s="41"/>
      <c r="BS345" s="10">
        <v>0</v>
      </c>
      <c r="BT345" s="38">
        <v>0</v>
      </c>
      <c r="BU345" s="6" t="s">
        <v>22497</v>
      </c>
      <c r="BV345" s="75">
        <v>999</v>
      </c>
      <c r="BW345" s="75">
        <v>613</v>
      </c>
      <c r="BX345" s="51">
        <v>386</v>
      </c>
      <c r="BY345" s="75">
        <v>0</v>
      </c>
      <c r="BZ345" s="75">
        <v>0</v>
      </c>
      <c r="CA345" s="184" t="s">
        <v>22151</v>
      </c>
    </row>
    <row r="346" spans="1:79" x14ac:dyDescent="0.3">
      <c r="A346" s="213" t="s">
        <v>13183</v>
      </c>
      <c r="B346" s="1" t="s">
        <v>6784</v>
      </c>
      <c r="C346" s="2" t="s">
        <v>13184</v>
      </c>
      <c r="D346" s="91" t="s">
        <v>11676</v>
      </c>
      <c r="E346" s="2" t="s">
        <v>1464</v>
      </c>
      <c r="F346" s="2" t="s">
        <v>6120</v>
      </c>
      <c r="G346" s="2" t="s">
        <v>1431</v>
      </c>
      <c r="H346" s="2" t="s">
        <v>1431</v>
      </c>
      <c r="I346" s="2" t="s">
        <v>1431</v>
      </c>
      <c r="J346" s="269" t="s">
        <v>1431</v>
      </c>
      <c r="K346">
        <v>5913</v>
      </c>
      <c r="L346" t="s">
        <v>11677</v>
      </c>
      <c r="M346" t="e">
        <v>#VALUE!</v>
      </c>
      <c r="N346" t="s">
        <v>13186</v>
      </c>
      <c r="O346" s="169">
        <v>16</v>
      </c>
      <c r="P346" s="123">
        <v>63</v>
      </c>
      <c r="Q346" s="123">
        <v>63</v>
      </c>
      <c r="R346" s="75">
        <v>59</v>
      </c>
      <c r="S346" s="123">
        <v>16</v>
      </c>
      <c r="T346" s="123">
        <v>1</v>
      </c>
      <c r="U346" s="123">
        <v>0</v>
      </c>
      <c r="V346" s="75">
        <v>3</v>
      </c>
      <c r="W346" s="123">
        <v>6</v>
      </c>
      <c r="X346" s="75">
        <v>8</v>
      </c>
      <c r="Y346" s="75">
        <v>4</v>
      </c>
      <c r="Z346" s="75">
        <v>9</v>
      </c>
      <c r="AA346" s="75">
        <v>0</v>
      </c>
      <c r="AB346" s="52">
        <v>0.2711864406779661</v>
      </c>
      <c r="AC346" s="52">
        <v>0.31746031746031744</v>
      </c>
      <c r="AD346" s="52">
        <v>0.44067796610169491</v>
      </c>
      <c r="AE346" s="51">
        <v>0.90909090909090917</v>
      </c>
      <c r="AF346" s="51">
        <v>1.0714285714285714</v>
      </c>
      <c r="AG346" s="51">
        <v>1.1267605633802817</v>
      </c>
      <c r="AH346" s="51">
        <v>0</v>
      </c>
      <c r="AI346" s="51">
        <v>0.26231245016506449</v>
      </c>
      <c r="AJ346" s="51">
        <v>0</v>
      </c>
      <c r="AK346" s="51">
        <v>0</v>
      </c>
      <c r="AL346" s="51">
        <v>0</v>
      </c>
      <c r="AM346" s="51">
        <v>3.3695924940648267</v>
      </c>
      <c r="AN346" s="51" t="s">
        <v>22151</v>
      </c>
      <c r="AO346" s="51" t="s">
        <v>22151</v>
      </c>
      <c r="AP346" s="51" t="s">
        <v>22151</v>
      </c>
      <c r="AQ346" s="51" t="s">
        <v>22151</v>
      </c>
      <c r="AR346" s="51">
        <v>3.3695924940648267</v>
      </c>
      <c r="AS346" s="51" t="s">
        <v>22151</v>
      </c>
      <c r="AT346" s="51" t="s">
        <v>22151</v>
      </c>
      <c r="AU346" s="51">
        <v>3.3695924940648267</v>
      </c>
      <c r="AV346" s="51">
        <v>3.3695924940648267</v>
      </c>
      <c r="AW346" s="51">
        <v>3.3695924940648267</v>
      </c>
      <c r="AX346" s="51">
        <v>3.3695924940648267</v>
      </c>
      <c r="AY346" s="76" t="s">
        <v>22151</v>
      </c>
      <c r="AZ346" s="132" t="s">
        <v>22151</v>
      </c>
      <c r="BA346" s="132" t="s">
        <v>22151</v>
      </c>
      <c r="BB346" s="132" t="s">
        <v>22151</v>
      </c>
      <c r="BC346" s="132">
        <v>28</v>
      </c>
      <c r="BD346" s="132" t="s">
        <v>22151</v>
      </c>
      <c r="BE346" s="132" t="s">
        <v>22151</v>
      </c>
      <c r="BF346" s="132">
        <v>59</v>
      </c>
      <c r="BG346" s="132">
        <v>68</v>
      </c>
      <c r="BH346" s="132">
        <v>135</v>
      </c>
      <c r="BI346" s="132">
        <v>120</v>
      </c>
      <c r="BJ346" s="92" t="s">
        <v>22151</v>
      </c>
      <c r="BK346" s="51">
        <v>7.142980860930253</v>
      </c>
      <c r="BL346" s="8">
        <v>-3.7733883668654262</v>
      </c>
      <c r="BM346" s="12">
        <v>345</v>
      </c>
      <c r="BN346" s="51">
        <v>0</v>
      </c>
      <c r="BO346" s="51">
        <v>0.19435732070240119</v>
      </c>
      <c r="BP346" s="51">
        <v>-3.9677456875678274</v>
      </c>
      <c r="BQ346" s="64">
        <v>-7.4570174862261638</v>
      </c>
      <c r="BR346" s="64"/>
      <c r="BS346" s="51">
        <v>0</v>
      </c>
      <c r="BT346" s="38">
        <v>0</v>
      </c>
      <c r="BU346" s="51" t="s">
        <v>22498</v>
      </c>
      <c r="BV346" s="75">
        <v>605.64</v>
      </c>
      <c r="BW346" s="75">
        <v>614</v>
      </c>
      <c r="BX346" s="51">
        <v>-8.3600000000000136</v>
      </c>
      <c r="BY346" s="75">
        <v>484</v>
      </c>
      <c r="BZ346" s="75">
        <v>714</v>
      </c>
      <c r="CA346" s="184" t="s">
        <v>22151</v>
      </c>
    </row>
    <row r="347" spans="1:79" ht="15" customHeight="1" x14ac:dyDescent="0.3">
      <c r="A347" s="178" t="s">
        <v>8207</v>
      </c>
      <c r="B347" s="1" t="s">
        <v>6850</v>
      </c>
      <c r="C347" s="2" t="s">
        <v>7802</v>
      </c>
      <c r="D347" s="91" t="s">
        <v>8868</v>
      </c>
      <c r="E347" s="2" t="s">
        <v>1402</v>
      </c>
      <c r="F347" s="2" t="s">
        <v>6120</v>
      </c>
      <c r="G347" s="2" t="s">
        <v>1424</v>
      </c>
      <c r="H347" s="2" t="s">
        <v>1424</v>
      </c>
      <c r="I347" s="2" t="s">
        <v>1424</v>
      </c>
      <c r="J347" s="269" t="s">
        <v>1424</v>
      </c>
      <c r="K347">
        <v>2900</v>
      </c>
      <c r="L347" t="s">
        <v>9587</v>
      </c>
      <c r="M347" t="e">
        <v>#VALUE!</v>
      </c>
      <c r="N347" t="s">
        <v>8869</v>
      </c>
      <c r="O347" s="169">
        <v>32</v>
      </c>
      <c r="P347" s="123">
        <v>110</v>
      </c>
      <c r="Q347" s="123">
        <v>110</v>
      </c>
      <c r="R347" s="75">
        <v>97</v>
      </c>
      <c r="S347" s="123">
        <v>16</v>
      </c>
      <c r="T347" s="123">
        <v>2</v>
      </c>
      <c r="U347" s="123">
        <v>0</v>
      </c>
      <c r="V347" s="75">
        <v>1</v>
      </c>
      <c r="W347" s="123">
        <v>6</v>
      </c>
      <c r="X347" s="75">
        <v>5</v>
      </c>
      <c r="Y347" s="75">
        <v>11</v>
      </c>
      <c r="Z347" s="75">
        <v>38</v>
      </c>
      <c r="AA347" s="75">
        <v>0</v>
      </c>
      <c r="AB347" s="4">
        <v>0.16494845360824742</v>
      </c>
      <c r="AC347" s="4">
        <v>0.25</v>
      </c>
      <c r="AD347" s="4">
        <v>0.21649484536082475</v>
      </c>
      <c r="AE347" s="8">
        <v>0.90909090909090917</v>
      </c>
      <c r="AF347" s="8">
        <v>0.35714285714285715</v>
      </c>
      <c r="AG347" s="8">
        <v>0.70422535211267612</v>
      </c>
      <c r="AH347" s="8">
        <v>0</v>
      </c>
      <c r="AI347" s="51">
        <v>-1.8096136217605809</v>
      </c>
      <c r="AJ347" s="51">
        <v>0</v>
      </c>
      <c r="AK347" s="51">
        <v>0</v>
      </c>
      <c r="AL347" s="51">
        <v>0</v>
      </c>
      <c r="AM347" s="8">
        <v>0.16084549658586145</v>
      </c>
      <c r="AN347" s="8">
        <v>0.16084549658586145</v>
      </c>
      <c r="AO347" s="8" t="s">
        <v>22151</v>
      </c>
      <c r="AP347" s="8" t="s">
        <v>22151</v>
      </c>
      <c r="AQ347" s="8" t="s">
        <v>22151</v>
      </c>
      <c r="AR347" s="8" t="s">
        <v>22151</v>
      </c>
      <c r="AS347" s="8" t="s">
        <v>22151</v>
      </c>
      <c r="AT347" s="8" t="s">
        <v>22151</v>
      </c>
      <c r="AU347" s="8" t="s">
        <v>22151</v>
      </c>
      <c r="AV347" s="8" t="s">
        <v>22151</v>
      </c>
      <c r="AW347" s="8">
        <v>0.16084549658586145</v>
      </c>
      <c r="AX347" s="8">
        <v>0.16084549658586145</v>
      </c>
      <c r="AY347" s="132">
        <v>71</v>
      </c>
      <c r="AZ347" s="132" t="s">
        <v>22151</v>
      </c>
      <c r="BA347" s="132" t="s">
        <v>22151</v>
      </c>
      <c r="BB347" s="132" t="s">
        <v>22151</v>
      </c>
      <c r="BC347" s="132" t="s">
        <v>22151</v>
      </c>
      <c r="BD347" s="132" t="s">
        <v>22151</v>
      </c>
      <c r="BE347" s="132" t="s">
        <v>22151</v>
      </c>
      <c r="BF347" s="132" t="s">
        <v>22151</v>
      </c>
      <c r="BG347" s="132" t="s">
        <v>22151</v>
      </c>
      <c r="BH347" s="132">
        <v>264</v>
      </c>
      <c r="BI347" s="132">
        <v>249</v>
      </c>
      <c r="BJ347" s="92" t="s">
        <v>22151</v>
      </c>
      <c r="BK347" s="8">
        <v>3.9410672420239714</v>
      </c>
      <c r="BL347" s="8">
        <v>-3.78022174543811</v>
      </c>
      <c r="BM347" s="12">
        <v>346</v>
      </c>
      <c r="BN347" s="10">
        <v>0</v>
      </c>
      <c r="BO347" s="10">
        <v>0.19435732070240119</v>
      </c>
      <c r="BP347" s="10">
        <v>-3.9745790661405112</v>
      </c>
      <c r="BQ347" s="41">
        <v>-7.4715824323264819</v>
      </c>
      <c r="BR347" s="41"/>
      <c r="BS347" s="10">
        <v>0</v>
      </c>
      <c r="BT347" s="38">
        <v>0</v>
      </c>
      <c r="BU347" s="6" t="s">
        <v>22499</v>
      </c>
      <c r="BV347" s="75">
        <v>481.89</v>
      </c>
      <c r="BW347" s="75">
        <v>615</v>
      </c>
      <c r="BX347" s="51">
        <v>-133.11000000000001</v>
      </c>
      <c r="BY347" s="75">
        <v>412</v>
      </c>
      <c r="BZ347" s="75">
        <v>574</v>
      </c>
      <c r="CA347" s="184" t="s">
        <v>22151</v>
      </c>
    </row>
    <row r="348" spans="1:79" x14ac:dyDescent="0.3">
      <c r="A348" s="178" t="s">
        <v>11441</v>
      </c>
      <c r="B348" s="1" t="s">
        <v>11442</v>
      </c>
      <c r="C348" s="2" t="s">
        <v>11443</v>
      </c>
      <c r="D348" s="91" t="s">
        <v>11661</v>
      </c>
      <c r="E348" s="2" t="s">
        <v>1464</v>
      </c>
      <c r="F348" s="2" t="s">
        <v>6120</v>
      </c>
      <c r="G348" s="2" t="s">
        <v>1380</v>
      </c>
      <c r="H348" s="2" t="s">
        <v>1380</v>
      </c>
      <c r="I348" s="2" t="s">
        <v>1380</v>
      </c>
      <c r="J348" s="269" t="s">
        <v>1380</v>
      </c>
      <c r="K348">
        <v>14553</v>
      </c>
      <c r="L348" t="s">
        <v>11662</v>
      </c>
      <c r="M348" t="e">
        <v>#VALUE!</v>
      </c>
      <c r="N348" t="s">
        <v>12449</v>
      </c>
      <c r="O348" s="169">
        <v>42</v>
      </c>
      <c r="P348" s="123">
        <v>149</v>
      </c>
      <c r="Q348" s="123">
        <v>149</v>
      </c>
      <c r="R348" s="67">
        <v>136</v>
      </c>
      <c r="S348" s="123">
        <v>31</v>
      </c>
      <c r="T348" s="123">
        <v>6</v>
      </c>
      <c r="U348" s="123">
        <v>0</v>
      </c>
      <c r="V348" s="67">
        <v>1</v>
      </c>
      <c r="W348" s="123">
        <v>13</v>
      </c>
      <c r="X348" s="67">
        <v>14.999999999999998</v>
      </c>
      <c r="Y348" s="67">
        <v>10</v>
      </c>
      <c r="Z348" s="67">
        <v>44</v>
      </c>
      <c r="AA348" s="67">
        <v>0</v>
      </c>
      <c r="AB348" s="4">
        <v>0.22794117647058823</v>
      </c>
      <c r="AC348" s="4">
        <v>0.28082191780821919</v>
      </c>
      <c r="AD348" s="4">
        <v>0.29411764705882354</v>
      </c>
      <c r="AE348" s="8">
        <v>1.9696969696969697</v>
      </c>
      <c r="AF348" s="8">
        <v>0.35714285714285715</v>
      </c>
      <c r="AG348" s="8">
        <v>2.112676056338028</v>
      </c>
      <c r="AH348" s="8">
        <v>0</v>
      </c>
      <c r="AI348" s="51">
        <v>-0.66912940818036892</v>
      </c>
      <c r="AJ348" s="51">
        <v>0</v>
      </c>
      <c r="AK348" s="51">
        <v>0</v>
      </c>
      <c r="AL348" s="51">
        <v>0</v>
      </c>
      <c r="AM348" s="8">
        <v>3.7703864749974856</v>
      </c>
      <c r="AN348" s="8" t="s">
        <v>22151</v>
      </c>
      <c r="AO348" s="8" t="s">
        <v>22151</v>
      </c>
      <c r="AP348" s="8" t="s">
        <v>22151</v>
      </c>
      <c r="AQ348" s="8" t="s">
        <v>22151</v>
      </c>
      <c r="AR348" s="8" t="s">
        <v>22151</v>
      </c>
      <c r="AS348" s="8">
        <v>3.7703864749974856</v>
      </c>
      <c r="AT348" s="8" t="s">
        <v>22151</v>
      </c>
      <c r="AU348" s="8" t="s">
        <v>22151</v>
      </c>
      <c r="AV348" s="8" t="s">
        <v>22151</v>
      </c>
      <c r="AW348" s="8">
        <v>3.7703864749974856</v>
      </c>
      <c r="AX348" s="8">
        <v>3.7703864749974856</v>
      </c>
      <c r="AY348" s="132" t="s">
        <v>22151</v>
      </c>
      <c r="AZ348" s="132" t="s">
        <v>22151</v>
      </c>
      <c r="BA348" s="132" t="s">
        <v>22151</v>
      </c>
      <c r="BB348" s="132" t="s">
        <v>22151</v>
      </c>
      <c r="BC348" s="132" t="s">
        <v>22151</v>
      </c>
      <c r="BD348" s="132">
        <v>121</v>
      </c>
      <c r="BE348" s="132" t="s">
        <v>22151</v>
      </c>
      <c r="BF348" s="132" t="s">
        <v>22151</v>
      </c>
      <c r="BG348" s="132" t="s">
        <v>22151</v>
      </c>
      <c r="BH348" s="132">
        <v>123</v>
      </c>
      <c r="BI348" s="132">
        <v>108</v>
      </c>
      <c r="BJ348" s="92" t="s">
        <v>22151</v>
      </c>
      <c r="BK348" s="8">
        <v>7.5574645117708927</v>
      </c>
      <c r="BL348" s="8">
        <v>-3.7870780367734072</v>
      </c>
      <c r="BM348" s="12">
        <v>347</v>
      </c>
      <c r="BN348" s="10">
        <v>0</v>
      </c>
      <c r="BO348" s="10">
        <v>0.19435732070240119</v>
      </c>
      <c r="BP348" s="10">
        <v>-3.9814353574758083</v>
      </c>
      <c r="BQ348" s="41">
        <v>-7.4861962156379853</v>
      </c>
      <c r="BR348" s="41"/>
      <c r="BS348" s="10">
        <v>0</v>
      </c>
      <c r="BT348" s="38">
        <v>0</v>
      </c>
      <c r="BU348" s="6" t="s">
        <v>22500</v>
      </c>
      <c r="BV348" s="75">
        <v>527.84</v>
      </c>
      <c r="BW348" s="75">
        <v>616</v>
      </c>
      <c r="BX348" s="51">
        <v>-88.159999999999968</v>
      </c>
      <c r="BY348" s="75">
        <v>437</v>
      </c>
      <c r="BZ348" s="75">
        <v>634</v>
      </c>
      <c r="CA348" s="184" t="s">
        <v>22151</v>
      </c>
    </row>
    <row r="349" spans="1:79" ht="15" customHeight="1" x14ac:dyDescent="0.3">
      <c r="A349" s="213" t="s">
        <v>14130</v>
      </c>
      <c r="B349" s="1" t="s">
        <v>14132</v>
      </c>
      <c r="C349" s="2" t="s">
        <v>14131</v>
      </c>
      <c r="D349" s="91" t="s">
        <v>14031</v>
      </c>
      <c r="E349" s="2" t="s">
        <v>1395</v>
      </c>
      <c r="F349" s="2" t="s">
        <v>9094</v>
      </c>
      <c r="G349" s="2" t="s">
        <v>1380</v>
      </c>
      <c r="H349" s="2" t="s">
        <v>1380</v>
      </c>
      <c r="I349" s="2" t="s">
        <v>1380</v>
      </c>
      <c r="J349" s="269" t="s">
        <v>1380</v>
      </c>
      <c r="K349">
        <v>16313</v>
      </c>
      <c r="L349" t="s">
        <v>14922</v>
      </c>
      <c r="M349" t="e">
        <v>#VALUE!</v>
      </c>
      <c r="N349" t="s">
        <v>14133</v>
      </c>
      <c r="O349" s="169">
        <v>12</v>
      </c>
      <c r="P349" s="123">
        <v>45</v>
      </c>
      <c r="Q349" s="123">
        <v>45</v>
      </c>
      <c r="R349" s="75">
        <v>45</v>
      </c>
      <c r="S349" s="123">
        <v>15</v>
      </c>
      <c r="T349" s="123">
        <v>5</v>
      </c>
      <c r="U349" s="123">
        <v>0</v>
      </c>
      <c r="V349" s="75">
        <v>1</v>
      </c>
      <c r="W349" s="123">
        <v>6</v>
      </c>
      <c r="X349" s="75">
        <v>4</v>
      </c>
      <c r="Y349" s="75">
        <v>0</v>
      </c>
      <c r="Z349" s="75">
        <v>11</v>
      </c>
      <c r="AA349" s="75">
        <v>2</v>
      </c>
      <c r="AB349" s="52">
        <v>0.33333333333333331</v>
      </c>
      <c r="AC349" s="52">
        <v>0.33333333333333331</v>
      </c>
      <c r="AD349" s="52">
        <v>0.51111111111111107</v>
      </c>
      <c r="AE349" s="51">
        <v>0.90909090909090917</v>
      </c>
      <c r="AF349" s="51">
        <v>0.35714285714285715</v>
      </c>
      <c r="AG349" s="51">
        <v>0.56338028169014087</v>
      </c>
      <c r="AH349" s="51">
        <v>1.1111111111111112</v>
      </c>
      <c r="AI349" s="51">
        <v>0.82081855457450426</v>
      </c>
      <c r="AJ349" s="51">
        <v>0</v>
      </c>
      <c r="AK349" s="51">
        <v>0</v>
      </c>
      <c r="AL349" s="51">
        <v>0</v>
      </c>
      <c r="AM349" s="51">
        <v>3.7615437136095227</v>
      </c>
      <c r="AN349" s="51" t="s">
        <v>22151</v>
      </c>
      <c r="AO349" s="51" t="s">
        <v>22151</v>
      </c>
      <c r="AP349" s="51" t="s">
        <v>22151</v>
      </c>
      <c r="AQ349" s="51" t="s">
        <v>22151</v>
      </c>
      <c r="AR349" s="51" t="s">
        <v>22151</v>
      </c>
      <c r="AS349" s="51">
        <v>3.7615437136095227</v>
      </c>
      <c r="AT349" s="51" t="s">
        <v>22151</v>
      </c>
      <c r="AU349" s="51" t="s">
        <v>22151</v>
      </c>
      <c r="AV349" s="51" t="s">
        <v>22151</v>
      </c>
      <c r="AW349" s="51">
        <v>3.7615437136095227</v>
      </c>
      <c r="AX349" s="51">
        <v>3.7615437136095227</v>
      </c>
      <c r="AY349" s="76" t="s">
        <v>22151</v>
      </c>
      <c r="AZ349" s="132" t="s">
        <v>22151</v>
      </c>
      <c r="BA349" s="132" t="s">
        <v>22151</v>
      </c>
      <c r="BB349" s="132" t="s">
        <v>22151</v>
      </c>
      <c r="BC349" s="132" t="s">
        <v>22151</v>
      </c>
      <c r="BD349" s="132">
        <v>122</v>
      </c>
      <c r="BE349" s="132" t="s">
        <v>22151</v>
      </c>
      <c r="BF349" s="132" t="s">
        <v>22151</v>
      </c>
      <c r="BG349" s="132" t="s">
        <v>22151</v>
      </c>
      <c r="BH349" s="132">
        <v>124</v>
      </c>
      <c r="BI349" s="132">
        <v>109</v>
      </c>
      <c r="BJ349" s="92" t="s">
        <v>22151</v>
      </c>
      <c r="BK349" s="51">
        <v>7.5574645117708927</v>
      </c>
      <c r="BL349" s="8">
        <v>-3.7959207981613701</v>
      </c>
      <c r="BM349" s="12">
        <v>348</v>
      </c>
      <c r="BN349" s="51">
        <v>0</v>
      </c>
      <c r="BO349" s="51">
        <v>0.19435732070240119</v>
      </c>
      <c r="BP349" s="51">
        <v>-3.9902781188637713</v>
      </c>
      <c r="BQ349" s="64">
        <v>-7.5050440434911785</v>
      </c>
      <c r="BR349" s="64"/>
      <c r="BS349" s="51">
        <v>0</v>
      </c>
      <c r="BT349" s="38">
        <v>0</v>
      </c>
      <c r="BU349" s="51" t="s">
        <v>22501</v>
      </c>
      <c r="BV349" s="75">
        <v>721.48</v>
      </c>
      <c r="BW349" s="75">
        <v>617</v>
      </c>
      <c r="BX349" s="51">
        <v>104.48000000000002</v>
      </c>
      <c r="BY349" s="75">
        <v>605</v>
      </c>
      <c r="BZ349" s="75">
        <v>742</v>
      </c>
      <c r="CA349" s="184" t="s">
        <v>22151</v>
      </c>
    </row>
    <row r="350" spans="1:79" ht="15" customHeight="1" x14ac:dyDescent="0.3">
      <c r="A350" s="178" t="s">
        <v>13491</v>
      </c>
      <c r="B350" s="1" t="s">
        <v>6852</v>
      </c>
      <c r="C350" s="2" t="s">
        <v>6773</v>
      </c>
      <c r="D350" s="91" t="s">
        <v>11547</v>
      </c>
      <c r="E350" s="2" t="s">
        <v>3591</v>
      </c>
      <c r="F350" s="2" t="s">
        <v>3591</v>
      </c>
      <c r="G350" s="2" t="s">
        <v>1380</v>
      </c>
      <c r="H350" s="2" t="s">
        <v>1380</v>
      </c>
      <c r="I350" s="2" t="s">
        <v>1380</v>
      </c>
      <c r="J350" s="269" t="s">
        <v>1380</v>
      </c>
      <c r="K350">
        <v>12174</v>
      </c>
      <c r="L350" t="s">
        <v>13027</v>
      </c>
      <c r="M350" t="e">
        <v>#VALUE!</v>
      </c>
      <c r="N350" t="s">
        <v>13492</v>
      </c>
      <c r="O350" s="169">
        <v>30</v>
      </c>
      <c r="P350" s="123">
        <v>94</v>
      </c>
      <c r="Q350" s="123">
        <v>94</v>
      </c>
      <c r="R350" s="75">
        <v>86</v>
      </c>
      <c r="S350" s="123">
        <v>19</v>
      </c>
      <c r="T350" s="123">
        <v>2.9999999999999996</v>
      </c>
      <c r="U350" s="123">
        <v>0</v>
      </c>
      <c r="V350" s="75">
        <v>2</v>
      </c>
      <c r="W350" s="123">
        <v>8</v>
      </c>
      <c r="X350" s="75">
        <v>17</v>
      </c>
      <c r="Y350" s="75">
        <v>5</v>
      </c>
      <c r="Z350" s="75">
        <v>26</v>
      </c>
      <c r="AA350" s="75">
        <v>0</v>
      </c>
      <c r="AB350" s="4">
        <v>0.22093023255813954</v>
      </c>
      <c r="AC350" s="4">
        <v>0.26373626373626374</v>
      </c>
      <c r="AD350" s="4">
        <v>0.32558139534883723</v>
      </c>
      <c r="AE350" s="8">
        <v>1.2121212121212122</v>
      </c>
      <c r="AF350" s="8">
        <v>0.7142857142857143</v>
      </c>
      <c r="AG350" s="8">
        <v>2.3943661971830985</v>
      </c>
      <c r="AH350" s="8">
        <v>0</v>
      </c>
      <c r="AI350" s="51">
        <v>-0.56319171646941391</v>
      </c>
      <c r="AJ350" s="51">
        <v>0</v>
      </c>
      <c r="AK350" s="51">
        <v>0</v>
      </c>
      <c r="AL350" s="51">
        <v>0</v>
      </c>
      <c r="AM350" s="8">
        <v>3.7575814071206106</v>
      </c>
      <c r="AN350" s="8" t="s">
        <v>22151</v>
      </c>
      <c r="AO350" s="8" t="s">
        <v>22151</v>
      </c>
      <c r="AP350" s="8" t="s">
        <v>22151</v>
      </c>
      <c r="AQ350" s="8" t="s">
        <v>22151</v>
      </c>
      <c r="AR350" s="8" t="s">
        <v>22151</v>
      </c>
      <c r="AS350" s="8">
        <v>3.7575814071206106</v>
      </c>
      <c r="AT350" s="8" t="s">
        <v>22151</v>
      </c>
      <c r="AU350" s="8" t="s">
        <v>22151</v>
      </c>
      <c r="AV350" s="8" t="s">
        <v>22151</v>
      </c>
      <c r="AW350" s="8">
        <v>3.7575814071206106</v>
      </c>
      <c r="AX350" s="8">
        <v>3.7575814071206106</v>
      </c>
      <c r="AY350" s="132" t="s">
        <v>22151</v>
      </c>
      <c r="AZ350" s="132" t="s">
        <v>22151</v>
      </c>
      <c r="BA350" s="132" t="s">
        <v>22151</v>
      </c>
      <c r="BB350" s="132" t="s">
        <v>22151</v>
      </c>
      <c r="BC350" s="132" t="s">
        <v>22151</v>
      </c>
      <c r="BD350" s="132">
        <v>123</v>
      </c>
      <c r="BE350" s="132" t="s">
        <v>22151</v>
      </c>
      <c r="BF350" s="132" t="s">
        <v>22151</v>
      </c>
      <c r="BG350" s="132" t="s">
        <v>22151</v>
      </c>
      <c r="BH350" s="132">
        <v>125</v>
      </c>
      <c r="BI350" s="132">
        <v>110</v>
      </c>
      <c r="BJ350" s="92" t="s">
        <v>22151</v>
      </c>
      <c r="BK350" s="8">
        <v>7.5574645117708927</v>
      </c>
      <c r="BL350" s="8">
        <v>-3.7998831046502821</v>
      </c>
      <c r="BM350" s="12">
        <v>349</v>
      </c>
      <c r="BN350" s="10">
        <v>0</v>
      </c>
      <c r="BO350" s="10">
        <v>0.19435732070240119</v>
      </c>
      <c r="BP350" s="10">
        <v>-3.9942404253526833</v>
      </c>
      <c r="BQ350" s="41">
        <v>-7.5134894676441206</v>
      </c>
      <c r="BR350" s="41"/>
      <c r="BS350" s="10">
        <v>0</v>
      </c>
      <c r="BT350" s="38">
        <v>0</v>
      </c>
      <c r="BU350" s="6" t="s">
        <v>22502</v>
      </c>
      <c r="BV350" s="75">
        <v>999</v>
      </c>
      <c r="BW350" s="75">
        <v>618</v>
      </c>
      <c r="BX350" s="51">
        <v>381</v>
      </c>
      <c r="BY350" s="75">
        <v>0</v>
      </c>
      <c r="BZ350" s="75">
        <v>0</v>
      </c>
      <c r="CA350" s="184" t="s">
        <v>22151</v>
      </c>
    </row>
    <row r="351" spans="1:79" x14ac:dyDescent="0.3">
      <c r="A351" s="214" t="s">
        <v>2368</v>
      </c>
      <c r="B351" s="1" t="s">
        <v>6750</v>
      </c>
      <c r="C351" s="2" t="s">
        <v>6751</v>
      </c>
      <c r="D351" s="91" t="s">
        <v>419</v>
      </c>
      <c r="E351" s="2" t="s">
        <v>1434</v>
      </c>
      <c r="F351" s="118" t="s">
        <v>9094</v>
      </c>
      <c r="G351" s="118" t="s">
        <v>2147</v>
      </c>
      <c r="H351" s="118" t="s">
        <v>2147</v>
      </c>
      <c r="I351" s="118" t="s">
        <v>2147</v>
      </c>
      <c r="J351" s="269" t="s">
        <v>2147</v>
      </c>
      <c r="K351" s="122">
        <v>4229</v>
      </c>
      <c r="L351" s="122" t="s">
        <v>10782</v>
      </c>
      <c r="M351" s="122" t="e">
        <v>#VALUE!</v>
      </c>
      <c r="N351" s="122" t="s">
        <v>5761</v>
      </c>
      <c r="O351" s="123">
        <v>25</v>
      </c>
      <c r="P351" s="123">
        <v>100</v>
      </c>
      <c r="Q351" s="123">
        <v>100</v>
      </c>
      <c r="R351" s="123">
        <v>91</v>
      </c>
      <c r="S351" s="123">
        <v>25</v>
      </c>
      <c r="T351" s="123">
        <v>4</v>
      </c>
      <c r="U351" s="123">
        <v>0</v>
      </c>
      <c r="V351" s="123">
        <v>2</v>
      </c>
      <c r="W351" s="123">
        <v>11</v>
      </c>
      <c r="X351" s="123">
        <v>14.000000000000002</v>
      </c>
      <c r="Y351" s="123">
        <v>7.0000000000000009</v>
      </c>
      <c r="Z351" s="123">
        <v>17</v>
      </c>
      <c r="AA351" s="123">
        <v>0</v>
      </c>
      <c r="AB351" s="124">
        <v>0.27472527472527475</v>
      </c>
      <c r="AC351" s="124">
        <v>0.32653061224489793</v>
      </c>
      <c r="AD351" s="124">
        <v>0.38461538461538464</v>
      </c>
      <c r="AE351" s="125">
        <v>1.6666666666666667</v>
      </c>
      <c r="AF351" s="125">
        <v>0.7142857142857143</v>
      </c>
      <c r="AG351" s="125">
        <v>1.9718309859154932</v>
      </c>
      <c r="AH351" s="125">
        <v>0</v>
      </c>
      <c r="AI351" s="125">
        <v>0.46922676021836873</v>
      </c>
      <c r="AJ351" s="125">
        <v>0</v>
      </c>
      <c r="AK351" s="125">
        <v>0</v>
      </c>
      <c r="AL351" s="51">
        <v>0</v>
      </c>
      <c r="AM351" s="125">
        <v>4.8220101270862434</v>
      </c>
      <c r="AN351" s="125" t="s">
        <v>22151</v>
      </c>
      <c r="AO351" s="125" t="s">
        <v>22151</v>
      </c>
      <c r="AP351" s="125" t="s">
        <v>22151</v>
      </c>
      <c r="AQ351" s="125" t="s">
        <v>22151</v>
      </c>
      <c r="AR351" s="125" t="s">
        <v>22151</v>
      </c>
      <c r="AS351" s="125" t="s">
        <v>22151</v>
      </c>
      <c r="AT351" s="125" t="s">
        <v>22151</v>
      </c>
      <c r="AU351" s="125" t="s">
        <v>22151</v>
      </c>
      <c r="AV351" s="125" t="s">
        <v>22151</v>
      </c>
      <c r="AW351" s="125">
        <v>4.8220101270862434</v>
      </c>
      <c r="AX351" s="125">
        <v>4.8220101270862434</v>
      </c>
      <c r="AY351" s="127" t="s">
        <v>22151</v>
      </c>
      <c r="AZ351" s="127" t="s">
        <v>22151</v>
      </c>
      <c r="BA351" s="127" t="s">
        <v>22151</v>
      </c>
      <c r="BB351" s="127" t="s">
        <v>22151</v>
      </c>
      <c r="BC351" s="127" t="s">
        <v>22151</v>
      </c>
      <c r="BD351" s="127" t="s">
        <v>22151</v>
      </c>
      <c r="BE351" s="127" t="s">
        <v>22151</v>
      </c>
      <c r="BF351" s="127" t="s">
        <v>22151</v>
      </c>
      <c r="BG351" s="127" t="s">
        <v>22151</v>
      </c>
      <c r="BH351" s="127">
        <v>89</v>
      </c>
      <c r="BI351" s="127">
        <v>74</v>
      </c>
      <c r="BJ351" s="126" t="s">
        <v>22151</v>
      </c>
      <c r="BK351" s="125">
        <v>8.6531354605957791</v>
      </c>
      <c r="BL351" s="125">
        <v>-3.8311253335095357</v>
      </c>
      <c r="BM351" s="127">
        <v>350</v>
      </c>
      <c r="BN351" s="125">
        <v>0</v>
      </c>
      <c r="BO351" s="125">
        <v>0.19435732070240119</v>
      </c>
      <c r="BP351" s="125">
        <v>-4.0254826542119364</v>
      </c>
      <c r="BQ351" s="128">
        <v>-7.5800804481596433</v>
      </c>
      <c r="BR351" s="128"/>
      <c r="BS351" s="125">
        <v>0</v>
      </c>
      <c r="BT351" s="38">
        <v>0</v>
      </c>
      <c r="BU351" s="125" t="s">
        <v>22503</v>
      </c>
      <c r="BV351" s="123">
        <v>999</v>
      </c>
      <c r="BW351" s="123">
        <v>620</v>
      </c>
      <c r="BX351" s="125">
        <v>379</v>
      </c>
      <c r="BY351" s="123">
        <v>0</v>
      </c>
      <c r="BZ351" s="123">
        <v>0</v>
      </c>
      <c r="CA351" s="184" t="s">
        <v>22151</v>
      </c>
    </row>
    <row r="352" spans="1:79" x14ac:dyDescent="0.3">
      <c r="A352" s="212" t="s">
        <v>16465</v>
      </c>
      <c r="B352" s="180" t="s">
        <v>16466</v>
      </c>
      <c r="C352" s="181" t="s">
        <v>6620</v>
      </c>
      <c r="D352" s="210" t="s">
        <v>15440</v>
      </c>
      <c r="E352" s="181" t="s">
        <v>1402</v>
      </c>
      <c r="F352" s="181" t="s">
        <v>6120</v>
      </c>
      <c r="G352" s="181" t="s">
        <v>14942</v>
      </c>
      <c r="H352" s="181" t="s">
        <v>1380</v>
      </c>
      <c r="I352" s="181" t="s">
        <v>1380</v>
      </c>
      <c r="J352" s="181" t="s">
        <v>1380</v>
      </c>
      <c r="K352" s="182">
        <v>18839</v>
      </c>
      <c r="L352" s="182" t="s">
        <v>16467</v>
      </c>
      <c r="M352" s="194" t="e">
        <v>#VALUE!</v>
      </c>
      <c r="N352" s="194" t="s">
        <v>15465</v>
      </c>
      <c r="O352" s="66">
        <v>40</v>
      </c>
      <c r="P352" s="184">
        <v>104</v>
      </c>
      <c r="Q352" s="184">
        <v>104</v>
      </c>
      <c r="R352" s="184">
        <v>97</v>
      </c>
      <c r="S352" s="184">
        <v>24</v>
      </c>
      <c r="T352" s="184">
        <v>3</v>
      </c>
      <c r="U352" s="184">
        <v>1</v>
      </c>
      <c r="V352" s="184">
        <v>1</v>
      </c>
      <c r="W352" s="184">
        <v>13</v>
      </c>
      <c r="X352" s="184">
        <v>6</v>
      </c>
      <c r="Y352" s="184">
        <v>5</v>
      </c>
      <c r="Z352" s="184">
        <v>12</v>
      </c>
      <c r="AA352" s="184">
        <v>1</v>
      </c>
      <c r="AB352" s="185">
        <v>0.24742268041237114</v>
      </c>
      <c r="AC352" s="186">
        <v>0.28431372549019607</v>
      </c>
      <c r="AD352" s="186">
        <v>0.32989690721649484</v>
      </c>
      <c r="AE352" s="187">
        <v>1.9696969696969697</v>
      </c>
      <c r="AF352" s="187">
        <v>0.35714285714285715</v>
      </c>
      <c r="AG352" s="187">
        <v>0.84507042253521136</v>
      </c>
      <c r="AH352" s="187">
        <v>0.55555555555555558</v>
      </c>
      <c r="AI352" s="187">
        <v>-7.5228935755464632E-2</v>
      </c>
      <c r="AJ352" s="188">
        <v>0</v>
      </c>
      <c r="AK352" s="188">
        <v>0</v>
      </c>
      <c r="AL352" s="188">
        <v>0</v>
      </c>
      <c r="AM352" s="187">
        <v>3.652236869175129</v>
      </c>
      <c r="AN352" s="187" t="s">
        <v>22151</v>
      </c>
      <c r="AO352" s="187" t="s">
        <v>22151</v>
      </c>
      <c r="AP352" s="187" t="s">
        <v>22151</v>
      </c>
      <c r="AQ352" s="187" t="s">
        <v>22151</v>
      </c>
      <c r="AR352" s="187" t="s">
        <v>22151</v>
      </c>
      <c r="AS352" s="187">
        <v>3.652236869175129</v>
      </c>
      <c r="AT352" s="187" t="s">
        <v>22151</v>
      </c>
      <c r="AU352" s="187" t="s">
        <v>22151</v>
      </c>
      <c r="AV352" s="187" t="s">
        <v>22151</v>
      </c>
      <c r="AW352" s="187">
        <v>3.652236869175129</v>
      </c>
      <c r="AX352" s="187">
        <v>3.652236869175129</v>
      </c>
      <c r="AY352" s="189" t="s">
        <v>22151</v>
      </c>
      <c r="AZ352" s="189" t="s">
        <v>22151</v>
      </c>
      <c r="BA352" s="189" t="s">
        <v>22151</v>
      </c>
      <c r="BB352" s="189" t="s">
        <v>22151</v>
      </c>
      <c r="BC352" s="189" t="s">
        <v>22151</v>
      </c>
      <c r="BD352" s="189">
        <v>124</v>
      </c>
      <c r="BE352" s="189" t="s">
        <v>22151</v>
      </c>
      <c r="BF352" s="189" t="s">
        <v>22151</v>
      </c>
      <c r="BG352" s="189" t="s">
        <v>22151</v>
      </c>
      <c r="BH352" s="189">
        <v>127</v>
      </c>
      <c r="BI352" s="189">
        <v>112</v>
      </c>
      <c r="BJ352" s="190" t="s">
        <v>22151</v>
      </c>
      <c r="BK352" s="187">
        <v>7.5574645117708927</v>
      </c>
      <c r="BL352" s="187">
        <v>-3.9052276425957637</v>
      </c>
      <c r="BM352" s="189">
        <v>351</v>
      </c>
      <c r="BN352" s="187">
        <v>0</v>
      </c>
      <c r="BO352" s="187">
        <v>0.19435732070240119</v>
      </c>
      <c r="BP352" s="187">
        <v>-4.0995849632981649</v>
      </c>
      <c r="BQ352" s="191">
        <v>-7.7380251787595835</v>
      </c>
      <c r="BR352" s="192"/>
      <c r="BS352" s="187">
        <v>0</v>
      </c>
      <c r="BT352" s="38">
        <v>0</v>
      </c>
      <c r="BU352" s="187" t="s">
        <v>22504</v>
      </c>
      <c r="BV352" s="184">
        <v>360.61</v>
      </c>
      <c r="BW352" s="193">
        <v>625</v>
      </c>
      <c r="BX352" s="188">
        <v>-264.39</v>
      </c>
      <c r="BY352" s="193">
        <v>309</v>
      </c>
      <c r="BZ352" s="193">
        <v>412</v>
      </c>
      <c r="CA352" s="184" t="s">
        <v>22151</v>
      </c>
    </row>
    <row r="353" spans="1:79" ht="15" customHeight="1" x14ac:dyDescent="0.3">
      <c r="A353" s="178" t="s">
        <v>2700</v>
      </c>
      <c r="B353" s="1" t="s">
        <v>6645</v>
      </c>
      <c r="C353" s="2" t="s">
        <v>6646</v>
      </c>
      <c r="D353" s="91" t="s">
        <v>436</v>
      </c>
      <c r="E353" s="2" t="s">
        <v>1526</v>
      </c>
      <c r="F353" s="2" t="s">
        <v>9094</v>
      </c>
      <c r="G353" s="2" t="s">
        <v>1396</v>
      </c>
      <c r="H353" s="2" t="s">
        <v>1396</v>
      </c>
      <c r="I353" s="2" t="s">
        <v>1396</v>
      </c>
      <c r="J353" s="269" t="s">
        <v>1396</v>
      </c>
      <c r="K353">
        <v>4316</v>
      </c>
      <c r="L353" t="s">
        <v>9209</v>
      </c>
      <c r="M353" t="e">
        <v>#VALUE!</v>
      </c>
      <c r="N353" t="s">
        <v>5983</v>
      </c>
      <c r="O353" s="169">
        <v>40</v>
      </c>
      <c r="P353" s="123">
        <v>132</v>
      </c>
      <c r="Q353" s="123">
        <v>132</v>
      </c>
      <c r="R353" s="75">
        <v>123</v>
      </c>
      <c r="S353" s="123">
        <v>29</v>
      </c>
      <c r="T353" s="123">
        <v>3</v>
      </c>
      <c r="U353" s="123">
        <v>0</v>
      </c>
      <c r="V353" s="75">
        <v>3</v>
      </c>
      <c r="W353" s="123">
        <v>10</v>
      </c>
      <c r="X353" s="75">
        <v>16</v>
      </c>
      <c r="Y353" s="75">
        <v>7</v>
      </c>
      <c r="Z353" s="75">
        <v>21</v>
      </c>
      <c r="AA353" s="75">
        <v>0</v>
      </c>
      <c r="AB353" s="4">
        <v>0.23577235772357724</v>
      </c>
      <c r="AC353" s="4">
        <v>0.27692307692307694</v>
      </c>
      <c r="AD353" s="4">
        <v>0.33333333333333331</v>
      </c>
      <c r="AE353" s="8">
        <v>1.5151515151515151</v>
      </c>
      <c r="AF353" s="8">
        <v>1.0714285714285714</v>
      </c>
      <c r="AG353" s="8">
        <v>2.2535211267605635</v>
      </c>
      <c r="AH353" s="8">
        <v>0</v>
      </c>
      <c r="AI353" s="51">
        <v>-0.40176003477133743</v>
      </c>
      <c r="AJ353" s="51">
        <v>0</v>
      </c>
      <c r="AK353" s="51">
        <v>0</v>
      </c>
      <c r="AL353" s="51">
        <v>0</v>
      </c>
      <c r="AM353" s="8">
        <v>4.4383411785693134</v>
      </c>
      <c r="AN353" s="8" t="s">
        <v>22151</v>
      </c>
      <c r="AO353" s="8">
        <v>4.4383411785693134</v>
      </c>
      <c r="AP353" s="8" t="s">
        <v>22151</v>
      </c>
      <c r="AQ353" s="8" t="s">
        <v>22151</v>
      </c>
      <c r="AR353" s="8" t="s">
        <v>22151</v>
      </c>
      <c r="AS353" s="8" t="s">
        <v>22151</v>
      </c>
      <c r="AT353" s="8">
        <v>4.4383411785693134</v>
      </c>
      <c r="AU353" s="8" t="s">
        <v>22151</v>
      </c>
      <c r="AV353" s="8">
        <v>4.4383411785693134</v>
      </c>
      <c r="AW353" s="8">
        <v>4.4383411785693134</v>
      </c>
      <c r="AX353" s="8">
        <v>4.4383411785693134</v>
      </c>
      <c r="AY353" s="132" t="s">
        <v>22151</v>
      </c>
      <c r="AZ353" s="132">
        <v>33</v>
      </c>
      <c r="BA353" s="132" t="s">
        <v>22151</v>
      </c>
      <c r="BB353" s="132" t="s">
        <v>22151</v>
      </c>
      <c r="BC353" s="132" t="s">
        <v>22151</v>
      </c>
      <c r="BD353" s="132" t="s">
        <v>22151</v>
      </c>
      <c r="BE353" s="132">
        <v>37</v>
      </c>
      <c r="BF353" s="132" t="s">
        <v>22151</v>
      </c>
      <c r="BG353" s="132">
        <v>55</v>
      </c>
      <c r="BH353" s="132">
        <v>102</v>
      </c>
      <c r="BI353" s="132">
        <v>87</v>
      </c>
      <c r="BJ353" s="92" t="s">
        <v>22151</v>
      </c>
      <c r="BK353" s="8">
        <v>8.3853679235062994</v>
      </c>
      <c r="BL353" s="8">
        <v>-3.947026744936986</v>
      </c>
      <c r="BM353" s="12">
        <v>352</v>
      </c>
      <c r="BN353" s="10">
        <v>0</v>
      </c>
      <c r="BO353" s="10">
        <v>0.19435732070240119</v>
      </c>
      <c r="BP353" s="10">
        <v>-4.1413840656393877</v>
      </c>
      <c r="BQ353" s="41">
        <v>-7.8271175166369549</v>
      </c>
      <c r="BR353" s="41"/>
      <c r="BS353" s="10">
        <v>0</v>
      </c>
      <c r="BT353" s="38">
        <v>0</v>
      </c>
      <c r="BU353" s="6" t="s">
        <v>22505</v>
      </c>
      <c r="BV353" s="75">
        <v>744.84</v>
      </c>
      <c r="BW353" s="75">
        <v>629</v>
      </c>
      <c r="BX353" s="51">
        <v>115.84000000000003</v>
      </c>
      <c r="BY353" s="75">
        <v>656</v>
      </c>
      <c r="BZ353" s="75">
        <v>749</v>
      </c>
      <c r="CA353" s="184" t="s">
        <v>22151</v>
      </c>
    </row>
    <row r="354" spans="1:79" ht="15" customHeight="1" x14ac:dyDescent="0.3">
      <c r="A354" s="178" t="s">
        <v>20089</v>
      </c>
      <c r="B354" s="1" t="s">
        <v>20090</v>
      </c>
      <c r="C354" s="2" t="s">
        <v>8012</v>
      </c>
      <c r="D354" s="91" t="s">
        <v>14991</v>
      </c>
      <c r="E354" s="2" t="s">
        <v>1553</v>
      </c>
      <c r="F354" s="2" t="s">
        <v>6120</v>
      </c>
      <c r="G354" s="2" t="s">
        <v>1380</v>
      </c>
      <c r="H354" s="2" t="s">
        <v>1380</v>
      </c>
      <c r="I354" s="2" t="s">
        <v>1380</v>
      </c>
      <c r="J354" s="269" t="s">
        <v>1380</v>
      </c>
      <c r="K354">
        <v>19698</v>
      </c>
      <c r="L354" t="s">
        <v>20091</v>
      </c>
      <c r="M354" t="e">
        <v>#VALUE!</v>
      </c>
      <c r="N354" t="s">
        <v>19805</v>
      </c>
      <c r="O354" s="169">
        <v>31</v>
      </c>
      <c r="P354" s="123">
        <v>101</v>
      </c>
      <c r="Q354" s="123">
        <v>101</v>
      </c>
      <c r="R354" s="75">
        <v>96</v>
      </c>
      <c r="S354" s="123">
        <v>23</v>
      </c>
      <c r="T354" s="123">
        <v>2</v>
      </c>
      <c r="U354" s="123">
        <v>1</v>
      </c>
      <c r="V354" s="75">
        <v>3</v>
      </c>
      <c r="W354" s="123">
        <v>9</v>
      </c>
      <c r="X354" s="75">
        <v>10</v>
      </c>
      <c r="Y354" s="75">
        <v>4</v>
      </c>
      <c r="Z354" s="75">
        <v>25</v>
      </c>
      <c r="AA354" s="75">
        <v>0</v>
      </c>
      <c r="AB354" s="4">
        <v>0.23958333333333334</v>
      </c>
      <c r="AC354" s="4">
        <v>0.27</v>
      </c>
      <c r="AD354" s="4">
        <v>0.375</v>
      </c>
      <c r="AE354" s="8">
        <v>1.3636363636363638</v>
      </c>
      <c r="AF354" s="8">
        <v>1.0714285714285714</v>
      </c>
      <c r="AG354" s="8">
        <v>1.4084507042253522</v>
      </c>
      <c r="AH354" s="8">
        <v>0</v>
      </c>
      <c r="AI354" s="51">
        <v>-0.23770861805208049</v>
      </c>
      <c r="AJ354" s="51">
        <v>0</v>
      </c>
      <c r="AK354" s="51">
        <v>0</v>
      </c>
      <c r="AL354" s="51">
        <v>0</v>
      </c>
      <c r="AM354" s="8">
        <v>3.6058070212382067</v>
      </c>
      <c r="AN354" s="8" t="s">
        <v>22151</v>
      </c>
      <c r="AO354" s="8" t="s">
        <v>22151</v>
      </c>
      <c r="AP354" s="8" t="s">
        <v>22151</v>
      </c>
      <c r="AQ354" s="8" t="s">
        <v>22151</v>
      </c>
      <c r="AR354" s="8" t="s">
        <v>22151</v>
      </c>
      <c r="AS354" s="8">
        <v>3.6058070212382067</v>
      </c>
      <c r="AT354" s="8" t="s">
        <v>22151</v>
      </c>
      <c r="AU354" s="8" t="s">
        <v>22151</v>
      </c>
      <c r="AV354" s="8" t="s">
        <v>22151</v>
      </c>
      <c r="AW354" s="8">
        <v>3.6058070212382067</v>
      </c>
      <c r="AX354" s="8">
        <v>3.6058070212382067</v>
      </c>
      <c r="AY354" s="132" t="s">
        <v>22151</v>
      </c>
      <c r="AZ354" s="132" t="s">
        <v>22151</v>
      </c>
      <c r="BA354" s="132" t="s">
        <v>22151</v>
      </c>
      <c r="BB354" s="132" t="s">
        <v>22151</v>
      </c>
      <c r="BC354" s="132" t="s">
        <v>22151</v>
      </c>
      <c r="BD354" s="132">
        <v>125</v>
      </c>
      <c r="BE354" s="132" t="s">
        <v>22151</v>
      </c>
      <c r="BF354" s="132" t="s">
        <v>22151</v>
      </c>
      <c r="BG354" s="132" t="s">
        <v>22151</v>
      </c>
      <c r="BH354" s="132">
        <v>128</v>
      </c>
      <c r="BI354" s="132">
        <v>113</v>
      </c>
      <c r="BJ354" s="92" t="s">
        <v>22151</v>
      </c>
      <c r="BK354" s="8">
        <v>7.5574645117708927</v>
      </c>
      <c r="BL354" s="8">
        <v>-3.951657490532686</v>
      </c>
      <c r="BM354" s="12">
        <v>353</v>
      </c>
      <c r="BN354" s="10">
        <v>0</v>
      </c>
      <c r="BO354" s="10">
        <v>0.19435732070240119</v>
      </c>
      <c r="BP354" s="10">
        <v>-4.1460148112350872</v>
      </c>
      <c r="BQ354" s="41">
        <v>-7.8369876795861089</v>
      </c>
      <c r="BR354" s="41"/>
      <c r="BS354" s="10">
        <v>0</v>
      </c>
      <c r="BT354" s="38">
        <v>0</v>
      </c>
      <c r="BU354" s="6" t="s">
        <v>22506</v>
      </c>
      <c r="BV354" s="75">
        <v>431.7</v>
      </c>
      <c r="BW354" s="75">
        <v>630</v>
      </c>
      <c r="BX354" s="51">
        <v>-198.3</v>
      </c>
      <c r="BY354" s="75">
        <v>318</v>
      </c>
      <c r="BZ354" s="75">
        <v>515</v>
      </c>
      <c r="CA354" s="184" t="s">
        <v>22151</v>
      </c>
    </row>
    <row r="355" spans="1:79" x14ac:dyDescent="0.3">
      <c r="A355" s="178" t="s">
        <v>13326</v>
      </c>
      <c r="B355" s="1" t="s">
        <v>7298</v>
      </c>
      <c r="C355" s="2" t="s">
        <v>6948</v>
      </c>
      <c r="D355" s="91" t="s">
        <v>11527</v>
      </c>
      <c r="E355" s="2" t="s">
        <v>1439</v>
      </c>
      <c r="F355" s="2" t="s">
        <v>6120</v>
      </c>
      <c r="G355" s="2" t="s">
        <v>1424</v>
      </c>
      <c r="H355" s="2" t="s">
        <v>1424</v>
      </c>
      <c r="I355" s="2" t="s">
        <v>1424</v>
      </c>
      <c r="J355" s="269" t="s">
        <v>1424</v>
      </c>
      <c r="K355">
        <v>16403</v>
      </c>
      <c r="L355" t="s">
        <v>13960</v>
      </c>
      <c r="M355" t="e">
        <v>#VALUE!</v>
      </c>
      <c r="N355" t="s">
        <v>13327</v>
      </c>
      <c r="O355" s="169">
        <v>17</v>
      </c>
      <c r="P355" s="123">
        <v>42</v>
      </c>
      <c r="Q355" s="123">
        <v>42</v>
      </c>
      <c r="R355" s="75">
        <v>39</v>
      </c>
      <c r="S355" s="123">
        <v>3</v>
      </c>
      <c r="T355" s="123">
        <v>1</v>
      </c>
      <c r="U355" s="123">
        <v>0</v>
      </c>
      <c r="V355" s="75">
        <v>1</v>
      </c>
      <c r="W355" s="123">
        <v>5</v>
      </c>
      <c r="X355" s="75">
        <v>2</v>
      </c>
      <c r="Y355" s="75">
        <v>1</v>
      </c>
      <c r="Z355" s="75">
        <v>9</v>
      </c>
      <c r="AA355" s="75">
        <v>0</v>
      </c>
      <c r="AB355" s="4">
        <v>7.6923076923076927E-2</v>
      </c>
      <c r="AC355" s="4">
        <v>0.1</v>
      </c>
      <c r="AD355" s="4">
        <v>0.17948717948717949</v>
      </c>
      <c r="AE355" s="8">
        <v>0.75757575757575757</v>
      </c>
      <c r="AF355" s="8">
        <v>0.35714285714285715</v>
      </c>
      <c r="AG355" s="8">
        <v>0.28169014084507044</v>
      </c>
      <c r="AH355" s="8">
        <v>0</v>
      </c>
      <c r="AI355" s="51">
        <v>-1.5078668764535803</v>
      </c>
      <c r="AJ355" s="51">
        <v>0</v>
      </c>
      <c r="AK355" s="51">
        <v>0</v>
      </c>
      <c r="AL355" s="51">
        <v>0</v>
      </c>
      <c r="AM355" s="8">
        <v>-0.11145812088989504</v>
      </c>
      <c r="AN355" s="8">
        <v>-0.11145812088989504</v>
      </c>
      <c r="AO355" s="8" t="s">
        <v>22151</v>
      </c>
      <c r="AP355" s="8" t="s">
        <v>22151</v>
      </c>
      <c r="AQ355" s="8" t="s">
        <v>22151</v>
      </c>
      <c r="AR355" s="8" t="s">
        <v>22151</v>
      </c>
      <c r="AS355" s="8" t="s">
        <v>22151</v>
      </c>
      <c r="AT355" s="8" t="s">
        <v>22151</v>
      </c>
      <c r="AU355" s="8" t="s">
        <v>22151</v>
      </c>
      <c r="AV355" s="8" t="s">
        <v>22151</v>
      </c>
      <c r="AW355" s="8">
        <v>-0.11145812088989504</v>
      </c>
      <c r="AX355" s="8">
        <v>-0.11145812088989504</v>
      </c>
      <c r="AY355" s="132">
        <v>72</v>
      </c>
      <c r="AZ355" s="132" t="s">
        <v>22151</v>
      </c>
      <c r="BA355" s="132" t="s">
        <v>22151</v>
      </c>
      <c r="BB355" s="132" t="s">
        <v>22151</v>
      </c>
      <c r="BC355" s="132" t="s">
        <v>22151</v>
      </c>
      <c r="BD355" s="132" t="s">
        <v>22151</v>
      </c>
      <c r="BE355" s="132" t="s">
        <v>22151</v>
      </c>
      <c r="BF355" s="132" t="s">
        <v>22151</v>
      </c>
      <c r="BG355" s="132" t="s">
        <v>22151</v>
      </c>
      <c r="BH355" s="132">
        <v>269</v>
      </c>
      <c r="BI355" s="132">
        <v>254</v>
      </c>
      <c r="BJ355" s="92" t="s">
        <v>22151</v>
      </c>
      <c r="BK355" s="8">
        <v>3.9410672420239714</v>
      </c>
      <c r="BL355" s="8">
        <v>-4.0525253629138662</v>
      </c>
      <c r="BM355" s="12">
        <v>354</v>
      </c>
      <c r="BN355" s="10">
        <v>0</v>
      </c>
      <c r="BO355" s="10">
        <v>0.19435732070240119</v>
      </c>
      <c r="BP355" s="10">
        <v>-4.246882683616267</v>
      </c>
      <c r="BQ355" s="41">
        <v>-8.051981640312702</v>
      </c>
      <c r="BR355" s="41"/>
      <c r="BS355" s="10">
        <v>0</v>
      </c>
      <c r="BT355" s="38">
        <v>0</v>
      </c>
      <c r="BU355" s="6" t="s">
        <v>22507</v>
      </c>
      <c r="BV355" s="75">
        <v>439.8</v>
      </c>
      <c r="BW355" s="75">
        <v>634</v>
      </c>
      <c r="BX355" s="51">
        <v>-194.2</v>
      </c>
      <c r="BY355" s="75">
        <v>342</v>
      </c>
      <c r="BZ355" s="75">
        <v>543</v>
      </c>
      <c r="CA355" s="184" t="s">
        <v>22151</v>
      </c>
    </row>
    <row r="356" spans="1:79" x14ac:dyDescent="0.3">
      <c r="A356" s="178" t="s">
        <v>16979</v>
      </c>
      <c r="B356" s="1" t="s">
        <v>16981</v>
      </c>
      <c r="C356" s="2" t="s">
        <v>16980</v>
      </c>
      <c r="D356" s="91" t="s">
        <v>14294</v>
      </c>
      <c r="E356" s="2" t="s">
        <v>1553</v>
      </c>
      <c r="F356" s="2" t="s">
        <v>6120</v>
      </c>
      <c r="G356" s="2" t="s">
        <v>1424</v>
      </c>
      <c r="H356" s="2" t="s">
        <v>1424</v>
      </c>
      <c r="I356" s="2" t="s">
        <v>1424</v>
      </c>
      <c r="J356" s="269" t="s">
        <v>1424</v>
      </c>
      <c r="K356">
        <v>17109</v>
      </c>
      <c r="L356" t="s">
        <v>16982</v>
      </c>
      <c r="M356" t="e">
        <v>#VALUE!</v>
      </c>
      <c r="N356" t="s">
        <v>15473</v>
      </c>
      <c r="O356" s="169">
        <v>15</v>
      </c>
      <c r="P356" s="123">
        <v>24</v>
      </c>
      <c r="Q356" s="123">
        <v>24</v>
      </c>
      <c r="R356" s="75">
        <v>21</v>
      </c>
      <c r="S356" s="123">
        <v>4</v>
      </c>
      <c r="T356" s="123">
        <v>1</v>
      </c>
      <c r="U356" s="123">
        <v>0</v>
      </c>
      <c r="V356" s="75">
        <v>0</v>
      </c>
      <c r="W356" s="123">
        <v>1</v>
      </c>
      <c r="X356" s="75">
        <v>0</v>
      </c>
      <c r="Y356" s="75">
        <v>2</v>
      </c>
      <c r="Z356" s="75">
        <v>9</v>
      </c>
      <c r="AA356" s="75">
        <v>0</v>
      </c>
      <c r="AB356" s="4">
        <v>0.19047619047619047</v>
      </c>
      <c r="AC356" s="4">
        <v>0.2608695652173913</v>
      </c>
      <c r="AD356" s="4">
        <v>0.23809523809523808</v>
      </c>
      <c r="AE356" s="8">
        <v>0.15151515151515152</v>
      </c>
      <c r="AF356" s="8">
        <v>0</v>
      </c>
      <c r="AG356" s="8">
        <v>0</v>
      </c>
      <c r="AH356" s="8">
        <v>0</v>
      </c>
      <c r="AI356" s="51">
        <v>-0.28445542720832934</v>
      </c>
      <c r="AJ356" s="51">
        <v>0</v>
      </c>
      <c r="AK356" s="51">
        <v>0</v>
      </c>
      <c r="AL356" s="51">
        <v>0</v>
      </c>
      <c r="AM356" s="8">
        <v>-0.13294027569317782</v>
      </c>
      <c r="AN356" s="8">
        <v>-0.13294027569317782</v>
      </c>
      <c r="AO356" s="8" t="s">
        <v>22151</v>
      </c>
      <c r="AP356" s="8" t="s">
        <v>22151</v>
      </c>
      <c r="AQ356" s="8" t="s">
        <v>22151</v>
      </c>
      <c r="AR356" s="8" t="s">
        <v>22151</v>
      </c>
      <c r="AS356" s="8" t="s">
        <v>22151</v>
      </c>
      <c r="AT356" s="8" t="s">
        <v>22151</v>
      </c>
      <c r="AU356" s="8" t="s">
        <v>22151</v>
      </c>
      <c r="AV356" s="8" t="s">
        <v>22151</v>
      </c>
      <c r="AW356" s="8">
        <v>-0.13294027569317782</v>
      </c>
      <c r="AX356" s="8">
        <v>-0.13294027569317782</v>
      </c>
      <c r="AY356" s="132">
        <v>73</v>
      </c>
      <c r="AZ356" s="132" t="s">
        <v>22151</v>
      </c>
      <c r="BA356" s="132" t="s">
        <v>22151</v>
      </c>
      <c r="BB356" s="132" t="s">
        <v>22151</v>
      </c>
      <c r="BC356" s="132" t="s">
        <v>22151</v>
      </c>
      <c r="BD356" s="132" t="s">
        <v>22151</v>
      </c>
      <c r="BE356" s="132" t="s">
        <v>22151</v>
      </c>
      <c r="BF356" s="132" t="s">
        <v>22151</v>
      </c>
      <c r="BG356" s="132" t="s">
        <v>22151</v>
      </c>
      <c r="BH356" s="132">
        <v>271</v>
      </c>
      <c r="BI356" s="132">
        <v>256</v>
      </c>
      <c r="BJ356" s="92" t="s">
        <v>22151</v>
      </c>
      <c r="BK356" s="8">
        <v>3.9410672420239714</v>
      </c>
      <c r="BL356" s="8">
        <v>-4.0740075177171491</v>
      </c>
      <c r="BM356" s="12">
        <v>355</v>
      </c>
      <c r="BN356" s="10">
        <v>0</v>
      </c>
      <c r="BO356" s="10">
        <v>0.19435732070240119</v>
      </c>
      <c r="BP356" s="10">
        <v>-4.2683648384195507</v>
      </c>
      <c r="BQ356" s="41">
        <v>-8.0977695947631165</v>
      </c>
      <c r="BR356" s="41"/>
      <c r="BS356" s="10">
        <v>0</v>
      </c>
      <c r="BT356" s="38">
        <v>0</v>
      </c>
      <c r="BU356" s="6" t="s">
        <v>22508</v>
      </c>
      <c r="BV356" s="75">
        <v>999</v>
      </c>
      <c r="BW356" s="75">
        <v>636</v>
      </c>
      <c r="BX356" s="51">
        <v>363</v>
      </c>
      <c r="BY356" s="75">
        <v>0</v>
      </c>
      <c r="BZ356" s="75">
        <v>0</v>
      </c>
      <c r="CA356" s="184" t="s">
        <v>22151</v>
      </c>
    </row>
    <row r="357" spans="1:79" x14ac:dyDescent="0.3">
      <c r="A357" s="178" t="s">
        <v>16093</v>
      </c>
      <c r="B357" s="1" t="s">
        <v>16095</v>
      </c>
      <c r="C357" s="2" t="s">
        <v>6566</v>
      </c>
      <c r="D357" s="91" t="s">
        <v>16094</v>
      </c>
      <c r="E357" s="2" t="s">
        <v>1398</v>
      </c>
      <c r="F357" s="2" t="s">
        <v>9094</v>
      </c>
      <c r="G357" s="2" t="s">
        <v>1380</v>
      </c>
      <c r="H357" s="2" t="s">
        <v>1380</v>
      </c>
      <c r="I357" s="2" t="s">
        <v>1380</v>
      </c>
      <c r="J357" s="269" t="s">
        <v>1380</v>
      </c>
      <c r="K357">
        <v>19878</v>
      </c>
      <c r="L357" t="s">
        <v>16096</v>
      </c>
      <c r="M357" t="e">
        <v>#VALUE!</v>
      </c>
      <c r="N357" t="s">
        <v>16097</v>
      </c>
      <c r="O357" s="169">
        <v>40</v>
      </c>
      <c r="P357" s="123">
        <v>92</v>
      </c>
      <c r="Q357" s="123">
        <v>92</v>
      </c>
      <c r="R357" s="75">
        <v>79</v>
      </c>
      <c r="S357" s="123">
        <v>22</v>
      </c>
      <c r="T357" s="123">
        <v>5</v>
      </c>
      <c r="U357" s="123">
        <v>0</v>
      </c>
      <c r="V357" s="75">
        <v>0</v>
      </c>
      <c r="W357" s="123">
        <v>7</v>
      </c>
      <c r="X357" s="75">
        <v>12.999999999999998</v>
      </c>
      <c r="Y357" s="75">
        <v>7</v>
      </c>
      <c r="Z357" s="75">
        <v>17</v>
      </c>
      <c r="AA357" s="75">
        <v>0</v>
      </c>
      <c r="AB357" s="4">
        <v>0.27848101265822783</v>
      </c>
      <c r="AC357" s="4">
        <v>0.33720930232558138</v>
      </c>
      <c r="AD357" s="4">
        <v>0.34177215189873417</v>
      </c>
      <c r="AE357" s="8">
        <v>1.0606060606060606</v>
      </c>
      <c r="AF357" s="8">
        <v>0</v>
      </c>
      <c r="AG357" s="8">
        <v>1.8309859154929575</v>
      </c>
      <c r="AH357" s="8">
        <v>0</v>
      </c>
      <c r="AI357" s="51">
        <v>0.47418448241698968</v>
      </c>
      <c r="AJ357" s="51">
        <v>0</v>
      </c>
      <c r="AK357" s="51">
        <v>0</v>
      </c>
      <c r="AL357" s="51">
        <v>0</v>
      </c>
      <c r="AM357" s="8">
        <v>3.3657764585160077</v>
      </c>
      <c r="AN357" s="8" t="s">
        <v>22151</v>
      </c>
      <c r="AO357" s="8" t="s">
        <v>22151</v>
      </c>
      <c r="AP357" s="8" t="s">
        <v>22151</v>
      </c>
      <c r="AQ357" s="8" t="s">
        <v>22151</v>
      </c>
      <c r="AR357" s="8" t="s">
        <v>22151</v>
      </c>
      <c r="AS357" s="8">
        <v>3.3657764585160077</v>
      </c>
      <c r="AT357" s="8" t="s">
        <v>22151</v>
      </c>
      <c r="AU357" s="8" t="s">
        <v>22151</v>
      </c>
      <c r="AV357" s="8" t="s">
        <v>22151</v>
      </c>
      <c r="AW357" s="8">
        <v>3.3657764585160077</v>
      </c>
      <c r="AX357" s="8">
        <v>3.3657764585160077</v>
      </c>
      <c r="AY357" s="132" t="s">
        <v>22151</v>
      </c>
      <c r="AZ357" s="132" t="s">
        <v>22151</v>
      </c>
      <c r="BA357" s="132" t="s">
        <v>22151</v>
      </c>
      <c r="BB357" s="132" t="s">
        <v>22151</v>
      </c>
      <c r="BC357" s="132" t="s">
        <v>22151</v>
      </c>
      <c r="BD357" s="132">
        <v>126</v>
      </c>
      <c r="BE357" s="132" t="s">
        <v>22151</v>
      </c>
      <c r="BF357" s="132" t="s">
        <v>22151</v>
      </c>
      <c r="BG357" s="132" t="s">
        <v>22151</v>
      </c>
      <c r="BH357" s="132">
        <v>136</v>
      </c>
      <c r="BI357" s="132">
        <v>121</v>
      </c>
      <c r="BJ357" s="92" t="s">
        <v>22151</v>
      </c>
      <c r="BK357" s="8">
        <v>7.5574645117708927</v>
      </c>
      <c r="BL357" s="8">
        <v>-4.191688053254885</v>
      </c>
      <c r="BM357" s="12">
        <v>356</v>
      </c>
      <c r="BN357" s="10">
        <v>0</v>
      </c>
      <c r="BO357" s="10">
        <v>0.19435732070240119</v>
      </c>
      <c r="BP357" s="10">
        <v>-4.3860453739572858</v>
      </c>
      <c r="BQ357" s="41">
        <v>-8.3485987620531059</v>
      </c>
      <c r="BR357" s="41"/>
      <c r="BS357" s="10">
        <v>0</v>
      </c>
      <c r="BT357" s="38">
        <v>0</v>
      </c>
      <c r="BU357" s="6" t="s">
        <v>22509</v>
      </c>
      <c r="BV357" s="75">
        <v>641.77</v>
      </c>
      <c r="BW357" s="75">
        <v>638</v>
      </c>
      <c r="BX357" s="51">
        <v>3.7699999999999818</v>
      </c>
      <c r="BY357" s="75">
        <v>527</v>
      </c>
      <c r="BZ357" s="75">
        <v>740</v>
      </c>
      <c r="CA357" s="184" t="s">
        <v>22151</v>
      </c>
    </row>
    <row r="358" spans="1:79" ht="15" customHeight="1" x14ac:dyDescent="0.3">
      <c r="A358" s="178" t="s">
        <v>14814</v>
      </c>
      <c r="B358" s="1" t="s">
        <v>6732</v>
      </c>
      <c r="C358" s="2" t="s">
        <v>7041</v>
      </c>
      <c r="D358" s="91" t="s">
        <v>14331</v>
      </c>
      <c r="E358" s="2" t="s">
        <v>1481</v>
      </c>
      <c r="F358" s="2" t="s">
        <v>6120</v>
      </c>
      <c r="G358" s="2" t="s">
        <v>661</v>
      </c>
      <c r="H358" s="2" t="s">
        <v>661</v>
      </c>
      <c r="I358" s="2" t="s">
        <v>661</v>
      </c>
      <c r="J358" s="269" t="s">
        <v>661</v>
      </c>
      <c r="K358">
        <v>14894</v>
      </c>
      <c r="L358" t="s">
        <v>14498</v>
      </c>
      <c r="M358" t="e">
        <v>#VALUE!</v>
      </c>
      <c r="N358" t="s">
        <v>15139</v>
      </c>
      <c r="O358" s="169">
        <v>49</v>
      </c>
      <c r="P358" s="123">
        <v>114</v>
      </c>
      <c r="Q358" s="123">
        <v>114</v>
      </c>
      <c r="R358" s="67">
        <v>93</v>
      </c>
      <c r="S358" s="123">
        <v>23</v>
      </c>
      <c r="T358" s="123">
        <v>5</v>
      </c>
      <c r="U358" s="123">
        <v>0</v>
      </c>
      <c r="V358" s="67">
        <v>0</v>
      </c>
      <c r="W358" s="123">
        <v>15</v>
      </c>
      <c r="X358" s="67">
        <v>4</v>
      </c>
      <c r="Y358" s="67">
        <v>15</v>
      </c>
      <c r="Z358" s="67">
        <v>14</v>
      </c>
      <c r="AA358" s="67">
        <v>3</v>
      </c>
      <c r="AB358" s="4">
        <v>0.24731182795698925</v>
      </c>
      <c r="AC358" s="4">
        <v>0.35185185185185186</v>
      </c>
      <c r="AD358" s="4">
        <v>0.30107526881720431</v>
      </c>
      <c r="AE358" s="8">
        <v>2.2727272727272729</v>
      </c>
      <c r="AF358" s="8">
        <v>0</v>
      </c>
      <c r="AG358" s="8">
        <v>0.56338028169014087</v>
      </c>
      <c r="AH358" s="8">
        <v>1.6666666666666665</v>
      </c>
      <c r="AI358" s="51">
        <v>-7.4484468898560724E-2</v>
      </c>
      <c r="AJ358" s="51">
        <v>0</v>
      </c>
      <c r="AK358" s="51">
        <v>0</v>
      </c>
      <c r="AL358" s="51">
        <v>0</v>
      </c>
      <c r="AM358" s="8">
        <v>4.4282897521855196</v>
      </c>
      <c r="AN358" s="8" t="s">
        <v>22151</v>
      </c>
      <c r="AO358" s="8" t="s">
        <v>22151</v>
      </c>
      <c r="AP358" s="8">
        <v>4.4282897521855196</v>
      </c>
      <c r="AQ358" s="8" t="s">
        <v>22151</v>
      </c>
      <c r="AR358" s="8" t="s">
        <v>22151</v>
      </c>
      <c r="AS358" s="8" t="s">
        <v>22151</v>
      </c>
      <c r="AT358" s="8" t="s">
        <v>22151</v>
      </c>
      <c r="AU358" s="8">
        <v>4.4282897521855196</v>
      </c>
      <c r="AV358" s="8">
        <v>4.4282897521855196</v>
      </c>
      <c r="AW358" s="8">
        <v>4.4282897521855196</v>
      </c>
      <c r="AX358" s="8">
        <v>4.4282897521855196</v>
      </c>
      <c r="AY358" s="132" t="s">
        <v>22151</v>
      </c>
      <c r="AZ358" s="132" t="s">
        <v>22151</v>
      </c>
      <c r="BA358" s="132">
        <v>53</v>
      </c>
      <c r="BB358" s="132" t="s">
        <v>22151</v>
      </c>
      <c r="BC358" s="132" t="s">
        <v>22151</v>
      </c>
      <c r="BD358" s="132" t="s">
        <v>22151</v>
      </c>
      <c r="BE358" s="132" t="s">
        <v>22151</v>
      </c>
      <c r="BF358" s="132">
        <v>49</v>
      </c>
      <c r="BG358" s="132">
        <v>56</v>
      </c>
      <c r="BH358" s="132">
        <v>103</v>
      </c>
      <c r="BI358" s="132">
        <v>88</v>
      </c>
      <c r="BJ358" s="92" t="s">
        <v>22151</v>
      </c>
      <c r="BK358" s="8">
        <v>8.6531354605957791</v>
      </c>
      <c r="BL358" s="8">
        <v>-4.2248457084102595</v>
      </c>
      <c r="BM358" s="12">
        <v>357</v>
      </c>
      <c r="BN358" s="10">
        <v>0</v>
      </c>
      <c r="BO358" s="10">
        <v>0.19435732070240119</v>
      </c>
      <c r="BP358" s="10">
        <v>-4.4192030291126603</v>
      </c>
      <c r="BQ358" s="41">
        <v>-8.4192723615052802</v>
      </c>
      <c r="BR358" s="41"/>
      <c r="BS358" s="10">
        <v>0</v>
      </c>
      <c r="BT358" s="38">
        <v>0</v>
      </c>
      <c r="BU358" s="6" t="s">
        <v>22510</v>
      </c>
      <c r="BV358" s="75">
        <v>676.18</v>
      </c>
      <c r="BW358" s="75">
        <v>641</v>
      </c>
      <c r="BX358" s="51">
        <v>35.17999999999995</v>
      </c>
      <c r="BY358" s="75">
        <v>554</v>
      </c>
      <c r="BZ358" s="75">
        <v>732</v>
      </c>
      <c r="CA358" s="184" t="s">
        <v>22151</v>
      </c>
    </row>
    <row r="359" spans="1:79" ht="15" customHeight="1" x14ac:dyDescent="0.3">
      <c r="A359" s="178" t="s">
        <v>3123</v>
      </c>
      <c r="B359" s="1" t="s">
        <v>6879</v>
      </c>
      <c r="C359" s="2" t="s">
        <v>6648</v>
      </c>
      <c r="D359" s="91" t="s">
        <v>365</v>
      </c>
      <c r="E359" s="2" t="s">
        <v>1437</v>
      </c>
      <c r="F359" s="2" t="s">
        <v>9094</v>
      </c>
      <c r="G359" s="2" t="s">
        <v>1396</v>
      </c>
      <c r="H359" s="2" t="s">
        <v>1396</v>
      </c>
      <c r="I359" s="2" t="s">
        <v>1396</v>
      </c>
      <c r="J359" s="269" t="s">
        <v>1396</v>
      </c>
      <c r="K359">
        <v>9054</v>
      </c>
      <c r="L359" t="s">
        <v>10439</v>
      </c>
      <c r="M359" t="e">
        <v>#VALUE!</v>
      </c>
      <c r="N359" t="s">
        <v>6311</v>
      </c>
      <c r="O359" s="169">
        <v>36</v>
      </c>
      <c r="P359" s="123">
        <v>132</v>
      </c>
      <c r="Q359" s="123">
        <v>132</v>
      </c>
      <c r="R359" s="75">
        <v>119</v>
      </c>
      <c r="S359" s="123">
        <v>21</v>
      </c>
      <c r="T359" s="123">
        <v>7</v>
      </c>
      <c r="U359" s="123">
        <v>0</v>
      </c>
      <c r="V359" s="75">
        <v>5</v>
      </c>
      <c r="W359" s="123">
        <v>14</v>
      </c>
      <c r="X359" s="75">
        <v>15</v>
      </c>
      <c r="Y359" s="75">
        <v>10</v>
      </c>
      <c r="Z359" s="75">
        <v>42</v>
      </c>
      <c r="AA359" s="75">
        <v>0</v>
      </c>
      <c r="AB359" s="4">
        <v>0.17647058823529413</v>
      </c>
      <c r="AC359" s="4">
        <v>0.24031007751937986</v>
      </c>
      <c r="AD359" s="4">
        <v>0.36134453781512604</v>
      </c>
      <c r="AE359" s="8">
        <v>2.1212121212121211</v>
      </c>
      <c r="AF359" s="8">
        <v>1.7857142857142858</v>
      </c>
      <c r="AG359" s="8">
        <v>2.1126760563380285</v>
      </c>
      <c r="AH359" s="8">
        <v>0</v>
      </c>
      <c r="AI359" s="51">
        <v>-1.9055141484566154</v>
      </c>
      <c r="AJ359" s="51">
        <v>0</v>
      </c>
      <c r="AK359" s="51">
        <v>0</v>
      </c>
      <c r="AL359" s="51">
        <v>0</v>
      </c>
      <c r="AM359" s="8">
        <v>4.1140883148078204</v>
      </c>
      <c r="AN359" s="8" t="s">
        <v>22151</v>
      </c>
      <c r="AO359" s="8">
        <v>4.1140883148078204</v>
      </c>
      <c r="AP359" s="8" t="s">
        <v>22151</v>
      </c>
      <c r="AQ359" s="8" t="s">
        <v>22151</v>
      </c>
      <c r="AR359" s="8" t="s">
        <v>22151</v>
      </c>
      <c r="AS359" s="8" t="s">
        <v>22151</v>
      </c>
      <c r="AT359" s="8">
        <v>4.1140883148078204</v>
      </c>
      <c r="AU359" s="8" t="s">
        <v>22151</v>
      </c>
      <c r="AV359" s="8">
        <v>4.1140883148078204</v>
      </c>
      <c r="AW359" s="8">
        <v>4.1140883148078204</v>
      </c>
      <c r="AX359" s="8">
        <v>4.1140883148078204</v>
      </c>
      <c r="AY359" s="132" t="s">
        <v>22151</v>
      </c>
      <c r="AZ359" s="132">
        <v>34</v>
      </c>
      <c r="BA359" s="132" t="s">
        <v>22151</v>
      </c>
      <c r="BB359" s="132" t="s">
        <v>22151</v>
      </c>
      <c r="BC359" s="132" t="s">
        <v>22151</v>
      </c>
      <c r="BD359" s="132" t="s">
        <v>22151</v>
      </c>
      <c r="BE359" s="132">
        <v>38</v>
      </c>
      <c r="BF359" s="132" t="s">
        <v>22151</v>
      </c>
      <c r="BG359" s="132">
        <v>59</v>
      </c>
      <c r="BH359" s="132">
        <v>110</v>
      </c>
      <c r="BI359" s="132">
        <v>95</v>
      </c>
      <c r="BJ359" s="92" t="s">
        <v>22151</v>
      </c>
      <c r="BK359" s="8">
        <v>8.3853679235062994</v>
      </c>
      <c r="BL359" s="8">
        <v>-4.271279608698479</v>
      </c>
      <c r="BM359" s="12">
        <v>358</v>
      </c>
      <c r="BN359" s="10">
        <v>0</v>
      </c>
      <c r="BO359" s="10">
        <v>0.19435732070240119</v>
      </c>
      <c r="BP359" s="10">
        <v>-4.4656369294008798</v>
      </c>
      <c r="BQ359" s="41">
        <v>-8.5182434996811924</v>
      </c>
      <c r="BR359" s="41"/>
      <c r="BS359" s="10">
        <v>0</v>
      </c>
      <c r="BT359" s="38">
        <v>0</v>
      </c>
      <c r="BU359" s="6" t="s">
        <v>22511</v>
      </c>
      <c r="BV359" s="75">
        <v>999</v>
      </c>
      <c r="BW359" s="75">
        <v>644</v>
      </c>
      <c r="BX359" s="51">
        <v>355</v>
      </c>
      <c r="BY359" s="75">
        <v>0</v>
      </c>
      <c r="BZ359" s="75">
        <v>0</v>
      </c>
      <c r="CA359" s="184" t="s">
        <v>22151</v>
      </c>
    </row>
    <row r="360" spans="1:79" ht="15" customHeight="1" x14ac:dyDescent="0.3">
      <c r="A360" s="213" t="s">
        <v>16065</v>
      </c>
      <c r="B360" s="1" t="s">
        <v>16066</v>
      </c>
      <c r="C360" s="2" t="s">
        <v>6939</v>
      </c>
      <c r="D360" s="91" t="s">
        <v>14295</v>
      </c>
      <c r="E360" s="2" t="s">
        <v>1509</v>
      </c>
      <c r="F360" s="2" t="s">
        <v>9094</v>
      </c>
      <c r="G360" s="2" t="s">
        <v>661</v>
      </c>
      <c r="H360" s="2" t="s">
        <v>661</v>
      </c>
      <c r="I360" s="2" t="s">
        <v>661</v>
      </c>
      <c r="J360" s="269" t="s">
        <v>661</v>
      </c>
      <c r="K360">
        <v>16451</v>
      </c>
      <c r="L360" t="s">
        <v>16067</v>
      </c>
      <c r="M360" t="e">
        <v>#VALUE!</v>
      </c>
      <c r="N360" t="s">
        <v>16069</v>
      </c>
      <c r="O360" s="169">
        <v>30</v>
      </c>
      <c r="P360" s="123">
        <v>68</v>
      </c>
      <c r="Q360" s="123">
        <v>68</v>
      </c>
      <c r="R360" s="75">
        <v>57</v>
      </c>
      <c r="S360" s="123">
        <v>19</v>
      </c>
      <c r="T360" s="123">
        <v>6</v>
      </c>
      <c r="U360" s="123">
        <v>0</v>
      </c>
      <c r="V360" s="75">
        <v>0</v>
      </c>
      <c r="W360" s="123">
        <v>6</v>
      </c>
      <c r="X360" s="75">
        <v>9</v>
      </c>
      <c r="Y360" s="75">
        <v>10</v>
      </c>
      <c r="Z360" s="75">
        <v>17</v>
      </c>
      <c r="AA360" s="75">
        <v>2</v>
      </c>
      <c r="AB360" s="52">
        <v>0.33333333333333331</v>
      </c>
      <c r="AC360" s="52">
        <v>0.43283582089552236</v>
      </c>
      <c r="AD360" s="52">
        <v>0.43859649122807015</v>
      </c>
      <c r="AE360" s="51">
        <v>0.90909090909090917</v>
      </c>
      <c r="AF360" s="51">
        <v>0</v>
      </c>
      <c r="AG360" s="51">
        <v>1.267605633802817</v>
      </c>
      <c r="AH360" s="51">
        <v>1.1111111111111112</v>
      </c>
      <c r="AI360" s="51">
        <v>1.0344781556030562</v>
      </c>
      <c r="AJ360" s="51">
        <v>0</v>
      </c>
      <c r="AK360" s="51">
        <v>0</v>
      </c>
      <c r="AL360" s="51">
        <v>0</v>
      </c>
      <c r="AM360" s="51">
        <v>4.3222858096078935</v>
      </c>
      <c r="AN360" s="51" t="s">
        <v>22151</v>
      </c>
      <c r="AO360" s="51" t="s">
        <v>22151</v>
      </c>
      <c r="AP360" s="51">
        <v>4.3222858096078935</v>
      </c>
      <c r="AQ360" s="51" t="s">
        <v>22151</v>
      </c>
      <c r="AR360" s="51" t="s">
        <v>22151</v>
      </c>
      <c r="AS360" s="51" t="s">
        <v>22151</v>
      </c>
      <c r="AT360" s="51" t="s">
        <v>22151</v>
      </c>
      <c r="AU360" s="51">
        <v>4.3222858096078935</v>
      </c>
      <c r="AV360" s="51">
        <v>4.3222858096078935</v>
      </c>
      <c r="AW360" s="51">
        <v>4.3222858096078935</v>
      </c>
      <c r="AX360" s="51">
        <v>4.3222858096078935</v>
      </c>
      <c r="AY360" s="76" t="s">
        <v>22151</v>
      </c>
      <c r="AZ360" s="132" t="s">
        <v>22151</v>
      </c>
      <c r="BA360" s="132">
        <v>54</v>
      </c>
      <c r="BB360" s="132" t="s">
        <v>22151</v>
      </c>
      <c r="BC360" s="132" t="s">
        <v>22151</v>
      </c>
      <c r="BD360" s="132" t="s">
        <v>22151</v>
      </c>
      <c r="BE360" s="132" t="s">
        <v>22151</v>
      </c>
      <c r="BF360" s="132">
        <v>50</v>
      </c>
      <c r="BG360" s="132">
        <v>57</v>
      </c>
      <c r="BH360" s="132">
        <v>106</v>
      </c>
      <c r="BI360" s="132">
        <v>91</v>
      </c>
      <c r="BJ360" s="92" t="s">
        <v>22151</v>
      </c>
      <c r="BK360" s="51">
        <v>8.6531354605957791</v>
      </c>
      <c r="BL360" s="8">
        <v>-4.3308496509878855</v>
      </c>
      <c r="BM360" s="12">
        <v>359</v>
      </c>
      <c r="BN360" s="51">
        <v>0</v>
      </c>
      <c r="BO360" s="51">
        <v>0.19435732070240119</v>
      </c>
      <c r="BP360" s="51">
        <v>-4.5252069716902863</v>
      </c>
      <c r="BQ360" s="64">
        <v>-8.6452135549635294</v>
      </c>
      <c r="BR360" s="64"/>
      <c r="BS360" s="51">
        <v>0</v>
      </c>
      <c r="BT360" s="38">
        <v>0</v>
      </c>
      <c r="BU360" s="51" t="s">
        <v>22512</v>
      </c>
      <c r="BV360" s="75">
        <v>736.41</v>
      </c>
      <c r="BW360" s="75">
        <v>647</v>
      </c>
      <c r="BX360" s="51">
        <v>89.409999999999968</v>
      </c>
      <c r="BY360" s="75">
        <v>631</v>
      </c>
      <c r="BZ360" s="75">
        <v>742</v>
      </c>
      <c r="CA360" s="184" t="s">
        <v>22151</v>
      </c>
    </row>
    <row r="361" spans="1:79" ht="15" customHeight="1" x14ac:dyDescent="0.3">
      <c r="A361" s="178" t="s">
        <v>13060</v>
      </c>
      <c r="B361" s="1" t="s">
        <v>13061</v>
      </c>
      <c r="C361" s="2" t="s">
        <v>6581</v>
      </c>
      <c r="D361" s="91" t="s">
        <v>11683</v>
      </c>
      <c r="E361" s="2" t="s">
        <v>1446</v>
      </c>
      <c r="F361" s="2" t="s">
        <v>9094</v>
      </c>
      <c r="G361" s="2" t="s">
        <v>1380</v>
      </c>
      <c r="H361" s="2" t="s">
        <v>1380</v>
      </c>
      <c r="I361" s="2" t="s">
        <v>1380</v>
      </c>
      <c r="J361" s="269" t="s">
        <v>1380</v>
      </c>
      <c r="K361">
        <v>19293</v>
      </c>
      <c r="L361" t="s">
        <v>16751</v>
      </c>
      <c r="M361" t="e">
        <v>#VALUE!</v>
      </c>
      <c r="N361" t="s">
        <v>13062</v>
      </c>
      <c r="O361" s="169">
        <v>23</v>
      </c>
      <c r="P361" s="123">
        <v>78</v>
      </c>
      <c r="Q361" s="123">
        <v>78</v>
      </c>
      <c r="R361" s="75">
        <v>70</v>
      </c>
      <c r="S361" s="123">
        <v>13</v>
      </c>
      <c r="T361" s="123">
        <v>6</v>
      </c>
      <c r="U361" s="123">
        <v>0</v>
      </c>
      <c r="V361" s="75">
        <v>2</v>
      </c>
      <c r="W361" s="123">
        <v>8</v>
      </c>
      <c r="X361" s="75">
        <v>8</v>
      </c>
      <c r="Y361" s="75">
        <v>6</v>
      </c>
      <c r="Z361" s="75">
        <v>15</v>
      </c>
      <c r="AA361" s="75">
        <v>2</v>
      </c>
      <c r="AB361" s="31">
        <v>0.18571428571428572</v>
      </c>
      <c r="AC361" s="31">
        <v>0.25</v>
      </c>
      <c r="AD361" s="31">
        <v>0.35714285714285715</v>
      </c>
      <c r="AE361" s="32">
        <v>1.2121212121212122</v>
      </c>
      <c r="AF361" s="32">
        <v>0.7142857142857143</v>
      </c>
      <c r="AG361" s="32">
        <v>1.1267605633802817</v>
      </c>
      <c r="AH361" s="32">
        <v>1.1111111111111112</v>
      </c>
      <c r="AI361" s="51">
        <v>-1.0019102388628278</v>
      </c>
      <c r="AJ361" s="51">
        <v>0</v>
      </c>
      <c r="AK361" s="51">
        <v>0</v>
      </c>
      <c r="AL361" s="51">
        <v>0</v>
      </c>
      <c r="AM361" s="32">
        <v>3.1623683620354912</v>
      </c>
      <c r="AN361" s="32" t="s">
        <v>22151</v>
      </c>
      <c r="AO361" s="32" t="s">
        <v>22151</v>
      </c>
      <c r="AP361" s="32" t="s">
        <v>22151</v>
      </c>
      <c r="AQ361" s="32" t="s">
        <v>22151</v>
      </c>
      <c r="AR361" s="32" t="s">
        <v>22151</v>
      </c>
      <c r="AS361" s="32">
        <v>3.1623683620354912</v>
      </c>
      <c r="AT361" s="32" t="s">
        <v>22151</v>
      </c>
      <c r="AU361" s="32" t="s">
        <v>22151</v>
      </c>
      <c r="AV361" s="32" t="s">
        <v>22151</v>
      </c>
      <c r="AW361" s="32">
        <v>3.1623683620354912</v>
      </c>
      <c r="AX361" s="32">
        <v>3.1623683620354912</v>
      </c>
      <c r="AY361" s="133" t="s">
        <v>22151</v>
      </c>
      <c r="AZ361" s="132" t="s">
        <v>22151</v>
      </c>
      <c r="BA361" s="132" t="s">
        <v>22151</v>
      </c>
      <c r="BB361" s="132" t="s">
        <v>22151</v>
      </c>
      <c r="BC361" s="132" t="s">
        <v>22151</v>
      </c>
      <c r="BD361" s="132">
        <v>127</v>
      </c>
      <c r="BE361" s="132" t="s">
        <v>22151</v>
      </c>
      <c r="BF361" s="132" t="s">
        <v>22151</v>
      </c>
      <c r="BG361" s="132" t="s">
        <v>22151</v>
      </c>
      <c r="BH361" s="132">
        <v>138</v>
      </c>
      <c r="BI361" s="132">
        <v>123</v>
      </c>
      <c r="BJ361" s="92" t="s">
        <v>22151</v>
      </c>
      <c r="BK361" s="32">
        <v>7.5574645117708927</v>
      </c>
      <c r="BL361" s="8">
        <v>-4.3950961497354015</v>
      </c>
      <c r="BM361" s="12">
        <v>360</v>
      </c>
      <c r="BN361" s="32">
        <v>0</v>
      </c>
      <c r="BO361" s="32">
        <v>0.19435732070240119</v>
      </c>
      <c r="BP361" s="32">
        <v>-4.5894534704378032</v>
      </c>
      <c r="BQ361" s="40">
        <v>-8.7821512032203195</v>
      </c>
      <c r="BR361" s="40"/>
      <c r="BS361" s="32">
        <v>0</v>
      </c>
      <c r="BT361" s="38">
        <v>0</v>
      </c>
      <c r="BU361" s="6" t="s">
        <v>22513</v>
      </c>
      <c r="BV361" s="75">
        <v>262.73</v>
      </c>
      <c r="BW361" s="75">
        <v>648</v>
      </c>
      <c r="BX361" s="51">
        <v>-385.27</v>
      </c>
      <c r="BY361" s="75">
        <v>234</v>
      </c>
      <c r="BZ361" s="75">
        <v>325</v>
      </c>
      <c r="CA361" s="184" t="s">
        <v>22151</v>
      </c>
    </row>
    <row r="362" spans="1:79" ht="15" customHeight="1" x14ac:dyDescent="0.3">
      <c r="A362" s="178" t="s">
        <v>13828</v>
      </c>
      <c r="B362" s="1" t="s">
        <v>8308</v>
      </c>
      <c r="C362" s="2" t="s">
        <v>6543</v>
      </c>
      <c r="D362" s="91" t="s">
        <v>11565</v>
      </c>
      <c r="E362" s="2" t="s">
        <v>3591</v>
      </c>
      <c r="F362" s="2" t="s">
        <v>3591</v>
      </c>
      <c r="G362" s="2" t="s">
        <v>14938</v>
      </c>
      <c r="H362" s="2" t="s">
        <v>1380</v>
      </c>
      <c r="I362" s="2" t="s">
        <v>1380</v>
      </c>
      <c r="J362" s="269" t="s">
        <v>1380</v>
      </c>
      <c r="K362">
        <v>12937</v>
      </c>
      <c r="L362" t="s">
        <v>13019</v>
      </c>
      <c r="M362" t="e">
        <v>#VALUE!</v>
      </c>
      <c r="N362" t="s">
        <v>13830</v>
      </c>
      <c r="O362" s="169">
        <v>26</v>
      </c>
      <c r="P362" s="123">
        <v>82</v>
      </c>
      <c r="Q362" s="123">
        <v>82</v>
      </c>
      <c r="R362" s="67">
        <v>78</v>
      </c>
      <c r="S362" s="123">
        <v>16</v>
      </c>
      <c r="T362" s="123">
        <v>3</v>
      </c>
      <c r="U362" s="123">
        <v>0</v>
      </c>
      <c r="V362" s="67">
        <v>4</v>
      </c>
      <c r="W362" s="123">
        <v>6</v>
      </c>
      <c r="X362" s="67">
        <v>11</v>
      </c>
      <c r="Y362" s="67">
        <v>4</v>
      </c>
      <c r="Z362" s="67">
        <v>16</v>
      </c>
      <c r="AA362" s="67">
        <v>0</v>
      </c>
      <c r="AB362" s="4">
        <v>0.20512820512820512</v>
      </c>
      <c r="AC362" s="4">
        <v>0.24390243902439024</v>
      </c>
      <c r="AD362" s="4">
        <v>0.39743589743589741</v>
      </c>
      <c r="AE362" s="8">
        <v>0.90909090909090917</v>
      </c>
      <c r="AF362" s="8">
        <v>1.4285714285714286</v>
      </c>
      <c r="AG362" s="8">
        <v>1.5492957746478875</v>
      </c>
      <c r="AH362" s="8">
        <v>0</v>
      </c>
      <c r="AI362" s="51">
        <v>-0.78182241427731347</v>
      </c>
      <c r="AJ362" s="51">
        <v>0</v>
      </c>
      <c r="AK362" s="51">
        <v>0</v>
      </c>
      <c r="AL362" s="51">
        <v>0</v>
      </c>
      <c r="AM362" s="6">
        <v>3.1051356980329121</v>
      </c>
      <c r="AN362" s="6" t="s">
        <v>22151</v>
      </c>
      <c r="AO362" s="6" t="s">
        <v>22151</v>
      </c>
      <c r="AP362" s="6" t="s">
        <v>22151</v>
      </c>
      <c r="AQ362" s="6" t="s">
        <v>22151</v>
      </c>
      <c r="AR362" s="6" t="s">
        <v>22151</v>
      </c>
      <c r="AS362" s="6">
        <v>3.1051356980329121</v>
      </c>
      <c r="AT362" s="6" t="s">
        <v>22151</v>
      </c>
      <c r="AU362" s="6" t="s">
        <v>22151</v>
      </c>
      <c r="AV362" s="6" t="s">
        <v>22151</v>
      </c>
      <c r="AW362" s="6">
        <v>3.1051356980329121</v>
      </c>
      <c r="AX362" s="6">
        <v>3.1051356980329121</v>
      </c>
      <c r="AY362" s="99" t="s">
        <v>22151</v>
      </c>
      <c r="AZ362" s="132" t="s">
        <v>22151</v>
      </c>
      <c r="BA362" s="132" t="s">
        <v>22151</v>
      </c>
      <c r="BB362" s="132" t="s">
        <v>22151</v>
      </c>
      <c r="BC362" s="132" t="s">
        <v>22151</v>
      </c>
      <c r="BD362" s="132">
        <v>128</v>
      </c>
      <c r="BE362" s="132" t="s">
        <v>22151</v>
      </c>
      <c r="BF362" s="132" t="s">
        <v>22151</v>
      </c>
      <c r="BG362" s="132" t="s">
        <v>22151</v>
      </c>
      <c r="BH362" s="132">
        <v>141</v>
      </c>
      <c r="BI362" s="132">
        <v>126</v>
      </c>
      <c r="BJ362" s="92" t="s">
        <v>22151</v>
      </c>
      <c r="BK362" s="8">
        <v>7.5574645117708927</v>
      </c>
      <c r="BL362" s="8">
        <v>-4.4523288137379806</v>
      </c>
      <c r="BM362" s="12">
        <v>361</v>
      </c>
      <c r="BN362" s="10">
        <v>0</v>
      </c>
      <c r="BO362" s="10">
        <v>0.19435732070240119</v>
      </c>
      <c r="BP362" s="10">
        <v>-4.6466861344403814</v>
      </c>
      <c r="BQ362" s="41">
        <v>-8.9041392736174938</v>
      </c>
      <c r="BR362" s="41"/>
      <c r="BS362" s="10">
        <v>0</v>
      </c>
      <c r="BT362" s="38">
        <v>0</v>
      </c>
      <c r="BU362" s="6" t="s">
        <v>22514</v>
      </c>
      <c r="BV362" s="75">
        <v>750.32</v>
      </c>
      <c r="BW362" s="75">
        <v>651</v>
      </c>
      <c r="BX362" s="51">
        <v>99.32000000000005</v>
      </c>
      <c r="BY362" s="75">
        <v>721</v>
      </c>
      <c r="BZ362" s="75">
        <v>721</v>
      </c>
      <c r="CA362" s="184" t="s">
        <v>22151</v>
      </c>
    </row>
    <row r="363" spans="1:79" ht="15" customHeight="1" x14ac:dyDescent="0.3">
      <c r="A363" s="178" t="s">
        <v>16882</v>
      </c>
      <c r="B363" s="1" t="s">
        <v>6970</v>
      </c>
      <c r="C363" s="2" t="s">
        <v>15709</v>
      </c>
      <c r="D363" s="91" t="s">
        <v>14681</v>
      </c>
      <c r="E363" s="2" t="s">
        <v>1386</v>
      </c>
      <c r="F363" s="2" t="s">
        <v>6120</v>
      </c>
      <c r="G363" s="2" t="s">
        <v>1424</v>
      </c>
      <c r="H363" s="2" t="s">
        <v>1424</v>
      </c>
      <c r="I363" s="2" t="s">
        <v>1424</v>
      </c>
      <c r="J363" s="269" t="s">
        <v>1424</v>
      </c>
      <c r="K363">
        <v>12384</v>
      </c>
      <c r="L363" t="s">
        <v>16883</v>
      </c>
      <c r="M363" t="e">
        <v>#VALUE!</v>
      </c>
      <c r="N363" t="s">
        <v>16885</v>
      </c>
      <c r="O363" s="123">
        <v>7</v>
      </c>
      <c r="P363" s="123">
        <v>24</v>
      </c>
      <c r="Q363" s="123">
        <v>24</v>
      </c>
      <c r="R363" s="123">
        <v>21</v>
      </c>
      <c r="S363" s="123">
        <v>1</v>
      </c>
      <c r="T363" s="123">
        <v>0</v>
      </c>
      <c r="U363" s="123">
        <v>0</v>
      </c>
      <c r="V363" s="123">
        <v>0</v>
      </c>
      <c r="W363" s="123">
        <v>1</v>
      </c>
      <c r="X363" s="123">
        <v>2</v>
      </c>
      <c r="Y363" s="123">
        <v>2</v>
      </c>
      <c r="Z363" s="123">
        <v>9</v>
      </c>
      <c r="AA363" s="123">
        <v>0</v>
      </c>
      <c r="AB363" s="4">
        <v>4.7619047619047616E-2</v>
      </c>
      <c r="AC363" s="4">
        <v>0.13043478260869565</v>
      </c>
      <c r="AD363" s="4">
        <v>4.7619047619047616E-2</v>
      </c>
      <c r="AE363" s="8">
        <v>0.15151515151515152</v>
      </c>
      <c r="AF363" s="8">
        <v>0</v>
      </c>
      <c r="AG363" s="8">
        <v>0.28169014084507044</v>
      </c>
      <c r="AH363" s="8">
        <v>0</v>
      </c>
      <c r="AI363" s="51">
        <v>-0.95586870936802049</v>
      </c>
      <c r="AJ363" s="51">
        <v>0</v>
      </c>
      <c r="AK363" s="51">
        <v>0</v>
      </c>
      <c r="AL363" s="51">
        <v>0</v>
      </c>
      <c r="AM363" s="8">
        <v>-0.5226634170077985</v>
      </c>
      <c r="AN363" s="8">
        <v>-0.5226634170077985</v>
      </c>
      <c r="AO363" s="8" t="s">
        <v>22151</v>
      </c>
      <c r="AP363" s="8" t="s">
        <v>22151</v>
      </c>
      <c r="AQ363" s="8" t="s">
        <v>22151</v>
      </c>
      <c r="AR363" s="8" t="s">
        <v>22151</v>
      </c>
      <c r="AS363" s="8" t="s">
        <v>22151</v>
      </c>
      <c r="AT363" s="8" t="s">
        <v>22151</v>
      </c>
      <c r="AU363" s="8" t="s">
        <v>22151</v>
      </c>
      <c r="AV363" s="8" t="s">
        <v>22151</v>
      </c>
      <c r="AW363" s="8">
        <v>-0.5226634170077985</v>
      </c>
      <c r="AX363" s="8">
        <v>-0.5226634170077985</v>
      </c>
      <c r="AY363" s="132">
        <v>74</v>
      </c>
      <c r="AZ363" s="132" t="s">
        <v>22151</v>
      </c>
      <c r="BA363" s="132" t="s">
        <v>22151</v>
      </c>
      <c r="BB363" s="132" t="s">
        <v>22151</v>
      </c>
      <c r="BC363" s="132" t="s">
        <v>22151</v>
      </c>
      <c r="BD363" s="132" t="s">
        <v>22151</v>
      </c>
      <c r="BE363" s="132" t="s">
        <v>22151</v>
      </c>
      <c r="BF363" s="132" t="s">
        <v>22151</v>
      </c>
      <c r="BG363" s="132" t="s">
        <v>22151</v>
      </c>
      <c r="BH363" s="132">
        <v>276</v>
      </c>
      <c r="BI363" s="132">
        <v>261</v>
      </c>
      <c r="BJ363" s="92" t="s">
        <v>22151</v>
      </c>
      <c r="BK363" s="8">
        <v>3.9410672420239714</v>
      </c>
      <c r="BL363" s="8">
        <v>-4.4637306590317696</v>
      </c>
      <c r="BM363" s="12">
        <v>362</v>
      </c>
      <c r="BN363" s="10">
        <v>0</v>
      </c>
      <c r="BO363" s="10">
        <v>0.19435732070240119</v>
      </c>
      <c r="BP363" s="10">
        <v>-4.6580879797341712</v>
      </c>
      <c r="BQ363" s="41">
        <v>-8.92844163889432</v>
      </c>
      <c r="BR363" s="41"/>
      <c r="BS363" s="10">
        <v>0</v>
      </c>
      <c r="BT363" s="38">
        <v>0</v>
      </c>
      <c r="BU363" s="6" t="s">
        <v>22515</v>
      </c>
      <c r="BV363" s="75">
        <v>999</v>
      </c>
      <c r="BW363" s="75">
        <v>652</v>
      </c>
      <c r="BX363" s="51">
        <v>347</v>
      </c>
      <c r="BY363" s="75">
        <v>0</v>
      </c>
      <c r="BZ363" s="75">
        <v>0</v>
      </c>
      <c r="CA363" s="184" t="s">
        <v>22151</v>
      </c>
    </row>
    <row r="364" spans="1:79" x14ac:dyDescent="0.3">
      <c r="A364" s="178" t="s">
        <v>16790</v>
      </c>
      <c r="B364" s="1" t="s">
        <v>16792</v>
      </c>
      <c r="C364" s="2" t="s">
        <v>16791</v>
      </c>
      <c r="D364" s="91" t="s">
        <v>15425</v>
      </c>
      <c r="E364" s="2" t="s">
        <v>1446</v>
      </c>
      <c r="F364" s="2" t="s">
        <v>9094</v>
      </c>
      <c r="G364" s="2" t="s">
        <v>1380</v>
      </c>
      <c r="H364" s="2" t="s">
        <v>1380</v>
      </c>
      <c r="I364" s="2" t="s">
        <v>1380</v>
      </c>
      <c r="J364" s="269" t="s">
        <v>1380</v>
      </c>
      <c r="K364">
        <v>13473</v>
      </c>
      <c r="L364" t="s">
        <v>16793</v>
      </c>
      <c r="M364" t="e">
        <v>#VALUE!</v>
      </c>
      <c r="N364" t="s">
        <v>16794</v>
      </c>
      <c r="O364" s="169">
        <v>21</v>
      </c>
      <c r="P364" s="123">
        <v>72</v>
      </c>
      <c r="Q364" s="123">
        <v>72</v>
      </c>
      <c r="R364" s="67">
        <v>63</v>
      </c>
      <c r="S364" s="123">
        <v>14</v>
      </c>
      <c r="T364" s="123">
        <v>3</v>
      </c>
      <c r="U364" s="123">
        <v>0</v>
      </c>
      <c r="V364" s="67">
        <v>2</v>
      </c>
      <c r="W364" s="123">
        <v>9</v>
      </c>
      <c r="X364" s="67">
        <v>6</v>
      </c>
      <c r="Y364" s="67">
        <v>7</v>
      </c>
      <c r="Z364" s="67">
        <v>19</v>
      </c>
      <c r="AA364" s="67">
        <v>1</v>
      </c>
      <c r="AB364" s="31">
        <v>0.22222222222222221</v>
      </c>
      <c r="AC364" s="31">
        <v>0.3</v>
      </c>
      <c r="AD364" s="31">
        <v>0.36507936507936506</v>
      </c>
      <c r="AE364" s="32">
        <v>1.3636363636363638</v>
      </c>
      <c r="AF364" s="32">
        <v>0.7142857142857143</v>
      </c>
      <c r="AG364" s="32">
        <v>0.84507042253521136</v>
      </c>
      <c r="AH364" s="32">
        <v>0.55555555555555558</v>
      </c>
      <c r="AI364" s="51">
        <v>-0.39863791579953262</v>
      </c>
      <c r="AJ364" s="51">
        <v>0</v>
      </c>
      <c r="AK364" s="51">
        <v>0</v>
      </c>
      <c r="AL364" s="51">
        <v>0</v>
      </c>
      <c r="AM364" s="32">
        <v>3.0799101402133124</v>
      </c>
      <c r="AN364" s="32" t="s">
        <v>22151</v>
      </c>
      <c r="AO364" s="32" t="s">
        <v>22151</v>
      </c>
      <c r="AP364" s="32" t="s">
        <v>22151</v>
      </c>
      <c r="AQ364" s="32" t="s">
        <v>22151</v>
      </c>
      <c r="AR364" s="32" t="s">
        <v>22151</v>
      </c>
      <c r="AS364" s="32">
        <v>3.0799101402133124</v>
      </c>
      <c r="AT364" s="32" t="s">
        <v>22151</v>
      </c>
      <c r="AU364" s="32" t="s">
        <v>22151</v>
      </c>
      <c r="AV364" s="32" t="s">
        <v>22151</v>
      </c>
      <c r="AW364" s="32">
        <v>3.0799101402133124</v>
      </c>
      <c r="AX364" s="32">
        <v>3.0799101402133124</v>
      </c>
      <c r="AY364" s="133" t="s">
        <v>22151</v>
      </c>
      <c r="AZ364" s="132" t="s">
        <v>22151</v>
      </c>
      <c r="BA364" s="132" t="s">
        <v>22151</v>
      </c>
      <c r="BB364" s="132" t="s">
        <v>22151</v>
      </c>
      <c r="BC364" s="132" t="s">
        <v>22151</v>
      </c>
      <c r="BD364" s="132">
        <v>129</v>
      </c>
      <c r="BE364" s="132" t="s">
        <v>22151</v>
      </c>
      <c r="BF364" s="132" t="s">
        <v>22151</v>
      </c>
      <c r="BG364" s="132" t="s">
        <v>22151</v>
      </c>
      <c r="BH364" s="132">
        <v>142</v>
      </c>
      <c r="BI364" s="132">
        <v>127</v>
      </c>
      <c r="BJ364" s="92" t="s">
        <v>22151</v>
      </c>
      <c r="BK364" s="32">
        <v>7.5574645117708927</v>
      </c>
      <c r="BL364" s="8">
        <v>-4.4775543715575807</v>
      </c>
      <c r="BM364" s="12">
        <v>363</v>
      </c>
      <c r="BN364" s="32">
        <v>0</v>
      </c>
      <c r="BO364" s="32">
        <v>0.19435732070240119</v>
      </c>
      <c r="BP364" s="32">
        <v>-4.6719116922599824</v>
      </c>
      <c r="BQ364" s="40">
        <v>-8.9579060722932802</v>
      </c>
      <c r="BR364" s="40"/>
      <c r="BS364" s="32">
        <v>0</v>
      </c>
      <c r="BT364" s="38">
        <v>0</v>
      </c>
      <c r="BU364" s="6" t="s">
        <v>22516</v>
      </c>
      <c r="BV364" s="75">
        <v>999</v>
      </c>
      <c r="BW364" s="75">
        <v>653</v>
      </c>
      <c r="BX364" s="51">
        <v>346</v>
      </c>
      <c r="BY364" s="75">
        <v>0</v>
      </c>
      <c r="BZ364" s="75">
        <v>0</v>
      </c>
      <c r="CA364" s="184" t="s">
        <v>22151</v>
      </c>
    </row>
    <row r="365" spans="1:79" ht="15" customHeight="1" x14ac:dyDescent="0.3">
      <c r="A365" s="178" t="s">
        <v>19898</v>
      </c>
      <c r="B365" s="1" t="s">
        <v>14661</v>
      </c>
      <c r="C365" s="2" t="s">
        <v>6562</v>
      </c>
      <c r="D365" s="91" t="s">
        <v>14689</v>
      </c>
      <c r="E365" s="2" t="s">
        <v>1372</v>
      </c>
      <c r="F365" s="2" t="s">
        <v>6120</v>
      </c>
      <c r="G365" s="2" t="s">
        <v>14983</v>
      </c>
      <c r="H365" s="2" t="s">
        <v>1380</v>
      </c>
      <c r="I365" s="2" t="s">
        <v>1431</v>
      </c>
      <c r="J365" s="269" t="s">
        <v>1380</v>
      </c>
      <c r="K365" s="98">
        <v>14196</v>
      </c>
      <c r="L365" s="98" t="s">
        <v>19899</v>
      </c>
      <c r="M365" s="98" t="e">
        <v>#VALUE!</v>
      </c>
      <c r="N365" s="98" t="s">
        <v>19900</v>
      </c>
      <c r="O365" s="66">
        <v>40</v>
      </c>
      <c r="P365" s="123">
        <v>77</v>
      </c>
      <c r="Q365" s="123">
        <v>77</v>
      </c>
      <c r="R365" s="75">
        <v>63.000000000000007</v>
      </c>
      <c r="S365" s="123">
        <v>9.9999999999999982</v>
      </c>
      <c r="T365" s="123">
        <v>1</v>
      </c>
      <c r="U365" s="123">
        <v>1</v>
      </c>
      <c r="V365" s="75">
        <v>0</v>
      </c>
      <c r="W365" s="123">
        <v>11</v>
      </c>
      <c r="X365" s="75">
        <v>3</v>
      </c>
      <c r="Y365" s="75">
        <v>9.9999999999999982</v>
      </c>
      <c r="Z365" s="75">
        <v>23</v>
      </c>
      <c r="AA365" s="75">
        <v>4</v>
      </c>
      <c r="AB365" s="3">
        <v>0.15873015873015869</v>
      </c>
      <c r="AC365" s="3">
        <v>0.27397260273972596</v>
      </c>
      <c r="AD365" s="3">
        <v>0.20634920634920631</v>
      </c>
      <c r="AE365" s="6">
        <v>1.6666666666666667</v>
      </c>
      <c r="AF365" s="6">
        <v>0</v>
      </c>
      <c r="AG365" s="6">
        <v>0.42253521126760568</v>
      </c>
      <c r="AH365" s="6">
        <v>2.2222222222222223</v>
      </c>
      <c r="AI365" s="6">
        <v>-1.2781479341106878</v>
      </c>
      <c r="AJ365" s="6">
        <v>0</v>
      </c>
      <c r="AK365" s="6">
        <v>0</v>
      </c>
      <c r="AL365" s="51">
        <v>0</v>
      </c>
      <c r="AM365" s="6">
        <v>3.0332761660458072</v>
      </c>
      <c r="AN365" s="6" t="s">
        <v>22151</v>
      </c>
      <c r="AO365" s="6" t="s">
        <v>22151</v>
      </c>
      <c r="AP365" s="6" t="s">
        <v>22151</v>
      </c>
      <c r="AQ365" s="6" t="s">
        <v>22151</v>
      </c>
      <c r="AR365" s="6" t="s">
        <v>22151</v>
      </c>
      <c r="AS365" s="6">
        <v>3.0332761660458072</v>
      </c>
      <c r="AT365" s="6" t="s">
        <v>22151</v>
      </c>
      <c r="AU365" s="6" t="s">
        <v>22151</v>
      </c>
      <c r="AV365" s="6" t="s">
        <v>22151</v>
      </c>
      <c r="AW365" s="6">
        <v>3.0332761660458072</v>
      </c>
      <c r="AX365" s="6">
        <v>3.0332761660458072</v>
      </c>
      <c r="AY365" s="99" t="s">
        <v>22151</v>
      </c>
      <c r="AZ365" s="99" t="s">
        <v>22151</v>
      </c>
      <c r="BA365" s="99" t="s">
        <v>22151</v>
      </c>
      <c r="BB365" s="99" t="s">
        <v>22151</v>
      </c>
      <c r="BC365" s="99" t="s">
        <v>22151</v>
      </c>
      <c r="BD365" s="99">
        <v>130</v>
      </c>
      <c r="BE365" s="99" t="s">
        <v>22151</v>
      </c>
      <c r="BF365" s="99" t="s">
        <v>22151</v>
      </c>
      <c r="BG365" s="99" t="s">
        <v>22151</v>
      </c>
      <c r="BH365" s="99">
        <v>145</v>
      </c>
      <c r="BI365" s="99">
        <v>130</v>
      </c>
      <c r="BJ365" s="92" t="s">
        <v>22151</v>
      </c>
      <c r="BK365" s="6">
        <v>7.5574645117708927</v>
      </c>
      <c r="BL365" s="6">
        <v>-4.5241883457250855</v>
      </c>
      <c r="BM365" s="99">
        <v>364</v>
      </c>
      <c r="BN365" s="6">
        <v>0</v>
      </c>
      <c r="BO365" s="6">
        <v>0.19435732070240119</v>
      </c>
      <c r="BP365" s="6">
        <v>-4.7185456664274863</v>
      </c>
      <c r="BQ365" s="38">
        <v>-9.0573036562217375</v>
      </c>
      <c r="BR365" s="38"/>
      <c r="BS365" s="6">
        <v>0</v>
      </c>
      <c r="BT365" s="38">
        <v>0</v>
      </c>
      <c r="BU365" s="6" t="s">
        <v>22517</v>
      </c>
      <c r="BV365" s="75">
        <v>750.77</v>
      </c>
      <c r="BW365" s="75">
        <v>657</v>
      </c>
      <c r="BX365" s="51">
        <v>93.769999999999982</v>
      </c>
      <c r="BY365" s="75">
        <v>741</v>
      </c>
      <c r="BZ365" s="75">
        <v>741</v>
      </c>
      <c r="CA365" s="184" t="s">
        <v>22151</v>
      </c>
    </row>
    <row r="366" spans="1:79" ht="15" customHeight="1" x14ac:dyDescent="0.3">
      <c r="A366" s="178" t="s">
        <v>3480</v>
      </c>
      <c r="B366" s="1" t="s">
        <v>7127</v>
      </c>
      <c r="C366" s="2" t="s">
        <v>6922</v>
      </c>
      <c r="D366" s="91" t="s">
        <v>303</v>
      </c>
      <c r="E366" s="2" t="s">
        <v>1446</v>
      </c>
      <c r="F366" s="2" t="s">
        <v>9094</v>
      </c>
      <c r="G366" s="2" t="s">
        <v>2147</v>
      </c>
      <c r="H366" s="2" t="s">
        <v>2147</v>
      </c>
      <c r="I366" s="2" t="s">
        <v>2147</v>
      </c>
      <c r="J366" s="269" t="s">
        <v>2147</v>
      </c>
      <c r="K366">
        <v>10542</v>
      </c>
      <c r="L366" t="s">
        <v>10918</v>
      </c>
      <c r="M366" t="e">
        <v>#VALUE!</v>
      </c>
      <c r="N366" t="s">
        <v>5403</v>
      </c>
      <c r="O366" s="169">
        <v>25</v>
      </c>
      <c r="P366" s="123">
        <v>75</v>
      </c>
      <c r="Q366" s="123">
        <v>75</v>
      </c>
      <c r="R366" s="75">
        <v>61</v>
      </c>
      <c r="S366" s="123">
        <v>12</v>
      </c>
      <c r="T366" s="123">
        <v>1</v>
      </c>
      <c r="U366" s="123">
        <v>0</v>
      </c>
      <c r="V366" s="75">
        <v>5</v>
      </c>
      <c r="W366" s="123">
        <v>9</v>
      </c>
      <c r="X366" s="75">
        <v>8</v>
      </c>
      <c r="Y366" s="75">
        <v>9</v>
      </c>
      <c r="Z366" s="75">
        <v>21.000000000000004</v>
      </c>
      <c r="AA366" s="75">
        <v>1</v>
      </c>
      <c r="AB366" s="4">
        <v>0.19672131147540983</v>
      </c>
      <c r="AC366" s="4">
        <v>0.3</v>
      </c>
      <c r="AD366" s="4">
        <v>0.45901639344262296</v>
      </c>
      <c r="AE366" s="8">
        <v>1.3636363636363638</v>
      </c>
      <c r="AF366" s="8">
        <v>1.7857142857142858</v>
      </c>
      <c r="AG366" s="8">
        <v>1.1267605633802817</v>
      </c>
      <c r="AH366" s="8">
        <v>0.55555555555555558</v>
      </c>
      <c r="AI366" s="51">
        <v>-0.72862320749709975</v>
      </c>
      <c r="AJ366" s="51">
        <v>0</v>
      </c>
      <c r="AK366" s="51">
        <v>0</v>
      </c>
      <c r="AL366" s="51">
        <v>0</v>
      </c>
      <c r="AM366" s="8">
        <v>4.1030435607893878</v>
      </c>
      <c r="AN366" s="8" t="s">
        <v>22151</v>
      </c>
      <c r="AO366" s="8" t="s">
        <v>22151</v>
      </c>
      <c r="AP366" s="8" t="s">
        <v>22151</v>
      </c>
      <c r="AQ366" s="8" t="s">
        <v>22151</v>
      </c>
      <c r="AR366" s="8" t="s">
        <v>22151</v>
      </c>
      <c r="AS366" s="8" t="s">
        <v>22151</v>
      </c>
      <c r="AT366" s="8" t="s">
        <v>22151</v>
      </c>
      <c r="AU366" s="8" t="s">
        <v>22151</v>
      </c>
      <c r="AV366" s="8" t="s">
        <v>22151</v>
      </c>
      <c r="AW366" s="8">
        <v>4.1030435607893878</v>
      </c>
      <c r="AX366" s="8">
        <v>4.1030435607893878</v>
      </c>
      <c r="AY366" s="132" t="s">
        <v>22151</v>
      </c>
      <c r="AZ366" s="132" t="s">
        <v>22151</v>
      </c>
      <c r="BA366" s="132" t="s">
        <v>22151</v>
      </c>
      <c r="BB366" s="132" t="s">
        <v>22151</v>
      </c>
      <c r="BC366" s="132" t="s">
        <v>22151</v>
      </c>
      <c r="BD366" s="132" t="s">
        <v>22151</v>
      </c>
      <c r="BE366" s="132" t="s">
        <v>22151</v>
      </c>
      <c r="BF366" s="132" t="s">
        <v>22151</v>
      </c>
      <c r="BG366" s="132" t="s">
        <v>22151</v>
      </c>
      <c r="BH366" s="132">
        <v>111</v>
      </c>
      <c r="BI366" s="132">
        <v>96</v>
      </c>
      <c r="BJ366" s="92" t="s">
        <v>22151</v>
      </c>
      <c r="BK366" s="8">
        <v>8.6531354605957791</v>
      </c>
      <c r="BL366" s="8">
        <v>-4.5500918998063913</v>
      </c>
      <c r="BM366" s="12">
        <v>365</v>
      </c>
      <c r="BN366" s="10">
        <v>0</v>
      </c>
      <c r="BO366" s="10">
        <v>0.19435732070240119</v>
      </c>
      <c r="BP366" s="10">
        <v>-4.7444492205087929</v>
      </c>
      <c r="BQ366" s="41">
        <v>-9.112515564209545</v>
      </c>
      <c r="BR366" s="41"/>
      <c r="BS366" s="10">
        <v>0</v>
      </c>
      <c r="BT366" s="38">
        <v>0</v>
      </c>
      <c r="BU366" s="6" t="s">
        <v>22518</v>
      </c>
      <c r="BV366" s="75">
        <v>999</v>
      </c>
      <c r="BW366" s="75">
        <v>660</v>
      </c>
      <c r="BX366" s="51">
        <v>339</v>
      </c>
      <c r="BY366" s="75">
        <v>0</v>
      </c>
      <c r="BZ366" s="75">
        <v>0</v>
      </c>
      <c r="CA366" s="184" t="s">
        <v>22151</v>
      </c>
    </row>
    <row r="367" spans="1:79" ht="15" customHeight="1" x14ac:dyDescent="0.3">
      <c r="A367" t="s">
        <v>13696</v>
      </c>
      <c r="B367" s="1" t="s">
        <v>7824</v>
      </c>
      <c r="C367" s="2" t="s">
        <v>13697</v>
      </c>
      <c r="D367" s="91" t="s">
        <v>11558</v>
      </c>
      <c r="E367" s="2" t="s">
        <v>1389</v>
      </c>
      <c r="F367" s="2" t="s">
        <v>6120</v>
      </c>
      <c r="G367" s="2" t="s">
        <v>1380</v>
      </c>
      <c r="H367" s="2" t="s">
        <v>1380</v>
      </c>
      <c r="I367" s="2" t="s">
        <v>1380</v>
      </c>
      <c r="J367" s="269" t="s">
        <v>1380</v>
      </c>
      <c r="K367">
        <v>14567</v>
      </c>
      <c r="L367" t="s">
        <v>12992</v>
      </c>
      <c r="M367" t="e">
        <v>#VALUE!</v>
      </c>
      <c r="N367" t="s">
        <v>13698</v>
      </c>
      <c r="O367" s="169">
        <v>16</v>
      </c>
      <c r="P367" s="123">
        <v>42</v>
      </c>
      <c r="Q367" s="123">
        <v>42</v>
      </c>
      <c r="R367" s="67">
        <v>38</v>
      </c>
      <c r="S367" s="123">
        <v>8</v>
      </c>
      <c r="T367" s="123">
        <v>3</v>
      </c>
      <c r="U367" s="123">
        <v>0</v>
      </c>
      <c r="V367" s="67">
        <v>2</v>
      </c>
      <c r="W367" s="123">
        <v>7</v>
      </c>
      <c r="X367" s="67">
        <v>7</v>
      </c>
      <c r="Y367" s="67">
        <v>4</v>
      </c>
      <c r="Z367" s="67">
        <v>4</v>
      </c>
      <c r="AA367" s="67">
        <v>1</v>
      </c>
      <c r="AB367" s="4">
        <v>0.21052631578947367</v>
      </c>
      <c r="AC367" s="4">
        <v>0.2857142857142857</v>
      </c>
      <c r="AD367" s="4">
        <v>0.44736842105263158</v>
      </c>
      <c r="AE367" s="8">
        <v>1.0606060606060606</v>
      </c>
      <c r="AF367" s="8">
        <v>0.7142857142857143</v>
      </c>
      <c r="AG367" s="8">
        <v>0.9859154929577465</v>
      </c>
      <c r="AH367" s="8">
        <v>0.55555555555555558</v>
      </c>
      <c r="AI367" s="51">
        <v>-0.3417408050231327</v>
      </c>
      <c r="AJ367" s="51">
        <v>0</v>
      </c>
      <c r="AK367" s="51">
        <v>0</v>
      </c>
      <c r="AL367" s="51">
        <v>0</v>
      </c>
      <c r="AM367" s="8">
        <v>2.9746220183819445</v>
      </c>
      <c r="AN367" s="8" t="s">
        <v>22151</v>
      </c>
      <c r="AO367" s="8" t="s">
        <v>22151</v>
      </c>
      <c r="AP367" s="8" t="s">
        <v>22151</v>
      </c>
      <c r="AQ367" s="8" t="s">
        <v>22151</v>
      </c>
      <c r="AR367" s="8" t="s">
        <v>22151</v>
      </c>
      <c r="AS367" s="8">
        <v>2.9746220183819445</v>
      </c>
      <c r="AT367" s="8" t="s">
        <v>22151</v>
      </c>
      <c r="AU367" s="8" t="s">
        <v>22151</v>
      </c>
      <c r="AV367" s="8" t="s">
        <v>22151</v>
      </c>
      <c r="AW367" s="8">
        <v>2.9746220183819445</v>
      </c>
      <c r="AX367" s="8">
        <v>2.9746220183819445</v>
      </c>
      <c r="AY367" s="132" t="s">
        <v>22151</v>
      </c>
      <c r="AZ367" s="132" t="s">
        <v>22151</v>
      </c>
      <c r="BA367" s="132" t="s">
        <v>22151</v>
      </c>
      <c r="BB367" s="132" t="s">
        <v>22151</v>
      </c>
      <c r="BC367" s="132" t="s">
        <v>22151</v>
      </c>
      <c r="BD367" s="132">
        <v>131</v>
      </c>
      <c r="BE367" s="132" t="s">
        <v>22151</v>
      </c>
      <c r="BF367" s="132" t="s">
        <v>22151</v>
      </c>
      <c r="BG367" s="132" t="s">
        <v>22151</v>
      </c>
      <c r="BH367" s="132">
        <v>147</v>
      </c>
      <c r="BI367" s="132">
        <v>132</v>
      </c>
      <c r="BJ367" s="92" t="s">
        <v>22151</v>
      </c>
      <c r="BK367" s="8">
        <v>7.5574645117708927</v>
      </c>
      <c r="BL367" s="8">
        <v>-4.5828424933889487</v>
      </c>
      <c r="BM367" s="12">
        <v>366</v>
      </c>
      <c r="BN367" s="10">
        <v>0</v>
      </c>
      <c r="BO367" s="10">
        <v>0.19435732070240119</v>
      </c>
      <c r="BP367" s="10">
        <v>-4.7771998140913503</v>
      </c>
      <c r="BQ367" s="41">
        <v>-9.1823215357665973</v>
      </c>
      <c r="BR367" s="41"/>
      <c r="BS367" s="10">
        <v>0</v>
      </c>
      <c r="BT367" s="38">
        <v>0</v>
      </c>
      <c r="BU367" s="6" t="s">
        <v>22519</v>
      </c>
      <c r="BV367" s="75">
        <v>370.34</v>
      </c>
      <c r="BW367" s="75">
        <v>662</v>
      </c>
      <c r="BX367" s="51">
        <v>-291.66000000000003</v>
      </c>
      <c r="BY367" s="75">
        <v>291</v>
      </c>
      <c r="BZ367" s="75">
        <v>426</v>
      </c>
      <c r="CA367" s="184" t="s">
        <v>22151</v>
      </c>
    </row>
    <row r="368" spans="1:79" ht="15" customHeight="1" x14ac:dyDescent="0.3">
      <c r="A368" s="178" t="s">
        <v>16286</v>
      </c>
      <c r="B368" s="1" t="s">
        <v>16288</v>
      </c>
      <c r="C368" s="2" t="s">
        <v>16287</v>
      </c>
      <c r="D368" s="91" t="s">
        <v>15014</v>
      </c>
      <c r="E368" s="2" t="s">
        <v>1392</v>
      </c>
      <c r="F368" s="2" t="s">
        <v>6120</v>
      </c>
      <c r="G368" s="2" t="s">
        <v>661</v>
      </c>
      <c r="H368" s="2" t="s">
        <v>661</v>
      </c>
      <c r="I368" s="2" t="s">
        <v>661</v>
      </c>
      <c r="J368" s="269" t="s">
        <v>661</v>
      </c>
      <c r="K368">
        <v>16542</v>
      </c>
      <c r="L368" t="s">
        <v>16289</v>
      </c>
      <c r="M368" t="e">
        <v>#VALUE!</v>
      </c>
      <c r="N368" t="s">
        <v>19844</v>
      </c>
      <c r="O368" s="169">
        <v>34</v>
      </c>
      <c r="P368" s="123">
        <v>128</v>
      </c>
      <c r="Q368" s="123">
        <v>128</v>
      </c>
      <c r="R368" s="75">
        <v>117</v>
      </c>
      <c r="S368" s="123">
        <v>20</v>
      </c>
      <c r="T368" s="123">
        <v>5</v>
      </c>
      <c r="U368" s="123">
        <v>0</v>
      </c>
      <c r="V368" s="75">
        <v>3</v>
      </c>
      <c r="W368" s="123">
        <v>10</v>
      </c>
      <c r="X368" s="75">
        <v>9</v>
      </c>
      <c r="Y368" s="75">
        <v>11</v>
      </c>
      <c r="Z368" s="75">
        <v>37</v>
      </c>
      <c r="AA368" s="75">
        <v>4</v>
      </c>
      <c r="AB368" s="4">
        <v>0.17094017094017094</v>
      </c>
      <c r="AC368" s="4">
        <v>0.2421875</v>
      </c>
      <c r="AD368" s="4">
        <v>0.29059829059829062</v>
      </c>
      <c r="AE368" s="8">
        <v>1.5151515151515151</v>
      </c>
      <c r="AF368" s="8">
        <v>1.0714285714285714</v>
      </c>
      <c r="AG368" s="8">
        <v>1.267605633802817</v>
      </c>
      <c r="AH368" s="8">
        <v>2.2222222222222223</v>
      </c>
      <c r="AI368" s="51">
        <v>-2.0141544060797565</v>
      </c>
      <c r="AJ368" s="51">
        <v>0</v>
      </c>
      <c r="AK368" s="51">
        <v>0</v>
      </c>
      <c r="AL368" s="51">
        <v>0</v>
      </c>
      <c r="AM368" s="8">
        <v>4.06225353652537</v>
      </c>
      <c r="AN368" s="8" t="s">
        <v>22151</v>
      </c>
      <c r="AO368" s="8" t="s">
        <v>22151</v>
      </c>
      <c r="AP368" s="8">
        <v>4.06225353652537</v>
      </c>
      <c r="AQ368" s="8" t="s">
        <v>22151</v>
      </c>
      <c r="AR368" s="8" t="s">
        <v>22151</v>
      </c>
      <c r="AS368" s="8" t="s">
        <v>22151</v>
      </c>
      <c r="AT368" s="8" t="s">
        <v>22151</v>
      </c>
      <c r="AU368" s="8">
        <v>4.06225353652537</v>
      </c>
      <c r="AV368" s="8">
        <v>4.06225353652537</v>
      </c>
      <c r="AW368" s="8">
        <v>4.06225353652537</v>
      </c>
      <c r="AX368" s="8">
        <v>4.06225353652537</v>
      </c>
      <c r="AY368" s="132" t="s">
        <v>22151</v>
      </c>
      <c r="AZ368" s="132" t="s">
        <v>22151</v>
      </c>
      <c r="BA368" s="132">
        <v>55</v>
      </c>
      <c r="BB368" s="132" t="s">
        <v>22151</v>
      </c>
      <c r="BC368" s="132" t="s">
        <v>22151</v>
      </c>
      <c r="BD368" s="132" t="s">
        <v>22151</v>
      </c>
      <c r="BE368" s="132" t="s">
        <v>22151</v>
      </c>
      <c r="BF368" s="132">
        <v>52</v>
      </c>
      <c r="BG368" s="132">
        <v>60</v>
      </c>
      <c r="BH368" s="132">
        <v>113</v>
      </c>
      <c r="BI368" s="132">
        <v>98</v>
      </c>
      <c r="BJ368" s="92" t="s">
        <v>22151</v>
      </c>
      <c r="BK368" s="8">
        <v>8.6531354605957791</v>
      </c>
      <c r="BL368" s="8">
        <v>-4.5908819240704091</v>
      </c>
      <c r="BM368" s="12">
        <v>367</v>
      </c>
      <c r="BN368" s="10">
        <v>0</v>
      </c>
      <c r="BO368" s="10">
        <v>0.19435732070240119</v>
      </c>
      <c r="BP368" s="10">
        <v>-4.7852392447728107</v>
      </c>
      <c r="BQ368" s="41">
        <v>-9.1994571112812888</v>
      </c>
      <c r="BR368" s="41"/>
      <c r="BS368" s="10">
        <v>0</v>
      </c>
      <c r="BT368" s="38">
        <v>0</v>
      </c>
      <c r="BU368" s="6" t="s">
        <v>22520</v>
      </c>
      <c r="BV368" s="75">
        <v>590.29999999999995</v>
      </c>
      <c r="BW368" s="75">
        <v>663</v>
      </c>
      <c r="BX368" s="51">
        <v>-72.700000000000045</v>
      </c>
      <c r="BY368" s="75">
        <v>508</v>
      </c>
      <c r="BZ368" s="75">
        <v>694</v>
      </c>
      <c r="CA368" s="184" t="s">
        <v>22151</v>
      </c>
    </row>
    <row r="369" spans="1:79" x14ac:dyDescent="0.3">
      <c r="A369" s="213" t="s">
        <v>13305</v>
      </c>
      <c r="B369" s="1" t="s">
        <v>10346</v>
      </c>
      <c r="C369" s="2" t="s">
        <v>6939</v>
      </c>
      <c r="D369" s="91" t="s">
        <v>11569</v>
      </c>
      <c r="E369" s="2" t="s">
        <v>1437</v>
      </c>
      <c r="F369" s="2" t="s">
        <v>9094</v>
      </c>
      <c r="G369" s="2" t="s">
        <v>20476</v>
      </c>
      <c r="H369" s="2" t="s">
        <v>661</v>
      </c>
      <c r="I369" s="2" t="s">
        <v>1431</v>
      </c>
      <c r="J369" s="269" t="s">
        <v>661</v>
      </c>
      <c r="K369">
        <v>16622</v>
      </c>
      <c r="L369" t="s">
        <v>14986</v>
      </c>
      <c r="M369" t="e">
        <v>#VALUE!</v>
      </c>
      <c r="N369" t="s">
        <v>13306</v>
      </c>
      <c r="O369" s="169">
        <v>41</v>
      </c>
      <c r="P369" s="123">
        <v>120</v>
      </c>
      <c r="Q369" s="123">
        <v>120</v>
      </c>
      <c r="R369" s="67">
        <v>109</v>
      </c>
      <c r="S369" s="123">
        <v>26</v>
      </c>
      <c r="T369" s="123">
        <v>4</v>
      </c>
      <c r="U369" s="123">
        <v>1</v>
      </c>
      <c r="V369" s="67">
        <v>0</v>
      </c>
      <c r="W369" s="123">
        <v>11</v>
      </c>
      <c r="X369" s="67">
        <v>11</v>
      </c>
      <c r="Y369" s="67">
        <v>10</v>
      </c>
      <c r="Z369" s="67">
        <v>32</v>
      </c>
      <c r="AA369" s="67">
        <v>2</v>
      </c>
      <c r="AB369" s="52">
        <v>0.23853211009174313</v>
      </c>
      <c r="AC369" s="52">
        <v>0.30252100840336132</v>
      </c>
      <c r="AD369" s="52">
        <v>0.29357798165137616</v>
      </c>
      <c r="AE369" s="51">
        <v>1.6666666666666667</v>
      </c>
      <c r="AF369" s="51">
        <v>0</v>
      </c>
      <c r="AG369" s="51">
        <v>1.5492957746478875</v>
      </c>
      <c r="AH369" s="51">
        <v>1.1111111111111112</v>
      </c>
      <c r="AI369" s="51">
        <v>-0.29317941376149009</v>
      </c>
      <c r="AJ369" s="51">
        <v>0</v>
      </c>
      <c r="AK369" s="51">
        <v>0</v>
      </c>
      <c r="AL369" s="51">
        <v>0</v>
      </c>
      <c r="AM369" s="51">
        <v>4.0338941386641745</v>
      </c>
      <c r="AN369" s="51" t="s">
        <v>22151</v>
      </c>
      <c r="AO369" s="51" t="s">
        <v>22151</v>
      </c>
      <c r="AP369" s="51">
        <v>4.0338941386641745</v>
      </c>
      <c r="AQ369" s="51" t="s">
        <v>22151</v>
      </c>
      <c r="AR369" s="51" t="s">
        <v>22151</v>
      </c>
      <c r="AS369" s="51" t="s">
        <v>22151</v>
      </c>
      <c r="AT369" s="51" t="s">
        <v>22151</v>
      </c>
      <c r="AU369" s="51">
        <v>4.0338941386641745</v>
      </c>
      <c r="AV369" s="51">
        <v>4.0338941386641745</v>
      </c>
      <c r="AW369" s="51">
        <v>4.0338941386641745</v>
      </c>
      <c r="AX369" s="51">
        <v>4.0338941386641745</v>
      </c>
      <c r="AY369" s="76" t="s">
        <v>22151</v>
      </c>
      <c r="AZ369" s="132" t="s">
        <v>22151</v>
      </c>
      <c r="BA369" s="132">
        <v>56</v>
      </c>
      <c r="BB369" s="132" t="s">
        <v>22151</v>
      </c>
      <c r="BC369" s="132" t="s">
        <v>22151</v>
      </c>
      <c r="BD369" s="132" t="s">
        <v>22151</v>
      </c>
      <c r="BE369" s="132" t="s">
        <v>22151</v>
      </c>
      <c r="BF369" s="132">
        <v>53</v>
      </c>
      <c r="BG369" s="132">
        <v>61</v>
      </c>
      <c r="BH369" s="132">
        <v>114</v>
      </c>
      <c r="BI369" s="132">
        <v>99</v>
      </c>
      <c r="BJ369" s="92" t="s">
        <v>22151</v>
      </c>
      <c r="BK369" s="51">
        <v>8.6531354605957791</v>
      </c>
      <c r="BL369" s="8">
        <v>-4.6192413219316046</v>
      </c>
      <c r="BM369" s="12">
        <v>368</v>
      </c>
      <c r="BN369" s="51">
        <v>0</v>
      </c>
      <c r="BO369" s="51">
        <v>0.19435732070240119</v>
      </c>
      <c r="BP369" s="51">
        <v>-4.8135986426340054</v>
      </c>
      <c r="BQ369" s="64">
        <v>-9.2599035064125221</v>
      </c>
      <c r="BR369" s="64"/>
      <c r="BS369" s="51">
        <v>0</v>
      </c>
      <c r="BT369" s="38">
        <v>0</v>
      </c>
      <c r="BU369" s="51" t="s">
        <v>22521</v>
      </c>
      <c r="BV369" s="75">
        <v>376.11</v>
      </c>
      <c r="BW369" s="75">
        <v>664</v>
      </c>
      <c r="BX369" s="51">
        <v>-287.89</v>
      </c>
      <c r="BY369" s="75">
        <v>273</v>
      </c>
      <c r="BZ369" s="75">
        <v>436</v>
      </c>
      <c r="CA369" s="184" t="s">
        <v>22151</v>
      </c>
    </row>
    <row r="370" spans="1:79" ht="15" customHeight="1" x14ac:dyDescent="0.3">
      <c r="A370" s="213" t="s">
        <v>16103</v>
      </c>
      <c r="B370" s="1" t="s">
        <v>16104</v>
      </c>
      <c r="C370" s="2" t="s">
        <v>6990</v>
      </c>
      <c r="D370" s="91" t="s">
        <v>15023</v>
      </c>
      <c r="E370" s="2" t="s">
        <v>1446</v>
      </c>
      <c r="F370" s="2" t="s">
        <v>9094</v>
      </c>
      <c r="G370" s="2" t="s">
        <v>1380</v>
      </c>
      <c r="H370" s="2" t="s">
        <v>1380</v>
      </c>
      <c r="I370" s="2" t="s">
        <v>1380</v>
      </c>
      <c r="J370" s="269" t="s">
        <v>1380</v>
      </c>
      <c r="K370">
        <v>14453</v>
      </c>
      <c r="L370" t="s">
        <v>16105</v>
      </c>
      <c r="M370" t="e">
        <v>#VALUE!</v>
      </c>
      <c r="N370" t="s">
        <v>16106</v>
      </c>
      <c r="O370" s="169">
        <v>24</v>
      </c>
      <c r="P370" s="123">
        <v>54</v>
      </c>
      <c r="Q370" s="123">
        <v>54</v>
      </c>
      <c r="R370" s="75">
        <v>52</v>
      </c>
      <c r="S370" s="123">
        <v>8</v>
      </c>
      <c r="T370" s="123">
        <v>3</v>
      </c>
      <c r="U370" s="123">
        <v>0</v>
      </c>
      <c r="V370" s="75">
        <v>1</v>
      </c>
      <c r="W370" s="123">
        <v>6</v>
      </c>
      <c r="X370" s="75">
        <v>7</v>
      </c>
      <c r="Y370" s="75">
        <v>2</v>
      </c>
      <c r="Z370" s="75">
        <v>11</v>
      </c>
      <c r="AA370" s="75">
        <v>3</v>
      </c>
      <c r="AB370" s="52">
        <v>0.15384615384615385</v>
      </c>
      <c r="AC370" s="52">
        <v>0.18518518518518517</v>
      </c>
      <c r="AD370" s="52">
        <v>0.26923076923076922</v>
      </c>
      <c r="AE370" s="51">
        <v>0.90909090909090917</v>
      </c>
      <c r="AF370" s="51">
        <v>0.35714285714285715</v>
      </c>
      <c r="AG370" s="51">
        <v>0.9859154929577465</v>
      </c>
      <c r="AH370" s="51">
        <v>1.6666666666666665</v>
      </c>
      <c r="AI370" s="51">
        <v>-1.1159494316107696</v>
      </c>
      <c r="AJ370" s="51">
        <v>0</v>
      </c>
      <c r="AK370" s="51">
        <v>0</v>
      </c>
      <c r="AL370" s="51">
        <v>0</v>
      </c>
      <c r="AM370" s="51">
        <v>2.80286649424741</v>
      </c>
      <c r="AN370" s="51" t="s">
        <v>22151</v>
      </c>
      <c r="AO370" s="51" t="s">
        <v>22151</v>
      </c>
      <c r="AP370" s="51" t="s">
        <v>22151</v>
      </c>
      <c r="AQ370" s="51" t="s">
        <v>22151</v>
      </c>
      <c r="AR370" s="51" t="s">
        <v>22151</v>
      </c>
      <c r="AS370" s="51">
        <v>2.80286649424741</v>
      </c>
      <c r="AT370" s="51" t="s">
        <v>22151</v>
      </c>
      <c r="AU370" s="51" t="s">
        <v>22151</v>
      </c>
      <c r="AV370" s="51" t="s">
        <v>22151</v>
      </c>
      <c r="AW370" s="51">
        <v>2.80286649424741</v>
      </c>
      <c r="AX370" s="51">
        <v>2.80286649424741</v>
      </c>
      <c r="AY370" s="76" t="s">
        <v>22151</v>
      </c>
      <c r="AZ370" s="76" t="s">
        <v>22151</v>
      </c>
      <c r="BA370" s="76" t="s">
        <v>22151</v>
      </c>
      <c r="BB370" s="76" t="s">
        <v>22151</v>
      </c>
      <c r="BC370" s="76" t="s">
        <v>22151</v>
      </c>
      <c r="BD370" s="76">
        <v>132</v>
      </c>
      <c r="BE370" s="76" t="s">
        <v>22151</v>
      </c>
      <c r="BF370" s="76" t="s">
        <v>22151</v>
      </c>
      <c r="BG370" s="76" t="s">
        <v>22151</v>
      </c>
      <c r="BH370" s="76">
        <v>155</v>
      </c>
      <c r="BI370" s="76">
        <v>140</v>
      </c>
      <c r="BJ370" s="93" t="s">
        <v>22151</v>
      </c>
      <c r="BK370" s="51">
        <v>7.5574645117708927</v>
      </c>
      <c r="BL370" s="51">
        <v>-4.7545980175234828</v>
      </c>
      <c r="BM370" s="76">
        <v>369</v>
      </c>
      <c r="BN370" s="51">
        <v>0</v>
      </c>
      <c r="BO370" s="51">
        <v>0.19435732070240119</v>
      </c>
      <c r="BP370" s="51">
        <v>-4.9489553382258844</v>
      </c>
      <c r="BQ370" s="64">
        <v>-9.548408373315926</v>
      </c>
      <c r="BR370" s="64"/>
      <c r="BS370" s="51">
        <v>0</v>
      </c>
      <c r="BT370" s="38">
        <v>0</v>
      </c>
      <c r="BU370" s="51" t="s">
        <v>22522</v>
      </c>
      <c r="BV370" s="75">
        <v>999</v>
      </c>
      <c r="BW370" s="75">
        <v>670</v>
      </c>
      <c r="BX370" s="51">
        <v>329</v>
      </c>
      <c r="BY370" s="75">
        <v>0</v>
      </c>
      <c r="BZ370" s="75">
        <v>0</v>
      </c>
      <c r="CA370" s="184" t="s">
        <v>22151</v>
      </c>
    </row>
    <row r="371" spans="1:79" x14ac:dyDescent="0.3">
      <c r="A371" s="213" t="s">
        <v>16384</v>
      </c>
      <c r="B371" s="1" t="s">
        <v>16385</v>
      </c>
      <c r="C371" s="2" t="s">
        <v>7256</v>
      </c>
      <c r="D371" s="91" t="s">
        <v>14311</v>
      </c>
      <c r="E371" s="2" t="s">
        <v>1426</v>
      </c>
      <c r="F371" s="2" t="s">
        <v>6120</v>
      </c>
      <c r="G371" s="2" t="s">
        <v>1424</v>
      </c>
      <c r="H371" s="2" t="s">
        <v>1424</v>
      </c>
      <c r="I371" s="2" t="s">
        <v>1424</v>
      </c>
      <c r="J371" s="269" t="s">
        <v>1424</v>
      </c>
      <c r="K371">
        <v>15674</v>
      </c>
      <c r="L371" t="s">
        <v>16386</v>
      </c>
      <c r="M371" t="e">
        <v>#VALUE!</v>
      </c>
      <c r="N371" t="s">
        <v>15344</v>
      </c>
      <c r="O371" s="169">
        <v>19</v>
      </c>
      <c r="P371" s="123">
        <v>45</v>
      </c>
      <c r="Q371" s="123">
        <v>45</v>
      </c>
      <c r="R371" s="75">
        <v>41</v>
      </c>
      <c r="S371" s="123">
        <v>3</v>
      </c>
      <c r="T371" s="123">
        <v>0</v>
      </c>
      <c r="U371" s="123">
        <v>0</v>
      </c>
      <c r="V371" s="75">
        <v>1</v>
      </c>
      <c r="W371" s="123">
        <v>2</v>
      </c>
      <c r="X371" s="75">
        <v>1</v>
      </c>
      <c r="Y371" s="75">
        <v>0</v>
      </c>
      <c r="Z371" s="75">
        <v>11</v>
      </c>
      <c r="AA371" s="75">
        <v>0</v>
      </c>
      <c r="AB371" s="52">
        <v>7.3170731707317069E-2</v>
      </c>
      <c r="AC371" s="52">
        <v>7.3170731707317069E-2</v>
      </c>
      <c r="AD371" s="52">
        <v>0.14634146341463414</v>
      </c>
      <c r="AE371" s="51">
        <v>0.30303030303030304</v>
      </c>
      <c r="AF371" s="51">
        <v>0.35714285714285715</v>
      </c>
      <c r="AG371" s="51">
        <v>0.14084507042253522</v>
      </c>
      <c r="AH371" s="51">
        <v>0</v>
      </c>
      <c r="AI371" s="51">
        <v>-1.6179977081531702</v>
      </c>
      <c r="AJ371" s="51">
        <v>0</v>
      </c>
      <c r="AK371" s="51">
        <v>0</v>
      </c>
      <c r="AL371" s="51">
        <v>0</v>
      </c>
      <c r="AM371" s="51">
        <v>-0.8169794775574748</v>
      </c>
      <c r="AN371" s="51">
        <v>-0.8169794775574748</v>
      </c>
      <c r="AO371" s="51" t="s">
        <v>22151</v>
      </c>
      <c r="AP371" s="51" t="s">
        <v>22151</v>
      </c>
      <c r="AQ371" s="51" t="s">
        <v>22151</v>
      </c>
      <c r="AR371" s="51" t="s">
        <v>22151</v>
      </c>
      <c r="AS371" s="51" t="s">
        <v>22151</v>
      </c>
      <c r="AT371" s="51" t="s">
        <v>22151</v>
      </c>
      <c r="AU371" s="51" t="s">
        <v>22151</v>
      </c>
      <c r="AV371" s="51" t="s">
        <v>22151</v>
      </c>
      <c r="AW371" s="51">
        <v>-0.8169794775574748</v>
      </c>
      <c r="AX371" s="51">
        <v>-0.8169794775574748</v>
      </c>
      <c r="AY371" s="76">
        <v>75</v>
      </c>
      <c r="AZ371" s="132" t="s">
        <v>22151</v>
      </c>
      <c r="BA371" s="132" t="s">
        <v>22151</v>
      </c>
      <c r="BB371" s="132" t="s">
        <v>22151</v>
      </c>
      <c r="BC371" s="132" t="s">
        <v>22151</v>
      </c>
      <c r="BD371" s="132" t="s">
        <v>22151</v>
      </c>
      <c r="BE371" s="132" t="s">
        <v>22151</v>
      </c>
      <c r="BF371" s="132" t="s">
        <v>22151</v>
      </c>
      <c r="BG371" s="132" t="s">
        <v>22151</v>
      </c>
      <c r="BH371" s="132">
        <v>277</v>
      </c>
      <c r="BI371" s="132">
        <v>262</v>
      </c>
      <c r="BJ371" s="92" t="s">
        <v>22151</v>
      </c>
      <c r="BK371" s="51">
        <v>3.9410672420239714</v>
      </c>
      <c r="BL371" s="51">
        <v>-4.7580467195814462</v>
      </c>
      <c r="BM371" s="76">
        <v>370</v>
      </c>
      <c r="BN371" s="51">
        <v>0</v>
      </c>
      <c r="BO371" s="51">
        <v>0.19435732070240119</v>
      </c>
      <c r="BP371" s="51">
        <v>-4.952404040283847</v>
      </c>
      <c r="BQ371" s="64">
        <v>-9.5557590797133543</v>
      </c>
      <c r="BR371" s="64"/>
      <c r="BS371" s="51">
        <v>0</v>
      </c>
      <c r="BT371" s="38">
        <v>0</v>
      </c>
      <c r="BU371" s="51" t="s">
        <v>22523</v>
      </c>
      <c r="BV371" s="75">
        <v>748.55</v>
      </c>
      <c r="BW371" s="75">
        <v>671</v>
      </c>
      <c r="BX371" s="51">
        <v>77.549999999999955</v>
      </c>
      <c r="BY371" s="75">
        <v>698</v>
      </c>
      <c r="BZ371" s="75">
        <v>738</v>
      </c>
      <c r="CA371" s="184" t="s">
        <v>22151</v>
      </c>
    </row>
    <row r="372" spans="1:79" ht="15" customHeight="1" x14ac:dyDescent="0.3">
      <c r="A372" s="178" t="s">
        <v>3205</v>
      </c>
      <c r="B372" s="1" t="s">
        <v>7486</v>
      </c>
      <c r="C372" s="2" t="s">
        <v>6602</v>
      </c>
      <c r="D372" s="91" t="s">
        <v>213</v>
      </c>
      <c r="E372" s="2" t="s">
        <v>1434</v>
      </c>
      <c r="F372" s="2" t="s">
        <v>9094</v>
      </c>
      <c r="G372" s="2" t="s">
        <v>14937</v>
      </c>
      <c r="H372" s="2" t="s">
        <v>1396</v>
      </c>
      <c r="I372" s="2" t="s">
        <v>1396</v>
      </c>
      <c r="J372" s="269" t="s">
        <v>1396</v>
      </c>
      <c r="K372">
        <v>3711</v>
      </c>
      <c r="L372" t="s">
        <v>9620</v>
      </c>
      <c r="M372" t="e">
        <v>#VALUE!</v>
      </c>
      <c r="N372" t="s">
        <v>9019</v>
      </c>
      <c r="O372" s="169">
        <v>41</v>
      </c>
      <c r="P372" s="123">
        <v>140</v>
      </c>
      <c r="Q372" s="123">
        <v>140</v>
      </c>
      <c r="R372" s="75">
        <v>123</v>
      </c>
      <c r="S372" s="123">
        <v>25</v>
      </c>
      <c r="T372" s="123">
        <v>5</v>
      </c>
      <c r="U372" s="123">
        <v>0</v>
      </c>
      <c r="V372" s="75">
        <v>3</v>
      </c>
      <c r="W372" s="123">
        <v>10</v>
      </c>
      <c r="X372" s="75">
        <v>12</v>
      </c>
      <c r="Y372" s="75">
        <v>14</v>
      </c>
      <c r="Z372" s="75">
        <v>42</v>
      </c>
      <c r="AA372" s="75">
        <v>1</v>
      </c>
      <c r="AB372" s="4">
        <v>0.2032520325203252</v>
      </c>
      <c r="AC372" s="4">
        <v>0.28467153284671531</v>
      </c>
      <c r="AD372" s="4">
        <v>0.31707317073170732</v>
      </c>
      <c r="AE372" s="8">
        <v>1.5151515151515151</v>
      </c>
      <c r="AF372" s="8">
        <v>1.0714285714285714</v>
      </c>
      <c r="AG372" s="8">
        <v>1.6901408450704227</v>
      </c>
      <c r="AH372" s="8">
        <v>0.55555555555555558</v>
      </c>
      <c r="AI372" s="51">
        <v>-1.2597633124464269</v>
      </c>
      <c r="AJ372" s="51">
        <v>0</v>
      </c>
      <c r="AK372" s="51">
        <v>0</v>
      </c>
      <c r="AL372" s="51">
        <v>0</v>
      </c>
      <c r="AM372" s="8">
        <v>3.5725131747596381</v>
      </c>
      <c r="AN372" s="8" t="s">
        <v>22151</v>
      </c>
      <c r="AO372" s="8">
        <v>3.5725131747596381</v>
      </c>
      <c r="AP372" s="8" t="s">
        <v>22151</v>
      </c>
      <c r="AQ372" s="8" t="s">
        <v>22151</v>
      </c>
      <c r="AR372" s="8" t="s">
        <v>22151</v>
      </c>
      <c r="AS372" s="8" t="s">
        <v>22151</v>
      </c>
      <c r="AT372" s="8">
        <v>3.5725131747596381</v>
      </c>
      <c r="AU372" s="8" t="s">
        <v>22151</v>
      </c>
      <c r="AV372" s="8">
        <v>3.5725131747596381</v>
      </c>
      <c r="AW372" s="8">
        <v>3.5725131747596381</v>
      </c>
      <c r="AX372" s="8">
        <v>3.5725131747596381</v>
      </c>
      <c r="AY372" s="132" t="s">
        <v>22151</v>
      </c>
      <c r="AZ372" s="132">
        <v>35</v>
      </c>
      <c r="BA372" s="132" t="s">
        <v>22151</v>
      </c>
      <c r="BB372" s="132" t="s">
        <v>22151</v>
      </c>
      <c r="BC372" s="132" t="s">
        <v>22151</v>
      </c>
      <c r="BD372" s="132" t="s">
        <v>22151</v>
      </c>
      <c r="BE372" s="132">
        <v>39</v>
      </c>
      <c r="BF372" s="132" t="s">
        <v>22151</v>
      </c>
      <c r="BG372" s="132">
        <v>63</v>
      </c>
      <c r="BH372" s="132">
        <v>129</v>
      </c>
      <c r="BI372" s="132">
        <v>114</v>
      </c>
      <c r="BJ372" s="92" t="s">
        <v>22151</v>
      </c>
      <c r="BK372" s="8">
        <v>8.3853679235062994</v>
      </c>
      <c r="BL372" s="8">
        <v>-4.8128547487466609</v>
      </c>
      <c r="BM372" s="12">
        <v>371</v>
      </c>
      <c r="BN372" s="10">
        <v>0</v>
      </c>
      <c r="BO372" s="10">
        <v>0.19435732070240119</v>
      </c>
      <c r="BP372" s="10">
        <v>-5.0072120694490625</v>
      </c>
      <c r="BQ372" s="41">
        <v>-9.6725791829997494</v>
      </c>
      <c r="BR372" s="41"/>
      <c r="BS372" s="10">
        <v>0</v>
      </c>
      <c r="BT372" s="38">
        <v>0</v>
      </c>
      <c r="BU372" s="6" t="s">
        <v>22524</v>
      </c>
      <c r="BV372" s="75">
        <v>999</v>
      </c>
      <c r="BW372" s="75">
        <v>673</v>
      </c>
      <c r="BX372" s="51">
        <v>326</v>
      </c>
      <c r="BY372" s="75">
        <v>0</v>
      </c>
      <c r="BZ372" s="75">
        <v>0</v>
      </c>
      <c r="CA372" s="184" t="s">
        <v>22151</v>
      </c>
    </row>
    <row r="373" spans="1:79" x14ac:dyDescent="0.3">
      <c r="A373" t="s">
        <v>13679</v>
      </c>
      <c r="B373" s="1" t="s">
        <v>13680</v>
      </c>
      <c r="C373" s="2" t="s">
        <v>8076</v>
      </c>
      <c r="D373" s="91" t="s">
        <v>11602</v>
      </c>
      <c r="E373" s="2" t="s">
        <v>1460</v>
      </c>
      <c r="F373" s="2" t="s">
        <v>9094</v>
      </c>
      <c r="G373" s="2" t="s">
        <v>14947</v>
      </c>
      <c r="H373" s="2" t="s">
        <v>661</v>
      </c>
      <c r="I373" s="2" t="s">
        <v>661</v>
      </c>
      <c r="J373" s="269" t="s">
        <v>661</v>
      </c>
      <c r="K373">
        <v>14950</v>
      </c>
      <c r="L373" t="s">
        <v>13007</v>
      </c>
      <c r="M373" t="e">
        <v>#VALUE!</v>
      </c>
      <c r="N373" t="s">
        <v>13681</v>
      </c>
      <c r="O373" s="169">
        <v>35</v>
      </c>
      <c r="P373" s="123">
        <v>127</v>
      </c>
      <c r="Q373" s="123">
        <v>127</v>
      </c>
      <c r="R373" s="75">
        <v>120</v>
      </c>
      <c r="S373" s="123">
        <v>24</v>
      </c>
      <c r="T373" s="123">
        <v>8</v>
      </c>
      <c r="U373" s="123">
        <v>0</v>
      </c>
      <c r="V373" s="75">
        <v>4</v>
      </c>
      <c r="W373" s="123">
        <v>16</v>
      </c>
      <c r="X373" s="75">
        <v>9</v>
      </c>
      <c r="Y373" s="75">
        <v>6</v>
      </c>
      <c r="Z373" s="75">
        <v>35</v>
      </c>
      <c r="AA373" s="75">
        <v>0</v>
      </c>
      <c r="AB373" s="4">
        <v>0.2</v>
      </c>
      <c r="AC373" s="4">
        <v>0.23809523809523808</v>
      </c>
      <c r="AD373" s="4">
        <v>0.36666666666666664</v>
      </c>
      <c r="AE373" s="8">
        <v>2.4242424242424243</v>
      </c>
      <c r="AF373" s="8">
        <v>1.4285714285714286</v>
      </c>
      <c r="AG373" s="8">
        <v>1.267605633802817</v>
      </c>
      <c r="AH373" s="8">
        <v>0</v>
      </c>
      <c r="AI373" s="51">
        <v>-1.3143520134710558</v>
      </c>
      <c r="AJ373" s="51">
        <v>0</v>
      </c>
      <c r="AK373" s="51">
        <v>0</v>
      </c>
      <c r="AL373" s="51">
        <v>0</v>
      </c>
      <c r="AM373" s="6">
        <v>3.8060674731456139</v>
      </c>
      <c r="AN373" s="6" t="s">
        <v>22151</v>
      </c>
      <c r="AO373" s="6" t="s">
        <v>22151</v>
      </c>
      <c r="AP373" s="6">
        <v>3.8060674731456139</v>
      </c>
      <c r="AQ373" s="6" t="s">
        <v>22151</v>
      </c>
      <c r="AR373" s="6" t="s">
        <v>22151</v>
      </c>
      <c r="AS373" s="6" t="s">
        <v>22151</v>
      </c>
      <c r="AT373" s="6" t="s">
        <v>22151</v>
      </c>
      <c r="AU373" s="6">
        <v>3.8060674731456139</v>
      </c>
      <c r="AV373" s="6">
        <v>3.8060674731456139</v>
      </c>
      <c r="AW373" s="6">
        <v>3.8060674731456139</v>
      </c>
      <c r="AX373" s="6">
        <v>3.8060674731456139</v>
      </c>
      <c r="AY373" s="99" t="s">
        <v>22151</v>
      </c>
      <c r="AZ373" s="132" t="s">
        <v>22151</v>
      </c>
      <c r="BA373" s="132">
        <v>57</v>
      </c>
      <c r="BB373" s="132" t="s">
        <v>22151</v>
      </c>
      <c r="BC373" s="132" t="s">
        <v>22151</v>
      </c>
      <c r="BD373" s="132" t="s">
        <v>22151</v>
      </c>
      <c r="BE373" s="132" t="s">
        <v>22151</v>
      </c>
      <c r="BF373" s="132">
        <v>54</v>
      </c>
      <c r="BG373" s="132">
        <v>62</v>
      </c>
      <c r="BH373" s="132">
        <v>120</v>
      </c>
      <c r="BI373" s="132">
        <v>105</v>
      </c>
      <c r="BJ373" s="92" t="s">
        <v>22151</v>
      </c>
      <c r="BK373" s="8">
        <v>8.6531354605957791</v>
      </c>
      <c r="BL373" s="8">
        <v>-4.8470679874501652</v>
      </c>
      <c r="BM373" s="12">
        <v>372</v>
      </c>
      <c r="BN373" s="10">
        <v>0</v>
      </c>
      <c r="BO373" s="10">
        <v>0.19435732070240119</v>
      </c>
      <c r="BP373" s="10">
        <v>-5.0414253081525668</v>
      </c>
      <c r="BQ373" s="41">
        <v>-9.7455026969443459</v>
      </c>
      <c r="BR373" s="41"/>
      <c r="BS373" s="10">
        <v>0</v>
      </c>
      <c r="BT373" s="38">
        <v>0</v>
      </c>
      <c r="BU373" s="6" t="s">
        <v>22525</v>
      </c>
      <c r="BV373" s="75">
        <v>638.45000000000005</v>
      </c>
      <c r="BW373" s="75">
        <v>675</v>
      </c>
      <c r="BX373" s="51">
        <v>-36.549999999999955</v>
      </c>
      <c r="BY373" s="75">
        <v>561</v>
      </c>
      <c r="BZ373" s="75">
        <v>725</v>
      </c>
      <c r="CA373" s="184" t="s">
        <v>22151</v>
      </c>
    </row>
    <row r="374" spans="1:79" ht="15" customHeight="1" x14ac:dyDescent="0.3">
      <c r="A374" s="178" t="s">
        <v>2534</v>
      </c>
      <c r="B374" s="1" t="s">
        <v>6763</v>
      </c>
      <c r="C374" s="2" t="s">
        <v>6764</v>
      </c>
      <c r="D374" s="91" t="s">
        <v>247</v>
      </c>
      <c r="E374" s="2" t="s">
        <v>1509</v>
      </c>
      <c r="F374" s="2" t="s">
        <v>9094</v>
      </c>
      <c r="G374" s="2" t="s">
        <v>1380</v>
      </c>
      <c r="H374" s="2" t="s">
        <v>1380</v>
      </c>
      <c r="I374" s="2" t="s">
        <v>1380</v>
      </c>
      <c r="J374" s="269" t="s">
        <v>1380</v>
      </c>
      <c r="K374">
        <v>11339</v>
      </c>
      <c r="L374" t="s">
        <v>9897</v>
      </c>
      <c r="M374" t="e">
        <v>#VALUE!</v>
      </c>
      <c r="N374" t="s">
        <v>5862</v>
      </c>
      <c r="O374" s="169">
        <v>16</v>
      </c>
      <c r="P374" s="123">
        <v>34</v>
      </c>
      <c r="Q374" s="123">
        <v>34</v>
      </c>
      <c r="R374" s="67">
        <v>33</v>
      </c>
      <c r="S374" s="123">
        <v>11</v>
      </c>
      <c r="T374" s="123">
        <v>3</v>
      </c>
      <c r="U374" s="123">
        <v>0</v>
      </c>
      <c r="V374" s="67">
        <v>2</v>
      </c>
      <c r="W374" s="123">
        <v>4</v>
      </c>
      <c r="X374" s="67">
        <v>5</v>
      </c>
      <c r="Y374" s="67">
        <v>1</v>
      </c>
      <c r="Z374" s="67">
        <v>10</v>
      </c>
      <c r="AA374" s="67">
        <v>0</v>
      </c>
      <c r="AB374" s="4">
        <v>0.33333333333333331</v>
      </c>
      <c r="AC374" s="4">
        <v>0.35294117647058826</v>
      </c>
      <c r="AD374" s="4">
        <v>0.60606060606060608</v>
      </c>
      <c r="AE374" s="8">
        <v>0.60606060606060608</v>
      </c>
      <c r="AF374" s="8">
        <v>0.7142857142857143</v>
      </c>
      <c r="AG374" s="8">
        <v>0.70422535211267612</v>
      </c>
      <c r="AH374" s="8">
        <v>0</v>
      </c>
      <c r="AI374" s="51">
        <v>0.60498952439223452</v>
      </c>
      <c r="AJ374" s="51">
        <v>0</v>
      </c>
      <c r="AK374" s="51">
        <v>0</v>
      </c>
      <c r="AL374" s="51">
        <v>0</v>
      </c>
      <c r="AM374" s="8">
        <v>2.6295611968512311</v>
      </c>
      <c r="AN374" s="8" t="s">
        <v>22151</v>
      </c>
      <c r="AO374" s="8" t="s">
        <v>22151</v>
      </c>
      <c r="AP374" s="8" t="s">
        <v>22151</v>
      </c>
      <c r="AQ374" s="8" t="s">
        <v>22151</v>
      </c>
      <c r="AR374" s="8" t="s">
        <v>22151</v>
      </c>
      <c r="AS374" s="8">
        <v>2.6295611968512311</v>
      </c>
      <c r="AT374" s="8" t="s">
        <v>22151</v>
      </c>
      <c r="AU374" s="8" t="s">
        <v>22151</v>
      </c>
      <c r="AV374" s="8" t="s">
        <v>22151</v>
      </c>
      <c r="AW374" s="8">
        <v>2.6295611968512311</v>
      </c>
      <c r="AX374" s="8">
        <v>2.6295611968512311</v>
      </c>
      <c r="AY374" s="132" t="s">
        <v>22151</v>
      </c>
      <c r="AZ374" s="132" t="s">
        <v>22151</v>
      </c>
      <c r="BA374" s="132" t="s">
        <v>22151</v>
      </c>
      <c r="BB374" s="132" t="s">
        <v>22151</v>
      </c>
      <c r="BC374" s="132" t="s">
        <v>22151</v>
      </c>
      <c r="BD374" s="132">
        <v>133</v>
      </c>
      <c r="BE374" s="132" t="s">
        <v>22151</v>
      </c>
      <c r="BF374" s="132" t="s">
        <v>22151</v>
      </c>
      <c r="BG374" s="132" t="s">
        <v>22151</v>
      </c>
      <c r="BH374" s="132">
        <v>161</v>
      </c>
      <c r="BI374" s="132">
        <v>146</v>
      </c>
      <c r="BJ374" s="92" t="s">
        <v>22151</v>
      </c>
      <c r="BK374" s="8">
        <v>7.5574645117708927</v>
      </c>
      <c r="BL374" s="8">
        <v>-4.9279033149196616</v>
      </c>
      <c r="BM374" s="12">
        <v>373</v>
      </c>
      <c r="BN374" s="10">
        <v>0</v>
      </c>
      <c r="BO374" s="10">
        <v>0.19435732070240119</v>
      </c>
      <c r="BP374" s="10">
        <v>-5.1222606356220624</v>
      </c>
      <c r="BQ374" s="41">
        <v>-9.9177984617803716</v>
      </c>
      <c r="BR374" s="41"/>
      <c r="BS374" s="10">
        <v>0</v>
      </c>
      <c r="BT374" s="38">
        <v>0</v>
      </c>
      <c r="BU374" s="6" t="s">
        <v>22526</v>
      </c>
      <c r="BV374" s="75">
        <v>999</v>
      </c>
      <c r="BW374" s="75">
        <v>678</v>
      </c>
      <c r="BX374" s="51">
        <v>321</v>
      </c>
      <c r="BY374" s="75">
        <v>0</v>
      </c>
      <c r="BZ374" s="75">
        <v>0</v>
      </c>
      <c r="CA374" s="184" t="s">
        <v>22151</v>
      </c>
    </row>
    <row r="375" spans="1:79" x14ac:dyDescent="0.3">
      <c r="A375" s="178" t="s">
        <v>15561</v>
      </c>
      <c r="B375" s="1" t="s">
        <v>15564</v>
      </c>
      <c r="C375" s="2" t="s">
        <v>15563</v>
      </c>
      <c r="D375" s="91" t="s">
        <v>15562</v>
      </c>
      <c r="E375" s="2" t="s">
        <v>1446</v>
      </c>
      <c r="F375" s="2" t="s">
        <v>9094</v>
      </c>
      <c r="G375" s="2" t="s">
        <v>1380</v>
      </c>
      <c r="H375" s="2" t="s">
        <v>1380</v>
      </c>
      <c r="I375" s="2" t="s">
        <v>1380</v>
      </c>
      <c r="J375" s="269" t="s">
        <v>1380</v>
      </c>
      <c r="K375">
        <v>15482</v>
      </c>
      <c r="L375" t="s">
        <v>15565</v>
      </c>
      <c r="M375" t="e">
        <v>#VALUE!</v>
      </c>
      <c r="N375" t="s">
        <v>15567</v>
      </c>
      <c r="O375" s="169">
        <v>23</v>
      </c>
      <c r="P375" s="123">
        <v>56</v>
      </c>
      <c r="Q375" s="123">
        <v>56</v>
      </c>
      <c r="R375" s="75">
        <v>47</v>
      </c>
      <c r="S375" s="123">
        <v>8</v>
      </c>
      <c r="T375" s="123">
        <v>1</v>
      </c>
      <c r="U375" s="123">
        <v>0</v>
      </c>
      <c r="V375" s="75">
        <v>2</v>
      </c>
      <c r="W375" s="123">
        <v>7</v>
      </c>
      <c r="X375" s="75">
        <v>8</v>
      </c>
      <c r="Y375" s="75">
        <v>6</v>
      </c>
      <c r="Z375" s="75">
        <v>18</v>
      </c>
      <c r="AA375" s="75">
        <v>1</v>
      </c>
      <c r="AB375" s="4">
        <v>0.1702127659574468</v>
      </c>
      <c r="AC375" s="4">
        <v>0.26415094339622641</v>
      </c>
      <c r="AD375" s="4">
        <v>0.31914893617021278</v>
      </c>
      <c r="AE375" s="8">
        <v>1.0606060606060606</v>
      </c>
      <c r="AF375" s="8">
        <v>0.7142857142857143</v>
      </c>
      <c r="AG375" s="8">
        <v>1.1267605633802817</v>
      </c>
      <c r="AH375" s="8">
        <v>0.55555555555555558</v>
      </c>
      <c r="AI375" s="51">
        <v>-0.84049297199973483</v>
      </c>
      <c r="AJ375" s="51">
        <v>0</v>
      </c>
      <c r="AK375" s="51">
        <v>0</v>
      </c>
      <c r="AL375" s="51">
        <v>0</v>
      </c>
      <c r="AM375" s="8">
        <v>2.6167149218278776</v>
      </c>
      <c r="AN375" s="8" t="s">
        <v>22151</v>
      </c>
      <c r="AO375" s="8" t="s">
        <v>22151</v>
      </c>
      <c r="AP375" s="8" t="s">
        <v>22151</v>
      </c>
      <c r="AQ375" s="8" t="s">
        <v>22151</v>
      </c>
      <c r="AR375" s="8" t="s">
        <v>22151</v>
      </c>
      <c r="AS375" s="8">
        <v>2.6167149218278776</v>
      </c>
      <c r="AT375" s="8" t="s">
        <v>22151</v>
      </c>
      <c r="AU375" s="8" t="s">
        <v>22151</v>
      </c>
      <c r="AV375" s="8" t="s">
        <v>22151</v>
      </c>
      <c r="AW375" s="8">
        <v>2.6167149218278776</v>
      </c>
      <c r="AX375" s="8">
        <v>2.6167149218278776</v>
      </c>
      <c r="AY375" s="132" t="s">
        <v>22151</v>
      </c>
      <c r="AZ375" s="132" t="s">
        <v>22151</v>
      </c>
      <c r="BA375" s="132" t="s">
        <v>22151</v>
      </c>
      <c r="BB375" s="132" t="s">
        <v>22151</v>
      </c>
      <c r="BC375" s="132" t="s">
        <v>22151</v>
      </c>
      <c r="BD375" s="132">
        <v>134</v>
      </c>
      <c r="BE375" s="132" t="s">
        <v>22151</v>
      </c>
      <c r="BF375" s="132" t="s">
        <v>22151</v>
      </c>
      <c r="BG375" s="132" t="s">
        <v>22151</v>
      </c>
      <c r="BH375" s="132">
        <v>162</v>
      </c>
      <c r="BI375" s="132">
        <v>147</v>
      </c>
      <c r="BJ375" s="92" t="s">
        <v>22151</v>
      </c>
      <c r="BK375" s="8">
        <v>7.5574645117708927</v>
      </c>
      <c r="BL375" s="8">
        <v>-4.9407495899430156</v>
      </c>
      <c r="BM375" s="12">
        <v>374</v>
      </c>
      <c r="BN375" s="10">
        <v>0</v>
      </c>
      <c r="BO375" s="10">
        <v>0.19435732070240119</v>
      </c>
      <c r="BP375" s="10">
        <v>-5.1351069106454172</v>
      </c>
      <c r="BQ375" s="41">
        <v>-9.9451795444051445</v>
      </c>
      <c r="BR375" s="41"/>
      <c r="BS375" s="10">
        <v>0</v>
      </c>
      <c r="BT375" s="38">
        <v>0</v>
      </c>
      <c r="BU375" s="6" t="s">
        <v>22527</v>
      </c>
      <c r="BV375" s="75">
        <v>571.09</v>
      </c>
      <c r="BW375" s="75">
        <v>679</v>
      </c>
      <c r="BX375" s="51">
        <v>-107.90999999999997</v>
      </c>
      <c r="BY375" s="75">
        <v>449</v>
      </c>
      <c r="BZ375" s="75">
        <v>724</v>
      </c>
      <c r="CA375" s="184" t="s">
        <v>22151</v>
      </c>
    </row>
    <row r="376" spans="1:79" x14ac:dyDescent="0.3">
      <c r="A376" t="s">
        <v>13246</v>
      </c>
      <c r="B376" s="1" t="s">
        <v>13247</v>
      </c>
      <c r="C376" s="2" t="s">
        <v>8007</v>
      </c>
      <c r="D376" s="91" t="s">
        <v>11517</v>
      </c>
      <c r="E376" s="2" t="s">
        <v>1416</v>
      </c>
      <c r="F376" s="2" t="s">
        <v>9094</v>
      </c>
      <c r="G376" s="2" t="s">
        <v>1380</v>
      </c>
      <c r="H376" s="2" t="s">
        <v>1380</v>
      </c>
      <c r="I376" s="2" t="s">
        <v>1380</v>
      </c>
      <c r="J376" s="269" t="s">
        <v>1380</v>
      </c>
      <c r="K376">
        <v>18721</v>
      </c>
      <c r="L376" t="s">
        <v>11518</v>
      </c>
      <c r="M376" t="e">
        <v>#VALUE!</v>
      </c>
      <c r="N376" t="s">
        <v>13249</v>
      </c>
      <c r="O376" s="169">
        <v>15</v>
      </c>
      <c r="P376" s="123">
        <v>36</v>
      </c>
      <c r="Q376" s="123">
        <v>36</v>
      </c>
      <c r="R376" s="75">
        <v>33</v>
      </c>
      <c r="S376" s="123">
        <v>7</v>
      </c>
      <c r="T376" s="123">
        <v>0</v>
      </c>
      <c r="U376" s="123">
        <v>0</v>
      </c>
      <c r="V376" s="75">
        <v>2</v>
      </c>
      <c r="W376" s="123">
        <v>6</v>
      </c>
      <c r="X376" s="75">
        <v>5</v>
      </c>
      <c r="Y376" s="75">
        <v>3</v>
      </c>
      <c r="Z376" s="75">
        <v>9</v>
      </c>
      <c r="AA376" s="75">
        <v>1</v>
      </c>
      <c r="AB376" s="4">
        <v>0.21212121212121213</v>
      </c>
      <c r="AC376" s="4">
        <v>0.27777777777777779</v>
      </c>
      <c r="AD376" s="4">
        <v>0.39393939393939392</v>
      </c>
      <c r="AE376" s="8">
        <v>0.90909090909090917</v>
      </c>
      <c r="AF376" s="8">
        <v>0.7142857142857143</v>
      </c>
      <c r="AG376" s="8">
        <v>0.70422535211267612</v>
      </c>
      <c r="AH376" s="8">
        <v>0.55555555555555558</v>
      </c>
      <c r="AI376" s="51">
        <v>-0.28568331240164696</v>
      </c>
      <c r="AJ376" s="51">
        <v>0</v>
      </c>
      <c r="AK376" s="51">
        <v>0</v>
      </c>
      <c r="AL376" s="51">
        <v>0</v>
      </c>
      <c r="AM376" s="8">
        <v>2.597474218643208</v>
      </c>
      <c r="AN376" s="8" t="s">
        <v>22151</v>
      </c>
      <c r="AO376" s="8" t="s">
        <v>22151</v>
      </c>
      <c r="AP376" s="8" t="s">
        <v>22151</v>
      </c>
      <c r="AQ376" s="8" t="s">
        <v>22151</v>
      </c>
      <c r="AR376" s="8" t="s">
        <v>22151</v>
      </c>
      <c r="AS376" s="8">
        <v>2.597474218643208</v>
      </c>
      <c r="AT376" s="8" t="s">
        <v>22151</v>
      </c>
      <c r="AU376" s="8" t="s">
        <v>22151</v>
      </c>
      <c r="AV376" s="8" t="s">
        <v>22151</v>
      </c>
      <c r="AW376" s="8">
        <v>2.597474218643208</v>
      </c>
      <c r="AX376" s="8">
        <v>2.597474218643208</v>
      </c>
      <c r="AY376" s="132" t="s">
        <v>22151</v>
      </c>
      <c r="AZ376" s="132" t="s">
        <v>22151</v>
      </c>
      <c r="BA376" s="132" t="s">
        <v>22151</v>
      </c>
      <c r="BB376" s="132" t="s">
        <v>22151</v>
      </c>
      <c r="BC376" s="132" t="s">
        <v>22151</v>
      </c>
      <c r="BD376" s="132">
        <v>135</v>
      </c>
      <c r="BE376" s="132" t="s">
        <v>22151</v>
      </c>
      <c r="BF376" s="132" t="s">
        <v>22151</v>
      </c>
      <c r="BG376" s="132" t="s">
        <v>22151</v>
      </c>
      <c r="BH376" s="132">
        <v>163</v>
      </c>
      <c r="BI376" s="132">
        <v>148</v>
      </c>
      <c r="BJ376" s="92" t="s">
        <v>22151</v>
      </c>
      <c r="BK376" s="8">
        <v>7.5574645117708927</v>
      </c>
      <c r="BL376" s="8">
        <v>-4.9599902931276851</v>
      </c>
      <c r="BM376" s="12">
        <v>375</v>
      </c>
      <c r="BN376" s="10">
        <v>0</v>
      </c>
      <c r="BO376" s="10">
        <v>0.19435732070240119</v>
      </c>
      <c r="BP376" s="10">
        <v>-5.1543476138300868</v>
      </c>
      <c r="BQ376" s="41">
        <v>-9.9861899760439172</v>
      </c>
      <c r="BR376" s="41"/>
      <c r="BS376" s="10">
        <v>0</v>
      </c>
      <c r="BT376" s="38">
        <v>0</v>
      </c>
      <c r="BU376" s="6" t="s">
        <v>22528</v>
      </c>
      <c r="BV376" s="75">
        <v>999</v>
      </c>
      <c r="BW376" s="75">
        <v>683</v>
      </c>
      <c r="BX376" s="51">
        <v>316</v>
      </c>
      <c r="BY376" s="75">
        <v>0</v>
      </c>
      <c r="BZ376" s="75">
        <v>0</v>
      </c>
      <c r="CA376" s="184" t="s">
        <v>22151</v>
      </c>
    </row>
    <row r="377" spans="1:79" x14ac:dyDescent="0.3">
      <c r="A377" s="178" t="s">
        <v>3849</v>
      </c>
      <c r="B377" s="1" t="s">
        <v>6984</v>
      </c>
      <c r="C377" s="2" t="s">
        <v>6985</v>
      </c>
      <c r="D377" s="91" t="s">
        <v>1306</v>
      </c>
      <c r="E377" s="2" t="s">
        <v>1405</v>
      </c>
      <c r="F377" s="2" t="s">
        <v>6120</v>
      </c>
      <c r="G377" s="2" t="s">
        <v>1396</v>
      </c>
      <c r="H377" s="2" t="s">
        <v>1396</v>
      </c>
      <c r="I377" s="2" t="s">
        <v>1396</v>
      </c>
      <c r="J377" s="269" t="s">
        <v>1396</v>
      </c>
      <c r="K377">
        <v>12546</v>
      </c>
      <c r="L377" t="s">
        <v>9361</v>
      </c>
      <c r="M377" t="e">
        <v>#VALUE!</v>
      </c>
      <c r="N377" t="s">
        <v>8472</v>
      </c>
      <c r="O377" s="169">
        <v>13</v>
      </c>
      <c r="P377" s="123">
        <v>52</v>
      </c>
      <c r="Q377" s="123">
        <v>52</v>
      </c>
      <c r="R377" s="75">
        <v>42</v>
      </c>
      <c r="S377" s="123">
        <v>8</v>
      </c>
      <c r="T377" s="123">
        <v>3</v>
      </c>
      <c r="U377" s="123">
        <v>0</v>
      </c>
      <c r="V377" s="75">
        <v>4</v>
      </c>
      <c r="W377" s="123">
        <v>9</v>
      </c>
      <c r="X377" s="75">
        <v>8</v>
      </c>
      <c r="Y377" s="75">
        <v>9</v>
      </c>
      <c r="Z377" s="75">
        <v>16</v>
      </c>
      <c r="AA377" s="75">
        <v>0</v>
      </c>
      <c r="AB377" s="4">
        <v>0.19047619047619047</v>
      </c>
      <c r="AC377" s="4">
        <v>0.33333333333333331</v>
      </c>
      <c r="AD377" s="4">
        <v>0.54761904761904767</v>
      </c>
      <c r="AE377" s="8">
        <v>1.3636363636363638</v>
      </c>
      <c r="AF377" s="8">
        <v>1.4285714285714286</v>
      </c>
      <c r="AG377" s="8">
        <v>1.1267605633802817</v>
      </c>
      <c r="AH377" s="8">
        <v>0</v>
      </c>
      <c r="AI377" s="51">
        <v>-0.56387556032550257</v>
      </c>
      <c r="AJ377" s="51">
        <v>0</v>
      </c>
      <c r="AK377" s="51">
        <v>0</v>
      </c>
      <c r="AL377" s="51">
        <v>0</v>
      </c>
      <c r="AM377" s="8">
        <v>3.3550927952625713</v>
      </c>
      <c r="AN377" s="8" t="s">
        <v>22151</v>
      </c>
      <c r="AO377" s="8">
        <v>3.3550927952625713</v>
      </c>
      <c r="AP377" s="8" t="s">
        <v>22151</v>
      </c>
      <c r="AQ377" s="8" t="s">
        <v>22151</v>
      </c>
      <c r="AR377" s="8" t="s">
        <v>22151</v>
      </c>
      <c r="AS377" s="8" t="s">
        <v>22151</v>
      </c>
      <c r="AT377" s="8">
        <v>3.3550927952625713</v>
      </c>
      <c r="AU377" s="8" t="s">
        <v>22151</v>
      </c>
      <c r="AV377" s="8">
        <v>3.3550927952625713</v>
      </c>
      <c r="AW377" s="8">
        <v>3.3550927952625713</v>
      </c>
      <c r="AX377" s="8">
        <v>3.3550927952625713</v>
      </c>
      <c r="AY377" s="132" t="s">
        <v>22151</v>
      </c>
      <c r="AZ377" s="132">
        <v>36</v>
      </c>
      <c r="BA377" s="132" t="s">
        <v>22151</v>
      </c>
      <c r="BB377" s="132" t="s">
        <v>22151</v>
      </c>
      <c r="BC377" s="132" t="s">
        <v>22151</v>
      </c>
      <c r="BD377" s="132" t="s">
        <v>22151</v>
      </c>
      <c r="BE377" s="132">
        <v>40</v>
      </c>
      <c r="BF377" s="132" t="s">
        <v>22151</v>
      </c>
      <c r="BG377" s="132">
        <v>69</v>
      </c>
      <c r="BH377" s="132">
        <v>137</v>
      </c>
      <c r="BI377" s="132">
        <v>122</v>
      </c>
      <c r="BJ377" s="92" t="s">
        <v>22151</v>
      </c>
      <c r="BK377" s="8">
        <v>8.3853679235062994</v>
      </c>
      <c r="BL377" s="8">
        <v>-5.0302751282437281</v>
      </c>
      <c r="BM377" s="12">
        <v>376</v>
      </c>
      <c r="BN377" s="10">
        <v>0</v>
      </c>
      <c r="BO377" s="10">
        <v>0.19435732070240119</v>
      </c>
      <c r="BP377" s="10">
        <v>-5.2246324489461298</v>
      </c>
      <c r="BQ377" s="41">
        <v>-10.135997984519697</v>
      </c>
      <c r="BR377" s="41"/>
      <c r="BS377" s="10">
        <v>0</v>
      </c>
      <c r="BT377" s="38">
        <v>0</v>
      </c>
      <c r="BU377" s="6" t="s">
        <v>22529</v>
      </c>
      <c r="BV377" s="75">
        <v>311.16000000000003</v>
      </c>
      <c r="BW377" s="75">
        <v>686</v>
      </c>
      <c r="BX377" s="51">
        <v>-374.84</v>
      </c>
      <c r="BY377" s="75">
        <v>247</v>
      </c>
      <c r="BZ377" s="75">
        <v>388</v>
      </c>
      <c r="CA377" s="184" t="s">
        <v>22151</v>
      </c>
    </row>
    <row r="378" spans="1:79" x14ac:dyDescent="0.3">
      <c r="A378" s="178" t="s">
        <v>15843</v>
      </c>
      <c r="B378" s="1" t="s">
        <v>6747</v>
      </c>
      <c r="C378" s="2" t="s">
        <v>6808</v>
      </c>
      <c r="D378" s="91" t="s">
        <v>14676</v>
      </c>
      <c r="E378" s="2" t="s">
        <v>1426</v>
      </c>
      <c r="F378" s="2" t="s">
        <v>6120</v>
      </c>
      <c r="G378" s="2" t="s">
        <v>1380</v>
      </c>
      <c r="H378" s="2" t="s">
        <v>1380</v>
      </c>
      <c r="I378" s="2" t="s">
        <v>1380</v>
      </c>
      <c r="J378" s="269" t="s">
        <v>1380</v>
      </c>
      <c r="K378">
        <v>15104</v>
      </c>
      <c r="L378" t="s">
        <v>15844</v>
      </c>
      <c r="M378" t="e">
        <v>#VALUE!</v>
      </c>
      <c r="N378" t="s">
        <v>15846</v>
      </c>
      <c r="O378" s="169">
        <v>13</v>
      </c>
      <c r="P378" s="123">
        <v>34</v>
      </c>
      <c r="Q378" s="123">
        <v>34</v>
      </c>
      <c r="R378" s="75">
        <v>27</v>
      </c>
      <c r="S378" s="123">
        <v>7</v>
      </c>
      <c r="T378" s="123">
        <v>2</v>
      </c>
      <c r="U378" s="123">
        <v>0</v>
      </c>
      <c r="V378" s="75">
        <v>1</v>
      </c>
      <c r="W378" s="123">
        <v>4</v>
      </c>
      <c r="X378" s="75">
        <v>6</v>
      </c>
      <c r="Y378" s="75">
        <v>3</v>
      </c>
      <c r="Z378" s="75">
        <v>11</v>
      </c>
      <c r="AA378" s="75">
        <v>1</v>
      </c>
      <c r="AB378" s="4">
        <v>0.25925925925925924</v>
      </c>
      <c r="AC378" s="4">
        <v>0.33333333333333331</v>
      </c>
      <c r="AD378" s="4">
        <v>0.44444444444444442</v>
      </c>
      <c r="AE378" s="8">
        <v>0.60606060606060608</v>
      </c>
      <c r="AF378" s="8">
        <v>0.35714285714285715</v>
      </c>
      <c r="AG378" s="8">
        <v>0.84507042253521136</v>
      </c>
      <c r="AH378" s="8">
        <v>0.55555555555555558</v>
      </c>
      <c r="AI378" s="51">
        <v>4.9781376572954311E-2</v>
      </c>
      <c r="AJ378" s="51">
        <v>0</v>
      </c>
      <c r="AK378" s="51">
        <v>0</v>
      </c>
      <c r="AL378" s="51">
        <v>0</v>
      </c>
      <c r="AM378" s="51">
        <v>2.4136108178671849</v>
      </c>
      <c r="AN378" s="51" t="s">
        <v>22151</v>
      </c>
      <c r="AO378" s="51" t="s">
        <v>22151</v>
      </c>
      <c r="AP378" s="51" t="s">
        <v>22151</v>
      </c>
      <c r="AQ378" s="51" t="s">
        <v>22151</v>
      </c>
      <c r="AR378" s="51" t="s">
        <v>22151</v>
      </c>
      <c r="AS378" s="51">
        <v>2.4136108178671849</v>
      </c>
      <c r="AT378" s="51" t="s">
        <v>22151</v>
      </c>
      <c r="AU378" s="51" t="s">
        <v>22151</v>
      </c>
      <c r="AV378" s="51" t="s">
        <v>22151</v>
      </c>
      <c r="AW378" s="51">
        <v>2.4136108178671849</v>
      </c>
      <c r="AX378" s="51">
        <v>2.4136108178671849</v>
      </c>
      <c r="AY378" s="76" t="s">
        <v>22151</v>
      </c>
      <c r="AZ378" s="132" t="s">
        <v>22151</v>
      </c>
      <c r="BA378" s="132" t="s">
        <v>22151</v>
      </c>
      <c r="BB378" s="132" t="s">
        <v>22151</v>
      </c>
      <c r="BC378" s="132" t="s">
        <v>22151</v>
      </c>
      <c r="BD378" s="132">
        <v>136</v>
      </c>
      <c r="BE378" s="132" t="s">
        <v>22151</v>
      </c>
      <c r="BF378" s="132" t="s">
        <v>22151</v>
      </c>
      <c r="BG378" s="132" t="s">
        <v>22151</v>
      </c>
      <c r="BH378" s="132">
        <v>168</v>
      </c>
      <c r="BI378" s="132">
        <v>153</v>
      </c>
      <c r="BJ378" s="92" t="s">
        <v>22151</v>
      </c>
      <c r="BK378" s="8">
        <v>7.5574645117708927</v>
      </c>
      <c r="BL378" s="8">
        <v>-5.1438536939037078</v>
      </c>
      <c r="BM378" s="12">
        <v>377</v>
      </c>
      <c r="BN378" s="10">
        <v>0</v>
      </c>
      <c r="BO378" s="10">
        <v>0.19435732070240119</v>
      </c>
      <c r="BP378" s="10">
        <v>-5.3382110146061095</v>
      </c>
      <c r="BQ378" s="41">
        <v>-10.37808404332548</v>
      </c>
      <c r="BR378" s="41"/>
      <c r="BS378" s="10">
        <v>0</v>
      </c>
      <c r="BT378" s="38">
        <v>0</v>
      </c>
      <c r="BU378" s="6" t="s">
        <v>22530</v>
      </c>
      <c r="BV378" s="75">
        <v>999</v>
      </c>
      <c r="BW378" s="75">
        <v>691</v>
      </c>
      <c r="BX378" s="51">
        <v>308</v>
      </c>
      <c r="BY378" s="75">
        <v>0</v>
      </c>
      <c r="BZ378" s="75">
        <v>0</v>
      </c>
      <c r="CA378" s="184" t="s">
        <v>22151</v>
      </c>
    </row>
    <row r="379" spans="1:79" ht="15" customHeight="1" x14ac:dyDescent="0.3">
      <c r="A379" s="178" t="s">
        <v>3505</v>
      </c>
      <c r="B379" s="1" t="s">
        <v>6927</v>
      </c>
      <c r="C379" s="2" t="s">
        <v>6655</v>
      </c>
      <c r="D379" s="91" t="s">
        <v>89</v>
      </c>
      <c r="E379" s="2" t="s">
        <v>1526</v>
      </c>
      <c r="F379" s="2" t="s">
        <v>9094</v>
      </c>
      <c r="G379" s="2" t="s">
        <v>661</v>
      </c>
      <c r="H379" s="2" t="s">
        <v>661</v>
      </c>
      <c r="I379" s="2" t="s">
        <v>661</v>
      </c>
      <c r="J379" s="269" t="s">
        <v>661</v>
      </c>
      <c r="K379">
        <v>10030</v>
      </c>
      <c r="L379" t="s">
        <v>10151</v>
      </c>
      <c r="M379" t="e">
        <v>#VALUE!</v>
      </c>
      <c r="N379" t="s">
        <v>6034</v>
      </c>
      <c r="O379" s="169">
        <v>17</v>
      </c>
      <c r="P379" s="123">
        <v>44</v>
      </c>
      <c r="Q379" s="123">
        <v>44</v>
      </c>
      <c r="R379" s="75">
        <v>41</v>
      </c>
      <c r="S379" s="123">
        <v>11</v>
      </c>
      <c r="T379" s="123">
        <v>1</v>
      </c>
      <c r="U379" s="123">
        <v>0</v>
      </c>
      <c r="V379" s="75">
        <v>2</v>
      </c>
      <c r="W379" s="123">
        <v>9</v>
      </c>
      <c r="X379" s="75">
        <v>5</v>
      </c>
      <c r="Y379" s="75">
        <v>3</v>
      </c>
      <c r="Z379" s="75">
        <v>11</v>
      </c>
      <c r="AA379" s="75">
        <v>1</v>
      </c>
      <c r="AB379" s="31">
        <v>0.26829268292682928</v>
      </c>
      <c r="AC379" s="31">
        <v>0.31818181818181818</v>
      </c>
      <c r="AD379" s="31">
        <v>0.43902439024390244</v>
      </c>
      <c r="AE379" s="32">
        <v>1.3636363636363638</v>
      </c>
      <c r="AF379" s="32">
        <v>0.7142857142857143</v>
      </c>
      <c r="AG379" s="32">
        <v>0.70422535211267612</v>
      </c>
      <c r="AH379" s="32">
        <v>0.55555555555555558</v>
      </c>
      <c r="AI379" s="51">
        <v>0.15733923674125722</v>
      </c>
      <c r="AJ379" s="51">
        <v>0</v>
      </c>
      <c r="AK379" s="51">
        <v>0</v>
      </c>
      <c r="AL379" s="51">
        <v>0</v>
      </c>
      <c r="AM379" s="8">
        <v>3.4950422223315671</v>
      </c>
      <c r="AN379" s="8" t="s">
        <v>22151</v>
      </c>
      <c r="AO379" s="8" t="s">
        <v>22151</v>
      </c>
      <c r="AP379" s="8">
        <v>3.4950422223315671</v>
      </c>
      <c r="AQ379" s="8" t="s">
        <v>22151</v>
      </c>
      <c r="AR379" s="8" t="s">
        <v>22151</v>
      </c>
      <c r="AS379" s="8" t="s">
        <v>22151</v>
      </c>
      <c r="AT379" s="8" t="s">
        <v>22151</v>
      </c>
      <c r="AU379" s="8">
        <v>3.4950422223315671</v>
      </c>
      <c r="AV379" s="8">
        <v>3.4950422223315671</v>
      </c>
      <c r="AW379" s="8">
        <v>3.4950422223315671</v>
      </c>
      <c r="AX379" s="8">
        <v>3.4950422223315671</v>
      </c>
      <c r="AY379" s="132" t="s">
        <v>22151</v>
      </c>
      <c r="AZ379" s="132" t="s">
        <v>22151</v>
      </c>
      <c r="BA379" s="132">
        <v>58</v>
      </c>
      <c r="BB379" s="132" t="s">
        <v>22151</v>
      </c>
      <c r="BC379" s="132" t="s">
        <v>22151</v>
      </c>
      <c r="BD379" s="132" t="s">
        <v>22151</v>
      </c>
      <c r="BE379" s="132" t="s">
        <v>22151</v>
      </c>
      <c r="BF379" s="132">
        <v>55</v>
      </c>
      <c r="BG379" s="132">
        <v>64</v>
      </c>
      <c r="BH379" s="132">
        <v>130</v>
      </c>
      <c r="BI379" s="132">
        <v>115</v>
      </c>
      <c r="BJ379" s="92" t="s">
        <v>22151</v>
      </c>
      <c r="BK379" s="32">
        <v>8.6531354605957791</v>
      </c>
      <c r="BL379" s="8">
        <v>-5.158093238264212</v>
      </c>
      <c r="BM379" s="12">
        <v>378</v>
      </c>
      <c r="BN379" s="32">
        <v>0</v>
      </c>
      <c r="BO379" s="32">
        <v>0.19435732070240119</v>
      </c>
      <c r="BP379" s="32">
        <v>-5.3524505589666127</v>
      </c>
      <c r="BQ379" s="40">
        <v>-10.40843479791895</v>
      </c>
      <c r="BR379" s="40"/>
      <c r="BS379" s="32">
        <v>0</v>
      </c>
      <c r="BT379" s="38">
        <v>0</v>
      </c>
      <c r="BU379" s="6" t="s">
        <v>22531</v>
      </c>
      <c r="BV379" s="75">
        <v>740.45</v>
      </c>
      <c r="BW379" s="75">
        <v>692</v>
      </c>
      <c r="BX379" s="51">
        <v>48.450000000000045</v>
      </c>
      <c r="BY379" s="75">
        <v>611</v>
      </c>
      <c r="BZ379" s="75">
        <v>742</v>
      </c>
      <c r="CA379" s="184" t="s">
        <v>22151</v>
      </c>
    </row>
    <row r="380" spans="1:79" x14ac:dyDescent="0.3">
      <c r="A380" s="178" t="s">
        <v>16910</v>
      </c>
      <c r="B380" s="1" t="s">
        <v>16912</v>
      </c>
      <c r="C380" s="2" t="s">
        <v>7159</v>
      </c>
      <c r="D380" s="91" t="s">
        <v>16911</v>
      </c>
      <c r="E380" s="2" t="s">
        <v>1376</v>
      </c>
      <c r="F380" s="2" t="s">
        <v>6120</v>
      </c>
      <c r="G380" s="2" t="s">
        <v>14939</v>
      </c>
      <c r="H380" s="2" t="s">
        <v>660</v>
      </c>
      <c r="I380" s="2" t="s">
        <v>660</v>
      </c>
      <c r="J380" s="269" t="s">
        <v>660</v>
      </c>
      <c r="K380">
        <v>19844</v>
      </c>
      <c r="L380" t="s">
        <v>16913</v>
      </c>
      <c r="M380" t="e">
        <v>#VALUE!</v>
      </c>
      <c r="N380" t="s">
        <v>16914</v>
      </c>
      <c r="O380" s="169">
        <v>33</v>
      </c>
      <c r="P380" s="123">
        <v>97</v>
      </c>
      <c r="Q380" s="123">
        <v>97</v>
      </c>
      <c r="R380" s="75">
        <v>87</v>
      </c>
      <c r="S380" s="123">
        <v>13</v>
      </c>
      <c r="T380" s="123">
        <v>2</v>
      </c>
      <c r="U380" s="123">
        <v>0</v>
      </c>
      <c r="V380" s="75">
        <v>3</v>
      </c>
      <c r="W380" s="123">
        <v>13</v>
      </c>
      <c r="X380" s="75">
        <v>9</v>
      </c>
      <c r="Y380" s="75">
        <v>3</v>
      </c>
      <c r="Z380" s="75">
        <v>23</v>
      </c>
      <c r="AA380" s="75">
        <v>1</v>
      </c>
      <c r="AB380" s="4">
        <v>0.14942528735632185</v>
      </c>
      <c r="AC380" s="4">
        <v>0.17777777777777778</v>
      </c>
      <c r="AD380" s="4">
        <v>0.27586206896551724</v>
      </c>
      <c r="AE380" s="8">
        <v>1.9696969696969697</v>
      </c>
      <c r="AF380" s="8">
        <v>1.0714285714285714</v>
      </c>
      <c r="AG380" s="8">
        <v>1.267605633802817</v>
      </c>
      <c r="AH380" s="8">
        <v>0.55555555555555558</v>
      </c>
      <c r="AI380" s="51">
        <v>-1.923769003087018</v>
      </c>
      <c r="AJ380" s="51">
        <v>0</v>
      </c>
      <c r="AK380" s="51">
        <v>0</v>
      </c>
      <c r="AL380" s="51">
        <v>0</v>
      </c>
      <c r="AM380" s="8">
        <v>2.9405177273968954</v>
      </c>
      <c r="AN380" s="8" t="s">
        <v>22151</v>
      </c>
      <c r="AO380" s="8" t="s">
        <v>22151</v>
      </c>
      <c r="AP380" s="8" t="s">
        <v>22151</v>
      </c>
      <c r="AQ380" s="8">
        <v>2.9405177273968954</v>
      </c>
      <c r="AR380" s="8" t="s">
        <v>22151</v>
      </c>
      <c r="AS380" s="8" t="s">
        <v>22151</v>
      </c>
      <c r="AT380" s="8">
        <v>2.9405177273968954</v>
      </c>
      <c r="AU380" s="8" t="s">
        <v>22151</v>
      </c>
      <c r="AV380" s="8">
        <v>2.9405177273968954</v>
      </c>
      <c r="AW380" s="8">
        <v>2.9405177273968954</v>
      </c>
      <c r="AX380" s="8">
        <v>2.9405177273968954</v>
      </c>
      <c r="AY380" s="132" t="s">
        <v>22151</v>
      </c>
      <c r="AZ380" s="132" t="s">
        <v>22151</v>
      </c>
      <c r="BA380" s="132" t="s">
        <v>22151</v>
      </c>
      <c r="BB380" s="132">
        <v>35</v>
      </c>
      <c r="BC380" s="132" t="s">
        <v>22151</v>
      </c>
      <c r="BD380" s="132" t="s">
        <v>22151</v>
      </c>
      <c r="BE380" s="132">
        <v>41</v>
      </c>
      <c r="BF380" s="132" t="s">
        <v>22151</v>
      </c>
      <c r="BG380" s="132">
        <v>73</v>
      </c>
      <c r="BH380" s="132">
        <v>148</v>
      </c>
      <c r="BI380" s="132">
        <v>133</v>
      </c>
      <c r="BJ380" s="92" t="s">
        <v>22151</v>
      </c>
      <c r="BK380" s="8">
        <v>8.1157260046330784</v>
      </c>
      <c r="BL380" s="8">
        <v>-5.1752082772361829</v>
      </c>
      <c r="BM380" s="12">
        <v>379</v>
      </c>
      <c r="BN380" s="10">
        <v>0</v>
      </c>
      <c r="BO380" s="10">
        <v>0.19435732070240119</v>
      </c>
      <c r="BP380" s="10">
        <v>-5.3695655979385837</v>
      </c>
      <c r="BQ380" s="41">
        <v>-10.444914500818488</v>
      </c>
      <c r="BR380" s="41"/>
      <c r="BS380" s="10">
        <v>0</v>
      </c>
      <c r="BT380" s="38">
        <v>0</v>
      </c>
      <c r="BU380" s="6" t="s">
        <v>22532</v>
      </c>
      <c r="BV380" s="75">
        <v>644.42999999999995</v>
      </c>
      <c r="BW380" s="75">
        <v>695</v>
      </c>
      <c r="BX380" s="51">
        <v>-50.57000000000005</v>
      </c>
      <c r="BY380" s="75">
        <v>540</v>
      </c>
      <c r="BZ380" s="75">
        <v>736</v>
      </c>
      <c r="CA380" s="184" t="s">
        <v>22151</v>
      </c>
    </row>
    <row r="381" spans="1:79" ht="15" customHeight="1" x14ac:dyDescent="0.3">
      <c r="A381" s="178" t="s">
        <v>8208</v>
      </c>
      <c r="B381" s="1" t="s">
        <v>8209</v>
      </c>
      <c r="C381" s="2" t="s">
        <v>8210</v>
      </c>
      <c r="D381" s="91" t="s">
        <v>8871</v>
      </c>
      <c r="E381" s="2" t="s">
        <v>1437</v>
      </c>
      <c r="F381" s="2" t="s">
        <v>9094</v>
      </c>
      <c r="G381" s="2" t="s">
        <v>1380</v>
      </c>
      <c r="H381" s="2" t="s">
        <v>1380</v>
      </c>
      <c r="I381" s="2" t="s">
        <v>1380</v>
      </c>
      <c r="J381" s="269" t="s">
        <v>1380</v>
      </c>
      <c r="K381">
        <v>12325</v>
      </c>
      <c r="L381" t="s">
        <v>9965</v>
      </c>
      <c r="M381" t="e">
        <v>#VALUE!</v>
      </c>
      <c r="N381" t="s">
        <v>8873</v>
      </c>
      <c r="O381" s="169">
        <v>26</v>
      </c>
      <c r="P381" s="123">
        <v>61</v>
      </c>
      <c r="Q381" s="123">
        <v>61</v>
      </c>
      <c r="R381" s="75">
        <v>45</v>
      </c>
      <c r="S381" s="123">
        <v>9</v>
      </c>
      <c r="T381" s="123">
        <v>1</v>
      </c>
      <c r="U381" s="123">
        <v>0</v>
      </c>
      <c r="V381" s="75">
        <v>2</v>
      </c>
      <c r="W381" s="123">
        <v>6</v>
      </c>
      <c r="X381" s="75">
        <v>5</v>
      </c>
      <c r="Y381" s="75">
        <v>15</v>
      </c>
      <c r="Z381" s="75">
        <v>20</v>
      </c>
      <c r="AA381" s="75">
        <v>1</v>
      </c>
      <c r="AB381" s="4">
        <v>0.2</v>
      </c>
      <c r="AC381" s="4">
        <v>0.4</v>
      </c>
      <c r="AD381" s="4">
        <v>0.35555555555555557</v>
      </c>
      <c r="AE381" s="8">
        <v>0.90909090909090917</v>
      </c>
      <c r="AF381" s="8">
        <v>0.7142857142857143</v>
      </c>
      <c r="AG381" s="8">
        <v>0.70422535211267612</v>
      </c>
      <c r="AH381" s="8">
        <v>0.55555555555555558</v>
      </c>
      <c r="AI381" s="51">
        <v>-0.50844226255020752</v>
      </c>
      <c r="AJ381" s="51">
        <v>0</v>
      </c>
      <c r="AK381" s="51">
        <v>0</v>
      </c>
      <c r="AL381" s="51">
        <v>0</v>
      </c>
      <c r="AM381" s="8">
        <v>2.3747152684946475</v>
      </c>
      <c r="AN381" s="8" t="s">
        <v>22151</v>
      </c>
      <c r="AO381" s="8" t="s">
        <v>22151</v>
      </c>
      <c r="AP381" s="8" t="s">
        <v>22151</v>
      </c>
      <c r="AQ381" s="8" t="s">
        <v>22151</v>
      </c>
      <c r="AR381" s="8" t="s">
        <v>22151</v>
      </c>
      <c r="AS381" s="8">
        <v>2.3747152684946475</v>
      </c>
      <c r="AT381" s="8" t="s">
        <v>22151</v>
      </c>
      <c r="AU381" s="8" t="s">
        <v>22151</v>
      </c>
      <c r="AV381" s="8" t="s">
        <v>22151</v>
      </c>
      <c r="AW381" s="8">
        <v>2.3747152684946475</v>
      </c>
      <c r="AX381" s="8">
        <v>2.3747152684946475</v>
      </c>
      <c r="AY381" s="132" t="s">
        <v>22151</v>
      </c>
      <c r="AZ381" s="132" t="s">
        <v>22151</v>
      </c>
      <c r="BA381" s="132" t="s">
        <v>22151</v>
      </c>
      <c r="BB381" s="132" t="s">
        <v>22151</v>
      </c>
      <c r="BC381" s="132" t="s">
        <v>22151</v>
      </c>
      <c r="BD381" s="132">
        <v>137</v>
      </c>
      <c r="BE381" s="132" t="s">
        <v>22151</v>
      </c>
      <c r="BF381" s="132" t="s">
        <v>22151</v>
      </c>
      <c r="BG381" s="132" t="s">
        <v>22151</v>
      </c>
      <c r="BH381" s="132">
        <v>171</v>
      </c>
      <c r="BI381" s="132">
        <v>156</v>
      </c>
      <c r="BJ381" s="92" t="s">
        <v>22151</v>
      </c>
      <c r="BK381" s="8">
        <v>7.5574645117708927</v>
      </c>
      <c r="BL381" s="8">
        <v>-5.1827492432762448</v>
      </c>
      <c r="BM381" s="12">
        <v>380</v>
      </c>
      <c r="BN381" s="10">
        <v>0</v>
      </c>
      <c r="BO381" s="10">
        <v>0.19435732070240119</v>
      </c>
      <c r="BP381" s="10">
        <v>-5.3771065639786464</v>
      </c>
      <c r="BQ381" s="41">
        <v>-10.460987628152147</v>
      </c>
      <c r="BR381" s="41"/>
      <c r="BS381" s="10">
        <v>0</v>
      </c>
      <c r="BT381" s="38">
        <v>0</v>
      </c>
      <c r="BU381" s="6" t="s">
        <v>22533</v>
      </c>
      <c r="BV381" s="75">
        <v>999</v>
      </c>
      <c r="BW381" s="75">
        <v>696</v>
      </c>
      <c r="BX381" s="51">
        <v>303</v>
      </c>
      <c r="BY381" s="75">
        <v>0</v>
      </c>
      <c r="BZ381" s="75">
        <v>0</v>
      </c>
      <c r="CA381" s="184" t="s">
        <v>22151</v>
      </c>
    </row>
    <row r="382" spans="1:79" ht="15" customHeight="1" x14ac:dyDescent="0.3">
      <c r="A382" t="s">
        <v>15736</v>
      </c>
      <c r="B382" s="1" t="s">
        <v>6630</v>
      </c>
      <c r="C382" s="2" t="s">
        <v>15738</v>
      </c>
      <c r="D382" s="91" t="s">
        <v>15737</v>
      </c>
      <c r="E382" s="2" t="s">
        <v>1405</v>
      </c>
      <c r="F382" s="2" t="s">
        <v>6120</v>
      </c>
      <c r="G382" s="2" t="s">
        <v>1380</v>
      </c>
      <c r="H382" s="2" t="s">
        <v>1380</v>
      </c>
      <c r="I382" s="2" t="s">
        <v>1380</v>
      </c>
      <c r="J382" s="269" t="s">
        <v>1380</v>
      </c>
      <c r="K382">
        <v>14691</v>
      </c>
      <c r="L382" t="s">
        <v>15739</v>
      </c>
      <c r="M382" t="e">
        <v>#VALUE!</v>
      </c>
      <c r="N382" t="s">
        <v>15741</v>
      </c>
      <c r="O382" s="169">
        <v>22</v>
      </c>
      <c r="P382" s="123">
        <v>54</v>
      </c>
      <c r="Q382" s="123">
        <v>54</v>
      </c>
      <c r="R382" s="75">
        <v>49</v>
      </c>
      <c r="S382" s="123">
        <v>17</v>
      </c>
      <c r="T382" s="123">
        <v>4</v>
      </c>
      <c r="U382" s="123">
        <v>0</v>
      </c>
      <c r="V382" s="75">
        <v>0</v>
      </c>
      <c r="W382" s="123">
        <v>6</v>
      </c>
      <c r="X382" s="75">
        <v>3</v>
      </c>
      <c r="Y382" s="75">
        <v>5</v>
      </c>
      <c r="Z382" s="75">
        <v>11</v>
      </c>
      <c r="AA382" s="75">
        <v>0</v>
      </c>
      <c r="AB382" s="4">
        <v>0.34693877551020408</v>
      </c>
      <c r="AC382" s="4">
        <v>0.40740740740740738</v>
      </c>
      <c r="AD382" s="4">
        <v>0.42857142857142855</v>
      </c>
      <c r="AE382" s="8">
        <v>0.90909090909090917</v>
      </c>
      <c r="AF382" s="8">
        <v>0</v>
      </c>
      <c r="AG382" s="8">
        <v>0.42253521126760568</v>
      </c>
      <c r="AH382" s="8">
        <v>0</v>
      </c>
      <c r="AI382" s="51">
        <v>1.0397252332672009</v>
      </c>
      <c r="AJ382" s="51">
        <v>0</v>
      </c>
      <c r="AK382" s="51">
        <v>0</v>
      </c>
      <c r="AL382" s="51">
        <v>0</v>
      </c>
      <c r="AM382" s="8">
        <v>2.371351353625716</v>
      </c>
      <c r="AN382" s="8" t="s">
        <v>22151</v>
      </c>
      <c r="AO382" s="8" t="s">
        <v>22151</v>
      </c>
      <c r="AP382" s="8" t="s">
        <v>22151</v>
      </c>
      <c r="AQ382" s="8" t="s">
        <v>22151</v>
      </c>
      <c r="AR382" s="8" t="s">
        <v>22151</v>
      </c>
      <c r="AS382" s="8">
        <v>2.371351353625716</v>
      </c>
      <c r="AT382" s="8" t="s">
        <v>22151</v>
      </c>
      <c r="AU382" s="8" t="s">
        <v>22151</v>
      </c>
      <c r="AV382" s="8" t="s">
        <v>22151</v>
      </c>
      <c r="AW382" s="8">
        <v>2.371351353625716</v>
      </c>
      <c r="AX382" s="8">
        <v>2.371351353625716</v>
      </c>
      <c r="AY382" s="132" t="s">
        <v>22151</v>
      </c>
      <c r="AZ382" s="132" t="s">
        <v>22151</v>
      </c>
      <c r="BA382" s="132" t="s">
        <v>22151</v>
      </c>
      <c r="BB382" s="132" t="s">
        <v>22151</v>
      </c>
      <c r="BC382" s="132" t="s">
        <v>22151</v>
      </c>
      <c r="BD382" s="132">
        <v>138</v>
      </c>
      <c r="BE382" s="132" t="s">
        <v>22151</v>
      </c>
      <c r="BF382" s="132" t="s">
        <v>22151</v>
      </c>
      <c r="BG382" s="132" t="s">
        <v>22151</v>
      </c>
      <c r="BH382" s="132">
        <v>172</v>
      </c>
      <c r="BI382" s="132">
        <v>157</v>
      </c>
      <c r="BJ382" s="92" t="s">
        <v>22151</v>
      </c>
      <c r="BK382" s="8">
        <v>7.5574645117708927</v>
      </c>
      <c r="BL382" s="8">
        <v>-5.1861131581451767</v>
      </c>
      <c r="BM382" s="12">
        <v>381</v>
      </c>
      <c r="BN382" s="10">
        <v>0</v>
      </c>
      <c r="BO382" s="10">
        <v>0.19435732070240119</v>
      </c>
      <c r="BP382" s="10">
        <v>-5.3804704788475775</v>
      </c>
      <c r="BQ382" s="41">
        <v>-10.468157615623335</v>
      </c>
      <c r="BR382" s="41"/>
      <c r="BS382" s="10">
        <v>0</v>
      </c>
      <c r="BT382" s="38">
        <v>0</v>
      </c>
      <c r="BU382" s="6" t="s">
        <v>22534</v>
      </c>
      <c r="BV382" s="75">
        <v>710.64</v>
      </c>
      <c r="BW382" s="75">
        <v>697</v>
      </c>
      <c r="BX382" s="51">
        <v>13.639999999999986</v>
      </c>
      <c r="BY382" s="75">
        <v>451</v>
      </c>
      <c r="BZ382" s="75">
        <v>750</v>
      </c>
      <c r="CA382" s="184" t="s">
        <v>22151</v>
      </c>
    </row>
    <row r="383" spans="1:79" ht="15" customHeight="1" x14ac:dyDescent="0.3">
      <c r="A383" s="178" t="s">
        <v>20258</v>
      </c>
      <c r="B383" s="1" t="s">
        <v>6970</v>
      </c>
      <c r="C383" s="2" t="s">
        <v>20259</v>
      </c>
      <c r="D383" s="91" t="s">
        <v>14999</v>
      </c>
      <c r="E383" s="2" t="s">
        <v>1437</v>
      </c>
      <c r="F383" s="2" t="s">
        <v>9094</v>
      </c>
      <c r="G383" s="2" t="s">
        <v>1380</v>
      </c>
      <c r="H383" s="2" t="s">
        <v>1380</v>
      </c>
      <c r="I383" s="2" t="s">
        <v>1380</v>
      </c>
      <c r="J383" s="269" t="s">
        <v>1380</v>
      </c>
      <c r="K383">
        <v>13675</v>
      </c>
      <c r="L383" t="s">
        <v>20260</v>
      </c>
      <c r="M383" t="e">
        <v>#VALUE!</v>
      </c>
      <c r="N383" t="s">
        <v>20262</v>
      </c>
      <c r="O383" s="169">
        <v>22</v>
      </c>
      <c r="P383" s="123">
        <v>41</v>
      </c>
      <c r="Q383" s="123">
        <v>41</v>
      </c>
      <c r="R383" s="75">
        <v>38</v>
      </c>
      <c r="S383" s="123">
        <v>9</v>
      </c>
      <c r="T383" s="123">
        <v>4</v>
      </c>
      <c r="U383" s="123">
        <v>0</v>
      </c>
      <c r="V383" s="75">
        <v>2</v>
      </c>
      <c r="W383" s="123">
        <v>6</v>
      </c>
      <c r="X383" s="75">
        <v>6</v>
      </c>
      <c r="Y383" s="75">
        <v>2</v>
      </c>
      <c r="Z383" s="75">
        <v>8</v>
      </c>
      <c r="AA383" s="75">
        <v>0</v>
      </c>
      <c r="AB383" s="4">
        <v>0.23684210526315788</v>
      </c>
      <c r="AC383" s="4">
        <v>0.27500000000000002</v>
      </c>
      <c r="AD383" s="4">
        <v>0.5</v>
      </c>
      <c r="AE383" s="8">
        <v>0.90909090909090917</v>
      </c>
      <c r="AF383" s="8">
        <v>0.7142857142857143</v>
      </c>
      <c r="AG383" s="8">
        <v>0.84507042253521136</v>
      </c>
      <c r="AH383" s="8">
        <v>0</v>
      </c>
      <c r="AI383" s="51">
        <v>-0.11954262230329249</v>
      </c>
      <c r="AJ383" s="51">
        <v>0</v>
      </c>
      <c r="AK383" s="51">
        <v>0</v>
      </c>
      <c r="AL383" s="51">
        <v>0</v>
      </c>
      <c r="AM383" s="6">
        <v>2.3489044236085426</v>
      </c>
      <c r="AN383" s="6" t="s">
        <v>22151</v>
      </c>
      <c r="AO383" s="6" t="s">
        <v>22151</v>
      </c>
      <c r="AP383" s="6" t="s">
        <v>22151</v>
      </c>
      <c r="AQ383" s="6" t="s">
        <v>22151</v>
      </c>
      <c r="AR383" s="6" t="s">
        <v>22151</v>
      </c>
      <c r="AS383" s="6">
        <v>2.3489044236085426</v>
      </c>
      <c r="AT383" s="6" t="s">
        <v>22151</v>
      </c>
      <c r="AU383" s="6" t="s">
        <v>22151</v>
      </c>
      <c r="AV383" s="6" t="s">
        <v>22151</v>
      </c>
      <c r="AW383" s="6">
        <v>2.3489044236085426</v>
      </c>
      <c r="AX383" s="6">
        <v>2.3489044236085426</v>
      </c>
      <c r="AY383" s="99" t="s">
        <v>22151</v>
      </c>
      <c r="AZ383" s="132" t="s">
        <v>22151</v>
      </c>
      <c r="BA383" s="132" t="s">
        <v>22151</v>
      </c>
      <c r="BB383" s="132" t="s">
        <v>22151</v>
      </c>
      <c r="BC383" s="132" t="s">
        <v>22151</v>
      </c>
      <c r="BD383" s="132">
        <v>139</v>
      </c>
      <c r="BE383" s="132" t="s">
        <v>22151</v>
      </c>
      <c r="BF383" s="132" t="s">
        <v>22151</v>
      </c>
      <c r="BG383" s="132" t="s">
        <v>22151</v>
      </c>
      <c r="BH383" s="132">
        <v>174</v>
      </c>
      <c r="BI383" s="132">
        <v>159</v>
      </c>
      <c r="BJ383" s="92" t="s">
        <v>22151</v>
      </c>
      <c r="BK383" s="8">
        <v>7.5574645117708927</v>
      </c>
      <c r="BL383" s="8">
        <v>-5.2085600881623506</v>
      </c>
      <c r="BM383" s="12">
        <v>382</v>
      </c>
      <c r="BN383" s="10">
        <v>0</v>
      </c>
      <c r="BO383" s="10">
        <v>0.19435732070240119</v>
      </c>
      <c r="BP383" s="10">
        <v>-5.4029174088647522</v>
      </c>
      <c r="BQ383" s="41">
        <v>-10.516001931921668</v>
      </c>
      <c r="BR383" s="41"/>
      <c r="BS383" s="10">
        <v>0</v>
      </c>
      <c r="BT383" s="38">
        <v>0</v>
      </c>
      <c r="BU383" s="6" t="s">
        <v>22535</v>
      </c>
      <c r="BV383" s="75">
        <v>739.84</v>
      </c>
      <c r="BW383" s="75">
        <v>698</v>
      </c>
      <c r="BX383" s="51">
        <v>41.840000000000032</v>
      </c>
      <c r="BY383" s="75">
        <v>583</v>
      </c>
      <c r="BZ383" s="75">
        <v>733</v>
      </c>
      <c r="CA383" s="184" t="s">
        <v>22151</v>
      </c>
    </row>
    <row r="384" spans="1:79" ht="15" customHeight="1" x14ac:dyDescent="0.3">
      <c r="A384" s="178" t="s">
        <v>4568</v>
      </c>
      <c r="B384" s="1" t="s">
        <v>6709</v>
      </c>
      <c r="C384" s="2" t="s">
        <v>6629</v>
      </c>
      <c r="D384" s="91" t="s">
        <v>220</v>
      </c>
      <c r="E384" s="2" t="s">
        <v>1426</v>
      </c>
      <c r="F384" s="2" t="s">
        <v>6120</v>
      </c>
      <c r="G384" s="2" t="s">
        <v>20476</v>
      </c>
      <c r="H384" s="2" t="s">
        <v>661</v>
      </c>
      <c r="I384" s="2" t="s">
        <v>1431</v>
      </c>
      <c r="J384" s="269" t="s">
        <v>661</v>
      </c>
      <c r="K384">
        <v>11936</v>
      </c>
      <c r="L384" t="s">
        <v>9440</v>
      </c>
      <c r="M384" t="e">
        <v>#VALUE!</v>
      </c>
      <c r="N384" t="s">
        <v>6042</v>
      </c>
      <c r="O384" s="169">
        <v>41</v>
      </c>
      <c r="P384" s="123">
        <v>141</v>
      </c>
      <c r="Q384" s="123">
        <v>141</v>
      </c>
      <c r="R384" s="75">
        <v>120</v>
      </c>
      <c r="S384" s="123">
        <v>27</v>
      </c>
      <c r="T384" s="123">
        <v>6</v>
      </c>
      <c r="U384" s="123">
        <v>0</v>
      </c>
      <c r="V384" s="75">
        <v>1</v>
      </c>
      <c r="W384" s="123">
        <v>18</v>
      </c>
      <c r="X384" s="75">
        <v>7</v>
      </c>
      <c r="Y384" s="75">
        <v>20</v>
      </c>
      <c r="Z384" s="75">
        <v>27</v>
      </c>
      <c r="AA384" s="75">
        <v>0</v>
      </c>
      <c r="AB384" s="4">
        <v>0.22500000000000001</v>
      </c>
      <c r="AC384" s="4">
        <v>0.33571428571428569</v>
      </c>
      <c r="AD384" s="4">
        <v>0.3</v>
      </c>
      <c r="AE384" s="8">
        <v>2.7272727272727275</v>
      </c>
      <c r="AF384" s="8">
        <v>0.35714285714285715</v>
      </c>
      <c r="AG384" s="8">
        <v>0.9859154929577465</v>
      </c>
      <c r="AH384" s="8">
        <v>0</v>
      </c>
      <c r="AI384" s="51">
        <v>-0.67006181078916049</v>
      </c>
      <c r="AJ384" s="51">
        <v>0</v>
      </c>
      <c r="AK384" s="51">
        <v>0</v>
      </c>
      <c r="AL384" s="51">
        <v>0</v>
      </c>
      <c r="AM384" s="8">
        <v>3.4002692665841705</v>
      </c>
      <c r="AN384" s="8" t="s">
        <v>22151</v>
      </c>
      <c r="AO384" s="8" t="s">
        <v>22151</v>
      </c>
      <c r="AP384" s="8">
        <v>3.4002692665841705</v>
      </c>
      <c r="AQ384" s="8" t="s">
        <v>22151</v>
      </c>
      <c r="AR384" s="8" t="s">
        <v>22151</v>
      </c>
      <c r="AS384" s="8" t="s">
        <v>22151</v>
      </c>
      <c r="AT384" s="8" t="s">
        <v>22151</v>
      </c>
      <c r="AU384" s="8">
        <v>3.4002692665841705</v>
      </c>
      <c r="AV384" s="8">
        <v>3.4002692665841705</v>
      </c>
      <c r="AW384" s="8">
        <v>3.4002692665841705</v>
      </c>
      <c r="AX384" s="8">
        <v>3.4002692665841705</v>
      </c>
      <c r="AY384" s="132" t="s">
        <v>22151</v>
      </c>
      <c r="AZ384" s="132" t="s">
        <v>22151</v>
      </c>
      <c r="BA384" s="132">
        <v>59</v>
      </c>
      <c r="BB384" s="132" t="s">
        <v>22151</v>
      </c>
      <c r="BC384" s="132" t="s">
        <v>22151</v>
      </c>
      <c r="BD384" s="132" t="s">
        <v>22151</v>
      </c>
      <c r="BE384" s="132" t="s">
        <v>22151</v>
      </c>
      <c r="BF384" s="132">
        <v>56</v>
      </c>
      <c r="BG384" s="132">
        <v>65</v>
      </c>
      <c r="BH384" s="132">
        <v>132</v>
      </c>
      <c r="BI384" s="132">
        <v>117</v>
      </c>
      <c r="BJ384" s="92" t="s">
        <v>22151</v>
      </c>
      <c r="BK384" s="8">
        <v>8.6531354605957791</v>
      </c>
      <c r="BL384" s="8">
        <v>-5.2528661940116086</v>
      </c>
      <c r="BM384" s="12">
        <v>383</v>
      </c>
      <c r="BN384" s="10">
        <v>0</v>
      </c>
      <c r="BO384" s="10">
        <v>0.19435732070240119</v>
      </c>
      <c r="BP384" s="10">
        <v>-5.4472235147140093</v>
      </c>
      <c r="BQ384" s="41">
        <v>-10.610437800905862</v>
      </c>
      <c r="BR384" s="41"/>
      <c r="BS384" s="10">
        <v>0</v>
      </c>
      <c r="BT384" s="38">
        <v>0</v>
      </c>
      <c r="BU384" s="6" t="s">
        <v>22536</v>
      </c>
      <c r="BV384" s="75">
        <v>738.59</v>
      </c>
      <c r="BW384" s="75">
        <v>699</v>
      </c>
      <c r="BX384" s="51">
        <v>39.590000000000032</v>
      </c>
      <c r="BY384" s="75">
        <v>571</v>
      </c>
      <c r="BZ384" s="75">
        <v>747</v>
      </c>
      <c r="CA384" s="184" t="s">
        <v>22151</v>
      </c>
    </row>
    <row r="385" spans="1:79" x14ac:dyDescent="0.3">
      <c r="A385" s="178" t="s">
        <v>16413</v>
      </c>
      <c r="B385" s="1" t="s">
        <v>16415</v>
      </c>
      <c r="C385" s="2" t="s">
        <v>6859</v>
      </c>
      <c r="D385" s="91" t="s">
        <v>16414</v>
      </c>
      <c r="E385" s="2" t="s">
        <v>1464</v>
      </c>
      <c r="F385" s="2" t="s">
        <v>6120</v>
      </c>
      <c r="G385" s="2" t="s">
        <v>661</v>
      </c>
      <c r="H385" s="2" t="s">
        <v>661</v>
      </c>
      <c r="I385" s="2" t="s">
        <v>661</v>
      </c>
      <c r="J385" s="269" t="s">
        <v>661</v>
      </c>
      <c r="K385">
        <v>18889</v>
      </c>
      <c r="L385" t="s">
        <v>16416</v>
      </c>
      <c r="M385" t="e">
        <v>#VALUE!</v>
      </c>
      <c r="N385" t="s">
        <v>16417</v>
      </c>
      <c r="O385" s="169">
        <v>33</v>
      </c>
      <c r="P385" s="123">
        <v>114</v>
      </c>
      <c r="Q385" s="123">
        <v>114</v>
      </c>
      <c r="R385" s="67">
        <v>107</v>
      </c>
      <c r="S385" s="123">
        <v>26</v>
      </c>
      <c r="T385" s="123">
        <v>4</v>
      </c>
      <c r="U385" s="123">
        <v>1</v>
      </c>
      <c r="V385" s="67">
        <v>3</v>
      </c>
      <c r="W385" s="123">
        <v>11</v>
      </c>
      <c r="X385" s="67">
        <v>6</v>
      </c>
      <c r="Y385" s="67">
        <v>6</v>
      </c>
      <c r="Z385" s="67">
        <v>25</v>
      </c>
      <c r="AA385" s="67">
        <v>0</v>
      </c>
      <c r="AB385" s="4">
        <v>0.24299065420560748</v>
      </c>
      <c r="AC385" s="4">
        <v>0.2831858407079646</v>
      </c>
      <c r="AD385" s="4">
        <v>0.38317757009345793</v>
      </c>
      <c r="AE385" s="8">
        <v>1.6666666666666667</v>
      </c>
      <c r="AF385" s="8">
        <v>1.0714285714285714</v>
      </c>
      <c r="AG385" s="8">
        <v>0.84507042253521136</v>
      </c>
      <c r="AH385" s="8">
        <v>0</v>
      </c>
      <c r="AI385" s="51">
        <v>-0.18503377509176089</v>
      </c>
      <c r="AJ385" s="51">
        <v>0</v>
      </c>
      <c r="AK385" s="51">
        <v>0</v>
      </c>
      <c r="AL385" s="51">
        <v>0</v>
      </c>
      <c r="AM385" s="8">
        <v>3.3981318855386888</v>
      </c>
      <c r="AN385" s="8" t="s">
        <v>22151</v>
      </c>
      <c r="AO385" s="8" t="s">
        <v>22151</v>
      </c>
      <c r="AP385" s="8">
        <v>3.3981318855386888</v>
      </c>
      <c r="AQ385" s="8" t="s">
        <v>22151</v>
      </c>
      <c r="AR385" s="8" t="s">
        <v>22151</v>
      </c>
      <c r="AS385" s="8" t="s">
        <v>22151</v>
      </c>
      <c r="AT385" s="8" t="s">
        <v>22151</v>
      </c>
      <c r="AU385" s="8">
        <v>3.3981318855386888</v>
      </c>
      <c r="AV385" s="8">
        <v>3.3981318855386888</v>
      </c>
      <c r="AW385" s="8">
        <v>3.3981318855386888</v>
      </c>
      <c r="AX385" s="8">
        <v>3.3981318855386888</v>
      </c>
      <c r="AY385" s="132" t="s">
        <v>22151</v>
      </c>
      <c r="AZ385" s="132" t="s">
        <v>22151</v>
      </c>
      <c r="BA385" s="132">
        <v>60</v>
      </c>
      <c r="BB385" s="132" t="s">
        <v>22151</v>
      </c>
      <c r="BC385" s="132" t="s">
        <v>22151</v>
      </c>
      <c r="BD385" s="132" t="s">
        <v>22151</v>
      </c>
      <c r="BE385" s="132" t="s">
        <v>22151</v>
      </c>
      <c r="BF385" s="132">
        <v>57</v>
      </c>
      <c r="BG385" s="132">
        <v>66</v>
      </c>
      <c r="BH385" s="132">
        <v>133</v>
      </c>
      <c r="BI385" s="132">
        <v>118</v>
      </c>
      <c r="BJ385" s="92" t="s">
        <v>22151</v>
      </c>
      <c r="BK385" s="8">
        <v>8.6531354605957791</v>
      </c>
      <c r="BL385" s="8">
        <v>-5.2550035750570903</v>
      </c>
      <c r="BM385" s="12">
        <v>384</v>
      </c>
      <c r="BN385" s="10">
        <v>0</v>
      </c>
      <c r="BO385" s="10">
        <v>0.19435732070240119</v>
      </c>
      <c r="BP385" s="10">
        <v>-5.4493608957594919</v>
      </c>
      <c r="BQ385" s="41">
        <v>-10.614993503387755</v>
      </c>
      <c r="BR385" s="41"/>
      <c r="BS385" s="10">
        <v>0</v>
      </c>
      <c r="BT385" s="38">
        <v>0</v>
      </c>
      <c r="BU385" s="6" t="s">
        <v>22537</v>
      </c>
      <c r="BV385" s="75">
        <v>750.39</v>
      </c>
      <c r="BW385" s="75">
        <v>700</v>
      </c>
      <c r="BX385" s="51">
        <v>50.389999999999986</v>
      </c>
      <c r="BY385" s="75">
        <v>724</v>
      </c>
      <c r="BZ385" s="75">
        <v>724</v>
      </c>
      <c r="CA385" s="184" t="s">
        <v>22151</v>
      </c>
    </row>
    <row r="386" spans="1:79" x14ac:dyDescent="0.3">
      <c r="A386" s="178" t="s">
        <v>8205</v>
      </c>
      <c r="B386" s="1" t="s">
        <v>8206</v>
      </c>
      <c r="C386" s="2" t="s">
        <v>6543</v>
      </c>
      <c r="D386" s="91" t="s">
        <v>8864</v>
      </c>
      <c r="E386" s="2" t="s">
        <v>1509</v>
      </c>
      <c r="F386" s="2" t="s">
        <v>9094</v>
      </c>
      <c r="G386" s="2" t="s">
        <v>661</v>
      </c>
      <c r="H386" s="2" t="s">
        <v>661</v>
      </c>
      <c r="I386" s="2" t="s">
        <v>661</v>
      </c>
      <c r="J386" s="269" t="s">
        <v>661</v>
      </c>
      <c r="K386">
        <v>13593</v>
      </c>
      <c r="L386" t="s">
        <v>10779</v>
      </c>
      <c r="M386" t="e">
        <v>#VALUE!</v>
      </c>
      <c r="N386" t="s">
        <v>8865</v>
      </c>
      <c r="O386" s="169">
        <v>34</v>
      </c>
      <c r="P386" s="123">
        <v>120</v>
      </c>
      <c r="Q386" s="123">
        <v>120</v>
      </c>
      <c r="R386" s="75">
        <v>111</v>
      </c>
      <c r="S386" s="123">
        <v>25</v>
      </c>
      <c r="T386" s="123">
        <v>8</v>
      </c>
      <c r="U386" s="123">
        <v>1</v>
      </c>
      <c r="V386" s="75">
        <v>1</v>
      </c>
      <c r="W386" s="123">
        <v>13</v>
      </c>
      <c r="X386" s="75">
        <v>8</v>
      </c>
      <c r="Y386" s="75">
        <v>5</v>
      </c>
      <c r="Z386" s="75">
        <v>18</v>
      </c>
      <c r="AA386" s="75">
        <v>1</v>
      </c>
      <c r="AB386" s="3">
        <v>0.22522522522522523</v>
      </c>
      <c r="AC386" s="3">
        <v>0.25862068965517243</v>
      </c>
      <c r="AD386" s="3">
        <v>0.34234234234234234</v>
      </c>
      <c r="AE386" s="6">
        <v>1.9696969696969697</v>
      </c>
      <c r="AF386" s="6">
        <v>0.35714285714285715</v>
      </c>
      <c r="AG386" s="6">
        <v>1.1267605633802817</v>
      </c>
      <c r="AH386" s="6">
        <v>0.55555555555555558</v>
      </c>
      <c r="AI386" s="51">
        <v>-0.61670290309668629</v>
      </c>
      <c r="AJ386" s="51">
        <v>0</v>
      </c>
      <c r="AK386" s="51">
        <v>0</v>
      </c>
      <c r="AL386" s="51">
        <v>0</v>
      </c>
      <c r="AM386" s="51">
        <v>3.3924530426789774</v>
      </c>
      <c r="AN386" s="51" t="s">
        <v>22151</v>
      </c>
      <c r="AO386" s="51" t="s">
        <v>22151</v>
      </c>
      <c r="AP386" s="51">
        <v>3.3924530426789774</v>
      </c>
      <c r="AQ386" s="51" t="s">
        <v>22151</v>
      </c>
      <c r="AR386" s="51" t="s">
        <v>22151</v>
      </c>
      <c r="AS386" s="51" t="s">
        <v>22151</v>
      </c>
      <c r="AT386" s="51" t="s">
        <v>22151</v>
      </c>
      <c r="AU386" s="51">
        <v>3.3924530426789774</v>
      </c>
      <c r="AV386" s="51">
        <v>3.3924530426789774</v>
      </c>
      <c r="AW386" s="51">
        <v>3.3924530426789774</v>
      </c>
      <c r="AX386" s="51">
        <v>3.3924530426789774</v>
      </c>
      <c r="AY386" s="76" t="s">
        <v>22151</v>
      </c>
      <c r="AZ386" s="132" t="s">
        <v>22151</v>
      </c>
      <c r="BA386" s="132">
        <v>61</v>
      </c>
      <c r="BB386" s="132" t="s">
        <v>22151</v>
      </c>
      <c r="BC386" s="132" t="s">
        <v>22151</v>
      </c>
      <c r="BD386" s="132" t="s">
        <v>22151</v>
      </c>
      <c r="BE386" s="132" t="s">
        <v>22151</v>
      </c>
      <c r="BF386" s="132">
        <v>58</v>
      </c>
      <c r="BG386" s="132">
        <v>67</v>
      </c>
      <c r="BH386" s="132">
        <v>134</v>
      </c>
      <c r="BI386" s="132">
        <v>119</v>
      </c>
      <c r="BJ386" s="92" t="s">
        <v>22151</v>
      </c>
      <c r="BK386" s="6">
        <v>8.6531354605957791</v>
      </c>
      <c r="BL386" s="8">
        <v>-5.2606824179168017</v>
      </c>
      <c r="BM386" s="12">
        <v>385</v>
      </c>
      <c r="BN386" s="6">
        <v>0</v>
      </c>
      <c r="BO386" s="6">
        <v>0.19435732070240119</v>
      </c>
      <c r="BP386" s="6">
        <v>-5.4550397386192024</v>
      </c>
      <c r="BQ386" s="38">
        <v>-10.62709762425331</v>
      </c>
      <c r="BR386" s="38"/>
      <c r="BS386" s="6">
        <v>0</v>
      </c>
      <c r="BT386" s="38">
        <v>0</v>
      </c>
      <c r="BU386" s="6" t="s">
        <v>22538</v>
      </c>
      <c r="BV386" s="75">
        <v>738.36</v>
      </c>
      <c r="BW386" s="75">
        <v>702</v>
      </c>
      <c r="BX386" s="51">
        <v>36.360000000000014</v>
      </c>
      <c r="BY386" s="75">
        <v>637</v>
      </c>
      <c r="BZ386" s="75">
        <v>749</v>
      </c>
      <c r="CA386" s="184" t="s">
        <v>22151</v>
      </c>
    </row>
    <row r="387" spans="1:79" ht="15" customHeight="1" x14ac:dyDescent="0.3">
      <c r="A387" s="178" t="s">
        <v>2248</v>
      </c>
      <c r="B387" s="1" t="s">
        <v>7023</v>
      </c>
      <c r="C387" s="2" t="s">
        <v>7024</v>
      </c>
      <c r="D387" s="91" t="s">
        <v>259</v>
      </c>
      <c r="E387" s="2" t="s">
        <v>1389</v>
      </c>
      <c r="F387" s="2" t="s">
        <v>6120</v>
      </c>
      <c r="G387" s="2" t="s">
        <v>14936</v>
      </c>
      <c r="H387" s="2" t="s">
        <v>1380</v>
      </c>
      <c r="I387" s="2" t="s">
        <v>660</v>
      </c>
      <c r="J387" s="269" t="s">
        <v>1380</v>
      </c>
      <c r="K387">
        <v>9345</v>
      </c>
      <c r="L387" t="s">
        <v>10423</v>
      </c>
      <c r="M387" t="e">
        <v>#VALUE!</v>
      </c>
      <c r="N387" t="s">
        <v>5665</v>
      </c>
      <c r="O387" s="169">
        <v>37</v>
      </c>
      <c r="P387" s="123">
        <v>106</v>
      </c>
      <c r="Q387" s="123">
        <v>106</v>
      </c>
      <c r="R387" s="67">
        <v>95</v>
      </c>
      <c r="S387" s="123">
        <v>20</v>
      </c>
      <c r="T387" s="123">
        <v>6</v>
      </c>
      <c r="U387" s="123">
        <v>0</v>
      </c>
      <c r="V387" s="67">
        <v>0</v>
      </c>
      <c r="W387" s="123">
        <v>12</v>
      </c>
      <c r="X387" s="67">
        <v>5</v>
      </c>
      <c r="Y387" s="67">
        <v>9</v>
      </c>
      <c r="Z387" s="67">
        <v>24</v>
      </c>
      <c r="AA387" s="67">
        <v>1</v>
      </c>
      <c r="AB387" s="4">
        <v>0.21052631578947367</v>
      </c>
      <c r="AC387" s="4">
        <v>0.27884615384615385</v>
      </c>
      <c r="AD387" s="4">
        <v>0.27368421052631581</v>
      </c>
      <c r="AE387" s="8">
        <v>1.8181818181818183</v>
      </c>
      <c r="AF387" s="8">
        <v>0</v>
      </c>
      <c r="AG387" s="8">
        <v>0.70422535211267612</v>
      </c>
      <c r="AH387" s="8">
        <v>0.55555555555555558</v>
      </c>
      <c r="AI387" s="51">
        <v>-0.8342759435358823</v>
      </c>
      <c r="AJ387" s="51">
        <v>0</v>
      </c>
      <c r="AK387" s="51">
        <v>0</v>
      </c>
      <c r="AL387" s="51">
        <v>0</v>
      </c>
      <c r="AM387" s="8">
        <v>2.2436867823141675</v>
      </c>
      <c r="AN387" s="8" t="s">
        <v>22151</v>
      </c>
      <c r="AO387" s="8" t="s">
        <v>22151</v>
      </c>
      <c r="AP387" s="8" t="s">
        <v>22151</v>
      </c>
      <c r="AQ387" s="8" t="s">
        <v>22151</v>
      </c>
      <c r="AR387" s="8" t="s">
        <v>22151</v>
      </c>
      <c r="AS387" s="8">
        <v>2.2436867823141675</v>
      </c>
      <c r="AT387" s="8" t="s">
        <v>22151</v>
      </c>
      <c r="AU387" s="8" t="s">
        <v>22151</v>
      </c>
      <c r="AV387" s="8" t="s">
        <v>22151</v>
      </c>
      <c r="AW387" s="8">
        <v>2.2436867823141675</v>
      </c>
      <c r="AX387" s="8">
        <v>2.2436867823141675</v>
      </c>
      <c r="AY387" s="132" t="s">
        <v>22151</v>
      </c>
      <c r="AZ387" s="132" t="s">
        <v>22151</v>
      </c>
      <c r="BA387" s="132" t="s">
        <v>22151</v>
      </c>
      <c r="BB387" s="132" t="s">
        <v>22151</v>
      </c>
      <c r="BC387" s="132" t="s">
        <v>22151</v>
      </c>
      <c r="BD387" s="132">
        <v>140</v>
      </c>
      <c r="BE387" s="132" t="s">
        <v>22151</v>
      </c>
      <c r="BF387" s="132" t="s">
        <v>22151</v>
      </c>
      <c r="BG387" s="132" t="s">
        <v>22151</v>
      </c>
      <c r="BH387" s="132">
        <v>179</v>
      </c>
      <c r="BI387" s="132">
        <v>164</v>
      </c>
      <c r="BJ387" s="92" t="s">
        <v>22151</v>
      </c>
      <c r="BK387" s="8">
        <v>7.5574645117708927</v>
      </c>
      <c r="BL387" s="8">
        <v>-5.3137777294567252</v>
      </c>
      <c r="BM387" s="12">
        <v>386</v>
      </c>
      <c r="BN387" s="10">
        <v>0</v>
      </c>
      <c r="BO387" s="10">
        <v>0.19435732070240119</v>
      </c>
      <c r="BP387" s="10">
        <v>-5.508135050159126</v>
      </c>
      <c r="BQ387" s="41">
        <v>-10.740267170259422</v>
      </c>
      <c r="BR387" s="41"/>
      <c r="BS387" s="10">
        <v>0</v>
      </c>
      <c r="BT387" s="38">
        <v>0</v>
      </c>
      <c r="BU387" s="6" t="s">
        <v>22539</v>
      </c>
      <c r="BV387" s="75">
        <v>999</v>
      </c>
      <c r="BW387" s="75">
        <v>705</v>
      </c>
      <c r="BX387" s="51">
        <v>294</v>
      </c>
      <c r="BY387" s="75">
        <v>0</v>
      </c>
      <c r="BZ387" s="75">
        <v>0</v>
      </c>
      <c r="CA387" s="184" t="s">
        <v>22151</v>
      </c>
    </row>
    <row r="388" spans="1:79" x14ac:dyDescent="0.3">
      <c r="A388" s="178" t="s">
        <v>14841</v>
      </c>
      <c r="B388" s="1" t="s">
        <v>14842</v>
      </c>
      <c r="C388" s="2" t="s">
        <v>6650</v>
      </c>
      <c r="D388" s="91" t="s">
        <v>14529</v>
      </c>
      <c r="E388" s="2" t="s">
        <v>1553</v>
      </c>
      <c r="F388" s="2" t="s">
        <v>6120</v>
      </c>
      <c r="G388" s="2" t="s">
        <v>14937</v>
      </c>
      <c r="H388" s="2" t="s">
        <v>1396</v>
      </c>
      <c r="I388" s="2" t="s">
        <v>1396</v>
      </c>
      <c r="J388" s="269" t="s">
        <v>1396</v>
      </c>
      <c r="K388">
        <v>16442</v>
      </c>
      <c r="L388" t="s">
        <v>14843</v>
      </c>
      <c r="M388" t="e">
        <v>#VALUE!</v>
      </c>
      <c r="N388" t="s">
        <v>15171</v>
      </c>
      <c r="O388" s="169">
        <v>42</v>
      </c>
      <c r="P388" s="123">
        <v>132</v>
      </c>
      <c r="Q388" s="123">
        <v>132</v>
      </c>
      <c r="R388" s="75">
        <v>113</v>
      </c>
      <c r="S388" s="123">
        <v>22</v>
      </c>
      <c r="T388" s="123">
        <v>6</v>
      </c>
      <c r="U388" s="123">
        <v>0</v>
      </c>
      <c r="V388" s="75">
        <v>2</v>
      </c>
      <c r="W388" s="123">
        <v>7</v>
      </c>
      <c r="X388" s="75">
        <v>18</v>
      </c>
      <c r="Y388" s="75">
        <v>18</v>
      </c>
      <c r="Z388" s="75">
        <v>37</v>
      </c>
      <c r="AA388" s="75">
        <v>0</v>
      </c>
      <c r="AB388" s="4">
        <v>0.19469026548672566</v>
      </c>
      <c r="AC388" s="4">
        <v>0.30534351145038169</v>
      </c>
      <c r="AD388" s="4">
        <v>0.30088495575221241</v>
      </c>
      <c r="AE388" s="8">
        <v>1.0606060606060606</v>
      </c>
      <c r="AF388" s="8">
        <v>0.7142857142857143</v>
      </c>
      <c r="AG388" s="8">
        <v>2.535211267605634</v>
      </c>
      <c r="AH388" s="8">
        <v>0</v>
      </c>
      <c r="AI388" s="51">
        <v>-1.3704540206593547</v>
      </c>
      <c r="AJ388" s="51">
        <v>0</v>
      </c>
      <c r="AK388" s="51">
        <v>0</v>
      </c>
      <c r="AL388" s="51">
        <v>0</v>
      </c>
      <c r="AM388" s="8">
        <v>2.9396490218380542</v>
      </c>
      <c r="AN388" s="8" t="s">
        <v>22151</v>
      </c>
      <c r="AO388" s="8">
        <v>2.9396490218380542</v>
      </c>
      <c r="AP388" s="8" t="s">
        <v>22151</v>
      </c>
      <c r="AQ388" s="8" t="s">
        <v>22151</v>
      </c>
      <c r="AR388" s="8" t="s">
        <v>22151</v>
      </c>
      <c r="AS388" s="8" t="s">
        <v>22151</v>
      </c>
      <c r="AT388" s="8">
        <v>2.9396490218380542</v>
      </c>
      <c r="AU388" s="8" t="s">
        <v>22151</v>
      </c>
      <c r="AV388" s="8">
        <v>2.9396490218380542</v>
      </c>
      <c r="AW388" s="8">
        <v>2.9396490218380542</v>
      </c>
      <c r="AX388" s="8">
        <v>2.9396490218380542</v>
      </c>
      <c r="AY388" s="132" t="s">
        <v>22151</v>
      </c>
      <c r="AZ388" s="132">
        <v>37</v>
      </c>
      <c r="BA388" s="132" t="s">
        <v>22151</v>
      </c>
      <c r="BB388" s="132" t="s">
        <v>22151</v>
      </c>
      <c r="BC388" s="132" t="s">
        <v>22151</v>
      </c>
      <c r="BD388" s="132" t="s">
        <v>22151</v>
      </c>
      <c r="BE388" s="132">
        <v>42</v>
      </c>
      <c r="BF388" s="132" t="s">
        <v>22151</v>
      </c>
      <c r="BG388" s="132">
        <v>74</v>
      </c>
      <c r="BH388" s="132">
        <v>149</v>
      </c>
      <c r="BI388" s="132">
        <v>134</v>
      </c>
      <c r="BJ388" s="92" t="s">
        <v>22151</v>
      </c>
      <c r="BK388" s="8">
        <v>8.3853679235062994</v>
      </c>
      <c r="BL388" s="8">
        <v>-5.4457189016682452</v>
      </c>
      <c r="BM388" s="12">
        <v>387</v>
      </c>
      <c r="BN388" s="10">
        <v>0</v>
      </c>
      <c r="BO388" s="10">
        <v>0.19435732070240119</v>
      </c>
      <c r="BP388" s="10">
        <v>-5.6400762223706469</v>
      </c>
      <c r="BQ388" s="41">
        <v>-11.021492049172968</v>
      </c>
      <c r="BR388" s="41"/>
      <c r="BS388" s="10">
        <v>0</v>
      </c>
      <c r="BT388" s="38">
        <v>0</v>
      </c>
      <c r="BU388" s="6" t="s">
        <v>22540</v>
      </c>
      <c r="BV388" s="75">
        <v>736.91</v>
      </c>
      <c r="BW388" s="75">
        <v>711</v>
      </c>
      <c r="BX388" s="51">
        <v>25.909999999999968</v>
      </c>
      <c r="BY388" s="75">
        <v>639</v>
      </c>
      <c r="BZ388" s="75">
        <v>748</v>
      </c>
      <c r="CA388" s="184" t="s">
        <v>22151</v>
      </c>
    </row>
    <row r="389" spans="1:79" ht="15" customHeight="1" x14ac:dyDescent="0.3">
      <c r="A389" s="178" t="s">
        <v>12903</v>
      </c>
      <c r="B389" s="1" t="s">
        <v>6988</v>
      </c>
      <c r="C389" s="2" t="s">
        <v>7237</v>
      </c>
      <c r="D389" s="91" t="s">
        <v>11597</v>
      </c>
      <c r="E389" s="2" t="s">
        <v>1372</v>
      </c>
      <c r="F389" s="2" t="s">
        <v>6120</v>
      </c>
      <c r="G389" s="2" t="s">
        <v>1380</v>
      </c>
      <c r="H389" s="2" t="s">
        <v>1380</v>
      </c>
      <c r="I389" s="2" t="s">
        <v>1380</v>
      </c>
      <c r="J389" s="269" t="s">
        <v>1380</v>
      </c>
      <c r="K389">
        <v>16623</v>
      </c>
      <c r="L389" t="s">
        <v>14504</v>
      </c>
      <c r="M389" t="e">
        <v>#VALUE!</v>
      </c>
      <c r="N389" t="s">
        <v>12904</v>
      </c>
      <c r="O389" s="169">
        <v>16</v>
      </c>
      <c r="P389" s="123">
        <v>32</v>
      </c>
      <c r="Q389" s="123">
        <v>32</v>
      </c>
      <c r="R389" s="75">
        <v>26</v>
      </c>
      <c r="S389" s="123">
        <v>4</v>
      </c>
      <c r="T389" s="123">
        <v>1</v>
      </c>
      <c r="U389" s="123">
        <v>0</v>
      </c>
      <c r="V389" s="75">
        <v>1</v>
      </c>
      <c r="W389" s="123">
        <v>4</v>
      </c>
      <c r="X389" s="75">
        <v>4</v>
      </c>
      <c r="Y389" s="75">
        <v>3</v>
      </c>
      <c r="Z389" s="75">
        <v>10</v>
      </c>
      <c r="AA389" s="75">
        <v>2</v>
      </c>
      <c r="AB389" s="4">
        <v>0.15384615384615385</v>
      </c>
      <c r="AC389" s="4">
        <v>0.2413793103448276</v>
      </c>
      <c r="AD389" s="4">
        <v>0.30769230769230771</v>
      </c>
      <c r="AE389" s="8">
        <v>0.60606060606060608</v>
      </c>
      <c r="AF389" s="8">
        <v>0.35714285714285715</v>
      </c>
      <c r="AG389" s="8">
        <v>0.56338028169014087</v>
      </c>
      <c r="AH389" s="8">
        <v>1.1111111111111112</v>
      </c>
      <c r="AI389" s="51">
        <v>-0.56413056186345822</v>
      </c>
      <c r="AJ389" s="51">
        <v>0</v>
      </c>
      <c r="AK389" s="51">
        <v>0</v>
      </c>
      <c r="AL389" s="51">
        <v>0</v>
      </c>
      <c r="AM389" s="8">
        <v>2.0735642941412573</v>
      </c>
      <c r="AN389" s="8" t="s">
        <v>22151</v>
      </c>
      <c r="AO389" s="8" t="s">
        <v>22151</v>
      </c>
      <c r="AP389" s="8" t="s">
        <v>22151</v>
      </c>
      <c r="AQ389" s="8" t="s">
        <v>22151</v>
      </c>
      <c r="AR389" s="8" t="s">
        <v>22151</v>
      </c>
      <c r="AS389" s="8">
        <v>2.0735642941412573</v>
      </c>
      <c r="AT389" s="8" t="s">
        <v>22151</v>
      </c>
      <c r="AU389" s="8" t="s">
        <v>22151</v>
      </c>
      <c r="AV389" s="8" t="s">
        <v>22151</v>
      </c>
      <c r="AW389" s="8">
        <v>2.0735642941412573</v>
      </c>
      <c r="AX389" s="8">
        <v>2.0735642941412573</v>
      </c>
      <c r="AY389" s="132" t="s">
        <v>22151</v>
      </c>
      <c r="AZ389" s="132" t="s">
        <v>22151</v>
      </c>
      <c r="BA389" s="132" t="s">
        <v>22151</v>
      </c>
      <c r="BB389" s="132" t="s">
        <v>22151</v>
      </c>
      <c r="BC389" s="132" t="s">
        <v>22151</v>
      </c>
      <c r="BD389" s="132">
        <v>141</v>
      </c>
      <c r="BE389" s="132" t="s">
        <v>22151</v>
      </c>
      <c r="BF389" s="132" t="s">
        <v>22151</v>
      </c>
      <c r="BG389" s="132" t="s">
        <v>22151</v>
      </c>
      <c r="BH389" s="132">
        <v>185</v>
      </c>
      <c r="BI389" s="132">
        <v>170</v>
      </c>
      <c r="BJ389" s="92" t="s">
        <v>22151</v>
      </c>
      <c r="BK389" s="8">
        <v>7.5574645117708927</v>
      </c>
      <c r="BL389" s="8">
        <v>-5.4839002176296354</v>
      </c>
      <c r="BM389" s="12">
        <v>388</v>
      </c>
      <c r="BN389" s="10">
        <v>0</v>
      </c>
      <c r="BO389" s="10">
        <v>0.19435732070240119</v>
      </c>
      <c r="BP389" s="10">
        <v>-5.6782575383320371</v>
      </c>
      <c r="BQ389" s="41">
        <v>-11.102873287326499</v>
      </c>
      <c r="BR389" s="41"/>
      <c r="BS389" s="10">
        <v>0</v>
      </c>
      <c r="BT389" s="38">
        <v>0</v>
      </c>
      <c r="BU389" s="6" t="s">
        <v>22541</v>
      </c>
      <c r="BV389" s="75">
        <v>740.64</v>
      </c>
      <c r="BW389" s="75">
        <v>712</v>
      </c>
      <c r="BX389" s="51">
        <v>28.639999999999986</v>
      </c>
      <c r="BY389" s="75">
        <v>653</v>
      </c>
      <c r="BZ389" s="75">
        <v>749</v>
      </c>
      <c r="CA389" s="184" t="s">
        <v>22151</v>
      </c>
    </row>
    <row r="390" spans="1:79" ht="15" customHeight="1" x14ac:dyDescent="0.3">
      <c r="A390" s="178" t="s">
        <v>14612</v>
      </c>
      <c r="B390" s="1" t="s">
        <v>14613</v>
      </c>
      <c r="C390" s="2" t="s">
        <v>7001</v>
      </c>
      <c r="D390" s="91" t="s">
        <v>14336</v>
      </c>
      <c r="E390" s="2" t="s">
        <v>1402</v>
      </c>
      <c r="F390" s="2" t="s">
        <v>6120</v>
      </c>
      <c r="G390" s="2" t="s">
        <v>1380</v>
      </c>
      <c r="H390" s="2" t="s">
        <v>1380</v>
      </c>
      <c r="I390" s="2" t="s">
        <v>1380</v>
      </c>
      <c r="J390" s="269" t="s">
        <v>1380</v>
      </c>
      <c r="K390">
        <v>16424</v>
      </c>
      <c r="L390" t="s">
        <v>14495</v>
      </c>
      <c r="M390" t="e">
        <v>#VALUE!</v>
      </c>
      <c r="N390" t="s">
        <v>15156</v>
      </c>
      <c r="O390" s="169">
        <v>29</v>
      </c>
      <c r="P390" s="123">
        <v>92</v>
      </c>
      <c r="Q390" s="123">
        <v>92</v>
      </c>
      <c r="R390" s="67">
        <v>78</v>
      </c>
      <c r="S390" s="123">
        <v>15</v>
      </c>
      <c r="T390" s="123">
        <v>5</v>
      </c>
      <c r="U390" s="123">
        <v>1</v>
      </c>
      <c r="V390" s="67">
        <v>2</v>
      </c>
      <c r="W390" s="123">
        <v>8</v>
      </c>
      <c r="X390" s="67">
        <v>8</v>
      </c>
      <c r="Y390" s="67">
        <v>12</v>
      </c>
      <c r="Z390" s="67">
        <v>19</v>
      </c>
      <c r="AA390" s="67">
        <v>0</v>
      </c>
      <c r="AB390" s="4">
        <v>0.19230769230769232</v>
      </c>
      <c r="AC390" s="4">
        <v>0.3</v>
      </c>
      <c r="AD390" s="4">
        <v>0.35897435897435898</v>
      </c>
      <c r="AE390" s="8">
        <v>1.2121212121212122</v>
      </c>
      <c r="AF390" s="8">
        <v>0.7142857142857143</v>
      </c>
      <c r="AG390" s="8">
        <v>1.1267605633802817</v>
      </c>
      <c r="AH390" s="8">
        <v>0</v>
      </c>
      <c r="AI390" s="51">
        <v>-1.0003306351485504</v>
      </c>
      <c r="AJ390" s="51">
        <v>0</v>
      </c>
      <c r="AK390" s="51">
        <v>0</v>
      </c>
      <c r="AL390" s="51">
        <v>0</v>
      </c>
      <c r="AM390" s="8">
        <v>2.0528368546386577</v>
      </c>
      <c r="AN390" s="8" t="s">
        <v>22151</v>
      </c>
      <c r="AO390" s="8" t="s">
        <v>22151</v>
      </c>
      <c r="AP390" s="8" t="s">
        <v>22151</v>
      </c>
      <c r="AQ390" s="8" t="s">
        <v>22151</v>
      </c>
      <c r="AR390" s="8" t="s">
        <v>22151</v>
      </c>
      <c r="AS390" s="8">
        <v>2.0528368546386577</v>
      </c>
      <c r="AT390" s="8" t="s">
        <v>22151</v>
      </c>
      <c r="AU390" s="8" t="s">
        <v>22151</v>
      </c>
      <c r="AV390" s="8" t="s">
        <v>22151</v>
      </c>
      <c r="AW390" s="8">
        <v>2.0528368546386577</v>
      </c>
      <c r="AX390" s="8">
        <v>2.0528368546386577</v>
      </c>
      <c r="AY390" s="132" t="s">
        <v>22151</v>
      </c>
      <c r="AZ390" s="132" t="s">
        <v>22151</v>
      </c>
      <c r="BA390" s="132" t="s">
        <v>22151</v>
      </c>
      <c r="BB390" s="132" t="s">
        <v>22151</v>
      </c>
      <c r="BC390" s="132" t="s">
        <v>22151</v>
      </c>
      <c r="BD390" s="132">
        <v>142</v>
      </c>
      <c r="BE390" s="132" t="s">
        <v>22151</v>
      </c>
      <c r="BF390" s="132" t="s">
        <v>22151</v>
      </c>
      <c r="BG390" s="132" t="s">
        <v>22151</v>
      </c>
      <c r="BH390" s="132">
        <v>187</v>
      </c>
      <c r="BI390" s="132">
        <v>172</v>
      </c>
      <c r="BJ390" s="92" t="s">
        <v>22151</v>
      </c>
      <c r="BK390" s="8">
        <v>7.5574645117708927</v>
      </c>
      <c r="BL390" s="8">
        <v>-5.504627657132235</v>
      </c>
      <c r="BM390" s="12">
        <v>389</v>
      </c>
      <c r="BN390" s="10">
        <v>0</v>
      </c>
      <c r="BO390" s="10">
        <v>0.19435732070240119</v>
      </c>
      <c r="BP390" s="10">
        <v>-5.6989849778346358</v>
      </c>
      <c r="BQ390" s="41">
        <v>-11.147052610327824</v>
      </c>
      <c r="BR390" s="41"/>
      <c r="BS390" s="10">
        <v>0</v>
      </c>
      <c r="BT390" s="38">
        <v>0</v>
      </c>
      <c r="BU390" s="6" t="s">
        <v>22542</v>
      </c>
      <c r="BV390" s="75">
        <v>737.73</v>
      </c>
      <c r="BW390" s="75">
        <v>713</v>
      </c>
      <c r="BX390" s="51">
        <v>24.730000000000018</v>
      </c>
      <c r="BY390" s="75">
        <v>541</v>
      </c>
      <c r="BZ390" s="75">
        <v>742</v>
      </c>
      <c r="CA390" s="184" t="s">
        <v>22151</v>
      </c>
    </row>
    <row r="391" spans="1:79" x14ac:dyDescent="0.3">
      <c r="A391" s="212" t="s">
        <v>13162</v>
      </c>
      <c r="B391" s="180" t="s">
        <v>7748</v>
      </c>
      <c r="C391" s="196" t="s">
        <v>6549</v>
      </c>
      <c r="D391" s="211" t="s">
        <v>11658</v>
      </c>
      <c r="E391" s="196" t="s">
        <v>1402</v>
      </c>
      <c r="F391" s="196" t="s">
        <v>6120</v>
      </c>
      <c r="G391" s="196" t="s">
        <v>661</v>
      </c>
      <c r="H391" s="196" t="s">
        <v>661</v>
      </c>
      <c r="I391" s="196" t="s">
        <v>661</v>
      </c>
      <c r="J391" s="196" t="s">
        <v>661</v>
      </c>
      <c r="K391" s="197">
        <v>16434</v>
      </c>
      <c r="L391" s="197" t="s">
        <v>13031</v>
      </c>
      <c r="M391" s="198" t="e">
        <v>#VALUE!</v>
      </c>
      <c r="N391" s="198" t="s">
        <v>13163</v>
      </c>
      <c r="O391" s="199">
        <v>15</v>
      </c>
      <c r="P391" s="200">
        <v>54</v>
      </c>
      <c r="Q391" s="200">
        <v>54</v>
      </c>
      <c r="R391" s="200">
        <v>50</v>
      </c>
      <c r="S391" s="200">
        <v>12</v>
      </c>
      <c r="T391" s="200">
        <v>1</v>
      </c>
      <c r="U391" s="200">
        <v>0</v>
      </c>
      <c r="V391" s="200">
        <v>3</v>
      </c>
      <c r="W391" s="200">
        <v>7</v>
      </c>
      <c r="X391" s="200">
        <v>8</v>
      </c>
      <c r="Y391" s="200">
        <v>4</v>
      </c>
      <c r="Z391" s="200">
        <v>11</v>
      </c>
      <c r="AA391" s="200">
        <v>0</v>
      </c>
      <c r="AB391" s="201">
        <v>0.24</v>
      </c>
      <c r="AC391" s="202">
        <v>0.29629629629629628</v>
      </c>
      <c r="AD391" s="202">
        <v>0.44</v>
      </c>
      <c r="AE391" s="203">
        <v>1.0606060606060606</v>
      </c>
      <c r="AF391" s="203">
        <v>1.0714285714285714</v>
      </c>
      <c r="AG391" s="203">
        <v>1.1267605633802817</v>
      </c>
      <c r="AH391" s="203">
        <v>0</v>
      </c>
      <c r="AI391" s="203">
        <v>-0.12159299596157715</v>
      </c>
      <c r="AJ391" s="204">
        <v>0</v>
      </c>
      <c r="AK391" s="204">
        <v>0</v>
      </c>
      <c r="AL391" s="204">
        <v>0</v>
      </c>
      <c r="AM391" s="203">
        <v>3.1372021994533363</v>
      </c>
      <c r="AN391" s="203" t="s">
        <v>22151</v>
      </c>
      <c r="AO391" s="203" t="s">
        <v>22151</v>
      </c>
      <c r="AP391" s="203">
        <v>3.1372021994533363</v>
      </c>
      <c r="AQ391" s="203" t="s">
        <v>22151</v>
      </c>
      <c r="AR391" s="203" t="s">
        <v>22151</v>
      </c>
      <c r="AS391" s="203" t="s">
        <v>22151</v>
      </c>
      <c r="AT391" s="203" t="s">
        <v>22151</v>
      </c>
      <c r="AU391" s="203">
        <v>3.1372021994533363</v>
      </c>
      <c r="AV391" s="203">
        <v>3.1372021994533363</v>
      </c>
      <c r="AW391" s="203">
        <v>3.1372021994533363</v>
      </c>
      <c r="AX391" s="203">
        <v>3.1372021994533363</v>
      </c>
      <c r="AY391" s="205" t="s">
        <v>22151</v>
      </c>
      <c r="AZ391" s="205" t="s">
        <v>22151</v>
      </c>
      <c r="BA391" s="205">
        <v>62</v>
      </c>
      <c r="BB391" s="205" t="s">
        <v>22151</v>
      </c>
      <c r="BC391" s="205" t="s">
        <v>22151</v>
      </c>
      <c r="BD391" s="205" t="s">
        <v>22151</v>
      </c>
      <c r="BE391" s="205" t="s">
        <v>22151</v>
      </c>
      <c r="BF391" s="205">
        <v>60</v>
      </c>
      <c r="BG391" s="205">
        <v>70</v>
      </c>
      <c r="BH391" s="205">
        <v>139</v>
      </c>
      <c r="BI391" s="205">
        <v>124</v>
      </c>
      <c r="BJ391" s="206" t="s">
        <v>22151</v>
      </c>
      <c r="BK391" s="203">
        <v>8.6531354605957791</v>
      </c>
      <c r="BL391" s="203">
        <v>-5.5159332611424432</v>
      </c>
      <c r="BM391" s="205">
        <v>390</v>
      </c>
      <c r="BN391" s="203">
        <v>0</v>
      </c>
      <c r="BO391" s="203">
        <v>0.19435732070240119</v>
      </c>
      <c r="BP391" s="203">
        <v>-5.7102905818448448</v>
      </c>
      <c r="BQ391" s="207">
        <v>-11.171149842946907</v>
      </c>
      <c r="BR391" s="208"/>
      <c r="BS391" s="203">
        <v>0</v>
      </c>
      <c r="BT391" s="38">
        <v>0</v>
      </c>
      <c r="BU391" s="203" t="s">
        <v>22543</v>
      </c>
      <c r="BV391" s="200">
        <v>702.59</v>
      </c>
      <c r="BW391" s="209">
        <v>714</v>
      </c>
      <c r="BX391" s="204">
        <v>-11.409999999999968</v>
      </c>
      <c r="BY391" s="209">
        <v>547</v>
      </c>
      <c r="BZ391" s="209">
        <v>742</v>
      </c>
      <c r="CA391" s="184" t="s">
        <v>22151</v>
      </c>
    </row>
    <row r="392" spans="1:79" x14ac:dyDescent="0.3">
      <c r="A392" t="s">
        <v>2104</v>
      </c>
      <c r="B392" s="1" t="s">
        <v>19910</v>
      </c>
      <c r="C392" s="2" t="s">
        <v>6727</v>
      </c>
      <c r="D392" s="91" t="s">
        <v>19909</v>
      </c>
      <c r="E392" s="2" t="s">
        <v>1446</v>
      </c>
      <c r="F392" s="2" t="s">
        <v>9094</v>
      </c>
      <c r="G392" s="2" t="s">
        <v>14948</v>
      </c>
      <c r="H392" s="2" t="s">
        <v>661</v>
      </c>
      <c r="I392" s="2" t="s">
        <v>661</v>
      </c>
      <c r="J392" s="269" t="s">
        <v>661</v>
      </c>
      <c r="K392" s="98">
        <v>8203</v>
      </c>
      <c r="L392" s="98" t="s">
        <v>9445</v>
      </c>
      <c r="M392" s="98" t="e">
        <v>#VALUE!</v>
      </c>
      <c r="N392" s="98" t="s">
        <v>19911</v>
      </c>
      <c r="O392" s="66">
        <v>33</v>
      </c>
      <c r="P392" s="123">
        <v>82</v>
      </c>
      <c r="Q392" s="123">
        <v>82</v>
      </c>
      <c r="R392" s="75">
        <v>75</v>
      </c>
      <c r="S392" s="123">
        <v>15</v>
      </c>
      <c r="T392" s="123">
        <v>1</v>
      </c>
      <c r="U392" s="123">
        <v>0</v>
      </c>
      <c r="V392" s="75">
        <v>0</v>
      </c>
      <c r="W392" s="123">
        <v>12</v>
      </c>
      <c r="X392" s="75">
        <v>3</v>
      </c>
      <c r="Y392" s="75">
        <v>5</v>
      </c>
      <c r="Z392" s="75">
        <v>13</v>
      </c>
      <c r="AA392" s="75">
        <v>3</v>
      </c>
      <c r="AB392" s="3">
        <v>0.2</v>
      </c>
      <c r="AC392" s="3">
        <v>0.25</v>
      </c>
      <c r="AD392" s="3">
        <v>0.21333333333333335</v>
      </c>
      <c r="AE392" s="6">
        <v>1.8181818181818183</v>
      </c>
      <c r="AF392" s="6">
        <v>0</v>
      </c>
      <c r="AG392" s="6">
        <v>0.42253521126760568</v>
      </c>
      <c r="AH392" s="6">
        <v>1.6666666666666665</v>
      </c>
      <c r="AI392" s="6">
        <v>-0.83683622171812211</v>
      </c>
      <c r="AJ392" s="6">
        <v>0</v>
      </c>
      <c r="AK392" s="6">
        <v>0</v>
      </c>
      <c r="AL392" s="51">
        <v>0</v>
      </c>
      <c r="AM392" s="6">
        <v>3.0705474743979684</v>
      </c>
      <c r="AN392" s="6" t="s">
        <v>22151</v>
      </c>
      <c r="AO392" s="6" t="s">
        <v>22151</v>
      </c>
      <c r="AP392" s="6">
        <v>3.0705474743979684</v>
      </c>
      <c r="AQ392" s="6" t="s">
        <v>22151</v>
      </c>
      <c r="AR392" s="6" t="s">
        <v>22151</v>
      </c>
      <c r="AS392" s="6" t="s">
        <v>22151</v>
      </c>
      <c r="AT392" s="6" t="s">
        <v>22151</v>
      </c>
      <c r="AU392" s="6">
        <v>3.0705474743979684</v>
      </c>
      <c r="AV392" s="6">
        <v>3.0705474743979684</v>
      </c>
      <c r="AW392" s="6">
        <v>3.0705474743979684</v>
      </c>
      <c r="AX392" s="6">
        <v>3.0705474743979684</v>
      </c>
      <c r="AY392" s="99" t="s">
        <v>22151</v>
      </c>
      <c r="AZ392" s="99" t="s">
        <v>22151</v>
      </c>
      <c r="BA392" s="99">
        <v>63</v>
      </c>
      <c r="BB392" s="99" t="s">
        <v>22151</v>
      </c>
      <c r="BC392" s="99" t="s">
        <v>22151</v>
      </c>
      <c r="BD392" s="99" t="s">
        <v>22151</v>
      </c>
      <c r="BE392" s="99" t="s">
        <v>22151</v>
      </c>
      <c r="BF392" s="99">
        <v>61</v>
      </c>
      <c r="BG392" s="99">
        <v>71</v>
      </c>
      <c r="BH392" s="99">
        <v>144</v>
      </c>
      <c r="BI392" s="99">
        <v>129</v>
      </c>
      <c r="BJ392" s="92" t="s">
        <v>22151</v>
      </c>
      <c r="BK392" s="6">
        <v>8.6531354605957791</v>
      </c>
      <c r="BL392" s="6">
        <v>-5.5825879861978107</v>
      </c>
      <c r="BM392" s="99">
        <v>391</v>
      </c>
      <c r="BN392" s="6">
        <v>0</v>
      </c>
      <c r="BO392" s="6">
        <v>0.19435732070240119</v>
      </c>
      <c r="BP392" s="6">
        <v>-5.7769453069002115</v>
      </c>
      <c r="BQ392" s="38">
        <v>-11.313220484495099</v>
      </c>
      <c r="BR392" s="38"/>
      <c r="BS392" s="6">
        <v>0</v>
      </c>
      <c r="BT392" s="38">
        <v>0</v>
      </c>
      <c r="BU392" s="6" t="s">
        <v>22544</v>
      </c>
      <c r="BV392" s="75">
        <v>719.5</v>
      </c>
      <c r="BW392" s="75">
        <v>716</v>
      </c>
      <c r="BX392" s="51">
        <v>3.5</v>
      </c>
      <c r="BY392" s="75">
        <v>612</v>
      </c>
      <c r="BZ392" s="75">
        <v>748</v>
      </c>
      <c r="CA392" s="184" t="s">
        <v>22151</v>
      </c>
    </row>
    <row r="393" spans="1:79" ht="15" customHeight="1" x14ac:dyDescent="0.3">
      <c r="A393" t="s">
        <v>16203</v>
      </c>
      <c r="B393" s="1" t="s">
        <v>15297</v>
      </c>
      <c r="C393" s="2" t="s">
        <v>6654</v>
      </c>
      <c r="D393" s="91" t="s">
        <v>15022</v>
      </c>
      <c r="E393" s="2" t="s">
        <v>1434</v>
      </c>
      <c r="F393" s="2" t="s">
        <v>9094</v>
      </c>
      <c r="G393" s="2" t="s">
        <v>660</v>
      </c>
      <c r="H393" s="2" t="s">
        <v>660</v>
      </c>
      <c r="I393" s="2" t="s">
        <v>660</v>
      </c>
      <c r="J393" s="269" t="s">
        <v>660</v>
      </c>
      <c r="K393">
        <v>19958</v>
      </c>
      <c r="L393" t="s">
        <v>16204</v>
      </c>
      <c r="M393" t="e">
        <v>#VALUE!</v>
      </c>
      <c r="N393" t="s">
        <v>15359</v>
      </c>
      <c r="O393" s="169">
        <v>33</v>
      </c>
      <c r="P393" s="123">
        <v>122</v>
      </c>
      <c r="Q393" s="123">
        <v>122</v>
      </c>
      <c r="R393" s="67">
        <v>99</v>
      </c>
      <c r="S393" s="123">
        <v>20</v>
      </c>
      <c r="T393" s="123">
        <v>1</v>
      </c>
      <c r="U393" s="123">
        <v>0</v>
      </c>
      <c r="V393" s="67">
        <v>0</v>
      </c>
      <c r="W393" s="123">
        <v>15</v>
      </c>
      <c r="X393" s="67">
        <v>9</v>
      </c>
      <c r="Y393" s="67">
        <v>17</v>
      </c>
      <c r="Z393" s="67">
        <v>33</v>
      </c>
      <c r="AA393" s="67">
        <v>0</v>
      </c>
      <c r="AB393" s="4">
        <v>0.20202020202020202</v>
      </c>
      <c r="AC393" s="4">
        <v>0.31896551724137934</v>
      </c>
      <c r="AD393" s="4">
        <v>0.21212121212121213</v>
      </c>
      <c r="AE393" s="8">
        <v>2.2727272727272729</v>
      </c>
      <c r="AF393" s="8">
        <v>0</v>
      </c>
      <c r="AG393" s="8">
        <v>1.267605633802817</v>
      </c>
      <c r="AH393" s="8">
        <v>0</v>
      </c>
      <c r="AI393" s="51">
        <v>-1.0503885733232823</v>
      </c>
      <c r="AJ393" s="51">
        <v>0</v>
      </c>
      <c r="AK393" s="51">
        <v>0</v>
      </c>
      <c r="AL393" s="51">
        <v>0</v>
      </c>
      <c r="AM393" s="8">
        <v>2.4899443332068074</v>
      </c>
      <c r="AN393" s="8" t="s">
        <v>22151</v>
      </c>
      <c r="AO393" s="8" t="s">
        <v>22151</v>
      </c>
      <c r="AP393" s="8" t="s">
        <v>22151</v>
      </c>
      <c r="AQ393" s="8">
        <v>2.4899443332068074</v>
      </c>
      <c r="AR393" s="8" t="s">
        <v>22151</v>
      </c>
      <c r="AS393" s="8" t="s">
        <v>22151</v>
      </c>
      <c r="AT393" s="8">
        <v>2.4899443332068074</v>
      </c>
      <c r="AU393" s="8" t="s">
        <v>22151</v>
      </c>
      <c r="AV393" s="8">
        <v>2.4899443332068074</v>
      </c>
      <c r="AW393" s="8">
        <v>2.4899443332068074</v>
      </c>
      <c r="AX393" s="8">
        <v>2.4899443332068074</v>
      </c>
      <c r="AY393" s="132" t="s">
        <v>22151</v>
      </c>
      <c r="AZ393" s="132" t="s">
        <v>22151</v>
      </c>
      <c r="BA393" s="132" t="s">
        <v>22151</v>
      </c>
      <c r="BB393" s="132">
        <v>36</v>
      </c>
      <c r="BC393" s="132" t="s">
        <v>22151</v>
      </c>
      <c r="BD393" s="132" t="s">
        <v>22151</v>
      </c>
      <c r="BE393" s="132">
        <v>44</v>
      </c>
      <c r="BF393" s="132" t="s">
        <v>22151</v>
      </c>
      <c r="BG393" s="132">
        <v>82</v>
      </c>
      <c r="BH393" s="132">
        <v>166</v>
      </c>
      <c r="BI393" s="132">
        <v>151</v>
      </c>
      <c r="BJ393" s="92" t="s">
        <v>22151</v>
      </c>
      <c r="BK393" s="8">
        <v>8.1157260046330784</v>
      </c>
      <c r="BL393" s="8">
        <v>-5.6257816714262709</v>
      </c>
      <c r="BM393" s="12">
        <v>392</v>
      </c>
      <c r="BN393" s="10">
        <v>0</v>
      </c>
      <c r="BO393" s="10">
        <v>0.19435732070240119</v>
      </c>
      <c r="BP393" s="10">
        <v>-5.8201389921286726</v>
      </c>
      <c r="BQ393" s="41">
        <v>-11.405285294096231</v>
      </c>
      <c r="BR393" s="41"/>
      <c r="BS393" s="10">
        <v>0</v>
      </c>
      <c r="BT393" s="38">
        <v>0</v>
      </c>
      <c r="BU393" s="6" t="s">
        <v>22545</v>
      </c>
      <c r="BV393" s="75">
        <v>434.41</v>
      </c>
      <c r="BW393" s="75">
        <v>719</v>
      </c>
      <c r="BX393" s="51">
        <v>-284.58999999999997</v>
      </c>
      <c r="BY393" s="75">
        <v>348</v>
      </c>
      <c r="BZ393" s="75">
        <v>495</v>
      </c>
      <c r="CA393" s="184" t="s">
        <v>22151</v>
      </c>
    </row>
    <row r="394" spans="1:79" ht="15" customHeight="1" x14ac:dyDescent="0.3">
      <c r="A394" s="178" t="s">
        <v>9384</v>
      </c>
      <c r="B394" s="1" t="s">
        <v>9386</v>
      </c>
      <c r="C394" s="2" t="s">
        <v>6922</v>
      </c>
      <c r="D394" s="91" t="s">
        <v>9385</v>
      </c>
      <c r="E394" s="2" t="s">
        <v>1426</v>
      </c>
      <c r="F394" s="2" t="s">
        <v>6120</v>
      </c>
      <c r="G394" s="2" t="s">
        <v>1380</v>
      </c>
      <c r="H394" s="2" t="s">
        <v>1380</v>
      </c>
      <c r="I394" s="2" t="s">
        <v>1380</v>
      </c>
      <c r="J394" s="269" t="s">
        <v>1380</v>
      </c>
      <c r="K394">
        <v>16192</v>
      </c>
      <c r="L394" t="s">
        <v>12993</v>
      </c>
      <c r="M394" t="e">
        <v>#VALUE!</v>
      </c>
      <c r="N394" t="s">
        <v>9387</v>
      </c>
      <c r="O394" s="169">
        <v>16</v>
      </c>
      <c r="P394" s="123">
        <v>39</v>
      </c>
      <c r="Q394" s="123">
        <v>39</v>
      </c>
      <c r="R394" s="75">
        <v>30.999999999999996</v>
      </c>
      <c r="S394" s="123">
        <v>7</v>
      </c>
      <c r="T394" s="123">
        <v>2</v>
      </c>
      <c r="U394" s="123">
        <v>1</v>
      </c>
      <c r="V394" s="75">
        <v>1</v>
      </c>
      <c r="W394" s="123">
        <v>5</v>
      </c>
      <c r="X394" s="75">
        <v>7</v>
      </c>
      <c r="Y394" s="75">
        <v>7</v>
      </c>
      <c r="Z394" s="75">
        <v>11</v>
      </c>
      <c r="AA394" s="75">
        <v>0</v>
      </c>
      <c r="AB394" s="4">
        <v>0.22580645161290325</v>
      </c>
      <c r="AC394" s="4">
        <v>0.36842105263157893</v>
      </c>
      <c r="AD394" s="4">
        <v>0.45161290322580649</v>
      </c>
      <c r="AE394" s="8">
        <v>0.75757575757575757</v>
      </c>
      <c r="AF394" s="8">
        <v>0.35714285714285715</v>
      </c>
      <c r="AG394" s="8">
        <v>0.9859154929577465</v>
      </c>
      <c r="AH394" s="8">
        <v>0</v>
      </c>
      <c r="AI394" s="51">
        <v>-0.17405114287792256</v>
      </c>
      <c r="AJ394" s="51">
        <v>0</v>
      </c>
      <c r="AK394" s="51">
        <v>0</v>
      </c>
      <c r="AL394" s="51">
        <v>0</v>
      </c>
      <c r="AM394" s="8">
        <v>1.9265829647984389</v>
      </c>
      <c r="AN394" s="8" t="s">
        <v>22151</v>
      </c>
      <c r="AO394" s="8" t="s">
        <v>22151</v>
      </c>
      <c r="AP394" s="8" t="s">
        <v>22151</v>
      </c>
      <c r="AQ394" s="8" t="s">
        <v>22151</v>
      </c>
      <c r="AR394" s="8" t="s">
        <v>22151</v>
      </c>
      <c r="AS394" s="8">
        <v>1.9265829647984389</v>
      </c>
      <c r="AT394" s="8" t="s">
        <v>22151</v>
      </c>
      <c r="AU394" s="8" t="s">
        <v>22151</v>
      </c>
      <c r="AV394" s="8" t="s">
        <v>22151</v>
      </c>
      <c r="AW394" s="8">
        <v>1.9265829647984389</v>
      </c>
      <c r="AX394" s="8">
        <v>1.9265829647984389</v>
      </c>
      <c r="AY394" s="132" t="s">
        <v>22151</v>
      </c>
      <c r="AZ394" s="132" t="s">
        <v>22151</v>
      </c>
      <c r="BA394" s="132" t="s">
        <v>22151</v>
      </c>
      <c r="BB394" s="132" t="s">
        <v>22151</v>
      </c>
      <c r="BC394" s="132" t="s">
        <v>22151</v>
      </c>
      <c r="BD394" s="132">
        <v>143</v>
      </c>
      <c r="BE394" s="132" t="s">
        <v>22151</v>
      </c>
      <c r="BF394" s="132" t="s">
        <v>22151</v>
      </c>
      <c r="BG394" s="132" t="s">
        <v>22151</v>
      </c>
      <c r="BH394" s="132">
        <v>193</v>
      </c>
      <c r="BI394" s="132">
        <v>178</v>
      </c>
      <c r="BJ394" s="92" t="s">
        <v>22151</v>
      </c>
      <c r="BK394" s="8">
        <v>7.5574645117708927</v>
      </c>
      <c r="BL394" s="8">
        <v>-5.6308815469724536</v>
      </c>
      <c r="BM394" s="12">
        <v>393</v>
      </c>
      <c r="BN394" s="10">
        <v>0</v>
      </c>
      <c r="BO394" s="10">
        <v>0.19435732070240119</v>
      </c>
      <c r="BP394" s="10">
        <v>-5.8252388676748552</v>
      </c>
      <c r="BQ394" s="41">
        <v>-11.416155380051281</v>
      </c>
      <c r="BR394" s="41"/>
      <c r="BS394" s="10">
        <v>0</v>
      </c>
      <c r="BT394" s="38">
        <v>0</v>
      </c>
      <c r="BU394" s="6" t="s">
        <v>22546</v>
      </c>
      <c r="BV394" s="75">
        <v>739.07</v>
      </c>
      <c r="BW394" s="75">
        <v>721</v>
      </c>
      <c r="BX394" s="51">
        <v>18.07000000000005</v>
      </c>
      <c r="BY394" s="75">
        <v>570</v>
      </c>
      <c r="BZ394" s="75">
        <v>743</v>
      </c>
      <c r="CA394" s="184" t="s">
        <v>22151</v>
      </c>
    </row>
    <row r="395" spans="1:79" ht="15" customHeight="1" x14ac:dyDescent="0.3">
      <c r="A395" s="212" t="s">
        <v>12152</v>
      </c>
      <c r="B395" s="180" t="s">
        <v>7233</v>
      </c>
      <c r="C395" s="196" t="s">
        <v>12153</v>
      </c>
      <c r="D395" s="211" t="s">
        <v>11655</v>
      </c>
      <c r="E395" s="196" t="s">
        <v>1376</v>
      </c>
      <c r="F395" s="196" t="s">
        <v>6120</v>
      </c>
      <c r="G395" s="196" t="s">
        <v>661</v>
      </c>
      <c r="H395" s="196" t="s">
        <v>661</v>
      </c>
      <c r="I395" s="196" t="s">
        <v>661</v>
      </c>
      <c r="J395" s="196" t="s">
        <v>661</v>
      </c>
      <c r="K395" s="197">
        <v>15937</v>
      </c>
      <c r="L395" s="197" t="s">
        <v>11656</v>
      </c>
      <c r="M395" s="198" t="e">
        <v>#VALUE!</v>
      </c>
      <c r="N395" s="198" t="s">
        <v>12154</v>
      </c>
      <c r="O395" s="199">
        <v>17</v>
      </c>
      <c r="P395" s="200">
        <v>59</v>
      </c>
      <c r="Q395" s="200">
        <v>59</v>
      </c>
      <c r="R395" s="200">
        <v>58</v>
      </c>
      <c r="S395" s="200">
        <v>14</v>
      </c>
      <c r="T395" s="200">
        <v>5</v>
      </c>
      <c r="U395" s="200">
        <v>0</v>
      </c>
      <c r="V395" s="200">
        <v>3</v>
      </c>
      <c r="W395" s="200">
        <v>8</v>
      </c>
      <c r="X395" s="200">
        <v>6</v>
      </c>
      <c r="Y395" s="200">
        <v>1</v>
      </c>
      <c r="Z395" s="200">
        <v>12</v>
      </c>
      <c r="AA395" s="200">
        <v>0</v>
      </c>
      <c r="AB395" s="201">
        <v>0.2413793103448276</v>
      </c>
      <c r="AC395" s="202">
        <v>0.25423728813559321</v>
      </c>
      <c r="AD395" s="202">
        <v>0.48275862068965519</v>
      </c>
      <c r="AE395" s="203">
        <v>1.2121212121212122</v>
      </c>
      <c r="AF395" s="203">
        <v>1.0714285714285714</v>
      </c>
      <c r="AG395" s="203">
        <v>0.84507042253521136</v>
      </c>
      <c r="AH395" s="203">
        <v>0</v>
      </c>
      <c r="AI395" s="203">
        <v>-0.12294846677404039</v>
      </c>
      <c r="AJ395" s="204">
        <v>0</v>
      </c>
      <c r="AK395" s="204">
        <v>0</v>
      </c>
      <c r="AL395" s="204">
        <v>0</v>
      </c>
      <c r="AM395" s="203">
        <v>3.0056717393109547</v>
      </c>
      <c r="AN395" s="203" t="s">
        <v>22151</v>
      </c>
      <c r="AO395" s="203" t="s">
        <v>22151</v>
      </c>
      <c r="AP395" s="203">
        <v>3.0056717393109547</v>
      </c>
      <c r="AQ395" s="203" t="s">
        <v>22151</v>
      </c>
      <c r="AR395" s="203" t="s">
        <v>22151</v>
      </c>
      <c r="AS395" s="203" t="s">
        <v>22151</v>
      </c>
      <c r="AT395" s="203" t="s">
        <v>22151</v>
      </c>
      <c r="AU395" s="203">
        <v>3.0056717393109547</v>
      </c>
      <c r="AV395" s="203">
        <v>3.0056717393109547</v>
      </c>
      <c r="AW395" s="203">
        <v>3.0056717393109547</v>
      </c>
      <c r="AX395" s="203">
        <v>3.0056717393109547</v>
      </c>
      <c r="AY395" s="205" t="s">
        <v>22151</v>
      </c>
      <c r="AZ395" s="205" t="s">
        <v>22151</v>
      </c>
      <c r="BA395" s="205">
        <v>64</v>
      </c>
      <c r="BB395" s="205" t="s">
        <v>22151</v>
      </c>
      <c r="BC395" s="205" t="s">
        <v>22151</v>
      </c>
      <c r="BD395" s="205" t="s">
        <v>22151</v>
      </c>
      <c r="BE395" s="205" t="s">
        <v>22151</v>
      </c>
      <c r="BF395" s="205">
        <v>62</v>
      </c>
      <c r="BG395" s="205">
        <v>72</v>
      </c>
      <c r="BH395" s="205">
        <v>146</v>
      </c>
      <c r="BI395" s="205">
        <v>131</v>
      </c>
      <c r="BJ395" s="206" t="s">
        <v>22151</v>
      </c>
      <c r="BK395" s="203">
        <v>8.6531354605957791</v>
      </c>
      <c r="BL395" s="203">
        <v>-5.647463721284824</v>
      </c>
      <c r="BM395" s="205">
        <v>394</v>
      </c>
      <c r="BN395" s="203">
        <v>0</v>
      </c>
      <c r="BO395" s="203">
        <v>0.19435732070240119</v>
      </c>
      <c r="BP395" s="203">
        <v>-5.8418210419872256</v>
      </c>
      <c r="BQ395" s="207">
        <v>-11.451499313146281</v>
      </c>
      <c r="BR395" s="208"/>
      <c r="BS395" s="203">
        <v>0</v>
      </c>
      <c r="BT395" s="38">
        <v>0</v>
      </c>
      <c r="BU395" s="203" t="s">
        <v>22547</v>
      </c>
      <c r="BV395" s="200">
        <v>644.86</v>
      </c>
      <c r="BW395" s="209">
        <v>724</v>
      </c>
      <c r="BX395" s="204">
        <v>-79.139999999999986</v>
      </c>
      <c r="BY395" s="209">
        <v>542</v>
      </c>
      <c r="BZ395" s="209">
        <v>749</v>
      </c>
      <c r="CA395" s="184" t="s">
        <v>22151</v>
      </c>
    </row>
    <row r="396" spans="1:79" ht="15" customHeight="1" x14ac:dyDescent="0.3">
      <c r="A396" s="178" t="s">
        <v>8186</v>
      </c>
      <c r="B396" s="1" t="s">
        <v>8187</v>
      </c>
      <c r="C396" s="2" t="s">
        <v>7526</v>
      </c>
      <c r="D396" s="91" t="s">
        <v>8717</v>
      </c>
      <c r="E396" s="2" t="s">
        <v>1531</v>
      </c>
      <c r="F396" s="2" t="s">
        <v>9094</v>
      </c>
      <c r="G396" s="2" t="s">
        <v>14940</v>
      </c>
      <c r="H396" s="2" t="s">
        <v>660</v>
      </c>
      <c r="I396" s="2" t="s">
        <v>660</v>
      </c>
      <c r="J396" s="269" t="s">
        <v>660</v>
      </c>
      <c r="K396">
        <v>13329</v>
      </c>
      <c r="L396" t="s">
        <v>10442</v>
      </c>
      <c r="M396" t="e">
        <v>#VALUE!</v>
      </c>
      <c r="N396" t="s">
        <v>10445</v>
      </c>
      <c r="O396" s="169">
        <v>31</v>
      </c>
      <c r="P396" s="123">
        <v>99</v>
      </c>
      <c r="Q396" s="123">
        <v>99</v>
      </c>
      <c r="R396" s="75">
        <v>88</v>
      </c>
      <c r="S396" s="123">
        <v>17</v>
      </c>
      <c r="T396" s="123">
        <v>5</v>
      </c>
      <c r="U396" s="123">
        <v>0</v>
      </c>
      <c r="V396" s="75">
        <v>3</v>
      </c>
      <c r="W396" s="123">
        <v>7</v>
      </c>
      <c r="X396" s="75">
        <v>10</v>
      </c>
      <c r="Y396" s="75">
        <v>8</v>
      </c>
      <c r="Z396" s="75">
        <v>25</v>
      </c>
      <c r="AA396" s="75">
        <v>0</v>
      </c>
      <c r="AB396" s="4">
        <v>0.19318181818181818</v>
      </c>
      <c r="AC396" s="4">
        <v>0.26041666666666669</v>
      </c>
      <c r="AD396" s="4">
        <v>0.35227272727272729</v>
      </c>
      <c r="AE396" s="8">
        <v>1.0606060606060606</v>
      </c>
      <c r="AF396" s="8">
        <v>1.0714285714285714</v>
      </c>
      <c r="AG396" s="8">
        <v>1.4084507042253522</v>
      </c>
      <c r="AH396" s="8">
        <v>0</v>
      </c>
      <c r="AI396" s="51">
        <v>-1.1071732252117783</v>
      </c>
      <c r="AJ396" s="51">
        <v>0</v>
      </c>
      <c r="AK396" s="51">
        <v>0</v>
      </c>
      <c r="AL396" s="51">
        <v>0</v>
      </c>
      <c r="AM396" s="8">
        <v>2.4333121110482052</v>
      </c>
      <c r="AN396" s="8" t="s">
        <v>22151</v>
      </c>
      <c r="AO396" s="8" t="s">
        <v>22151</v>
      </c>
      <c r="AP396" s="8" t="s">
        <v>22151</v>
      </c>
      <c r="AQ396" s="8">
        <v>2.4333121110482052</v>
      </c>
      <c r="AR396" s="8" t="s">
        <v>22151</v>
      </c>
      <c r="AS396" s="8" t="s">
        <v>22151</v>
      </c>
      <c r="AT396" s="8">
        <v>2.4333121110482052</v>
      </c>
      <c r="AU396" s="8" t="s">
        <v>22151</v>
      </c>
      <c r="AV396" s="8">
        <v>2.4333121110482052</v>
      </c>
      <c r="AW396" s="8">
        <v>2.4333121110482052</v>
      </c>
      <c r="AX396" s="8">
        <v>2.4333121110482052</v>
      </c>
      <c r="AY396" s="132" t="s">
        <v>22151</v>
      </c>
      <c r="AZ396" s="132" t="s">
        <v>22151</v>
      </c>
      <c r="BA396" s="132" t="s">
        <v>22151</v>
      </c>
      <c r="BB396" s="132">
        <v>37</v>
      </c>
      <c r="BC396" s="132" t="s">
        <v>22151</v>
      </c>
      <c r="BD396" s="132" t="s">
        <v>22151</v>
      </c>
      <c r="BE396" s="132">
        <v>45</v>
      </c>
      <c r="BF396" s="132" t="s">
        <v>22151</v>
      </c>
      <c r="BG396" s="132">
        <v>83</v>
      </c>
      <c r="BH396" s="132">
        <v>167</v>
      </c>
      <c r="BI396" s="132">
        <v>152</v>
      </c>
      <c r="BJ396" s="92" t="s">
        <v>22151</v>
      </c>
      <c r="BK396" s="8">
        <v>8.1157260046330784</v>
      </c>
      <c r="BL396" s="8">
        <v>-5.6824138935848731</v>
      </c>
      <c r="BM396" s="12">
        <v>395</v>
      </c>
      <c r="BN396" s="10">
        <v>0</v>
      </c>
      <c r="BO396" s="10">
        <v>0.19435732070240119</v>
      </c>
      <c r="BP396" s="10">
        <v>-5.8767712142872739</v>
      </c>
      <c r="BQ396" s="41">
        <v>-11.525993557879316</v>
      </c>
      <c r="BR396" s="41"/>
      <c r="BS396" s="10">
        <v>0</v>
      </c>
      <c r="BT396" s="38">
        <v>0</v>
      </c>
      <c r="BU396" s="6" t="s">
        <v>22548</v>
      </c>
      <c r="BV396" s="75">
        <v>653.34</v>
      </c>
      <c r="BW396" s="75">
        <v>726</v>
      </c>
      <c r="BX396" s="51">
        <v>-72.659999999999968</v>
      </c>
      <c r="BY396" s="75">
        <v>537</v>
      </c>
      <c r="BZ396" s="75">
        <v>750</v>
      </c>
      <c r="CA396" s="184" t="s">
        <v>22151</v>
      </c>
    </row>
    <row r="397" spans="1:79" ht="15" customHeight="1" x14ac:dyDescent="0.3">
      <c r="A397" s="178" t="s">
        <v>10679</v>
      </c>
      <c r="B397" s="1" t="s">
        <v>6638</v>
      </c>
      <c r="C397" s="2" t="s">
        <v>10681</v>
      </c>
      <c r="D397" s="91" t="s">
        <v>10680</v>
      </c>
      <c r="E397" s="2" t="s">
        <v>1402</v>
      </c>
      <c r="F397" s="2" t="s">
        <v>6120</v>
      </c>
      <c r="G397" s="2" t="s">
        <v>1380</v>
      </c>
      <c r="H397" s="2" t="s">
        <v>1380</v>
      </c>
      <c r="I397" s="2" t="s">
        <v>1380</v>
      </c>
      <c r="J397" s="269" t="s">
        <v>1380</v>
      </c>
      <c r="K397">
        <v>10348</v>
      </c>
      <c r="L397" t="s">
        <v>10682</v>
      </c>
      <c r="M397" t="e">
        <v>#VALUE!</v>
      </c>
      <c r="N397" t="s">
        <v>10685</v>
      </c>
      <c r="O397" s="169">
        <v>24</v>
      </c>
      <c r="P397" s="123">
        <v>84</v>
      </c>
      <c r="Q397" s="123">
        <v>84</v>
      </c>
      <c r="R397" s="75">
        <v>70</v>
      </c>
      <c r="S397" s="123">
        <v>11</v>
      </c>
      <c r="T397" s="123">
        <v>3</v>
      </c>
      <c r="U397" s="123">
        <v>0</v>
      </c>
      <c r="V397" s="75">
        <v>2</v>
      </c>
      <c r="W397" s="123">
        <v>6</v>
      </c>
      <c r="X397" s="75">
        <v>12</v>
      </c>
      <c r="Y397" s="75">
        <v>13</v>
      </c>
      <c r="Z397" s="75">
        <v>25</v>
      </c>
      <c r="AA397" s="75">
        <v>0</v>
      </c>
      <c r="AB397" s="4">
        <v>0.15714285714285714</v>
      </c>
      <c r="AC397" s="4">
        <v>0.28915662650602408</v>
      </c>
      <c r="AD397" s="4">
        <v>0.2857142857142857</v>
      </c>
      <c r="AE397" s="8">
        <v>0.90909090909090917</v>
      </c>
      <c r="AF397" s="8">
        <v>0.7142857142857143</v>
      </c>
      <c r="AG397" s="8">
        <v>1.6901408450704227</v>
      </c>
      <c r="AH397" s="8">
        <v>0</v>
      </c>
      <c r="AI397" s="51">
        <v>-1.4403829911004067</v>
      </c>
      <c r="AJ397" s="51">
        <v>0</v>
      </c>
      <c r="AK397" s="51">
        <v>0</v>
      </c>
      <c r="AL397" s="51">
        <v>0</v>
      </c>
      <c r="AM397" s="8">
        <v>1.8731344773466398</v>
      </c>
      <c r="AN397" s="8" t="s">
        <v>22151</v>
      </c>
      <c r="AO397" s="8" t="s">
        <v>22151</v>
      </c>
      <c r="AP397" s="8" t="s">
        <v>22151</v>
      </c>
      <c r="AQ397" s="8" t="s">
        <v>22151</v>
      </c>
      <c r="AR397" s="8" t="s">
        <v>22151</v>
      </c>
      <c r="AS397" s="8">
        <v>1.8731344773466398</v>
      </c>
      <c r="AT397" s="8" t="s">
        <v>22151</v>
      </c>
      <c r="AU397" s="8" t="s">
        <v>22151</v>
      </c>
      <c r="AV397" s="8" t="s">
        <v>22151</v>
      </c>
      <c r="AW397" s="8">
        <v>1.8731344773466398</v>
      </c>
      <c r="AX397" s="8">
        <v>1.8731344773466398</v>
      </c>
      <c r="AY397" s="132" t="s">
        <v>22151</v>
      </c>
      <c r="AZ397" s="132" t="s">
        <v>22151</v>
      </c>
      <c r="BA397" s="132" t="s">
        <v>22151</v>
      </c>
      <c r="BB397" s="132" t="s">
        <v>22151</v>
      </c>
      <c r="BC397" s="132" t="s">
        <v>22151</v>
      </c>
      <c r="BD397" s="132">
        <v>144</v>
      </c>
      <c r="BE397" s="132" t="s">
        <v>22151</v>
      </c>
      <c r="BF397" s="132" t="s">
        <v>22151</v>
      </c>
      <c r="BG397" s="132" t="s">
        <v>22151</v>
      </c>
      <c r="BH397" s="132">
        <v>195</v>
      </c>
      <c r="BI397" s="132">
        <v>180</v>
      </c>
      <c r="BJ397" s="92" t="s">
        <v>22151</v>
      </c>
      <c r="BK397" s="8">
        <v>7.5574645117708927</v>
      </c>
      <c r="BL397" s="8">
        <v>-5.6843300344242529</v>
      </c>
      <c r="BM397" s="12">
        <v>396</v>
      </c>
      <c r="BN397" s="10">
        <v>0</v>
      </c>
      <c r="BO397" s="10">
        <v>0.19435732070240119</v>
      </c>
      <c r="BP397" s="10">
        <v>-5.8786873551266545</v>
      </c>
      <c r="BQ397" s="41">
        <v>-11.530077699823062</v>
      </c>
      <c r="BR397" s="41"/>
      <c r="BS397" s="10">
        <v>0</v>
      </c>
      <c r="BT397" s="38">
        <v>0</v>
      </c>
      <c r="BU397" s="6" t="s">
        <v>22549</v>
      </c>
      <c r="BV397" s="75">
        <v>999</v>
      </c>
      <c r="BW397" s="75">
        <v>727</v>
      </c>
      <c r="BX397" s="51">
        <v>272</v>
      </c>
      <c r="BY397" s="75">
        <v>0</v>
      </c>
      <c r="BZ397" s="75">
        <v>0</v>
      </c>
      <c r="CA397" s="184" t="s">
        <v>22151</v>
      </c>
    </row>
    <row r="398" spans="1:79" ht="15" customHeight="1" x14ac:dyDescent="0.3">
      <c r="A398" s="178" t="s">
        <v>20252</v>
      </c>
      <c r="B398" s="1" t="s">
        <v>6873</v>
      </c>
      <c r="C398" s="2" t="s">
        <v>20253</v>
      </c>
      <c r="D398" s="91" t="s">
        <v>17166</v>
      </c>
      <c r="E398" s="2" t="s">
        <v>1531</v>
      </c>
      <c r="F398" s="2" t="s">
        <v>9094</v>
      </c>
      <c r="G398" s="2" t="s">
        <v>1396</v>
      </c>
      <c r="H398" s="2" t="s">
        <v>1396</v>
      </c>
      <c r="I398" s="2" t="s">
        <v>1396</v>
      </c>
      <c r="J398" s="269" t="s">
        <v>1396</v>
      </c>
      <c r="K398">
        <v>19892</v>
      </c>
      <c r="L398" t="s">
        <v>20254</v>
      </c>
      <c r="M398" t="e">
        <v>#VALUE!</v>
      </c>
      <c r="N398" t="s">
        <v>20256</v>
      </c>
      <c r="O398" s="169">
        <v>12</v>
      </c>
      <c r="P398" s="123">
        <v>44</v>
      </c>
      <c r="Q398" s="123">
        <v>44</v>
      </c>
      <c r="R398" s="67">
        <v>37</v>
      </c>
      <c r="S398" s="123">
        <v>10</v>
      </c>
      <c r="T398" s="123">
        <v>0</v>
      </c>
      <c r="U398" s="123">
        <v>1</v>
      </c>
      <c r="V398" s="67">
        <v>1</v>
      </c>
      <c r="W398" s="123">
        <v>7</v>
      </c>
      <c r="X398" s="67">
        <v>4</v>
      </c>
      <c r="Y398" s="67">
        <v>5</v>
      </c>
      <c r="Z398" s="67">
        <v>8</v>
      </c>
      <c r="AA398" s="67">
        <v>1</v>
      </c>
      <c r="AB398" s="4">
        <v>0.27027027027027029</v>
      </c>
      <c r="AC398" s="4">
        <v>0.35714285714285715</v>
      </c>
      <c r="AD398" s="4">
        <v>0.40540540540540543</v>
      </c>
      <c r="AE398" s="8">
        <v>1.0606060606060606</v>
      </c>
      <c r="AF398" s="8">
        <v>0.35714285714285715</v>
      </c>
      <c r="AG398" s="8">
        <v>0.56338028169014087</v>
      </c>
      <c r="AH398" s="8">
        <v>0.55555555555555558</v>
      </c>
      <c r="AI398" s="51">
        <v>0.15849421682046536</v>
      </c>
      <c r="AJ398" s="51">
        <v>0</v>
      </c>
      <c r="AK398" s="51">
        <v>0</v>
      </c>
      <c r="AL398" s="51">
        <v>0</v>
      </c>
      <c r="AM398" s="8">
        <v>2.6951789718150798</v>
      </c>
      <c r="AN398" s="8" t="s">
        <v>22151</v>
      </c>
      <c r="AO398" s="8">
        <v>2.6951789718150798</v>
      </c>
      <c r="AP398" s="8" t="s">
        <v>22151</v>
      </c>
      <c r="AQ398" s="8" t="s">
        <v>22151</v>
      </c>
      <c r="AR398" s="8" t="s">
        <v>22151</v>
      </c>
      <c r="AS398" s="8" t="s">
        <v>22151</v>
      </c>
      <c r="AT398" s="8">
        <v>2.6951789718150798</v>
      </c>
      <c r="AU398" s="8" t="s">
        <v>22151</v>
      </c>
      <c r="AV398" s="8">
        <v>2.6951789718150798</v>
      </c>
      <c r="AW398" s="8">
        <v>2.6951789718150798</v>
      </c>
      <c r="AX398" s="8">
        <v>2.6951789718150798</v>
      </c>
      <c r="AY398" s="132" t="s">
        <v>22151</v>
      </c>
      <c r="AZ398" s="132">
        <v>38</v>
      </c>
      <c r="BA398" s="132" t="s">
        <v>22151</v>
      </c>
      <c r="BB398" s="132" t="s">
        <v>22151</v>
      </c>
      <c r="BC398" s="132" t="s">
        <v>22151</v>
      </c>
      <c r="BD398" s="132" t="s">
        <v>22151</v>
      </c>
      <c r="BE398" s="132">
        <v>43</v>
      </c>
      <c r="BF398" s="132" t="s">
        <v>22151</v>
      </c>
      <c r="BG398" s="132">
        <v>80</v>
      </c>
      <c r="BH398" s="132">
        <v>157</v>
      </c>
      <c r="BI398" s="132">
        <v>142</v>
      </c>
      <c r="BJ398" s="92" t="s">
        <v>22151</v>
      </c>
      <c r="BK398" s="8">
        <v>8.3853679235062994</v>
      </c>
      <c r="BL398" s="8">
        <v>-5.6901889516912192</v>
      </c>
      <c r="BM398" s="12">
        <v>397</v>
      </c>
      <c r="BN398" s="10">
        <v>0</v>
      </c>
      <c r="BO398" s="10">
        <v>0.19435732070240119</v>
      </c>
      <c r="BP398" s="10">
        <v>-5.8845462723936208</v>
      </c>
      <c r="BQ398" s="41">
        <v>-11.542565638738184</v>
      </c>
      <c r="BR398" s="41"/>
      <c r="BS398" s="10">
        <v>0</v>
      </c>
      <c r="BT398" s="38">
        <v>0</v>
      </c>
      <c r="BU398" s="6" t="s">
        <v>22550</v>
      </c>
      <c r="BV398" s="75">
        <v>583.27</v>
      </c>
      <c r="BW398" s="75">
        <v>728</v>
      </c>
      <c r="BX398" s="51">
        <v>-144.73000000000002</v>
      </c>
      <c r="BY398" s="75">
        <v>495</v>
      </c>
      <c r="BZ398" s="75">
        <v>695</v>
      </c>
      <c r="CA398" s="184" t="s">
        <v>22151</v>
      </c>
    </row>
    <row r="399" spans="1:79" ht="15" customHeight="1" x14ac:dyDescent="0.3">
      <c r="A399" s="178" t="s">
        <v>16320</v>
      </c>
      <c r="B399" s="1" t="s">
        <v>16322</v>
      </c>
      <c r="C399" s="2" t="s">
        <v>7666</v>
      </c>
      <c r="D399" s="91" t="s">
        <v>16321</v>
      </c>
      <c r="E399" s="2" t="s">
        <v>1379</v>
      </c>
      <c r="F399" s="2" t="s">
        <v>9094</v>
      </c>
      <c r="G399" s="2" t="s">
        <v>661</v>
      </c>
      <c r="H399" s="2" t="s">
        <v>661</v>
      </c>
      <c r="I399" s="2" t="s">
        <v>661</v>
      </c>
      <c r="J399" s="269" t="s">
        <v>661</v>
      </c>
      <c r="K399">
        <v>19955</v>
      </c>
      <c r="L399" t="s">
        <v>16323</v>
      </c>
      <c r="M399" t="e">
        <v>#VALUE!</v>
      </c>
      <c r="N399" t="s">
        <v>15411</v>
      </c>
      <c r="O399" s="169">
        <v>19</v>
      </c>
      <c r="P399" s="123">
        <v>69</v>
      </c>
      <c r="Q399" s="123">
        <v>69</v>
      </c>
      <c r="R399" s="67">
        <v>62.999999999999993</v>
      </c>
      <c r="S399" s="123">
        <v>10.999999999999998</v>
      </c>
      <c r="T399" s="123">
        <v>2</v>
      </c>
      <c r="U399" s="123">
        <v>0</v>
      </c>
      <c r="V399" s="67">
        <v>3</v>
      </c>
      <c r="W399" s="123">
        <v>8</v>
      </c>
      <c r="X399" s="67">
        <v>8</v>
      </c>
      <c r="Y399" s="67">
        <v>6</v>
      </c>
      <c r="Z399" s="67">
        <v>19</v>
      </c>
      <c r="AA399" s="67">
        <v>1</v>
      </c>
      <c r="AB399" s="4">
        <v>0.17460317460317459</v>
      </c>
      <c r="AC399" s="4">
        <v>0.24637681159420291</v>
      </c>
      <c r="AD399" s="4">
        <v>0.34920634920634924</v>
      </c>
      <c r="AE399" s="8">
        <v>1.2121212121212122</v>
      </c>
      <c r="AF399" s="8">
        <v>1.0714285714285714</v>
      </c>
      <c r="AG399" s="8">
        <v>1.1267605633802817</v>
      </c>
      <c r="AH399" s="8">
        <v>0.55555555555555558</v>
      </c>
      <c r="AI399" s="51">
        <v>-1.0582704295328991</v>
      </c>
      <c r="AJ399" s="51">
        <v>0</v>
      </c>
      <c r="AK399" s="51">
        <v>0</v>
      </c>
      <c r="AL399" s="51">
        <v>0</v>
      </c>
      <c r="AM399" s="8">
        <v>2.9075954729527211</v>
      </c>
      <c r="AN399" s="8" t="s">
        <v>22151</v>
      </c>
      <c r="AO399" s="8" t="s">
        <v>22151</v>
      </c>
      <c r="AP399" s="8">
        <v>2.9075954729527211</v>
      </c>
      <c r="AQ399" s="8" t="s">
        <v>22151</v>
      </c>
      <c r="AR399" s="8" t="s">
        <v>22151</v>
      </c>
      <c r="AS399" s="8" t="s">
        <v>22151</v>
      </c>
      <c r="AT399" s="8" t="s">
        <v>22151</v>
      </c>
      <c r="AU399" s="8">
        <v>2.9075954729527211</v>
      </c>
      <c r="AV399" s="8">
        <v>2.9075954729527211</v>
      </c>
      <c r="AW399" s="8">
        <v>2.9075954729527211</v>
      </c>
      <c r="AX399" s="8">
        <v>2.9075954729527211</v>
      </c>
      <c r="AY399" s="132" t="s">
        <v>22151</v>
      </c>
      <c r="AZ399" s="132" t="s">
        <v>22151</v>
      </c>
      <c r="BA399" s="132">
        <v>65</v>
      </c>
      <c r="BB399" s="132" t="s">
        <v>22151</v>
      </c>
      <c r="BC399" s="132" t="s">
        <v>22151</v>
      </c>
      <c r="BD399" s="132" t="s">
        <v>22151</v>
      </c>
      <c r="BE399" s="132" t="s">
        <v>22151</v>
      </c>
      <c r="BF399" s="132">
        <v>63</v>
      </c>
      <c r="BG399" s="132">
        <v>75</v>
      </c>
      <c r="BH399" s="132">
        <v>150</v>
      </c>
      <c r="BI399" s="132">
        <v>135</v>
      </c>
      <c r="BJ399" s="92" t="s">
        <v>22151</v>
      </c>
      <c r="BK399" s="8">
        <v>8.6531354605957791</v>
      </c>
      <c r="BL399" s="8">
        <v>-5.745539987643058</v>
      </c>
      <c r="BM399" s="12">
        <v>398</v>
      </c>
      <c r="BN399" s="10">
        <v>0</v>
      </c>
      <c r="BO399" s="10">
        <v>0.19435732070240119</v>
      </c>
      <c r="BP399" s="10">
        <v>-5.9398973083454596</v>
      </c>
      <c r="BQ399" s="41">
        <v>-11.6605431291787</v>
      </c>
      <c r="BR399" s="41"/>
      <c r="BS399" s="10">
        <v>0</v>
      </c>
      <c r="BT399" s="38">
        <v>0</v>
      </c>
      <c r="BU399" s="6" t="s">
        <v>22551</v>
      </c>
      <c r="BV399" s="75">
        <v>250.93</v>
      </c>
      <c r="BW399" s="75">
        <v>731</v>
      </c>
      <c r="BX399" s="51">
        <v>-480.07</v>
      </c>
      <c r="BY399" s="75">
        <v>198</v>
      </c>
      <c r="BZ399" s="75">
        <v>320</v>
      </c>
      <c r="CA399" s="184" t="s">
        <v>22151</v>
      </c>
    </row>
    <row r="400" spans="1:79" ht="15" customHeight="1" x14ac:dyDescent="0.3">
      <c r="A400" s="213" t="s">
        <v>10879</v>
      </c>
      <c r="B400" s="1" t="s">
        <v>10881</v>
      </c>
      <c r="C400" s="2" t="s">
        <v>6683</v>
      </c>
      <c r="D400" s="91" t="s">
        <v>10880</v>
      </c>
      <c r="E400" s="2" t="s">
        <v>1430</v>
      </c>
      <c r="F400" s="2" t="s">
        <v>6120</v>
      </c>
      <c r="G400" s="2" t="s">
        <v>1380</v>
      </c>
      <c r="H400" s="2" t="s">
        <v>1380</v>
      </c>
      <c r="I400" s="2" t="s">
        <v>1380</v>
      </c>
      <c r="J400" s="269" t="s">
        <v>1380</v>
      </c>
      <c r="K400">
        <v>13744</v>
      </c>
      <c r="L400" t="s">
        <v>11615</v>
      </c>
      <c r="M400" t="e">
        <v>#VALUE!</v>
      </c>
      <c r="N400" t="s">
        <v>10882</v>
      </c>
      <c r="O400" s="169">
        <v>24</v>
      </c>
      <c r="P400" s="123">
        <v>99</v>
      </c>
      <c r="Q400" s="123">
        <v>99</v>
      </c>
      <c r="R400" s="75">
        <v>93</v>
      </c>
      <c r="S400" s="123">
        <v>17</v>
      </c>
      <c r="T400" s="123">
        <v>2</v>
      </c>
      <c r="U400" s="123">
        <v>2</v>
      </c>
      <c r="V400" s="75">
        <v>0</v>
      </c>
      <c r="W400" s="123">
        <v>9</v>
      </c>
      <c r="X400" s="75">
        <v>9</v>
      </c>
      <c r="Y400" s="75">
        <v>4</v>
      </c>
      <c r="Z400" s="75">
        <v>28</v>
      </c>
      <c r="AA400" s="75">
        <v>1</v>
      </c>
      <c r="AB400" s="52">
        <v>0.18279569892473119</v>
      </c>
      <c r="AC400" s="52">
        <v>0.21649484536082475</v>
      </c>
      <c r="AD400" s="52">
        <v>0.24731182795698925</v>
      </c>
      <c r="AE400" s="51">
        <v>1.3636363636363638</v>
      </c>
      <c r="AF400" s="51">
        <v>0</v>
      </c>
      <c r="AG400" s="51">
        <v>1.267605633802817</v>
      </c>
      <c r="AH400" s="51">
        <v>0.55555555555555558</v>
      </c>
      <c r="AI400" s="51">
        <v>-1.3774197849083922</v>
      </c>
      <c r="AJ400" s="51">
        <v>0</v>
      </c>
      <c r="AK400" s="51">
        <v>0</v>
      </c>
      <c r="AL400" s="51">
        <v>0</v>
      </c>
      <c r="AM400" s="51">
        <v>1.8093777680863443</v>
      </c>
      <c r="AN400" s="51" t="s">
        <v>22151</v>
      </c>
      <c r="AO400" s="51" t="s">
        <v>22151</v>
      </c>
      <c r="AP400" s="51" t="s">
        <v>22151</v>
      </c>
      <c r="AQ400" s="51" t="s">
        <v>22151</v>
      </c>
      <c r="AR400" s="51" t="s">
        <v>22151</v>
      </c>
      <c r="AS400" s="51">
        <v>1.8093777680863443</v>
      </c>
      <c r="AT400" s="51" t="s">
        <v>22151</v>
      </c>
      <c r="AU400" s="51" t="s">
        <v>22151</v>
      </c>
      <c r="AV400" s="51" t="s">
        <v>22151</v>
      </c>
      <c r="AW400" s="51">
        <v>1.8093777680863443</v>
      </c>
      <c r="AX400" s="51">
        <v>1.8093777680863443</v>
      </c>
      <c r="AY400" s="76" t="s">
        <v>22151</v>
      </c>
      <c r="AZ400" s="132" t="s">
        <v>22151</v>
      </c>
      <c r="BA400" s="132" t="s">
        <v>22151</v>
      </c>
      <c r="BB400" s="132" t="s">
        <v>22151</v>
      </c>
      <c r="BC400" s="132" t="s">
        <v>22151</v>
      </c>
      <c r="BD400" s="132">
        <v>145</v>
      </c>
      <c r="BE400" s="132" t="s">
        <v>22151</v>
      </c>
      <c r="BF400" s="132" t="s">
        <v>22151</v>
      </c>
      <c r="BG400" s="132" t="s">
        <v>22151</v>
      </c>
      <c r="BH400" s="132">
        <v>198</v>
      </c>
      <c r="BI400" s="132">
        <v>183</v>
      </c>
      <c r="BJ400" s="92" t="s">
        <v>22151</v>
      </c>
      <c r="BK400" s="51">
        <v>7.5574645117708927</v>
      </c>
      <c r="BL400" s="51">
        <v>-5.7480867436845484</v>
      </c>
      <c r="BM400" s="76">
        <v>399</v>
      </c>
      <c r="BN400" s="51">
        <v>0</v>
      </c>
      <c r="BO400" s="51">
        <v>0.19435732070240119</v>
      </c>
      <c r="BP400" s="51">
        <v>-5.9424440643869492</v>
      </c>
      <c r="BQ400" s="64">
        <v>-11.665971390481715</v>
      </c>
      <c r="BR400" s="64"/>
      <c r="BS400" s="51">
        <v>0</v>
      </c>
      <c r="BT400" s="38">
        <v>0</v>
      </c>
      <c r="BU400" s="51" t="s">
        <v>22552</v>
      </c>
      <c r="BV400" s="75">
        <v>310.23</v>
      </c>
      <c r="BW400" s="75">
        <v>732</v>
      </c>
      <c r="BX400" s="51">
        <v>-421.77</v>
      </c>
      <c r="BY400" s="75">
        <v>268</v>
      </c>
      <c r="BZ400" s="75">
        <v>390</v>
      </c>
      <c r="CA400" s="184" t="s">
        <v>22151</v>
      </c>
    </row>
    <row r="401" spans="1:79" ht="15" customHeight="1" x14ac:dyDescent="0.3">
      <c r="A401" s="55" t="s">
        <v>1717</v>
      </c>
      <c r="B401" s="1" t="s">
        <v>6630</v>
      </c>
      <c r="C401" s="2" t="s">
        <v>6631</v>
      </c>
      <c r="D401" s="91" t="s">
        <v>564</v>
      </c>
      <c r="E401" s="2" t="s">
        <v>1434</v>
      </c>
      <c r="F401" s="2" t="s">
        <v>9094</v>
      </c>
      <c r="G401" s="2" t="s">
        <v>661</v>
      </c>
      <c r="H401" s="2" t="s">
        <v>661</v>
      </c>
      <c r="I401" s="2" t="s">
        <v>661</v>
      </c>
      <c r="J401" s="269" t="s">
        <v>661</v>
      </c>
      <c r="K401">
        <v>4579</v>
      </c>
      <c r="L401" t="s">
        <v>10873</v>
      </c>
      <c r="M401" t="e">
        <v>#VALUE!</v>
      </c>
      <c r="N401" t="s">
        <v>5269</v>
      </c>
      <c r="O401" s="169">
        <v>16</v>
      </c>
      <c r="P401" s="123">
        <v>63</v>
      </c>
      <c r="Q401" s="123">
        <v>63</v>
      </c>
      <c r="R401" s="67">
        <v>60</v>
      </c>
      <c r="S401" s="123">
        <v>16</v>
      </c>
      <c r="T401" s="123">
        <v>3</v>
      </c>
      <c r="U401" s="123">
        <v>1</v>
      </c>
      <c r="V401" s="67">
        <v>2</v>
      </c>
      <c r="W401" s="123">
        <v>9</v>
      </c>
      <c r="X401" s="67">
        <v>4</v>
      </c>
      <c r="Y401" s="67">
        <v>3</v>
      </c>
      <c r="Z401" s="67">
        <v>13</v>
      </c>
      <c r="AA401" s="67">
        <v>0</v>
      </c>
      <c r="AB401" s="4">
        <v>0.26666666666666666</v>
      </c>
      <c r="AC401" s="4">
        <v>0.30158730158730157</v>
      </c>
      <c r="AD401" s="4">
        <v>0.45</v>
      </c>
      <c r="AE401" s="8">
        <v>1.3636363636363638</v>
      </c>
      <c r="AF401" s="8">
        <v>0.7142857142857143</v>
      </c>
      <c r="AG401" s="8">
        <v>0.56338028169014087</v>
      </c>
      <c r="AH401" s="8">
        <v>0</v>
      </c>
      <c r="AI401" s="51">
        <v>0.20694421785892225</v>
      </c>
      <c r="AJ401" s="51">
        <v>0</v>
      </c>
      <c r="AK401" s="51">
        <v>0</v>
      </c>
      <c r="AL401" s="51">
        <v>0</v>
      </c>
      <c r="AM401" s="8">
        <v>2.8482465774711416</v>
      </c>
      <c r="AN401" s="8" t="s">
        <v>22151</v>
      </c>
      <c r="AO401" s="8" t="s">
        <v>22151</v>
      </c>
      <c r="AP401" s="8">
        <v>2.8482465774711416</v>
      </c>
      <c r="AQ401" s="8" t="s">
        <v>22151</v>
      </c>
      <c r="AR401" s="8" t="s">
        <v>22151</v>
      </c>
      <c r="AS401" s="8" t="s">
        <v>22151</v>
      </c>
      <c r="AT401" s="8" t="s">
        <v>22151</v>
      </c>
      <c r="AU401" s="8">
        <v>2.8482465774711416</v>
      </c>
      <c r="AV401" s="8">
        <v>2.8482465774711416</v>
      </c>
      <c r="AW401" s="8">
        <v>2.8482465774711416</v>
      </c>
      <c r="AX401" s="8">
        <v>2.8482465774711416</v>
      </c>
      <c r="AY401" s="132" t="s">
        <v>22151</v>
      </c>
      <c r="AZ401" s="132" t="s">
        <v>22151</v>
      </c>
      <c r="BA401" s="132">
        <v>66</v>
      </c>
      <c r="BB401" s="132" t="s">
        <v>22151</v>
      </c>
      <c r="BC401" s="132" t="s">
        <v>22151</v>
      </c>
      <c r="BD401" s="132" t="s">
        <v>22151</v>
      </c>
      <c r="BE401" s="132" t="s">
        <v>22151</v>
      </c>
      <c r="BF401" s="132">
        <v>64</v>
      </c>
      <c r="BG401" s="132">
        <v>76</v>
      </c>
      <c r="BH401" s="132">
        <v>152</v>
      </c>
      <c r="BI401" s="132">
        <v>137</v>
      </c>
      <c r="BJ401" s="92" t="s">
        <v>22151</v>
      </c>
      <c r="BK401" s="8">
        <v>8.6531354605957791</v>
      </c>
      <c r="BL401" s="8">
        <v>-5.8048888831246375</v>
      </c>
      <c r="BM401" s="12">
        <v>400</v>
      </c>
      <c r="BN401" s="10">
        <v>0</v>
      </c>
      <c r="BO401" s="10">
        <v>0.19435732070240119</v>
      </c>
      <c r="BP401" s="10">
        <v>-5.9992462038270382</v>
      </c>
      <c r="BQ401" s="41">
        <v>-11.787041822995841</v>
      </c>
      <c r="BR401" s="41"/>
      <c r="BS401" s="10">
        <v>0</v>
      </c>
      <c r="BT401" s="38">
        <v>0</v>
      </c>
      <c r="BU401" s="6" t="s">
        <v>22553</v>
      </c>
      <c r="BV401" s="75">
        <v>293.66000000000003</v>
      </c>
      <c r="BW401" s="75">
        <v>735</v>
      </c>
      <c r="BX401" s="51">
        <v>-441.34</v>
      </c>
      <c r="BY401" s="75">
        <v>241</v>
      </c>
      <c r="BZ401" s="75">
        <v>383</v>
      </c>
      <c r="CA401" s="184" t="s">
        <v>22151</v>
      </c>
    </row>
    <row r="402" spans="1:79" ht="15" customHeight="1" x14ac:dyDescent="0.3">
      <c r="A402" s="212" t="s">
        <v>20094</v>
      </c>
      <c r="B402" s="180" t="s">
        <v>20095</v>
      </c>
      <c r="C402" s="181" t="s">
        <v>6808</v>
      </c>
      <c r="D402" s="210" t="s">
        <v>17175</v>
      </c>
      <c r="E402" s="181" t="s">
        <v>1389</v>
      </c>
      <c r="F402" s="181" t="s">
        <v>6120</v>
      </c>
      <c r="G402" s="181" t="s">
        <v>661</v>
      </c>
      <c r="H402" s="181" t="s">
        <v>661</v>
      </c>
      <c r="I402" s="181" t="s">
        <v>661</v>
      </c>
      <c r="J402" s="181" t="s">
        <v>661</v>
      </c>
      <c r="K402" s="182">
        <v>20275</v>
      </c>
      <c r="L402" s="182" t="s">
        <v>20096</v>
      </c>
      <c r="M402" s="194" t="e">
        <v>#VALUE!</v>
      </c>
      <c r="N402" s="194" t="s">
        <v>20098</v>
      </c>
      <c r="O402" s="66">
        <v>25</v>
      </c>
      <c r="P402" s="184">
        <v>80</v>
      </c>
      <c r="Q402" s="184">
        <v>80</v>
      </c>
      <c r="R402" s="184">
        <v>72</v>
      </c>
      <c r="S402" s="184">
        <v>18</v>
      </c>
      <c r="T402" s="184">
        <v>2</v>
      </c>
      <c r="U402" s="184">
        <v>0</v>
      </c>
      <c r="V402" s="184">
        <v>1</v>
      </c>
      <c r="W402" s="184">
        <v>8</v>
      </c>
      <c r="X402" s="184">
        <v>9</v>
      </c>
      <c r="Y402" s="184">
        <v>8</v>
      </c>
      <c r="Z402" s="184">
        <v>21</v>
      </c>
      <c r="AA402" s="184">
        <v>0</v>
      </c>
      <c r="AB402" s="185">
        <v>0.25</v>
      </c>
      <c r="AC402" s="186">
        <v>0.32500000000000001</v>
      </c>
      <c r="AD402" s="186">
        <v>0.31944444444444442</v>
      </c>
      <c r="AE402" s="187">
        <v>1.2121212121212122</v>
      </c>
      <c r="AF402" s="187">
        <v>0.35714285714285715</v>
      </c>
      <c r="AG402" s="187">
        <v>1.267605633802817</v>
      </c>
      <c r="AH402" s="187">
        <v>0</v>
      </c>
      <c r="AI402" s="187">
        <v>-1.5771879555616156E-2</v>
      </c>
      <c r="AJ402" s="188">
        <v>0</v>
      </c>
      <c r="AK402" s="188">
        <v>0</v>
      </c>
      <c r="AL402" s="188">
        <v>0</v>
      </c>
      <c r="AM402" s="187">
        <v>2.8210978235112703</v>
      </c>
      <c r="AN402" s="187" t="s">
        <v>22151</v>
      </c>
      <c r="AO402" s="187" t="s">
        <v>22151</v>
      </c>
      <c r="AP402" s="187">
        <v>2.8210978235112703</v>
      </c>
      <c r="AQ402" s="187" t="s">
        <v>22151</v>
      </c>
      <c r="AR402" s="187" t="s">
        <v>22151</v>
      </c>
      <c r="AS402" s="187" t="s">
        <v>22151</v>
      </c>
      <c r="AT402" s="187" t="s">
        <v>22151</v>
      </c>
      <c r="AU402" s="187">
        <v>2.8210978235112703</v>
      </c>
      <c r="AV402" s="187">
        <v>2.8210978235112703</v>
      </c>
      <c r="AW402" s="187">
        <v>2.8210978235112703</v>
      </c>
      <c r="AX402" s="187">
        <v>2.8210978235112703</v>
      </c>
      <c r="AY402" s="189" t="s">
        <v>22151</v>
      </c>
      <c r="AZ402" s="189" t="s">
        <v>22151</v>
      </c>
      <c r="BA402" s="189">
        <v>67</v>
      </c>
      <c r="BB402" s="189" t="s">
        <v>22151</v>
      </c>
      <c r="BC402" s="189" t="s">
        <v>22151</v>
      </c>
      <c r="BD402" s="189" t="s">
        <v>22151</v>
      </c>
      <c r="BE402" s="189" t="s">
        <v>22151</v>
      </c>
      <c r="BF402" s="189">
        <v>65</v>
      </c>
      <c r="BG402" s="189">
        <v>77</v>
      </c>
      <c r="BH402" s="189">
        <v>153</v>
      </c>
      <c r="BI402" s="189">
        <v>138</v>
      </c>
      <c r="BJ402" s="190" t="s">
        <v>22151</v>
      </c>
      <c r="BK402" s="187">
        <v>8.6531354605957791</v>
      </c>
      <c r="BL402" s="187">
        <v>-5.8320376370845093</v>
      </c>
      <c r="BM402" s="189">
        <v>401</v>
      </c>
      <c r="BN402" s="187">
        <v>0</v>
      </c>
      <c r="BO402" s="187">
        <v>0.19435732070240119</v>
      </c>
      <c r="BP402" s="187">
        <v>-6.0263949577869109</v>
      </c>
      <c r="BQ402" s="191">
        <v>-11.844907801575893</v>
      </c>
      <c r="BR402" s="192"/>
      <c r="BS402" s="187">
        <v>0</v>
      </c>
      <c r="BT402" s="38">
        <v>0</v>
      </c>
      <c r="BU402" s="187" t="s">
        <v>22554</v>
      </c>
      <c r="BV402" s="184">
        <v>741.5</v>
      </c>
      <c r="BW402" s="193">
        <v>737</v>
      </c>
      <c r="BX402" s="188">
        <v>4.5</v>
      </c>
      <c r="BY402" s="193">
        <v>545</v>
      </c>
      <c r="BZ402" s="193">
        <v>652</v>
      </c>
      <c r="CA402" s="184" t="s">
        <v>22151</v>
      </c>
    </row>
    <row r="403" spans="1:79" ht="15" customHeight="1" x14ac:dyDescent="0.3">
      <c r="A403" s="178" t="s">
        <v>12819</v>
      </c>
      <c r="B403" s="1" t="s">
        <v>12820</v>
      </c>
      <c r="C403" s="2" t="s">
        <v>7364</v>
      </c>
      <c r="D403" s="91" t="s">
        <v>11691</v>
      </c>
      <c r="E403" s="2" t="s">
        <v>1386</v>
      </c>
      <c r="F403" s="2" t="s">
        <v>6120</v>
      </c>
      <c r="G403" s="2" t="s">
        <v>14947</v>
      </c>
      <c r="H403" s="2" t="s">
        <v>661</v>
      </c>
      <c r="I403" s="2" t="s">
        <v>661</v>
      </c>
      <c r="J403" s="269" t="s">
        <v>661</v>
      </c>
      <c r="K403">
        <v>15191</v>
      </c>
      <c r="L403" t="s">
        <v>11692</v>
      </c>
      <c r="M403" t="e">
        <v>#VALUE!</v>
      </c>
      <c r="N403" t="s">
        <v>12821</v>
      </c>
      <c r="O403" s="169">
        <v>24</v>
      </c>
      <c r="P403" s="123">
        <v>61</v>
      </c>
      <c r="Q403" s="123">
        <v>61</v>
      </c>
      <c r="R403" s="67">
        <v>56</v>
      </c>
      <c r="S403" s="123">
        <v>13</v>
      </c>
      <c r="T403" s="123">
        <v>3</v>
      </c>
      <c r="U403" s="123">
        <v>0</v>
      </c>
      <c r="V403" s="67">
        <v>2</v>
      </c>
      <c r="W403" s="123">
        <v>8</v>
      </c>
      <c r="X403" s="67">
        <v>8</v>
      </c>
      <c r="Y403" s="67">
        <v>5</v>
      </c>
      <c r="Z403" s="67">
        <v>13</v>
      </c>
      <c r="AA403" s="67">
        <v>0</v>
      </c>
      <c r="AB403" s="4">
        <v>0.23214285714285715</v>
      </c>
      <c r="AC403" s="4">
        <v>0.29508196721311475</v>
      </c>
      <c r="AD403" s="4">
        <v>0.39285714285714285</v>
      </c>
      <c r="AE403" s="8">
        <v>1.2121212121212122</v>
      </c>
      <c r="AF403" s="8">
        <v>0.7142857142857143</v>
      </c>
      <c r="AG403" s="8">
        <v>1.1267605633802817</v>
      </c>
      <c r="AH403" s="8">
        <v>0</v>
      </c>
      <c r="AI403" s="51">
        <v>-0.23287164788391027</v>
      </c>
      <c r="AJ403" s="51">
        <v>0</v>
      </c>
      <c r="AK403" s="51">
        <v>0</v>
      </c>
      <c r="AL403" s="51">
        <v>0</v>
      </c>
      <c r="AM403" s="8">
        <v>2.820295841903298</v>
      </c>
      <c r="AN403" s="8" t="s">
        <v>22151</v>
      </c>
      <c r="AO403" s="8" t="s">
        <v>22151</v>
      </c>
      <c r="AP403" s="8">
        <v>2.820295841903298</v>
      </c>
      <c r="AQ403" s="8" t="s">
        <v>22151</v>
      </c>
      <c r="AR403" s="8" t="s">
        <v>22151</v>
      </c>
      <c r="AS403" s="8" t="s">
        <v>22151</v>
      </c>
      <c r="AT403" s="8" t="s">
        <v>22151</v>
      </c>
      <c r="AU403" s="8">
        <v>2.820295841903298</v>
      </c>
      <c r="AV403" s="8">
        <v>2.820295841903298</v>
      </c>
      <c r="AW403" s="8">
        <v>2.820295841903298</v>
      </c>
      <c r="AX403" s="8">
        <v>2.820295841903298</v>
      </c>
      <c r="AY403" s="132" t="s">
        <v>22151</v>
      </c>
      <c r="AZ403" s="132" t="s">
        <v>22151</v>
      </c>
      <c r="BA403" s="132">
        <v>68</v>
      </c>
      <c r="BB403" s="132" t="s">
        <v>22151</v>
      </c>
      <c r="BC403" s="132" t="s">
        <v>22151</v>
      </c>
      <c r="BD403" s="132" t="s">
        <v>22151</v>
      </c>
      <c r="BE403" s="132" t="s">
        <v>22151</v>
      </c>
      <c r="BF403" s="132">
        <v>66</v>
      </c>
      <c r="BG403" s="132">
        <v>78</v>
      </c>
      <c r="BH403" s="132">
        <v>154</v>
      </c>
      <c r="BI403" s="132">
        <v>139</v>
      </c>
      <c r="BJ403" s="92" t="s">
        <v>22151</v>
      </c>
      <c r="BK403" s="8">
        <v>8.6531354605957791</v>
      </c>
      <c r="BL403" s="8">
        <v>-5.8328396186924811</v>
      </c>
      <c r="BM403" s="12">
        <v>402</v>
      </c>
      <c r="BN403" s="10">
        <v>0</v>
      </c>
      <c r="BO403" s="10">
        <v>0.19435732070240119</v>
      </c>
      <c r="BP403" s="10">
        <v>-6.0271969393948819</v>
      </c>
      <c r="BQ403" s="41">
        <v>-11.846617178389909</v>
      </c>
      <c r="BR403" s="41"/>
      <c r="BS403" s="10">
        <v>0</v>
      </c>
      <c r="BT403" s="38">
        <v>0</v>
      </c>
      <c r="BU403" s="6" t="s">
        <v>22555</v>
      </c>
      <c r="BV403" s="75">
        <v>464.27</v>
      </c>
      <c r="BW403" s="75">
        <v>738</v>
      </c>
      <c r="BX403" s="51">
        <v>-273.73</v>
      </c>
      <c r="BY403" s="75">
        <v>381</v>
      </c>
      <c r="BZ403" s="75">
        <v>560</v>
      </c>
      <c r="CA403" s="184" t="s">
        <v>22151</v>
      </c>
    </row>
    <row r="404" spans="1:79" x14ac:dyDescent="0.3">
      <c r="A404" t="s">
        <v>14167</v>
      </c>
      <c r="B404" s="1" t="s">
        <v>14180</v>
      </c>
      <c r="C404" s="2" t="s">
        <v>6554</v>
      </c>
      <c r="D404" s="91" t="s">
        <v>11491</v>
      </c>
      <c r="E404" s="2" t="s">
        <v>1372</v>
      </c>
      <c r="F404" s="2" t="s">
        <v>6120</v>
      </c>
      <c r="G404" s="2" t="s">
        <v>14942</v>
      </c>
      <c r="H404" s="2" t="s">
        <v>1380</v>
      </c>
      <c r="I404" s="2" t="s">
        <v>1380</v>
      </c>
      <c r="J404" s="269" t="s">
        <v>1380</v>
      </c>
      <c r="K404">
        <v>15878</v>
      </c>
      <c r="L404" t="s">
        <v>13966</v>
      </c>
      <c r="M404" t="e">
        <v>#VALUE!</v>
      </c>
      <c r="N404" t="s">
        <v>14184</v>
      </c>
      <c r="O404" s="169">
        <v>21</v>
      </c>
      <c r="P404" s="123">
        <v>65</v>
      </c>
      <c r="Q404" s="123">
        <v>65</v>
      </c>
      <c r="R404" s="75">
        <v>62</v>
      </c>
      <c r="S404" s="123">
        <v>15</v>
      </c>
      <c r="T404" s="123">
        <v>2</v>
      </c>
      <c r="U404" s="123">
        <v>1</v>
      </c>
      <c r="V404" s="75">
        <v>1</v>
      </c>
      <c r="W404" s="123">
        <v>5</v>
      </c>
      <c r="X404" s="75">
        <v>5</v>
      </c>
      <c r="Y404" s="75">
        <v>3</v>
      </c>
      <c r="Z404" s="75">
        <v>9</v>
      </c>
      <c r="AA404" s="75">
        <v>0</v>
      </c>
      <c r="AB404" s="4">
        <v>0.24193548387096775</v>
      </c>
      <c r="AC404" s="4">
        <v>0.27692307692307694</v>
      </c>
      <c r="AD404" s="4">
        <v>0.35483870967741937</v>
      </c>
      <c r="AE404" s="8">
        <v>0.75757575757575757</v>
      </c>
      <c r="AF404" s="8">
        <v>0.35714285714285715</v>
      </c>
      <c r="AG404" s="8">
        <v>0.70422535211267612</v>
      </c>
      <c r="AH404" s="8">
        <v>0</v>
      </c>
      <c r="AI404" s="51">
        <v>-0.12362280313228449</v>
      </c>
      <c r="AJ404" s="51">
        <v>0</v>
      </c>
      <c r="AK404" s="51">
        <v>0</v>
      </c>
      <c r="AL404" s="51">
        <v>0</v>
      </c>
      <c r="AM404" s="8">
        <v>1.6953211636990064</v>
      </c>
      <c r="AN404" s="8" t="s">
        <v>22151</v>
      </c>
      <c r="AO404" s="8" t="s">
        <v>22151</v>
      </c>
      <c r="AP404" s="8" t="s">
        <v>22151</v>
      </c>
      <c r="AQ404" s="8" t="s">
        <v>22151</v>
      </c>
      <c r="AR404" s="8" t="s">
        <v>22151</v>
      </c>
      <c r="AS404" s="8">
        <v>1.6953211636990064</v>
      </c>
      <c r="AT404" s="8" t="s">
        <v>22151</v>
      </c>
      <c r="AU404" s="8" t="s">
        <v>22151</v>
      </c>
      <c r="AV404" s="8" t="s">
        <v>22151</v>
      </c>
      <c r="AW404" s="8">
        <v>1.6953211636990064</v>
      </c>
      <c r="AX404" s="8">
        <v>1.6953211636990064</v>
      </c>
      <c r="AY404" s="132" t="s">
        <v>22151</v>
      </c>
      <c r="AZ404" s="132" t="s">
        <v>22151</v>
      </c>
      <c r="BA404" s="132" t="s">
        <v>22151</v>
      </c>
      <c r="BB404" s="132" t="s">
        <v>22151</v>
      </c>
      <c r="BC404" s="132" t="s">
        <v>22151</v>
      </c>
      <c r="BD404" s="132">
        <v>146</v>
      </c>
      <c r="BE404" s="132" t="s">
        <v>22151</v>
      </c>
      <c r="BF404" s="132" t="s">
        <v>22151</v>
      </c>
      <c r="BG404" s="132" t="s">
        <v>22151</v>
      </c>
      <c r="BH404" s="132">
        <v>201</v>
      </c>
      <c r="BI404" s="132">
        <v>186</v>
      </c>
      <c r="BJ404" s="92" t="s">
        <v>22151</v>
      </c>
      <c r="BK404" s="8">
        <v>7.5574645117708927</v>
      </c>
      <c r="BL404" s="8">
        <v>-5.8621433480718865</v>
      </c>
      <c r="BM404" s="12">
        <v>403</v>
      </c>
      <c r="BN404" s="10">
        <v>0</v>
      </c>
      <c r="BO404" s="10">
        <v>0.19435732070240119</v>
      </c>
      <c r="BP404" s="10">
        <v>-6.0565006687742873</v>
      </c>
      <c r="BQ404" s="41">
        <v>-11.909076360829392</v>
      </c>
      <c r="BR404" s="41"/>
      <c r="BS404" s="10">
        <v>0</v>
      </c>
      <c r="BT404" s="38">
        <v>0</v>
      </c>
      <c r="BU404" s="6" t="s">
        <v>22556</v>
      </c>
      <c r="BV404" s="75">
        <v>488.34</v>
      </c>
      <c r="BW404" s="75">
        <v>740</v>
      </c>
      <c r="BX404" s="51">
        <v>-251.66000000000003</v>
      </c>
      <c r="BY404" s="75">
        <v>405</v>
      </c>
      <c r="BZ404" s="75">
        <v>570</v>
      </c>
      <c r="CA404" s="184" t="s">
        <v>22151</v>
      </c>
    </row>
    <row r="405" spans="1:79" x14ac:dyDescent="0.3">
      <c r="A405" s="178" t="s">
        <v>13862</v>
      </c>
      <c r="B405" s="1" t="s">
        <v>7700</v>
      </c>
      <c r="C405" s="2" t="s">
        <v>6646</v>
      </c>
      <c r="D405" s="91" t="s">
        <v>11515</v>
      </c>
      <c r="E405" s="2" t="s">
        <v>1439</v>
      </c>
      <c r="F405" s="2" t="s">
        <v>6120</v>
      </c>
      <c r="G405" s="2" t="s">
        <v>1431</v>
      </c>
      <c r="H405" s="2" t="s">
        <v>1431</v>
      </c>
      <c r="I405" s="2" t="s">
        <v>1431</v>
      </c>
      <c r="J405" s="269" t="s">
        <v>1431</v>
      </c>
      <c r="K405">
        <v>14145</v>
      </c>
      <c r="L405" t="s">
        <v>13044</v>
      </c>
      <c r="M405" t="e">
        <v>#VALUE!</v>
      </c>
      <c r="N405" t="s">
        <v>13863</v>
      </c>
      <c r="O405" s="169">
        <v>13</v>
      </c>
      <c r="P405" s="123">
        <v>24</v>
      </c>
      <c r="Q405" s="123">
        <v>24</v>
      </c>
      <c r="R405" s="75">
        <v>21</v>
      </c>
      <c r="S405" s="123">
        <v>7</v>
      </c>
      <c r="T405" s="123">
        <v>0</v>
      </c>
      <c r="U405" s="123">
        <v>0</v>
      </c>
      <c r="V405" s="75">
        <v>0</v>
      </c>
      <c r="W405" s="123">
        <v>4</v>
      </c>
      <c r="X405" s="75">
        <v>2</v>
      </c>
      <c r="Y405" s="75">
        <v>3</v>
      </c>
      <c r="Z405" s="75">
        <v>6</v>
      </c>
      <c r="AA405" s="75">
        <v>0</v>
      </c>
      <c r="AB405" s="4">
        <v>0.33333333333333331</v>
      </c>
      <c r="AC405" s="4">
        <v>0.41666666666666669</v>
      </c>
      <c r="AD405" s="4">
        <v>0.33333333333333331</v>
      </c>
      <c r="AE405" s="8">
        <v>0.60606060606060608</v>
      </c>
      <c r="AF405" s="8">
        <v>0</v>
      </c>
      <c r="AG405" s="8">
        <v>0.28169014084507044</v>
      </c>
      <c r="AH405" s="8">
        <v>0</v>
      </c>
      <c r="AI405" s="51">
        <v>0.38695785495137641</v>
      </c>
      <c r="AJ405" s="51">
        <v>0</v>
      </c>
      <c r="AK405" s="51">
        <v>0</v>
      </c>
      <c r="AL405" s="51">
        <v>0</v>
      </c>
      <c r="AM405" s="8">
        <v>1.2747086018570528</v>
      </c>
      <c r="AN405" s="8" t="s">
        <v>22151</v>
      </c>
      <c r="AO405" s="8" t="s">
        <v>22151</v>
      </c>
      <c r="AP405" s="8" t="s">
        <v>22151</v>
      </c>
      <c r="AQ405" s="8" t="s">
        <v>22151</v>
      </c>
      <c r="AR405" s="8">
        <v>1.2747086018570528</v>
      </c>
      <c r="AS405" s="8" t="s">
        <v>22151</v>
      </c>
      <c r="AT405" s="8" t="s">
        <v>22151</v>
      </c>
      <c r="AU405" s="8">
        <v>1.2747086018570528</v>
      </c>
      <c r="AV405" s="8">
        <v>1.2747086018570528</v>
      </c>
      <c r="AW405" s="8">
        <v>1.2747086018570528</v>
      </c>
      <c r="AX405" s="8">
        <v>1.2747086018570528</v>
      </c>
      <c r="AY405" s="132" t="s">
        <v>22151</v>
      </c>
      <c r="AZ405" s="132" t="s">
        <v>22151</v>
      </c>
      <c r="BA405" s="132" t="s">
        <v>22151</v>
      </c>
      <c r="BB405" s="132" t="s">
        <v>22151</v>
      </c>
      <c r="BC405" s="132">
        <v>29</v>
      </c>
      <c r="BD405" s="132" t="s">
        <v>22151</v>
      </c>
      <c r="BE405" s="132" t="s">
        <v>22151</v>
      </c>
      <c r="BF405" s="132">
        <v>77</v>
      </c>
      <c r="BG405" s="132">
        <v>99</v>
      </c>
      <c r="BH405" s="132">
        <v>220</v>
      </c>
      <c r="BI405" s="132">
        <v>205</v>
      </c>
      <c r="BJ405" s="92" t="s">
        <v>22151</v>
      </c>
      <c r="BK405" s="8">
        <v>7.142980860930253</v>
      </c>
      <c r="BL405" s="8">
        <v>-5.8682722590732004</v>
      </c>
      <c r="BM405" s="12">
        <v>404</v>
      </c>
      <c r="BN405" s="10">
        <v>0</v>
      </c>
      <c r="BO405" s="10">
        <v>0.19435732070240119</v>
      </c>
      <c r="BP405" s="10">
        <v>-6.0626295797756011</v>
      </c>
      <c r="BQ405" s="41">
        <v>-11.922139775571935</v>
      </c>
      <c r="BR405" s="41"/>
      <c r="BS405" s="10">
        <v>0</v>
      </c>
      <c r="BT405" s="38">
        <v>0</v>
      </c>
      <c r="BU405" s="6" t="s">
        <v>22557</v>
      </c>
      <c r="BV405" s="75">
        <v>749.64</v>
      </c>
      <c r="BW405" s="75">
        <v>742</v>
      </c>
      <c r="BX405" s="51">
        <v>7.6399999999999864</v>
      </c>
      <c r="BY405" s="75">
        <v>691</v>
      </c>
      <c r="BZ405" s="75">
        <v>691</v>
      </c>
      <c r="CA405" s="184" t="s">
        <v>22151</v>
      </c>
    </row>
    <row r="406" spans="1:79" ht="15" customHeight="1" x14ac:dyDescent="0.3">
      <c r="A406" s="178" t="s">
        <v>11415</v>
      </c>
      <c r="B406" s="1" t="s">
        <v>10766</v>
      </c>
      <c r="C406" s="2" t="s">
        <v>7165</v>
      </c>
      <c r="D406" s="91" t="s">
        <v>11592</v>
      </c>
      <c r="E406" s="2" t="s">
        <v>1402</v>
      </c>
      <c r="F406" s="2" t="s">
        <v>6120</v>
      </c>
      <c r="G406" s="2" t="s">
        <v>1380</v>
      </c>
      <c r="H406" s="2" t="s">
        <v>1380</v>
      </c>
      <c r="I406" s="2" t="s">
        <v>1380</v>
      </c>
      <c r="J406" s="269" t="s">
        <v>1380</v>
      </c>
      <c r="K406">
        <v>16221</v>
      </c>
      <c r="L406" t="s">
        <v>13046</v>
      </c>
      <c r="M406" t="e">
        <v>#VALUE!</v>
      </c>
      <c r="N406" t="s">
        <v>12584</v>
      </c>
      <c r="O406" s="169">
        <v>20</v>
      </c>
      <c r="P406" s="123">
        <v>50</v>
      </c>
      <c r="Q406" s="123">
        <v>50</v>
      </c>
      <c r="R406" s="67">
        <v>37</v>
      </c>
      <c r="S406" s="123">
        <v>6</v>
      </c>
      <c r="T406" s="123">
        <v>0</v>
      </c>
      <c r="U406" s="123">
        <v>0</v>
      </c>
      <c r="V406" s="67">
        <v>1</v>
      </c>
      <c r="W406" s="123">
        <v>3</v>
      </c>
      <c r="X406" s="67">
        <v>3</v>
      </c>
      <c r="Y406" s="67">
        <v>7.0000000000000009</v>
      </c>
      <c r="Z406" s="67">
        <v>14.000000000000002</v>
      </c>
      <c r="AA406" s="67">
        <v>2</v>
      </c>
      <c r="AB406" s="4">
        <v>0.16216216216216217</v>
      </c>
      <c r="AC406" s="4">
        <v>0.29545454545454547</v>
      </c>
      <c r="AD406" s="4">
        <v>0.24324324324324326</v>
      </c>
      <c r="AE406" s="8">
        <v>0.45454545454545459</v>
      </c>
      <c r="AF406" s="8">
        <v>0.35714285714285715</v>
      </c>
      <c r="AG406" s="8">
        <v>0.42253521126760568</v>
      </c>
      <c r="AH406" s="8">
        <v>1.1111111111111112</v>
      </c>
      <c r="AI406" s="51">
        <v>-0.7306738999843535</v>
      </c>
      <c r="AJ406" s="51">
        <v>0</v>
      </c>
      <c r="AK406" s="51">
        <v>0</v>
      </c>
      <c r="AL406" s="51">
        <v>0</v>
      </c>
      <c r="AM406" s="8">
        <v>1.6146607340826749</v>
      </c>
      <c r="AN406" s="8" t="s">
        <v>22151</v>
      </c>
      <c r="AO406" s="8" t="s">
        <v>22151</v>
      </c>
      <c r="AP406" s="8" t="s">
        <v>22151</v>
      </c>
      <c r="AQ406" s="8" t="s">
        <v>22151</v>
      </c>
      <c r="AR406" s="8" t="s">
        <v>22151</v>
      </c>
      <c r="AS406" s="8">
        <v>1.6146607340826749</v>
      </c>
      <c r="AT406" s="8" t="s">
        <v>22151</v>
      </c>
      <c r="AU406" s="8" t="s">
        <v>22151</v>
      </c>
      <c r="AV406" s="8" t="s">
        <v>22151</v>
      </c>
      <c r="AW406" s="8">
        <v>1.6146607340826749</v>
      </c>
      <c r="AX406" s="8">
        <v>1.6146607340826749</v>
      </c>
      <c r="AY406" s="132" t="s">
        <v>22151</v>
      </c>
      <c r="AZ406" s="132" t="s">
        <v>22151</v>
      </c>
      <c r="BA406" s="132" t="s">
        <v>22151</v>
      </c>
      <c r="BB406" s="132" t="s">
        <v>22151</v>
      </c>
      <c r="BC406" s="132" t="s">
        <v>22151</v>
      </c>
      <c r="BD406" s="132">
        <v>147</v>
      </c>
      <c r="BE406" s="132" t="s">
        <v>22151</v>
      </c>
      <c r="BF406" s="132" t="s">
        <v>22151</v>
      </c>
      <c r="BG406" s="132" t="s">
        <v>22151</v>
      </c>
      <c r="BH406" s="132">
        <v>203</v>
      </c>
      <c r="BI406" s="132">
        <v>188</v>
      </c>
      <c r="BJ406" s="92" t="s">
        <v>22151</v>
      </c>
      <c r="BK406" s="8">
        <v>7.5574645117708927</v>
      </c>
      <c r="BL406" s="8">
        <v>-5.9428037776882174</v>
      </c>
      <c r="BM406" s="12">
        <v>405</v>
      </c>
      <c r="BN406" s="10">
        <v>0</v>
      </c>
      <c r="BO406" s="10">
        <v>0.19435732070240119</v>
      </c>
      <c r="BP406" s="10">
        <v>-6.1371610983906191</v>
      </c>
      <c r="BQ406" s="41">
        <v>-12.080999341137634</v>
      </c>
      <c r="BR406" s="41"/>
      <c r="BS406" s="10">
        <v>0</v>
      </c>
      <c r="BT406" s="38">
        <v>0</v>
      </c>
      <c r="BU406" s="6" t="s">
        <v>22558</v>
      </c>
      <c r="BV406" s="75">
        <v>609.29999999999995</v>
      </c>
      <c r="BW406" s="75">
        <v>745</v>
      </c>
      <c r="BX406" s="51">
        <v>-135.70000000000005</v>
      </c>
      <c r="BY406" s="75">
        <v>512</v>
      </c>
      <c r="BZ406" s="75">
        <v>734</v>
      </c>
      <c r="CA406" s="184" t="s">
        <v>22151</v>
      </c>
    </row>
    <row r="407" spans="1:79" x14ac:dyDescent="0.3">
      <c r="A407" s="178" t="s">
        <v>13465</v>
      </c>
      <c r="B407" s="1" t="s">
        <v>13466</v>
      </c>
      <c r="C407" s="2" t="s">
        <v>6821</v>
      </c>
      <c r="D407" s="91" t="s">
        <v>11698</v>
      </c>
      <c r="E407" s="2" t="s">
        <v>1416</v>
      </c>
      <c r="F407" s="2" t="s">
        <v>9094</v>
      </c>
      <c r="G407" s="2" t="s">
        <v>14958</v>
      </c>
      <c r="H407" s="2" t="s">
        <v>661</v>
      </c>
      <c r="I407" s="2" t="s">
        <v>1431</v>
      </c>
      <c r="J407" s="269" t="s">
        <v>661</v>
      </c>
      <c r="K407">
        <v>17696</v>
      </c>
      <c r="L407" t="s">
        <v>14923</v>
      </c>
      <c r="M407" t="e">
        <v>#VALUE!</v>
      </c>
      <c r="N407" t="s">
        <v>13467</v>
      </c>
      <c r="O407" s="169">
        <v>44</v>
      </c>
      <c r="P407" s="123">
        <v>172</v>
      </c>
      <c r="Q407" s="123">
        <v>172</v>
      </c>
      <c r="R407" s="75">
        <v>156</v>
      </c>
      <c r="S407" s="123">
        <v>35</v>
      </c>
      <c r="T407" s="123">
        <v>5</v>
      </c>
      <c r="U407" s="123">
        <v>0</v>
      </c>
      <c r="V407" s="75">
        <v>1</v>
      </c>
      <c r="W407" s="123">
        <v>12</v>
      </c>
      <c r="X407" s="75">
        <v>10</v>
      </c>
      <c r="Y407" s="75">
        <v>12</v>
      </c>
      <c r="Z407" s="75">
        <v>21</v>
      </c>
      <c r="AA407" s="75">
        <v>0</v>
      </c>
      <c r="AB407" s="4">
        <v>0.22435897435897437</v>
      </c>
      <c r="AC407" s="4">
        <v>0.27976190476190477</v>
      </c>
      <c r="AD407" s="4">
        <v>0.27564102564102566</v>
      </c>
      <c r="AE407" s="8">
        <v>1.8181818181818183</v>
      </c>
      <c r="AF407" s="8">
        <v>0.35714285714285715</v>
      </c>
      <c r="AG407" s="8">
        <v>1.4084507042253522</v>
      </c>
      <c r="AH407" s="8">
        <v>0</v>
      </c>
      <c r="AI407" s="51">
        <v>-0.87963501702171876</v>
      </c>
      <c r="AJ407" s="51">
        <v>0</v>
      </c>
      <c r="AK407" s="51">
        <v>0</v>
      </c>
      <c r="AL407" s="51">
        <v>0</v>
      </c>
      <c r="AM407" s="8">
        <v>2.7041403625283094</v>
      </c>
      <c r="AN407" s="8" t="s">
        <v>22151</v>
      </c>
      <c r="AO407" s="8" t="s">
        <v>22151</v>
      </c>
      <c r="AP407" s="8">
        <v>2.7041403625283094</v>
      </c>
      <c r="AQ407" s="8" t="s">
        <v>22151</v>
      </c>
      <c r="AR407" s="8" t="s">
        <v>22151</v>
      </c>
      <c r="AS407" s="8" t="s">
        <v>22151</v>
      </c>
      <c r="AT407" s="8" t="s">
        <v>22151</v>
      </c>
      <c r="AU407" s="8">
        <v>2.7041403625283094</v>
      </c>
      <c r="AV407" s="8">
        <v>2.7041403625283094</v>
      </c>
      <c r="AW407" s="8">
        <v>2.7041403625283094</v>
      </c>
      <c r="AX407" s="8">
        <v>2.7041403625283094</v>
      </c>
      <c r="AY407" s="132" t="s">
        <v>22151</v>
      </c>
      <c r="AZ407" s="132" t="s">
        <v>22151</v>
      </c>
      <c r="BA407" s="132">
        <v>69</v>
      </c>
      <c r="BB407" s="132" t="s">
        <v>22151</v>
      </c>
      <c r="BC407" s="132" t="s">
        <v>22151</v>
      </c>
      <c r="BD407" s="132" t="s">
        <v>22151</v>
      </c>
      <c r="BE407" s="132" t="s">
        <v>22151</v>
      </c>
      <c r="BF407" s="132">
        <v>67</v>
      </c>
      <c r="BG407" s="132">
        <v>79</v>
      </c>
      <c r="BH407" s="132">
        <v>156</v>
      </c>
      <c r="BI407" s="132">
        <v>141</v>
      </c>
      <c r="BJ407" s="92" t="s">
        <v>22151</v>
      </c>
      <c r="BK407" s="8">
        <v>8.6531354605957791</v>
      </c>
      <c r="BL407" s="8">
        <v>-5.9489950980674697</v>
      </c>
      <c r="BM407" s="12">
        <v>406</v>
      </c>
      <c r="BN407" s="10">
        <v>0</v>
      </c>
      <c r="BO407" s="10">
        <v>0.19435732070240119</v>
      </c>
      <c r="BP407" s="10">
        <v>-6.1433524187698705</v>
      </c>
      <c r="BQ407" s="41">
        <v>-12.094195777813054</v>
      </c>
      <c r="BR407" s="41"/>
      <c r="BS407" s="10">
        <v>0</v>
      </c>
      <c r="BT407" s="38">
        <v>0</v>
      </c>
      <c r="BU407" s="6" t="s">
        <v>22559</v>
      </c>
      <c r="BV407" s="75">
        <v>479.98</v>
      </c>
      <c r="BW407" s="75">
        <v>746</v>
      </c>
      <c r="BX407" s="51">
        <v>-266.02</v>
      </c>
      <c r="BY407" s="75">
        <v>394</v>
      </c>
      <c r="BZ407" s="75">
        <v>594</v>
      </c>
      <c r="CA407" s="184" t="s">
        <v>22151</v>
      </c>
    </row>
    <row r="408" spans="1:79" ht="15" customHeight="1" x14ac:dyDescent="0.3">
      <c r="A408" s="213" t="s">
        <v>14886</v>
      </c>
      <c r="B408" s="1" t="s">
        <v>7068</v>
      </c>
      <c r="C408" s="2" t="s">
        <v>14887</v>
      </c>
      <c r="D408" s="91" t="s">
        <v>14664</v>
      </c>
      <c r="E408" s="2" t="s">
        <v>1405</v>
      </c>
      <c r="F408" s="2" t="s">
        <v>6120</v>
      </c>
      <c r="G408" s="2" t="s">
        <v>1380</v>
      </c>
      <c r="H408" s="2" t="s">
        <v>1380</v>
      </c>
      <c r="I408" s="2" t="s">
        <v>1380</v>
      </c>
      <c r="J408" s="269" t="s">
        <v>1380</v>
      </c>
      <c r="K408">
        <v>17714</v>
      </c>
      <c r="L408" t="s">
        <v>14888</v>
      </c>
      <c r="M408" t="e">
        <v>#VALUE!</v>
      </c>
      <c r="N408" t="s">
        <v>15206</v>
      </c>
      <c r="O408" s="169">
        <v>36</v>
      </c>
      <c r="P408" s="123">
        <v>99</v>
      </c>
      <c r="Q408" s="123">
        <v>99</v>
      </c>
      <c r="R408" s="75">
        <v>90</v>
      </c>
      <c r="S408" s="123">
        <v>15</v>
      </c>
      <c r="T408" s="123">
        <v>3</v>
      </c>
      <c r="U408" s="123">
        <v>0</v>
      </c>
      <c r="V408" s="75">
        <v>3</v>
      </c>
      <c r="W408" s="123">
        <v>6</v>
      </c>
      <c r="X408" s="75">
        <v>9</v>
      </c>
      <c r="Y408" s="75">
        <v>5</v>
      </c>
      <c r="Z408" s="75">
        <v>30</v>
      </c>
      <c r="AA408" s="75">
        <v>0</v>
      </c>
      <c r="AB408" s="52">
        <v>0.16666666666666666</v>
      </c>
      <c r="AC408" s="52">
        <v>0.21052631578947367</v>
      </c>
      <c r="AD408" s="52">
        <v>0.3</v>
      </c>
      <c r="AE408" s="51">
        <v>0.90909090909090917</v>
      </c>
      <c r="AF408" s="51">
        <v>1.0714285714285714</v>
      </c>
      <c r="AG408" s="51">
        <v>1.267605633802817</v>
      </c>
      <c r="AH408" s="51">
        <v>0</v>
      </c>
      <c r="AI408" s="51">
        <v>-1.6502558425392442</v>
      </c>
      <c r="AJ408" s="51">
        <v>0</v>
      </c>
      <c r="AK408" s="51">
        <v>0</v>
      </c>
      <c r="AL408" s="51">
        <v>0</v>
      </c>
      <c r="AM408" s="51">
        <v>1.5978692717830532</v>
      </c>
      <c r="AN408" s="51" t="s">
        <v>22151</v>
      </c>
      <c r="AO408" s="51" t="s">
        <v>22151</v>
      </c>
      <c r="AP408" s="51" t="s">
        <v>22151</v>
      </c>
      <c r="AQ408" s="51" t="s">
        <v>22151</v>
      </c>
      <c r="AR408" s="51" t="s">
        <v>22151</v>
      </c>
      <c r="AS408" s="51">
        <v>1.5978692717830532</v>
      </c>
      <c r="AT408" s="51" t="s">
        <v>22151</v>
      </c>
      <c r="AU408" s="51" t="s">
        <v>22151</v>
      </c>
      <c r="AV408" s="51" t="s">
        <v>22151</v>
      </c>
      <c r="AW408" s="51">
        <v>1.5978692717830532</v>
      </c>
      <c r="AX408" s="51">
        <v>1.5978692717830532</v>
      </c>
      <c r="AY408" s="76" t="s">
        <v>22151</v>
      </c>
      <c r="AZ408" s="132" t="s">
        <v>22151</v>
      </c>
      <c r="BA408" s="132" t="s">
        <v>22151</v>
      </c>
      <c r="BB408" s="132" t="s">
        <v>22151</v>
      </c>
      <c r="BC408" s="132" t="s">
        <v>22151</v>
      </c>
      <c r="BD408" s="132">
        <v>148</v>
      </c>
      <c r="BE408" s="132" t="s">
        <v>22151</v>
      </c>
      <c r="BF408" s="132" t="s">
        <v>22151</v>
      </c>
      <c r="BG408" s="132" t="s">
        <v>22151</v>
      </c>
      <c r="BH408" s="132">
        <v>205</v>
      </c>
      <c r="BI408" s="132">
        <v>190</v>
      </c>
      <c r="BJ408" s="92" t="s">
        <v>22151</v>
      </c>
      <c r="BK408" s="51">
        <v>7.5574645117708927</v>
      </c>
      <c r="BL408" s="51">
        <v>-5.9595952399878396</v>
      </c>
      <c r="BM408" s="76">
        <v>407</v>
      </c>
      <c r="BN408" s="51">
        <v>0</v>
      </c>
      <c r="BO408" s="51">
        <v>0.19435732070240119</v>
      </c>
      <c r="BP408" s="51">
        <v>-6.1539525606902412</v>
      </c>
      <c r="BQ408" s="64">
        <v>-12.11678935931651</v>
      </c>
      <c r="BR408" s="64"/>
      <c r="BS408" s="51">
        <v>0</v>
      </c>
      <c r="BT408" s="38">
        <v>0</v>
      </c>
      <c r="BU408" s="51" t="s">
        <v>22560</v>
      </c>
      <c r="BV408" s="75">
        <v>728.52</v>
      </c>
      <c r="BW408" s="75">
        <v>749</v>
      </c>
      <c r="BX408" s="51">
        <v>-20.480000000000018</v>
      </c>
      <c r="BY408" s="75">
        <v>453</v>
      </c>
      <c r="BZ408" s="75">
        <v>747</v>
      </c>
      <c r="CA408" s="184" t="s">
        <v>22151</v>
      </c>
    </row>
    <row r="409" spans="1:79" x14ac:dyDescent="0.3">
      <c r="A409" s="178" t="s">
        <v>16296</v>
      </c>
      <c r="B409" s="1" t="s">
        <v>7453</v>
      </c>
      <c r="C409" s="2" t="s">
        <v>16298</v>
      </c>
      <c r="D409" s="91" t="s">
        <v>16297</v>
      </c>
      <c r="E409" s="2" t="s">
        <v>1553</v>
      </c>
      <c r="F409" s="2" t="s">
        <v>6120</v>
      </c>
      <c r="G409" s="2" t="s">
        <v>661</v>
      </c>
      <c r="H409" s="2" t="s">
        <v>661</v>
      </c>
      <c r="I409" s="2" t="s">
        <v>661</v>
      </c>
      <c r="J409" s="269" t="s">
        <v>661</v>
      </c>
      <c r="K409">
        <v>19339</v>
      </c>
      <c r="L409" t="s">
        <v>16299</v>
      </c>
      <c r="M409" t="e">
        <v>#VALUE!</v>
      </c>
      <c r="N409" t="s">
        <v>15337</v>
      </c>
      <c r="O409" s="169">
        <v>56</v>
      </c>
      <c r="P409" s="123">
        <v>192</v>
      </c>
      <c r="Q409" s="123">
        <v>192</v>
      </c>
      <c r="R409" s="75">
        <v>169</v>
      </c>
      <c r="S409" s="123">
        <v>34</v>
      </c>
      <c r="T409" s="123">
        <v>8</v>
      </c>
      <c r="U409" s="123">
        <v>0</v>
      </c>
      <c r="V409" s="75">
        <v>1</v>
      </c>
      <c r="W409" s="123">
        <v>15</v>
      </c>
      <c r="X409" s="75">
        <v>13</v>
      </c>
      <c r="Y409" s="75">
        <v>18</v>
      </c>
      <c r="Z409" s="75">
        <v>41</v>
      </c>
      <c r="AA409" s="75">
        <v>0</v>
      </c>
      <c r="AB409" s="4">
        <v>0.20118343195266272</v>
      </c>
      <c r="AC409" s="4">
        <v>0.27807486631016043</v>
      </c>
      <c r="AD409" s="4">
        <v>0.26627218934911245</v>
      </c>
      <c r="AE409" s="8">
        <v>2.2727272727272729</v>
      </c>
      <c r="AF409" s="8">
        <v>0.35714285714285715</v>
      </c>
      <c r="AG409" s="8">
        <v>1.8309859154929577</v>
      </c>
      <c r="AH409" s="8">
        <v>0</v>
      </c>
      <c r="AI409" s="51">
        <v>-1.7726498727745139</v>
      </c>
      <c r="AJ409" s="51">
        <v>0</v>
      </c>
      <c r="AK409" s="51">
        <v>0</v>
      </c>
      <c r="AL409" s="51">
        <v>0</v>
      </c>
      <c r="AM409" s="8">
        <v>2.6882061725885742</v>
      </c>
      <c r="AN409" s="8" t="s">
        <v>22151</v>
      </c>
      <c r="AO409" s="8" t="s">
        <v>22151</v>
      </c>
      <c r="AP409" s="8">
        <v>2.6882061725885742</v>
      </c>
      <c r="AQ409" s="8" t="s">
        <v>22151</v>
      </c>
      <c r="AR409" s="8" t="s">
        <v>22151</v>
      </c>
      <c r="AS409" s="8" t="s">
        <v>22151</v>
      </c>
      <c r="AT409" s="8" t="s">
        <v>22151</v>
      </c>
      <c r="AU409" s="8">
        <v>2.6882061725885742</v>
      </c>
      <c r="AV409" s="8">
        <v>2.6882061725885742</v>
      </c>
      <c r="AW409" s="8">
        <v>2.6882061725885742</v>
      </c>
      <c r="AX409" s="8">
        <v>2.6882061725885742</v>
      </c>
      <c r="AY409" s="132" t="s">
        <v>22151</v>
      </c>
      <c r="AZ409" s="132" t="s">
        <v>22151</v>
      </c>
      <c r="BA409" s="132">
        <v>70</v>
      </c>
      <c r="BB409" s="132" t="s">
        <v>22151</v>
      </c>
      <c r="BC409" s="132" t="s">
        <v>22151</v>
      </c>
      <c r="BD409" s="132" t="s">
        <v>22151</v>
      </c>
      <c r="BE409" s="132" t="s">
        <v>22151</v>
      </c>
      <c r="BF409" s="132">
        <v>68</v>
      </c>
      <c r="BG409" s="132">
        <v>81</v>
      </c>
      <c r="BH409" s="132">
        <v>158</v>
      </c>
      <c r="BI409" s="132">
        <v>143</v>
      </c>
      <c r="BJ409" s="92" t="s">
        <v>22151</v>
      </c>
      <c r="BK409" s="8">
        <v>8.6531354605957791</v>
      </c>
      <c r="BL409" s="8">
        <v>-5.9649292880072053</v>
      </c>
      <c r="BM409" s="12">
        <v>408</v>
      </c>
      <c r="BN409" s="10">
        <v>0</v>
      </c>
      <c r="BO409" s="10">
        <v>0.19435732070240119</v>
      </c>
      <c r="BP409" s="10">
        <v>-6.159286608709607</v>
      </c>
      <c r="BQ409" s="41">
        <v>-12.128158570179366</v>
      </c>
      <c r="BR409" s="41"/>
      <c r="BS409" s="10">
        <v>0</v>
      </c>
      <c r="BT409" s="38">
        <v>0</v>
      </c>
      <c r="BU409" s="6" t="s">
        <v>22561</v>
      </c>
      <c r="BV409" s="75">
        <v>655.43</v>
      </c>
      <c r="BW409" s="75">
        <v>750</v>
      </c>
      <c r="BX409" s="51">
        <v>-94.57000000000005</v>
      </c>
      <c r="BY409" s="75">
        <v>558</v>
      </c>
      <c r="BZ409" s="75">
        <v>750</v>
      </c>
      <c r="CA409" s="184" t="s">
        <v>22151</v>
      </c>
    </row>
    <row r="410" spans="1:79" x14ac:dyDescent="0.3">
      <c r="A410" s="213" t="s">
        <v>16418</v>
      </c>
      <c r="B410" s="1" t="s">
        <v>16419</v>
      </c>
      <c r="C410" s="2" t="s">
        <v>7356</v>
      </c>
      <c r="D410" s="91" t="s">
        <v>14995</v>
      </c>
      <c r="E410" s="2" t="s">
        <v>1402</v>
      </c>
      <c r="F410" s="2" t="s">
        <v>6120</v>
      </c>
      <c r="G410" s="2" t="s">
        <v>1380</v>
      </c>
      <c r="H410" s="2" t="s">
        <v>1380</v>
      </c>
      <c r="I410" s="2" t="s">
        <v>1380</v>
      </c>
      <c r="J410" s="269" t="s">
        <v>1380</v>
      </c>
      <c r="K410">
        <v>16375</v>
      </c>
      <c r="L410" t="s">
        <v>16420</v>
      </c>
      <c r="M410" t="e">
        <v>#VALUE!</v>
      </c>
      <c r="N410" t="s">
        <v>15361</v>
      </c>
      <c r="O410" s="169">
        <v>36</v>
      </c>
      <c r="P410" s="123">
        <v>93</v>
      </c>
      <c r="Q410" s="123">
        <v>93</v>
      </c>
      <c r="R410" s="75">
        <v>86</v>
      </c>
      <c r="S410" s="123">
        <v>11</v>
      </c>
      <c r="T410" s="123">
        <v>1</v>
      </c>
      <c r="U410" s="123">
        <v>0</v>
      </c>
      <c r="V410" s="75">
        <v>1</v>
      </c>
      <c r="W410" s="123">
        <v>6</v>
      </c>
      <c r="X410" s="75">
        <v>6</v>
      </c>
      <c r="Y410" s="75">
        <v>5</v>
      </c>
      <c r="Z410" s="75">
        <v>27.000000000000004</v>
      </c>
      <c r="AA410" s="75">
        <v>3</v>
      </c>
      <c r="AB410" s="52">
        <v>0.12790697674418605</v>
      </c>
      <c r="AC410" s="52">
        <v>0.17582417582417584</v>
      </c>
      <c r="AD410" s="52">
        <v>0.1744186046511628</v>
      </c>
      <c r="AE410" s="51">
        <v>0.90909090909090917</v>
      </c>
      <c r="AF410" s="51">
        <v>0.35714285714285715</v>
      </c>
      <c r="AG410" s="51">
        <v>0.84507042253521136</v>
      </c>
      <c r="AH410" s="51">
        <v>1.6666666666666665</v>
      </c>
      <c r="AI410" s="51">
        <v>-2.3054708084088276</v>
      </c>
      <c r="AJ410" s="51">
        <v>0</v>
      </c>
      <c r="AK410" s="51">
        <v>0</v>
      </c>
      <c r="AL410" s="51">
        <v>0</v>
      </c>
      <c r="AM410" s="51">
        <v>1.4725000470268168</v>
      </c>
      <c r="AN410" s="51" t="s">
        <v>22151</v>
      </c>
      <c r="AO410" s="51" t="s">
        <v>22151</v>
      </c>
      <c r="AP410" s="51" t="s">
        <v>22151</v>
      </c>
      <c r="AQ410" s="51" t="s">
        <v>22151</v>
      </c>
      <c r="AR410" s="51" t="s">
        <v>22151</v>
      </c>
      <c r="AS410" s="51">
        <v>1.4725000470268168</v>
      </c>
      <c r="AT410" s="51" t="s">
        <v>22151</v>
      </c>
      <c r="AU410" s="51" t="s">
        <v>22151</v>
      </c>
      <c r="AV410" s="51" t="s">
        <v>22151</v>
      </c>
      <c r="AW410" s="51">
        <v>1.4725000470268168</v>
      </c>
      <c r="AX410" s="51">
        <v>1.4725000470268168</v>
      </c>
      <c r="AY410" s="76" t="s">
        <v>22151</v>
      </c>
      <c r="AZ410" s="76" t="s">
        <v>22151</v>
      </c>
      <c r="BA410" s="76" t="s">
        <v>22151</v>
      </c>
      <c r="BB410" s="76" t="s">
        <v>22151</v>
      </c>
      <c r="BC410" s="76" t="s">
        <v>22151</v>
      </c>
      <c r="BD410" s="76">
        <v>149</v>
      </c>
      <c r="BE410" s="76" t="s">
        <v>22151</v>
      </c>
      <c r="BF410" s="76" t="s">
        <v>22151</v>
      </c>
      <c r="BG410" s="76" t="s">
        <v>22151</v>
      </c>
      <c r="BH410" s="76">
        <v>210</v>
      </c>
      <c r="BI410" s="76">
        <v>195</v>
      </c>
      <c r="BJ410" s="93" t="s">
        <v>22151</v>
      </c>
      <c r="BK410" s="51">
        <v>7.5574645117708927</v>
      </c>
      <c r="BL410" s="51">
        <v>-6.0849644647440755</v>
      </c>
      <c r="BM410" s="76">
        <v>409</v>
      </c>
      <c r="BN410" s="51">
        <v>0</v>
      </c>
      <c r="BO410" s="51">
        <v>0.19435732070240119</v>
      </c>
      <c r="BP410" s="51">
        <v>-6.2793217854464771</v>
      </c>
      <c r="BQ410" s="64">
        <v>-12.384006517240769</v>
      </c>
      <c r="BR410" s="64"/>
      <c r="BS410" s="51">
        <v>0</v>
      </c>
      <c r="BT410" s="38">
        <v>0</v>
      </c>
      <c r="BU410" s="51" t="s">
        <v>22562</v>
      </c>
      <c r="BV410" s="75">
        <v>343.7</v>
      </c>
      <c r="BW410" s="75">
        <v>751</v>
      </c>
      <c r="BX410" s="51">
        <v>-407.3</v>
      </c>
      <c r="BY410" s="75">
        <v>226</v>
      </c>
      <c r="BZ410" s="75">
        <v>453</v>
      </c>
      <c r="CA410" s="184" t="s">
        <v>22151</v>
      </c>
    </row>
    <row r="411" spans="1:79" ht="15" customHeight="1" x14ac:dyDescent="0.3">
      <c r="A411" s="212" t="s">
        <v>15610</v>
      </c>
      <c r="B411" s="180" t="s">
        <v>15611</v>
      </c>
      <c r="C411" s="181" t="s">
        <v>6623</v>
      </c>
      <c r="D411" s="210" t="s">
        <v>15011</v>
      </c>
      <c r="E411" s="181" t="s">
        <v>1379</v>
      </c>
      <c r="F411" s="181" t="s">
        <v>9094</v>
      </c>
      <c r="G411" s="181" t="s">
        <v>1396</v>
      </c>
      <c r="H411" s="181" t="s">
        <v>1396</v>
      </c>
      <c r="I411" s="181" t="s">
        <v>1396</v>
      </c>
      <c r="J411" s="181" t="s">
        <v>1396</v>
      </c>
      <c r="K411" s="182">
        <v>17710</v>
      </c>
      <c r="L411" s="182" t="s">
        <v>15612</v>
      </c>
      <c r="M411" s="194" t="e">
        <v>#VALUE!</v>
      </c>
      <c r="N411" s="194" t="s">
        <v>15613</v>
      </c>
      <c r="O411" s="66">
        <v>21</v>
      </c>
      <c r="P411" s="184">
        <v>54</v>
      </c>
      <c r="Q411" s="184">
        <v>54</v>
      </c>
      <c r="R411" s="184">
        <v>50</v>
      </c>
      <c r="S411" s="184">
        <v>11</v>
      </c>
      <c r="T411" s="184">
        <v>1</v>
      </c>
      <c r="U411" s="184">
        <v>0</v>
      </c>
      <c r="V411" s="184">
        <v>2</v>
      </c>
      <c r="W411" s="184">
        <v>8</v>
      </c>
      <c r="X411" s="184">
        <v>5</v>
      </c>
      <c r="Y411" s="184">
        <v>2</v>
      </c>
      <c r="Z411" s="184">
        <v>14</v>
      </c>
      <c r="AA411" s="184">
        <v>0</v>
      </c>
      <c r="AB411" s="185">
        <v>0.22</v>
      </c>
      <c r="AC411" s="186">
        <v>0.25</v>
      </c>
      <c r="AD411" s="186">
        <v>0.36</v>
      </c>
      <c r="AE411" s="187">
        <v>1.2121212121212122</v>
      </c>
      <c r="AF411" s="187">
        <v>0.7142857142857143</v>
      </c>
      <c r="AG411" s="187">
        <v>0.70422535211267612</v>
      </c>
      <c r="AH411" s="187">
        <v>0</v>
      </c>
      <c r="AI411" s="187">
        <v>-0.34267117043716927</v>
      </c>
      <c r="AJ411" s="188">
        <v>0</v>
      </c>
      <c r="AK411" s="188">
        <v>0</v>
      </c>
      <c r="AL411" s="188">
        <v>0</v>
      </c>
      <c r="AM411" s="187">
        <v>2.2879611080824329</v>
      </c>
      <c r="AN411" s="187" t="s">
        <v>22151</v>
      </c>
      <c r="AO411" s="187">
        <v>2.2879611080824329</v>
      </c>
      <c r="AP411" s="187" t="s">
        <v>22151</v>
      </c>
      <c r="AQ411" s="187" t="s">
        <v>22151</v>
      </c>
      <c r="AR411" s="187" t="s">
        <v>22151</v>
      </c>
      <c r="AS411" s="187" t="s">
        <v>22151</v>
      </c>
      <c r="AT411" s="187">
        <v>2.2879611080824329</v>
      </c>
      <c r="AU411" s="187" t="s">
        <v>22151</v>
      </c>
      <c r="AV411" s="187">
        <v>2.2879611080824329</v>
      </c>
      <c r="AW411" s="187">
        <v>2.2879611080824329</v>
      </c>
      <c r="AX411" s="187">
        <v>2.2879611080824329</v>
      </c>
      <c r="AY411" s="189" t="s">
        <v>22151</v>
      </c>
      <c r="AZ411" s="189">
        <v>39</v>
      </c>
      <c r="BA411" s="189" t="s">
        <v>22151</v>
      </c>
      <c r="BB411" s="189" t="s">
        <v>22151</v>
      </c>
      <c r="BC411" s="189" t="s">
        <v>22151</v>
      </c>
      <c r="BD411" s="189" t="s">
        <v>22151</v>
      </c>
      <c r="BE411" s="189">
        <v>46</v>
      </c>
      <c r="BF411" s="189" t="s">
        <v>22151</v>
      </c>
      <c r="BG411" s="189">
        <v>86</v>
      </c>
      <c r="BH411" s="189">
        <v>178</v>
      </c>
      <c r="BI411" s="189">
        <v>163</v>
      </c>
      <c r="BJ411" s="190" t="s">
        <v>22151</v>
      </c>
      <c r="BK411" s="187">
        <v>8.3853679235062994</v>
      </c>
      <c r="BL411" s="187">
        <v>-6.0974068154238665</v>
      </c>
      <c r="BM411" s="189">
        <v>410</v>
      </c>
      <c r="BN411" s="187">
        <v>0</v>
      </c>
      <c r="BO411" s="187">
        <v>0.19435732070240119</v>
      </c>
      <c r="BP411" s="187">
        <v>-6.2917641361262682</v>
      </c>
      <c r="BQ411" s="191">
        <v>-12.410526658790781</v>
      </c>
      <c r="BR411" s="192"/>
      <c r="BS411" s="187">
        <v>0</v>
      </c>
      <c r="BT411" s="38">
        <v>0</v>
      </c>
      <c r="BU411" s="187" t="s">
        <v>22563</v>
      </c>
      <c r="BV411" s="184">
        <v>735.45</v>
      </c>
      <c r="BW411" s="193">
        <v>752</v>
      </c>
      <c r="BX411" s="188">
        <v>-16.549999999999955</v>
      </c>
      <c r="BY411" s="193">
        <v>621</v>
      </c>
      <c r="BZ411" s="193">
        <v>747</v>
      </c>
      <c r="CA411" s="184" t="s">
        <v>22151</v>
      </c>
    </row>
    <row r="412" spans="1:79" ht="15" customHeight="1" x14ac:dyDescent="0.3">
      <c r="A412" s="213" t="s">
        <v>6329</v>
      </c>
      <c r="B412" s="1" t="s">
        <v>6827</v>
      </c>
      <c r="C412" s="2" t="s">
        <v>6828</v>
      </c>
      <c r="D412" s="91" t="s">
        <v>3458</v>
      </c>
      <c r="E412" s="2" t="s">
        <v>1376</v>
      </c>
      <c r="F412" s="2" t="s">
        <v>6120</v>
      </c>
      <c r="G412" s="2" t="s">
        <v>1380</v>
      </c>
      <c r="H412" s="2" t="s">
        <v>1380</v>
      </c>
      <c r="I412" s="2" t="s">
        <v>1380</v>
      </c>
      <c r="J412" s="269" t="s">
        <v>1380</v>
      </c>
      <c r="K412">
        <v>5667</v>
      </c>
      <c r="L412" t="s">
        <v>9725</v>
      </c>
      <c r="M412" t="e">
        <v>#VALUE!</v>
      </c>
      <c r="N412" t="s">
        <v>12892</v>
      </c>
      <c r="O412" s="169">
        <v>11</v>
      </c>
      <c r="P412" s="123">
        <v>31</v>
      </c>
      <c r="Q412" s="123">
        <v>31</v>
      </c>
      <c r="R412" s="75">
        <v>27</v>
      </c>
      <c r="S412" s="123">
        <v>4</v>
      </c>
      <c r="T412" s="123">
        <v>2</v>
      </c>
      <c r="U412" s="123">
        <v>0</v>
      </c>
      <c r="V412" s="75">
        <v>1</v>
      </c>
      <c r="W412" s="123">
        <v>3</v>
      </c>
      <c r="X412" s="75">
        <v>5</v>
      </c>
      <c r="Y412" s="75">
        <v>4</v>
      </c>
      <c r="Z412" s="75">
        <v>15</v>
      </c>
      <c r="AA412" s="75">
        <v>1</v>
      </c>
      <c r="AB412" s="52">
        <v>0.14814814814814814</v>
      </c>
      <c r="AC412" s="52">
        <v>0.25806451612903225</v>
      </c>
      <c r="AD412" s="52">
        <v>0.33333333333333331</v>
      </c>
      <c r="AE412" s="51">
        <v>0.45454545454545459</v>
      </c>
      <c r="AF412" s="51">
        <v>0.35714285714285715</v>
      </c>
      <c r="AG412" s="51">
        <v>0.70422535211267612</v>
      </c>
      <c r="AH412" s="51">
        <v>0.55555555555555558</v>
      </c>
      <c r="AI412" s="51">
        <v>-0.61992324100036766</v>
      </c>
      <c r="AJ412" s="51">
        <v>0</v>
      </c>
      <c r="AK412" s="51">
        <v>0</v>
      </c>
      <c r="AL412" s="51">
        <v>0</v>
      </c>
      <c r="AM412" s="51">
        <v>1.4515459783561755</v>
      </c>
      <c r="AN412" s="51" t="s">
        <v>22151</v>
      </c>
      <c r="AO412" s="51" t="s">
        <v>22151</v>
      </c>
      <c r="AP412" s="51" t="s">
        <v>22151</v>
      </c>
      <c r="AQ412" s="51" t="s">
        <v>22151</v>
      </c>
      <c r="AR412" s="51" t="s">
        <v>22151</v>
      </c>
      <c r="AS412" s="51">
        <v>1.4515459783561755</v>
      </c>
      <c r="AT412" s="51" t="s">
        <v>22151</v>
      </c>
      <c r="AU412" s="51" t="s">
        <v>22151</v>
      </c>
      <c r="AV412" s="51" t="s">
        <v>22151</v>
      </c>
      <c r="AW412" s="51">
        <v>1.4515459783561755</v>
      </c>
      <c r="AX412" s="51">
        <v>1.4515459783561755</v>
      </c>
      <c r="AY412" s="76" t="s">
        <v>22151</v>
      </c>
      <c r="AZ412" s="132" t="s">
        <v>22151</v>
      </c>
      <c r="BA412" s="132" t="s">
        <v>22151</v>
      </c>
      <c r="BB412" s="132" t="s">
        <v>22151</v>
      </c>
      <c r="BC412" s="132" t="s">
        <v>22151</v>
      </c>
      <c r="BD412" s="132">
        <v>150</v>
      </c>
      <c r="BE412" s="132" t="s">
        <v>22151</v>
      </c>
      <c r="BF412" s="132" t="s">
        <v>22151</v>
      </c>
      <c r="BG412" s="132" t="s">
        <v>22151</v>
      </c>
      <c r="BH412" s="132">
        <v>211</v>
      </c>
      <c r="BI412" s="132">
        <v>196</v>
      </c>
      <c r="BJ412" s="92" t="s">
        <v>22151</v>
      </c>
      <c r="BK412" s="51">
        <v>7.5574645117708927</v>
      </c>
      <c r="BL412" s="8">
        <v>-6.1059185334147177</v>
      </c>
      <c r="BM412" s="12">
        <v>411</v>
      </c>
      <c r="BN412" s="51">
        <v>0</v>
      </c>
      <c r="BO412" s="51">
        <v>0.19435732070240119</v>
      </c>
      <c r="BP412" s="51">
        <v>-6.3002758541171193</v>
      </c>
      <c r="BQ412" s="64">
        <v>-12.428668887036912</v>
      </c>
      <c r="BR412" s="64"/>
      <c r="BS412" s="51">
        <v>0</v>
      </c>
      <c r="BT412" s="38">
        <v>0</v>
      </c>
      <c r="BU412" s="51" t="s">
        <v>22564</v>
      </c>
      <c r="BV412" s="75">
        <v>747.18</v>
      </c>
      <c r="BW412" s="75">
        <v>753</v>
      </c>
      <c r="BX412" s="51">
        <v>-5.82000000000005</v>
      </c>
      <c r="BY412" s="75">
        <v>662</v>
      </c>
      <c r="BZ412" s="75">
        <v>736</v>
      </c>
      <c r="CA412" s="184" t="s">
        <v>22151</v>
      </c>
    </row>
    <row r="413" spans="1:79" ht="15" customHeight="1" x14ac:dyDescent="0.3">
      <c r="A413" s="213" t="s">
        <v>3478</v>
      </c>
      <c r="B413" s="1" t="s">
        <v>6747</v>
      </c>
      <c r="C413" s="2" t="s">
        <v>6911</v>
      </c>
      <c r="D413" s="91" t="s">
        <v>518</v>
      </c>
      <c r="E413" s="2" t="s">
        <v>1430</v>
      </c>
      <c r="F413" s="2" t="s">
        <v>6120</v>
      </c>
      <c r="G413" s="2" t="s">
        <v>2147</v>
      </c>
      <c r="H413" s="2" t="s">
        <v>2147</v>
      </c>
      <c r="I413" s="2" t="s">
        <v>2147</v>
      </c>
      <c r="J413" s="269" t="s">
        <v>2147</v>
      </c>
      <c r="K413">
        <v>9112</v>
      </c>
      <c r="L413" t="s">
        <v>9182</v>
      </c>
      <c r="M413" t="e">
        <v>#VALUE!</v>
      </c>
      <c r="N413" t="s">
        <v>5366</v>
      </c>
      <c r="O413" s="169">
        <v>30</v>
      </c>
      <c r="P413" s="123">
        <v>99</v>
      </c>
      <c r="Q413" s="123">
        <v>99</v>
      </c>
      <c r="R413" s="75">
        <v>85</v>
      </c>
      <c r="S413" s="123">
        <v>17</v>
      </c>
      <c r="T413" s="123">
        <v>5</v>
      </c>
      <c r="U413" s="123">
        <v>0</v>
      </c>
      <c r="V413" s="75">
        <v>2</v>
      </c>
      <c r="W413" s="123">
        <v>9</v>
      </c>
      <c r="X413" s="75">
        <v>10</v>
      </c>
      <c r="Y413" s="75">
        <v>10</v>
      </c>
      <c r="Z413" s="75">
        <v>26.000000000000004</v>
      </c>
      <c r="AA413" s="75">
        <v>0</v>
      </c>
      <c r="AB413" s="52">
        <v>0.2</v>
      </c>
      <c r="AC413" s="52">
        <v>0.28421052631578947</v>
      </c>
      <c r="AD413" s="52">
        <v>0.32941176470588235</v>
      </c>
      <c r="AE413" s="51">
        <v>1.3636363636363638</v>
      </c>
      <c r="AF413" s="51">
        <v>0.7142857142857143</v>
      </c>
      <c r="AG413" s="51">
        <v>1.4084507042253522</v>
      </c>
      <c r="AH413" s="51">
        <v>0</v>
      </c>
      <c r="AI413" s="51">
        <v>-0.94448830397300532</v>
      </c>
      <c r="AJ413" s="51">
        <v>0</v>
      </c>
      <c r="AK413" s="51">
        <v>0</v>
      </c>
      <c r="AL413" s="51">
        <v>0</v>
      </c>
      <c r="AM413" s="51">
        <v>2.5418844781744254</v>
      </c>
      <c r="AN413" s="51" t="s">
        <v>22151</v>
      </c>
      <c r="AO413" s="51" t="s">
        <v>22151</v>
      </c>
      <c r="AP413" s="51" t="s">
        <v>22151</v>
      </c>
      <c r="AQ413" s="51" t="s">
        <v>22151</v>
      </c>
      <c r="AR413" s="51" t="s">
        <v>22151</v>
      </c>
      <c r="AS413" s="51" t="s">
        <v>22151</v>
      </c>
      <c r="AT413" s="51" t="s">
        <v>22151</v>
      </c>
      <c r="AU413" s="51" t="s">
        <v>22151</v>
      </c>
      <c r="AV413" s="51" t="s">
        <v>22151</v>
      </c>
      <c r="AW413" s="51">
        <v>2.5418844781744254</v>
      </c>
      <c r="AX413" s="51">
        <v>2.5418844781744254</v>
      </c>
      <c r="AY413" s="76" t="s">
        <v>22151</v>
      </c>
      <c r="AZ413" s="132" t="s">
        <v>22151</v>
      </c>
      <c r="BA413" s="132" t="s">
        <v>22151</v>
      </c>
      <c r="BB413" s="132" t="s">
        <v>22151</v>
      </c>
      <c r="BC413" s="132" t="s">
        <v>22151</v>
      </c>
      <c r="BD413" s="132" t="s">
        <v>22151</v>
      </c>
      <c r="BE413" s="132" t="s">
        <v>22151</v>
      </c>
      <c r="BF413" s="132" t="s">
        <v>22151</v>
      </c>
      <c r="BG413" s="132" t="s">
        <v>22151</v>
      </c>
      <c r="BH413" s="132">
        <v>165</v>
      </c>
      <c r="BI413" s="132">
        <v>150</v>
      </c>
      <c r="BJ413" s="92" t="s">
        <v>22151</v>
      </c>
      <c r="BK413" s="51">
        <v>8.6531354605957791</v>
      </c>
      <c r="BL413" s="51">
        <v>-6.1112509824213532</v>
      </c>
      <c r="BM413" s="76">
        <v>412</v>
      </c>
      <c r="BN413" s="51">
        <v>0</v>
      </c>
      <c r="BO413" s="51">
        <v>0.19435732070240119</v>
      </c>
      <c r="BP413" s="51">
        <v>-6.3056083031237549</v>
      </c>
      <c r="BQ413" s="64">
        <v>-12.440034689697809</v>
      </c>
      <c r="BR413" s="64"/>
      <c r="BS413" s="51">
        <v>0</v>
      </c>
      <c r="BT413" s="38">
        <v>0</v>
      </c>
      <c r="BU413" s="51" t="s">
        <v>22565</v>
      </c>
      <c r="BV413" s="75">
        <v>496.91</v>
      </c>
      <c r="BW413" s="75">
        <v>754</v>
      </c>
      <c r="BX413" s="51">
        <v>-257.08999999999997</v>
      </c>
      <c r="BY413" s="75">
        <v>381</v>
      </c>
      <c r="BZ413" s="75">
        <v>579</v>
      </c>
      <c r="CA413" s="184" t="s">
        <v>22151</v>
      </c>
    </row>
    <row r="414" spans="1:79" ht="15" customHeight="1" x14ac:dyDescent="0.3">
      <c r="A414" t="s">
        <v>20211</v>
      </c>
      <c r="B414" s="1" t="s">
        <v>20213</v>
      </c>
      <c r="C414" s="2" t="s">
        <v>20212</v>
      </c>
      <c r="D414" s="91" t="s">
        <v>17147</v>
      </c>
      <c r="E414" s="2" t="s">
        <v>1531</v>
      </c>
      <c r="F414" s="2" t="s">
        <v>9094</v>
      </c>
      <c r="G414" s="2" t="s">
        <v>660</v>
      </c>
      <c r="H414" s="2" t="s">
        <v>660</v>
      </c>
      <c r="I414" s="2" t="s">
        <v>660</v>
      </c>
      <c r="J414" s="269" t="s">
        <v>660</v>
      </c>
      <c r="K414">
        <v>14555</v>
      </c>
      <c r="L414" t="s">
        <v>20214</v>
      </c>
      <c r="M414" t="e">
        <v>#VALUE!</v>
      </c>
      <c r="N414" t="s">
        <v>20216</v>
      </c>
      <c r="O414" s="169">
        <v>9</v>
      </c>
      <c r="P414" s="123">
        <v>33</v>
      </c>
      <c r="Q414" s="123">
        <v>33</v>
      </c>
      <c r="R414" s="75">
        <v>27</v>
      </c>
      <c r="S414" s="123">
        <v>6</v>
      </c>
      <c r="T414" s="123">
        <v>0</v>
      </c>
      <c r="U414" s="123">
        <v>0</v>
      </c>
      <c r="V414" s="75">
        <v>2</v>
      </c>
      <c r="W414" s="123">
        <v>5</v>
      </c>
      <c r="X414" s="75">
        <v>5</v>
      </c>
      <c r="Y414" s="75">
        <v>5</v>
      </c>
      <c r="Z414" s="75">
        <v>12</v>
      </c>
      <c r="AA414" s="75">
        <v>0</v>
      </c>
      <c r="AB414" s="4">
        <v>0.22222222222222221</v>
      </c>
      <c r="AC414" s="4">
        <v>0.34375</v>
      </c>
      <c r="AD414" s="4">
        <v>0.44444444444444442</v>
      </c>
      <c r="AE414" s="8">
        <v>0.75757575757575757</v>
      </c>
      <c r="AF414" s="8">
        <v>0.7142857142857143</v>
      </c>
      <c r="AG414" s="8">
        <v>0.70422535211267612</v>
      </c>
      <c r="AH414" s="8">
        <v>0</v>
      </c>
      <c r="AI414" s="51">
        <v>-0.17345349595150095</v>
      </c>
      <c r="AJ414" s="51">
        <v>0</v>
      </c>
      <c r="AK414" s="51">
        <v>0</v>
      </c>
      <c r="AL414" s="51">
        <v>0</v>
      </c>
      <c r="AM414" s="8">
        <v>2.0026333280226467</v>
      </c>
      <c r="AN414" s="8" t="s">
        <v>22151</v>
      </c>
      <c r="AO414" s="8" t="s">
        <v>22151</v>
      </c>
      <c r="AP414" s="8" t="s">
        <v>22151</v>
      </c>
      <c r="AQ414" s="8">
        <v>2.0026333280226467</v>
      </c>
      <c r="AR414" s="8" t="s">
        <v>22151</v>
      </c>
      <c r="AS414" s="8" t="s">
        <v>22151</v>
      </c>
      <c r="AT414" s="8">
        <v>2.0026333280226467</v>
      </c>
      <c r="AU414" s="8" t="s">
        <v>22151</v>
      </c>
      <c r="AV414" s="8">
        <v>2.0026333280226467</v>
      </c>
      <c r="AW414" s="8">
        <v>2.0026333280226467</v>
      </c>
      <c r="AX414" s="8">
        <v>2.0026333280226467</v>
      </c>
      <c r="AY414" s="132" t="s">
        <v>22151</v>
      </c>
      <c r="AZ414" s="132" t="s">
        <v>22151</v>
      </c>
      <c r="BA414" s="132" t="s">
        <v>22151</v>
      </c>
      <c r="BB414" s="132">
        <v>38</v>
      </c>
      <c r="BC414" s="132" t="s">
        <v>22151</v>
      </c>
      <c r="BD414" s="132" t="s">
        <v>22151</v>
      </c>
      <c r="BE414" s="132">
        <v>48</v>
      </c>
      <c r="BF414" s="132" t="s">
        <v>22151</v>
      </c>
      <c r="BG414" s="132">
        <v>89</v>
      </c>
      <c r="BH414" s="132">
        <v>189</v>
      </c>
      <c r="BI414" s="132">
        <v>174</v>
      </c>
      <c r="BJ414" s="92" t="s">
        <v>22151</v>
      </c>
      <c r="BK414" s="8">
        <v>8.1157260046330784</v>
      </c>
      <c r="BL414" s="8">
        <v>-6.1130926766104317</v>
      </c>
      <c r="BM414" s="12">
        <v>413</v>
      </c>
      <c r="BN414" s="10">
        <v>0</v>
      </c>
      <c r="BO414" s="10">
        <v>0.19435732070240119</v>
      </c>
      <c r="BP414" s="10">
        <v>-6.3074499973128333</v>
      </c>
      <c r="BQ414" s="41">
        <v>-12.443960152967827</v>
      </c>
      <c r="BR414" s="41"/>
      <c r="BS414" s="10">
        <v>0</v>
      </c>
      <c r="BT414" s="38">
        <v>0</v>
      </c>
      <c r="BU414" s="6" t="s">
        <v>22566</v>
      </c>
      <c r="BV414" s="75">
        <v>745.36</v>
      </c>
      <c r="BW414" s="75">
        <v>755</v>
      </c>
      <c r="BX414" s="51">
        <v>-9.6399999999999864</v>
      </c>
      <c r="BY414" s="75">
        <v>645</v>
      </c>
      <c r="BZ414" s="75">
        <v>732</v>
      </c>
      <c r="CA414" s="184" t="s">
        <v>22151</v>
      </c>
    </row>
    <row r="415" spans="1:79" ht="15" customHeight="1" x14ac:dyDescent="0.3">
      <c r="A415" s="178" t="s">
        <v>13988</v>
      </c>
      <c r="B415" s="1" t="s">
        <v>6663</v>
      </c>
      <c r="C415" s="2" t="s">
        <v>7084</v>
      </c>
      <c r="D415" s="91" t="s">
        <v>12995</v>
      </c>
      <c r="E415" s="2" t="s">
        <v>1430</v>
      </c>
      <c r="F415" s="2" t="s">
        <v>6120</v>
      </c>
      <c r="G415" s="2" t="s">
        <v>14942</v>
      </c>
      <c r="H415" s="2" t="s">
        <v>1380</v>
      </c>
      <c r="I415" s="2" t="s">
        <v>1380</v>
      </c>
      <c r="J415" s="269" t="s">
        <v>1380</v>
      </c>
      <c r="K415">
        <v>17838</v>
      </c>
      <c r="L415" t="s">
        <v>13957</v>
      </c>
      <c r="M415" t="e">
        <v>#VALUE!</v>
      </c>
      <c r="N415" t="s">
        <v>13989</v>
      </c>
      <c r="O415" s="169">
        <v>29</v>
      </c>
      <c r="P415" s="123">
        <v>108</v>
      </c>
      <c r="Q415" s="123">
        <v>108</v>
      </c>
      <c r="R415" s="75">
        <v>100</v>
      </c>
      <c r="S415" s="123">
        <v>19</v>
      </c>
      <c r="T415" s="123">
        <v>2</v>
      </c>
      <c r="U415" s="123">
        <v>1</v>
      </c>
      <c r="V415" s="75">
        <v>1</v>
      </c>
      <c r="W415" s="123">
        <v>3</v>
      </c>
      <c r="X415" s="75">
        <v>13</v>
      </c>
      <c r="Y415" s="75">
        <v>5</v>
      </c>
      <c r="Z415" s="75">
        <v>17</v>
      </c>
      <c r="AA415" s="75">
        <v>0</v>
      </c>
      <c r="AB415" s="4">
        <v>0.19</v>
      </c>
      <c r="AC415" s="4">
        <v>0.22857142857142856</v>
      </c>
      <c r="AD415" s="4">
        <v>0.26</v>
      </c>
      <c r="AE415" s="8">
        <v>0.45454545454545459</v>
      </c>
      <c r="AF415" s="8">
        <v>0.35714285714285715</v>
      </c>
      <c r="AG415" s="8">
        <v>1.8309859154929577</v>
      </c>
      <c r="AH415" s="8">
        <v>0</v>
      </c>
      <c r="AI415" s="51">
        <v>-1.3208361010705765</v>
      </c>
      <c r="AJ415" s="51">
        <v>0</v>
      </c>
      <c r="AK415" s="51">
        <v>0</v>
      </c>
      <c r="AL415" s="51">
        <v>0</v>
      </c>
      <c r="AM415" s="8">
        <v>1.3218381261106933</v>
      </c>
      <c r="AN415" s="8" t="s">
        <v>22151</v>
      </c>
      <c r="AO415" s="8" t="s">
        <v>22151</v>
      </c>
      <c r="AP415" s="8" t="s">
        <v>22151</v>
      </c>
      <c r="AQ415" s="8" t="s">
        <v>22151</v>
      </c>
      <c r="AR415" s="8" t="s">
        <v>22151</v>
      </c>
      <c r="AS415" s="8">
        <v>1.3218381261106933</v>
      </c>
      <c r="AT415" s="8" t="s">
        <v>22151</v>
      </c>
      <c r="AU415" s="8" t="s">
        <v>22151</v>
      </c>
      <c r="AV415" s="8" t="s">
        <v>22151</v>
      </c>
      <c r="AW415" s="8">
        <v>1.3218381261106933</v>
      </c>
      <c r="AX415" s="8">
        <v>1.3218381261106933</v>
      </c>
      <c r="AY415" s="132" t="s">
        <v>22151</v>
      </c>
      <c r="AZ415" s="132" t="s">
        <v>22151</v>
      </c>
      <c r="BA415" s="132" t="s">
        <v>22151</v>
      </c>
      <c r="BB415" s="132" t="s">
        <v>22151</v>
      </c>
      <c r="BC415" s="132" t="s">
        <v>22151</v>
      </c>
      <c r="BD415" s="132">
        <v>151</v>
      </c>
      <c r="BE415" s="132" t="s">
        <v>22151</v>
      </c>
      <c r="BF415" s="132" t="s">
        <v>22151</v>
      </c>
      <c r="BG415" s="132" t="s">
        <v>22151</v>
      </c>
      <c r="BH415" s="132">
        <v>215</v>
      </c>
      <c r="BI415" s="132">
        <v>200</v>
      </c>
      <c r="BJ415" s="92" t="s">
        <v>22151</v>
      </c>
      <c r="BK415" s="8">
        <v>7.5574645117708927</v>
      </c>
      <c r="BL415" s="8">
        <v>-6.2356263856601997</v>
      </c>
      <c r="BM415" s="12">
        <v>414</v>
      </c>
      <c r="BN415" s="10">
        <v>0</v>
      </c>
      <c r="BO415" s="10">
        <v>0.19435732070240119</v>
      </c>
      <c r="BP415" s="10">
        <v>-6.4299837063626004</v>
      </c>
      <c r="BQ415" s="41">
        <v>-12.705133575279893</v>
      </c>
      <c r="BR415" s="41"/>
      <c r="BS415" s="10">
        <v>0</v>
      </c>
      <c r="BT415" s="38">
        <v>0</v>
      </c>
      <c r="BU415" s="6" t="s">
        <v>22567</v>
      </c>
      <c r="BV415" s="75">
        <v>328.57</v>
      </c>
      <c r="BW415" s="75">
        <v>762</v>
      </c>
      <c r="BX415" s="51">
        <v>-433.43</v>
      </c>
      <c r="BY415" s="75">
        <v>281</v>
      </c>
      <c r="BZ415" s="75">
        <v>400</v>
      </c>
      <c r="CA415" s="184" t="s">
        <v>22151</v>
      </c>
    </row>
    <row r="416" spans="1:79" ht="15" customHeight="1" x14ac:dyDescent="0.3">
      <c r="A416" s="213" t="s">
        <v>16627</v>
      </c>
      <c r="B416" s="1" t="s">
        <v>16628</v>
      </c>
      <c r="C416" s="2" t="s">
        <v>6939</v>
      </c>
      <c r="D416" s="91" t="s">
        <v>15007</v>
      </c>
      <c r="E416" s="2" t="s">
        <v>1470</v>
      </c>
      <c r="F416" s="2" t="s">
        <v>6120</v>
      </c>
      <c r="G416" s="2" t="s">
        <v>661</v>
      </c>
      <c r="H416" s="2" t="s">
        <v>661</v>
      </c>
      <c r="I416" s="2" t="s">
        <v>661</v>
      </c>
      <c r="J416" s="269" t="s">
        <v>661</v>
      </c>
      <c r="K416">
        <v>19858</v>
      </c>
      <c r="L416" t="s">
        <v>16629</v>
      </c>
      <c r="M416" t="e">
        <v>#VALUE!</v>
      </c>
      <c r="N416" t="s">
        <v>15355</v>
      </c>
      <c r="O416" s="169">
        <v>33</v>
      </c>
      <c r="P416" s="123">
        <v>106</v>
      </c>
      <c r="Q416" s="123">
        <v>106</v>
      </c>
      <c r="R416" s="75">
        <v>90</v>
      </c>
      <c r="S416" s="123">
        <v>14</v>
      </c>
      <c r="T416" s="123">
        <v>1</v>
      </c>
      <c r="U416" s="123">
        <v>0</v>
      </c>
      <c r="V416" s="75">
        <v>1</v>
      </c>
      <c r="W416" s="123">
        <v>12</v>
      </c>
      <c r="X416" s="75">
        <v>3</v>
      </c>
      <c r="Y416" s="75">
        <v>14</v>
      </c>
      <c r="Z416" s="75">
        <v>26</v>
      </c>
      <c r="AA416" s="75">
        <v>3</v>
      </c>
      <c r="AB416" s="52">
        <v>0.15555555555555556</v>
      </c>
      <c r="AC416" s="52">
        <v>0.26923076923076922</v>
      </c>
      <c r="AD416" s="52">
        <v>0.2</v>
      </c>
      <c r="AE416" s="51">
        <v>1.8181818181818183</v>
      </c>
      <c r="AF416" s="51">
        <v>0.35714285714285715</v>
      </c>
      <c r="AG416" s="51">
        <v>0.42253521126760568</v>
      </c>
      <c r="AH416" s="51">
        <v>1.6666666666666665</v>
      </c>
      <c r="AI416" s="51">
        <v>-1.8676808547314991</v>
      </c>
      <c r="AJ416" s="51">
        <v>0</v>
      </c>
      <c r="AK416" s="51">
        <v>0</v>
      </c>
      <c r="AL416" s="51">
        <v>0</v>
      </c>
      <c r="AM416" s="8">
        <v>2.3968456985274491</v>
      </c>
      <c r="AN416" s="8" t="s">
        <v>22151</v>
      </c>
      <c r="AO416" s="8" t="s">
        <v>22151</v>
      </c>
      <c r="AP416" s="8">
        <v>2.3968456985274491</v>
      </c>
      <c r="AQ416" s="8" t="s">
        <v>22151</v>
      </c>
      <c r="AR416" s="8" t="s">
        <v>22151</v>
      </c>
      <c r="AS416" s="8" t="s">
        <v>22151</v>
      </c>
      <c r="AT416" s="8" t="s">
        <v>22151</v>
      </c>
      <c r="AU416" s="8">
        <v>2.3968456985274491</v>
      </c>
      <c r="AV416" s="8">
        <v>2.3968456985274491</v>
      </c>
      <c r="AW416" s="8">
        <v>2.3968456985274491</v>
      </c>
      <c r="AX416" s="8">
        <v>2.3968456985274491</v>
      </c>
      <c r="AY416" s="132" t="s">
        <v>22151</v>
      </c>
      <c r="AZ416" s="132" t="s">
        <v>22151</v>
      </c>
      <c r="BA416" s="132">
        <v>71</v>
      </c>
      <c r="BB416" s="132" t="s">
        <v>22151</v>
      </c>
      <c r="BC416" s="132" t="s">
        <v>22151</v>
      </c>
      <c r="BD416" s="132" t="s">
        <v>22151</v>
      </c>
      <c r="BE416" s="132" t="s">
        <v>22151</v>
      </c>
      <c r="BF416" s="132">
        <v>69</v>
      </c>
      <c r="BG416" s="132">
        <v>84</v>
      </c>
      <c r="BH416" s="132">
        <v>169</v>
      </c>
      <c r="BI416" s="132">
        <v>154</v>
      </c>
      <c r="BJ416" s="92" t="s">
        <v>22151</v>
      </c>
      <c r="BK416" s="51">
        <v>8.6531354605957791</v>
      </c>
      <c r="BL416" s="8">
        <v>-6.25628976206833</v>
      </c>
      <c r="BM416" s="12">
        <v>415</v>
      </c>
      <c r="BN416" s="51">
        <v>0</v>
      </c>
      <c r="BO416" s="51">
        <v>0.19435732070240119</v>
      </c>
      <c r="BP416" s="51">
        <v>-6.4506470827707307</v>
      </c>
      <c r="BQ416" s="64">
        <v>-12.749176351548437</v>
      </c>
      <c r="BR416" s="64"/>
      <c r="BS416" s="51">
        <v>0</v>
      </c>
      <c r="BT416" s="38">
        <v>0</v>
      </c>
      <c r="BU416" s="51" t="s">
        <v>22568</v>
      </c>
      <c r="BV416" s="75">
        <v>750.18</v>
      </c>
      <c r="BW416" s="75">
        <v>763</v>
      </c>
      <c r="BX416" s="51">
        <v>-12.82000000000005</v>
      </c>
      <c r="BY416" s="75">
        <v>719</v>
      </c>
      <c r="BZ416" s="75">
        <v>747</v>
      </c>
      <c r="CA416" s="184" t="s">
        <v>22151</v>
      </c>
    </row>
    <row r="417" spans="1:79" x14ac:dyDescent="0.3">
      <c r="A417" s="213" t="s">
        <v>6261</v>
      </c>
      <c r="B417" s="1" t="s">
        <v>6638</v>
      </c>
      <c r="C417" s="2" t="s">
        <v>6859</v>
      </c>
      <c r="D417" s="91" t="s">
        <v>54</v>
      </c>
      <c r="E417" s="2" t="s">
        <v>1430</v>
      </c>
      <c r="F417" s="2" t="s">
        <v>6120</v>
      </c>
      <c r="G417" s="2" t="s">
        <v>1396</v>
      </c>
      <c r="H417" s="2" t="s">
        <v>1396</v>
      </c>
      <c r="I417" s="2" t="s">
        <v>1396</v>
      </c>
      <c r="J417" s="269" t="s">
        <v>1396</v>
      </c>
      <c r="K417">
        <v>10322</v>
      </c>
      <c r="L417" t="s">
        <v>10486</v>
      </c>
      <c r="M417" t="e">
        <v>#VALUE!</v>
      </c>
      <c r="N417" t="s">
        <v>6263</v>
      </c>
      <c r="O417" s="169">
        <v>15</v>
      </c>
      <c r="P417" s="123">
        <v>63</v>
      </c>
      <c r="Q417" s="123">
        <v>63</v>
      </c>
      <c r="R417" s="75">
        <v>55</v>
      </c>
      <c r="S417" s="123">
        <v>8</v>
      </c>
      <c r="T417" s="123">
        <v>4</v>
      </c>
      <c r="U417" s="123">
        <v>0</v>
      </c>
      <c r="V417" s="75">
        <v>1</v>
      </c>
      <c r="W417" s="123">
        <v>6</v>
      </c>
      <c r="X417" s="75">
        <v>7</v>
      </c>
      <c r="Y417" s="75">
        <v>7</v>
      </c>
      <c r="Z417" s="75">
        <v>24</v>
      </c>
      <c r="AA417" s="75">
        <v>2</v>
      </c>
      <c r="AB417" s="52">
        <v>0.14545454545454545</v>
      </c>
      <c r="AC417" s="52">
        <v>0.24193548387096775</v>
      </c>
      <c r="AD417" s="52">
        <v>0.27272727272727271</v>
      </c>
      <c r="AE417" s="51">
        <v>0.90909090909090917</v>
      </c>
      <c r="AF417" s="51">
        <v>0.35714285714285715</v>
      </c>
      <c r="AG417" s="51">
        <v>0.9859154929577465</v>
      </c>
      <c r="AH417" s="51">
        <v>1.1111111111111112</v>
      </c>
      <c r="AI417" s="51">
        <v>-1.2806690869842039</v>
      </c>
      <c r="AJ417" s="51">
        <v>0</v>
      </c>
      <c r="AK417" s="51">
        <v>0</v>
      </c>
      <c r="AL417" s="51">
        <v>0</v>
      </c>
      <c r="AM417" s="51">
        <v>2.0825912833184201</v>
      </c>
      <c r="AN417" s="51" t="s">
        <v>22151</v>
      </c>
      <c r="AO417" s="51">
        <v>2.0825912833184201</v>
      </c>
      <c r="AP417" s="51" t="s">
        <v>22151</v>
      </c>
      <c r="AQ417" s="51" t="s">
        <v>22151</v>
      </c>
      <c r="AR417" s="51" t="s">
        <v>22151</v>
      </c>
      <c r="AS417" s="51" t="s">
        <v>22151</v>
      </c>
      <c r="AT417" s="51">
        <v>2.0825912833184201</v>
      </c>
      <c r="AU417" s="51" t="s">
        <v>22151</v>
      </c>
      <c r="AV417" s="51">
        <v>2.0825912833184201</v>
      </c>
      <c r="AW417" s="51">
        <v>2.0825912833184201</v>
      </c>
      <c r="AX417" s="51">
        <v>2.0825912833184201</v>
      </c>
      <c r="AY417" s="76" t="s">
        <v>22151</v>
      </c>
      <c r="AZ417" s="132">
        <v>40</v>
      </c>
      <c r="BA417" s="132" t="s">
        <v>22151</v>
      </c>
      <c r="BB417" s="132" t="s">
        <v>22151</v>
      </c>
      <c r="BC417" s="132" t="s">
        <v>22151</v>
      </c>
      <c r="BD417" s="132" t="s">
        <v>22151</v>
      </c>
      <c r="BE417" s="132">
        <v>47</v>
      </c>
      <c r="BF417" s="132" t="s">
        <v>22151</v>
      </c>
      <c r="BG417" s="132">
        <v>88</v>
      </c>
      <c r="BH417" s="132">
        <v>184</v>
      </c>
      <c r="BI417" s="132">
        <v>169</v>
      </c>
      <c r="BJ417" s="92" t="s">
        <v>22151</v>
      </c>
      <c r="BK417" s="51">
        <v>8.3853679235062994</v>
      </c>
      <c r="BL417" s="51">
        <v>-6.3027766401878793</v>
      </c>
      <c r="BM417" s="76">
        <v>416</v>
      </c>
      <c r="BN417" s="51">
        <v>0</v>
      </c>
      <c r="BO417" s="51">
        <v>0.19435732070240119</v>
      </c>
      <c r="BP417" s="51">
        <v>-6.4971339608902809</v>
      </c>
      <c r="BQ417" s="64">
        <v>-12.848260408868171</v>
      </c>
      <c r="BR417" s="64"/>
      <c r="BS417" s="51">
        <v>0</v>
      </c>
      <c r="BT417" s="38">
        <v>0</v>
      </c>
      <c r="BU417" s="51" t="s">
        <v>22569</v>
      </c>
      <c r="BV417" s="75">
        <v>600.77</v>
      </c>
      <c r="BW417" s="75">
        <v>765</v>
      </c>
      <c r="BX417" s="51">
        <v>-164.23000000000002</v>
      </c>
      <c r="BY417" s="75">
        <v>440</v>
      </c>
      <c r="BZ417" s="75">
        <v>748</v>
      </c>
      <c r="CA417" s="184" t="s">
        <v>22151</v>
      </c>
    </row>
    <row r="418" spans="1:79" ht="15" customHeight="1" x14ac:dyDescent="0.3">
      <c r="A418" t="s">
        <v>12161</v>
      </c>
      <c r="B418" s="1" t="s">
        <v>6784</v>
      </c>
      <c r="C418" s="2" t="s">
        <v>7237</v>
      </c>
      <c r="D418" s="91" t="s">
        <v>11468</v>
      </c>
      <c r="E418" s="2" t="s">
        <v>1405</v>
      </c>
      <c r="F418" s="2" t="s">
        <v>6120</v>
      </c>
      <c r="G418" s="2" t="s">
        <v>20491</v>
      </c>
      <c r="H418" s="2" t="s">
        <v>661</v>
      </c>
      <c r="I418" s="2" t="s">
        <v>661</v>
      </c>
      <c r="J418" s="269" t="s">
        <v>661</v>
      </c>
      <c r="K418">
        <v>10951</v>
      </c>
      <c r="L418" t="s">
        <v>11469</v>
      </c>
      <c r="M418" t="e">
        <v>#VALUE!</v>
      </c>
      <c r="N418" t="s">
        <v>12164</v>
      </c>
      <c r="O418" s="169">
        <v>35</v>
      </c>
      <c r="P418" s="123">
        <v>71</v>
      </c>
      <c r="Q418" s="123">
        <v>71</v>
      </c>
      <c r="R418" s="75">
        <v>60</v>
      </c>
      <c r="S418" s="123">
        <v>12</v>
      </c>
      <c r="T418" s="123">
        <v>3</v>
      </c>
      <c r="U418" s="123">
        <v>0</v>
      </c>
      <c r="V418" s="75">
        <v>0</v>
      </c>
      <c r="W418" s="123">
        <v>6</v>
      </c>
      <c r="X418" s="75">
        <v>11</v>
      </c>
      <c r="Y418" s="75">
        <v>6.9999999999999991</v>
      </c>
      <c r="Z418" s="75">
        <v>18</v>
      </c>
      <c r="AA418" s="75">
        <v>1</v>
      </c>
      <c r="AB418" s="3">
        <v>0.2</v>
      </c>
      <c r="AC418" s="3">
        <v>0.28358208955223879</v>
      </c>
      <c r="AD418" s="3">
        <v>0.25</v>
      </c>
      <c r="AE418" s="6">
        <v>0.90909090909090917</v>
      </c>
      <c r="AF418" s="6">
        <v>0</v>
      </c>
      <c r="AG418" s="6">
        <v>1.5492957746478875</v>
      </c>
      <c r="AH418" s="6">
        <v>0.55555555555555558</v>
      </c>
      <c r="AI418" s="51">
        <v>-0.673669475157749</v>
      </c>
      <c r="AJ418" s="51">
        <v>0</v>
      </c>
      <c r="AK418" s="51">
        <v>0</v>
      </c>
      <c r="AL418" s="51">
        <v>0</v>
      </c>
      <c r="AM418" s="6">
        <v>2.3402727641366035</v>
      </c>
      <c r="AN418" s="6" t="s">
        <v>22151</v>
      </c>
      <c r="AO418" s="6" t="s">
        <v>22151</v>
      </c>
      <c r="AP418" s="6">
        <v>2.3402727641366035</v>
      </c>
      <c r="AQ418" s="6" t="s">
        <v>22151</v>
      </c>
      <c r="AR418" s="6" t="s">
        <v>22151</v>
      </c>
      <c r="AS418" s="6" t="s">
        <v>22151</v>
      </c>
      <c r="AT418" s="6" t="s">
        <v>22151</v>
      </c>
      <c r="AU418" s="6">
        <v>2.3402727641366035</v>
      </c>
      <c r="AV418" s="6">
        <v>2.3402727641366035</v>
      </c>
      <c r="AW418" s="6">
        <v>2.3402727641366035</v>
      </c>
      <c r="AX418" s="6">
        <v>2.3402727641366035</v>
      </c>
      <c r="AY418" s="99" t="s">
        <v>22151</v>
      </c>
      <c r="AZ418" s="132" t="s">
        <v>22151</v>
      </c>
      <c r="BA418" s="132">
        <v>72</v>
      </c>
      <c r="BB418" s="132" t="s">
        <v>22151</v>
      </c>
      <c r="BC418" s="132" t="s">
        <v>22151</v>
      </c>
      <c r="BD418" s="132" t="s">
        <v>22151</v>
      </c>
      <c r="BE418" s="132" t="s">
        <v>22151</v>
      </c>
      <c r="BF418" s="132">
        <v>70</v>
      </c>
      <c r="BG418" s="132">
        <v>85</v>
      </c>
      <c r="BH418" s="132">
        <v>175</v>
      </c>
      <c r="BI418" s="132">
        <v>160</v>
      </c>
      <c r="BJ418" s="92" t="s">
        <v>22151</v>
      </c>
      <c r="BK418" s="6">
        <v>8.6531354605957791</v>
      </c>
      <c r="BL418" s="8">
        <v>-6.3128626964591756</v>
      </c>
      <c r="BM418" s="12">
        <v>417</v>
      </c>
      <c r="BN418" s="6">
        <v>0</v>
      </c>
      <c r="BO418" s="6">
        <v>0.19435732070240119</v>
      </c>
      <c r="BP418" s="6">
        <v>-6.5072200171615773</v>
      </c>
      <c r="BQ418" s="38">
        <v>-12.869758246927873</v>
      </c>
      <c r="BR418" s="38"/>
      <c r="BS418" s="6">
        <v>0</v>
      </c>
      <c r="BT418" s="38">
        <v>0</v>
      </c>
      <c r="BU418" s="6" t="s">
        <v>22570</v>
      </c>
      <c r="BV418" s="75">
        <v>750.02</v>
      </c>
      <c r="BW418" s="75">
        <v>766</v>
      </c>
      <c r="BX418" s="51">
        <v>-15.980000000000018</v>
      </c>
      <c r="BY418" s="75">
        <v>708</v>
      </c>
      <c r="BZ418" s="75">
        <v>708</v>
      </c>
      <c r="CA418" s="184" t="s">
        <v>22151</v>
      </c>
    </row>
    <row r="419" spans="1:79" x14ac:dyDescent="0.3">
      <c r="A419" s="178" t="s">
        <v>6250</v>
      </c>
      <c r="B419" s="1" t="s">
        <v>7034</v>
      </c>
      <c r="C419" s="2" t="s">
        <v>13138</v>
      </c>
      <c r="D419" s="91" t="s">
        <v>13011</v>
      </c>
      <c r="E419" s="2" t="s">
        <v>1383</v>
      </c>
      <c r="F419" s="2" t="s">
        <v>9094</v>
      </c>
      <c r="G419" s="2" t="s">
        <v>660</v>
      </c>
      <c r="H419" s="2" t="s">
        <v>660</v>
      </c>
      <c r="I419" s="2" t="s">
        <v>660</v>
      </c>
      <c r="J419" s="269" t="s">
        <v>660</v>
      </c>
      <c r="K419">
        <v>11602</v>
      </c>
      <c r="L419" t="s">
        <v>9954</v>
      </c>
      <c r="M419" t="e">
        <v>#VALUE!</v>
      </c>
      <c r="N419" t="s">
        <v>13140</v>
      </c>
      <c r="O419" s="169">
        <v>12</v>
      </c>
      <c r="P419" s="123">
        <v>21</v>
      </c>
      <c r="Q419" s="123">
        <v>21</v>
      </c>
      <c r="R419" s="75">
        <v>16</v>
      </c>
      <c r="S419" s="123">
        <v>5</v>
      </c>
      <c r="T419" s="123">
        <v>3</v>
      </c>
      <c r="U419" s="123">
        <v>0</v>
      </c>
      <c r="V419" s="75">
        <v>1</v>
      </c>
      <c r="W419" s="123">
        <v>7</v>
      </c>
      <c r="X419" s="75">
        <v>1</v>
      </c>
      <c r="Y419" s="75">
        <v>5</v>
      </c>
      <c r="Z419" s="75">
        <v>5</v>
      </c>
      <c r="AA419" s="75">
        <v>0</v>
      </c>
      <c r="AB419" s="4">
        <v>0.3125</v>
      </c>
      <c r="AC419" s="4">
        <v>0.47619047619047616</v>
      </c>
      <c r="AD419" s="4">
        <v>0.6875</v>
      </c>
      <c r="AE419" s="8">
        <v>1.0606060606060606</v>
      </c>
      <c r="AF419" s="8">
        <v>0.35714285714285715</v>
      </c>
      <c r="AG419" s="8">
        <v>0.14084507042253522</v>
      </c>
      <c r="AH419" s="8">
        <v>0</v>
      </c>
      <c r="AI419" s="51">
        <v>0.2206927807519036</v>
      </c>
      <c r="AJ419" s="51">
        <v>0</v>
      </c>
      <c r="AK419" s="51">
        <v>0</v>
      </c>
      <c r="AL419" s="51">
        <v>0</v>
      </c>
      <c r="AM419" s="8">
        <v>1.7792867689233567</v>
      </c>
      <c r="AN419" s="8" t="s">
        <v>22151</v>
      </c>
      <c r="AO419" s="8" t="s">
        <v>22151</v>
      </c>
      <c r="AP419" s="8" t="s">
        <v>22151</v>
      </c>
      <c r="AQ419" s="8">
        <v>1.7792867689233567</v>
      </c>
      <c r="AR419" s="8" t="s">
        <v>22151</v>
      </c>
      <c r="AS419" s="8" t="s">
        <v>22151</v>
      </c>
      <c r="AT419" s="8">
        <v>1.7792867689233567</v>
      </c>
      <c r="AU419" s="8" t="s">
        <v>22151</v>
      </c>
      <c r="AV419" s="8">
        <v>1.7792867689233567</v>
      </c>
      <c r="AW419" s="8">
        <v>1.7792867689233567</v>
      </c>
      <c r="AX419" s="8">
        <v>1.7792867689233567</v>
      </c>
      <c r="AY419" s="132" t="s">
        <v>22151</v>
      </c>
      <c r="AZ419" s="132" t="s">
        <v>22151</v>
      </c>
      <c r="BA419" s="132" t="s">
        <v>22151</v>
      </c>
      <c r="BB419" s="132">
        <v>39</v>
      </c>
      <c r="BC419" s="132" t="s">
        <v>22151</v>
      </c>
      <c r="BD419" s="132" t="s">
        <v>22151</v>
      </c>
      <c r="BE419" s="132">
        <v>49</v>
      </c>
      <c r="BF419" s="132" t="s">
        <v>22151</v>
      </c>
      <c r="BG419" s="132">
        <v>91</v>
      </c>
      <c r="BH419" s="132">
        <v>199</v>
      </c>
      <c r="BI419" s="132">
        <v>184</v>
      </c>
      <c r="BJ419" s="92" t="s">
        <v>22151</v>
      </c>
      <c r="BK419" s="8">
        <v>8.1157260046330784</v>
      </c>
      <c r="BL419" s="8">
        <v>-6.3364392357097215</v>
      </c>
      <c r="BM419" s="12">
        <v>418</v>
      </c>
      <c r="BN419" s="10">
        <v>0</v>
      </c>
      <c r="BO419" s="10">
        <v>0.19435732070240119</v>
      </c>
      <c r="BP419" s="10">
        <v>-6.5307965564121222</v>
      </c>
      <c r="BQ419" s="41">
        <v>-12.92001025912999</v>
      </c>
      <c r="BR419" s="41"/>
      <c r="BS419" s="10">
        <v>0</v>
      </c>
      <c r="BT419" s="38">
        <v>0</v>
      </c>
      <c r="BU419" s="6" t="s">
        <v>22571</v>
      </c>
      <c r="BV419" s="75">
        <v>620.48</v>
      </c>
      <c r="BW419" s="75">
        <v>768</v>
      </c>
      <c r="BX419" s="51">
        <v>-147.51999999999998</v>
      </c>
      <c r="BY419" s="75">
        <v>524</v>
      </c>
      <c r="BZ419" s="75">
        <v>721</v>
      </c>
      <c r="CA419" s="184" t="s">
        <v>22151</v>
      </c>
    </row>
    <row r="420" spans="1:79" x14ac:dyDescent="0.3">
      <c r="A420" s="213" t="s">
        <v>1659</v>
      </c>
      <c r="B420" s="1" t="s">
        <v>6699</v>
      </c>
      <c r="C420" s="2" t="s">
        <v>6700</v>
      </c>
      <c r="D420" s="91" t="s">
        <v>340</v>
      </c>
      <c r="E420" s="2" t="s">
        <v>1437</v>
      </c>
      <c r="F420" s="2" t="s">
        <v>9094</v>
      </c>
      <c r="G420" s="2" t="s">
        <v>1380</v>
      </c>
      <c r="H420" s="2" t="s">
        <v>1380</v>
      </c>
      <c r="I420" s="2" t="s">
        <v>1380</v>
      </c>
      <c r="J420" s="269" t="s">
        <v>1380</v>
      </c>
      <c r="K420">
        <v>9077</v>
      </c>
      <c r="L420" t="s">
        <v>9100</v>
      </c>
      <c r="M420" t="e">
        <v>#VALUE!</v>
      </c>
      <c r="N420" t="s">
        <v>5233</v>
      </c>
      <c r="O420" s="169">
        <v>5</v>
      </c>
      <c r="P420" s="123">
        <v>21</v>
      </c>
      <c r="Q420" s="123">
        <v>21</v>
      </c>
      <c r="R420" s="67">
        <v>18</v>
      </c>
      <c r="S420" s="123">
        <v>6</v>
      </c>
      <c r="T420" s="123">
        <v>1</v>
      </c>
      <c r="U420" s="123">
        <v>0</v>
      </c>
      <c r="V420" s="67">
        <v>0</v>
      </c>
      <c r="W420" s="123">
        <v>4</v>
      </c>
      <c r="X420" s="67">
        <v>2</v>
      </c>
      <c r="Y420" s="67">
        <v>3</v>
      </c>
      <c r="Z420" s="67">
        <v>2</v>
      </c>
      <c r="AA420" s="67">
        <v>0</v>
      </c>
      <c r="AB420" s="52">
        <v>0.33333333333333331</v>
      </c>
      <c r="AC420" s="52">
        <v>0.42857142857142855</v>
      </c>
      <c r="AD420" s="52">
        <v>0.3888888888888889</v>
      </c>
      <c r="AE420" s="51">
        <v>0.60606060606060608</v>
      </c>
      <c r="AF420" s="51">
        <v>0</v>
      </c>
      <c r="AG420" s="51">
        <v>0.28169014084507044</v>
      </c>
      <c r="AH420" s="51">
        <v>0</v>
      </c>
      <c r="AI420" s="51">
        <v>0.33210181877398998</v>
      </c>
      <c r="AJ420" s="51">
        <v>0</v>
      </c>
      <c r="AK420" s="51">
        <v>0</v>
      </c>
      <c r="AL420" s="51">
        <v>0</v>
      </c>
      <c r="AM420" s="51">
        <v>1.2198525656796664</v>
      </c>
      <c r="AN420" s="51" t="s">
        <v>22151</v>
      </c>
      <c r="AO420" s="51" t="s">
        <v>22151</v>
      </c>
      <c r="AP420" s="51" t="s">
        <v>22151</v>
      </c>
      <c r="AQ420" s="51" t="s">
        <v>22151</v>
      </c>
      <c r="AR420" s="51" t="s">
        <v>22151</v>
      </c>
      <c r="AS420" s="51">
        <v>1.2198525656796664</v>
      </c>
      <c r="AT420" s="51" t="s">
        <v>22151</v>
      </c>
      <c r="AU420" s="51" t="s">
        <v>22151</v>
      </c>
      <c r="AV420" s="51" t="s">
        <v>22151</v>
      </c>
      <c r="AW420" s="51">
        <v>1.2198525656796664</v>
      </c>
      <c r="AX420" s="51">
        <v>1.2198525656796664</v>
      </c>
      <c r="AY420" s="76" t="s">
        <v>22151</v>
      </c>
      <c r="AZ420" s="132" t="s">
        <v>22151</v>
      </c>
      <c r="BA420" s="132" t="s">
        <v>22151</v>
      </c>
      <c r="BB420" s="132" t="s">
        <v>22151</v>
      </c>
      <c r="BC420" s="132" t="s">
        <v>22151</v>
      </c>
      <c r="BD420" s="132">
        <v>152</v>
      </c>
      <c r="BE420" s="132" t="s">
        <v>22151</v>
      </c>
      <c r="BF420" s="132" t="s">
        <v>22151</v>
      </c>
      <c r="BG420" s="132" t="s">
        <v>22151</v>
      </c>
      <c r="BH420" s="132">
        <v>222</v>
      </c>
      <c r="BI420" s="132">
        <v>207</v>
      </c>
      <c r="BJ420" s="92" t="s">
        <v>22151</v>
      </c>
      <c r="BK420" s="51">
        <v>7.5574645117708927</v>
      </c>
      <c r="BL420" s="8">
        <v>-6.3376119460912266</v>
      </c>
      <c r="BM420" s="12">
        <v>419</v>
      </c>
      <c r="BN420" s="51">
        <v>0</v>
      </c>
      <c r="BO420" s="51">
        <v>0.19435732070240119</v>
      </c>
      <c r="BP420" s="51">
        <v>-6.5319692667936273</v>
      </c>
      <c r="BQ420" s="64">
        <v>-12.922509822605981</v>
      </c>
      <c r="BR420" s="64"/>
      <c r="BS420" s="51">
        <v>0</v>
      </c>
      <c r="BT420" s="38">
        <v>0</v>
      </c>
      <c r="BU420" s="51" t="s">
        <v>22572</v>
      </c>
      <c r="BV420" s="75">
        <v>239.91</v>
      </c>
      <c r="BW420" s="75">
        <v>769</v>
      </c>
      <c r="BX420" s="51">
        <v>-529.09</v>
      </c>
      <c r="BY420" s="75">
        <v>181</v>
      </c>
      <c r="BZ420" s="75">
        <v>296</v>
      </c>
      <c r="CA420" s="184" t="s">
        <v>22151</v>
      </c>
    </row>
    <row r="421" spans="1:79" ht="15" customHeight="1" x14ac:dyDescent="0.3">
      <c r="A421" s="178" t="s">
        <v>11997</v>
      </c>
      <c r="B421" s="1" t="s">
        <v>6694</v>
      </c>
      <c r="C421" s="2" t="s">
        <v>6543</v>
      </c>
      <c r="D421" s="91" t="s">
        <v>11188</v>
      </c>
      <c r="E421" s="2" t="s">
        <v>1509</v>
      </c>
      <c r="F421" s="2" t="s">
        <v>9094</v>
      </c>
      <c r="G421" s="2" t="s">
        <v>2147</v>
      </c>
      <c r="H421" s="2" t="s">
        <v>2147</v>
      </c>
      <c r="I421" s="2" t="s">
        <v>2147</v>
      </c>
      <c r="J421" s="269" t="s">
        <v>2147</v>
      </c>
      <c r="K421">
        <v>7996</v>
      </c>
      <c r="L421" t="s">
        <v>11610</v>
      </c>
      <c r="M421" t="e">
        <v>#VALUE!</v>
      </c>
      <c r="N421" t="s">
        <v>11999</v>
      </c>
      <c r="O421" s="169">
        <v>34</v>
      </c>
      <c r="P421" s="123">
        <v>98</v>
      </c>
      <c r="Q421" s="123">
        <v>98</v>
      </c>
      <c r="R421" s="75">
        <v>88</v>
      </c>
      <c r="S421" s="123">
        <v>15.999999999999998</v>
      </c>
      <c r="T421" s="123">
        <v>3.9999999999999996</v>
      </c>
      <c r="U421" s="123">
        <v>0</v>
      </c>
      <c r="V421" s="75">
        <v>1.9999999999999998</v>
      </c>
      <c r="W421" s="123">
        <v>10</v>
      </c>
      <c r="X421" s="75">
        <v>10</v>
      </c>
      <c r="Y421" s="75">
        <v>10</v>
      </c>
      <c r="Z421" s="75">
        <v>26.999999999999996</v>
      </c>
      <c r="AA421" s="75">
        <v>0</v>
      </c>
      <c r="AB421" s="4">
        <v>0.1818181818181818</v>
      </c>
      <c r="AC421" s="4">
        <v>0.26530612244897961</v>
      </c>
      <c r="AD421" s="4">
        <v>0.29545454545454541</v>
      </c>
      <c r="AE421" s="8">
        <v>1.5151515151515151</v>
      </c>
      <c r="AF421" s="8">
        <v>0.7142857142857143</v>
      </c>
      <c r="AG421" s="8">
        <v>1.4084507042253522</v>
      </c>
      <c r="AH421" s="8">
        <v>0</v>
      </c>
      <c r="AI421" s="51">
        <v>-1.3247780257644024</v>
      </c>
      <c r="AJ421" s="51">
        <v>0</v>
      </c>
      <c r="AK421" s="51">
        <v>0</v>
      </c>
      <c r="AL421" s="51">
        <v>0</v>
      </c>
      <c r="AM421" s="8">
        <v>2.3131099078981796</v>
      </c>
      <c r="AN421" s="8" t="s">
        <v>22151</v>
      </c>
      <c r="AO421" s="8" t="s">
        <v>22151</v>
      </c>
      <c r="AP421" s="8" t="s">
        <v>22151</v>
      </c>
      <c r="AQ421" s="8" t="s">
        <v>22151</v>
      </c>
      <c r="AR421" s="8" t="s">
        <v>22151</v>
      </c>
      <c r="AS421" s="8" t="s">
        <v>22151</v>
      </c>
      <c r="AT421" s="8" t="s">
        <v>22151</v>
      </c>
      <c r="AU421" s="8" t="s">
        <v>22151</v>
      </c>
      <c r="AV421" s="8" t="s">
        <v>22151</v>
      </c>
      <c r="AW421" s="8">
        <v>2.3131099078981796</v>
      </c>
      <c r="AX421" s="8">
        <v>2.3131099078981796</v>
      </c>
      <c r="AY421" s="132" t="s">
        <v>22151</v>
      </c>
      <c r="AZ421" s="132" t="s">
        <v>22151</v>
      </c>
      <c r="BA421" s="132" t="s">
        <v>22151</v>
      </c>
      <c r="BB421" s="132" t="s">
        <v>22151</v>
      </c>
      <c r="BC421" s="132" t="s">
        <v>22151</v>
      </c>
      <c r="BD421" s="132" t="s">
        <v>22151</v>
      </c>
      <c r="BE421" s="132" t="s">
        <v>22151</v>
      </c>
      <c r="BF421" s="132" t="s">
        <v>22151</v>
      </c>
      <c r="BG421" s="132" t="s">
        <v>22151</v>
      </c>
      <c r="BH421" s="132">
        <v>177</v>
      </c>
      <c r="BI421" s="132">
        <v>162</v>
      </c>
      <c r="BJ421" s="92" t="s">
        <v>22151</v>
      </c>
      <c r="BK421" s="8">
        <v>8.6531354605957791</v>
      </c>
      <c r="BL421" s="8">
        <v>-6.3400255526975995</v>
      </c>
      <c r="BM421" s="12">
        <v>420</v>
      </c>
      <c r="BN421" s="10">
        <v>0</v>
      </c>
      <c r="BO421" s="10">
        <v>0.19435732070240119</v>
      </c>
      <c r="BP421" s="10">
        <v>-6.5343828734000002</v>
      </c>
      <c r="BQ421" s="41">
        <v>-12.927654283688486</v>
      </c>
      <c r="BR421" s="41"/>
      <c r="BS421" s="10">
        <v>0</v>
      </c>
      <c r="BT421" s="38">
        <v>0</v>
      </c>
      <c r="BU421" s="6" t="s">
        <v>22573</v>
      </c>
      <c r="BV421" s="75">
        <v>743.7</v>
      </c>
      <c r="BW421" s="75">
        <v>770</v>
      </c>
      <c r="BX421" s="51">
        <v>-26.299999999999955</v>
      </c>
      <c r="BY421" s="75">
        <v>607</v>
      </c>
      <c r="BZ421" s="75">
        <v>750</v>
      </c>
      <c r="CA421" s="184" t="s">
        <v>22151</v>
      </c>
    </row>
    <row r="422" spans="1:79" ht="15" customHeight="1" x14ac:dyDescent="0.3">
      <c r="A422" s="178" t="s">
        <v>3477</v>
      </c>
      <c r="B422" s="1" t="s">
        <v>7130</v>
      </c>
      <c r="C422" s="2" t="s">
        <v>6623</v>
      </c>
      <c r="D422" s="91" t="s">
        <v>362</v>
      </c>
      <c r="E422" s="2" t="s">
        <v>1446</v>
      </c>
      <c r="F422" s="2" t="s">
        <v>9094</v>
      </c>
      <c r="G422" s="2" t="s">
        <v>2147</v>
      </c>
      <c r="H422" s="2" t="s">
        <v>2147</v>
      </c>
      <c r="I422" s="2" t="s">
        <v>2147</v>
      </c>
      <c r="J422" s="269" t="s">
        <v>2147</v>
      </c>
      <c r="K422">
        <v>7226</v>
      </c>
      <c r="L422" t="s">
        <v>9357</v>
      </c>
      <c r="M422" t="e">
        <v>#VALUE!</v>
      </c>
      <c r="N422" t="s">
        <v>5358</v>
      </c>
      <c r="O422" s="169">
        <v>22</v>
      </c>
      <c r="P422" s="123">
        <v>47</v>
      </c>
      <c r="Q422" s="123">
        <v>47</v>
      </c>
      <c r="R422" s="67">
        <v>43</v>
      </c>
      <c r="S422" s="123">
        <v>7</v>
      </c>
      <c r="T422" s="123">
        <v>1</v>
      </c>
      <c r="U422" s="123">
        <v>0</v>
      </c>
      <c r="V422" s="67">
        <v>2.9999999999999996</v>
      </c>
      <c r="W422" s="123">
        <v>2.9999999999999996</v>
      </c>
      <c r="X422" s="67">
        <v>11</v>
      </c>
      <c r="Y422" s="67">
        <v>4</v>
      </c>
      <c r="Z422" s="67">
        <v>13</v>
      </c>
      <c r="AA422" s="67">
        <v>0</v>
      </c>
      <c r="AB422" s="4">
        <v>0.16279069767441862</v>
      </c>
      <c r="AC422" s="4">
        <v>0.23404255319148937</v>
      </c>
      <c r="AD422" s="4">
        <v>0.39534883720930231</v>
      </c>
      <c r="AE422" s="8">
        <v>0.45454545454545453</v>
      </c>
      <c r="AF422" s="8">
        <v>1.0714285714285714</v>
      </c>
      <c r="AG422" s="8">
        <v>1.5492957746478875</v>
      </c>
      <c r="AH422" s="8">
        <v>0</v>
      </c>
      <c r="AI422" s="51">
        <v>-0.84102240737621003</v>
      </c>
      <c r="AJ422" s="51">
        <v>0</v>
      </c>
      <c r="AK422" s="51">
        <v>0</v>
      </c>
      <c r="AL422" s="51">
        <v>0</v>
      </c>
      <c r="AM422" s="8">
        <v>2.2342473932457034</v>
      </c>
      <c r="AN422" s="8" t="s">
        <v>22151</v>
      </c>
      <c r="AO422" s="8" t="s">
        <v>22151</v>
      </c>
      <c r="AP422" s="8" t="s">
        <v>22151</v>
      </c>
      <c r="AQ422" s="8" t="s">
        <v>22151</v>
      </c>
      <c r="AR422" s="8" t="s">
        <v>22151</v>
      </c>
      <c r="AS422" s="8" t="s">
        <v>22151</v>
      </c>
      <c r="AT422" s="8" t="s">
        <v>22151</v>
      </c>
      <c r="AU422" s="8" t="s">
        <v>22151</v>
      </c>
      <c r="AV422" s="8" t="s">
        <v>22151</v>
      </c>
      <c r="AW422" s="8">
        <v>2.2342473932457034</v>
      </c>
      <c r="AX422" s="8">
        <v>2.2342473932457034</v>
      </c>
      <c r="AY422" s="132" t="s">
        <v>22151</v>
      </c>
      <c r="AZ422" s="132" t="s">
        <v>22151</v>
      </c>
      <c r="BA422" s="132" t="s">
        <v>22151</v>
      </c>
      <c r="BB422" s="132" t="s">
        <v>22151</v>
      </c>
      <c r="BC422" s="132" t="s">
        <v>22151</v>
      </c>
      <c r="BD422" s="132" t="s">
        <v>22151</v>
      </c>
      <c r="BE422" s="132" t="s">
        <v>22151</v>
      </c>
      <c r="BF422" s="132" t="s">
        <v>22151</v>
      </c>
      <c r="BG422" s="132" t="s">
        <v>22151</v>
      </c>
      <c r="BH422" s="132">
        <v>180</v>
      </c>
      <c r="BI422" s="132">
        <v>165</v>
      </c>
      <c r="BJ422" s="92" t="s">
        <v>22151</v>
      </c>
      <c r="BK422" s="8">
        <v>8.6531354605957791</v>
      </c>
      <c r="BL422" s="8">
        <v>-6.4188880673500757</v>
      </c>
      <c r="BM422" s="12">
        <v>421</v>
      </c>
      <c r="BN422" s="10">
        <v>0</v>
      </c>
      <c r="BO422" s="10">
        <v>0.19435732070240119</v>
      </c>
      <c r="BP422" s="10">
        <v>-6.6132453880524764</v>
      </c>
      <c r="BQ422" s="41">
        <v>-13.095745113580506</v>
      </c>
      <c r="BR422" s="41"/>
      <c r="BS422" s="10">
        <v>0</v>
      </c>
      <c r="BT422" s="38">
        <v>0</v>
      </c>
      <c r="BU422" s="6" t="s">
        <v>22574</v>
      </c>
      <c r="BV422" s="75">
        <v>999</v>
      </c>
      <c r="BW422" s="75">
        <v>776</v>
      </c>
      <c r="BX422" s="51">
        <v>223</v>
      </c>
      <c r="BY422" s="75">
        <v>0</v>
      </c>
      <c r="BZ422" s="75">
        <v>0</v>
      </c>
      <c r="CA422" s="184" t="s">
        <v>22151</v>
      </c>
    </row>
    <row r="423" spans="1:79" ht="15" customHeight="1" x14ac:dyDescent="0.3">
      <c r="A423" s="178" t="s">
        <v>3132</v>
      </c>
      <c r="B423" s="1" t="s">
        <v>6976</v>
      </c>
      <c r="C423" s="2" t="s">
        <v>6602</v>
      </c>
      <c r="D423" s="91" t="s">
        <v>230</v>
      </c>
      <c r="E423" s="2" t="s">
        <v>1437</v>
      </c>
      <c r="F423" s="2" t="s">
        <v>9094</v>
      </c>
      <c r="G423" s="2" t="s">
        <v>20476</v>
      </c>
      <c r="H423" s="2" t="s">
        <v>661</v>
      </c>
      <c r="I423" s="2" t="s">
        <v>1431</v>
      </c>
      <c r="J423" s="269" t="s">
        <v>661</v>
      </c>
      <c r="K423" s="98">
        <v>7927</v>
      </c>
      <c r="L423" s="98" t="s">
        <v>10425</v>
      </c>
      <c r="M423" s="98" t="e">
        <v>#VALUE!</v>
      </c>
      <c r="N423" s="98" t="s">
        <v>6319</v>
      </c>
      <c r="O423" s="66">
        <v>43</v>
      </c>
      <c r="P423" s="123">
        <v>128</v>
      </c>
      <c r="Q423" s="123">
        <v>128</v>
      </c>
      <c r="R423" s="75">
        <v>115</v>
      </c>
      <c r="S423" s="123">
        <v>24</v>
      </c>
      <c r="T423" s="123">
        <v>5</v>
      </c>
      <c r="U423" s="123">
        <v>0</v>
      </c>
      <c r="V423" s="75">
        <v>1</v>
      </c>
      <c r="W423" s="123">
        <v>10</v>
      </c>
      <c r="X423" s="75">
        <v>10</v>
      </c>
      <c r="Y423" s="75">
        <v>11</v>
      </c>
      <c r="Z423" s="75">
        <v>20</v>
      </c>
      <c r="AA423" s="75">
        <v>0</v>
      </c>
      <c r="AB423" s="3">
        <v>0.20869565217391303</v>
      </c>
      <c r="AC423" s="3">
        <v>0.27777777777777779</v>
      </c>
      <c r="AD423" s="3">
        <v>0.27826086956521739</v>
      </c>
      <c r="AE423" s="6">
        <v>1.5151515151515151</v>
      </c>
      <c r="AF423" s="6">
        <v>0.35714285714285715</v>
      </c>
      <c r="AG423" s="6">
        <v>1.4084507042253522</v>
      </c>
      <c r="AH423" s="6">
        <v>0</v>
      </c>
      <c r="AI423" s="6">
        <v>-1.0469600079221923</v>
      </c>
      <c r="AJ423" s="6">
        <v>0</v>
      </c>
      <c r="AK423" s="6">
        <v>0</v>
      </c>
      <c r="AL423" s="51">
        <v>0</v>
      </c>
      <c r="AM423" s="6">
        <v>2.2337850685975322</v>
      </c>
      <c r="AN423" s="6" t="s">
        <v>22151</v>
      </c>
      <c r="AO423" s="6" t="s">
        <v>22151</v>
      </c>
      <c r="AP423" s="6">
        <v>2.2337850685975322</v>
      </c>
      <c r="AQ423" s="6" t="s">
        <v>22151</v>
      </c>
      <c r="AR423" s="6" t="s">
        <v>22151</v>
      </c>
      <c r="AS423" s="6" t="s">
        <v>22151</v>
      </c>
      <c r="AT423" s="6" t="s">
        <v>22151</v>
      </c>
      <c r="AU423" s="6">
        <v>2.2337850685975322</v>
      </c>
      <c r="AV423" s="6">
        <v>2.2337850685975322</v>
      </c>
      <c r="AW423" s="6">
        <v>2.2337850685975322</v>
      </c>
      <c r="AX423" s="6">
        <v>2.2337850685975322</v>
      </c>
      <c r="AY423" s="99" t="s">
        <v>22151</v>
      </c>
      <c r="AZ423" s="99" t="s">
        <v>22151</v>
      </c>
      <c r="BA423" s="99">
        <v>73</v>
      </c>
      <c r="BB423" s="99" t="s">
        <v>22151</v>
      </c>
      <c r="BC423" s="99" t="s">
        <v>22151</v>
      </c>
      <c r="BD423" s="99" t="s">
        <v>22151</v>
      </c>
      <c r="BE423" s="99" t="s">
        <v>22151</v>
      </c>
      <c r="BF423" s="99">
        <v>71</v>
      </c>
      <c r="BG423" s="99">
        <v>87</v>
      </c>
      <c r="BH423" s="99">
        <v>181</v>
      </c>
      <c r="BI423" s="99">
        <v>166</v>
      </c>
      <c r="BJ423" s="92" t="s">
        <v>22151</v>
      </c>
      <c r="BK423" s="6">
        <v>8.6531354605957791</v>
      </c>
      <c r="BL423" s="6">
        <v>-6.4193503919982469</v>
      </c>
      <c r="BM423" s="99">
        <v>422</v>
      </c>
      <c r="BN423" s="6">
        <v>0</v>
      </c>
      <c r="BO423" s="6">
        <v>0.19435732070240119</v>
      </c>
      <c r="BP423" s="6">
        <v>-6.6137077127006485</v>
      </c>
      <c r="BQ423" s="38">
        <v>-13.09673053148321</v>
      </c>
      <c r="BR423" s="38"/>
      <c r="BS423" s="6">
        <v>0</v>
      </c>
      <c r="BT423" s="38">
        <v>0</v>
      </c>
      <c r="BU423" s="6" t="s">
        <v>22575</v>
      </c>
      <c r="BV423" s="75">
        <v>737.98</v>
      </c>
      <c r="BW423" s="75">
        <v>777</v>
      </c>
      <c r="BX423" s="51">
        <v>-39.019999999999982</v>
      </c>
      <c r="BY423" s="75">
        <v>601</v>
      </c>
      <c r="BZ423" s="75">
        <v>748</v>
      </c>
      <c r="CA423" s="184" t="s">
        <v>22151</v>
      </c>
    </row>
    <row r="424" spans="1:79" x14ac:dyDescent="0.3">
      <c r="A424" s="212" t="s">
        <v>15496</v>
      </c>
      <c r="B424" s="180" t="s">
        <v>15499</v>
      </c>
      <c r="C424" s="181" t="s">
        <v>15498</v>
      </c>
      <c r="D424" s="210" t="s">
        <v>15497</v>
      </c>
      <c r="E424" s="181" t="s">
        <v>1470</v>
      </c>
      <c r="F424" s="181" t="s">
        <v>6120</v>
      </c>
      <c r="G424" s="181" t="s">
        <v>1380</v>
      </c>
      <c r="H424" s="181" t="s">
        <v>1380</v>
      </c>
      <c r="I424" s="181" t="s">
        <v>1380</v>
      </c>
      <c r="J424" s="181" t="s">
        <v>1380</v>
      </c>
      <c r="K424" s="182">
        <v>20220</v>
      </c>
      <c r="L424" s="182" t="s">
        <v>19819</v>
      </c>
      <c r="M424" s="194" t="e">
        <v>#VALUE!</v>
      </c>
      <c r="N424" s="194" t="s">
        <v>15377</v>
      </c>
      <c r="O424" s="66">
        <v>38</v>
      </c>
      <c r="P424" s="184">
        <v>132</v>
      </c>
      <c r="Q424" s="184">
        <v>132</v>
      </c>
      <c r="R424" s="184">
        <v>124</v>
      </c>
      <c r="S424" s="184">
        <v>20</v>
      </c>
      <c r="T424" s="184">
        <v>4</v>
      </c>
      <c r="U424" s="184">
        <v>0</v>
      </c>
      <c r="V424" s="184">
        <v>3</v>
      </c>
      <c r="W424" s="184">
        <v>9</v>
      </c>
      <c r="X424" s="184">
        <v>7</v>
      </c>
      <c r="Y424" s="184">
        <v>7</v>
      </c>
      <c r="Z424" s="184">
        <v>55</v>
      </c>
      <c r="AA424" s="184">
        <v>0</v>
      </c>
      <c r="AB424" s="185">
        <v>0.16129032258064516</v>
      </c>
      <c r="AC424" s="186">
        <v>0.20610687022900764</v>
      </c>
      <c r="AD424" s="186">
        <v>0.2661290322580645</v>
      </c>
      <c r="AE424" s="187">
        <v>1.3636363636363638</v>
      </c>
      <c r="AF424" s="187">
        <v>1.0714285714285714</v>
      </c>
      <c r="AG424" s="187">
        <v>0.9859154929577465</v>
      </c>
      <c r="AH424" s="187">
        <v>0</v>
      </c>
      <c r="AI424" s="187">
        <v>-2.3851350497114545</v>
      </c>
      <c r="AJ424" s="188">
        <v>0</v>
      </c>
      <c r="AK424" s="188">
        <v>0</v>
      </c>
      <c r="AL424" s="188">
        <v>0</v>
      </c>
      <c r="AM424" s="187">
        <v>1.0358453783112274</v>
      </c>
      <c r="AN424" s="187" t="s">
        <v>22151</v>
      </c>
      <c r="AO424" s="187" t="s">
        <v>22151</v>
      </c>
      <c r="AP424" s="187" t="s">
        <v>22151</v>
      </c>
      <c r="AQ424" s="187" t="s">
        <v>22151</v>
      </c>
      <c r="AR424" s="187" t="s">
        <v>22151</v>
      </c>
      <c r="AS424" s="187">
        <v>1.0358453783112274</v>
      </c>
      <c r="AT424" s="187" t="s">
        <v>22151</v>
      </c>
      <c r="AU424" s="187" t="s">
        <v>22151</v>
      </c>
      <c r="AV424" s="187" t="s">
        <v>22151</v>
      </c>
      <c r="AW424" s="187">
        <v>1.0358453783112274</v>
      </c>
      <c r="AX424" s="187">
        <v>1.0358453783112274</v>
      </c>
      <c r="AY424" s="189" t="s">
        <v>22151</v>
      </c>
      <c r="AZ424" s="189" t="s">
        <v>22151</v>
      </c>
      <c r="BA424" s="189" t="s">
        <v>22151</v>
      </c>
      <c r="BB424" s="189" t="s">
        <v>22151</v>
      </c>
      <c r="BC424" s="189" t="s">
        <v>22151</v>
      </c>
      <c r="BD424" s="189">
        <v>153</v>
      </c>
      <c r="BE424" s="189" t="s">
        <v>22151</v>
      </c>
      <c r="BF424" s="189" t="s">
        <v>22151</v>
      </c>
      <c r="BG424" s="189" t="s">
        <v>22151</v>
      </c>
      <c r="BH424" s="189">
        <v>228</v>
      </c>
      <c r="BI424" s="189">
        <v>213</v>
      </c>
      <c r="BJ424" s="190" t="s">
        <v>22151</v>
      </c>
      <c r="BK424" s="187">
        <v>7.5574645117708927</v>
      </c>
      <c r="BL424" s="187">
        <v>-6.5216191334596658</v>
      </c>
      <c r="BM424" s="189">
        <v>423</v>
      </c>
      <c r="BN424" s="187">
        <v>0</v>
      </c>
      <c r="BO424" s="187">
        <v>0.19435732070240119</v>
      </c>
      <c r="BP424" s="187">
        <v>-6.7159764541620675</v>
      </c>
      <c r="BQ424" s="191">
        <v>-13.314710362585673</v>
      </c>
      <c r="BR424" s="192"/>
      <c r="BS424" s="187">
        <v>0</v>
      </c>
      <c r="BT424" s="38">
        <v>0</v>
      </c>
      <c r="BU424" s="187" t="s">
        <v>22576</v>
      </c>
      <c r="BV424" s="184">
        <v>372.64</v>
      </c>
      <c r="BW424" s="193">
        <v>779</v>
      </c>
      <c r="BX424" s="188">
        <v>-406.36</v>
      </c>
      <c r="BY424" s="193">
        <v>266</v>
      </c>
      <c r="BZ424" s="193">
        <v>469</v>
      </c>
      <c r="CA424" s="184" t="s">
        <v>22151</v>
      </c>
    </row>
    <row r="425" spans="1:79" x14ac:dyDescent="0.3">
      <c r="A425" s="178" t="s">
        <v>17594</v>
      </c>
      <c r="B425" s="1" t="s">
        <v>7076</v>
      </c>
      <c r="C425" s="2" t="s">
        <v>15976</v>
      </c>
      <c r="D425" s="91" t="s">
        <v>17134</v>
      </c>
      <c r="E425" s="2" t="s">
        <v>1405</v>
      </c>
      <c r="F425" s="2" t="s">
        <v>6120</v>
      </c>
      <c r="G425" s="2" t="s">
        <v>660</v>
      </c>
      <c r="H425" s="2" t="s">
        <v>660</v>
      </c>
      <c r="I425" s="2" t="s">
        <v>660</v>
      </c>
      <c r="J425" s="269" t="s">
        <v>660</v>
      </c>
      <c r="K425">
        <v>20036</v>
      </c>
      <c r="L425" t="s">
        <v>19853</v>
      </c>
      <c r="M425" t="e">
        <v>#VALUE!</v>
      </c>
      <c r="N425" t="s">
        <v>17285</v>
      </c>
      <c r="O425" s="169">
        <v>34</v>
      </c>
      <c r="P425" s="123">
        <v>108</v>
      </c>
      <c r="Q425" s="123">
        <v>108</v>
      </c>
      <c r="R425" s="75">
        <v>100</v>
      </c>
      <c r="S425" s="123">
        <v>22</v>
      </c>
      <c r="T425" s="123">
        <v>4</v>
      </c>
      <c r="U425" s="123">
        <v>0</v>
      </c>
      <c r="V425" s="75">
        <v>1</v>
      </c>
      <c r="W425" s="123">
        <v>7</v>
      </c>
      <c r="X425" s="75">
        <v>6</v>
      </c>
      <c r="Y425" s="75">
        <v>8</v>
      </c>
      <c r="Z425" s="75">
        <v>24</v>
      </c>
      <c r="AA425" s="75">
        <v>0</v>
      </c>
      <c r="AB425" s="4">
        <v>0.22</v>
      </c>
      <c r="AC425" s="4">
        <v>0.27777777777777779</v>
      </c>
      <c r="AD425" s="4">
        <v>0.28999999999999998</v>
      </c>
      <c r="AE425" s="8">
        <v>1.0606060606060606</v>
      </c>
      <c r="AF425" s="8">
        <v>0.35714285714285715</v>
      </c>
      <c r="AG425" s="8">
        <v>0.84507042253521136</v>
      </c>
      <c r="AH425" s="8">
        <v>0</v>
      </c>
      <c r="AI425" s="51">
        <v>-0.67124457595390219</v>
      </c>
      <c r="AJ425" s="51">
        <v>0</v>
      </c>
      <c r="AK425" s="51">
        <v>0</v>
      </c>
      <c r="AL425" s="51">
        <v>0</v>
      </c>
      <c r="AM425" s="8">
        <v>1.5915747643302272</v>
      </c>
      <c r="AN425" s="8" t="s">
        <v>22151</v>
      </c>
      <c r="AO425" s="8" t="s">
        <v>22151</v>
      </c>
      <c r="AP425" s="8" t="s">
        <v>22151</v>
      </c>
      <c r="AQ425" s="8">
        <v>1.5915747643302272</v>
      </c>
      <c r="AR425" s="8" t="s">
        <v>22151</v>
      </c>
      <c r="AS425" s="8" t="s">
        <v>22151</v>
      </c>
      <c r="AT425" s="8">
        <v>1.5915747643302272</v>
      </c>
      <c r="AU425" s="8" t="s">
        <v>22151</v>
      </c>
      <c r="AV425" s="8">
        <v>1.5915747643302272</v>
      </c>
      <c r="AW425" s="8">
        <v>1.5915747643302272</v>
      </c>
      <c r="AX425" s="8">
        <v>1.5915747643302272</v>
      </c>
      <c r="AY425" s="132" t="s">
        <v>22151</v>
      </c>
      <c r="AZ425" s="132" t="s">
        <v>22151</v>
      </c>
      <c r="BA425" s="132" t="s">
        <v>22151</v>
      </c>
      <c r="BB425" s="132">
        <v>40</v>
      </c>
      <c r="BC425" s="132" t="s">
        <v>22151</v>
      </c>
      <c r="BD425" s="132" t="s">
        <v>22151</v>
      </c>
      <c r="BE425" s="132">
        <v>50</v>
      </c>
      <c r="BF425" s="132" t="s">
        <v>22151</v>
      </c>
      <c r="BG425" s="132">
        <v>94</v>
      </c>
      <c r="BH425" s="132">
        <v>206</v>
      </c>
      <c r="BI425" s="132">
        <v>191</v>
      </c>
      <c r="BJ425" s="92" t="s">
        <v>22151</v>
      </c>
      <c r="BK425" s="8">
        <v>8.1157260046330784</v>
      </c>
      <c r="BL425" s="8">
        <v>-6.5241512403028512</v>
      </c>
      <c r="BM425" s="12">
        <v>424</v>
      </c>
      <c r="BN425" s="10">
        <v>0</v>
      </c>
      <c r="BO425" s="10">
        <v>0.19435732070240119</v>
      </c>
      <c r="BP425" s="10">
        <v>-6.7185085610052528</v>
      </c>
      <c r="BQ425" s="41">
        <v>-13.320107399980714</v>
      </c>
      <c r="BR425" s="41"/>
      <c r="BS425" s="10">
        <v>0</v>
      </c>
      <c r="BT425" s="38">
        <v>0</v>
      </c>
      <c r="BU425" s="6" t="s">
        <v>22577</v>
      </c>
      <c r="BV425" s="75">
        <v>502.93</v>
      </c>
      <c r="BW425" s="75">
        <v>780</v>
      </c>
      <c r="BX425" s="51">
        <v>-277.07</v>
      </c>
      <c r="BY425" s="75">
        <v>427</v>
      </c>
      <c r="BZ425" s="75">
        <v>561</v>
      </c>
      <c r="CA425" s="184" t="s">
        <v>22151</v>
      </c>
    </row>
    <row r="426" spans="1:79" ht="15" customHeight="1" x14ac:dyDescent="0.3">
      <c r="A426" s="178" t="s">
        <v>20100</v>
      </c>
      <c r="B426" s="1" t="s">
        <v>6784</v>
      </c>
      <c r="C426" s="2" t="s">
        <v>6543</v>
      </c>
      <c r="D426" s="91" t="s">
        <v>20101</v>
      </c>
      <c r="E426" s="2" t="s">
        <v>1446</v>
      </c>
      <c r="F426" s="2" t="s">
        <v>9094</v>
      </c>
      <c r="G426" s="2" t="s">
        <v>1431</v>
      </c>
      <c r="H426" s="2" t="s">
        <v>1431</v>
      </c>
      <c r="I426" s="2" t="s">
        <v>1431</v>
      </c>
      <c r="J426" s="269" t="s">
        <v>1431</v>
      </c>
      <c r="K426">
        <v>23378</v>
      </c>
      <c r="L426" t="s">
        <v>20102</v>
      </c>
      <c r="M426" t="e">
        <v>#VALUE!</v>
      </c>
      <c r="N426" t="s">
        <v>19803</v>
      </c>
      <c r="O426" s="169">
        <v>24</v>
      </c>
      <c r="P426" s="123">
        <v>68</v>
      </c>
      <c r="Q426" s="123">
        <v>68</v>
      </c>
      <c r="R426" s="75">
        <v>67</v>
      </c>
      <c r="S426" s="123">
        <v>13</v>
      </c>
      <c r="T426" s="123">
        <v>0</v>
      </c>
      <c r="U426" s="123">
        <v>0</v>
      </c>
      <c r="V426" s="75">
        <v>0</v>
      </c>
      <c r="W426" s="123">
        <v>4</v>
      </c>
      <c r="X426" s="75">
        <v>2</v>
      </c>
      <c r="Y426" s="75">
        <v>1</v>
      </c>
      <c r="Z426" s="75">
        <v>26</v>
      </c>
      <c r="AA426" s="75">
        <v>1</v>
      </c>
      <c r="AB426" s="4">
        <v>0.19402985074626866</v>
      </c>
      <c r="AC426" s="4">
        <v>0.20588235294117646</v>
      </c>
      <c r="AD426" s="4">
        <v>0.19402985074626866</v>
      </c>
      <c r="AE426" s="8">
        <v>0.60606060606060608</v>
      </c>
      <c r="AF426" s="8">
        <v>0</v>
      </c>
      <c r="AG426" s="8">
        <v>0.28169014084507044</v>
      </c>
      <c r="AH426" s="8">
        <v>0.55555555555555558</v>
      </c>
      <c r="AI426" s="51">
        <v>-0.83787229253026296</v>
      </c>
      <c r="AJ426" s="51">
        <v>0</v>
      </c>
      <c r="AK426" s="51">
        <v>0</v>
      </c>
      <c r="AL426" s="51">
        <v>0</v>
      </c>
      <c r="AM426" s="8">
        <v>0.60543400993096907</v>
      </c>
      <c r="AN426" s="8" t="s">
        <v>22151</v>
      </c>
      <c r="AO426" s="8" t="s">
        <v>22151</v>
      </c>
      <c r="AP426" s="8" t="s">
        <v>22151</v>
      </c>
      <c r="AQ426" s="8" t="s">
        <v>22151</v>
      </c>
      <c r="AR426" s="8">
        <v>0.60543400993096907</v>
      </c>
      <c r="AS426" s="8" t="s">
        <v>22151</v>
      </c>
      <c r="AT426" s="8" t="s">
        <v>22151</v>
      </c>
      <c r="AU426" s="8">
        <v>0.60543400993096907</v>
      </c>
      <c r="AV426" s="8">
        <v>0.60543400993096907</v>
      </c>
      <c r="AW426" s="8">
        <v>0.60543400993096907</v>
      </c>
      <c r="AX426" s="8">
        <v>0.60543400993096907</v>
      </c>
      <c r="AY426" s="132" t="s">
        <v>22151</v>
      </c>
      <c r="AZ426" s="132" t="s">
        <v>22151</v>
      </c>
      <c r="BA426" s="132" t="s">
        <v>22151</v>
      </c>
      <c r="BB426" s="132" t="s">
        <v>22151</v>
      </c>
      <c r="BC426" s="132">
        <v>30</v>
      </c>
      <c r="BD426" s="132" t="s">
        <v>22151</v>
      </c>
      <c r="BE426" s="132" t="s">
        <v>22151</v>
      </c>
      <c r="BF426" s="132">
        <v>82</v>
      </c>
      <c r="BG426" s="132">
        <v>108</v>
      </c>
      <c r="BH426" s="132">
        <v>249</v>
      </c>
      <c r="BI426" s="132">
        <v>234</v>
      </c>
      <c r="BJ426" s="92" t="s">
        <v>22151</v>
      </c>
      <c r="BK426" s="8">
        <v>7.142980860930253</v>
      </c>
      <c r="BL426" s="8">
        <v>-6.5375468509992842</v>
      </c>
      <c r="BM426" s="12">
        <v>425</v>
      </c>
      <c r="BN426" s="10">
        <v>0</v>
      </c>
      <c r="BO426" s="10">
        <v>0.19435732070240119</v>
      </c>
      <c r="BP426" s="10">
        <v>-6.7319041717016859</v>
      </c>
      <c r="BQ426" s="41">
        <v>-13.348659359410314</v>
      </c>
      <c r="BR426" s="41"/>
      <c r="BS426" s="10">
        <v>0</v>
      </c>
      <c r="BT426" s="38">
        <v>0</v>
      </c>
      <c r="BU426" s="6" t="s">
        <v>22578</v>
      </c>
      <c r="BV426" s="75">
        <v>594.04999999999995</v>
      </c>
      <c r="BW426" s="75">
        <v>782</v>
      </c>
      <c r="BX426" s="51">
        <v>-187.95000000000005</v>
      </c>
      <c r="BY426" s="75">
        <v>481</v>
      </c>
      <c r="BZ426" s="75">
        <v>697</v>
      </c>
      <c r="CA426" s="184" t="s">
        <v>22151</v>
      </c>
    </row>
    <row r="427" spans="1:79" ht="15" customHeight="1" x14ac:dyDescent="0.3">
      <c r="A427" s="213" t="s">
        <v>15937</v>
      </c>
      <c r="B427" s="1" t="s">
        <v>15939</v>
      </c>
      <c r="C427" s="2" t="s">
        <v>6764</v>
      </c>
      <c r="D427" s="91" t="s">
        <v>15938</v>
      </c>
      <c r="E427" s="2" t="s">
        <v>1392</v>
      </c>
      <c r="F427" s="2" t="s">
        <v>6120</v>
      </c>
      <c r="G427" s="2" t="s">
        <v>1380</v>
      </c>
      <c r="H427" s="2" t="s">
        <v>1380</v>
      </c>
      <c r="I427" s="2" t="s">
        <v>1380</v>
      </c>
      <c r="J427" s="269" t="s">
        <v>1380</v>
      </c>
      <c r="K427">
        <v>19260</v>
      </c>
      <c r="L427" t="s">
        <v>15940</v>
      </c>
      <c r="M427" t="e">
        <v>#VALUE!</v>
      </c>
      <c r="N427" t="s">
        <v>15941</v>
      </c>
      <c r="O427" s="169">
        <v>7</v>
      </c>
      <c r="P427" s="123">
        <v>29</v>
      </c>
      <c r="Q427" s="123">
        <v>29</v>
      </c>
      <c r="R427" s="75">
        <v>26</v>
      </c>
      <c r="S427" s="123">
        <v>4</v>
      </c>
      <c r="T427" s="123">
        <v>1</v>
      </c>
      <c r="U427" s="123">
        <v>1</v>
      </c>
      <c r="V427" s="75">
        <v>0</v>
      </c>
      <c r="W427" s="123">
        <v>3</v>
      </c>
      <c r="X427" s="75">
        <v>0</v>
      </c>
      <c r="Y427" s="75">
        <v>2</v>
      </c>
      <c r="Z427" s="75">
        <v>11</v>
      </c>
      <c r="AA427" s="75">
        <v>2</v>
      </c>
      <c r="AB427" s="52">
        <v>0.15384615384615385</v>
      </c>
      <c r="AC427" s="52">
        <v>0.21428571428571427</v>
      </c>
      <c r="AD427" s="52">
        <v>0.26923076923076922</v>
      </c>
      <c r="AE427" s="51">
        <v>0.45454545454545459</v>
      </c>
      <c r="AF427" s="51">
        <v>0</v>
      </c>
      <c r="AG427" s="51">
        <v>0</v>
      </c>
      <c r="AH427" s="51">
        <v>1.1111111111111112</v>
      </c>
      <c r="AI427" s="51">
        <v>-0.56413056186345822</v>
      </c>
      <c r="AJ427" s="51">
        <v>0</v>
      </c>
      <c r="AK427" s="51">
        <v>0</v>
      </c>
      <c r="AL427" s="51">
        <v>0</v>
      </c>
      <c r="AM427" s="51">
        <v>1.0015260037931075</v>
      </c>
      <c r="AN427" s="51" t="s">
        <v>22151</v>
      </c>
      <c r="AO427" s="51" t="s">
        <v>22151</v>
      </c>
      <c r="AP427" s="51" t="s">
        <v>22151</v>
      </c>
      <c r="AQ427" s="51" t="s">
        <v>22151</v>
      </c>
      <c r="AR427" s="51" t="s">
        <v>22151</v>
      </c>
      <c r="AS427" s="51">
        <v>1.0015260037931075</v>
      </c>
      <c r="AT427" s="51" t="s">
        <v>22151</v>
      </c>
      <c r="AU427" s="51" t="s">
        <v>22151</v>
      </c>
      <c r="AV427" s="51" t="s">
        <v>22151</v>
      </c>
      <c r="AW427" s="51">
        <v>1.0015260037931075</v>
      </c>
      <c r="AX427" s="51">
        <v>1.0015260037931075</v>
      </c>
      <c r="AY427" s="76" t="s">
        <v>22151</v>
      </c>
      <c r="AZ427" s="132" t="s">
        <v>22151</v>
      </c>
      <c r="BA427" s="132" t="s">
        <v>22151</v>
      </c>
      <c r="BB427" s="132" t="s">
        <v>22151</v>
      </c>
      <c r="BC427" s="132" t="s">
        <v>22151</v>
      </c>
      <c r="BD427" s="132">
        <v>154</v>
      </c>
      <c r="BE427" s="132" t="s">
        <v>22151</v>
      </c>
      <c r="BF427" s="132" t="s">
        <v>22151</v>
      </c>
      <c r="BG427" s="132" t="s">
        <v>22151</v>
      </c>
      <c r="BH427" s="132">
        <v>230</v>
      </c>
      <c r="BI427" s="132">
        <v>215</v>
      </c>
      <c r="BJ427" s="92" t="s">
        <v>22151</v>
      </c>
      <c r="BK427" s="51">
        <v>7.5574645117708927</v>
      </c>
      <c r="BL427" s="8">
        <v>-6.5559385079777854</v>
      </c>
      <c r="BM427" s="12">
        <v>426</v>
      </c>
      <c r="BN427" s="51">
        <v>0</v>
      </c>
      <c r="BO427" s="51">
        <v>0.19435732070240119</v>
      </c>
      <c r="BP427" s="51">
        <v>-6.7502958286801871</v>
      </c>
      <c r="BQ427" s="64">
        <v>-13.387860098801251</v>
      </c>
      <c r="BR427" s="64"/>
      <c r="BS427" s="51">
        <v>0</v>
      </c>
      <c r="BT427" s="38">
        <v>0</v>
      </c>
      <c r="BU427" s="51" t="s">
        <v>22579</v>
      </c>
      <c r="BV427" s="75">
        <v>653.25</v>
      </c>
      <c r="BW427" s="75">
        <v>783</v>
      </c>
      <c r="BX427" s="51">
        <v>-129.75</v>
      </c>
      <c r="BY427" s="75">
        <v>540</v>
      </c>
      <c r="BZ427" s="75">
        <v>735</v>
      </c>
      <c r="CA427" s="184" t="s">
        <v>22151</v>
      </c>
    </row>
    <row r="428" spans="1:79" ht="15" customHeight="1" x14ac:dyDescent="0.3">
      <c r="A428" s="213" t="s">
        <v>14388</v>
      </c>
      <c r="B428" s="1" t="s">
        <v>7536</v>
      </c>
      <c r="C428" s="2" t="s">
        <v>7089</v>
      </c>
      <c r="D428" s="91" t="s">
        <v>14389</v>
      </c>
      <c r="E428" s="2" t="s">
        <v>1481</v>
      </c>
      <c r="F428" s="2" t="s">
        <v>9094</v>
      </c>
      <c r="G428" s="2" t="s">
        <v>1380</v>
      </c>
      <c r="H428" s="2" t="s">
        <v>1380</v>
      </c>
      <c r="I428" s="2" t="s">
        <v>1380</v>
      </c>
      <c r="J428" s="269" t="s">
        <v>1380</v>
      </c>
      <c r="K428">
        <v>14738</v>
      </c>
      <c r="L428" t="s">
        <v>14500</v>
      </c>
      <c r="M428" t="e">
        <v>#VALUE!</v>
      </c>
      <c r="N428" t="s">
        <v>14391</v>
      </c>
      <c r="O428" s="169">
        <v>37</v>
      </c>
      <c r="P428" s="123">
        <v>89</v>
      </c>
      <c r="Q428" s="123">
        <v>89</v>
      </c>
      <c r="R428" s="75">
        <v>74</v>
      </c>
      <c r="S428" s="123">
        <v>11</v>
      </c>
      <c r="T428" s="123">
        <v>3</v>
      </c>
      <c r="U428" s="123">
        <v>0</v>
      </c>
      <c r="V428" s="75">
        <v>0</v>
      </c>
      <c r="W428" s="123">
        <v>10</v>
      </c>
      <c r="X428" s="75">
        <v>4</v>
      </c>
      <c r="Y428" s="75">
        <v>14</v>
      </c>
      <c r="Z428" s="75">
        <v>22</v>
      </c>
      <c r="AA428" s="75">
        <v>1</v>
      </c>
      <c r="AB428" s="52">
        <v>0.14864864864864866</v>
      </c>
      <c r="AC428" s="52">
        <v>0.28409090909090912</v>
      </c>
      <c r="AD428" s="52">
        <v>0.1891891891891892</v>
      </c>
      <c r="AE428" s="51">
        <v>1.5151515151515151</v>
      </c>
      <c r="AF428" s="51">
        <v>0</v>
      </c>
      <c r="AG428" s="51">
        <v>0.56338028169014087</v>
      </c>
      <c r="AH428" s="51">
        <v>0.55555555555555558</v>
      </c>
      <c r="AI428" s="51">
        <v>-1.6577342018673693</v>
      </c>
      <c r="AJ428" s="51">
        <v>0</v>
      </c>
      <c r="AK428" s="51">
        <v>0</v>
      </c>
      <c r="AL428" s="51">
        <v>0</v>
      </c>
      <c r="AM428" s="51">
        <v>0.97635315052984262</v>
      </c>
      <c r="AN428" s="51" t="s">
        <v>22151</v>
      </c>
      <c r="AO428" s="51" t="s">
        <v>22151</v>
      </c>
      <c r="AP428" s="51" t="s">
        <v>22151</v>
      </c>
      <c r="AQ428" s="51" t="s">
        <v>22151</v>
      </c>
      <c r="AR428" s="51" t="s">
        <v>22151</v>
      </c>
      <c r="AS428" s="51">
        <v>0.97635315052984262</v>
      </c>
      <c r="AT428" s="51" t="s">
        <v>22151</v>
      </c>
      <c r="AU428" s="51" t="s">
        <v>22151</v>
      </c>
      <c r="AV428" s="51" t="s">
        <v>22151</v>
      </c>
      <c r="AW428" s="51">
        <v>0.97635315052984262</v>
      </c>
      <c r="AX428" s="51">
        <v>0.97635315052984262</v>
      </c>
      <c r="AY428" s="76" t="s">
        <v>22151</v>
      </c>
      <c r="AZ428" s="132" t="s">
        <v>22151</v>
      </c>
      <c r="BA428" s="132" t="s">
        <v>22151</v>
      </c>
      <c r="BB428" s="132" t="s">
        <v>22151</v>
      </c>
      <c r="BC428" s="132" t="s">
        <v>22151</v>
      </c>
      <c r="BD428" s="132">
        <v>155</v>
      </c>
      <c r="BE428" s="132" t="s">
        <v>22151</v>
      </c>
      <c r="BF428" s="132" t="s">
        <v>22151</v>
      </c>
      <c r="BG428" s="132" t="s">
        <v>22151</v>
      </c>
      <c r="BH428" s="132">
        <v>231</v>
      </c>
      <c r="BI428" s="132">
        <v>216</v>
      </c>
      <c r="BJ428" s="92" t="s">
        <v>22151</v>
      </c>
      <c r="BK428" s="51">
        <v>7.5574645117708927</v>
      </c>
      <c r="BL428" s="51">
        <v>-6.5811113612410503</v>
      </c>
      <c r="BM428" s="76">
        <v>427</v>
      </c>
      <c r="BN428" s="51">
        <v>0</v>
      </c>
      <c r="BO428" s="51">
        <v>0.19435732070240119</v>
      </c>
      <c r="BP428" s="51">
        <v>-6.7754686819434511</v>
      </c>
      <c r="BQ428" s="64">
        <v>-13.441514560802853</v>
      </c>
      <c r="BR428" s="64"/>
      <c r="BS428" s="51">
        <v>0</v>
      </c>
      <c r="BT428" s="38">
        <v>0</v>
      </c>
      <c r="BU428" s="51" t="s">
        <v>22580</v>
      </c>
      <c r="BV428" s="75">
        <v>747.66</v>
      </c>
      <c r="BW428" s="75">
        <v>785</v>
      </c>
      <c r="BX428" s="51">
        <v>-37.340000000000032</v>
      </c>
      <c r="BY428" s="75">
        <v>694</v>
      </c>
      <c r="BZ428" s="75">
        <v>734</v>
      </c>
      <c r="CA428" s="184" t="s">
        <v>22151</v>
      </c>
    </row>
    <row r="429" spans="1:79" x14ac:dyDescent="0.3">
      <c r="A429" s="178" t="s">
        <v>16989</v>
      </c>
      <c r="B429" s="1" t="s">
        <v>7518</v>
      </c>
      <c r="C429" s="2" t="s">
        <v>16990</v>
      </c>
      <c r="D429" s="91" t="s">
        <v>15025</v>
      </c>
      <c r="E429" s="2" t="s">
        <v>1383</v>
      </c>
      <c r="F429" s="2" t="s">
        <v>9094</v>
      </c>
      <c r="G429" s="2" t="s">
        <v>1380</v>
      </c>
      <c r="H429" s="2" t="s">
        <v>1380</v>
      </c>
      <c r="I429" s="2" t="s">
        <v>1380</v>
      </c>
      <c r="J429" s="269" t="s">
        <v>1380</v>
      </c>
      <c r="K429" s="98">
        <v>18126</v>
      </c>
      <c r="L429" s="98" t="s">
        <v>16991</v>
      </c>
      <c r="M429" s="98" t="e">
        <v>#VALUE!</v>
      </c>
      <c r="N429" s="98" t="s">
        <v>16995</v>
      </c>
      <c r="O429" s="66">
        <v>16</v>
      </c>
      <c r="P429" s="123">
        <v>44</v>
      </c>
      <c r="Q429" s="123">
        <v>44</v>
      </c>
      <c r="R429" s="75">
        <v>39</v>
      </c>
      <c r="S429" s="123">
        <v>9</v>
      </c>
      <c r="T429" s="123">
        <v>3</v>
      </c>
      <c r="U429" s="123">
        <v>0</v>
      </c>
      <c r="V429" s="75">
        <v>0</v>
      </c>
      <c r="W429" s="123">
        <v>3</v>
      </c>
      <c r="X429" s="75">
        <v>1</v>
      </c>
      <c r="Y429" s="75">
        <v>4</v>
      </c>
      <c r="Z429" s="75">
        <v>9</v>
      </c>
      <c r="AA429" s="75">
        <v>1</v>
      </c>
      <c r="AB429" s="3">
        <v>0.23076923076923078</v>
      </c>
      <c r="AC429" s="3">
        <v>0.30232558139534882</v>
      </c>
      <c r="AD429" s="3">
        <v>0.30769230769230771</v>
      </c>
      <c r="AE429" s="6">
        <v>0.45454545454545459</v>
      </c>
      <c r="AF429" s="6">
        <v>0</v>
      </c>
      <c r="AG429" s="6">
        <v>0.14084507042253522</v>
      </c>
      <c r="AH429" s="6">
        <v>0.55555555555555558</v>
      </c>
      <c r="AI429" s="6">
        <v>-0.17524038378580772</v>
      </c>
      <c r="AJ429" s="6">
        <v>0</v>
      </c>
      <c r="AK429" s="6">
        <v>0</v>
      </c>
      <c r="AL429" s="51">
        <v>0</v>
      </c>
      <c r="AM429" s="6">
        <v>0.97570569673773766</v>
      </c>
      <c r="AN429" s="6" t="s">
        <v>22151</v>
      </c>
      <c r="AO429" s="6" t="s">
        <v>22151</v>
      </c>
      <c r="AP429" s="6" t="s">
        <v>22151</v>
      </c>
      <c r="AQ429" s="6" t="s">
        <v>22151</v>
      </c>
      <c r="AR429" s="6" t="s">
        <v>22151</v>
      </c>
      <c r="AS429" s="6">
        <v>0.97570569673773766</v>
      </c>
      <c r="AT429" s="6" t="s">
        <v>22151</v>
      </c>
      <c r="AU429" s="6" t="s">
        <v>22151</v>
      </c>
      <c r="AV429" s="6" t="s">
        <v>22151</v>
      </c>
      <c r="AW429" s="6">
        <v>0.97570569673773766</v>
      </c>
      <c r="AX429" s="6">
        <v>0.97570569673773766</v>
      </c>
      <c r="AY429" s="99" t="s">
        <v>22151</v>
      </c>
      <c r="AZ429" s="99" t="s">
        <v>22151</v>
      </c>
      <c r="BA429" s="99" t="s">
        <v>22151</v>
      </c>
      <c r="BB429" s="99" t="s">
        <v>22151</v>
      </c>
      <c r="BC429" s="99" t="s">
        <v>22151</v>
      </c>
      <c r="BD429" s="99">
        <v>156</v>
      </c>
      <c r="BE429" s="99" t="s">
        <v>22151</v>
      </c>
      <c r="BF429" s="99" t="s">
        <v>22151</v>
      </c>
      <c r="BG429" s="99" t="s">
        <v>22151</v>
      </c>
      <c r="BH429" s="99">
        <v>232</v>
      </c>
      <c r="BI429" s="99">
        <v>217</v>
      </c>
      <c r="BJ429" s="92" t="s">
        <v>22151</v>
      </c>
      <c r="BK429" s="6">
        <v>7.5574645117708927</v>
      </c>
      <c r="BL429" s="6">
        <v>-6.5817588150331554</v>
      </c>
      <c r="BM429" s="99">
        <v>428</v>
      </c>
      <c r="BN429" s="6">
        <v>0</v>
      </c>
      <c r="BO429" s="6">
        <v>0.19435732070240119</v>
      </c>
      <c r="BP429" s="6">
        <v>-6.7761161357355562</v>
      </c>
      <c r="BQ429" s="38">
        <v>-13.442894570630225</v>
      </c>
      <c r="BR429" s="38"/>
      <c r="BS429" s="6">
        <v>0</v>
      </c>
      <c r="BT429" s="38">
        <v>0</v>
      </c>
      <c r="BU429" s="6" t="s">
        <v>22581</v>
      </c>
      <c r="BV429" s="75">
        <v>999</v>
      </c>
      <c r="BW429" s="75">
        <v>786</v>
      </c>
      <c r="BX429" s="51">
        <v>213</v>
      </c>
      <c r="BY429" s="75">
        <v>0</v>
      </c>
      <c r="BZ429" s="75">
        <v>0</v>
      </c>
      <c r="CA429" s="184" t="s">
        <v>22151</v>
      </c>
    </row>
    <row r="430" spans="1:79" ht="15" customHeight="1" x14ac:dyDescent="0.3">
      <c r="A430" s="178" t="s">
        <v>11430</v>
      </c>
      <c r="B430" s="1" t="s">
        <v>11431</v>
      </c>
      <c r="C430" s="2" t="s">
        <v>6773</v>
      </c>
      <c r="D430" s="91" t="s">
        <v>11482</v>
      </c>
      <c r="E430" s="2" t="s">
        <v>1409</v>
      </c>
      <c r="F430" s="2" t="s">
        <v>9094</v>
      </c>
      <c r="G430" s="2" t="s">
        <v>1380</v>
      </c>
      <c r="H430" s="2" t="s">
        <v>1380</v>
      </c>
      <c r="I430" s="2" t="s">
        <v>1380</v>
      </c>
      <c r="J430" s="269" t="s">
        <v>1380</v>
      </c>
      <c r="K430">
        <v>17273</v>
      </c>
      <c r="L430" t="s">
        <v>19846</v>
      </c>
      <c r="M430" t="e">
        <v>#VALUE!</v>
      </c>
      <c r="N430" t="s">
        <v>12272</v>
      </c>
      <c r="O430" s="169">
        <v>22</v>
      </c>
      <c r="P430" s="123">
        <v>28</v>
      </c>
      <c r="Q430" s="123">
        <v>28</v>
      </c>
      <c r="R430" s="67">
        <v>26</v>
      </c>
      <c r="S430" s="123">
        <v>4</v>
      </c>
      <c r="T430" s="123">
        <v>3</v>
      </c>
      <c r="U430" s="123">
        <v>0</v>
      </c>
      <c r="V430" s="67">
        <v>0</v>
      </c>
      <c r="W430" s="123">
        <v>4</v>
      </c>
      <c r="X430" s="67">
        <v>2</v>
      </c>
      <c r="Y430" s="67">
        <v>1</v>
      </c>
      <c r="Z430" s="67">
        <v>11</v>
      </c>
      <c r="AA430" s="67">
        <v>1</v>
      </c>
      <c r="AB430" s="31">
        <v>0.15384615384615385</v>
      </c>
      <c r="AC430" s="31">
        <v>0.18518518518518517</v>
      </c>
      <c r="AD430" s="31">
        <v>0.26923076923076922</v>
      </c>
      <c r="AE430" s="32">
        <v>0.60606060606060608</v>
      </c>
      <c r="AF430" s="32">
        <v>0</v>
      </c>
      <c r="AG430" s="32">
        <v>0.28169014084507044</v>
      </c>
      <c r="AH430" s="32">
        <v>0.55555555555555558</v>
      </c>
      <c r="AI430" s="51">
        <v>-0.56413056186345822</v>
      </c>
      <c r="AJ430" s="51">
        <v>0</v>
      </c>
      <c r="AK430" s="51">
        <v>0</v>
      </c>
      <c r="AL430" s="51">
        <v>0</v>
      </c>
      <c r="AM430" s="32">
        <v>0.87917574059777381</v>
      </c>
      <c r="AN430" s="32" t="s">
        <v>22151</v>
      </c>
      <c r="AO430" s="32" t="s">
        <v>22151</v>
      </c>
      <c r="AP430" s="32" t="s">
        <v>22151</v>
      </c>
      <c r="AQ430" s="32" t="s">
        <v>22151</v>
      </c>
      <c r="AR430" s="32" t="s">
        <v>22151</v>
      </c>
      <c r="AS430" s="32">
        <v>0.87917574059777381</v>
      </c>
      <c r="AT430" s="32" t="s">
        <v>22151</v>
      </c>
      <c r="AU430" s="32" t="s">
        <v>22151</v>
      </c>
      <c r="AV430" s="32" t="s">
        <v>22151</v>
      </c>
      <c r="AW430" s="32">
        <v>0.87917574059777381</v>
      </c>
      <c r="AX430" s="32">
        <v>0.87917574059777381</v>
      </c>
      <c r="AY430" s="133" t="s">
        <v>22151</v>
      </c>
      <c r="AZ430" s="132" t="s">
        <v>22151</v>
      </c>
      <c r="BA430" s="132" t="s">
        <v>22151</v>
      </c>
      <c r="BB430" s="132" t="s">
        <v>22151</v>
      </c>
      <c r="BC430" s="132" t="s">
        <v>22151</v>
      </c>
      <c r="BD430" s="132">
        <v>157</v>
      </c>
      <c r="BE430" s="132" t="s">
        <v>22151</v>
      </c>
      <c r="BF430" s="132" t="s">
        <v>22151</v>
      </c>
      <c r="BG430" s="132" t="s">
        <v>22151</v>
      </c>
      <c r="BH430" s="132">
        <v>234</v>
      </c>
      <c r="BI430" s="132">
        <v>219</v>
      </c>
      <c r="BJ430" s="92" t="s">
        <v>22151</v>
      </c>
      <c r="BK430" s="32">
        <v>7.5574645117708927</v>
      </c>
      <c r="BL430" s="8">
        <v>-6.6782887711731185</v>
      </c>
      <c r="BM430" s="12">
        <v>429</v>
      </c>
      <c r="BN430" s="32">
        <v>0</v>
      </c>
      <c r="BO430" s="32">
        <v>0.19435732070240119</v>
      </c>
      <c r="BP430" s="32">
        <v>-6.8726460918755201</v>
      </c>
      <c r="BQ430" s="40">
        <v>-13.648642517021601</v>
      </c>
      <c r="BR430" s="40"/>
      <c r="BS430" s="32">
        <v>0</v>
      </c>
      <c r="BT430" s="38">
        <v>0</v>
      </c>
      <c r="BU430" s="6" t="s">
        <v>22582</v>
      </c>
      <c r="BV430" s="75">
        <v>734.82</v>
      </c>
      <c r="BW430" s="75">
        <v>1369</v>
      </c>
      <c r="BX430" s="51">
        <v>-634.17999999999995</v>
      </c>
      <c r="BY430" s="75">
        <v>615</v>
      </c>
      <c r="BZ430" s="75">
        <v>746</v>
      </c>
      <c r="CA430" s="184" t="s">
        <v>22151</v>
      </c>
    </row>
    <row r="431" spans="1:79" x14ac:dyDescent="0.3">
      <c r="A431" t="s">
        <v>14082</v>
      </c>
      <c r="B431" s="1" t="s">
        <v>14083</v>
      </c>
      <c r="C431" s="2" t="s">
        <v>6828</v>
      </c>
      <c r="D431" s="91" t="s">
        <v>14028</v>
      </c>
      <c r="E431" s="2" t="s">
        <v>1383</v>
      </c>
      <c r="F431" s="2" t="s">
        <v>9094</v>
      </c>
      <c r="G431" s="2" t="s">
        <v>1380</v>
      </c>
      <c r="H431" s="2" t="s">
        <v>1380</v>
      </c>
      <c r="I431" s="2" t="s">
        <v>1380</v>
      </c>
      <c r="J431" s="269" t="s">
        <v>1380</v>
      </c>
      <c r="K431">
        <v>17719</v>
      </c>
      <c r="L431" t="s">
        <v>14910</v>
      </c>
      <c r="M431" t="e">
        <v>#VALUE!</v>
      </c>
      <c r="N431" t="s">
        <v>14084</v>
      </c>
      <c r="O431" s="169">
        <v>21</v>
      </c>
      <c r="P431" s="123">
        <v>36</v>
      </c>
      <c r="Q431" s="123">
        <v>36</v>
      </c>
      <c r="R431" s="75">
        <v>34</v>
      </c>
      <c r="S431" s="123">
        <v>6</v>
      </c>
      <c r="T431" s="123">
        <v>2</v>
      </c>
      <c r="U431" s="123">
        <v>0</v>
      </c>
      <c r="V431" s="75">
        <v>0</v>
      </c>
      <c r="W431" s="123">
        <v>3</v>
      </c>
      <c r="X431" s="75">
        <v>3</v>
      </c>
      <c r="Y431" s="75">
        <v>1</v>
      </c>
      <c r="Z431" s="75">
        <v>11</v>
      </c>
      <c r="AA431" s="75">
        <v>1</v>
      </c>
      <c r="AB431" s="4">
        <v>0.17647058823529413</v>
      </c>
      <c r="AC431" s="4">
        <v>0.2</v>
      </c>
      <c r="AD431" s="4">
        <v>0.23529411764705882</v>
      </c>
      <c r="AE431" s="8">
        <v>0.45454545454545459</v>
      </c>
      <c r="AF431" s="8">
        <v>0</v>
      </c>
      <c r="AG431" s="8">
        <v>0.42253521126760568</v>
      </c>
      <c r="AH431" s="8">
        <v>0.55555555555555558</v>
      </c>
      <c r="AI431" s="51">
        <v>-0.56400262974337056</v>
      </c>
      <c r="AJ431" s="51">
        <v>0</v>
      </c>
      <c r="AK431" s="51">
        <v>0</v>
      </c>
      <c r="AL431" s="51">
        <v>0</v>
      </c>
      <c r="AM431" s="8">
        <v>0.86863359162524534</v>
      </c>
      <c r="AN431" s="8" t="s">
        <v>22151</v>
      </c>
      <c r="AO431" s="8" t="s">
        <v>22151</v>
      </c>
      <c r="AP431" s="8" t="s">
        <v>22151</v>
      </c>
      <c r="AQ431" s="8" t="s">
        <v>22151</v>
      </c>
      <c r="AR431" s="8" t="s">
        <v>22151</v>
      </c>
      <c r="AS431" s="8">
        <v>0.86863359162524534</v>
      </c>
      <c r="AT431" s="8" t="s">
        <v>22151</v>
      </c>
      <c r="AU431" s="8" t="s">
        <v>22151</v>
      </c>
      <c r="AV431" s="8" t="s">
        <v>22151</v>
      </c>
      <c r="AW431" s="8">
        <v>0.86863359162524534</v>
      </c>
      <c r="AX431" s="8">
        <v>0.86863359162524534</v>
      </c>
      <c r="AY431" s="132" t="s">
        <v>22151</v>
      </c>
      <c r="AZ431" s="132" t="s">
        <v>22151</v>
      </c>
      <c r="BA431" s="132" t="s">
        <v>22151</v>
      </c>
      <c r="BB431" s="132" t="s">
        <v>22151</v>
      </c>
      <c r="BC431" s="132" t="s">
        <v>22151</v>
      </c>
      <c r="BD431" s="132">
        <v>158</v>
      </c>
      <c r="BE431" s="132" t="s">
        <v>22151</v>
      </c>
      <c r="BF431" s="132" t="s">
        <v>22151</v>
      </c>
      <c r="BG431" s="132" t="s">
        <v>22151</v>
      </c>
      <c r="BH431" s="132">
        <v>235</v>
      </c>
      <c r="BI431" s="132">
        <v>220</v>
      </c>
      <c r="BJ431" s="92" t="s">
        <v>22151</v>
      </c>
      <c r="BK431" s="8">
        <v>7.5574645117708927</v>
      </c>
      <c r="BL431" s="8">
        <v>-6.6888309201456471</v>
      </c>
      <c r="BM431" s="12">
        <v>430</v>
      </c>
      <c r="BN431" s="10">
        <v>0</v>
      </c>
      <c r="BO431" s="10">
        <v>0.19435732070240119</v>
      </c>
      <c r="BP431" s="10">
        <v>-6.8831882408480478</v>
      </c>
      <c r="BQ431" s="41">
        <v>-13.671112489954195</v>
      </c>
      <c r="BR431" s="41"/>
      <c r="BS431" s="10">
        <v>0</v>
      </c>
      <c r="BT431" s="38">
        <v>0</v>
      </c>
      <c r="BU431" s="6" t="s">
        <v>22583</v>
      </c>
      <c r="BV431" s="75">
        <v>999</v>
      </c>
      <c r="BW431" s="75">
        <v>1370</v>
      </c>
      <c r="BX431" s="51">
        <v>-371</v>
      </c>
      <c r="BY431" s="75">
        <v>0</v>
      </c>
      <c r="BZ431" s="75">
        <v>0</v>
      </c>
      <c r="CA431" s="184" t="s">
        <v>22151</v>
      </c>
    </row>
    <row r="432" spans="1:79" x14ac:dyDescent="0.3">
      <c r="A432" s="178" t="s">
        <v>15645</v>
      </c>
      <c r="B432" s="1" t="s">
        <v>15646</v>
      </c>
      <c r="C432" s="2" t="s">
        <v>7790</v>
      </c>
      <c r="D432" s="91" t="s">
        <v>15000</v>
      </c>
      <c r="E432" s="2" t="s">
        <v>1392</v>
      </c>
      <c r="F432" s="2" t="s">
        <v>6120</v>
      </c>
      <c r="G432" s="2" t="s">
        <v>1380</v>
      </c>
      <c r="H432" s="2" t="s">
        <v>1380</v>
      </c>
      <c r="I432" s="2" t="s">
        <v>1380</v>
      </c>
      <c r="J432" s="269" t="s">
        <v>1380</v>
      </c>
      <c r="K432">
        <v>17806</v>
      </c>
      <c r="L432" t="s">
        <v>15647</v>
      </c>
      <c r="M432" t="e">
        <v>#VALUE!</v>
      </c>
      <c r="N432" t="s">
        <v>15648</v>
      </c>
      <c r="O432" s="169">
        <v>12</v>
      </c>
      <c r="P432" s="123">
        <v>34</v>
      </c>
      <c r="Q432" s="123">
        <v>34</v>
      </c>
      <c r="R432" s="75">
        <v>30</v>
      </c>
      <c r="S432" s="123">
        <v>5</v>
      </c>
      <c r="T432" s="123">
        <v>2</v>
      </c>
      <c r="U432" s="123">
        <v>0</v>
      </c>
      <c r="V432" s="75">
        <v>0</v>
      </c>
      <c r="W432" s="123">
        <v>2</v>
      </c>
      <c r="X432" s="75">
        <v>4</v>
      </c>
      <c r="Y432" s="75">
        <v>2</v>
      </c>
      <c r="Z432" s="75">
        <v>10</v>
      </c>
      <c r="AA432" s="75">
        <v>1</v>
      </c>
      <c r="AB432" s="3">
        <v>0.16666666666666666</v>
      </c>
      <c r="AC432" s="3">
        <v>0.21875</v>
      </c>
      <c r="AD432" s="3">
        <v>0.23333333333333334</v>
      </c>
      <c r="AE432" s="6">
        <v>0.30303030303030304</v>
      </c>
      <c r="AF432" s="6">
        <v>0</v>
      </c>
      <c r="AG432" s="6">
        <v>0.56338028169014087</v>
      </c>
      <c r="AH432" s="6">
        <v>0.55555555555555558</v>
      </c>
      <c r="AI432" s="51">
        <v>-0.56406648741747534</v>
      </c>
      <c r="AJ432" s="51">
        <v>0</v>
      </c>
      <c r="AK432" s="51">
        <v>0</v>
      </c>
      <c r="AL432" s="51">
        <v>0</v>
      </c>
      <c r="AM432" s="6">
        <v>0.85789965285852421</v>
      </c>
      <c r="AN432" s="6" t="s">
        <v>22151</v>
      </c>
      <c r="AO432" s="6" t="s">
        <v>22151</v>
      </c>
      <c r="AP432" s="6" t="s">
        <v>22151</v>
      </c>
      <c r="AQ432" s="6" t="s">
        <v>22151</v>
      </c>
      <c r="AR432" s="6" t="s">
        <v>22151</v>
      </c>
      <c r="AS432" s="6">
        <v>0.85789965285852421</v>
      </c>
      <c r="AT432" s="6" t="s">
        <v>22151</v>
      </c>
      <c r="AU432" s="6" t="s">
        <v>22151</v>
      </c>
      <c r="AV432" s="6" t="s">
        <v>22151</v>
      </c>
      <c r="AW432" s="6">
        <v>0.85789965285852421</v>
      </c>
      <c r="AX432" s="6">
        <v>0.85789965285852421</v>
      </c>
      <c r="AY432" s="99" t="s">
        <v>22151</v>
      </c>
      <c r="AZ432" s="132" t="s">
        <v>22151</v>
      </c>
      <c r="BA432" s="132" t="s">
        <v>22151</v>
      </c>
      <c r="BB432" s="132" t="s">
        <v>22151</v>
      </c>
      <c r="BC432" s="132" t="s">
        <v>22151</v>
      </c>
      <c r="BD432" s="132">
        <v>159</v>
      </c>
      <c r="BE432" s="132" t="s">
        <v>22151</v>
      </c>
      <c r="BF432" s="132" t="s">
        <v>22151</v>
      </c>
      <c r="BG432" s="132" t="s">
        <v>22151</v>
      </c>
      <c r="BH432" s="132">
        <v>236</v>
      </c>
      <c r="BI432" s="132">
        <v>221</v>
      </c>
      <c r="BJ432" s="92" t="s">
        <v>22151</v>
      </c>
      <c r="BK432" s="6">
        <v>7.5574645117708927</v>
      </c>
      <c r="BL432" s="8">
        <v>-6.6995648589123684</v>
      </c>
      <c r="BM432" s="12">
        <v>431</v>
      </c>
      <c r="BN432" s="6">
        <v>0</v>
      </c>
      <c r="BO432" s="6">
        <v>0.19435732070240119</v>
      </c>
      <c r="BP432" s="6">
        <v>-6.8939221796147692</v>
      </c>
      <c r="BQ432" s="38">
        <v>-13.69399125159728</v>
      </c>
      <c r="BR432" s="38"/>
      <c r="BS432" s="6">
        <v>0</v>
      </c>
      <c r="BT432" s="38">
        <v>0</v>
      </c>
      <c r="BU432" s="6" t="s">
        <v>22584</v>
      </c>
      <c r="BV432" s="75">
        <v>750.95</v>
      </c>
      <c r="BW432" s="75">
        <v>1373</v>
      </c>
      <c r="BX432" s="51">
        <v>-622.04999999999995</v>
      </c>
      <c r="BY432" s="75">
        <v>749</v>
      </c>
      <c r="BZ432" s="75">
        <v>749</v>
      </c>
      <c r="CA432" s="184" t="s">
        <v>22151</v>
      </c>
    </row>
    <row r="433" spans="1:79" ht="15" customHeight="1" x14ac:dyDescent="0.3">
      <c r="A433" s="178" t="s">
        <v>15716</v>
      </c>
      <c r="B433" s="1" t="s">
        <v>7164</v>
      </c>
      <c r="C433" s="2" t="s">
        <v>15717</v>
      </c>
      <c r="D433" s="91" t="s">
        <v>15442</v>
      </c>
      <c r="E433" s="2" t="s">
        <v>1405</v>
      </c>
      <c r="F433" s="2" t="s">
        <v>6120</v>
      </c>
      <c r="G433" s="2" t="s">
        <v>1380</v>
      </c>
      <c r="H433" s="2" t="s">
        <v>1380</v>
      </c>
      <c r="I433" s="2" t="s">
        <v>1380</v>
      </c>
      <c r="J433" s="269" t="s">
        <v>1380</v>
      </c>
      <c r="K433">
        <v>18353</v>
      </c>
      <c r="L433" t="s">
        <v>19908</v>
      </c>
      <c r="M433" t="e">
        <v>#VALUE!</v>
      </c>
      <c r="N433" t="s">
        <v>15375</v>
      </c>
      <c r="O433" s="169">
        <v>17</v>
      </c>
      <c r="P433" s="123">
        <v>59</v>
      </c>
      <c r="Q433" s="123">
        <v>59</v>
      </c>
      <c r="R433" s="67">
        <v>57</v>
      </c>
      <c r="S433" s="123">
        <v>11</v>
      </c>
      <c r="T433" s="123">
        <v>2</v>
      </c>
      <c r="U433" s="123">
        <v>1</v>
      </c>
      <c r="V433" s="67">
        <v>0</v>
      </c>
      <c r="W433" s="123">
        <v>4</v>
      </c>
      <c r="X433" s="67">
        <v>3</v>
      </c>
      <c r="Y433" s="67">
        <v>2</v>
      </c>
      <c r="Z433" s="67">
        <v>19</v>
      </c>
      <c r="AA433" s="67">
        <v>1</v>
      </c>
      <c r="AB433" s="4">
        <v>0.19298245614035087</v>
      </c>
      <c r="AC433" s="4">
        <v>0.22033898305084745</v>
      </c>
      <c r="AD433" s="4">
        <v>0.26315789473684209</v>
      </c>
      <c r="AE433" s="8">
        <v>0.60606060606060608</v>
      </c>
      <c r="AF433" s="8">
        <v>0</v>
      </c>
      <c r="AG433" s="8">
        <v>0.42253521126760568</v>
      </c>
      <c r="AH433" s="8">
        <v>0.55555555555555558</v>
      </c>
      <c r="AI433" s="51">
        <v>-0.72896212669492322</v>
      </c>
      <c r="AJ433" s="51">
        <v>0</v>
      </c>
      <c r="AK433" s="51">
        <v>0</v>
      </c>
      <c r="AL433" s="51">
        <v>0</v>
      </c>
      <c r="AM433" s="8">
        <v>0.85518924618884407</v>
      </c>
      <c r="AN433" s="8" t="s">
        <v>22151</v>
      </c>
      <c r="AO433" s="8" t="s">
        <v>22151</v>
      </c>
      <c r="AP433" s="8" t="s">
        <v>22151</v>
      </c>
      <c r="AQ433" s="8" t="s">
        <v>22151</v>
      </c>
      <c r="AR433" s="8" t="s">
        <v>22151</v>
      </c>
      <c r="AS433" s="8">
        <v>0.85518924618884407</v>
      </c>
      <c r="AT433" s="8" t="s">
        <v>22151</v>
      </c>
      <c r="AU433" s="8" t="s">
        <v>22151</v>
      </c>
      <c r="AV433" s="8" t="s">
        <v>22151</v>
      </c>
      <c r="AW433" s="8">
        <v>0.85518924618884407</v>
      </c>
      <c r="AX433" s="8">
        <v>0.85518924618884407</v>
      </c>
      <c r="AY433" s="132" t="s">
        <v>22151</v>
      </c>
      <c r="AZ433" s="132" t="s">
        <v>22151</v>
      </c>
      <c r="BA433" s="132" t="s">
        <v>22151</v>
      </c>
      <c r="BB433" s="132" t="s">
        <v>22151</v>
      </c>
      <c r="BC433" s="132" t="s">
        <v>22151</v>
      </c>
      <c r="BD433" s="132">
        <v>160</v>
      </c>
      <c r="BE433" s="132" t="s">
        <v>22151</v>
      </c>
      <c r="BF433" s="132" t="s">
        <v>22151</v>
      </c>
      <c r="BG433" s="132" t="s">
        <v>22151</v>
      </c>
      <c r="BH433" s="132">
        <v>237</v>
      </c>
      <c r="BI433" s="132">
        <v>222</v>
      </c>
      <c r="BJ433" s="92" t="s">
        <v>22151</v>
      </c>
      <c r="BK433" s="8">
        <v>7.5574645117708927</v>
      </c>
      <c r="BL433" s="8">
        <v>-6.702275265582049</v>
      </c>
      <c r="BM433" s="12">
        <v>432</v>
      </c>
      <c r="BN433" s="10">
        <v>0</v>
      </c>
      <c r="BO433" s="10">
        <v>0.19435732070240119</v>
      </c>
      <c r="BP433" s="10">
        <v>-6.8966325862844506</v>
      </c>
      <c r="BQ433" s="41">
        <v>-13.699768324626962</v>
      </c>
      <c r="BR433" s="41"/>
      <c r="BS433" s="10">
        <v>0</v>
      </c>
      <c r="BT433" s="38">
        <v>0</v>
      </c>
      <c r="BU433" s="6" t="s">
        <v>22585</v>
      </c>
      <c r="BV433" s="75">
        <v>688.18</v>
      </c>
      <c r="BW433" s="75">
        <v>1374</v>
      </c>
      <c r="BX433" s="51">
        <v>-685.82</v>
      </c>
      <c r="BY433" s="75">
        <v>614</v>
      </c>
      <c r="BZ433" s="75">
        <v>750</v>
      </c>
      <c r="CA433" s="184" t="s">
        <v>22151</v>
      </c>
    </row>
    <row r="434" spans="1:79" x14ac:dyDescent="0.3">
      <c r="A434" s="212" t="s">
        <v>15908</v>
      </c>
      <c r="B434" s="180" t="s">
        <v>8285</v>
      </c>
      <c r="C434" s="196" t="s">
        <v>6585</v>
      </c>
      <c r="D434" s="211" t="s">
        <v>14309</v>
      </c>
      <c r="E434" s="196" t="s">
        <v>1446</v>
      </c>
      <c r="F434" s="196" t="s">
        <v>9094</v>
      </c>
      <c r="G434" s="196" t="s">
        <v>14958</v>
      </c>
      <c r="H434" s="196" t="s">
        <v>661</v>
      </c>
      <c r="I434" s="196" t="s">
        <v>1431</v>
      </c>
      <c r="J434" s="196" t="s">
        <v>661</v>
      </c>
      <c r="K434" s="197">
        <v>14813</v>
      </c>
      <c r="L434" s="197" t="s">
        <v>15909</v>
      </c>
      <c r="M434" s="198" t="e">
        <v>#VALUE!</v>
      </c>
      <c r="N434" s="198" t="s">
        <v>15911</v>
      </c>
      <c r="O434" s="199">
        <v>32</v>
      </c>
      <c r="P434" s="200">
        <v>70</v>
      </c>
      <c r="Q434" s="200">
        <v>70</v>
      </c>
      <c r="R434" s="200">
        <v>64</v>
      </c>
      <c r="S434" s="200">
        <v>17</v>
      </c>
      <c r="T434" s="200">
        <v>3</v>
      </c>
      <c r="U434" s="200">
        <v>0</v>
      </c>
      <c r="V434" s="200">
        <v>0</v>
      </c>
      <c r="W434" s="200">
        <v>4</v>
      </c>
      <c r="X434" s="200">
        <v>4</v>
      </c>
      <c r="Y434" s="200">
        <v>5</v>
      </c>
      <c r="Z434" s="200">
        <v>13</v>
      </c>
      <c r="AA434" s="200">
        <v>1</v>
      </c>
      <c r="AB434" s="201">
        <v>0.265625</v>
      </c>
      <c r="AC434" s="202">
        <v>0.3188405797101449</v>
      </c>
      <c r="AD434" s="202">
        <v>0.3125</v>
      </c>
      <c r="AE434" s="203">
        <v>0.60606060606060608</v>
      </c>
      <c r="AF434" s="203">
        <v>0</v>
      </c>
      <c r="AG434" s="203">
        <v>0.56338028169014087</v>
      </c>
      <c r="AH434" s="203">
        <v>0.55555555555555558</v>
      </c>
      <c r="AI434" s="203">
        <v>0.20571940145439499</v>
      </c>
      <c r="AJ434" s="204">
        <v>0</v>
      </c>
      <c r="AK434" s="204">
        <v>0</v>
      </c>
      <c r="AL434" s="204">
        <v>0</v>
      </c>
      <c r="AM434" s="203">
        <v>1.9307158447606976</v>
      </c>
      <c r="AN434" s="203" t="s">
        <v>22151</v>
      </c>
      <c r="AO434" s="203" t="s">
        <v>22151</v>
      </c>
      <c r="AP434" s="203">
        <v>1.9307158447606976</v>
      </c>
      <c r="AQ434" s="203" t="s">
        <v>22151</v>
      </c>
      <c r="AR434" s="203" t="s">
        <v>22151</v>
      </c>
      <c r="AS434" s="203" t="s">
        <v>22151</v>
      </c>
      <c r="AT434" s="203" t="s">
        <v>22151</v>
      </c>
      <c r="AU434" s="203">
        <v>1.9307158447606976</v>
      </c>
      <c r="AV434" s="203">
        <v>1.9307158447606976</v>
      </c>
      <c r="AW434" s="203">
        <v>1.9307158447606976</v>
      </c>
      <c r="AX434" s="203">
        <v>1.9307158447606976</v>
      </c>
      <c r="AY434" s="205" t="s">
        <v>22151</v>
      </c>
      <c r="AZ434" s="205" t="s">
        <v>22151</v>
      </c>
      <c r="BA434" s="205">
        <v>74</v>
      </c>
      <c r="BB434" s="205" t="s">
        <v>22151</v>
      </c>
      <c r="BC434" s="205" t="s">
        <v>22151</v>
      </c>
      <c r="BD434" s="205" t="s">
        <v>22151</v>
      </c>
      <c r="BE434" s="205" t="s">
        <v>22151</v>
      </c>
      <c r="BF434" s="205">
        <v>72</v>
      </c>
      <c r="BG434" s="205">
        <v>90</v>
      </c>
      <c r="BH434" s="205">
        <v>191</v>
      </c>
      <c r="BI434" s="205">
        <v>176</v>
      </c>
      <c r="BJ434" s="206" t="s">
        <v>22151</v>
      </c>
      <c r="BK434" s="203">
        <v>8.6531354605957791</v>
      </c>
      <c r="BL434" s="203">
        <v>-6.7224196158350811</v>
      </c>
      <c r="BM434" s="205">
        <v>433</v>
      </c>
      <c r="BN434" s="203">
        <v>0</v>
      </c>
      <c r="BO434" s="203">
        <v>0.19435732070240119</v>
      </c>
      <c r="BP434" s="203">
        <v>-6.9167769365374827</v>
      </c>
      <c r="BQ434" s="207">
        <v>-13.742704827052597</v>
      </c>
      <c r="BR434" s="208"/>
      <c r="BS434" s="203">
        <v>0</v>
      </c>
      <c r="BT434" s="38">
        <v>0</v>
      </c>
      <c r="BU434" s="203" t="s">
        <v>22586</v>
      </c>
      <c r="BV434" s="200">
        <v>731.57</v>
      </c>
      <c r="BW434" s="209">
        <v>1375</v>
      </c>
      <c r="BX434" s="204">
        <v>-643.42999999999995</v>
      </c>
      <c r="BY434" s="209">
        <v>615</v>
      </c>
      <c r="BZ434" s="209">
        <v>747</v>
      </c>
      <c r="CA434" s="184" t="s">
        <v>22151</v>
      </c>
    </row>
    <row r="435" spans="1:79" ht="15" customHeight="1" x14ac:dyDescent="0.3">
      <c r="A435" s="178" t="s">
        <v>15860</v>
      </c>
      <c r="B435" s="1" t="s">
        <v>15862</v>
      </c>
      <c r="C435" s="2" t="s">
        <v>6838</v>
      </c>
      <c r="D435" s="91" t="s">
        <v>15861</v>
      </c>
      <c r="E435" s="2" t="s">
        <v>1405</v>
      </c>
      <c r="F435" s="2" t="s">
        <v>6120</v>
      </c>
      <c r="G435" s="2" t="s">
        <v>1380</v>
      </c>
      <c r="H435" s="2" t="s">
        <v>1380</v>
      </c>
      <c r="I435" s="2" t="s">
        <v>1380</v>
      </c>
      <c r="J435" s="269" t="s">
        <v>1380</v>
      </c>
      <c r="K435" s="98">
        <v>15958</v>
      </c>
      <c r="L435" s="98" t="s">
        <v>15863</v>
      </c>
      <c r="M435" s="98" t="e">
        <v>#VALUE!</v>
      </c>
      <c r="N435" s="98" t="s">
        <v>15865</v>
      </c>
      <c r="O435" s="66">
        <v>18</v>
      </c>
      <c r="P435" s="123">
        <v>33</v>
      </c>
      <c r="Q435" s="123">
        <v>33</v>
      </c>
      <c r="R435" s="75">
        <v>29</v>
      </c>
      <c r="S435" s="123">
        <v>5</v>
      </c>
      <c r="T435" s="123">
        <v>1</v>
      </c>
      <c r="U435" s="123">
        <v>0</v>
      </c>
      <c r="V435" s="75">
        <v>0</v>
      </c>
      <c r="W435" s="123">
        <v>5</v>
      </c>
      <c r="X435" s="75">
        <v>4</v>
      </c>
      <c r="Y435" s="75">
        <v>3</v>
      </c>
      <c r="Z435" s="75">
        <v>14</v>
      </c>
      <c r="AA435" s="75">
        <v>0</v>
      </c>
      <c r="AB435" s="3">
        <v>0.17241379310344829</v>
      </c>
      <c r="AC435" s="3">
        <v>0.25</v>
      </c>
      <c r="AD435" s="3">
        <v>0.20689655172413793</v>
      </c>
      <c r="AE435" s="6">
        <v>0.75757575757575757</v>
      </c>
      <c r="AF435" s="6">
        <v>0</v>
      </c>
      <c r="AG435" s="6">
        <v>0.56338028169014087</v>
      </c>
      <c r="AH435" s="6">
        <v>0</v>
      </c>
      <c r="AI435" s="6">
        <v>-0.50832106952438794</v>
      </c>
      <c r="AJ435" s="6">
        <v>0</v>
      </c>
      <c r="AK435" s="6">
        <v>0</v>
      </c>
      <c r="AL435" s="51">
        <v>0</v>
      </c>
      <c r="AM435" s="6">
        <v>0.81263496974151039</v>
      </c>
      <c r="AN435" s="6" t="s">
        <v>22151</v>
      </c>
      <c r="AO435" s="6" t="s">
        <v>22151</v>
      </c>
      <c r="AP435" s="6" t="s">
        <v>22151</v>
      </c>
      <c r="AQ435" s="6" t="s">
        <v>22151</v>
      </c>
      <c r="AR435" s="6" t="s">
        <v>22151</v>
      </c>
      <c r="AS435" s="6">
        <v>0.81263496974151039</v>
      </c>
      <c r="AT435" s="6" t="s">
        <v>22151</v>
      </c>
      <c r="AU435" s="6" t="s">
        <v>22151</v>
      </c>
      <c r="AV435" s="6" t="s">
        <v>22151</v>
      </c>
      <c r="AW435" s="6">
        <v>0.81263496974151039</v>
      </c>
      <c r="AX435" s="6">
        <v>0.81263496974151039</v>
      </c>
      <c r="AY435" s="99" t="s">
        <v>22151</v>
      </c>
      <c r="AZ435" s="99" t="s">
        <v>22151</v>
      </c>
      <c r="BA435" s="99" t="s">
        <v>22151</v>
      </c>
      <c r="BB435" s="99" t="s">
        <v>22151</v>
      </c>
      <c r="BC435" s="99" t="s">
        <v>22151</v>
      </c>
      <c r="BD435" s="99">
        <v>161</v>
      </c>
      <c r="BE435" s="99" t="s">
        <v>22151</v>
      </c>
      <c r="BF435" s="99" t="s">
        <v>22151</v>
      </c>
      <c r="BG435" s="99" t="s">
        <v>22151</v>
      </c>
      <c r="BH435" s="99">
        <v>239</v>
      </c>
      <c r="BI435" s="99">
        <v>224</v>
      </c>
      <c r="BJ435" s="92" t="s">
        <v>22151</v>
      </c>
      <c r="BK435" s="6">
        <v>7.5574645117708927</v>
      </c>
      <c r="BL435" s="6">
        <v>-6.7448295420293825</v>
      </c>
      <c r="BM435" s="99">
        <v>434</v>
      </c>
      <c r="BN435" s="6">
        <v>0</v>
      </c>
      <c r="BO435" s="6">
        <v>0.19435732070240119</v>
      </c>
      <c r="BP435" s="6">
        <v>-6.9391868627317841</v>
      </c>
      <c r="BQ435" s="38">
        <v>-13.79047027187031</v>
      </c>
      <c r="BR435" s="38"/>
      <c r="BS435" s="6">
        <v>0</v>
      </c>
      <c r="BT435" s="38">
        <v>0</v>
      </c>
      <c r="BU435" s="6" t="s">
        <v>22587</v>
      </c>
      <c r="BV435" s="75">
        <v>999</v>
      </c>
      <c r="BW435" s="75">
        <v>1377</v>
      </c>
      <c r="BX435" s="51">
        <v>-378</v>
      </c>
      <c r="BY435" s="75">
        <v>0</v>
      </c>
      <c r="BZ435" s="75">
        <v>0</v>
      </c>
      <c r="CA435" s="184" t="s">
        <v>22151</v>
      </c>
    </row>
    <row r="436" spans="1:79" x14ac:dyDescent="0.3">
      <c r="A436" s="213" t="s">
        <v>12322</v>
      </c>
      <c r="B436" s="1" t="s">
        <v>12324</v>
      </c>
      <c r="C436" s="2" t="s">
        <v>12323</v>
      </c>
      <c r="D436" s="91" t="s">
        <v>11531</v>
      </c>
      <c r="E436" s="2" t="s">
        <v>1460</v>
      </c>
      <c r="F436" s="2" t="s">
        <v>9094</v>
      </c>
      <c r="G436" s="2" t="s">
        <v>14932</v>
      </c>
      <c r="H436" s="2" t="s">
        <v>660</v>
      </c>
      <c r="I436" s="2" t="s">
        <v>1431</v>
      </c>
      <c r="J436" s="269" t="s">
        <v>660</v>
      </c>
      <c r="K436">
        <v>8418</v>
      </c>
      <c r="L436" t="s">
        <v>11532</v>
      </c>
      <c r="M436" t="e">
        <v>#VALUE!</v>
      </c>
      <c r="N436" t="s">
        <v>12327</v>
      </c>
      <c r="O436" s="169">
        <v>44</v>
      </c>
      <c r="P436" s="123">
        <v>101</v>
      </c>
      <c r="Q436" s="123">
        <v>101</v>
      </c>
      <c r="R436" s="75">
        <v>89</v>
      </c>
      <c r="S436" s="123">
        <v>17</v>
      </c>
      <c r="T436" s="123">
        <v>7.0000000000000009</v>
      </c>
      <c r="U436" s="123">
        <v>0</v>
      </c>
      <c r="V436" s="75">
        <v>0</v>
      </c>
      <c r="W436" s="123">
        <v>10</v>
      </c>
      <c r="X436" s="75">
        <v>3</v>
      </c>
      <c r="Y436" s="75">
        <v>11</v>
      </c>
      <c r="Z436" s="75">
        <v>23</v>
      </c>
      <c r="AA436" s="75">
        <v>1</v>
      </c>
      <c r="AB436" s="52">
        <v>0.19101123595505617</v>
      </c>
      <c r="AC436" s="52">
        <v>0.28000000000000003</v>
      </c>
      <c r="AD436" s="52">
        <v>0.2696629213483146</v>
      </c>
      <c r="AE436" s="51">
        <v>1.5151515151515151</v>
      </c>
      <c r="AF436" s="51">
        <v>0</v>
      </c>
      <c r="AG436" s="51">
        <v>0.42253521126760568</v>
      </c>
      <c r="AH436" s="51">
        <v>0.55555555555555558</v>
      </c>
      <c r="AI436" s="51">
        <v>-1.1613118867716339</v>
      </c>
      <c r="AJ436" s="51">
        <v>0</v>
      </c>
      <c r="AK436" s="51">
        <v>0</v>
      </c>
      <c r="AL436" s="51">
        <v>0</v>
      </c>
      <c r="AM436" s="51">
        <v>1.3319303952030426</v>
      </c>
      <c r="AN436" s="51" t="s">
        <v>22151</v>
      </c>
      <c r="AO436" s="51" t="s">
        <v>22151</v>
      </c>
      <c r="AP436" s="51" t="s">
        <v>22151</v>
      </c>
      <c r="AQ436" s="51">
        <v>1.3319303952030426</v>
      </c>
      <c r="AR436" s="51" t="s">
        <v>22151</v>
      </c>
      <c r="AS436" s="51" t="s">
        <v>22151</v>
      </c>
      <c r="AT436" s="51">
        <v>1.3319303952030426</v>
      </c>
      <c r="AU436" s="51" t="s">
        <v>22151</v>
      </c>
      <c r="AV436" s="51">
        <v>1.3319303952030426</v>
      </c>
      <c r="AW436" s="51">
        <v>1.3319303952030426</v>
      </c>
      <c r="AX436" s="51">
        <v>1.3319303952030426</v>
      </c>
      <c r="AY436" s="76" t="s">
        <v>22151</v>
      </c>
      <c r="AZ436" s="132" t="s">
        <v>22151</v>
      </c>
      <c r="BA436" s="132" t="s">
        <v>22151</v>
      </c>
      <c r="BB436" s="132">
        <v>41</v>
      </c>
      <c r="BC436" s="132" t="s">
        <v>22151</v>
      </c>
      <c r="BD436" s="132" t="s">
        <v>22151</v>
      </c>
      <c r="BE436" s="132">
        <v>51</v>
      </c>
      <c r="BF436" s="132" t="s">
        <v>22151</v>
      </c>
      <c r="BG436" s="132">
        <v>97</v>
      </c>
      <c r="BH436" s="132">
        <v>214</v>
      </c>
      <c r="BI436" s="132">
        <v>199</v>
      </c>
      <c r="BJ436" s="92" t="s">
        <v>22151</v>
      </c>
      <c r="BK436" s="51">
        <v>8.1157260046330784</v>
      </c>
      <c r="BL436" s="8">
        <v>-6.7837956094300358</v>
      </c>
      <c r="BM436" s="12">
        <v>435</v>
      </c>
      <c r="BN436" s="51">
        <v>0</v>
      </c>
      <c r="BO436" s="51">
        <v>0.19435732070240119</v>
      </c>
      <c r="BP436" s="51">
        <v>-6.9781529301324365</v>
      </c>
      <c r="BQ436" s="64">
        <v>-13.873524161742669</v>
      </c>
      <c r="BR436" s="64"/>
      <c r="BS436" s="51">
        <v>0</v>
      </c>
      <c r="BT436" s="38">
        <v>0</v>
      </c>
      <c r="BU436" s="51" t="s">
        <v>22588</v>
      </c>
      <c r="BV436" s="75">
        <v>747.14</v>
      </c>
      <c r="BW436" s="75">
        <v>1379</v>
      </c>
      <c r="BX436" s="51">
        <v>-631.86</v>
      </c>
      <c r="BY436" s="75">
        <v>642</v>
      </c>
      <c r="BZ436" s="75">
        <v>721</v>
      </c>
      <c r="CA436" s="184" t="s">
        <v>22151</v>
      </c>
    </row>
    <row r="437" spans="1:79" ht="15" customHeight="1" x14ac:dyDescent="0.3">
      <c r="A437" s="178" t="s">
        <v>1394</v>
      </c>
      <c r="B437" s="1" t="s">
        <v>6826</v>
      </c>
      <c r="C437" s="2" t="s">
        <v>6623</v>
      </c>
      <c r="D437" s="91" t="s">
        <v>467</v>
      </c>
      <c r="E437" s="2" t="s">
        <v>1509</v>
      </c>
      <c r="F437" s="2" t="s">
        <v>9094</v>
      </c>
      <c r="G437" s="2" t="s">
        <v>2147</v>
      </c>
      <c r="H437" s="2" t="s">
        <v>2147</v>
      </c>
      <c r="I437" s="2" t="s">
        <v>2147</v>
      </c>
      <c r="J437" s="269" t="s">
        <v>2147</v>
      </c>
      <c r="K437">
        <v>9393</v>
      </c>
      <c r="L437" t="s">
        <v>9853</v>
      </c>
      <c r="M437" t="e">
        <v>#VALUE!</v>
      </c>
      <c r="N437" t="s">
        <v>5074</v>
      </c>
      <c r="O437" s="169">
        <v>16</v>
      </c>
      <c r="P437" s="123">
        <v>51</v>
      </c>
      <c r="Q437" s="123">
        <v>51</v>
      </c>
      <c r="R437" s="67">
        <v>49</v>
      </c>
      <c r="S437" s="123">
        <v>9</v>
      </c>
      <c r="T437" s="123">
        <v>2</v>
      </c>
      <c r="U437" s="123">
        <v>0</v>
      </c>
      <c r="V437" s="67">
        <v>2</v>
      </c>
      <c r="W437" s="123">
        <v>4</v>
      </c>
      <c r="X437" s="67">
        <v>9</v>
      </c>
      <c r="Y437" s="67">
        <v>2</v>
      </c>
      <c r="Z437" s="67">
        <v>18</v>
      </c>
      <c r="AA437" s="67">
        <v>0</v>
      </c>
      <c r="AB437" s="4">
        <v>0.18367346938775511</v>
      </c>
      <c r="AC437" s="4">
        <v>0.21568627450980393</v>
      </c>
      <c r="AD437" s="4">
        <v>0.34693877551020408</v>
      </c>
      <c r="AE437" s="8">
        <v>0.60606060606060608</v>
      </c>
      <c r="AF437" s="8">
        <v>0.7142857142857143</v>
      </c>
      <c r="AG437" s="8">
        <v>1.267605633802817</v>
      </c>
      <c r="AH437" s="8">
        <v>0</v>
      </c>
      <c r="AI437" s="51">
        <v>-0.72964338322665123</v>
      </c>
      <c r="AJ437" s="51">
        <v>0</v>
      </c>
      <c r="AK437" s="51">
        <v>0</v>
      </c>
      <c r="AL437" s="51">
        <v>0</v>
      </c>
      <c r="AM437" s="8">
        <v>1.8583085709224862</v>
      </c>
      <c r="AN437" s="8" t="s">
        <v>22151</v>
      </c>
      <c r="AO437" s="8" t="s">
        <v>22151</v>
      </c>
      <c r="AP437" s="8" t="s">
        <v>22151</v>
      </c>
      <c r="AQ437" s="8" t="s">
        <v>22151</v>
      </c>
      <c r="AR437" s="8" t="s">
        <v>22151</v>
      </c>
      <c r="AS437" s="8" t="s">
        <v>22151</v>
      </c>
      <c r="AT437" s="8" t="s">
        <v>22151</v>
      </c>
      <c r="AU437" s="8" t="s">
        <v>22151</v>
      </c>
      <c r="AV437" s="8" t="s">
        <v>22151</v>
      </c>
      <c r="AW437" s="8">
        <v>1.8583085709224862</v>
      </c>
      <c r="AX437" s="8">
        <v>1.8583085709224862</v>
      </c>
      <c r="AY437" s="132" t="s">
        <v>22151</v>
      </c>
      <c r="AZ437" s="132" t="s">
        <v>22151</v>
      </c>
      <c r="BA437" s="132" t="s">
        <v>22151</v>
      </c>
      <c r="BB437" s="132" t="s">
        <v>22151</v>
      </c>
      <c r="BC437" s="132" t="s">
        <v>22151</v>
      </c>
      <c r="BD437" s="132" t="s">
        <v>22151</v>
      </c>
      <c r="BE437" s="132" t="s">
        <v>22151</v>
      </c>
      <c r="BF437" s="132" t="s">
        <v>22151</v>
      </c>
      <c r="BG437" s="132" t="s">
        <v>22151</v>
      </c>
      <c r="BH437" s="132">
        <v>196</v>
      </c>
      <c r="BI437" s="132">
        <v>181</v>
      </c>
      <c r="BJ437" s="92" t="s">
        <v>22151</v>
      </c>
      <c r="BK437" s="8">
        <v>8.6531354605957791</v>
      </c>
      <c r="BL437" s="8">
        <v>-6.7948268896732928</v>
      </c>
      <c r="BM437" s="12">
        <v>436</v>
      </c>
      <c r="BN437" s="10">
        <v>0</v>
      </c>
      <c r="BO437" s="10">
        <v>0.19435732070240119</v>
      </c>
      <c r="BP437" s="10">
        <v>-6.9891842103756936</v>
      </c>
      <c r="BQ437" s="41">
        <v>-13.897036689323507</v>
      </c>
      <c r="BR437" s="41"/>
      <c r="BS437" s="10">
        <v>0</v>
      </c>
      <c r="BT437" s="38">
        <v>0</v>
      </c>
      <c r="BU437" s="6" t="s">
        <v>22589</v>
      </c>
      <c r="BV437" s="75">
        <v>999</v>
      </c>
      <c r="BW437" s="75">
        <v>1380</v>
      </c>
      <c r="BX437" s="51">
        <v>-381</v>
      </c>
      <c r="BY437" s="75">
        <v>0</v>
      </c>
      <c r="BZ437" s="75">
        <v>0</v>
      </c>
      <c r="CA437" s="184" t="s">
        <v>22151</v>
      </c>
    </row>
    <row r="438" spans="1:79" ht="15" customHeight="1" x14ac:dyDescent="0.3">
      <c r="A438" s="213" t="s">
        <v>10306</v>
      </c>
      <c r="B438" s="1" t="s">
        <v>6641</v>
      </c>
      <c r="C438" s="2" t="s">
        <v>10308</v>
      </c>
      <c r="D438" s="91" t="s">
        <v>10307</v>
      </c>
      <c r="E438" s="2" t="s">
        <v>1553</v>
      </c>
      <c r="F438" s="2" t="s">
        <v>6120</v>
      </c>
      <c r="G438" s="2" t="s">
        <v>1380</v>
      </c>
      <c r="H438" s="2" t="s">
        <v>1380</v>
      </c>
      <c r="I438" s="2" t="s">
        <v>1380</v>
      </c>
      <c r="J438" s="269" t="s">
        <v>1380</v>
      </c>
      <c r="K438">
        <v>13356</v>
      </c>
      <c r="L438" t="s">
        <v>16828</v>
      </c>
      <c r="M438" t="e">
        <v>#VALUE!</v>
      </c>
      <c r="N438" t="s">
        <v>10309</v>
      </c>
      <c r="O438" s="169">
        <v>35</v>
      </c>
      <c r="P438" s="123">
        <v>64</v>
      </c>
      <c r="Q438" s="123">
        <v>64</v>
      </c>
      <c r="R438" s="75">
        <v>59</v>
      </c>
      <c r="S438" s="123">
        <v>10</v>
      </c>
      <c r="T438" s="123">
        <v>1</v>
      </c>
      <c r="U438" s="123">
        <v>0</v>
      </c>
      <c r="V438" s="75">
        <v>1</v>
      </c>
      <c r="W438" s="123">
        <v>5</v>
      </c>
      <c r="X438" s="75">
        <v>5</v>
      </c>
      <c r="Y438" s="75">
        <v>4</v>
      </c>
      <c r="Z438" s="75">
        <v>27</v>
      </c>
      <c r="AA438" s="75">
        <v>0</v>
      </c>
      <c r="AB438" s="52">
        <v>0.16949152542372881</v>
      </c>
      <c r="AC438" s="52">
        <v>0.22222222222222221</v>
      </c>
      <c r="AD438" s="52">
        <v>0.23728813559322035</v>
      </c>
      <c r="AE438" s="51">
        <v>0.75757575757575757</v>
      </c>
      <c r="AF438" s="51">
        <v>0.35714285714285715</v>
      </c>
      <c r="AG438" s="51">
        <v>0.70422535211267612</v>
      </c>
      <c r="AH438" s="51">
        <v>0</v>
      </c>
      <c r="AI438" s="51">
        <v>-1.0591608504145755</v>
      </c>
      <c r="AJ438" s="51">
        <v>0</v>
      </c>
      <c r="AK438" s="51">
        <v>0</v>
      </c>
      <c r="AL438" s="51">
        <v>0</v>
      </c>
      <c r="AM438" s="51">
        <v>0.75978311641671548</v>
      </c>
      <c r="AN438" s="51" t="s">
        <v>22151</v>
      </c>
      <c r="AO438" s="51" t="s">
        <v>22151</v>
      </c>
      <c r="AP438" s="51" t="s">
        <v>22151</v>
      </c>
      <c r="AQ438" s="51" t="s">
        <v>22151</v>
      </c>
      <c r="AR438" s="51" t="s">
        <v>22151</v>
      </c>
      <c r="AS438" s="51">
        <v>0.75978311641671548</v>
      </c>
      <c r="AT438" s="51" t="s">
        <v>22151</v>
      </c>
      <c r="AU438" s="51" t="s">
        <v>22151</v>
      </c>
      <c r="AV438" s="51" t="s">
        <v>22151</v>
      </c>
      <c r="AW438" s="51">
        <v>0.75978311641671548</v>
      </c>
      <c r="AX438" s="51">
        <v>0.75978311641671548</v>
      </c>
      <c r="AY438" s="76" t="s">
        <v>22151</v>
      </c>
      <c r="AZ438" s="132" t="s">
        <v>22151</v>
      </c>
      <c r="BA438" s="132" t="s">
        <v>22151</v>
      </c>
      <c r="BB438" s="132" t="s">
        <v>22151</v>
      </c>
      <c r="BC438" s="132" t="s">
        <v>22151</v>
      </c>
      <c r="BD438" s="132">
        <v>162</v>
      </c>
      <c r="BE438" s="132" t="s">
        <v>22151</v>
      </c>
      <c r="BF438" s="132" t="s">
        <v>22151</v>
      </c>
      <c r="BG438" s="132" t="s">
        <v>22151</v>
      </c>
      <c r="BH438" s="132">
        <v>241</v>
      </c>
      <c r="BI438" s="132">
        <v>226</v>
      </c>
      <c r="BJ438" s="92" t="s">
        <v>22151</v>
      </c>
      <c r="BK438" s="51">
        <v>7.5574645117708927</v>
      </c>
      <c r="BL438" s="8">
        <v>-6.7976813953541768</v>
      </c>
      <c r="BM438" s="12">
        <v>437</v>
      </c>
      <c r="BN438" s="51">
        <v>0</v>
      </c>
      <c r="BO438" s="51">
        <v>0.19435732070240119</v>
      </c>
      <c r="BP438" s="51">
        <v>-6.9920387160565785</v>
      </c>
      <c r="BQ438" s="64">
        <v>-13.903120900953656</v>
      </c>
      <c r="BR438" s="64"/>
      <c r="BS438" s="51">
        <v>0</v>
      </c>
      <c r="BT438" s="38">
        <v>0</v>
      </c>
      <c r="BU438" s="51" t="s">
        <v>22590</v>
      </c>
      <c r="BV438" s="75">
        <v>749.7</v>
      </c>
      <c r="BW438" s="75">
        <v>1381</v>
      </c>
      <c r="BX438" s="51">
        <v>-631.29999999999995</v>
      </c>
      <c r="BY438" s="75">
        <v>694</v>
      </c>
      <c r="BZ438" s="75">
        <v>694</v>
      </c>
      <c r="CA438" s="184" t="s">
        <v>22151</v>
      </c>
    </row>
    <row r="439" spans="1:79" x14ac:dyDescent="0.3">
      <c r="A439" s="213" t="s">
        <v>2315</v>
      </c>
      <c r="B439" s="1" t="s">
        <v>6802</v>
      </c>
      <c r="C439" s="2" t="s">
        <v>6899</v>
      </c>
      <c r="D439" s="91" t="s">
        <v>514</v>
      </c>
      <c r="E439" s="2" t="s">
        <v>1531</v>
      </c>
      <c r="F439" s="2" t="s">
        <v>9094</v>
      </c>
      <c r="G439" s="2" t="s">
        <v>1380</v>
      </c>
      <c r="H439" s="2" t="s">
        <v>1380</v>
      </c>
      <c r="I439" s="2" t="s">
        <v>1380</v>
      </c>
      <c r="J439" s="269" t="s">
        <v>1380</v>
      </c>
      <c r="K439">
        <v>5227</v>
      </c>
      <c r="L439" t="s">
        <v>10687</v>
      </c>
      <c r="M439" t="e">
        <v>#VALUE!</v>
      </c>
      <c r="N439" t="s">
        <v>5708</v>
      </c>
      <c r="O439" s="169">
        <v>18</v>
      </c>
      <c r="P439" s="123">
        <v>57</v>
      </c>
      <c r="Q439" s="123">
        <v>57</v>
      </c>
      <c r="R439" s="75">
        <v>50</v>
      </c>
      <c r="S439" s="123">
        <v>8</v>
      </c>
      <c r="T439" s="123">
        <v>1</v>
      </c>
      <c r="U439" s="123">
        <v>0</v>
      </c>
      <c r="V439" s="75">
        <v>1</v>
      </c>
      <c r="W439" s="123">
        <v>5</v>
      </c>
      <c r="X439" s="75">
        <v>4</v>
      </c>
      <c r="Y439" s="75">
        <v>3</v>
      </c>
      <c r="Z439" s="75">
        <v>12</v>
      </c>
      <c r="AA439" s="75">
        <v>0</v>
      </c>
      <c r="AB439" s="52">
        <v>0.16</v>
      </c>
      <c r="AC439" s="52">
        <v>0.20754716981132076</v>
      </c>
      <c r="AD439" s="52">
        <v>0.24</v>
      </c>
      <c r="AE439" s="51">
        <v>0.75757575757575757</v>
      </c>
      <c r="AF439" s="51">
        <v>0.35714285714285715</v>
      </c>
      <c r="AG439" s="51">
        <v>0.56338028169014087</v>
      </c>
      <c r="AH439" s="51">
        <v>0</v>
      </c>
      <c r="AI439" s="51">
        <v>-1.005905693863975</v>
      </c>
      <c r="AJ439" s="51">
        <v>0</v>
      </c>
      <c r="AK439" s="51">
        <v>0</v>
      </c>
      <c r="AL439" s="51">
        <v>0</v>
      </c>
      <c r="AM439" s="51">
        <v>0.67219320254478054</v>
      </c>
      <c r="AN439" s="51" t="s">
        <v>22151</v>
      </c>
      <c r="AO439" s="51" t="s">
        <v>22151</v>
      </c>
      <c r="AP439" s="51" t="s">
        <v>22151</v>
      </c>
      <c r="AQ439" s="51" t="s">
        <v>22151</v>
      </c>
      <c r="AR439" s="51" t="s">
        <v>22151</v>
      </c>
      <c r="AS439" s="51">
        <v>0.67219320254478054</v>
      </c>
      <c r="AT439" s="51" t="s">
        <v>22151</v>
      </c>
      <c r="AU439" s="51" t="s">
        <v>22151</v>
      </c>
      <c r="AV439" s="51" t="s">
        <v>22151</v>
      </c>
      <c r="AW439" s="51">
        <v>0.67219320254478054</v>
      </c>
      <c r="AX439" s="51">
        <v>0.67219320254478054</v>
      </c>
      <c r="AY439" s="76" t="s">
        <v>22151</v>
      </c>
      <c r="AZ439" s="132" t="s">
        <v>22151</v>
      </c>
      <c r="BA439" s="132" t="s">
        <v>22151</v>
      </c>
      <c r="BB439" s="132" t="s">
        <v>22151</v>
      </c>
      <c r="BC439" s="132" t="s">
        <v>22151</v>
      </c>
      <c r="BD439" s="132">
        <v>163</v>
      </c>
      <c r="BE439" s="132" t="s">
        <v>22151</v>
      </c>
      <c r="BF439" s="132" t="s">
        <v>22151</v>
      </c>
      <c r="BG439" s="132" t="s">
        <v>22151</v>
      </c>
      <c r="BH439" s="132">
        <v>244</v>
      </c>
      <c r="BI439" s="132">
        <v>229</v>
      </c>
      <c r="BJ439" s="92" t="s">
        <v>22151</v>
      </c>
      <c r="BK439" s="51">
        <v>7.5574645117708927</v>
      </c>
      <c r="BL439" s="8">
        <v>-6.8852713092261126</v>
      </c>
      <c r="BM439" s="12">
        <v>438</v>
      </c>
      <c r="BN439" s="51">
        <v>0</v>
      </c>
      <c r="BO439" s="51">
        <v>0.19435732070240119</v>
      </c>
      <c r="BP439" s="51">
        <v>-7.0796286299285143</v>
      </c>
      <c r="BQ439" s="64">
        <v>-14.089813670995094</v>
      </c>
      <c r="BR439" s="64"/>
      <c r="BS439" s="51">
        <v>0</v>
      </c>
      <c r="BT439" s="38">
        <v>0</v>
      </c>
      <c r="BU439" s="51" t="s">
        <v>22591</v>
      </c>
      <c r="BV439" s="75">
        <v>999</v>
      </c>
      <c r="BW439" s="75">
        <v>1384</v>
      </c>
      <c r="BX439" s="51">
        <v>-385</v>
      </c>
      <c r="BY439" s="75">
        <v>0</v>
      </c>
      <c r="BZ439" s="75">
        <v>0</v>
      </c>
      <c r="CA439" s="184" t="s">
        <v>22151</v>
      </c>
    </row>
    <row r="440" spans="1:79" ht="15" customHeight="1" x14ac:dyDescent="0.3">
      <c r="A440" s="212" t="s">
        <v>12631</v>
      </c>
      <c r="B440" s="180" t="s">
        <v>6873</v>
      </c>
      <c r="C440" s="196" t="s">
        <v>12632</v>
      </c>
      <c r="D440" s="211" t="s">
        <v>11689</v>
      </c>
      <c r="E440" s="196" t="s">
        <v>1509</v>
      </c>
      <c r="F440" s="196" t="s">
        <v>9094</v>
      </c>
      <c r="G440" s="196" t="s">
        <v>1380</v>
      </c>
      <c r="H440" s="196" t="s">
        <v>1380</v>
      </c>
      <c r="I440" s="196" t="s">
        <v>1380</v>
      </c>
      <c r="J440" s="196" t="s">
        <v>1380</v>
      </c>
      <c r="K440" s="197">
        <v>13608</v>
      </c>
      <c r="L440" s="197" t="s">
        <v>11690</v>
      </c>
      <c r="M440" s="198" t="e">
        <v>#VALUE!</v>
      </c>
      <c r="N440" s="198" t="s">
        <v>12634</v>
      </c>
      <c r="O440" s="199">
        <v>14</v>
      </c>
      <c r="P440" s="200">
        <v>47</v>
      </c>
      <c r="Q440" s="200">
        <v>47</v>
      </c>
      <c r="R440" s="200">
        <v>45</v>
      </c>
      <c r="S440" s="200">
        <v>5.9999999999999991</v>
      </c>
      <c r="T440" s="200">
        <v>2</v>
      </c>
      <c r="U440" s="200">
        <v>0</v>
      </c>
      <c r="V440" s="200">
        <v>0</v>
      </c>
      <c r="W440" s="200">
        <v>2</v>
      </c>
      <c r="X440" s="200">
        <v>2.9999999999999996</v>
      </c>
      <c r="Y440" s="200">
        <v>2</v>
      </c>
      <c r="Z440" s="200">
        <v>13</v>
      </c>
      <c r="AA440" s="200">
        <v>2</v>
      </c>
      <c r="AB440" s="201">
        <v>0.1333333333333333</v>
      </c>
      <c r="AC440" s="202">
        <v>0.17021276595744678</v>
      </c>
      <c r="AD440" s="202">
        <v>0.17777777777777776</v>
      </c>
      <c r="AE440" s="203">
        <v>0.30303030303030304</v>
      </c>
      <c r="AF440" s="203">
        <v>0</v>
      </c>
      <c r="AG440" s="203">
        <v>0.42253521126760557</v>
      </c>
      <c r="AH440" s="203">
        <v>1.1111111111111112</v>
      </c>
      <c r="AI440" s="203">
        <v>-1.1730726711125341</v>
      </c>
      <c r="AJ440" s="204">
        <v>0</v>
      </c>
      <c r="AK440" s="204">
        <v>0</v>
      </c>
      <c r="AL440" s="204">
        <v>0</v>
      </c>
      <c r="AM440" s="203">
        <v>0.66360395429648578</v>
      </c>
      <c r="AN440" s="203" t="s">
        <v>22151</v>
      </c>
      <c r="AO440" s="203" t="s">
        <v>22151</v>
      </c>
      <c r="AP440" s="203" t="s">
        <v>22151</v>
      </c>
      <c r="AQ440" s="203" t="s">
        <v>22151</v>
      </c>
      <c r="AR440" s="203" t="s">
        <v>22151</v>
      </c>
      <c r="AS440" s="203">
        <v>0.66360395429648578</v>
      </c>
      <c r="AT440" s="203" t="s">
        <v>22151</v>
      </c>
      <c r="AU440" s="203" t="s">
        <v>22151</v>
      </c>
      <c r="AV440" s="203" t="s">
        <v>22151</v>
      </c>
      <c r="AW440" s="203">
        <v>0.66360395429648578</v>
      </c>
      <c r="AX440" s="203">
        <v>0.66360395429648578</v>
      </c>
      <c r="AY440" s="205" t="s">
        <v>22151</v>
      </c>
      <c r="AZ440" s="205" t="s">
        <v>22151</v>
      </c>
      <c r="BA440" s="205" t="s">
        <v>22151</v>
      </c>
      <c r="BB440" s="205" t="s">
        <v>22151</v>
      </c>
      <c r="BC440" s="205" t="s">
        <v>22151</v>
      </c>
      <c r="BD440" s="205">
        <v>164</v>
      </c>
      <c r="BE440" s="205" t="s">
        <v>22151</v>
      </c>
      <c r="BF440" s="205" t="s">
        <v>22151</v>
      </c>
      <c r="BG440" s="205" t="s">
        <v>22151</v>
      </c>
      <c r="BH440" s="205">
        <v>246</v>
      </c>
      <c r="BI440" s="205">
        <v>231</v>
      </c>
      <c r="BJ440" s="206" t="s">
        <v>22151</v>
      </c>
      <c r="BK440" s="203">
        <v>7.5574645117708927</v>
      </c>
      <c r="BL440" s="203">
        <v>-6.8938605574744072</v>
      </c>
      <c r="BM440" s="205">
        <v>439</v>
      </c>
      <c r="BN440" s="203">
        <v>0</v>
      </c>
      <c r="BO440" s="203">
        <v>0.19435732070240119</v>
      </c>
      <c r="BP440" s="203">
        <v>-7.0882178781768079</v>
      </c>
      <c r="BQ440" s="207">
        <v>-14.108121150442921</v>
      </c>
      <c r="BR440" s="208"/>
      <c r="BS440" s="203">
        <v>0</v>
      </c>
      <c r="BT440" s="38">
        <v>0</v>
      </c>
      <c r="BU440" s="203" t="s">
        <v>22592</v>
      </c>
      <c r="BV440" s="200">
        <v>690.68</v>
      </c>
      <c r="BW440" s="209">
        <v>1385</v>
      </c>
      <c r="BX440" s="204">
        <v>-694.32</v>
      </c>
      <c r="BY440" s="209">
        <v>435</v>
      </c>
      <c r="BZ440" s="209">
        <v>749</v>
      </c>
      <c r="CA440" s="184" t="s">
        <v>22151</v>
      </c>
    </row>
    <row r="441" spans="1:79" x14ac:dyDescent="0.3">
      <c r="A441" s="178" t="s">
        <v>15903</v>
      </c>
      <c r="B441" s="1" t="s">
        <v>7660</v>
      </c>
      <c r="C441" s="2" t="s">
        <v>15904</v>
      </c>
      <c r="D441" s="91" t="s">
        <v>14992</v>
      </c>
      <c r="E441" s="2" t="s">
        <v>1372</v>
      </c>
      <c r="F441" s="2" t="s">
        <v>6120</v>
      </c>
      <c r="G441" s="2" t="s">
        <v>661</v>
      </c>
      <c r="H441" s="2" t="s">
        <v>661</v>
      </c>
      <c r="I441" s="2" t="s">
        <v>661</v>
      </c>
      <c r="J441" s="269" t="s">
        <v>661</v>
      </c>
      <c r="K441">
        <v>16426</v>
      </c>
      <c r="L441" t="s">
        <v>15905</v>
      </c>
      <c r="M441" t="e">
        <v>#VALUE!</v>
      </c>
      <c r="N441" t="s">
        <v>15906</v>
      </c>
      <c r="O441" s="169">
        <v>26</v>
      </c>
      <c r="P441" s="123">
        <v>52</v>
      </c>
      <c r="Q441" s="123">
        <v>52</v>
      </c>
      <c r="R441" s="75">
        <v>48</v>
      </c>
      <c r="S441" s="123">
        <v>8</v>
      </c>
      <c r="T441" s="123">
        <v>0</v>
      </c>
      <c r="U441" s="123">
        <v>0</v>
      </c>
      <c r="V441" s="75">
        <v>1</v>
      </c>
      <c r="W441" s="123">
        <v>8</v>
      </c>
      <c r="X441" s="75">
        <v>3</v>
      </c>
      <c r="Y441" s="75">
        <v>1</v>
      </c>
      <c r="Z441" s="75">
        <v>19</v>
      </c>
      <c r="AA441" s="75">
        <v>1</v>
      </c>
      <c r="AB441" s="4">
        <v>0.16666666666666666</v>
      </c>
      <c r="AC441" s="4">
        <v>0.18367346938775511</v>
      </c>
      <c r="AD441" s="4">
        <v>0.22916666666666666</v>
      </c>
      <c r="AE441" s="8">
        <v>1.2121212121212122</v>
      </c>
      <c r="AF441" s="8">
        <v>0.35714285714285715</v>
      </c>
      <c r="AG441" s="8">
        <v>0.42253521126760568</v>
      </c>
      <c r="AH441" s="8">
        <v>0.55555555555555558</v>
      </c>
      <c r="AI441" s="51">
        <v>-0.89567690581521253</v>
      </c>
      <c r="AJ441" s="51">
        <v>0</v>
      </c>
      <c r="AK441" s="51">
        <v>0</v>
      </c>
      <c r="AL441" s="51">
        <v>0</v>
      </c>
      <c r="AM441" s="8">
        <v>1.6516779302720184</v>
      </c>
      <c r="AN441" s="8" t="s">
        <v>22151</v>
      </c>
      <c r="AO441" s="8" t="s">
        <v>22151</v>
      </c>
      <c r="AP441" s="8">
        <v>1.6516779302720184</v>
      </c>
      <c r="AQ441" s="8" t="s">
        <v>22151</v>
      </c>
      <c r="AR441" s="8" t="s">
        <v>22151</v>
      </c>
      <c r="AS441" s="8" t="s">
        <v>22151</v>
      </c>
      <c r="AT441" s="8" t="s">
        <v>22151</v>
      </c>
      <c r="AU441" s="8">
        <v>1.6516779302720184</v>
      </c>
      <c r="AV441" s="8">
        <v>1.6516779302720184</v>
      </c>
      <c r="AW441" s="8">
        <v>1.6516779302720184</v>
      </c>
      <c r="AX441" s="8">
        <v>1.6516779302720184</v>
      </c>
      <c r="AY441" s="132" t="s">
        <v>22151</v>
      </c>
      <c r="AZ441" s="132" t="s">
        <v>22151</v>
      </c>
      <c r="BA441" s="132">
        <v>75</v>
      </c>
      <c r="BB441" s="132" t="s">
        <v>22151</v>
      </c>
      <c r="BC441" s="132" t="s">
        <v>22151</v>
      </c>
      <c r="BD441" s="132" t="s">
        <v>22151</v>
      </c>
      <c r="BE441" s="132" t="s">
        <v>22151</v>
      </c>
      <c r="BF441" s="132">
        <v>73</v>
      </c>
      <c r="BG441" s="132">
        <v>92</v>
      </c>
      <c r="BH441" s="132">
        <v>202</v>
      </c>
      <c r="BI441" s="132">
        <v>187</v>
      </c>
      <c r="BJ441" s="92" t="s">
        <v>22151</v>
      </c>
      <c r="BK441" s="8">
        <v>8.6531354605957791</v>
      </c>
      <c r="BL441" s="8">
        <v>-7.0014575303237603</v>
      </c>
      <c r="BM441" s="12">
        <v>440</v>
      </c>
      <c r="BN441" s="10">
        <v>0</v>
      </c>
      <c r="BO441" s="10">
        <v>0.19435732070240119</v>
      </c>
      <c r="BP441" s="10">
        <v>-7.1958148510261619</v>
      </c>
      <c r="BQ441" s="41">
        <v>-14.337457794599109</v>
      </c>
      <c r="BR441" s="41"/>
      <c r="BS441" s="10">
        <v>0</v>
      </c>
      <c r="BT441" s="38">
        <v>0</v>
      </c>
      <c r="BU441" s="6" t="s">
        <v>22593</v>
      </c>
      <c r="BV441" s="75">
        <v>999</v>
      </c>
      <c r="BW441" s="75">
        <v>1390</v>
      </c>
      <c r="BX441" s="51">
        <v>-391</v>
      </c>
      <c r="BY441" s="75">
        <v>0</v>
      </c>
      <c r="BZ441" s="75">
        <v>0</v>
      </c>
      <c r="CA441" s="184" t="s">
        <v>22151</v>
      </c>
    </row>
    <row r="442" spans="1:79" ht="15" customHeight="1" x14ac:dyDescent="0.3">
      <c r="A442" s="213" t="s">
        <v>16958</v>
      </c>
      <c r="B442" s="1" t="s">
        <v>16960</v>
      </c>
      <c r="C442" s="2" t="s">
        <v>6620</v>
      </c>
      <c r="D442" s="91" t="s">
        <v>16959</v>
      </c>
      <c r="E442" s="2" t="s">
        <v>1446</v>
      </c>
      <c r="F442" s="2" t="s">
        <v>9094</v>
      </c>
      <c r="G442" s="2" t="s">
        <v>661</v>
      </c>
      <c r="H442" s="2" t="s">
        <v>661</v>
      </c>
      <c r="I442" s="2" t="s">
        <v>661</v>
      </c>
      <c r="J442" s="269" t="s">
        <v>661</v>
      </c>
      <c r="K442">
        <v>15170</v>
      </c>
      <c r="L442" t="s">
        <v>16961</v>
      </c>
      <c r="M442" t="e">
        <v>#VALUE!</v>
      </c>
      <c r="N442" t="s">
        <v>16962</v>
      </c>
      <c r="O442" s="169">
        <v>26</v>
      </c>
      <c r="P442" s="123">
        <v>79</v>
      </c>
      <c r="Q442" s="123">
        <v>79</v>
      </c>
      <c r="R442" s="75">
        <v>70</v>
      </c>
      <c r="S442" s="123">
        <v>9</v>
      </c>
      <c r="T442" s="123">
        <v>3</v>
      </c>
      <c r="U442" s="123">
        <v>0</v>
      </c>
      <c r="V442" s="75">
        <v>2</v>
      </c>
      <c r="W442" s="123">
        <v>9</v>
      </c>
      <c r="X442" s="75">
        <v>6</v>
      </c>
      <c r="Y442" s="75">
        <v>7</v>
      </c>
      <c r="Z442" s="75">
        <v>24</v>
      </c>
      <c r="AA442" s="75">
        <v>1</v>
      </c>
      <c r="AB442" s="52">
        <v>0.12857142857142856</v>
      </c>
      <c r="AC442" s="52">
        <v>0.20779220779220781</v>
      </c>
      <c r="AD442" s="52">
        <v>0.25714285714285712</v>
      </c>
      <c r="AE442" s="51">
        <v>1.3636363636363638</v>
      </c>
      <c r="AF442" s="51">
        <v>0.7142857142857143</v>
      </c>
      <c r="AG442" s="51">
        <v>0.84507042253521136</v>
      </c>
      <c r="AH442" s="51">
        <v>0.55555555555555558</v>
      </c>
      <c r="AI442" s="51">
        <v>-1.8788557433379711</v>
      </c>
      <c r="AJ442" s="51">
        <v>0</v>
      </c>
      <c r="AK442" s="51">
        <v>0</v>
      </c>
      <c r="AL442" s="51">
        <v>0</v>
      </c>
      <c r="AM442" s="51">
        <v>1.5996923126748739</v>
      </c>
      <c r="AN442" s="51" t="s">
        <v>22151</v>
      </c>
      <c r="AO442" s="51" t="s">
        <v>22151</v>
      </c>
      <c r="AP442" s="51">
        <v>1.5996923126748739</v>
      </c>
      <c r="AQ442" s="51" t="s">
        <v>22151</v>
      </c>
      <c r="AR442" s="51" t="s">
        <v>22151</v>
      </c>
      <c r="AS442" s="51" t="s">
        <v>22151</v>
      </c>
      <c r="AT442" s="51" t="s">
        <v>22151</v>
      </c>
      <c r="AU442" s="51">
        <v>1.5996923126748739</v>
      </c>
      <c r="AV442" s="51">
        <v>1.5996923126748739</v>
      </c>
      <c r="AW442" s="51">
        <v>1.5996923126748739</v>
      </c>
      <c r="AX442" s="51">
        <v>1.5996923126748739</v>
      </c>
      <c r="AY442" s="76" t="s">
        <v>22151</v>
      </c>
      <c r="AZ442" s="132" t="s">
        <v>22151</v>
      </c>
      <c r="BA442" s="132">
        <v>76</v>
      </c>
      <c r="BB442" s="132" t="s">
        <v>22151</v>
      </c>
      <c r="BC442" s="132" t="s">
        <v>22151</v>
      </c>
      <c r="BD442" s="132" t="s">
        <v>22151</v>
      </c>
      <c r="BE442" s="132" t="s">
        <v>22151</v>
      </c>
      <c r="BF442" s="132">
        <v>74</v>
      </c>
      <c r="BG442" s="132">
        <v>93</v>
      </c>
      <c r="BH442" s="132">
        <v>204</v>
      </c>
      <c r="BI442" s="132">
        <v>189</v>
      </c>
      <c r="BJ442" s="92" t="s">
        <v>22151</v>
      </c>
      <c r="BK442" s="51">
        <v>8.6531354605957791</v>
      </c>
      <c r="BL442" s="8">
        <v>-7.0534431479209054</v>
      </c>
      <c r="BM442" s="12">
        <v>441</v>
      </c>
      <c r="BN442" s="51">
        <v>0</v>
      </c>
      <c r="BO442" s="51">
        <v>0.19435732070240119</v>
      </c>
      <c r="BP442" s="51">
        <v>-7.2478004686233071</v>
      </c>
      <c r="BQ442" s="64">
        <v>-14.448262092976613</v>
      </c>
      <c r="BR442" s="64"/>
      <c r="BS442" s="51">
        <v>0</v>
      </c>
      <c r="BT442" s="38">
        <v>0</v>
      </c>
      <c r="BU442" s="51" t="s">
        <v>22594</v>
      </c>
      <c r="BV442" s="75">
        <v>723.36</v>
      </c>
      <c r="BW442" s="75">
        <v>1393</v>
      </c>
      <c r="BX442" s="51">
        <v>-669.64</v>
      </c>
      <c r="BY442" s="75">
        <v>602</v>
      </c>
      <c r="BZ442" s="75">
        <v>748</v>
      </c>
      <c r="CA442" s="184" t="s">
        <v>22151</v>
      </c>
    </row>
    <row r="443" spans="1:79" x14ac:dyDescent="0.3">
      <c r="A443" s="178" t="s">
        <v>20104</v>
      </c>
      <c r="B443" s="1" t="s">
        <v>20106</v>
      </c>
      <c r="C443" s="2" t="s">
        <v>20105</v>
      </c>
      <c r="D443" s="91" t="s">
        <v>17162</v>
      </c>
      <c r="E443" s="2" t="s">
        <v>1386</v>
      </c>
      <c r="F443" s="2" t="s">
        <v>6120</v>
      </c>
      <c r="G443" s="2" t="s">
        <v>660</v>
      </c>
      <c r="H443" s="2" t="s">
        <v>660</v>
      </c>
      <c r="I443" s="2" t="s">
        <v>660</v>
      </c>
      <c r="J443" s="269" t="s">
        <v>660</v>
      </c>
      <c r="K443">
        <v>17684</v>
      </c>
      <c r="L443" t="s">
        <v>20107</v>
      </c>
      <c r="M443" t="e">
        <v>#VALUE!</v>
      </c>
      <c r="N443" t="s">
        <v>20109</v>
      </c>
      <c r="O443" s="169">
        <v>24</v>
      </c>
      <c r="P443" s="123">
        <v>71</v>
      </c>
      <c r="Q443" s="123">
        <v>71</v>
      </c>
      <c r="R443" s="75">
        <v>63</v>
      </c>
      <c r="S443" s="123">
        <v>13</v>
      </c>
      <c r="T443" s="123">
        <v>2</v>
      </c>
      <c r="U443" s="123">
        <v>0</v>
      </c>
      <c r="V443" s="75">
        <v>0</v>
      </c>
      <c r="W443" s="123">
        <v>11</v>
      </c>
      <c r="X443" s="75">
        <v>0</v>
      </c>
      <c r="Y443" s="75">
        <v>8</v>
      </c>
      <c r="Z443" s="75">
        <v>10</v>
      </c>
      <c r="AA443" s="75">
        <v>0</v>
      </c>
      <c r="AB443" s="3">
        <v>0.20634920634920634</v>
      </c>
      <c r="AC443" s="3">
        <v>0.29577464788732394</v>
      </c>
      <c r="AD443" s="3">
        <v>0.23809523809523808</v>
      </c>
      <c r="AE443" s="6">
        <v>1.6666666666666667</v>
      </c>
      <c r="AF443" s="6">
        <v>0</v>
      </c>
      <c r="AG443" s="6">
        <v>0</v>
      </c>
      <c r="AH443" s="6">
        <v>0</v>
      </c>
      <c r="AI443" s="51">
        <v>-0.61851542037732143</v>
      </c>
      <c r="AJ443" s="51">
        <v>0</v>
      </c>
      <c r="AK443" s="51">
        <v>0</v>
      </c>
      <c r="AL443" s="51">
        <v>0</v>
      </c>
      <c r="AM443" s="6">
        <v>1.0481512462893452</v>
      </c>
      <c r="AN443" s="6" t="s">
        <v>22151</v>
      </c>
      <c r="AO443" s="6" t="s">
        <v>22151</v>
      </c>
      <c r="AP443" s="6" t="s">
        <v>22151</v>
      </c>
      <c r="AQ443" s="6">
        <v>1.0481512462893452</v>
      </c>
      <c r="AR443" s="6" t="s">
        <v>22151</v>
      </c>
      <c r="AS443" s="6" t="s">
        <v>22151</v>
      </c>
      <c r="AT443" s="6">
        <v>1.0481512462893452</v>
      </c>
      <c r="AU443" s="6" t="s">
        <v>22151</v>
      </c>
      <c r="AV443" s="6">
        <v>1.0481512462893452</v>
      </c>
      <c r="AW443" s="6">
        <v>1.0481512462893452</v>
      </c>
      <c r="AX443" s="6">
        <v>1.0481512462893452</v>
      </c>
      <c r="AY443" s="99" t="s">
        <v>22151</v>
      </c>
      <c r="AZ443" s="132" t="s">
        <v>22151</v>
      </c>
      <c r="BA443" s="132" t="s">
        <v>22151</v>
      </c>
      <c r="BB443" s="132">
        <v>42</v>
      </c>
      <c r="BC443" s="132" t="s">
        <v>22151</v>
      </c>
      <c r="BD443" s="132" t="s">
        <v>22151</v>
      </c>
      <c r="BE443" s="132">
        <v>54</v>
      </c>
      <c r="BF443" s="132" t="s">
        <v>22151</v>
      </c>
      <c r="BG443" s="132">
        <v>103</v>
      </c>
      <c r="BH443" s="132">
        <v>227</v>
      </c>
      <c r="BI443" s="132">
        <v>212</v>
      </c>
      <c r="BJ443" s="92" t="s">
        <v>22151</v>
      </c>
      <c r="BK443" s="6">
        <v>8.1157260046330784</v>
      </c>
      <c r="BL443" s="8">
        <v>-7.0675747583437332</v>
      </c>
      <c r="BM443" s="12">
        <v>442</v>
      </c>
      <c r="BN443" s="6">
        <v>0</v>
      </c>
      <c r="BO443" s="6">
        <v>0.19435732070240119</v>
      </c>
      <c r="BP443" s="6">
        <v>-7.2619320790461348</v>
      </c>
      <c r="BQ443" s="38">
        <v>-14.478382792705141</v>
      </c>
      <c r="BR443" s="38"/>
      <c r="BS443" s="6">
        <v>0</v>
      </c>
      <c r="BT443" s="38">
        <v>0</v>
      </c>
      <c r="BU443" s="6" t="s">
        <v>22595</v>
      </c>
      <c r="BV443" s="75">
        <v>750.73</v>
      </c>
      <c r="BW443" s="75">
        <v>1394</v>
      </c>
      <c r="BX443" s="51">
        <v>-643.27</v>
      </c>
      <c r="BY443" s="75">
        <v>739</v>
      </c>
      <c r="BZ443" s="75">
        <v>739</v>
      </c>
      <c r="CA443" s="184" t="s">
        <v>22151</v>
      </c>
    </row>
    <row r="444" spans="1:79" ht="15" customHeight="1" x14ac:dyDescent="0.3">
      <c r="A444" s="178" t="s">
        <v>2631</v>
      </c>
      <c r="B444" s="1" t="s">
        <v>6741</v>
      </c>
      <c r="C444" s="2" t="s">
        <v>6742</v>
      </c>
      <c r="D444" s="91" t="s">
        <v>124</v>
      </c>
      <c r="E444" s="2" t="s">
        <v>1434</v>
      </c>
      <c r="F444" s="2" t="s">
        <v>9094</v>
      </c>
      <c r="G444" s="2" t="s">
        <v>1431</v>
      </c>
      <c r="H444" s="2" t="s">
        <v>1431</v>
      </c>
      <c r="I444" s="2" t="s">
        <v>1431</v>
      </c>
      <c r="J444" s="269" t="s">
        <v>1431</v>
      </c>
      <c r="K444">
        <v>6547</v>
      </c>
      <c r="L444" t="s">
        <v>9972</v>
      </c>
      <c r="M444" t="e">
        <v>#VALUE!</v>
      </c>
      <c r="N444" t="s">
        <v>5930</v>
      </c>
      <c r="O444" s="169">
        <v>9</v>
      </c>
      <c r="P444" s="123">
        <v>22</v>
      </c>
      <c r="Q444" s="123">
        <v>22</v>
      </c>
      <c r="R444" s="75">
        <v>20</v>
      </c>
      <c r="S444" s="123">
        <v>4</v>
      </c>
      <c r="T444" s="123">
        <v>0</v>
      </c>
      <c r="U444" s="123">
        <v>0</v>
      </c>
      <c r="V444" s="75">
        <v>0</v>
      </c>
      <c r="W444" s="123">
        <v>2</v>
      </c>
      <c r="X444" s="75">
        <v>0</v>
      </c>
      <c r="Y444" s="75">
        <v>2</v>
      </c>
      <c r="Z444" s="75">
        <v>2</v>
      </c>
      <c r="AA444" s="75">
        <v>0</v>
      </c>
      <c r="AB444" s="4">
        <v>0.2</v>
      </c>
      <c r="AC444" s="4">
        <v>0.27272727272727271</v>
      </c>
      <c r="AD444" s="4">
        <v>0.2</v>
      </c>
      <c r="AE444" s="8">
        <v>0.30303030303030304</v>
      </c>
      <c r="AF444" s="8">
        <v>0</v>
      </c>
      <c r="AG444" s="8">
        <v>0</v>
      </c>
      <c r="AH444" s="8">
        <v>0</v>
      </c>
      <c r="AI444" s="51">
        <v>-0.22837762859063168</v>
      </c>
      <c r="AJ444" s="51">
        <v>0</v>
      </c>
      <c r="AK444" s="51">
        <v>0</v>
      </c>
      <c r="AL444" s="51">
        <v>0</v>
      </c>
      <c r="AM444" s="8">
        <v>7.4652674439671357E-2</v>
      </c>
      <c r="AN444" s="8" t="s">
        <v>22151</v>
      </c>
      <c r="AO444" s="8" t="s">
        <v>22151</v>
      </c>
      <c r="AP444" s="8" t="s">
        <v>22151</v>
      </c>
      <c r="AQ444" s="8" t="s">
        <v>22151</v>
      </c>
      <c r="AR444" s="8">
        <v>7.4652674439671357E-2</v>
      </c>
      <c r="AS444" s="8" t="s">
        <v>22151</v>
      </c>
      <c r="AT444" s="8" t="s">
        <v>22151</v>
      </c>
      <c r="AU444" s="8">
        <v>7.4652674439671357E-2</v>
      </c>
      <c r="AV444" s="8">
        <v>7.4652674439671357E-2</v>
      </c>
      <c r="AW444" s="8">
        <v>7.4652674439671357E-2</v>
      </c>
      <c r="AX444" s="8">
        <v>7.4652674439671357E-2</v>
      </c>
      <c r="AY444" s="132" t="s">
        <v>22151</v>
      </c>
      <c r="AZ444" s="132" t="s">
        <v>22151</v>
      </c>
      <c r="BA444" s="132" t="s">
        <v>22151</v>
      </c>
      <c r="BB444" s="132" t="s">
        <v>22151</v>
      </c>
      <c r="BC444" s="132">
        <v>31</v>
      </c>
      <c r="BD444" s="132" t="s">
        <v>22151</v>
      </c>
      <c r="BE444" s="132" t="s">
        <v>22151</v>
      </c>
      <c r="BF444" s="132">
        <v>85</v>
      </c>
      <c r="BG444" s="132">
        <v>112</v>
      </c>
      <c r="BH444" s="132">
        <v>265</v>
      </c>
      <c r="BI444" s="132">
        <v>250</v>
      </c>
      <c r="BJ444" s="92" t="s">
        <v>22151</v>
      </c>
      <c r="BK444" s="8">
        <v>7.142980860930253</v>
      </c>
      <c r="BL444" s="8">
        <v>-7.0683281864905814</v>
      </c>
      <c r="BM444" s="12">
        <v>443</v>
      </c>
      <c r="BN444" s="10">
        <v>0</v>
      </c>
      <c r="BO444" s="10">
        <v>0.19435732070240119</v>
      </c>
      <c r="BP444" s="10">
        <v>-7.2626855071929821</v>
      </c>
      <c r="BQ444" s="41">
        <v>-14.479988680661233</v>
      </c>
      <c r="BR444" s="41"/>
      <c r="BS444" s="10">
        <v>0</v>
      </c>
      <c r="BT444" s="38">
        <v>0</v>
      </c>
      <c r="BU444" s="6" t="s">
        <v>22596</v>
      </c>
      <c r="BV444" s="75">
        <v>999</v>
      </c>
      <c r="BW444" s="75">
        <v>1395</v>
      </c>
      <c r="BX444" s="51">
        <v>-396</v>
      </c>
      <c r="BY444" s="75">
        <v>0</v>
      </c>
      <c r="BZ444" s="75">
        <v>0</v>
      </c>
      <c r="CA444" s="184" t="s">
        <v>22151</v>
      </c>
    </row>
    <row r="445" spans="1:79" ht="15" customHeight="1" x14ac:dyDescent="0.3">
      <c r="A445" s="178" t="s">
        <v>3060</v>
      </c>
      <c r="B445" s="1" t="s">
        <v>6684</v>
      </c>
      <c r="C445" s="2" t="s">
        <v>6685</v>
      </c>
      <c r="D445" s="91" t="s">
        <v>586</v>
      </c>
      <c r="E445" s="2" t="s">
        <v>1460</v>
      </c>
      <c r="F445" s="2" t="s">
        <v>9094</v>
      </c>
      <c r="G445" s="2" t="s">
        <v>14937</v>
      </c>
      <c r="H445" s="2" t="s">
        <v>1396</v>
      </c>
      <c r="I445" s="2" t="s">
        <v>1396</v>
      </c>
      <c r="J445" s="269" t="s">
        <v>1396</v>
      </c>
      <c r="K445">
        <v>5409</v>
      </c>
      <c r="L445" t="s">
        <v>10892</v>
      </c>
      <c r="M445" t="e">
        <v>#VALUE!</v>
      </c>
      <c r="N445" t="s">
        <v>6258</v>
      </c>
      <c r="O445" s="169">
        <v>34</v>
      </c>
      <c r="P445" s="123">
        <v>94</v>
      </c>
      <c r="Q445" s="123">
        <v>94</v>
      </c>
      <c r="R445" s="75">
        <v>84</v>
      </c>
      <c r="S445" s="123">
        <v>18</v>
      </c>
      <c r="T445" s="123">
        <v>1</v>
      </c>
      <c r="U445" s="123">
        <v>0</v>
      </c>
      <c r="V445" s="75">
        <v>1</v>
      </c>
      <c r="W445" s="123">
        <v>5</v>
      </c>
      <c r="X445" s="75">
        <v>5.9999999999999991</v>
      </c>
      <c r="Y445" s="75">
        <v>8</v>
      </c>
      <c r="Z445" s="75">
        <v>19</v>
      </c>
      <c r="AA445" s="75">
        <v>0</v>
      </c>
      <c r="AB445" s="3">
        <v>0.21428571428571427</v>
      </c>
      <c r="AC445" s="3">
        <v>0.28260869565217389</v>
      </c>
      <c r="AD445" s="3">
        <v>0.26190476190476192</v>
      </c>
      <c r="AE445" s="6">
        <v>0.75757575757575757</v>
      </c>
      <c r="AF445" s="6">
        <v>0.35714285714285715</v>
      </c>
      <c r="AG445" s="6">
        <v>0.84507042253521114</v>
      </c>
      <c r="AH445" s="6">
        <v>0</v>
      </c>
      <c r="AI445" s="51">
        <v>-0.67220489499631764</v>
      </c>
      <c r="AJ445" s="51">
        <v>0</v>
      </c>
      <c r="AK445" s="51">
        <v>0</v>
      </c>
      <c r="AL445" s="51">
        <v>0</v>
      </c>
      <c r="AM445" s="6">
        <v>1.2875841422575083</v>
      </c>
      <c r="AN445" s="6" t="s">
        <v>22151</v>
      </c>
      <c r="AO445" s="6">
        <v>1.2875841422575083</v>
      </c>
      <c r="AP445" s="6" t="s">
        <v>22151</v>
      </c>
      <c r="AQ445" s="6" t="s">
        <v>22151</v>
      </c>
      <c r="AR445" s="6" t="s">
        <v>22151</v>
      </c>
      <c r="AS445" s="6" t="s">
        <v>22151</v>
      </c>
      <c r="AT445" s="6">
        <v>1.2875841422575083</v>
      </c>
      <c r="AU445" s="6" t="s">
        <v>22151</v>
      </c>
      <c r="AV445" s="6">
        <v>1.2875841422575083</v>
      </c>
      <c r="AW445" s="6">
        <v>1.2875841422575083</v>
      </c>
      <c r="AX445" s="6">
        <v>1.2875841422575083</v>
      </c>
      <c r="AY445" s="99" t="s">
        <v>22151</v>
      </c>
      <c r="AZ445" s="132">
        <v>41</v>
      </c>
      <c r="BA445" s="132" t="s">
        <v>22151</v>
      </c>
      <c r="BB445" s="132" t="s">
        <v>22151</v>
      </c>
      <c r="BC445" s="132" t="s">
        <v>22151</v>
      </c>
      <c r="BD445" s="132" t="s">
        <v>22151</v>
      </c>
      <c r="BE445" s="132">
        <v>52</v>
      </c>
      <c r="BF445" s="132" t="s">
        <v>22151</v>
      </c>
      <c r="BG445" s="132">
        <v>98</v>
      </c>
      <c r="BH445" s="132">
        <v>219</v>
      </c>
      <c r="BI445" s="132">
        <v>204</v>
      </c>
      <c r="BJ445" s="92" t="s">
        <v>22151</v>
      </c>
      <c r="BK445" s="6">
        <v>8.3853679235062994</v>
      </c>
      <c r="BL445" s="8">
        <v>-7.0977837812487916</v>
      </c>
      <c r="BM445" s="12">
        <v>444</v>
      </c>
      <c r="BN445" s="6">
        <v>0</v>
      </c>
      <c r="BO445" s="6">
        <v>0.19435732070240119</v>
      </c>
      <c r="BP445" s="6">
        <v>-7.2921411019511932</v>
      </c>
      <c r="BQ445" s="38">
        <v>-14.542771555258744</v>
      </c>
      <c r="BR445" s="38"/>
      <c r="BS445" s="6">
        <v>0</v>
      </c>
      <c r="BT445" s="38">
        <v>0</v>
      </c>
      <c r="BU445" s="6" t="s">
        <v>22597</v>
      </c>
      <c r="BV445" s="75">
        <v>999</v>
      </c>
      <c r="BW445" s="75">
        <v>1397</v>
      </c>
      <c r="BX445" s="51">
        <v>-398</v>
      </c>
      <c r="BY445" s="75">
        <v>0</v>
      </c>
      <c r="BZ445" s="75">
        <v>0</v>
      </c>
      <c r="CA445" s="184" t="s">
        <v>22151</v>
      </c>
    </row>
    <row r="446" spans="1:79" ht="15" customHeight="1" x14ac:dyDescent="0.3">
      <c r="A446" s="178" t="s">
        <v>14187</v>
      </c>
      <c r="B446" s="1" t="s">
        <v>14179</v>
      </c>
      <c r="C446" s="2" t="s">
        <v>6990</v>
      </c>
      <c r="D446" s="91" t="s">
        <v>14024</v>
      </c>
      <c r="E446" s="2" t="s">
        <v>1398</v>
      </c>
      <c r="F446" s="2" t="s">
        <v>9094</v>
      </c>
      <c r="G446" s="2" t="s">
        <v>14948</v>
      </c>
      <c r="H446" s="2" t="s">
        <v>661</v>
      </c>
      <c r="I446" s="2" t="s">
        <v>661</v>
      </c>
      <c r="J446" s="269" t="s">
        <v>661</v>
      </c>
      <c r="K446">
        <v>17975</v>
      </c>
      <c r="L446" t="s">
        <v>14591</v>
      </c>
      <c r="M446" t="e">
        <v>#VALUE!</v>
      </c>
      <c r="N446" t="s">
        <v>14188</v>
      </c>
      <c r="O446" s="169">
        <v>36</v>
      </c>
      <c r="P446" s="123">
        <v>124</v>
      </c>
      <c r="Q446" s="123">
        <v>124</v>
      </c>
      <c r="R446" s="75">
        <v>113</v>
      </c>
      <c r="S446" s="123">
        <v>18</v>
      </c>
      <c r="T446" s="123">
        <v>5</v>
      </c>
      <c r="U446" s="123">
        <v>0</v>
      </c>
      <c r="V446" s="75">
        <v>3</v>
      </c>
      <c r="W446" s="123">
        <v>12</v>
      </c>
      <c r="X446" s="75">
        <v>6</v>
      </c>
      <c r="Y446" s="75">
        <v>9</v>
      </c>
      <c r="Z446" s="75">
        <v>35</v>
      </c>
      <c r="AA446" s="75">
        <v>0</v>
      </c>
      <c r="AB446" s="4">
        <v>0.15929203539823009</v>
      </c>
      <c r="AC446" s="4">
        <v>0.22131147540983606</v>
      </c>
      <c r="AD446" s="4">
        <v>0.2831858407079646</v>
      </c>
      <c r="AE446" s="8">
        <v>1.8181818181818183</v>
      </c>
      <c r="AF446" s="8">
        <v>1.0714285714285714</v>
      </c>
      <c r="AG446" s="8">
        <v>0.84507042253521136</v>
      </c>
      <c r="AH446" s="8">
        <v>0</v>
      </c>
      <c r="AI446" s="51">
        <v>-2.2319684136559568</v>
      </c>
      <c r="AJ446" s="51">
        <v>0</v>
      </c>
      <c r="AK446" s="51">
        <v>0</v>
      </c>
      <c r="AL446" s="51">
        <v>0</v>
      </c>
      <c r="AM446" s="8">
        <v>1.5027123984896442</v>
      </c>
      <c r="AN446" s="8" t="s">
        <v>22151</v>
      </c>
      <c r="AO446" s="8" t="s">
        <v>22151</v>
      </c>
      <c r="AP446" s="8">
        <v>1.5027123984896442</v>
      </c>
      <c r="AQ446" s="8" t="s">
        <v>22151</v>
      </c>
      <c r="AR446" s="8" t="s">
        <v>22151</v>
      </c>
      <c r="AS446" s="8" t="s">
        <v>22151</v>
      </c>
      <c r="AT446" s="8" t="s">
        <v>22151</v>
      </c>
      <c r="AU446" s="8">
        <v>1.5027123984896442</v>
      </c>
      <c r="AV446" s="8">
        <v>1.5027123984896442</v>
      </c>
      <c r="AW446" s="8">
        <v>1.5027123984896442</v>
      </c>
      <c r="AX446" s="8">
        <v>1.5027123984896442</v>
      </c>
      <c r="AY446" s="132" t="s">
        <v>22151</v>
      </c>
      <c r="AZ446" s="132" t="s">
        <v>22151</v>
      </c>
      <c r="BA446" s="132">
        <v>77</v>
      </c>
      <c r="BB446" s="132" t="s">
        <v>22151</v>
      </c>
      <c r="BC446" s="132" t="s">
        <v>22151</v>
      </c>
      <c r="BD446" s="132" t="s">
        <v>22151</v>
      </c>
      <c r="BE446" s="132" t="s">
        <v>22151</v>
      </c>
      <c r="BF446" s="132">
        <v>75</v>
      </c>
      <c r="BG446" s="132">
        <v>95</v>
      </c>
      <c r="BH446" s="132">
        <v>209</v>
      </c>
      <c r="BI446" s="132">
        <v>194</v>
      </c>
      <c r="BJ446" s="92" t="s">
        <v>22151</v>
      </c>
      <c r="BK446" s="8">
        <v>8.6531354605957791</v>
      </c>
      <c r="BL446" s="8">
        <v>-7.1504230621061353</v>
      </c>
      <c r="BM446" s="12">
        <v>445</v>
      </c>
      <c r="BN446" s="10">
        <v>0</v>
      </c>
      <c r="BO446" s="10">
        <v>0.19435732070240119</v>
      </c>
      <c r="BP446" s="10">
        <v>-7.344780382808537</v>
      </c>
      <c r="BQ446" s="41">
        <v>-14.654969098581084</v>
      </c>
      <c r="BR446" s="41"/>
      <c r="BS446" s="10">
        <v>0</v>
      </c>
      <c r="BT446" s="38">
        <v>0</v>
      </c>
      <c r="BU446" s="6" t="s">
        <v>22598</v>
      </c>
      <c r="BV446" s="75">
        <v>275.77</v>
      </c>
      <c r="BW446" s="75">
        <v>1398</v>
      </c>
      <c r="BX446" s="51">
        <v>-1122.23</v>
      </c>
      <c r="BY446" s="75">
        <v>208</v>
      </c>
      <c r="BZ446" s="75">
        <v>344</v>
      </c>
      <c r="CA446" s="184" t="s">
        <v>22151</v>
      </c>
    </row>
    <row r="447" spans="1:79" ht="15" customHeight="1" x14ac:dyDescent="0.3">
      <c r="A447" s="178" t="s">
        <v>2830</v>
      </c>
      <c r="B447" s="1" t="s">
        <v>6588</v>
      </c>
      <c r="C447" s="2" t="s">
        <v>6589</v>
      </c>
      <c r="D447" s="91" t="s">
        <v>464</v>
      </c>
      <c r="E447" s="2" t="s">
        <v>1430</v>
      </c>
      <c r="F447" s="2" t="s">
        <v>6120</v>
      </c>
      <c r="G447" s="2" t="s">
        <v>14942</v>
      </c>
      <c r="H447" s="2" t="s">
        <v>1380</v>
      </c>
      <c r="I447" s="2" t="s">
        <v>1380</v>
      </c>
      <c r="J447" s="269" t="s">
        <v>1380</v>
      </c>
      <c r="K447" s="98">
        <v>8252</v>
      </c>
      <c r="L447" s="98" t="s">
        <v>10709</v>
      </c>
      <c r="M447" s="98" t="e">
        <v>#VALUE!</v>
      </c>
      <c r="N447" s="98" t="s">
        <v>6073</v>
      </c>
      <c r="O447" s="66">
        <v>17</v>
      </c>
      <c r="P447" s="123">
        <v>56</v>
      </c>
      <c r="Q447" s="123">
        <v>56</v>
      </c>
      <c r="R447" s="66">
        <v>52</v>
      </c>
      <c r="S447" s="123">
        <v>5</v>
      </c>
      <c r="T447" s="123">
        <v>0</v>
      </c>
      <c r="U447" s="123">
        <v>1</v>
      </c>
      <c r="V447" s="66">
        <v>2</v>
      </c>
      <c r="W447" s="123">
        <v>4</v>
      </c>
      <c r="X447" s="66">
        <v>6</v>
      </c>
      <c r="Y447" s="66">
        <v>3</v>
      </c>
      <c r="Z447" s="66">
        <v>15</v>
      </c>
      <c r="AA447" s="66">
        <v>0</v>
      </c>
      <c r="AB447" s="3">
        <v>9.6153846153846159E-2</v>
      </c>
      <c r="AC447" s="3">
        <v>0.14545454545454545</v>
      </c>
      <c r="AD447" s="3">
        <v>0.25</v>
      </c>
      <c r="AE447" s="6">
        <v>0.60606060606060608</v>
      </c>
      <c r="AF447" s="6">
        <v>0.7142857142857143</v>
      </c>
      <c r="AG447" s="6">
        <v>0.84507042253521136</v>
      </c>
      <c r="AH447" s="6">
        <v>0</v>
      </c>
      <c r="AI447" s="6">
        <v>-1.7786272413558861</v>
      </c>
      <c r="AJ447" s="6">
        <v>0</v>
      </c>
      <c r="AK447" s="6">
        <v>0</v>
      </c>
      <c r="AL447" s="51">
        <v>0</v>
      </c>
      <c r="AM447" s="6">
        <v>0.38678950152564573</v>
      </c>
      <c r="AN447" s="6" t="s">
        <v>22151</v>
      </c>
      <c r="AO447" s="6" t="s">
        <v>22151</v>
      </c>
      <c r="AP447" s="6" t="s">
        <v>22151</v>
      </c>
      <c r="AQ447" s="6" t="s">
        <v>22151</v>
      </c>
      <c r="AR447" s="6" t="s">
        <v>22151</v>
      </c>
      <c r="AS447" s="6">
        <v>0.38678950152564573</v>
      </c>
      <c r="AT447" s="6" t="s">
        <v>22151</v>
      </c>
      <c r="AU447" s="6" t="s">
        <v>22151</v>
      </c>
      <c r="AV447" s="6" t="s">
        <v>22151</v>
      </c>
      <c r="AW447" s="6">
        <v>0.38678950152564573</v>
      </c>
      <c r="AX447" s="6">
        <v>0.38678950152564573</v>
      </c>
      <c r="AY447" s="99" t="s">
        <v>22151</v>
      </c>
      <c r="AZ447" s="99" t="s">
        <v>22151</v>
      </c>
      <c r="BA447" s="99" t="s">
        <v>22151</v>
      </c>
      <c r="BB447" s="99" t="s">
        <v>22151</v>
      </c>
      <c r="BC447" s="99" t="s">
        <v>22151</v>
      </c>
      <c r="BD447" s="99">
        <v>165</v>
      </c>
      <c r="BE447" s="99" t="s">
        <v>22151</v>
      </c>
      <c r="BF447" s="99" t="s">
        <v>22151</v>
      </c>
      <c r="BG447" s="99" t="s">
        <v>22151</v>
      </c>
      <c r="BH447" s="99">
        <v>256</v>
      </c>
      <c r="BI447" s="99">
        <v>241</v>
      </c>
      <c r="BJ447" s="92" t="s">
        <v>22151</v>
      </c>
      <c r="BK447" s="6">
        <v>7.5574645117708927</v>
      </c>
      <c r="BL447" s="6">
        <v>-7.1706750102452474</v>
      </c>
      <c r="BM447" s="99">
        <v>446</v>
      </c>
      <c r="BN447" s="6">
        <v>0</v>
      </c>
      <c r="BO447" s="6">
        <v>0.19435732070240119</v>
      </c>
      <c r="BP447" s="6">
        <v>-7.3650323309476491</v>
      </c>
      <c r="BQ447" s="38">
        <v>-14.698134939597374</v>
      </c>
      <c r="BR447" s="38"/>
      <c r="BS447" s="6">
        <v>0</v>
      </c>
      <c r="BT447" s="38">
        <v>0</v>
      </c>
      <c r="BU447" s="6" t="s">
        <v>22599</v>
      </c>
      <c r="BV447" s="75">
        <v>999</v>
      </c>
      <c r="BW447" s="75">
        <v>1399</v>
      </c>
      <c r="BX447" s="51">
        <v>-400</v>
      </c>
      <c r="BY447" s="75">
        <v>0</v>
      </c>
      <c r="BZ447" s="75">
        <v>0</v>
      </c>
      <c r="CA447" s="184" t="s">
        <v>22151</v>
      </c>
    </row>
    <row r="448" spans="1:79" ht="15" customHeight="1" x14ac:dyDescent="0.3">
      <c r="A448" s="178" t="s">
        <v>14087</v>
      </c>
      <c r="B448" s="1" t="s">
        <v>7416</v>
      </c>
      <c r="C448" s="2" t="s">
        <v>6539</v>
      </c>
      <c r="D448" s="91" t="s">
        <v>14022</v>
      </c>
      <c r="E448" s="2" t="s">
        <v>1372</v>
      </c>
      <c r="F448" s="2" t="s">
        <v>6120</v>
      </c>
      <c r="G448" s="2" t="s">
        <v>14937</v>
      </c>
      <c r="H448" s="2" t="s">
        <v>1396</v>
      </c>
      <c r="I448" s="2" t="s">
        <v>1396</v>
      </c>
      <c r="J448" s="269" t="s">
        <v>1396</v>
      </c>
      <c r="K448">
        <v>15585</v>
      </c>
      <c r="L448" t="s">
        <v>15927</v>
      </c>
      <c r="M448" t="e">
        <v>#VALUE!</v>
      </c>
      <c r="N448" t="s">
        <v>14088</v>
      </c>
      <c r="O448" s="169">
        <v>29</v>
      </c>
      <c r="P448" s="123">
        <v>84</v>
      </c>
      <c r="Q448" s="123">
        <v>84</v>
      </c>
      <c r="R448" s="75">
        <v>74</v>
      </c>
      <c r="S448" s="123">
        <v>10</v>
      </c>
      <c r="T448" s="123">
        <v>4</v>
      </c>
      <c r="U448" s="123">
        <v>0</v>
      </c>
      <c r="V448" s="75">
        <v>2</v>
      </c>
      <c r="W448" s="123">
        <v>5</v>
      </c>
      <c r="X448" s="75">
        <v>11</v>
      </c>
      <c r="Y448" s="75">
        <v>7</v>
      </c>
      <c r="Z448" s="75">
        <v>16</v>
      </c>
      <c r="AA448" s="75">
        <v>0</v>
      </c>
      <c r="AB448" s="4">
        <v>0.13513513513513514</v>
      </c>
      <c r="AC448" s="4">
        <v>0.20987654320987653</v>
      </c>
      <c r="AD448" s="4">
        <v>0.27027027027027029</v>
      </c>
      <c r="AE448" s="8">
        <v>0.75757575757575757</v>
      </c>
      <c r="AF448" s="8">
        <v>0.7142857142857143</v>
      </c>
      <c r="AG448" s="8">
        <v>1.5492957746478875</v>
      </c>
      <c r="AH448" s="8">
        <v>0</v>
      </c>
      <c r="AI448" s="51">
        <v>-1.8766058947466091</v>
      </c>
      <c r="AJ448" s="51">
        <v>0</v>
      </c>
      <c r="AK448" s="51">
        <v>0</v>
      </c>
      <c r="AL448" s="51">
        <v>0</v>
      </c>
      <c r="AM448" s="8">
        <v>1.1445513517627501</v>
      </c>
      <c r="AN448" s="8" t="s">
        <v>22151</v>
      </c>
      <c r="AO448" s="8">
        <v>1.1445513517627501</v>
      </c>
      <c r="AP448" s="8" t="s">
        <v>22151</v>
      </c>
      <c r="AQ448" s="8" t="s">
        <v>22151</v>
      </c>
      <c r="AR448" s="8" t="s">
        <v>22151</v>
      </c>
      <c r="AS448" s="8" t="s">
        <v>22151</v>
      </c>
      <c r="AT448" s="8">
        <v>1.1445513517627501</v>
      </c>
      <c r="AU448" s="8" t="s">
        <v>22151</v>
      </c>
      <c r="AV448" s="8">
        <v>1.1445513517627501</v>
      </c>
      <c r="AW448" s="8">
        <v>1.1445513517627501</v>
      </c>
      <c r="AX448" s="8">
        <v>1.1445513517627501</v>
      </c>
      <c r="AY448" s="132" t="s">
        <v>22151</v>
      </c>
      <c r="AZ448" s="132">
        <v>42</v>
      </c>
      <c r="BA448" s="132" t="s">
        <v>22151</v>
      </c>
      <c r="BB448" s="132" t="s">
        <v>22151</v>
      </c>
      <c r="BC448" s="132" t="s">
        <v>22151</v>
      </c>
      <c r="BD448" s="132" t="s">
        <v>22151</v>
      </c>
      <c r="BE448" s="132">
        <v>53</v>
      </c>
      <c r="BF448" s="132" t="s">
        <v>22151</v>
      </c>
      <c r="BG448" s="132">
        <v>101</v>
      </c>
      <c r="BH448" s="132">
        <v>223</v>
      </c>
      <c r="BI448" s="132">
        <v>208</v>
      </c>
      <c r="BJ448" s="92" t="s">
        <v>22151</v>
      </c>
      <c r="BK448" s="8">
        <v>8.3853679235062994</v>
      </c>
      <c r="BL448" s="8">
        <v>-7.2408165717435491</v>
      </c>
      <c r="BM448" s="12">
        <v>447</v>
      </c>
      <c r="BN448" s="10">
        <v>0</v>
      </c>
      <c r="BO448" s="10">
        <v>0.19435732070240119</v>
      </c>
      <c r="BP448" s="10">
        <v>-7.4351738924459507</v>
      </c>
      <c r="BQ448" s="41">
        <v>-14.847637568750493</v>
      </c>
      <c r="BR448" s="41"/>
      <c r="BS448" s="10">
        <v>0</v>
      </c>
      <c r="BT448" s="38">
        <v>0</v>
      </c>
      <c r="BU448" s="6" t="s">
        <v>22600</v>
      </c>
      <c r="BV448" s="75">
        <v>688.73</v>
      </c>
      <c r="BW448" s="75">
        <v>1403</v>
      </c>
      <c r="BX448" s="51">
        <v>-714.27</v>
      </c>
      <c r="BY448" s="75">
        <v>557</v>
      </c>
      <c r="BZ448" s="75">
        <v>747</v>
      </c>
      <c r="CA448" s="184" t="s">
        <v>22151</v>
      </c>
    </row>
    <row r="449" spans="1:79" x14ac:dyDescent="0.3">
      <c r="A449" t="s">
        <v>2200</v>
      </c>
      <c r="B449" s="1" t="s">
        <v>6665</v>
      </c>
      <c r="C449" s="2" t="s">
        <v>6666</v>
      </c>
      <c r="D449" s="91" t="s">
        <v>114</v>
      </c>
      <c r="E449" s="2" t="s">
        <v>1460</v>
      </c>
      <c r="F449" s="2" t="s">
        <v>9094</v>
      </c>
      <c r="G449" s="2" t="s">
        <v>14947</v>
      </c>
      <c r="H449" s="2" t="s">
        <v>661</v>
      </c>
      <c r="I449" s="2" t="s">
        <v>661</v>
      </c>
      <c r="J449" s="269" t="s">
        <v>661</v>
      </c>
      <c r="K449">
        <v>10459</v>
      </c>
      <c r="L449" t="s">
        <v>10716</v>
      </c>
      <c r="M449" t="e">
        <v>#VALUE!</v>
      </c>
      <c r="N449" t="s">
        <v>5633</v>
      </c>
      <c r="O449" s="169">
        <v>27</v>
      </c>
      <c r="P449" s="123">
        <v>63</v>
      </c>
      <c r="Q449" s="123">
        <v>63</v>
      </c>
      <c r="R449" s="67">
        <v>59</v>
      </c>
      <c r="S449" s="123">
        <v>15</v>
      </c>
      <c r="T449" s="123">
        <v>3</v>
      </c>
      <c r="U449" s="123">
        <v>0</v>
      </c>
      <c r="V449" s="67">
        <v>0</v>
      </c>
      <c r="W449" s="123">
        <v>7</v>
      </c>
      <c r="X449" s="67">
        <v>2</v>
      </c>
      <c r="Y449" s="67">
        <v>4</v>
      </c>
      <c r="Z449" s="67">
        <v>12</v>
      </c>
      <c r="AA449" s="67">
        <v>0</v>
      </c>
      <c r="AB449" s="4">
        <v>0.25423728813559321</v>
      </c>
      <c r="AC449" s="4">
        <v>0.30158730158730157</v>
      </c>
      <c r="AD449" s="4">
        <v>0.30508474576271188</v>
      </c>
      <c r="AE449" s="8">
        <v>1.0606060606060606</v>
      </c>
      <c r="AF449" s="8">
        <v>0</v>
      </c>
      <c r="AG449" s="8">
        <v>0.28169014084507044</v>
      </c>
      <c r="AH449" s="8">
        <v>0</v>
      </c>
      <c r="AI449" s="51">
        <v>4.2066900068448099E-2</v>
      </c>
      <c r="AJ449" s="51">
        <v>0</v>
      </c>
      <c r="AK449" s="51">
        <v>0</v>
      </c>
      <c r="AL449" s="51">
        <v>0</v>
      </c>
      <c r="AM449" s="8">
        <v>1.3843631015195792</v>
      </c>
      <c r="AN449" s="8" t="s">
        <v>22151</v>
      </c>
      <c r="AO449" s="8" t="s">
        <v>22151</v>
      </c>
      <c r="AP449" s="8">
        <v>1.3843631015195792</v>
      </c>
      <c r="AQ449" s="8" t="s">
        <v>22151</v>
      </c>
      <c r="AR449" s="8" t="s">
        <v>22151</v>
      </c>
      <c r="AS449" s="8" t="s">
        <v>22151</v>
      </c>
      <c r="AT449" s="8" t="s">
        <v>22151</v>
      </c>
      <c r="AU449" s="8">
        <v>1.3843631015195792</v>
      </c>
      <c r="AV449" s="8">
        <v>1.3843631015195792</v>
      </c>
      <c r="AW449" s="8">
        <v>1.3843631015195792</v>
      </c>
      <c r="AX449" s="8">
        <v>1.3843631015195792</v>
      </c>
      <c r="AY449" s="132" t="s">
        <v>22151</v>
      </c>
      <c r="AZ449" s="132" t="s">
        <v>22151</v>
      </c>
      <c r="BA449" s="132">
        <v>78</v>
      </c>
      <c r="BB449" s="132" t="s">
        <v>22151</v>
      </c>
      <c r="BC449" s="132" t="s">
        <v>22151</v>
      </c>
      <c r="BD449" s="132" t="s">
        <v>22151</v>
      </c>
      <c r="BE449" s="132" t="s">
        <v>22151</v>
      </c>
      <c r="BF449" s="132">
        <v>76</v>
      </c>
      <c r="BG449" s="132">
        <v>96</v>
      </c>
      <c r="BH449" s="132">
        <v>212</v>
      </c>
      <c r="BI449" s="132">
        <v>197</v>
      </c>
      <c r="BJ449" s="92" t="s">
        <v>22151</v>
      </c>
      <c r="BK449" s="8">
        <v>8.6531354605957791</v>
      </c>
      <c r="BL449" s="8">
        <v>-7.2687723590762001</v>
      </c>
      <c r="BM449" s="12">
        <v>448</v>
      </c>
      <c r="BN449" s="10">
        <v>0</v>
      </c>
      <c r="BO449" s="10">
        <v>0.19435732070240119</v>
      </c>
      <c r="BP449" s="10">
        <v>-7.4631296797786018</v>
      </c>
      <c r="BQ449" s="41">
        <v>-14.907223691685296</v>
      </c>
      <c r="BR449" s="41"/>
      <c r="BS449" s="10">
        <v>0</v>
      </c>
      <c r="BT449" s="38">
        <v>0</v>
      </c>
      <c r="BU449" s="6" t="s">
        <v>22601</v>
      </c>
      <c r="BV449" s="75">
        <v>999</v>
      </c>
      <c r="BW449" s="75">
        <v>1405</v>
      </c>
      <c r="BX449" s="51">
        <v>-406</v>
      </c>
      <c r="BY449" s="75">
        <v>0</v>
      </c>
      <c r="BZ449" s="75">
        <v>0</v>
      </c>
      <c r="CA449" s="184" t="s">
        <v>22151</v>
      </c>
    </row>
    <row r="450" spans="1:79" ht="15" customHeight="1" x14ac:dyDescent="0.3">
      <c r="A450" s="178" t="s">
        <v>16897</v>
      </c>
      <c r="B450" s="1" t="s">
        <v>7312</v>
      </c>
      <c r="C450" s="2" t="s">
        <v>13640</v>
      </c>
      <c r="D450" s="91" t="s">
        <v>15002</v>
      </c>
      <c r="E450" s="2" t="s">
        <v>1395</v>
      </c>
      <c r="F450" s="2" t="s">
        <v>9094</v>
      </c>
      <c r="G450" s="2" t="s">
        <v>1380</v>
      </c>
      <c r="H450" s="2" t="s">
        <v>1380</v>
      </c>
      <c r="I450" s="2" t="s">
        <v>1380</v>
      </c>
      <c r="J450" s="269" t="s">
        <v>1380</v>
      </c>
      <c r="K450">
        <v>16939</v>
      </c>
      <c r="L450" t="s">
        <v>16898</v>
      </c>
      <c r="M450" t="e">
        <v>#VALUE!</v>
      </c>
      <c r="N450" t="s">
        <v>15475</v>
      </c>
      <c r="O450" s="169">
        <v>18</v>
      </c>
      <c r="P450" s="123">
        <v>40</v>
      </c>
      <c r="Q450" s="123">
        <v>40</v>
      </c>
      <c r="R450" s="75">
        <v>36</v>
      </c>
      <c r="S450" s="123">
        <v>4</v>
      </c>
      <c r="T450" s="123">
        <v>2</v>
      </c>
      <c r="U450" s="123">
        <v>0</v>
      </c>
      <c r="V450" s="75">
        <v>1</v>
      </c>
      <c r="W450" s="123">
        <v>5</v>
      </c>
      <c r="X450" s="75">
        <v>2</v>
      </c>
      <c r="Y450" s="75">
        <v>4</v>
      </c>
      <c r="Z450" s="75">
        <v>13</v>
      </c>
      <c r="AA450" s="75">
        <v>0</v>
      </c>
      <c r="AB450" s="4">
        <v>0.1111111111111111</v>
      </c>
      <c r="AC450" s="4">
        <v>0.2</v>
      </c>
      <c r="AD450" s="4">
        <v>0.25</v>
      </c>
      <c r="AE450" s="8">
        <v>0.75757575757575757</v>
      </c>
      <c r="AF450" s="8">
        <v>0.35714285714285715</v>
      </c>
      <c r="AG450" s="8">
        <v>0.28169014084507044</v>
      </c>
      <c r="AH450" s="8">
        <v>0</v>
      </c>
      <c r="AI450" s="51">
        <v>-1.1199356693250124</v>
      </c>
      <c r="AJ450" s="51">
        <v>0</v>
      </c>
      <c r="AK450" s="51">
        <v>0</v>
      </c>
      <c r="AL450" s="51">
        <v>0</v>
      </c>
      <c r="AM450" s="8">
        <v>0.27647308623867284</v>
      </c>
      <c r="AN450" s="8" t="s">
        <v>22151</v>
      </c>
      <c r="AO450" s="8" t="s">
        <v>22151</v>
      </c>
      <c r="AP450" s="8" t="s">
        <v>22151</v>
      </c>
      <c r="AQ450" s="8" t="s">
        <v>22151</v>
      </c>
      <c r="AR450" s="8" t="s">
        <v>22151</v>
      </c>
      <c r="AS450" s="8">
        <v>0.27647308623867284</v>
      </c>
      <c r="AT450" s="8" t="s">
        <v>22151</v>
      </c>
      <c r="AU450" s="8" t="s">
        <v>22151</v>
      </c>
      <c r="AV450" s="8" t="s">
        <v>22151</v>
      </c>
      <c r="AW450" s="8">
        <v>0.27647308623867284</v>
      </c>
      <c r="AX450" s="8">
        <v>0.27647308623867284</v>
      </c>
      <c r="AY450" s="132" t="s">
        <v>22151</v>
      </c>
      <c r="AZ450" s="132" t="s">
        <v>22151</v>
      </c>
      <c r="BA450" s="132" t="s">
        <v>22151</v>
      </c>
      <c r="BB450" s="132" t="s">
        <v>22151</v>
      </c>
      <c r="BC450" s="132" t="s">
        <v>22151</v>
      </c>
      <c r="BD450" s="132">
        <v>166</v>
      </c>
      <c r="BE450" s="132" t="s">
        <v>22151</v>
      </c>
      <c r="BF450" s="132" t="s">
        <v>22151</v>
      </c>
      <c r="BG450" s="132" t="s">
        <v>22151</v>
      </c>
      <c r="BH450" s="132">
        <v>259</v>
      </c>
      <c r="BI450" s="132">
        <v>244</v>
      </c>
      <c r="BJ450" s="92" t="s">
        <v>22151</v>
      </c>
      <c r="BK450" s="8">
        <v>7.5574645117708927</v>
      </c>
      <c r="BL450" s="8">
        <v>-7.2809914255322195</v>
      </c>
      <c r="BM450" s="12">
        <v>449</v>
      </c>
      <c r="BN450" s="10">
        <v>0</v>
      </c>
      <c r="BO450" s="10">
        <v>0.19435732070240119</v>
      </c>
      <c r="BP450" s="10">
        <v>-7.4753487462346211</v>
      </c>
      <c r="BQ450" s="41">
        <v>-14.933267915993245</v>
      </c>
      <c r="BR450" s="41"/>
      <c r="BS450" s="10">
        <v>0</v>
      </c>
      <c r="BT450" s="38">
        <v>0</v>
      </c>
      <c r="BU450" s="6" t="s">
        <v>22602</v>
      </c>
      <c r="BV450" s="75">
        <v>648.36</v>
      </c>
      <c r="BW450" s="75">
        <v>1407</v>
      </c>
      <c r="BX450" s="51">
        <v>-758.64</v>
      </c>
      <c r="BY450" s="75">
        <v>520</v>
      </c>
      <c r="BZ450" s="75">
        <v>744</v>
      </c>
      <c r="CA450" s="184" t="s">
        <v>22151</v>
      </c>
    </row>
    <row r="451" spans="1:79" ht="15" customHeight="1" x14ac:dyDescent="0.3">
      <c r="A451" s="213" t="s">
        <v>16618</v>
      </c>
      <c r="B451" s="1" t="s">
        <v>16621</v>
      </c>
      <c r="C451" s="2" t="s">
        <v>16620</v>
      </c>
      <c r="D451" s="91" t="s">
        <v>16619</v>
      </c>
      <c r="E451" s="2" t="s">
        <v>1395</v>
      </c>
      <c r="F451" s="2" t="s">
        <v>9094</v>
      </c>
      <c r="G451" s="2" t="s">
        <v>2147</v>
      </c>
      <c r="H451" s="2" t="s">
        <v>2147</v>
      </c>
      <c r="I451" s="2" t="s">
        <v>2147</v>
      </c>
      <c r="J451" s="269" t="s">
        <v>2147</v>
      </c>
      <c r="K451">
        <v>10839</v>
      </c>
      <c r="L451" t="s">
        <v>16622</v>
      </c>
      <c r="M451" t="e">
        <v>#VALUE!</v>
      </c>
      <c r="N451" t="s">
        <v>16623</v>
      </c>
      <c r="O451" s="169">
        <v>13</v>
      </c>
      <c r="P451" s="123">
        <v>41</v>
      </c>
      <c r="Q451" s="123">
        <v>41</v>
      </c>
      <c r="R451" s="67">
        <v>35</v>
      </c>
      <c r="S451" s="123">
        <v>6</v>
      </c>
      <c r="T451" s="123">
        <v>1</v>
      </c>
      <c r="U451" s="123">
        <v>0</v>
      </c>
      <c r="V451" s="67">
        <v>1</v>
      </c>
      <c r="W451" s="123">
        <v>5</v>
      </c>
      <c r="X451" s="67">
        <v>6</v>
      </c>
      <c r="Y451" s="67">
        <v>4</v>
      </c>
      <c r="Z451" s="67">
        <v>6</v>
      </c>
      <c r="AA451" s="67">
        <v>0</v>
      </c>
      <c r="AB451" s="52">
        <v>0.17142857142857143</v>
      </c>
      <c r="AC451" s="52">
        <v>0.25641025641025639</v>
      </c>
      <c r="AD451" s="52">
        <v>0.2857142857142857</v>
      </c>
      <c r="AE451" s="51">
        <v>0.75757575757575757</v>
      </c>
      <c r="AF451" s="51">
        <v>0.35714285714285715</v>
      </c>
      <c r="AG451" s="51">
        <v>0.84507042253521136</v>
      </c>
      <c r="AH451" s="51">
        <v>0</v>
      </c>
      <c r="AI451" s="51">
        <v>-0.61960668911262429</v>
      </c>
      <c r="AJ451" s="51">
        <v>0</v>
      </c>
      <c r="AK451" s="51">
        <v>0</v>
      </c>
      <c r="AL451" s="51">
        <v>0</v>
      </c>
      <c r="AM451" s="51">
        <v>1.3401823481412016</v>
      </c>
      <c r="AN451" s="51" t="s">
        <v>22151</v>
      </c>
      <c r="AO451" s="51" t="s">
        <v>22151</v>
      </c>
      <c r="AP451" s="51" t="s">
        <v>22151</v>
      </c>
      <c r="AQ451" s="51" t="s">
        <v>22151</v>
      </c>
      <c r="AR451" s="51" t="s">
        <v>22151</v>
      </c>
      <c r="AS451" s="51" t="s">
        <v>22151</v>
      </c>
      <c r="AT451" s="51" t="s">
        <v>22151</v>
      </c>
      <c r="AU451" s="51" t="s">
        <v>22151</v>
      </c>
      <c r="AV451" s="51" t="s">
        <v>22151</v>
      </c>
      <c r="AW451" s="51">
        <v>1.3401823481412016</v>
      </c>
      <c r="AX451" s="51">
        <v>1.3401823481412016</v>
      </c>
      <c r="AY451" s="76" t="s">
        <v>22151</v>
      </c>
      <c r="AZ451" s="132" t="s">
        <v>22151</v>
      </c>
      <c r="BA451" s="132" t="s">
        <v>22151</v>
      </c>
      <c r="BB451" s="132" t="s">
        <v>22151</v>
      </c>
      <c r="BC451" s="132" t="s">
        <v>22151</v>
      </c>
      <c r="BD451" s="132" t="s">
        <v>22151</v>
      </c>
      <c r="BE451" s="132" t="s">
        <v>22151</v>
      </c>
      <c r="BF451" s="132" t="s">
        <v>22151</v>
      </c>
      <c r="BG451" s="132" t="s">
        <v>22151</v>
      </c>
      <c r="BH451" s="132">
        <v>213</v>
      </c>
      <c r="BI451" s="132">
        <v>198</v>
      </c>
      <c r="BJ451" s="92" t="s">
        <v>22151</v>
      </c>
      <c r="BK451" s="51">
        <v>8.6531354605957791</v>
      </c>
      <c r="BL451" s="8">
        <v>-7.3129531124545775</v>
      </c>
      <c r="BM451" s="12">
        <v>450</v>
      </c>
      <c r="BN451" s="51">
        <v>0</v>
      </c>
      <c r="BO451" s="51">
        <v>0.19435732070240119</v>
      </c>
      <c r="BP451" s="51">
        <v>-7.5073104331569791</v>
      </c>
      <c r="BQ451" s="64">
        <v>-15.001392379221471</v>
      </c>
      <c r="BR451" s="64"/>
      <c r="BS451" s="51">
        <v>0</v>
      </c>
      <c r="BT451" s="38">
        <v>0</v>
      </c>
      <c r="BU451" s="51" t="s">
        <v>22603</v>
      </c>
      <c r="BV451" s="75">
        <v>999</v>
      </c>
      <c r="BW451" s="75">
        <v>1409</v>
      </c>
      <c r="BX451" s="51">
        <v>-410</v>
      </c>
      <c r="BY451" s="75">
        <v>0</v>
      </c>
      <c r="BZ451" s="75">
        <v>0</v>
      </c>
      <c r="CA451" s="184" t="s">
        <v>22151</v>
      </c>
    </row>
    <row r="452" spans="1:79" ht="15" customHeight="1" x14ac:dyDescent="0.3">
      <c r="A452" s="178" t="s">
        <v>13858</v>
      </c>
      <c r="B452" s="1" t="s">
        <v>13859</v>
      </c>
      <c r="C452" s="2" t="s">
        <v>8219</v>
      </c>
      <c r="D452" s="91" t="s">
        <v>13038</v>
      </c>
      <c r="E452" s="2" t="s">
        <v>1416</v>
      </c>
      <c r="F452" s="2" t="s">
        <v>9094</v>
      </c>
      <c r="G452" s="2" t="s">
        <v>660</v>
      </c>
      <c r="H452" s="2" t="s">
        <v>660</v>
      </c>
      <c r="I452" s="2" t="s">
        <v>660</v>
      </c>
      <c r="J452" s="269" t="s">
        <v>660</v>
      </c>
      <c r="K452">
        <v>17642</v>
      </c>
      <c r="L452" t="s">
        <v>13039</v>
      </c>
      <c r="M452" t="e">
        <v>#VALUE!</v>
      </c>
      <c r="N452" t="s">
        <v>15304</v>
      </c>
      <c r="O452" s="169">
        <v>23</v>
      </c>
      <c r="P452" s="123">
        <v>69</v>
      </c>
      <c r="Q452" s="123">
        <v>69</v>
      </c>
      <c r="R452" s="75">
        <v>67</v>
      </c>
      <c r="S452" s="123">
        <v>10</v>
      </c>
      <c r="T452" s="123">
        <v>2</v>
      </c>
      <c r="U452" s="123">
        <v>0</v>
      </c>
      <c r="V452" s="75">
        <v>1</v>
      </c>
      <c r="W452" s="123">
        <v>8</v>
      </c>
      <c r="X452" s="75">
        <v>1</v>
      </c>
      <c r="Y452" s="75">
        <v>2</v>
      </c>
      <c r="Z452" s="75">
        <v>13</v>
      </c>
      <c r="AA452" s="75">
        <v>1</v>
      </c>
      <c r="AB452" s="4">
        <v>0.14925373134328357</v>
      </c>
      <c r="AC452" s="4">
        <v>0.17391304347826086</v>
      </c>
      <c r="AD452" s="4">
        <v>0.22388059701492538</v>
      </c>
      <c r="AE452" s="8">
        <v>1.2121212121212122</v>
      </c>
      <c r="AF452" s="8">
        <v>0.35714285714285715</v>
      </c>
      <c r="AG452" s="8">
        <v>0.14084507042253522</v>
      </c>
      <c r="AH452" s="8">
        <v>0.55555555555555558</v>
      </c>
      <c r="AI452" s="51">
        <v>-1.4964043537277352</v>
      </c>
      <c r="AJ452" s="51">
        <v>0</v>
      </c>
      <c r="AK452" s="51">
        <v>0</v>
      </c>
      <c r="AL452" s="51">
        <v>0</v>
      </c>
      <c r="AM452" s="8">
        <v>0.76926034151442479</v>
      </c>
      <c r="AN452" s="8" t="s">
        <v>22151</v>
      </c>
      <c r="AO452" s="8" t="s">
        <v>22151</v>
      </c>
      <c r="AP452" s="8" t="s">
        <v>22151</v>
      </c>
      <c r="AQ452" s="8">
        <v>0.76926034151442479</v>
      </c>
      <c r="AR452" s="8" t="s">
        <v>22151</v>
      </c>
      <c r="AS452" s="8" t="s">
        <v>22151</v>
      </c>
      <c r="AT452" s="8">
        <v>0.76926034151442479</v>
      </c>
      <c r="AU452" s="8" t="s">
        <v>22151</v>
      </c>
      <c r="AV452" s="8">
        <v>0.76926034151442479</v>
      </c>
      <c r="AW452" s="8">
        <v>0.76926034151442479</v>
      </c>
      <c r="AX452" s="8">
        <v>0.76926034151442479</v>
      </c>
      <c r="AY452" s="132" t="s">
        <v>22151</v>
      </c>
      <c r="AZ452" s="132" t="s">
        <v>22151</v>
      </c>
      <c r="BA452" s="132" t="s">
        <v>22151</v>
      </c>
      <c r="BB452" s="132">
        <v>43</v>
      </c>
      <c r="BC452" s="132" t="s">
        <v>22151</v>
      </c>
      <c r="BD452" s="132" t="s">
        <v>22151</v>
      </c>
      <c r="BE452" s="132">
        <v>55</v>
      </c>
      <c r="BF452" s="132" t="s">
        <v>22151</v>
      </c>
      <c r="BG452" s="132">
        <v>105</v>
      </c>
      <c r="BH452" s="132">
        <v>240</v>
      </c>
      <c r="BI452" s="132">
        <v>225</v>
      </c>
      <c r="BJ452" s="92" t="s">
        <v>22151</v>
      </c>
      <c r="BK452" s="8">
        <v>8.1157260046330784</v>
      </c>
      <c r="BL452" s="8">
        <v>-7.3464656631186536</v>
      </c>
      <c r="BM452" s="12">
        <v>451</v>
      </c>
      <c r="BN452" s="10">
        <v>0</v>
      </c>
      <c r="BO452" s="10">
        <v>0.19435732070240119</v>
      </c>
      <c r="BP452" s="10">
        <v>-7.5408229838210552</v>
      </c>
      <c r="BQ452" s="41">
        <v>-15.072822417659207</v>
      </c>
      <c r="BR452" s="41"/>
      <c r="BS452" s="10">
        <v>0</v>
      </c>
      <c r="BT452" s="38">
        <v>0</v>
      </c>
      <c r="BU452" s="6" t="s">
        <v>22604</v>
      </c>
      <c r="BV452" s="75">
        <v>999</v>
      </c>
      <c r="BW452" s="75">
        <v>1415</v>
      </c>
      <c r="BX452" s="51">
        <v>-416</v>
      </c>
      <c r="BY452" s="75">
        <v>0</v>
      </c>
      <c r="BZ452" s="75">
        <v>0</v>
      </c>
      <c r="CA452" s="184" t="s">
        <v>22151</v>
      </c>
    </row>
    <row r="453" spans="1:79" ht="15" customHeight="1" x14ac:dyDescent="0.3">
      <c r="A453" s="212" t="s">
        <v>10883</v>
      </c>
      <c r="B453" s="180" t="s">
        <v>10885</v>
      </c>
      <c r="C453" s="196" t="s">
        <v>6644</v>
      </c>
      <c r="D453" s="91" t="s">
        <v>10884</v>
      </c>
      <c r="E453" s="196" t="s">
        <v>1509</v>
      </c>
      <c r="F453" s="196" t="s">
        <v>9094</v>
      </c>
      <c r="G453" s="196" t="s">
        <v>1380</v>
      </c>
      <c r="H453" s="196" t="s">
        <v>1380</v>
      </c>
      <c r="I453" s="196" t="s">
        <v>1380</v>
      </c>
      <c r="J453" s="196" t="s">
        <v>1380</v>
      </c>
      <c r="K453" s="197">
        <v>14109</v>
      </c>
      <c r="L453" s="197" t="s">
        <v>11521</v>
      </c>
      <c r="M453" s="198" t="e">
        <v>#VALUE!</v>
      </c>
      <c r="N453" s="198" t="s">
        <v>14052</v>
      </c>
      <c r="O453" s="199">
        <v>28</v>
      </c>
      <c r="P453" s="200">
        <v>34</v>
      </c>
      <c r="Q453" s="200">
        <v>34</v>
      </c>
      <c r="R453" s="200">
        <v>30</v>
      </c>
      <c r="S453" s="200">
        <v>5</v>
      </c>
      <c r="T453" s="200">
        <v>1</v>
      </c>
      <c r="U453" s="200">
        <v>0</v>
      </c>
      <c r="V453" s="200">
        <v>0</v>
      </c>
      <c r="W453" s="200">
        <v>4</v>
      </c>
      <c r="X453" s="200">
        <v>1</v>
      </c>
      <c r="Y453" s="200">
        <v>3</v>
      </c>
      <c r="Z453" s="200">
        <v>9</v>
      </c>
      <c r="AA453" s="200">
        <v>0</v>
      </c>
      <c r="AB453" s="201">
        <v>0.16666666666666666</v>
      </c>
      <c r="AC453" s="202">
        <v>0.24242424242424243</v>
      </c>
      <c r="AD453" s="202">
        <v>0.2</v>
      </c>
      <c r="AE453" s="203">
        <v>0.60606060606060608</v>
      </c>
      <c r="AF453" s="203">
        <v>0</v>
      </c>
      <c r="AG453" s="203">
        <v>0.14084507042253522</v>
      </c>
      <c r="AH453" s="203">
        <v>0</v>
      </c>
      <c r="AI453" s="203">
        <v>-0.56406648741747534</v>
      </c>
      <c r="AJ453" s="204">
        <v>0</v>
      </c>
      <c r="AK453" s="204">
        <v>0</v>
      </c>
      <c r="AL453" s="204">
        <v>0</v>
      </c>
      <c r="AM453" s="203">
        <v>0.18283918906566599</v>
      </c>
      <c r="AN453" s="203" t="s">
        <v>22151</v>
      </c>
      <c r="AO453" s="203" t="s">
        <v>22151</v>
      </c>
      <c r="AP453" s="203" t="s">
        <v>22151</v>
      </c>
      <c r="AQ453" s="203" t="s">
        <v>22151</v>
      </c>
      <c r="AR453" s="203" t="s">
        <v>22151</v>
      </c>
      <c r="AS453" s="203">
        <v>0.18283918906566599</v>
      </c>
      <c r="AT453" s="203" t="s">
        <v>22151</v>
      </c>
      <c r="AU453" s="203" t="s">
        <v>22151</v>
      </c>
      <c r="AV453" s="203" t="s">
        <v>22151</v>
      </c>
      <c r="AW453" s="203">
        <v>0.18283918906566599</v>
      </c>
      <c r="AX453" s="203">
        <v>0.18283918906566599</v>
      </c>
      <c r="AY453" s="205" t="s">
        <v>22151</v>
      </c>
      <c r="AZ453" s="205" t="s">
        <v>22151</v>
      </c>
      <c r="BA453" s="205" t="s">
        <v>22151</v>
      </c>
      <c r="BB453" s="205" t="s">
        <v>22151</v>
      </c>
      <c r="BC453" s="205" t="s">
        <v>22151</v>
      </c>
      <c r="BD453" s="205">
        <v>167</v>
      </c>
      <c r="BE453" s="205" t="s">
        <v>22151</v>
      </c>
      <c r="BF453" s="205" t="s">
        <v>22151</v>
      </c>
      <c r="BG453" s="205" t="s">
        <v>22151</v>
      </c>
      <c r="BH453" s="205">
        <v>263</v>
      </c>
      <c r="BI453" s="205">
        <v>248</v>
      </c>
      <c r="BJ453" s="206" t="s">
        <v>22151</v>
      </c>
      <c r="BK453" s="203">
        <v>7.5574645117708927</v>
      </c>
      <c r="BL453" s="203">
        <v>-7.374625322705227</v>
      </c>
      <c r="BM453" s="205">
        <v>452</v>
      </c>
      <c r="BN453" s="203">
        <v>0</v>
      </c>
      <c r="BO453" s="203">
        <v>0.19435732070240119</v>
      </c>
      <c r="BP453" s="203">
        <v>-7.5689826434076277</v>
      </c>
      <c r="BQ453" s="207">
        <v>-15.132843082359571</v>
      </c>
      <c r="BR453" s="208"/>
      <c r="BS453" s="203">
        <v>0</v>
      </c>
      <c r="BT453" s="38">
        <v>0</v>
      </c>
      <c r="BU453" s="203" t="s">
        <v>22605</v>
      </c>
      <c r="BV453" s="200">
        <v>750.48</v>
      </c>
      <c r="BW453" s="209">
        <v>1416</v>
      </c>
      <c r="BX453" s="204">
        <v>-665.52</v>
      </c>
      <c r="BY453" s="209">
        <v>728</v>
      </c>
      <c r="BZ453" s="209">
        <v>728</v>
      </c>
      <c r="CA453" s="184" t="s">
        <v>22151</v>
      </c>
    </row>
    <row r="454" spans="1:79" ht="15" customHeight="1" x14ac:dyDescent="0.3">
      <c r="A454" s="212" t="s">
        <v>16677</v>
      </c>
      <c r="B454" s="180" t="s">
        <v>12281</v>
      </c>
      <c r="C454" s="196" t="s">
        <v>6620</v>
      </c>
      <c r="D454" s="211" t="s">
        <v>16678</v>
      </c>
      <c r="E454" s="196" t="s">
        <v>1531</v>
      </c>
      <c r="F454" s="196" t="s">
        <v>9094</v>
      </c>
      <c r="G454" s="196" t="s">
        <v>661</v>
      </c>
      <c r="H454" s="196" t="s">
        <v>661</v>
      </c>
      <c r="I454" s="196" t="s">
        <v>661</v>
      </c>
      <c r="J454" s="196" t="s">
        <v>661</v>
      </c>
      <c r="K454" s="197">
        <v>19734</v>
      </c>
      <c r="L454" s="197" t="s">
        <v>16679</v>
      </c>
      <c r="M454" s="198" t="e">
        <v>#VALUE!</v>
      </c>
      <c r="N454" s="198" t="s">
        <v>16680</v>
      </c>
      <c r="O454" s="199">
        <v>17</v>
      </c>
      <c r="P454" s="200">
        <v>70</v>
      </c>
      <c r="Q454" s="200">
        <v>70</v>
      </c>
      <c r="R454" s="200">
        <v>61</v>
      </c>
      <c r="S454" s="200">
        <v>11</v>
      </c>
      <c r="T454" s="200">
        <v>0</v>
      </c>
      <c r="U454" s="200">
        <v>0</v>
      </c>
      <c r="V454" s="200">
        <v>0</v>
      </c>
      <c r="W454" s="200">
        <v>9</v>
      </c>
      <c r="X454" s="200">
        <v>2</v>
      </c>
      <c r="Y454" s="200">
        <v>7</v>
      </c>
      <c r="Z454" s="200">
        <v>16</v>
      </c>
      <c r="AA454" s="200">
        <v>1</v>
      </c>
      <c r="AB454" s="201">
        <v>0.18032786885245902</v>
      </c>
      <c r="AC454" s="202">
        <v>0.26470588235294118</v>
      </c>
      <c r="AD454" s="202">
        <v>0.18032786885245902</v>
      </c>
      <c r="AE454" s="203">
        <v>1.3636363636363638</v>
      </c>
      <c r="AF454" s="203">
        <v>0</v>
      </c>
      <c r="AG454" s="203">
        <v>0.28169014084507044</v>
      </c>
      <c r="AH454" s="203">
        <v>0.55555555555555558</v>
      </c>
      <c r="AI454" s="203">
        <v>-0.94868458094834873</v>
      </c>
      <c r="AJ454" s="204">
        <v>0</v>
      </c>
      <c r="AK454" s="204">
        <v>0</v>
      </c>
      <c r="AL454" s="204">
        <v>0</v>
      </c>
      <c r="AM454" s="203">
        <v>1.252197479088641</v>
      </c>
      <c r="AN454" s="203" t="s">
        <v>22151</v>
      </c>
      <c r="AO454" s="203" t="s">
        <v>22151</v>
      </c>
      <c r="AP454" s="203">
        <v>1.252197479088641</v>
      </c>
      <c r="AQ454" s="203" t="s">
        <v>22151</v>
      </c>
      <c r="AR454" s="203" t="s">
        <v>22151</v>
      </c>
      <c r="AS454" s="203" t="s">
        <v>22151</v>
      </c>
      <c r="AT454" s="203" t="s">
        <v>22151</v>
      </c>
      <c r="AU454" s="203">
        <v>1.252197479088641</v>
      </c>
      <c r="AV454" s="203">
        <v>1.252197479088641</v>
      </c>
      <c r="AW454" s="203">
        <v>1.252197479088641</v>
      </c>
      <c r="AX454" s="203">
        <v>1.252197479088641</v>
      </c>
      <c r="AY454" s="205" t="s">
        <v>22151</v>
      </c>
      <c r="AZ454" s="205" t="s">
        <v>22151</v>
      </c>
      <c r="BA454" s="205">
        <v>79</v>
      </c>
      <c r="BB454" s="205" t="s">
        <v>22151</v>
      </c>
      <c r="BC454" s="205" t="s">
        <v>22151</v>
      </c>
      <c r="BD454" s="205" t="s">
        <v>22151</v>
      </c>
      <c r="BE454" s="205" t="s">
        <v>22151</v>
      </c>
      <c r="BF454" s="205">
        <v>78</v>
      </c>
      <c r="BG454" s="205">
        <v>100</v>
      </c>
      <c r="BH454" s="205">
        <v>221</v>
      </c>
      <c r="BI454" s="205">
        <v>206</v>
      </c>
      <c r="BJ454" s="206" t="s">
        <v>22151</v>
      </c>
      <c r="BK454" s="203">
        <v>8.6531354605957791</v>
      </c>
      <c r="BL454" s="203">
        <v>-7.4009379815071377</v>
      </c>
      <c r="BM454" s="205">
        <v>453</v>
      </c>
      <c r="BN454" s="203">
        <v>0</v>
      </c>
      <c r="BO454" s="203">
        <v>0.19435732070240119</v>
      </c>
      <c r="BP454" s="203">
        <v>-7.5952953022095393</v>
      </c>
      <c r="BQ454" s="207">
        <v>-15.188926973092315</v>
      </c>
      <c r="BR454" s="208"/>
      <c r="BS454" s="203">
        <v>0</v>
      </c>
      <c r="BT454" s="38">
        <v>0</v>
      </c>
      <c r="BU454" s="203" t="s">
        <v>22606</v>
      </c>
      <c r="BV454" s="200">
        <v>606.79999999999995</v>
      </c>
      <c r="BW454" s="209">
        <v>1417</v>
      </c>
      <c r="BX454" s="204">
        <v>-810.2</v>
      </c>
      <c r="BY454" s="209">
        <v>501</v>
      </c>
      <c r="BZ454" s="209">
        <v>721</v>
      </c>
      <c r="CA454" s="184" t="s">
        <v>22151</v>
      </c>
    </row>
    <row r="455" spans="1:79" x14ac:dyDescent="0.3">
      <c r="A455" s="178" t="s">
        <v>16362</v>
      </c>
      <c r="B455" s="1" t="s">
        <v>16364</v>
      </c>
      <c r="C455" s="2" t="s">
        <v>7254</v>
      </c>
      <c r="D455" s="91" t="s">
        <v>16363</v>
      </c>
      <c r="E455" s="2" t="s">
        <v>1460</v>
      </c>
      <c r="F455" s="2" t="s">
        <v>9094</v>
      </c>
      <c r="G455" s="2" t="s">
        <v>14932</v>
      </c>
      <c r="H455" s="2" t="s">
        <v>660</v>
      </c>
      <c r="I455" s="2" t="s">
        <v>1431</v>
      </c>
      <c r="J455" s="269" t="s">
        <v>660</v>
      </c>
      <c r="K455">
        <v>15402</v>
      </c>
      <c r="L455" t="s">
        <v>16365</v>
      </c>
      <c r="M455" t="e">
        <v>#VALUE!</v>
      </c>
      <c r="N455" t="s">
        <v>16366</v>
      </c>
      <c r="O455" s="169">
        <v>21</v>
      </c>
      <c r="P455" s="123">
        <v>47</v>
      </c>
      <c r="Q455" s="123">
        <v>47</v>
      </c>
      <c r="R455" s="67">
        <v>42</v>
      </c>
      <c r="S455" s="123">
        <v>8</v>
      </c>
      <c r="T455" s="123">
        <v>1</v>
      </c>
      <c r="U455" s="123">
        <v>0</v>
      </c>
      <c r="V455" s="67">
        <v>0</v>
      </c>
      <c r="W455" s="123">
        <v>5</v>
      </c>
      <c r="X455" s="67">
        <v>2.9999999999999996</v>
      </c>
      <c r="Y455" s="67">
        <v>2</v>
      </c>
      <c r="Z455" s="67">
        <v>14</v>
      </c>
      <c r="AA455" s="67">
        <v>0</v>
      </c>
      <c r="AB455" s="31">
        <v>0.19047619047619047</v>
      </c>
      <c r="AC455" s="31">
        <v>0.22727272727272727</v>
      </c>
      <c r="AD455" s="31">
        <v>0.21428571428571427</v>
      </c>
      <c r="AE455" s="32">
        <v>0.75757575757575757</v>
      </c>
      <c r="AF455" s="32">
        <v>0</v>
      </c>
      <c r="AG455" s="32">
        <v>0.42253521126760557</v>
      </c>
      <c r="AH455" s="32">
        <v>0</v>
      </c>
      <c r="AI455" s="51">
        <v>-0.56387556032550257</v>
      </c>
      <c r="AJ455" s="51">
        <v>0</v>
      </c>
      <c r="AK455" s="51">
        <v>0</v>
      </c>
      <c r="AL455" s="51">
        <v>0</v>
      </c>
      <c r="AM455" s="32">
        <v>0.61623540851786052</v>
      </c>
      <c r="AN455" s="32" t="s">
        <v>22151</v>
      </c>
      <c r="AO455" s="32" t="s">
        <v>22151</v>
      </c>
      <c r="AP455" s="32" t="s">
        <v>22151</v>
      </c>
      <c r="AQ455" s="32">
        <v>0.61623540851786052</v>
      </c>
      <c r="AR455" s="32" t="s">
        <v>22151</v>
      </c>
      <c r="AS455" s="32" t="s">
        <v>22151</v>
      </c>
      <c r="AT455" s="32">
        <v>0.61623540851786052</v>
      </c>
      <c r="AU455" s="32" t="s">
        <v>22151</v>
      </c>
      <c r="AV455" s="32">
        <v>0.61623540851786052</v>
      </c>
      <c r="AW455" s="32">
        <v>0.61623540851786052</v>
      </c>
      <c r="AX455" s="32">
        <v>0.61623540851786052</v>
      </c>
      <c r="AY455" s="133" t="s">
        <v>22151</v>
      </c>
      <c r="AZ455" s="132" t="s">
        <v>22151</v>
      </c>
      <c r="BA455" s="132" t="s">
        <v>22151</v>
      </c>
      <c r="BB455" s="132">
        <v>44</v>
      </c>
      <c r="BC455" s="132" t="s">
        <v>22151</v>
      </c>
      <c r="BD455" s="132" t="s">
        <v>22151</v>
      </c>
      <c r="BE455" s="132">
        <v>56</v>
      </c>
      <c r="BF455" s="132" t="s">
        <v>22151</v>
      </c>
      <c r="BG455" s="132">
        <v>107</v>
      </c>
      <c r="BH455" s="132">
        <v>248</v>
      </c>
      <c r="BI455" s="132">
        <v>233</v>
      </c>
      <c r="BJ455" s="92" t="s">
        <v>22151</v>
      </c>
      <c r="BK455" s="32">
        <v>8.1157260046330784</v>
      </c>
      <c r="BL455" s="8">
        <v>-7.4994905961152174</v>
      </c>
      <c r="BM455" s="12">
        <v>454</v>
      </c>
      <c r="BN455" s="32">
        <v>0</v>
      </c>
      <c r="BO455" s="32">
        <v>0.19435732070240119</v>
      </c>
      <c r="BP455" s="32">
        <v>-7.693847916817619</v>
      </c>
      <c r="BQ455" s="40">
        <v>-15.398986097512847</v>
      </c>
      <c r="BR455" s="40"/>
      <c r="BS455" s="32">
        <v>0</v>
      </c>
      <c r="BT455" s="38">
        <v>0</v>
      </c>
      <c r="BU455" s="6" t="s">
        <v>22607</v>
      </c>
      <c r="BV455" s="75">
        <v>999</v>
      </c>
      <c r="BW455" s="75">
        <v>1424</v>
      </c>
      <c r="BX455" s="51">
        <v>-425</v>
      </c>
      <c r="BY455" s="75">
        <v>0</v>
      </c>
      <c r="BZ455" s="75">
        <v>0</v>
      </c>
      <c r="CA455" s="184" t="s">
        <v>22151</v>
      </c>
    </row>
    <row r="456" spans="1:79" ht="15" customHeight="1" x14ac:dyDescent="0.3">
      <c r="A456" s="178" t="s">
        <v>1727</v>
      </c>
      <c r="B456" s="114" t="s">
        <v>6668</v>
      </c>
      <c r="C456" s="118" t="s">
        <v>6669</v>
      </c>
      <c r="D456" s="91" t="s">
        <v>595</v>
      </c>
      <c r="E456" s="118" t="s">
        <v>1509</v>
      </c>
      <c r="F456" s="118" t="s">
        <v>9094</v>
      </c>
      <c r="G456" s="118" t="s">
        <v>2147</v>
      </c>
      <c r="H456" s="118" t="s">
        <v>2147</v>
      </c>
      <c r="I456" s="118" t="s">
        <v>2147</v>
      </c>
      <c r="J456" s="271" t="s">
        <v>2147</v>
      </c>
      <c r="K456" s="122">
        <v>13110</v>
      </c>
      <c r="L456" s="122" t="s">
        <v>9732</v>
      </c>
      <c r="M456" s="122" t="e">
        <v>#VALUE!</v>
      </c>
      <c r="N456" s="122" t="s">
        <v>5276</v>
      </c>
      <c r="O456" s="123">
        <v>8</v>
      </c>
      <c r="P456" s="123">
        <v>34</v>
      </c>
      <c r="Q456" s="123">
        <v>34</v>
      </c>
      <c r="R456" s="123">
        <v>31</v>
      </c>
      <c r="S456" s="123">
        <v>5</v>
      </c>
      <c r="T456" s="123">
        <v>1</v>
      </c>
      <c r="U456" s="123">
        <v>0</v>
      </c>
      <c r="V456" s="123">
        <v>2</v>
      </c>
      <c r="W456" s="123">
        <v>3</v>
      </c>
      <c r="X456" s="123">
        <v>4</v>
      </c>
      <c r="Y456" s="123">
        <v>2</v>
      </c>
      <c r="Z456" s="123">
        <v>15</v>
      </c>
      <c r="AA456" s="123">
        <v>0</v>
      </c>
      <c r="AB456" s="124">
        <v>0.16129032258064516</v>
      </c>
      <c r="AC456" s="124">
        <v>0.21212121212121213</v>
      </c>
      <c r="AD456" s="124">
        <v>0.38709677419354838</v>
      </c>
      <c r="AE456" s="125">
        <v>0.45454545454545459</v>
      </c>
      <c r="AF456" s="125">
        <v>0.7142857142857143</v>
      </c>
      <c r="AG456" s="125">
        <v>0.56338028169014087</v>
      </c>
      <c r="AH456" s="125">
        <v>0</v>
      </c>
      <c r="AI456" s="125">
        <v>-0.61976469698270176</v>
      </c>
      <c r="AJ456" s="125">
        <v>0</v>
      </c>
      <c r="AK456" s="125">
        <v>0</v>
      </c>
      <c r="AL456" s="51">
        <v>0</v>
      </c>
      <c r="AM456" s="125">
        <v>1.1124467535386082</v>
      </c>
      <c r="AN456" s="125" t="s">
        <v>22151</v>
      </c>
      <c r="AO456" s="125" t="s">
        <v>22151</v>
      </c>
      <c r="AP456" s="125" t="s">
        <v>22151</v>
      </c>
      <c r="AQ456" s="125" t="s">
        <v>22151</v>
      </c>
      <c r="AR456" s="125" t="s">
        <v>22151</v>
      </c>
      <c r="AS456" s="125" t="s">
        <v>22151</v>
      </c>
      <c r="AT456" s="125" t="s">
        <v>22151</v>
      </c>
      <c r="AU456" s="125" t="s">
        <v>22151</v>
      </c>
      <c r="AV456" s="125" t="s">
        <v>22151</v>
      </c>
      <c r="AW456" s="125">
        <v>1.1124467535386082</v>
      </c>
      <c r="AX456" s="125">
        <v>1.1124467535386082</v>
      </c>
      <c r="AY456" s="127" t="s">
        <v>22151</v>
      </c>
      <c r="AZ456" s="127" t="s">
        <v>22151</v>
      </c>
      <c r="BA456" s="127" t="s">
        <v>22151</v>
      </c>
      <c r="BB456" s="127" t="s">
        <v>22151</v>
      </c>
      <c r="BC456" s="127" t="s">
        <v>22151</v>
      </c>
      <c r="BD456" s="127" t="s">
        <v>22151</v>
      </c>
      <c r="BE456" s="127" t="s">
        <v>22151</v>
      </c>
      <c r="BF456" s="127" t="s">
        <v>22151</v>
      </c>
      <c r="BG456" s="127" t="s">
        <v>22151</v>
      </c>
      <c r="BH456" s="127">
        <v>224</v>
      </c>
      <c r="BI456" s="127">
        <v>209</v>
      </c>
      <c r="BJ456" s="126" t="s">
        <v>22151</v>
      </c>
      <c r="BK456" s="125">
        <v>8.6531354605957791</v>
      </c>
      <c r="BL456" s="125">
        <v>-7.5406887070571713</v>
      </c>
      <c r="BM456" s="127">
        <v>455</v>
      </c>
      <c r="BN456" s="125">
        <v>0</v>
      </c>
      <c r="BO456" s="125">
        <v>0.19435732070240119</v>
      </c>
      <c r="BP456" s="125">
        <v>-7.735046027759573</v>
      </c>
      <c r="BQ456" s="128">
        <v>-15.486797457431219</v>
      </c>
      <c r="BR456" s="128"/>
      <c r="BS456" s="125">
        <v>0</v>
      </c>
      <c r="BT456" s="38">
        <v>0</v>
      </c>
      <c r="BU456" s="125" t="s">
        <v>22608</v>
      </c>
      <c r="BV456" s="123">
        <v>742.34</v>
      </c>
      <c r="BW456" s="123">
        <v>1425</v>
      </c>
      <c r="BX456" s="125">
        <v>-682.66</v>
      </c>
      <c r="BY456" s="123">
        <v>567</v>
      </c>
      <c r="BZ456" s="123">
        <v>747</v>
      </c>
      <c r="CA456" s="184" t="s">
        <v>22151</v>
      </c>
    </row>
    <row r="457" spans="1:79" ht="15" customHeight="1" x14ac:dyDescent="0.3">
      <c r="A457" s="213" t="s">
        <v>11422</v>
      </c>
      <c r="B457" s="1" t="s">
        <v>11423</v>
      </c>
      <c r="C457" s="2" t="s">
        <v>6562</v>
      </c>
      <c r="D457" s="91" t="s">
        <v>11606</v>
      </c>
      <c r="E457" s="2" t="s">
        <v>1553</v>
      </c>
      <c r="F457" s="2" t="s">
        <v>6120</v>
      </c>
      <c r="G457" s="2" t="s">
        <v>1380</v>
      </c>
      <c r="H457" s="2" t="s">
        <v>1380</v>
      </c>
      <c r="I457" s="2" t="s">
        <v>1380</v>
      </c>
      <c r="J457" s="269" t="s">
        <v>1380</v>
      </c>
      <c r="K457">
        <v>17901</v>
      </c>
      <c r="L457" t="s">
        <v>11607</v>
      </c>
      <c r="M457" t="e">
        <v>#VALUE!</v>
      </c>
      <c r="N457" t="s">
        <v>12200</v>
      </c>
      <c r="O457" s="169">
        <v>14</v>
      </c>
      <c r="P457" s="123">
        <v>52</v>
      </c>
      <c r="Q457" s="123">
        <v>52</v>
      </c>
      <c r="R457" s="75">
        <v>39</v>
      </c>
      <c r="S457" s="123">
        <v>4</v>
      </c>
      <c r="T457" s="123">
        <v>1</v>
      </c>
      <c r="U457" s="123">
        <v>0</v>
      </c>
      <c r="V457" s="75">
        <v>0</v>
      </c>
      <c r="W457" s="123">
        <v>4</v>
      </c>
      <c r="X457" s="75">
        <v>1</v>
      </c>
      <c r="Y457" s="75">
        <v>11</v>
      </c>
      <c r="Z457" s="75">
        <v>17</v>
      </c>
      <c r="AA457" s="75">
        <v>1</v>
      </c>
      <c r="AB457" s="52">
        <v>0.10256410256410256</v>
      </c>
      <c r="AC457" s="52">
        <v>0.3</v>
      </c>
      <c r="AD457" s="52">
        <v>0.12820512820512819</v>
      </c>
      <c r="AE457" s="51">
        <v>0.60606060606060608</v>
      </c>
      <c r="AF457" s="51">
        <v>0</v>
      </c>
      <c r="AG457" s="51">
        <v>0.14084507042253522</v>
      </c>
      <c r="AH457" s="51">
        <v>0.55555555555555558</v>
      </c>
      <c r="AI457" s="51">
        <v>-1.2857624610089564</v>
      </c>
      <c r="AJ457" s="51">
        <v>0</v>
      </c>
      <c r="AK457" s="51">
        <v>0</v>
      </c>
      <c r="AL457" s="51">
        <v>0</v>
      </c>
      <c r="AM457" s="51">
        <v>1.6698771029740378E-2</v>
      </c>
      <c r="AN457" s="51" t="s">
        <v>22151</v>
      </c>
      <c r="AO457" s="51" t="s">
        <v>22151</v>
      </c>
      <c r="AP457" s="51" t="s">
        <v>22151</v>
      </c>
      <c r="AQ457" s="51" t="s">
        <v>22151</v>
      </c>
      <c r="AR457" s="51" t="s">
        <v>22151</v>
      </c>
      <c r="AS457" s="51">
        <v>1.6698771029740378E-2</v>
      </c>
      <c r="AT457" s="51" t="s">
        <v>22151</v>
      </c>
      <c r="AU457" s="51" t="s">
        <v>22151</v>
      </c>
      <c r="AV457" s="51" t="s">
        <v>22151</v>
      </c>
      <c r="AW457" s="51">
        <v>1.6698771029740378E-2</v>
      </c>
      <c r="AX457" s="51">
        <v>1.6698771029740378E-2</v>
      </c>
      <c r="AY457" s="76" t="s">
        <v>22151</v>
      </c>
      <c r="AZ457" s="132" t="s">
        <v>22151</v>
      </c>
      <c r="BA457" s="132" t="s">
        <v>22151</v>
      </c>
      <c r="BB457" s="132" t="s">
        <v>22151</v>
      </c>
      <c r="BC457" s="132" t="s">
        <v>22151</v>
      </c>
      <c r="BD457" s="132">
        <v>168</v>
      </c>
      <c r="BE457" s="132" t="s">
        <v>22151</v>
      </c>
      <c r="BF457" s="132" t="s">
        <v>22151</v>
      </c>
      <c r="BG457" s="132" t="s">
        <v>22151</v>
      </c>
      <c r="BH457" s="132">
        <v>266</v>
      </c>
      <c r="BI457" s="132">
        <v>251</v>
      </c>
      <c r="BJ457" s="92" t="s">
        <v>22151</v>
      </c>
      <c r="BK457" s="51">
        <v>7.5574645117708927</v>
      </c>
      <c r="BL457" s="8">
        <v>-7.5407657407411524</v>
      </c>
      <c r="BM457" s="12">
        <v>456</v>
      </c>
      <c r="BN457" s="51">
        <v>0</v>
      </c>
      <c r="BO457" s="51">
        <v>0.19435732070240119</v>
      </c>
      <c r="BP457" s="51">
        <v>-7.735123061443554</v>
      </c>
      <c r="BQ457" s="64">
        <v>-15.486961650215676</v>
      </c>
      <c r="BR457" s="64"/>
      <c r="BS457" s="51">
        <v>0</v>
      </c>
      <c r="BT457" s="38">
        <v>0</v>
      </c>
      <c r="BU457" s="51" t="s">
        <v>22609</v>
      </c>
      <c r="BV457" s="75">
        <v>237.2</v>
      </c>
      <c r="BW457" s="75">
        <v>1426</v>
      </c>
      <c r="BX457" s="51">
        <v>-1188.8</v>
      </c>
      <c r="BY457" s="75">
        <v>200</v>
      </c>
      <c r="BZ457" s="75">
        <v>292</v>
      </c>
      <c r="CA457" s="184" t="s">
        <v>22151</v>
      </c>
    </row>
    <row r="458" spans="1:79" ht="15" customHeight="1" x14ac:dyDescent="0.3">
      <c r="A458" s="178" t="s">
        <v>16963</v>
      </c>
      <c r="B458" s="1" t="s">
        <v>6836</v>
      </c>
      <c r="C458" s="2" t="s">
        <v>16964</v>
      </c>
      <c r="D458" s="91" t="s">
        <v>14324</v>
      </c>
      <c r="E458" s="2" t="s">
        <v>1531</v>
      </c>
      <c r="F458" s="2" t="s">
        <v>9094</v>
      </c>
      <c r="G458" s="2" t="s">
        <v>661</v>
      </c>
      <c r="H458" s="2" t="s">
        <v>661</v>
      </c>
      <c r="I458" s="2" t="s">
        <v>661</v>
      </c>
      <c r="J458" s="269" t="s">
        <v>661</v>
      </c>
      <c r="K458" s="98">
        <v>13324</v>
      </c>
      <c r="L458" s="98" t="s">
        <v>16965</v>
      </c>
      <c r="M458" s="98" t="e">
        <v>#VALUE!</v>
      </c>
      <c r="N458" s="98" t="s">
        <v>16967</v>
      </c>
      <c r="O458" s="66">
        <v>24</v>
      </c>
      <c r="P458" s="123">
        <v>54</v>
      </c>
      <c r="Q458" s="123">
        <v>54</v>
      </c>
      <c r="R458" s="75">
        <v>51</v>
      </c>
      <c r="S458" s="123">
        <v>10</v>
      </c>
      <c r="T458" s="123">
        <v>1</v>
      </c>
      <c r="U458" s="123">
        <v>1</v>
      </c>
      <c r="V458" s="75">
        <v>1</v>
      </c>
      <c r="W458" s="123">
        <v>6</v>
      </c>
      <c r="X458" s="75">
        <v>3</v>
      </c>
      <c r="Y458" s="75">
        <v>2</v>
      </c>
      <c r="Z458" s="75">
        <v>10</v>
      </c>
      <c r="AA458" s="75">
        <v>0</v>
      </c>
      <c r="AB458" s="3">
        <v>0.19607843137254902</v>
      </c>
      <c r="AC458" s="3">
        <v>0.22641509433962265</v>
      </c>
      <c r="AD458" s="3">
        <v>0.31372549019607843</v>
      </c>
      <c r="AE458" s="6">
        <v>0.90909090909090917</v>
      </c>
      <c r="AF458" s="6">
        <v>0.35714285714285715</v>
      </c>
      <c r="AG458" s="6">
        <v>0.42253521126760568</v>
      </c>
      <c r="AH458" s="6">
        <v>0</v>
      </c>
      <c r="AI458" s="6">
        <v>-0.61897996508078623</v>
      </c>
      <c r="AJ458" s="6">
        <v>0</v>
      </c>
      <c r="AK458" s="6">
        <v>0</v>
      </c>
      <c r="AL458" s="51">
        <v>0</v>
      </c>
      <c r="AM458" s="6">
        <v>1.069789012420586</v>
      </c>
      <c r="AN458" s="6" t="s">
        <v>22151</v>
      </c>
      <c r="AO458" s="6" t="s">
        <v>22151</v>
      </c>
      <c r="AP458" s="6">
        <v>1.069789012420586</v>
      </c>
      <c r="AQ458" s="6" t="s">
        <v>22151</v>
      </c>
      <c r="AR458" s="6" t="s">
        <v>22151</v>
      </c>
      <c r="AS458" s="6" t="s">
        <v>22151</v>
      </c>
      <c r="AT458" s="6" t="s">
        <v>22151</v>
      </c>
      <c r="AU458" s="6">
        <v>1.069789012420586</v>
      </c>
      <c r="AV458" s="6">
        <v>1.069789012420586</v>
      </c>
      <c r="AW458" s="6">
        <v>1.069789012420586</v>
      </c>
      <c r="AX458" s="6">
        <v>1.069789012420586</v>
      </c>
      <c r="AY458" s="99" t="s">
        <v>22151</v>
      </c>
      <c r="AZ458" s="99" t="s">
        <v>22151</v>
      </c>
      <c r="BA458" s="99">
        <v>80</v>
      </c>
      <c r="BB458" s="99" t="s">
        <v>22151</v>
      </c>
      <c r="BC458" s="99" t="s">
        <v>22151</v>
      </c>
      <c r="BD458" s="99" t="s">
        <v>22151</v>
      </c>
      <c r="BE458" s="99" t="s">
        <v>22151</v>
      </c>
      <c r="BF458" s="99">
        <v>79</v>
      </c>
      <c r="BG458" s="99">
        <v>102</v>
      </c>
      <c r="BH458" s="99">
        <v>225</v>
      </c>
      <c r="BI458" s="99">
        <v>210</v>
      </c>
      <c r="BJ458" s="92" t="s">
        <v>22151</v>
      </c>
      <c r="BK458" s="6">
        <v>8.6531354605957791</v>
      </c>
      <c r="BL458" s="6">
        <v>-7.5833464481751935</v>
      </c>
      <c r="BM458" s="99">
        <v>457</v>
      </c>
      <c r="BN458" s="6">
        <v>0</v>
      </c>
      <c r="BO458" s="6">
        <v>0.19435732070240119</v>
      </c>
      <c r="BP458" s="6">
        <v>-7.7777037688775952</v>
      </c>
      <c r="BQ458" s="38">
        <v>-15.577719933558758</v>
      </c>
      <c r="BR458" s="38"/>
      <c r="BS458" s="6">
        <v>0</v>
      </c>
      <c r="BT458" s="38">
        <v>0</v>
      </c>
      <c r="BU458" s="6" t="s">
        <v>22610</v>
      </c>
      <c r="BV458" s="75">
        <v>999</v>
      </c>
      <c r="BW458" s="75">
        <v>1428</v>
      </c>
      <c r="BX458" s="51">
        <v>-429</v>
      </c>
      <c r="BY458" s="75">
        <v>0</v>
      </c>
      <c r="BZ458" s="75">
        <v>0</v>
      </c>
      <c r="CA458" s="184" t="s">
        <v>22151</v>
      </c>
    </row>
    <row r="459" spans="1:79" ht="15" customHeight="1" x14ac:dyDescent="0.3">
      <c r="A459" s="213" t="s">
        <v>13710</v>
      </c>
      <c r="B459" s="1" t="s">
        <v>13712</v>
      </c>
      <c r="C459" s="2" t="s">
        <v>6581</v>
      </c>
      <c r="D459" s="91" t="s">
        <v>13711</v>
      </c>
      <c r="E459" s="2" t="s">
        <v>1446</v>
      </c>
      <c r="F459" s="2" t="s">
        <v>9094</v>
      </c>
      <c r="G459" s="2" t="s">
        <v>1380</v>
      </c>
      <c r="H459" s="2" t="s">
        <v>1380</v>
      </c>
      <c r="I459" s="2" t="s">
        <v>1380</v>
      </c>
      <c r="J459" s="269" t="s">
        <v>1380</v>
      </c>
      <c r="K459">
        <v>13157</v>
      </c>
      <c r="L459" t="s">
        <v>13713</v>
      </c>
      <c r="M459" t="e">
        <v>#VALUE!</v>
      </c>
      <c r="N459" t="s">
        <v>14075</v>
      </c>
      <c r="O459" s="169">
        <v>6</v>
      </c>
      <c r="P459" s="123">
        <v>22</v>
      </c>
      <c r="Q459" s="123">
        <v>22</v>
      </c>
      <c r="R459" s="75">
        <v>20</v>
      </c>
      <c r="S459" s="123">
        <v>3</v>
      </c>
      <c r="T459" s="123">
        <v>0</v>
      </c>
      <c r="U459" s="123">
        <v>0</v>
      </c>
      <c r="V459" s="75">
        <v>0</v>
      </c>
      <c r="W459" s="123">
        <v>0</v>
      </c>
      <c r="X459" s="75">
        <v>3</v>
      </c>
      <c r="Y459" s="75">
        <v>2</v>
      </c>
      <c r="Z459" s="75">
        <v>2</v>
      </c>
      <c r="AA459" s="75">
        <v>0</v>
      </c>
      <c r="AB459" s="52">
        <v>0.15</v>
      </c>
      <c r="AC459" s="52">
        <v>0.22727272727272727</v>
      </c>
      <c r="AD459" s="52">
        <v>0.15</v>
      </c>
      <c r="AE459" s="51">
        <v>0</v>
      </c>
      <c r="AF459" s="51">
        <v>0</v>
      </c>
      <c r="AG459" s="51">
        <v>0.42253521126760568</v>
      </c>
      <c r="AH459" s="51">
        <v>0</v>
      </c>
      <c r="AI459" s="51">
        <v>-0.45227726446381145</v>
      </c>
      <c r="AJ459" s="51">
        <v>0</v>
      </c>
      <c r="AK459" s="51">
        <v>0</v>
      </c>
      <c r="AL459" s="51">
        <v>0</v>
      </c>
      <c r="AM459" s="51">
        <v>-2.9742053196205764E-2</v>
      </c>
      <c r="AN459" s="51" t="s">
        <v>22151</v>
      </c>
      <c r="AO459" s="51" t="s">
        <v>22151</v>
      </c>
      <c r="AP459" s="51" t="s">
        <v>22151</v>
      </c>
      <c r="AQ459" s="51" t="s">
        <v>22151</v>
      </c>
      <c r="AR459" s="51" t="s">
        <v>22151</v>
      </c>
      <c r="AS459" s="51">
        <v>-2.9742053196205764E-2</v>
      </c>
      <c r="AT459" s="51" t="s">
        <v>22151</v>
      </c>
      <c r="AU459" s="51" t="s">
        <v>22151</v>
      </c>
      <c r="AV459" s="51" t="s">
        <v>22151</v>
      </c>
      <c r="AW459" s="51">
        <v>-2.9742053196205764E-2</v>
      </c>
      <c r="AX459" s="51">
        <v>-2.9742053196205764E-2</v>
      </c>
      <c r="AY459" s="76" t="s">
        <v>22151</v>
      </c>
      <c r="AZ459" s="76" t="s">
        <v>22151</v>
      </c>
      <c r="BA459" s="76" t="s">
        <v>22151</v>
      </c>
      <c r="BB459" s="76" t="s">
        <v>22151</v>
      </c>
      <c r="BC459" s="76" t="s">
        <v>22151</v>
      </c>
      <c r="BD459" s="76">
        <v>169</v>
      </c>
      <c r="BE459" s="76" t="s">
        <v>22151</v>
      </c>
      <c r="BF459" s="76" t="s">
        <v>22151</v>
      </c>
      <c r="BG459" s="76" t="s">
        <v>22151</v>
      </c>
      <c r="BH459" s="76">
        <v>267</v>
      </c>
      <c r="BI459" s="76">
        <v>252</v>
      </c>
      <c r="BJ459" s="93" t="s">
        <v>22151</v>
      </c>
      <c r="BK459" s="51">
        <v>7.5574645117708927</v>
      </c>
      <c r="BL459" s="51">
        <v>-7.5872065649670981</v>
      </c>
      <c r="BM459" s="76">
        <v>458</v>
      </c>
      <c r="BN459" s="51">
        <v>0</v>
      </c>
      <c r="BO459" s="51">
        <v>0.19435732070240119</v>
      </c>
      <c r="BP459" s="51">
        <v>-7.7815638856694989</v>
      </c>
      <c r="BQ459" s="64">
        <v>-15.585947546359215</v>
      </c>
      <c r="BR459" s="64"/>
      <c r="BS459" s="51">
        <v>0</v>
      </c>
      <c r="BT459" s="38">
        <v>0</v>
      </c>
      <c r="BU459" s="51" t="s">
        <v>22611</v>
      </c>
      <c r="BV459" s="75">
        <v>999</v>
      </c>
      <c r="BW459" s="75">
        <v>1429</v>
      </c>
      <c r="BX459" s="51">
        <v>-430</v>
      </c>
      <c r="BY459" s="75">
        <v>0</v>
      </c>
      <c r="BZ459" s="75">
        <v>0</v>
      </c>
      <c r="CA459" s="184" t="s">
        <v>22151</v>
      </c>
    </row>
    <row r="460" spans="1:79" ht="15" customHeight="1" x14ac:dyDescent="0.3">
      <c r="A460" s="178" t="s">
        <v>15951</v>
      </c>
      <c r="B460" s="1" t="s">
        <v>6571</v>
      </c>
      <c r="C460" s="2" t="s">
        <v>6539</v>
      </c>
      <c r="D460" s="91" t="s">
        <v>15952</v>
      </c>
      <c r="E460" s="2" t="s">
        <v>1402</v>
      </c>
      <c r="F460" s="2" t="s">
        <v>6120</v>
      </c>
      <c r="G460" s="2" t="s">
        <v>2147</v>
      </c>
      <c r="H460" s="2" t="s">
        <v>2147</v>
      </c>
      <c r="I460" s="2" t="s">
        <v>2147</v>
      </c>
      <c r="J460" s="269" t="s">
        <v>2147</v>
      </c>
      <c r="K460">
        <v>11241</v>
      </c>
      <c r="L460" t="s">
        <v>15953</v>
      </c>
      <c r="M460" t="e">
        <v>#VALUE!</v>
      </c>
      <c r="N460" t="s">
        <v>15955</v>
      </c>
      <c r="O460" s="169">
        <v>24</v>
      </c>
      <c r="P460" s="123">
        <v>43</v>
      </c>
      <c r="Q460" s="123">
        <v>43</v>
      </c>
      <c r="R460" s="75">
        <v>38</v>
      </c>
      <c r="S460" s="123">
        <v>9</v>
      </c>
      <c r="T460" s="123">
        <v>3</v>
      </c>
      <c r="U460" s="123">
        <v>0</v>
      </c>
      <c r="V460" s="75">
        <v>0</v>
      </c>
      <c r="W460" s="123">
        <v>5</v>
      </c>
      <c r="X460" s="75">
        <v>3</v>
      </c>
      <c r="Y460" s="75">
        <v>3</v>
      </c>
      <c r="Z460" s="75">
        <v>11</v>
      </c>
      <c r="AA460" s="75">
        <v>0</v>
      </c>
      <c r="AB460" s="4">
        <v>0.23684210526315788</v>
      </c>
      <c r="AC460" s="4">
        <v>0.29268292682926828</v>
      </c>
      <c r="AD460" s="4">
        <v>0.31578947368421051</v>
      </c>
      <c r="AE460" s="8">
        <v>0.75757575757575757</v>
      </c>
      <c r="AF460" s="8">
        <v>0</v>
      </c>
      <c r="AG460" s="8">
        <v>0.42253521126760568</v>
      </c>
      <c r="AH460" s="8">
        <v>0</v>
      </c>
      <c r="AI460" s="51">
        <v>-0.11954262230329249</v>
      </c>
      <c r="AJ460" s="51">
        <v>0</v>
      </c>
      <c r="AK460" s="51">
        <v>0</v>
      </c>
      <c r="AL460" s="51">
        <v>0</v>
      </c>
      <c r="AM460" s="6">
        <v>1.0605683465400708</v>
      </c>
      <c r="AN460" s="6" t="s">
        <v>22151</v>
      </c>
      <c r="AO460" s="6" t="s">
        <v>22151</v>
      </c>
      <c r="AP460" s="6" t="s">
        <v>22151</v>
      </c>
      <c r="AQ460" s="6" t="s">
        <v>22151</v>
      </c>
      <c r="AR460" s="6" t="s">
        <v>22151</v>
      </c>
      <c r="AS460" s="6" t="s">
        <v>22151</v>
      </c>
      <c r="AT460" s="6" t="s">
        <v>22151</v>
      </c>
      <c r="AU460" s="6" t="s">
        <v>22151</v>
      </c>
      <c r="AV460" s="6" t="s">
        <v>22151</v>
      </c>
      <c r="AW460" s="6">
        <v>1.0605683465400708</v>
      </c>
      <c r="AX460" s="6">
        <v>1.0605683465400708</v>
      </c>
      <c r="AY460" s="99" t="s">
        <v>22151</v>
      </c>
      <c r="AZ460" s="132" t="s">
        <v>22151</v>
      </c>
      <c r="BA460" s="132" t="s">
        <v>22151</v>
      </c>
      <c r="BB460" s="132" t="s">
        <v>22151</v>
      </c>
      <c r="BC460" s="132" t="s">
        <v>22151</v>
      </c>
      <c r="BD460" s="132" t="s">
        <v>22151</v>
      </c>
      <c r="BE460" s="132" t="s">
        <v>22151</v>
      </c>
      <c r="BF460" s="132" t="s">
        <v>22151</v>
      </c>
      <c r="BG460" s="132" t="s">
        <v>22151</v>
      </c>
      <c r="BH460" s="132">
        <v>226</v>
      </c>
      <c r="BI460" s="132">
        <v>211</v>
      </c>
      <c r="BJ460" s="92" t="s">
        <v>22151</v>
      </c>
      <c r="BK460" s="8">
        <v>8.6531354605957791</v>
      </c>
      <c r="BL460" s="8">
        <v>-7.5925671140557078</v>
      </c>
      <c r="BM460" s="12">
        <v>459</v>
      </c>
      <c r="BN460" s="10">
        <v>0</v>
      </c>
      <c r="BO460" s="10">
        <v>0.19435732070240119</v>
      </c>
      <c r="BP460" s="10">
        <v>-7.7869244347581095</v>
      </c>
      <c r="BQ460" s="41">
        <v>-15.597373242698627</v>
      </c>
      <c r="BR460" s="41"/>
      <c r="BS460" s="10">
        <v>0</v>
      </c>
      <c r="BT460" s="38">
        <v>0</v>
      </c>
      <c r="BU460" s="6" t="s">
        <v>22612</v>
      </c>
      <c r="BV460" s="75">
        <v>999</v>
      </c>
      <c r="BW460" s="75">
        <v>1430</v>
      </c>
      <c r="BX460" s="51">
        <v>-431</v>
      </c>
      <c r="BY460" s="75">
        <v>0</v>
      </c>
      <c r="BZ460" s="75">
        <v>0</v>
      </c>
      <c r="CA460" s="184" t="s">
        <v>22151</v>
      </c>
    </row>
    <row r="461" spans="1:79" ht="15" customHeight="1" x14ac:dyDescent="0.3">
      <c r="A461" s="178" t="s">
        <v>3312</v>
      </c>
      <c r="B461" s="1" t="s">
        <v>6797</v>
      </c>
      <c r="C461" s="2" t="s">
        <v>6798</v>
      </c>
      <c r="D461" s="91" t="s">
        <v>527</v>
      </c>
      <c r="E461" s="2" t="s">
        <v>1413</v>
      </c>
      <c r="F461" s="2" t="s">
        <v>9094</v>
      </c>
      <c r="G461" s="2" t="s">
        <v>661</v>
      </c>
      <c r="H461" s="2" t="s">
        <v>661</v>
      </c>
      <c r="I461" s="2" t="s">
        <v>661</v>
      </c>
      <c r="J461" s="269" t="s">
        <v>661</v>
      </c>
      <c r="K461">
        <v>7539</v>
      </c>
      <c r="L461" t="s">
        <v>9251</v>
      </c>
      <c r="M461" t="e">
        <v>#VALUE!</v>
      </c>
      <c r="N461" t="s">
        <v>6463</v>
      </c>
      <c r="O461" s="169">
        <v>18</v>
      </c>
      <c r="P461" s="123">
        <v>41</v>
      </c>
      <c r="Q461" s="123">
        <v>41</v>
      </c>
      <c r="R461" s="75">
        <v>39</v>
      </c>
      <c r="S461" s="123">
        <v>9</v>
      </c>
      <c r="T461" s="123">
        <v>3</v>
      </c>
      <c r="U461" s="123">
        <v>0</v>
      </c>
      <c r="V461" s="75">
        <v>0</v>
      </c>
      <c r="W461" s="123">
        <v>5</v>
      </c>
      <c r="X461" s="75">
        <v>3</v>
      </c>
      <c r="Y461" s="75">
        <v>1</v>
      </c>
      <c r="Z461" s="75">
        <v>13</v>
      </c>
      <c r="AA461" s="75">
        <v>0</v>
      </c>
      <c r="AB461" s="4">
        <v>0.23076923076923078</v>
      </c>
      <c r="AC461" s="4">
        <v>0.25</v>
      </c>
      <c r="AD461" s="4">
        <v>0.30769230769230771</v>
      </c>
      <c r="AE461" s="8">
        <v>0.75757575757575757</v>
      </c>
      <c r="AF461" s="8">
        <v>0</v>
      </c>
      <c r="AG461" s="8">
        <v>0.42253521126760568</v>
      </c>
      <c r="AH461" s="8">
        <v>0</v>
      </c>
      <c r="AI461" s="51">
        <v>-0.17524038378580772</v>
      </c>
      <c r="AJ461" s="51">
        <v>0</v>
      </c>
      <c r="AK461" s="51">
        <v>0</v>
      </c>
      <c r="AL461" s="51">
        <v>0</v>
      </c>
      <c r="AM461" s="8">
        <v>1.0048705850575557</v>
      </c>
      <c r="AN461" s="8" t="s">
        <v>22151</v>
      </c>
      <c r="AO461" s="8" t="s">
        <v>22151</v>
      </c>
      <c r="AP461" s="8">
        <v>1.0048705850575557</v>
      </c>
      <c r="AQ461" s="8" t="s">
        <v>22151</v>
      </c>
      <c r="AR461" s="8" t="s">
        <v>22151</v>
      </c>
      <c r="AS461" s="8" t="s">
        <v>22151</v>
      </c>
      <c r="AT461" s="8" t="s">
        <v>22151</v>
      </c>
      <c r="AU461" s="8">
        <v>1.0048705850575557</v>
      </c>
      <c r="AV461" s="8">
        <v>1.0048705850575557</v>
      </c>
      <c r="AW461" s="8">
        <v>1.0048705850575557</v>
      </c>
      <c r="AX461" s="8">
        <v>1.0048705850575557</v>
      </c>
      <c r="AY461" s="132" t="s">
        <v>22151</v>
      </c>
      <c r="AZ461" s="132" t="s">
        <v>22151</v>
      </c>
      <c r="BA461" s="132">
        <v>81</v>
      </c>
      <c r="BB461" s="132" t="s">
        <v>22151</v>
      </c>
      <c r="BC461" s="132" t="s">
        <v>22151</v>
      </c>
      <c r="BD461" s="132" t="s">
        <v>22151</v>
      </c>
      <c r="BE461" s="132" t="s">
        <v>22151</v>
      </c>
      <c r="BF461" s="132">
        <v>80</v>
      </c>
      <c r="BG461" s="132">
        <v>104</v>
      </c>
      <c r="BH461" s="132">
        <v>229</v>
      </c>
      <c r="BI461" s="132">
        <v>214</v>
      </c>
      <c r="BJ461" s="92" t="s">
        <v>22151</v>
      </c>
      <c r="BK461" s="8">
        <v>8.6531354605957791</v>
      </c>
      <c r="BL461" s="8">
        <v>-7.6482648755382234</v>
      </c>
      <c r="BM461" s="12">
        <v>460</v>
      </c>
      <c r="BN461" s="10">
        <v>0</v>
      </c>
      <c r="BO461" s="10">
        <v>0.19435732070240119</v>
      </c>
      <c r="BP461" s="10">
        <v>-7.8426221962406242</v>
      </c>
      <c r="BQ461" s="41">
        <v>-15.716089758295173</v>
      </c>
      <c r="BR461" s="41"/>
      <c r="BS461" s="10">
        <v>0</v>
      </c>
      <c r="BT461" s="38">
        <v>0</v>
      </c>
      <c r="BU461" s="6" t="s">
        <v>22613</v>
      </c>
      <c r="BV461" s="75">
        <v>999</v>
      </c>
      <c r="BW461" s="75">
        <v>1431</v>
      </c>
      <c r="BX461" s="51">
        <v>-432</v>
      </c>
      <c r="BY461" s="75">
        <v>0</v>
      </c>
      <c r="BZ461" s="75">
        <v>0</v>
      </c>
      <c r="CA461" s="184" t="s">
        <v>22151</v>
      </c>
    </row>
    <row r="462" spans="1:79" ht="15" customHeight="1" x14ac:dyDescent="0.3">
      <c r="A462" s="212" t="s">
        <v>15997</v>
      </c>
      <c r="B462" s="180" t="s">
        <v>15999</v>
      </c>
      <c r="C462" s="181" t="s">
        <v>6585</v>
      </c>
      <c r="D462" s="210" t="s">
        <v>15998</v>
      </c>
      <c r="E462" s="181" t="s">
        <v>1460</v>
      </c>
      <c r="F462" s="181" t="s">
        <v>9094</v>
      </c>
      <c r="G462" s="181" t="s">
        <v>1380</v>
      </c>
      <c r="H462" s="181" t="s">
        <v>1380</v>
      </c>
      <c r="I462" s="181" t="s">
        <v>1380</v>
      </c>
      <c r="J462" s="181" t="s">
        <v>1380</v>
      </c>
      <c r="K462" s="182">
        <v>18063</v>
      </c>
      <c r="L462" s="182" t="s">
        <v>16000</v>
      </c>
      <c r="M462" s="194" t="e">
        <v>#VALUE!</v>
      </c>
      <c r="N462" s="194" t="s">
        <v>16001</v>
      </c>
      <c r="O462" s="66">
        <v>12</v>
      </c>
      <c r="P462" s="184">
        <v>23</v>
      </c>
      <c r="Q462" s="184">
        <v>23</v>
      </c>
      <c r="R462" s="184">
        <v>22</v>
      </c>
      <c r="S462" s="184">
        <v>3</v>
      </c>
      <c r="T462" s="184">
        <v>1</v>
      </c>
      <c r="U462" s="184">
        <v>0</v>
      </c>
      <c r="V462" s="184">
        <v>0</v>
      </c>
      <c r="W462" s="184">
        <v>0</v>
      </c>
      <c r="X462" s="184">
        <v>3</v>
      </c>
      <c r="Y462" s="184">
        <v>0</v>
      </c>
      <c r="Z462" s="184">
        <v>7</v>
      </c>
      <c r="AA462" s="184">
        <v>0</v>
      </c>
      <c r="AB462" s="185">
        <v>0.13636363636363635</v>
      </c>
      <c r="AC462" s="186">
        <v>0.13636363636363635</v>
      </c>
      <c r="AD462" s="186">
        <v>0.18181818181818182</v>
      </c>
      <c r="AE462" s="187">
        <v>0</v>
      </c>
      <c r="AF462" s="187">
        <v>0</v>
      </c>
      <c r="AG462" s="187">
        <v>0.42253521126760568</v>
      </c>
      <c r="AH462" s="187">
        <v>0</v>
      </c>
      <c r="AI462" s="187">
        <v>-0.56419485418698467</v>
      </c>
      <c r="AJ462" s="188">
        <v>0</v>
      </c>
      <c r="AK462" s="188">
        <v>0</v>
      </c>
      <c r="AL462" s="188">
        <v>0</v>
      </c>
      <c r="AM462" s="187">
        <v>-0.14165964291937899</v>
      </c>
      <c r="AN462" s="187" t="s">
        <v>22151</v>
      </c>
      <c r="AO462" s="187" t="s">
        <v>22151</v>
      </c>
      <c r="AP462" s="187" t="s">
        <v>22151</v>
      </c>
      <c r="AQ462" s="187" t="s">
        <v>22151</v>
      </c>
      <c r="AR462" s="187" t="s">
        <v>22151</v>
      </c>
      <c r="AS462" s="187">
        <v>-0.14165964291937899</v>
      </c>
      <c r="AT462" s="187" t="s">
        <v>22151</v>
      </c>
      <c r="AU462" s="187" t="s">
        <v>22151</v>
      </c>
      <c r="AV462" s="187" t="s">
        <v>22151</v>
      </c>
      <c r="AW462" s="187">
        <v>-0.14165964291937899</v>
      </c>
      <c r="AX462" s="187">
        <v>-0.14165964291937899</v>
      </c>
      <c r="AY462" s="189" t="s">
        <v>22151</v>
      </c>
      <c r="AZ462" s="189" t="s">
        <v>22151</v>
      </c>
      <c r="BA462" s="189" t="s">
        <v>22151</v>
      </c>
      <c r="BB462" s="189" t="s">
        <v>22151</v>
      </c>
      <c r="BC462" s="189" t="s">
        <v>22151</v>
      </c>
      <c r="BD462" s="189">
        <v>170</v>
      </c>
      <c r="BE462" s="189" t="s">
        <v>22151</v>
      </c>
      <c r="BF462" s="189" t="s">
        <v>22151</v>
      </c>
      <c r="BG462" s="189" t="s">
        <v>22151</v>
      </c>
      <c r="BH462" s="189">
        <v>272</v>
      </c>
      <c r="BI462" s="189">
        <v>257</v>
      </c>
      <c r="BJ462" s="190" t="s">
        <v>22151</v>
      </c>
      <c r="BK462" s="187">
        <v>7.5574645117708927</v>
      </c>
      <c r="BL462" s="187">
        <v>-7.6991241546902716</v>
      </c>
      <c r="BM462" s="189">
        <v>461</v>
      </c>
      <c r="BN462" s="187">
        <v>0</v>
      </c>
      <c r="BO462" s="187">
        <v>0.19435732070240119</v>
      </c>
      <c r="BP462" s="187">
        <v>-7.8934814753926723</v>
      </c>
      <c r="BQ462" s="191">
        <v>-15.824493332262481</v>
      </c>
      <c r="BR462" s="192"/>
      <c r="BS462" s="187">
        <v>0</v>
      </c>
      <c r="BT462" s="38">
        <v>0</v>
      </c>
      <c r="BU462" s="187" t="s">
        <v>22614</v>
      </c>
      <c r="BV462" s="184">
        <v>999</v>
      </c>
      <c r="BW462" s="193">
        <v>1433</v>
      </c>
      <c r="BX462" s="188">
        <v>-434</v>
      </c>
      <c r="BY462" s="193">
        <v>0</v>
      </c>
      <c r="BZ462" s="193">
        <v>0</v>
      </c>
      <c r="CA462" s="184" t="s">
        <v>22151</v>
      </c>
    </row>
    <row r="463" spans="1:79" ht="15" customHeight="1" x14ac:dyDescent="0.3">
      <c r="A463" s="213" t="s">
        <v>16893</v>
      </c>
      <c r="B463" s="1" t="s">
        <v>16894</v>
      </c>
      <c r="C463" s="2" t="s">
        <v>6623</v>
      </c>
      <c r="D463" s="91" t="s">
        <v>15008</v>
      </c>
      <c r="E463" s="2" t="s">
        <v>1470</v>
      </c>
      <c r="F463" s="2" t="s">
        <v>6120</v>
      </c>
      <c r="G463" s="2" t="s">
        <v>1396</v>
      </c>
      <c r="H463" s="2" t="s">
        <v>1396</v>
      </c>
      <c r="I463" s="2" t="s">
        <v>1396</v>
      </c>
      <c r="J463" s="269" t="s">
        <v>1396</v>
      </c>
      <c r="K463">
        <v>19318</v>
      </c>
      <c r="L463" t="s">
        <v>16895</v>
      </c>
      <c r="M463" t="e">
        <v>#VALUE!</v>
      </c>
      <c r="N463" t="s">
        <v>15338</v>
      </c>
      <c r="O463" s="169">
        <v>8</v>
      </c>
      <c r="P463" s="123">
        <v>25</v>
      </c>
      <c r="Q463" s="123">
        <v>25</v>
      </c>
      <c r="R463" s="75">
        <v>21</v>
      </c>
      <c r="S463" s="123">
        <v>3</v>
      </c>
      <c r="T463" s="123">
        <v>0</v>
      </c>
      <c r="U463" s="123">
        <v>0</v>
      </c>
      <c r="V463" s="75">
        <v>1</v>
      </c>
      <c r="W463" s="123">
        <v>3</v>
      </c>
      <c r="X463" s="75">
        <v>1</v>
      </c>
      <c r="Y463" s="75">
        <v>4</v>
      </c>
      <c r="Z463" s="75">
        <v>8</v>
      </c>
      <c r="AA463" s="75">
        <v>0</v>
      </c>
      <c r="AB463" s="52">
        <v>0.14285714285714285</v>
      </c>
      <c r="AC463" s="52">
        <v>0.28000000000000003</v>
      </c>
      <c r="AD463" s="52">
        <v>0.2857142857142857</v>
      </c>
      <c r="AE463" s="51">
        <v>0.45454545454545459</v>
      </c>
      <c r="AF463" s="51">
        <v>0.35714285714285715</v>
      </c>
      <c r="AG463" s="51">
        <v>0.14084507042253522</v>
      </c>
      <c r="AH463" s="51">
        <v>0</v>
      </c>
      <c r="AI463" s="51">
        <v>-0.50825985459488821</v>
      </c>
      <c r="AJ463" s="51">
        <v>0</v>
      </c>
      <c r="AK463" s="51">
        <v>0</v>
      </c>
      <c r="AL463" s="51">
        <v>0</v>
      </c>
      <c r="AM463" s="51">
        <v>0.44427352751595883</v>
      </c>
      <c r="AN463" s="51" t="s">
        <v>22151</v>
      </c>
      <c r="AO463" s="51">
        <v>0.44427352751595883</v>
      </c>
      <c r="AP463" s="51" t="s">
        <v>22151</v>
      </c>
      <c r="AQ463" s="51" t="s">
        <v>22151</v>
      </c>
      <c r="AR463" s="51" t="s">
        <v>22151</v>
      </c>
      <c r="AS463" s="51" t="s">
        <v>22151</v>
      </c>
      <c r="AT463" s="51">
        <v>0.44427352751595883</v>
      </c>
      <c r="AU463" s="51" t="s">
        <v>22151</v>
      </c>
      <c r="AV463" s="51">
        <v>0.44427352751595883</v>
      </c>
      <c r="AW463" s="51">
        <v>0.44427352751595883</v>
      </c>
      <c r="AX463" s="51">
        <v>0.44427352751595883</v>
      </c>
      <c r="AY463" s="76" t="s">
        <v>22151</v>
      </c>
      <c r="AZ463" s="132">
        <v>43</v>
      </c>
      <c r="BA463" s="132" t="s">
        <v>22151</v>
      </c>
      <c r="BB463" s="132" t="s">
        <v>22151</v>
      </c>
      <c r="BC463" s="132" t="s">
        <v>22151</v>
      </c>
      <c r="BD463" s="132" t="s">
        <v>22151</v>
      </c>
      <c r="BE463" s="132">
        <v>57</v>
      </c>
      <c r="BF463" s="132" t="s">
        <v>22151</v>
      </c>
      <c r="BG463" s="132">
        <v>110</v>
      </c>
      <c r="BH463" s="132">
        <v>254</v>
      </c>
      <c r="BI463" s="132">
        <v>239</v>
      </c>
      <c r="BJ463" s="92" t="s">
        <v>22151</v>
      </c>
      <c r="BK463" s="51">
        <v>8.3853679235062994</v>
      </c>
      <c r="BL463" s="51">
        <v>-7.9410943959903406</v>
      </c>
      <c r="BM463" s="76">
        <v>462</v>
      </c>
      <c r="BN463" s="51">
        <v>0</v>
      </c>
      <c r="BO463" s="51">
        <v>0.19435732070240119</v>
      </c>
      <c r="BP463" s="51">
        <v>-8.1354517166927423</v>
      </c>
      <c r="BQ463" s="64">
        <v>-16.340238725983884</v>
      </c>
      <c r="BR463" s="64"/>
      <c r="BS463" s="51">
        <v>0</v>
      </c>
      <c r="BT463" s="38">
        <v>0</v>
      </c>
      <c r="BU463" s="51" t="s">
        <v>22615</v>
      </c>
      <c r="BV463" s="75">
        <v>999</v>
      </c>
      <c r="BW463" s="75">
        <v>1441</v>
      </c>
      <c r="BX463" s="51">
        <v>-442</v>
      </c>
      <c r="BY463" s="75">
        <v>0</v>
      </c>
      <c r="BZ463" s="75">
        <v>0</v>
      </c>
      <c r="CA463" s="184" t="s">
        <v>22151</v>
      </c>
    </row>
    <row r="464" spans="1:79" ht="15" customHeight="1" x14ac:dyDescent="0.3">
      <c r="A464" s="178" t="s">
        <v>14606</v>
      </c>
      <c r="B464" s="1" t="s">
        <v>14608</v>
      </c>
      <c r="C464" s="2" t="s">
        <v>14607</v>
      </c>
      <c r="D464" s="91" t="s">
        <v>14315</v>
      </c>
      <c r="E464" s="2" t="s">
        <v>1565</v>
      </c>
      <c r="F464" s="2" t="s">
        <v>6120</v>
      </c>
      <c r="G464" s="2" t="s">
        <v>14983</v>
      </c>
      <c r="H464" s="2" t="s">
        <v>1380</v>
      </c>
      <c r="I464" s="2" t="s">
        <v>1431</v>
      </c>
      <c r="J464" s="269" t="s">
        <v>1380</v>
      </c>
      <c r="K464">
        <v>14678</v>
      </c>
      <c r="L464" t="s">
        <v>14503</v>
      </c>
      <c r="M464" t="e">
        <v>#VALUE!</v>
      </c>
      <c r="N464" t="s">
        <v>15150</v>
      </c>
      <c r="O464" s="169">
        <v>26</v>
      </c>
      <c r="P464" s="123">
        <v>57</v>
      </c>
      <c r="Q464" s="123">
        <v>57</v>
      </c>
      <c r="R464" s="75">
        <v>52</v>
      </c>
      <c r="S464" s="123">
        <v>8</v>
      </c>
      <c r="T464" s="123">
        <v>1</v>
      </c>
      <c r="U464" s="123">
        <v>0</v>
      </c>
      <c r="V464" s="75">
        <v>0</v>
      </c>
      <c r="W464" s="123">
        <v>2</v>
      </c>
      <c r="X464" s="75">
        <v>3</v>
      </c>
      <c r="Y464" s="75">
        <v>2</v>
      </c>
      <c r="Z464" s="75">
        <v>17</v>
      </c>
      <c r="AA464" s="75">
        <v>0</v>
      </c>
      <c r="AB464" s="3">
        <v>0.15384615384615385</v>
      </c>
      <c r="AC464" s="3">
        <v>0.18518518518518517</v>
      </c>
      <c r="AD464" s="3">
        <v>0.17307692307692307</v>
      </c>
      <c r="AE464" s="6">
        <v>0.30303030303030304</v>
      </c>
      <c r="AF464" s="6">
        <v>0</v>
      </c>
      <c r="AG464" s="6">
        <v>0.42253521126760568</v>
      </c>
      <c r="AH464" s="6">
        <v>0</v>
      </c>
      <c r="AI464" s="51">
        <v>-1.1159494316107696</v>
      </c>
      <c r="AJ464" s="51">
        <v>0</v>
      </c>
      <c r="AK464" s="51">
        <v>0</v>
      </c>
      <c r="AL464" s="51">
        <v>0</v>
      </c>
      <c r="AM464" s="6">
        <v>-0.39038391731286093</v>
      </c>
      <c r="AN464" s="6" t="s">
        <v>22151</v>
      </c>
      <c r="AO464" s="6" t="s">
        <v>22151</v>
      </c>
      <c r="AP464" s="6" t="s">
        <v>22151</v>
      </c>
      <c r="AQ464" s="6" t="s">
        <v>22151</v>
      </c>
      <c r="AR464" s="6" t="s">
        <v>22151</v>
      </c>
      <c r="AS464" s="6">
        <v>-0.39038391731286093</v>
      </c>
      <c r="AT464" s="6" t="s">
        <v>22151</v>
      </c>
      <c r="AU464" s="6" t="s">
        <v>22151</v>
      </c>
      <c r="AV464" s="6" t="s">
        <v>22151</v>
      </c>
      <c r="AW464" s="6">
        <v>-0.39038391731286093</v>
      </c>
      <c r="AX464" s="6">
        <v>-0.39038391731286093</v>
      </c>
      <c r="AY464" s="99" t="s">
        <v>22151</v>
      </c>
      <c r="AZ464" s="132" t="s">
        <v>22151</v>
      </c>
      <c r="BA464" s="132" t="s">
        <v>22151</v>
      </c>
      <c r="BB464" s="132" t="s">
        <v>22151</v>
      </c>
      <c r="BC464" s="132" t="s">
        <v>22151</v>
      </c>
      <c r="BD464" s="132">
        <v>171</v>
      </c>
      <c r="BE464" s="132" t="s">
        <v>22151</v>
      </c>
      <c r="BF464" s="132" t="s">
        <v>22151</v>
      </c>
      <c r="BG464" s="132" t="s">
        <v>22151</v>
      </c>
      <c r="BH464" s="132">
        <v>274</v>
      </c>
      <c r="BI464" s="132">
        <v>259</v>
      </c>
      <c r="BJ464" s="92" t="s">
        <v>22151</v>
      </c>
      <c r="BK464" s="6">
        <v>7.5574645117708927</v>
      </c>
      <c r="BL464" s="8">
        <v>-7.9478484290837539</v>
      </c>
      <c r="BM464" s="12">
        <v>463</v>
      </c>
      <c r="BN464" s="6">
        <v>0</v>
      </c>
      <c r="BO464" s="6">
        <v>0.19435732070240119</v>
      </c>
      <c r="BP464" s="6">
        <v>-8.1422057497861555</v>
      </c>
      <c r="BQ464" s="38">
        <v>-16.354634551843517</v>
      </c>
      <c r="BR464" s="38"/>
      <c r="BS464" s="6">
        <v>0</v>
      </c>
      <c r="BT464" s="38">
        <v>0</v>
      </c>
      <c r="BU464" s="6" t="s">
        <v>22616</v>
      </c>
      <c r="BV464" s="75">
        <v>999</v>
      </c>
      <c r="BW464" s="75">
        <v>1442</v>
      </c>
      <c r="BX464" s="51">
        <v>-443</v>
      </c>
      <c r="BY464" s="75">
        <v>0</v>
      </c>
      <c r="BZ464" s="75">
        <v>0</v>
      </c>
      <c r="CA464" s="184" t="s">
        <v>22151</v>
      </c>
    </row>
    <row r="465" spans="1:79" ht="15" customHeight="1" x14ac:dyDescent="0.3">
      <c r="A465" s="65" t="s">
        <v>8161</v>
      </c>
      <c r="B465" s="1" t="s">
        <v>7622</v>
      </c>
      <c r="C465" s="2" t="s">
        <v>6549</v>
      </c>
      <c r="D465" s="91" t="s">
        <v>8458</v>
      </c>
      <c r="E465" s="2" t="s">
        <v>1446</v>
      </c>
      <c r="F465" s="2" t="s">
        <v>9094</v>
      </c>
      <c r="G465" s="2" t="s">
        <v>661</v>
      </c>
      <c r="H465" s="2" t="s">
        <v>661</v>
      </c>
      <c r="I465" s="2" t="s">
        <v>661</v>
      </c>
      <c r="J465" s="269" t="s">
        <v>661</v>
      </c>
      <c r="K465">
        <v>11145</v>
      </c>
      <c r="L465" t="s">
        <v>9599</v>
      </c>
      <c r="M465" t="e">
        <v>#VALUE!</v>
      </c>
      <c r="N465" t="s">
        <v>8461</v>
      </c>
      <c r="O465" s="169">
        <v>11</v>
      </c>
      <c r="P465" s="123">
        <v>24</v>
      </c>
      <c r="Q465" s="123">
        <v>24</v>
      </c>
      <c r="R465" s="75">
        <v>23</v>
      </c>
      <c r="S465" s="123">
        <v>3</v>
      </c>
      <c r="T465" s="123">
        <v>1</v>
      </c>
      <c r="U465" s="123">
        <v>0</v>
      </c>
      <c r="V465" s="75">
        <v>0</v>
      </c>
      <c r="W465" s="123">
        <v>3</v>
      </c>
      <c r="X465" s="75">
        <v>2</v>
      </c>
      <c r="Y465" s="75">
        <v>1</v>
      </c>
      <c r="Z465" s="75">
        <v>3</v>
      </c>
      <c r="AA465" s="75">
        <v>1</v>
      </c>
      <c r="AB465" s="52">
        <v>0.13043478260869565</v>
      </c>
      <c r="AC465" s="52">
        <v>0.16666666666666666</v>
      </c>
      <c r="AD465" s="52">
        <v>0.17391304347826086</v>
      </c>
      <c r="AE465" s="51">
        <v>0.45454545454545459</v>
      </c>
      <c r="AF465" s="51">
        <v>0</v>
      </c>
      <c r="AG465" s="51">
        <v>0.28169014084507044</v>
      </c>
      <c r="AH465" s="51">
        <v>0.55555555555555558</v>
      </c>
      <c r="AI465" s="51">
        <v>-0.62008232389909312</v>
      </c>
      <c r="AJ465" s="51">
        <v>0</v>
      </c>
      <c r="AK465" s="51">
        <v>0</v>
      </c>
      <c r="AL465" s="51">
        <v>0</v>
      </c>
      <c r="AM465" s="51">
        <v>0.67170882704698753</v>
      </c>
      <c r="AN465" s="51" t="s">
        <v>22151</v>
      </c>
      <c r="AO465" s="51" t="s">
        <v>22151</v>
      </c>
      <c r="AP465" s="51">
        <v>0.67170882704698753</v>
      </c>
      <c r="AQ465" s="51" t="s">
        <v>22151</v>
      </c>
      <c r="AR465" s="51" t="s">
        <v>22151</v>
      </c>
      <c r="AS465" s="51" t="s">
        <v>22151</v>
      </c>
      <c r="AT465" s="51" t="s">
        <v>22151</v>
      </c>
      <c r="AU465" s="51">
        <v>0.67170882704698753</v>
      </c>
      <c r="AV465" s="51">
        <v>0.67170882704698753</v>
      </c>
      <c r="AW465" s="51">
        <v>0.67170882704698753</v>
      </c>
      <c r="AX465" s="51">
        <v>0.67170882704698753</v>
      </c>
      <c r="AY465" s="76" t="s">
        <v>22151</v>
      </c>
      <c r="AZ465" s="132" t="s">
        <v>22151</v>
      </c>
      <c r="BA465" s="132">
        <v>82</v>
      </c>
      <c r="BB465" s="132" t="s">
        <v>22151</v>
      </c>
      <c r="BC465" s="132" t="s">
        <v>22151</v>
      </c>
      <c r="BD465" s="132" t="s">
        <v>22151</v>
      </c>
      <c r="BE465" s="132" t="s">
        <v>22151</v>
      </c>
      <c r="BF465" s="132">
        <v>81</v>
      </c>
      <c r="BG465" s="132">
        <v>106</v>
      </c>
      <c r="BH465" s="132">
        <v>245</v>
      </c>
      <c r="BI465" s="132">
        <v>230</v>
      </c>
      <c r="BJ465" s="92" t="s">
        <v>22151</v>
      </c>
      <c r="BK465" s="51">
        <v>8.6531354605957791</v>
      </c>
      <c r="BL465" s="51">
        <v>-7.9814266335487911</v>
      </c>
      <c r="BM465" s="76">
        <v>464</v>
      </c>
      <c r="BN465" s="51">
        <v>0</v>
      </c>
      <c r="BO465" s="51">
        <v>0.19435732070240119</v>
      </c>
      <c r="BP465" s="51">
        <v>-8.1757839542511928</v>
      </c>
      <c r="BQ465" s="64">
        <v>-16.426204527511732</v>
      </c>
      <c r="BR465" s="64"/>
      <c r="BS465" s="51">
        <v>0</v>
      </c>
      <c r="BT465" s="38">
        <v>0</v>
      </c>
      <c r="BU465" s="51" t="s">
        <v>22617</v>
      </c>
      <c r="BV465" s="75">
        <v>999</v>
      </c>
      <c r="BW465" s="75">
        <v>1444</v>
      </c>
      <c r="BX465" s="51">
        <v>-445</v>
      </c>
      <c r="BY465" s="75">
        <v>0</v>
      </c>
      <c r="BZ465" s="75">
        <v>0</v>
      </c>
      <c r="CA465" s="184" t="s">
        <v>22151</v>
      </c>
    </row>
    <row r="466" spans="1:79" ht="15" customHeight="1" x14ac:dyDescent="0.3">
      <c r="A466" s="213" t="s">
        <v>11420</v>
      </c>
      <c r="B466" s="1" t="s">
        <v>11421</v>
      </c>
      <c r="C466" s="2" t="s">
        <v>6813</v>
      </c>
      <c r="D466" s="91" t="s">
        <v>11470</v>
      </c>
      <c r="E466" s="2" t="s">
        <v>1386</v>
      </c>
      <c r="F466" s="2" t="s">
        <v>6120</v>
      </c>
      <c r="G466" s="2" t="s">
        <v>661</v>
      </c>
      <c r="H466" s="2" t="s">
        <v>22151</v>
      </c>
      <c r="I466" s="2" t="s">
        <v>661</v>
      </c>
      <c r="J466" s="269" t="s">
        <v>661</v>
      </c>
      <c r="K466">
        <v>15519</v>
      </c>
      <c r="L466" t="s">
        <v>13013</v>
      </c>
      <c r="M466" t="e">
        <v>#VALUE!</v>
      </c>
      <c r="N466" t="s">
        <v>12033</v>
      </c>
      <c r="O466" s="169">
        <v>21</v>
      </c>
      <c r="P466" s="123">
        <v>28</v>
      </c>
      <c r="Q466" s="123">
        <v>28</v>
      </c>
      <c r="R466" s="75">
        <v>27</v>
      </c>
      <c r="S466" s="123">
        <v>2</v>
      </c>
      <c r="T466" s="123">
        <v>0</v>
      </c>
      <c r="U466" s="123">
        <v>0</v>
      </c>
      <c r="V466" s="75">
        <v>0</v>
      </c>
      <c r="W466" s="123">
        <v>5</v>
      </c>
      <c r="X466" s="75">
        <v>2</v>
      </c>
      <c r="Y466" s="75">
        <v>0</v>
      </c>
      <c r="Z466" s="75">
        <v>15</v>
      </c>
      <c r="AA466" s="75">
        <v>1</v>
      </c>
      <c r="AB466" s="52">
        <v>7.407407407407407E-2</v>
      </c>
      <c r="AC466" s="52">
        <v>7.407407407407407E-2</v>
      </c>
      <c r="AD466" s="52">
        <v>7.407407407407407E-2</v>
      </c>
      <c r="AE466" s="51">
        <v>0.75757575757575757</v>
      </c>
      <c r="AF466" s="51">
        <v>0</v>
      </c>
      <c r="AG466" s="51">
        <v>0.28169014084507044</v>
      </c>
      <c r="AH466" s="51">
        <v>0.55555555555555558</v>
      </c>
      <c r="AI466" s="51">
        <v>-1.0663929860492489</v>
      </c>
      <c r="AJ466" s="51">
        <v>0</v>
      </c>
      <c r="AK466" s="51">
        <v>0</v>
      </c>
      <c r="AL466" s="51">
        <v>0</v>
      </c>
      <c r="AM466" s="51">
        <v>0.52842846792713472</v>
      </c>
      <c r="AN466" s="51" t="s">
        <v>22151</v>
      </c>
      <c r="AO466" s="51" t="s">
        <v>22151</v>
      </c>
      <c r="AP466" s="51">
        <v>0.52842846792713472</v>
      </c>
      <c r="AQ466" s="51" t="s">
        <v>22151</v>
      </c>
      <c r="AR466" s="51" t="s">
        <v>22151</v>
      </c>
      <c r="AS466" s="51" t="s">
        <v>22151</v>
      </c>
      <c r="AT466" s="51" t="s">
        <v>22151</v>
      </c>
      <c r="AU466" s="51">
        <v>0.52842846792713472</v>
      </c>
      <c r="AV466" s="51">
        <v>0.52842846792713472</v>
      </c>
      <c r="AW466" s="51">
        <v>0.52842846792713472</v>
      </c>
      <c r="AX466" s="51">
        <v>0.52842846792713472</v>
      </c>
      <c r="AY466" s="76" t="s">
        <v>22151</v>
      </c>
      <c r="AZ466" s="132" t="s">
        <v>22151</v>
      </c>
      <c r="BA466" s="132">
        <v>83</v>
      </c>
      <c r="BB466" s="132" t="s">
        <v>22151</v>
      </c>
      <c r="BC466" s="132" t="s">
        <v>22151</v>
      </c>
      <c r="BD466" s="132" t="s">
        <v>22151</v>
      </c>
      <c r="BE466" s="132" t="s">
        <v>22151</v>
      </c>
      <c r="BF466" s="132">
        <v>83</v>
      </c>
      <c r="BG466" s="132">
        <v>109</v>
      </c>
      <c r="BH466" s="132">
        <v>252</v>
      </c>
      <c r="BI466" s="132">
        <v>237</v>
      </c>
      <c r="BJ466" s="92" t="s">
        <v>22151</v>
      </c>
      <c r="BK466" s="51">
        <v>8.6531354605957791</v>
      </c>
      <c r="BL466" s="8">
        <v>-8.1247069926686439</v>
      </c>
      <c r="BM466" s="12">
        <v>465</v>
      </c>
      <c r="BN466" s="51">
        <v>0</v>
      </c>
      <c r="BO466" s="51">
        <v>0.19435732070240119</v>
      </c>
      <c r="BP466" s="51">
        <v>-8.3190643133710456</v>
      </c>
      <c r="BQ466" s="64">
        <v>-16.731598219024288</v>
      </c>
      <c r="BR466" s="64"/>
      <c r="BS466" s="51">
        <v>0</v>
      </c>
      <c r="BT466" s="38">
        <v>0</v>
      </c>
      <c r="BU466" s="51" t="s">
        <v>22618</v>
      </c>
      <c r="BV466" s="75">
        <v>735.68</v>
      </c>
      <c r="BW466" s="75">
        <v>1447</v>
      </c>
      <c r="BX466" s="51">
        <v>-711.32</v>
      </c>
      <c r="BY466" s="75">
        <v>633</v>
      </c>
      <c r="BZ466" s="75">
        <v>737</v>
      </c>
      <c r="CA466" s="184" t="s">
        <v>22151</v>
      </c>
    </row>
    <row r="467" spans="1:79" ht="15" customHeight="1" x14ac:dyDescent="0.3">
      <c r="A467" s="178" t="s">
        <v>6170</v>
      </c>
      <c r="B467" s="1" t="s">
        <v>7081</v>
      </c>
      <c r="C467" s="2" t="s">
        <v>7082</v>
      </c>
      <c r="D467" s="91" t="s">
        <v>1287</v>
      </c>
      <c r="E467" s="2" t="s">
        <v>1565</v>
      </c>
      <c r="F467" s="2" t="s">
        <v>6120</v>
      </c>
      <c r="G467" s="2" t="s">
        <v>2147</v>
      </c>
      <c r="H467" s="2" t="s">
        <v>2147</v>
      </c>
      <c r="I467" s="2" t="s">
        <v>2147</v>
      </c>
      <c r="J467" s="269" t="s">
        <v>2147</v>
      </c>
      <c r="K467">
        <v>13770</v>
      </c>
      <c r="L467" t="s">
        <v>10064</v>
      </c>
      <c r="M467" t="e">
        <v>#VALUE!</v>
      </c>
      <c r="N467" t="s">
        <v>15399</v>
      </c>
      <c r="O467" s="169">
        <v>15</v>
      </c>
      <c r="P467" s="123">
        <v>34</v>
      </c>
      <c r="Q467" s="123">
        <v>34</v>
      </c>
      <c r="R467" s="67">
        <v>30</v>
      </c>
      <c r="S467" s="123">
        <v>6</v>
      </c>
      <c r="T467" s="123">
        <v>1</v>
      </c>
      <c r="U467" s="123">
        <v>0</v>
      </c>
      <c r="V467" s="67">
        <v>0</v>
      </c>
      <c r="W467" s="123">
        <v>4</v>
      </c>
      <c r="X467" s="67">
        <v>1</v>
      </c>
      <c r="Y467" s="67">
        <v>2</v>
      </c>
      <c r="Z467" s="67">
        <v>11</v>
      </c>
      <c r="AA467" s="67">
        <v>0</v>
      </c>
      <c r="AB467" s="4">
        <v>0.2</v>
      </c>
      <c r="AC467" s="4">
        <v>0.25</v>
      </c>
      <c r="AD467" s="4">
        <v>0.23333333333333334</v>
      </c>
      <c r="AE467" s="8">
        <v>0.60606060606060608</v>
      </c>
      <c r="AF467" s="8">
        <v>0</v>
      </c>
      <c r="AG467" s="8">
        <v>0.14084507042253522</v>
      </c>
      <c r="AH467" s="8">
        <v>0</v>
      </c>
      <c r="AI467" s="51">
        <v>-0.34111530662005979</v>
      </c>
      <c r="AJ467" s="51">
        <v>0</v>
      </c>
      <c r="AK467" s="51">
        <v>0</v>
      </c>
      <c r="AL467" s="51">
        <v>0</v>
      </c>
      <c r="AM467" s="8">
        <v>0.40579036986308153</v>
      </c>
      <c r="AN467" s="8" t="s">
        <v>22151</v>
      </c>
      <c r="AO467" s="8" t="s">
        <v>22151</v>
      </c>
      <c r="AP467" s="8" t="s">
        <v>22151</v>
      </c>
      <c r="AQ467" s="8" t="s">
        <v>22151</v>
      </c>
      <c r="AR467" s="8" t="s">
        <v>22151</v>
      </c>
      <c r="AS467" s="8" t="s">
        <v>22151</v>
      </c>
      <c r="AT467" s="8" t="s">
        <v>22151</v>
      </c>
      <c r="AU467" s="8" t="s">
        <v>22151</v>
      </c>
      <c r="AV467" s="8" t="s">
        <v>22151</v>
      </c>
      <c r="AW467" s="8">
        <v>0.40579036986308153</v>
      </c>
      <c r="AX467" s="8">
        <v>0.40579036986308153</v>
      </c>
      <c r="AY467" s="132" t="s">
        <v>22151</v>
      </c>
      <c r="AZ467" s="132" t="s">
        <v>22151</v>
      </c>
      <c r="BA467" s="132" t="s">
        <v>22151</v>
      </c>
      <c r="BB467" s="132" t="s">
        <v>22151</v>
      </c>
      <c r="BC467" s="132" t="s">
        <v>22151</v>
      </c>
      <c r="BD467" s="132" t="s">
        <v>22151</v>
      </c>
      <c r="BE467" s="132" t="s">
        <v>22151</v>
      </c>
      <c r="BF467" s="132" t="s">
        <v>22151</v>
      </c>
      <c r="BG467" s="132" t="s">
        <v>22151</v>
      </c>
      <c r="BH467" s="132">
        <v>255</v>
      </c>
      <c r="BI467" s="132">
        <v>240</v>
      </c>
      <c r="BJ467" s="92" t="s">
        <v>22151</v>
      </c>
      <c r="BK467" s="8">
        <v>8.6531354605957791</v>
      </c>
      <c r="BL467" s="8">
        <v>-8.2473450907326971</v>
      </c>
      <c r="BM467" s="12">
        <v>466</v>
      </c>
      <c r="BN467" s="10">
        <v>0</v>
      </c>
      <c r="BO467" s="10">
        <v>0.19435732070240119</v>
      </c>
      <c r="BP467" s="10">
        <v>-8.4417024114350987</v>
      </c>
      <c r="BQ467" s="41">
        <v>-16.992994140404768</v>
      </c>
      <c r="BR467" s="41"/>
      <c r="BS467" s="10">
        <v>0</v>
      </c>
      <c r="BT467" s="38">
        <v>0</v>
      </c>
      <c r="BU467" s="6" t="s">
        <v>22619</v>
      </c>
      <c r="BV467" s="75">
        <v>999</v>
      </c>
      <c r="BW467" s="75">
        <v>1451</v>
      </c>
      <c r="BX467" s="51">
        <v>-452</v>
      </c>
      <c r="BY467" s="75">
        <v>0</v>
      </c>
      <c r="BZ467" s="75">
        <v>0</v>
      </c>
      <c r="CA467" s="184" t="s">
        <v>22151</v>
      </c>
    </row>
    <row r="468" spans="1:79" ht="15" customHeight="1" x14ac:dyDescent="0.3">
      <c r="A468" s="213" t="s">
        <v>2679</v>
      </c>
      <c r="B468" s="1" t="s">
        <v>6744</v>
      </c>
      <c r="C468" s="2" t="s">
        <v>6745</v>
      </c>
      <c r="D468" s="91" t="s">
        <v>591</v>
      </c>
      <c r="E468" s="2" t="s">
        <v>1437</v>
      </c>
      <c r="F468" s="2" t="s">
        <v>9094</v>
      </c>
      <c r="G468" s="2" t="s">
        <v>2147</v>
      </c>
      <c r="H468" s="2" t="s">
        <v>2147</v>
      </c>
      <c r="I468" s="2" t="s">
        <v>2147</v>
      </c>
      <c r="J468" s="269" t="s">
        <v>2147</v>
      </c>
      <c r="K468">
        <v>9205</v>
      </c>
      <c r="L468" t="s">
        <v>10136</v>
      </c>
      <c r="M468" t="e">
        <v>#VALUE!</v>
      </c>
      <c r="N468" t="s">
        <v>5970</v>
      </c>
      <c r="O468" s="169">
        <v>9</v>
      </c>
      <c r="P468" s="123">
        <v>28</v>
      </c>
      <c r="Q468" s="123">
        <v>28</v>
      </c>
      <c r="R468" s="75">
        <v>25</v>
      </c>
      <c r="S468" s="123">
        <v>3</v>
      </c>
      <c r="T468" s="123">
        <v>1</v>
      </c>
      <c r="U468" s="123">
        <v>0</v>
      </c>
      <c r="V468" s="75">
        <v>1</v>
      </c>
      <c r="W468" s="123">
        <v>3</v>
      </c>
      <c r="X468" s="75">
        <v>2</v>
      </c>
      <c r="Y468" s="75">
        <v>3</v>
      </c>
      <c r="Z468" s="75">
        <v>8</v>
      </c>
      <c r="AA468" s="75">
        <v>0</v>
      </c>
      <c r="AB468" s="52">
        <v>0.12</v>
      </c>
      <c r="AC468" s="52">
        <v>0.21428571428571427</v>
      </c>
      <c r="AD468" s="52">
        <v>0.28000000000000003</v>
      </c>
      <c r="AE468" s="51">
        <v>0.45454545454545459</v>
      </c>
      <c r="AF468" s="51">
        <v>0.35714285714285715</v>
      </c>
      <c r="AG468" s="51">
        <v>0.28169014084507044</v>
      </c>
      <c r="AH468" s="51">
        <v>0</v>
      </c>
      <c r="AI468" s="51">
        <v>-0.73171491580415793</v>
      </c>
      <c r="AJ468" s="51">
        <v>0</v>
      </c>
      <c r="AK468" s="51">
        <v>0</v>
      </c>
      <c r="AL468" s="51">
        <v>0</v>
      </c>
      <c r="AM468" s="51">
        <v>0.36166353672922436</v>
      </c>
      <c r="AN468" s="51" t="s">
        <v>22151</v>
      </c>
      <c r="AO468" s="51" t="s">
        <v>22151</v>
      </c>
      <c r="AP468" s="51" t="s">
        <v>22151</v>
      </c>
      <c r="AQ468" s="51" t="s">
        <v>22151</v>
      </c>
      <c r="AR468" s="51" t="s">
        <v>22151</v>
      </c>
      <c r="AS468" s="51" t="s">
        <v>22151</v>
      </c>
      <c r="AT468" s="51" t="s">
        <v>22151</v>
      </c>
      <c r="AU468" s="51" t="s">
        <v>22151</v>
      </c>
      <c r="AV468" s="51" t="s">
        <v>22151</v>
      </c>
      <c r="AW468" s="51">
        <v>0.36166353672922436</v>
      </c>
      <c r="AX468" s="51">
        <v>0.36166353672922436</v>
      </c>
      <c r="AY468" s="76" t="s">
        <v>22151</v>
      </c>
      <c r="AZ468" s="132" t="s">
        <v>22151</v>
      </c>
      <c r="BA468" s="132" t="s">
        <v>22151</v>
      </c>
      <c r="BB468" s="132" t="s">
        <v>22151</v>
      </c>
      <c r="BC468" s="132" t="s">
        <v>22151</v>
      </c>
      <c r="BD468" s="132" t="s">
        <v>22151</v>
      </c>
      <c r="BE468" s="132" t="s">
        <v>22151</v>
      </c>
      <c r="BF468" s="132" t="s">
        <v>22151</v>
      </c>
      <c r="BG468" s="132" t="s">
        <v>22151</v>
      </c>
      <c r="BH468" s="132">
        <v>257</v>
      </c>
      <c r="BI468" s="132">
        <v>242</v>
      </c>
      <c r="BJ468" s="92" t="s">
        <v>22151</v>
      </c>
      <c r="BK468" s="51">
        <v>8.6531354605957791</v>
      </c>
      <c r="BL468" s="51">
        <v>-8.2914719238665544</v>
      </c>
      <c r="BM468" s="76">
        <v>467</v>
      </c>
      <c r="BN468" s="51">
        <v>0</v>
      </c>
      <c r="BO468" s="51">
        <v>0.19435732070240119</v>
      </c>
      <c r="BP468" s="51">
        <v>-8.485829244568956</v>
      </c>
      <c r="BQ468" s="64">
        <v>-17.087047900098618</v>
      </c>
      <c r="BR468" s="64"/>
      <c r="BS468" s="51">
        <v>0</v>
      </c>
      <c r="BT468" s="38">
        <v>0</v>
      </c>
      <c r="BU468" s="51" t="s">
        <v>22620</v>
      </c>
      <c r="BV468" s="75">
        <v>999</v>
      </c>
      <c r="BW468" s="75">
        <v>1453</v>
      </c>
      <c r="BX468" s="51">
        <v>-454</v>
      </c>
      <c r="BY468" s="75">
        <v>0</v>
      </c>
      <c r="BZ468" s="75">
        <v>0</v>
      </c>
      <c r="CA468" s="184" t="s">
        <v>22151</v>
      </c>
    </row>
    <row r="469" spans="1:79" x14ac:dyDescent="0.3">
      <c r="A469" t="s">
        <v>13279</v>
      </c>
      <c r="B469" s="1" t="s">
        <v>7233</v>
      </c>
      <c r="C469" s="2" t="s">
        <v>13280</v>
      </c>
      <c r="D469" s="91" t="s">
        <v>11586</v>
      </c>
      <c r="E469" s="2" t="s">
        <v>1413</v>
      </c>
      <c r="F469" s="2" t="s">
        <v>9094</v>
      </c>
      <c r="G469" s="2" t="s">
        <v>661</v>
      </c>
      <c r="H469" s="2" t="s">
        <v>661</v>
      </c>
      <c r="I469" s="2" t="s">
        <v>661</v>
      </c>
      <c r="J469" s="269" t="s">
        <v>661</v>
      </c>
      <c r="K469">
        <v>17922</v>
      </c>
      <c r="L469" t="s">
        <v>15867</v>
      </c>
      <c r="M469" t="e">
        <v>#VALUE!</v>
      </c>
      <c r="N469" t="s">
        <v>13281</v>
      </c>
      <c r="O469" s="169">
        <v>7</v>
      </c>
      <c r="P469" s="123">
        <v>22</v>
      </c>
      <c r="Q469" s="123">
        <v>22</v>
      </c>
      <c r="R469" s="67">
        <v>22</v>
      </c>
      <c r="S469" s="123">
        <v>4</v>
      </c>
      <c r="T469" s="123">
        <v>0</v>
      </c>
      <c r="U469" s="123">
        <v>0</v>
      </c>
      <c r="V469" s="67">
        <v>0</v>
      </c>
      <c r="W469" s="123">
        <v>3</v>
      </c>
      <c r="X469" s="67">
        <v>1</v>
      </c>
      <c r="Y469" s="67">
        <v>0</v>
      </c>
      <c r="Z469" s="67">
        <v>7</v>
      </c>
      <c r="AA469" s="67">
        <v>0</v>
      </c>
      <c r="AB469" s="3">
        <v>0.18181818181818182</v>
      </c>
      <c r="AC469" s="3">
        <v>0.18181818181818182</v>
      </c>
      <c r="AD469" s="3">
        <v>0.18181818181818182</v>
      </c>
      <c r="AE469" s="6">
        <v>0.45454545454545459</v>
      </c>
      <c r="AF469" s="6">
        <v>0</v>
      </c>
      <c r="AG469" s="6">
        <v>0.14084507042253522</v>
      </c>
      <c r="AH469" s="6">
        <v>0</v>
      </c>
      <c r="AI469" s="51">
        <v>-0.34048555435075101</v>
      </c>
      <c r="AJ469" s="51">
        <v>0</v>
      </c>
      <c r="AK469" s="51">
        <v>0</v>
      </c>
      <c r="AL469" s="51">
        <v>0</v>
      </c>
      <c r="AM469" s="6">
        <v>0.25490497061723882</v>
      </c>
      <c r="AN469" s="6" t="s">
        <v>22151</v>
      </c>
      <c r="AO469" s="6" t="s">
        <v>22151</v>
      </c>
      <c r="AP469" s="6">
        <v>0.25490497061723882</v>
      </c>
      <c r="AQ469" s="6" t="s">
        <v>22151</v>
      </c>
      <c r="AR469" s="6" t="s">
        <v>22151</v>
      </c>
      <c r="AS469" s="6" t="s">
        <v>22151</v>
      </c>
      <c r="AT469" s="6" t="s">
        <v>22151</v>
      </c>
      <c r="AU469" s="6">
        <v>0.25490497061723882</v>
      </c>
      <c r="AV469" s="6">
        <v>0.25490497061723882</v>
      </c>
      <c r="AW469" s="6">
        <v>0.25490497061723882</v>
      </c>
      <c r="AX469" s="6">
        <v>0.25490497061723882</v>
      </c>
      <c r="AY469" s="99" t="s">
        <v>22151</v>
      </c>
      <c r="AZ469" s="132" t="s">
        <v>22151</v>
      </c>
      <c r="BA469" s="132">
        <v>84</v>
      </c>
      <c r="BB469" s="132" t="s">
        <v>22151</v>
      </c>
      <c r="BC469" s="132" t="s">
        <v>22151</v>
      </c>
      <c r="BD469" s="132" t="s">
        <v>22151</v>
      </c>
      <c r="BE469" s="132" t="s">
        <v>22151</v>
      </c>
      <c r="BF469" s="132">
        <v>84</v>
      </c>
      <c r="BG469" s="132">
        <v>111</v>
      </c>
      <c r="BH469" s="132">
        <v>260</v>
      </c>
      <c r="BI469" s="132">
        <v>245</v>
      </c>
      <c r="BJ469" s="92" t="s">
        <v>22151</v>
      </c>
      <c r="BK469" s="6">
        <v>8.6531354605957791</v>
      </c>
      <c r="BL469" s="8">
        <v>-8.3982304899785412</v>
      </c>
      <c r="BM469" s="12">
        <v>468</v>
      </c>
      <c r="BN469" s="6">
        <v>0</v>
      </c>
      <c r="BO469" s="6">
        <v>0.19435732070240119</v>
      </c>
      <c r="BP469" s="6">
        <v>-8.5925878106809428</v>
      </c>
      <c r="BQ469" s="38">
        <v>-17.314597529411415</v>
      </c>
      <c r="BR469" s="38"/>
      <c r="BS469" s="6">
        <v>0</v>
      </c>
      <c r="BT469" s="38">
        <v>0</v>
      </c>
      <c r="BU469" s="6" t="s">
        <v>22621</v>
      </c>
      <c r="BV469" s="75">
        <v>633.42999999999995</v>
      </c>
      <c r="BW469" s="75">
        <v>1455</v>
      </c>
      <c r="BX469" s="51">
        <v>-821.57</v>
      </c>
      <c r="BY469" s="75">
        <v>499</v>
      </c>
      <c r="BZ469" s="75">
        <v>748</v>
      </c>
      <c r="CA469" s="184" t="s">
        <v>22151</v>
      </c>
    </row>
    <row r="470" spans="1:79" ht="15" customHeight="1" x14ac:dyDescent="0.3">
      <c r="A470" s="178" t="s">
        <v>17457</v>
      </c>
      <c r="B470" s="1" t="s">
        <v>7233</v>
      </c>
      <c r="C470" s="2" t="s">
        <v>17458</v>
      </c>
      <c r="D470" s="91" t="s">
        <v>17180</v>
      </c>
      <c r="E470" s="2" t="s">
        <v>1413</v>
      </c>
      <c r="F470" s="2" t="s">
        <v>9094</v>
      </c>
      <c r="G470" s="2" t="s">
        <v>1396</v>
      </c>
      <c r="H470" s="2" t="s">
        <v>1396</v>
      </c>
      <c r="I470" s="2" t="s">
        <v>1396</v>
      </c>
      <c r="J470" s="269" t="s">
        <v>1396</v>
      </c>
      <c r="K470">
        <v>18365</v>
      </c>
      <c r="L470" t="s">
        <v>19828</v>
      </c>
      <c r="M470" t="e">
        <v>#VALUE!</v>
      </c>
      <c r="N470" t="s">
        <v>17286</v>
      </c>
      <c r="O470" s="169">
        <v>14</v>
      </c>
      <c r="P470" s="123">
        <v>41</v>
      </c>
      <c r="Q470" s="123">
        <v>41</v>
      </c>
      <c r="R470" s="75">
        <v>39</v>
      </c>
      <c r="S470" s="123">
        <v>6</v>
      </c>
      <c r="T470" s="123">
        <v>2</v>
      </c>
      <c r="U470" s="123">
        <v>0</v>
      </c>
      <c r="V470" s="75">
        <v>0</v>
      </c>
      <c r="W470" s="123">
        <v>2</v>
      </c>
      <c r="X470" s="75">
        <v>3</v>
      </c>
      <c r="Y470" s="75">
        <v>2</v>
      </c>
      <c r="Z470" s="75">
        <v>12</v>
      </c>
      <c r="AA470" s="75">
        <v>0</v>
      </c>
      <c r="AB470" s="4">
        <v>0.15384615384615385</v>
      </c>
      <c r="AC470" s="4">
        <v>0.1951219512195122</v>
      </c>
      <c r="AD470" s="4">
        <v>0.20512820512820512</v>
      </c>
      <c r="AE470" s="8">
        <v>0.30303030303030304</v>
      </c>
      <c r="AF470" s="8">
        <v>0</v>
      </c>
      <c r="AG470" s="8">
        <v>0.42253521126760568</v>
      </c>
      <c r="AH470" s="8">
        <v>0</v>
      </c>
      <c r="AI470" s="51">
        <v>-0.84155363011969397</v>
      </c>
      <c r="AJ470" s="51">
        <v>0</v>
      </c>
      <c r="AK470" s="51">
        <v>0</v>
      </c>
      <c r="AL470" s="51">
        <v>0</v>
      </c>
      <c r="AM470" s="8">
        <v>-0.11598811582178525</v>
      </c>
      <c r="AN470" s="8" t="s">
        <v>22151</v>
      </c>
      <c r="AO470" s="8">
        <v>-0.11598811582178525</v>
      </c>
      <c r="AP470" s="8" t="s">
        <v>22151</v>
      </c>
      <c r="AQ470" s="8" t="s">
        <v>22151</v>
      </c>
      <c r="AR470" s="8" t="s">
        <v>22151</v>
      </c>
      <c r="AS470" s="8" t="s">
        <v>22151</v>
      </c>
      <c r="AT470" s="8">
        <v>-0.11598811582178525</v>
      </c>
      <c r="AU470" s="8" t="s">
        <v>22151</v>
      </c>
      <c r="AV470" s="8">
        <v>-0.11598811582178525</v>
      </c>
      <c r="AW470" s="8">
        <v>-0.11598811582178525</v>
      </c>
      <c r="AX470" s="8">
        <v>-0.11598811582178525</v>
      </c>
      <c r="AY470" s="132" t="s">
        <v>22151</v>
      </c>
      <c r="AZ470" s="132">
        <v>44</v>
      </c>
      <c r="BA470" s="132" t="s">
        <v>22151</v>
      </c>
      <c r="BB470" s="132" t="s">
        <v>22151</v>
      </c>
      <c r="BC470" s="132" t="s">
        <v>22151</v>
      </c>
      <c r="BD470" s="132" t="s">
        <v>22151</v>
      </c>
      <c r="BE470" s="132">
        <v>58</v>
      </c>
      <c r="BF470" s="132" t="s">
        <v>22151</v>
      </c>
      <c r="BG470" s="132">
        <v>114</v>
      </c>
      <c r="BH470" s="132">
        <v>270</v>
      </c>
      <c r="BI470" s="132">
        <v>255</v>
      </c>
      <c r="BJ470" s="92" t="s">
        <v>22151</v>
      </c>
      <c r="BK470" s="8">
        <v>8.3853679235062994</v>
      </c>
      <c r="BL470" s="8">
        <v>-8.5013560393280851</v>
      </c>
      <c r="BM470" s="12">
        <v>469</v>
      </c>
      <c r="BN470" s="10">
        <v>0</v>
      </c>
      <c r="BO470" s="10">
        <v>0.19435732070240119</v>
      </c>
      <c r="BP470" s="10">
        <v>-8.6957133600304868</v>
      </c>
      <c r="BQ470" s="41">
        <v>-17.534403596332094</v>
      </c>
      <c r="BR470" s="41"/>
      <c r="BS470" s="10">
        <v>0</v>
      </c>
      <c r="BT470" s="38">
        <v>0</v>
      </c>
      <c r="BU470" s="6" t="s">
        <v>22622</v>
      </c>
      <c r="BV470" s="75">
        <v>605.36</v>
      </c>
      <c r="BW470" s="75">
        <v>1457</v>
      </c>
      <c r="BX470" s="51">
        <v>-851.64</v>
      </c>
      <c r="BY470" s="75">
        <v>460</v>
      </c>
      <c r="BZ470" s="75">
        <v>724</v>
      </c>
      <c r="CA470" s="184" t="s">
        <v>22151</v>
      </c>
    </row>
    <row r="471" spans="1:79" ht="15" customHeight="1" x14ac:dyDescent="0.3">
      <c r="A471" s="213" t="s">
        <v>12127</v>
      </c>
      <c r="B471" s="1" t="s">
        <v>12128</v>
      </c>
      <c r="C471" s="2" t="s">
        <v>6677</v>
      </c>
      <c r="D471" s="91" t="s">
        <v>11665</v>
      </c>
      <c r="E471" s="2" t="s">
        <v>1426</v>
      </c>
      <c r="F471" s="2" t="s">
        <v>6120</v>
      </c>
      <c r="G471" s="2" t="s">
        <v>660</v>
      </c>
      <c r="H471" s="2" t="s">
        <v>660</v>
      </c>
      <c r="I471" s="2" t="s">
        <v>660</v>
      </c>
      <c r="J471" s="269" t="s">
        <v>660</v>
      </c>
      <c r="K471">
        <v>11615</v>
      </c>
      <c r="L471" t="s">
        <v>11666</v>
      </c>
      <c r="M471" t="e">
        <v>#VALUE!</v>
      </c>
      <c r="N471" t="s">
        <v>12130</v>
      </c>
      <c r="O471" s="169">
        <v>21</v>
      </c>
      <c r="P471" s="123">
        <v>49</v>
      </c>
      <c r="Q471" s="123">
        <v>49</v>
      </c>
      <c r="R471" s="75">
        <v>46</v>
      </c>
      <c r="S471" s="123">
        <v>7</v>
      </c>
      <c r="T471" s="123">
        <v>0.99999999999999989</v>
      </c>
      <c r="U471" s="123">
        <v>0</v>
      </c>
      <c r="V471" s="75">
        <v>0</v>
      </c>
      <c r="W471" s="123">
        <v>3</v>
      </c>
      <c r="X471" s="75">
        <v>0.99999999999999989</v>
      </c>
      <c r="Y471" s="75">
        <v>1.9999999999999998</v>
      </c>
      <c r="Z471" s="75">
        <v>9</v>
      </c>
      <c r="AA471" s="75">
        <v>0</v>
      </c>
      <c r="AB471" s="52">
        <v>0.15217391304347827</v>
      </c>
      <c r="AC471" s="52">
        <v>0.1875</v>
      </c>
      <c r="AD471" s="52">
        <v>0.17391304347826086</v>
      </c>
      <c r="AE471" s="51">
        <v>0.45454545454545459</v>
      </c>
      <c r="AF471" s="51">
        <v>0</v>
      </c>
      <c r="AG471" s="51">
        <v>0.14084507042253519</v>
      </c>
      <c r="AH471" s="51">
        <v>0</v>
      </c>
      <c r="AI471" s="51">
        <v>-1.0067128541902715</v>
      </c>
      <c r="AJ471" s="51">
        <v>0</v>
      </c>
      <c r="AK471" s="51">
        <v>0</v>
      </c>
      <c r="AL471" s="51">
        <v>0</v>
      </c>
      <c r="AM471" s="8">
        <v>-0.41132232922228162</v>
      </c>
      <c r="AN471" s="8" t="s">
        <v>22151</v>
      </c>
      <c r="AO471" s="8" t="s">
        <v>22151</v>
      </c>
      <c r="AP471" s="8" t="s">
        <v>22151</v>
      </c>
      <c r="AQ471" s="8">
        <v>-0.41132232922228162</v>
      </c>
      <c r="AR471" s="8" t="s">
        <v>22151</v>
      </c>
      <c r="AS471" s="8" t="s">
        <v>22151</v>
      </c>
      <c r="AT471" s="8">
        <v>-0.41132232922228162</v>
      </c>
      <c r="AU471" s="8" t="s">
        <v>22151</v>
      </c>
      <c r="AV471" s="8">
        <v>-0.41132232922228162</v>
      </c>
      <c r="AW471" s="8">
        <v>-0.41132232922228162</v>
      </c>
      <c r="AX471" s="8">
        <v>-0.41132232922228162</v>
      </c>
      <c r="AY471" s="132" t="s">
        <v>22151</v>
      </c>
      <c r="AZ471" s="132" t="s">
        <v>22151</v>
      </c>
      <c r="BA471" s="132" t="s">
        <v>22151</v>
      </c>
      <c r="BB471" s="132">
        <v>45</v>
      </c>
      <c r="BC471" s="132" t="s">
        <v>22151</v>
      </c>
      <c r="BD471" s="132" t="s">
        <v>22151</v>
      </c>
      <c r="BE471" s="132">
        <v>59</v>
      </c>
      <c r="BF471" s="132" t="s">
        <v>22151</v>
      </c>
      <c r="BG471" s="132">
        <v>116</v>
      </c>
      <c r="BH471" s="132">
        <v>275</v>
      </c>
      <c r="BI471" s="132">
        <v>260</v>
      </c>
      <c r="BJ471" s="92" t="s">
        <v>22151</v>
      </c>
      <c r="BK471" s="51">
        <v>8.1157260046330784</v>
      </c>
      <c r="BL471" s="51">
        <v>-8.52704833385536</v>
      </c>
      <c r="BM471" s="76">
        <v>470</v>
      </c>
      <c r="BN471" s="51">
        <v>0</v>
      </c>
      <c r="BO471" s="51">
        <v>0.19435732070240119</v>
      </c>
      <c r="BP471" s="51">
        <v>-8.7214056545577616</v>
      </c>
      <c r="BQ471" s="64">
        <v>-17.589165216956935</v>
      </c>
      <c r="BR471" s="64"/>
      <c r="BS471" s="51">
        <v>0</v>
      </c>
      <c r="BT471" s="38">
        <v>0</v>
      </c>
      <c r="BU471" s="51" t="s">
        <v>22623</v>
      </c>
      <c r="BV471" s="75">
        <v>748.25</v>
      </c>
      <c r="BW471" s="75">
        <v>1458</v>
      </c>
      <c r="BX471" s="51">
        <v>-709.75</v>
      </c>
      <c r="BY471" s="75">
        <v>661</v>
      </c>
      <c r="BZ471" s="75">
        <v>720</v>
      </c>
      <c r="CA471" s="184" t="s">
        <v>22151</v>
      </c>
    </row>
    <row r="472" spans="1:79" ht="15" customHeight="1" x14ac:dyDescent="0.3">
      <c r="A472" s="178" t="s">
        <v>2007</v>
      </c>
      <c r="B472" s="1" t="s">
        <v>7002</v>
      </c>
      <c r="C472" s="2" t="s">
        <v>6745</v>
      </c>
      <c r="D472" s="91" t="s">
        <v>297</v>
      </c>
      <c r="E472" s="2" t="s">
        <v>1398</v>
      </c>
      <c r="F472" s="2" t="s">
        <v>9094</v>
      </c>
      <c r="G472" s="2" t="s">
        <v>661</v>
      </c>
      <c r="H472" s="2" t="s">
        <v>661</v>
      </c>
      <c r="I472" s="2" t="s">
        <v>661</v>
      </c>
      <c r="J472" s="269" t="s">
        <v>661</v>
      </c>
      <c r="K472">
        <v>7185</v>
      </c>
      <c r="L472" t="s">
        <v>9335</v>
      </c>
      <c r="M472" t="e">
        <v>#VALUE!</v>
      </c>
      <c r="N472" t="s">
        <v>5481</v>
      </c>
      <c r="O472" s="169">
        <v>13</v>
      </c>
      <c r="P472" s="123">
        <v>38</v>
      </c>
      <c r="Q472" s="123">
        <v>38</v>
      </c>
      <c r="R472" s="75">
        <v>34</v>
      </c>
      <c r="S472" s="123">
        <v>4</v>
      </c>
      <c r="T472" s="123">
        <v>1</v>
      </c>
      <c r="U472" s="123">
        <v>0</v>
      </c>
      <c r="V472" s="75">
        <v>1</v>
      </c>
      <c r="W472" s="123">
        <v>2</v>
      </c>
      <c r="X472" s="75">
        <v>2</v>
      </c>
      <c r="Y472" s="75">
        <v>4</v>
      </c>
      <c r="Z472" s="75">
        <v>12</v>
      </c>
      <c r="AA472" s="75">
        <v>0</v>
      </c>
      <c r="AB472" s="4">
        <v>0.11764705882352941</v>
      </c>
      <c r="AC472" s="4">
        <v>0.21052631578947367</v>
      </c>
      <c r="AD472" s="4">
        <v>0.23529411764705882</v>
      </c>
      <c r="AE472" s="8">
        <v>0.30303030303030304</v>
      </c>
      <c r="AF472" s="8">
        <v>0.35714285714285715</v>
      </c>
      <c r="AG472" s="8">
        <v>0.28169014084507044</v>
      </c>
      <c r="AH472" s="8">
        <v>0</v>
      </c>
      <c r="AI472" s="51">
        <v>-1.0091507195171472</v>
      </c>
      <c r="AJ472" s="51">
        <v>0</v>
      </c>
      <c r="AK472" s="51">
        <v>0</v>
      </c>
      <c r="AL472" s="51">
        <v>0</v>
      </c>
      <c r="AM472" s="8">
        <v>-6.7287418498916507E-2</v>
      </c>
      <c r="AN472" s="8" t="s">
        <v>22151</v>
      </c>
      <c r="AO472" s="8" t="s">
        <v>22151</v>
      </c>
      <c r="AP472" s="8">
        <v>-6.7287418498916507E-2</v>
      </c>
      <c r="AQ472" s="8" t="s">
        <v>22151</v>
      </c>
      <c r="AR472" s="8" t="s">
        <v>22151</v>
      </c>
      <c r="AS472" s="8" t="s">
        <v>22151</v>
      </c>
      <c r="AT472" s="8" t="s">
        <v>22151</v>
      </c>
      <c r="AU472" s="8">
        <v>-6.7287418498916507E-2</v>
      </c>
      <c r="AV472" s="8">
        <v>-6.7287418498916507E-2</v>
      </c>
      <c r="AW472" s="8">
        <v>-6.7287418498916507E-2</v>
      </c>
      <c r="AX472" s="8">
        <v>-6.7287418498916507E-2</v>
      </c>
      <c r="AY472" s="132" t="s">
        <v>22151</v>
      </c>
      <c r="AZ472" s="132" t="s">
        <v>22151</v>
      </c>
      <c r="BA472" s="132">
        <v>85</v>
      </c>
      <c r="BB472" s="132" t="s">
        <v>22151</v>
      </c>
      <c r="BC472" s="132" t="s">
        <v>22151</v>
      </c>
      <c r="BD472" s="132" t="s">
        <v>22151</v>
      </c>
      <c r="BE472" s="132" t="s">
        <v>22151</v>
      </c>
      <c r="BF472" s="132">
        <v>86</v>
      </c>
      <c r="BG472" s="132">
        <v>113</v>
      </c>
      <c r="BH472" s="132">
        <v>268</v>
      </c>
      <c r="BI472" s="132">
        <v>253</v>
      </c>
      <c r="BJ472" s="92" t="s">
        <v>22151</v>
      </c>
      <c r="BK472" s="8">
        <v>8.6531354605957791</v>
      </c>
      <c r="BL472" s="8">
        <v>-8.7204228790946949</v>
      </c>
      <c r="BM472" s="12">
        <v>471</v>
      </c>
      <c r="BN472" s="10">
        <v>0</v>
      </c>
      <c r="BO472" s="10">
        <v>0.19435732070240119</v>
      </c>
      <c r="BP472" s="10">
        <v>-8.9147801997970966</v>
      </c>
      <c r="BQ472" s="41">
        <v>-18.001331731460173</v>
      </c>
      <c r="BR472" s="41"/>
      <c r="BS472" s="10">
        <v>0</v>
      </c>
      <c r="BT472" s="38">
        <v>0</v>
      </c>
      <c r="BU472" s="6" t="s">
        <v>22624</v>
      </c>
      <c r="BV472" s="75">
        <v>999</v>
      </c>
      <c r="BW472" s="75">
        <v>1463</v>
      </c>
      <c r="BX472" s="51">
        <v>-464</v>
      </c>
      <c r="BY472" s="75">
        <v>0</v>
      </c>
      <c r="BZ472" s="75">
        <v>0</v>
      </c>
      <c r="CA472" s="184" t="s">
        <v>22151</v>
      </c>
    </row>
    <row r="473" spans="1:79" ht="15" customHeight="1" x14ac:dyDescent="0.3">
      <c r="A473" s="178" t="s">
        <v>13275</v>
      </c>
      <c r="B473" s="1" t="s">
        <v>11414</v>
      </c>
      <c r="C473" s="2" t="s">
        <v>6966</v>
      </c>
      <c r="D473" s="91" t="s">
        <v>11685</v>
      </c>
      <c r="E473" s="2" t="s">
        <v>1526</v>
      </c>
      <c r="F473" s="2" t="s">
        <v>9094</v>
      </c>
      <c r="G473" s="2" t="s">
        <v>661</v>
      </c>
      <c r="H473" s="2" t="s">
        <v>661</v>
      </c>
      <c r="I473" s="2" t="s">
        <v>661</v>
      </c>
      <c r="J473" s="269" t="s">
        <v>661</v>
      </c>
      <c r="K473">
        <v>17907</v>
      </c>
      <c r="L473" t="s">
        <v>16663</v>
      </c>
      <c r="M473" t="e">
        <v>#VALUE!</v>
      </c>
      <c r="N473" t="s">
        <v>12177</v>
      </c>
      <c r="O473" s="169">
        <v>7</v>
      </c>
      <c r="P473" s="123">
        <v>21</v>
      </c>
      <c r="Q473" s="123">
        <v>21</v>
      </c>
      <c r="R473" s="75">
        <v>21</v>
      </c>
      <c r="S473" s="123">
        <v>2</v>
      </c>
      <c r="T473" s="123">
        <v>1</v>
      </c>
      <c r="U473" s="123">
        <v>0</v>
      </c>
      <c r="V473" s="75">
        <v>0</v>
      </c>
      <c r="W473" s="123">
        <v>1</v>
      </c>
      <c r="X473" s="75">
        <v>2</v>
      </c>
      <c r="Y473" s="75">
        <v>0</v>
      </c>
      <c r="Z473" s="75">
        <v>6</v>
      </c>
      <c r="AA473" s="75">
        <v>0</v>
      </c>
      <c r="AB473" s="4">
        <v>9.5238095238095233E-2</v>
      </c>
      <c r="AC473" s="4">
        <v>9.5238095238095233E-2</v>
      </c>
      <c r="AD473" s="4">
        <v>0.14285714285714285</v>
      </c>
      <c r="AE473" s="8">
        <v>0.15151515151515152</v>
      </c>
      <c r="AF473" s="8">
        <v>0</v>
      </c>
      <c r="AG473" s="8">
        <v>0.28169014084507044</v>
      </c>
      <c r="AH473" s="8">
        <v>0</v>
      </c>
      <c r="AI473" s="51">
        <v>-0.73206428198144702</v>
      </c>
      <c r="AJ473" s="51">
        <v>0</v>
      </c>
      <c r="AK473" s="51">
        <v>0</v>
      </c>
      <c r="AL473" s="51">
        <v>0</v>
      </c>
      <c r="AM473" s="8">
        <v>-0.29885898962122504</v>
      </c>
      <c r="AN473" s="8" t="s">
        <v>22151</v>
      </c>
      <c r="AO473" s="8" t="s">
        <v>22151</v>
      </c>
      <c r="AP473" s="8">
        <v>-0.29885898962122504</v>
      </c>
      <c r="AQ473" s="8" t="s">
        <v>22151</v>
      </c>
      <c r="AR473" s="8" t="s">
        <v>22151</v>
      </c>
      <c r="AS473" s="8" t="s">
        <v>22151</v>
      </c>
      <c r="AT473" s="8" t="s">
        <v>22151</v>
      </c>
      <c r="AU473" s="8">
        <v>-0.29885898962122504</v>
      </c>
      <c r="AV473" s="8">
        <v>-0.29885898962122504</v>
      </c>
      <c r="AW473" s="8">
        <v>-0.29885898962122504</v>
      </c>
      <c r="AX473" s="8">
        <v>-0.29885898962122504</v>
      </c>
      <c r="AY473" s="132" t="s">
        <v>22151</v>
      </c>
      <c r="AZ473" s="132" t="s">
        <v>22151</v>
      </c>
      <c r="BA473" s="132">
        <v>86</v>
      </c>
      <c r="BB473" s="132" t="s">
        <v>22151</v>
      </c>
      <c r="BC473" s="132" t="s">
        <v>22151</v>
      </c>
      <c r="BD473" s="132" t="s">
        <v>22151</v>
      </c>
      <c r="BE473" s="132" t="s">
        <v>22151</v>
      </c>
      <c r="BF473" s="132">
        <v>87</v>
      </c>
      <c r="BG473" s="132">
        <v>115</v>
      </c>
      <c r="BH473" s="132">
        <v>273</v>
      </c>
      <c r="BI473" s="132">
        <v>258</v>
      </c>
      <c r="BJ473" s="92" t="s">
        <v>22151</v>
      </c>
      <c r="BK473" s="8">
        <v>8.6531354605957791</v>
      </c>
      <c r="BL473" s="8">
        <v>-8.9519944502170041</v>
      </c>
      <c r="BM473" s="12">
        <v>472</v>
      </c>
      <c r="BN473" s="10">
        <v>0</v>
      </c>
      <c r="BO473" s="10">
        <v>0.19435732070240119</v>
      </c>
      <c r="BP473" s="10">
        <v>-9.1463517709194058</v>
      </c>
      <c r="BQ473" s="41">
        <v>-18.49491296889445</v>
      </c>
      <c r="BR473" s="41"/>
      <c r="BS473" s="10">
        <v>0</v>
      </c>
      <c r="BT473" s="38">
        <v>0</v>
      </c>
      <c r="BU473" s="6" t="s">
        <v>22625</v>
      </c>
      <c r="BV473" s="75">
        <v>504.41</v>
      </c>
      <c r="BW473" s="75">
        <v>1466</v>
      </c>
      <c r="BX473" s="51">
        <v>-961.58999999999992</v>
      </c>
      <c r="BY473" s="75">
        <v>364</v>
      </c>
      <c r="BZ473" s="75">
        <v>588</v>
      </c>
      <c r="CA473" s="184" t="s">
        <v>22151</v>
      </c>
    </row>
    <row r="474" spans="1:79" ht="15" customHeight="1" x14ac:dyDescent="0.3">
      <c r="A474" s="212" t="s">
        <v>1837</v>
      </c>
      <c r="B474" s="180" t="s">
        <v>6747</v>
      </c>
      <c r="C474" s="181" t="s">
        <v>6655</v>
      </c>
      <c r="D474" s="210" t="s">
        <v>505</v>
      </c>
      <c r="E474" s="181" t="s">
        <v>1449</v>
      </c>
      <c r="F474" s="181" t="s">
        <v>6120</v>
      </c>
      <c r="G474" s="181" t="s">
        <v>1396</v>
      </c>
      <c r="H474" s="181" t="s">
        <v>1396</v>
      </c>
      <c r="I474" s="181" t="s">
        <v>1396</v>
      </c>
      <c r="J474" s="181" t="s">
        <v>1396</v>
      </c>
      <c r="K474" s="182">
        <v>9272</v>
      </c>
      <c r="L474" s="182" t="s">
        <v>10253</v>
      </c>
      <c r="M474" s="194" t="e">
        <v>#VALUE!</v>
      </c>
      <c r="N474" s="194" t="s">
        <v>5361</v>
      </c>
      <c r="O474" s="66">
        <v>16</v>
      </c>
      <c r="P474" s="184">
        <v>55</v>
      </c>
      <c r="Q474" s="184">
        <v>55</v>
      </c>
      <c r="R474" s="184">
        <v>52</v>
      </c>
      <c r="S474" s="184">
        <v>6</v>
      </c>
      <c r="T474" s="184">
        <v>3</v>
      </c>
      <c r="U474" s="184">
        <v>0</v>
      </c>
      <c r="V474" s="184">
        <v>0</v>
      </c>
      <c r="W474" s="184">
        <v>3</v>
      </c>
      <c r="X474" s="184">
        <v>1</v>
      </c>
      <c r="Y474" s="184">
        <v>3</v>
      </c>
      <c r="Z474" s="184">
        <v>17</v>
      </c>
      <c r="AA474" s="184">
        <v>0</v>
      </c>
      <c r="AB474" s="185">
        <v>0.11538461538461539</v>
      </c>
      <c r="AC474" s="186">
        <v>0.16363636363636364</v>
      </c>
      <c r="AD474" s="186">
        <v>0.17307692307692307</v>
      </c>
      <c r="AE474" s="187">
        <v>0.45454545454545459</v>
      </c>
      <c r="AF474" s="187">
        <v>0</v>
      </c>
      <c r="AG474" s="187">
        <v>0.14084507042253522</v>
      </c>
      <c r="AH474" s="187">
        <v>0</v>
      </c>
      <c r="AI474" s="187">
        <v>-1.557734638107509</v>
      </c>
      <c r="AJ474" s="188">
        <v>0</v>
      </c>
      <c r="AK474" s="188">
        <v>0</v>
      </c>
      <c r="AL474" s="188">
        <v>0</v>
      </c>
      <c r="AM474" s="187">
        <v>-0.96234411313951917</v>
      </c>
      <c r="AN474" s="187" t="s">
        <v>22151</v>
      </c>
      <c r="AO474" s="187">
        <v>-0.96234411313951917</v>
      </c>
      <c r="AP474" s="187" t="s">
        <v>22151</v>
      </c>
      <c r="AQ474" s="187" t="s">
        <v>22151</v>
      </c>
      <c r="AR474" s="187" t="s">
        <v>22151</v>
      </c>
      <c r="AS474" s="187" t="s">
        <v>22151</v>
      </c>
      <c r="AT474" s="187">
        <v>-0.96234411313951917</v>
      </c>
      <c r="AU474" s="187" t="s">
        <v>22151</v>
      </c>
      <c r="AV474" s="187">
        <v>-0.96234411313951917</v>
      </c>
      <c r="AW474" s="187">
        <v>-0.96234411313951917</v>
      </c>
      <c r="AX474" s="187">
        <v>-0.96234411313951917</v>
      </c>
      <c r="AY474" s="189" t="s">
        <v>22151</v>
      </c>
      <c r="AZ474" s="189">
        <v>45</v>
      </c>
      <c r="BA474" s="189" t="s">
        <v>22151</v>
      </c>
      <c r="BB474" s="189" t="s">
        <v>22151</v>
      </c>
      <c r="BC474" s="189" t="s">
        <v>22151</v>
      </c>
      <c r="BD474" s="189" t="s">
        <v>22151</v>
      </c>
      <c r="BE474" s="189">
        <v>60</v>
      </c>
      <c r="BF474" s="189" t="s">
        <v>22151</v>
      </c>
      <c r="BG474" s="189">
        <v>117</v>
      </c>
      <c r="BH474" s="189">
        <v>279</v>
      </c>
      <c r="BI474" s="189">
        <v>264</v>
      </c>
      <c r="BJ474" s="190" t="s">
        <v>22151</v>
      </c>
      <c r="BK474" s="187">
        <v>8.3853679235062994</v>
      </c>
      <c r="BL474" s="187">
        <v>-9.3477120366458184</v>
      </c>
      <c r="BM474" s="189">
        <v>473</v>
      </c>
      <c r="BN474" s="187">
        <v>0</v>
      </c>
      <c r="BO474" s="187">
        <v>0.19435732070240119</v>
      </c>
      <c r="BP474" s="187">
        <v>-9.54206935734822</v>
      </c>
      <c r="BQ474" s="191">
        <v>-19.338361821607361</v>
      </c>
      <c r="BR474" s="192"/>
      <c r="BS474" s="187">
        <v>0</v>
      </c>
      <c r="BT474" s="38">
        <v>0</v>
      </c>
      <c r="BU474" s="187" t="s">
        <v>22626</v>
      </c>
      <c r="BV474" s="184">
        <v>749.41</v>
      </c>
      <c r="BW474" s="193">
        <v>1468</v>
      </c>
      <c r="BX474" s="188">
        <v>-718.59</v>
      </c>
      <c r="BY474" s="193">
        <v>694</v>
      </c>
      <c r="BZ474" s="193">
        <v>738</v>
      </c>
      <c r="CA474" s="184" t="s">
        <v>22151</v>
      </c>
    </row>
    <row r="475" spans="1:79" ht="15" customHeight="1" x14ac:dyDescent="0.3">
      <c r="A475" s="178" t="s">
        <v>15829</v>
      </c>
      <c r="B475" s="1" t="s">
        <v>6984</v>
      </c>
      <c r="C475" s="2" t="s">
        <v>6821</v>
      </c>
      <c r="D475" s="91" t="s">
        <v>15018</v>
      </c>
      <c r="E475" s="2" t="s">
        <v>1531</v>
      </c>
      <c r="F475" s="2" t="s">
        <v>9094</v>
      </c>
      <c r="G475" s="2" t="s">
        <v>2147</v>
      </c>
      <c r="H475" s="2" t="s">
        <v>2147</v>
      </c>
      <c r="I475" s="2" t="s">
        <v>2147</v>
      </c>
      <c r="J475" s="269" t="s">
        <v>2147</v>
      </c>
      <c r="K475">
        <v>16211</v>
      </c>
      <c r="L475" t="s">
        <v>15830</v>
      </c>
      <c r="M475" t="e">
        <v>#VALUE!</v>
      </c>
      <c r="N475" t="s">
        <v>15374</v>
      </c>
      <c r="O475" s="169">
        <v>8</v>
      </c>
      <c r="P475" s="123">
        <v>20</v>
      </c>
      <c r="Q475" s="123">
        <v>20</v>
      </c>
      <c r="R475" s="75">
        <v>17</v>
      </c>
      <c r="S475" s="123">
        <v>0</v>
      </c>
      <c r="T475" s="123">
        <v>0</v>
      </c>
      <c r="U475" s="123">
        <v>0</v>
      </c>
      <c r="V475" s="75">
        <v>0</v>
      </c>
      <c r="W475" s="123">
        <v>0</v>
      </c>
      <c r="X475" s="75">
        <v>0</v>
      </c>
      <c r="Y475" s="75">
        <v>1</v>
      </c>
      <c r="Z475" s="75">
        <v>7</v>
      </c>
      <c r="AA475" s="75">
        <v>0</v>
      </c>
      <c r="AB475" s="4">
        <v>0</v>
      </c>
      <c r="AC475" s="4">
        <v>5.5555555555555552E-2</v>
      </c>
      <c r="AD475" s="4">
        <v>0</v>
      </c>
      <c r="AE475" s="8">
        <v>0</v>
      </c>
      <c r="AF475" s="8">
        <v>0</v>
      </c>
      <c r="AG475" s="8">
        <v>0</v>
      </c>
      <c r="AH475" s="8">
        <v>0</v>
      </c>
      <c r="AI475" s="51">
        <v>-0.95660058665211911</v>
      </c>
      <c r="AJ475" s="51">
        <v>0</v>
      </c>
      <c r="AK475" s="51">
        <v>0</v>
      </c>
      <c r="AL475" s="51">
        <v>0</v>
      </c>
      <c r="AM475" s="8">
        <v>-0.95660058665211911</v>
      </c>
      <c r="AN475" s="8" t="s">
        <v>22151</v>
      </c>
      <c r="AO475" s="8" t="s">
        <v>22151</v>
      </c>
      <c r="AP475" s="8" t="s">
        <v>22151</v>
      </c>
      <c r="AQ475" s="8" t="s">
        <v>22151</v>
      </c>
      <c r="AR475" s="8" t="s">
        <v>22151</v>
      </c>
      <c r="AS475" s="8" t="s">
        <v>22151</v>
      </c>
      <c r="AT475" s="8" t="s">
        <v>22151</v>
      </c>
      <c r="AU475" s="8" t="s">
        <v>22151</v>
      </c>
      <c r="AV475" s="8" t="s">
        <v>22151</v>
      </c>
      <c r="AW475" s="8">
        <v>-0.95660058665211911</v>
      </c>
      <c r="AX475" s="8">
        <v>-0.95660058665211911</v>
      </c>
      <c r="AY475" s="132" t="s">
        <v>22151</v>
      </c>
      <c r="AZ475" s="132" t="s">
        <v>22151</v>
      </c>
      <c r="BA475" s="132" t="s">
        <v>22151</v>
      </c>
      <c r="BB475" s="132" t="s">
        <v>22151</v>
      </c>
      <c r="BC475" s="132" t="s">
        <v>22151</v>
      </c>
      <c r="BD475" s="132" t="s">
        <v>22151</v>
      </c>
      <c r="BE475" s="132" t="s">
        <v>22151</v>
      </c>
      <c r="BF475" s="132" t="s">
        <v>22151</v>
      </c>
      <c r="BG475" s="132" t="s">
        <v>22151</v>
      </c>
      <c r="BH475" s="132">
        <v>278</v>
      </c>
      <c r="BI475" s="132">
        <v>263</v>
      </c>
      <c r="BJ475" s="92" t="s">
        <v>22151</v>
      </c>
      <c r="BK475" s="8">
        <v>8.6531354605957791</v>
      </c>
      <c r="BL475" s="8">
        <v>-9.6097360472478979</v>
      </c>
      <c r="BM475" s="12">
        <v>474</v>
      </c>
      <c r="BN475" s="10">
        <v>0</v>
      </c>
      <c r="BO475" s="10">
        <v>0.19435732070240119</v>
      </c>
      <c r="BP475" s="10">
        <v>-9.8040933679502995</v>
      </c>
      <c r="BQ475" s="41">
        <v>-19.896850649763895</v>
      </c>
      <c r="BR475" s="41"/>
      <c r="BS475" s="10">
        <v>0</v>
      </c>
      <c r="BT475" s="38">
        <v>0</v>
      </c>
      <c r="BU475" s="6" t="s">
        <v>22627</v>
      </c>
      <c r="BV475" s="75">
        <v>999</v>
      </c>
      <c r="BW475" s="75">
        <v>1470</v>
      </c>
      <c r="BX475" s="51">
        <v>-471</v>
      </c>
      <c r="BY475" s="75">
        <v>0</v>
      </c>
      <c r="BZ475" s="75">
        <v>0</v>
      </c>
      <c r="CA475" s="184" t="s">
        <v>22151</v>
      </c>
    </row>
    <row r="476" spans="1:79" ht="15" customHeight="1" x14ac:dyDescent="0.3">
      <c r="A476" s="213" t="s">
        <v>16234</v>
      </c>
      <c r="B476" s="1" t="s">
        <v>16235</v>
      </c>
      <c r="C476" s="2" t="s">
        <v>6562</v>
      </c>
      <c r="D476" s="91" t="s">
        <v>15015</v>
      </c>
      <c r="E476" s="2" t="s">
        <v>1395</v>
      </c>
      <c r="F476" s="2" t="s">
        <v>9094</v>
      </c>
      <c r="G476" s="2" t="s">
        <v>1424</v>
      </c>
      <c r="H476" s="2" t="s">
        <v>22151</v>
      </c>
      <c r="I476" s="2" t="s">
        <v>1424</v>
      </c>
      <c r="J476" s="269" t="s">
        <v>1424</v>
      </c>
      <c r="K476">
        <v>19514</v>
      </c>
      <c r="L476" t="s">
        <v>16236</v>
      </c>
      <c r="M476" t="e">
        <v>#VALUE!</v>
      </c>
      <c r="N476" t="s">
        <v>15356</v>
      </c>
      <c r="O476" s="169">
        <v>0</v>
      </c>
      <c r="P476" s="123">
        <v>0</v>
      </c>
      <c r="Q476" s="123">
        <v>0</v>
      </c>
      <c r="R476" s="75">
        <v>0</v>
      </c>
      <c r="S476" s="123">
        <v>0</v>
      </c>
      <c r="T476" s="123">
        <v>0</v>
      </c>
      <c r="U476" s="123">
        <v>0</v>
      </c>
      <c r="V476" s="75">
        <v>0</v>
      </c>
      <c r="W476" s="123">
        <v>0</v>
      </c>
      <c r="X476" s="75">
        <v>0</v>
      </c>
      <c r="Y476" s="75">
        <v>0</v>
      </c>
      <c r="Z476" s="75">
        <v>0</v>
      </c>
      <c r="AA476" s="75">
        <v>0</v>
      </c>
      <c r="AB476" s="52">
        <v>0</v>
      </c>
      <c r="AC476" s="52">
        <v>0</v>
      </c>
      <c r="AD476" s="52">
        <v>0</v>
      </c>
      <c r="AE476" s="51">
        <v>0</v>
      </c>
      <c r="AF476" s="51">
        <v>0</v>
      </c>
      <c r="AG476" s="51">
        <v>0</v>
      </c>
      <c r="AH476" s="51">
        <v>0</v>
      </c>
      <c r="AI476" s="51">
        <v>0</v>
      </c>
      <c r="AJ476" s="51">
        <v>0</v>
      </c>
      <c r="AK476" s="51">
        <v>0</v>
      </c>
      <c r="AL476" s="51">
        <v>0</v>
      </c>
      <c r="AM476" s="51">
        <v>-999</v>
      </c>
      <c r="AN476" s="51">
        <v>-999</v>
      </c>
      <c r="AO476" s="51" t="s">
        <v>22151</v>
      </c>
      <c r="AP476" s="51" t="s">
        <v>22151</v>
      </c>
      <c r="AQ476" s="51" t="s">
        <v>22151</v>
      </c>
      <c r="AR476" s="51" t="s">
        <v>22151</v>
      </c>
      <c r="AS476" s="51" t="s">
        <v>22151</v>
      </c>
      <c r="AT476" s="51" t="s">
        <v>22151</v>
      </c>
      <c r="AU476" s="51" t="s">
        <v>22151</v>
      </c>
      <c r="AV476" s="51" t="s">
        <v>22151</v>
      </c>
      <c r="AW476" s="51">
        <v>-999</v>
      </c>
      <c r="AX476" s="51">
        <v>-999</v>
      </c>
      <c r="AY476" s="76">
        <v>76</v>
      </c>
      <c r="AZ476" s="132" t="s">
        <v>22151</v>
      </c>
      <c r="BA476" s="132" t="s">
        <v>22151</v>
      </c>
      <c r="BB476" s="132" t="s">
        <v>22151</v>
      </c>
      <c r="BC476" s="132" t="s">
        <v>22151</v>
      </c>
      <c r="BD476" s="132" t="s">
        <v>22151</v>
      </c>
      <c r="BE476" s="132" t="s">
        <v>22151</v>
      </c>
      <c r="BF476" s="132" t="s">
        <v>22151</v>
      </c>
      <c r="BG476" s="132" t="s">
        <v>22151</v>
      </c>
      <c r="BH476" s="132">
        <v>280</v>
      </c>
      <c r="BI476" s="132">
        <v>265</v>
      </c>
      <c r="BJ476" s="92" t="s">
        <v>22151</v>
      </c>
      <c r="BK476" s="51">
        <v>3.9410672420239714</v>
      </c>
      <c r="BL476" s="51">
        <v>-1002.941067242024</v>
      </c>
      <c r="BM476" s="76">
        <v>475</v>
      </c>
      <c r="BN476" s="51">
        <v>0</v>
      </c>
      <c r="BO476" s="51">
        <v>0.19435732070240119</v>
      </c>
      <c r="BP476" s="51">
        <v>-1003.1354245627264</v>
      </c>
      <c r="BQ476" s="64">
        <v>-2137.1243896657529</v>
      </c>
      <c r="BR476" s="64"/>
      <c r="BS476" s="51">
        <v>0</v>
      </c>
      <c r="BT476" s="38">
        <v>0</v>
      </c>
      <c r="BU476" s="51" t="s">
        <v>22628</v>
      </c>
      <c r="BV476" s="75">
        <v>503.23</v>
      </c>
      <c r="BW476" s="75">
        <v>1487</v>
      </c>
      <c r="BX476" s="51">
        <v>-983.77</v>
      </c>
      <c r="BY476" s="75">
        <v>358</v>
      </c>
      <c r="BZ476" s="75">
        <v>630</v>
      </c>
      <c r="CA476" s="184" t="s">
        <v>22151</v>
      </c>
    </row>
    <row r="477" spans="1:79" ht="15" customHeight="1" x14ac:dyDescent="0.3">
      <c r="A477" s="212" t="s">
        <v>2888</v>
      </c>
      <c r="B477" s="180" t="s">
        <v>6733</v>
      </c>
      <c r="C477" s="181" t="s">
        <v>6734</v>
      </c>
      <c r="D477" s="210" t="s">
        <v>637</v>
      </c>
      <c r="E477" s="181" t="s">
        <v>1383</v>
      </c>
      <c r="F477" s="181" t="s">
        <v>9094</v>
      </c>
      <c r="G477" s="181" t="s">
        <v>1424</v>
      </c>
      <c r="H477" s="181" t="s">
        <v>22151</v>
      </c>
      <c r="I477" s="181" t="s">
        <v>1424</v>
      </c>
      <c r="J477" s="181" t="s">
        <v>1424</v>
      </c>
      <c r="K477" s="182">
        <v>9166</v>
      </c>
      <c r="L477" s="182" t="s">
        <v>9957</v>
      </c>
      <c r="M477" s="194" t="e">
        <v>#VALUE!</v>
      </c>
      <c r="N477" s="194" t="s">
        <v>6126</v>
      </c>
      <c r="O477" s="66">
        <v>0</v>
      </c>
      <c r="P477" s="184">
        <v>0</v>
      </c>
      <c r="Q477" s="184">
        <v>0</v>
      </c>
      <c r="R477" s="184">
        <v>0</v>
      </c>
      <c r="S477" s="184">
        <v>0</v>
      </c>
      <c r="T477" s="184">
        <v>0</v>
      </c>
      <c r="U477" s="184">
        <v>0</v>
      </c>
      <c r="V477" s="184">
        <v>0</v>
      </c>
      <c r="W477" s="184">
        <v>0</v>
      </c>
      <c r="X477" s="184">
        <v>0</v>
      </c>
      <c r="Y477" s="184">
        <v>0</v>
      </c>
      <c r="Z477" s="184">
        <v>0</v>
      </c>
      <c r="AA477" s="184">
        <v>0</v>
      </c>
      <c r="AB477" s="185">
        <v>0</v>
      </c>
      <c r="AC477" s="186">
        <v>0</v>
      </c>
      <c r="AD477" s="186">
        <v>0</v>
      </c>
      <c r="AE477" s="187">
        <v>0</v>
      </c>
      <c r="AF477" s="187">
        <v>0</v>
      </c>
      <c r="AG477" s="187">
        <v>0</v>
      </c>
      <c r="AH477" s="187">
        <v>0</v>
      </c>
      <c r="AI477" s="187">
        <v>0</v>
      </c>
      <c r="AJ477" s="188">
        <v>0</v>
      </c>
      <c r="AK477" s="188">
        <v>0</v>
      </c>
      <c r="AL477" s="188">
        <v>0</v>
      </c>
      <c r="AM477" s="187">
        <v>-999</v>
      </c>
      <c r="AN477" s="187">
        <v>-999</v>
      </c>
      <c r="AO477" s="187" t="s">
        <v>22151</v>
      </c>
      <c r="AP477" s="187" t="s">
        <v>22151</v>
      </c>
      <c r="AQ477" s="187" t="s">
        <v>22151</v>
      </c>
      <c r="AR477" s="187" t="s">
        <v>22151</v>
      </c>
      <c r="AS477" s="187" t="s">
        <v>22151</v>
      </c>
      <c r="AT477" s="187" t="s">
        <v>22151</v>
      </c>
      <c r="AU477" s="187" t="s">
        <v>22151</v>
      </c>
      <c r="AV477" s="187" t="s">
        <v>22151</v>
      </c>
      <c r="AW477" s="187">
        <v>-999</v>
      </c>
      <c r="AX477" s="187">
        <v>-999</v>
      </c>
      <c r="AY477" s="189">
        <v>76</v>
      </c>
      <c r="AZ477" s="189" t="s">
        <v>22151</v>
      </c>
      <c r="BA477" s="189" t="s">
        <v>22151</v>
      </c>
      <c r="BB477" s="189" t="s">
        <v>22151</v>
      </c>
      <c r="BC477" s="189" t="s">
        <v>22151</v>
      </c>
      <c r="BD477" s="189" t="s">
        <v>22151</v>
      </c>
      <c r="BE477" s="189" t="s">
        <v>22151</v>
      </c>
      <c r="BF477" s="189" t="s">
        <v>22151</v>
      </c>
      <c r="BG477" s="189" t="s">
        <v>22151</v>
      </c>
      <c r="BH477" s="189">
        <v>280</v>
      </c>
      <c r="BI477" s="189">
        <v>265</v>
      </c>
      <c r="BJ477" s="190" t="s">
        <v>22151</v>
      </c>
      <c r="BK477" s="187">
        <v>3.9410672420239714</v>
      </c>
      <c r="BL477" s="187">
        <v>-1002.941067242024</v>
      </c>
      <c r="BM477" s="189">
        <v>475</v>
      </c>
      <c r="BN477" s="187">
        <v>0</v>
      </c>
      <c r="BO477" s="187">
        <v>0.19435732070240119</v>
      </c>
      <c r="BP477" s="187">
        <v>-1003.1354245627264</v>
      </c>
      <c r="BQ477" s="191">
        <v>-2137.1243896657529</v>
      </c>
      <c r="BR477" s="192"/>
      <c r="BS477" s="187">
        <v>0</v>
      </c>
      <c r="BT477" s="38">
        <v>0</v>
      </c>
      <c r="BU477" s="187" t="s">
        <v>22628</v>
      </c>
      <c r="BV477" s="184">
        <v>258.73</v>
      </c>
      <c r="BW477" s="193">
        <v>1487</v>
      </c>
      <c r="BX477" s="188">
        <v>-1228.27</v>
      </c>
      <c r="BY477" s="193">
        <v>191</v>
      </c>
      <c r="BZ477" s="193">
        <v>322</v>
      </c>
      <c r="CA477" s="184" t="s">
        <v>22151</v>
      </c>
    </row>
    <row r="478" spans="1:79" ht="15" customHeight="1" x14ac:dyDescent="0.3">
      <c r="A478" s="178" t="s">
        <v>12055</v>
      </c>
      <c r="B478" s="1" t="s">
        <v>6645</v>
      </c>
      <c r="C478" s="2" t="s">
        <v>7557</v>
      </c>
      <c r="D478" s="91" t="s">
        <v>11466</v>
      </c>
      <c r="E478" s="2" t="s">
        <v>1392</v>
      </c>
      <c r="F478" s="2" t="s">
        <v>6120</v>
      </c>
      <c r="G478" s="2" t="s">
        <v>1424</v>
      </c>
      <c r="H478" s="2" t="s">
        <v>22151</v>
      </c>
      <c r="I478" s="2" t="s">
        <v>1424</v>
      </c>
      <c r="J478" s="269" t="s">
        <v>1424</v>
      </c>
      <c r="K478">
        <v>13499</v>
      </c>
      <c r="L478" t="s">
        <v>11467</v>
      </c>
      <c r="M478" t="e">
        <v>#VALUE!</v>
      </c>
      <c r="N478" t="s">
        <v>12056</v>
      </c>
      <c r="O478" s="169">
        <v>0</v>
      </c>
      <c r="P478" s="123">
        <v>0</v>
      </c>
      <c r="Q478" s="123">
        <v>0</v>
      </c>
      <c r="R478" s="75">
        <v>0</v>
      </c>
      <c r="S478" s="123">
        <v>0</v>
      </c>
      <c r="T478" s="123">
        <v>0</v>
      </c>
      <c r="U478" s="123">
        <v>0</v>
      </c>
      <c r="V478" s="75">
        <v>0</v>
      </c>
      <c r="W478" s="123">
        <v>0</v>
      </c>
      <c r="X478" s="75">
        <v>0</v>
      </c>
      <c r="Y478" s="75">
        <v>0</v>
      </c>
      <c r="Z478" s="75">
        <v>0</v>
      </c>
      <c r="AA478" s="75">
        <v>0</v>
      </c>
      <c r="AB478" s="4">
        <v>0</v>
      </c>
      <c r="AC478" s="4">
        <v>0</v>
      </c>
      <c r="AD478" s="4">
        <v>0</v>
      </c>
      <c r="AE478" s="8">
        <v>0</v>
      </c>
      <c r="AF478" s="8">
        <v>0</v>
      </c>
      <c r="AG478" s="8">
        <v>0</v>
      </c>
      <c r="AH478" s="8">
        <v>0</v>
      </c>
      <c r="AI478" s="51">
        <v>0</v>
      </c>
      <c r="AJ478" s="51">
        <v>0</v>
      </c>
      <c r="AK478" s="51">
        <v>0</v>
      </c>
      <c r="AL478" s="51">
        <v>0</v>
      </c>
      <c r="AM478" s="8">
        <v>-999</v>
      </c>
      <c r="AN478" s="8">
        <v>-999</v>
      </c>
      <c r="AO478" s="8" t="s">
        <v>22151</v>
      </c>
      <c r="AP478" s="8" t="s">
        <v>22151</v>
      </c>
      <c r="AQ478" s="8" t="s">
        <v>22151</v>
      </c>
      <c r="AR478" s="8" t="s">
        <v>22151</v>
      </c>
      <c r="AS478" s="8" t="s">
        <v>22151</v>
      </c>
      <c r="AT478" s="8" t="s">
        <v>22151</v>
      </c>
      <c r="AU478" s="8" t="s">
        <v>22151</v>
      </c>
      <c r="AV478" s="8" t="s">
        <v>22151</v>
      </c>
      <c r="AW478" s="8">
        <v>-999</v>
      </c>
      <c r="AX478" s="8">
        <v>-999</v>
      </c>
      <c r="AY478" s="132">
        <v>76</v>
      </c>
      <c r="AZ478" s="132" t="s">
        <v>22151</v>
      </c>
      <c r="BA478" s="132" t="s">
        <v>22151</v>
      </c>
      <c r="BB478" s="132" t="s">
        <v>22151</v>
      </c>
      <c r="BC478" s="132" t="s">
        <v>22151</v>
      </c>
      <c r="BD478" s="132" t="s">
        <v>22151</v>
      </c>
      <c r="BE478" s="132" t="s">
        <v>22151</v>
      </c>
      <c r="BF478" s="132" t="s">
        <v>22151</v>
      </c>
      <c r="BG478" s="132" t="s">
        <v>22151</v>
      </c>
      <c r="BH478" s="132">
        <v>280</v>
      </c>
      <c r="BI478" s="132">
        <v>265</v>
      </c>
      <c r="BJ478" s="92" t="s">
        <v>22151</v>
      </c>
      <c r="BK478" s="8">
        <v>3.9410672420239714</v>
      </c>
      <c r="BL478" s="8">
        <v>-1002.941067242024</v>
      </c>
      <c r="BM478" s="12">
        <v>475</v>
      </c>
      <c r="BN478" s="10">
        <v>0</v>
      </c>
      <c r="BO478" s="10">
        <v>0.19435732070240119</v>
      </c>
      <c r="BP478" s="10">
        <v>-1003.1354245627264</v>
      </c>
      <c r="BQ478" s="41">
        <v>-2137.1243896657529</v>
      </c>
      <c r="BR478" s="41"/>
      <c r="BS478" s="10">
        <v>0</v>
      </c>
      <c r="BT478" s="38">
        <v>0</v>
      </c>
      <c r="BU478" s="6" t="s">
        <v>22628</v>
      </c>
      <c r="BV478" s="75">
        <v>326.8</v>
      </c>
      <c r="BW478" s="75">
        <v>1487</v>
      </c>
      <c r="BX478" s="51">
        <v>-1160.2</v>
      </c>
      <c r="BY478" s="75">
        <v>266</v>
      </c>
      <c r="BZ478" s="75">
        <v>380</v>
      </c>
      <c r="CA478" s="184" t="s">
        <v>22151</v>
      </c>
    </row>
    <row r="479" spans="1:79" x14ac:dyDescent="0.3">
      <c r="A479" s="213" t="s">
        <v>16500</v>
      </c>
      <c r="B479" s="1" t="s">
        <v>7055</v>
      </c>
      <c r="C479" s="2" t="s">
        <v>16502</v>
      </c>
      <c r="D479" s="91" t="s">
        <v>16501</v>
      </c>
      <c r="E479" s="2" t="s">
        <v>1526</v>
      </c>
      <c r="F479" s="2" t="s">
        <v>9094</v>
      </c>
      <c r="G479" s="2" t="s">
        <v>1424</v>
      </c>
      <c r="H479" s="2" t="s">
        <v>22151</v>
      </c>
      <c r="I479" s="2" t="s">
        <v>1424</v>
      </c>
      <c r="J479" s="269" t="s">
        <v>1424</v>
      </c>
      <c r="K479">
        <v>15055</v>
      </c>
      <c r="L479" t="s">
        <v>16503</v>
      </c>
      <c r="M479" t="e">
        <v>#VALUE!</v>
      </c>
      <c r="N479" t="s">
        <v>16504</v>
      </c>
      <c r="O479" s="169">
        <v>0</v>
      </c>
      <c r="P479" s="123">
        <v>0</v>
      </c>
      <c r="Q479" s="123">
        <v>0</v>
      </c>
      <c r="R479" s="75">
        <v>0</v>
      </c>
      <c r="S479" s="123">
        <v>0</v>
      </c>
      <c r="T479" s="123">
        <v>0</v>
      </c>
      <c r="U479" s="123">
        <v>0</v>
      </c>
      <c r="V479" s="75">
        <v>0</v>
      </c>
      <c r="W479" s="123">
        <v>0</v>
      </c>
      <c r="X479" s="75">
        <v>0</v>
      </c>
      <c r="Y479" s="75">
        <v>0</v>
      </c>
      <c r="Z479" s="75">
        <v>0</v>
      </c>
      <c r="AA479" s="75">
        <v>0</v>
      </c>
      <c r="AB479" s="52">
        <v>0</v>
      </c>
      <c r="AC479" s="52">
        <v>0</v>
      </c>
      <c r="AD479" s="52">
        <v>0</v>
      </c>
      <c r="AE479" s="51">
        <v>0</v>
      </c>
      <c r="AF479" s="51">
        <v>0</v>
      </c>
      <c r="AG479" s="51">
        <v>0</v>
      </c>
      <c r="AH479" s="51">
        <v>0</v>
      </c>
      <c r="AI479" s="51">
        <v>0</v>
      </c>
      <c r="AJ479" s="51">
        <v>0</v>
      </c>
      <c r="AK479" s="51">
        <v>0</v>
      </c>
      <c r="AL479" s="51">
        <v>0</v>
      </c>
      <c r="AM479" s="51">
        <v>-999</v>
      </c>
      <c r="AN479" s="51">
        <v>-999</v>
      </c>
      <c r="AO479" s="51" t="s">
        <v>22151</v>
      </c>
      <c r="AP479" s="51" t="s">
        <v>22151</v>
      </c>
      <c r="AQ479" s="51" t="s">
        <v>22151</v>
      </c>
      <c r="AR479" s="51" t="s">
        <v>22151</v>
      </c>
      <c r="AS479" s="51" t="s">
        <v>22151</v>
      </c>
      <c r="AT479" s="51" t="s">
        <v>22151</v>
      </c>
      <c r="AU479" s="51" t="s">
        <v>22151</v>
      </c>
      <c r="AV479" s="51" t="s">
        <v>22151</v>
      </c>
      <c r="AW479" s="51">
        <v>-999</v>
      </c>
      <c r="AX479" s="51">
        <v>-999</v>
      </c>
      <c r="AY479" s="76">
        <v>76</v>
      </c>
      <c r="AZ479" s="132" t="s">
        <v>22151</v>
      </c>
      <c r="BA479" s="132" t="s">
        <v>22151</v>
      </c>
      <c r="BB479" s="132" t="s">
        <v>22151</v>
      </c>
      <c r="BC479" s="132" t="s">
        <v>22151</v>
      </c>
      <c r="BD479" s="132" t="s">
        <v>22151</v>
      </c>
      <c r="BE479" s="132" t="s">
        <v>22151</v>
      </c>
      <c r="BF479" s="132" t="s">
        <v>22151</v>
      </c>
      <c r="BG479" s="132" t="s">
        <v>22151</v>
      </c>
      <c r="BH479" s="132">
        <v>280</v>
      </c>
      <c r="BI479" s="132">
        <v>265</v>
      </c>
      <c r="BJ479" s="92" t="s">
        <v>22151</v>
      </c>
      <c r="BK479" s="51">
        <v>3.9410672420239714</v>
      </c>
      <c r="BL479" s="8">
        <v>-1002.941067242024</v>
      </c>
      <c r="BM479" s="12">
        <v>475</v>
      </c>
      <c r="BN479" s="51">
        <v>0</v>
      </c>
      <c r="BO479" s="51">
        <v>0.19435732070240119</v>
      </c>
      <c r="BP479" s="51">
        <v>-1003.1354245627264</v>
      </c>
      <c r="BQ479" s="64">
        <v>-2137.1243896657529</v>
      </c>
      <c r="BR479" s="64"/>
      <c r="BS479" s="51">
        <v>0</v>
      </c>
      <c r="BT479" s="38">
        <v>0</v>
      </c>
      <c r="BU479" s="51" t="s">
        <v>22628</v>
      </c>
      <c r="BV479" s="75">
        <v>700.41</v>
      </c>
      <c r="BW479" s="75">
        <v>1487</v>
      </c>
      <c r="BX479" s="51">
        <v>-786.59</v>
      </c>
      <c r="BY479" s="75">
        <v>603</v>
      </c>
      <c r="BZ479" s="75">
        <v>750</v>
      </c>
      <c r="CA479" s="184" t="s">
        <v>22151</v>
      </c>
    </row>
    <row r="480" spans="1:79" x14ac:dyDescent="0.3">
      <c r="A480" s="213" t="s">
        <v>16847</v>
      </c>
      <c r="B480" s="1" t="s">
        <v>6871</v>
      </c>
      <c r="C480" s="2" t="s">
        <v>6962</v>
      </c>
      <c r="D480" s="91" t="s">
        <v>14998</v>
      </c>
      <c r="E480" s="2" t="s">
        <v>1376</v>
      </c>
      <c r="F480" s="2" t="s">
        <v>6120</v>
      </c>
      <c r="G480" s="2" t="s">
        <v>1424</v>
      </c>
      <c r="H480" s="2" t="s">
        <v>1424</v>
      </c>
      <c r="I480" s="2" t="s">
        <v>1424</v>
      </c>
      <c r="J480" s="269" t="s">
        <v>1424</v>
      </c>
      <c r="K480">
        <v>18067</v>
      </c>
      <c r="L480" t="s">
        <v>16848</v>
      </c>
      <c r="M480" t="e">
        <v>#VALUE!</v>
      </c>
      <c r="N480" t="s">
        <v>16849</v>
      </c>
      <c r="O480" s="169">
        <v>0</v>
      </c>
      <c r="P480" s="123">
        <v>0</v>
      </c>
      <c r="Q480" s="123">
        <v>0</v>
      </c>
      <c r="R480" s="75">
        <v>0</v>
      </c>
      <c r="S480" s="123">
        <v>0</v>
      </c>
      <c r="T480" s="123">
        <v>0</v>
      </c>
      <c r="U480" s="123">
        <v>0</v>
      </c>
      <c r="V480" s="75">
        <v>0</v>
      </c>
      <c r="W480" s="123">
        <v>0</v>
      </c>
      <c r="X480" s="75">
        <v>0</v>
      </c>
      <c r="Y480" s="75">
        <v>0</v>
      </c>
      <c r="Z480" s="75">
        <v>0</v>
      </c>
      <c r="AA480" s="75">
        <v>0</v>
      </c>
      <c r="AB480" s="52">
        <v>0</v>
      </c>
      <c r="AC480" s="52">
        <v>0</v>
      </c>
      <c r="AD480" s="52">
        <v>0</v>
      </c>
      <c r="AE480" s="51">
        <v>0</v>
      </c>
      <c r="AF480" s="51">
        <v>0</v>
      </c>
      <c r="AG480" s="51">
        <v>0</v>
      </c>
      <c r="AH480" s="51">
        <v>0</v>
      </c>
      <c r="AI480" s="51">
        <v>0</v>
      </c>
      <c r="AJ480" s="51">
        <v>0</v>
      </c>
      <c r="AK480" s="51">
        <v>0</v>
      </c>
      <c r="AL480" s="51">
        <v>0</v>
      </c>
      <c r="AM480" s="51">
        <v>-999</v>
      </c>
      <c r="AN480" s="51">
        <v>-999</v>
      </c>
      <c r="AO480" s="51" t="s">
        <v>22151</v>
      </c>
      <c r="AP480" s="51" t="s">
        <v>22151</v>
      </c>
      <c r="AQ480" s="51" t="s">
        <v>22151</v>
      </c>
      <c r="AR480" s="51" t="s">
        <v>22151</v>
      </c>
      <c r="AS480" s="51" t="s">
        <v>22151</v>
      </c>
      <c r="AT480" s="51" t="s">
        <v>22151</v>
      </c>
      <c r="AU480" s="51" t="s">
        <v>22151</v>
      </c>
      <c r="AV480" s="51" t="s">
        <v>22151</v>
      </c>
      <c r="AW480" s="51">
        <v>-999</v>
      </c>
      <c r="AX480" s="51">
        <v>-999</v>
      </c>
      <c r="AY480" s="76">
        <v>76</v>
      </c>
      <c r="AZ480" s="132" t="s">
        <v>22151</v>
      </c>
      <c r="BA480" s="132" t="s">
        <v>22151</v>
      </c>
      <c r="BB480" s="132" t="s">
        <v>22151</v>
      </c>
      <c r="BC480" s="132" t="s">
        <v>22151</v>
      </c>
      <c r="BD480" s="132" t="s">
        <v>22151</v>
      </c>
      <c r="BE480" s="132" t="s">
        <v>22151</v>
      </c>
      <c r="BF480" s="132" t="s">
        <v>22151</v>
      </c>
      <c r="BG480" s="132" t="s">
        <v>22151</v>
      </c>
      <c r="BH480" s="132">
        <v>280</v>
      </c>
      <c r="BI480" s="132">
        <v>265</v>
      </c>
      <c r="BJ480" s="92" t="s">
        <v>22151</v>
      </c>
      <c r="BK480" s="51">
        <v>3.9410672420239714</v>
      </c>
      <c r="BL480" s="8">
        <v>-1002.941067242024</v>
      </c>
      <c r="BM480" s="12">
        <v>475</v>
      </c>
      <c r="BN480" s="51">
        <v>0</v>
      </c>
      <c r="BO480" s="51">
        <v>0.19435732070240119</v>
      </c>
      <c r="BP480" s="51">
        <v>-1003.1354245627264</v>
      </c>
      <c r="BQ480" s="64">
        <v>-2137.1243896657529</v>
      </c>
      <c r="BR480" s="64"/>
      <c r="BS480" s="51">
        <v>0</v>
      </c>
      <c r="BT480" s="38">
        <v>0</v>
      </c>
      <c r="BU480" s="51" t="s">
        <v>22628</v>
      </c>
      <c r="BV480" s="75">
        <v>750.02</v>
      </c>
      <c r="BW480" s="75">
        <v>1487</v>
      </c>
      <c r="BX480" s="51">
        <v>-736.98</v>
      </c>
      <c r="BY480" s="75">
        <v>708</v>
      </c>
      <c r="BZ480" s="75">
        <v>708</v>
      </c>
      <c r="CA480" s="184" t="s">
        <v>22151</v>
      </c>
    </row>
    <row r="481" spans="1:79" x14ac:dyDescent="0.3">
      <c r="A481" s="178" t="s">
        <v>1713</v>
      </c>
      <c r="B481" s="1" t="s">
        <v>6833</v>
      </c>
      <c r="C481" s="2" t="s">
        <v>7131</v>
      </c>
      <c r="D481" s="91" t="s">
        <v>383</v>
      </c>
      <c r="E481" s="2" t="s">
        <v>1434</v>
      </c>
      <c r="F481" s="2" t="s">
        <v>9094</v>
      </c>
      <c r="G481" s="2" t="s">
        <v>1424</v>
      </c>
      <c r="H481" s="2" t="s">
        <v>22151</v>
      </c>
      <c r="I481" s="2" t="s">
        <v>1424</v>
      </c>
      <c r="J481" s="269" t="s">
        <v>1424</v>
      </c>
      <c r="K481" s="98">
        <v>3256</v>
      </c>
      <c r="L481" s="98" t="s">
        <v>10569</v>
      </c>
      <c r="M481" s="98" t="e">
        <v>#VALUE!</v>
      </c>
      <c r="N481" s="98" t="s">
        <v>5267</v>
      </c>
      <c r="O481" s="66">
        <v>0</v>
      </c>
      <c r="P481" s="123">
        <v>0</v>
      </c>
      <c r="Q481" s="123">
        <v>0</v>
      </c>
      <c r="R481" s="75">
        <v>0</v>
      </c>
      <c r="S481" s="123">
        <v>0</v>
      </c>
      <c r="T481" s="123">
        <v>0</v>
      </c>
      <c r="U481" s="123">
        <v>0</v>
      </c>
      <c r="V481" s="75">
        <v>0</v>
      </c>
      <c r="W481" s="123">
        <v>0</v>
      </c>
      <c r="X481" s="75">
        <v>0</v>
      </c>
      <c r="Y481" s="75">
        <v>0</v>
      </c>
      <c r="Z481" s="75">
        <v>0</v>
      </c>
      <c r="AA481" s="75">
        <v>0</v>
      </c>
      <c r="AB481" s="3">
        <v>0</v>
      </c>
      <c r="AC481" s="3">
        <v>0</v>
      </c>
      <c r="AD481" s="3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51">
        <v>0</v>
      </c>
      <c r="AM481" s="6">
        <v>-999</v>
      </c>
      <c r="AN481" s="6">
        <v>-999</v>
      </c>
      <c r="AO481" s="6" t="s">
        <v>22151</v>
      </c>
      <c r="AP481" s="6" t="s">
        <v>22151</v>
      </c>
      <c r="AQ481" s="6" t="s">
        <v>22151</v>
      </c>
      <c r="AR481" s="6" t="s">
        <v>22151</v>
      </c>
      <c r="AS481" s="6" t="s">
        <v>22151</v>
      </c>
      <c r="AT481" s="6" t="s">
        <v>22151</v>
      </c>
      <c r="AU481" s="6" t="s">
        <v>22151</v>
      </c>
      <c r="AV481" s="6" t="s">
        <v>22151</v>
      </c>
      <c r="AW481" s="6">
        <v>-999</v>
      </c>
      <c r="AX481" s="6">
        <v>-999</v>
      </c>
      <c r="AY481" s="99">
        <v>76</v>
      </c>
      <c r="AZ481" s="99" t="s">
        <v>22151</v>
      </c>
      <c r="BA481" s="99" t="s">
        <v>22151</v>
      </c>
      <c r="BB481" s="99" t="s">
        <v>22151</v>
      </c>
      <c r="BC481" s="99" t="s">
        <v>22151</v>
      </c>
      <c r="BD481" s="99" t="s">
        <v>22151</v>
      </c>
      <c r="BE481" s="99" t="s">
        <v>22151</v>
      </c>
      <c r="BF481" s="99" t="s">
        <v>22151</v>
      </c>
      <c r="BG481" s="99" t="s">
        <v>22151</v>
      </c>
      <c r="BH481" s="99">
        <v>280</v>
      </c>
      <c r="BI481" s="99">
        <v>265</v>
      </c>
      <c r="BJ481" s="92" t="s">
        <v>22151</v>
      </c>
      <c r="BK481" s="6">
        <v>3.9410672420239714</v>
      </c>
      <c r="BL481" s="6">
        <v>-1002.941067242024</v>
      </c>
      <c r="BM481" s="99">
        <v>475</v>
      </c>
      <c r="BN481" s="6">
        <v>0</v>
      </c>
      <c r="BO481" s="6">
        <v>0.19435732070240119</v>
      </c>
      <c r="BP481" s="6">
        <v>-1003.1354245627264</v>
      </c>
      <c r="BQ481" s="38">
        <v>-2137.1243896657529</v>
      </c>
      <c r="BR481" s="38"/>
      <c r="BS481" s="6">
        <v>0</v>
      </c>
      <c r="BT481" s="38">
        <v>0</v>
      </c>
      <c r="BU481" s="6" t="s">
        <v>22628</v>
      </c>
      <c r="BV481" s="75">
        <v>749.8</v>
      </c>
      <c r="BW481" s="75">
        <v>1487</v>
      </c>
      <c r="BX481" s="51">
        <v>-737.2</v>
      </c>
      <c r="BY481" s="75">
        <v>732</v>
      </c>
      <c r="BZ481" s="75">
        <v>750</v>
      </c>
      <c r="CA481" s="184" t="s">
        <v>22151</v>
      </c>
    </row>
    <row r="482" spans="1:79" ht="15" customHeight="1" x14ac:dyDescent="0.3">
      <c r="A482" s="212" t="s">
        <v>16673</v>
      </c>
      <c r="B482" s="180" t="s">
        <v>8064</v>
      </c>
      <c r="C482" s="181" t="s">
        <v>6764</v>
      </c>
      <c r="D482" s="210" t="s">
        <v>16674</v>
      </c>
      <c r="E482" s="181" t="s">
        <v>1405</v>
      </c>
      <c r="F482" s="181" t="s">
        <v>6120</v>
      </c>
      <c r="G482" s="181" t="s">
        <v>1424</v>
      </c>
      <c r="H482" s="181" t="s">
        <v>22151</v>
      </c>
      <c r="I482" s="181" t="s">
        <v>1424</v>
      </c>
      <c r="J482" s="181" t="s">
        <v>1424</v>
      </c>
      <c r="K482" s="182">
        <v>19452</v>
      </c>
      <c r="L482" s="182" t="s">
        <v>16675</v>
      </c>
      <c r="M482" s="194" t="e">
        <v>#VALUE!</v>
      </c>
      <c r="N482" s="194" t="s">
        <v>16676</v>
      </c>
      <c r="O482" s="66">
        <v>0</v>
      </c>
      <c r="P482" s="184">
        <v>0</v>
      </c>
      <c r="Q482" s="184">
        <v>0</v>
      </c>
      <c r="R482" s="184">
        <v>0</v>
      </c>
      <c r="S482" s="184">
        <v>0</v>
      </c>
      <c r="T482" s="184">
        <v>0</v>
      </c>
      <c r="U482" s="184">
        <v>0</v>
      </c>
      <c r="V482" s="184">
        <v>0</v>
      </c>
      <c r="W482" s="184">
        <v>0</v>
      </c>
      <c r="X482" s="184">
        <v>0</v>
      </c>
      <c r="Y482" s="184">
        <v>0</v>
      </c>
      <c r="Z482" s="184">
        <v>0</v>
      </c>
      <c r="AA482" s="184">
        <v>0</v>
      </c>
      <c r="AB482" s="185">
        <v>0</v>
      </c>
      <c r="AC482" s="186">
        <v>0</v>
      </c>
      <c r="AD482" s="186">
        <v>0</v>
      </c>
      <c r="AE482" s="187">
        <v>0</v>
      </c>
      <c r="AF482" s="187">
        <v>0</v>
      </c>
      <c r="AG482" s="187">
        <v>0</v>
      </c>
      <c r="AH482" s="187">
        <v>0</v>
      </c>
      <c r="AI482" s="187">
        <v>0</v>
      </c>
      <c r="AJ482" s="188">
        <v>0</v>
      </c>
      <c r="AK482" s="188">
        <v>0</v>
      </c>
      <c r="AL482" s="188">
        <v>0</v>
      </c>
      <c r="AM482" s="187">
        <v>-999</v>
      </c>
      <c r="AN482" s="187">
        <v>-999</v>
      </c>
      <c r="AO482" s="187" t="s">
        <v>22151</v>
      </c>
      <c r="AP482" s="187" t="s">
        <v>22151</v>
      </c>
      <c r="AQ482" s="187" t="s">
        <v>22151</v>
      </c>
      <c r="AR482" s="187" t="s">
        <v>22151</v>
      </c>
      <c r="AS482" s="187" t="s">
        <v>22151</v>
      </c>
      <c r="AT482" s="187" t="s">
        <v>22151</v>
      </c>
      <c r="AU482" s="187" t="s">
        <v>22151</v>
      </c>
      <c r="AV482" s="187" t="s">
        <v>22151</v>
      </c>
      <c r="AW482" s="187">
        <v>-999</v>
      </c>
      <c r="AX482" s="187">
        <v>-999</v>
      </c>
      <c r="AY482" s="189">
        <v>76</v>
      </c>
      <c r="AZ482" s="189" t="s">
        <v>22151</v>
      </c>
      <c r="BA482" s="189" t="s">
        <v>22151</v>
      </c>
      <c r="BB482" s="189" t="s">
        <v>22151</v>
      </c>
      <c r="BC482" s="189" t="s">
        <v>22151</v>
      </c>
      <c r="BD482" s="189" t="s">
        <v>22151</v>
      </c>
      <c r="BE482" s="189" t="s">
        <v>22151</v>
      </c>
      <c r="BF482" s="189" t="s">
        <v>22151</v>
      </c>
      <c r="BG482" s="189" t="s">
        <v>22151</v>
      </c>
      <c r="BH482" s="189">
        <v>280</v>
      </c>
      <c r="BI482" s="189">
        <v>265</v>
      </c>
      <c r="BJ482" s="190" t="s">
        <v>22151</v>
      </c>
      <c r="BK482" s="187">
        <v>3.9410672420239714</v>
      </c>
      <c r="BL482" s="187">
        <v>-1002.941067242024</v>
      </c>
      <c r="BM482" s="189">
        <v>475</v>
      </c>
      <c r="BN482" s="187">
        <v>0</v>
      </c>
      <c r="BO482" s="187">
        <v>0.19435732070240119</v>
      </c>
      <c r="BP482" s="187">
        <v>-1003.1354245627264</v>
      </c>
      <c r="BQ482" s="191">
        <v>-2137.1243896657529</v>
      </c>
      <c r="BR482" s="192"/>
      <c r="BS482" s="187">
        <v>0</v>
      </c>
      <c r="BT482" s="38">
        <v>0</v>
      </c>
      <c r="BU482" s="187" t="s">
        <v>22628</v>
      </c>
      <c r="BV482" s="184">
        <v>712.55</v>
      </c>
      <c r="BW482" s="193">
        <v>1487</v>
      </c>
      <c r="BX482" s="188">
        <v>-774.45</v>
      </c>
      <c r="BY482" s="193">
        <v>522</v>
      </c>
      <c r="BZ482" s="193">
        <v>743</v>
      </c>
      <c r="CA482" s="184" t="s">
        <v>22151</v>
      </c>
    </row>
    <row r="483" spans="1:79" x14ac:dyDescent="0.3">
      <c r="A483" s="213" t="s">
        <v>15982</v>
      </c>
      <c r="B483" s="1" t="s">
        <v>6784</v>
      </c>
      <c r="C483" s="2" t="s">
        <v>6800</v>
      </c>
      <c r="D483" s="91" t="s">
        <v>14687</v>
      </c>
      <c r="E483" s="2" t="s">
        <v>1386</v>
      </c>
      <c r="F483" s="2" t="s">
        <v>6120</v>
      </c>
      <c r="G483" s="2" t="s">
        <v>1424</v>
      </c>
      <c r="H483" s="2" t="s">
        <v>22151</v>
      </c>
      <c r="I483" s="2" t="s">
        <v>1424</v>
      </c>
      <c r="J483" s="269" t="s">
        <v>1424</v>
      </c>
      <c r="K483">
        <v>16925</v>
      </c>
      <c r="L483" t="s">
        <v>15983</v>
      </c>
      <c r="M483" t="e">
        <v>#VALUE!</v>
      </c>
      <c r="N483" t="s">
        <v>15347</v>
      </c>
      <c r="O483" s="169">
        <v>0</v>
      </c>
      <c r="P483" s="123">
        <v>0</v>
      </c>
      <c r="Q483" s="123">
        <v>0</v>
      </c>
      <c r="R483" s="75">
        <v>0</v>
      </c>
      <c r="S483" s="123">
        <v>0</v>
      </c>
      <c r="T483" s="123">
        <v>0</v>
      </c>
      <c r="U483" s="123">
        <v>0</v>
      </c>
      <c r="V483" s="75">
        <v>0</v>
      </c>
      <c r="W483" s="123">
        <v>0</v>
      </c>
      <c r="X483" s="75">
        <v>0</v>
      </c>
      <c r="Y483" s="75">
        <v>0</v>
      </c>
      <c r="Z483" s="75">
        <v>0</v>
      </c>
      <c r="AA483" s="75">
        <v>0</v>
      </c>
      <c r="AB483" s="52">
        <v>0</v>
      </c>
      <c r="AC483" s="52">
        <v>0</v>
      </c>
      <c r="AD483" s="52">
        <v>0</v>
      </c>
      <c r="AE483" s="51">
        <v>0</v>
      </c>
      <c r="AF483" s="51">
        <v>0</v>
      </c>
      <c r="AG483" s="51">
        <v>0</v>
      </c>
      <c r="AH483" s="51">
        <v>0</v>
      </c>
      <c r="AI483" s="51">
        <v>0</v>
      </c>
      <c r="AJ483" s="51">
        <v>0</v>
      </c>
      <c r="AK483" s="51">
        <v>0</v>
      </c>
      <c r="AL483" s="51">
        <v>0</v>
      </c>
      <c r="AM483" s="51">
        <v>-999</v>
      </c>
      <c r="AN483" s="51">
        <v>-999</v>
      </c>
      <c r="AO483" s="51" t="s">
        <v>22151</v>
      </c>
      <c r="AP483" s="51" t="s">
        <v>22151</v>
      </c>
      <c r="AQ483" s="51" t="s">
        <v>22151</v>
      </c>
      <c r="AR483" s="51" t="s">
        <v>22151</v>
      </c>
      <c r="AS483" s="51" t="s">
        <v>22151</v>
      </c>
      <c r="AT483" s="51" t="s">
        <v>22151</v>
      </c>
      <c r="AU483" s="51" t="s">
        <v>22151</v>
      </c>
      <c r="AV483" s="51" t="s">
        <v>22151</v>
      </c>
      <c r="AW483" s="51">
        <v>-999</v>
      </c>
      <c r="AX483" s="51">
        <v>-999</v>
      </c>
      <c r="AY483" s="76">
        <v>76</v>
      </c>
      <c r="AZ483" s="76" t="s">
        <v>22151</v>
      </c>
      <c r="BA483" s="76" t="s">
        <v>22151</v>
      </c>
      <c r="BB483" s="76" t="s">
        <v>22151</v>
      </c>
      <c r="BC483" s="76" t="s">
        <v>22151</v>
      </c>
      <c r="BD483" s="76" t="s">
        <v>22151</v>
      </c>
      <c r="BE483" s="76" t="s">
        <v>22151</v>
      </c>
      <c r="BF483" s="76" t="s">
        <v>22151</v>
      </c>
      <c r="BG483" s="76" t="s">
        <v>22151</v>
      </c>
      <c r="BH483" s="76">
        <v>280</v>
      </c>
      <c r="BI483" s="76">
        <v>265</v>
      </c>
      <c r="BJ483" s="93" t="s">
        <v>22151</v>
      </c>
      <c r="BK483" s="51">
        <v>3.9410672420239714</v>
      </c>
      <c r="BL483" s="51">
        <v>-1002.941067242024</v>
      </c>
      <c r="BM483" s="76">
        <v>475</v>
      </c>
      <c r="BN483" s="51">
        <v>0</v>
      </c>
      <c r="BO483" s="51">
        <v>0.19435732070240119</v>
      </c>
      <c r="BP483" s="51">
        <v>-1003.1354245627264</v>
      </c>
      <c r="BQ483" s="64">
        <v>-2137.1243896657529</v>
      </c>
      <c r="BR483" s="64"/>
      <c r="BS483" s="51">
        <v>0</v>
      </c>
      <c r="BT483" s="38">
        <v>0</v>
      </c>
      <c r="BU483" s="51" t="s">
        <v>22628</v>
      </c>
      <c r="BV483" s="75">
        <v>999</v>
      </c>
      <c r="BW483" s="75">
        <v>1487</v>
      </c>
      <c r="BX483" s="51">
        <v>-488</v>
      </c>
      <c r="BY483" s="75">
        <v>0</v>
      </c>
      <c r="BZ483" s="75">
        <v>0</v>
      </c>
      <c r="CA483" s="184" t="s">
        <v>22151</v>
      </c>
    </row>
    <row r="484" spans="1:79" ht="15" customHeight="1" x14ac:dyDescent="0.3">
      <c r="A484" s="178" t="s">
        <v>17626</v>
      </c>
      <c r="B484" s="1" t="s">
        <v>17628</v>
      </c>
      <c r="C484" s="2" t="s">
        <v>17627</v>
      </c>
      <c r="D484" s="91" t="s">
        <v>17185</v>
      </c>
      <c r="E484" s="2" t="s">
        <v>1449</v>
      </c>
      <c r="F484" s="2" t="s">
        <v>6120</v>
      </c>
      <c r="G484" s="2" t="s">
        <v>1424</v>
      </c>
      <c r="H484" s="2" t="s">
        <v>22151</v>
      </c>
      <c r="I484" s="2" t="s">
        <v>1424</v>
      </c>
      <c r="J484" s="269" t="s">
        <v>1424</v>
      </c>
      <c r="K484" t="e">
        <v>#VALUE!</v>
      </c>
      <c r="L484" t="s">
        <v>17186</v>
      </c>
      <c r="M484" t="e">
        <v>#VALUE!</v>
      </c>
      <c r="N484" t="s">
        <v>17317</v>
      </c>
      <c r="O484" s="169">
        <v>0</v>
      </c>
      <c r="P484" s="123">
        <v>0</v>
      </c>
      <c r="Q484" s="123">
        <v>0</v>
      </c>
      <c r="R484" s="75">
        <v>0</v>
      </c>
      <c r="S484" s="123">
        <v>0</v>
      </c>
      <c r="T484" s="123">
        <v>0</v>
      </c>
      <c r="U484" s="123">
        <v>0</v>
      </c>
      <c r="V484" s="75">
        <v>0</v>
      </c>
      <c r="W484" s="123">
        <v>0</v>
      </c>
      <c r="X484" s="75">
        <v>0</v>
      </c>
      <c r="Y484" s="75">
        <v>0</v>
      </c>
      <c r="Z484" s="75">
        <v>0</v>
      </c>
      <c r="AA484" s="75">
        <v>0</v>
      </c>
      <c r="AB484" s="4">
        <v>0</v>
      </c>
      <c r="AC484" s="4">
        <v>0</v>
      </c>
      <c r="AD484" s="4">
        <v>0</v>
      </c>
      <c r="AE484" s="8">
        <v>0</v>
      </c>
      <c r="AF484" s="8">
        <v>0</v>
      </c>
      <c r="AG484" s="8">
        <v>0</v>
      </c>
      <c r="AH484" s="8">
        <v>0</v>
      </c>
      <c r="AI484" s="51">
        <v>0</v>
      </c>
      <c r="AJ484" s="51">
        <v>0</v>
      </c>
      <c r="AK484" s="51">
        <v>0</v>
      </c>
      <c r="AL484" s="51">
        <v>0</v>
      </c>
      <c r="AM484" s="8">
        <v>-999</v>
      </c>
      <c r="AN484" s="8">
        <v>-999</v>
      </c>
      <c r="AO484" s="8" t="s">
        <v>22151</v>
      </c>
      <c r="AP484" s="8" t="s">
        <v>22151</v>
      </c>
      <c r="AQ484" s="8" t="s">
        <v>22151</v>
      </c>
      <c r="AR484" s="8" t="s">
        <v>22151</v>
      </c>
      <c r="AS484" s="8" t="s">
        <v>22151</v>
      </c>
      <c r="AT484" s="8" t="s">
        <v>22151</v>
      </c>
      <c r="AU484" s="8" t="s">
        <v>22151</v>
      </c>
      <c r="AV484" s="8" t="s">
        <v>22151</v>
      </c>
      <c r="AW484" s="8">
        <v>-999</v>
      </c>
      <c r="AX484" s="8">
        <v>-999</v>
      </c>
      <c r="AY484" s="132">
        <v>76</v>
      </c>
      <c r="AZ484" s="132" t="s">
        <v>22151</v>
      </c>
      <c r="BA484" s="132" t="s">
        <v>22151</v>
      </c>
      <c r="BB484" s="132" t="s">
        <v>22151</v>
      </c>
      <c r="BC484" s="132" t="s">
        <v>22151</v>
      </c>
      <c r="BD484" s="132" t="s">
        <v>22151</v>
      </c>
      <c r="BE484" s="132" t="s">
        <v>22151</v>
      </c>
      <c r="BF484" s="132" t="s">
        <v>22151</v>
      </c>
      <c r="BG484" s="132" t="s">
        <v>22151</v>
      </c>
      <c r="BH484" s="132">
        <v>280</v>
      </c>
      <c r="BI484" s="132">
        <v>265</v>
      </c>
      <c r="BJ484" s="92" t="s">
        <v>22151</v>
      </c>
      <c r="BK484" s="8">
        <v>3.9410672420239714</v>
      </c>
      <c r="BL484" s="8">
        <v>-1002.941067242024</v>
      </c>
      <c r="BM484" s="12">
        <v>475</v>
      </c>
      <c r="BN484" s="10">
        <v>0</v>
      </c>
      <c r="BO484" s="10">
        <v>0.19435732070240119</v>
      </c>
      <c r="BP484" s="10">
        <v>-1003.1354245627264</v>
      </c>
      <c r="BQ484" s="41">
        <v>-2137.1243896657529</v>
      </c>
      <c r="BR484" s="41"/>
      <c r="BS484" s="10">
        <v>0</v>
      </c>
      <c r="BT484" s="38">
        <v>0</v>
      </c>
      <c r="BU484" s="6" t="s">
        <v>22628</v>
      </c>
      <c r="BV484" s="75">
        <v>466.75</v>
      </c>
      <c r="BW484" s="75">
        <v>1487</v>
      </c>
      <c r="BX484" s="51">
        <v>-1020.25</v>
      </c>
      <c r="BY484" s="75">
        <v>325</v>
      </c>
      <c r="BZ484" s="75">
        <v>620</v>
      </c>
      <c r="CA484" s="184" t="s">
        <v>22151</v>
      </c>
    </row>
    <row r="485" spans="1:79" ht="15" customHeight="1" x14ac:dyDescent="0.3">
      <c r="A485" s="178" t="s">
        <v>2505</v>
      </c>
      <c r="B485" s="1" t="s">
        <v>6831</v>
      </c>
      <c r="C485" s="2" t="s">
        <v>6808</v>
      </c>
      <c r="D485" s="91" t="s">
        <v>520</v>
      </c>
      <c r="E485" s="2" t="s">
        <v>1464</v>
      </c>
      <c r="F485" s="2" t="s">
        <v>6120</v>
      </c>
      <c r="G485" s="2" t="s">
        <v>1424</v>
      </c>
      <c r="H485" s="2" t="s">
        <v>1424</v>
      </c>
      <c r="I485" s="2" t="s">
        <v>1424</v>
      </c>
      <c r="J485" s="269" t="s">
        <v>1424</v>
      </c>
      <c r="K485">
        <v>7870</v>
      </c>
      <c r="L485" t="s">
        <v>10180</v>
      </c>
      <c r="M485" t="e">
        <v>#VALUE!</v>
      </c>
      <c r="N485" t="s">
        <v>5843</v>
      </c>
      <c r="O485" s="169">
        <v>0</v>
      </c>
      <c r="P485" s="123">
        <v>0</v>
      </c>
      <c r="Q485" s="123">
        <v>0</v>
      </c>
      <c r="R485" s="75">
        <v>0</v>
      </c>
      <c r="S485" s="123">
        <v>0</v>
      </c>
      <c r="T485" s="123">
        <v>0</v>
      </c>
      <c r="U485" s="123">
        <v>0</v>
      </c>
      <c r="V485" s="75">
        <v>0</v>
      </c>
      <c r="W485" s="123">
        <v>0</v>
      </c>
      <c r="X485" s="75">
        <v>0</v>
      </c>
      <c r="Y485" s="75">
        <v>0</v>
      </c>
      <c r="Z485" s="75">
        <v>0</v>
      </c>
      <c r="AA485" s="75">
        <v>0</v>
      </c>
      <c r="AB485" s="4">
        <v>0</v>
      </c>
      <c r="AC485" s="4">
        <v>0</v>
      </c>
      <c r="AD485" s="4">
        <v>0</v>
      </c>
      <c r="AE485" s="8">
        <v>0</v>
      </c>
      <c r="AF485" s="8">
        <v>0</v>
      </c>
      <c r="AG485" s="8">
        <v>0</v>
      </c>
      <c r="AH485" s="8">
        <v>0</v>
      </c>
      <c r="AI485" s="51">
        <v>0</v>
      </c>
      <c r="AJ485" s="51">
        <v>0</v>
      </c>
      <c r="AK485" s="51">
        <v>0</v>
      </c>
      <c r="AL485" s="51">
        <v>0</v>
      </c>
      <c r="AM485" s="8">
        <v>-999</v>
      </c>
      <c r="AN485" s="8">
        <v>-999</v>
      </c>
      <c r="AO485" s="8" t="s">
        <v>22151</v>
      </c>
      <c r="AP485" s="8" t="s">
        <v>22151</v>
      </c>
      <c r="AQ485" s="8" t="s">
        <v>22151</v>
      </c>
      <c r="AR485" s="8" t="s">
        <v>22151</v>
      </c>
      <c r="AS485" s="8" t="s">
        <v>22151</v>
      </c>
      <c r="AT485" s="8" t="s">
        <v>22151</v>
      </c>
      <c r="AU485" s="8" t="s">
        <v>22151</v>
      </c>
      <c r="AV485" s="8" t="s">
        <v>22151</v>
      </c>
      <c r="AW485" s="8">
        <v>-999</v>
      </c>
      <c r="AX485" s="8">
        <v>-999</v>
      </c>
      <c r="AY485" s="132">
        <v>76</v>
      </c>
      <c r="AZ485" s="132" t="s">
        <v>22151</v>
      </c>
      <c r="BA485" s="132" t="s">
        <v>22151</v>
      </c>
      <c r="BB485" s="132" t="s">
        <v>22151</v>
      </c>
      <c r="BC485" s="132" t="s">
        <v>22151</v>
      </c>
      <c r="BD485" s="132" t="s">
        <v>22151</v>
      </c>
      <c r="BE485" s="132" t="s">
        <v>22151</v>
      </c>
      <c r="BF485" s="132" t="s">
        <v>22151</v>
      </c>
      <c r="BG485" s="132" t="s">
        <v>22151</v>
      </c>
      <c r="BH485" s="132">
        <v>280</v>
      </c>
      <c r="BI485" s="132">
        <v>265</v>
      </c>
      <c r="BJ485" s="92" t="s">
        <v>22151</v>
      </c>
      <c r="BK485" s="8">
        <v>3.9410672420239714</v>
      </c>
      <c r="BL485" s="8">
        <v>-1002.941067242024</v>
      </c>
      <c r="BM485" s="12">
        <v>475</v>
      </c>
      <c r="BN485" s="10">
        <v>0</v>
      </c>
      <c r="BO485" s="10">
        <v>0.19435732070240119</v>
      </c>
      <c r="BP485" s="10">
        <v>-1003.1354245627264</v>
      </c>
      <c r="BQ485" s="41">
        <v>-2137.1243896657529</v>
      </c>
      <c r="BR485" s="41"/>
      <c r="BS485" s="10">
        <v>0</v>
      </c>
      <c r="BT485" s="38">
        <v>0</v>
      </c>
      <c r="BU485" s="6" t="s">
        <v>22628</v>
      </c>
      <c r="BV485" s="75">
        <v>999</v>
      </c>
      <c r="BW485" s="75">
        <v>1487</v>
      </c>
      <c r="BX485" s="51">
        <v>-488</v>
      </c>
      <c r="BY485" s="75">
        <v>0</v>
      </c>
      <c r="BZ485" s="75">
        <v>0</v>
      </c>
      <c r="CA485" s="184" t="s">
        <v>22151</v>
      </c>
    </row>
    <row r="486" spans="1:79" ht="15" customHeight="1" x14ac:dyDescent="0.3">
      <c r="A486" s="178" t="s">
        <v>2563</v>
      </c>
      <c r="B486" s="1" t="s">
        <v>6570</v>
      </c>
      <c r="C486" s="2" t="s">
        <v>6835</v>
      </c>
      <c r="D486" s="91" t="s">
        <v>405</v>
      </c>
      <c r="E486" s="2" t="s">
        <v>1379</v>
      </c>
      <c r="F486" s="2" t="s">
        <v>9094</v>
      </c>
      <c r="G486" s="2" t="s">
        <v>1424</v>
      </c>
      <c r="H486" s="2" t="s">
        <v>22151</v>
      </c>
      <c r="I486" s="2" t="s">
        <v>1424</v>
      </c>
      <c r="J486" s="269" t="s">
        <v>1424</v>
      </c>
      <c r="K486">
        <v>4616</v>
      </c>
      <c r="L486" t="s">
        <v>9381</v>
      </c>
      <c r="M486" t="e">
        <v>#VALUE!</v>
      </c>
      <c r="N486" t="s">
        <v>5875</v>
      </c>
      <c r="O486" s="169">
        <v>0</v>
      </c>
      <c r="P486" s="123">
        <v>0</v>
      </c>
      <c r="Q486" s="123">
        <v>0</v>
      </c>
      <c r="R486" s="75">
        <v>0</v>
      </c>
      <c r="S486" s="123">
        <v>0</v>
      </c>
      <c r="T486" s="123">
        <v>0</v>
      </c>
      <c r="U486" s="123">
        <v>0</v>
      </c>
      <c r="V486" s="75">
        <v>0</v>
      </c>
      <c r="W486" s="123">
        <v>0</v>
      </c>
      <c r="X486" s="75">
        <v>0</v>
      </c>
      <c r="Y486" s="75">
        <v>0</v>
      </c>
      <c r="Z486" s="75">
        <v>0</v>
      </c>
      <c r="AA486" s="75">
        <v>0</v>
      </c>
      <c r="AB486" s="31">
        <v>0</v>
      </c>
      <c r="AC486" s="31">
        <v>0</v>
      </c>
      <c r="AD486" s="31">
        <v>0</v>
      </c>
      <c r="AE486" s="32">
        <v>0</v>
      </c>
      <c r="AF486" s="32">
        <v>0</v>
      </c>
      <c r="AG486" s="32">
        <v>0</v>
      </c>
      <c r="AH486" s="32">
        <v>0</v>
      </c>
      <c r="AI486" s="51">
        <v>0</v>
      </c>
      <c r="AJ486" s="51">
        <v>0</v>
      </c>
      <c r="AK486" s="51">
        <v>0</v>
      </c>
      <c r="AL486" s="51">
        <v>0</v>
      </c>
      <c r="AM486" s="32">
        <v>-999</v>
      </c>
      <c r="AN486" s="32">
        <v>-999</v>
      </c>
      <c r="AO486" s="32" t="s">
        <v>22151</v>
      </c>
      <c r="AP486" s="32" t="s">
        <v>22151</v>
      </c>
      <c r="AQ486" s="32" t="s">
        <v>22151</v>
      </c>
      <c r="AR486" s="32" t="s">
        <v>22151</v>
      </c>
      <c r="AS486" s="32" t="s">
        <v>22151</v>
      </c>
      <c r="AT486" s="32" t="s">
        <v>22151</v>
      </c>
      <c r="AU486" s="32" t="s">
        <v>22151</v>
      </c>
      <c r="AV486" s="32" t="s">
        <v>22151</v>
      </c>
      <c r="AW486" s="32">
        <v>-999</v>
      </c>
      <c r="AX486" s="32">
        <v>-999</v>
      </c>
      <c r="AY486" s="133">
        <v>76</v>
      </c>
      <c r="AZ486" s="132" t="s">
        <v>22151</v>
      </c>
      <c r="BA486" s="132" t="s">
        <v>22151</v>
      </c>
      <c r="BB486" s="132" t="s">
        <v>22151</v>
      </c>
      <c r="BC486" s="132" t="s">
        <v>22151</v>
      </c>
      <c r="BD486" s="132" t="s">
        <v>22151</v>
      </c>
      <c r="BE486" s="132" t="s">
        <v>22151</v>
      </c>
      <c r="BF486" s="132" t="s">
        <v>22151</v>
      </c>
      <c r="BG486" s="132" t="s">
        <v>22151</v>
      </c>
      <c r="BH486" s="132">
        <v>280</v>
      </c>
      <c r="BI486" s="132">
        <v>265</v>
      </c>
      <c r="BJ486" s="92" t="s">
        <v>22151</v>
      </c>
      <c r="BK486" s="32">
        <v>3.9410672420239714</v>
      </c>
      <c r="BL486" s="8">
        <v>-1002.941067242024</v>
      </c>
      <c r="BM486" s="12">
        <v>475</v>
      </c>
      <c r="BN486" s="32">
        <v>0</v>
      </c>
      <c r="BO486" s="32">
        <v>0.19435732070240119</v>
      </c>
      <c r="BP486" s="32">
        <v>-1003.1354245627264</v>
      </c>
      <c r="BQ486" s="40">
        <v>-2137.1243896657529</v>
      </c>
      <c r="BR486" s="40"/>
      <c r="BS486" s="32">
        <v>0</v>
      </c>
      <c r="BT486" s="38">
        <v>0</v>
      </c>
      <c r="BU486" s="6" t="s">
        <v>22628</v>
      </c>
      <c r="BV486" s="75">
        <v>999</v>
      </c>
      <c r="BW486" s="75">
        <v>1487</v>
      </c>
      <c r="BX486" s="51">
        <v>-488</v>
      </c>
      <c r="BY486" s="75">
        <v>0</v>
      </c>
      <c r="BZ486" s="75">
        <v>0</v>
      </c>
      <c r="CA486" s="184" t="s">
        <v>22151</v>
      </c>
    </row>
    <row r="487" spans="1:79" ht="15" customHeight="1" x14ac:dyDescent="0.3">
      <c r="A487" s="178" t="s">
        <v>14773</v>
      </c>
      <c r="B487" s="1" t="s">
        <v>14774</v>
      </c>
      <c r="C487" s="2" t="s">
        <v>6543</v>
      </c>
      <c r="D487" s="91" t="s">
        <v>14692</v>
      </c>
      <c r="E487" s="2" t="s">
        <v>1470</v>
      </c>
      <c r="F487" s="2" t="s">
        <v>6120</v>
      </c>
      <c r="G487" s="2" t="s">
        <v>1424</v>
      </c>
      <c r="H487" s="2" t="s">
        <v>1424</v>
      </c>
      <c r="I487" s="2" t="s">
        <v>1424</v>
      </c>
      <c r="J487" s="269" t="s">
        <v>1424</v>
      </c>
      <c r="K487">
        <v>13151</v>
      </c>
      <c r="L487" t="s">
        <v>14775</v>
      </c>
      <c r="M487" t="e">
        <v>#VALUE!</v>
      </c>
      <c r="N487" t="s">
        <v>15091</v>
      </c>
      <c r="O487" s="169">
        <v>0</v>
      </c>
      <c r="P487" s="123">
        <v>0</v>
      </c>
      <c r="Q487" s="123">
        <v>0</v>
      </c>
      <c r="R487" s="75">
        <v>0</v>
      </c>
      <c r="S487" s="123">
        <v>0</v>
      </c>
      <c r="T487" s="123">
        <v>0</v>
      </c>
      <c r="U487" s="123">
        <v>0</v>
      </c>
      <c r="V487" s="75">
        <v>0</v>
      </c>
      <c r="W487" s="123">
        <v>0</v>
      </c>
      <c r="X487" s="75">
        <v>0</v>
      </c>
      <c r="Y487" s="75">
        <v>0</v>
      </c>
      <c r="Z487" s="75">
        <v>0</v>
      </c>
      <c r="AA487" s="75">
        <v>0</v>
      </c>
      <c r="AB487" s="4">
        <v>0</v>
      </c>
      <c r="AC487" s="4">
        <v>0</v>
      </c>
      <c r="AD487" s="4">
        <v>0</v>
      </c>
      <c r="AE487" s="8">
        <v>0</v>
      </c>
      <c r="AF487" s="8">
        <v>0</v>
      </c>
      <c r="AG487" s="8">
        <v>0</v>
      </c>
      <c r="AH487" s="8">
        <v>0</v>
      </c>
      <c r="AI487" s="51">
        <v>0</v>
      </c>
      <c r="AJ487" s="51">
        <v>0</v>
      </c>
      <c r="AK487" s="51">
        <v>0</v>
      </c>
      <c r="AL487" s="51">
        <v>0</v>
      </c>
      <c r="AM487" s="8">
        <v>-999</v>
      </c>
      <c r="AN487" s="8">
        <v>-999</v>
      </c>
      <c r="AO487" s="8" t="s">
        <v>22151</v>
      </c>
      <c r="AP487" s="8" t="s">
        <v>22151</v>
      </c>
      <c r="AQ487" s="8" t="s">
        <v>22151</v>
      </c>
      <c r="AR487" s="8" t="s">
        <v>22151</v>
      </c>
      <c r="AS487" s="8" t="s">
        <v>22151</v>
      </c>
      <c r="AT487" s="8" t="s">
        <v>22151</v>
      </c>
      <c r="AU487" s="8" t="s">
        <v>22151</v>
      </c>
      <c r="AV487" s="8" t="s">
        <v>22151</v>
      </c>
      <c r="AW487" s="8">
        <v>-999</v>
      </c>
      <c r="AX487" s="8">
        <v>-999</v>
      </c>
      <c r="AY487" s="132">
        <v>76</v>
      </c>
      <c r="AZ487" s="132" t="s">
        <v>22151</v>
      </c>
      <c r="BA487" s="132" t="s">
        <v>22151</v>
      </c>
      <c r="BB487" s="132" t="s">
        <v>22151</v>
      </c>
      <c r="BC487" s="132" t="s">
        <v>22151</v>
      </c>
      <c r="BD487" s="132" t="s">
        <v>22151</v>
      </c>
      <c r="BE487" s="132" t="s">
        <v>22151</v>
      </c>
      <c r="BF487" s="132" t="s">
        <v>22151</v>
      </c>
      <c r="BG487" s="132" t="s">
        <v>22151</v>
      </c>
      <c r="BH487" s="132">
        <v>280</v>
      </c>
      <c r="BI487" s="132">
        <v>265</v>
      </c>
      <c r="BJ487" s="92" t="s">
        <v>22151</v>
      </c>
      <c r="BK487" s="8">
        <v>3.9410672420239714</v>
      </c>
      <c r="BL487" s="8">
        <v>-1002.941067242024</v>
      </c>
      <c r="BM487" s="12">
        <v>475</v>
      </c>
      <c r="BN487" s="10">
        <v>0</v>
      </c>
      <c r="BO487" s="10">
        <v>0.19435732070240119</v>
      </c>
      <c r="BP487" s="10">
        <v>-1003.1354245627264</v>
      </c>
      <c r="BQ487" s="41">
        <v>-2137.1243896657529</v>
      </c>
      <c r="BR487" s="41"/>
      <c r="BS487" s="10">
        <v>0</v>
      </c>
      <c r="BT487" s="38">
        <v>0</v>
      </c>
      <c r="BU487" s="6" t="s">
        <v>22628</v>
      </c>
      <c r="BV487" s="75">
        <v>749.14</v>
      </c>
      <c r="BW487" s="75">
        <v>1487</v>
      </c>
      <c r="BX487" s="51">
        <v>-737.86</v>
      </c>
      <c r="BY487" s="75">
        <v>695</v>
      </c>
      <c r="BZ487" s="75">
        <v>744</v>
      </c>
      <c r="CA487" s="184" t="s">
        <v>22151</v>
      </c>
    </row>
    <row r="488" spans="1:79" ht="15" customHeight="1" x14ac:dyDescent="0.3">
      <c r="A488" s="178" t="s">
        <v>17624</v>
      </c>
      <c r="B488" s="1" t="s">
        <v>6887</v>
      </c>
      <c r="C488" s="2" t="s">
        <v>17625</v>
      </c>
      <c r="D488" s="91" t="s">
        <v>15006</v>
      </c>
      <c r="E488" s="2" t="s">
        <v>1379</v>
      </c>
      <c r="F488" s="2" t="s">
        <v>9094</v>
      </c>
      <c r="G488" s="2" t="s">
        <v>1424</v>
      </c>
      <c r="H488" s="2" t="s">
        <v>1424</v>
      </c>
      <c r="I488" s="2" t="s">
        <v>1424</v>
      </c>
      <c r="J488" s="269" t="s">
        <v>1424</v>
      </c>
      <c r="K488">
        <v>19610</v>
      </c>
      <c r="L488" t="s">
        <v>19859</v>
      </c>
      <c r="M488" t="e">
        <v>#VALUE!</v>
      </c>
      <c r="N488" t="s">
        <v>17308</v>
      </c>
      <c r="O488" s="169">
        <v>0</v>
      </c>
      <c r="P488" s="123">
        <v>0</v>
      </c>
      <c r="Q488" s="123">
        <v>0</v>
      </c>
      <c r="R488" s="75">
        <v>0</v>
      </c>
      <c r="S488" s="123">
        <v>0</v>
      </c>
      <c r="T488" s="123">
        <v>0</v>
      </c>
      <c r="U488" s="123">
        <v>0</v>
      </c>
      <c r="V488" s="75">
        <v>0</v>
      </c>
      <c r="W488" s="123">
        <v>0</v>
      </c>
      <c r="X488" s="75">
        <v>0</v>
      </c>
      <c r="Y488" s="75">
        <v>0</v>
      </c>
      <c r="Z488" s="75">
        <v>0</v>
      </c>
      <c r="AA488" s="75">
        <v>0</v>
      </c>
      <c r="AB488" s="4">
        <v>0</v>
      </c>
      <c r="AC488" s="4">
        <v>0</v>
      </c>
      <c r="AD488" s="4">
        <v>0</v>
      </c>
      <c r="AE488" s="8">
        <v>0</v>
      </c>
      <c r="AF488" s="8">
        <v>0</v>
      </c>
      <c r="AG488" s="8">
        <v>0</v>
      </c>
      <c r="AH488" s="8">
        <v>0</v>
      </c>
      <c r="AI488" s="51">
        <v>0</v>
      </c>
      <c r="AJ488" s="51">
        <v>0</v>
      </c>
      <c r="AK488" s="51">
        <v>0</v>
      </c>
      <c r="AL488" s="51">
        <v>0</v>
      </c>
      <c r="AM488" s="8">
        <v>-999</v>
      </c>
      <c r="AN488" s="8">
        <v>-999</v>
      </c>
      <c r="AO488" s="8" t="s">
        <v>22151</v>
      </c>
      <c r="AP488" s="8" t="s">
        <v>22151</v>
      </c>
      <c r="AQ488" s="8" t="s">
        <v>22151</v>
      </c>
      <c r="AR488" s="8" t="s">
        <v>22151</v>
      </c>
      <c r="AS488" s="8" t="s">
        <v>22151</v>
      </c>
      <c r="AT488" s="8" t="s">
        <v>22151</v>
      </c>
      <c r="AU488" s="8" t="s">
        <v>22151</v>
      </c>
      <c r="AV488" s="8" t="s">
        <v>22151</v>
      </c>
      <c r="AW488" s="8">
        <v>-999</v>
      </c>
      <c r="AX488" s="8">
        <v>-999</v>
      </c>
      <c r="AY488" s="132">
        <v>76</v>
      </c>
      <c r="AZ488" s="132" t="s">
        <v>22151</v>
      </c>
      <c r="BA488" s="132" t="s">
        <v>22151</v>
      </c>
      <c r="BB488" s="132" t="s">
        <v>22151</v>
      </c>
      <c r="BC488" s="132" t="s">
        <v>22151</v>
      </c>
      <c r="BD488" s="132" t="s">
        <v>22151</v>
      </c>
      <c r="BE488" s="132" t="s">
        <v>22151</v>
      </c>
      <c r="BF488" s="132" t="s">
        <v>22151</v>
      </c>
      <c r="BG488" s="132" t="s">
        <v>22151</v>
      </c>
      <c r="BH488" s="132">
        <v>280</v>
      </c>
      <c r="BI488" s="132">
        <v>265</v>
      </c>
      <c r="BJ488" s="92" t="s">
        <v>22151</v>
      </c>
      <c r="BK488" s="8">
        <v>3.9410672420239714</v>
      </c>
      <c r="BL488" s="8">
        <v>-1002.941067242024</v>
      </c>
      <c r="BM488" s="12">
        <v>475</v>
      </c>
      <c r="BN488" s="10">
        <v>0</v>
      </c>
      <c r="BO488" s="10">
        <v>0.19435732070240119</v>
      </c>
      <c r="BP488" s="10">
        <v>-1003.1354245627264</v>
      </c>
      <c r="BQ488" s="41">
        <v>-2137.1243896657529</v>
      </c>
      <c r="BR488" s="41"/>
      <c r="BS488" s="10">
        <v>0</v>
      </c>
      <c r="BT488" s="38">
        <v>0</v>
      </c>
      <c r="BU488" s="6" t="s">
        <v>22628</v>
      </c>
      <c r="BV488" s="75">
        <v>626.23</v>
      </c>
      <c r="BW488" s="75">
        <v>1487</v>
      </c>
      <c r="BX488" s="51">
        <v>-860.77</v>
      </c>
      <c r="BY488" s="75">
        <v>515</v>
      </c>
      <c r="BZ488" s="75">
        <v>731</v>
      </c>
      <c r="CA488" s="184" t="s">
        <v>22151</v>
      </c>
    </row>
    <row r="489" spans="1:79" ht="15" customHeight="1" x14ac:dyDescent="0.3">
      <c r="A489" t="s">
        <v>12873</v>
      </c>
      <c r="B489" s="1" t="s">
        <v>12874</v>
      </c>
      <c r="C489" s="2" t="s">
        <v>7343</v>
      </c>
      <c r="D489" s="91" t="s">
        <v>11637</v>
      </c>
      <c r="E489" s="2" t="s">
        <v>1437</v>
      </c>
      <c r="F489" s="2" t="s">
        <v>9094</v>
      </c>
      <c r="G489" s="2" t="s">
        <v>1424</v>
      </c>
      <c r="H489" s="2" t="s">
        <v>22151</v>
      </c>
      <c r="I489" s="2" t="s">
        <v>1424</v>
      </c>
      <c r="J489" s="269" t="s">
        <v>1424</v>
      </c>
      <c r="K489">
        <v>13355</v>
      </c>
      <c r="L489" t="s">
        <v>11638</v>
      </c>
      <c r="M489" t="e">
        <v>#VALUE!</v>
      </c>
      <c r="N489" t="s">
        <v>12875</v>
      </c>
      <c r="O489" s="169">
        <v>0</v>
      </c>
      <c r="P489" s="123">
        <v>0</v>
      </c>
      <c r="Q489" s="123">
        <v>0</v>
      </c>
      <c r="R489" s="75">
        <v>0</v>
      </c>
      <c r="S489" s="123">
        <v>0</v>
      </c>
      <c r="T489" s="123">
        <v>0</v>
      </c>
      <c r="U489" s="123">
        <v>0</v>
      </c>
      <c r="V489" s="75">
        <v>0</v>
      </c>
      <c r="W489" s="123">
        <v>0</v>
      </c>
      <c r="X489" s="75">
        <v>0</v>
      </c>
      <c r="Y489" s="75">
        <v>0</v>
      </c>
      <c r="Z489" s="75">
        <v>0</v>
      </c>
      <c r="AA489" s="75">
        <v>0</v>
      </c>
      <c r="AB489" s="31">
        <v>0</v>
      </c>
      <c r="AC489" s="31">
        <v>0</v>
      </c>
      <c r="AD489" s="31">
        <v>0</v>
      </c>
      <c r="AE489" s="32">
        <v>0</v>
      </c>
      <c r="AF489" s="32">
        <v>0</v>
      </c>
      <c r="AG489" s="32">
        <v>0</v>
      </c>
      <c r="AH489" s="32">
        <v>0</v>
      </c>
      <c r="AI489" s="51">
        <v>0</v>
      </c>
      <c r="AJ489" s="51">
        <v>0</v>
      </c>
      <c r="AK489" s="51">
        <v>0</v>
      </c>
      <c r="AL489" s="51">
        <v>0</v>
      </c>
      <c r="AM489" s="32">
        <v>-999</v>
      </c>
      <c r="AN489" s="32">
        <v>-999</v>
      </c>
      <c r="AO489" s="32" t="s">
        <v>22151</v>
      </c>
      <c r="AP489" s="32" t="s">
        <v>22151</v>
      </c>
      <c r="AQ489" s="32" t="s">
        <v>22151</v>
      </c>
      <c r="AR489" s="32" t="s">
        <v>22151</v>
      </c>
      <c r="AS489" s="32" t="s">
        <v>22151</v>
      </c>
      <c r="AT489" s="32" t="s">
        <v>22151</v>
      </c>
      <c r="AU489" s="32" t="s">
        <v>22151</v>
      </c>
      <c r="AV489" s="32" t="s">
        <v>22151</v>
      </c>
      <c r="AW489" s="32">
        <v>-999</v>
      </c>
      <c r="AX489" s="32">
        <v>-999</v>
      </c>
      <c r="AY489" s="133">
        <v>76</v>
      </c>
      <c r="AZ489" s="132" t="s">
        <v>22151</v>
      </c>
      <c r="BA489" s="132" t="s">
        <v>22151</v>
      </c>
      <c r="BB489" s="132" t="s">
        <v>22151</v>
      </c>
      <c r="BC489" s="132" t="s">
        <v>22151</v>
      </c>
      <c r="BD489" s="132" t="s">
        <v>22151</v>
      </c>
      <c r="BE489" s="132" t="s">
        <v>22151</v>
      </c>
      <c r="BF489" s="132" t="s">
        <v>22151</v>
      </c>
      <c r="BG489" s="132" t="s">
        <v>22151</v>
      </c>
      <c r="BH489" s="132">
        <v>280</v>
      </c>
      <c r="BI489" s="132">
        <v>265</v>
      </c>
      <c r="BJ489" s="92" t="s">
        <v>22151</v>
      </c>
      <c r="BK489" s="32">
        <v>3.9410672420239714</v>
      </c>
      <c r="BL489" s="8">
        <v>-1002.941067242024</v>
      </c>
      <c r="BM489" s="12">
        <v>475</v>
      </c>
      <c r="BN489" s="32">
        <v>0</v>
      </c>
      <c r="BO489" s="32">
        <v>0.19435732070240119</v>
      </c>
      <c r="BP489" s="32">
        <v>-1003.1354245627264</v>
      </c>
      <c r="BQ489" s="40">
        <v>-2137.1243896657529</v>
      </c>
      <c r="BR489" s="40"/>
      <c r="BS489" s="32">
        <v>0</v>
      </c>
      <c r="BT489" s="38">
        <v>0</v>
      </c>
      <c r="BU489" s="6" t="s">
        <v>22628</v>
      </c>
      <c r="BV489" s="75">
        <v>999</v>
      </c>
      <c r="BW489" s="75">
        <v>1487</v>
      </c>
      <c r="BX489" s="51">
        <v>-488</v>
      </c>
      <c r="BY489" s="75">
        <v>0</v>
      </c>
      <c r="BZ489" s="75">
        <v>0</v>
      </c>
      <c r="CA489" s="184" t="s">
        <v>22151</v>
      </c>
    </row>
    <row r="490" spans="1:79" ht="15" customHeight="1" x14ac:dyDescent="0.3">
      <c r="A490" s="65" t="s">
        <v>2223</v>
      </c>
      <c r="B490" s="1" t="s">
        <v>7154</v>
      </c>
      <c r="C490" s="2" t="s">
        <v>6655</v>
      </c>
      <c r="D490" s="91" t="s">
        <v>53</v>
      </c>
      <c r="E490" s="2" t="s">
        <v>3591</v>
      </c>
      <c r="F490" s="2" t="s">
        <v>3591</v>
      </c>
      <c r="G490" s="2" t="s">
        <v>1424</v>
      </c>
      <c r="H490" s="2" t="s">
        <v>22151</v>
      </c>
      <c r="I490" s="2" t="s">
        <v>1424</v>
      </c>
      <c r="J490" s="269" t="s">
        <v>1424</v>
      </c>
      <c r="K490">
        <v>9284</v>
      </c>
      <c r="L490" t="s">
        <v>9372</v>
      </c>
      <c r="M490" t="e">
        <v>#VALUE!</v>
      </c>
      <c r="N490" t="s">
        <v>5650</v>
      </c>
      <c r="O490" s="169">
        <v>0</v>
      </c>
      <c r="P490" s="123">
        <v>0</v>
      </c>
      <c r="Q490" s="123">
        <v>0</v>
      </c>
      <c r="R490" s="75">
        <v>0</v>
      </c>
      <c r="S490" s="123">
        <v>0</v>
      </c>
      <c r="T490" s="123">
        <v>0</v>
      </c>
      <c r="U490" s="123">
        <v>0</v>
      </c>
      <c r="V490" s="75">
        <v>0</v>
      </c>
      <c r="W490" s="123">
        <v>0</v>
      </c>
      <c r="X490" s="75">
        <v>0</v>
      </c>
      <c r="Y490" s="75">
        <v>0</v>
      </c>
      <c r="Z490" s="75">
        <v>0</v>
      </c>
      <c r="AA490" s="75">
        <v>0</v>
      </c>
      <c r="AB490" s="52">
        <v>0</v>
      </c>
      <c r="AC490" s="52">
        <v>0</v>
      </c>
      <c r="AD490" s="52">
        <v>0</v>
      </c>
      <c r="AE490" s="51">
        <v>0</v>
      </c>
      <c r="AF490" s="51">
        <v>0</v>
      </c>
      <c r="AG490" s="51">
        <v>0</v>
      </c>
      <c r="AH490" s="51">
        <v>0</v>
      </c>
      <c r="AI490" s="51">
        <v>0</v>
      </c>
      <c r="AJ490" s="51">
        <v>0</v>
      </c>
      <c r="AK490" s="51">
        <v>0</v>
      </c>
      <c r="AL490" s="51">
        <v>0</v>
      </c>
      <c r="AM490" s="51">
        <v>-999</v>
      </c>
      <c r="AN490" s="51">
        <v>-999</v>
      </c>
      <c r="AO490" s="51" t="s">
        <v>22151</v>
      </c>
      <c r="AP490" s="51" t="s">
        <v>22151</v>
      </c>
      <c r="AQ490" s="51" t="s">
        <v>22151</v>
      </c>
      <c r="AR490" s="51" t="s">
        <v>22151</v>
      </c>
      <c r="AS490" s="51" t="s">
        <v>22151</v>
      </c>
      <c r="AT490" s="51" t="s">
        <v>22151</v>
      </c>
      <c r="AU490" s="51" t="s">
        <v>22151</v>
      </c>
      <c r="AV490" s="51" t="s">
        <v>22151</v>
      </c>
      <c r="AW490" s="51">
        <v>-999</v>
      </c>
      <c r="AX490" s="51">
        <v>-999</v>
      </c>
      <c r="AY490" s="76">
        <v>76</v>
      </c>
      <c r="AZ490" s="132" t="s">
        <v>22151</v>
      </c>
      <c r="BA490" s="132" t="s">
        <v>22151</v>
      </c>
      <c r="BB490" s="132" t="s">
        <v>22151</v>
      </c>
      <c r="BC490" s="132" t="s">
        <v>22151</v>
      </c>
      <c r="BD490" s="132" t="s">
        <v>22151</v>
      </c>
      <c r="BE490" s="132" t="s">
        <v>22151</v>
      </c>
      <c r="BF490" s="132" t="s">
        <v>22151</v>
      </c>
      <c r="BG490" s="132" t="s">
        <v>22151</v>
      </c>
      <c r="BH490" s="132">
        <v>280</v>
      </c>
      <c r="BI490" s="132">
        <v>265</v>
      </c>
      <c r="BJ490" s="92" t="s">
        <v>22151</v>
      </c>
      <c r="BK490" s="51">
        <v>3.9410672420239714</v>
      </c>
      <c r="BL490" s="51">
        <v>-1002.941067242024</v>
      </c>
      <c r="BM490" s="76">
        <v>475</v>
      </c>
      <c r="BN490" s="51">
        <v>0</v>
      </c>
      <c r="BO490" s="51">
        <v>0.19435732070240119</v>
      </c>
      <c r="BP490" s="51">
        <v>-1003.1354245627264</v>
      </c>
      <c r="BQ490" s="64">
        <v>-2137.1243896657529</v>
      </c>
      <c r="BR490" s="64"/>
      <c r="BS490" s="51">
        <v>0</v>
      </c>
      <c r="BT490" s="38">
        <v>0</v>
      </c>
      <c r="BU490" s="51" t="s">
        <v>22628</v>
      </c>
      <c r="BV490" s="75">
        <v>999</v>
      </c>
      <c r="BW490" s="75">
        <v>1487</v>
      </c>
      <c r="BX490" s="51">
        <v>-488</v>
      </c>
      <c r="BY490" s="75">
        <v>0</v>
      </c>
      <c r="BZ490" s="75">
        <v>0</v>
      </c>
      <c r="CA490" s="184" t="s">
        <v>22151</v>
      </c>
    </row>
    <row r="491" spans="1:79" ht="15" customHeight="1" x14ac:dyDescent="0.3">
      <c r="A491" s="212" t="s">
        <v>20368</v>
      </c>
      <c r="B491" s="180" t="s">
        <v>20370</v>
      </c>
      <c r="C491" s="181" t="s">
        <v>13346</v>
      </c>
      <c r="D491" s="210" t="s">
        <v>20369</v>
      </c>
      <c r="E491" s="181" t="s">
        <v>1392</v>
      </c>
      <c r="F491" s="181" t="s">
        <v>6120</v>
      </c>
      <c r="G491" s="181" t="s">
        <v>1424</v>
      </c>
      <c r="H491" s="181" t="s">
        <v>22151</v>
      </c>
      <c r="I491" s="181" t="s">
        <v>1424</v>
      </c>
      <c r="J491" s="181" t="s">
        <v>1424</v>
      </c>
      <c r="K491" s="182" t="e">
        <v>#VALUE!</v>
      </c>
      <c r="L491" s="182" t="s">
        <v>20371</v>
      </c>
      <c r="M491" s="194" t="e">
        <v>#VALUE!</v>
      </c>
      <c r="N491" s="194" t="s">
        <v>20372</v>
      </c>
      <c r="O491" s="66">
        <v>0</v>
      </c>
      <c r="P491" s="184">
        <v>0</v>
      </c>
      <c r="Q491" s="184">
        <v>0</v>
      </c>
      <c r="R491" s="184">
        <v>0</v>
      </c>
      <c r="S491" s="184">
        <v>0</v>
      </c>
      <c r="T491" s="184">
        <v>0</v>
      </c>
      <c r="U491" s="184">
        <v>0</v>
      </c>
      <c r="V491" s="184">
        <v>0</v>
      </c>
      <c r="W491" s="184">
        <v>0</v>
      </c>
      <c r="X491" s="184">
        <v>0</v>
      </c>
      <c r="Y491" s="184">
        <v>0</v>
      </c>
      <c r="Z491" s="184">
        <v>0</v>
      </c>
      <c r="AA491" s="184">
        <v>0</v>
      </c>
      <c r="AB491" s="185">
        <v>0</v>
      </c>
      <c r="AC491" s="186">
        <v>0</v>
      </c>
      <c r="AD491" s="186">
        <v>0</v>
      </c>
      <c r="AE491" s="187">
        <v>0</v>
      </c>
      <c r="AF491" s="187">
        <v>0</v>
      </c>
      <c r="AG491" s="187">
        <v>0</v>
      </c>
      <c r="AH491" s="187">
        <v>0</v>
      </c>
      <c r="AI491" s="187">
        <v>0</v>
      </c>
      <c r="AJ491" s="188">
        <v>0</v>
      </c>
      <c r="AK491" s="188">
        <v>0</v>
      </c>
      <c r="AL491" s="188">
        <v>0</v>
      </c>
      <c r="AM491" s="187">
        <v>-999</v>
      </c>
      <c r="AN491" s="187">
        <v>-999</v>
      </c>
      <c r="AO491" s="187" t="s">
        <v>22151</v>
      </c>
      <c r="AP491" s="187" t="s">
        <v>22151</v>
      </c>
      <c r="AQ491" s="187" t="s">
        <v>22151</v>
      </c>
      <c r="AR491" s="187" t="s">
        <v>22151</v>
      </c>
      <c r="AS491" s="187" t="s">
        <v>22151</v>
      </c>
      <c r="AT491" s="187" t="s">
        <v>22151</v>
      </c>
      <c r="AU491" s="187" t="s">
        <v>22151</v>
      </c>
      <c r="AV491" s="187" t="s">
        <v>22151</v>
      </c>
      <c r="AW491" s="187">
        <v>-999</v>
      </c>
      <c r="AX491" s="187">
        <v>-999</v>
      </c>
      <c r="AY491" s="189">
        <v>76</v>
      </c>
      <c r="AZ491" s="189" t="s">
        <v>22151</v>
      </c>
      <c r="BA491" s="189" t="s">
        <v>22151</v>
      </c>
      <c r="BB491" s="189" t="s">
        <v>22151</v>
      </c>
      <c r="BC491" s="189" t="s">
        <v>22151</v>
      </c>
      <c r="BD491" s="189" t="s">
        <v>22151</v>
      </c>
      <c r="BE491" s="189" t="s">
        <v>22151</v>
      </c>
      <c r="BF491" s="189" t="s">
        <v>22151</v>
      </c>
      <c r="BG491" s="189" t="s">
        <v>22151</v>
      </c>
      <c r="BH491" s="189">
        <v>280</v>
      </c>
      <c r="BI491" s="189">
        <v>265</v>
      </c>
      <c r="BJ491" s="190" t="s">
        <v>22151</v>
      </c>
      <c r="BK491" s="187">
        <v>3.9410672420239714</v>
      </c>
      <c r="BL491" s="187">
        <v>-1002.941067242024</v>
      </c>
      <c r="BM491" s="189">
        <v>475</v>
      </c>
      <c r="BN491" s="187">
        <v>0</v>
      </c>
      <c r="BO491" s="187">
        <v>0.19435732070240119</v>
      </c>
      <c r="BP491" s="187">
        <v>-1003.1354245627264</v>
      </c>
      <c r="BQ491" s="191">
        <v>-2137.1243896657529</v>
      </c>
      <c r="BR491" s="192"/>
      <c r="BS491" s="187">
        <v>0</v>
      </c>
      <c r="BT491" s="38">
        <v>0</v>
      </c>
      <c r="BU491" s="187" t="s">
        <v>22628</v>
      </c>
      <c r="BV491" s="184">
        <v>740.86</v>
      </c>
      <c r="BW491" s="193">
        <v>1487</v>
      </c>
      <c r="BX491" s="188">
        <v>-746.14</v>
      </c>
      <c r="BY491" s="193">
        <v>580</v>
      </c>
      <c r="BZ491" s="193">
        <v>747</v>
      </c>
      <c r="CA491" s="184" t="s">
        <v>22151</v>
      </c>
    </row>
    <row r="492" spans="1:79" ht="15" customHeight="1" x14ac:dyDescent="0.3">
      <c r="A492" s="178" t="s">
        <v>5738</v>
      </c>
      <c r="B492" s="1" t="s">
        <v>7086</v>
      </c>
      <c r="C492" s="2" t="s">
        <v>7087</v>
      </c>
      <c r="D492" s="91" t="s">
        <v>113</v>
      </c>
      <c r="E492" s="2" t="s">
        <v>1426</v>
      </c>
      <c r="F492" s="2" t="s">
        <v>6120</v>
      </c>
      <c r="G492" s="2" t="s">
        <v>1424</v>
      </c>
      <c r="H492" s="2" t="s">
        <v>1424</v>
      </c>
      <c r="I492" s="2" t="s">
        <v>1424</v>
      </c>
      <c r="J492" s="269" t="s">
        <v>1424</v>
      </c>
      <c r="K492">
        <v>7087</v>
      </c>
      <c r="L492" t="s">
        <v>10185</v>
      </c>
      <c r="M492" t="e">
        <v>#VALUE!</v>
      </c>
      <c r="N492" t="s">
        <v>5740</v>
      </c>
      <c r="O492" s="169">
        <v>0</v>
      </c>
      <c r="P492" s="123">
        <v>0</v>
      </c>
      <c r="Q492" s="123">
        <v>0</v>
      </c>
      <c r="R492" s="67">
        <v>0</v>
      </c>
      <c r="S492" s="123">
        <v>0</v>
      </c>
      <c r="T492" s="123">
        <v>0</v>
      </c>
      <c r="U492" s="123">
        <v>0</v>
      </c>
      <c r="V492" s="67">
        <v>0</v>
      </c>
      <c r="W492" s="123">
        <v>0</v>
      </c>
      <c r="X492" s="67">
        <v>0</v>
      </c>
      <c r="Y492" s="67">
        <v>0</v>
      </c>
      <c r="Z492" s="67">
        <v>0</v>
      </c>
      <c r="AA492" s="67">
        <v>0</v>
      </c>
      <c r="AB492" s="4">
        <v>0</v>
      </c>
      <c r="AC492" s="4">
        <v>0</v>
      </c>
      <c r="AD492" s="4">
        <v>0</v>
      </c>
      <c r="AE492" s="8">
        <v>0</v>
      </c>
      <c r="AF492" s="8">
        <v>0</v>
      </c>
      <c r="AG492" s="8">
        <v>0</v>
      </c>
      <c r="AH492" s="8">
        <v>0</v>
      </c>
      <c r="AI492" s="51">
        <v>0</v>
      </c>
      <c r="AJ492" s="51">
        <v>0</v>
      </c>
      <c r="AK492" s="51">
        <v>0</v>
      </c>
      <c r="AL492" s="51">
        <v>0</v>
      </c>
      <c r="AM492" s="8">
        <v>-999</v>
      </c>
      <c r="AN492" s="8">
        <v>-999</v>
      </c>
      <c r="AO492" s="8" t="s">
        <v>22151</v>
      </c>
      <c r="AP492" s="8" t="s">
        <v>22151</v>
      </c>
      <c r="AQ492" s="8" t="s">
        <v>22151</v>
      </c>
      <c r="AR492" s="8" t="s">
        <v>22151</v>
      </c>
      <c r="AS492" s="8" t="s">
        <v>22151</v>
      </c>
      <c r="AT492" s="8" t="s">
        <v>22151</v>
      </c>
      <c r="AU492" s="8" t="s">
        <v>22151</v>
      </c>
      <c r="AV492" s="8" t="s">
        <v>22151</v>
      </c>
      <c r="AW492" s="8">
        <v>-999</v>
      </c>
      <c r="AX492" s="8">
        <v>-999</v>
      </c>
      <c r="AY492" s="132">
        <v>76</v>
      </c>
      <c r="AZ492" s="132" t="s">
        <v>22151</v>
      </c>
      <c r="BA492" s="132" t="s">
        <v>22151</v>
      </c>
      <c r="BB492" s="132" t="s">
        <v>22151</v>
      </c>
      <c r="BC492" s="132" t="s">
        <v>22151</v>
      </c>
      <c r="BD492" s="132" t="s">
        <v>22151</v>
      </c>
      <c r="BE492" s="132" t="s">
        <v>22151</v>
      </c>
      <c r="BF492" s="132" t="s">
        <v>22151</v>
      </c>
      <c r="BG492" s="132" t="s">
        <v>22151</v>
      </c>
      <c r="BH492" s="132">
        <v>280</v>
      </c>
      <c r="BI492" s="132">
        <v>265</v>
      </c>
      <c r="BJ492" s="92" t="s">
        <v>22151</v>
      </c>
      <c r="BK492" s="8">
        <v>3.9410672420239714</v>
      </c>
      <c r="BL492" s="8">
        <v>-1002.941067242024</v>
      </c>
      <c r="BM492" s="12">
        <v>475</v>
      </c>
      <c r="BN492" s="10">
        <v>0</v>
      </c>
      <c r="BO492" s="10">
        <v>0.19435732070240119</v>
      </c>
      <c r="BP492" s="10">
        <v>-1003.1354245627264</v>
      </c>
      <c r="BQ492" s="41">
        <v>-2137.1243896657529</v>
      </c>
      <c r="BR492" s="41"/>
      <c r="BS492" s="10">
        <v>0</v>
      </c>
      <c r="BT492" s="38">
        <v>0</v>
      </c>
      <c r="BU492" s="6" t="s">
        <v>22628</v>
      </c>
      <c r="BV492" s="75">
        <v>999</v>
      </c>
      <c r="BW492" s="75">
        <v>1487</v>
      </c>
      <c r="BX492" s="51">
        <v>-488</v>
      </c>
      <c r="BY492" s="75">
        <v>0</v>
      </c>
      <c r="BZ492" s="75">
        <v>0</v>
      </c>
      <c r="CA492" s="184" t="s">
        <v>22151</v>
      </c>
    </row>
    <row r="493" spans="1:79" ht="15" customHeight="1" x14ac:dyDescent="0.3">
      <c r="A493" t="s">
        <v>14759</v>
      </c>
      <c r="B493" s="1" t="s">
        <v>14761</v>
      </c>
      <c r="C493" s="2" t="s">
        <v>14760</v>
      </c>
      <c r="D493" s="91" t="s">
        <v>14665</v>
      </c>
      <c r="E493" s="2" t="s">
        <v>1565</v>
      </c>
      <c r="F493" s="2" t="s">
        <v>6120</v>
      </c>
      <c r="G493" s="2" t="s">
        <v>1424</v>
      </c>
      <c r="H493" s="2" t="s">
        <v>1424</v>
      </c>
      <c r="I493" s="2" t="s">
        <v>1424</v>
      </c>
      <c r="J493" s="269" t="s">
        <v>1424</v>
      </c>
      <c r="K493" s="98">
        <v>15608</v>
      </c>
      <c r="L493" s="98" t="s">
        <v>14762</v>
      </c>
      <c r="M493" s="98" t="e">
        <v>#VALUE!</v>
      </c>
      <c r="N493" s="98" t="s">
        <v>15082</v>
      </c>
      <c r="O493" s="66">
        <v>0</v>
      </c>
      <c r="P493" s="123">
        <v>0</v>
      </c>
      <c r="Q493" s="123">
        <v>0</v>
      </c>
      <c r="R493" s="75">
        <v>0</v>
      </c>
      <c r="S493" s="123">
        <v>0</v>
      </c>
      <c r="T493" s="123">
        <v>0</v>
      </c>
      <c r="U493" s="123">
        <v>0</v>
      </c>
      <c r="V493" s="75">
        <v>0</v>
      </c>
      <c r="W493" s="123">
        <v>0</v>
      </c>
      <c r="X493" s="75">
        <v>0</v>
      </c>
      <c r="Y493" s="75">
        <v>0</v>
      </c>
      <c r="Z493" s="75">
        <v>0</v>
      </c>
      <c r="AA493" s="75">
        <v>0</v>
      </c>
      <c r="AB493" s="3">
        <v>0</v>
      </c>
      <c r="AC493" s="3">
        <v>0</v>
      </c>
      <c r="AD493" s="3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51">
        <v>0</v>
      </c>
      <c r="AM493" s="6">
        <v>-999</v>
      </c>
      <c r="AN493" s="6">
        <v>-999</v>
      </c>
      <c r="AO493" s="6" t="s">
        <v>22151</v>
      </c>
      <c r="AP493" s="6" t="s">
        <v>22151</v>
      </c>
      <c r="AQ493" s="6" t="s">
        <v>22151</v>
      </c>
      <c r="AR493" s="6" t="s">
        <v>22151</v>
      </c>
      <c r="AS493" s="6" t="s">
        <v>22151</v>
      </c>
      <c r="AT493" s="6" t="s">
        <v>22151</v>
      </c>
      <c r="AU493" s="6" t="s">
        <v>22151</v>
      </c>
      <c r="AV493" s="6" t="s">
        <v>22151</v>
      </c>
      <c r="AW493" s="6">
        <v>-999</v>
      </c>
      <c r="AX493" s="6">
        <v>-999</v>
      </c>
      <c r="AY493" s="99">
        <v>76</v>
      </c>
      <c r="AZ493" s="99" t="s">
        <v>22151</v>
      </c>
      <c r="BA493" s="99" t="s">
        <v>22151</v>
      </c>
      <c r="BB493" s="99" t="s">
        <v>22151</v>
      </c>
      <c r="BC493" s="99" t="s">
        <v>22151</v>
      </c>
      <c r="BD493" s="99" t="s">
        <v>22151</v>
      </c>
      <c r="BE493" s="99" t="s">
        <v>22151</v>
      </c>
      <c r="BF493" s="99" t="s">
        <v>22151</v>
      </c>
      <c r="BG493" s="99" t="s">
        <v>22151</v>
      </c>
      <c r="BH493" s="99">
        <v>280</v>
      </c>
      <c r="BI493" s="99">
        <v>265</v>
      </c>
      <c r="BJ493" s="92" t="s">
        <v>22151</v>
      </c>
      <c r="BK493" s="6">
        <v>3.9410672420239714</v>
      </c>
      <c r="BL493" s="6">
        <v>-1002.941067242024</v>
      </c>
      <c r="BM493" s="99">
        <v>475</v>
      </c>
      <c r="BN493" s="6">
        <v>0</v>
      </c>
      <c r="BO493" s="6">
        <v>0.19435732070240119</v>
      </c>
      <c r="BP493" s="6">
        <v>-1003.1354245627264</v>
      </c>
      <c r="BQ493" s="38">
        <v>-2137.1243896657529</v>
      </c>
      <c r="BR493" s="38"/>
      <c r="BS493" s="6">
        <v>0</v>
      </c>
      <c r="BT493" s="38">
        <v>0</v>
      </c>
      <c r="BU493" s="6" t="s">
        <v>22628</v>
      </c>
      <c r="BV493" s="75">
        <v>643.89</v>
      </c>
      <c r="BW493" s="75">
        <v>1487</v>
      </c>
      <c r="BX493" s="51">
        <v>-843.11</v>
      </c>
      <c r="BY493" s="75">
        <v>541</v>
      </c>
      <c r="BZ493" s="75">
        <v>730</v>
      </c>
      <c r="CA493" s="184" t="s">
        <v>22151</v>
      </c>
    </row>
    <row r="494" spans="1:79" ht="15" customHeight="1" x14ac:dyDescent="0.3">
      <c r="A494" s="178" t="s">
        <v>20350</v>
      </c>
      <c r="B494" s="1" t="s">
        <v>7823</v>
      </c>
      <c r="C494" s="2" t="s">
        <v>20352</v>
      </c>
      <c r="D494" s="91" t="s">
        <v>20351</v>
      </c>
      <c r="E494" s="2" t="s">
        <v>1460</v>
      </c>
      <c r="F494" s="2" t="s">
        <v>9094</v>
      </c>
      <c r="G494" s="2" t="s">
        <v>1424</v>
      </c>
      <c r="H494" s="2" t="s">
        <v>1424</v>
      </c>
      <c r="I494" s="2" t="s">
        <v>1424</v>
      </c>
      <c r="J494" s="269" t="s">
        <v>1424</v>
      </c>
      <c r="K494">
        <v>20503</v>
      </c>
      <c r="L494" t="s">
        <v>20353</v>
      </c>
      <c r="M494" t="e">
        <v>#VALUE!</v>
      </c>
      <c r="N494" t="s">
        <v>20355</v>
      </c>
      <c r="O494" s="169">
        <v>0</v>
      </c>
      <c r="P494" s="123">
        <v>0</v>
      </c>
      <c r="Q494" s="123">
        <v>0</v>
      </c>
      <c r="R494" s="75">
        <v>0</v>
      </c>
      <c r="S494" s="123">
        <v>0</v>
      </c>
      <c r="T494" s="123">
        <v>0</v>
      </c>
      <c r="U494" s="123">
        <v>0</v>
      </c>
      <c r="V494" s="75">
        <v>0</v>
      </c>
      <c r="W494" s="123">
        <v>0</v>
      </c>
      <c r="X494" s="75">
        <v>0</v>
      </c>
      <c r="Y494" s="75">
        <v>0</v>
      </c>
      <c r="Z494" s="75">
        <v>0</v>
      </c>
      <c r="AA494" s="75">
        <v>0</v>
      </c>
      <c r="AB494" s="4">
        <v>0</v>
      </c>
      <c r="AC494" s="4">
        <v>0</v>
      </c>
      <c r="AD494" s="4">
        <v>0</v>
      </c>
      <c r="AE494" s="8">
        <v>0</v>
      </c>
      <c r="AF494" s="8">
        <v>0</v>
      </c>
      <c r="AG494" s="8">
        <v>0</v>
      </c>
      <c r="AH494" s="8">
        <v>0</v>
      </c>
      <c r="AI494" s="51">
        <v>0</v>
      </c>
      <c r="AJ494" s="51">
        <v>0</v>
      </c>
      <c r="AK494" s="51">
        <v>0</v>
      </c>
      <c r="AL494" s="51">
        <v>0</v>
      </c>
      <c r="AM494" s="8">
        <v>-999</v>
      </c>
      <c r="AN494" s="8">
        <v>-999</v>
      </c>
      <c r="AO494" s="8" t="s">
        <v>22151</v>
      </c>
      <c r="AP494" s="8" t="s">
        <v>22151</v>
      </c>
      <c r="AQ494" s="8" t="s">
        <v>22151</v>
      </c>
      <c r="AR494" s="8" t="s">
        <v>22151</v>
      </c>
      <c r="AS494" s="8" t="s">
        <v>22151</v>
      </c>
      <c r="AT494" s="8" t="s">
        <v>22151</v>
      </c>
      <c r="AU494" s="8" t="s">
        <v>22151</v>
      </c>
      <c r="AV494" s="8" t="s">
        <v>22151</v>
      </c>
      <c r="AW494" s="8">
        <v>-999</v>
      </c>
      <c r="AX494" s="8">
        <v>-999</v>
      </c>
      <c r="AY494" s="132">
        <v>76</v>
      </c>
      <c r="AZ494" s="132" t="s">
        <v>22151</v>
      </c>
      <c r="BA494" s="132" t="s">
        <v>22151</v>
      </c>
      <c r="BB494" s="132" t="s">
        <v>22151</v>
      </c>
      <c r="BC494" s="132" t="s">
        <v>22151</v>
      </c>
      <c r="BD494" s="132" t="s">
        <v>22151</v>
      </c>
      <c r="BE494" s="132" t="s">
        <v>22151</v>
      </c>
      <c r="BF494" s="132" t="s">
        <v>22151</v>
      </c>
      <c r="BG494" s="132" t="s">
        <v>22151</v>
      </c>
      <c r="BH494" s="132">
        <v>280</v>
      </c>
      <c r="BI494" s="132">
        <v>265</v>
      </c>
      <c r="BJ494" s="92" t="s">
        <v>22151</v>
      </c>
      <c r="BK494" s="8">
        <v>3.9410672420239714</v>
      </c>
      <c r="BL494" s="8">
        <v>-1002.941067242024</v>
      </c>
      <c r="BM494" s="12">
        <v>475</v>
      </c>
      <c r="BN494" s="10">
        <v>0</v>
      </c>
      <c r="BO494" s="10">
        <v>0.19435732070240119</v>
      </c>
      <c r="BP494" s="10">
        <v>-1003.1354245627264</v>
      </c>
      <c r="BQ494" s="41">
        <v>-2137.1243896657529</v>
      </c>
      <c r="BR494" s="41"/>
      <c r="BS494" s="10">
        <v>0</v>
      </c>
      <c r="BT494" s="38">
        <v>0</v>
      </c>
      <c r="BU494" s="6" t="s">
        <v>22628</v>
      </c>
      <c r="BV494" s="75">
        <v>688.18</v>
      </c>
      <c r="BW494" s="75">
        <v>1487</v>
      </c>
      <c r="BX494" s="51">
        <v>-798.82</v>
      </c>
      <c r="BY494" s="75">
        <v>588</v>
      </c>
      <c r="BZ494" s="75">
        <v>749</v>
      </c>
      <c r="CA494" s="184" t="s">
        <v>22151</v>
      </c>
    </row>
    <row r="495" spans="1:79" ht="15" customHeight="1" x14ac:dyDescent="0.3">
      <c r="A495" s="178" t="s">
        <v>15309</v>
      </c>
      <c r="B495" s="1" t="s">
        <v>15310</v>
      </c>
      <c r="C495" s="2" t="s">
        <v>6575</v>
      </c>
      <c r="D495" s="91" t="s">
        <v>14310</v>
      </c>
      <c r="E495" s="2" t="s">
        <v>1449</v>
      </c>
      <c r="F495" s="2" t="s">
        <v>6120</v>
      </c>
      <c r="G495" s="2" t="s">
        <v>1424</v>
      </c>
      <c r="H495" s="2" t="s">
        <v>22151</v>
      </c>
      <c r="I495" s="2" t="s">
        <v>1424</v>
      </c>
      <c r="J495" s="269" t="s">
        <v>1424</v>
      </c>
      <c r="K495">
        <v>15271</v>
      </c>
      <c r="L495" t="s">
        <v>15311</v>
      </c>
      <c r="M495" t="e">
        <v>#VALUE!</v>
      </c>
      <c r="N495" t="s">
        <v>15312</v>
      </c>
      <c r="O495" s="169">
        <v>0</v>
      </c>
      <c r="P495" s="123">
        <v>0</v>
      </c>
      <c r="Q495" s="123">
        <v>0</v>
      </c>
      <c r="R495" s="75">
        <v>0</v>
      </c>
      <c r="S495" s="123">
        <v>0</v>
      </c>
      <c r="T495" s="123">
        <v>0</v>
      </c>
      <c r="U495" s="123">
        <v>0</v>
      </c>
      <c r="V495" s="75">
        <v>0</v>
      </c>
      <c r="W495" s="123">
        <v>0</v>
      </c>
      <c r="X495" s="75">
        <v>0</v>
      </c>
      <c r="Y495" s="75">
        <v>0</v>
      </c>
      <c r="Z495" s="75">
        <v>0</v>
      </c>
      <c r="AA495" s="75">
        <v>0</v>
      </c>
      <c r="AB495" s="4">
        <v>0</v>
      </c>
      <c r="AC495" s="4">
        <v>0</v>
      </c>
      <c r="AD495" s="4">
        <v>0</v>
      </c>
      <c r="AE495" s="8">
        <v>0</v>
      </c>
      <c r="AF495" s="8">
        <v>0</v>
      </c>
      <c r="AG495" s="8">
        <v>0</v>
      </c>
      <c r="AH495" s="8">
        <v>0</v>
      </c>
      <c r="AI495" s="51">
        <v>0</v>
      </c>
      <c r="AJ495" s="51">
        <v>0</v>
      </c>
      <c r="AK495" s="51">
        <v>0</v>
      </c>
      <c r="AL495" s="51">
        <v>0</v>
      </c>
      <c r="AM495" s="8">
        <v>-999</v>
      </c>
      <c r="AN495" s="8">
        <v>-999</v>
      </c>
      <c r="AO495" s="8" t="s">
        <v>22151</v>
      </c>
      <c r="AP495" s="8" t="s">
        <v>22151</v>
      </c>
      <c r="AQ495" s="8" t="s">
        <v>22151</v>
      </c>
      <c r="AR495" s="8" t="s">
        <v>22151</v>
      </c>
      <c r="AS495" s="8" t="s">
        <v>22151</v>
      </c>
      <c r="AT495" s="8" t="s">
        <v>22151</v>
      </c>
      <c r="AU495" s="8" t="s">
        <v>22151</v>
      </c>
      <c r="AV495" s="8" t="s">
        <v>22151</v>
      </c>
      <c r="AW495" s="8">
        <v>-999</v>
      </c>
      <c r="AX495" s="8">
        <v>-999</v>
      </c>
      <c r="AY495" s="132">
        <v>76</v>
      </c>
      <c r="AZ495" s="132" t="s">
        <v>22151</v>
      </c>
      <c r="BA495" s="132" t="s">
        <v>22151</v>
      </c>
      <c r="BB495" s="132" t="s">
        <v>22151</v>
      </c>
      <c r="BC495" s="132" t="s">
        <v>22151</v>
      </c>
      <c r="BD495" s="132" t="s">
        <v>22151</v>
      </c>
      <c r="BE495" s="132" t="s">
        <v>22151</v>
      </c>
      <c r="BF495" s="132" t="s">
        <v>22151</v>
      </c>
      <c r="BG495" s="132" t="s">
        <v>22151</v>
      </c>
      <c r="BH495" s="132">
        <v>280</v>
      </c>
      <c r="BI495" s="132">
        <v>265</v>
      </c>
      <c r="BJ495" s="92" t="s">
        <v>22151</v>
      </c>
      <c r="BK495" s="8">
        <v>3.9410672420239714</v>
      </c>
      <c r="BL495" s="8">
        <v>-1002.941067242024</v>
      </c>
      <c r="BM495" s="12">
        <v>475</v>
      </c>
      <c r="BN495" s="10">
        <v>0</v>
      </c>
      <c r="BO495" s="10">
        <v>0.19435732070240119</v>
      </c>
      <c r="BP495" s="10">
        <v>-1003.1354245627264</v>
      </c>
      <c r="BQ495" s="41">
        <v>-2137.1243896657529</v>
      </c>
      <c r="BR495" s="41"/>
      <c r="BS495" s="10">
        <v>0</v>
      </c>
      <c r="BT495" s="38">
        <v>0</v>
      </c>
      <c r="BU495" s="6" t="s">
        <v>22628</v>
      </c>
      <c r="BV495" s="75">
        <v>999</v>
      </c>
      <c r="BW495" s="75">
        <v>1487</v>
      </c>
      <c r="BX495" s="51">
        <v>-488</v>
      </c>
      <c r="BY495" s="75">
        <v>0</v>
      </c>
      <c r="BZ495" s="75">
        <v>0</v>
      </c>
      <c r="CA495" s="184" t="s">
        <v>22151</v>
      </c>
    </row>
    <row r="496" spans="1:79" x14ac:dyDescent="0.3">
      <c r="A496" s="214" t="s">
        <v>15956</v>
      </c>
      <c r="B496" s="1" t="s">
        <v>15957</v>
      </c>
      <c r="C496" s="2" t="s">
        <v>6683</v>
      </c>
      <c r="D496" s="91" t="s">
        <v>14303</v>
      </c>
      <c r="E496" s="2" t="s">
        <v>3591</v>
      </c>
      <c r="F496" s="2" t="s">
        <v>3591</v>
      </c>
      <c r="G496" s="2" t="s">
        <v>1424</v>
      </c>
      <c r="H496" s="2" t="s">
        <v>22151</v>
      </c>
      <c r="I496" s="2" t="s">
        <v>1424</v>
      </c>
      <c r="J496" s="269" t="s">
        <v>1424</v>
      </c>
      <c r="K496" s="122">
        <v>10619</v>
      </c>
      <c r="L496" s="122" t="s">
        <v>15958</v>
      </c>
      <c r="M496" s="122" t="e">
        <v>#VALUE!</v>
      </c>
      <c r="N496" s="122" t="s">
        <v>15410</v>
      </c>
      <c r="O496" s="123">
        <v>0</v>
      </c>
      <c r="P496" s="123">
        <v>0</v>
      </c>
      <c r="Q496" s="123">
        <v>0</v>
      </c>
      <c r="R496" s="123">
        <v>0</v>
      </c>
      <c r="S496" s="123">
        <v>0</v>
      </c>
      <c r="T496" s="123">
        <v>0</v>
      </c>
      <c r="U496" s="123">
        <v>0</v>
      </c>
      <c r="V496" s="123">
        <v>0</v>
      </c>
      <c r="W496" s="123">
        <v>0</v>
      </c>
      <c r="X496" s="123">
        <v>0</v>
      </c>
      <c r="Y496" s="123">
        <v>0</v>
      </c>
      <c r="Z496" s="123">
        <v>0</v>
      </c>
      <c r="AA496" s="123">
        <v>0</v>
      </c>
      <c r="AB496" s="124">
        <v>0</v>
      </c>
      <c r="AC496" s="124">
        <v>0</v>
      </c>
      <c r="AD496" s="124">
        <v>0</v>
      </c>
      <c r="AE496" s="125">
        <v>0</v>
      </c>
      <c r="AF496" s="125">
        <v>0</v>
      </c>
      <c r="AG496" s="125">
        <v>0</v>
      </c>
      <c r="AH496" s="125">
        <v>0</v>
      </c>
      <c r="AI496" s="125">
        <v>0</v>
      </c>
      <c r="AJ496" s="125">
        <v>0</v>
      </c>
      <c r="AK496" s="125">
        <v>0</v>
      </c>
      <c r="AL496" s="51">
        <v>0</v>
      </c>
      <c r="AM496" s="125">
        <v>-999</v>
      </c>
      <c r="AN496" s="125">
        <v>-999</v>
      </c>
      <c r="AO496" s="125" t="s">
        <v>22151</v>
      </c>
      <c r="AP496" s="125" t="s">
        <v>22151</v>
      </c>
      <c r="AQ496" s="125" t="s">
        <v>22151</v>
      </c>
      <c r="AR496" s="125" t="s">
        <v>22151</v>
      </c>
      <c r="AS496" s="125" t="s">
        <v>22151</v>
      </c>
      <c r="AT496" s="125" t="s">
        <v>22151</v>
      </c>
      <c r="AU496" s="125" t="s">
        <v>22151</v>
      </c>
      <c r="AV496" s="125" t="s">
        <v>22151</v>
      </c>
      <c r="AW496" s="125">
        <v>-999</v>
      </c>
      <c r="AX496" s="125">
        <v>-999</v>
      </c>
      <c r="AY496" s="127">
        <v>76</v>
      </c>
      <c r="AZ496" s="127" t="s">
        <v>22151</v>
      </c>
      <c r="BA496" s="127" t="s">
        <v>22151</v>
      </c>
      <c r="BB496" s="127" t="s">
        <v>22151</v>
      </c>
      <c r="BC496" s="127" t="s">
        <v>22151</v>
      </c>
      <c r="BD496" s="127" t="s">
        <v>22151</v>
      </c>
      <c r="BE496" s="127" t="s">
        <v>22151</v>
      </c>
      <c r="BF496" s="127" t="s">
        <v>22151</v>
      </c>
      <c r="BG496" s="127" t="s">
        <v>22151</v>
      </c>
      <c r="BH496" s="127">
        <v>280</v>
      </c>
      <c r="BI496" s="127">
        <v>265</v>
      </c>
      <c r="BJ496" s="126" t="s">
        <v>22151</v>
      </c>
      <c r="BK496" s="125">
        <v>3.9410672420239714</v>
      </c>
      <c r="BL496" s="125">
        <v>-1002.941067242024</v>
      </c>
      <c r="BM496" s="127">
        <v>475</v>
      </c>
      <c r="BN496" s="125">
        <v>0</v>
      </c>
      <c r="BO496" s="125">
        <v>0.19435732070240119</v>
      </c>
      <c r="BP496" s="125">
        <v>-1003.1354245627264</v>
      </c>
      <c r="BQ496" s="128">
        <v>-2137.1243896657529</v>
      </c>
      <c r="BR496" s="128"/>
      <c r="BS496" s="125">
        <v>0</v>
      </c>
      <c r="BT496" s="38">
        <v>0</v>
      </c>
      <c r="BU496" s="125" t="s">
        <v>22628</v>
      </c>
      <c r="BV496" s="123">
        <v>999</v>
      </c>
      <c r="BW496" s="123">
        <v>1487</v>
      </c>
      <c r="BX496" s="125">
        <v>-488</v>
      </c>
      <c r="BY496" s="123">
        <v>0</v>
      </c>
      <c r="BZ496" s="123">
        <v>0</v>
      </c>
      <c r="CA496" s="184" t="s">
        <v>22151</v>
      </c>
    </row>
    <row r="497" spans="1:79" x14ac:dyDescent="0.3">
      <c r="A497" s="178" t="s">
        <v>14757</v>
      </c>
      <c r="B497" s="1" t="s">
        <v>6779</v>
      </c>
      <c r="C497" s="2" t="s">
        <v>6948</v>
      </c>
      <c r="D497" s="91" t="s">
        <v>14691</v>
      </c>
      <c r="E497" s="2" t="s">
        <v>1470</v>
      </c>
      <c r="F497" s="2" t="s">
        <v>6120</v>
      </c>
      <c r="G497" s="2" t="s">
        <v>1424</v>
      </c>
      <c r="H497" s="2" t="s">
        <v>22151</v>
      </c>
      <c r="I497" s="2" t="s">
        <v>1424</v>
      </c>
      <c r="J497" s="269" t="s">
        <v>1424</v>
      </c>
      <c r="K497">
        <v>10286</v>
      </c>
      <c r="L497" t="s">
        <v>14758</v>
      </c>
      <c r="M497" t="e">
        <v>#VALUE!</v>
      </c>
      <c r="N497" t="s">
        <v>15081</v>
      </c>
      <c r="O497" s="169">
        <v>0</v>
      </c>
      <c r="P497" s="123">
        <v>0</v>
      </c>
      <c r="Q497" s="123">
        <v>0</v>
      </c>
      <c r="R497" s="67">
        <v>0</v>
      </c>
      <c r="S497" s="123">
        <v>0</v>
      </c>
      <c r="T497" s="123">
        <v>0</v>
      </c>
      <c r="U497" s="123">
        <v>0</v>
      </c>
      <c r="V497" s="67">
        <v>0</v>
      </c>
      <c r="W497" s="123">
        <v>0</v>
      </c>
      <c r="X497" s="67">
        <v>0</v>
      </c>
      <c r="Y497" s="67">
        <v>0</v>
      </c>
      <c r="Z497" s="67">
        <v>0</v>
      </c>
      <c r="AA497" s="67">
        <v>0</v>
      </c>
      <c r="AB497" s="3">
        <v>0</v>
      </c>
      <c r="AC497" s="3">
        <v>0</v>
      </c>
      <c r="AD497" s="3">
        <v>0</v>
      </c>
      <c r="AE497" s="6">
        <v>0</v>
      </c>
      <c r="AF497" s="6">
        <v>0</v>
      </c>
      <c r="AG497" s="6">
        <v>0</v>
      </c>
      <c r="AH497" s="6">
        <v>0</v>
      </c>
      <c r="AI497" s="51">
        <v>0</v>
      </c>
      <c r="AJ497" s="51">
        <v>0</v>
      </c>
      <c r="AK497" s="51">
        <v>0</v>
      </c>
      <c r="AL497" s="51">
        <v>0</v>
      </c>
      <c r="AM497" s="6">
        <v>-999</v>
      </c>
      <c r="AN497" s="6">
        <v>-999</v>
      </c>
      <c r="AO497" s="6" t="s">
        <v>22151</v>
      </c>
      <c r="AP497" s="6" t="s">
        <v>22151</v>
      </c>
      <c r="AQ497" s="6" t="s">
        <v>22151</v>
      </c>
      <c r="AR497" s="6" t="s">
        <v>22151</v>
      </c>
      <c r="AS497" s="6" t="s">
        <v>22151</v>
      </c>
      <c r="AT497" s="6" t="s">
        <v>22151</v>
      </c>
      <c r="AU497" s="6" t="s">
        <v>22151</v>
      </c>
      <c r="AV497" s="6" t="s">
        <v>22151</v>
      </c>
      <c r="AW497" s="6">
        <v>-999</v>
      </c>
      <c r="AX497" s="6">
        <v>-999</v>
      </c>
      <c r="AY497" s="99">
        <v>76</v>
      </c>
      <c r="AZ497" s="132" t="s">
        <v>22151</v>
      </c>
      <c r="BA497" s="132" t="s">
        <v>22151</v>
      </c>
      <c r="BB497" s="132" t="s">
        <v>22151</v>
      </c>
      <c r="BC497" s="132" t="s">
        <v>22151</v>
      </c>
      <c r="BD497" s="132" t="s">
        <v>22151</v>
      </c>
      <c r="BE497" s="132" t="s">
        <v>22151</v>
      </c>
      <c r="BF497" s="132" t="s">
        <v>22151</v>
      </c>
      <c r="BG497" s="132" t="s">
        <v>22151</v>
      </c>
      <c r="BH497" s="132">
        <v>280</v>
      </c>
      <c r="BI497" s="132">
        <v>265</v>
      </c>
      <c r="BJ497" s="92" t="s">
        <v>22151</v>
      </c>
      <c r="BK497" s="6">
        <v>3.9410672420239714</v>
      </c>
      <c r="BL497" s="8">
        <v>-1002.941067242024</v>
      </c>
      <c r="BM497" s="12">
        <v>475</v>
      </c>
      <c r="BN497" s="6">
        <v>0</v>
      </c>
      <c r="BO497" s="6">
        <v>0.19435732070240119</v>
      </c>
      <c r="BP497" s="6">
        <v>-1003.1354245627264</v>
      </c>
      <c r="BQ497" s="38">
        <v>-2137.1243896657529</v>
      </c>
      <c r="BR497" s="38"/>
      <c r="BS497" s="6">
        <v>0</v>
      </c>
      <c r="BT497" s="38">
        <v>0</v>
      </c>
      <c r="BU497" s="6" t="s">
        <v>22628</v>
      </c>
      <c r="BV497" s="75">
        <v>999</v>
      </c>
      <c r="BW497" s="75">
        <v>1487</v>
      </c>
      <c r="BX497" s="51">
        <v>-488</v>
      </c>
      <c r="BY497" s="75">
        <v>0</v>
      </c>
      <c r="BZ497" s="75">
        <v>0</v>
      </c>
      <c r="CA497" s="184" t="s">
        <v>22151</v>
      </c>
    </row>
    <row r="498" spans="1:79" ht="15" customHeight="1" x14ac:dyDescent="0.3">
      <c r="A498" s="212" t="s">
        <v>12535</v>
      </c>
      <c r="B498" s="180" t="s">
        <v>12537</v>
      </c>
      <c r="C498" s="196" t="s">
        <v>12536</v>
      </c>
      <c r="D498" s="211" t="s">
        <v>11562</v>
      </c>
      <c r="E498" s="196" t="s">
        <v>1389</v>
      </c>
      <c r="F498" s="196" t="s">
        <v>6120</v>
      </c>
      <c r="G498" s="196" t="s">
        <v>1424</v>
      </c>
      <c r="H498" s="196" t="s">
        <v>22151</v>
      </c>
      <c r="I498" s="196" t="s">
        <v>1424</v>
      </c>
      <c r="J498" s="196" t="s">
        <v>1424</v>
      </c>
      <c r="K498" s="197">
        <v>12508</v>
      </c>
      <c r="L498" s="197" t="s">
        <v>11563</v>
      </c>
      <c r="M498" s="198" t="e">
        <v>#VALUE!</v>
      </c>
      <c r="N498" s="198" t="s">
        <v>12539</v>
      </c>
      <c r="O498" s="199">
        <v>0</v>
      </c>
      <c r="P498" s="200">
        <v>0</v>
      </c>
      <c r="Q498" s="200">
        <v>0</v>
      </c>
      <c r="R498" s="200">
        <v>0</v>
      </c>
      <c r="S498" s="200">
        <v>0</v>
      </c>
      <c r="T498" s="200">
        <v>0</v>
      </c>
      <c r="U498" s="200">
        <v>0</v>
      </c>
      <c r="V498" s="200">
        <v>0</v>
      </c>
      <c r="W498" s="200">
        <v>0</v>
      </c>
      <c r="X498" s="200">
        <v>0</v>
      </c>
      <c r="Y498" s="200">
        <v>0</v>
      </c>
      <c r="Z498" s="200">
        <v>0</v>
      </c>
      <c r="AA498" s="200">
        <v>0</v>
      </c>
      <c r="AB498" s="201">
        <v>0</v>
      </c>
      <c r="AC498" s="202">
        <v>0</v>
      </c>
      <c r="AD498" s="202">
        <v>0</v>
      </c>
      <c r="AE498" s="203">
        <v>0</v>
      </c>
      <c r="AF498" s="203">
        <v>0</v>
      </c>
      <c r="AG498" s="203">
        <v>0</v>
      </c>
      <c r="AH498" s="203">
        <v>0</v>
      </c>
      <c r="AI498" s="203">
        <v>0</v>
      </c>
      <c r="AJ498" s="204">
        <v>0</v>
      </c>
      <c r="AK498" s="204">
        <v>0</v>
      </c>
      <c r="AL498" s="204">
        <v>0</v>
      </c>
      <c r="AM498" s="203">
        <v>-999</v>
      </c>
      <c r="AN498" s="203">
        <v>-999</v>
      </c>
      <c r="AO498" s="203" t="s">
        <v>22151</v>
      </c>
      <c r="AP498" s="203" t="s">
        <v>22151</v>
      </c>
      <c r="AQ498" s="203" t="s">
        <v>22151</v>
      </c>
      <c r="AR498" s="203" t="s">
        <v>22151</v>
      </c>
      <c r="AS498" s="203" t="s">
        <v>22151</v>
      </c>
      <c r="AT498" s="203" t="s">
        <v>22151</v>
      </c>
      <c r="AU498" s="203" t="s">
        <v>22151</v>
      </c>
      <c r="AV498" s="203" t="s">
        <v>22151</v>
      </c>
      <c r="AW498" s="203">
        <v>-999</v>
      </c>
      <c r="AX498" s="203">
        <v>-999</v>
      </c>
      <c r="AY498" s="205">
        <v>76</v>
      </c>
      <c r="AZ498" s="205" t="s">
        <v>22151</v>
      </c>
      <c r="BA498" s="205" t="s">
        <v>22151</v>
      </c>
      <c r="BB498" s="205" t="s">
        <v>22151</v>
      </c>
      <c r="BC498" s="205" t="s">
        <v>22151</v>
      </c>
      <c r="BD498" s="205" t="s">
        <v>22151</v>
      </c>
      <c r="BE498" s="205" t="s">
        <v>22151</v>
      </c>
      <c r="BF498" s="205" t="s">
        <v>22151</v>
      </c>
      <c r="BG498" s="205" t="s">
        <v>22151</v>
      </c>
      <c r="BH498" s="205">
        <v>280</v>
      </c>
      <c r="BI498" s="205">
        <v>265</v>
      </c>
      <c r="BJ498" s="206" t="s">
        <v>22151</v>
      </c>
      <c r="BK498" s="203">
        <v>3.9410672420239714</v>
      </c>
      <c r="BL498" s="203">
        <v>-1002.941067242024</v>
      </c>
      <c r="BM498" s="205">
        <v>475</v>
      </c>
      <c r="BN498" s="203">
        <v>0</v>
      </c>
      <c r="BO498" s="203">
        <v>0.19435732070240119</v>
      </c>
      <c r="BP498" s="203">
        <v>-1003.1354245627264</v>
      </c>
      <c r="BQ498" s="207">
        <v>-2137.1243896657529</v>
      </c>
      <c r="BR498" s="208"/>
      <c r="BS498" s="203">
        <v>0</v>
      </c>
      <c r="BT498" s="38">
        <v>0</v>
      </c>
      <c r="BU498" s="203" t="s">
        <v>22628</v>
      </c>
      <c r="BV498" s="200">
        <v>999</v>
      </c>
      <c r="BW498" s="209">
        <v>1487</v>
      </c>
      <c r="BX498" s="204">
        <v>-488</v>
      </c>
      <c r="BY498" s="209">
        <v>0</v>
      </c>
      <c r="BZ498" s="209">
        <v>0</v>
      </c>
      <c r="CA498" s="184" t="s">
        <v>22151</v>
      </c>
    </row>
    <row r="499" spans="1:79" ht="15" customHeight="1" x14ac:dyDescent="0.3">
      <c r="A499" s="213" t="s">
        <v>1605</v>
      </c>
      <c r="B499" s="1" t="s">
        <v>7177</v>
      </c>
      <c r="C499" s="2" t="s">
        <v>7178</v>
      </c>
      <c r="D499" s="91" t="s">
        <v>263</v>
      </c>
      <c r="E499" s="2" t="s">
        <v>1398</v>
      </c>
      <c r="F499" s="2" t="s">
        <v>9094</v>
      </c>
      <c r="G499" s="2" t="s">
        <v>1424</v>
      </c>
      <c r="H499" s="2" t="s">
        <v>1424</v>
      </c>
      <c r="I499" s="2" t="s">
        <v>1424</v>
      </c>
      <c r="J499" s="269" t="s">
        <v>1424</v>
      </c>
      <c r="K499">
        <v>10655</v>
      </c>
      <c r="L499" t="s">
        <v>9866</v>
      </c>
      <c r="M499" t="e">
        <v>#VALUE!</v>
      </c>
      <c r="N499" t="s">
        <v>5191</v>
      </c>
      <c r="O499" s="169">
        <v>0</v>
      </c>
      <c r="P499" s="123">
        <v>0</v>
      </c>
      <c r="Q499" s="123">
        <v>0</v>
      </c>
      <c r="R499" s="67">
        <v>0</v>
      </c>
      <c r="S499" s="123">
        <v>0</v>
      </c>
      <c r="T499" s="123">
        <v>0</v>
      </c>
      <c r="U499" s="123">
        <v>0</v>
      </c>
      <c r="V499" s="67">
        <v>0</v>
      </c>
      <c r="W499" s="123">
        <v>0</v>
      </c>
      <c r="X499" s="67">
        <v>0</v>
      </c>
      <c r="Y499" s="67">
        <v>0</v>
      </c>
      <c r="Z499" s="67">
        <v>0</v>
      </c>
      <c r="AA499" s="67">
        <v>0</v>
      </c>
      <c r="AB499" s="52">
        <v>0</v>
      </c>
      <c r="AC499" s="52">
        <v>0</v>
      </c>
      <c r="AD499" s="52">
        <v>0</v>
      </c>
      <c r="AE499" s="51">
        <v>0</v>
      </c>
      <c r="AF499" s="51">
        <v>0</v>
      </c>
      <c r="AG499" s="51">
        <v>0</v>
      </c>
      <c r="AH499" s="51">
        <v>0</v>
      </c>
      <c r="AI499" s="51">
        <v>0</v>
      </c>
      <c r="AJ499" s="51">
        <v>0</v>
      </c>
      <c r="AK499" s="51">
        <v>0</v>
      </c>
      <c r="AL499" s="51">
        <v>0</v>
      </c>
      <c r="AM499" s="51">
        <v>-999</v>
      </c>
      <c r="AN499" s="51">
        <v>-999</v>
      </c>
      <c r="AO499" s="51" t="s">
        <v>22151</v>
      </c>
      <c r="AP499" s="51" t="s">
        <v>22151</v>
      </c>
      <c r="AQ499" s="51" t="s">
        <v>22151</v>
      </c>
      <c r="AR499" s="51" t="s">
        <v>22151</v>
      </c>
      <c r="AS499" s="51" t="s">
        <v>22151</v>
      </c>
      <c r="AT499" s="51" t="s">
        <v>22151</v>
      </c>
      <c r="AU499" s="51" t="s">
        <v>22151</v>
      </c>
      <c r="AV499" s="51" t="s">
        <v>22151</v>
      </c>
      <c r="AW499" s="51">
        <v>-999</v>
      </c>
      <c r="AX499" s="51">
        <v>-999</v>
      </c>
      <c r="AY499" s="76">
        <v>76</v>
      </c>
      <c r="AZ499" s="132" t="s">
        <v>22151</v>
      </c>
      <c r="BA499" s="132" t="s">
        <v>22151</v>
      </c>
      <c r="BB499" s="132" t="s">
        <v>22151</v>
      </c>
      <c r="BC499" s="132" t="s">
        <v>22151</v>
      </c>
      <c r="BD499" s="132" t="s">
        <v>22151</v>
      </c>
      <c r="BE499" s="132" t="s">
        <v>22151</v>
      </c>
      <c r="BF499" s="132" t="s">
        <v>22151</v>
      </c>
      <c r="BG499" s="132" t="s">
        <v>22151</v>
      </c>
      <c r="BH499" s="132">
        <v>280</v>
      </c>
      <c r="BI499" s="132">
        <v>265</v>
      </c>
      <c r="BJ499" s="92" t="s">
        <v>22151</v>
      </c>
      <c r="BK499" s="51">
        <v>3.9410672420239714</v>
      </c>
      <c r="BL499" s="8">
        <v>-1002.941067242024</v>
      </c>
      <c r="BM499" s="12">
        <v>475</v>
      </c>
      <c r="BN499" s="51">
        <v>0</v>
      </c>
      <c r="BO499" s="51">
        <v>0.19435732070240119</v>
      </c>
      <c r="BP499" s="51">
        <v>-1003.1354245627264</v>
      </c>
      <c r="BQ499" s="64">
        <v>-2137.1243896657529</v>
      </c>
      <c r="BR499" s="64"/>
      <c r="BS499" s="51">
        <v>0</v>
      </c>
      <c r="BT499" s="38">
        <v>0</v>
      </c>
      <c r="BU499" s="51" t="s">
        <v>22628</v>
      </c>
      <c r="BV499" s="75">
        <v>999</v>
      </c>
      <c r="BW499" s="75">
        <v>1487</v>
      </c>
      <c r="BX499" s="51">
        <v>-488</v>
      </c>
      <c r="BY499" s="75">
        <v>0</v>
      </c>
      <c r="BZ499" s="75">
        <v>0</v>
      </c>
      <c r="CA499" s="184" t="s">
        <v>22151</v>
      </c>
    </row>
    <row r="500" spans="1:79" ht="15" customHeight="1" x14ac:dyDescent="0.3">
      <c r="A500" s="65" t="s">
        <v>14559</v>
      </c>
      <c r="B500" s="1" t="s">
        <v>14560</v>
      </c>
      <c r="C500" s="2" t="s">
        <v>6715</v>
      </c>
      <c r="D500" s="91" t="s">
        <v>14314</v>
      </c>
      <c r="E500" s="2" t="s">
        <v>1389</v>
      </c>
      <c r="F500" s="2" t="s">
        <v>6120</v>
      </c>
      <c r="G500" s="2" t="s">
        <v>1424</v>
      </c>
      <c r="H500" s="2" t="s">
        <v>22151</v>
      </c>
      <c r="I500" s="2" t="s">
        <v>1424</v>
      </c>
      <c r="J500" s="269" t="s">
        <v>1424</v>
      </c>
      <c r="K500">
        <v>7168</v>
      </c>
      <c r="L500" t="s">
        <v>14505</v>
      </c>
      <c r="M500" t="e">
        <v>#VALUE!</v>
      </c>
      <c r="N500" t="s">
        <v>15095</v>
      </c>
      <c r="O500" s="169">
        <v>0</v>
      </c>
      <c r="P500" s="123">
        <v>0</v>
      </c>
      <c r="Q500" s="123">
        <v>0</v>
      </c>
      <c r="R500" s="75">
        <v>0</v>
      </c>
      <c r="S500" s="123">
        <v>0</v>
      </c>
      <c r="T500" s="123">
        <v>0</v>
      </c>
      <c r="U500" s="123">
        <v>0</v>
      </c>
      <c r="V500" s="75">
        <v>0</v>
      </c>
      <c r="W500" s="123">
        <v>0</v>
      </c>
      <c r="X500" s="75">
        <v>0</v>
      </c>
      <c r="Y500" s="75">
        <v>0</v>
      </c>
      <c r="Z500" s="75">
        <v>0</v>
      </c>
      <c r="AA500" s="75">
        <v>0</v>
      </c>
      <c r="AB500" s="52">
        <v>0</v>
      </c>
      <c r="AC500" s="52">
        <v>0</v>
      </c>
      <c r="AD500" s="52">
        <v>0</v>
      </c>
      <c r="AE500" s="51">
        <v>0</v>
      </c>
      <c r="AF500" s="51">
        <v>0</v>
      </c>
      <c r="AG500" s="51">
        <v>0</v>
      </c>
      <c r="AH500" s="51">
        <v>0</v>
      </c>
      <c r="AI500" s="51">
        <v>0</v>
      </c>
      <c r="AJ500" s="51">
        <v>0</v>
      </c>
      <c r="AK500" s="51">
        <v>0</v>
      </c>
      <c r="AL500" s="51">
        <v>0</v>
      </c>
      <c r="AM500" s="51">
        <v>-999</v>
      </c>
      <c r="AN500" s="51">
        <v>-999</v>
      </c>
      <c r="AO500" s="51" t="s">
        <v>22151</v>
      </c>
      <c r="AP500" s="51" t="s">
        <v>22151</v>
      </c>
      <c r="AQ500" s="51" t="s">
        <v>22151</v>
      </c>
      <c r="AR500" s="51" t="s">
        <v>22151</v>
      </c>
      <c r="AS500" s="51" t="s">
        <v>22151</v>
      </c>
      <c r="AT500" s="51" t="s">
        <v>22151</v>
      </c>
      <c r="AU500" s="51" t="s">
        <v>22151</v>
      </c>
      <c r="AV500" s="51" t="s">
        <v>22151</v>
      </c>
      <c r="AW500" s="51">
        <v>-999</v>
      </c>
      <c r="AX500" s="51">
        <v>-999</v>
      </c>
      <c r="AY500" s="76">
        <v>76</v>
      </c>
      <c r="AZ500" s="132" t="s">
        <v>22151</v>
      </c>
      <c r="BA500" s="132" t="s">
        <v>22151</v>
      </c>
      <c r="BB500" s="132" t="s">
        <v>22151</v>
      </c>
      <c r="BC500" s="132" t="s">
        <v>22151</v>
      </c>
      <c r="BD500" s="132" t="s">
        <v>22151</v>
      </c>
      <c r="BE500" s="132" t="s">
        <v>22151</v>
      </c>
      <c r="BF500" s="132" t="s">
        <v>22151</v>
      </c>
      <c r="BG500" s="132" t="s">
        <v>22151</v>
      </c>
      <c r="BH500" s="132">
        <v>280</v>
      </c>
      <c r="BI500" s="132">
        <v>265</v>
      </c>
      <c r="BJ500" s="92" t="s">
        <v>22151</v>
      </c>
      <c r="BK500" s="51">
        <v>3.9410672420239714</v>
      </c>
      <c r="BL500" s="8">
        <v>-1002.941067242024</v>
      </c>
      <c r="BM500" s="12">
        <v>475</v>
      </c>
      <c r="BN500" s="51">
        <v>0</v>
      </c>
      <c r="BO500" s="51">
        <v>0.19435732070240119</v>
      </c>
      <c r="BP500" s="51">
        <v>-1003.1354245627264</v>
      </c>
      <c r="BQ500" s="64">
        <v>-2137.1243896657529</v>
      </c>
      <c r="BR500" s="64"/>
      <c r="BS500" s="51">
        <v>0</v>
      </c>
      <c r="BT500" s="38">
        <v>0</v>
      </c>
      <c r="BU500" s="51" t="s">
        <v>22628</v>
      </c>
      <c r="BV500" s="75">
        <v>999</v>
      </c>
      <c r="BW500" s="75">
        <v>1487</v>
      </c>
      <c r="BX500" s="51">
        <v>-488</v>
      </c>
      <c r="BY500" s="75">
        <v>0</v>
      </c>
      <c r="BZ500" s="75">
        <v>0</v>
      </c>
      <c r="CA500" s="184" t="s">
        <v>22151</v>
      </c>
    </row>
    <row r="501" spans="1:79" x14ac:dyDescent="0.3">
      <c r="A501" s="212" t="s">
        <v>15779</v>
      </c>
      <c r="B501" s="180" t="s">
        <v>15780</v>
      </c>
      <c r="C501" s="196" t="s">
        <v>6581</v>
      </c>
      <c r="D501" s="211" t="s">
        <v>14690</v>
      </c>
      <c r="E501" s="196" t="s">
        <v>1449</v>
      </c>
      <c r="F501" s="196" t="s">
        <v>6120</v>
      </c>
      <c r="G501" s="196" t="s">
        <v>1424</v>
      </c>
      <c r="H501" s="196" t="s">
        <v>22151</v>
      </c>
      <c r="I501" s="196" t="s">
        <v>1424</v>
      </c>
      <c r="J501" s="196" t="s">
        <v>1424</v>
      </c>
      <c r="K501" s="197">
        <v>16291</v>
      </c>
      <c r="L501" s="197" t="s">
        <v>15781</v>
      </c>
      <c r="M501" s="198" t="e">
        <v>#VALUE!</v>
      </c>
      <c r="N501" s="198" t="s">
        <v>15782</v>
      </c>
      <c r="O501" s="199">
        <v>0</v>
      </c>
      <c r="P501" s="200">
        <v>0</v>
      </c>
      <c r="Q501" s="200">
        <v>0</v>
      </c>
      <c r="R501" s="200">
        <v>0</v>
      </c>
      <c r="S501" s="200">
        <v>0</v>
      </c>
      <c r="T501" s="200">
        <v>0</v>
      </c>
      <c r="U501" s="200">
        <v>0</v>
      </c>
      <c r="V501" s="200">
        <v>0</v>
      </c>
      <c r="W501" s="200">
        <v>0</v>
      </c>
      <c r="X501" s="200">
        <v>0</v>
      </c>
      <c r="Y501" s="200">
        <v>0</v>
      </c>
      <c r="Z501" s="200">
        <v>0</v>
      </c>
      <c r="AA501" s="200">
        <v>0</v>
      </c>
      <c r="AB501" s="201">
        <v>0</v>
      </c>
      <c r="AC501" s="202">
        <v>0</v>
      </c>
      <c r="AD501" s="202">
        <v>0</v>
      </c>
      <c r="AE501" s="203">
        <v>0</v>
      </c>
      <c r="AF501" s="203">
        <v>0</v>
      </c>
      <c r="AG501" s="203">
        <v>0</v>
      </c>
      <c r="AH501" s="203">
        <v>0</v>
      </c>
      <c r="AI501" s="203">
        <v>0</v>
      </c>
      <c r="AJ501" s="204">
        <v>0</v>
      </c>
      <c r="AK501" s="204">
        <v>0</v>
      </c>
      <c r="AL501" s="204">
        <v>0</v>
      </c>
      <c r="AM501" s="203">
        <v>-999</v>
      </c>
      <c r="AN501" s="203">
        <v>-999</v>
      </c>
      <c r="AO501" s="203" t="s">
        <v>22151</v>
      </c>
      <c r="AP501" s="203" t="s">
        <v>22151</v>
      </c>
      <c r="AQ501" s="203" t="s">
        <v>22151</v>
      </c>
      <c r="AR501" s="203" t="s">
        <v>22151</v>
      </c>
      <c r="AS501" s="203" t="s">
        <v>22151</v>
      </c>
      <c r="AT501" s="203" t="s">
        <v>22151</v>
      </c>
      <c r="AU501" s="203" t="s">
        <v>22151</v>
      </c>
      <c r="AV501" s="203" t="s">
        <v>22151</v>
      </c>
      <c r="AW501" s="203">
        <v>-999</v>
      </c>
      <c r="AX501" s="203">
        <v>-999</v>
      </c>
      <c r="AY501" s="205">
        <v>76</v>
      </c>
      <c r="AZ501" s="205" t="s">
        <v>22151</v>
      </c>
      <c r="BA501" s="205" t="s">
        <v>22151</v>
      </c>
      <c r="BB501" s="205" t="s">
        <v>22151</v>
      </c>
      <c r="BC501" s="205" t="s">
        <v>22151</v>
      </c>
      <c r="BD501" s="205" t="s">
        <v>22151</v>
      </c>
      <c r="BE501" s="205" t="s">
        <v>22151</v>
      </c>
      <c r="BF501" s="205" t="s">
        <v>22151</v>
      </c>
      <c r="BG501" s="205" t="s">
        <v>22151</v>
      </c>
      <c r="BH501" s="205">
        <v>280</v>
      </c>
      <c r="BI501" s="205">
        <v>265</v>
      </c>
      <c r="BJ501" s="206" t="s">
        <v>22151</v>
      </c>
      <c r="BK501" s="203">
        <v>3.9410672420239714</v>
      </c>
      <c r="BL501" s="203">
        <v>-1002.941067242024</v>
      </c>
      <c r="BM501" s="205">
        <v>475</v>
      </c>
      <c r="BN501" s="203">
        <v>0</v>
      </c>
      <c r="BO501" s="203">
        <v>0.19435732070240119</v>
      </c>
      <c r="BP501" s="203">
        <v>-1003.1354245627264</v>
      </c>
      <c r="BQ501" s="207">
        <v>-2137.1243896657529</v>
      </c>
      <c r="BR501" s="208"/>
      <c r="BS501" s="203">
        <v>0</v>
      </c>
      <c r="BT501" s="38">
        <v>0</v>
      </c>
      <c r="BU501" s="203" t="s">
        <v>22628</v>
      </c>
      <c r="BV501" s="200">
        <v>999</v>
      </c>
      <c r="BW501" s="209">
        <v>1487</v>
      </c>
      <c r="BX501" s="204">
        <v>-488</v>
      </c>
      <c r="BY501" s="209">
        <v>0</v>
      </c>
      <c r="BZ501" s="209">
        <v>0</v>
      </c>
      <c r="CA501" s="184" t="s">
        <v>22151</v>
      </c>
    </row>
    <row r="502" spans="1:79" ht="15" customHeight="1" x14ac:dyDescent="0.3">
      <c r="A502" s="213" t="s">
        <v>1822</v>
      </c>
      <c r="B502" s="1" t="s">
        <v>6730</v>
      </c>
      <c r="C502" s="2" t="s">
        <v>7041</v>
      </c>
      <c r="D502" s="91" t="s">
        <v>81</v>
      </c>
      <c r="E502" s="2" t="s">
        <v>3591</v>
      </c>
      <c r="F502" s="2" t="s">
        <v>3591</v>
      </c>
      <c r="G502" s="2" t="s">
        <v>1424</v>
      </c>
      <c r="H502" s="2" t="s">
        <v>22151</v>
      </c>
      <c r="I502" s="2" t="s">
        <v>1424</v>
      </c>
      <c r="J502" s="269" t="s">
        <v>1424</v>
      </c>
      <c r="K502">
        <v>2802</v>
      </c>
      <c r="L502" t="s">
        <v>10226</v>
      </c>
      <c r="M502" t="e">
        <v>#VALUE!</v>
      </c>
      <c r="N502" t="s">
        <v>5344</v>
      </c>
      <c r="O502" s="169">
        <v>0</v>
      </c>
      <c r="P502" s="123">
        <v>0</v>
      </c>
      <c r="Q502" s="123">
        <v>0</v>
      </c>
      <c r="R502" s="75">
        <v>0</v>
      </c>
      <c r="S502" s="123">
        <v>0</v>
      </c>
      <c r="T502" s="123">
        <v>0</v>
      </c>
      <c r="U502" s="123">
        <v>0</v>
      </c>
      <c r="V502" s="75">
        <v>0</v>
      </c>
      <c r="W502" s="123">
        <v>0</v>
      </c>
      <c r="X502" s="75">
        <v>0</v>
      </c>
      <c r="Y502" s="75">
        <v>0</v>
      </c>
      <c r="Z502" s="75">
        <v>0</v>
      </c>
      <c r="AA502" s="75">
        <v>0</v>
      </c>
      <c r="AB502" s="52">
        <v>0</v>
      </c>
      <c r="AC502" s="52">
        <v>0</v>
      </c>
      <c r="AD502" s="52">
        <v>0</v>
      </c>
      <c r="AE502" s="51">
        <v>0</v>
      </c>
      <c r="AF502" s="51">
        <v>0</v>
      </c>
      <c r="AG502" s="51">
        <v>0</v>
      </c>
      <c r="AH502" s="51">
        <v>0</v>
      </c>
      <c r="AI502" s="51">
        <v>0</v>
      </c>
      <c r="AJ502" s="51">
        <v>0</v>
      </c>
      <c r="AK502" s="51">
        <v>0</v>
      </c>
      <c r="AL502" s="51">
        <v>0</v>
      </c>
      <c r="AM502" s="51">
        <v>-999</v>
      </c>
      <c r="AN502" s="51">
        <v>-999</v>
      </c>
      <c r="AO502" s="51" t="s">
        <v>22151</v>
      </c>
      <c r="AP502" s="51" t="s">
        <v>22151</v>
      </c>
      <c r="AQ502" s="51" t="s">
        <v>22151</v>
      </c>
      <c r="AR502" s="51" t="s">
        <v>22151</v>
      </c>
      <c r="AS502" s="51" t="s">
        <v>22151</v>
      </c>
      <c r="AT502" s="51" t="s">
        <v>22151</v>
      </c>
      <c r="AU502" s="51" t="s">
        <v>22151</v>
      </c>
      <c r="AV502" s="51" t="s">
        <v>22151</v>
      </c>
      <c r="AW502" s="51">
        <v>-999</v>
      </c>
      <c r="AX502" s="51">
        <v>-999</v>
      </c>
      <c r="AY502" s="76">
        <v>76</v>
      </c>
      <c r="AZ502" s="132" t="s">
        <v>22151</v>
      </c>
      <c r="BA502" s="132" t="s">
        <v>22151</v>
      </c>
      <c r="BB502" s="132" t="s">
        <v>22151</v>
      </c>
      <c r="BC502" s="132" t="s">
        <v>22151</v>
      </c>
      <c r="BD502" s="132" t="s">
        <v>22151</v>
      </c>
      <c r="BE502" s="132" t="s">
        <v>22151</v>
      </c>
      <c r="BF502" s="132" t="s">
        <v>22151</v>
      </c>
      <c r="BG502" s="132" t="s">
        <v>22151</v>
      </c>
      <c r="BH502" s="132">
        <v>280</v>
      </c>
      <c r="BI502" s="132">
        <v>265</v>
      </c>
      <c r="BJ502" s="92" t="s">
        <v>22151</v>
      </c>
      <c r="BK502" s="51">
        <v>3.9410672420239714</v>
      </c>
      <c r="BL502" s="51">
        <v>-1002.941067242024</v>
      </c>
      <c r="BM502" s="76">
        <v>475</v>
      </c>
      <c r="BN502" s="51">
        <v>0</v>
      </c>
      <c r="BO502" s="51">
        <v>0.19435732070240119</v>
      </c>
      <c r="BP502" s="51">
        <v>-1003.1354245627264</v>
      </c>
      <c r="BQ502" s="64">
        <v>-2137.1243896657529</v>
      </c>
      <c r="BR502" s="64"/>
      <c r="BS502" s="51">
        <v>0</v>
      </c>
      <c r="BT502" s="38">
        <v>0</v>
      </c>
      <c r="BU502" s="51" t="s">
        <v>22628</v>
      </c>
      <c r="BV502" s="75">
        <v>999</v>
      </c>
      <c r="BW502" s="75">
        <v>1487</v>
      </c>
      <c r="BX502" s="51">
        <v>-488</v>
      </c>
      <c r="BY502" s="75">
        <v>0</v>
      </c>
      <c r="BZ502" s="75">
        <v>0</v>
      </c>
      <c r="CA502" s="184" t="s">
        <v>22151</v>
      </c>
    </row>
    <row r="503" spans="1:79" ht="15" customHeight="1" x14ac:dyDescent="0.3">
      <c r="A503" s="178" t="s">
        <v>15871</v>
      </c>
      <c r="B503" s="1" t="s">
        <v>15873</v>
      </c>
      <c r="C503" s="2" t="s">
        <v>6581</v>
      </c>
      <c r="D503" s="91" t="s">
        <v>15872</v>
      </c>
      <c r="E503" s="2" t="s">
        <v>1553</v>
      </c>
      <c r="F503" s="2" t="s">
        <v>6120</v>
      </c>
      <c r="G503" s="2" t="s">
        <v>1424</v>
      </c>
      <c r="H503" s="2" t="s">
        <v>22151</v>
      </c>
      <c r="I503" s="2" t="s">
        <v>1424</v>
      </c>
      <c r="J503" s="269" t="s">
        <v>1424</v>
      </c>
      <c r="K503">
        <v>18206</v>
      </c>
      <c r="L503" t="s">
        <v>15874</v>
      </c>
      <c r="M503" t="e">
        <v>#VALUE!</v>
      </c>
      <c r="N503" t="s">
        <v>15875</v>
      </c>
      <c r="O503" s="169">
        <v>0</v>
      </c>
      <c r="P503" s="123">
        <v>0</v>
      </c>
      <c r="Q503" s="123">
        <v>0</v>
      </c>
      <c r="R503" s="75">
        <v>0</v>
      </c>
      <c r="S503" s="123">
        <v>0</v>
      </c>
      <c r="T503" s="123">
        <v>0</v>
      </c>
      <c r="U503" s="123">
        <v>0</v>
      </c>
      <c r="V503" s="75">
        <v>0</v>
      </c>
      <c r="W503" s="123">
        <v>0</v>
      </c>
      <c r="X503" s="75">
        <v>0</v>
      </c>
      <c r="Y503" s="75">
        <v>0</v>
      </c>
      <c r="Z503" s="75">
        <v>0</v>
      </c>
      <c r="AA503" s="75">
        <v>0</v>
      </c>
      <c r="AB503" s="4">
        <v>0</v>
      </c>
      <c r="AC503" s="4">
        <v>0</v>
      </c>
      <c r="AD503" s="4">
        <v>0</v>
      </c>
      <c r="AE503" s="8">
        <v>0</v>
      </c>
      <c r="AF503" s="8">
        <v>0</v>
      </c>
      <c r="AG503" s="8">
        <v>0</v>
      </c>
      <c r="AH503" s="8">
        <v>0</v>
      </c>
      <c r="AI503" s="51">
        <v>0</v>
      </c>
      <c r="AJ503" s="51">
        <v>0</v>
      </c>
      <c r="AK503" s="51">
        <v>0</v>
      </c>
      <c r="AL503" s="51">
        <v>0</v>
      </c>
      <c r="AM503" s="8">
        <v>-999</v>
      </c>
      <c r="AN503" s="8">
        <v>-999</v>
      </c>
      <c r="AO503" s="8" t="s">
        <v>22151</v>
      </c>
      <c r="AP503" s="8" t="s">
        <v>22151</v>
      </c>
      <c r="AQ503" s="8" t="s">
        <v>22151</v>
      </c>
      <c r="AR503" s="8" t="s">
        <v>22151</v>
      </c>
      <c r="AS503" s="8" t="s">
        <v>22151</v>
      </c>
      <c r="AT503" s="8" t="s">
        <v>22151</v>
      </c>
      <c r="AU503" s="8" t="s">
        <v>22151</v>
      </c>
      <c r="AV503" s="8" t="s">
        <v>22151</v>
      </c>
      <c r="AW503" s="8">
        <v>-999</v>
      </c>
      <c r="AX503" s="8">
        <v>-999</v>
      </c>
      <c r="AY503" s="132">
        <v>76</v>
      </c>
      <c r="AZ503" s="132" t="s">
        <v>22151</v>
      </c>
      <c r="BA503" s="132" t="s">
        <v>22151</v>
      </c>
      <c r="BB503" s="132" t="s">
        <v>22151</v>
      </c>
      <c r="BC503" s="132" t="s">
        <v>22151</v>
      </c>
      <c r="BD503" s="132" t="s">
        <v>22151</v>
      </c>
      <c r="BE503" s="132" t="s">
        <v>22151</v>
      </c>
      <c r="BF503" s="132" t="s">
        <v>22151</v>
      </c>
      <c r="BG503" s="132" t="s">
        <v>22151</v>
      </c>
      <c r="BH503" s="132">
        <v>280</v>
      </c>
      <c r="BI503" s="132">
        <v>265</v>
      </c>
      <c r="BJ503" s="92" t="s">
        <v>22151</v>
      </c>
      <c r="BK503" s="8">
        <v>3.9410672420239714</v>
      </c>
      <c r="BL503" s="8">
        <v>-1002.941067242024</v>
      </c>
      <c r="BM503" s="12">
        <v>475</v>
      </c>
      <c r="BN503" s="10">
        <v>0</v>
      </c>
      <c r="BO503" s="10">
        <v>0.19435732070240119</v>
      </c>
      <c r="BP503" s="10">
        <v>-1003.1354245627264</v>
      </c>
      <c r="BQ503" s="41">
        <v>-2137.1243896657529</v>
      </c>
      <c r="BR503" s="41"/>
      <c r="BS503" s="10">
        <v>0</v>
      </c>
      <c r="BT503" s="38">
        <v>0</v>
      </c>
      <c r="BU503" s="6" t="s">
        <v>22628</v>
      </c>
      <c r="BV503" s="75">
        <v>999</v>
      </c>
      <c r="BW503" s="75">
        <v>1487</v>
      </c>
      <c r="BX503" s="51">
        <v>-488</v>
      </c>
      <c r="BY503" s="75">
        <v>0</v>
      </c>
      <c r="BZ503" s="75">
        <v>0</v>
      </c>
      <c r="CA503" s="184" t="s">
        <v>22151</v>
      </c>
    </row>
    <row r="504" spans="1:79" ht="15" customHeight="1" x14ac:dyDescent="0.3">
      <c r="A504" s="178" t="s">
        <v>1974</v>
      </c>
      <c r="B504" s="1" t="s">
        <v>7043</v>
      </c>
      <c r="C504" s="2" t="s">
        <v>7044</v>
      </c>
      <c r="D504" s="91" t="s">
        <v>108</v>
      </c>
      <c r="E504" s="2" t="s">
        <v>1430</v>
      </c>
      <c r="F504" s="2" t="s">
        <v>6120</v>
      </c>
      <c r="G504" s="2" t="s">
        <v>1424</v>
      </c>
      <c r="H504" s="2" t="s">
        <v>22151</v>
      </c>
      <c r="I504" s="2" t="s">
        <v>1424</v>
      </c>
      <c r="J504" s="269" t="s">
        <v>1424</v>
      </c>
      <c r="K504">
        <v>8609</v>
      </c>
      <c r="L504" t="s">
        <v>9144</v>
      </c>
      <c r="M504" t="e">
        <v>#VALUE!</v>
      </c>
      <c r="N504" t="s">
        <v>5459</v>
      </c>
      <c r="O504" s="169">
        <v>0</v>
      </c>
      <c r="P504" s="123">
        <v>0</v>
      </c>
      <c r="Q504" s="123">
        <v>0</v>
      </c>
      <c r="R504" s="75">
        <v>0</v>
      </c>
      <c r="S504" s="123">
        <v>0</v>
      </c>
      <c r="T504" s="123">
        <v>0</v>
      </c>
      <c r="U504" s="123">
        <v>0</v>
      </c>
      <c r="V504" s="75">
        <v>0</v>
      </c>
      <c r="W504" s="123">
        <v>0</v>
      </c>
      <c r="X504" s="75">
        <v>0</v>
      </c>
      <c r="Y504" s="75">
        <v>0</v>
      </c>
      <c r="Z504" s="75">
        <v>0</v>
      </c>
      <c r="AA504" s="75">
        <v>0</v>
      </c>
      <c r="AB504" s="3">
        <v>0</v>
      </c>
      <c r="AC504" s="3">
        <v>0</v>
      </c>
      <c r="AD504" s="3">
        <v>0</v>
      </c>
      <c r="AE504" s="6">
        <v>0</v>
      </c>
      <c r="AF504" s="6">
        <v>0</v>
      </c>
      <c r="AG504" s="6">
        <v>0</v>
      </c>
      <c r="AH504" s="6">
        <v>0</v>
      </c>
      <c r="AI504" s="51">
        <v>0</v>
      </c>
      <c r="AJ504" s="51">
        <v>0</v>
      </c>
      <c r="AK504" s="51">
        <v>0</v>
      </c>
      <c r="AL504" s="51">
        <v>0</v>
      </c>
      <c r="AM504" s="6">
        <v>-999</v>
      </c>
      <c r="AN504" s="6">
        <v>-999</v>
      </c>
      <c r="AO504" s="6" t="s">
        <v>22151</v>
      </c>
      <c r="AP504" s="6" t="s">
        <v>22151</v>
      </c>
      <c r="AQ504" s="6" t="s">
        <v>22151</v>
      </c>
      <c r="AR504" s="6" t="s">
        <v>22151</v>
      </c>
      <c r="AS504" s="6" t="s">
        <v>22151</v>
      </c>
      <c r="AT504" s="6" t="s">
        <v>22151</v>
      </c>
      <c r="AU504" s="6" t="s">
        <v>22151</v>
      </c>
      <c r="AV504" s="6" t="s">
        <v>22151</v>
      </c>
      <c r="AW504" s="6">
        <v>-999</v>
      </c>
      <c r="AX504" s="6">
        <v>-999</v>
      </c>
      <c r="AY504" s="99">
        <v>76</v>
      </c>
      <c r="AZ504" s="132" t="s">
        <v>22151</v>
      </c>
      <c r="BA504" s="132" t="s">
        <v>22151</v>
      </c>
      <c r="BB504" s="132" t="s">
        <v>22151</v>
      </c>
      <c r="BC504" s="132" t="s">
        <v>22151</v>
      </c>
      <c r="BD504" s="132" t="s">
        <v>22151</v>
      </c>
      <c r="BE504" s="132" t="s">
        <v>22151</v>
      </c>
      <c r="BF504" s="132" t="s">
        <v>22151</v>
      </c>
      <c r="BG504" s="132" t="s">
        <v>22151</v>
      </c>
      <c r="BH504" s="132">
        <v>280</v>
      </c>
      <c r="BI504" s="132">
        <v>265</v>
      </c>
      <c r="BJ504" s="92" t="s">
        <v>22151</v>
      </c>
      <c r="BK504" s="6">
        <v>3.9410672420239714</v>
      </c>
      <c r="BL504" s="8">
        <v>-1002.941067242024</v>
      </c>
      <c r="BM504" s="12">
        <v>475</v>
      </c>
      <c r="BN504" s="6">
        <v>0</v>
      </c>
      <c r="BO504" s="6">
        <v>0.19435732070240119</v>
      </c>
      <c r="BP504" s="6">
        <v>-1003.1354245627264</v>
      </c>
      <c r="BQ504" s="38">
        <v>-2137.1243896657529</v>
      </c>
      <c r="BR504" s="38"/>
      <c r="BS504" s="6">
        <v>0</v>
      </c>
      <c r="BT504" s="38">
        <v>0</v>
      </c>
      <c r="BU504" s="6" t="s">
        <v>22628</v>
      </c>
      <c r="BV504" s="75">
        <v>999</v>
      </c>
      <c r="BW504" s="75">
        <v>1487</v>
      </c>
      <c r="BX504" s="51">
        <v>-488</v>
      </c>
      <c r="BY504" s="75">
        <v>0</v>
      </c>
      <c r="BZ504" s="75">
        <v>0</v>
      </c>
      <c r="CA504" s="184" t="s">
        <v>22151</v>
      </c>
    </row>
    <row r="505" spans="1:79" ht="15" customHeight="1" x14ac:dyDescent="0.3">
      <c r="A505" s="118" t="s">
        <v>13757</v>
      </c>
      <c r="B505" s="114" t="s">
        <v>6940</v>
      </c>
      <c r="C505" s="118" t="s">
        <v>6920</v>
      </c>
      <c r="D505" s="91" t="s">
        <v>11667</v>
      </c>
      <c r="E505" s="118" t="s">
        <v>1531</v>
      </c>
      <c r="F505" s="118" t="s">
        <v>9094</v>
      </c>
      <c r="G505" s="118" t="s">
        <v>1424</v>
      </c>
      <c r="H505" s="118" t="s">
        <v>22151</v>
      </c>
      <c r="I505" s="118" t="s">
        <v>1424</v>
      </c>
      <c r="J505" s="271" t="s">
        <v>1424</v>
      </c>
      <c r="K505" s="122">
        <v>12547</v>
      </c>
      <c r="L505" s="122" t="s">
        <v>11668</v>
      </c>
      <c r="M505" s="122" t="e">
        <v>#VALUE!</v>
      </c>
      <c r="N505" s="122" t="s">
        <v>13759</v>
      </c>
      <c r="O505" s="123">
        <v>0</v>
      </c>
      <c r="P505" s="123">
        <v>0</v>
      </c>
      <c r="Q505" s="123">
        <v>0</v>
      </c>
      <c r="R505" s="123">
        <v>0</v>
      </c>
      <c r="S505" s="123">
        <v>0</v>
      </c>
      <c r="T505" s="123">
        <v>0</v>
      </c>
      <c r="U505" s="123">
        <v>0</v>
      </c>
      <c r="V505" s="123">
        <v>0</v>
      </c>
      <c r="W505" s="123">
        <v>0</v>
      </c>
      <c r="X505" s="123">
        <v>0</v>
      </c>
      <c r="Y505" s="123">
        <v>0</v>
      </c>
      <c r="Z505" s="123">
        <v>0</v>
      </c>
      <c r="AA505" s="123">
        <v>0</v>
      </c>
      <c r="AB505" s="124">
        <v>0</v>
      </c>
      <c r="AC505" s="124">
        <v>0</v>
      </c>
      <c r="AD505" s="124">
        <v>0</v>
      </c>
      <c r="AE505" s="125">
        <v>0</v>
      </c>
      <c r="AF505" s="125">
        <v>0</v>
      </c>
      <c r="AG505" s="125">
        <v>0</v>
      </c>
      <c r="AH505" s="125">
        <v>0</v>
      </c>
      <c r="AI505" s="125">
        <v>0</v>
      </c>
      <c r="AJ505" s="125">
        <v>0</v>
      </c>
      <c r="AK505" s="125">
        <v>0</v>
      </c>
      <c r="AL505" s="51">
        <v>0</v>
      </c>
      <c r="AM505" s="125">
        <v>-999</v>
      </c>
      <c r="AN505" s="125">
        <v>-999</v>
      </c>
      <c r="AO505" s="125" t="s">
        <v>22151</v>
      </c>
      <c r="AP505" s="125" t="s">
        <v>22151</v>
      </c>
      <c r="AQ505" s="125" t="s">
        <v>22151</v>
      </c>
      <c r="AR505" s="125" t="s">
        <v>22151</v>
      </c>
      <c r="AS505" s="125" t="s">
        <v>22151</v>
      </c>
      <c r="AT505" s="125" t="s">
        <v>22151</v>
      </c>
      <c r="AU505" s="125" t="s">
        <v>22151</v>
      </c>
      <c r="AV505" s="125" t="s">
        <v>22151</v>
      </c>
      <c r="AW505" s="125">
        <v>-999</v>
      </c>
      <c r="AX505" s="125">
        <v>-999</v>
      </c>
      <c r="AY505" s="127">
        <v>76</v>
      </c>
      <c r="AZ505" s="127" t="s">
        <v>22151</v>
      </c>
      <c r="BA505" s="127" t="s">
        <v>22151</v>
      </c>
      <c r="BB505" s="127" t="s">
        <v>22151</v>
      </c>
      <c r="BC505" s="127" t="s">
        <v>22151</v>
      </c>
      <c r="BD505" s="127" t="s">
        <v>22151</v>
      </c>
      <c r="BE505" s="127" t="s">
        <v>22151</v>
      </c>
      <c r="BF505" s="127" t="s">
        <v>22151</v>
      </c>
      <c r="BG505" s="127" t="s">
        <v>22151</v>
      </c>
      <c r="BH505" s="127">
        <v>280</v>
      </c>
      <c r="BI505" s="127">
        <v>265</v>
      </c>
      <c r="BJ505" s="126" t="s">
        <v>22151</v>
      </c>
      <c r="BK505" s="125">
        <v>3.9410672420239714</v>
      </c>
      <c r="BL505" s="125">
        <v>-1002.941067242024</v>
      </c>
      <c r="BM505" s="127">
        <v>475</v>
      </c>
      <c r="BN505" s="125">
        <v>0</v>
      </c>
      <c r="BO505" s="125">
        <v>0.19435732070240119</v>
      </c>
      <c r="BP505" s="125">
        <v>-1003.1354245627264</v>
      </c>
      <c r="BQ505" s="128">
        <v>-2137.1243896657529</v>
      </c>
      <c r="BR505" s="159"/>
      <c r="BS505" s="125">
        <v>0</v>
      </c>
      <c r="BT505" s="38">
        <v>0</v>
      </c>
      <c r="BU505" s="125" t="s">
        <v>22628</v>
      </c>
      <c r="BV505" s="123">
        <v>999</v>
      </c>
      <c r="BW505" s="123">
        <v>1487</v>
      </c>
      <c r="BX505" s="125">
        <v>-488</v>
      </c>
      <c r="BY505" s="123">
        <v>0</v>
      </c>
      <c r="BZ505" s="123">
        <v>0</v>
      </c>
      <c r="CA505" s="184" t="s">
        <v>22151</v>
      </c>
    </row>
    <row r="506" spans="1:79" ht="15" customHeight="1" x14ac:dyDescent="0.3">
      <c r="A506" s="213" t="s">
        <v>2280</v>
      </c>
      <c r="B506" s="1" t="s">
        <v>6907</v>
      </c>
      <c r="C506" s="2" t="s">
        <v>6655</v>
      </c>
      <c r="D506" s="91" t="s">
        <v>479</v>
      </c>
      <c r="E506" s="2" t="s">
        <v>1372</v>
      </c>
      <c r="F506" s="2" t="s">
        <v>6120</v>
      </c>
      <c r="G506" s="2" t="s">
        <v>1424</v>
      </c>
      <c r="H506" s="2" t="s">
        <v>22151</v>
      </c>
      <c r="I506" s="2" t="s">
        <v>1424</v>
      </c>
      <c r="J506" s="269" t="s">
        <v>1424</v>
      </c>
      <c r="K506">
        <v>8267</v>
      </c>
      <c r="L506" t="s">
        <v>10481</v>
      </c>
      <c r="M506" t="e">
        <v>#VALUE!</v>
      </c>
      <c r="N506" t="s">
        <v>5688</v>
      </c>
      <c r="O506" s="169">
        <v>0</v>
      </c>
      <c r="P506" s="123">
        <v>0</v>
      </c>
      <c r="Q506" s="123">
        <v>0</v>
      </c>
      <c r="R506" s="75">
        <v>0</v>
      </c>
      <c r="S506" s="123">
        <v>0</v>
      </c>
      <c r="T506" s="123">
        <v>0</v>
      </c>
      <c r="U506" s="123">
        <v>0</v>
      </c>
      <c r="V506" s="75">
        <v>0</v>
      </c>
      <c r="W506" s="123">
        <v>0</v>
      </c>
      <c r="X506" s="75">
        <v>0</v>
      </c>
      <c r="Y506" s="75">
        <v>0</v>
      </c>
      <c r="Z506" s="75">
        <v>0</v>
      </c>
      <c r="AA506" s="75">
        <v>0</v>
      </c>
      <c r="AB506" s="52">
        <v>0</v>
      </c>
      <c r="AC506" s="52">
        <v>0</v>
      </c>
      <c r="AD506" s="52">
        <v>0</v>
      </c>
      <c r="AE506" s="51">
        <v>0</v>
      </c>
      <c r="AF506" s="51">
        <v>0</v>
      </c>
      <c r="AG506" s="51">
        <v>0</v>
      </c>
      <c r="AH506" s="51">
        <v>0</v>
      </c>
      <c r="AI506" s="51">
        <v>0</v>
      </c>
      <c r="AJ506" s="51">
        <v>0</v>
      </c>
      <c r="AK506" s="51">
        <v>0</v>
      </c>
      <c r="AL506" s="51">
        <v>0</v>
      </c>
      <c r="AM506" s="51">
        <v>-999</v>
      </c>
      <c r="AN506" s="51">
        <v>-999</v>
      </c>
      <c r="AO506" s="51" t="s">
        <v>22151</v>
      </c>
      <c r="AP506" s="51" t="s">
        <v>22151</v>
      </c>
      <c r="AQ506" s="51" t="s">
        <v>22151</v>
      </c>
      <c r="AR506" s="51" t="s">
        <v>22151</v>
      </c>
      <c r="AS506" s="51" t="s">
        <v>22151</v>
      </c>
      <c r="AT506" s="51" t="s">
        <v>22151</v>
      </c>
      <c r="AU506" s="51" t="s">
        <v>22151</v>
      </c>
      <c r="AV506" s="51" t="s">
        <v>22151</v>
      </c>
      <c r="AW506" s="51">
        <v>-999</v>
      </c>
      <c r="AX506" s="51">
        <v>-999</v>
      </c>
      <c r="AY506" s="76">
        <v>76</v>
      </c>
      <c r="AZ506" s="132" t="s">
        <v>22151</v>
      </c>
      <c r="BA506" s="132" t="s">
        <v>22151</v>
      </c>
      <c r="BB506" s="132" t="s">
        <v>22151</v>
      </c>
      <c r="BC506" s="132" t="s">
        <v>22151</v>
      </c>
      <c r="BD506" s="132" t="s">
        <v>22151</v>
      </c>
      <c r="BE506" s="132" t="s">
        <v>22151</v>
      </c>
      <c r="BF506" s="132" t="s">
        <v>22151</v>
      </c>
      <c r="BG506" s="132" t="s">
        <v>22151</v>
      </c>
      <c r="BH506" s="132">
        <v>280</v>
      </c>
      <c r="BI506" s="132">
        <v>265</v>
      </c>
      <c r="BJ506" s="92" t="s">
        <v>22151</v>
      </c>
      <c r="BK506" s="51">
        <v>3.9410672420239714</v>
      </c>
      <c r="BL506" s="51">
        <v>-1002.941067242024</v>
      </c>
      <c r="BM506" s="76">
        <v>475</v>
      </c>
      <c r="BN506" s="51">
        <v>0</v>
      </c>
      <c r="BO506" s="51">
        <v>0.19435732070240119</v>
      </c>
      <c r="BP506" s="51">
        <v>-1003.1354245627264</v>
      </c>
      <c r="BQ506" s="64">
        <v>-2137.1243896657529</v>
      </c>
      <c r="BR506" s="64"/>
      <c r="BS506" s="51">
        <v>0</v>
      </c>
      <c r="BT506" s="38">
        <v>0</v>
      </c>
      <c r="BU506" s="51" t="s">
        <v>22628</v>
      </c>
      <c r="BV506" s="75">
        <v>999</v>
      </c>
      <c r="BW506" s="75">
        <v>1487</v>
      </c>
      <c r="BX506" s="51">
        <v>-488</v>
      </c>
      <c r="BY506" s="75">
        <v>0</v>
      </c>
      <c r="BZ506" s="75">
        <v>0</v>
      </c>
      <c r="CA506" s="184" t="s">
        <v>22151</v>
      </c>
    </row>
    <row r="507" spans="1:79" ht="15" customHeight="1" x14ac:dyDescent="0.3">
      <c r="A507" s="178" t="s">
        <v>15296</v>
      </c>
      <c r="B507" s="1" t="s">
        <v>15297</v>
      </c>
      <c r="C507" s="2" t="s">
        <v>14159</v>
      </c>
      <c r="D507" s="91" t="s">
        <v>14672</v>
      </c>
      <c r="E507" s="2" t="s">
        <v>1434</v>
      </c>
      <c r="F507" s="2" t="s">
        <v>9094</v>
      </c>
      <c r="G507" s="2" t="s">
        <v>1424</v>
      </c>
      <c r="H507" s="2" t="s">
        <v>22151</v>
      </c>
      <c r="I507" s="2" t="s">
        <v>1424</v>
      </c>
      <c r="J507" s="269" t="s">
        <v>1424</v>
      </c>
      <c r="K507">
        <v>13300</v>
      </c>
      <c r="L507" t="s">
        <v>15298</v>
      </c>
      <c r="M507" t="e">
        <v>#VALUE!</v>
      </c>
      <c r="N507" t="s">
        <v>15299</v>
      </c>
      <c r="O507" s="169">
        <v>0</v>
      </c>
      <c r="P507" s="123">
        <v>0</v>
      </c>
      <c r="Q507" s="123">
        <v>0</v>
      </c>
      <c r="R507" s="75">
        <v>0</v>
      </c>
      <c r="S507" s="123">
        <v>0</v>
      </c>
      <c r="T507" s="123">
        <v>0</v>
      </c>
      <c r="U507" s="123">
        <v>0</v>
      </c>
      <c r="V507" s="75">
        <v>0</v>
      </c>
      <c r="W507" s="123">
        <v>0</v>
      </c>
      <c r="X507" s="75">
        <v>0</v>
      </c>
      <c r="Y507" s="75">
        <v>0</v>
      </c>
      <c r="Z507" s="75">
        <v>0</v>
      </c>
      <c r="AA507" s="75">
        <v>0</v>
      </c>
      <c r="AB507" s="3">
        <v>0</v>
      </c>
      <c r="AC507" s="3">
        <v>0</v>
      </c>
      <c r="AD507" s="3">
        <v>0</v>
      </c>
      <c r="AE507" s="6">
        <v>0</v>
      </c>
      <c r="AF507" s="6">
        <v>0</v>
      </c>
      <c r="AG507" s="6">
        <v>0</v>
      </c>
      <c r="AH507" s="6">
        <v>0</v>
      </c>
      <c r="AI507" s="51">
        <v>0</v>
      </c>
      <c r="AJ507" s="51">
        <v>0</v>
      </c>
      <c r="AK507" s="51">
        <v>0</v>
      </c>
      <c r="AL507" s="51">
        <v>0</v>
      </c>
      <c r="AM507" s="8">
        <v>-999</v>
      </c>
      <c r="AN507" s="8">
        <v>-999</v>
      </c>
      <c r="AO507" s="8" t="s">
        <v>22151</v>
      </c>
      <c r="AP507" s="8" t="s">
        <v>22151</v>
      </c>
      <c r="AQ507" s="8" t="s">
        <v>22151</v>
      </c>
      <c r="AR507" s="8" t="s">
        <v>22151</v>
      </c>
      <c r="AS507" s="8" t="s">
        <v>22151</v>
      </c>
      <c r="AT507" s="8" t="s">
        <v>22151</v>
      </c>
      <c r="AU507" s="8" t="s">
        <v>22151</v>
      </c>
      <c r="AV507" s="8" t="s">
        <v>22151</v>
      </c>
      <c r="AW507" s="8">
        <v>-999</v>
      </c>
      <c r="AX507" s="8">
        <v>-999</v>
      </c>
      <c r="AY507" s="132">
        <v>76</v>
      </c>
      <c r="AZ507" s="132" t="s">
        <v>22151</v>
      </c>
      <c r="BA507" s="132" t="s">
        <v>22151</v>
      </c>
      <c r="BB507" s="132" t="s">
        <v>22151</v>
      </c>
      <c r="BC507" s="132" t="s">
        <v>22151</v>
      </c>
      <c r="BD507" s="132" t="s">
        <v>22151</v>
      </c>
      <c r="BE507" s="132" t="s">
        <v>22151</v>
      </c>
      <c r="BF507" s="132" t="s">
        <v>22151</v>
      </c>
      <c r="BG507" s="132" t="s">
        <v>22151</v>
      </c>
      <c r="BH507" s="132">
        <v>280</v>
      </c>
      <c r="BI507" s="132">
        <v>265</v>
      </c>
      <c r="BJ507" s="92" t="s">
        <v>22151</v>
      </c>
      <c r="BK507" s="6">
        <v>3.9410672420239714</v>
      </c>
      <c r="BL507" s="8">
        <v>-1002.941067242024</v>
      </c>
      <c r="BM507" s="12">
        <v>475</v>
      </c>
      <c r="BN507" s="6">
        <v>0</v>
      </c>
      <c r="BO507" s="6">
        <v>0.19435732070240119</v>
      </c>
      <c r="BP507" s="6">
        <v>-1003.1354245627264</v>
      </c>
      <c r="BQ507" s="38">
        <v>-2137.1243896657529</v>
      </c>
      <c r="BR507" s="38"/>
      <c r="BS507" s="6">
        <v>0</v>
      </c>
      <c r="BT507" s="38">
        <v>0</v>
      </c>
      <c r="BU507" s="6" t="s">
        <v>22628</v>
      </c>
      <c r="BV507" s="75">
        <v>999</v>
      </c>
      <c r="BW507" s="75">
        <v>1487</v>
      </c>
      <c r="BX507" s="51">
        <v>-488</v>
      </c>
      <c r="BY507" s="75">
        <v>0</v>
      </c>
      <c r="BZ507" s="75">
        <v>0</v>
      </c>
      <c r="CA507" s="184" t="s">
        <v>22151</v>
      </c>
    </row>
    <row r="508" spans="1:79" ht="15" customHeight="1" x14ac:dyDescent="0.3">
      <c r="A508" s="178" t="s">
        <v>2435</v>
      </c>
      <c r="B508" s="1" t="s">
        <v>7179</v>
      </c>
      <c r="C508" s="2" t="s">
        <v>6650</v>
      </c>
      <c r="D508" s="91" t="s">
        <v>357</v>
      </c>
      <c r="E508" s="2" t="s">
        <v>1413</v>
      </c>
      <c r="F508" s="2" t="s">
        <v>9094</v>
      </c>
      <c r="G508" s="2" t="s">
        <v>1424</v>
      </c>
      <c r="H508" s="2" t="s">
        <v>1424</v>
      </c>
      <c r="I508" s="2" t="s">
        <v>1424</v>
      </c>
      <c r="J508" s="269" t="s">
        <v>1424</v>
      </c>
      <c r="K508">
        <v>8879</v>
      </c>
      <c r="L508" t="s">
        <v>9426</v>
      </c>
      <c r="M508" t="e">
        <v>#VALUE!</v>
      </c>
      <c r="N508" t="s">
        <v>5803</v>
      </c>
      <c r="O508" s="169">
        <v>0</v>
      </c>
      <c r="P508" s="123">
        <v>0</v>
      </c>
      <c r="Q508" s="123">
        <v>0</v>
      </c>
      <c r="R508" s="75">
        <v>0</v>
      </c>
      <c r="S508" s="123">
        <v>0</v>
      </c>
      <c r="T508" s="123">
        <v>0</v>
      </c>
      <c r="U508" s="123">
        <v>0</v>
      </c>
      <c r="V508" s="75">
        <v>0</v>
      </c>
      <c r="W508" s="123">
        <v>0</v>
      </c>
      <c r="X508" s="75">
        <v>0</v>
      </c>
      <c r="Y508" s="75">
        <v>0</v>
      </c>
      <c r="Z508" s="75">
        <v>0</v>
      </c>
      <c r="AA508" s="75">
        <v>0</v>
      </c>
      <c r="AB508" s="4">
        <v>0</v>
      </c>
      <c r="AC508" s="4">
        <v>0</v>
      </c>
      <c r="AD508" s="4">
        <v>0</v>
      </c>
      <c r="AE508" s="8">
        <v>0</v>
      </c>
      <c r="AF508" s="8">
        <v>0</v>
      </c>
      <c r="AG508" s="8">
        <v>0</v>
      </c>
      <c r="AH508" s="8">
        <v>0</v>
      </c>
      <c r="AI508" s="51">
        <v>0</v>
      </c>
      <c r="AJ508" s="51">
        <v>0</v>
      </c>
      <c r="AK508" s="51">
        <v>0</v>
      </c>
      <c r="AL508" s="51">
        <v>0</v>
      </c>
      <c r="AM508" s="8">
        <v>-999</v>
      </c>
      <c r="AN508" s="8">
        <v>-999</v>
      </c>
      <c r="AO508" s="8" t="s">
        <v>22151</v>
      </c>
      <c r="AP508" s="8" t="s">
        <v>22151</v>
      </c>
      <c r="AQ508" s="8" t="s">
        <v>22151</v>
      </c>
      <c r="AR508" s="8" t="s">
        <v>22151</v>
      </c>
      <c r="AS508" s="8" t="s">
        <v>22151</v>
      </c>
      <c r="AT508" s="8" t="s">
        <v>22151</v>
      </c>
      <c r="AU508" s="8" t="s">
        <v>22151</v>
      </c>
      <c r="AV508" s="8" t="s">
        <v>22151</v>
      </c>
      <c r="AW508" s="8">
        <v>-999</v>
      </c>
      <c r="AX508" s="8">
        <v>-999</v>
      </c>
      <c r="AY508" s="132">
        <v>76</v>
      </c>
      <c r="AZ508" s="132" t="s">
        <v>22151</v>
      </c>
      <c r="BA508" s="132" t="s">
        <v>22151</v>
      </c>
      <c r="BB508" s="132" t="s">
        <v>22151</v>
      </c>
      <c r="BC508" s="132" t="s">
        <v>22151</v>
      </c>
      <c r="BD508" s="132" t="s">
        <v>22151</v>
      </c>
      <c r="BE508" s="132" t="s">
        <v>22151</v>
      </c>
      <c r="BF508" s="132" t="s">
        <v>22151</v>
      </c>
      <c r="BG508" s="132" t="s">
        <v>22151</v>
      </c>
      <c r="BH508" s="132">
        <v>280</v>
      </c>
      <c r="BI508" s="132">
        <v>265</v>
      </c>
      <c r="BJ508" s="92" t="s">
        <v>22151</v>
      </c>
      <c r="BK508" s="8">
        <v>3.9410672420239714</v>
      </c>
      <c r="BL508" s="8">
        <v>-1002.941067242024</v>
      </c>
      <c r="BM508" s="12">
        <v>475</v>
      </c>
      <c r="BN508" s="10">
        <v>0</v>
      </c>
      <c r="BO508" s="10">
        <v>0.19435732070240119</v>
      </c>
      <c r="BP508" s="10">
        <v>-1003.1354245627264</v>
      </c>
      <c r="BQ508" s="41">
        <v>-2137.1243896657529</v>
      </c>
      <c r="BR508" s="41"/>
      <c r="BS508" s="10">
        <v>0</v>
      </c>
      <c r="BT508" s="38">
        <v>0</v>
      </c>
      <c r="BU508" s="6" t="s">
        <v>22628</v>
      </c>
      <c r="BV508" s="75">
        <v>999</v>
      </c>
      <c r="BW508" s="75">
        <v>1487</v>
      </c>
      <c r="BX508" s="51">
        <v>-488</v>
      </c>
      <c r="BY508" s="75">
        <v>0</v>
      </c>
      <c r="BZ508" s="75">
        <v>0</v>
      </c>
      <c r="CA508" s="184" t="s">
        <v>22151</v>
      </c>
    </row>
    <row r="509" spans="1:79" ht="15" customHeight="1" x14ac:dyDescent="0.3">
      <c r="A509" s="178" t="s">
        <v>16301</v>
      </c>
      <c r="B509" s="1" t="s">
        <v>7453</v>
      </c>
      <c r="C509" s="2" t="s">
        <v>7012</v>
      </c>
      <c r="D509" s="91" t="s">
        <v>15447</v>
      </c>
      <c r="E509" s="2" t="s">
        <v>1460</v>
      </c>
      <c r="F509" s="2" t="s">
        <v>9094</v>
      </c>
      <c r="G509" s="2" t="s">
        <v>1424</v>
      </c>
      <c r="H509" s="2" t="s">
        <v>22151</v>
      </c>
      <c r="I509" s="2" t="s">
        <v>1424</v>
      </c>
      <c r="J509" s="269" t="s">
        <v>1424</v>
      </c>
      <c r="K509">
        <v>12606</v>
      </c>
      <c r="L509" t="s">
        <v>16302</v>
      </c>
      <c r="M509" t="e">
        <v>#VALUE!</v>
      </c>
      <c r="N509" t="s">
        <v>16303</v>
      </c>
      <c r="O509" s="169">
        <v>0</v>
      </c>
      <c r="P509" s="123">
        <v>0</v>
      </c>
      <c r="Q509" s="123">
        <v>0</v>
      </c>
      <c r="R509" s="75">
        <v>0</v>
      </c>
      <c r="S509" s="123">
        <v>0</v>
      </c>
      <c r="T509" s="123">
        <v>0</v>
      </c>
      <c r="U509" s="123">
        <v>0</v>
      </c>
      <c r="V509" s="75">
        <v>0</v>
      </c>
      <c r="W509" s="123">
        <v>0</v>
      </c>
      <c r="X509" s="75">
        <v>0</v>
      </c>
      <c r="Y509" s="75">
        <v>0</v>
      </c>
      <c r="Z509" s="75">
        <v>0</v>
      </c>
      <c r="AA509" s="75">
        <v>0</v>
      </c>
      <c r="AB509" s="4">
        <v>0</v>
      </c>
      <c r="AC509" s="4">
        <v>0</v>
      </c>
      <c r="AD509" s="4">
        <v>0</v>
      </c>
      <c r="AE509" s="8">
        <v>0</v>
      </c>
      <c r="AF509" s="8">
        <v>0</v>
      </c>
      <c r="AG509" s="8">
        <v>0</v>
      </c>
      <c r="AH509" s="8">
        <v>0</v>
      </c>
      <c r="AI509" s="51">
        <v>0</v>
      </c>
      <c r="AJ509" s="51">
        <v>0</v>
      </c>
      <c r="AK509" s="51">
        <v>0</v>
      </c>
      <c r="AL509" s="51">
        <v>0</v>
      </c>
      <c r="AM509" s="8">
        <v>-999</v>
      </c>
      <c r="AN509" s="8">
        <v>-999</v>
      </c>
      <c r="AO509" s="8" t="s">
        <v>22151</v>
      </c>
      <c r="AP509" s="8" t="s">
        <v>22151</v>
      </c>
      <c r="AQ509" s="8" t="s">
        <v>22151</v>
      </c>
      <c r="AR509" s="8" t="s">
        <v>22151</v>
      </c>
      <c r="AS509" s="8" t="s">
        <v>22151</v>
      </c>
      <c r="AT509" s="8" t="s">
        <v>22151</v>
      </c>
      <c r="AU509" s="8" t="s">
        <v>22151</v>
      </c>
      <c r="AV509" s="8" t="s">
        <v>22151</v>
      </c>
      <c r="AW509" s="8">
        <v>-999</v>
      </c>
      <c r="AX509" s="8">
        <v>-999</v>
      </c>
      <c r="AY509" s="132">
        <v>76</v>
      </c>
      <c r="AZ509" s="132" t="s">
        <v>22151</v>
      </c>
      <c r="BA509" s="132" t="s">
        <v>22151</v>
      </c>
      <c r="BB509" s="132" t="s">
        <v>22151</v>
      </c>
      <c r="BC509" s="132" t="s">
        <v>22151</v>
      </c>
      <c r="BD509" s="132" t="s">
        <v>22151</v>
      </c>
      <c r="BE509" s="132" t="s">
        <v>22151</v>
      </c>
      <c r="BF509" s="132" t="s">
        <v>22151</v>
      </c>
      <c r="BG509" s="132" t="s">
        <v>22151</v>
      </c>
      <c r="BH509" s="132">
        <v>280</v>
      </c>
      <c r="BI509" s="132">
        <v>265</v>
      </c>
      <c r="BJ509" s="92" t="s">
        <v>22151</v>
      </c>
      <c r="BK509" s="8">
        <v>3.9410672420239714</v>
      </c>
      <c r="BL509" s="8">
        <v>-1002.941067242024</v>
      </c>
      <c r="BM509" s="12">
        <v>475</v>
      </c>
      <c r="BN509" s="10">
        <v>0</v>
      </c>
      <c r="BO509" s="10">
        <v>0.19435732070240119</v>
      </c>
      <c r="BP509" s="10">
        <v>-1003.1354245627264</v>
      </c>
      <c r="BQ509" s="41">
        <v>-2137.1243896657529</v>
      </c>
      <c r="BR509" s="41"/>
      <c r="BS509" s="10">
        <v>0</v>
      </c>
      <c r="BT509" s="38">
        <v>0</v>
      </c>
      <c r="BU509" s="6" t="s">
        <v>22628</v>
      </c>
      <c r="BV509" s="75">
        <v>999</v>
      </c>
      <c r="BW509" s="75">
        <v>1487</v>
      </c>
      <c r="BX509" s="51">
        <v>-488</v>
      </c>
      <c r="BY509" s="75">
        <v>0</v>
      </c>
      <c r="BZ509" s="75">
        <v>0</v>
      </c>
      <c r="CA509" s="184" t="s">
        <v>22151</v>
      </c>
    </row>
    <row r="510" spans="1:79" ht="15" customHeight="1" x14ac:dyDescent="0.3">
      <c r="A510" s="178" t="s">
        <v>12732</v>
      </c>
      <c r="B510" s="1" t="s">
        <v>7293</v>
      </c>
      <c r="C510" s="2" t="s">
        <v>6801</v>
      </c>
      <c r="D510" s="91" t="s">
        <v>12733</v>
      </c>
      <c r="E510" s="2" t="s">
        <v>1509</v>
      </c>
      <c r="F510" s="2" t="s">
        <v>9094</v>
      </c>
      <c r="G510" s="2" t="s">
        <v>1424</v>
      </c>
      <c r="H510" s="2" t="s">
        <v>22151</v>
      </c>
      <c r="I510" s="2" t="s">
        <v>1424</v>
      </c>
      <c r="J510" s="269" t="s">
        <v>1424</v>
      </c>
      <c r="K510">
        <v>13866</v>
      </c>
      <c r="L510" t="s">
        <v>11536</v>
      </c>
      <c r="M510" t="e">
        <v>#VALUE!</v>
      </c>
      <c r="N510" t="s">
        <v>12734</v>
      </c>
      <c r="O510" s="169">
        <v>0</v>
      </c>
      <c r="P510" s="123">
        <v>0</v>
      </c>
      <c r="Q510" s="123">
        <v>0</v>
      </c>
      <c r="R510" s="75">
        <v>0</v>
      </c>
      <c r="S510" s="123">
        <v>0</v>
      </c>
      <c r="T510" s="123">
        <v>0</v>
      </c>
      <c r="U510" s="123">
        <v>0</v>
      </c>
      <c r="V510" s="75">
        <v>0</v>
      </c>
      <c r="W510" s="123">
        <v>0</v>
      </c>
      <c r="X510" s="75">
        <v>0</v>
      </c>
      <c r="Y510" s="75">
        <v>0</v>
      </c>
      <c r="Z510" s="75">
        <v>0</v>
      </c>
      <c r="AA510" s="75">
        <v>0</v>
      </c>
      <c r="AB510" s="3">
        <v>0</v>
      </c>
      <c r="AC510" s="3">
        <v>0</v>
      </c>
      <c r="AD510" s="3">
        <v>0</v>
      </c>
      <c r="AE510" s="6">
        <v>0</v>
      </c>
      <c r="AF510" s="6">
        <v>0</v>
      </c>
      <c r="AG510" s="6">
        <v>0</v>
      </c>
      <c r="AH510" s="6">
        <v>0</v>
      </c>
      <c r="AI510" s="51">
        <v>0</v>
      </c>
      <c r="AJ510" s="51">
        <v>0</v>
      </c>
      <c r="AK510" s="51">
        <v>0</v>
      </c>
      <c r="AL510" s="51">
        <v>0</v>
      </c>
      <c r="AM510" s="6">
        <v>-999</v>
      </c>
      <c r="AN510" s="6">
        <v>-999</v>
      </c>
      <c r="AO510" s="6" t="s">
        <v>22151</v>
      </c>
      <c r="AP510" s="6" t="s">
        <v>22151</v>
      </c>
      <c r="AQ510" s="6" t="s">
        <v>22151</v>
      </c>
      <c r="AR510" s="6" t="s">
        <v>22151</v>
      </c>
      <c r="AS510" s="6" t="s">
        <v>22151</v>
      </c>
      <c r="AT510" s="6" t="s">
        <v>22151</v>
      </c>
      <c r="AU510" s="6" t="s">
        <v>22151</v>
      </c>
      <c r="AV510" s="6" t="s">
        <v>22151</v>
      </c>
      <c r="AW510" s="6">
        <v>-999</v>
      </c>
      <c r="AX510" s="6">
        <v>-999</v>
      </c>
      <c r="AY510" s="99">
        <v>76</v>
      </c>
      <c r="AZ510" s="132" t="s">
        <v>22151</v>
      </c>
      <c r="BA510" s="132" t="s">
        <v>22151</v>
      </c>
      <c r="BB510" s="132" t="s">
        <v>22151</v>
      </c>
      <c r="BC510" s="132" t="s">
        <v>22151</v>
      </c>
      <c r="BD510" s="132" t="s">
        <v>22151</v>
      </c>
      <c r="BE510" s="132" t="s">
        <v>22151</v>
      </c>
      <c r="BF510" s="132" t="s">
        <v>22151</v>
      </c>
      <c r="BG510" s="132" t="s">
        <v>22151</v>
      </c>
      <c r="BH510" s="132">
        <v>280</v>
      </c>
      <c r="BI510" s="132">
        <v>265</v>
      </c>
      <c r="BJ510" s="92" t="s">
        <v>22151</v>
      </c>
      <c r="BK510" s="6">
        <v>3.9410672420239714</v>
      </c>
      <c r="BL510" s="8">
        <v>-1002.941067242024</v>
      </c>
      <c r="BM510" s="12">
        <v>475</v>
      </c>
      <c r="BN510" s="6">
        <v>0</v>
      </c>
      <c r="BO510" s="6">
        <v>0.19435732070240119</v>
      </c>
      <c r="BP510" s="6">
        <v>-1003.1354245627264</v>
      </c>
      <c r="BQ510" s="38">
        <v>-2137.1243896657529</v>
      </c>
      <c r="BR510" s="38"/>
      <c r="BS510" s="6">
        <v>0</v>
      </c>
      <c r="BT510" s="38">
        <v>0</v>
      </c>
      <c r="BU510" s="6" t="s">
        <v>22628</v>
      </c>
      <c r="BV510" s="75">
        <v>999</v>
      </c>
      <c r="BW510" s="75">
        <v>1487</v>
      </c>
      <c r="BX510" s="51">
        <v>-488</v>
      </c>
      <c r="BY510" s="75">
        <v>0</v>
      </c>
      <c r="BZ510" s="75">
        <v>0</v>
      </c>
      <c r="CA510" s="184" t="s">
        <v>22151</v>
      </c>
    </row>
    <row r="511" spans="1:79" ht="15" customHeight="1" x14ac:dyDescent="0.3">
      <c r="A511" s="178" t="s">
        <v>2634</v>
      </c>
      <c r="B511" s="1" t="s">
        <v>6904</v>
      </c>
      <c r="C511" s="2" t="s">
        <v>6905</v>
      </c>
      <c r="D511" s="91" t="s">
        <v>488</v>
      </c>
      <c r="E511" s="2" t="s">
        <v>1509</v>
      </c>
      <c r="F511" s="2" t="s">
        <v>9094</v>
      </c>
      <c r="G511" s="2" t="s">
        <v>1424</v>
      </c>
      <c r="H511" s="2" t="s">
        <v>22151</v>
      </c>
      <c r="I511" s="2" t="s">
        <v>1424</v>
      </c>
      <c r="J511" s="269" t="s">
        <v>1424</v>
      </c>
      <c r="K511">
        <v>5666</v>
      </c>
      <c r="L511" t="s">
        <v>9744</v>
      </c>
      <c r="M511" t="e">
        <v>#VALUE!</v>
      </c>
      <c r="N511" t="s">
        <v>5931</v>
      </c>
      <c r="O511" s="169">
        <v>0</v>
      </c>
      <c r="P511" s="123">
        <v>0</v>
      </c>
      <c r="Q511" s="123">
        <v>0</v>
      </c>
      <c r="R511" s="75">
        <v>0</v>
      </c>
      <c r="S511" s="123">
        <v>0</v>
      </c>
      <c r="T511" s="123">
        <v>0</v>
      </c>
      <c r="U511" s="123">
        <v>0</v>
      </c>
      <c r="V511" s="75">
        <v>0</v>
      </c>
      <c r="W511" s="123">
        <v>0</v>
      </c>
      <c r="X511" s="75">
        <v>0</v>
      </c>
      <c r="Y511" s="75">
        <v>0</v>
      </c>
      <c r="Z511" s="75">
        <v>0</v>
      </c>
      <c r="AA511" s="75">
        <v>0</v>
      </c>
      <c r="AB511" s="31">
        <v>0</v>
      </c>
      <c r="AC511" s="31">
        <v>0</v>
      </c>
      <c r="AD511" s="31">
        <v>0</v>
      </c>
      <c r="AE511" s="32">
        <v>0</v>
      </c>
      <c r="AF511" s="32">
        <v>0</v>
      </c>
      <c r="AG511" s="32">
        <v>0</v>
      </c>
      <c r="AH511" s="32">
        <v>0</v>
      </c>
      <c r="AI511" s="51">
        <v>0</v>
      </c>
      <c r="AJ511" s="51">
        <v>0</v>
      </c>
      <c r="AK511" s="51">
        <v>0</v>
      </c>
      <c r="AL511" s="51">
        <v>0</v>
      </c>
      <c r="AM511" s="8">
        <v>-999</v>
      </c>
      <c r="AN511" s="8">
        <v>-999</v>
      </c>
      <c r="AO511" s="8" t="s">
        <v>22151</v>
      </c>
      <c r="AP511" s="8" t="s">
        <v>22151</v>
      </c>
      <c r="AQ511" s="8" t="s">
        <v>22151</v>
      </c>
      <c r="AR511" s="8" t="s">
        <v>22151</v>
      </c>
      <c r="AS511" s="8" t="s">
        <v>22151</v>
      </c>
      <c r="AT511" s="8" t="s">
        <v>22151</v>
      </c>
      <c r="AU511" s="8" t="s">
        <v>22151</v>
      </c>
      <c r="AV511" s="8" t="s">
        <v>22151</v>
      </c>
      <c r="AW511" s="8">
        <v>-999</v>
      </c>
      <c r="AX511" s="8">
        <v>-999</v>
      </c>
      <c r="AY511" s="132">
        <v>76</v>
      </c>
      <c r="AZ511" s="132" t="s">
        <v>22151</v>
      </c>
      <c r="BA511" s="132" t="s">
        <v>22151</v>
      </c>
      <c r="BB511" s="132" t="s">
        <v>22151</v>
      </c>
      <c r="BC511" s="132" t="s">
        <v>22151</v>
      </c>
      <c r="BD511" s="132" t="s">
        <v>22151</v>
      </c>
      <c r="BE511" s="132" t="s">
        <v>22151</v>
      </c>
      <c r="BF511" s="132" t="s">
        <v>22151</v>
      </c>
      <c r="BG511" s="132" t="s">
        <v>22151</v>
      </c>
      <c r="BH511" s="132">
        <v>280</v>
      </c>
      <c r="BI511" s="132">
        <v>265</v>
      </c>
      <c r="BJ511" s="92" t="s">
        <v>22151</v>
      </c>
      <c r="BK511" s="32">
        <v>3.9410672420239714</v>
      </c>
      <c r="BL511" s="8">
        <v>-1002.941067242024</v>
      </c>
      <c r="BM511" s="12">
        <v>475</v>
      </c>
      <c r="BN511" s="32">
        <v>0</v>
      </c>
      <c r="BO511" s="32">
        <v>0.19435732070240119</v>
      </c>
      <c r="BP511" s="32">
        <v>-1003.1354245627264</v>
      </c>
      <c r="BQ511" s="40">
        <v>-2137.1243896657529</v>
      </c>
      <c r="BR511" s="40"/>
      <c r="BS511" s="32">
        <v>0</v>
      </c>
      <c r="BT511" s="38">
        <v>0</v>
      </c>
      <c r="BU511" s="6" t="s">
        <v>22628</v>
      </c>
      <c r="BV511" s="75">
        <v>999</v>
      </c>
      <c r="BW511" s="75">
        <v>1487</v>
      </c>
      <c r="BX511" s="51">
        <v>-488</v>
      </c>
      <c r="BY511" s="75">
        <v>0</v>
      </c>
      <c r="BZ511" s="75">
        <v>0</v>
      </c>
      <c r="CA511" s="184" t="s">
        <v>22151</v>
      </c>
    </row>
    <row r="512" spans="1:79" x14ac:dyDescent="0.3">
      <c r="A512" s="213" t="s">
        <v>16551</v>
      </c>
      <c r="B512" s="1" t="s">
        <v>6993</v>
      </c>
      <c r="C512" s="2" t="s">
        <v>6948</v>
      </c>
      <c r="D512" s="91" t="s">
        <v>16552</v>
      </c>
      <c r="E512" s="2" t="s">
        <v>1446</v>
      </c>
      <c r="F512" s="2" t="s">
        <v>9094</v>
      </c>
      <c r="G512" s="2" t="s">
        <v>1424</v>
      </c>
      <c r="H512" s="2" t="s">
        <v>22151</v>
      </c>
      <c r="I512" s="2" t="s">
        <v>1424</v>
      </c>
      <c r="J512" s="269" t="s">
        <v>1424</v>
      </c>
      <c r="K512">
        <v>8298</v>
      </c>
      <c r="L512" t="s">
        <v>16553</v>
      </c>
      <c r="M512" t="e">
        <v>#VALUE!</v>
      </c>
      <c r="N512" t="s">
        <v>15326</v>
      </c>
      <c r="O512" s="169">
        <v>0</v>
      </c>
      <c r="P512" s="123">
        <v>0</v>
      </c>
      <c r="Q512" s="123">
        <v>0</v>
      </c>
      <c r="R512" s="75">
        <v>0</v>
      </c>
      <c r="S512" s="123">
        <v>0</v>
      </c>
      <c r="T512" s="123">
        <v>0</v>
      </c>
      <c r="U512" s="123">
        <v>0</v>
      </c>
      <c r="V512" s="75">
        <v>0</v>
      </c>
      <c r="W512" s="123">
        <v>0</v>
      </c>
      <c r="X512" s="75">
        <v>0</v>
      </c>
      <c r="Y512" s="75">
        <v>0</v>
      </c>
      <c r="Z512" s="75">
        <v>0</v>
      </c>
      <c r="AA512" s="75">
        <v>0</v>
      </c>
      <c r="AB512" s="52">
        <v>0</v>
      </c>
      <c r="AC512" s="52">
        <v>0</v>
      </c>
      <c r="AD512" s="52">
        <v>0</v>
      </c>
      <c r="AE512" s="51">
        <v>0</v>
      </c>
      <c r="AF512" s="51">
        <v>0</v>
      </c>
      <c r="AG512" s="51">
        <v>0</v>
      </c>
      <c r="AH512" s="51">
        <v>0</v>
      </c>
      <c r="AI512" s="51">
        <v>0</v>
      </c>
      <c r="AJ512" s="51">
        <v>0</v>
      </c>
      <c r="AK512" s="51">
        <v>0</v>
      </c>
      <c r="AL512" s="51">
        <v>0</v>
      </c>
      <c r="AM512" s="51">
        <v>-999</v>
      </c>
      <c r="AN512" s="51">
        <v>-999</v>
      </c>
      <c r="AO512" s="51" t="s">
        <v>22151</v>
      </c>
      <c r="AP512" s="51" t="s">
        <v>22151</v>
      </c>
      <c r="AQ512" s="51" t="s">
        <v>22151</v>
      </c>
      <c r="AR512" s="51" t="s">
        <v>22151</v>
      </c>
      <c r="AS512" s="51" t="s">
        <v>22151</v>
      </c>
      <c r="AT512" s="51" t="s">
        <v>22151</v>
      </c>
      <c r="AU512" s="51" t="s">
        <v>22151</v>
      </c>
      <c r="AV512" s="51" t="s">
        <v>22151</v>
      </c>
      <c r="AW512" s="51">
        <v>-999</v>
      </c>
      <c r="AX512" s="51">
        <v>-999</v>
      </c>
      <c r="AY512" s="76">
        <v>76</v>
      </c>
      <c r="AZ512" s="132" t="s">
        <v>22151</v>
      </c>
      <c r="BA512" s="132" t="s">
        <v>22151</v>
      </c>
      <c r="BB512" s="132" t="s">
        <v>22151</v>
      </c>
      <c r="BC512" s="132" t="s">
        <v>22151</v>
      </c>
      <c r="BD512" s="132" t="s">
        <v>22151</v>
      </c>
      <c r="BE512" s="132" t="s">
        <v>22151</v>
      </c>
      <c r="BF512" s="132" t="s">
        <v>22151</v>
      </c>
      <c r="BG512" s="132" t="s">
        <v>22151</v>
      </c>
      <c r="BH512" s="132">
        <v>280</v>
      </c>
      <c r="BI512" s="132">
        <v>265</v>
      </c>
      <c r="BJ512" s="92" t="s">
        <v>22151</v>
      </c>
      <c r="BK512" s="51">
        <v>3.9410672420239714</v>
      </c>
      <c r="BL512" s="8">
        <v>-1002.941067242024</v>
      </c>
      <c r="BM512" s="12">
        <v>475</v>
      </c>
      <c r="BN512" s="51">
        <v>0</v>
      </c>
      <c r="BO512" s="51">
        <v>0.19435732070240119</v>
      </c>
      <c r="BP512" s="51">
        <v>-1003.1354245627264</v>
      </c>
      <c r="BQ512" s="64">
        <v>-2137.1243896657529</v>
      </c>
      <c r="BR512" s="64"/>
      <c r="BS512" s="51">
        <v>0</v>
      </c>
      <c r="BT512" s="38">
        <v>0</v>
      </c>
      <c r="BU512" s="51" t="s">
        <v>22628</v>
      </c>
      <c r="BV512" s="75">
        <v>999</v>
      </c>
      <c r="BW512" s="75">
        <v>1487</v>
      </c>
      <c r="BX512" s="51">
        <v>-488</v>
      </c>
      <c r="BY512" s="75">
        <v>0</v>
      </c>
      <c r="BZ512" s="75">
        <v>0</v>
      </c>
      <c r="CA512" s="184" t="s">
        <v>22151</v>
      </c>
    </row>
    <row r="513" spans="1:79" ht="15" customHeight="1" x14ac:dyDescent="0.3">
      <c r="A513" s="178" t="s">
        <v>10886</v>
      </c>
      <c r="B513" s="1" t="s">
        <v>6850</v>
      </c>
      <c r="C513" s="2" t="s">
        <v>6639</v>
      </c>
      <c r="D513" s="91" t="s">
        <v>10887</v>
      </c>
      <c r="E513" s="2" t="s">
        <v>1386</v>
      </c>
      <c r="F513" s="2" t="s">
        <v>6120</v>
      </c>
      <c r="G513" s="2" t="s">
        <v>1424</v>
      </c>
      <c r="H513" s="2" t="s">
        <v>22151</v>
      </c>
      <c r="I513" s="2" t="s">
        <v>1424</v>
      </c>
      <c r="J513" s="269" t="s">
        <v>1424</v>
      </c>
      <c r="K513">
        <v>10642</v>
      </c>
      <c r="L513" t="s">
        <v>10888</v>
      </c>
      <c r="M513" t="e">
        <v>#VALUE!</v>
      </c>
      <c r="N513" t="s">
        <v>10889</v>
      </c>
      <c r="O513" s="169">
        <v>0</v>
      </c>
      <c r="P513" s="123">
        <v>0</v>
      </c>
      <c r="Q513" s="123">
        <v>0</v>
      </c>
      <c r="R513" s="75">
        <v>0</v>
      </c>
      <c r="S513" s="123">
        <v>0</v>
      </c>
      <c r="T513" s="123">
        <v>0</v>
      </c>
      <c r="U513" s="123">
        <v>0</v>
      </c>
      <c r="V513" s="75">
        <v>0</v>
      </c>
      <c r="W513" s="123">
        <v>0</v>
      </c>
      <c r="X513" s="75">
        <v>0</v>
      </c>
      <c r="Y513" s="75">
        <v>0</v>
      </c>
      <c r="Z513" s="75">
        <v>0</v>
      </c>
      <c r="AA513" s="75">
        <v>0</v>
      </c>
      <c r="AB513" s="4">
        <v>0</v>
      </c>
      <c r="AC513" s="4">
        <v>0</v>
      </c>
      <c r="AD513" s="4">
        <v>0</v>
      </c>
      <c r="AE513" s="8">
        <v>0</v>
      </c>
      <c r="AF513" s="8">
        <v>0</v>
      </c>
      <c r="AG513" s="8">
        <v>0</v>
      </c>
      <c r="AH513" s="8">
        <v>0</v>
      </c>
      <c r="AI513" s="51">
        <v>0</v>
      </c>
      <c r="AJ513" s="51">
        <v>0</v>
      </c>
      <c r="AK513" s="51">
        <v>0</v>
      </c>
      <c r="AL513" s="51">
        <v>0</v>
      </c>
      <c r="AM513" s="8">
        <v>-999</v>
      </c>
      <c r="AN513" s="8">
        <v>-999</v>
      </c>
      <c r="AO513" s="8" t="s">
        <v>22151</v>
      </c>
      <c r="AP513" s="8" t="s">
        <v>22151</v>
      </c>
      <c r="AQ513" s="8" t="s">
        <v>22151</v>
      </c>
      <c r="AR513" s="8" t="s">
        <v>22151</v>
      </c>
      <c r="AS513" s="8" t="s">
        <v>22151</v>
      </c>
      <c r="AT513" s="8" t="s">
        <v>22151</v>
      </c>
      <c r="AU513" s="8" t="s">
        <v>22151</v>
      </c>
      <c r="AV513" s="8" t="s">
        <v>22151</v>
      </c>
      <c r="AW513" s="8">
        <v>-999</v>
      </c>
      <c r="AX513" s="8">
        <v>-999</v>
      </c>
      <c r="AY513" s="132">
        <v>76</v>
      </c>
      <c r="AZ513" s="132" t="s">
        <v>22151</v>
      </c>
      <c r="BA513" s="132" t="s">
        <v>22151</v>
      </c>
      <c r="BB513" s="132" t="s">
        <v>22151</v>
      </c>
      <c r="BC513" s="132" t="s">
        <v>22151</v>
      </c>
      <c r="BD513" s="132" t="s">
        <v>22151</v>
      </c>
      <c r="BE513" s="132" t="s">
        <v>22151</v>
      </c>
      <c r="BF513" s="132" t="s">
        <v>22151</v>
      </c>
      <c r="BG513" s="132" t="s">
        <v>22151</v>
      </c>
      <c r="BH513" s="132">
        <v>280</v>
      </c>
      <c r="BI513" s="132">
        <v>265</v>
      </c>
      <c r="BJ513" s="92" t="s">
        <v>22151</v>
      </c>
      <c r="BK513" s="8">
        <v>3.9410672420239714</v>
      </c>
      <c r="BL513" s="8">
        <v>-1002.941067242024</v>
      </c>
      <c r="BM513" s="12">
        <v>475</v>
      </c>
      <c r="BN513" s="10">
        <v>0</v>
      </c>
      <c r="BO513" s="10">
        <v>0.19435732070240119</v>
      </c>
      <c r="BP513" s="10">
        <v>-1003.1354245627264</v>
      </c>
      <c r="BQ513" s="41">
        <v>-2137.1243896657529</v>
      </c>
      <c r="BR513" s="41"/>
      <c r="BS513" s="10">
        <v>0</v>
      </c>
      <c r="BT513" s="38">
        <v>0</v>
      </c>
      <c r="BU513" s="6" t="s">
        <v>22628</v>
      </c>
      <c r="BV513" s="75">
        <v>999</v>
      </c>
      <c r="BW513" s="75">
        <v>1487</v>
      </c>
      <c r="BX513" s="51">
        <v>-488</v>
      </c>
      <c r="BY513" s="75">
        <v>0</v>
      </c>
      <c r="BZ513" s="75">
        <v>0</v>
      </c>
      <c r="CA513" s="184" t="s">
        <v>22151</v>
      </c>
    </row>
    <row r="514" spans="1:79" ht="15" customHeight="1" x14ac:dyDescent="0.3">
      <c r="A514" s="178" t="s">
        <v>9522</v>
      </c>
      <c r="B514" s="1" t="s">
        <v>9524</v>
      </c>
      <c r="C514" s="2" t="s">
        <v>7164</v>
      </c>
      <c r="D514" s="91" t="s">
        <v>9523</v>
      </c>
      <c r="E514" s="2" t="s">
        <v>1402</v>
      </c>
      <c r="F514" s="2" t="s">
        <v>6120</v>
      </c>
      <c r="G514" s="2" t="s">
        <v>1424</v>
      </c>
      <c r="H514" s="2" t="s">
        <v>22151</v>
      </c>
      <c r="I514" s="2" t="s">
        <v>1424</v>
      </c>
      <c r="J514" s="269" t="s">
        <v>1424</v>
      </c>
      <c r="K514">
        <v>11146</v>
      </c>
      <c r="L514" t="s">
        <v>9525</v>
      </c>
      <c r="M514" t="e">
        <v>#VALUE!</v>
      </c>
      <c r="N514" t="s">
        <v>9526</v>
      </c>
      <c r="O514" s="169">
        <v>0</v>
      </c>
      <c r="P514" s="123">
        <v>0</v>
      </c>
      <c r="Q514" s="123">
        <v>0</v>
      </c>
      <c r="R514" s="67">
        <v>0</v>
      </c>
      <c r="S514" s="123">
        <v>0</v>
      </c>
      <c r="T514" s="123">
        <v>0</v>
      </c>
      <c r="U514" s="123">
        <v>0</v>
      </c>
      <c r="V514" s="67">
        <v>0</v>
      </c>
      <c r="W514" s="123">
        <v>0</v>
      </c>
      <c r="X514" s="67">
        <v>0</v>
      </c>
      <c r="Y514" s="67">
        <v>0</v>
      </c>
      <c r="Z514" s="67">
        <v>0</v>
      </c>
      <c r="AA514" s="67">
        <v>0</v>
      </c>
      <c r="AB514" s="4">
        <v>0</v>
      </c>
      <c r="AC514" s="4">
        <v>0</v>
      </c>
      <c r="AD514" s="4">
        <v>0</v>
      </c>
      <c r="AE514" s="8">
        <v>0</v>
      </c>
      <c r="AF514" s="8">
        <v>0</v>
      </c>
      <c r="AG514" s="8">
        <v>0</v>
      </c>
      <c r="AH514" s="8">
        <v>0</v>
      </c>
      <c r="AI514" s="51">
        <v>0</v>
      </c>
      <c r="AJ514" s="51">
        <v>0</v>
      </c>
      <c r="AK514" s="51">
        <v>0</v>
      </c>
      <c r="AL514" s="51">
        <v>0</v>
      </c>
      <c r="AM514" s="8">
        <v>-999</v>
      </c>
      <c r="AN514" s="8">
        <v>-999</v>
      </c>
      <c r="AO514" s="8" t="s">
        <v>22151</v>
      </c>
      <c r="AP514" s="8" t="s">
        <v>22151</v>
      </c>
      <c r="AQ514" s="8" t="s">
        <v>22151</v>
      </c>
      <c r="AR514" s="8" t="s">
        <v>22151</v>
      </c>
      <c r="AS514" s="8" t="s">
        <v>22151</v>
      </c>
      <c r="AT514" s="8" t="s">
        <v>22151</v>
      </c>
      <c r="AU514" s="8" t="s">
        <v>22151</v>
      </c>
      <c r="AV514" s="8" t="s">
        <v>22151</v>
      </c>
      <c r="AW514" s="8">
        <v>-999</v>
      </c>
      <c r="AX514" s="8">
        <v>-999</v>
      </c>
      <c r="AY514" s="132">
        <v>76</v>
      </c>
      <c r="AZ514" s="132" t="s">
        <v>22151</v>
      </c>
      <c r="BA514" s="132" t="s">
        <v>22151</v>
      </c>
      <c r="BB514" s="132" t="s">
        <v>22151</v>
      </c>
      <c r="BC514" s="132" t="s">
        <v>22151</v>
      </c>
      <c r="BD514" s="132" t="s">
        <v>22151</v>
      </c>
      <c r="BE514" s="132" t="s">
        <v>22151</v>
      </c>
      <c r="BF514" s="132" t="s">
        <v>22151</v>
      </c>
      <c r="BG514" s="132" t="s">
        <v>22151</v>
      </c>
      <c r="BH514" s="132">
        <v>280</v>
      </c>
      <c r="BI514" s="132">
        <v>265</v>
      </c>
      <c r="BJ514" s="92" t="s">
        <v>22151</v>
      </c>
      <c r="BK514" s="8">
        <v>3.9410672420239714</v>
      </c>
      <c r="BL514" s="8">
        <v>-1002.941067242024</v>
      </c>
      <c r="BM514" s="12">
        <v>475</v>
      </c>
      <c r="BN514" s="10">
        <v>0</v>
      </c>
      <c r="BO514" s="10">
        <v>0.19435732070240119</v>
      </c>
      <c r="BP514" s="10">
        <v>-1003.1354245627264</v>
      </c>
      <c r="BQ514" s="41">
        <v>-2137.1243896657529</v>
      </c>
      <c r="BR514" s="41"/>
      <c r="BS514" s="10">
        <v>0</v>
      </c>
      <c r="BT514" s="38">
        <v>0</v>
      </c>
      <c r="BU514" s="6" t="s">
        <v>22628</v>
      </c>
      <c r="BV514" s="75">
        <v>999</v>
      </c>
      <c r="BW514" s="75">
        <v>1487</v>
      </c>
      <c r="BX514" s="51">
        <v>-488</v>
      </c>
      <c r="BY514" s="75">
        <v>0</v>
      </c>
      <c r="BZ514" s="75">
        <v>0</v>
      </c>
      <c r="CA514" s="184" t="s">
        <v>22151</v>
      </c>
    </row>
    <row r="515" spans="1:79" ht="15" customHeight="1" x14ac:dyDescent="0.3">
      <c r="A515" s="178" t="s">
        <v>3046</v>
      </c>
      <c r="B515" s="1" t="s">
        <v>3047</v>
      </c>
      <c r="C515" s="2" t="s">
        <v>6895</v>
      </c>
      <c r="D515" s="91" t="s">
        <v>408</v>
      </c>
      <c r="E515" s="2" t="s">
        <v>3591</v>
      </c>
      <c r="F515" s="2" t="s">
        <v>3591</v>
      </c>
      <c r="G515" s="2" t="s">
        <v>1424</v>
      </c>
      <c r="H515" s="2" t="s">
        <v>22151</v>
      </c>
      <c r="I515" s="2" t="s">
        <v>1424</v>
      </c>
      <c r="J515" s="269" t="s">
        <v>1424</v>
      </c>
      <c r="K515">
        <v>5557</v>
      </c>
      <c r="L515" t="s">
        <v>10933</v>
      </c>
      <c r="M515" t="e">
        <v>#VALUE!</v>
      </c>
      <c r="N515" t="s">
        <v>6245</v>
      </c>
      <c r="O515" s="169">
        <v>0</v>
      </c>
      <c r="P515" s="123">
        <v>0</v>
      </c>
      <c r="Q515" s="123">
        <v>0</v>
      </c>
      <c r="R515" s="75">
        <v>0</v>
      </c>
      <c r="S515" s="123">
        <v>0</v>
      </c>
      <c r="T515" s="123">
        <v>0</v>
      </c>
      <c r="U515" s="123">
        <v>0</v>
      </c>
      <c r="V515" s="75">
        <v>0</v>
      </c>
      <c r="W515" s="123">
        <v>0</v>
      </c>
      <c r="X515" s="75">
        <v>0</v>
      </c>
      <c r="Y515" s="75">
        <v>0</v>
      </c>
      <c r="Z515" s="75">
        <v>0</v>
      </c>
      <c r="AA515" s="75">
        <v>0</v>
      </c>
      <c r="AB515" s="4">
        <v>0</v>
      </c>
      <c r="AC515" s="4">
        <v>0</v>
      </c>
      <c r="AD515" s="4">
        <v>0</v>
      </c>
      <c r="AE515" s="8">
        <v>0</v>
      </c>
      <c r="AF515" s="8">
        <v>0</v>
      </c>
      <c r="AG515" s="8">
        <v>0</v>
      </c>
      <c r="AH515" s="8">
        <v>0</v>
      </c>
      <c r="AI515" s="51">
        <v>0</v>
      </c>
      <c r="AJ515" s="51">
        <v>0</v>
      </c>
      <c r="AK515" s="51">
        <v>0</v>
      </c>
      <c r="AL515" s="51">
        <v>0</v>
      </c>
      <c r="AM515" s="8">
        <v>-999</v>
      </c>
      <c r="AN515" s="8">
        <v>-999</v>
      </c>
      <c r="AO515" s="8" t="s">
        <v>22151</v>
      </c>
      <c r="AP515" s="8" t="s">
        <v>22151</v>
      </c>
      <c r="AQ515" s="8" t="s">
        <v>22151</v>
      </c>
      <c r="AR515" s="8" t="s">
        <v>22151</v>
      </c>
      <c r="AS515" s="8" t="s">
        <v>22151</v>
      </c>
      <c r="AT515" s="8" t="s">
        <v>22151</v>
      </c>
      <c r="AU515" s="8" t="s">
        <v>22151</v>
      </c>
      <c r="AV515" s="8" t="s">
        <v>22151</v>
      </c>
      <c r="AW515" s="8">
        <v>-999</v>
      </c>
      <c r="AX515" s="8">
        <v>-999</v>
      </c>
      <c r="AY515" s="132">
        <v>76</v>
      </c>
      <c r="AZ515" s="132" t="s">
        <v>22151</v>
      </c>
      <c r="BA515" s="132" t="s">
        <v>22151</v>
      </c>
      <c r="BB515" s="132" t="s">
        <v>22151</v>
      </c>
      <c r="BC515" s="132" t="s">
        <v>22151</v>
      </c>
      <c r="BD515" s="132" t="s">
        <v>22151</v>
      </c>
      <c r="BE515" s="132" t="s">
        <v>22151</v>
      </c>
      <c r="BF515" s="132" t="s">
        <v>22151</v>
      </c>
      <c r="BG515" s="132" t="s">
        <v>22151</v>
      </c>
      <c r="BH515" s="132">
        <v>280</v>
      </c>
      <c r="BI515" s="132">
        <v>265</v>
      </c>
      <c r="BJ515" s="92" t="s">
        <v>22151</v>
      </c>
      <c r="BK515" s="8">
        <v>3.9410672420239714</v>
      </c>
      <c r="BL515" s="8">
        <v>-1002.941067242024</v>
      </c>
      <c r="BM515" s="12">
        <v>475</v>
      </c>
      <c r="BN515" s="10">
        <v>0</v>
      </c>
      <c r="BO515" s="10">
        <v>0.19435732070240119</v>
      </c>
      <c r="BP515" s="10">
        <v>-1003.1354245627264</v>
      </c>
      <c r="BQ515" s="41">
        <v>-2137.1243896657529</v>
      </c>
      <c r="BR515" s="41"/>
      <c r="BS515" s="10">
        <v>0</v>
      </c>
      <c r="BT515" s="38">
        <v>0</v>
      </c>
      <c r="BU515" s="6" t="s">
        <v>22628</v>
      </c>
      <c r="BV515" s="75">
        <v>999</v>
      </c>
      <c r="BW515" s="75">
        <v>1487</v>
      </c>
      <c r="BX515" s="51">
        <v>-488</v>
      </c>
      <c r="BY515" s="75">
        <v>0</v>
      </c>
      <c r="BZ515" s="75">
        <v>0</v>
      </c>
      <c r="CA515" s="184" t="s">
        <v>22151</v>
      </c>
    </row>
    <row r="516" spans="1:79" x14ac:dyDescent="0.3">
      <c r="A516" s="178" t="s">
        <v>3058</v>
      </c>
      <c r="B516" s="1" t="s">
        <v>7034</v>
      </c>
      <c r="C516" s="2" t="s">
        <v>7171</v>
      </c>
      <c r="D516" s="91" t="s">
        <v>146</v>
      </c>
      <c r="E516" s="2" t="s">
        <v>1409</v>
      </c>
      <c r="F516" s="2" t="s">
        <v>9094</v>
      </c>
      <c r="G516" s="2" t="s">
        <v>1424</v>
      </c>
      <c r="H516" s="2" t="s">
        <v>22151</v>
      </c>
      <c r="I516" s="2" t="s">
        <v>1424</v>
      </c>
      <c r="J516" s="269" t="s">
        <v>1424</v>
      </c>
      <c r="K516">
        <v>10289</v>
      </c>
      <c r="L516" t="s">
        <v>9105</v>
      </c>
      <c r="M516" t="e">
        <v>#VALUE!</v>
      </c>
      <c r="N516" t="s">
        <v>6254</v>
      </c>
      <c r="O516" s="169">
        <v>0</v>
      </c>
      <c r="P516" s="123">
        <v>0</v>
      </c>
      <c r="Q516" s="123">
        <v>0</v>
      </c>
      <c r="R516" s="75">
        <v>0</v>
      </c>
      <c r="S516" s="123">
        <v>0</v>
      </c>
      <c r="T516" s="123">
        <v>0</v>
      </c>
      <c r="U516" s="123">
        <v>0</v>
      </c>
      <c r="V516" s="75">
        <v>0</v>
      </c>
      <c r="W516" s="123">
        <v>0</v>
      </c>
      <c r="X516" s="75">
        <v>0</v>
      </c>
      <c r="Y516" s="75">
        <v>0</v>
      </c>
      <c r="Z516" s="75">
        <v>0</v>
      </c>
      <c r="AA516" s="75">
        <v>0</v>
      </c>
      <c r="AB516" s="4">
        <v>0</v>
      </c>
      <c r="AC516" s="4">
        <v>0</v>
      </c>
      <c r="AD516" s="4">
        <v>0</v>
      </c>
      <c r="AE516" s="8">
        <v>0</v>
      </c>
      <c r="AF516" s="8">
        <v>0</v>
      </c>
      <c r="AG516" s="8">
        <v>0</v>
      </c>
      <c r="AH516" s="8">
        <v>0</v>
      </c>
      <c r="AI516" s="51">
        <v>0</v>
      </c>
      <c r="AJ516" s="51">
        <v>0</v>
      </c>
      <c r="AK516" s="51">
        <v>0</v>
      </c>
      <c r="AL516" s="51">
        <v>0</v>
      </c>
      <c r="AM516" s="8">
        <v>-999</v>
      </c>
      <c r="AN516" s="8">
        <v>-999</v>
      </c>
      <c r="AO516" s="8" t="s">
        <v>22151</v>
      </c>
      <c r="AP516" s="8" t="s">
        <v>22151</v>
      </c>
      <c r="AQ516" s="8" t="s">
        <v>22151</v>
      </c>
      <c r="AR516" s="8" t="s">
        <v>22151</v>
      </c>
      <c r="AS516" s="8" t="s">
        <v>22151</v>
      </c>
      <c r="AT516" s="8" t="s">
        <v>22151</v>
      </c>
      <c r="AU516" s="8" t="s">
        <v>22151</v>
      </c>
      <c r="AV516" s="8" t="s">
        <v>22151</v>
      </c>
      <c r="AW516" s="8">
        <v>-999</v>
      </c>
      <c r="AX516" s="8">
        <v>-999</v>
      </c>
      <c r="AY516" s="132">
        <v>76</v>
      </c>
      <c r="AZ516" s="132" t="s">
        <v>22151</v>
      </c>
      <c r="BA516" s="132" t="s">
        <v>22151</v>
      </c>
      <c r="BB516" s="132" t="s">
        <v>22151</v>
      </c>
      <c r="BC516" s="132" t="s">
        <v>22151</v>
      </c>
      <c r="BD516" s="132" t="s">
        <v>22151</v>
      </c>
      <c r="BE516" s="132" t="s">
        <v>22151</v>
      </c>
      <c r="BF516" s="132" t="s">
        <v>22151</v>
      </c>
      <c r="BG516" s="132" t="s">
        <v>22151</v>
      </c>
      <c r="BH516" s="132">
        <v>280</v>
      </c>
      <c r="BI516" s="132">
        <v>265</v>
      </c>
      <c r="BJ516" s="92" t="s">
        <v>22151</v>
      </c>
      <c r="BK516" s="8">
        <v>3.9410672420239714</v>
      </c>
      <c r="BL516" s="8">
        <v>-1002.941067242024</v>
      </c>
      <c r="BM516" s="12">
        <v>475</v>
      </c>
      <c r="BN516" s="10">
        <v>0</v>
      </c>
      <c r="BO516" s="10">
        <v>0.19435732070240119</v>
      </c>
      <c r="BP516" s="10">
        <v>-1003.1354245627264</v>
      </c>
      <c r="BQ516" s="41">
        <v>-2137.1243896657529</v>
      </c>
      <c r="BR516" s="41"/>
      <c r="BS516" s="10">
        <v>0</v>
      </c>
      <c r="BT516" s="38">
        <v>0</v>
      </c>
      <c r="BU516" s="6" t="s">
        <v>22628</v>
      </c>
      <c r="BV516" s="75">
        <v>999</v>
      </c>
      <c r="BW516" s="75">
        <v>1487</v>
      </c>
      <c r="BX516" s="51">
        <v>-488</v>
      </c>
      <c r="BY516" s="75">
        <v>0</v>
      </c>
      <c r="BZ516" s="75">
        <v>0</v>
      </c>
      <c r="CA516" s="184" t="s">
        <v>22151</v>
      </c>
    </row>
    <row r="517" spans="1:79" ht="15" customHeight="1" x14ac:dyDescent="0.3">
      <c r="A517" s="178" t="s">
        <v>13891</v>
      </c>
      <c r="B517" s="1" t="s">
        <v>13892</v>
      </c>
      <c r="C517" s="2" t="s">
        <v>7155</v>
      </c>
      <c r="D517" s="91" t="s">
        <v>11554</v>
      </c>
      <c r="E517" s="2" t="s">
        <v>1449</v>
      </c>
      <c r="F517" s="2" t="s">
        <v>6120</v>
      </c>
      <c r="G517" s="2" t="s">
        <v>1424</v>
      </c>
      <c r="H517" s="2" t="s">
        <v>22151</v>
      </c>
      <c r="I517" s="2" t="s">
        <v>1424</v>
      </c>
      <c r="J517" s="269" t="s">
        <v>1424</v>
      </c>
      <c r="K517">
        <v>5942</v>
      </c>
      <c r="L517" t="s">
        <v>11555</v>
      </c>
      <c r="M517" t="e">
        <v>#VALUE!</v>
      </c>
      <c r="N517" t="s">
        <v>13895</v>
      </c>
      <c r="O517" s="169">
        <v>0</v>
      </c>
      <c r="P517" s="123">
        <v>0</v>
      </c>
      <c r="Q517" s="123">
        <v>0</v>
      </c>
      <c r="R517" s="75">
        <v>0</v>
      </c>
      <c r="S517" s="123">
        <v>0</v>
      </c>
      <c r="T517" s="123">
        <v>0</v>
      </c>
      <c r="U517" s="123">
        <v>0</v>
      </c>
      <c r="V517" s="75">
        <v>0</v>
      </c>
      <c r="W517" s="123">
        <v>0</v>
      </c>
      <c r="X517" s="75">
        <v>0</v>
      </c>
      <c r="Y517" s="75">
        <v>0</v>
      </c>
      <c r="Z517" s="75">
        <v>0</v>
      </c>
      <c r="AA517" s="75">
        <v>0</v>
      </c>
      <c r="AB517" s="4">
        <v>0</v>
      </c>
      <c r="AC517" s="4">
        <v>0</v>
      </c>
      <c r="AD517" s="4">
        <v>0</v>
      </c>
      <c r="AE517" s="8">
        <v>0</v>
      </c>
      <c r="AF517" s="8">
        <v>0</v>
      </c>
      <c r="AG517" s="8">
        <v>0</v>
      </c>
      <c r="AH517" s="8">
        <v>0</v>
      </c>
      <c r="AI517" s="51">
        <v>0</v>
      </c>
      <c r="AJ517" s="51">
        <v>0</v>
      </c>
      <c r="AK517" s="51">
        <v>0</v>
      </c>
      <c r="AL517" s="51">
        <v>0</v>
      </c>
      <c r="AM517" s="8">
        <v>-999</v>
      </c>
      <c r="AN517" s="8">
        <v>-999</v>
      </c>
      <c r="AO517" s="8" t="s">
        <v>22151</v>
      </c>
      <c r="AP517" s="8" t="s">
        <v>22151</v>
      </c>
      <c r="AQ517" s="8" t="s">
        <v>22151</v>
      </c>
      <c r="AR517" s="8" t="s">
        <v>22151</v>
      </c>
      <c r="AS517" s="8" t="s">
        <v>22151</v>
      </c>
      <c r="AT517" s="8" t="s">
        <v>22151</v>
      </c>
      <c r="AU517" s="8" t="s">
        <v>22151</v>
      </c>
      <c r="AV517" s="8" t="s">
        <v>22151</v>
      </c>
      <c r="AW517" s="8">
        <v>-999</v>
      </c>
      <c r="AX517" s="8">
        <v>-999</v>
      </c>
      <c r="AY517" s="132">
        <v>76</v>
      </c>
      <c r="AZ517" s="132" t="s">
        <v>22151</v>
      </c>
      <c r="BA517" s="132" t="s">
        <v>22151</v>
      </c>
      <c r="BB517" s="132" t="s">
        <v>22151</v>
      </c>
      <c r="BC517" s="132" t="s">
        <v>22151</v>
      </c>
      <c r="BD517" s="132" t="s">
        <v>22151</v>
      </c>
      <c r="BE517" s="132" t="s">
        <v>22151</v>
      </c>
      <c r="BF517" s="132" t="s">
        <v>22151</v>
      </c>
      <c r="BG517" s="132" t="s">
        <v>22151</v>
      </c>
      <c r="BH517" s="132">
        <v>280</v>
      </c>
      <c r="BI517" s="132">
        <v>265</v>
      </c>
      <c r="BJ517" s="92" t="s">
        <v>22151</v>
      </c>
      <c r="BK517" s="8">
        <v>3.9410672420239714</v>
      </c>
      <c r="BL517" s="8">
        <v>-1002.941067242024</v>
      </c>
      <c r="BM517" s="12">
        <v>475</v>
      </c>
      <c r="BN517" s="10">
        <v>0</v>
      </c>
      <c r="BO517" s="10">
        <v>0.19435732070240119</v>
      </c>
      <c r="BP517" s="10">
        <v>-1003.1354245627264</v>
      </c>
      <c r="BQ517" s="41">
        <v>-2137.1243896657529</v>
      </c>
      <c r="BR517" s="41"/>
      <c r="BS517" s="10">
        <v>0</v>
      </c>
      <c r="BT517" s="38">
        <v>0</v>
      </c>
      <c r="BU517" s="6" t="s">
        <v>22628</v>
      </c>
      <c r="BV517" s="75">
        <v>999</v>
      </c>
      <c r="BW517" s="75">
        <v>1487</v>
      </c>
      <c r="BX517" s="51">
        <v>-488</v>
      </c>
      <c r="BY517" s="75">
        <v>0</v>
      </c>
      <c r="BZ517" s="75">
        <v>0</v>
      </c>
      <c r="CA517" s="184" t="s">
        <v>22151</v>
      </c>
    </row>
    <row r="518" spans="1:79" ht="15" customHeight="1" x14ac:dyDescent="0.3">
      <c r="A518" s="213" t="s">
        <v>8228</v>
      </c>
      <c r="B518" s="1" t="s">
        <v>8229</v>
      </c>
      <c r="C518" s="2" t="s">
        <v>6562</v>
      </c>
      <c r="D518" s="91" t="s">
        <v>9000</v>
      </c>
      <c r="E518" s="2" t="s">
        <v>1416</v>
      </c>
      <c r="F518" s="2" t="s">
        <v>9094</v>
      </c>
      <c r="G518" s="2" t="s">
        <v>1424</v>
      </c>
      <c r="H518" s="2" t="s">
        <v>1424</v>
      </c>
      <c r="I518" s="2" t="s">
        <v>1424</v>
      </c>
      <c r="J518" s="269" t="s">
        <v>1424</v>
      </c>
      <c r="K518">
        <v>13132</v>
      </c>
      <c r="L518" t="s">
        <v>10752</v>
      </c>
      <c r="M518" t="e">
        <v>#VALUE!</v>
      </c>
      <c r="N518" t="s">
        <v>9003</v>
      </c>
      <c r="O518" s="169">
        <v>0</v>
      </c>
      <c r="P518" s="123">
        <v>0</v>
      </c>
      <c r="Q518" s="123">
        <v>0</v>
      </c>
      <c r="R518" s="75">
        <v>0</v>
      </c>
      <c r="S518" s="123">
        <v>0</v>
      </c>
      <c r="T518" s="123">
        <v>0</v>
      </c>
      <c r="U518" s="123">
        <v>0</v>
      </c>
      <c r="V518" s="75">
        <v>0</v>
      </c>
      <c r="W518" s="123">
        <v>0</v>
      </c>
      <c r="X518" s="75">
        <v>0</v>
      </c>
      <c r="Y518" s="75">
        <v>0</v>
      </c>
      <c r="Z518" s="75">
        <v>0</v>
      </c>
      <c r="AA518" s="75">
        <v>0</v>
      </c>
      <c r="AB518" s="52">
        <v>0</v>
      </c>
      <c r="AC518" s="52">
        <v>0</v>
      </c>
      <c r="AD518" s="52">
        <v>0</v>
      </c>
      <c r="AE518" s="51">
        <v>0</v>
      </c>
      <c r="AF518" s="51">
        <v>0</v>
      </c>
      <c r="AG518" s="51">
        <v>0</v>
      </c>
      <c r="AH518" s="51">
        <v>0</v>
      </c>
      <c r="AI518" s="51">
        <v>0</v>
      </c>
      <c r="AJ518" s="51">
        <v>0</v>
      </c>
      <c r="AK518" s="51">
        <v>0</v>
      </c>
      <c r="AL518" s="51">
        <v>0</v>
      </c>
      <c r="AM518" s="51">
        <v>-999</v>
      </c>
      <c r="AN518" s="51">
        <v>-999</v>
      </c>
      <c r="AO518" s="51" t="s">
        <v>22151</v>
      </c>
      <c r="AP518" s="51" t="s">
        <v>22151</v>
      </c>
      <c r="AQ518" s="51" t="s">
        <v>22151</v>
      </c>
      <c r="AR518" s="51" t="s">
        <v>22151</v>
      </c>
      <c r="AS518" s="51" t="s">
        <v>22151</v>
      </c>
      <c r="AT518" s="51" t="s">
        <v>22151</v>
      </c>
      <c r="AU518" s="51" t="s">
        <v>22151</v>
      </c>
      <c r="AV518" s="51" t="s">
        <v>22151</v>
      </c>
      <c r="AW518" s="51">
        <v>-999</v>
      </c>
      <c r="AX518" s="51">
        <v>-999</v>
      </c>
      <c r="AY518" s="76">
        <v>76</v>
      </c>
      <c r="AZ518" s="132" t="s">
        <v>22151</v>
      </c>
      <c r="BA518" s="132" t="s">
        <v>22151</v>
      </c>
      <c r="BB518" s="132" t="s">
        <v>22151</v>
      </c>
      <c r="BC518" s="132" t="s">
        <v>22151</v>
      </c>
      <c r="BD518" s="132" t="s">
        <v>22151</v>
      </c>
      <c r="BE518" s="132" t="s">
        <v>22151</v>
      </c>
      <c r="BF518" s="132" t="s">
        <v>22151</v>
      </c>
      <c r="BG518" s="132" t="s">
        <v>22151</v>
      </c>
      <c r="BH518" s="132">
        <v>280</v>
      </c>
      <c r="BI518" s="132">
        <v>265</v>
      </c>
      <c r="BJ518" s="92" t="s">
        <v>22151</v>
      </c>
      <c r="BK518" s="51">
        <v>3.9410672420239714</v>
      </c>
      <c r="BL518" s="51">
        <v>-1002.941067242024</v>
      </c>
      <c r="BM518" s="76">
        <v>475</v>
      </c>
      <c r="BN518" s="51">
        <v>0</v>
      </c>
      <c r="BO518" s="51">
        <v>0.19435732070240119</v>
      </c>
      <c r="BP518" s="51">
        <v>-1003.1354245627264</v>
      </c>
      <c r="BQ518" s="64">
        <v>-2137.1243896657529</v>
      </c>
      <c r="BR518" s="64"/>
      <c r="BS518" s="51">
        <v>0</v>
      </c>
      <c r="BT518" s="38">
        <v>0</v>
      </c>
      <c r="BU518" s="51" t="s">
        <v>22628</v>
      </c>
      <c r="BV518" s="75">
        <v>999</v>
      </c>
      <c r="BW518" s="75">
        <v>1487</v>
      </c>
      <c r="BX518" s="51">
        <v>-488</v>
      </c>
      <c r="BY518" s="75">
        <v>0</v>
      </c>
      <c r="BZ518" s="75">
        <v>0</v>
      </c>
      <c r="CA518" s="184" t="s">
        <v>22151</v>
      </c>
    </row>
    <row r="519" spans="1:79" ht="15" customHeight="1" x14ac:dyDescent="0.3">
      <c r="A519" s="178" t="s">
        <v>1423</v>
      </c>
      <c r="B519" s="1" t="s">
        <v>7181</v>
      </c>
      <c r="C519" s="2" t="s">
        <v>7064</v>
      </c>
      <c r="D519" s="91" t="s">
        <v>104</v>
      </c>
      <c r="E519" s="2" t="s">
        <v>3591</v>
      </c>
      <c r="F519" s="2" t="s">
        <v>3591</v>
      </c>
      <c r="G519" s="2" t="s">
        <v>1424</v>
      </c>
      <c r="H519" s="2" t="s">
        <v>22151</v>
      </c>
      <c r="I519" s="2" t="s">
        <v>1424</v>
      </c>
      <c r="J519" s="269" t="s">
        <v>1424</v>
      </c>
      <c r="K519" s="98">
        <v>9871</v>
      </c>
      <c r="L519" s="98" t="s">
        <v>10177</v>
      </c>
      <c r="M519" s="98" t="e">
        <v>#VALUE!</v>
      </c>
      <c r="N519" s="98" t="s">
        <v>8341</v>
      </c>
      <c r="O519" s="66">
        <v>0</v>
      </c>
      <c r="P519" s="123">
        <v>0</v>
      </c>
      <c r="Q519" s="123">
        <v>0</v>
      </c>
      <c r="R519" s="75">
        <v>0</v>
      </c>
      <c r="S519" s="123">
        <v>0</v>
      </c>
      <c r="T519" s="123">
        <v>0</v>
      </c>
      <c r="U519" s="123">
        <v>0</v>
      </c>
      <c r="V519" s="75">
        <v>0</v>
      </c>
      <c r="W519" s="123">
        <v>0</v>
      </c>
      <c r="X519" s="75">
        <v>0</v>
      </c>
      <c r="Y519" s="75">
        <v>0</v>
      </c>
      <c r="Z519" s="75">
        <v>0</v>
      </c>
      <c r="AA519" s="75">
        <v>0</v>
      </c>
      <c r="AB519" s="3">
        <v>0</v>
      </c>
      <c r="AC519" s="3">
        <v>0</v>
      </c>
      <c r="AD519" s="3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51">
        <v>0</v>
      </c>
      <c r="AM519" s="6">
        <v>-999</v>
      </c>
      <c r="AN519" s="6">
        <v>-999</v>
      </c>
      <c r="AO519" s="6" t="s">
        <v>22151</v>
      </c>
      <c r="AP519" s="6" t="s">
        <v>22151</v>
      </c>
      <c r="AQ519" s="6" t="s">
        <v>22151</v>
      </c>
      <c r="AR519" s="6" t="s">
        <v>22151</v>
      </c>
      <c r="AS519" s="6" t="s">
        <v>22151</v>
      </c>
      <c r="AT519" s="6" t="s">
        <v>22151</v>
      </c>
      <c r="AU519" s="6" t="s">
        <v>22151</v>
      </c>
      <c r="AV519" s="6" t="s">
        <v>22151</v>
      </c>
      <c r="AW519" s="6">
        <v>-999</v>
      </c>
      <c r="AX519" s="6">
        <v>-999</v>
      </c>
      <c r="AY519" s="99">
        <v>76</v>
      </c>
      <c r="AZ519" s="99" t="s">
        <v>22151</v>
      </c>
      <c r="BA519" s="99" t="s">
        <v>22151</v>
      </c>
      <c r="BB519" s="99" t="s">
        <v>22151</v>
      </c>
      <c r="BC519" s="99" t="s">
        <v>22151</v>
      </c>
      <c r="BD519" s="99" t="s">
        <v>22151</v>
      </c>
      <c r="BE519" s="99" t="s">
        <v>22151</v>
      </c>
      <c r="BF519" s="99" t="s">
        <v>22151</v>
      </c>
      <c r="BG519" s="99" t="s">
        <v>22151</v>
      </c>
      <c r="BH519" s="99">
        <v>280</v>
      </c>
      <c r="BI519" s="99">
        <v>265</v>
      </c>
      <c r="BJ519" s="92" t="s">
        <v>22151</v>
      </c>
      <c r="BK519" s="6">
        <v>3.9410672420239714</v>
      </c>
      <c r="BL519" s="6">
        <v>-1002.941067242024</v>
      </c>
      <c r="BM519" s="99">
        <v>475</v>
      </c>
      <c r="BN519" s="6">
        <v>0</v>
      </c>
      <c r="BO519" s="6">
        <v>0.19435732070240119</v>
      </c>
      <c r="BP519" s="6">
        <v>-1003.1354245627264</v>
      </c>
      <c r="BQ519" s="38">
        <v>-2137.1243896657529</v>
      </c>
      <c r="BR519" s="38"/>
      <c r="BS519" s="6">
        <v>0</v>
      </c>
      <c r="BT519" s="38">
        <v>0</v>
      </c>
      <c r="BU519" s="6" t="s">
        <v>22628</v>
      </c>
      <c r="BV519" s="75">
        <v>999</v>
      </c>
      <c r="BW519" s="75">
        <v>1487</v>
      </c>
      <c r="BX519" s="51">
        <v>-488</v>
      </c>
      <c r="BY519" s="75">
        <v>0</v>
      </c>
      <c r="BZ519" s="75">
        <v>0</v>
      </c>
      <c r="CA519" s="184" t="s">
        <v>22151</v>
      </c>
    </row>
    <row r="520" spans="1:79" ht="15" customHeight="1" x14ac:dyDescent="0.3">
      <c r="A520" s="178" t="s">
        <v>1441</v>
      </c>
      <c r="B520" s="1" t="s">
        <v>7185</v>
      </c>
      <c r="C520" s="2" t="s">
        <v>7186</v>
      </c>
      <c r="D520" s="91" t="s">
        <v>463</v>
      </c>
      <c r="E520" s="2" t="s">
        <v>3591</v>
      </c>
      <c r="F520" s="2" t="s">
        <v>3591</v>
      </c>
      <c r="G520" s="2" t="s">
        <v>1424</v>
      </c>
      <c r="H520" s="2" t="s">
        <v>22151</v>
      </c>
      <c r="I520" s="2" t="s">
        <v>1424</v>
      </c>
      <c r="J520" s="269" t="s">
        <v>1424</v>
      </c>
      <c r="K520">
        <v>697</v>
      </c>
      <c r="L520" t="s">
        <v>10966</v>
      </c>
      <c r="M520" t="e">
        <v>#VALUE!</v>
      </c>
      <c r="N520" t="s">
        <v>5101</v>
      </c>
      <c r="O520" s="169">
        <v>0</v>
      </c>
      <c r="P520" s="123">
        <v>0</v>
      </c>
      <c r="Q520" s="123">
        <v>0</v>
      </c>
      <c r="R520" s="75">
        <v>0</v>
      </c>
      <c r="S520" s="123">
        <v>0</v>
      </c>
      <c r="T520" s="123">
        <v>0</v>
      </c>
      <c r="U520" s="123">
        <v>0</v>
      </c>
      <c r="V520" s="75">
        <v>0</v>
      </c>
      <c r="W520" s="123">
        <v>0</v>
      </c>
      <c r="X520" s="75">
        <v>0</v>
      </c>
      <c r="Y520" s="75">
        <v>0</v>
      </c>
      <c r="Z520" s="75">
        <v>0</v>
      </c>
      <c r="AA520" s="75">
        <v>0</v>
      </c>
      <c r="AB520" s="4">
        <v>0</v>
      </c>
      <c r="AC520" s="4">
        <v>0</v>
      </c>
      <c r="AD520" s="4">
        <v>0</v>
      </c>
      <c r="AE520" s="8">
        <v>0</v>
      </c>
      <c r="AF520" s="8">
        <v>0</v>
      </c>
      <c r="AG520" s="8">
        <v>0</v>
      </c>
      <c r="AH520" s="8">
        <v>0</v>
      </c>
      <c r="AI520" s="51">
        <v>0</v>
      </c>
      <c r="AJ520" s="51">
        <v>0</v>
      </c>
      <c r="AK520" s="51">
        <v>0</v>
      </c>
      <c r="AL520" s="51">
        <v>0</v>
      </c>
      <c r="AM520" s="8">
        <v>-999</v>
      </c>
      <c r="AN520" s="8">
        <v>-999</v>
      </c>
      <c r="AO520" s="8" t="s">
        <v>22151</v>
      </c>
      <c r="AP520" s="8" t="s">
        <v>22151</v>
      </c>
      <c r="AQ520" s="8" t="s">
        <v>22151</v>
      </c>
      <c r="AR520" s="8" t="s">
        <v>22151</v>
      </c>
      <c r="AS520" s="8" t="s">
        <v>22151</v>
      </c>
      <c r="AT520" s="8" t="s">
        <v>22151</v>
      </c>
      <c r="AU520" s="8" t="s">
        <v>22151</v>
      </c>
      <c r="AV520" s="8" t="s">
        <v>22151</v>
      </c>
      <c r="AW520" s="8">
        <v>-999</v>
      </c>
      <c r="AX520" s="8">
        <v>-999</v>
      </c>
      <c r="AY520" s="132">
        <v>76</v>
      </c>
      <c r="AZ520" s="132" t="s">
        <v>22151</v>
      </c>
      <c r="BA520" s="132" t="s">
        <v>22151</v>
      </c>
      <c r="BB520" s="132" t="s">
        <v>22151</v>
      </c>
      <c r="BC520" s="132" t="s">
        <v>22151</v>
      </c>
      <c r="BD520" s="132" t="s">
        <v>22151</v>
      </c>
      <c r="BE520" s="132" t="s">
        <v>22151</v>
      </c>
      <c r="BF520" s="132" t="s">
        <v>22151</v>
      </c>
      <c r="BG520" s="132" t="s">
        <v>22151</v>
      </c>
      <c r="BH520" s="132">
        <v>280</v>
      </c>
      <c r="BI520" s="132">
        <v>265</v>
      </c>
      <c r="BJ520" s="92" t="s">
        <v>22151</v>
      </c>
      <c r="BK520" s="8">
        <v>3.9410672420239714</v>
      </c>
      <c r="BL520" s="8">
        <v>-1002.941067242024</v>
      </c>
      <c r="BM520" s="12">
        <v>475</v>
      </c>
      <c r="BN520" s="10">
        <v>0</v>
      </c>
      <c r="BO520" s="10">
        <v>0.19435732070240119</v>
      </c>
      <c r="BP520" s="10">
        <v>-1003.1354245627264</v>
      </c>
      <c r="BQ520" s="41">
        <v>-2137.1243896657529</v>
      </c>
      <c r="BR520" s="41"/>
      <c r="BS520" s="10">
        <v>0</v>
      </c>
      <c r="BT520" s="38">
        <v>0</v>
      </c>
      <c r="BU520" s="6" t="s">
        <v>22628</v>
      </c>
      <c r="BV520" s="75">
        <v>999</v>
      </c>
      <c r="BW520" s="75">
        <v>1487</v>
      </c>
      <c r="BX520" s="51">
        <v>-488</v>
      </c>
      <c r="BY520" s="75">
        <v>0</v>
      </c>
      <c r="BZ520" s="75">
        <v>0</v>
      </c>
      <c r="CA520" s="184" t="s">
        <v>22151</v>
      </c>
    </row>
    <row r="521" spans="1:79" ht="15" customHeight="1" x14ac:dyDescent="0.3">
      <c r="A521" s="178" t="s">
        <v>12840</v>
      </c>
      <c r="B521" s="1" t="s">
        <v>6845</v>
      </c>
      <c r="C521" s="2" t="s">
        <v>6825</v>
      </c>
      <c r="D521" s="91" t="s">
        <v>11629</v>
      </c>
      <c r="E521" s="2" t="s">
        <v>3591</v>
      </c>
      <c r="F521" s="2" t="s">
        <v>3591</v>
      </c>
      <c r="G521" s="2" t="s">
        <v>1424</v>
      </c>
      <c r="H521" s="2" t="s">
        <v>22151</v>
      </c>
      <c r="I521" s="2" t="s">
        <v>1424</v>
      </c>
      <c r="J521" s="269" t="s">
        <v>1424</v>
      </c>
      <c r="K521">
        <v>13895</v>
      </c>
      <c r="L521" t="s">
        <v>11630</v>
      </c>
      <c r="M521" t="e">
        <v>#VALUE!</v>
      </c>
      <c r="N521" t="s">
        <v>12841</v>
      </c>
      <c r="O521" s="169">
        <v>0</v>
      </c>
      <c r="P521" s="123">
        <v>0</v>
      </c>
      <c r="Q521" s="123">
        <v>0</v>
      </c>
      <c r="R521" s="75">
        <v>0</v>
      </c>
      <c r="S521" s="123">
        <v>0</v>
      </c>
      <c r="T521" s="123">
        <v>0</v>
      </c>
      <c r="U521" s="123">
        <v>0</v>
      </c>
      <c r="V521" s="75">
        <v>0</v>
      </c>
      <c r="W521" s="123">
        <v>0</v>
      </c>
      <c r="X521" s="75">
        <v>0</v>
      </c>
      <c r="Y521" s="75">
        <v>0</v>
      </c>
      <c r="Z521" s="75">
        <v>0</v>
      </c>
      <c r="AA521" s="75">
        <v>0</v>
      </c>
      <c r="AB521" s="4">
        <v>0</v>
      </c>
      <c r="AC521" s="4">
        <v>0</v>
      </c>
      <c r="AD521" s="4">
        <v>0</v>
      </c>
      <c r="AE521" s="8">
        <v>0</v>
      </c>
      <c r="AF521" s="8">
        <v>0</v>
      </c>
      <c r="AG521" s="8">
        <v>0</v>
      </c>
      <c r="AH521" s="8">
        <v>0</v>
      </c>
      <c r="AI521" s="51">
        <v>0</v>
      </c>
      <c r="AJ521" s="51">
        <v>0</v>
      </c>
      <c r="AK521" s="51">
        <v>0</v>
      </c>
      <c r="AL521" s="51">
        <v>0</v>
      </c>
      <c r="AM521" s="8">
        <v>-999</v>
      </c>
      <c r="AN521" s="8">
        <v>-999</v>
      </c>
      <c r="AO521" s="8" t="s">
        <v>22151</v>
      </c>
      <c r="AP521" s="8" t="s">
        <v>22151</v>
      </c>
      <c r="AQ521" s="8" t="s">
        <v>22151</v>
      </c>
      <c r="AR521" s="8" t="s">
        <v>22151</v>
      </c>
      <c r="AS521" s="8" t="s">
        <v>22151</v>
      </c>
      <c r="AT521" s="8" t="s">
        <v>22151</v>
      </c>
      <c r="AU521" s="8" t="s">
        <v>22151</v>
      </c>
      <c r="AV521" s="8" t="s">
        <v>22151</v>
      </c>
      <c r="AW521" s="8">
        <v>-999</v>
      </c>
      <c r="AX521" s="8">
        <v>-999</v>
      </c>
      <c r="AY521" s="132">
        <v>76</v>
      </c>
      <c r="AZ521" s="132" t="s">
        <v>22151</v>
      </c>
      <c r="BA521" s="132" t="s">
        <v>22151</v>
      </c>
      <c r="BB521" s="132" t="s">
        <v>22151</v>
      </c>
      <c r="BC521" s="132" t="s">
        <v>22151</v>
      </c>
      <c r="BD521" s="132" t="s">
        <v>22151</v>
      </c>
      <c r="BE521" s="132" t="s">
        <v>22151</v>
      </c>
      <c r="BF521" s="132" t="s">
        <v>22151</v>
      </c>
      <c r="BG521" s="132" t="s">
        <v>22151</v>
      </c>
      <c r="BH521" s="132">
        <v>280</v>
      </c>
      <c r="BI521" s="132">
        <v>265</v>
      </c>
      <c r="BJ521" s="92" t="s">
        <v>22151</v>
      </c>
      <c r="BK521" s="8">
        <v>3.9410672420239714</v>
      </c>
      <c r="BL521" s="8">
        <v>-1002.941067242024</v>
      </c>
      <c r="BM521" s="12">
        <v>475</v>
      </c>
      <c r="BN521" s="10">
        <v>0</v>
      </c>
      <c r="BO521" s="10">
        <v>0.19435732070240119</v>
      </c>
      <c r="BP521" s="10">
        <v>-1003.1354245627264</v>
      </c>
      <c r="BQ521" s="41">
        <v>-2137.1243896657529</v>
      </c>
      <c r="BR521" s="41"/>
      <c r="BS521" s="10">
        <v>0</v>
      </c>
      <c r="BT521" s="38">
        <v>0</v>
      </c>
      <c r="BU521" s="6" t="s">
        <v>22628</v>
      </c>
      <c r="BV521" s="75">
        <v>999</v>
      </c>
      <c r="BW521" s="75">
        <v>1487</v>
      </c>
      <c r="BX521" s="51">
        <v>-488</v>
      </c>
      <c r="BY521" s="75">
        <v>0</v>
      </c>
      <c r="BZ521" s="75">
        <v>0</v>
      </c>
      <c r="CA521" s="184" t="s">
        <v>22151</v>
      </c>
    </row>
    <row r="522" spans="1:79" ht="15" customHeight="1" x14ac:dyDescent="0.3">
      <c r="A522" s="212" t="s">
        <v>1760</v>
      </c>
      <c r="B522" s="180" t="s">
        <v>7141</v>
      </c>
      <c r="C522" s="196" t="s">
        <v>6736</v>
      </c>
      <c r="D522" s="211" t="s">
        <v>234</v>
      </c>
      <c r="E522" s="196" t="s">
        <v>3591</v>
      </c>
      <c r="F522" s="196" t="s">
        <v>3591</v>
      </c>
      <c r="G522" s="196" t="s">
        <v>1424</v>
      </c>
      <c r="H522" s="196" t="s">
        <v>22151</v>
      </c>
      <c r="I522" s="196" t="s">
        <v>1424</v>
      </c>
      <c r="J522" s="196" t="s">
        <v>1424</v>
      </c>
      <c r="K522" s="197">
        <v>9542</v>
      </c>
      <c r="L522" s="197" t="s">
        <v>9697</v>
      </c>
      <c r="M522" s="198" t="e">
        <v>#VALUE!</v>
      </c>
      <c r="N522" s="198" t="s">
        <v>5301</v>
      </c>
      <c r="O522" s="199">
        <v>0</v>
      </c>
      <c r="P522" s="200">
        <v>0</v>
      </c>
      <c r="Q522" s="200">
        <v>0</v>
      </c>
      <c r="R522" s="200">
        <v>0</v>
      </c>
      <c r="S522" s="200">
        <v>0</v>
      </c>
      <c r="T522" s="200">
        <v>0</v>
      </c>
      <c r="U522" s="200">
        <v>0</v>
      </c>
      <c r="V522" s="200">
        <v>0</v>
      </c>
      <c r="W522" s="200">
        <v>0</v>
      </c>
      <c r="X522" s="200">
        <v>0</v>
      </c>
      <c r="Y522" s="200">
        <v>0</v>
      </c>
      <c r="Z522" s="200">
        <v>0</v>
      </c>
      <c r="AA522" s="200">
        <v>0</v>
      </c>
      <c r="AB522" s="201">
        <v>0</v>
      </c>
      <c r="AC522" s="202">
        <v>0</v>
      </c>
      <c r="AD522" s="202">
        <v>0</v>
      </c>
      <c r="AE522" s="203">
        <v>0</v>
      </c>
      <c r="AF522" s="203">
        <v>0</v>
      </c>
      <c r="AG522" s="203">
        <v>0</v>
      </c>
      <c r="AH522" s="203">
        <v>0</v>
      </c>
      <c r="AI522" s="203">
        <v>0</v>
      </c>
      <c r="AJ522" s="204">
        <v>0</v>
      </c>
      <c r="AK522" s="204">
        <v>0</v>
      </c>
      <c r="AL522" s="204">
        <v>0</v>
      </c>
      <c r="AM522" s="203">
        <v>-999</v>
      </c>
      <c r="AN522" s="203">
        <v>-999</v>
      </c>
      <c r="AO522" s="203" t="s">
        <v>22151</v>
      </c>
      <c r="AP522" s="203" t="s">
        <v>22151</v>
      </c>
      <c r="AQ522" s="203" t="s">
        <v>22151</v>
      </c>
      <c r="AR522" s="203" t="s">
        <v>22151</v>
      </c>
      <c r="AS522" s="203" t="s">
        <v>22151</v>
      </c>
      <c r="AT522" s="203" t="s">
        <v>22151</v>
      </c>
      <c r="AU522" s="203" t="s">
        <v>22151</v>
      </c>
      <c r="AV522" s="203" t="s">
        <v>22151</v>
      </c>
      <c r="AW522" s="203">
        <v>-999</v>
      </c>
      <c r="AX522" s="203">
        <v>-999</v>
      </c>
      <c r="AY522" s="205">
        <v>76</v>
      </c>
      <c r="AZ522" s="205" t="s">
        <v>22151</v>
      </c>
      <c r="BA522" s="205" t="s">
        <v>22151</v>
      </c>
      <c r="BB522" s="205" t="s">
        <v>22151</v>
      </c>
      <c r="BC522" s="205" t="s">
        <v>22151</v>
      </c>
      <c r="BD522" s="205" t="s">
        <v>22151</v>
      </c>
      <c r="BE522" s="205" t="s">
        <v>22151</v>
      </c>
      <c r="BF522" s="205" t="s">
        <v>22151</v>
      </c>
      <c r="BG522" s="205" t="s">
        <v>22151</v>
      </c>
      <c r="BH522" s="205">
        <v>280</v>
      </c>
      <c r="BI522" s="205">
        <v>265</v>
      </c>
      <c r="BJ522" s="206" t="s">
        <v>22151</v>
      </c>
      <c r="BK522" s="203">
        <v>3.9410672420239714</v>
      </c>
      <c r="BL522" s="203">
        <v>-1002.941067242024</v>
      </c>
      <c r="BM522" s="205">
        <v>475</v>
      </c>
      <c r="BN522" s="203">
        <v>0</v>
      </c>
      <c r="BO522" s="203">
        <v>0.19435732070240119</v>
      </c>
      <c r="BP522" s="203">
        <v>-1003.1354245627264</v>
      </c>
      <c r="BQ522" s="207">
        <v>-2137.1243896657529</v>
      </c>
      <c r="BR522" s="208"/>
      <c r="BS522" s="203">
        <v>0</v>
      </c>
      <c r="BT522" s="38">
        <v>0</v>
      </c>
      <c r="BU522" s="203" t="s">
        <v>22628</v>
      </c>
      <c r="BV522" s="200">
        <v>999</v>
      </c>
      <c r="BW522" s="209">
        <v>1487</v>
      </c>
      <c r="BX522" s="204">
        <v>-488</v>
      </c>
      <c r="BY522" s="209">
        <v>0</v>
      </c>
      <c r="BZ522" s="209">
        <v>0</v>
      </c>
      <c r="CA522" s="184" t="s">
        <v>22151</v>
      </c>
    </row>
    <row r="523" spans="1:79" ht="15" customHeight="1" x14ac:dyDescent="0.3">
      <c r="A523" s="178" t="s">
        <v>1784</v>
      </c>
      <c r="B523" s="1" t="s">
        <v>7045</v>
      </c>
      <c r="C523" s="2" t="s">
        <v>7046</v>
      </c>
      <c r="D523" s="91" t="s">
        <v>185</v>
      </c>
      <c r="E523" s="2" t="s">
        <v>3591</v>
      </c>
      <c r="F523" s="2" t="s">
        <v>3591</v>
      </c>
      <c r="G523" s="2" t="s">
        <v>1424</v>
      </c>
      <c r="H523" s="2" t="s">
        <v>22151</v>
      </c>
      <c r="I523" s="2" t="s">
        <v>1424</v>
      </c>
      <c r="J523" s="269" t="s">
        <v>1424</v>
      </c>
      <c r="K523">
        <v>2505</v>
      </c>
      <c r="L523" t="s">
        <v>10959</v>
      </c>
      <c r="M523" t="e">
        <v>#VALUE!</v>
      </c>
      <c r="N523" t="s">
        <v>5319</v>
      </c>
      <c r="O523" s="169">
        <v>0</v>
      </c>
      <c r="P523" s="123">
        <v>0</v>
      </c>
      <c r="Q523" s="123">
        <v>0</v>
      </c>
      <c r="R523" s="75">
        <v>0</v>
      </c>
      <c r="S523" s="123">
        <v>0</v>
      </c>
      <c r="T523" s="123">
        <v>0</v>
      </c>
      <c r="U523" s="123">
        <v>0</v>
      </c>
      <c r="V523" s="75">
        <v>0</v>
      </c>
      <c r="W523" s="123">
        <v>0</v>
      </c>
      <c r="X523" s="75">
        <v>0</v>
      </c>
      <c r="Y523" s="75">
        <v>0</v>
      </c>
      <c r="Z523" s="75">
        <v>0</v>
      </c>
      <c r="AA523" s="75">
        <v>0</v>
      </c>
      <c r="AB523" s="4">
        <v>0</v>
      </c>
      <c r="AC523" s="4">
        <v>0</v>
      </c>
      <c r="AD523" s="4">
        <v>0</v>
      </c>
      <c r="AE523" s="8">
        <v>0</v>
      </c>
      <c r="AF523" s="8">
        <v>0</v>
      </c>
      <c r="AG523" s="8">
        <v>0</v>
      </c>
      <c r="AH523" s="8">
        <v>0</v>
      </c>
      <c r="AI523" s="51">
        <v>0</v>
      </c>
      <c r="AJ523" s="51">
        <v>0</v>
      </c>
      <c r="AK523" s="51">
        <v>0</v>
      </c>
      <c r="AL523" s="51">
        <v>0</v>
      </c>
      <c r="AM523" s="8">
        <v>-999</v>
      </c>
      <c r="AN523" s="8">
        <v>-999</v>
      </c>
      <c r="AO523" s="8" t="s">
        <v>22151</v>
      </c>
      <c r="AP523" s="8" t="s">
        <v>22151</v>
      </c>
      <c r="AQ523" s="8" t="s">
        <v>22151</v>
      </c>
      <c r="AR523" s="8" t="s">
        <v>22151</v>
      </c>
      <c r="AS523" s="8" t="s">
        <v>22151</v>
      </c>
      <c r="AT523" s="8" t="s">
        <v>22151</v>
      </c>
      <c r="AU523" s="8" t="s">
        <v>22151</v>
      </c>
      <c r="AV523" s="8" t="s">
        <v>22151</v>
      </c>
      <c r="AW523" s="8">
        <v>-999</v>
      </c>
      <c r="AX523" s="8">
        <v>-999</v>
      </c>
      <c r="AY523" s="132">
        <v>76</v>
      </c>
      <c r="AZ523" s="132" t="s">
        <v>22151</v>
      </c>
      <c r="BA523" s="132" t="s">
        <v>22151</v>
      </c>
      <c r="BB523" s="132" t="s">
        <v>22151</v>
      </c>
      <c r="BC523" s="132" t="s">
        <v>22151</v>
      </c>
      <c r="BD523" s="132" t="s">
        <v>22151</v>
      </c>
      <c r="BE523" s="132" t="s">
        <v>22151</v>
      </c>
      <c r="BF523" s="132" t="s">
        <v>22151</v>
      </c>
      <c r="BG523" s="132" t="s">
        <v>22151</v>
      </c>
      <c r="BH523" s="132">
        <v>280</v>
      </c>
      <c r="BI523" s="132">
        <v>265</v>
      </c>
      <c r="BJ523" s="92" t="s">
        <v>22151</v>
      </c>
      <c r="BK523" s="8">
        <v>3.9410672420239714</v>
      </c>
      <c r="BL523" s="8">
        <v>-1002.941067242024</v>
      </c>
      <c r="BM523" s="12">
        <v>475</v>
      </c>
      <c r="BN523" s="10">
        <v>0</v>
      </c>
      <c r="BO523" s="10">
        <v>0.19435732070240119</v>
      </c>
      <c r="BP523" s="10">
        <v>-1003.1354245627264</v>
      </c>
      <c r="BQ523" s="41">
        <v>-2137.1243896657529</v>
      </c>
      <c r="BR523" s="41"/>
      <c r="BS523" s="10">
        <v>0</v>
      </c>
      <c r="BT523" s="38">
        <v>0</v>
      </c>
      <c r="BU523" s="6" t="s">
        <v>22628</v>
      </c>
      <c r="BV523" s="75">
        <v>999</v>
      </c>
      <c r="BW523" s="75">
        <v>1487</v>
      </c>
      <c r="BX523" s="51">
        <v>-488</v>
      </c>
      <c r="BY523" s="75">
        <v>0</v>
      </c>
      <c r="BZ523" s="75">
        <v>0</v>
      </c>
      <c r="CA523" s="184" t="s">
        <v>22151</v>
      </c>
    </row>
    <row r="524" spans="1:79" ht="15" customHeight="1" x14ac:dyDescent="0.3">
      <c r="A524" s="178" t="s">
        <v>1967</v>
      </c>
      <c r="B524" s="1" t="s">
        <v>7414</v>
      </c>
      <c r="C524" s="2" t="s">
        <v>6939</v>
      </c>
      <c r="D524" s="91" t="s">
        <v>133</v>
      </c>
      <c r="E524" s="2" t="s">
        <v>3591</v>
      </c>
      <c r="F524" s="2" t="s">
        <v>3591</v>
      </c>
      <c r="G524" s="2" t="s">
        <v>1424</v>
      </c>
      <c r="H524" s="2" t="s">
        <v>22151</v>
      </c>
      <c r="I524" s="2" t="s">
        <v>1424</v>
      </c>
      <c r="J524" s="269" t="s">
        <v>1424</v>
      </c>
      <c r="K524">
        <v>4398</v>
      </c>
      <c r="L524" t="s">
        <v>9185</v>
      </c>
      <c r="M524" t="e">
        <v>#VALUE!</v>
      </c>
      <c r="N524" t="s">
        <v>8537</v>
      </c>
      <c r="O524" s="169">
        <v>0</v>
      </c>
      <c r="P524" s="123">
        <v>0</v>
      </c>
      <c r="Q524" s="123">
        <v>0</v>
      </c>
      <c r="R524" s="75">
        <v>0</v>
      </c>
      <c r="S524" s="123">
        <v>0</v>
      </c>
      <c r="T524" s="123">
        <v>0</v>
      </c>
      <c r="U524" s="123">
        <v>0</v>
      </c>
      <c r="V524" s="75">
        <v>0</v>
      </c>
      <c r="W524" s="123">
        <v>0</v>
      </c>
      <c r="X524" s="75">
        <v>0</v>
      </c>
      <c r="Y524" s="75">
        <v>0</v>
      </c>
      <c r="Z524" s="75">
        <v>0</v>
      </c>
      <c r="AA524" s="75">
        <v>0</v>
      </c>
      <c r="AB524" s="4">
        <v>0</v>
      </c>
      <c r="AC524" s="4">
        <v>0</v>
      </c>
      <c r="AD524" s="4">
        <v>0</v>
      </c>
      <c r="AE524" s="8">
        <v>0</v>
      </c>
      <c r="AF524" s="8">
        <v>0</v>
      </c>
      <c r="AG524" s="8">
        <v>0</v>
      </c>
      <c r="AH524" s="8">
        <v>0</v>
      </c>
      <c r="AI524" s="51">
        <v>0</v>
      </c>
      <c r="AJ524" s="51">
        <v>0</v>
      </c>
      <c r="AK524" s="51">
        <v>0</v>
      </c>
      <c r="AL524" s="51">
        <v>0</v>
      </c>
      <c r="AM524" s="8">
        <v>-999</v>
      </c>
      <c r="AN524" s="8">
        <v>-999</v>
      </c>
      <c r="AO524" s="8" t="s">
        <v>22151</v>
      </c>
      <c r="AP524" s="8" t="s">
        <v>22151</v>
      </c>
      <c r="AQ524" s="8" t="s">
        <v>22151</v>
      </c>
      <c r="AR524" s="8" t="s">
        <v>22151</v>
      </c>
      <c r="AS524" s="8" t="s">
        <v>22151</v>
      </c>
      <c r="AT524" s="8" t="s">
        <v>22151</v>
      </c>
      <c r="AU524" s="8" t="s">
        <v>22151</v>
      </c>
      <c r="AV524" s="8" t="s">
        <v>22151</v>
      </c>
      <c r="AW524" s="8">
        <v>-999</v>
      </c>
      <c r="AX524" s="8">
        <v>-999</v>
      </c>
      <c r="AY524" s="132">
        <v>76</v>
      </c>
      <c r="AZ524" s="132" t="s">
        <v>22151</v>
      </c>
      <c r="BA524" s="132" t="s">
        <v>22151</v>
      </c>
      <c r="BB524" s="132" t="s">
        <v>22151</v>
      </c>
      <c r="BC524" s="132" t="s">
        <v>22151</v>
      </c>
      <c r="BD524" s="132" t="s">
        <v>22151</v>
      </c>
      <c r="BE524" s="132" t="s">
        <v>22151</v>
      </c>
      <c r="BF524" s="132" t="s">
        <v>22151</v>
      </c>
      <c r="BG524" s="132" t="s">
        <v>22151</v>
      </c>
      <c r="BH524" s="132">
        <v>280</v>
      </c>
      <c r="BI524" s="132">
        <v>265</v>
      </c>
      <c r="BJ524" s="92" t="s">
        <v>22151</v>
      </c>
      <c r="BK524" s="8">
        <v>3.9410672420239714</v>
      </c>
      <c r="BL524" s="8">
        <v>-1002.941067242024</v>
      </c>
      <c r="BM524" s="12">
        <v>475</v>
      </c>
      <c r="BN524" s="10">
        <v>0</v>
      </c>
      <c r="BO524" s="10">
        <v>0.19435732070240119</v>
      </c>
      <c r="BP524" s="10">
        <v>-1003.1354245627264</v>
      </c>
      <c r="BQ524" s="41">
        <v>-2137.1243896657529</v>
      </c>
      <c r="BR524" s="41"/>
      <c r="BS524" s="10">
        <v>0</v>
      </c>
      <c r="BT524" s="38">
        <v>0</v>
      </c>
      <c r="BU524" s="6" t="s">
        <v>22628</v>
      </c>
      <c r="BV524" s="75">
        <v>999</v>
      </c>
      <c r="BW524" s="75">
        <v>1487</v>
      </c>
      <c r="BX524" s="51">
        <v>-488</v>
      </c>
      <c r="BY524" s="75">
        <v>0</v>
      </c>
      <c r="BZ524" s="75">
        <v>0</v>
      </c>
      <c r="CA524" s="184" t="s">
        <v>22151</v>
      </c>
    </row>
    <row r="525" spans="1:79" ht="15" customHeight="1" x14ac:dyDescent="0.3">
      <c r="A525" s="212" t="s">
        <v>2234</v>
      </c>
      <c r="B525" s="180" t="s">
        <v>6593</v>
      </c>
      <c r="C525" s="196" t="s">
        <v>6828</v>
      </c>
      <c r="D525" s="211" t="s">
        <v>1310</v>
      </c>
      <c r="E525" s="196" t="s">
        <v>3591</v>
      </c>
      <c r="F525" s="196" t="s">
        <v>3591</v>
      </c>
      <c r="G525" s="196" t="s">
        <v>1424</v>
      </c>
      <c r="H525" s="196" t="s">
        <v>22151</v>
      </c>
      <c r="I525" s="196" t="s">
        <v>1424</v>
      </c>
      <c r="J525" s="196" t="s">
        <v>1424</v>
      </c>
      <c r="K525" s="197">
        <v>8211</v>
      </c>
      <c r="L525" s="197" t="s">
        <v>10156</v>
      </c>
      <c r="M525" s="198" t="e">
        <v>#VALUE!</v>
      </c>
      <c r="N525" s="198" t="s">
        <v>8651</v>
      </c>
      <c r="O525" s="199">
        <v>0</v>
      </c>
      <c r="P525" s="200">
        <v>0</v>
      </c>
      <c r="Q525" s="200">
        <v>0</v>
      </c>
      <c r="R525" s="200">
        <v>0</v>
      </c>
      <c r="S525" s="200">
        <v>0</v>
      </c>
      <c r="T525" s="200">
        <v>0</v>
      </c>
      <c r="U525" s="200">
        <v>0</v>
      </c>
      <c r="V525" s="200">
        <v>0</v>
      </c>
      <c r="W525" s="200">
        <v>0</v>
      </c>
      <c r="X525" s="200">
        <v>0</v>
      </c>
      <c r="Y525" s="200">
        <v>0</v>
      </c>
      <c r="Z525" s="200">
        <v>0</v>
      </c>
      <c r="AA525" s="200">
        <v>0</v>
      </c>
      <c r="AB525" s="201">
        <v>0</v>
      </c>
      <c r="AC525" s="202">
        <v>0</v>
      </c>
      <c r="AD525" s="202">
        <v>0</v>
      </c>
      <c r="AE525" s="203">
        <v>0</v>
      </c>
      <c r="AF525" s="203">
        <v>0</v>
      </c>
      <c r="AG525" s="203">
        <v>0</v>
      </c>
      <c r="AH525" s="203">
        <v>0</v>
      </c>
      <c r="AI525" s="203">
        <v>0</v>
      </c>
      <c r="AJ525" s="204">
        <v>0</v>
      </c>
      <c r="AK525" s="204">
        <v>0</v>
      </c>
      <c r="AL525" s="204">
        <v>0</v>
      </c>
      <c r="AM525" s="203">
        <v>-999</v>
      </c>
      <c r="AN525" s="203">
        <v>-999</v>
      </c>
      <c r="AO525" s="203" t="s">
        <v>22151</v>
      </c>
      <c r="AP525" s="203" t="s">
        <v>22151</v>
      </c>
      <c r="AQ525" s="203" t="s">
        <v>22151</v>
      </c>
      <c r="AR525" s="203" t="s">
        <v>22151</v>
      </c>
      <c r="AS525" s="203" t="s">
        <v>22151</v>
      </c>
      <c r="AT525" s="203" t="s">
        <v>22151</v>
      </c>
      <c r="AU525" s="203" t="s">
        <v>22151</v>
      </c>
      <c r="AV525" s="203" t="s">
        <v>22151</v>
      </c>
      <c r="AW525" s="203">
        <v>-999</v>
      </c>
      <c r="AX525" s="203">
        <v>-999</v>
      </c>
      <c r="AY525" s="205">
        <v>76</v>
      </c>
      <c r="AZ525" s="205" t="s">
        <v>22151</v>
      </c>
      <c r="BA525" s="205" t="s">
        <v>22151</v>
      </c>
      <c r="BB525" s="205" t="s">
        <v>22151</v>
      </c>
      <c r="BC525" s="205" t="s">
        <v>22151</v>
      </c>
      <c r="BD525" s="205" t="s">
        <v>22151</v>
      </c>
      <c r="BE525" s="205" t="s">
        <v>22151</v>
      </c>
      <c r="BF525" s="205" t="s">
        <v>22151</v>
      </c>
      <c r="BG525" s="205" t="s">
        <v>22151</v>
      </c>
      <c r="BH525" s="205">
        <v>280</v>
      </c>
      <c r="BI525" s="205">
        <v>265</v>
      </c>
      <c r="BJ525" s="206" t="s">
        <v>22151</v>
      </c>
      <c r="BK525" s="203">
        <v>3.9410672420239714</v>
      </c>
      <c r="BL525" s="203">
        <v>-1002.941067242024</v>
      </c>
      <c r="BM525" s="205">
        <v>475</v>
      </c>
      <c r="BN525" s="203">
        <v>0</v>
      </c>
      <c r="BO525" s="203">
        <v>0.19435732070240119</v>
      </c>
      <c r="BP525" s="203">
        <v>-1003.1354245627264</v>
      </c>
      <c r="BQ525" s="207">
        <v>-2137.1243896657529</v>
      </c>
      <c r="BR525" s="208"/>
      <c r="BS525" s="203">
        <v>0</v>
      </c>
      <c r="BT525" s="38">
        <v>0</v>
      </c>
      <c r="BU525" s="203" t="s">
        <v>22628</v>
      </c>
      <c r="BV525" s="200">
        <v>999</v>
      </c>
      <c r="BW525" s="209">
        <v>1487</v>
      </c>
      <c r="BX525" s="204">
        <v>-488</v>
      </c>
      <c r="BY525" s="209">
        <v>0</v>
      </c>
      <c r="BZ525" s="209">
        <v>0</v>
      </c>
      <c r="CA525" s="184" t="s">
        <v>22151</v>
      </c>
    </row>
    <row r="526" spans="1:79" ht="15" customHeight="1" x14ac:dyDescent="0.3">
      <c r="A526" s="213" t="s">
        <v>2325</v>
      </c>
      <c r="B526" s="1" t="s">
        <v>7269</v>
      </c>
      <c r="C526" s="2" t="s">
        <v>6776</v>
      </c>
      <c r="D526" s="91" t="s">
        <v>166</v>
      </c>
      <c r="E526" s="2" t="s">
        <v>3591</v>
      </c>
      <c r="F526" s="2" t="s">
        <v>3591</v>
      </c>
      <c r="G526" s="2" t="s">
        <v>1424</v>
      </c>
      <c r="H526" s="2" t="s">
        <v>22151</v>
      </c>
      <c r="I526" s="2" t="s">
        <v>1424</v>
      </c>
      <c r="J526" s="269" t="s">
        <v>1424</v>
      </c>
      <c r="K526">
        <v>7077</v>
      </c>
      <c r="L526" t="s">
        <v>13961</v>
      </c>
      <c r="M526" t="e">
        <v>#VALUE!</v>
      </c>
      <c r="N526" t="s">
        <v>8677</v>
      </c>
      <c r="O526" s="169">
        <v>0</v>
      </c>
      <c r="P526" s="123">
        <v>0</v>
      </c>
      <c r="Q526" s="123">
        <v>0</v>
      </c>
      <c r="R526" s="75">
        <v>0</v>
      </c>
      <c r="S526" s="123">
        <v>0</v>
      </c>
      <c r="T526" s="123">
        <v>0</v>
      </c>
      <c r="U526" s="123">
        <v>0</v>
      </c>
      <c r="V526" s="75">
        <v>0</v>
      </c>
      <c r="W526" s="123">
        <v>0</v>
      </c>
      <c r="X526" s="75">
        <v>0</v>
      </c>
      <c r="Y526" s="75">
        <v>0</v>
      </c>
      <c r="Z526" s="75">
        <v>0</v>
      </c>
      <c r="AA526" s="75">
        <v>0</v>
      </c>
      <c r="AB526" s="52">
        <v>0</v>
      </c>
      <c r="AC526" s="52">
        <v>0</v>
      </c>
      <c r="AD526" s="52">
        <v>0</v>
      </c>
      <c r="AE526" s="51">
        <v>0</v>
      </c>
      <c r="AF526" s="51">
        <v>0</v>
      </c>
      <c r="AG526" s="51">
        <v>0</v>
      </c>
      <c r="AH526" s="51">
        <v>0</v>
      </c>
      <c r="AI526" s="51">
        <v>0</v>
      </c>
      <c r="AJ526" s="51">
        <v>0</v>
      </c>
      <c r="AK526" s="51">
        <v>0</v>
      </c>
      <c r="AL526" s="51">
        <v>0</v>
      </c>
      <c r="AM526" s="51">
        <v>-999</v>
      </c>
      <c r="AN526" s="51">
        <v>-999</v>
      </c>
      <c r="AO526" s="51" t="s">
        <v>22151</v>
      </c>
      <c r="AP526" s="51" t="s">
        <v>22151</v>
      </c>
      <c r="AQ526" s="51" t="s">
        <v>22151</v>
      </c>
      <c r="AR526" s="51" t="s">
        <v>22151</v>
      </c>
      <c r="AS526" s="51" t="s">
        <v>22151</v>
      </c>
      <c r="AT526" s="51" t="s">
        <v>22151</v>
      </c>
      <c r="AU526" s="51" t="s">
        <v>22151</v>
      </c>
      <c r="AV526" s="51" t="s">
        <v>22151</v>
      </c>
      <c r="AW526" s="51">
        <v>-999</v>
      </c>
      <c r="AX526" s="51">
        <v>-999</v>
      </c>
      <c r="AY526" s="76">
        <v>76</v>
      </c>
      <c r="AZ526" s="132" t="s">
        <v>22151</v>
      </c>
      <c r="BA526" s="132" t="s">
        <v>22151</v>
      </c>
      <c r="BB526" s="132" t="s">
        <v>22151</v>
      </c>
      <c r="BC526" s="132" t="s">
        <v>22151</v>
      </c>
      <c r="BD526" s="132" t="s">
        <v>22151</v>
      </c>
      <c r="BE526" s="132" t="s">
        <v>22151</v>
      </c>
      <c r="BF526" s="132" t="s">
        <v>22151</v>
      </c>
      <c r="BG526" s="132" t="s">
        <v>22151</v>
      </c>
      <c r="BH526" s="132">
        <v>280</v>
      </c>
      <c r="BI526" s="132">
        <v>265</v>
      </c>
      <c r="BJ526" s="92" t="s">
        <v>22151</v>
      </c>
      <c r="BK526" s="51">
        <v>3.9410672420239714</v>
      </c>
      <c r="BL526" s="51">
        <v>-1002.941067242024</v>
      </c>
      <c r="BM526" s="76">
        <v>475</v>
      </c>
      <c r="BN526" s="51">
        <v>0</v>
      </c>
      <c r="BO526" s="51">
        <v>0.19435732070240119</v>
      </c>
      <c r="BP526" s="51">
        <v>-1003.1354245627264</v>
      </c>
      <c r="BQ526" s="64">
        <v>-2137.1243896657529</v>
      </c>
      <c r="BR526" s="64"/>
      <c r="BS526" s="51">
        <v>0</v>
      </c>
      <c r="BT526" s="38">
        <v>0</v>
      </c>
      <c r="BU526" s="51" t="s">
        <v>22628</v>
      </c>
      <c r="BV526" s="75">
        <v>999</v>
      </c>
      <c r="BW526" s="75">
        <v>1487</v>
      </c>
      <c r="BX526" s="51">
        <v>-488</v>
      </c>
      <c r="BY526" s="75">
        <v>0</v>
      </c>
      <c r="BZ526" s="75">
        <v>0</v>
      </c>
      <c r="CA526" s="184" t="s">
        <v>22151</v>
      </c>
    </row>
    <row r="527" spans="1:79" ht="15" customHeight="1" x14ac:dyDescent="0.3">
      <c r="A527" s="213" t="s">
        <v>2544</v>
      </c>
      <c r="B527" s="1" t="s">
        <v>7289</v>
      </c>
      <c r="C527" s="2" t="s">
        <v>7290</v>
      </c>
      <c r="D527" s="91" t="s">
        <v>141</v>
      </c>
      <c r="E527" s="2" t="s">
        <v>3591</v>
      </c>
      <c r="F527" s="2" t="s">
        <v>3591</v>
      </c>
      <c r="G527" s="2" t="s">
        <v>1424</v>
      </c>
      <c r="H527" s="2" t="s">
        <v>22151</v>
      </c>
      <c r="I527" s="2" t="s">
        <v>1424</v>
      </c>
      <c r="J527" s="269" t="s">
        <v>1424</v>
      </c>
      <c r="K527">
        <v>7610</v>
      </c>
      <c r="L527" t="s">
        <v>9774</v>
      </c>
      <c r="M527" t="e">
        <v>#VALUE!</v>
      </c>
      <c r="N527" t="s">
        <v>8766</v>
      </c>
      <c r="O527" s="169">
        <v>0</v>
      </c>
      <c r="P527" s="123">
        <v>0</v>
      </c>
      <c r="Q527" s="123">
        <v>0</v>
      </c>
      <c r="R527" s="75">
        <v>0</v>
      </c>
      <c r="S527" s="123">
        <v>0</v>
      </c>
      <c r="T527" s="123">
        <v>0</v>
      </c>
      <c r="U527" s="123">
        <v>0</v>
      </c>
      <c r="V527" s="75">
        <v>0</v>
      </c>
      <c r="W527" s="123">
        <v>0</v>
      </c>
      <c r="X527" s="75">
        <v>0</v>
      </c>
      <c r="Y527" s="75">
        <v>0</v>
      </c>
      <c r="Z527" s="75">
        <v>0</v>
      </c>
      <c r="AA527" s="75">
        <v>0</v>
      </c>
      <c r="AB527" s="52">
        <v>0</v>
      </c>
      <c r="AC527" s="52">
        <v>0</v>
      </c>
      <c r="AD527" s="52">
        <v>0</v>
      </c>
      <c r="AE527" s="51">
        <v>0</v>
      </c>
      <c r="AF527" s="51">
        <v>0</v>
      </c>
      <c r="AG527" s="51">
        <v>0</v>
      </c>
      <c r="AH527" s="51">
        <v>0</v>
      </c>
      <c r="AI527" s="51">
        <v>0</v>
      </c>
      <c r="AJ527" s="51">
        <v>0</v>
      </c>
      <c r="AK527" s="51">
        <v>0</v>
      </c>
      <c r="AL527" s="51">
        <v>0</v>
      </c>
      <c r="AM527" s="51">
        <v>-999</v>
      </c>
      <c r="AN527" s="51">
        <v>-999</v>
      </c>
      <c r="AO527" s="51" t="s">
        <v>22151</v>
      </c>
      <c r="AP527" s="51" t="s">
        <v>22151</v>
      </c>
      <c r="AQ527" s="51" t="s">
        <v>22151</v>
      </c>
      <c r="AR527" s="51" t="s">
        <v>22151</v>
      </c>
      <c r="AS527" s="51" t="s">
        <v>22151</v>
      </c>
      <c r="AT527" s="51" t="s">
        <v>22151</v>
      </c>
      <c r="AU527" s="51" t="s">
        <v>22151</v>
      </c>
      <c r="AV527" s="51" t="s">
        <v>22151</v>
      </c>
      <c r="AW527" s="51">
        <v>-999</v>
      </c>
      <c r="AX527" s="51">
        <v>-999</v>
      </c>
      <c r="AY527" s="76">
        <v>76</v>
      </c>
      <c r="AZ527" s="132" t="s">
        <v>22151</v>
      </c>
      <c r="BA527" s="132" t="s">
        <v>22151</v>
      </c>
      <c r="BB527" s="132" t="s">
        <v>22151</v>
      </c>
      <c r="BC527" s="132" t="s">
        <v>22151</v>
      </c>
      <c r="BD527" s="132" t="s">
        <v>22151</v>
      </c>
      <c r="BE527" s="132" t="s">
        <v>22151</v>
      </c>
      <c r="BF527" s="132" t="s">
        <v>22151</v>
      </c>
      <c r="BG527" s="132" t="s">
        <v>22151</v>
      </c>
      <c r="BH527" s="132">
        <v>280</v>
      </c>
      <c r="BI527" s="132">
        <v>265</v>
      </c>
      <c r="BJ527" s="92" t="s">
        <v>22151</v>
      </c>
      <c r="BK527" s="51">
        <v>3.9410672420239714</v>
      </c>
      <c r="BL527" s="51">
        <v>-1002.941067242024</v>
      </c>
      <c r="BM527" s="76">
        <v>475</v>
      </c>
      <c r="BN527" s="51">
        <v>0</v>
      </c>
      <c r="BO527" s="51">
        <v>0.19435732070240119</v>
      </c>
      <c r="BP527" s="51">
        <v>-1003.1354245627264</v>
      </c>
      <c r="BQ527" s="64">
        <v>-2137.1243896657529</v>
      </c>
      <c r="BR527" s="64"/>
      <c r="BS527" s="51">
        <v>0</v>
      </c>
      <c r="BT527" s="38">
        <v>0</v>
      </c>
      <c r="BU527" s="51" t="s">
        <v>22628</v>
      </c>
      <c r="BV527" s="75">
        <v>999</v>
      </c>
      <c r="BW527" s="75">
        <v>1487</v>
      </c>
      <c r="BX527" s="51">
        <v>-488</v>
      </c>
      <c r="BY527" s="75">
        <v>0</v>
      </c>
      <c r="BZ527" s="75">
        <v>0</v>
      </c>
      <c r="CA527" s="184" t="s">
        <v>22151</v>
      </c>
    </row>
    <row r="528" spans="1:79" ht="15" customHeight="1" x14ac:dyDescent="0.3">
      <c r="A528" s="213" t="s">
        <v>2559</v>
      </c>
      <c r="B528" s="1" t="s">
        <v>6694</v>
      </c>
      <c r="C528" s="2" t="s">
        <v>6939</v>
      </c>
      <c r="D528" s="91" t="s">
        <v>33</v>
      </c>
      <c r="E528" s="2" t="s">
        <v>3591</v>
      </c>
      <c r="F528" s="2" t="s">
        <v>3591</v>
      </c>
      <c r="G528" s="2" t="s">
        <v>1424</v>
      </c>
      <c r="H528" s="2" t="s">
        <v>22151</v>
      </c>
      <c r="I528" s="2" t="s">
        <v>1424</v>
      </c>
      <c r="J528" s="269" t="s">
        <v>1424</v>
      </c>
      <c r="K528">
        <v>2481</v>
      </c>
      <c r="L528" t="s">
        <v>10212</v>
      </c>
      <c r="M528" t="e">
        <v>#VALUE!</v>
      </c>
      <c r="N528" t="s">
        <v>8773</v>
      </c>
      <c r="O528" s="169">
        <v>0</v>
      </c>
      <c r="P528" s="123">
        <v>0</v>
      </c>
      <c r="Q528" s="123">
        <v>0</v>
      </c>
      <c r="R528" s="75">
        <v>0</v>
      </c>
      <c r="S528" s="123">
        <v>0</v>
      </c>
      <c r="T528" s="123">
        <v>0</v>
      </c>
      <c r="U528" s="123">
        <v>0</v>
      </c>
      <c r="V528" s="75">
        <v>0</v>
      </c>
      <c r="W528" s="123">
        <v>0</v>
      </c>
      <c r="X528" s="75">
        <v>0</v>
      </c>
      <c r="Y528" s="75">
        <v>0</v>
      </c>
      <c r="Z528" s="75">
        <v>0</v>
      </c>
      <c r="AA528" s="75">
        <v>0</v>
      </c>
      <c r="AB528" s="52">
        <v>0</v>
      </c>
      <c r="AC528" s="52">
        <v>0</v>
      </c>
      <c r="AD528" s="52">
        <v>0</v>
      </c>
      <c r="AE528" s="51">
        <v>0</v>
      </c>
      <c r="AF528" s="51">
        <v>0</v>
      </c>
      <c r="AG528" s="51">
        <v>0</v>
      </c>
      <c r="AH528" s="51">
        <v>0</v>
      </c>
      <c r="AI528" s="51">
        <v>0</v>
      </c>
      <c r="AJ528" s="51">
        <v>0</v>
      </c>
      <c r="AK528" s="51">
        <v>0</v>
      </c>
      <c r="AL528" s="51">
        <v>0</v>
      </c>
      <c r="AM528" s="51">
        <v>-999</v>
      </c>
      <c r="AN528" s="51">
        <v>-999</v>
      </c>
      <c r="AO528" s="51" t="s">
        <v>22151</v>
      </c>
      <c r="AP528" s="51" t="s">
        <v>22151</v>
      </c>
      <c r="AQ528" s="51" t="s">
        <v>22151</v>
      </c>
      <c r="AR528" s="51" t="s">
        <v>22151</v>
      </c>
      <c r="AS528" s="51" t="s">
        <v>22151</v>
      </c>
      <c r="AT528" s="51" t="s">
        <v>22151</v>
      </c>
      <c r="AU528" s="51" t="s">
        <v>22151</v>
      </c>
      <c r="AV528" s="51" t="s">
        <v>22151</v>
      </c>
      <c r="AW528" s="51">
        <v>-999</v>
      </c>
      <c r="AX528" s="51">
        <v>-999</v>
      </c>
      <c r="AY528" s="76">
        <v>76</v>
      </c>
      <c r="AZ528" s="132" t="s">
        <v>22151</v>
      </c>
      <c r="BA528" s="132" t="s">
        <v>22151</v>
      </c>
      <c r="BB528" s="132" t="s">
        <v>22151</v>
      </c>
      <c r="BC528" s="132" t="s">
        <v>22151</v>
      </c>
      <c r="BD528" s="132" t="s">
        <v>22151</v>
      </c>
      <c r="BE528" s="132" t="s">
        <v>22151</v>
      </c>
      <c r="BF528" s="132" t="s">
        <v>22151</v>
      </c>
      <c r="BG528" s="132" t="s">
        <v>22151</v>
      </c>
      <c r="BH528" s="132">
        <v>280</v>
      </c>
      <c r="BI528" s="132">
        <v>265</v>
      </c>
      <c r="BJ528" s="92" t="s">
        <v>22151</v>
      </c>
      <c r="BK528" s="51">
        <v>3.9410672420239714</v>
      </c>
      <c r="BL528" s="51">
        <v>-1002.941067242024</v>
      </c>
      <c r="BM528" s="76">
        <v>475</v>
      </c>
      <c r="BN528" s="51">
        <v>0</v>
      </c>
      <c r="BO528" s="51">
        <v>0.19435732070240119</v>
      </c>
      <c r="BP528" s="51">
        <v>-1003.1354245627264</v>
      </c>
      <c r="BQ528" s="64">
        <v>-2137.1243896657529</v>
      </c>
      <c r="BR528" s="64"/>
      <c r="BS528" s="51">
        <v>0</v>
      </c>
      <c r="BT528" s="38">
        <v>0</v>
      </c>
      <c r="BU528" s="51" t="s">
        <v>22628</v>
      </c>
      <c r="BV528" s="75">
        <v>999</v>
      </c>
      <c r="BW528" s="75">
        <v>1487</v>
      </c>
      <c r="BX528" s="51">
        <v>-488</v>
      </c>
      <c r="BY528" s="75">
        <v>0</v>
      </c>
      <c r="BZ528" s="75">
        <v>0</v>
      </c>
      <c r="CA528" s="184" t="s">
        <v>22151</v>
      </c>
    </row>
    <row r="529" spans="1:79" ht="15" customHeight="1" x14ac:dyDescent="0.3">
      <c r="A529" s="212" t="s">
        <v>2617</v>
      </c>
      <c r="B529" s="180" t="s">
        <v>7060</v>
      </c>
      <c r="C529" s="181" t="s">
        <v>6596</v>
      </c>
      <c r="D529" s="210" t="s">
        <v>203</v>
      </c>
      <c r="E529" s="181" t="s">
        <v>3591</v>
      </c>
      <c r="F529" s="181" t="s">
        <v>3591</v>
      </c>
      <c r="G529" s="181" t="s">
        <v>1424</v>
      </c>
      <c r="H529" s="181" t="s">
        <v>22151</v>
      </c>
      <c r="I529" s="181" t="s">
        <v>1424</v>
      </c>
      <c r="J529" s="181" t="s">
        <v>1424</v>
      </c>
      <c r="K529" s="182">
        <v>9628</v>
      </c>
      <c r="L529" s="182" t="s">
        <v>10737</v>
      </c>
      <c r="M529" s="194" t="e">
        <v>#VALUE!</v>
      </c>
      <c r="N529" s="194" t="s">
        <v>5913</v>
      </c>
      <c r="O529" s="66">
        <v>0</v>
      </c>
      <c r="P529" s="184">
        <v>0</v>
      </c>
      <c r="Q529" s="184">
        <v>0</v>
      </c>
      <c r="R529" s="184">
        <v>0</v>
      </c>
      <c r="S529" s="184">
        <v>0</v>
      </c>
      <c r="T529" s="184">
        <v>0</v>
      </c>
      <c r="U529" s="184">
        <v>0</v>
      </c>
      <c r="V529" s="184">
        <v>0</v>
      </c>
      <c r="W529" s="184">
        <v>0</v>
      </c>
      <c r="X529" s="184">
        <v>0</v>
      </c>
      <c r="Y529" s="184">
        <v>0</v>
      </c>
      <c r="Z529" s="184">
        <v>0</v>
      </c>
      <c r="AA529" s="184">
        <v>0</v>
      </c>
      <c r="AB529" s="185">
        <v>0</v>
      </c>
      <c r="AC529" s="186">
        <v>0</v>
      </c>
      <c r="AD529" s="186">
        <v>0</v>
      </c>
      <c r="AE529" s="187">
        <v>0</v>
      </c>
      <c r="AF529" s="187">
        <v>0</v>
      </c>
      <c r="AG529" s="187">
        <v>0</v>
      </c>
      <c r="AH529" s="187">
        <v>0</v>
      </c>
      <c r="AI529" s="187">
        <v>0</v>
      </c>
      <c r="AJ529" s="188">
        <v>0</v>
      </c>
      <c r="AK529" s="188">
        <v>0</v>
      </c>
      <c r="AL529" s="188">
        <v>0</v>
      </c>
      <c r="AM529" s="187">
        <v>-999</v>
      </c>
      <c r="AN529" s="187">
        <v>-999</v>
      </c>
      <c r="AO529" s="187" t="s">
        <v>22151</v>
      </c>
      <c r="AP529" s="187" t="s">
        <v>22151</v>
      </c>
      <c r="AQ529" s="187" t="s">
        <v>22151</v>
      </c>
      <c r="AR529" s="187" t="s">
        <v>22151</v>
      </c>
      <c r="AS529" s="187" t="s">
        <v>22151</v>
      </c>
      <c r="AT529" s="187" t="s">
        <v>22151</v>
      </c>
      <c r="AU529" s="187" t="s">
        <v>22151</v>
      </c>
      <c r="AV529" s="187" t="s">
        <v>22151</v>
      </c>
      <c r="AW529" s="187">
        <v>-999</v>
      </c>
      <c r="AX529" s="187">
        <v>-999</v>
      </c>
      <c r="AY529" s="189">
        <v>76</v>
      </c>
      <c r="AZ529" s="189" t="s">
        <v>22151</v>
      </c>
      <c r="BA529" s="189" t="s">
        <v>22151</v>
      </c>
      <c r="BB529" s="189" t="s">
        <v>22151</v>
      </c>
      <c r="BC529" s="189" t="s">
        <v>22151</v>
      </c>
      <c r="BD529" s="189" t="s">
        <v>22151</v>
      </c>
      <c r="BE529" s="189" t="s">
        <v>22151</v>
      </c>
      <c r="BF529" s="189" t="s">
        <v>22151</v>
      </c>
      <c r="BG529" s="189" t="s">
        <v>22151</v>
      </c>
      <c r="BH529" s="189">
        <v>280</v>
      </c>
      <c r="BI529" s="189">
        <v>265</v>
      </c>
      <c r="BJ529" s="190" t="s">
        <v>22151</v>
      </c>
      <c r="BK529" s="187">
        <v>3.9410672420239714</v>
      </c>
      <c r="BL529" s="187">
        <v>-1002.941067242024</v>
      </c>
      <c r="BM529" s="189">
        <v>475</v>
      </c>
      <c r="BN529" s="187">
        <v>0</v>
      </c>
      <c r="BO529" s="187">
        <v>0.19435732070240119</v>
      </c>
      <c r="BP529" s="187">
        <v>-1003.1354245627264</v>
      </c>
      <c r="BQ529" s="191">
        <v>-2137.1243896657529</v>
      </c>
      <c r="BR529" s="192"/>
      <c r="BS529" s="187">
        <v>0</v>
      </c>
      <c r="BT529" s="38">
        <v>0</v>
      </c>
      <c r="BU529" s="187" t="s">
        <v>22628</v>
      </c>
      <c r="BV529" s="184">
        <v>999</v>
      </c>
      <c r="BW529" s="193">
        <v>1487</v>
      </c>
      <c r="BX529" s="188">
        <v>-488</v>
      </c>
      <c r="BY529" s="193">
        <v>0</v>
      </c>
      <c r="BZ529" s="193">
        <v>0</v>
      </c>
      <c r="CA529" s="184" t="s">
        <v>22151</v>
      </c>
    </row>
    <row r="530" spans="1:79" ht="15" customHeight="1" x14ac:dyDescent="0.3">
      <c r="A530" s="178" t="s">
        <v>2747</v>
      </c>
      <c r="B530" s="1" t="s">
        <v>6921</v>
      </c>
      <c r="C530" s="2" t="s">
        <v>6922</v>
      </c>
      <c r="D530" s="91" t="s">
        <v>190</v>
      </c>
      <c r="E530" s="2" t="s">
        <v>3591</v>
      </c>
      <c r="F530" s="2" t="s">
        <v>3591</v>
      </c>
      <c r="G530" s="2" t="s">
        <v>1424</v>
      </c>
      <c r="H530" s="2" t="s">
        <v>22151</v>
      </c>
      <c r="I530" s="2" t="s">
        <v>1424</v>
      </c>
      <c r="J530" s="269" t="s">
        <v>1424</v>
      </c>
      <c r="K530">
        <v>6867</v>
      </c>
      <c r="L530" t="s">
        <v>9838</v>
      </c>
      <c r="M530" t="e">
        <v>#VALUE!</v>
      </c>
      <c r="N530" t="s">
        <v>6007</v>
      </c>
      <c r="O530" s="169">
        <v>0</v>
      </c>
      <c r="P530" s="123">
        <v>0</v>
      </c>
      <c r="Q530" s="123">
        <v>0</v>
      </c>
      <c r="R530" s="75">
        <v>0</v>
      </c>
      <c r="S530" s="123">
        <v>0</v>
      </c>
      <c r="T530" s="123">
        <v>0</v>
      </c>
      <c r="U530" s="123">
        <v>0</v>
      </c>
      <c r="V530" s="75">
        <v>0</v>
      </c>
      <c r="W530" s="123">
        <v>0</v>
      </c>
      <c r="X530" s="75">
        <v>0</v>
      </c>
      <c r="Y530" s="75">
        <v>0</v>
      </c>
      <c r="Z530" s="75">
        <v>0</v>
      </c>
      <c r="AA530" s="75">
        <v>0</v>
      </c>
      <c r="AB530" s="4">
        <v>0</v>
      </c>
      <c r="AC530" s="4">
        <v>0</v>
      </c>
      <c r="AD530" s="4">
        <v>0</v>
      </c>
      <c r="AE530" s="8">
        <v>0</v>
      </c>
      <c r="AF530" s="8">
        <v>0</v>
      </c>
      <c r="AG530" s="8">
        <v>0</v>
      </c>
      <c r="AH530" s="8">
        <v>0</v>
      </c>
      <c r="AI530" s="51">
        <v>0</v>
      </c>
      <c r="AJ530" s="51">
        <v>0</v>
      </c>
      <c r="AK530" s="51">
        <v>0</v>
      </c>
      <c r="AL530" s="51">
        <v>0</v>
      </c>
      <c r="AM530" s="8">
        <v>-999</v>
      </c>
      <c r="AN530" s="8">
        <v>-999</v>
      </c>
      <c r="AO530" s="8" t="s">
        <v>22151</v>
      </c>
      <c r="AP530" s="8" t="s">
        <v>22151</v>
      </c>
      <c r="AQ530" s="8" t="s">
        <v>22151</v>
      </c>
      <c r="AR530" s="8" t="s">
        <v>22151</v>
      </c>
      <c r="AS530" s="8" t="s">
        <v>22151</v>
      </c>
      <c r="AT530" s="8" t="s">
        <v>22151</v>
      </c>
      <c r="AU530" s="8" t="s">
        <v>22151</v>
      </c>
      <c r="AV530" s="8" t="s">
        <v>22151</v>
      </c>
      <c r="AW530" s="8">
        <v>-999</v>
      </c>
      <c r="AX530" s="8">
        <v>-999</v>
      </c>
      <c r="AY530" s="132">
        <v>76</v>
      </c>
      <c r="AZ530" s="132" t="s">
        <v>22151</v>
      </c>
      <c r="BA530" s="132" t="s">
        <v>22151</v>
      </c>
      <c r="BB530" s="132" t="s">
        <v>22151</v>
      </c>
      <c r="BC530" s="132" t="s">
        <v>22151</v>
      </c>
      <c r="BD530" s="132" t="s">
        <v>22151</v>
      </c>
      <c r="BE530" s="132" t="s">
        <v>22151</v>
      </c>
      <c r="BF530" s="132" t="s">
        <v>22151</v>
      </c>
      <c r="BG530" s="132" t="s">
        <v>22151</v>
      </c>
      <c r="BH530" s="132">
        <v>280</v>
      </c>
      <c r="BI530" s="132">
        <v>265</v>
      </c>
      <c r="BJ530" s="92" t="s">
        <v>22151</v>
      </c>
      <c r="BK530" s="8">
        <v>3.9410672420239714</v>
      </c>
      <c r="BL530" s="8">
        <v>-1002.941067242024</v>
      </c>
      <c r="BM530" s="12">
        <v>475</v>
      </c>
      <c r="BN530" s="10">
        <v>0</v>
      </c>
      <c r="BO530" s="10">
        <v>0.19435732070240119</v>
      </c>
      <c r="BP530" s="10">
        <v>-1003.1354245627264</v>
      </c>
      <c r="BQ530" s="41">
        <v>-2137.1243896657529</v>
      </c>
      <c r="BR530" s="41"/>
      <c r="BS530" s="10">
        <v>0</v>
      </c>
      <c r="BT530" s="38">
        <v>0</v>
      </c>
      <c r="BU530" s="6" t="s">
        <v>22628</v>
      </c>
      <c r="BV530" s="75">
        <v>999</v>
      </c>
      <c r="BW530" s="75">
        <v>1487</v>
      </c>
      <c r="BX530" s="51">
        <v>-488</v>
      </c>
      <c r="BY530" s="75">
        <v>0</v>
      </c>
      <c r="BZ530" s="75">
        <v>0</v>
      </c>
      <c r="CA530" s="184" t="s">
        <v>22151</v>
      </c>
    </row>
    <row r="531" spans="1:79" ht="15" customHeight="1" x14ac:dyDescent="0.3">
      <c r="A531" s="178" t="s">
        <v>3508</v>
      </c>
      <c r="B531" s="1" t="s">
        <v>6949</v>
      </c>
      <c r="C531" s="2" t="s">
        <v>6950</v>
      </c>
      <c r="D531" s="91" t="s">
        <v>93</v>
      </c>
      <c r="E531" s="2" t="s">
        <v>3591</v>
      </c>
      <c r="F531" s="2" t="s">
        <v>3591</v>
      </c>
      <c r="G531" s="2" t="s">
        <v>1424</v>
      </c>
      <c r="H531" s="2" t="s">
        <v>22151</v>
      </c>
      <c r="I531" s="2" t="s">
        <v>1424</v>
      </c>
      <c r="J531" s="269" t="s">
        <v>1424</v>
      </c>
      <c r="K531">
        <v>6806</v>
      </c>
      <c r="L531" t="s">
        <v>10650</v>
      </c>
      <c r="M531" t="e">
        <v>#VALUE!</v>
      </c>
      <c r="N531" t="s">
        <v>6111</v>
      </c>
      <c r="O531" s="169">
        <v>0</v>
      </c>
      <c r="P531" s="123">
        <v>0</v>
      </c>
      <c r="Q531" s="123">
        <v>0</v>
      </c>
      <c r="R531" s="75">
        <v>0</v>
      </c>
      <c r="S531" s="123">
        <v>0</v>
      </c>
      <c r="T531" s="123">
        <v>0</v>
      </c>
      <c r="U531" s="123">
        <v>0</v>
      </c>
      <c r="V531" s="75">
        <v>0</v>
      </c>
      <c r="W531" s="123">
        <v>0</v>
      </c>
      <c r="X531" s="75">
        <v>0</v>
      </c>
      <c r="Y531" s="75">
        <v>0</v>
      </c>
      <c r="Z531" s="75">
        <v>0</v>
      </c>
      <c r="AA531" s="75">
        <v>0</v>
      </c>
      <c r="AB531" s="31">
        <v>0</v>
      </c>
      <c r="AC531" s="31">
        <v>0</v>
      </c>
      <c r="AD531" s="31">
        <v>0</v>
      </c>
      <c r="AE531" s="32">
        <v>0</v>
      </c>
      <c r="AF531" s="32">
        <v>0</v>
      </c>
      <c r="AG531" s="32">
        <v>0</v>
      </c>
      <c r="AH531" s="32">
        <v>0</v>
      </c>
      <c r="AI531" s="51">
        <v>0</v>
      </c>
      <c r="AJ531" s="51">
        <v>0</v>
      </c>
      <c r="AK531" s="51">
        <v>0</v>
      </c>
      <c r="AL531" s="51">
        <v>0</v>
      </c>
      <c r="AM531" s="8">
        <v>-999</v>
      </c>
      <c r="AN531" s="8">
        <v>-999</v>
      </c>
      <c r="AO531" s="8" t="s">
        <v>22151</v>
      </c>
      <c r="AP531" s="8" t="s">
        <v>22151</v>
      </c>
      <c r="AQ531" s="8" t="s">
        <v>22151</v>
      </c>
      <c r="AR531" s="8" t="s">
        <v>22151</v>
      </c>
      <c r="AS531" s="8" t="s">
        <v>22151</v>
      </c>
      <c r="AT531" s="8" t="s">
        <v>22151</v>
      </c>
      <c r="AU531" s="8" t="s">
        <v>22151</v>
      </c>
      <c r="AV531" s="8" t="s">
        <v>22151</v>
      </c>
      <c r="AW531" s="8">
        <v>-999</v>
      </c>
      <c r="AX531" s="8">
        <v>-999</v>
      </c>
      <c r="AY531" s="132">
        <v>76</v>
      </c>
      <c r="AZ531" s="132" t="s">
        <v>22151</v>
      </c>
      <c r="BA531" s="132" t="s">
        <v>22151</v>
      </c>
      <c r="BB531" s="132" t="s">
        <v>22151</v>
      </c>
      <c r="BC531" s="132" t="s">
        <v>22151</v>
      </c>
      <c r="BD531" s="132" t="s">
        <v>22151</v>
      </c>
      <c r="BE531" s="132" t="s">
        <v>22151</v>
      </c>
      <c r="BF531" s="132" t="s">
        <v>22151</v>
      </c>
      <c r="BG531" s="132" t="s">
        <v>22151</v>
      </c>
      <c r="BH531" s="132">
        <v>280</v>
      </c>
      <c r="BI531" s="132">
        <v>265</v>
      </c>
      <c r="BJ531" s="92" t="s">
        <v>22151</v>
      </c>
      <c r="BK531" s="32">
        <v>3.9410672420239714</v>
      </c>
      <c r="BL531" s="8">
        <v>-1002.941067242024</v>
      </c>
      <c r="BM531" s="12">
        <v>475</v>
      </c>
      <c r="BN531" s="32">
        <v>0</v>
      </c>
      <c r="BO531" s="32">
        <v>0.19435732070240119</v>
      </c>
      <c r="BP531" s="32">
        <v>-1003.1354245627264</v>
      </c>
      <c r="BQ531" s="40">
        <v>-2137.1243896657529</v>
      </c>
      <c r="BR531" s="40"/>
      <c r="BS531" s="32">
        <v>0</v>
      </c>
      <c r="BT531" s="38">
        <v>0</v>
      </c>
      <c r="BU531" s="6" t="s">
        <v>22628</v>
      </c>
      <c r="BV531" s="75">
        <v>999</v>
      </c>
      <c r="BW531" s="75">
        <v>1487</v>
      </c>
      <c r="BX531" s="51">
        <v>-488</v>
      </c>
      <c r="BY531" s="75">
        <v>0</v>
      </c>
      <c r="BZ531" s="75">
        <v>0</v>
      </c>
      <c r="CA531" s="184" t="s">
        <v>22151</v>
      </c>
    </row>
    <row r="532" spans="1:79" ht="15" customHeight="1" x14ac:dyDescent="0.3">
      <c r="A532" s="178" t="s">
        <v>3118</v>
      </c>
      <c r="B532" s="1" t="s">
        <v>7349</v>
      </c>
      <c r="C532" s="2" t="s">
        <v>6585</v>
      </c>
      <c r="D532" s="91" t="s">
        <v>35</v>
      </c>
      <c r="E532" s="2" t="s">
        <v>3591</v>
      </c>
      <c r="F532" s="2" t="s">
        <v>3591</v>
      </c>
      <c r="G532" s="2" t="s">
        <v>1424</v>
      </c>
      <c r="H532" s="2" t="s">
        <v>22151</v>
      </c>
      <c r="I532" s="2" t="s">
        <v>1424</v>
      </c>
      <c r="J532" s="269" t="s">
        <v>1424</v>
      </c>
      <c r="K532">
        <v>5298</v>
      </c>
      <c r="L532" t="s">
        <v>9677</v>
      </c>
      <c r="M532" t="e">
        <v>#VALUE!</v>
      </c>
      <c r="N532" t="s">
        <v>8975</v>
      </c>
      <c r="O532" s="169">
        <v>0</v>
      </c>
      <c r="P532" s="123">
        <v>0</v>
      </c>
      <c r="Q532" s="123">
        <v>0</v>
      </c>
      <c r="R532" s="67">
        <v>0</v>
      </c>
      <c r="S532" s="123">
        <v>0</v>
      </c>
      <c r="T532" s="123">
        <v>0</v>
      </c>
      <c r="U532" s="123">
        <v>0</v>
      </c>
      <c r="V532" s="67">
        <v>0</v>
      </c>
      <c r="W532" s="123">
        <v>0</v>
      </c>
      <c r="X532" s="67">
        <v>0</v>
      </c>
      <c r="Y532" s="67">
        <v>0</v>
      </c>
      <c r="Z532" s="67">
        <v>0</v>
      </c>
      <c r="AA532" s="67">
        <v>0</v>
      </c>
      <c r="AB532" s="4">
        <v>0</v>
      </c>
      <c r="AC532" s="4">
        <v>0</v>
      </c>
      <c r="AD532" s="4">
        <v>0</v>
      </c>
      <c r="AE532" s="8">
        <v>0</v>
      </c>
      <c r="AF532" s="8">
        <v>0</v>
      </c>
      <c r="AG532" s="8">
        <v>0</v>
      </c>
      <c r="AH532" s="8">
        <v>0</v>
      </c>
      <c r="AI532" s="51">
        <v>0</v>
      </c>
      <c r="AJ532" s="51">
        <v>0</v>
      </c>
      <c r="AK532" s="51">
        <v>0</v>
      </c>
      <c r="AL532" s="51">
        <v>0</v>
      </c>
      <c r="AM532" s="8">
        <v>-999</v>
      </c>
      <c r="AN532" s="8">
        <v>-999</v>
      </c>
      <c r="AO532" s="8" t="s">
        <v>22151</v>
      </c>
      <c r="AP532" s="8" t="s">
        <v>22151</v>
      </c>
      <c r="AQ532" s="8" t="s">
        <v>22151</v>
      </c>
      <c r="AR532" s="8" t="s">
        <v>22151</v>
      </c>
      <c r="AS532" s="8" t="s">
        <v>22151</v>
      </c>
      <c r="AT532" s="8" t="s">
        <v>22151</v>
      </c>
      <c r="AU532" s="8" t="s">
        <v>22151</v>
      </c>
      <c r="AV532" s="8" t="s">
        <v>22151</v>
      </c>
      <c r="AW532" s="8">
        <v>-999</v>
      </c>
      <c r="AX532" s="8">
        <v>-999</v>
      </c>
      <c r="AY532" s="132">
        <v>76</v>
      </c>
      <c r="AZ532" s="132" t="s">
        <v>22151</v>
      </c>
      <c r="BA532" s="132" t="s">
        <v>22151</v>
      </c>
      <c r="BB532" s="132" t="s">
        <v>22151</v>
      </c>
      <c r="BC532" s="132" t="s">
        <v>22151</v>
      </c>
      <c r="BD532" s="132" t="s">
        <v>22151</v>
      </c>
      <c r="BE532" s="132" t="s">
        <v>22151</v>
      </c>
      <c r="BF532" s="132" t="s">
        <v>22151</v>
      </c>
      <c r="BG532" s="132" t="s">
        <v>22151</v>
      </c>
      <c r="BH532" s="132">
        <v>280</v>
      </c>
      <c r="BI532" s="132">
        <v>265</v>
      </c>
      <c r="BJ532" s="92" t="s">
        <v>22151</v>
      </c>
      <c r="BK532" s="8">
        <v>3.9410672420239714</v>
      </c>
      <c r="BL532" s="8">
        <v>-1002.941067242024</v>
      </c>
      <c r="BM532" s="12">
        <v>475</v>
      </c>
      <c r="BN532" s="10">
        <v>0</v>
      </c>
      <c r="BO532" s="10">
        <v>0.19435732070240119</v>
      </c>
      <c r="BP532" s="10">
        <v>-1003.1354245627264</v>
      </c>
      <c r="BQ532" s="41">
        <v>-2137.1243896657529</v>
      </c>
      <c r="BR532" s="41"/>
      <c r="BS532" s="10">
        <v>0</v>
      </c>
      <c r="BT532" s="38">
        <v>0</v>
      </c>
      <c r="BU532" s="6" t="s">
        <v>22628</v>
      </c>
      <c r="BV532" s="75">
        <v>999</v>
      </c>
      <c r="BW532" s="75">
        <v>1487</v>
      </c>
      <c r="BX532" s="51">
        <v>-488</v>
      </c>
      <c r="BY532" s="75">
        <v>0</v>
      </c>
      <c r="BZ532" s="75">
        <v>0</v>
      </c>
      <c r="CA532" s="184" t="s">
        <v>22151</v>
      </c>
    </row>
    <row r="533" spans="1:79" ht="15" customHeight="1" x14ac:dyDescent="0.3">
      <c r="A533" s="214" t="s">
        <v>3135</v>
      </c>
      <c r="B533" s="1" t="s">
        <v>7351</v>
      </c>
      <c r="C533" s="2" t="s">
        <v>7352</v>
      </c>
      <c r="D533" s="91" t="s">
        <v>6</v>
      </c>
      <c r="E533" s="2" t="s">
        <v>3591</v>
      </c>
      <c r="F533" s="118" t="s">
        <v>3591</v>
      </c>
      <c r="G533" s="118" t="s">
        <v>1424</v>
      </c>
      <c r="H533" s="118" t="s">
        <v>22151</v>
      </c>
      <c r="I533" s="118" t="s">
        <v>1424</v>
      </c>
      <c r="J533" s="269" t="s">
        <v>1424</v>
      </c>
      <c r="K533" s="122">
        <v>8848</v>
      </c>
      <c r="L533" s="122" t="s">
        <v>10692</v>
      </c>
      <c r="M533" s="122" t="e">
        <v>#VALUE!</v>
      </c>
      <c r="N533" s="122" t="s">
        <v>6325</v>
      </c>
      <c r="O533" s="123">
        <v>0</v>
      </c>
      <c r="P533" s="123">
        <v>0</v>
      </c>
      <c r="Q533" s="123">
        <v>0</v>
      </c>
      <c r="R533" s="123">
        <v>0</v>
      </c>
      <c r="S533" s="123">
        <v>0</v>
      </c>
      <c r="T533" s="123">
        <v>0</v>
      </c>
      <c r="U533" s="123">
        <v>0</v>
      </c>
      <c r="V533" s="123">
        <v>0</v>
      </c>
      <c r="W533" s="123">
        <v>0</v>
      </c>
      <c r="X533" s="123">
        <v>0</v>
      </c>
      <c r="Y533" s="123">
        <v>0</v>
      </c>
      <c r="Z533" s="123">
        <v>0</v>
      </c>
      <c r="AA533" s="123">
        <v>0</v>
      </c>
      <c r="AB533" s="124">
        <v>0</v>
      </c>
      <c r="AC533" s="124">
        <v>0</v>
      </c>
      <c r="AD533" s="124">
        <v>0</v>
      </c>
      <c r="AE533" s="125">
        <v>0</v>
      </c>
      <c r="AF533" s="125">
        <v>0</v>
      </c>
      <c r="AG533" s="125">
        <v>0</v>
      </c>
      <c r="AH533" s="125">
        <v>0</v>
      </c>
      <c r="AI533" s="125">
        <v>0</v>
      </c>
      <c r="AJ533" s="125">
        <v>0</v>
      </c>
      <c r="AK533" s="125">
        <v>0</v>
      </c>
      <c r="AL533" s="51">
        <v>0</v>
      </c>
      <c r="AM533" s="125">
        <v>-999</v>
      </c>
      <c r="AN533" s="125">
        <v>-999</v>
      </c>
      <c r="AO533" s="125" t="s">
        <v>22151</v>
      </c>
      <c r="AP533" s="125" t="s">
        <v>22151</v>
      </c>
      <c r="AQ533" s="125" t="s">
        <v>22151</v>
      </c>
      <c r="AR533" s="125" t="s">
        <v>22151</v>
      </c>
      <c r="AS533" s="125" t="s">
        <v>22151</v>
      </c>
      <c r="AT533" s="125" t="s">
        <v>22151</v>
      </c>
      <c r="AU533" s="125" t="s">
        <v>22151</v>
      </c>
      <c r="AV533" s="125" t="s">
        <v>22151</v>
      </c>
      <c r="AW533" s="125">
        <v>-999</v>
      </c>
      <c r="AX533" s="125">
        <v>-999</v>
      </c>
      <c r="AY533" s="127">
        <v>76</v>
      </c>
      <c r="AZ533" s="127" t="s">
        <v>22151</v>
      </c>
      <c r="BA533" s="127" t="s">
        <v>22151</v>
      </c>
      <c r="BB533" s="127" t="s">
        <v>22151</v>
      </c>
      <c r="BC533" s="127" t="s">
        <v>22151</v>
      </c>
      <c r="BD533" s="127" t="s">
        <v>22151</v>
      </c>
      <c r="BE533" s="127" t="s">
        <v>22151</v>
      </c>
      <c r="BF533" s="127" t="s">
        <v>22151</v>
      </c>
      <c r="BG533" s="127" t="s">
        <v>22151</v>
      </c>
      <c r="BH533" s="127">
        <v>280</v>
      </c>
      <c r="BI533" s="127">
        <v>265</v>
      </c>
      <c r="BJ533" s="126" t="s">
        <v>22151</v>
      </c>
      <c r="BK533" s="125">
        <v>3.9410672420239714</v>
      </c>
      <c r="BL533" s="125">
        <v>-1002.941067242024</v>
      </c>
      <c r="BM533" s="127">
        <v>475</v>
      </c>
      <c r="BN533" s="125">
        <v>0</v>
      </c>
      <c r="BO533" s="125">
        <v>0.19435732070240119</v>
      </c>
      <c r="BP533" s="125">
        <v>-1003.1354245627264</v>
      </c>
      <c r="BQ533" s="128">
        <v>-2137.1243896657529</v>
      </c>
      <c r="BR533" s="128"/>
      <c r="BS533" s="125">
        <v>0</v>
      </c>
      <c r="BT533" s="38">
        <v>0</v>
      </c>
      <c r="BU533" s="125" t="s">
        <v>22628</v>
      </c>
      <c r="BV533" s="123">
        <v>999</v>
      </c>
      <c r="BW533" s="123">
        <v>1487</v>
      </c>
      <c r="BX533" s="125">
        <v>-488</v>
      </c>
      <c r="BY533" s="123">
        <v>0</v>
      </c>
      <c r="BZ533" s="123">
        <v>0</v>
      </c>
      <c r="CA533" s="184" t="s">
        <v>22151</v>
      </c>
    </row>
    <row r="534" spans="1:79" ht="15" customHeight="1" x14ac:dyDescent="0.3">
      <c r="A534" s="213" t="s">
        <v>17655</v>
      </c>
      <c r="B534" s="1" t="s">
        <v>9749</v>
      </c>
      <c r="C534" s="2" t="s">
        <v>6987</v>
      </c>
      <c r="D534" s="91" t="s">
        <v>17155</v>
      </c>
      <c r="E534" s="2" t="s">
        <v>1446</v>
      </c>
      <c r="F534" s="2" t="s">
        <v>9094</v>
      </c>
      <c r="G534" s="2" t="s">
        <v>1424</v>
      </c>
      <c r="H534" s="2" t="s">
        <v>1424</v>
      </c>
      <c r="I534" s="2" t="s">
        <v>1424</v>
      </c>
      <c r="J534" s="269" t="s">
        <v>1424</v>
      </c>
      <c r="K534" t="e">
        <v>#VALUE!</v>
      </c>
      <c r="L534" t="s">
        <v>17156</v>
      </c>
      <c r="M534" t="e">
        <v>#VALUE!</v>
      </c>
      <c r="N534" t="s">
        <v>17295</v>
      </c>
      <c r="O534" s="169">
        <v>0</v>
      </c>
      <c r="P534" s="123">
        <v>0</v>
      </c>
      <c r="Q534" s="123">
        <v>0</v>
      </c>
      <c r="R534" s="75">
        <v>0</v>
      </c>
      <c r="S534" s="123">
        <v>0</v>
      </c>
      <c r="T534" s="123">
        <v>0</v>
      </c>
      <c r="U534" s="123">
        <v>0</v>
      </c>
      <c r="V534" s="75">
        <v>0</v>
      </c>
      <c r="W534" s="123">
        <v>0</v>
      </c>
      <c r="X534" s="75">
        <v>0</v>
      </c>
      <c r="Y534" s="75">
        <v>0</v>
      </c>
      <c r="Z534" s="75">
        <v>0</v>
      </c>
      <c r="AA534" s="75">
        <v>0</v>
      </c>
      <c r="AB534" s="52">
        <v>0</v>
      </c>
      <c r="AC534" s="52">
        <v>0</v>
      </c>
      <c r="AD534" s="52">
        <v>0</v>
      </c>
      <c r="AE534" s="51">
        <v>0</v>
      </c>
      <c r="AF534" s="51">
        <v>0</v>
      </c>
      <c r="AG534" s="51">
        <v>0</v>
      </c>
      <c r="AH534" s="51">
        <v>0</v>
      </c>
      <c r="AI534" s="51">
        <v>0</v>
      </c>
      <c r="AJ534" s="51">
        <v>0</v>
      </c>
      <c r="AK534" s="51">
        <v>0</v>
      </c>
      <c r="AL534" s="51">
        <v>0</v>
      </c>
      <c r="AM534" s="51">
        <v>-999</v>
      </c>
      <c r="AN534" s="51">
        <v>-999</v>
      </c>
      <c r="AO534" s="51" t="s">
        <v>22151</v>
      </c>
      <c r="AP534" s="51" t="s">
        <v>22151</v>
      </c>
      <c r="AQ534" s="51" t="s">
        <v>22151</v>
      </c>
      <c r="AR534" s="51" t="s">
        <v>22151</v>
      </c>
      <c r="AS534" s="51" t="s">
        <v>22151</v>
      </c>
      <c r="AT534" s="51" t="s">
        <v>22151</v>
      </c>
      <c r="AU534" s="51" t="s">
        <v>22151</v>
      </c>
      <c r="AV534" s="51" t="s">
        <v>22151</v>
      </c>
      <c r="AW534" s="51">
        <v>-999</v>
      </c>
      <c r="AX534" s="51">
        <v>-999</v>
      </c>
      <c r="AY534" s="76">
        <v>76</v>
      </c>
      <c r="AZ534" s="132" t="s">
        <v>22151</v>
      </c>
      <c r="BA534" s="132" t="s">
        <v>22151</v>
      </c>
      <c r="BB534" s="132" t="s">
        <v>22151</v>
      </c>
      <c r="BC534" s="132" t="s">
        <v>22151</v>
      </c>
      <c r="BD534" s="132" t="s">
        <v>22151</v>
      </c>
      <c r="BE534" s="132" t="s">
        <v>22151</v>
      </c>
      <c r="BF534" s="132" t="s">
        <v>22151</v>
      </c>
      <c r="BG534" s="132" t="s">
        <v>22151</v>
      </c>
      <c r="BH534" s="132">
        <v>280</v>
      </c>
      <c r="BI534" s="132">
        <v>265</v>
      </c>
      <c r="BJ534" s="92" t="s">
        <v>22151</v>
      </c>
      <c r="BK534" s="51">
        <v>3.9410672420239714</v>
      </c>
      <c r="BL534" s="8">
        <v>-1002.941067242024</v>
      </c>
      <c r="BM534" s="12">
        <v>475</v>
      </c>
      <c r="BN534" s="51">
        <v>0</v>
      </c>
      <c r="BO534" s="51">
        <v>0.19435732070240119</v>
      </c>
      <c r="BP534" s="51">
        <v>-1003.1354245627264</v>
      </c>
      <c r="BQ534" s="64">
        <v>-2137.1243896657529</v>
      </c>
      <c r="BR534" s="64"/>
      <c r="BS534" s="51">
        <v>0</v>
      </c>
      <c r="BT534" s="38">
        <v>0</v>
      </c>
      <c r="BU534" s="51" t="s">
        <v>22628</v>
      </c>
      <c r="BV534" s="75">
        <v>367.36</v>
      </c>
      <c r="BW534" s="75">
        <v>1487</v>
      </c>
      <c r="BX534" s="51">
        <v>-1119.6399999999999</v>
      </c>
      <c r="BY534" s="75">
        <v>294</v>
      </c>
      <c r="BZ534" s="75">
        <v>418</v>
      </c>
      <c r="CA534" s="184" t="s">
        <v>22151</v>
      </c>
    </row>
    <row r="535" spans="1:79" ht="15" customHeight="1" x14ac:dyDescent="0.3">
      <c r="A535" s="178" t="s">
        <v>3213</v>
      </c>
      <c r="B535" s="1" t="s">
        <v>7172</v>
      </c>
      <c r="C535" s="2" t="s">
        <v>6620</v>
      </c>
      <c r="D535" s="91" t="s">
        <v>269</v>
      </c>
      <c r="E535" s="2" t="s">
        <v>1372</v>
      </c>
      <c r="F535" s="2" t="s">
        <v>6120</v>
      </c>
      <c r="G535" s="2" t="s">
        <v>1424</v>
      </c>
      <c r="H535" s="2" t="s">
        <v>22151</v>
      </c>
      <c r="I535" s="2" t="s">
        <v>1424</v>
      </c>
      <c r="J535" s="269" t="s">
        <v>1424</v>
      </c>
      <c r="K535">
        <v>9689</v>
      </c>
      <c r="L535" t="s">
        <v>9102</v>
      </c>
      <c r="M535" t="e">
        <v>#VALUE!</v>
      </c>
      <c r="N535" t="s">
        <v>6385</v>
      </c>
      <c r="O535" s="169">
        <v>0</v>
      </c>
      <c r="P535" s="123">
        <v>0</v>
      </c>
      <c r="Q535" s="123">
        <v>0</v>
      </c>
      <c r="R535" s="75">
        <v>0</v>
      </c>
      <c r="S535" s="123">
        <v>0</v>
      </c>
      <c r="T535" s="123">
        <v>0</v>
      </c>
      <c r="U535" s="123">
        <v>0</v>
      </c>
      <c r="V535" s="75">
        <v>0</v>
      </c>
      <c r="W535" s="123">
        <v>0</v>
      </c>
      <c r="X535" s="75">
        <v>0</v>
      </c>
      <c r="Y535" s="75">
        <v>0</v>
      </c>
      <c r="Z535" s="75">
        <v>0</v>
      </c>
      <c r="AA535" s="75">
        <v>0</v>
      </c>
      <c r="AB535" s="4">
        <v>0</v>
      </c>
      <c r="AC535" s="4">
        <v>0</v>
      </c>
      <c r="AD535" s="4">
        <v>0</v>
      </c>
      <c r="AE535" s="8">
        <v>0</v>
      </c>
      <c r="AF535" s="8">
        <v>0</v>
      </c>
      <c r="AG535" s="8">
        <v>0</v>
      </c>
      <c r="AH535" s="8">
        <v>0</v>
      </c>
      <c r="AI535" s="51">
        <v>0</v>
      </c>
      <c r="AJ535" s="51">
        <v>0</v>
      </c>
      <c r="AK535" s="51">
        <v>0</v>
      </c>
      <c r="AL535" s="51">
        <v>0</v>
      </c>
      <c r="AM535" s="8">
        <v>-999</v>
      </c>
      <c r="AN535" s="8">
        <v>-999</v>
      </c>
      <c r="AO535" s="8" t="s">
        <v>22151</v>
      </c>
      <c r="AP535" s="8" t="s">
        <v>22151</v>
      </c>
      <c r="AQ535" s="8" t="s">
        <v>22151</v>
      </c>
      <c r="AR535" s="8" t="s">
        <v>22151</v>
      </c>
      <c r="AS535" s="8" t="s">
        <v>22151</v>
      </c>
      <c r="AT535" s="8" t="s">
        <v>22151</v>
      </c>
      <c r="AU535" s="8" t="s">
        <v>22151</v>
      </c>
      <c r="AV535" s="8" t="s">
        <v>22151</v>
      </c>
      <c r="AW535" s="8">
        <v>-999</v>
      </c>
      <c r="AX535" s="8">
        <v>-999</v>
      </c>
      <c r="AY535" s="132">
        <v>76</v>
      </c>
      <c r="AZ535" s="132" t="s">
        <v>22151</v>
      </c>
      <c r="BA535" s="132" t="s">
        <v>22151</v>
      </c>
      <c r="BB535" s="132" t="s">
        <v>22151</v>
      </c>
      <c r="BC535" s="132" t="s">
        <v>22151</v>
      </c>
      <c r="BD535" s="132" t="s">
        <v>22151</v>
      </c>
      <c r="BE535" s="132" t="s">
        <v>22151</v>
      </c>
      <c r="BF535" s="132" t="s">
        <v>22151</v>
      </c>
      <c r="BG535" s="132" t="s">
        <v>22151</v>
      </c>
      <c r="BH535" s="132">
        <v>280</v>
      </c>
      <c r="BI535" s="132">
        <v>265</v>
      </c>
      <c r="BJ535" s="92" t="s">
        <v>22151</v>
      </c>
      <c r="BK535" s="8">
        <v>3.9410672420239714</v>
      </c>
      <c r="BL535" s="8">
        <v>-1002.941067242024</v>
      </c>
      <c r="BM535" s="12">
        <v>475</v>
      </c>
      <c r="BN535" s="10">
        <v>0</v>
      </c>
      <c r="BO535" s="10">
        <v>0.19435732070240119</v>
      </c>
      <c r="BP535" s="10">
        <v>-1003.1354245627264</v>
      </c>
      <c r="BQ535" s="41">
        <v>-2137.1243896657529</v>
      </c>
      <c r="BR535" s="41"/>
      <c r="BS535" s="10">
        <v>0</v>
      </c>
      <c r="BT535" s="38">
        <v>0</v>
      </c>
      <c r="BU535" s="6" t="s">
        <v>22628</v>
      </c>
      <c r="BV535" s="75">
        <v>999</v>
      </c>
      <c r="BW535" s="75">
        <v>1487</v>
      </c>
      <c r="BX535" s="51">
        <v>-488</v>
      </c>
      <c r="BY535" s="75">
        <v>0</v>
      </c>
      <c r="BZ535" s="75">
        <v>0</v>
      </c>
      <c r="CA535" s="184" t="s">
        <v>22151</v>
      </c>
    </row>
    <row r="536" spans="1:79" ht="15" customHeight="1" x14ac:dyDescent="0.3">
      <c r="A536" s="214" t="s">
        <v>20117</v>
      </c>
      <c r="B536" s="114" t="s">
        <v>11448</v>
      </c>
      <c r="C536" s="118" t="s">
        <v>20119</v>
      </c>
      <c r="D536" s="91" t="s">
        <v>20118</v>
      </c>
      <c r="E536" s="118" t="s">
        <v>1409</v>
      </c>
      <c r="F536" s="118" t="s">
        <v>9094</v>
      </c>
      <c r="G536" s="118" t="s">
        <v>1431</v>
      </c>
      <c r="H536" s="118" t="s">
        <v>22151</v>
      </c>
      <c r="I536" s="118" t="s">
        <v>1431</v>
      </c>
      <c r="J536" s="271" t="s">
        <v>1431</v>
      </c>
      <c r="K536" s="122" t="e">
        <v>#VALUE!</v>
      </c>
      <c r="L536" s="122" t="s">
        <v>22080</v>
      </c>
      <c r="M536" s="122" t="e">
        <v>#VALUE!</v>
      </c>
      <c r="N536" s="122" t="s">
        <v>20121</v>
      </c>
      <c r="O536" s="123">
        <v>0</v>
      </c>
      <c r="P536" s="123">
        <v>0</v>
      </c>
      <c r="Q536" s="123">
        <v>0</v>
      </c>
      <c r="R536" s="123">
        <v>0</v>
      </c>
      <c r="S536" s="123">
        <v>0</v>
      </c>
      <c r="T536" s="123">
        <v>0</v>
      </c>
      <c r="U536" s="123">
        <v>0</v>
      </c>
      <c r="V536" s="123">
        <v>0</v>
      </c>
      <c r="W536" s="123">
        <v>0</v>
      </c>
      <c r="X536" s="123">
        <v>0</v>
      </c>
      <c r="Y536" s="123">
        <v>0</v>
      </c>
      <c r="Z536" s="123">
        <v>0</v>
      </c>
      <c r="AA536" s="123">
        <v>0</v>
      </c>
      <c r="AB536" s="124">
        <v>0</v>
      </c>
      <c r="AC536" s="124">
        <v>0</v>
      </c>
      <c r="AD536" s="124">
        <v>0</v>
      </c>
      <c r="AE536" s="125">
        <v>0</v>
      </c>
      <c r="AF536" s="125">
        <v>0</v>
      </c>
      <c r="AG536" s="125">
        <v>0</v>
      </c>
      <c r="AH536" s="125">
        <v>0</v>
      </c>
      <c r="AI536" s="125">
        <v>0</v>
      </c>
      <c r="AJ536" s="125">
        <v>0</v>
      </c>
      <c r="AK536" s="125">
        <v>0</v>
      </c>
      <c r="AL536" s="51">
        <v>0</v>
      </c>
      <c r="AM536" s="125">
        <v>-999</v>
      </c>
      <c r="AN536" s="125" t="s">
        <v>22151</v>
      </c>
      <c r="AO536" s="125" t="s">
        <v>22151</v>
      </c>
      <c r="AP536" s="125" t="s">
        <v>22151</v>
      </c>
      <c r="AQ536" s="125" t="s">
        <v>22151</v>
      </c>
      <c r="AR536" s="125">
        <v>-999</v>
      </c>
      <c r="AS536" s="125" t="s">
        <v>22151</v>
      </c>
      <c r="AT536" s="125" t="s">
        <v>22151</v>
      </c>
      <c r="AU536" s="125">
        <v>-999</v>
      </c>
      <c r="AV536" s="125">
        <v>-999</v>
      </c>
      <c r="AW536" s="125">
        <v>-999</v>
      </c>
      <c r="AX536" s="125">
        <v>-999</v>
      </c>
      <c r="AY536" s="127" t="s">
        <v>22151</v>
      </c>
      <c r="AZ536" s="127" t="s">
        <v>22151</v>
      </c>
      <c r="BA536" s="127" t="s">
        <v>22151</v>
      </c>
      <c r="BB536" s="127" t="s">
        <v>22151</v>
      </c>
      <c r="BC536" s="127">
        <v>32</v>
      </c>
      <c r="BD536" s="127" t="s">
        <v>22151</v>
      </c>
      <c r="BE536" s="127" t="s">
        <v>22151</v>
      </c>
      <c r="BF536" s="127">
        <v>88</v>
      </c>
      <c r="BG536" s="127">
        <v>118</v>
      </c>
      <c r="BH536" s="127">
        <v>280</v>
      </c>
      <c r="BI536" s="127">
        <v>265</v>
      </c>
      <c r="BJ536" s="126" t="s">
        <v>22151</v>
      </c>
      <c r="BK536" s="125">
        <v>7.142980860930253</v>
      </c>
      <c r="BL536" s="125">
        <v>-1006.1429808609303</v>
      </c>
      <c r="BM536" s="127">
        <v>535</v>
      </c>
      <c r="BN536" s="125">
        <v>0</v>
      </c>
      <c r="BO536" s="125">
        <v>0.19435732070240119</v>
      </c>
      <c r="BP536" s="125">
        <v>-1006.3373381816326</v>
      </c>
      <c r="BQ536" s="128">
        <v>-2143.9490809632121</v>
      </c>
      <c r="BR536" s="159"/>
      <c r="BS536" s="125">
        <v>0</v>
      </c>
      <c r="BT536" s="38">
        <v>0</v>
      </c>
      <c r="BU536" s="125" t="s">
        <v>22629</v>
      </c>
      <c r="BV536" s="123">
        <v>160.25</v>
      </c>
      <c r="BW536" s="123">
        <v>1547</v>
      </c>
      <c r="BX536" s="125">
        <v>-1386.75</v>
      </c>
      <c r="BY536" s="123">
        <v>118</v>
      </c>
      <c r="BZ536" s="123">
        <v>232</v>
      </c>
      <c r="CA536" s="184" t="s">
        <v>22151</v>
      </c>
    </row>
    <row r="537" spans="1:79" ht="15" customHeight="1" x14ac:dyDescent="0.3">
      <c r="A537" s="178" t="s">
        <v>15313</v>
      </c>
      <c r="B537" s="1" t="s">
        <v>6570</v>
      </c>
      <c r="C537" s="2" t="s">
        <v>10131</v>
      </c>
      <c r="D537" s="91" t="s">
        <v>14997</v>
      </c>
      <c r="E537" s="2" t="s">
        <v>1449</v>
      </c>
      <c r="F537" s="2" t="s">
        <v>6120</v>
      </c>
      <c r="G537" s="2" t="s">
        <v>1431</v>
      </c>
      <c r="H537" s="2" t="s">
        <v>22151</v>
      </c>
      <c r="I537" s="2" t="s">
        <v>1431</v>
      </c>
      <c r="J537" s="269" t="s">
        <v>1431</v>
      </c>
      <c r="K537">
        <v>17736</v>
      </c>
      <c r="L537" t="s">
        <v>16354</v>
      </c>
      <c r="M537" t="e">
        <v>#VALUE!</v>
      </c>
      <c r="N537" t="s">
        <v>15314</v>
      </c>
      <c r="O537" s="169">
        <v>0</v>
      </c>
      <c r="P537" s="123">
        <v>0</v>
      </c>
      <c r="Q537" s="123">
        <v>0</v>
      </c>
      <c r="R537" s="67">
        <v>0</v>
      </c>
      <c r="S537" s="123">
        <v>0</v>
      </c>
      <c r="T537" s="123">
        <v>0</v>
      </c>
      <c r="U537" s="123">
        <v>0</v>
      </c>
      <c r="V537" s="67">
        <v>0</v>
      </c>
      <c r="W537" s="123">
        <v>0</v>
      </c>
      <c r="X537" s="67">
        <v>0</v>
      </c>
      <c r="Y537" s="67">
        <v>0</v>
      </c>
      <c r="Z537" s="67">
        <v>0</v>
      </c>
      <c r="AA537" s="67">
        <v>0</v>
      </c>
      <c r="AB537" s="4">
        <v>0</v>
      </c>
      <c r="AC537" s="4">
        <v>0</v>
      </c>
      <c r="AD537" s="4">
        <v>0</v>
      </c>
      <c r="AE537" s="8">
        <v>0</v>
      </c>
      <c r="AF537" s="8">
        <v>0</v>
      </c>
      <c r="AG537" s="8">
        <v>0</v>
      </c>
      <c r="AH537" s="8">
        <v>0</v>
      </c>
      <c r="AI537" s="51">
        <v>0</v>
      </c>
      <c r="AJ537" s="51">
        <v>0</v>
      </c>
      <c r="AK537" s="51">
        <v>0</v>
      </c>
      <c r="AL537" s="51">
        <v>0</v>
      </c>
      <c r="AM537" s="8">
        <v>-999</v>
      </c>
      <c r="AN537" s="8" t="s">
        <v>22151</v>
      </c>
      <c r="AO537" s="8" t="s">
        <v>22151</v>
      </c>
      <c r="AP537" s="8" t="s">
        <v>22151</v>
      </c>
      <c r="AQ537" s="8" t="s">
        <v>22151</v>
      </c>
      <c r="AR537" s="8">
        <v>-999</v>
      </c>
      <c r="AS537" s="8" t="s">
        <v>22151</v>
      </c>
      <c r="AT537" s="8" t="s">
        <v>22151</v>
      </c>
      <c r="AU537" s="8">
        <v>-999</v>
      </c>
      <c r="AV537" s="8">
        <v>-999</v>
      </c>
      <c r="AW537" s="8">
        <v>-999</v>
      </c>
      <c r="AX537" s="8">
        <v>-999</v>
      </c>
      <c r="AY537" s="132" t="s">
        <v>22151</v>
      </c>
      <c r="AZ537" s="132" t="s">
        <v>22151</v>
      </c>
      <c r="BA537" s="132" t="s">
        <v>22151</v>
      </c>
      <c r="BB537" s="132" t="s">
        <v>22151</v>
      </c>
      <c r="BC537" s="132">
        <v>32</v>
      </c>
      <c r="BD537" s="132" t="s">
        <v>22151</v>
      </c>
      <c r="BE537" s="132" t="s">
        <v>22151</v>
      </c>
      <c r="BF537" s="132">
        <v>88</v>
      </c>
      <c r="BG537" s="132">
        <v>118</v>
      </c>
      <c r="BH537" s="132">
        <v>280</v>
      </c>
      <c r="BI537" s="132">
        <v>265</v>
      </c>
      <c r="BJ537" s="92" t="s">
        <v>22151</v>
      </c>
      <c r="BK537" s="8">
        <v>7.142980860930253</v>
      </c>
      <c r="BL537" s="8">
        <v>-1006.1429808609303</v>
      </c>
      <c r="BM537" s="12">
        <v>535</v>
      </c>
      <c r="BN537" s="10">
        <v>0</v>
      </c>
      <c r="BO537" s="10">
        <v>0.19435732070240119</v>
      </c>
      <c r="BP537" s="10">
        <v>-1006.3373381816326</v>
      </c>
      <c r="BQ537" s="41">
        <v>-2143.9490809632121</v>
      </c>
      <c r="BR537" s="41"/>
      <c r="BS537" s="10">
        <v>0</v>
      </c>
      <c r="BT537" s="38">
        <v>0</v>
      </c>
      <c r="BU537" s="6" t="s">
        <v>22629</v>
      </c>
      <c r="BV537" s="75">
        <v>716.86</v>
      </c>
      <c r="BW537" s="75">
        <v>1547</v>
      </c>
      <c r="BX537" s="51">
        <v>-830.14</v>
      </c>
      <c r="BY537" s="75">
        <v>569</v>
      </c>
      <c r="BZ537" s="75">
        <v>737</v>
      </c>
      <c r="CA537" s="184" t="s">
        <v>22151</v>
      </c>
    </row>
    <row r="538" spans="1:79" ht="15" customHeight="1" x14ac:dyDescent="0.3">
      <c r="A538" s="212" t="s">
        <v>15750</v>
      </c>
      <c r="B538" s="180" t="s">
        <v>15752</v>
      </c>
      <c r="C538" s="196" t="s">
        <v>15751</v>
      </c>
      <c r="D538" s="211" t="s">
        <v>15445</v>
      </c>
      <c r="E538" s="196" t="s">
        <v>1402</v>
      </c>
      <c r="F538" s="196" t="s">
        <v>6120</v>
      </c>
      <c r="G538" s="196" t="s">
        <v>1431</v>
      </c>
      <c r="H538" s="196" t="s">
        <v>1431</v>
      </c>
      <c r="I538" s="196" t="s">
        <v>1431</v>
      </c>
      <c r="J538" s="196" t="s">
        <v>1431</v>
      </c>
      <c r="K538" s="197">
        <v>14773</v>
      </c>
      <c r="L538" s="197" t="s">
        <v>15753</v>
      </c>
      <c r="M538" s="198" t="e">
        <v>#VALUE!</v>
      </c>
      <c r="N538" s="198" t="s">
        <v>15324</v>
      </c>
      <c r="O538" s="199">
        <v>0</v>
      </c>
      <c r="P538" s="200">
        <v>0</v>
      </c>
      <c r="Q538" s="200">
        <v>0</v>
      </c>
      <c r="R538" s="200">
        <v>0</v>
      </c>
      <c r="S538" s="200">
        <v>0</v>
      </c>
      <c r="T538" s="200">
        <v>0</v>
      </c>
      <c r="U538" s="200">
        <v>0</v>
      </c>
      <c r="V538" s="200">
        <v>0</v>
      </c>
      <c r="W538" s="200">
        <v>0</v>
      </c>
      <c r="X538" s="200">
        <v>0</v>
      </c>
      <c r="Y538" s="200">
        <v>0</v>
      </c>
      <c r="Z538" s="200">
        <v>0</v>
      </c>
      <c r="AA538" s="200">
        <v>0</v>
      </c>
      <c r="AB538" s="201">
        <v>0</v>
      </c>
      <c r="AC538" s="202">
        <v>0</v>
      </c>
      <c r="AD538" s="202">
        <v>0</v>
      </c>
      <c r="AE538" s="203">
        <v>0</v>
      </c>
      <c r="AF538" s="203">
        <v>0</v>
      </c>
      <c r="AG538" s="203">
        <v>0</v>
      </c>
      <c r="AH538" s="203">
        <v>0</v>
      </c>
      <c r="AI538" s="203">
        <v>0</v>
      </c>
      <c r="AJ538" s="204">
        <v>0</v>
      </c>
      <c r="AK538" s="204">
        <v>0</v>
      </c>
      <c r="AL538" s="204">
        <v>0</v>
      </c>
      <c r="AM538" s="203">
        <v>-999</v>
      </c>
      <c r="AN538" s="203" t="s">
        <v>22151</v>
      </c>
      <c r="AO538" s="203" t="s">
        <v>22151</v>
      </c>
      <c r="AP538" s="203" t="s">
        <v>22151</v>
      </c>
      <c r="AQ538" s="203" t="s">
        <v>22151</v>
      </c>
      <c r="AR538" s="203">
        <v>-999</v>
      </c>
      <c r="AS538" s="203" t="s">
        <v>22151</v>
      </c>
      <c r="AT538" s="203" t="s">
        <v>22151</v>
      </c>
      <c r="AU538" s="203">
        <v>-999</v>
      </c>
      <c r="AV538" s="203">
        <v>-999</v>
      </c>
      <c r="AW538" s="203">
        <v>-999</v>
      </c>
      <c r="AX538" s="203">
        <v>-999</v>
      </c>
      <c r="AY538" s="205" t="s">
        <v>22151</v>
      </c>
      <c r="AZ538" s="205" t="s">
        <v>22151</v>
      </c>
      <c r="BA538" s="205" t="s">
        <v>22151</v>
      </c>
      <c r="BB538" s="205" t="s">
        <v>22151</v>
      </c>
      <c r="BC538" s="205">
        <v>32</v>
      </c>
      <c r="BD538" s="205" t="s">
        <v>22151</v>
      </c>
      <c r="BE538" s="205" t="s">
        <v>22151</v>
      </c>
      <c r="BF538" s="205">
        <v>88</v>
      </c>
      <c r="BG538" s="205">
        <v>118</v>
      </c>
      <c r="BH538" s="205">
        <v>280</v>
      </c>
      <c r="BI538" s="205">
        <v>265</v>
      </c>
      <c r="BJ538" s="206" t="s">
        <v>22151</v>
      </c>
      <c r="BK538" s="203">
        <v>7.142980860930253</v>
      </c>
      <c r="BL538" s="203">
        <v>-1006.1429808609303</v>
      </c>
      <c r="BM538" s="205">
        <v>535</v>
      </c>
      <c r="BN538" s="203">
        <v>0</v>
      </c>
      <c r="BO538" s="203">
        <v>0.19435732070240119</v>
      </c>
      <c r="BP538" s="203">
        <v>-1006.3373381816326</v>
      </c>
      <c r="BQ538" s="207">
        <v>-2143.9490809632121</v>
      </c>
      <c r="BR538" s="208"/>
      <c r="BS538" s="203">
        <v>0</v>
      </c>
      <c r="BT538" s="38">
        <v>0</v>
      </c>
      <c r="BU538" s="203" t="s">
        <v>22629</v>
      </c>
      <c r="BV538" s="200">
        <v>742.48</v>
      </c>
      <c r="BW538" s="209">
        <v>1547</v>
      </c>
      <c r="BX538" s="204">
        <v>-804.52</v>
      </c>
      <c r="BY538" s="209">
        <v>575</v>
      </c>
      <c r="BZ538" s="209">
        <v>700</v>
      </c>
      <c r="CA538" s="184" t="s">
        <v>22151</v>
      </c>
    </row>
    <row r="539" spans="1:79" ht="15" customHeight="1" x14ac:dyDescent="0.3">
      <c r="A539" s="178" t="s">
        <v>15945</v>
      </c>
      <c r="B539" s="1" t="s">
        <v>7418</v>
      </c>
      <c r="C539" s="2" t="s">
        <v>15946</v>
      </c>
      <c r="D539" s="91" t="s">
        <v>15446</v>
      </c>
      <c r="E539" s="2" t="s">
        <v>1439</v>
      </c>
      <c r="F539" s="2" t="s">
        <v>6120</v>
      </c>
      <c r="G539" s="2" t="s">
        <v>1431</v>
      </c>
      <c r="H539" s="2" t="s">
        <v>22151</v>
      </c>
      <c r="I539" s="2" t="s">
        <v>1431</v>
      </c>
      <c r="J539" s="269" t="s">
        <v>1431</v>
      </c>
      <c r="K539" t="e">
        <v>#VALUE!</v>
      </c>
      <c r="L539" t="s">
        <v>15947</v>
      </c>
      <c r="M539" t="e">
        <v>#VALUE!</v>
      </c>
      <c r="N539" t="s">
        <v>15330</v>
      </c>
      <c r="O539" s="169">
        <v>0</v>
      </c>
      <c r="P539" s="123">
        <v>0</v>
      </c>
      <c r="Q539" s="123">
        <v>0</v>
      </c>
      <c r="R539" s="75">
        <v>0</v>
      </c>
      <c r="S539" s="123">
        <v>0</v>
      </c>
      <c r="T539" s="123">
        <v>0</v>
      </c>
      <c r="U539" s="123">
        <v>0</v>
      </c>
      <c r="V539" s="75">
        <v>0</v>
      </c>
      <c r="W539" s="123">
        <v>0</v>
      </c>
      <c r="X539" s="75">
        <v>0</v>
      </c>
      <c r="Y539" s="75">
        <v>0</v>
      </c>
      <c r="Z539" s="75">
        <v>0</v>
      </c>
      <c r="AA539" s="75">
        <v>0</v>
      </c>
      <c r="AB539" s="4">
        <v>0</v>
      </c>
      <c r="AC539" s="4">
        <v>0</v>
      </c>
      <c r="AD539" s="4">
        <v>0</v>
      </c>
      <c r="AE539" s="8">
        <v>0</v>
      </c>
      <c r="AF539" s="8">
        <v>0</v>
      </c>
      <c r="AG539" s="8">
        <v>0</v>
      </c>
      <c r="AH539" s="8">
        <v>0</v>
      </c>
      <c r="AI539" s="51">
        <v>0</v>
      </c>
      <c r="AJ539" s="51">
        <v>0</v>
      </c>
      <c r="AK539" s="51">
        <v>0</v>
      </c>
      <c r="AL539" s="51">
        <v>0</v>
      </c>
      <c r="AM539" s="8">
        <v>-999</v>
      </c>
      <c r="AN539" s="8" t="s">
        <v>22151</v>
      </c>
      <c r="AO539" s="8" t="s">
        <v>22151</v>
      </c>
      <c r="AP539" s="8" t="s">
        <v>22151</v>
      </c>
      <c r="AQ539" s="8" t="s">
        <v>22151</v>
      </c>
      <c r="AR539" s="8">
        <v>-999</v>
      </c>
      <c r="AS539" s="8" t="s">
        <v>22151</v>
      </c>
      <c r="AT539" s="8" t="s">
        <v>22151</v>
      </c>
      <c r="AU539" s="8">
        <v>-999</v>
      </c>
      <c r="AV539" s="8">
        <v>-999</v>
      </c>
      <c r="AW539" s="8">
        <v>-999</v>
      </c>
      <c r="AX539" s="8">
        <v>-999</v>
      </c>
      <c r="AY539" s="132" t="s">
        <v>22151</v>
      </c>
      <c r="AZ539" s="132" t="s">
        <v>22151</v>
      </c>
      <c r="BA539" s="132" t="s">
        <v>22151</v>
      </c>
      <c r="BB539" s="132" t="s">
        <v>22151</v>
      </c>
      <c r="BC539" s="132">
        <v>32</v>
      </c>
      <c r="BD539" s="132" t="s">
        <v>22151</v>
      </c>
      <c r="BE539" s="132" t="s">
        <v>22151</v>
      </c>
      <c r="BF539" s="132">
        <v>88</v>
      </c>
      <c r="BG539" s="132">
        <v>118</v>
      </c>
      <c r="BH539" s="132">
        <v>280</v>
      </c>
      <c r="BI539" s="132">
        <v>265</v>
      </c>
      <c r="BJ539" s="92" t="s">
        <v>22151</v>
      </c>
      <c r="BK539" s="8">
        <v>7.142980860930253</v>
      </c>
      <c r="BL539" s="8">
        <v>-1006.1429808609303</v>
      </c>
      <c r="BM539" s="12">
        <v>535</v>
      </c>
      <c r="BN539" s="10">
        <v>0</v>
      </c>
      <c r="BO539" s="10">
        <v>0.19435732070240119</v>
      </c>
      <c r="BP539" s="10">
        <v>-1006.3373381816326</v>
      </c>
      <c r="BQ539" s="41">
        <v>-2143.9490809632121</v>
      </c>
      <c r="BR539" s="41"/>
      <c r="BS539" s="10">
        <v>0</v>
      </c>
      <c r="BT539" s="38">
        <v>0</v>
      </c>
      <c r="BU539" s="6" t="s">
        <v>22629</v>
      </c>
      <c r="BV539" s="75">
        <v>315.91000000000003</v>
      </c>
      <c r="BW539" s="75">
        <v>1547</v>
      </c>
      <c r="BX539" s="51">
        <v>-1231.0899999999999</v>
      </c>
      <c r="BY539" s="75">
        <v>228</v>
      </c>
      <c r="BZ539" s="75">
        <v>446</v>
      </c>
      <c r="CA539" s="184" t="s">
        <v>22151</v>
      </c>
    </row>
    <row r="540" spans="1:79" ht="15" customHeight="1" x14ac:dyDescent="0.3">
      <c r="A540" s="214" t="s">
        <v>20378</v>
      </c>
      <c r="B540" s="1" t="s">
        <v>6875</v>
      </c>
      <c r="C540" s="2" t="s">
        <v>20380</v>
      </c>
      <c r="D540" s="91" t="s">
        <v>20379</v>
      </c>
      <c r="E540" s="2" t="s">
        <v>1402</v>
      </c>
      <c r="F540" s="2" t="s">
        <v>6120</v>
      </c>
      <c r="G540" s="2" t="s">
        <v>1431</v>
      </c>
      <c r="H540" s="2" t="s">
        <v>22151</v>
      </c>
      <c r="I540" s="2" t="s">
        <v>1431</v>
      </c>
      <c r="J540" s="269" t="s">
        <v>1431</v>
      </c>
      <c r="K540" s="122" t="e">
        <v>#VALUE!</v>
      </c>
      <c r="L540" s="122" t="s">
        <v>20381</v>
      </c>
      <c r="M540" s="122" t="e">
        <v>#VALUE!</v>
      </c>
      <c r="N540" s="122" t="s">
        <v>20382</v>
      </c>
      <c r="O540" s="123">
        <v>0</v>
      </c>
      <c r="P540" s="123">
        <v>0</v>
      </c>
      <c r="Q540" s="123">
        <v>0</v>
      </c>
      <c r="R540" s="123">
        <v>0</v>
      </c>
      <c r="S540" s="123">
        <v>0</v>
      </c>
      <c r="T540" s="123">
        <v>0</v>
      </c>
      <c r="U540" s="123">
        <v>0</v>
      </c>
      <c r="V540" s="123">
        <v>0</v>
      </c>
      <c r="W540" s="123">
        <v>0</v>
      </c>
      <c r="X540" s="123">
        <v>0</v>
      </c>
      <c r="Y540" s="123">
        <v>0</v>
      </c>
      <c r="Z540" s="123">
        <v>0</v>
      </c>
      <c r="AA540" s="123">
        <v>0</v>
      </c>
      <c r="AB540" s="124">
        <v>0</v>
      </c>
      <c r="AC540" s="124">
        <v>0</v>
      </c>
      <c r="AD540" s="124">
        <v>0</v>
      </c>
      <c r="AE540" s="125">
        <v>0</v>
      </c>
      <c r="AF540" s="125">
        <v>0</v>
      </c>
      <c r="AG540" s="125">
        <v>0</v>
      </c>
      <c r="AH540" s="125">
        <v>0</v>
      </c>
      <c r="AI540" s="125">
        <v>0</v>
      </c>
      <c r="AJ540" s="125">
        <v>0</v>
      </c>
      <c r="AK540" s="125">
        <v>0</v>
      </c>
      <c r="AL540" s="51">
        <v>0</v>
      </c>
      <c r="AM540" s="125">
        <v>-999</v>
      </c>
      <c r="AN540" s="125" t="s">
        <v>22151</v>
      </c>
      <c r="AO540" s="125" t="s">
        <v>22151</v>
      </c>
      <c r="AP540" s="125" t="s">
        <v>22151</v>
      </c>
      <c r="AQ540" s="125" t="s">
        <v>22151</v>
      </c>
      <c r="AR540" s="125">
        <v>-999</v>
      </c>
      <c r="AS540" s="125" t="s">
        <v>22151</v>
      </c>
      <c r="AT540" s="125" t="s">
        <v>22151</v>
      </c>
      <c r="AU540" s="125">
        <v>-999</v>
      </c>
      <c r="AV540" s="125">
        <v>-999</v>
      </c>
      <c r="AW540" s="125">
        <v>-999</v>
      </c>
      <c r="AX540" s="125">
        <v>-999</v>
      </c>
      <c r="AY540" s="127" t="s">
        <v>22151</v>
      </c>
      <c r="AZ540" s="127" t="s">
        <v>22151</v>
      </c>
      <c r="BA540" s="127" t="s">
        <v>22151</v>
      </c>
      <c r="BB540" s="127" t="s">
        <v>22151</v>
      </c>
      <c r="BC540" s="127">
        <v>32</v>
      </c>
      <c r="BD540" s="127" t="s">
        <v>22151</v>
      </c>
      <c r="BE540" s="127" t="s">
        <v>22151</v>
      </c>
      <c r="BF540" s="127">
        <v>88</v>
      </c>
      <c r="BG540" s="127">
        <v>118</v>
      </c>
      <c r="BH540" s="127">
        <v>280</v>
      </c>
      <c r="BI540" s="127">
        <v>265</v>
      </c>
      <c r="BJ540" s="126" t="s">
        <v>22151</v>
      </c>
      <c r="BK540" s="125">
        <v>7.142980860930253</v>
      </c>
      <c r="BL540" s="125">
        <v>-1006.1429808609303</v>
      </c>
      <c r="BM540" s="127">
        <v>535</v>
      </c>
      <c r="BN540" s="125">
        <v>0</v>
      </c>
      <c r="BO540" s="125">
        <v>0.19435732070240119</v>
      </c>
      <c r="BP540" s="125">
        <v>-1006.3373381816326</v>
      </c>
      <c r="BQ540" s="128">
        <v>-2143.9490809632121</v>
      </c>
      <c r="BR540" s="128"/>
      <c r="BS540" s="125">
        <v>0</v>
      </c>
      <c r="BT540" s="38">
        <v>0</v>
      </c>
      <c r="BU540" s="125" t="s">
        <v>22629</v>
      </c>
      <c r="BV540" s="123">
        <v>738.45</v>
      </c>
      <c r="BW540" s="123">
        <v>1547</v>
      </c>
      <c r="BX540" s="125">
        <v>-808.55</v>
      </c>
      <c r="BY540" s="123">
        <v>590</v>
      </c>
      <c r="BZ540" s="123">
        <v>747</v>
      </c>
      <c r="CA540" s="184" t="s">
        <v>22151</v>
      </c>
    </row>
    <row r="541" spans="1:79" ht="15" customHeight="1" x14ac:dyDescent="0.3">
      <c r="A541" s="178" t="s">
        <v>16265</v>
      </c>
      <c r="B541" s="1" t="s">
        <v>7451</v>
      </c>
      <c r="C541" s="2" t="s">
        <v>16267</v>
      </c>
      <c r="D541" s="91" t="s">
        <v>16266</v>
      </c>
      <c r="E541" s="2" t="s">
        <v>1565</v>
      </c>
      <c r="F541" s="2" t="s">
        <v>6120</v>
      </c>
      <c r="G541" s="2" t="s">
        <v>1431</v>
      </c>
      <c r="H541" s="2" t="s">
        <v>22151</v>
      </c>
      <c r="I541" s="2" t="s">
        <v>1431</v>
      </c>
      <c r="J541" s="269" t="s">
        <v>1431</v>
      </c>
      <c r="K541" t="e">
        <v>#VALUE!</v>
      </c>
      <c r="L541" t="s">
        <v>16268</v>
      </c>
      <c r="M541" t="e">
        <v>#VALUE!</v>
      </c>
      <c r="N541" t="s">
        <v>15414</v>
      </c>
      <c r="O541" s="169">
        <v>0</v>
      </c>
      <c r="P541" s="123">
        <v>0</v>
      </c>
      <c r="Q541" s="123">
        <v>0</v>
      </c>
      <c r="R541" s="67">
        <v>0</v>
      </c>
      <c r="S541" s="123">
        <v>0</v>
      </c>
      <c r="T541" s="123">
        <v>0</v>
      </c>
      <c r="U541" s="123">
        <v>0</v>
      </c>
      <c r="V541" s="67">
        <v>0</v>
      </c>
      <c r="W541" s="123">
        <v>0</v>
      </c>
      <c r="X541" s="67">
        <v>0</v>
      </c>
      <c r="Y541" s="67">
        <v>0</v>
      </c>
      <c r="Z541" s="67">
        <v>0</v>
      </c>
      <c r="AA541" s="67">
        <v>0</v>
      </c>
      <c r="AB541" s="4">
        <v>0</v>
      </c>
      <c r="AC541" s="4">
        <v>0</v>
      </c>
      <c r="AD541" s="4">
        <v>0</v>
      </c>
      <c r="AE541" s="8">
        <v>0</v>
      </c>
      <c r="AF541" s="8">
        <v>0</v>
      </c>
      <c r="AG541" s="8">
        <v>0</v>
      </c>
      <c r="AH541" s="8">
        <v>0</v>
      </c>
      <c r="AI541" s="51">
        <v>0</v>
      </c>
      <c r="AJ541" s="51">
        <v>0</v>
      </c>
      <c r="AK541" s="51">
        <v>0</v>
      </c>
      <c r="AL541" s="51">
        <v>0</v>
      </c>
      <c r="AM541" s="8">
        <v>-999</v>
      </c>
      <c r="AN541" s="8" t="s">
        <v>22151</v>
      </c>
      <c r="AO541" s="8" t="s">
        <v>22151</v>
      </c>
      <c r="AP541" s="8" t="s">
        <v>22151</v>
      </c>
      <c r="AQ541" s="8" t="s">
        <v>22151</v>
      </c>
      <c r="AR541" s="8">
        <v>-999</v>
      </c>
      <c r="AS541" s="8" t="s">
        <v>22151</v>
      </c>
      <c r="AT541" s="8" t="s">
        <v>22151</v>
      </c>
      <c r="AU541" s="8">
        <v>-999</v>
      </c>
      <c r="AV541" s="8">
        <v>-999</v>
      </c>
      <c r="AW541" s="8">
        <v>-999</v>
      </c>
      <c r="AX541" s="8">
        <v>-999</v>
      </c>
      <c r="AY541" s="132" t="s">
        <v>22151</v>
      </c>
      <c r="AZ541" s="132" t="s">
        <v>22151</v>
      </c>
      <c r="BA541" s="132" t="s">
        <v>22151</v>
      </c>
      <c r="BB541" s="132" t="s">
        <v>22151</v>
      </c>
      <c r="BC541" s="132">
        <v>32</v>
      </c>
      <c r="BD541" s="132" t="s">
        <v>22151</v>
      </c>
      <c r="BE541" s="132" t="s">
        <v>22151</v>
      </c>
      <c r="BF541" s="132">
        <v>88</v>
      </c>
      <c r="BG541" s="132">
        <v>118</v>
      </c>
      <c r="BH541" s="132">
        <v>280</v>
      </c>
      <c r="BI541" s="132">
        <v>265</v>
      </c>
      <c r="BJ541" s="92" t="s">
        <v>22151</v>
      </c>
      <c r="BK541" s="8">
        <v>7.142980860930253</v>
      </c>
      <c r="BL541" s="8">
        <v>-1006.1429808609303</v>
      </c>
      <c r="BM541" s="12">
        <v>535</v>
      </c>
      <c r="BN541" s="10">
        <v>0</v>
      </c>
      <c r="BO541" s="10">
        <v>0.19435732070240119</v>
      </c>
      <c r="BP541" s="10">
        <v>-1006.3373381816326</v>
      </c>
      <c r="BQ541" s="41">
        <v>-2143.9490809632121</v>
      </c>
      <c r="BR541" s="41"/>
      <c r="BS541" s="10">
        <v>0</v>
      </c>
      <c r="BT541" s="38">
        <v>0</v>
      </c>
      <c r="BU541" s="6" t="s">
        <v>22629</v>
      </c>
      <c r="BV541" s="75">
        <v>610.67999999999995</v>
      </c>
      <c r="BW541" s="75">
        <v>1547</v>
      </c>
      <c r="BX541" s="51">
        <v>-936.32</v>
      </c>
      <c r="BY541" s="75">
        <v>455</v>
      </c>
      <c r="BZ541" s="75">
        <v>741</v>
      </c>
      <c r="CA541" s="184" t="s">
        <v>22151</v>
      </c>
    </row>
    <row r="542" spans="1:79" ht="15" customHeight="1" x14ac:dyDescent="0.3">
      <c r="A542" s="212" t="s">
        <v>20192</v>
      </c>
      <c r="B542" s="180" t="s">
        <v>7410</v>
      </c>
      <c r="C542" s="181" t="s">
        <v>7268</v>
      </c>
      <c r="D542" s="210" t="s">
        <v>20193</v>
      </c>
      <c r="E542" s="181" t="s">
        <v>1389</v>
      </c>
      <c r="F542" s="181" t="s">
        <v>6120</v>
      </c>
      <c r="G542" s="181" t="s">
        <v>1431</v>
      </c>
      <c r="H542" s="181" t="s">
        <v>22151</v>
      </c>
      <c r="I542" s="181" t="s">
        <v>1431</v>
      </c>
      <c r="J542" s="181" t="s">
        <v>1431</v>
      </c>
      <c r="K542" s="182" t="e">
        <v>#VALUE!</v>
      </c>
      <c r="L542" s="182" t="s">
        <v>20194</v>
      </c>
      <c r="M542" s="194" t="e">
        <v>#VALUE!</v>
      </c>
      <c r="N542" s="194" t="s">
        <v>20196</v>
      </c>
      <c r="O542" s="66">
        <v>0</v>
      </c>
      <c r="P542" s="184">
        <v>0</v>
      </c>
      <c r="Q542" s="184">
        <v>0</v>
      </c>
      <c r="R542" s="184">
        <v>0</v>
      </c>
      <c r="S542" s="184">
        <v>0</v>
      </c>
      <c r="T542" s="184">
        <v>0</v>
      </c>
      <c r="U542" s="184">
        <v>0</v>
      </c>
      <c r="V542" s="184">
        <v>0</v>
      </c>
      <c r="W542" s="184">
        <v>0</v>
      </c>
      <c r="X542" s="184">
        <v>0</v>
      </c>
      <c r="Y542" s="184">
        <v>0</v>
      </c>
      <c r="Z542" s="184">
        <v>0</v>
      </c>
      <c r="AA542" s="184">
        <v>0</v>
      </c>
      <c r="AB542" s="185">
        <v>0</v>
      </c>
      <c r="AC542" s="186">
        <v>0</v>
      </c>
      <c r="AD542" s="186">
        <v>0</v>
      </c>
      <c r="AE542" s="187">
        <v>0</v>
      </c>
      <c r="AF542" s="187">
        <v>0</v>
      </c>
      <c r="AG542" s="187">
        <v>0</v>
      </c>
      <c r="AH542" s="187">
        <v>0</v>
      </c>
      <c r="AI542" s="187">
        <v>0</v>
      </c>
      <c r="AJ542" s="188">
        <v>0</v>
      </c>
      <c r="AK542" s="188">
        <v>0</v>
      </c>
      <c r="AL542" s="188">
        <v>0</v>
      </c>
      <c r="AM542" s="187">
        <v>-999</v>
      </c>
      <c r="AN542" s="187" t="s">
        <v>22151</v>
      </c>
      <c r="AO542" s="187" t="s">
        <v>22151</v>
      </c>
      <c r="AP542" s="187" t="s">
        <v>22151</v>
      </c>
      <c r="AQ542" s="187" t="s">
        <v>22151</v>
      </c>
      <c r="AR542" s="187">
        <v>-999</v>
      </c>
      <c r="AS542" s="187" t="s">
        <v>22151</v>
      </c>
      <c r="AT542" s="187" t="s">
        <v>22151</v>
      </c>
      <c r="AU542" s="187">
        <v>-999</v>
      </c>
      <c r="AV542" s="187">
        <v>-999</v>
      </c>
      <c r="AW542" s="187">
        <v>-999</v>
      </c>
      <c r="AX542" s="187">
        <v>-999</v>
      </c>
      <c r="AY542" s="189" t="s">
        <v>22151</v>
      </c>
      <c r="AZ542" s="189" t="s">
        <v>22151</v>
      </c>
      <c r="BA542" s="189" t="s">
        <v>22151</v>
      </c>
      <c r="BB542" s="189" t="s">
        <v>22151</v>
      </c>
      <c r="BC542" s="189">
        <v>32</v>
      </c>
      <c r="BD542" s="189" t="s">
        <v>22151</v>
      </c>
      <c r="BE542" s="189" t="s">
        <v>22151</v>
      </c>
      <c r="BF542" s="189">
        <v>88</v>
      </c>
      <c r="BG542" s="189">
        <v>118</v>
      </c>
      <c r="BH542" s="189">
        <v>280</v>
      </c>
      <c r="BI542" s="189">
        <v>265</v>
      </c>
      <c r="BJ542" s="190" t="s">
        <v>22151</v>
      </c>
      <c r="BK542" s="187">
        <v>7.142980860930253</v>
      </c>
      <c r="BL542" s="187">
        <v>-1006.1429808609303</v>
      </c>
      <c r="BM542" s="189">
        <v>535</v>
      </c>
      <c r="BN542" s="187">
        <v>0</v>
      </c>
      <c r="BO542" s="187">
        <v>0.19435732070240119</v>
      </c>
      <c r="BP542" s="187">
        <v>-1006.3373381816326</v>
      </c>
      <c r="BQ542" s="191">
        <v>-2143.9490809632121</v>
      </c>
      <c r="BR542" s="192"/>
      <c r="BS542" s="187">
        <v>0</v>
      </c>
      <c r="BT542" s="38">
        <v>0</v>
      </c>
      <c r="BU542" s="187" t="s">
        <v>22629</v>
      </c>
      <c r="BV542" s="184">
        <v>495.8</v>
      </c>
      <c r="BW542" s="193">
        <v>1547</v>
      </c>
      <c r="BX542" s="188">
        <v>-1051.2</v>
      </c>
      <c r="BY542" s="193">
        <v>419</v>
      </c>
      <c r="BZ542" s="193">
        <v>563</v>
      </c>
      <c r="CA542" s="184" t="s">
        <v>22151</v>
      </c>
    </row>
    <row r="543" spans="1:79" ht="15" customHeight="1" x14ac:dyDescent="0.3">
      <c r="A543" s="178" t="s">
        <v>15930</v>
      </c>
      <c r="B543" s="1" t="s">
        <v>15933</v>
      </c>
      <c r="C543" s="2" t="s">
        <v>15932</v>
      </c>
      <c r="D543" s="91" t="s">
        <v>15931</v>
      </c>
      <c r="E543" s="2" t="s">
        <v>1439</v>
      </c>
      <c r="F543" s="2" t="s">
        <v>6120</v>
      </c>
      <c r="G543" s="2" t="s">
        <v>1431</v>
      </c>
      <c r="H543" s="2" t="s">
        <v>22151</v>
      </c>
      <c r="I543" s="2" t="s">
        <v>1431</v>
      </c>
      <c r="J543" s="269" t="s">
        <v>1431</v>
      </c>
      <c r="K543" t="e">
        <v>#VALUE!</v>
      </c>
      <c r="L543" t="s">
        <v>15934</v>
      </c>
      <c r="M543" t="e">
        <v>#VALUE!</v>
      </c>
      <c r="N543" t="s">
        <v>15936</v>
      </c>
      <c r="O543" s="169">
        <v>0</v>
      </c>
      <c r="P543" s="123">
        <v>0</v>
      </c>
      <c r="Q543" s="123">
        <v>0</v>
      </c>
      <c r="R543" s="75">
        <v>0</v>
      </c>
      <c r="S543" s="123">
        <v>0</v>
      </c>
      <c r="T543" s="123">
        <v>0</v>
      </c>
      <c r="U543" s="123">
        <v>0</v>
      </c>
      <c r="V543" s="75">
        <v>0</v>
      </c>
      <c r="W543" s="123">
        <v>0</v>
      </c>
      <c r="X543" s="75">
        <v>0</v>
      </c>
      <c r="Y543" s="75">
        <v>0</v>
      </c>
      <c r="Z543" s="75">
        <v>0</v>
      </c>
      <c r="AA543" s="75">
        <v>0</v>
      </c>
      <c r="AB543" s="4">
        <v>0</v>
      </c>
      <c r="AC543" s="4">
        <v>0</v>
      </c>
      <c r="AD543" s="4">
        <v>0</v>
      </c>
      <c r="AE543" s="8">
        <v>0</v>
      </c>
      <c r="AF543" s="8">
        <v>0</v>
      </c>
      <c r="AG543" s="8">
        <v>0</v>
      </c>
      <c r="AH543" s="8">
        <v>0</v>
      </c>
      <c r="AI543" s="51">
        <v>0</v>
      </c>
      <c r="AJ543" s="51">
        <v>0</v>
      </c>
      <c r="AK543" s="51">
        <v>0</v>
      </c>
      <c r="AL543" s="51">
        <v>0</v>
      </c>
      <c r="AM543" s="8">
        <v>-999</v>
      </c>
      <c r="AN543" s="8" t="s">
        <v>22151</v>
      </c>
      <c r="AO543" s="8" t="s">
        <v>22151</v>
      </c>
      <c r="AP543" s="8" t="s">
        <v>22151</v>
      </c>
      <c r="AQ543" s="8" t="s">
        <v>22151</v>
      </c>
      <c r="AR543" s="8">
        <v>-999</v>
      </c>
      <c r="AS543" s="8" t="s">
        <v>22151</v>
      </c>
      <c r="AT543" s="8" t="s">
        <v>22151</v>
      </c>
      <c r="AU543" s="8">
        <v>-999</v>
      </c>
      <c r="AV543" s="8">
        <v>-999</v>
      </c>
      <c r="AW543" s="8">
        <v>-999</v>
      </c>
      <c r="AX543" s="8">
        <v>-999</v>
      </c>
      <c r="AY543" s="132" t="s">
        <v>22151</v>
      </c>
      <c r="AZ543" s="132" t="s">
        <v>22151</v>
      </c>
      <c r="BA543" s="132" t="s">
        <v>22151</v>
      </c>
      <c r="BB543" s="132" t="s">
        <v>22151</v>
      </c>
      <c r="BC543" s="132">
        <v>32</v>
      </c>
      <c r="BD543" s="132" t="s">
        <v>22151</v>
      </c>
      <c r="BE543" s="132" t="s">
        <v>22151</v>
      </c>
      <c r="BF543" s="132">
        <v>88</v>
      </c>
      <c r="BG543" s="132">
        <v>118</v>
      </c>
      <c r="BH543" s="132">
        <v>280</v>
      </c>
      <c r="BI543" s="132">
        <v>265</v>
      </c>
      <c r="BJ543" s="92" t="s">
        <v>22151</v>
      </c>
      <c r="BK543" s="8">
        <v>7.142980860930253</v>
      </c>
      <c r="BL543" s="8">
        <v>-1006.1429808609303</v>
      </c>
      <c r="BM543" s="12">
        <v>535</v>
      </c>
      <c r="BN543" s="10">
        <v>0</v>
      </c>
      <c r="BO543" s="10">
        <v>0.19435732070240119</v>
      </c>
      <c r="BP543" s="10">
        <v>-1006.3373381816326</v>
      </c>
      <c r="BQ543" s="41">
        <v>-2143.9490809632121</v>
      </c>
      <c r="BR543" s="41"/>
      <c r="BS543" s="10">
        <v>0</v>
      </c>
      <c r="BT543" s="38">
        <v>0</v>
      </c>
      <c r="BU543" s="6" t="s">
        <v>22629</v>
      </c>
      <c r="BV543" s="75">
        <v>750.3</v>
      </c>
      <c r="BW543" s="75">
        <v>1547</v>
      </c>
      <c r="BX543" s="51">
        <v>-796.7</v>
      </c>
      <c r="BY543" s="75">
        <v>720</v>
      </c>
      <c r="BZ543" s="75">
        <v>720</v>
      </c>
      <c r="CA543" s="184" t="s">
        <v>22151</v>
      </c>
    </row>
    <row r="544" spans="1:79" ht="15" customHeight="1" x14ac:dyDescent="0.3">
      <c r="A544" s="213" t="s">
        <v>12825</v>
      </c>
      <c r="B544" s="1" t="s">
        <v>12826</v>
      </c>
      <c r="C544" s="2" t="s">
        <v>7774</v>
      </c>
      <c r="D544" s="91" t="s">
        <v>11519</v>
      </c>
      <c r="E544" s="2" t="s">
        <v>1398</v>
      </c>
      <c r="F544" s="2" t="s">
        <v>9094</v>
      </c>
      <c r="G544" s="2" t="s">
        <v>1431</v>
      </c>
      <c r="H544" s="2" t="s">
        <v>1431</v>
      </c>
      <c r="I544" s="2" t="s">
        <v>1431</v>
      </c>
      <c r="J544" s="269" t="s">
        <v>1431</v>
      </c>
      <c r="K544">
        <v>11400</v>
      </c>
      <c r="L544" t="s">
        <v>11520</v>
      </c>
      <c r="M544" t="e">
        <v>#VALUE!</v>
      </c>
      <c r="N544" t="s">
        <v>12828</v>
      </c>
      <c r="O544" s="169">
        <v>0</v>
      </c>
      <c r="P544" s="123">
        <v>0</v>
      </c>
      <c r="Q544" s="123">
        <v>0</v>
      </c>
      <c r="R544" s="75">
        <v>0</v>
      </c>
      <c r="S544" s="123">
        <v>0</v>
      </c>
      <c r="T544" s="123">
        <v>0</v>
      </c>
      <c r="U544" s="123">
        <v>0</v>
      </c>
      <c r="V544" s="75">
        <v>0</v>
      </c>
      <c r="W544" s="123">
        <v>0</v>
      </c>
      <c r="X544" s="75">
        <v>0</v>
      </c>
      <c r="Y544" s="75">
        <v>0</v>
      </c>
      <c r="Z544" s="75">
        <v>0</v>
      </c>
      <c r="AA544" s="75">
        <v>0</v>
      </c>
      <c r="AB544" s="52">
        <v>0</v>
      </c>
      <c r="AC544" s="52">
        <v>0</v>
      </c>
      <c r="AD544" s="52">
        <v>0</v>
      </c>
      <c r="AE544" s="51">
        <v>0</v>
      </c>
      <c r="AF544" s="51">
        <v>0</v>
      </c>
      <c r="AG544" s="51">
        <v>0</v>
      </c>
      <c r="AH544" s="51">
        <v>0</v>
      </c>
      <c r="AI544" s="51">
        <v>0</v>
      </c>
      <c r="AJ544" s="51">
        <v>0</v>
      </c>
      <c r="AK544" s="51">
        <v>0</v>
      </c>
      <c r="AL544" s="51">
        <v>0</v>
      </c>
      <c r="AM544" s="51">
        <v>-999</v>
      </c>
      <c r="AN544" s="51" t="s">
        <v>22151</v>
      </c>
      <c r="AO544" s="51" t="s">
        <v>22151</v>
      </c>
      <c r="AP544" s="51" t="s">
        <v>22151</v>
      </c>
      <c r="AQ544" s="51" t="s">
        <v>22151</v>
      </c>
      <c r="AR544" s="51">
        <v>-999</v>
      </c>
      <c r="AS544" s="51" t="s">
        <v>22151</v>
      </c>
      <c r="AT544" s="51" t="s">
        <v>22151</v>
      </c>
      <c r="AU544" s="51">
        <v>-999</v>
      </c>
      <c r="AV544" s="51">
        <v>-999</v>
      </c>
      <c r="AW544" s="51">
        <v>-999</v>
      </c>
      <c r="AX544" s="51">
        <v>-999</v>
      </c>
      <c r="AY544" s="76" t="s">
        <v>22151</v>
      </c>
      <c r="AZ544" s="132" t="s">
        <v>22151</v>
      </c>
      <c r="BA544" s="132" t="s">
        <v>22151</v>
      </c>
      <c r="BB544" s="132" t="s">
        <v>22151</v>
      </c>
      <c r="BC544" s="132">
        <v>32</v>
      </c>
      <c r="BD544" s="132" t="s">
        <v>22151</v>
      </c>
      <c r="BE544" s="132" t="s">
        <v>22151</v>
      </c>
      <c r="BF544" s="132">
        <v>88</v>
      </c>
      <c r="BG544" s="132">
        <v>118</v>
      </c>
      <c r="BH544" s="132">
        <v>280</v>
      </c>
      <c r="BI544" s="132">
        <v>265</v>
      </c>
      <c r="BJ544" s="92" t="s">
        <v>22151</v>
      </c>
      <c r="BK544" s="51">
        <v>7.142980860930253</v>
      </c>
      <c r="BL544" s="8">
        <v>-1006.1429808609303</v>
      </c>
      <c r="BM544" s="12">
        <v>535</v>
      </c>
      <c r="BN544" s="51">
        <v>0</v>
      </c>
      <c r="BO544" s="51">
        <v>0.19435732070240119</v>
      </c>
      <c r="BP544" s="51">
        <v>-1006.3373381816326</v>
      </c>
      <c r="BQ544" s="64">
        <v>-2143.9490809632121</v>
      </c>
      <c r="BR544" s="64"/>
      <c r="BS544" s="51">
        <v>0</v>
      </c>
      <c r="BT544" s="38">
        <v>0</v>
      </c>
      <c r="BU544" s="51" t="s">
        <v>22629</v>
      </c>
      <c r="BV544" s="75">
        <v>999</v>
      </c>
      <c r="BW544" s="75">
        <v>1547</v>
      </c>
      <c r="BX544" s="51">
        <v>-548</v>
      </c>
      <c r="BY544" s="75">
        <v>0</v>
      </c>
      <c r="BZ544" s="75">
        <v>0</v>
      </c>
      <c r="CA544" s="184" t="s">
        <v>22151</v>
      </c>
    </row>
    <row r="545" spans="1:79" ht="15" customHeight="1" x14ac:dyDescent="0.3">
      <c r="A545" s="178" t="s">
        <v>9888</v>
      </c>
      <c r="B545" s="1" t="s">
        <v>6540</v>
      </c>
      <c r="C545" s="2" t="s">
        <v>6581</v>
      </c>
      <c r="D545" s="91" t="s">
        <v>9889</v>
      </c>
      <c r="E545" s="2" t="s">
        <v>1565</v>
      </c>
      <c r="F545" s="2" t="s">
        <v>6120</v>
      </c>
      <c r="G545" s="2" t="s">
        <v>1431</v>
      </c>
      <c r="H545" s="2" t="s">
        <v>22151</v>
      </c>
      <c r="I545" s="2" t="s">
        <v>1431</v>
      </c>
      <c r="J545" s="269" t="s">
        <v>1431</v>
      </c>
      <c r="K545" t="e">
        <v>#VALUE!</v>
      </c>
      <c r="L545" t="s">
        <v>9890</v>
      </c>
      <c r="M545" t="e">
        <v>#VALUE!</v>
      </c>
      <c r="N545" t="s">
        <v>9891</v>
      </c>
      <c r="O545" s="169">
        <v>0</v>
      </c>
      <c r="P545" s="123">
        <v>0</v>
      </c>
      <c r="Q545" s="123">
        <v>0</v>
      </c>
      <c r="R545" s="67">
        <v>0</v>
      </c>
      <c r="S545" s="123">
        <v>0</v>
      </c>
      <c r="T545" s="123">
        <v>0</v>
      </c>
      <c r="U545" s="123">
        <v>0</v>
      </c>
      <c r="V545" s="67">
        <v>0</v>
      </c>
      <c r="W545" s="123">
        <v>0</v>
      </c>
      <c r="X545" s="67">
        <v>0</v>
      </c>
      <c r="Y545" s="67">
        <v>0</v>
      </c>
      <c r="Z545" s="67">
        <v>0</v>
      </c>
      <c r="AA545" s="67">
        <v>0</v>
      </c>
      <c r="AB545" s="4">
        <v>0</v>
      </c>
      <c r="AC545" s="4">
        <v>0</v>
      </c>
      <c r="AD545" s="4">
        <v>0</v>
      </c>
      <c r="AE545" s="8">
        <v>0</v>
      </c>
      <c r="AF545" s="8">
        <v>0</v>
      </c>
      <c r="AG545" s="8">
        <v>0</v>
      </c>
      <c r="AH545" s="8">
        <v>0</v>
      </c>
      <c r="AI545" s="51">
        <v>0</v>
      </c>
      <c r="AJ545" s="51">
        <v>0</v>
      </c>
      <c r="AK545" s="51">
        <v>0</v>
      </c>
      <c r="AL545" s="51">
        <v>0</v>
      </c>
      <c r="AM545" s="8">
        <v>-999</v>
      </c>
      <c r="AN545" s="8" t="s">
        <v>22151</v>
      </c>
      <c r="AO545" s="8" t="s">
        <v>22151</v>
      </c>
      <c r="AP545" s="8" t="s">
        <v>22151</v>
      </c>
      <c r="AQ545" s="8" t="s">
        <v>22151</v>
      </c>
      <c r="AR545" s="8">
        <v>-999</v>
      </c>
      <c r="AS545" s="8" t="s">
        <v>22151</v>
      </c>
      <c r="AT545" s="8" t="s">
        <v>22151</v>
      </c>
      <c r="AU545" s="8">
        <v>-999</v>
      </c>
      <c r="AV545" s="8">
        <v>-999</v>
      </c>
      <c r="AW545" s="8">
        <v>-999</v>
      </c>
      <c r="AX545" s="8">
        <v>-999</v>
      </c>
      <c r="AY545" s="132" t="s">
        <v>22151</v>
      </c>
      <c r="AZ545" s="132" t="s">
        <v>22151</v>
      </c>
      <c r="BA545" s="132" t="s">
        <v>22151</v>
      </c>
      <c r="BB545" s="132" t="s">
        <v>22151</v>
      </c>
      <c r="BC545" s="132">
        <v>32</v>
      </c>
      <c r="BD545" s="132" t="s">
        <v>22151</v>
      </c>
      <c r="BE545" s="132" t="s">
        <v>22151</v>
      </c>
      <c r="BF545" s="132">
        <v>88</v>
      </c>
      <c r="BG545" s="132">
        <v>118</v>
      </c>
      <c r="BH545" s="132">
        <v>280</v>
      </c>
      <c r="BI545" s="132">
        <v>265</v>
      </c>
      <c r="BJ545" s="92" t="s">
        <v>22151</v>
      </c>
      <c r="BK545" s="8">
        <v>7.142980860930253</v>
      </c>
      <c r="BL545" s="8">
        <v>-1006.1429808609303</v>
      </c>
      <c r="BM545" s="12">
        <v>535</v>
      </c>
      <c r="BN545" s="10">
        <v>0</v>
      </c>
      <c r="BO545" s="10">
        <v>0.19435732070240119</v>
      </c>
      <c r="BP545" s="10">
        <v>-1006.3373381816326</v>
      </c>
      <c r="BQ545" s="41">
        <v>-2143.9490809632121</v>
      </c>
      <c r="BR545" s="41"/>
      <c r="BS545" s="10">
        <v>0</v>
      </c>
      <c r="BT545" s="38">
        <v>0</v>
      </c>
      <c r="BU545" s="6" t="s">
        <v>22629</v>
      </c>
      <c r="BV545" s="75">
        <v>748.8</v>
      </c>
      <c r="BW545" s="75">
        <v>1547</v>
      </c>
      <c r="BX545" s="51">
        <v>-798.2</v>
      </c>
      <c r="BY545" s="75">
        <v>703</v>
      </c>
      <c r="BZ545" s="75">
        <v>746</v>
      </c>
      <c r="CA545" s="184" t="s">
        <v>22151</v>
      </c>
    </row>
    <row r="546" spans="1:79" ht="15" customHeight="1" x14ac:dyDescent="0.3">
      <c r="A546" s="178" t="s">
        <v>8155</v>
      </c>
      <c r="B546" s="1" t="s">
        <v>6941</v>
      </c>
      <c r="C546" s="2" t="s">
        <v>7044</v>
      </c>
      <c r="D546" s="91" t="s">
        <v>8371</v>
      </c>
      <c r="E546" s="2" t="s">
        <v>1392</v>
      </c>
      <c r="F546" s="2" t="s">
        <v>6120</v>
      </c>
      <c r="G546" s="2" t="s">
        <v>1431</v>
      </c>
      <c r="H546" s="2" t="s">
        <v>22151</v>
      </c>
      <c r="I546" s="2" t="s">
        <v>1431</v>
      </c>
      <c r="J546" s="269" t="s">
        <v>1431</v>
      </c>
      <c r="K546">
        <v>7949</v>
      </c>
      <c r="L546" t="s">
        <v>9842</v>
      </c>
      <c r="M546" t="e">
        <v>#VALUE!</v>
      </c>
      <c r="N546" t="s">
        <v>8374</v>
      </c>
      <c r="O546" s="169">
        <v>0</v>
      </c>
      <c r="P546" s="123">
        <v>0</v>
      </c>
      <c r="Q546" s="123">
        <v>0</v>
      </c>
      <c r="R546" s="75">
        <v>0</v>
      </c>
      <c r="S546" s="123">
        <v>0</v>
      </c>
      <c r="T546" s="123">
        <v>0</v>
      </c>
      <c r="U546" s="123">
        <v>0</v>
      </c>
      <c r="V546" s="75">
        <v>0</v>
      </c>
      <c r="W546" s="123">
        <v>0</v>
      </c>
      <c r="X546" s="75">
        <v>0</v>
      </c>
      <c r="Y546" s="75">
        <v>0</v>
      </c>
      <c r="Z546" s="75">
        <v>0</v>
      </c>
      <c r="AA546" s="75">
        <v>0</v>
      </c>
      <c r="AB546" s="4">
        <v>0</v>
      </c>
      <c r="AC546" s="4">
        <v>0</v>
      </c>
      <c r="AD546" s="4">
        <v>0</v>
      </c>
      <c r="AE546" s="8">
        <v>0</v>
      </c>
      <c r="AF546" s="8">
        <v>0</v>
      </c>
      <c r="AG546" s="8">
        <v>0</v>
      </c>
      <c r="AH546" s="8">
        <v>0</v>
      </c>
      <c r="AI546" s="51">
        <v>0</v>
      </c>
      <c r="AJ546" s="51">
        <v>0</v>
      </c>
      <c r="AK546" s="51">
        <v>0</v>
      </c>
      <c r="AL546" s="51">
        <v>0</v>
      </c>
      <c r="AM546" s="8">
        <v>-999</v>
      </c>
      <c r="AN546" s="8" t="s">
        <v>22151</v>
      </c>
      <c r="AO546" s="8" t="s">
        <v>22151</v>
      </c>
      <c r="AP546" s="8" t="s">
        <v>22151</v>
      </c>
      <c r="AQ546" s="8" t="s">
        <v>22151</v>
      </c>
      <c r="AR546" s="8">
        <v>-999</v>
      </c>
      <c r="AS546" s="8" t="s">
        <v>22151</v>
      </c>
      <c r="AT546" s="8" t="s">
        <v>22151</v>
      </c>
      <c r="AU546" s="8">
        <v>-999</v>
      </c>
      <c r="AV546" s="8">
        <v>-999</v>
      </c>
      <c r="AW546" s="8">
        <v>-999</v>
      </c>
      <c r="AX546" s="8">
        <v>-999</v>
      </c>
      <c r="AY546" s="132" t="s">
        <v>22151</v>
      </c>
      <c r="AZ546" s="132" t="s">
        <v>22151</v>
      </c>
      <c r="BA546" s="132" t="s">
        <v>22151</v>
      </c>
      <c r="BB546" s="132" t="s">
        <v>22151</v>
      </c>
      <c r="BC546" s="132">
        <v>32</v>
      </c>
      <c r="BD546" s="132" t="s">
        <v>22151</v>
      </c>
      <c r="BE546" s="132" t="s">
        <v>22151</v>
      </c>
      <c r="BF546" s="132">
        <v>88</v>
      </c>
      <c r="BG546" s="132">
        <v>118</v>
      </c>
      <c r="BH546" s="132">
        <v>280</v>
      </c>
      <c r="BI546" s="132">
        <v>265</v>
      </c>
      <c r="BJ546" s="92" t="s">
        <v>22151</v>
      </c>
      <c r="BK546" s="8">
        <v>7.142980860930253</v>
      </c>
      <c r="BL546" s="8">
        <v>-1006.1429808609303</v>
      </c>
      <c r="BM546" s="12">
        <v>535</v>
      </c>
      <c r="BN546" s="10">
        <v>0</v>
      </c>
      <c r="BO546" s="10">
        <v>0.19435732070240119</v>
      </c>
      <c r="BP546" s="10">
        <v>-1006.3373381816326</v>
      </c>
      <c r="BQ546" s="41">
        <v>-2143.9490809632121</v>
      </c>
      <c r="BR546" s="41"/>
      <c r="BS546" s="10">
        <v>0</v>
      </c>
      <c r="BT546" s="38">
        <v>0</v>
      </c>
      <c r="BU546" s="6" t="s">
        <v>22629</v>
      </c>
      <c r="BV546" s="75">
        <v>999</v>
      </c>
      <c r="BW546" s="75">
        <v>1547</v>
      </c>
      <c r="BX546" s="51">
        <v>-548</v>
      </c>
      <c r="BY546" s="75">
        <v>0</v>
      </c>
      <c r="BZ546" s="75">
        <v>0</v>
      </c>
      <c r="CA546" s="184" t="s">
        <v>22151</v>
      </c>
    </row>
    <row r="547" spans="1:79" ht="15" customHeight="1" x14ac:dyDescent="0.3">
      <c r="A547" s="213" t="s">
        <v>16939</v>
      </c>
      <c r="B547" s="1" t="s">
        <v>12428</v>
      </c>
      <c r="C547" s="2" t="s">
        <v>8057</v>
      </c>
      <c r="D547" s="91" t="s">
        <v>14293</v>
      </c>
      <c r="E547" s="2" t="s">
        <v>1426</v>
      </c>
      <c r="F547" s="2" t="s">
        <v>6120</v>
      </c>
      <c r="G547" s="2" t="s">
        <v>1431</v>
      </c>
      <c r="H547" s="2" t="s">
        <v>22151</v>
      </c>
      <c r="I547" s="2" t="s">
        <v>1431</v>
      </c>
      <c r="J547" s="269" t="s">
        <v>1431</v>
      </c>
      <c r="K547">
        <v>16411</v>
      </c>
      <c r="L547" t="s">
        <v>16940</v>
      </c>
      <c r="M547" t="e">
        <v>#VALUE!</v>
      </c>
      <c r="N547" t="s">
        <v>16943</v>
      </c>
      <c r="O547" s="169">
        <v>0</v>
      </c>
      <c r="P547" s="123">
        <v>0</v>
      </c>
      <c r="Q547" s="123">
        <v>0</v>
      </c>
      <c r="R547" s="75">
        <v>0</v>
      </c>
      <c r="S547" s="123">
        <v>0</v>
      </c>
      <c r="T547" s="123">
        <v>0</v>
      </c>
      <c r="U547" s="123">
        <v>0</v>
      </c>
      <c r="V547" s="75">
        <v>0</v>
      </c>
      <c r="W547" s="123">
        <v>0</v>
      </c>
      <c r="X547" s="75">
        <v>0</v>
      </c>
      <c r="Y547" s="75">
        <v>0</v>
      </c>
      <c r="Z547" s="75">
        <v>0</v>
      </c>
      <c r="AA547" s="75">
        <v>0</v>
      </c>
      <c r="AB547" s="52">
        <v>0</v>
      </c>
      <c r="AC547" s="52">
        <v>0</v>
      </c>
      <c r="AD547" s="52">
        <v>0</v>
      </c>
      <c r="AE547" s="51">
        <v>0</v>
      </c>
      <c r="AF547" s="51">
        <v>0</v>
      </c>
      <c r="AG547" s="51">
        <v>0</v>
      </c>
      <c r="AH547" s="51">
        <v>0</v>
      </c>
      <c r="AI547" s="51">
        <v>0</v>
      </c>
      <c r="AJ547" s="51">
        <v>0</v>
      </c>
      <c r="AK547" s="51">
        <v>0</v>
      </c>
      <c r="AL547" s="51">
        <v>0</v>
      </c>
      <c r="AM547" s="51">
        <v>-999</v>
      </c>
      <c r="AN547" s="51" t="s">
        <v>22151</v>
      </c>
      <c r="AO547" s="51" t="s">
        <v>22151</v>
      </c>
      <c r="AP547" s="51" t="s">
        <v>22151</v>
      </c>
      <c r="AQ547" s="51" t="s">
        <v>22151</v>
      </c>
      <c r="AR547" s="51">
        <v>-999</v>
      </c>
      <c r="AS547" s="51" t="s">
        <v>22151</v>
      </c>
      <c r="AT547" s="51" t="s">
        <v>22151</v>
      </c>
      <c r="AU547" s="51">
        <v>-999</v>
      </c>
      <c r="AV547" s="51">
        <v>-999</v>
      </c>
      <c r="AW547" s="51">
        <v>-999</v>
      </c>
      <c r="AX547" s="51">
        <v>-999</v>
      </c>
      <c r="AY547" s="76" t="s">
        <v>22151</v>
      </c>
      <c r="AZ547" s="132" t="s">
        <v>22151</v>
      </c>
      <c r="BA547" s="132" t="s">
        <v>22151</v>
      </c>
      <c r="BB547" s="132" t="s">
        <v>22151</v>
      </c>
      <c r="BC547" s="132">
        <v>32</v>
      </c>
      <c r="BD547" s="132" t="s">
        <v>22151</v>
      </c>
      <c r="BE547" s="132" t="s">
        <v>22151</v>
      </c>
      <c r="BF547" s="132">
        <v>88</v>
      </c>
      <c r="BG547" s="132">
        <v>118</v>
      </c>
      <c r="BH547" s="132">
        <v>280</v>
      </c>
      <c r="BI547" s="132">
        <v>265</v>
      </c>
      <c r="BJ547" s="92" t="s">
        <v>22151</v>
      </c>
      <c r="BK547" s="51">
        <v>7.142980860930253</v>
      </c>
      <c r="BL547" s="51">
        <v>-1006.1429808609303</v>
      </c>
      <c r="BM547" s="76">
        <v>535</v>
      </c>
      <c r="BN547" s="51">
        <v>0</v>
      </c>
      <c r="BO547" s="51">
        <v>0.19435732070240119</v>
      </c>
      <c r="BP547" s="51">
        <v>-1006.3373381816326</v>
      </c>
      <c r="BQ547" s="64">
        <v>-2143.9490809632121</v>
      </c>
      <c r="BR547" s="64"/>
      <c r="BS547" s="51">
        <v>0</v>
      </c>
      <c r="BT547" s="38">
        <v>0</v>
      </c>
      <c r="BU547" s="51" t="s">
        <v>22629</v>
      </c>
      <c r="BV547" s="75">
        <v>999</v>
      </c>
      <c r="BW547" s="75">
        <v>1547</v>
      </c>
      <c r="BX547" s="51">
        <v>-548</v>
      </c>
      <c r="BY547" s="75">
        <v>0</v>
      </c>
      <c r="BZ547" s="75">
        <v>0</v>
      </c>
      <c r="CA547" s="184" t="s">
        <v>22151</v>
      </c>
    </row>
    <row r="548" spans="1:79" ht="15" customHeight="1" x14ac:dyDescent="0.3">
      <c r="A548" s="178" t="s">
        <v>15579</v>
      </c>
      <c r="B548" s="1" t="s">
        <v>15581</v>
      </c>
      <c r="C548" s="2" t="s">
        <v>7334</v>
      </c>
      <c r="D548" s="91" t="s">
        <v>15580</v>
      </c>
      <c r="E548" s="2" t="s">
        <v>1553</v>
      </c>
      <c r="F548" s="2" t="s">
        <v>6120</v>
      </c>
      <c r="G548" s="2" t="s">
        <v>1431</v>
      </c>
      <c r="H548" s="2" t="s">
        <v>22151</v>
      </c>
      <c r="I548" s="2" t="s">
        <v>1431</v>
      </c>
      <c r="J548" s="269" t="s">
        <v>1431</v>
      </c>
      <c r="K548">
        <v>13595</v>
      </c>
      <c r="L548" t="s">
        <v>15582</v>
      </c>
      <c r="M548" t="e">
        <v>#VALUE!</v>
      </c>
      <c r="N548" t="s">
        <v>15583</v>
      </c>
      <c r="O548" s="169">
        <v>0</v>
      </c>
      <c r="P548" s="123">
        <v>0</v>
      </c>
      <c r="Q548" s="123">
        <v>0</v>
      </c>
      <c r="R548" s="75">
        <v>0</v>
      </c>
      <c r="S548" s="123">
        <v>0</v>
      </c>
      <c r="T548" s="123">
        <v>0</v>
      </c>
      <c r="U548" s="123">
        <v>0</v>
      </c>
      <c r="V548" s="75">
        <v>0</v>
      </c>
      <c r="W548" s="123">
        <v>0</v>
      </c>
      <c r="X548" s="75">
        <v>0</v>
      </c>
      <c r="Y548" s="75">
        <v>0</v>
      </c>
      <c r="Z548" s="75">
        <v>0</v>
      </c>
      <c r="AA548" s="75">
        <v>0</v>
      </c>
      <c r="AB548" s="31">
        <v>0</v>
      </c>
      <c r="AC548" s="31">
        <v>0</v>
      </c>
      <c r="AD548" s="31">
        <v>0</v>
      </c>
      <c r="AE548" s="32">
        <v>0</v>
      </c>
      <c r="AF548" s="32">
        <v>0</v>
      </c>
      <c r="AG548" s="32">
        <v>0</v>
      </c>
      <c r="AH548" s="32">
        <v>0</v>
      </c>
      <c r="AI548" s="51">
        <v>0</v>
      </c>
      <c r="AJ548" s="51">
        <v>0</v>
      </c>
      <c r="AK548" s="51">
        <v>0</v>
      </c>
      <c r="AL548" s="51">
        <v>0</v>
      </c>
      <c r="AM548" s="32">
        <v>-999</v>
      </c>
      <c r="AN548" s="32" t="s">
        <v>22151</v>
      </c>
      <c r="AO548" s="32" t="s">
        <v>22151</v>
      </c>
      <c r="AP548" s="32" t="s">
        <v>22151</v>
      </c>
      <c r="AQ548" s="32" t="s">
        <v>22151</v>
      </c>
      <c r="AR548" s="32">
        <v>-999</v>
      </c>
      <c r="AS548" s="32" t="s">
        <v>22151</v>
      </c>
      <c r="AT548" s="32" t="s">
        <v>22151</v>
      </c>
      <c r="AU548" s="32">
        <v>-999</v>
      </c>
      <c r="AV548" s="32">
        <v>-999</v>
      </c>
      <c r="AW548" s="32">
        <v>-999</v>
      </c>
      <c r="AX548" s="32">
        <v>-999</v>
      </c>
      <c r="AY548" s="133" t="s">
        <v>22151</v>
      </c>
      <c r="AZ548" s="132" t="s">
        <v>22151</v>
      </c>
      <c r="BA548" s="132" t="s">
        <v>22151</v>
      </c>
      <c r="BB548" s="132" t="s">
        <v>22151</v>
      </c>
      <c r="BC548" s="132">
        <v>32</v>
      </c>
      <c r="BD548" s="132" t="s">
        <v>22151</v>
      </c>
      <c r="BE548" s="132" t="s">
        <v>22151</v>
      </c>
      <c r="BF548" s="132">
        <v>88</v>
      </c>
      <c r="BG548" s="132">
        <v>118</v>
      </c>
      <c r="BH548" s="132">
        <v>280</v>
      </c>
      <c r="BI548" s="132">
        <v>265</v>
      </c>
      <c r="BJ548" s="92" t="s">
        <v>22151</v>
      </c>
      <c r="BK548" s="32">
        <v>7.142980860930253</v>
      </c>
      <c r="BL548" s="8">
        <v>-1006.1429808609303</v>
      </c>
      <c r="BM548" s="12">
        <v>535</v>
      </c>
      <c r="BN548" s="32">
        <v>0</v>
      </c>
      <c r="BO548" s="32">
        <v>0.19435732070240119</v>
      </c>
      <c r="BP548" s="32">
        <v>-1006.3373381816326</v>
      </c>
      <c r="BQ548" s="40">
        <v>-2143.9490809632121</v>
      </c>
      <c r="BR548" s="40"/>
      <c r="BS548" s="32">
        <v>0</v>
      </c>
      <c r="BT548" s="38">
        <v>0</v>
      </c>
      <c r="BU548" s="6" t="s">
        <v>22629</v>
      </c>
      <c r="BV548" s="75">
        <v>999</v>
      </c>
      <c r="BW548" s="75">
        <v>1547</v>
      </c>
      <c r="BX548" s="51">
        <v>-548</v>
      </c>
      <c r="BY548" s="75">
        <v>0</v>
      </c>
      <c r="BZ548" s="75">
        <v>0</v>
      </c>
      <c r="CA548" s="184" t="s">
        <v>22151</v>
      </c>
    </row>
    <row r="549" spans="1:79" ht="15" customHeight="1" x14ac:dyDescent="0.3">
      <c r="A549" s="213" t="s">
        <v>14563</v>
      </c>
      <c r="B549" s="1" t="s">
        <v>7820</v>
      </c>
      <c r="C549" s="2" t="s">
        <v>14565</v>
      </c>
      <c r="D549" s="91" t="s">
        <v>14564</v>
      </c>
      <c r="E549" s="2" t="s">
        <v>3591</v>
      </c>
      <c r="F549" s="2" t="s">
        <v>3591</v>
      </c>
      <c r="G549" s="2" t="s">
        <v>1431</v>
      </c>
      <c r="H549" s="2" t="s">
        <v>22151</v>
      </c>
      <c r="I549" s="2" t="s">
        <v>1431</v>
      </c>
      <c r="J549" s="269" t="s">
        <v>1431</v>
      </c>
      <c r="K549">
        <v>8979</v>
      </c>
      <c r="L549" t="s">
        <v>14566</v>
      </c>
      <c r="M549" t="e">
        <v>#VALUE!</v>
      </c>
      <c r="N549" t="s">
        <v>15096</v>
      </c>
      <c r="O549" s="169">
        <v>0</v>
      </c>
      <c r="P549" s="123">
        <v>0</v>
      </c>
      <c r="Q549" s="123">
        <v>0</v>
      </c>
      <c r="R549" s="75">
        <v>0</v>
      </c>
      <c r="S549" s="123">
        <v>0</v>
      </c>
      <c r="T549" s="123">
        <v>0</v>
      </c>
      <c r="U549" s="123">
        <v>0</v>
      </c>
      <c r="V549" s="75">
        <v>0</v>
      </c>
      <c r="W549" s="123">
        <v>0</v>
      </c>
      <c r="X549" s="75">
        <v>0</v>
      </c>
      <c r="Y549" s="75">
        <v>0</v>
      </c>
      <c r="Z549" s="75">
        <v>0</v>
      </c>
      <c r="AA549" s="75">
        <v>0</v>
      </c>
      <c r="AB549" s="52">
        <v>0</v>
      </c>
      <c r="AC549" s="52">
        <v>0</v>
      </c>
      <c r="AD549" s="52">
        <v>0</v>
      </c>
      <c r="AE549" s="51">
        <v>0</v>
      </c>
      <c r="AF549" s="51">
        <v>0</v>
      </c>
      <c r="AG549" s="51">
        <v>0</v>
      </c>
      <c r="AH549" s="51">
        <v>0</v>
      </c>
      <c r="AI549" s="51">
        <v>0</v>
      </c>
      <c r="AJ549" s="51">
        <v>0</v>
      </c>
      <c r="AK549" s="51">
        <v>0</v>
      </c>
      <c r="AL549" s="51">
        <v>0</v>
      </c>
      <c r="AM549" s="51">
        <v>-999</v>
      </c>
      <c r="AN549" s="51" t="s">
        <v>22151</v>
      </c>
      <c r="AO549" s="51" t="s">
        <v>22151</v>
      </c>
      <c r="AP549" s="51" t="s">
        <v>22151</v>
      </c>
      <c r="AQ549" s="51" t="s">
        <v>22151</v>
      </c>
      <c r="AR549" s="51">
        <v>-999</v>
      </c>
      <c r="AS549" s="51" t="s">
        <v>22151</v>
      </c>
      <c r="AT549" s="51" t="s">
        <v>22151</v>
      </c>
      <c r="AU549" s="51">
        <v>-999</v>
      </c>
      <c r="AV549" s="51">
        <v>-999</v>
      </c>
      <c r="AW549" s="51">
        <v>-999</v>
      </c>
      <c r="AX549" s="51">
        <v>-999</v>
      </c>
      <c r="AY549" s="76" t="s">
        <v>22151</v>
      </c>
      <c r="AZ549" s="76" t="s">
        <v>22151</v>
      </c>
      <c r="BA549" s="76" t="s">
        <v>22151</v>
      </c>
      <c r="BB549" s="76" t="s">
        <v>22151</v>
      </c>
      <c r="BC549" s="76">
        <v>32</v>
      </c>
      <c r="BD549" s="76" t="s">
        <v>22151</v>
      </c>
      <c r="BE549" s="76" t="s">
        <v>22151</v>
      </c>
      <c r="BF549" s="76">
        <v>88</v>
      </c>
      <c r="BG549" s="76">
        <v>118</v>
      </c>
      <c r="BH549" s="76">
        <v>280</v>
      </c>
      <c r="BI549" s="76">
        <v>265</v>
      </c>
      <c r="BJ549" s="93" t="s">
        <v>22151</v>
      </c>
      <c r="BK549" s="51">
        <v>7.142980860930253</v>
      </c>
      <c r="BL549" s="51">
        <v>-1006.1429808609303</v>
      </c>
      <c r="BM549" s="76">
        <v>535</v>
      </c>
      <c r="BN549" s="51">
        <v>0</v>
      </c>
      <c r="BO549" s="51">
        <v>0.19435732070240119</v>
      </c>
      <c r="BP549" s="51">
        <v>-1006.3373381816326</v>
      </c>
      <c r="BQ549" s="64">
        <v>-2143.9490809632121</v>
      </c>
      <c r="BR549" s="64"/>
      <c r="BS549" s="51">
        <v>0</v>
      </c>
      <c r="BT549" s="38">
        <v>0</v>
      </c>
      <c r="BU549" s="51" t="s">
        <v>22629</v>
      </c>
      <c r="BV549" s="75">
        <v>999</v>
      </c>
      <c r="BW549" s="75">
        <v>1547</v>
      </c>
      <c r="BX549" s="51">
        <v>-548</v>
      </c>
      <c r="BY549" s="75">
        <v>0</v>
      </c>
      <c r="BZ549" s="75">
        <v>0</v>
      </c>
      <c r="CA549" s="184" t="s">
        <v>22151</v>
      </c>
    </row>
    <row r="550" spans="1:79" ht="15" customHeight="1" x14ac:dyDescent="0.3">
      <c r="A550" s="178" t="s">
        <v>13699</v>
      </c>
      <c r="B550" s="1" t="s">
        <v>13700</v>
      </c>
      <c r="C550" s="2" t="s">
        <v>6988</v>
      </c>
      <c r="D550" s="91" t="s">
        <v>11557</v>
      </c>
      <c r="E550" s="2" t="s">
        <v>1409</v>
      </c>
      <c r="F550" s="2" t="s">
        <v>9094</v>
      </c>
      <c r="G550" s="2" t="s">
        <v>1431</v>
      </c>
      <c r="H550" s="2" t="s">
        <v>22151</v>
      </c>
      <c r="I550" s="2" t="s">
        <v>1431</v>
      </c>
      <c r="J550" s="269" t="s">
        <v>1431</v>
      </c>
      <c r="K550">
        <v>15722</v>
      </c>
      <c r="L550" t="s">
        <v>13008</v>
      </c>
      <c r="M550" t="e">
        <v>#VALUE!</v>
      </c>
      <c r="N550" t="s">
        <v>13701</v>
      </c>
      <c r="O550" s="169">
        <v>0</v>
      </c>
      <c r="P550" s="123">
        <v>0</v>
      </c>
      <c r="Q550" s="123">
        <v>0</v>
      </c>
      <c r="R550" s="75">
        <v>0</v>
      </c>
      <c r="S550" s="123">
        <v>0</v>
      </c>
      <c r="T550" s="123">
        <v>0</v>
      </c>
      <c r="U550" s="123">
        <v>0</v>
      </c>
      <c r="V550" s="75">
        <v>0</v>
      </c>
      <c r="W550" s="123">
        <v>0</v>
      </c>
      <c r="X550" s="75">
        <v>0</v>
      </c>
      <c r="Y550" s="75">
        <v>0</v>
      </c>
      <c r="Z550" s="75">
        <v>0</v>
      </c>
      <c r="AA550" s="75">
        <v>0</v>
      </c>
      <c r="AB550" s="4">
        <v>0</v>
      </c>
      <c r="AC550" s="4">
        <v>0</v>
      </c>
      <c r="AD550" s="4">
        <v>0</v>
      </c>
      <c r="AE550" s="8">
        <v>0</v>
      </c>
      <c r="AF550" s="8">
        <v>0</v>
      </c>
      <c r="AG550" s="8">
        <v>0</v>
      </c>
      <c r="AH550" s="8">
        <v>0</v>
      </c>
      <c r="AI550" s="51">
        <v>0</v>
      </c>
      <c r="AJ550" s="51">
        <v>0</v>
      </c>
      <c r="AK550" s="51">
        <v>0</v>
      </c>
      <c r="AL550" s="51">
        <v>0</v>
      </c>
      <c r="AM550" s="8">
        <v>-999</v>
      </c>
      <c r="AN550" s="8" t="s">
        <v>22151</v>
      </c>
      <c r="AO550" s="8" t="s">
        <v>22151</v>
      </c>
      <c r="AP550" s="8" t="s">
        <v>22151</v>
      </c>
      <c r="AQ550" s="8" t="s">
        <v>22151</v>
      </c>
      <c r="AR550" s="8">
        <v>-999</v>
      </c>
      <c r="AS550" s="8" t="s">
        <v>22151</v>
      </c>
      <c r="AT550" s="8" t="s">
        <v>22151</v>
      </c>
      <c r="AU550" s="8">
        <v>-999</v>
      </c>
      <c r="AV550" s="8">
        <v>-999</v>
      </c>
      <c r="AW550" s="8">
        <v>-999</v>
      </c>
      <c r="AX550" s="8">
        <v>-999</v>
      </c>
      <c r="AY550" s="132" t="s">
        <v>22151</v>
      </c>
      <c r="AZ550" s="132" t="s">
        <v>22151</v>
      </c>
      <c r="BA550" s="132" t="s">
        <v>22151</v>
      </c>
      <c r="BB550" s="132" t="s">
        <v>22151</v>
      </c>
      <c r="BC550" s="132">
        <v>32</v>
      </c>
      <c r="BD550" s="132" t="s">
        <v>22151</v>
      </c>
      <c r="BE550" s="132" t="s">
        <v>22151</v>
      </c>
      <c r="BF550" s="132">
        <v>88</v>
      </c>
      <c r="BG550" s="132">
        <v>118</v>
      </c>
      <c r="BH550" s="132">
        <v>280</v>
      </c>
      <c r="BI550" s="132">
        <v>265</v>
      </c>
      <c r="BJ550" s="92" t="s">
        <v>22151</v>
      </c>
      <c r="BK550" s="8">
        <v>7.142980860930253</v>
      </c>
      <c r="BL550" s="8">
        <v>-1006.1429808609303</v>
      </c>
      <c r="BM550" s="12">
        <v>535</v>
      </c>
      <c r="BN550" s="10">
        <v>0</v>
      </c>
      <c r="BO550" s="10">
        <v>0.19435732070240119</v>
      </c>
      <c r="BP550" s="10">
        <v>-1006.3373381816326</v>
      </c>
      <c r="BQ550" s="41">
        <v>-2143.9490809632121</v>
      </c>
      <c r="BR550" s="41"/>
      <c r="BS550" s="10">
        <v>0</v>
      </c>
      <c r="BT550" s="38">
        <v>0</v>
      </c>
      <c r="BU550" s="6" t="s">
        <v>22629</v>
      </c>
      <c r="BV550" s="75">
        <v>999</v>
      </c>
      <c r="BW550" s="75">
        <v>1547</v>
      </c>
      <c r="BX550" s="51">
        <v>-548</v>
      </c>
      <c r="BY550" s="75">
        <v>0</v>
      </c>
      <c r="BZ550" s="75">
        <v>0</v>
      </c>
      <c r="CA550" s="184" t="s">
        <v>22151</v>
      </c>
    </row>
    <row r="551" spans="1:79" x14ac:dyDescent="0.3">
      <c r="A551" s="213" t="s">
        <v>20204</v>
      </c>
      <c r="B551" s="1" t="s">
        <v>6730</v>
      </c>
      <c r="C551" s="2" t="s">
        <v>20206</v>
      </c>
      <c r="D551" s="91" t="s">
        <v>20205</v>
      </c>
      <c r="E551" s="2" t="s">
        <v>1416</v>
      </c>
      <c r="F551" s="2" t="s">
        <v>9094</v>
      </c>
      <c r="G551" s="2" t="s">
        <v>1431</v>
      </c>
      <c r="H551" s="2" t="s">
        <v>22151</v>
      </c>
      <c r="I551" s="2" t="s">
        <v>1431</v>
      </c>
      <c r="J551" s="269" t="s">
        <v>1431</v>
      </c>
      <c r="K551" t="e">
        <v>#VALUE!</v>
      </c>
      <c r="L551" t="s">
        <v>20207</v>
      </c>
      <c r="M551" t="e">
        <v>#VALUE!</v>
      </c>
      <c r="N551" t="s">
        <v>20209</v>
      </c>
      <c r="O551" s="169">
        <v>0</v>
      </c>
      <c r="P551" s="123">
        <v>0</v>
      </c>
      <c r="Q551" s="123">
        <v>0</v>
      </c>
      <c r="R551" s="75">
        <v>0</v>
      </c>
      <c r="S551" s="123">
        <v>0</v>
      </c>
      <c r="T551" s="123">
        <v>0</v>
      </c>
      <c r="U551" s="123">
        <v>0</v>
      </c>
      <c r="V551" s="75">
        <v>0</v>
      </c>
      <c r="W551" s="123">
        <v>0</v>
      </c>
      <c r="X551" s="75">
        <v>0</v>
      </c>
      <c r="Y551" s="75">
        <v>0</v>
      </c>
      <c r="Z551" s="75">
        <v>0</v>
      </c>
      <c r="AA551" s="75">
        <v>0</v>
      </c>
      <c r="AB551" s="52">
        <v>0</v>
      </c>
      <c r="AC551" s="52">
        <v>0</v>
      </c>
      <c r="AD551" s="52">
        <v>0</v>
      </c>
      <c r="AE551" s="51">
        <v>0</v>
      </c>
      <c r="AF551" s="51">
        <v>0</v>
      </c>
      <c r="AG551" s="51">
        <v>0</v>
      </c>
      <c r="AH551" s="51">
        <v>0</v>
      </c>
      <c r="AI551" s="51">
        <v>0</v>
      </c>
      <c r="AJ551" s="51">
        <v>0</v>
      </c>
      <c r="AK551" s="51">
        <v>0</v>
      </c>
      <c r="AL551" s="51">
        <v>0</v>
      </c>
      <c r="AM551" s="51">
        <v>-999</v>
      </c>
      <c r="AN551" s="51" t="s">
        <v>22151</v>
      </c>
      <c r="AO551" s="51" t="s">
        <v>22151</v>
      </c>
      <c r="AP551" s="51" t="s">
        <v>22151</v>
      </c>
      <c r="AQ551" s="51" t="s">
        <v>22151</v>
      </c>
      <c r="AR551" s="51">
        <v>-999</v>
      </c>
      <c r="AS551" s="51" t="s">
        <v>22151</v>
      </c>
      <c r="AT551" s="51" t="s">
        <v>22151</v>
      </c>
      <c r="AU551" s="51">
        <v>-999</v>
      </c>
      <c r="AV551" s="51">
        <v>-999</v>
      </c>
      <c r="AW551" s="51">
        <v>-999</v>
      </c>
      <c r="AX551" s="51">
        <v>-999</v>
      </c>
      <c r="AY551" s="76" t="s">
        <v>22151</v>
      </c>
      <c r="AZ551" s="132" t="s">
        <v>22151</v>
      </c>
      <c r="BA551" s="132" t="s">
        <v>22151</v>
      </c>
      <c r="BB551" s="132" t="s">
        <v>22151</v>
      </c>
      <c r="BC551" s="132">
        <v>32</v>
      </c>
      <c r="BD551" s="132" t="s">
        <v>22151</v>
      </c>
      <c r="BE551" s="132" t="s">
        <v>22151</v>
      </c>
      <c r="BF551" s="132">
        <v>88</v>
      </c>
      <c r="BG551" s="132">
        <v>118</v>
      </c>
      <c r="BH551" s="132">
        <v>280</v>
      </c>
      <c r="BI551" s="132">
        <v>265</v>
      </c>
      <c r="BJ551" s="92" t="s">
        <v>22151</v>
      </c>
      <c r="BK551" s="51">
        <v>7.142980860930253</v>
      </c>
      <c r="BL551" s="51">
        <v>-1006.1429808609303</v>
      </c>
      <c r="BM551" s="76">
        <v>535</v>
      </c>
      <c r="BN551" s="51">
        <v>0</v>
      </c>
      <c r="BO551" s="51">
        <v>0.19435732070240119</v>
      </c>
      <c r="BP551" s="51">
        <v>-1006.3373381816326</v>
      </c>
      <c r="BQ551" s="64">
        <v>-2143.9490809632121</v>
      </c>
      <c r="BR551" s="64"/>
      <c r="BS551" s="51">
        <v>0</v>
      </c>
      <c r="BT551" s="38">
        <v>0</v>
      </c>
      <c r="BU551" s="51" t="s">
        <v>22629</v>
      </c>
      <c r="BV551" s="75">
        <v>714.45</v>
      </c>
      <c r="BW551" s="75">
        <v>1547</v>
      </c>
      <c r="BX551" s="51">
        <v>-832.55</v>
      </c>
      <c r="BY551" s="75">
        <v>612</v>
      </c>
      <c r="BZ551" s="75">
        <v>730</v>
      </c>
      <c r="CA551" s="184" t="s">
        <v>22151</v>
      </c>
    </row>
    <row r="552" spans="1:79" x14ac:dyDescent="0.3">
      <c r="A552" s="178" t="s">
        <v>1831</v>
      </c>
      <c r="B552" s="1" t="s">
        <v>7229</v>
      </c>
      <c r="C552" s="2" t="s">
        <v>6657</v>
      </c>
      <c r="D552" s="91" t="s">
        <v>103</v>
      </c>
      <c r="E552" s="2" t="s">
        <v>1383</v>
      </c>
      <c r="F552" s="2" t="s">
        <v>9094</v>
      </c>
      <c r="G552" s="2" t="s">
        <v>1431</v>
      </c>
      <c r="H552" s="2" t="s">
        <v>22151</v>
      </c>
      <c r="I552" s="2" t="s">
        <v>1431</v>
      </c>
      <c r="J552" s="269" t="s">
        <v>1431</v>
      </c>
      <c r="K552">
        <v>6652</v>
      </c>
      <c r="L552" t="s">
        <v>10391</v>
      </c>
      <c r="M552" t="e">
        <v>#VALUE!</v>
      </c>
      <c r="N552" t="s">
        <v>8483</v>
      </c>
      <c r="O552" s="169">
        <v>0</v>
      </c>
      <c r="P552" s="123">
        <v>0</v>
      </c>
      <c r="Q552" s="123">
        <v>0</v>
      </c>
      <c r="R552" s="75">
        <v>0</v>
      </c>
      <c r="S552" s="123">
        <v>0</v>
      </c>
      <c r="T552" s="123">
        <v>0</v>
      </c>
      <c r="U552" s="123">
        <v>0</v>
      </c>
      <c r="V552" s="75">
        <v>0</v>
      </c>
      <c r="W552" s="123">
        <v>0</v>
      </c>
      <c r="X552" s="75">
        <v>0</v>
      </c>
      <c r="Y552" s="75">
        <v>0</v>
      </c>
      <c r="Z552" s="75">
        <v>0</v>
      </c>
      <c r="AA552" s="75">
        <v>0</v>
      </c>
      <c r="AB552" s="4">
        <v>0</v>
      </c>
      <c r="AC552" s="4">
        <v>0</v>
      </c>
      <c r="AD552" s="4">
        <v>0</v>
      </c>
      <c r="AE552" s="8">
        <v>0</v>
      </c>
      <c r="AF552" s="8">
        <v>0</v>
      </c>
      <c r="AG552" s="8">
        <v>0</v>
      </c>
      <c r="AH552" s="8">
        <v>0</v>
      </c>
      <c r="AI552" s="51">
        <v>0</v>
      </c>
      <c r="AJ552" s="51">
        <v>0</v>
      </c>
      <c r="AK552" s="51">
        <v>0</v>
      </c>
      <c r="AL552" s="51">
        <v>0</v>
      </c>
      <c r="AM552" s="8">
        <v>-999</v>
      </c>
      <c r="AN552" s="8" t="s">
        <v>22151</v>
      </c>
      <c r="AO552" s="8" t="s">
        <v>22151</v>
      </c>
      <c r="AP552" s="8" t="s">
        <v>22151</v>
      </c>
      <c r="AQ552" s="8" t="s">
        <v>22151</v>
      </c>
      <c r="AR552" s="8">
        <v>-999</v>
      </c>
      <c r="AS552" s="8" t="s">
        <v>22151</v>
      </c>
      <c r="AT552" s="8" t="s">
        <v>22151</v>
      </c>
      <c r="AU552" s="8">
        <v>-999</v>
      </c>
      <c r="AV552" s="8">
        <v>-999</v>
      </c>
      <c r="AW552" s="8">
        <v>-999</v>
      </c>
      <c r="AX552" s="8">
        <v>-999</v>
      </c>
      <c r="AY552" s="132" t="s">
        <v>22151</v>
      </c>
      <c r="AZ552" s="132" t="s">
        <v>22151</v>
      </c>
      <c r="BA552" s="132" t="s">
        <v>22151</v>
      </c>
      <c r="BB552" s="132" t="s">
        <v>22151</v>
      </c>
      <c r="BC552" s="132">
        <v>32</v>
      </c>
      <c r="BD552" s="132" t="s">
        <v>22151</v>
      </c>
      <c r="BE552" s="132" t="s">
        <v>22151</v>
      </c>
      <c r="BF552" s="132">
        <v>88</v>
      </c>
      <c r="BG552" s="132">
        <v>118</v>
      </c>
      <c r="BH552" s="132">
        <v>280</v>
      </c>
      <c r="BI552" s="132">
        <v>265</v>
      </c>
      <c r="BJ552" s="92" t="s">
        <v>22151</v>
      </c>
      <c r="BK552" s="8">
        <v>7.142980860930253</v>
      </c>
      <c r="BL552" s="8">
        <v>-1006.1429808609303</v>
      </c>
      <c r="BM552" s="12">
        <v>535</v>
      </c>
      <c r="BN552" s="10">
        <v>0</v>
      </c>
      <c r="BO552" s="10">
        <v>0.19435732070240119</v>
      </c>
      <c r="BP552" s="10">
        <v>-1006.3373381816326</v>
      </c>
      <c r="BQ552" s="41">
        <v>-2143.9490809632121</v>
      </c>
      <c r="BR552" s="41"/>
      <c r="BS552" s="10">
        <v>0</v>
      </c>
      <c r="BT552" s="38">
        <v>0</v>
      </c>
      <c r="BU552" s="6" t="s">
        <v>22629</v>
      </c>
      <c r="BV552" s="75">
        <v>999</v>
      </c>
      <c r="BW552" s="75">
        <v>1547</v>
      </c>
      <c r="BX552" s="51">
        <v>-548</v>
      </c>
      <c r="BY552" s="75">
        <v>0</v>
      </c>
      <c r="BZ552" s="75">
        <v>0</v>
      </c>
      <c r="CA552" s="184" t="s">
        <v>22151</v>
      </c>
    </row>
    <row r="553" spans="1:79" x14ac:dyDescent="0.3">
      <c r="A553" s="178" t="s">
        <v>1956</v>
      </c>
      <c r="B553" s="1" t="s">
        <v>6658</v>
      </c>
      <c r="C553" s="2" t="s">
        <v>6659</v>
      </c>
      <c r="D553" s="91" t="s">
        <v>257</v>
      </c>
      <c r="E553" s="2" t="s">
        <v>3591</v>
      </c>
      <c r="F553" s="2" t="s">
        <v>3591</v>
      </c>
      <c r="G553" s="2" t="s">
        <v>1431</v>
      </c>
      <c r="H553" s="2" t="s">
        <v>22151</v>
      </c>
      <c r="I553" s="2" t="s">
        <v>1431</v>
      </c>
      <c r="J553" s="269" t="s">
        <v>1431</v>
      </c>
      <c r="K553">
        <v>6310</v>
      </c>
      <c r="L553" t="s">
        <v>10119</v>
      </c>
      <c r="M553" t="e">
        <v>#VALUE!</v>
      </c>
      <c r="N553" t="s">
        <v>5447</v>
      </c>
      <c r="O553" s="169">
        <v>0</v>
      </c>
      <c r="P553" s="123">
        <v>0</v>
      </c>
      <c r="Q553" s="123">
        <v>0</v>
      </c>
      <c r="R553" s="75">
        <v>0</v>
      </c>
      <c r="S553" s="123">
        <v>0</v>
      </c>
      <c r="T553" s="123">
        <v>0</v>
      </c>
      <c r="U553" s="123">
        <v>0</v>
      </c>
      <c r="V553" s="75">
        <v>0</v>
      </c>
      <c r="W553" s="123">
        <v>0</v>
      </c>
      <c r="X553" s="75">
        <v>0</v>
      </c>
      <c r="Y553" s="75">
        <v>0</v>
      </c>
      <c r="Z553" s="75">
        <v>0</v>
      </c>
      <c r="AA553" s="75">
        <v>0</v>
      </c>
      <c r="AB553" s="4">
        <v>0</v>
      </c>
      <c r="AC553" s="4">
        <v>0</v>
      </c>
      <c r="AD553" s="4">
        <v>0</v>
      </c>
      <c r="AE553" s="8">
        <v>0</v>
      </c>
      <c r="AF553" s="8">
        <v>0</v>
      </c>
      <c r="AG553" s="8">
        <v>0</v>
      </c>
      <c r="AH553" s="8">
        <v>0</v>
      </c>
      <c r="AI553" s="51">
        <v>0</v>
      </c>
      <c r="AJ553" s="51">
        <v>0</v>
      </c>
      <c r="AK553" s="51">
        <v>0</v>
      </c>
      <c r="AL553" s="51">
        <v>0</v>
      </c>
      <c r="AM553" s="8">
        <v>-999</v>
      </c>
      <c r="AN553" s="8" t="s">
        <v>22151</v>
      </c>
      <c r="AO553" s="8" t="s">
        <v>22151</v>
      </c>
      <c r="AP553" s="8" t="s">
        <v>22151</v>
      </c>
      <c r="AQ553" s="8" t="s">
        <v>22151</v>
      </c>
      <c r="AR553" s="8">
        <v>-999</v>
      </c>
      <c r="AS553" s="8" t="s">
        <v>22151</v>
      </c>
      <c r="AT553" s="8" t="s">
        <v>22151</v>
      </c>
      <c r="AU553" s="8">
        <v>-999</v>
      </c>
      <c r="AV553" s="8">
        <v>-999</v>
      </c>
      <c r="AW553" s="8">
        <v>-999</v>
      </c>
      <c r="AX553" s="8">
        <v>-999</v>
      </c>
      <c r="AY553" s="132" t="s">
        <v>22151</v>
      </c>
      <c r="AZ553" s="132" t="s">
        <v>22151</v>
      </c>
      <c r="BA553" s="132" t="s">
        <v>22151</v>
      </c>
      <c r="BB553" s="132" t="s">
        <v>22151</v>
      </c>
      <c r="BC553" s="132">
        <v>32</v>
      </c>
      <c r="BD553" s="132" t="s">
        <v>22151</v>
      </c>
      <c r="BE553" s="132" t="s">
        <v>22151</v>
      </c>
      <c r="BF553" s="132">
        <v>88</v>
      </c>
      <c r="BG553" s="132">
        <v>118</v>
      </c>
      <c r="BH553" s="132">
        <v>280</v>
      </c>
      <c r="BI553" s="132">
        <v>265</v>
      </c>
      <c r="BJ553" s="92" t="s">
        <v>22151</v>
      </c>
      <c r="BK553" s="8">
        <v>7.142980860930253</v>
      </c>
      <c r="BL553" s="8">
        <v>-1006.1429808609303</v>
      </c>
      <c r="BM553" s="12">
        <v>535</v>
      </c>
      <c r="BN553" s="10">
        <v>0</v>
      </c>
      <c r="BO553" s="10">
        <v>0.19435732070240119</v>
      </c>
      <c r="BP553" s="10">
        <v>-1006.3373381816326</v>
      </c>
      <c r="BQ553" s="41">
        <v>-2143.9490809632121</v>
      </c>
      <c r="BR553" s="41"/>
      <c r="BS553" s="10">
        <v>0</v>
      </c>
      <c r="BT553" s="38">
        <v>0</v>
      </c>
      <c r="BU553" s="6" t="s">
        <v>22629</v>
      </c>
      <c r="BV553" s="75">
        <v>999</v>
      </c>
      <c r="BW553" s="75">
        <v>1547</v>
      </c>
      <c r="BX553" s="51">
        <v>-548</v>
      </c>
      <c r="BY553" s="75">
        <v>0</v>
      </c>
      <c r="BZ553" s="75">
        <v>0</v>
      </c>
      <c r="CA553" s="184" t="s">
        <v>22151</v>
      </c>
    </row>
    <row r="554" spans="1:79" x14ac:dyDescent="0.3">
      <c r="A554" s="212" t="s">
        <v>20335</v>
      </c>
      <c r="B554" s="180" t="s">
        <v>6571</v>
      </c>
      <c r="C554" s="181" t="s">
        <v>6987</v>
      </c>
      <c r="D554" s="210" t="s">
        <v>20336</v>
      </c>
      <c r="E554" s="181" t="s">
        <v>1402</v>
      </c>
      <c r="F554" s="181" t="s">
        <v>6120</v>
      </c>
      <c r="G554" s="181" t="s">
        <v>1431</v>
      </c>
      <c r="H554" s="181" t="s">
        <v>22151</v>
      </c>
      <c r="I554" s="181" t="s">
        <v>1431</v>
      </c>
      <c r="J554" s="181" t="s">
        <v>1431</v>
      </c>
      <c r="K554" s="182" t="e">
        <v>#VALUE!</v>
      </c>
      <c r="L554" s="182" t="s">
        <v>20337</v>
      </c>
      <c r="M554" s="194" t="e">
        <v>#VALUE!</v>
      </c>
      <c r="N554" s="194" t="s">
        <v>20339</v>
      </c>
      <c r="O554" s="66">
        <v>0</v>
      </c>
      <c r="P554" s="184">
        <v>0</v>
      </c>
      <c r="Q554" s="184">
        <v>0</v>
      </c>
      <c r="R554" s="184">
        <v>0</v>
      </c>
      <c r="S554" s="184">
        <v>0</v>
      </c>
      <c r="T554" s="184">
        <v>0</v>
      </c>
      <c r="U554" s="184">
        <v>0</v>
      </c>
      <c r="V554" s="184">
        <v>0</v>
      </c>
      <c r="W554" s="184">
        <v>0</v>
      </c>
      <c r="X554" s="184">
        <v>0</v>
      </c>
      <c r="Y554" s="184">
        <v>0</v>
      </c>
      <c r="Z554" s="184">
        <v>0</v>
      </c>
      <c r="AA554" s="184">
        <v>0</v>
      </c>
      <c r="AB554" s="185">
        <v>0</v>
      </c>
      <c r="AC554" s="186">
        <v>0</v>
      </c>
      <c r="AD554" s="186">
        <v>0</v>
      </c>
      <c r="AE554" s="187">
        <v>0</v>
      </c>
      <c r="AF554" s="187">
        <v>0</v>
      </c>
      <c r="AG554" s="187">
        <v>0</v>
      </c>
      <c r="AH554" s="187">
        <v>0</v>
      </c>
      <c r="AI554" s="187">
        <v>0</v>
      </c>
      <c r="AJ554" s="188">
        <v>0</v>
      </c>
      <c r="AK554" s="188">
        <v>0</v>
      </c>
      <c r="AL554" s="188">
        <v>0</v>
      </c>
      <c r="AM554" s="187">
        <v>-999</v>
      </c>
      <c r="AN554" s="187" t="s">
        <v>22151</v>
      </c>
      <c r="AO554" s="187" t="s">
        <v>22151</v>
      </c>
      <c r="AP554" s="187" t="s">
        <v>22151</v>
      </c>
      <c r="AQ554" s="187" t="s">
        <v>22151</v>
      </c>
      <c r="AR554" s="187">
        <v>-999</v>
      </c>
      <c r="AS554" s="187" t="s">
        <v>22151</v>
      </c>
      <c r="AT554" s="187" t="s">
        <v>22151</v>
      </c>
      <c r="AU554" s="187">
        <v>-999</v>
      </c>
      <c r="AV554" s="187">
        <v>-999</v>
      </c>
      <c r="AW554" s="187">
        <v>-999</v>
      </c>
      <c r="AX554" s="187">
        <v>-999</v>
      </c>
      <c r="AY554" s="189" t="s">
        <v>22151</v>
      </c>
      <c r="AZ554" s="189" t="s">
        <v>22151</v>
      </c>
      <c r="BA554" s="189" t="s">
        <v>22151</v>
      </c>
      <c r="BB554" s="189" t="s">
        <v>22151</v>
      </c>
      <c r="BC554" s="189">
        <v>32</v>
      </c>
      <c r="BD554" s="189" t="s">
        <v>22151</v>
      </c>
      <c r="BE554" s="189" t="s">
        <v>22151</v>
      </c>
      <c r="BF554" s="189">
        <v>88</v>
      </c>
      <c r="BG554" s="189">
        <v>118</v>
      </c>
      <c r="BH554" s="189">
        <v>280</v>
      </c>
      <c r="BI554" s="189">
        <v>265</v>
      </c>
      <c r="BJ554" s="190" t="s">
        <v>22151</v>
      </c>
      <c r="BK554" s="187">
        <v>7.142980860930253</v>
      </c>
      <c r="BL554" s="187">
        <v>-1006.1429808609303</v>
      </c>
      <c r="BM554" s="189">
        <v>535</v>
      </c>
      <c r="BN554" s="187">
        <v>0</v>
      </c>
      <c r="BO554" s="187">
        <v>0.19435732070240119</v>
      </c>
      <c r="BP554" s="187">
        <v>-1006.3373381816326</v>
      </c>
      <c r="BQ554" s="191">
        <v>-2143.9490809632121</v>
      </c>
      <c r="BR554" s="192"/>
      <c r="BS554" s="187">
        <v>0</v>
      </c>
      <c r="BT554" s="38">
        <v>0</v>
      </c>
      <c r="BU554" s="187" t="s">
        <v>22629</v>
      </c>
      <c r="BV554" s="184">
        <v>732.02</v>
      </c>
      <c r="BW554" s="193">
        <v>1547</v>
      </c>
      <c r="BX554" s="188">
        <v>-814.98</v>
      </c>
      <c r="BY554" s="193">
        <v>638</v>
      </c>
      <c r="BZ554" s="193">
        <v>744</v>
      </c>
      <c r="CA554" s="184" t="s">
        <v>22151</v>
      </c>
    </row>
    <row r="555" spans="1:79" x14ac:dyDescent="0.3">
      <c r="A555" s="212" t="s">
        <v>12751</v>
      </c>
      <c r="B555" s="180" t="s">
        <v>6636</v>
      </c>
      <c r="C555" s="181" t="s">
        <v>12752</v>
      </c>
      <c r="D555" s="210" t="s">
        <v>11633</v>
      </c>
      <c r="E555" s="181" t="s">
        <v>1405</v>
      </c>
      <c r="F555" s="181" t="s">
        <v>6120</v>
      </c>
      <c r="G555" s="181" t="s">
        <v>1431</v>
      </c>
      <c r="H555" s="181" t="s">
        <v>22151</v>
      </c>
      <c r="I555" s="181" t="s">
        <v>1431</v>
      </c>
      <c r="J555" s="181" t="s">
        <v>1431</v>
      </c>
      <c r="K555" s="182">
        <v>11472</v>
      </c>
      <c r="L555" s="182" t="s">
        <v>11634</v>
      </c>
      <c r="M555" s="194" t="e">
        <v>#VALUE!</v>
      </c>
      <c r="N555" s="194" t="s">
        <v>12753</v>
      </c>
      <c r="O555" s="66">
        <v>0</v>
      </c>
      <c r="P555" s="184">
        <v>0</v>
      </c>
      <c r="Q555" s="184">
        <v>0</v>
      </c>
      <c r="R555" s="184">
        <v>0</v>
      </c>
      <c r="S555" s="184">
        <v>0</v>
      </c>
      <c r="T555" s="184">
        <v>0</v>
      </c>
      <c r="U555" s="184">
        <v>0</v>
      </c>
      <c r="V555" s="184">
        <v>0</v>
      </c>
      <c r="W555" s="184">
        <v>0</v>
      </c>
      <c r="X555" s="184">
        <v>0</v>
      </c>
      <c r="Y555" s="184">
        <v>0</v>
      </c>
      <c r="Z555" s="184">
        <v>0</v>
      </c>
      <c r="AA555" s="184">
        <v>0</v>
      </c>
      <c r="AB555" s="185">
        <v>0</v>
      </c>
      <c r="AC555" s="186">
        <v>0</v>
      </c>
      <c r="AD555" s="186">
        <v>0</v>
      </c>
      <c r="AE555" s="187">
        <v>0</v>
      </c>
      <c r="AF555" s="187">
        <v>0</v>
      </c>
      <c r="AG555" s="187">
        <v>0</v>
      </c>
      <c r="AH555" s="187">
        <v>0</v>
      </c>
      <c r="AI555" s="187">
        <v>0</v>
      </c>
      <c r="AJ555" s="188">
        <v>0</v>
      </c>
      <c r="AK555" s="188">
        <v>0</v>
      </c>
      <c r="AL555" s="188">
        <v>0</v>
      </c>
      <c r="AM555" s="187">
        <v>-999</v>
      </c>
      <c r="AN555" s="187" t="s">
        <v>22151</v>
      </c>
      <c r="AO555" s="187" t="s">
        <v>22151</v>
      </c>
      <c r="AP555" s="187" t="s">
        <v>22151</v>
      </c>
      <c r="AQ555" s="187" t="s">
        <v>22151</v>
      </c>
      <c r="AR555" s="187">
        <v>-999</v>
      </c>
      <c r="AS555" s="187" t="s">
        <v>22151</v>
      </c>
      <c r="AT555" s="187" t="s">
        <v>22151</v>
      </c>
      <c r="AU555" s="187">
        <v>-999</v>
      </c>
      <c r="AV555" s="187">
        <v>-999</v>
      </c>
      <c r="AW555" s="187">
        <v>-999</v>
      </c>
      <c r="AX555" s="187">
        <v>-999</v>
      </c>
      <c r="AY555" s="189" t="s">
        <v>22151</v>
      </c>
      <c r="AZ555" s="189" t="s">
        <v>22151</v>
      </c>
      <c r="BA555" s="189" t="s">
        <v>22151</v>
      </c>
      <c r="BB555" s="189" t="s">
        <v>22151</v>
      </c>
      <c r="BC555" s="189">
        <v>32</v>
      </c>
      <c r="BD555" s="189" t="s">
        <v>22151</v>
      </c>
      <c r="BE555" s="189" t="s">
        <v>22151</v>
      </c>
      <c r="BF555" s="189">
        <v>88</v>
      </c>
      <c r="BG555" s="189">
        <v>118</v>
      </c>
      <c r="BH555" s="189">
        <v>280</v>
      </c>
      <c r="BI555" s="189">
        <v>265</v>
      </c>
      <c r="BJ555" s="190" t="s">
        <v>22151</v>
      </c>
      <c r="BK555" s="187">
        <v>7.142980860930253</v>
      </c>
      <c r="BL555" s="187">
        <v>-1006.1429808609303</v>
      </c>
      <c r="BM555" s="189">
        <v>535</v>
      </c>
      <c r="BN555" s="187">
        <v>0</v>
      </c>
      <c r="BO555" s="187">
        <v>0.19435732070240119</v>
      </c>
      <c r="BP555" s="187">
        <v>-1006.3373381816326</v>
      </c>
      <c r="BQ555" s="191">
        <v>-2143.9490809632121</v>
      </c>
      <c r="BR555" s="192"/>
      <c r="BS555" s="187">
        <v>0</v>
      </c>
      <c r="BT555" s="38">
        <v>0</v>
      </c>
      <c r="BU555" s="187" t="s">
        <v>22629</v>
      </c>
      <c r="BV555" s="184">
        <v>999</v>
      </c>
      <c r="BW555" s="193">
        <v>1547</v>
      </c>
      <c r="BX555" s="188">
        <v>-548</v>
      </c>
      <c r="BY555" s="193">
        <v>0</v>
      </c>
      <c r="BZ555" s="193">
        <v>0</v>
      </c>
      <c r="CA555" s="184" t="s">
        <v>22151</v>
      </c>
    </row>
    <row r="556" spans="1:79" x14ac:dyDescent="0.3">
      <c r="A556" s="212" t="s">
        <v>14013</v>
      </c>
      <c r="B556" s="180" t="s">
        <v>14015</v>
      </c>
      <c r="C556" s="196" t="s">
        <v>6821</v>
      </c>
      <c r="D556" s="211" t="s">
        <v>14014</v>
      </c>
      <c r="E556" s="196" t="s">
        <v>1470</v>
      </c>
      <c r="F556" s="196" t="s">
        <v>6120</v>
      </c>
      <c r="G556" s="196" t="s">
        <v>1431</v>
      </c>
      <c r="H556" s="196" t="s">
        <v>22151</v>
      </c>
      <c r="I556" s="196" t="s">
        <v>1431</v>
      </c>
      <c r="J556" s="196" t="s">
        <v>1431</v>
      </c>
      <c r="K556" s="197" t="e">
        <v>#VALUE!</v>
      </c>
      <c r="L556" s="197" t="s">
        <v>14016</v>
      </c>
      <c r="M556" s="198" t="e">
        <v>#VALUE!</v>
      </c>
      <c r="N556" s="198" t="s">
        <v>14017</v>
      </c>
      <c r="O556" s="199">
        <v>0</v>
      </c>
      <c r="P556" s="200">
        <v>0</v>
      </c>
      <c r="Q556" s="200">
        <v>0</v>
      </c>
      <c r="R556" s="200">
        <v>0</v>
      </c>
      <c r="S556" s="200">
        <v>0</v>
      </c>
      <c r="T556" s="200">
        <v>0</v>
      </c>
      <c r="U556" s="200">
        <v>0</v>
      </c>
      <c r="V556" s="200">
        <v>0</v>
      </c>
      <c r="W556" s="200">
        <v>0</v>
      </c>
      <c r="X556" s="200">
        <v>0</v>
      </c>
      <c r="Y556" s="200">
        <v>0</v>
      </c>
      <c r="Z556" s="200">
        <v>0</v>
      </c>
      <c r="AA556" s="200">
        <v>0</v>
      </c>
      <c r="AB556" s="201">
        <v>0</v>
      </c>
      <c r="AC556" s="202">
        <v>0</v>
      </c>
      <c r="AD556" s="202">
        <v>0</v>
      </c>
      <c r="AE556" s="203">
        <v>0</v>
      </c>
      <c r="AF556" s="203">
        <v>0</v>
      </c>
      <c r="AG556" s="203">
        <v>0</v>
      </c>
      <c r="AH556" s="203">
        <v>0</v>
      </c>
      <c r="AI556" s="203">
        <v>0</v>
      </c>
      <c r="AJ556" s="204">
        <v>0</v>
      </c>
      <c r="AK556" s="204">
        <v>0</v>
      </c>
      <c r="AL556" s="204">
        <v>0</v>
      </c>
      <c r="AM556" s="203">
        <v>-999</v>
      </c>
      <c r="AN556" s="203" t="s">
        <v>22151</v>
      </c>
      <c r="AO556" s="203" t="s">
        <v>22151</v>
      </c>
      <c r="AP556" s="203" t="s">
        <v>22151</v>
      </c>
      <c r="AQ556" s="203" t="s">
        <v>22151</v>
      </c>
      <c r="AR556" s="203">
        <v>-999</v>
      </c>
      <c r="AS556" s="203" t="s">
        <v>22151</v>
      </c>
      <c r="AT556" s="203" t="s">
        <v>22151</v>
      </c>
      <c r="AU556" s="203">
        <v>-999</v>
      </c>
      <c r="AV556" s="203">
        <v>-999</v>
      </c>
      <c r="AW556" s="203">
        <v>-999</v>
      </c>
      <c r="AX556" s="203">
        <v>-999</v>
      </c>
      <c r="AY556" s="205" t="s">
        <v>22151</v>
      </c>
      <c r="AZ556" s="205" t="s">
        <v>22151</v>
      </c>
      <c r="BA556" s="205" t="s">
        <v>22151</v>
      </c>
      <c r="BB556" s="205" t="s">
        <v>22151</v>
      </c>
      <c r="BC556" s="205">
        <v>32</v>
      </c>
      <c r="BD556" s="205" t="s">
        <v>22151</v>
      </c>
      <c r="BE556" s="205" t="s">
        <v>22151</v>
      </c>
      <c r="BF556" s="205">
        <v>88</v>
      </c>
      <c r="BG556" s="205">
        <v>118</v>
      </c>
      <c r="BH556" s="205">
        <v>280</v>
      </c>
      <c r="BI556" s="205">
        <v>265</v>
      </c>
      <c r="BJ556" s="206" t="s">
        <v>22151</v>
      </c>
      <c r="BK556" s="203">
        <v>7.142980860930253</v>
      </c>
      <c r="BL556" s="203">
        <v>-1006.1429808609303</v>
      </c>
      <c r="BM556" s="205">
        <v>535</v>
      </c>
      <c r="BN556" s="203">
        <v>0</v>
      </c>
      <c r="BO556" s="203">
        <v>0.19435732070240119</v>
      </c>
      <c r="BP556" s="203">
        <v>-1006.3373381816326</v>
      </c>
      <c r="BQ556" s="207">
        <v>-2143.9490809632121</v>
      </c>
      <c r="BR556" s="208"/>
      <c r="BS556" s="203">
        <v>0</v>
      </c>
      <c r="BT556" s="38">
        <v>0</v>
      </c>
      <c r="BU556" s="203" t="s">
        <v>22629</v>
      </c>
      <c r="BV556" s="200">
        <v>999</v>
      </c>
      <c r="BW556" s="209">
        <v>1547</v>
      </c>
      <c r="BX556" s="204">
        <v>-548</v>
      </c>
      <c r="BY556" s="209">
        <v>0</v>
      </c>
      <c r="BZ556" s="209">
        <v>0</v>
      </c>
      <c r="CA556" s="184" t="s">
        <v>22151</v>
      </c>
    </row>
    <row r="557" spans="1:79" x14ac:dyDescent="0.3">
      <c r="A557" s="213" t="s">
        <v>13805</v>
      </c>
      <c r="B557" s="1" t="s">
        <v>13807</v>
      </c>
      <c r="C557" s="2" t="s">
        <v>13806</v>
      </c>
      <c r="D557" s="91" t="s">
        <v>11572</v>
      </c>
      <c r="E557" s="2" t="s">
        <v>1413</v>
      </c>
      <c r="F557" s="2" t="s">
        <v>9094</v>
      </c>
      <c r="G557" s="2" t="s">
        <v>1431</v>
      </c>
      <c r="H557" s="2" t="s">
        <v>22151</v>
      </c>
      <c r="I557" s="2" t="s">
        <v>1431</v>
      </c>
      <c r="J557" s="269" t="s">
        <v>1431</v>
      </c>
      <c r="K557">
        <v>13325</v>
      </c>
      <c r="L557" t="s">
        <v>11573</v>
      </c>
      <c r="M557" t="e">
        <v>#VALUE!</v>
      </c>
      <c r="N557" t="s">
        <v>13809</v>
      </c>
      <c r="O557" s="169">
        <v>0</v>
      </c>
      <c r="P557" s="123">
        <v>0</v>
      </c>
      <c r="Q557" s="123">
        <v>0</v>
      </c>
      <c r="R557" s="75">
        <v>0</v>
      </c>
      <c r="S557" s="123">
        <v>0</v>
      </c>
      <c r="T557" s="123">
        <v>0</v>
      </c>
      <c r="U557" s="123">
        <v>0</v>
      </c>
      <c r="V557" s="75">
        <v>0</v>
      </c>
      <c r="W557" s="123">
        <v>0</v>
      </c>
      <c r="X557" s="75">
        <v>0</v>
      </c>
      <c r="Y557" s="75">
        <v>0</v>
      </c>
      <c r="Z557" s="75">
        <v>0</v>
      </c>
      <c r="AA557" s="75">
        <v>0</v>
      </c>
      <c r="AB557" s="52">
        <v>0</v>
      </c>
      <c r="AC557" s="52">
        <v>0</v>
      </c>
      <c r="AD557" s="52">
        <v>0</v>
      </c>
      <c r="AE557" s="51">
        <v>0</v>
      </c>
      <c r="AF557" s="51">
        <v>0</v>
      </c>
      <c r="AG557" s="51">
        <v>0</v>
      </c>
      <c r="AH557" s="51">
        <v>0</v>
      </c>
      <c r="AI557" s="51">
        <v>0</v>
      </c>
      <c r="AJ557" s="51">
        <v>0</v>
      </c>
      <c r="AK557" s="51">
        <v>0</v>
      </c>
      <c r="AL557" s="51">
        <v>0</v>
      </c>
      <c r="AM557" s="51">
        <v>-999</v>
      </c>
      <c r="AN557" s="51" t="s">
        <v>22151</v>
      </c>
      <c r="AO557" s="51" t="s">
        <v>22151</v>
      </c>
      <c r="AP557" s="51" t="s">
        <v>22151</v>
      </c>
      <c r="AQ557" s="51" t="s">
        <v>22151</v>
      </c>
      <c r="AR557" s="51">
        <v>-999</v>
      </c>
      <c r="AS557" s="51" t="s">
        <v>22151</v>
      </c>
      <c r="AT557" s="51" t="s">
        <v>22151</v>
      </c>
      <c r="AU557" s="51">
        <v>-999</v>
      </c>
      <c r="AV557" s="51">
        <v>-999</v>
      </c>
      <c r="AW557" s="51">
        <v>-999</v>
      </c>
      <c r="AX557" s="51">
        <v>-999</v>
      </c>
      <c r="AY557" s="76" t="s">
        <v>22151</v>
      </c>
      <c r="AZ557" s="132" t="s">
        <v>22151</v>
      </c>
      <c r="BA557" s="132" t="s">
        <v>22151</v>
      </c>
      <c r="BB557" s="132" t="s">
        <v>22151</v>
      </c>
      <c r="BC557" s="132">
        <v>32</v>
      </c>
      <c r="BD557" s="132" t="s">
        <v>22151</v>
      </c>
      <c r="BE557" s="132" t="s">
        <v>22151</v>
      </c>
      <c r="BF557" s="132">
        <v>88</v>
      </c>
      <c r="BG557" s="132">
        <v>118</v>
      </c>
      <c r="BH557" s="132">
        <v>280</v>
      </c>
      <c r="BI557" s="132">
        <v>265</v>
      </c>
      <c r="BJ557" s="92" t="s">
        <v>22151</v>
      </c>
      <c r="BK557" s="51">
        <v>7.142980860930253</v>
      </c>
      <c r="BL557" s="8">
        <v>-1006.1429808609303</v>
      </c>
      <c r="BM557" s="12">
        <v>535</v>
      </c>
      <c r="BN557" s="51">
        <v>0</v>
      </c>
      <c r="BO557" s="51">
        <v>0.19435732070240119</v>
      </c>
      <c r="BP557" s="51">
        <v>-1006.3373381816326</v>
      </c>
      <c r="BQ557" s="64">
        <v>-2143.9490809632121</v>
      </c>
      <c r="BR557" s="64"/>
      <c r="BS557" s="51">
        <v>0</v>
      </c>
      <c r="BT557" s="38">
        <v>0</v>
      </c>
      <c r="BU557" s="51" t="s">
        <v>22629</v>
      </c>
      <c r="BV557" s="75">
        <v>999</v>
      </c>
      <c r="BW557" s="75">
        <v>1547</v>
      </c>
      <c r="BX557" s="51">
        <v>-548</v>
      </c>
      <c r="BY557" s="75">
        <v>0</v>
      </c>
      <c r="BZ557" s="75">
        <v>0</v>
      </c>
      <c r="CA557" s="184" t="s">
        <v>22151</v>
      </c>
    </row>
    <row r="558" spans="1:79" x14ac:dyDescent="0.3">
      <c r="A558" s="178" t="s">
        <v>11864</v>
      </c>
      <c r="B558" s="1" t="s">
        <v>11865</v>
      </c>
      <c r="C558" s="2" t="s">
        <v>6970</v>
      </c>
      <c r="D558" s="91" t="s">
        <v>11548</v>
      </c>
      <c r="E558" s="2" t="s">
        <v>3591</v>
      </c>
      <c r="F558" s="2" t="s">
        <v>3591</v>
      </c>
      <c r="G558" s="2" t="s">
        <v>1431</v>
      </c>
      <c r="H558" s="2" t="s">
        <v>22151</v>
      </c>
      <c r="I558" s="2" t="s">
        <v>1431</v>
      </c>
      <c r="J558" s="269" t="s">
        <v>1431</v>
      </c>
      <c r="K558">
        <v>12399</v>
      </c>
      <c r="L558" t="s">
        <v>11549</v>
      </c>
      <c r="M558" t="e">
        <v>#VALUE!</v>
      </c>
      <c r="N558" t="s">
        <v>11867</v>
      </c>
      <c r="O558" s="169">
        <v>0</v>
      </c>
      <c r="P558" s="123">
        <v>0</v>
      </c>
      <c r="Q558" s="123">
        <v>0</v>
      </c>
      <c r="R558" s="75">
        <v>0</v>
      </c>
      <c r="S558" s="123">
        <v>0</v>
      </c>
      <c r="T558" s="123">
        <v>0</v>
      </c>
      <c r="U558" s="123">
        <v>0</v>
      </c>
      <c r="V558" s="75">
        <v>0</v>
      </c>
      <c r="W558" s="123">
        <v>0</v>
      </c>
      <c r="X558" s="75">
        <v>0</v>
      </c>
      <c r="Y558" s="75">
        <v>0</v>
      </c>
      <c r="Z558" s="75">
        <v>0</v>
      </c>
      <c r="AA558" s="75">
        <v>0</v>
      </c>
      <c r="AB558" s="4">
        <v>0</v>
      </c>
      <c r="AC558" s="4">
        <v>0</v>
      </c>
      <c r="AD558" s="4">
        <v>0</v>
      </c>
      <c r="AE558" s="8">
        <v>0</v>
      </c>
      <c r="AF558" s="8">
        <v>0</v>
      </c>
      <c r="AG558" s="8">
        <v>0</v>
      </c>
      <c r="AH558" s="8">
        <v>0</v>
      </c>
      <c r="AI558" s="51">
        <v>0</v>
      </c>
      <c r="AJ558" s="51">
        <v>0</v>
      </c>
      <c r="AK558" s="51">
        <v>0</v>
      </c>
      <c r="AL558" s="51">
        <v>0</v>
      </c>
      <c r="AM558" s="8">
        <v>-999</v>
      </c>
      <c r="AN558" s="8" t="s">
        <v>22151</v>
      </c>
      <c r="AO558" s="8" t="s">
        <v>22151</v>
      </c>
      <c r="AP558" s="8" t="s">
        <v>22151</v>
      </c>
      <c r="AQ558" s="8" t="s">
        <v>22151</v>
      </c>
      <c r="AR558" s="8">
        <v>-999</v>
      </c>
      <c r="AS558" s="8" t="s">
        <v>22151</v>
      </c>
      <c r="AT558" s="8" t="s">
        <v>22151</v>
      </c>
      <c r="AU558" s="8">
        <v>-999</v>
      </c>
      <c r="AV558" s="8">
        <v>-999</v>
      </c>
      <c r="AW558" s="8">
        <v>-999</v>
      </c>
      <c r="AX558" s="8">
        <v>-999</v>
      </c>
      <c r="AY558" s="132" t="s">
        <v>22151</v>
      </c>
      <c r="AZ558" s="132" t="s">
        <v>22151</v>
      </c>
      <c r="BA558" s="132" t="s">
        <v>22151</v>
      </c>
      <c r="BB558" s="132" t="s">
        <v>22151</v>
      </c>
      <c r="BC558" s="132">
        <v>32</v>
      </c>
      <c r="BD558" s="132" t="s">
        <v>22151</v>
      </c>
      <c r="BE558" s="132" t="s">
        <v>22151</v>
      </c>
      <c r="BF558" s="132">
        <v>88</v>
      </c>
      <c r="BG558" s="132">
        <v>118</v>
      </c>
      <c r="BH558" s="132">
        <v>280</v>
      </c>
      <c r="BI558" s="132">
        <v>265</v>
      </c>
      <c r="BJ558" s="92" t="s">
        <v>22151</v>
      </c>
      <c r="BK558" s="8">
        <v>7.142980860930253</v>
      </c>
      <c r="BL558" s="8">
        <v>-1006.1429808609303</v>
      </c>
      <c r="BM558" s="12">
        <v>535</v>
      </c>
      <c r="BN558" s="10">
        <v>0</v>
      </c>
      <c r="BO558" s="10">
        <v>0.19435732070240119</v>
      </c>
      <c r="BP558" s="10">
        <v>-1006.3373381816326</v>
      </c>
      <c r="BQ558" s="41">
        <v>-2143.9490809632121</v>
      </c>
      <c r="BR558" s="41"/>
      <c r="BS558" s="10">
        <v>0</v>
      </c>
      <c r="BT558" s="38">
        <v>0</v>
      </c>
      <c r="BU558" s="6" t="s">
        <v>22629</v>
      </c>
      <c r="BV558" s="75">
        <v>999</v>
      </c>
      <c r="BW558" s="75">
        <v>1547</v>
      </c>
      <c r="BX558" s="51">
        <v>-548</v>
      </c>
      <c r="BY558" s="75">
        <v>0</v>
      </c>
      <c r="BZ558" s="75">
        <v>0</v>
      </c>
      <c r="CA558" s="184" t="s">
        <v>22151</v>
      </c>
    </row>
    <row r="559" spans="1:79" x14ac:dyDescent="0.3">
      <c r="A559" s="178" t="s">
        <v>9777</v>
      </c>
      <c r="B559" s="1" t="s">
        <v>7473</v>
      </c>
      <c r="C559" s="2" t="s">
        <v>9779</v>
      </c>
      <c r="D559" s="91" t="s">
        <v>9778</v>
      </c>
      <c r="E559" s="2" t="s">
        <v>3591</v>
      </c>
      <c r="F559" s="2" t="s">
        <v>3591</v>
      </c>
      <c r="G559" s="2" t="s">
        <v>1431</v>
      </c>
      <c r="H559" s="2" t="s">
        <v>22151</v>
      </c>
      <c r="I559" s="2" t="s">
        <v>1431</v>
      </c>
      <c r="J559" s="269" t="s">
        <v>1431</v>
      </c>
      <c r="K559" t="e">
        <v>#VALUE!</v>
      </c>
      <c r="L559" t="s">
        <v>9780</v>
      </c>
      <c r="M559" t="e">
        <v>#VALUE!</v>
      </c>
      <c r="N559" t="s">
        <v>9781</v>
      </c>
      <c r="O559" s="169">
        <v>0</v>
      </c>
      <c r="P559" s="123">
        <v>0</v>
      </c>
      <c r="Q559" s="123">
        <v>0</v>
      </c>
      <c r="R559" s="75">
        <v>0</v>
      </c>
      <c r="S559" s="123">
        <v>0</v>
      </c>
      <c r="T559" s="123">
        <v>0</v>
      </c>
      <c r="U559" s="123">
        <v>0</v>
      </c>
      <c r="V559" s="75">
        <v>0</v>
      </c>
      <c r="W559" s="123">
        <v>0</v>
      </c>
      <c r="X559" s="75">
        <v>0</v>
      </c>
      <c r="Y559" s="75">
        <v>0</v>
      </c>
      <c r="Z559" s="75">
        <v>0</v>
      </c>
      <c r="AA559" s="75">
        <v>0</v>
      </c>
      <c r="AB559" s="31">
        <v>0</v>
      </c>
      <c r="AC559" s="31">
        <v>0</v>
      </c>
      <c r="AD559" s="31">
        <v>0</v>
      </c>
      <c r="AE559" s="32">
        <v>0</v>
      </c>
      <c r="AF559" s="32">
        <v>0</v>
      </c>
      <c r="AG559" s="32">
        <v>0</v>
      </c>
      <c r="AH559" s="32">
        <v>0</v>
      </c>
      <c r="AI559" s="51">
        <v>0</v>
      </c>
      <c r="AJ559" s="51">
        <v>0</v>
      </c>
      <c r="AK559" s="51">
        <v>0</v>
      </c>
      <c r="AL559" s="51">
        <v>0</v>
      </c>
      <c r="AM559" s="32">
        <v>-999</v>
      </c>
      <c r="AN559" s="32" t="s">
        <v>22151</v>
      </c>
      <c r="AO559" s="32" t="s">
        <v>22151</v>
      </c>
      <c r="AP559" s="32" t="s">
        <v>22151</v>
      </c>
      <c r="AQ559" s="32" t="s">
        <v>22151</v>
      </c>
      <c r="AR559" s="32">
        <v>-999</v>
      </c>
      <c r="AS559" s="32" t="s">
        <v>22151</v>
      </c>
      <c r="AT559" s="32" t="s">
        <v>22151</v>
      </c>
      <c r="AU559" s="32">
        <v>-999</v>
      </c>
      <c r="AV559" s="32">
        <v>-999</v>
      </c>
      <c r="AW559" s="32">
        <v>-999</v>
      </c>
      <c r="AX559" s="32">
        <v>-999</v>
      </c>
      <c r="AY559" s="133" t="s">
        <v>22151</v>
      </c>
      <c r="AZ559" s="132" t="s">
        <v>22151</v>
      </c>
      <c r="BA559" s="132" t="s">
        <v>22151</v>
      </c>
      <c r="BB559" s="132" t="s">
        <v>22151</v>
      </c>
      <c r="BC559" s="132">
        <v>32</v>
      </c>
      <c r="BD559" s="132" t="s">
        <v>22151</v>
      </c>
      <c r="BE559" s="132" t="s">
        <v>22151</v>
      </c>
      <c r="BF559" s="132">
        <v>88</v>
      </c>
      <c r="BG559" s="132">
        <v>118</v>
      </c>
      <c r="BH559" s="132">
        <v>280</v>
      </c>
      <c r="BI559" s="132">
        <v>265</v>
      </c>
      <c r="BJ559" s="92" t="s">
        <v>22151</v>
      </c>
      <c r="BK559" s="32">
        <v>7.142980860930253</v>
      </c>
      <c r="BL559" s="8">
        <v>-1006.1429808609303</v>
      </c>
      <c r="BM559" s="12">
        <v>535</v>
      </c>
      <c r="BN559" s="32">
        <v>0</v>
      </c>
      <c r="BO559" s="32">
        <v>0.19435732070240119</v>
      </c>
      <c r="BP559" s="32">
        <v>-1006.3373381816326</v>
      </c>
      <c r="BQ559" s="40">
        <v>-2143.9490809632121</v>
      </c>
      <c r="BR559" s="40"/>
      <c r="BS559" s="32">
        <v>0</v>
      </c>
      <c r="BT559" s="38">
        <v>0</v>
      </c>
      <c r="BU559" s="6" t="s">
        <v>22629</v>
      </c>
      <c r="BV559" s="75">
        <v>999</v>
      </c>
      <c r="BW559" s="75">
        <v>1547</v>
      </c>
      <c r="BX559" s="51">
        <v>-548</v>
      </c>
      <c r="BY559" s="75">
        <v>0</v>
      </c>
      <c r="BZ559" s="75">
        <v>0</v>
      </c>
      <c r="CA559" s="184" t="s">
        <v>22151</v>
      </c>
    </row>
    <row r="560" spans="1:79" x14ac:dyDescent="0.3">
      <c r="A560" s="178" t="s">
        <v>13374</v>
      </c>
      <c r="B560" s="1" t="s">
        <v>6850</v>
      </c>
      <c r="C560" s="2" t="s">
        <v>13375</v>
      </c>
      <c r="D560" s="91" t="s">
        <v>12952</v>
      </c>
      <c r="E560" s="2" t="s">
        <v>1395</v>
      </c>
      <c r="F560" s="2" t="s">
        <v>9094</v>
      </c>
      <c r="G560" s="2" t="s">
        <v>1431</v>
      </c>
      <c r="H560" s="2" t="s">
        <v>22151</v>
      </c>
      <c r="I560" s="2" t="s">
        <v>1431</v>
      </c>
      <c r="J560" s="269" t="s">
        <v>1431</v>
      </c>
      <c r="K560" t="e">
        <v>#VALUE!</v>
      </c>
      <c r="L560" t="s">
        <v>13376</v>
      </c>
      <c r="M560" t="e">
        <v>#VALUE!</v>
      </c>
      <c r="N560" t="s">
        <v>13377</v>
      </c>
      <c r="O560" s="169">
        <v>0</v>
      </c>
      <c r="P560" s="123">
        <v>0</v>
      </c>
      <c r="Q560" s="123">
        <v>0</v>
      </c>
      <c r="R560" s="75">
        <v>0</v>
      </c>
      <c r="S560" s="123">
        <v>0</v>
      </c>
      <c r="T560" s="123">
        <v>0</v>
      </c>
      <c r="U560" s="123">
        <v>0</v>
      </c>
      <c r="V560" s="75">
        <v>0</v>
      </c>
      <c r="W560" s="123">
        <v>0</v>
      </c>
      <c r="X560" s="75">
        <v>0</v>
      </c>
      <c r="Y560" s="75">
        <v>0</v>
      </c>
      <c r="Z560" s="75">
        <v>0</v>
      </c>
      <c r="AA560" s="75">
        <v>0</v>
      </c>
      <c r="AB560" s="4">
        <v>0</v>
      </c>
      <c r="AC560" s="4">
        <v>0</v>
      </c>
      <c r="AD560" s="4">
        <v>0</v>
      </c>
      <c r="AE560" s="8">
        <v>0</v>
      </c>
      <c r="AF560" s="8">
        <v>0</v>
      </c>
      <c r="AG560" s="8">
        <v>0</v>
      </c>
      <c r="AH560" s="8">
        <v>0</v>
      </c>
      <c r="AI560" s="51">
        <v>0</v>
      </c>
      <c r="AJ560" s="51">
        <v>0</v>
      </c>
      <c r="AK560" s="51">
        <v>0</v>
      </c>
      <c r="AL560" s="51">
        <v>0</v>
      </c>
      <c r="AM560" s="8">
        <v>-999</v>
      </c>
      <c r="AN560" s="8" t="s">
        <v>22151</v>
      </c>
      <c r="AO560" s="8" t="s">
        <v>22151</v>
      </c>
      <c r="AP560" s="8" t="s">
        <v>22151</v>
      </c>
      <c r="AQ560" s="8" t="s">
        <v>22151</v>
      </c>
      <c r="AR560" s="8">
        <v>-999</v>
      </c>
      <c r="AS560" s="8" t="s">
        <v>22151</v>
      </c>
      <c r="AT560" s="8" t="s">
        <v>22151</v>
      </c>
      <c r="AU560" s="8">
        <v>-999</v>
      </c>
      <c r="AV560" s="8">
        <v>-999</v>
      </c>
      <c r="AW560" s="8">
        <v>-999</v>
      </c>
      <c r="AX560" s="8">
        <v>-999</v>
      </c>
      <c r="AY560" s="132" t="s">
        <v>22151</v>
      </c>
      <c r="AZ560" s="132" t="s">
        <v>22151</v>
      </c>
      <c r="BA560" s="132" t="s">
        <v>22151</v>
      </c>
      <c r="BB560" s="132" t="s">
        <v>22151</v>
      </c>
      <c r="BC560" s="132">
        <v>32</v>
      </c>
      <c r="BD560" s="132" t="s">
        <v>22151</v>
      </c>
      <c r="BE560" s="132" t="s">
        <v>22151</v>
      </c>
      <c r="BF560" s="132">
        <v>88</v>
      </c>
      <c r="BG560" s="132">
        <v>118</v>
      </c>
      <c r="BH560" s="132">
        <v>280</v>
      </c>
      <c r="BI560" s="132">
        <v>265</v>
      </c>
      <c r="BJ560" s="92" t="s">
        <v>22151</v>
      </c>
      <c r="BK560" s="8">
        <v>7.142980860930253</v>
      </c>
      <c r="BL560" s="8">
        <v>-1006.1429808609303</v>
      </c>
      <c r="BM560" s="12">
        <v>535</v>
      </c>
      <c r="BN560" s="10">
        <v>0</v>
      </c>
      <c r="BO560" s="10">
        <v>0.19435732070240119</v>
      </c>
      <c r="BP560" s="10">
        <v>-1006.3373381816326</v>
      </c>
      <c r="BQ560" s="41">
        <v>-2143.9490809632121</v>
      </c>
      <c r="BR560" s="41"/>
      <c r="BS560" s="10">
        <v>0</v>
      </c>
      <c r="BT560" s="38">
        <v>0</v>
      </c>
      <c r="BU560" s="6" t="s">
        <v>22629</v>
      </c>
      <c r="BV560" s="75">
        <v>999</v>
      </c>
      <c r="BW560" s="75">
        <v>1547</v>
      </c>
      <c r="BX560" s="51">
        <v>-548</v>
      </c>
      <c r="BY560" s="75">
        <v>0</v>
      </c>
      <c r="BZ560" s="75">
        <v>0</v>
      </c>
      <c r="CA560" s="184" t="s">
        <v>22151</v>
      </c>
    </row>
    <row r="561" spans="1:79" x14ac:dyDescent="0.3">
      <c r="A561" s="178" t="s">
        <v>16652</v>
      </c>
      <c r="B561" s="1" t="s">
        <v>6930</v>
      </c>
      <c r="C561" s="2" t="s">
        <v>16654</v>
      </c>
      <c r="D561" s="91" t="s">
        <v>16653</v>
      </c>
      <c r="E561" s="2" t="s">
        <v>1430</v>
      </c>
      <c r="F561" s="2" t="s">
        <v>6120</v>
      </c>
      <c r="G561" s="2" t="s">
        <v>1431</v>
      </c>
      <c r="H561" s="2" t="s">
        <v>1431</v>
      </c>
      <c r="I561" s="2" t="s">
        <v>1431</v>
      </c>
      <c r="J561" s="269" t="s">
        <v>1431</v>
      </c>
      <c r="K561">
        <v>11863</v>
      </c>
      <c r="L561" t="s">
        <v>16655</v>
      </c>
      <c r="M561" t="e">
        <v>#VALUE!</v>
      </c>
      <c r="N561" t="s">
        <v>16657</v>
      </c>
      <c r="O561" s="169">
        <v>0</v>
      </c>
      <c r="P561" s="123">
        <v>0</v>
      </c>
      <c r="Q561" s="123">
        <v>0</v>
      </c>
      <c r="R561" s="75">
        <v>0</v>
      </c>
      <c r="S561" s="123">
        <v>0</v>
      </c>
      <c r="T561" s="123">
        <v>0</v>
      </c>
      <c r="U561" s="123">
        <v>0</v>
      </c>
      <c r="V561" s="75">
        <v>0</v>
      </c>
      <c r="W561" s="123">
        <v>0</v>
      </c>
      <c r="X561" s="75">
        <v>0</v>
      </c>
      <c r="Y561" s="75">
        <v>0</v>
      </c>
      <c r="Z561" s="75">
        <v>0</v>
      </c>
      <c r="AA561" s="75">
        <v>0</v>
      </c>
      <c r="AB561" s="31">
        <v>0</v>
      </c>
      <c r="AC561" s="31">
        <v>0</v>
      </c>
      <c r="AD561" s="31">
        <v>0</v>
      </c>
      <c r="AE561" s="32">
        <v>0</v>
      </c>
      <c r="AF561" s="32">
        <v>0</v>
      </c>
      <c r="AG561" s="32">
        <v>0</v>
      </c>
      <c r="AH561" s="32">
        <v>0</v>
      </c>
      <c r="AI561" s="51">
        <v>0</v>
      </c>
      <c r="AJ561" s="51">
        <v>0</v>
      </c>
      <c r="AK561" s="51">
        <v>0</v>
      </c>
      <c r="AL561" s="51">
        <v>0</v>
      </c>
      <c r="AM561" s="32">
        <v>-999</v>
      </c>
      <c r="AN561" s="32" t="s">
        <v>22151</v>
      </c>
      <c r="AO561" s="32" t="s">
        <v>22151</v>
      </c>
      <c r="AP561" s="32" t="s">
        <v>22151</v>
      </c>
      <c r="AQ561" s="32" t="s">
        <v>22151</v>
      </c>
      <c r="AR561" s="32">
        <v>-999</v>
      </c>
      <c r="AS561" s="32" t="s">
        <v>22151</v>
      </c>
      <c r="AT561" s="32" t="s">
        <v>22151</v>
      </c>
      <c r="AU561" s="32">
        <v>-999</v>
      </c>
      <c r="AV561" s="32">
        <v>-999</v>
      </c>
      <c r="AW561" s="32">
        <v>-999</v>
      </c>
      <c r="AX561" s="32">
        <v>-999</v>
      </c>
      <c r="AY561" s="133" t="s">
        <v>22151</v>
      </c>
      <c r="AZ561" s="132" t="s">
        <v>22151</v>
      </c>
      <c r="BA561" s="132" t="s">
        <v>22151</v>
      </c>
      <c r="BB561" s="132" t="s">
        <v>22151</v>
      </c>
      <c r="BC561" s="132">
        <v>32</v>
      </c>
      <c r="BD561" s="132" t="s">
        <v>22151</v>
      </c>
      <c r="BE561" s="132" t="s">
        <v>22151</v>
      </c>
      <c r="BF561" s="132">
        <v>88</v>
      </c>
      <c r="BG561" s="132">
        <v>118</v>
      </c>
      <c r="BH561" s="132">
        <v>280</v>
      </c>
      <c r="BI561" s="132">
        <v>265</v>
      </c>
      <c r="BJ561" s="92" t="s">
        <v>22151</v>
      </c>
      <c r="BK561" s="32">
        <v>7.142980860930253</v>
      </c>
      <c r="BL561" s="8">
        <v>-1006.1429808609303</v>
      </c>
      <c r="BM561" s="12">
        <v>535</v>
      </c>
      <c r="BN561" s="32">
        <v>0</v>
      </c>
      <c r="BO561" s="32">
        <v>0.19435732070240119</v>
      </c>
      <c r="BP561" s="32">
        <v>-1006.3373381816326</v>
      </c>
      <c r="BQ561" s="40">
        <v>-2143.9490809632121</v>
      </c>
      <c r="BR561" s="40"/>
      <c r="BS561" s="32">
        <v>0</v>
      </c>
      <c r="BT561" s="38">
        <v>0</v>
      </c>
      <c r="BU561" s="6" t="s">
        <v>22629</v>
      </c>
      <c r="BV561" s="75">
        <v>999</v>
      </c>
      <c r="BW561" s="75">
        <v>1547</v>
      </c>
      <c r="BX561" s="51">
        <v>-548</v>
      </c>
      <c r="BY561" s="75">
        <v>0</v>
      </c>
      <c r="BZ561" s="75">
        <v>0</v>
      </c>
      <c r="CA561" s="184" t="s">
        <v>22151</v>
      </c>
    </row>
    <row r="562" spans="1:79" x14ac:dyDescent="0.3">
      <c r="A562" s="213" t="s">
        <v>14868</v>
      </c>
      <c r="B562" s="1" t="s">
        <v>14870</v>
      </c>
      <c r="C562" s="2" t="s">
        <v>7219</v>
      </c>
      <c r="D562" s="91" t="s">
        <v>14869</v>
      </c>
      <c r="E562" s="2" t="s">
        <v>1437</v>
      </c>
      <c r="F562" s="2" t="s">
        <v>6120</v>
      </c>
      <c r="G562" s="2" t="s">
        <v>1431</v>
      </c>
      <c r="H562" s="2" t="s">
        <v>22151</v>
      </c>
      <c r="I562" s="2" t="s">
        <v>1431</v>
      </c>
      <c r="J562" s="269" t="s">
        <v>1431</v>
      </c>
      <c r="K562">
        <v>11875</v>
      </c>
      <c r="L562" t="s">
        <v>14871</v>
      </c>
      <c r="M562" t="e">
        <v>#VALUE!</v>
      </c>
      <c r="N562" t="s">
        <v>15305</v>
      </c>
      <c r="O562" s="169">
        <v>0</v>
      </c>
      <c r="P562" s="123">
        <v>0</v>
      </c>
      <c r="Q562" s="123">
        <v>0</v>
      </c>
      <c r="R562" s="75">
        <v>0</v>
      </c>
      <c r="S562" s="123">
        <v>0</v>
      </c>
      <c r="T562" s="123">
        <v>0</v>
      </c>
      <c r="U562" s="123">
        <v>0</v>
      </c>
      <c r="V562" s="75">
        <v>0</v>
      </c>
      <c r="W562" s="123">
        <v>0</v>
      </c>
      <c r="X562" s="75">
        <v>0</v>
      </c>
      <c r="Y562" s="75">
        <v>0</v>
      </c>
      <c r="Z562" s="75">
        <v>0</v>
      </c>
      <c r="AA562" s="75">
        <v>0</v>
      </c>
      <c r="AB562" s="52">
        <v>0</v>
      </c>
      <c r="AC562" s="52">
        <v>0</v>
      </c>
      <c r="AD562" s="52">
        <v>0</v>
      </c>
      <c r="AE562" s="51">
        <v>0</v>
      </c>
      <c r="AF562" s="51">
        <v>0</v>
      </c>
      <c r="AG562" s="51">
        <v>0</v>
      </c>
      <c r="AH562" s="51">
        <v>0</v>
      </c>
      <c r="AI562" s="51">
        <v>0</v>
      </c>
      <c r="AJ562" s="51">
        <v>0</v>
      </c>
      <c r="AK562" s="51">
        <v>0</v>
      </c>
      <c r="AL562" s="51">
        <v>0</v>
      </c>
      <c r="AM562" s="51">
        <v>-999</v>
      </c>
      <c r="AN562" s="51" t="s">
        <v>22151</v>
      </c>
      <c r="AO562" s="51" t="s">
        <v>22151</v>
      </c>
      <c r="AP562" s="51" t="s">
        <v>22151</v>
      </c>
      <c r="AQ562" s="51" t="s">
        <v>22151</v>
      </c>
      <c r="AR562" s="51">
        <v>-999</v>
      </c>
      <c r="AS562" s="51" t="s">
        <v>22151</v>
      </c>
      <c r="AT562" s="51" t="s">
        <v>22151</v>
      </c>
      <c r="AU562" s="51">
        <v>-999</v>
      </c>
      <c r="AV562" s="51">
        <v>-999</v>
      </c>
      <c r="AW562" s="51">
        <v>-999</v>
      </c>
      <c r="AX562" s="51">
        <v>-999</v>
      </c>
      <c r="AY562" s="76" t="s">
        <v>22151</v>
      </c>
      <c r="AZ562" s="132" t="s">
        <v>22151</v>
      </c>
      <c r="BA562" s="132" t="s">
        <v>22151</v>
      </c>
      <c r="BB562" s="132" t="s">
        <v>22151</v>
      </c>
      <c r="BC562" s="132">
        <v>32</v>
      </c>
      <c r="BD562" s="132" t="s">
        <v>22151</v>
      </c>
      <c r="BE562" s="132" t="s">
        <v>22151</v>
      </c>
      <c r="BF562" s="132">
        <v>88</v>
      </c>
      <c r="BG562" s="132">
        <v>118</v>
      </c>
      <c r="BH562" s="132">
        <v>280</v>
      </c>
      <c r="BI562" s="132">
        <v>265</v>
      </c>
      <c r="BJ562" s="92" t="s">
        <v>22151</v>
      </c>
      <c r="BK562" s="51">
        <v>7.142980860930253</v>
      </c>
      <c r="BL562" s="8">
        <v>-1006.1429808609303</v>
      </c>
      <c r="BM562" s="12">
        <v>535</v>
      </c>
      <c r="BN562" s="51">
        <v>0</v>
      </c>
      <c r="BO562" s="51">
        <v>0.19435732070240119</v>
      </c>
      <c r="BP562" s="51">
        <v>-1006.3373381816326</v>
      </c>
      <c r="BQ562" s="64">
        <v>-2143.9490809632121</v>
      </c>
      <c r="BR562" s="64"/>
      <c r="BS562" s="51">
        <v>0</v>
      </c>
      <c r="BT562" s="38">
        <v>0</v>
      </c>
      <c r="BU562" s="51" t="s">
        <v>22629</v>
      </c>
      <c r="BV562" s="75">
        <v>999</v>
      </c>
      <c r="BW562" s="75">
        <v>1547</v>
      </c>
      <c r="BX562" s="51">
        <v>-548</v>
      </c>
      <c r="BY562" s="75">
        <v>0</v>
      </c>
      <c r="BZ562" s="75">
        <v>0</v>
      </c>
      <c r="CA562" s="184" t="s">
        <v>22151</v>
      </c>
    </row>
    <row r="563" spans="1:79" x14ac:dyDescent="0.3">
      <c r="A563" s="178" t="s">
        <v>3005</v>
      </c>
      <c r="B563" s="1" t="s">
        <v>7033</v>
      </c>
      <c r="C563" s="2" t="s">
        <v>6562</v>
      </c>
      <c r="D563" s="91" t="s">
        <v>13</v>
      </c>
      <c r="E563" s="2" t="s">
        <v>1464</v>
      </c>
      <c r="F563" s="2" t="s">
        <v>6120</v>
      </c>
      <c r="G563" s="2" t="s">
        <v>1431</v>
      </c>
      <c r="H563" s="2" t="s">
        <v>1431</v>
      </c>
      <c r="I563" s="2" t="s">
        <v>1431</v>
      </c>
      <c r="J563" s="269" t="s">
        <v>1431</v>
      </c>
      <c r="K563">
        <v>1159</v>
      </c>
      <c r="L563" t="s">
        <v>10213</v>
      </c>
      <c r="M563" t="e">
        <v>#VALUE!</v>
      </c>
      <c r="N563" t="s">
        <v>6214</v>
      </c>
      <c r="O563" s="169">
        <v>0</v>
      </c>
      <c r="P563" s="123">
        <v>0</v>
      </c>
      <c r="Q563" s="123">
        <v>0</v>
      </c>
      <c r="R563" s="75">
        <v>0</v>
      </c>
      <c r="S563" s="123">
        <v>0</v>
      </c>
      <c r="T563" s="123">
        <v>0</v>
      </c>
      <c r="U563" s="123">
        <v>0</v>
      </c>
      <c r="V563" s="75">
        <v>0</v>
      </c>
      <c r="W563" s="123">
        <v>0</v>
      </c>
      <c r="X563" s="75">
        <v>0</v>
      </c>
      <c r="Y563" s="75">
        <v>0</v>
      </c>
      <c r="Z563" s="75">
        <v>0</v>
      </c>
      <c r="AA563" s="75">
        <v>0</v>
      </c>
      <c r="AB563" s="31">
        <v>0</v>
      </c>
      <c r="AC563" s="31">
        <v>0</v>
      </c>
      <c r="AD563" s="31">
        <v>0</v>
      </c>
      <c r="AE563" s="32">
        <v>0</v>
      </c>
      <c r="AF563" s="32">
        <v>0</v>
      </c>
      <c r="AG563" s="32">
        <v>0</v>
      </c>
      <c r="AH563" s="32">
        <v>0</v>
      </c>
      <c r="AI563" s="51">
        <v>0</v>
      </c>
      <c r="AJ563" s="51">
        <v>0</v>
      </c>
      <c r="AK563" s="51">
        <v>0</v>
      </c>
      <c r="AL563" s="51">
        <v>0</v>
      </c>
      <c r="AM563" s="8">
        <v>-999</v>
      </c>
      <c r="AN563" s="8" t="s">
        <v>22151</v>
      </c>
      <c r="AO563" s="8" t="s">
        <v>22151</v>
      </c>
      <c r="AP563" s="8" t="s">
        <v>22151</v>
      </c>
      <c r="AQ563" s="8" t="s">
        <v>22151</v>
      </c>
      <c r="AR563" s="8">
        <v>-999</v>
      </c>
      <c r="AS563" s="8" t="s">
        <v>22151</v>
      </c>
      <c r="AT563" s="8" t="s">
        <v>22151</v>
      </c>
      <c r="AU563" s="8">
        <v>-999</v>
      </c>
      <c r="AV563" s="8">
        <v>-999</v>
      </c>
      <c r="AW563" s="8">
        <v>-999</v>
      </c>
      <c r="AX563" s="8">
        <v>-999</v>
      </c>
      <c r="AY563" s="132" t="s">
        <v>22151</v>
      </c>
      <c r="AZ563" s="132" t="s">
        <v>22151</v>
      </c>
      <c r="BA563" s="132" t="s">
        <v>22151</v>
      </c>
      <c r="BB563" s="132" t="s">
        <v>22151</v>
      </c>
      <c r="BC563" s="132">
        <v>32</v>
      </c>
      <c r="BD563" s="132" t="s">
        <v>22151</v>
      </c>
      <c r="BE563" s="132" t="s">
        <v>22151</v>
      </c>
      <c r="BF563" s="132">
        <v>88</v>
      </c>
      <c r="BG563" s="132">
        <v>118</v>
      </c>
      <c r="BH563" s="132">
        <v>280</v>
      </c>
      <c r="BI563" s="132">
        <v>265</v>
      </c>
      <c r="BJ563" s="92" t="s">
        <v>22151</v>
      </c>
      <c r="BK563" s="32">
        <v>7.142980860930253</v>
      </c>
      <c r="BL563" s="8">
        <v>-1006.1429808609303</v>
      </c>
      <c r="BM563" s="12">
        <v>535</v>
      </c>
      <c r="BN563" s="32">
        <v>0</v>
      </c>
      <c r="BO563" s="32">
        <v>0.19435732070240119</v>
      </c>
      <c r="BP563" s="32">
        <v>-1006.3373381816326</v>
      </c>
      <c r="BQ563" s="40">
        <v>-2143.9490809632121</v>
      </c>
      <c r="BR563" s="40"/>
      <c r="BS563" s="32">
        <v>0</v>
      </c>
      <c r="BT563" s="38">
        <v>0</v>
      </c>
      <c r="BU563" s="6" t="s">
        <v>22629</v>
      </c>
      <c r="BV563" s="75">
        <v>999</v>
      </c>
      <c r="BW563" s="75">
        <v>1547</v>
      </c>
      <c r="BX563" s="51">
        <v>-548</v>
      </c>
      <c r="BY563" s="75">
        <v>0</v>
      </c>
      <c r="BZ563" s="75">
        <v>0</v>
      </c>
      <c r="CA563" s="184" t="s">
        <v>22151</v>
      </c>
    </row>
    <row r="564" spans="1:79" x14ac:dyDescent="0.3">
      <c r="A564" s="178" t="s">
        <v>8950</v>
      </c>
      <c r="B564" s="1" t="s">
        <v>6835</v>
      </c>
      <c r="C564" s="2" t="s">
        <v>7717</v>
      </c>
      <c r="D564" s="91" t="s">
        <v>8949</v>
      </c>
      <c r="E564" s="2" t="s">
        <v>1481</v>
      </c>
      <c r="F564" s="2" t="s">
        <v>9094</v>
      </c>
      <c r="G564" s="2" t="s">
        <v>1431</v>
      </c>
      <c r="H564" s="2" t="s">
        <v>22151</v>
      </c>
      <c r="I564" s="2" t="s">
        <v>1431</v>
      </c>
      <c r="J564" s="269" t="s">
        <v>1431</v>
      </c>
      <c r="K564">
        <v>14106</v>
      </c>
      <c r="L564" t="s">
        <v>9845</v>
      </c>
      <c r="M564" t="e">
        <v>#VALUE!</v>
      </c>
      <c r="N564" t="s">
        <v>8951</v>
      </c>
      <c r="O564" s="169">
        <v>0</v>
      </c>
      <c r="P564" s="123">
        <v>0</v>
      </c>
      <c r="Q564" s="123">
        <v>0</v>
      </c>
      <c r="R564" s="75">
        <v>0</v>
      </c>
      <c r="S564" s="123">
        <v>0</v>
      </c>
      <c r="T564" s="123">
        <v>0</v>
      </c>
      <c r="U564" s="123">
        <v>0</v>
      </c>
      <c r="V564" s="75">
        <v>0</v>
      </c>
      <c r="W564" s="123">
        <v>0</v>
      </c>
      <c r="X564" s="75">
        <v>0</v>
      </c>
      <c r="Y564" s="75">
        <v>0</v>
      </c>
      <c r="Z564" s="75">
        <v>0</v>
      </c>
      <c r="AA564" s="75">
        <v>0</v>
      </c>
      <c r="AB564" s="31">
        <v>0</v>
      </c>
      <c r="AC564" s="31">
        <v>0</v>
      </c>
      <c r="AD564" s="31">
        <v>0</v>
      </c>
      <c r="AE564" s="32">
        <v>0</v>
      </c>
      <c r="AF564" s="32">
        <v>0</v>
      </c>
      <c r="AG564" s="32">
        <v>0</v>
      </c>
      <c r="AH564" s="32">
        <v>0</v>
      </c>
      <c r="AI564" s="51">
        <v>0</v>
      </c>
      <c r="AJ564" s="51">
        <v>0</v>
      </c>
      <c r="AK564" s="51">
        <v>0</v>
      </c>
      <c r="AL564" s="51">
        <v>0</v>
      </c>
      <c r="AM564" s="32">
        <v>-999</v>
      </c>
      <c r="AN564" s="32" t="s">
        <v>22151</v>
      </c>
      <c r="AO564" s="32" t="s">
        <v>22151</v>
      </c>
      <c r="AP564" s="32" t="s">
        <v>22151</v>
      </c>
      <c r="AQ564" s="32" t="s">
        <v>22151</v>
      </c>
      <c r="AR564" s="32">
        <v>-999</v>
      </c>
      <c r="AS564" s="32" t="s">
        <v>22151</v>
      </c>
      <c r="AT564" s="32" t="s">
        <v>22151</v>
      </c>
      <c r="AU564" s="32">
        <v>-999</v>
      </c>
      <c r="AV564" s="32">
        <v>-999</v>
      </c>
      <c r="AW564" s="32">
        <v>-999</v>
      </c>
      <c r="AX564" s="32">
        <v>-999</v>
      </c>
      <c r="AY564" s="133" t="s">
        <v>22151</v>
      </c>
      <c r="AZ564" s="132" t="s">
        <v>22151</v>
      </c>
      <c r="BA564" s="132" t="s">
        <v>22151</v>
      </c>
      <c r="BB564" s="132" t="s">
        <v>22151</v>
      </c>
      <c r="BC564" s="132">
        <v>32</v>
      </c>
      <c r="BD564" s="132" t="s">
        <v>22151</v>
      </c>
      <c r="BE564" s="132" t="s">
        <v>22151</v>
      </c>
      <c r="BF564" s="132">
        <v>88</v>
      </c>
      <c r="BG564" s="132">
        <v>118</v>
      </c>
      <c r="BH564" s="132">
        <v>280</v>
      </c>
      <c r="BI564" s="132">
        <v>265</v>
      </c>
      <c r="BJ564" s="92" t="s">
        <v>22151</v>
      </c>
      <c r="BK564" s="32">
        <v>7.142980860930253</v>
      </c>
      <c r="BL564" s="8">
        <v>-1006.1429808609303</v>
      </c>
      <c r="BM564" s="12">
        <v>535</v>
      </c>
      <c r="BN564" s="32">
        <v>0</v>
      </c>
      <c r="BO564" s="32">
        <v>0.19435732070240119</v>
      </c>
      <c r="BP564" s="32">
        <v>-1006.3373381816326</v>
      </c>
      <c r="BQ564" s="40">
        <v>-2143.9490809632121</v>
      </c>
      <c r="BR564" s="40"/>
      <c r="BS564" s="32">
        <v>0</v>
      </c>
      <c r="BT564" s="38">
        <v>0</v>
      </c>
      <c r="BU564" s="6" t="s">
        <v>22629</v>
      </c>
      <c r="BV564" s="75">
        <v>999</v>
      </c>
      <c r="BW564" s="75">
        <v>1547</v>
      </c>
      <c r="BX564" s="51">
        <v>-548</v>
      </c>
      <c r="BY564" s="75">
        <v>0</v>
      </c>
      <c r="BZ564" s="75">
        <v>0</v>
      </c>
      <c r="CA564" s="184" t="s">
        <v>22151</v>
      </c>
    </row>
    <row r="565" spans="1:79" x14ac:dyDescent="0.3">
      <c r="A565" s="213" t="s">
        <v>10268</v>
      </c>
      <c r="B565" s="1" t="s">
        <v>10270</v>
      </c>
      <c r="C565" s="2" t="s">
        <v>6987</v>
      </c>
      <c r="D565" s="91" t="s">
        <v>10269</v>
      </c>
      <c r="E565" s="2" t="s">
        <v>1437</v>
      </c>
      <c r="F565" s="2" t="s">
        <v>9094</v>
      </c>
      <c r="G565" s="2" t="s">
        <v>1431</v>
      </c>
      <c r="H565" s="2" t="s">
        <v>22151</v>
      </c>
      <c r="I565" s="2" t="s">
        <v>1431</v>
      </c>
      <c r="J565" s="269" t="s">
        <v>1431</v>
      </c>
      <c r="K565">
        <v>10807</v>
      </c>
      <c r="L565" t="s">
        <v>10271</v>
      </c>
      <c r="M565" t="e">
        <v>#VALUE!</v>
      </c>
      <c r="N565" t="s">
        <v>10272</v>
      </c>
      <c r="O565" s="169">
        <v>0</v>
      </c>
      <c r="P565" s="123">
        <v>0</v>
      </c>
      <c r="Q565" s="123">
        <v>0</v>
      </c>
      <c r="R565" s="75">
        <v>0</v>
      </c>
      <c r="S565" s="123">
        <v>0</v>
      </c>
      <c r="T565" s="123">
        <v>0</v>
      </c>
      <c r="U565" s="123">
        <v>0</v>
      </c>
      <c r="V565" s="75">
        <v>0</v>
      </c>
      <c r="W565" s="123">
        <v>0</v>
      </c>
      <c r="X565" s="75">
        <v>0</v>
      </c>
      <c r="Y565" s="75">
        <v>0</v>
      </c>
      <c r="Z565" s="75">
        <v>0</v>
      </c>
      <c r="AA565" s="75">
        <v>0</v>
      </c>
      <c r="AB565" s="52">
        <v>0</v>
      </c>
      <c r="AC565" s="52">
        <v>0</v>
      </c>
      <c r="AD565" s="52">
        <v>0</v>
      </c>
      <c r="AE565" s="51">
        <v>0</v>
      </c>
      <c r="AF565" s="51">
        <v>0</v>
      </c>
      <c r="AG565" s="51">
        <v>0</v>
      </c>
      <c r="AH565" s="51">
        <v>0</v>
      </c>
      <c r="AI565" s="51">
        <v>0</v>
      </c>
      <c r="AJ565" s="51">
        <v>0</v>
      </c>
      <c r="AK565" s="51">
        <v>0</v>
      </c>
      <c r="AL565" s="51">
        <v>0</v>
      </c>
      <c r="AM565" s="51">
        <v>-999</v>
      </c>
      <c r="AN565" s="51" t="s">
        <v>22151</v>
      </c>
      <c r="AO565" s="51" t="s">
        <v>22151</v>
      </c>
      <c r="AP565" s="51" t="s">
        <v>22151</v>
      </c>
      <c r="AQ565" s="51" t="s">
        <v>22151</v>
      </c>
      <c r="AR565" s="51">
        <v>-999</v>
      </c>
      <c r="AS565" s="51" t="s">
        <v>22151</v>
      </c>
      <c r="AT565" s="51" t="s">
        <v>22151</v>
      </c>
      <c r="AU565" s="51">
        <v>-999</v>
      </c>
      <c r="AV565" s="51">
        <v>-999</v>
      </c>
      <c r="AW565" s="51">
        <v>-999</v>
      </c>
      <c r="AX565" s="51">
        <v>-999</v>
      </c>
      <c r="AY565" s="76" t="s">
        <v>22151</v>
      </c>
      <c r="AZ565" s="132" t="s">
        <v>22151</v>
      </c>
      <c r="BA565" s="132" t="s">
        <v>22151</v>
      </c>
      <c r="BB565" s="132" t="s">
        <v>22151</v>
      </c>
      <c r="BC565" s="132">
        <v>32</v>
      </c>
      <c r="BD565" s="132" t="s">
        <v>22151</v>
      </c>
      <c r="BE565" s="132" t="s">
        <v>22151</v>
      </c>
      <c r="BF565" s="132">
        <v>88</v>
      </c>
      <c r="BG565" s="132">
        <v>118</v>
      </c>
      <c r="BH565" s="132">
        <v>280</v>
      </c>
      <c r="BI565" s="132">
        <v>265</v>
      </c>
      <c r="BJ565" s="92" t="s">
        <v>22151</v>
      </c>
      <c r="BK565" s="51">
        <v>7.142980860930253</v>
      </c>
      <c r="BL565" s="51">
        <v>-1006.1429808609303</v>
      </c>
      <c r="BM565" s="76">
        <v>535</v>
      </c>
      <c r="BN565" s="51">
        <v>0</v>
      </c>
      <c r="BO565" s="51">
        <v>0.19435732070240119</v>
      </c>
      <c r="BP565" s="51">
        <v>-1006.3373381816326</v>
      </c>
      <c r="BQ565" s="64">
        <v>-2143.9490809632121</v>
      </c>
      <c r="BR565" s="64"/>
      <c r="BS565" s="51">
        <v>0</v>
      </c>
      <c r="BT565" s="38">
        <v>0</v>
      </c>
      <c r="BU565" s="51" t="s">
        <v>22629</v>
      </c>
      <c r="BV565" s="75">
        <v>999</v>
      </c>
      <c r="BW565" s="75">
        <v>1547</v>
      </c>
      <c r="BX565" s="51">
        <v>-548</v>
      </c>
      <c r="BY565" s="75">
        <v>0</v>
      </c>
      <c r="BZ565" s="75">
        <v>0</v>
      </c>
      <c r="CA565" s="184" t="s">
        <v>22151</v>
      </c>
    </row>
    <row r="566" spans="1:79" x14ac:dyDescent="0.3">
      <c r="A566" s="178" t="s">
        <v>16823</v>
      </c>
      <c r="B566" s="1" t="s">
        <v>16824</v>
      </c>
      <c r="C566" s="2" t="s">
        <v>6602</v>
      </c>
      <c r="D566" s="91" t="s">
        <v>14988</v>
      </c>
      <c r="E566" s="2" t="s">
        <v>1402</v>
      </c>
      <c r="F566" s="2" t="s">
        <v>6120</v>
      </c>
      <c r="G566" s="2" t="s">
        <v>1431</v>
      </c>
      <c r="H566" s="2" t="s">
        <v>22151</v>
      </c>
      <c r="I566" s="2" t="s">
        <v>1431</v>
      </c>
      <c r="J566" s="269" t="s">
        <v>1431</v>
      </c>
      <c r="K566">
        <v>13795</v>
      </c>
      <c r="L566" t="s">
        <v>16825</v>
      </c>
      <c r="M566" t="e">
        <v>#VALUE!</v>
      </c>
      <c r="N566" t="s">
        <v>16826</v>
      </c>
      <c r="O566" s="169">
        <v>0</v>
      </c>
      <c r="P566" s="123">
        <v>0</v>
      </c>
      <c r="Q566" s="123">
        <v>0</v>
      </c>
      <c r="R566" s="75">
        <v>0</v>
      </c>
      <c r="S566" s="123">
        <v>0</v>
      </c>
      <c r="T566" s="123">
        <v>0</v>
      </c>
      <c r="U566" s="123">
        <v>0</v>
      </c>
      <c r="V566" s="75">
        <v>0</v>
      </c>
      <c r="W566" s="123">
        <v>0</v>
      </c>
      <c r="X566" s="75">
        <v>0</v>
      </c>
      <c r="Y566" s="75">
        <v>0</v>
      </c>
      <c r="Z566" s="75">
        <v>0</v>
      </c>
      <c r="AA566" s="75">
        <v>0</v>
      </c>
      <c r="AB566" s="3">
        <v>0</v>
      </c>
      <c r="AC566" s="3">
        <v>0</v>
      </c>
      <c r="AD566" s="3">
        <v>0</v>
      </c>
      <c r="AE566" s="6">
        <v>0</v>
      </c>
      <c r="AF566" s="6">
        <v>0</v>
      </c>
      <c r="AG566" s="6">
        <v>0</v>
      </c>
      <c r="AH566" s="6">
        <v>0</v>
      </c>
      <c r="AI566" s="51">
        <v>0</v>
      </c>
      <c r="AJ566" s="51">
        <v>0</v>
      </c>
      <c r="AK566" s="51">
        <v>0</v>
      </c>
      <c r="AL566" s="51">
        <v>0</v>
      </c>
      <c r="AM566" s="6">
        <v>-999</v>
      </c>
      <c r="AN566" s="6" t="s">
        <v>22151</v>
      </c>
      <c r="AO566" s="6" t="s">
        <v>22151</v>
      </c>
      <c r="AP566" s="6" t="s">
        <v>22151</v>
      </c>
      <c r="AQ566" s="6" t="s">
        <v>22151</v>
      </c>
      <c r="AR566" s="6">
        <v>-999</v>
      </c>
      <c r="AS566" s="6" t="s">
        <v>22151</v>
      </c>
      <c r="AT566" s="6" t="s">
        <v>22151</v>
      </c>
      <c r="AU566" s="6">
        <v>-999</v>
      </c>
      <c r="AV566" s="6">
        <v>-999</v>
      </c>
      <c r="AW566" s="6">
        <v>-999</v>
      </c>
      <c r="AX566" s="6">
        <v>-999</v>
      </c>
      <c r="AY566" s="99" t="s">
        <v>22151</v>
      </c>
      <c r="AZ566" s="132" t="s">
        <v>22151</v>
      </c>
      <c r="BA566" s="132" t="s">
        <v>22151</v>
      </c>
      <c r="BB566" s="132" t="s">
        <v>22151</v>
      </c>
      <c r="BC566" s="132">
        <v>32</v>
      </c>
      <c r="BD566" s="132" t="s">
        <v>22151</v>
      </c>
      <c r="BE566" s="132" t="s">
        <v>22151</v>
      </c>
      <c r="BF566" s="132">
        <v>88</v>
      </c>
      <c r="BG566" s="132">
        <v>118</v>
      </c>
      <c r="BH566" s="132">
        <v>280</v>
      </c>
      <c r="BI566" s="132">
        <v>265</v>
      </c>
      <c r="BJ566" s="92" t="s">
        <v>22151</v>
      </c>
      <c r="BK566" s="6">
        <v>7.142980860930253</v>
      </c>
      <c r="BL566" s="8">
        <v>-1006.1429808609303</v>
      </c>
      <c r="BM566" s="12">
        <v>535</v>
      </c>
      <c r="BN566" s="6">
        <v>0</v>
      </c>
      <c r="BO566" s="6">
        <v>0.19435732070240119</v>
      </c>
      <c r="BP566" s="6">
        <v>-1006.3373381816326</v>
      </c>
      <c r="BQ566" s="38">
        <v>-2143.9490809632121</v>
      </c>
      <c r="BR566" s="38"/>
      <c r="BS566" s="6">
        <v>0</v>
      </c>
      <c r="BT566" s="38">
        <v>0</v>
      </c>
      <c r="BU566" s="6" t="s">
        <v>22629</v>
      </c>
      <c r="BV566" s="75">
        <v>999</v>
      </c>
      <c r="BW566" s="75">
        <v>1547</v>
      </c>
      <c r="BX566" s="51">
        <v>-548</v>
      </c>
      <c r="BY566" s="75">
        <v>0</v>
      </c>
      <c r="BZ566" s="75">
        <v>0</v>
      </c>
      <c r="CA566" s="184" t="s">
        <v>22151</v>
      </c>
    </row>
    <row r="567" spans="1:79" x14ac:dyDescent="0.3">
      <c r="A567" s="212" t="s">
        <v>3229</v>
      </c>
      <c r="B567" s="180" t="s">
        <v>7149</v>
      </c>
      <c r="C567" s="181" t="s">
        <v>7150</v>
      </c>
      <c r="D567" s="210" t="s">
        <v>69</v>
      </c>
      <c r="E567" s="181" t="s">
        <v>1509</v>
      </c>
      <c r="F567" s="181" t="s">
        <v>9094</v>
      </c>
      <c r="G567" s="181" t="s">
        <v>1431</v>
      </c>
      <c r="H567" s="181" t="s">
        <v>22151</v>
      </c>
      <c r="I567" s="181" t="s">
        <v>1431</v>
      </c>
      <c r="J567" s="181" t="s">
        <v>1431</v>
      </c>
      <c r="K567" s="182">
        <v>10416</v>
      </c>
      <c r="L567" s="182" t="s">
        <v>9397</v>
      </c>
      <c r="M567" s="194" t="e">
        <v>#VALUE!</v>
      </c>
      <c r="N567" s="194" t="s">
        <v>6405</v>
      </c>
      <c r="O567" s="66">
        <v>0</v>
      </c>
      <c r="P567" s="184">
        <v>0</v>
      </c>
      <c r="Q567" s="184">
        <v>0</v>
      </c>
      <c r="R567" s="184">
        <v>0</v>
      </c>
      <c r="S567" s="184">
        <v>0</v>
      </c>
      <c r="T567" s="184">
        <v>0</v>
      </c>
      <c r="U567" s="184">
        <v>0</v>
      </c>
      <c r="V567" s="184">
        <v>0</v>
      </c>
      <c r="W567" s="184">
        <v>0</v>
      </c>
      <c r="X567" s="184">
        <v>0</v>
      </c>
      <c r="Y567" s="184">
        <v>0</v>
      </c>
      <c r="Z567" s="184">
        <v>0</v>
      </c>
      <c r="AA567" s="184">
        <v>0</v>
      </c>
      <c r="AB567" s="185">
        <v>0</v>
      </c>
      <c r="AC567" s="186">
        <v>0</v>
      </c>
      <c r="AD567" s="186">
        <v>0</v>
      </c>
      <c r="AE567" s="187">
        <v>0</v>
      </c>
      <c r="AF567" s="187">
        <v>0</v>
      </c>
      <c r="AG567" s="187">
        <v>0</v>
      </c>
      <c r="AH567" s="187">
        <v>0</v>
      </c>
      <c r="AI567" s="187">
        <v>0</v>
      </c>
      <c r="AJ567" s="188">
        <v>0</v>
      </c>
      <c r="AK567" s="188">
        <v>0</v>
      </c>
      <c r="AL567" s="188">
        <v>0</v>
      </c>
      <c r="AM567" s="187">
        <v>-999</v>
      </c>
      <c r="AN567" s="187" t="s">
        <v>22151</v>
      </c>
      <c r="AO567" s="187" t="s">
        <v>22151</v>
      </c>
      <c r="AP567" s="187" t="s">
        <v>22151</v>
      </c>
      <c r="AQ567" s="187" t="s">
        <v>22151</v>
      </c>
      <c r="AR567" s="187">
        <v>-999</v>
      </c>
      <c r="AS567" s="187" t="s">
        <v>22151</v>
      </c>
      <c r="AT567" s="187" t="s">
        <v>22151</v>
      </c>
      <c r="AU567" s="187">
        <v>-999</v>
      </c>
      <c r="AV567" s="187">
        <v>-999</v>
      </c>
      <c r="AW567" s="187">
        <v>-999</v>
      </c>
      <c r="AX567" s="187">
        <v>-999</v>
      </c>
      <c r="AY567" s="189" t="s">
        <v>22151</v>
      </c>
      <c r="AZ567" s="189" t="s">
        <v>22151</v>
      </c>
      <c r="BA567" s="189" t="s">
        <v>22151</v>
      </c>
      <c r="BB567" s="189" t="s">
        <v>22151</v>
      </c>
      <c r="BC567" s="189">
        <v>32</v>
      </c>
      <c r="BD567" s="189" t="s">
        <v>22151</v>
      </c>
      <c r="BE567" s="189" t="s">
        <v>22151</v>
      </c>
      <c r="BF567" s="189">
        <v>88</v>
      </c>
      <c r="BG567" s="189">
        <v>118</v>
      </c>
      <c r="BH567" s="189">
        <v>280</v>
      </c>
      <c r="BI567" s="189">
        <v>265</v>
      </c>
      <c r="BJ567" s="190" t="s">
        <v>22151</v>
      </c>
      <c r="BK567" s="187">
        <v>7.142980860930253</v>
      </c>
      <c r="BL567" s="187">
        <v>-1006.1429808609303</v>
      </c>
      <c r="BM567" s="189">
        <v>535</v>
      </c>
      <c r="BN567" s="187">
        <v>0</v>
      </c>
      <c r="BO567" s="187">
        <v>0.19435732070240119</v>
      </c>
      <c r="BP567" s="187">
        <v>-1006.3373381816326</v>
      </c>
      <c r="BQ567" s="191">
        <v>-2143.9490809632121</v>
      </c>
      <c r="BR567" s="192"/>
      <c r="BS567" s="187">
        <v>0</v>
      </c>
      <c r="BT567" s="38">
        <v>0</v>
      </c>
      <c r="BU567" s="187" t="s">
        <v>22629</v>
      </c>
      <c r="BV567" s="184">
        <v>999</v>
      </c>
      <c r="BW567" s="193">
        <v>1547</v>
      </c>
      <c r="BX567" s="188">
        <v>-548</v>
      </c>
      <c r="BY567" s="193">
        <v>0</v>
      </c>
      <c r="BZ567" s="193">
        <v>0</v>
      </c>
      <c r="CA567" s="184" t="s">
        <v>22151</v>
      </c>
    </row>
    <row r="568" spans="1:79" x14ac:dyDescent="0.3">
      <c r="A568" s="178" t="s">
        <v>3573</v>
      </c>
      <c r="B568" s="1" t="s">
        <v>7121</v>
      </c>
      <c r="C568" s="2" t="s">
        <v>7122</v>
      </c>
      <c r="D568" s="91" t="s">
        <v>1303</v>
      </c>
      <c r="E568" s="2" t="s">
        <v>1565</v>
      </c>
      <c r="F568" s="2" t="s">
        <v>6120</v>
      </c>
      <c r="G568" s="2" t="s">
        <v>1431</v>
      </c>
      <c r="H568" s="2" t="s">
        <v>22151</v>
      </c>
      <c r="I568" s="2" t="s">
        <v>1431</v>
      </c>
      <c r="J568" s="269" t="s">
        <v>1431</v>
      </c>
      <c r="K568">
        <v>8353</v>
      </c>
      <c r="L568" t="s">
        <v>10075</v>
      </c>
      <c r="M568" t="e">
        <v>#VALUE!</v>
      </c>
      <c r="N568" t="s">
        <v>5097</v>
      </c>
      <c r="O568" s="169">
        <v>0</v>
      </c>
      <c r="P568" s="123">
        <v>0</v>
      </c>
      <c r="Q568" s="123">
        <v>0</v>
      </c>
      <c r="R568" s="75">
        <v>0</v>
      </c>
      <c r="S568" s="123">
        <v>0</v>
      </c>
      <c r="T568" s="123">
        <v>0</v>
      </c>
      <c r="U568" s="123">
        <v>0</v>
      </c>
      <c r="V568" s="75">
        <v>0</v>
      </c>
      <c r="W568" s="123">
        <v>0</v>
      </c>
      <c r="X568" s="75">
        <v>0</v>
      </c>
      <c r="Y568" s="75">
        <v>0</v>
      </c>
      <c r="Z568" s="75">
        <v>0</v>
      </c>
      <c r="AA568" s="75">
        <v>0</v>
      </c>
      <c r="AB568" s="4">
        <v>0</v>
      </c>
      <c r="AC568" s="4">
        <v>0</v>
      </c>
      <c r="AD568" s="4">
        <v>0</v>
      </c>
      <c r="AE568" s="8">
        <v>0</v>
      </c>
      <c r="AF568" s="8">
        <v>0</v>
      </c>
      <c r="AG568" s="8">
        <v>0</v>
      </c>
      <c r="AH568" s="8">
        <v>0</v>
      </c>
      <c r="AI568" s="51">
        <v>0</v>
      </c>
      <c r="AJ568" s="51">
        <v>0</v>
      </c>
      <c r="AK568" s="51">
        <v>0</v>
      </c>
      <c r="AL568" s="51">
        <v>0</v>
      </c>
      <c r="AM568" s="8">
        <v>-999</v>
      </c>
      <c r="AN568" s="8" t="s">
        <v>22151</v>
      </c>
      <c r="AO568" s="8" t="s">
        <v>22151</v>
      </c>
      <c r="AP568" s="8" t="s">
        <v>22151</v>
      </c>
      <c r="AQ568" s="8" t="s">
        <v>22151</v>
      </c>
      <c r="AR568" s="8">
        <v>-999</v>
      </c>
      <c r="AS568" s="8" t="s">
        <v>22151</v>
      </c>
      <c r="AT568" s="8" t="s">
        <v>22151</v>
      </c>
      <c r="AU568" s="8">
        <v>-999</v>
      </c>
      <c r="AV568" s="8">
        <v>-999</v>
      </c>
      <c r="AW568" s="8">
        <v>-999</v>
      </c>
      <c r="AX568" s="8">
        <v>-999</v>
      </c>
      <c r="AY568" s="132" t="s">
        <v>22151</v>
      </c>
      <c r="AZ568" s="132" t="s">
        <v>22151</v>
      </c>
      <c r="BA568" s="132" t="s">
        <v>22151</v>
      </c>
      <c r="BB568" s="132" t="s">
        <v>22151</v>
      </c>
      <c r="BC568" s="132">
        <v>32</v>
      </c>
      <c r="BD568" s="132" t="s">
        <v>22151</v>
      </c>
      <c r="BE568" s="132" t="s">
        <v>22151</v>
      </c>
      <c r="BF568" s="132">
        <v>88</v>
      </c>
      <c r="BG568" s="132">
        <v>118</v>
      </c>
      <c r="BH568" s="132">
        <v>280</v>
      </c>
      <c r="BI568" s="132">
        <v>265</v>
      </c>
      <c r="BJ568" s="92" t="s">
        <v>22151</v>
      </c>
      <c r="BK568" s="8">
        <v>7.142980860930253</v>
      </c>
      <c r="BL568" s="8">
        <v>-1006.1429808609303</v>
      </c>
      <c r="BM568" s="12">
        <v>535</v>
      </c>
      <c r="BN568" s="10">
        <v>0</v>
      </c>
      <c r="BO568" s="10">
        <v>0.19435732070240119</v>
      </c>
      <c r="BP568" s="10">
        <v>-1006.3373381816326</v>
      </c>
      <c r="BQ568" s="41">
        <v>-2143.9490809632121</v>
      </c>
      <c r="BR568" s="41"/>
      <c r="BS568" s="10">
        <v>0</v>
      </c>
      <c r="BT568" s="38">
        <v>0</v>
      </c>
      <c r="BU568" s="6" t="s">
        <v>22629</v>
      </c>
      <c r="BV568" s="75">
        <v>999</v>
      </c>
      <c r="BW568" s="75">
        <v>1547</v>
      </c>
      <c r="BX568" s="51">
        <v>-548</v>
      </c>
      <c r="BY568" s="75">
        <v>0</v>
      </c>
      <c r="BZ568" s="75">
        <v>0</v>
      </c>
      <c r="CA568" s="184" t="s">
        <v>22151</v>
      </c>
    </row>
    <row r="569" spans="1:79" x14ac:dyDescent="0.3">
      <c r="A569" s="213" t="s">
        <v>1557</v>
      </c>
      <c r="B569" s="1" t="s">
        <v>7201</v>
      </c>
      <c r="C569" s="2" t="s">
        <v>7073</v>
      </c>
      <c r="D569" s="91" t="s">
        <v>90</v>
      </c>
      <c r="E569" s="2" t="s">
        <v>3591</v>
      </c>
      <c r="F569" s="2" t="s">
        <v>3591</v>
      </c>
      <c r="G569" s="2" t="s">
        <v>1431</v>
      </c>
      <c r="H569" s="2" t="s">
        <v>22151</v>
      </c>
      <c r="I569" s="2" t="s">
        <v>1431</v>
      </c>
      <c r="J569" s="269" t="s">
        <v>1431</v>
      </c>
      <c r="K569">
        <v>9958</v>
      </c>
      <c r="L569" t="s">
        <v>9451</v>
      </c>
      <c r="M569" t="e">
        <v>#VALUE!</v>
      </c>
      <c r="N569" t="s">
        <v>5159</v>
      </c>
      <c r="O569" s="169">
        <v>0</v>
      </c>
      <c r="P569" s="123">
        <v>0</v>
      </c>
      <c r="Q569" s="123">
        <v>0</v>
      </c>
      <c r="R569" s="75">
        <v>0</v>
      </c>
      <c r="S569" s="123">
        <v>0</v>
      </c>
      <c r="T569" s="123">
        <v>0</v>
      </c>
      <c r="U569" s="123">
        <v>0</v>
      </c>
      <c r="V569" s="75">
        <v>0</v>
      </c>
      <c r="W569" s="123">
        <v>0</v>
      </c>
      <c r="X569" s="75">
        <v>0</v>
      </c>
      <c r="Y569" s="75">
        <v>0</v>
      </c>
      <c r="Z569" s="75">
        <v>0</v>
      </c>
      <c r="AA569" s="75">
        <v>0</v>
      </c>
      <c r="AB569" s="52">
        <v>0</v>
      </c>
      <c r="AC569" s="52">
        <v>0</v>
      </c>
      <c r="AD569" s="52">
        <v>0</v>
      </c>
      <c r="AE569" s="51">
        <v>0</v>
      </c>
      <c r="AF569" s="51">
        <v>0</v>
      </c>
      <c r="AG569" s="51">
        <v>0</v>
      </c>
      <c r="AH569" s="51">
        <v>0</v>
      </c>
      <c r="AI569" s="51">
        <v>0</v>
      </c>
      <c r="AJ569" s="51">
        <v>0</v>
      </c>
      <c r="AK569" s="51">
        <v>0</v>
      </c>
      <c r="AL569" s="51">
        <v>0</v>
      </c>
      <c r="AM569" s="51">
        <v>-999</v>
      </c>
      <c r="AN569" s="51" t="s">
        <v>22151</v>
      </c>
      <c r="AO569" s="51" t="s">
        <v>22151</v>
      </c>
      <c r="AP569" s="51" t="s">
        <v>22151</v>
      </c>
      <c r="AQ569" s="51" t="s">
        <v>22151</v>
      </c>
      <c r="AR569" s="51">
        <v>-999</v>
      </c>
      <c r="AS569" s="51" t="s">
        <v>22151</v>
      </c>
      <c r="AT569" s="51" t="s">
        <v>22151</v>
      </c>
      <c r="AU569" s="51">
        <v>-999</v>
      </c>
      <c r="AV569" s="51">
        <v>-999</v>
      </c>
      <c r="AW569" s="51">
        <v>-999</v>
      </c>
      <c r="AX569" s="51">
        <v>-999</v>
      </c>
      <c r="AY569" s="76" t="s">
        <v>22151</v>
      </c>
      <c r="AZ569" s="132" t="s">
        <v>22151</v>
      </c>
      <c r="BA569" s="132" t="s">
        <v>22151</v>
      </c>
      <c r="BB569" s="132" t="s">
        <v>22151</v>
      </c>
      <c r="BC569" s="132">
        <v>32</v>
      </c>
      <c r="BD569" s="132" t="s">
        <v>22151</v>
      </c>
      <c r="BE569" s="132" t="s">
        <v>22151</v>
      </c>
      <c r="BF569" s="132">
        <v>88</v>
      </c>
      <c r="BG569" s="132">
        <v>118</v>
      </c>
      <c r="BH569" s="132">
        <v>280</v>
      </c>
      <c r="BI569" s="132">
        <v>265</v>
      </c>
      <c r="BJ569" s="92" t="s">
        <v>22151</v>
      </c>
      <c r="BK569" s="51">
        <v>7.142980860930253</v>
      </c>
      <c r="BL569" s="51">
        <v>-1006.1429808609303</v>
      </c>
      <c r="BM569" s="76">
        <v>535</v>
      </c>
      <c r="BN569" s="51">
        <v>0</v>
      </c>
      <c r="BO569" s="51">
        <v>0.19435732070240119</v>
      </c>
      <c r="BP569" s="51">
        <v>-1006.3373381816326</v>
      </c>
      <c r="BQ569" s="64">
        <v>-2143.9490809632121</v>
      </c>
      <c r="BR569" s="64"/>
      <c r="BS569" s="51">
        <v>0</v>
      </c>
      <c r="BT569" s="38">
        <v>0</v>
      </c>
      <c r="BU569" s="51" t="s">
        <v>22629</v>
      </c>
      <c r="BV569" s="75">
        <v>999</v>
      </c>
      <c r="BW569" s="75">
        <v>1547</v>
      </c>
      <c r="BX569" s="51">
        <v>-548</v>
      </c>
      <c r="BY569" s="75">
        <v>0</v>
      </c>
      <c r="BZ569" s="75">
        <v>0</v>
      </c>
      <c r="CA569" s="184" t="s">
        <v>22151</v>
      </c>
    </row>
    <row r="570" spans="1:79" x14ac:dyDescent="0.3">
      <c r="A570" s="178" t="s">
        <v>1651</v>
      </c>
      <c r="B570" s="1" t="s">
        <v>6553</v>
      </c>
      <c r="C570" s="2" t="s">
        <v>6765</v>
      </c>
      <c r="D570" s="91" t="s">
        <v>119</v>
      </c>
      <c r="E570" s="2" t="s">
        <v>1449</v>
      </c>
      <c r="F570" s="2" t="s">
        <v>6120</v>
      </c>
      <c r="G570" s="2" t="s">
        <v>1431</v>
      </c>
      <c r="H570" s="2" t="s">
        <v>22151</v>
      </c>
      <c r="I570" s="2" t="s">
        <v>1431</v>
      </c>
      <c r="J570" s="269" t="s">
        <v>1431</v>
      </c>
      <c r="K570">
        <v>8155</v>
      </c>
      <c r="L570" t="s">
        <v>10431</v>
      </c>
      <c r="M570" t="e">
        <v>#VALUE!</v>
      </c>
      <c r="N570" t="s">
        <v>5227</v>
      </c>
      <c r="O570" s="169">
        <v>0</v>
      </c>
      <c r="P570" s="123">
        <v>0</v>
      </c>
      <c r="Q570" s="123">
        <v>0</v>
      </c>
      <c r="R570" s="75">
        <v>0</v>
      </c>
      <c r="S570" s="123">
        <v>0</v>
      </c>
      <c r="T570" s="123">
        <v>0</v>
      </c>
      <c r="U570" s="123">
        <v>0</v>
      </c>
      <c r="V570" s="75">
        <v>0</v>
      </c>
      <c r="W570" s="123">
        <v>0</v>
      </c>
      <c r="X570" s="75">
        <v>0</v>
      </c>
      <c r="Y570" s="75">
        <v>0</v>
      </c>
      <c r="Z570" s="75">
        <v>0</v>
      </c>
      <c r="AA570" s="75">
        <v>0</v>
      </c>
      <c r="AB570" s="4">
        <v>0</v>
      </c>
      <c r="AC570" s="4">
        <v>0</v>
      </c>
      <c r="AD570" s="4">
        <v>0</v>
      </c>
      <c r="AE570" s="8">
        <v>0</v>
      </c>
      <c r="AF570" s="8">
        <v>0</v>
      </c>
      <c r="AG570" s="8">
        <v>0</v>
      </c>
      <c r="AH570" s="8">
        <v>0</v>
      </c>
      <c r="AI570" s="51">
        <v>0</v>
      </c>
      <c r="AJ570" s="51">
        <v>0</v>
      </c>
      <c r="AK570" s="51">
        <v>0</v>
      </c>
      <c r="AL570" s="51">
        <v>0</v>
      </c>
      <c r="AM570" s="8">
        <v>-999</v>
      </c>
      <c r="AN570" s="8" t="s">
        <v>22151</v>
      </c>
      <c r="AO570" s="8" t="s">
        <v>22151</v>
      </c>
      <c r="AP570" s="8" t="s">
        <v>22151</v>
      </c>
      <c r="AQ570" s="8" t="s">
        <v>22151</v>
      </c>
      <c r="AR570" s="8">
        <v>-999</v>
      </c>
      <c r="AS570" s="8" t="s">
        <v>22151</v>
      </c>
      <c r="AT570" s="8" t="s">
        <v>22151</v>
      </c>
      <c r="AU570" s="8">
        <v>-999</v>
      </c>
      <c r="AV570" s="8">
        <v>-999</v>
      </c>
      <c r="AW570" s="8">
        <v>-999</v>
      </c>
      <c r="AX570" s="8">
        <v>-999</v>
      </c>
      <c r="AY570" s="132" t="s">
        <v>22151</v>
      </c>
      <c r="AZ570" s="132" t="s">
        <v>22151</v>
      </c>
      <c r="BA570" s="132" t="s">
        <v>22151</v>
      </c>
      <c r="BB570" s="132" t="s">
        <v>22151</v>
      </c>
      <c r="BC570" s="132">
        <v>32</v>
      </c>
      <c r="BD570" s="132" t="s">
        <v>22151</v>
      </c>
      <c r="BE570" s="132" t="s">
        <v>22151</v>
      </c>
      <c r="BF570" s="132">
        <v>88</v>
      </c>
      <c r="BG570" s="132">
        <v>118</v>
      </c>
      <c r="BH570" s="132">
        <v>280</v>
      </c>
      <c r="BI570" s="132">
        <v>265</v>
      </c>
      <c r="BJ570" s="92" t="s">
        <v>22151</v>
      </c>
      <c r="BK570" s="8">
        <v>7.142980860930253</v>
      </c>
      <c r="BL570" s="8">
        <v>-1006.1429808609303</v>
      </c>
      <c r="BM570" s="12">
        <v>535</v>
      </c>
      <c r="BN570" s="10">
        <v>0</v>
      </c>
      <c r="BO570" s="10">
        <v>0.19435732070240119</v>
      </c>
      <c r="BP570" s="10">
        <v>-1006.3373381816326</v>
      </c>
      <c r="BQ570" s="41">
        <v>-2143.9490809632121</v>
      </c>
      <c r="BR570" s="41"/>
      <c r="BS570" s="10">
        <v>0</v>
      </c>
      <c r="BT570" s="38">
        <v>0</v>
      </c>
      <c r="BU570" s="6" t="s">
        <v>22629</v>
      </c>
      <c r="BV570" s="75">
        <v>999</v>
      </c>
      <c r="BW570" s="75">
        <v>1547</v>
      </c>
      <c r="BX570" s="51">
        <v>-548</v>
      </c>
      <c r="BY570" s="75">
        <v>0</v>
      </c>
      <c r="BZ570" s="75">
        <v>0</v>
      </c>
      <c r="CA570" s="184" t="s">
        <v>22151</v>
      </c>
    </row>
    <row r="571" spans="1:79" x14ac:dyDescent="0.3">
      <c r="A571" s="178" t="s">
        <v>1853</v>
      </c>
      <c r="B571" s="1" t="s">
        <v>7407</v>
      </c>
      <c r="C571" s="2" t="s">
        <v>7408</v>
      </c>
      <c r="D571" s="91" t="s">
        <v>126</v>
      </c>
      <c r="E571" s="2" t="s">
        <v>3591</v>
      </c>
      <c r="F571" s="2" t="s">
        <v>3591</v>
      </c>
      <c r="G571" s="2" t="s">
        <v>1431</v>
      </c>
      <c r="H571" s="2" t="s">
        <v>22151</v>
      </c>
      <c r="I571" s="2" t="s">
        <v>1431</v>
      </c>
      <c r="J571" s="269" t="s">
        <v>1431</v>
      </c>
      <c r="K571">
        <v>9886</v>
      </c>
      <c r="L571" t="s">
        <v>10526</v>
      </c>
      <c r="M571" t="e">
        <v>#VALUE!</v>
      </c>
      <c r="N571" t="s">
        <v>8490</v>
      </c>
      <c r="O571" s="169">
        <v>0</v>
      </c>
      <c r="P571" s="123">
        <v>0</v>
      </c>
      <c r="Q571" s="123">
        <v>0</v>
      </c>
      <c r="R571" s="75">
        <v>0</v>
      </c>
      <c r="S571" s="123">
        <v>0</v>
      </c>
      <c r="T571" s="123">
        <v>0</v>
      </c>
      <c r="U571" s="123">
        <v>0</v>
      </c>
      <c r="V571" s="75">
        <v>0</v>
      </c>
      <c r="W571" s="123">
        <v>0</v>
      </c>
      <c r="X571" s="75">
        <v>0</v>
      </c>
      <c r="Y571" s="75">
        <v>0</v>
      </c>
      <c r="Z571" s="75">
        <v>0</v>
      </c>
      <c r="AA571" s="75">
        <v>0</v>
      </c>
      <c r="AB571" s="4">
        <v>0</v>
      </c>
      <c r="AC571" s="4">
        <v>0</v>
      </c>
      <c r="AD571" s="4">
        <v>0</v>
      </c>
      <c r="AE571" s="8">
        <v>0</v>
      </c>
      <c r="AF571" s="8">
        <v>0</v>
      </c>
      <c r="AG571" s="8">
        <v>0</v>
      </c>
      <c r="AH571" s="8">
        <v>0</v>
      </c>
      <c r="AI571" s="51">
        <v>0</v>
      </c>
      <c r="AJ571" s="51">
        <v>0</v>
      </c>
      <c r="AK571" s="51">
        <v>0</v>
      </c>
      <c r="AL571" s="51">
        <v>0</v>
      </c>
      <c r="AM571" s="8">
        <v>-999</v>
      </c>
      <c r="AN571" s="8" t="s">
        <v>22151</v>
      </c>
      <c r="AO571" s="8" t="s">
        <v>22151</v>
      </c>
      <c r="AP571" s="8" t="s">
        <v>22151</v>
      </c>
      <c r="AQ571" s="8" t="s">
        <v>22151</v>
      </c>
      <c r="AR571" s="8">
        <v>-999</v>
      </c>
      <c r="AS571" s="8" t="s">
        <v>22151</v>
      </c>
      <c r="AT571" s="8" t="s">
        <v>22151</v>
      </c>
      <c r="AU571" s="8">
        <v>-999</v>
      </c>
      <c r="AV571" s="8">
        <v>-999</v>
      </c>
      <c r="AW571" s="8">
        <v>-999</v>
      </c>
      <c r="AX571" s="8">
        <v>-999</v>
      </c>
      <c r="AY571" s="132" t="s">
        <v>22151</v>
      </c>
      <c r="AZ571" s="132" t="s">
        <v>22151</v>
      </c>
      <c r="BA571" s="132" t="s">
        <v>22151</v>
      </c>
      <c r="BB571" s="132" t="s">
        <v>22151</v>
      </c>
      <c r="BC571" s="132">
        <v>32</v>
      </c>
      <c r="BD571" s="132" t="s">
        <v>22151</v>
      </c>
      <c r="BE571" s="132" t="s">
        <v>22151</v>
      </c>
      <c r="BF571" s="132">
        <v>88</v>
      </c>
      <c r="BG571" s="132">
        <v>118</v>
      </c>
      <c r="BH571" s="132">
        <v>280</v>
      </c>
      <c r="BI571" s="132">
        <v>265</v>
      </c>
      <c r="BJ571" s="92" t="s">
        <v>22151</v>
      </c>
      <c r="BK571" s="8">
        <v>7.142980860930253</v>
      </c>
      <c r="BL571" s="8">
        <v>-1006.1429808609303</v>
      </c>
      <c r="BM571" s="12">
        <v>535</v>
      </c>
      <c r="BN571" s="10">
        <v>0</v>
      </c>
      <c r="BO571" s="10">
        <v>0.19435732070240119</v>
      </c>
      <c r="BP571" s="10">
        <v>-1006.3373381816326</v>
      </c>
      <c r="BQ571" s="41">
        <v>-2143.9490809632121</v>
      </c>
      <c r="BR571" s="41"/>
      <c r="BS571" s="10">
        <v>0</v>
      </c>
      <c r="BT571" s="38">
        <v>0</v>
      </c>
      <c r="BU571" s="6" t="s">
        <v>22629</v>
      </c>
      <c r="BV571" s="75">
        <v>999</v>
      </c>
      <c r="BW571" s="75">
        <v>1547</v>
      </c>
      <c r="BX571" s="51">
        <v>-548</v>
      </c>
      <c r="BY571" s="75">
        <v>0</v>
      </c>
      <c r="BZ571" s="75">
        <v>0</v>
      </c>
      <c r="CA571" s="184" t="s">
        <v>22151</v>
      </c>
    </row>
    <row r="572" spans="1:79" x14ac:dyDescent="0.3">
      <c r="A572" s="178" t="s">
        <v>2305</v>
      </c>
      <c r="B572" s="1" t="s">
        <v>6574</v>
      </c>
      <c r="C572" s="2" t="s">
        <v>6650</v>
      </c>
      <c r="D572" s="91" t="s">
        <v>83</v>
      </c>
      <c r="E572" s="2" t="s">
        <v>3591</v>
      </c>
      <c r="F572" s="2" t="s">
        <v>3591</v>
      </c>
      <c r="G572" s="2" t="s">
        <v>1431</v>
      </c>
      <c r="H572" s="2" t="s">
        <v>22151</v>
      </c>
      <c r="I572" s="2" t="s">
        <v>1431</v>
      </c>
      <c r="J572" s="269" t="s">
        <v>1431</v>
      </c>
      <c r="K572">
        <v>6596</v>
      </c>
      <c r="L572" t="s">
        <v>10943</v>
      </c>
      <c r="M572" t="e">
        <v>#VALUE!</v>
      </c>
      <c r="N572" t="s">
        <v>5704</v>
      </c>
      <c r="O572" s="169">
        <v>0</v>
      </c>
      <c r="P572" s="123">
        <v>0</v>
      </c>
      <c r="Q572" s="123">
        <v>0</v>
      </c>
      <c r="R572" s="75">
        <v>0</v>
      </c>
      <c r="S572" s="123">
        <v>0</v>
      </c>
      <c r="T572" s="123">
        <v>0</v>
      </c>
      <c r="U572" s="123">
        <v>0</v>
      </c>
      <c r="V572" s="75">
        <v>0</v>
      </c>
      <c r="W572" s="123">
        <v>0</v>
      </c>
      <c r="X572" s="75">
        <v>0</v>
      </c>
      <c r="Y572" s="75">
        <v>0</v>
      </c>
      <c r="Z572" s="75">
        <v>0</v>
      </c>
      <c r="AA572" s="75">
        <v>0</v>
      </c>
      <c r="AB572" s="4">
        <v>0</v>
      </c>
      <c r="AC572" s="4">
        <v>0</v>
      </c>
      <c r="AD572" s="4">
        <v>0</v>
      </c>
      <c r="AE572" s="8">
        <v>0</v>
      </c>
      <c r="AF572" s="8">
        <v>0</v>
      </c>
      <c r="AG572" s="8">
        <v>0</v>
      </c>
      <c r="AH572" s="8">
        <v>0</v>
      </c>
      <c r="AI572" s="51">
        <v>0</v>
      </c>
      <c r="AJ572" s="51">
        <v>0</v>
      </c>
      <c r="AK572" s="51">
        <v>0</v>
      </c>
      <c r="AL572" s="51">
        <v>0</v>
      </c>
      <c r="AM572" s="8">
        <v>-999</v>
      </c>
      <c r="AN572" s="8" t="s">
        <v>22151</v>
      </c>
      <c r="AO572" s="8" t="s">
        <v>22151</v>
      </c>
      <c r="AP572" s="8" t="s">
        <v>22151</v>
      </c>
      <c r="AQ572" s="8" t="s">
        <v>22151</v>
      </c>
      <c r="AR572" s="8">
        <v>-999</v>
      </c>
      <c r="AS572" s="8" t="s">
        <v>22151</v>
      </c>
      <c r="AT572" s="8" t="s">
        <v>22151</v>
      </c>
      <c r="AU572" s="8">
        <v>-999</v>
      </c>
      <c r="AV572" s="8">
        <v>-999</v>
      </c>
      <c r="AW572" s="8">
        <v>-999</v>
      </c>
      <c r="AX572" s="8">
        <v>-999</v>
      </c>
      <c r="AY572" s="132" t="s">
        <v>22151</v>
      </c>
      <c r="AZ572" s="132" t="s">
        <v>22151</v>
      </c>
      <c r="BA572" s="132" t="s">
        <v>22151</v>
      </c>
      <c r="BB572" s="132" t="s">
        <v>22151</v>
      </c>
      <c r="BC572" s="132">
        <v>32</v>
      </c>
      <c r="BD572" s="132" t="s">
        <v>22151</v>
      </c>
      <c r="BE572" s="132" t="s">
        <v>22151</v>
      </c>
      <c r="BF572" s="132">
        <v>88</v>
      </c>
      <c r="BG572" s="132">
        <v>118</v>
      </c>
      <c r="BH572" s="132">
        <v>280</v>
      </c>
      <c r="BI572" s="132">
        <v>265</v>
      </c>
      <c r="BJ572" s="92" t="s">
        <v>22151</v>
      </c>
      <c r="BK572" s="8">
        <v>7.142980860930253</v>
      </c>
      <c r="BL572" s="8">
        <v>-1006.1429808609303</v>
      </c>
      <c r="BM572" s="12">
        <v>535</v>
      </c>
      <c r="BN572" s="10">
        <v>0</v>
      </c>
      <c r="BO572" s="10">
        <v>0.19435732070240119</v>
      </c>
      <c r="BP572" s="10">
        <v>-1006.3373381816326</v>
      </c>
      <c r="BQ572" s="41">
        <v>-2143.9490809632121</v>
      </c>
      <c r="BR572" s="41"/>
      <c r="BS572" s="10">
        <v>0</v>
      </c>
      <c r="BT572" s="38">
        <v>0</v>
      </c>
      <c r="BU572" s="6" t="s">
        <v>22629</v>
      </c>
      <c r="BV572" s="75">
        <v>999</v>
      </c>
      <c r="BW572" s="75">
        <v>1547</v>
      </c>
      <c r="BX572" s="51">
        <v>-548</v>
      </c>
      <c r="BY572" s="75">
        <v>0</v>
      </c>
      <c r="BZ572" s="75">
        <v>0</v>
      </c>
      <c r="CA572" s="184" t="s">
        <v>22151</v>
      </c>
    </row>
    <row r="573" spans="1:79" x14ac:dyDescent="0.3">
      <c r="A573" s="178" t="s">
        <v>12510</v>
      </c>
      <c r="B573" s="1" t="s">
        <v>12511</v>
      </c>
      <c r="C573" s="2" t="s">
        <v>7799</v>
      </c>
      <c r="D573" s="91" t="s">
        <v>11560</v>
      </c>
      <c r="E573" s="2" t="s">
        <v>3591</v>
      </c>
      <c r="F573" s="2" t="s">
        <v>3591</v>
      </c>
      <c r="G573" s="2" t="s">
        <v>1431</v>
      </c>
      <c r="H573" s="2" t="s">
        <v>22151</v>
      </c>
      <c r="I573" s="2" t="s">
        <v>1431</v>
      </c>
      <c r="J573" s="269" t="s">
        <v>1431</v>
      </c>
      <c r="K573">
        <v>9629</v>
      </c>
      <c r="L573" t="s">
        <v>11561</v>
      </c>
      <c r="M573" t="e">
        <v>#VALUE!</v>
      </c>
      <c r="N573" t="s">
        <v>12514</v>
      </c>
      <c r="O573" s="169">
        <v>0</v>
      </c>
      <c r="P573" s="123">
        <v>0</v>
      </c>
      <c r="Q573" s="123">
        <v>0</v>
      </c>
      <c r="R573" s="75">
        <v>0</v>
      </c>
      <c r="S573" s="123">
        <v>0</v>
      </c>
      <c r="T573" s="123">
        <v>0</v>
      </c>
      <c r="U573" s="123">
        <v>0</v>
      </c>
      <c r="V573" s="75">
        <v>0</v>
      </c>
      <c r="W573" s="123">
        <v>0</v>
      </c>
      <c r="X573" s="75">
        <v>0</v>
      </c>
      <c r="Y573" s="75">
        <v>0</v>
      </c>
      <c r="Z573" s="75">
        <v>0</v>
      </c>
      <c r="AA573" s="75">
        <v>0</v>
      </c>
      <c r="AB573" s="4">
        <v>0</v>
      </c>
      <c r="AC573" s="4">
        <v>0</v>
      </c>
      <c r="AD573" s="4">
        <v>0</v>
      </c>
      <c r="AE573" s="8">
        <v>0</v>
      </c>
      <c r="AF573" s="8">
        <v>0</v>
      </c>
      <c r="AG573" s="8">
        <v>0</v>
      </c>
      <c r="AH573" s="8">
        <v>0</v>
      </c>
      <c r="AI573" s="51">
        <v>0</v>
      </c>
      <c r="AJ573" s="51">
        <v>0</v>
      </c>
      <c r="AK573" s="51">
        <v>0</v>
      </c>
      <c r="AL573" s="51">
        <v>0</v>
      </c>
      <c r="AM573" s="8">
        <v>-999</v>
      </c>
      <c r="AN573" s="8" t="s">
        <v>22151</v>
      </c>
      <c r="AO573" s="8" t="s">
        <v>22151</v>
      </c>
      <c r="AP573" s="8" t="s">
        <v>22151</v>
      </c>
      <c r="AQ573" s="8" t="s">
        <v>22151</v>
      </c>
      <c r="AR573" s="8">
        <v>-999</v>
      </c>
      <c r="AS573" s="8" t="s">
        <v>22151</v>
      </c>
      <c r="AT573" s="8" t="s">
        <v>22151</v>
      </c>
      <c r="AU573" s="8">
        <v>-999</v>
      </c>
      <c r="AV573" s="8">
        <v>-999</v>
      </c>
      <c r="AW573" s="8">
        <v>-999</v>
      </c>
      <c r="AX573" s="8">
        <v>-999</v>
      </c>
      <c r="AY573" s="132" t="s">
        <v>22151</v>
      </c>
      <c r="AZ573" s="132" t="s">
        <v>22151</v>
      </c>
      <c r="BA573" s="132" t="s">
        <v>22151</v>
      </c>
      <c r="BB573" s="132" t="s">
        <v>22151</v>
      </c>
      <c r="BC573" s="132">
        <v>32</v>
      </c>
      <c r="BD573" s="132" t="s">
        <v>22151</v>
      </c>
      <c r="BE573" s="132" t="s">
        <v>22151</v>
      </c>
      <c r="BF573" s="132">
        <v>88</v>
      </c>
      <c r="BG573" s="132">
        <v>118</v>
      </c>
      <c r="BH573" s="132">
        <v>280</v>
      </c>
      <c r="BI573" s="132">
        <v>265</v>
      </c>
      <c r="BJ573" s="92" t="s">
        <v>22151</v>
      </c>
      <c r="BK573" s="8">
        <v>7.142980860930253</v>
      </c>
      <c r="BL573" s="8">
        <v>-1006.1429808609303</v>
      </c>
      <c r="BM573" s="12">
        <v>535</v>
      </c>
      <c r="BN573" s="10">
        <v>0</v>
      </c>
      <c r="BO573" s="10">
        <v>0.19435732070240119</v>
      </c>
      <c r="BP573" s="10">
        <v>-1006.3373381816326</v>
      </c>
      <c r="BQ573" s="41">
        <v>-2143.9490809632121</v>
      </c>
      <c r="BR573" s="41"/>
      <c r="BS573" s="10">
        <v>0</v>
      </c>
      <c r="BT573" s="38">
        <v>0</v>
      </c>
      <c r="BU573" s="6" t="s">
        <v>22629</v>
      </c>
      <c r="BV573" s="75">
        <v>999</v>
      </c>
      <c r="BW573" s="75">
        <v>1547</v>
      </c>
      <c r="BX573" s="51">
        <v>-548</v>
      </c>
      <c r="BY573" s="75">
        <v>0</v>
      </c>
      <c r="BZ573" s="75">
        <v>0</v>
      </c>
      <c r="CA573" s="184" t="s">
        <v>22151</v>
      </c>
    </row>
    <row r="574" spans="1:79" x14ac:dyDescent="0.3">
      <c r="A574" s="178" t="s">
        <v>13241</v>
      </c>
      <c r="B574" s="1" t="s">
        <v>13242</v>
      </c>
      <c r="C574" s="2" t="s">
        <v>7181</v>
      </c>
      <c r="D574" s="91" t="s">
        <v>11514</v>
      </c>
      <c r="E574" s="2" t="s">
        <v>1430</v>
      </c>
      <c r="F574" s="2" t="s">
        <v>6120</v>
      </c>
      <c r="G574" s="2" t="s">
        <v>1431</v>
      </c>
      <c r="H574" s="2" t="s">
        <v>1431</v>
      </c>
      <c r="I574" s="2" t="s">
        <v>1431</v>
      </c>
      <c r="J574" s="269" t="s">
        <v>1431</v>
      </c>
      <c r="K574" t="e">
        <v>#VALUE!</v>
      </c>
      <c r="L574" t="s">
        <v>13012</v>
      </c>
      <c r="M574" t="e">
        <v>#VALUE!</v>
      </c>
      <c r="N574" t="s">
        <v>13243</v>
      </c>
      <c r="O574" s="169">
        <v>0</v>
      </c>
      <c r="P574" s="123">
        <v>0</v>
      </c>
      <c r="Q574" s="123">
        <v>0</v>
      </c>
      <c r="R574" s="75">
        <v>0</v>
      </c>
      <c r="S574" s="123">
        <v>0</v>
      </c>
      <c r="T574" s="123">
        <v>0</v>
      </c>
      <c r="U574" s="123">
        <v>0</v>
      </c>
      <c r="V574" s="75">
        <v>0</v>
      </c>
      <c r="W574" s="123">
        <v>0</v>
      </c>
      <c r="X574" s="75">
        <v>0</v>
      </c>
      <c r="Y574" s="75">
        <v>0</v>
      </c>
      <c r="Z574" s="75">
        <v>0</v>
      </c>
      <c r="AA574" s="75">
        <v>0</v>
      </c>
      <c r="AB574" s="4">
        <v>0</v>
      </c>
      <c r="AC574" s="4">
        <v>0</v>
      </c>
      <c r="AD574" s="4">
        <v>0</v>
      </c>
      <c r="AE574" s="8">
        <v>0</v>
      </c>
      <c r="AF574" s="8">
        <v>0</v>
      </c>
      <c r="AG574" s="8">
        <v>0</v>
      </c>
      <c r="AH574" s="8">
        <v>0</v>
      </c>
      <c r="AI574" s="51">
        <v>0</v>
      </c>
      <c r="AJ574" s="51">
        <v>0</v>
      </c>
      <c r="AK574" s="51">
        <v>0</v>
      </c>
      <c r="AL574" s="51">
        <v>0</v>
      </c>
      <c r="AM574" s="8">
        <v>-999</v>
      </c>
      <c r="AN574" s="8" t="s">
        <v>22151</v>
      </c>
      <c r="AO574" s="8" t="s">
        <v>22151</v>
      </c>
      <c r="AP574" s="8" t="s">
        <v>22151</v>
      </c>
      <c r="AQ574" s="8" t="s">
        <v>22151</v>
      </c>
      <c r="AR574" s="8">
        <v>-999</v>
      </c>
      <c r="AS574" s="8" t="s">
        <v>22151</v>
      </c>
      <c r="AT574" s="8" t="s">
        <v>22151</v>
      </c>
      <c r="AU574" s="8">
        <v>-999</v>
      </c>
      <c r="AV574" s="8">
        <v>-999</v>
      </c>
      <c r="AW574" s="8">
        <v>-999</v>
      </c>
      <c r="AX574" s="8">
        <v>-999</v>
      </c>
      <c r="AY574" s="132" t="s">
        <v>22151</v>
      </c>
      <c r="AZ574" s="132" t="s">
        <v>22151</v>
      </c>
      <c r="BA574" s="132" t="s">
        <v>22151</v>
      </c>
      <c r="BB574" s="132" t="s">
        <v>22151</v>
      </c>
      <c r="BC574" s="132">
        <v>32</v>
      </c>
      <c r="BD574" s="132" t="s">
        <v>22151</v>
      </c>
      <c r="BE574" s="132" t="s">
        <v>22151</v>
      </c>
      <c r="BF574" s="132">
        <v>88</v>
      </c>
      <c r="BG574" s="132">
        <v>118</v>
      </c>
      <c r="BH574" s="132">
        <v>280</v>
      </c>
      <c r="BI574" s="132">
        <v>265</v>
      </c>
      <c r="BJ574" s="92" t="s">
        <v>22151</v>
      </c>
      <c r="BK574" s="8">
        <v>7.142980860930253</v>
      </c>
      <c r="BL574" s="8">
        <v>-1006.1429808609303</v>
      </c>
      <c r="BM574" s="12">
        <v>535</v>
      </c>
      <c r="BN574" s="10">
        <v>0</v>
      </c>
      <c r="BO574" s="10">
        <v>0.19435732070240119</v>
      </c>
      <c r="BP574" s="10">
        <v>-1006.3373381816326</v>
      </c>
      <c r="BQ574" s="41">
        <v>-2143.9490809632121</v>
      </c>
      <c r="BR574" s="41"/>
      <c r="BS574" s="10">
        <v>0</v>
      </c>
      <c r="BT574" s="38">
        <v>0</v>
      </c>
      <c r="BU574" s="6" t="s">
        <v>22629</v>
      </c>
      <c r="BV574" s="75">
        <v>521.27</v>
      </c>
      <c r="BW574" s="75">
        <v>1547</v>
      </c>
      <c r="BX574" s="51">
        <v>-1025.73</v>
      </c>
      <c r="BY574" s="75">
        <v>421</v>
      </c>
      <c r="BZ574" s="75">
        <v>666</v>
      </c>
      <c r="CA574" s="184" t="s">
        <v>22151</v>
      </c>
    </row>
    <row r="575" spans="1:79" x14ac:dyDescent="0.3">
      <c r="A575" s="178" t="s">
        <v>13241</v>
      </c>
      <c r="B575" s="1" t="s">
        <v>13242</v>
      </c>
      <c r="C575" s="2" t="s">
        <v>7181</v>
      </c>
      <c r="D575" s="91" t="s">
        <v>11514</v>
      </c>
      <c r="E575" s="2" t="s">
        <v>1430</v>
      </c>
      <c r="F575" s="2" t="s">
        <v>6120</v>
      </c>
      <c r="G575" s="2" t="s">
        <v>1431</v>
      </c>
      <c r="H575" s="2" t="s">
        <v>1431</v>
      </c>
      <c r="I575" s="2" t="s">
        <v>1431</v>
      </c>
      <c r="J575" s="269" t="s">
        <v>1431</v>
      </c>
      <c r="K575" t="e">
        <v>#VALUE!</v>
      </c>
      <c r="L575" t="s">
        <v>13012</v>
      </c>
      <c r="M575" t="e">
        <v>#VALUE!</v>
      </c>
      <c r="N575" t="s">
        <v>13243</v>
      </c>
      <c r="O575" s="169">
        <v>0</v>
      </c>
      <c r="P575" s="123">
        <v>0</v>
      </c>
      <c r="Q575" s="123">
        <v>0</v>
      </c>
      <c r="R575" s="75">
        <v>0</v>
      </c>
      <c r="S575" s="123">
        <v>0</v>
      </c>
      <c r="T575" s="123">
        <v>0</v>
      </c>
      <c r="U575" s="123">
        <v>0</v>
      </c>
      <c r="V575" s="75">
        <v>0</v>
      </c>
      <c r="W575" s="123">
        <v>0</v>
      </c>
      <c r="X575" s="75">
        <v>0</v>
      </c>
      <c r="Y575" s="75">
        <v>0</v>
      </c>
      <c r="Z575" s="75">
        <v>0</v>
      </c>
      <c r="AA575" s="75">
        <v>0</v>
      </c>
      <c r="AB575" s="4">
        <v>0</v>
      </c>
      <c r="AC575" s="4">
        <v>0</v>
      </c>
      <c r="AD575" s="4">
        <v>0</v>
      </c>
      <c r="AE575" s="8">
        <v>0</v>
      </c>
      <c r="AF575" s="8">
        <v>0</v>
      </c>
      <c r="AG575" s="8">
        <v>0</v>
      </c>
      <c r="AH575" s="8">
        <v>0</v>
      </c>
      <c r="AI575" s="51">
        <v>0</v>
      </c>
      <c r="AJ575" s="51">
        <v>0</v>
      </c>
      <c r="AK575" s="51">
        <v>0</v>
      </c>
      <c r="AL575" s="51">
        <v>0</v>
      </c>
      <c r="AM575" s="8">
        <v>-999</v>
      </c>
      <c r="AN575" s="8" t="s">
        <v>22151</v>
      </c>
      <c r="AO575" s="8" t="s">
        <v>22151</v>
      </c>
      <c r="AP575" s="8" t="s">
        <v>22151</v>
      </c>
      <c r="AQ575" s="8" t="s">
        <v>22151</v>
      </c>
      <c r="AR575" s="8">
        <v>-999</v>
      </c>
      <c r="AS575" s="8" t="s">
        <v>22151</v>
      </c>
      <c r="AT575" s="8" t="s">
        <v>22151</v>
      </c>
      <c r="AU575" s="8">
        <v>-999</v>
      </c>
      <c r="AV575" s="8">
        <v>-999</v>
      </c>
      <c r="AW575" s="8">
        <v>-999</v>
      </c>
      <c r="AX575" s="8">
        <v>-999</v>
      </c>
      <c r="AY575" s="132" t="s">
        <v>22151</v>
      </c>
      <c r="AZ575" s="132" t="s">
        <v>22151</v>
      </c>
      <c r="BA575" s="132" t="s">
        <v>22151</v>
      </c>
      <c r="BB575" s="132" t="s">
        <v>22151</v>
      </c>
      <c r="BC575" s="132">
        <v>32</v>
      </c>
      <c r="BD575" s="132" t="s">
        <v>22151</v>
      </c>
      <c r="BE575" s="132" t="s">
        <v>22151</v>
      </c>
      <c r="BF575" s="132">
        <v>88</v>
      </c>
      <c r="BG575" s="132">
        <v>118</v>
      </c>
      <c r="BH575" s="132">
        <v>280</v>
      </c>
      <c r="BI575" s="132">
        <v>265</v>
      </c>
      <c r="BJ575" s="92" t="s">
        <v>22151</v>
      </c>
      <c r="BK575" s="8">
        <v>7.142980860930253</v>
      </c>
      <c r="BL575" s="8">
        <v>-1006.1429808609303</v>
      </c>
      <c r="BM575" s="12">
        <v>535</v>
      </c>
      <c r="BN575" s="10">
        <v>0</v>
      </c>
      <c r="BO575" s="10">
        <v>0.19435732070240119</v>
      </c>
      <c r="BP575" s="10">
        <v>-1006.3373381816326</v>
      </c>
      <c r="BQ575" s="41">
        <v>-2143.9490809632121</v>
      </c>
      <c r="BR575" s="41"/>
      <c r="BS575" s="10">
        <v>0</v>
      </c>
      <c r="BT575" s="38">
        <v>0</v>
      </c>
      <c r="BU575" s="6" t="s">
        <v>22629</v>
      </c>
      <c r="BV575" s="75">
        <v>521.27</v>
      </c>
      <c r="BW575" s="75">
        <v>1547</v>
      </c>
      <c r="BX575" s="51">
        <v>-1025.73</v>
      </c>
      <c r="BY575" s="75">
        <v>421</v>
      </c>
      <c r="BZ575" s="75">
        <v>666</v>
      </c>
      <c r="CA575" s="184" t="s">
        <v>22151</v>
      </c>
    </row>
    <row r="576" spans="1:79" x14ac:dyDescent="0.3">
      <c r="A576" s="178" t="s">
        <v>3231</v>
      </c>
      <c r="B576" s="1" t="s">
        <v>7365</v>
      </c>
      <c r="C576" s="2" t="s">
        <v>6639</v>
      </c>
      <c r="D576" s="91" t="s">
        <v>65</v>
      </c>
      <c r="E576" s="2" t="s">
        <v>3591</v>
      </c>
      <c r="F576" s="2" t="s">
        <v>3591</v>
      </c>
      <c r="G576" s="2" t="s">
        <v>1431</v>
      </c>
      <c r="H576" s="2" t="s">
        <v>22151</v>
      </c>
      <c r="I576" s="2" t="s">
        <v>1431</v>
      </c>
      <c r="J576" s="269" t="s">
        <v>1431</v>
      </c>
      <c r="K576">
        <v>193</v>
      </c>
      <c r="L576" t="s">
        <v>9153</v>
      </c>
      <c r="M576" t="e">
        <v>#VALUE!</v>
      </c>
      <c r="N576" t="s">
        <v>6406</v>
      </c>
      <c r="O576" s="169">
        <v>0</v>
      </c>
      <c r="P576" s="123">
        <v>0</v>
      </c>
      <c r="Q576" s="123">
        <v>0</v>
      </c>
      <c r="R576" s="75">
        <v>0</v>
      </c>
      <c r="S576" s="123">
        <v>0</v>
      </c>
      <c r="T576" s="123">
        <v>0</v>
      </c>
      <c r="U576" s="123">
        <v>0</v>
      </c>
      <c r="V576" s="75">
        <v>0</v>
      </c>
      <c r="W576" s="123">
        <v>0</v>
      </c>
      <c r="X576" s="75">
        <v>0</v>
      </c>
      <c r="Y576" s="75">
        <v>0</v>
      </c>
      <c r="Z576" s="75">
        <v>0</v>
      </c>
      <c r="AA576" s="75">
        <v>0</v>
      </c>
      <c r="AB576" s="4">
        <v>0</v>
      </c>
      <c r="AC576" s="4">
        <v>0</v>
      </c>
      <c r="AD576" s="4">
        <v>0</v>
      </c>
      <c r="AE576" s="8">
        <v>0</v>
      </c>
      <c r="AF576" s="8">
        <v>0</v>
      </c>
      <c r="AG576" s="8">
        <v>0</v>
      </c>
      <c r="AH576" s="8">
        <v>0</v>
      </c>
      <c r="AI576" s="51">
        <v>0</v>
      </c>
      <c r="AJ576" s="51">
        <v>0</v>
      </c>
      <c r="AK576" s="51">
        <v>0</v>
      </c>
      <c r="AL576" s="51">
        <v>0</v>
      </c>
      <c r="AM576" s="8">
        <v>-999</v>
      </c>
      <c r="AN576" s="8" t="s">
        <v>22151</v>
      </c>
      <c r="AO576" s="8" t="s">
        <v>22151</v>
      </c>
      <c r="AP576" s="8" t="s">
        <v>22151</v>
      </c>
      <c r="AQ576" s="8" t="s">
        <v>22151</v>
      </c>
      <c r="AR576" s="8">
        <v>-999</v>
      </c>
      <c r="AS576" s="8" t="s">
        <v>22151</v>
      </c>
      <c r="AT576" s="8" t="s">
        <v>22151</v>
      </c>
      <c r="AU576" s="8">
        <v>-999</v>
      </c>
      <c r="AV576" s="8">
        <v>-999</v>
      </c>
      <c r="AW576" s="8">
        <v>-999</v>
      </c>
      <c r="AX576" s="8">
        <v>-999</v>
      </c>
      <c r="AY576" s="132" t="s">
        <v>22151</v>
      </c>
      <c r="AZ576" s="132" t="s">
        <v>22151</v>
      </c>
      <c r="BA576" s="132" t="s">
        <v>22151</v>
      </c>
      <c r="BB576" s="132" t="s">
        <v>22151</v>
      </c>
      <c r="BC576" s="132">
        <v>32</v>
      </c>
      <c r="BD576" s="132" t="s">
        <v>22151</v>
      </c>
      <c r="BE576" s="132" t="s">
        <v>22151</v>
      </c>
      <c r="BF576" s="132">
        <v>88</v>
      </c>
      <c r="BG576" s="132">
        <v>118</v>
      </c>
      <c r="BH576" s="132">
        <v>280</v>
      </c>
      <c r="BI576" s="132">
        <v>265</v>
      </c>
      <c r="BJ576" s="92" t="s">
        <v>22151</v>
      </c>
      <c r="BK576" s="8">
        <v>7.142980860930253</v>
      </c>
      <c r="BL576" s="8">
        <v>-1006.1429808609303</v>
      </c>
      <c r="BM576" s="12">
        <v>535</v>
      </c>
      <c r="BN576" s="10">
        <v>0</v>
      </c>
      <c r="BO576" s="10">
        <v>0.19435732070240119</v>
      </c>
      <c r="BP576" s="10">
        <v>-1006.3373381816326</v>
      </c>
      <c r="BQ576" s="41">
        <v>-2143.9490809632121</v>
      </c>
      <c r="BR576" s="41"/>
      <c r="BS576" s="10">
        <v>0</v>
      </c>
      <c r="BT576" s="38">
        <v>0</v>
      </c>
      <c r="BU576" s="6" t="s">
        <v>22629</v>
      </c>
      <c r="BV576" s="75">
        <v>999</v>
      </c>
      <c r="BW576" s="75">
        <v>1547</v>
      </c>
      <c r="BX576" s="51">
        <v>-548</v>
      </c>
      <c r="BY576" s="75">
        <v>0</v>
      </c>
      <c r="BZ576" s="75">
        <v>0</v>
      </c>
      <c r="CA576" s="184" t="s">
        <v>22151</v>
      </c>
    </row>
    <row r="577" spans="1:79" x14ac:dyDescent="0.3">
      <c r="A577" s="178" t="s">
        <v>12009</v>
      </c>
      <c r="B577" s="1" t="s">
        <v>12010</v>
      </c>
      <c r="C577" s="2" t="s">
        <v>6901</v>
      </c>
      <c r="D577" s="91" t="s">
        <v>11696</v>
      </c>
      <c r="E577" s="2" t="s">
        <v>1392</v>
      </c>
      <c r="F577" s="2" t="s">
        <v>6120</v>
      </c>
      <c r="G577" s="2" t="s">
        <v>1380</v>
      </c>
      <c r="H577" s="2" t="s">
        <v>22151</v>
      </c>
      <c r="I577" s="2" t="s">
        <v>1380</v>
      </c>
      <c r="J577" s="269" t="s">
        <v>1380</v>
      </c>
      <c r="K577">
        <v>14274</v>
      </c>
      <c r="L577" t="s">
        <v>11697</v>
      </c>
      <c r="M577" t="e">
        <v>#VALUE!</v>
      </c>
      <c r="N577" t="s">
        <v>12011</v>
      </c>
      <c r="O577" s="169">
        <v>0</v>
      </c>
      <c r="P577" s="123">
        <v>0</v>
      </c>
      <c r="Q577" s="123">
        <v>0</v>
      </c>
      <c r="R577" s="67">
        <v>0</v>
      </c>
      <c r="S577" s="123">
        <v>0</v>
      </c>
      <c r="T577" s="123">
        <v>0</v>
      </c>
      <c r="U577" s="123">
        <v>0</v>
      </c>
      <c r="V577" s="67">
        <v>0</v>
      </c>
      <c r="W577" s="123">
        <v>0</v>
      </c>
      <c r="X577" s="67">
        <v>0</v>
      </c>
      <c r="Y577" s="67">
        <v>0</v>
      </c>
      <c r="Z577" s="67">
        <v>0</v>
      </c>
      <c r="AA577" s="67">
        <v>0</v>
      </c>
      <c r="AB577" s="4">
        <v>0</v>
      </c>
      <c r="AC577" s="4">
        <v>0</v>
      </c>
      <c r="AD577" s="4">
        <v>0</v>
      </c>
      <c r="AE577" s="8">
        <v>0</v>
      </c>
      <c r="AF577" s="8">
        <v>0</v>
      </c>
      <c r="AG577" s="8">
        <v>0</v>
      </c>
      <c r="AH577" s="8">
        <v>0</v>
      </c>
      <c r="AI577" s="51">
        <v>0</v>
      </c>
      <c r="AJ577" s="51">
        <v>0</v>
      </c>
      <c r="AK577" s="51">
        <v>0</v>
      </c>
      <c r="AL577" s="51">
        <v>0</v>
      </c>
      <c r="AM577" s="8">
        <v>-999</v>
      </c>
      <c r="AN577" s="8" t="s">
        <v>22151</v>
      </c>
      <c r="AO577" s="8" t="s">
        <v>22151</v>
      </c>
      <c r="AP577" s="8" t="s">
        <v>22151</v>
      </c>
      <c r="AQ577" s="8" t="s">
        <v>22151</v>
      </c>
      <c r="AR577" s="8" t="s">
        <v>22151</v>
      </c>
      <c r="AS577" s="8">
        <v>-999</v>
      </c>
      <c r="AT577" s="8" t="s">
        <v>22151</v>
      </c>
      <c r="AU577" s="8" t="s">
        <v>22151</v>
      </c>
      <c r="AV577" s="8" t="s">
        <v>22151</v>
      </c>
      <c r="AW577" s="8">
        <v>-999</v>
      </c>
      <c r="AX577" s="8">
        <v>-999</v>
      </c>
      <c r="AY577" s="132" t="s">
        <v>22151</v>
      </c>
      <c r="AZ577" s="132" t="s">
        <v>22151</v>
      </c>
      <c r="BA577" s="132" t="s">
        <v>22151</v>
      </c>
      <c r="BB577" s="132" t="s">
        <v>22151</v>
      </c>
      <c r="BC577" s="132" t="s">
        <v>22151</v>
      </c>
      <c r="BD577" s="132">
        <v>172</v>
      </c>
      <c r="BE577" s="132" t="s">
        <v>22151</v>
      </c>
      <c r="BF577" s="132" t="s">
        <v>22151</v>
      </c>
      <c r="BG577" s="132" t="s">
        <v>22151</v>
      </c>
      <c r="BH577" s="132">
        <v>280</v>
      </c>
      <c r="BI577" s="132">
        <v>265</v>
      </c>
      <c r="BJ577" s="92" t="s">
        <v>22151</v>
      </c>
      <c r="BK577" s="8">
        <v>7.5574645117708927</v>
      </c>
      <c r="BL577" s="8">
        <v>-1006.5574645117709</v>
      </c>
      <c r="BM577" s="12">
        <v>576</v>
      </c>
      <c r="BN577" s="10">
        <v>0</v>
      </c>
      <c r="BO577" s="10">
        <v>0.19435732070240119</v>
      </c>
      <c r="BP577" s="10">
        <v>-1006.7518218324733</v>
      </c>
      <c r="BQ577" s="41">
        <v>-2144.8325285828259</v>
      </c>
      <c r="BR577" s="41"/>
      <c r="BS577" s="10">
        <v>0</v>
      </c>
      <c r="BT577" s="38">
        <v>0</v>
      </c>
      <c r="BU577" s="6" t="s">
        <v>22630</v>
      </c>
      <c r="BV577" s="75">
        <v>284.91000000000003</v>
      </c>
      <c r="BW577" s="75">
        <v>1588</v>
      </c>
      <c r="BX577" s="51">
        <v>-1303.0899999999999</v>
      </c>
      <c r="BY577" s="75">
        <v>238</v>
      </c>
      <c r="BZ577" s="75">
        <v>337</v>
      </c>
      <c r="CA577" s="184" t="s">
        <v>22151</v>
      </c>
    </row>
    <row r="578" spans="1:79" x14ac:dyDescent="0.3">
      <c r="A578" t="s">
        <v>16221</v>
      </c>
      <c r="B578" s="1" t="s">
        <v>16223</v>
      </c>
      <c r="C578" s="2" t="s">
        <v>6541</v>
      </c>
      <c r="D578" s="91" t="s">
        <v>16222</v>
      </c>
      <c r="E578" s="2" t="s">
        <v>1565</v>
      </c>
      <c r="F578" s="2" t="s">
        <v>6120</v>
      </c>
      <c r="G578" s="2" t="s">
        <v>1380</v>
      </c>
      <c r="H578" s="2" t="s">
        <v>22151</v>
      </c>
      <c r="I578" s="2" t="s">
        <v>1380</v>
      </c>
      <c r="J578" s="269" t="s">
        <v>1380</v>
      </c>
      <c r="K578" t="e">
        <v>#VALUE!</v>
      </c>
      <c r="L578" t="s">
        <v>16224</v>
      </c>
      <c r="M578" t="e">
        <v>#VALUE!</v>
      </c>
      <c r="N578" t="s">
        <v>15357</v>
      </c>
      <c r="O578" s="169">
        <v>0</v>
      </c>
      <c r="P578" s="123">
        <v>0</v>
      </c>
      <c r="Q578" s="123">
        <v>0</v>
      </c>
      <c r="R578" s="75">
        <v>0</v>
      </c>
      <c r="S578" s="123">
        <v>0</v>
      </c>
      <c r="T578" s="123">
        <v>0</v>
      </c>
      <c r="U578" s="123">
        <v>0</v>
      </c>
      <c r="V578" s="75">
        <v>0</v>
      </c>
      <c r="W578" s="123">
        <v>0</v>
      </c>
      <c r="X578" s="75">
        <v>0</v>
      </c>
      <c r="Y578" s="75">
        <v>0</v>
      </c>
      <c r="Z578" s="75">
        <v>0</v>
      </c>
      <c r="AA578" s="75">
        <v>0</v>
      </c>
      <c r="AB578" s="4">
        <v>0</v>
      </c>
      <c r="AC578" s="4">
        <v>0</v>
      </c>
      <c r="AD578" s="4">
        <v>0</v>
      </c>
      <c r="AE578" s="8">
        <v>0</v>
      </c>
      <c r="AF578" s="8">
        <v>0</v>
      </c>
      <c r="AG578" s="8">
        <v>0</v>
      </c>
      <c r="AH578" s="8">
        <v>0</v>
      </c>
      <c r="AI578" s="51">
        <v>0</v>
      </c>
      <c r="AJ578" s="51">
        <v>0</v>
      </c>
      <c r="AK578" s="51">
        <v>0</v>
      </c>
      <c r="AL578" s="51">
        <v>0</v>
      </c>
      <c r="AM578" s="8">
        <v>-999</v>
      </c>
      <c r="AN578" s="8" t="s">
        <v>22151</v>
      </c>
      <c r="AO578" s="8" t="s">
        <v>22151</v>
      </c>
      <c r="AP578" s="8" t="s">
        <v>22151</v>
      </c>
      <c r="AQ578" s="8" t="s">
        <v>22151</v>
      </c>
      <c r="AR578" s="8" t="s">
        <v>22151</v>
      </c>
      <c r="AS578" s="8">
        <v>-999</v>
      </c>
      <c r="AT578" s="8" t="s">
        <v>22151</v>
      </c>
      <c r="AU578" s="8" t="s">
        <v>22151</v>
      </c>
      <c r="AV578" s="8" t="s">
        <v>22151</v>
      </c>
      <c r="AW578" s="8">
        <v>-999</v>
      </c>
      <c r="AX578" s="8">
        <v>-999</v>
      </c>
      <c r="AY578" s="132" t="s">
        <v>22151</v>
      </c>
      <c r="AZ578" s="132" t="s">
        <v>22151</v>
      </c>
      <c r="BA578" s="132" t="s">
        <v>22151</v>
      </c>
      <c r="BB578" s="132" t="s">
        <v>22151</v>
      </c>
      <c r="BC578" s="132" t="s">
        <v>22151</v>
      </c>
      <c r="BD578" s="132">
        <v>172</v>
      </c>
      <c r="BE578" s="132" t="s">
        <v>22151</v>
      </c>
      <c r="BF578" s="132" t="s">
        <v>22151</v>
      </c>
      <c r="BG578" s="132" t="s">
        <v>22151</v>
      </c>
      <c r="BH578" s="132">
        <v>280</v>
      </c>
      <c r="BI578" s="132">
        <v>265</v>
      </c>
      <c r="BJ578" s="92" t="s">
        <v>22151</v>
      </c>
      <c r="BK578" s="8">
        <v>7.5574645117708927</v>
      </c>
      <c r="BL578" s="8">
        <v>-1006.5574645117709</v>
      </c>
      <c r="BM578" s="12">
        <v>576</v>
      </c>
      <c r="BN578" s="10">
        <v>0</v>
      </c>
      <c r="BO578" s="10">
        <v>0.19435732070240119</v>
      </c>
      <c r="BP578" s="10">
        <v>-1006.7518218324733</v>
      </c>
      <c r="BQ578" s="41">
        <v>-2144.8325285828259</v>
      </c>
      <c r="BR578" s="41"/>
      <c r="BS578" s="10">
        <v>0</v>
      </c>
      <c r="BT578" s="38">
        <v>0</v>
      </c>
      <c r="BU578" s="6" t="s">
        <v>22630</v>
      </c>
      <c r="BV578" s="75">
        <v>272.86</v>
      </c>
      <c r="BW578" s="75">
        <v>1588</v>
      </c>
      <c r="BX578" s="51">
        <v>-1315.1399999999999</v>
      </c>
      <c r="BY578" s="75">
        <v>233</v>
      </c>
      <c r="BZ578" s="75">
        <v>332</v>
      </c>
      <c r="CA578" s="184" t="s">
        <v>22151</v>
      </c>
    </row>
    <row r="579" spans="1:79" x14ac:dyDescent="0.3">
      <c r="A579" s="212" t="s">
        <v>12861</v>
      </c>
      <c r="B579" s="180" t="s">
        <v>12863</v>
      </c>
      <c r="C579" s="181" t="s">
        <v>12862</v>
      </c>
      <c r="D579" s="210" t="s">
        <v>11707</v>
      </c>
      <c r="E579" s="181" t="s">
        <v>1449</v>
      </c>
      <c r="F579" s="181" t="s">
        <v>6120</v>
      </c>
      <c r="G579" s="181" t="s">
        <v>1380</v>
      </c>
      <c r="H579" s="181" t="s">
        <v>22151</v>
      </c>
      <c r="I579" s="181" t="s">
        <v>1380</v>
      </c>
      <c r="J579" s="181" t="s">
        <v>1380</v>
      </c>
      <c r="K579" s="182">
        <v>15149</v>
      </c>
      <c r="L579" s="182" t="s">
        <v>11708</v>
      </c>
      <c r="M579" s="194" t="e">
        <v>#VALUE!</v>
      </c>
      <c r="N579" s="194" t="s">
        <v>12864</v>
      </c>
      <c r="O579" s="66">
        <v>0</v>
      </c>
      <c r="P579" s="184">
        <v>0</v>
      </c>
      <c r="Q579" s="184">
        <v>0</v>
      </c>
      <c r="R579" s="184">
        <v>0</v>
      </c>
      <c r="S579" s="184">
        <v>0</v>
      </c>
      <c r="T579" s="184">
        <v>0</v>
      </c>
      <c r="U579" s="184">
        <v>0</v>
      </c>
      <c r="V579" s="184">
        <v>0</v>
      </c>
      <c r="W579" s="184">
        <v>0</v>
      </c>
      <c r="X579" s="184">
        <v>0</v>
      </c>
      <c r="Y579" s="184">
        <v>0</v>
      </c>
      <c r="Z579" s="184">
        <v>0</v>
      </c>
      <c r="AA579" s="184">
        <v>0</v>
      </c>
      <c r="AB579" s="185">
        <v>0</v>
      </c>
      <c r="AC579" s="186">
        <v>0</v>
      </c>
      <c r="AD579" s="186">
        <v>0</v>
      </c>
      <c r="AE579" s="187">
        <v>0</v>
      </c>
      <c r="AF579" s="187">
        <v>0</v>
      </c>
      <c r="AG579" s="187">
        <v>0</v>
      </c>
      <c r="AH579" s="187">
        <v>0</v>
      </c>
      <c r="AI579" s="187">
        <v>0</v>
      </c>
      <c r="AJ579" s="188">
        <v>0</v>
      </c>
      <c r="AK579" s="188">
        <v>0</v>
      </c>
      <c r="AL579" s="188">
        <v>0</v>
      </c>
      <c r="AM579" s="187">
        <v>-999</v>
      </c>
      <c r="AN579" s="187" t="s">
        <v>22151</v>
      </c>
      <c r="AO579" s="187" t="s">
        <v>22151</v>
      </c>
      <c r="AP579" s="187" t="s">
        <v>22151</v>
      </c>
      <c r="AQ579" s="187" t="s">
        <v>22151</v>
      </c>
      <c r="AR579" s="187" t="s">
        <v>22151</v>
      </c>
      <c r="AS579" s="187">
        <v>-999</v>
      </c>
      <c r="AT579" s="187" t="s">
        <v>22151</v>
      </c>
      <c r="AU579" s="187" t="s">
        <v>22151</v>
      </c>
      <c r="AV579" s="187" t="s">
        <v>22151</v>
      </c>
      <c r="AW579" s="187">
        <v>-999</v>
      </c>
      <c r="AX579" s="187">
        <v>-999</v>
      </c>
      <c r="AY579" s="189" t="s">
        <v>22151</v>
      </c>
      <c r="AZ579" s="189" t="s">
        <v>22151</v>
      </c>
      <c r="BA579" s="189" t="s">
        <v>22151</v>
      </c>
      <c r="BB579" s="189" t="s">
        <v>22151</v>
      </c>
      <c r="BC579" s="189" t="s">
        <v>22151</v>
      </c>
      <c r="BD579" s="189">
        <v>172</v>
      </c>
      <c r="BE579" s="189" t="s">
        <v>22151</v>
      </c>
      <c r="BF579" s="189" t="s">
        <v>22151</v>
      </c>
      <c r="BG579" s="189" t="s">
        <v>22151</v>
      </c>
      <c r="BH579" s="189">
        <v>280</v>
      </c>
      <c r="BI579" s="189">
        <v>265</v>
      </c>
      <c r="BJ579" s="190" t="s">
        <v>22151</v>
      </c>
      <c r="BK579" s="187">
        <v>7.5574645117708927</v>
      </c>
      <c r="BL579" s="187">
        <v>-1006.5574645117709</v>
      </c>
      <c r="BM579" s="189">
        <v>576</v>
      </c>
      <c r="BN579" s="187">
        <v>0</v>
      </c>
      <c r="BO579" s="187">
        <v>0.19435732070240119</v>
      </c>
      <c r="BP579" s="187">
        <v>-1006.7518218324733</v>
      </c>
      <c r="BQ579" s="191">
        <v>-2144.8325285828259</v>
      </c>
      <c r="BR579" s="192"/>
      <c r="BS579" s="187">
        <v>0</v>
      </c>
      <c r="BT579" s="38">
        <v>0</v>
      </c>
      <c r="BU579" s="187" t="s">
        <v>22630</v>
      </c>
      <c r="BV579" s="184">
        <v>200.16</v>
      </c>
      <c r="BW579" s="193">
        <v>1588</v>
      </c>
      <c r="BX579" s="188">
        <v>-1387.84</v>
      </c>
      <c r="BY579" s="193">
        <v>166</v>
      </c>
      <c r="BZ579" s="193">
        <v>242</v>
      </c>
      <c r="CA579" s="184" t="s">
        <v>22151</v>
      </c>
    </row>
    <row r="580" spans="1:79" x14ac:dyDescent="0.3">
      <c r="A580" s="178" t="s">
        <v>17356</v>
      </c>
      <c r="B580" s="1" t="s">
        <v>17377</v>
      </c>
      <c r="C580" s="2" t="s">
        <v>17376</v>
      </c>
      <c r="D580" s="91" t="s">
        <v>17177</v>
      </c>
      <c r="E580" s="2" t="s">
        <v>1460</v>
      </c>
      <c r="F580" s="2" t="s">
        <v>9094</v>
      </c>
      <c r="G580" s="2" t="s">
        <v>1380</v>
      </c>
      <c r="H580" s="2" t="s">
        <v>1380</v>
      </c>
      <c r="I580" s="2" t="s">
        <v>1380</v>
      </c>
      <c r="J580" s="269" t="s">
        <v>1380</v>
      </c>
      <c r="K580">
        <v>19948</v>
      </c>
      <c r="L580" t="s">
        <v>19852</v>
      </c>
      <c r="M580" t="e">
        <v>#VALUE!</v>
      </c>
      <c r="N580" t="s">
        <v>17318</v>
      </c>
      <c r="O580" s="169">
        <v>0</v>
      </c>
      <c r="P580" s="123">
        <v>0</v>
      </c>
      <c r="Q580" s="123">
        <v>0</v>
      </c>
      <c r="R580" s="75">
        <v>0</v>
      </c>
      <c r="S580" s="123">
        <v>0</v>
      </c>
      <c r="T580" s="123">
        <v>0</v>
      </c>
      <c r="U580" s="123">
        <v>0</v>
      </c>
      <c r="V580" s="75">
        <v>0</v>
      </c>
      <c r="W580" s="123">
        <v>0</v>
      </c>
      <c r="X580" s="75">
        <v>0</v>
      </c>
      <c r="Y580" s="75">
        <v>0</v>
      </c>
      <c r="Z580" s="75">
        <v>0</v>
      </c>
      <c r="AA580" s="75">
        <v>0</v>
      </c>
      <c r="AB580" s="4">
        <v>0</v>
      </c>
      <c r="AC580" s="4">
        <v>0</v>
      </c>
      <c r="AD580" s="4">
        <v>0</v>
      </c>
      <c r="AE580" s="8">
        <v>0</v>
      </c>
      <c r="AF580" s="8">
        <v>0</v>
      </c>
      <c r="AG580" s="8">
        <v>0</v>
      </c>
      <c r="AH580" s="8">
        <v>0</v>
      </c>
      <c r="AI580" s="51">
        <v>0</v>
      </c>
      <c r="AJ580" s="51">
        <v>0</v>
      </c>
      <c r="AK580" s="51">
        <v>0</v>
      </c>
      <c r="AL580" s="51">
        <v>0</v>
      </c>
      <c r="AM580" s="8">
        <v>-999</v>
      </c>
      <c r="AN580" s="8" t="s">
        <v>22151</v>
      </c>
      <c r="AO580" s="8" t="s">
        <v>22151</v>
      </c>
      <c r="AP580" s="8" t="s">
        <v>22151</v>
      </c>
      <c r="AQ580" s="8" t="s">
        <v>22151</v>
      </c>
      <c r="AR580" s="8" t="s">
        <v>22151</v>
      </c>
      <c r="AS580" s="8">
        <v>-999</v>
      </c>
      <c r="AT580" s="8" t="s">
        <v>22151</v>
      </c>
      <c r="AU580" s="8" t="s">
        <v>22151</v>
      </c>
      <c r="AV580" s="8" t="s">
        <v>22151</v>
      </c>
      <c r="AW580" s="8">
        <v>-999</v>
      </c>
      <c r="AX580" s="8">
        <v>-999</v>
      </c>
      <c r="AY580" s="132" t="s">
        <v>22151</v>
      </c>
      <c r="AZ580" s="132" t="s">
        <v>22151</v>
      </c>
      <c r="BA580" s="132" t="s">
        <v>22151</v>
      </c>
      <c r="BB580" s="132" t="s">
        <v>22151</v>
      </c>
      <c r="BC580" s="132" t="s">
        <v>22151</v>
      </c>
      <c r="BD580" s="132">
        <v>172</v>
      </c>
      <c r="BE580" s="132" t="s">
        <v>22151</v>
      </c>
      <c r="BF580" s="132" t="s">
        <v>22151</v>
      </c>
      <c r="BG580" s="132" t="s">
        <v>22151</v>
      </c>
      <c r="BH580" s="132">
        <v>280</v>
      </c>
      <c r="BI580" s="132">
        <v>265</v>
      </c>
      <c r="BJ580" s="92" t="s">
        <v>22151</v>
      </c>
      <c r="BK580" s="8">
        <v>7.5574645117708927</v>
      </c>
      <c r="BL580" s="8">
        <v>-1006.5574645117709</v>
      </c>
      <c r="BM580" s="12">
        <v>576</v>
      </c>
      <c r="BN580" s="10">
        <v>0</v>
      </c>
      <c r="BO580" s="10">
        <v>0.19435732070240119</v>
      </c>
      <c r="BP580" s="10">
        <v>-1006.7518218324733</v>
      </c>
      <c r="BQ580" s="41">
        <v>-2144.8325285828259</v>
      </c>
      <c r="BR580" s="41"/>
      <c r="BS580" s="10">
        <v>0</v>
      </c>
      <c r="BT580" s="38">
        <v>0</v>
      </c>
      <c r="BU580" s="6" t="s">
        <v>22630</v>
      </c>
      <c r="BV580" s="75">
        <v>384.11</v>
      </c>
      <c r="BW580" s="75">
        <v>1588</v>
      </c>
      <c r="BX580" s="51">
        <v>-1203.8899999999999</v>
      </c>
      <c r="BY580" s="75">
        <v>335</v>
      </c>
      <c r="BZ580" s="75">
        <v>461</v>
      </c>
      <c r="CA580" s="184" t="s">
        <v>22151</v>
      </c>
    </row>
    <row r="581" spans="1:79" x14ac:dyDescent="0.3">
      <c r="A581" s="178" t="s">
        <v>1874</v>
      </c>
      <c r="B581" s="1" t="s">
        <v>6547</v>
      </c>
      <c r="C581" s="2" t="s">
        <v>6537</v>
      </c>
      <c r="D581" s="91" t="s">
        <v>493</v>
      </c>
      <c r="E581" s="2" t="s">
        <v>1526</v>
      </c>
      <c r="F581" s="2" t="s">
        <v>9094</v>
      </c>
      <c r="G581" s="2" t="s">
        <v>1380</v>
      </c>
      <c r="H581" s="2" t="s">
        <v>22151</v>
      </c>
      <c r="I581" s="2" t="s">
        <v>1380</v>
      </c>
      <c r="J581" s="269" t="s">
        <v>1380</v>
      </c>
      <c r="K581">
        <v>6885</v>
      </c>
      <c r="L581" t="s">
        <v>9619</v>
      </c>
      <c r="M581" t="e">
        <v>#VALUE!</v>
      </c>
      <c r="N581" t="s">
        <v>5396</v>
      </c>
      <c r="O581" s="169">
        <v>0</v>
      </c>
      <c r="P581" s="123">
        <v>0</v>
      </c>
      <c r="Q581" s="123">
        <v>0</v>
      </c>
      <c r="R581" s="75">
        <v>0</v>
      </c>
      <c r="S581" s="123">
        <v>0</v>
      </c>
      <c r="T581" s="123">
        <v>0</v>
      </c>
      <c r="U581" s="123">
        <v>0</v>
      </c>
      <c r="V581" s="75">
        <v>0</v>
      </c>
      <c r="W581" s="123">
        <v>0</v>
      </c>
      <c r="X581" s="75">
        <v>0</v>
      </c>
      <c r="Y581" s="75">
        <v>0</v>
      </c>
      <c r="Z581" s="75">
        <v>0</v>
      </c>
      <c r="AA581" s="75">
        <v>0</v>
      </c>
      <c r="AB581" s="4">
        <v>0</v>
      </c>
      <c r="AC581" s="4">
        <v>0</v>
      </c>
      <c r="AD581" s="4">
        <v>0</v>
      </c>
      <c r="AE581" s="8">
        <v>0</v>
      </c>
      <c r="AF581" s="8">
        <v>0</v>
      </c>
      <c r="AG581" s="8">
        <v>0</v>
      </c>
      <c r="AH581" s="8">
        <v>0</v>
      </c>
      <c r="AI581" s="51">
        <v>0</v>
      </c>
      <c r="AJ581" s="51">
        <v>0</v>
      </c>
      <c r="AK581" s="51">
        <v>0</v>
      </c>
      <c r="AL581" s="51">
        <v>0</v>
      </c>
      <c r="AM581" s="8">
        <v>-999</v>
      </c>
      <c r="AN581" s="8" t="s">
        <v>22151</v>
      </c>
      <c r="AO581" s="8" t="s">
        <v>22151</v>
      </c>
      <c r="AP581" s="8" t="s">
        <v>22151</v>
      </c>
      <c r="AQ581" s="8" t="s">
        <v>22151</v>
      </c>
      <c r="AR581" s="8" t="s">
        <v>22151</v>
      </c>
      <c r="AS581" s="8">
        <v>-999</v>
      </c>
      <c r="AT581" s="8" t="s">
        <v>22151</v>
      </c>
      <c r="AU581" s="8" t="s">
        <v>22151</v>
      </c>
      <c r="AV581" s="8" t="s">
        <v>22151</v>
      </c>
      <c r="AW581" s="8">
        <v>-999</v>
      </c>
      <c r="AX581" s="8">
        <v>-999</v>
      </c>
      <c r="AY581" s="132" t="s">
        <v>22151</v>
      </c>
      <c r="AZ581" s="132" t="s">
        <v>22151</v>
      </c>
      <c r="BA581" s="132" t="s">
        <v>22151</v>
      </c>
      <c r="BB581" s="132" t="s">
        <v>22151</v>
      </c>
      <c r="BC581" s="132" t="s">
        <v>22151</v>
      </c>
      <c r="BD581" s="132">
        <v>172</v>
      </c>
      <c r="BE581" s="132" t="s">
        <v>22151</v>
      </c>
      <c r="BF581" s="132" t="s">
        <v>22151</v>
      </c>
      <c r="BG581" s="132" t="s">
        <v>22151</v>
      </c>
      <c r="BH581" s="132">
        <v>280</v>
      </c>
      <c r="BI581" s="132">
        <v>265</v>
      </c>
      <c r="BJ581" s="92" t="s">
        <v>22151</v>
      </c>
      <c r="BK581" s="8">
        <v>7.5574645117708927</v>
      </c>
      <c r="BL581" s="8">
        <v>-1006.5574645117709</v>
      </c>
      <c r="BM581" s="12">
        <v>576</v>
      </c>
      <c r="BN581" s="10">
        <v>0</v>
      </c>
      <c r="BO581" s="10">
        <v>0.19435732070240119</v>
      </c>
      <c r="BP581" s="10">
        <v>-1006.7518218324733</v>
      </c>
      <c r="BQ581" s="41">
        <v>-2144.8325285828259</v>
      </c>
      <c r="BR581" s="41"/>
      <c r="BS581" s="10">
        <v>0</v>
      </c>
      <c r="BT581" s="38">
        <v>0</v>
      </c>
      <c r="BU581" s="6" t="s">
        <v>22630</v>
      </c>
      <c r="BV581" s="75">
        <v>565.25</v>
      </c>
      <c r="BW581" s="75">
        <v>1588</v>
      </c>
      <c r="BX581" s="51">
        <v>-1022.75</v>
      </c>
      <c r="BY581" s="75">
        <v>408</v>
      </c>
      <c r="BZ581" s="75">
        <v>664</v>
      </c>
      <c r="CA581" s="184" t="s">
        <v>22151</v>
      </c>
    </row>
    <row r="582" spans="1:79" x14ac:dyDescent="0.3">
      <c r="A582" s="178" t="s">
        <v>17519</v>
      </c>
      <c r="B582" s="1" t="s">
        <v>6885</v>
      </c>
      <c r="C582" s="2" t="s">
        <v>6646</v>
      </c>
      <c r="D582" s="91" t="s">
        <v>17152</v>
      </c>
      <c r="E582" s="2" t="s">
        <v>1402</v>
      </c>
      <c r="F582" s="2" t="s">
        <v>6120</v>
      </c>
      <c r="G582" s="2" t="s">
        <v>1380</v>
      </c>
      <c r="H582" s="2" t="s">
        <v>1380</v>
      </c>
      <c r="I582" s="2" t="s">
        <v>1380</v>
      </c>
      <c r="J582" s="269" t="s">
        <v>1380</v>
      </c>
      <c r="K582">
        <v>19643</v>
      </c>
      <c r="L582" t="s">
        <v>19836</v>
      </c>
      <c r="M582" t="e">
        <v>#VALUE!</v>
      </c>
      <c r="N582" t="s">
        <v>17291</v>
      </c>
      <c r="O582" s="169">
        <v>0</v>
      </c>
      <c r="P582" s="123">
        <v>0</v>
      </c>
      <c r="Q582" s="123">
        <v>0</v>
      </c>
      <c r="R582" s="75">
        <v>0</v>
      </c>
      <c r="S582" s="123">
        <v>0</v>
      </c>
      <c r="T582" s="123">
        <v>0</v>
      </c>
      <c r="U582" s="123">
        <v>0</v>
      </c>
      <c r="V582" s="75">
        <v>0</v>
      </c>
      <c r="W582" s="123">
        <v>0</v>
      </c>
      <c r="X582" s="75">
        <v>0</v>
      </c>
      <c r="Y582" s="75">
        <v>0</v>
      </c>
      <c r="Z582" s="75">
        <v>0</v>
      </c>
      <c r="AA582" s="75">
        <v>0</v>
      </c>
      <c r="AB582" s="3">
        <v>0</v>
      </c>
      <c r="AC582" s="3">
        <v>0</v>
      </c>
      <c r="AD582" s="3">
        <v>0</v>
      </c>
      <c r="AE582" s="6">
        <v>0</v>
      </c>
      <c r="AF582" s="6">
        <v>0</v>
      </c>
      <c r="AG582" s="6">
        <v>0</v>
      </c>
      <c r="AH582" s="6">
        <v>0</v>
      </c>
      <c r="AI582" s="51">
        <v>0</v>
      </c>
      <c r="AJ582" s="51">
        <v>0</v>
      </c>
      <c r="AK582" s="51">
        <v>0</v>
      </c>
      <c r="AL582" s="51">
        <v>0</v>
      </c>
      <c r="AM582" s="6">
        <v>-999</v>
      </c>
      <c r="AN582" s="6" t="s">
        <v>22151</v>
      </c>
      <c r="AO582" s="6" t="s">
        <v>22151</v>
      </c>
      <c r="AP582" s="6" t="s">
        <v>22151</v>
      </c>
      <c r="AQ582" s="6" t="s">
        <v>22151</v>
      </c>
      <c r="AR582" s="6" t="s">
        <v>22151</v>
      </c>
      <c r="AS582" s="6">
        <v>-999</v>
      </c>
      <c r="AT582" s="6" t="s">
        <v>22151</v>
      </c>
      <c r="AU582" s="6" t="s">
        <v>22151</v>
      </c>
      <c r="AV582" s="6" t="s">
        <v>22151</v>
      </c>
      <c r="AW582" s="6">
        <v>-999</v>
      </c>
      <c r="AX582" s="6">
        <v>-999</v>
      </c>
      <c r="AY582" s="99" t="s">
        <v>22151</v>
      </c>
      <c r="AZ582" s="132" t="s">
        <v>22151</v>
      </c>
      <c r="BA582" s="132" t="s">
        <v>22151</v>
      </c>
      <c r="BB582" s="132" t="s">
        <v>22151</v>
      </c>
      <c r="BC582" s="132" t="s">
        <v>22151</v>
      </c>
      <c r="BD582" s="132">
        <v>172</v>
      </c>
      <c r="BE582" s="132" t="s">
        <v>22151</v>
      </c>
      <c r="BF582" s="132" t="s">
        <v>22151</v>
      </c>
      <c r="BG582" s="132" t="s">
        <v>22151</v>
      </c>
      <c r="BH582" s="132">
        <v>280</v>
      </c>
      <c r="BI582" s="132">
        <v>265</v>
      </c>
      <c r="BJ582" s="92" t="s">
        <v>22151</v>
      </c>
      <c r="BK582" s="6">
        <v>7.5574645117708927</v>
      </c>
      <c r="BL582" s="8">
        <v>-1006.5574645117709</v>
      </c>
      <c r="BM582" s="12">
        <v>576</v>
      </c>
      <c r="BN582" s="6">
        <v>0</v>
      </c>
      <c r="BO582" s="6">
        <v>0.19435732070240119</v>
      </c>
      <c r="BP582" s="6">
        <v>-1006.7518218324733</v>
      </c>
      <c r="BQ582" s="38">
        <v>-2144.8325285828259</v>
      </c>
      <c r="BR582" s="38"/>
      <c r="BS582" s="6">
        <v>0</v>
      </c>
      <c r="BT582" s="38">
        <v>0</v>
      </c>
      <c r="BU582" s="6" t="s">
        <v>22630</v>
      </c>
      <c r="BV582" s="75">
        <v>622.48</v>
      </c>
      <c r="BW582" s="75">
        <v>1588</v>
      </c>
      <c r="BX582" s="51">
        <v>-965.52</v>
      </c>
      <c r="BY582" s="75">
        <v>497</v>
      </c>
      <c r="BZ582" s="75">
        <v>724</v>
      </c>
      <c r="CA582" s="184" t="s">
        <v>22151</v>
      </c>
    </row>
    <row r="583" spans="1:79" x14ac:dyDescent="0.3">
      <c r="A583" s="65" t="s">
        <v>13500</v>
      </c>
      <c r="B583" s="1" t="s">
        <v>13501</v>
      </c>
      <c r="C583" s="2" t="s">
        <v>6764</v>
      </c>
      <c r="D583" s="91" t="s">
        <v>11644</v>
      </c>
      <c r="E583" s="2" t="s">
        <v>1402</v>
      </c>
      <c r="F583" s="2" t="s">
        <v>6120</v>
      </c>
      <c r="G583" s="2" t="s">
        <v>1380</v>
      </c>
      <c r="H583" s="2" t="s">
        <v>22151</v>
      </c>
      <c r="I583" s="2" t="s">
        <v>1380</v>
      </c>
      <c r="J583" s="269" t="s">
        <v>1380</v>
      </c>
      <c r="K583">
        <v>15194</v>
      </c>
      <c r="L583" t="s">
        <v>14907</v>
      </c>
      <c r="M583" t="e">
        <v>#VALUE!</v>
      </c>
      <c r="N583" t="s">
        <v>13502</v>
      </c>
      <c r="O583" s="169">
        <v>0</v>
      </c>
      <c r="P583" s="123">
        <v>0</v>
      </c>
      <c r="Q583" s="123">
        <v>0</v>
      </c>
      <c r="R583" s="75">
        <v>0</v>
      </c>
      <c r="S583" s="123">
        <v>0</v>
      </c>
      <c r="T583" s="123">
        <v>0</v>
      </c>
      <c r="U583" s="123">
        <v>0</v>
      </c>
      <c r="V583" s="75">
        <v>0</v>
      </c>
      <c r="W583" s="123">
        <v>0</v>
      </c>
      <c r="X583" s="75">
        <v>0</v>
      </c>
      <c r="Y583" s="75">
        <v>0</v>
      </c>
      <c r="Z583" s="75">
        <v>0</v>
      </c>
      <c r="AA583" s="75">
        <v>0</v>
      </c>
      <c r="AB583" s="52">
        <v>0</v>
      </c>
      <c r="AC583" s="52">
        <v>0</v>
      </c>
      <c r="AD583" s="52">
        <v>0</v>
      </c>
      <c r="AE583" s="51">
        <v>0</v>
      </c>
      <c r="AF583" s="51">
        <v>0</v>
      </c>
      <c r="AG583" s="51">
        <v>0</v>
      </c>
      <c r="AH583" s="51">
        <v>0</v>
      </c>
      <c r="AI583" s="51">
        <v>0</v>
      </c>
      <c r="AJ583" s="51">
        <v>0</v>
      </c>
      <c r="AK583" s="51">
        <v>0</v>
      </c>
      <c r="AL583" s="51">
        <v>0</v>
      </c>
      <c r="AM583" s="51">
        <v>-999</v>
      </c>
      <c r="AN583" s="51" t="s">
        <v>22151</v>
      </c>
      <c r="AO583" s="51" t="s">
        <v>22151</v>
      </c>
      <c r="AP583" s="51" t="s">
        <v>22151</v>
      </c>
      <c r="AQ583" s="51" t="s">
        <v>22151</v>
      </c>
      <c r="AR583" s="51" t="s">
        <v>22151</v>
      </c>
      <c r="AS583" s="51">
        <v>-999</v>
      </c>
      <c r="AT583" s="51" t="s">
        <v>22151</v>
      </c>
      <c r="AU583" s="51" t="s">
        <v>22151</v>
      </c>
      <c r="AV583" s="51" t="s">
        <v>22151</v>
      </c>
      <c r="AW583" s="51">
        <v>-999</v>
      </c>
      <c r="AX583" s="51">
        <v>-999</v>
      </c>
      <c r="AY583" s="76" t="s">
        <v>22151</v>
      </c>
      <c r="AZ583" s="132" t="s">
        <v>22151</v>
      </c>
      <c r="BA583" s="132" t="s">
        <v>22151</v>
      </c>
      <c r="BB583" s="132" t="s">
        <v>22151</v>
      </c>
      <c r="BC583" s="132" t="s">
        <v>22151</v>
      </c>
      <c r="BD583" s="132">
        <v>172</v>
      </c>
      <c r="BE583" s="132" t="s">
        <v>22151</v>
      </c>
      <c r="BF583" s="132" t="s">
        <v>22151</v>
      </c>
      <c r="BG583" s="132" t="s">
        <v>22151</v>
      </c>
      <c r="BH583" s="132">
        <v>280</v>
      </c>
      <c r="BI583" s="132">
        <v>265</v>
      </c>
      <c r="BJ583" s="92" t="s">
        <v>22151</v>
      </c>
      <c r="BK583" s="51">
        <v>7.5574645117708927</v>
      </c>
      <c r="BL583" s="8">
        <v>-1006.5574645117709</v>
      </c>
      <c r="BM583" s="12">
        <v>576</v>
      </c>
      <c r="BN583" s="51">
        <v>0</v>
      </c>
      <c r="BO583" s="51">
        <v>0.19435732070240119</v>
      </c>
      <c r="BP583" s="51">
        <v>-1006.7518218324733</v>
      </c>
      <c r="BQ583" s="64">
        <v>-2144.8325285828259</v>
      </c>
      <c r="BR583" s="64"/>
      <c r="BS583" s="51">
        <v>0</v>
      </c>
      <c r="BT583" s="38">
        <v>0</v>
      </c>
      <c r="BU583" s="51" t="s">
        <v>22630</v>
      </c>
      <c r="BV583" s="75">
        <v>553.61</v>
      </c>
      <c r="BW583" s="75">
        <v>1588</v>
      </c>
      <c r="BX583" s="51">
        <v>-1034.3899999999999</v>
      </c>
      <c r="BY583" s="75">
        <v>453</v>
      </c>
      <c r="BZ583" s="75">
        <v>659</v>
      </c>
      <c r="CA583" s="184" t="s">
        <v>22151</v>
      </c>
    </row>
    <row r="584" spans="1:79" x14ac:dyDescent="0.3">
      <c r="A584" s="213" t="s">
        <v>3510</v>
      </c>
      <c r="B584" s="1" t="s">
        <v>6624</v>
      </c>
      <c r="C584" s="2" t="s">
        <v>6625</v>
      </c>
      <c r="D584" s="91" t="s">
        <v>1297</v>
      </c>
      <c r="E584" s="2" t="s">
        <v>1402</v>
      </c>
      <c r="F584" s="2" t="s">
        <v>6120</v>
      </c>
      <c r="G584" s="2" t="s">
        <v>1380</v>
      </c>
      <c r="H584" s="2" t="s">
        <v>22151</v>
      </c>
      <c r="I584" s="2" t="s">
        <v>1380</v>
      </c>
      <c r="J584" s="269" t="s">
        <v>1380</v>
      </c>
      <c r="K584">
        <v>14225</v>
      </c>
      <c r="L584" t="s">
        <v>9721</v>
      </c>
      <c r="M584" t="e">
        <v>#VALUE!</v>
      </c>
      <c r="N584" t="s">
        <v>6133</v>
      </c>
      <c r="O584" s="169">
        <v>0</v>
      </c>
      <c r="P584" s="123">
        <v>0</v>
      </c>
      <c r="Q584" s="123">
        <v>0</v>
      </c>
      <c r="R584" s="75">
        <v>0</v>
      </c>
      <c r="S584" s="123">
        <v>0</v>
      </c>
      <c r="T584" s="123">
        <v>0</v>
      </c>
      <c r="U584" s="123">
        <v>0</v>
      </c>
      <c r="V584" s="75">
        <v>0</v>
      </c>
      <c r="W584" s="123">
        <v>0</v>
      </c>
      <c r="X584" s="75">
        <v>0</v>
      </c>
      <c r="Y584" s="75">
        <v>0</v>
      </c>
      <c r="Z584" s="75">
        <v>0</v>
      </c>
      <c r="AA584" s="75">
        <v>0</v>
      </c>
      <c r="AB584" s="52">
        <v>0</v>
      </c>
      <c r="AC584" s="52">
        <v>0</v>
      </c>
      <c r="AD584" s="52">
        <v>0</v>
      </c>
      <c r="AE584" s="51">
        <v>0</v>
      </c>
      <c r="AF584" s="51">
        <v>0</v>
      </c>
      <c r="AG584" s="51">
        <v>0</v>
      </c>
      <c r="AH584" s="51">
        <v>0</v>
      </c>
      <c r="AI584" s="51">
        <v>0</v>
      </c>
      <c r="AJ584" s="51">
        <v>0</v>
      </c>
      <c r="AK584" s="51">
        <v>0</v>
      </c>
      <c r="AL584" s="51">
        <v>0</v>
      </c>
      <c r="AM584" s="51">
        <v>-999</v>
      </c>
      <c r="AN584" s="51" t="s">
        <v>22151</v>
      </c>
      <c r="AO584" s="51" t="s">
        <v>22151</v>
      </c>
      <c r="AP584" s="51" t="s">
        <v>22151</v>
      </c>
      <c r="AQ584" s="51" t="s">
        <v>22151</v>
      </c>
      <c r="AR584" s="51" t="s">
        <v>22151</v>
      </c>
      <c r="AS584" s="51">
        <v>-999</v>
      </c>
      <c r="AT584" s="51" t="s">
        <v>22151</v>
      </c>
      <c r="AU584" s="51" t="s">
        <v>22151</v>
      </c>
      <c r="AV584" s="51" t="s">
        <v>22151</v>
      </c>
      <c r="AW584" s="51">
        <v>-999</v>
      </c>
      <c r="AX584" s="51">
        <v>-999</v>
      </c>
      <c r="AY584" s="76" t="s">
        <v>22151</v>
      </c>
      <c r="AZ584" s="76" t="s">
        <v>22151</v>
      </c>
      <c r="BA584" s="76" t="s">
        <v>22151</v>
      </c>
      <c r="BB584" s="76" t="s">
        <v>22151</v>
      </c>
      <c r="BC584" s="76" t="s">
        <v>22151</v>
      </c>
      <c r="BD584" s="76">
        <v>172</v>
      </c>
      <c r="BE584" s="76" t="s">
        <v>22151</v>
      </c>
      <c r="BF584" s="76" t="s">
        <v>22151</v>
      </c>
      <c r="BG584" s="76" t="s">
        <v>22151</v>
      </c>
      <c r="BH584" s="76">
        <v>280</v>
      </c>
      <c r="BI584" s="76">
        <v>265</v>
      </c>
      <c r="BJ584" s="93" t="s">
        <v>22151</v>
      </c>
      <c r="BK584" s="51">
        <v>7.5574645117708927</v>
      </c>
      <c r="BL584" s="51">
        <v>-1006.5574645117709</v>
      </c>
      <c r="BM584" s="76">
        <v>576</v>
      </c>
      <c r="BN584" s="51">
        <v>0</v>
      </c>
      <c r="BO584" s="51">
        <v>0.19435732070240119</v>
      </c>
      <c r="BP584" s="51">
        <v>-1006.7518218324733</v>
      </c>
      <c r="BQ584" s="64">
        <v>-2144.8325285828259</v>
      </c>
      <c r="BR584" s="64"/>
      <c r="BS584" s="51">
        <v>0</v>
      </c>
      <c r="BT584" s="38">
        <v>0</v>
      </c>
      <c r="BU584" s="51" t="s">
        <v>22630</v>
      </c>
      <c r="BV584" s="75">
        <v>248.73</v>
      </c>
      <c r="BW584" s="75">
        <v>1588</v>
      </c>
      <c r="BX584" s="51">
        <v>-1339.27</v>
      </c>
      <c r="BY584" s="75">
        <v>207</v>
      </c>
      <c r="BZ584" s="75">
        <v>335</v>
      </c>
      <c r="CA584" s="184" t="s">
        <v>22151</v>
      </c>
    </row>
    <row r="585" spans="1:79" x14ac:dyDescent="0.3">
      <c r="A585" s="213" t="s">
        <v>17690</v>
      </c>
      <c r="B585" s="1" t="s">
        <v>17691</v>
      </c>
      <c r="C585" s="2" t="s">
        <v>6872</v>
      </c>
      <c r="D585" s="91" t="s">
        <v>17182</v>
      </c>
      <c r="E585" s="2" t="s">
        <v>1460</v>
      </c>
      <c r="F585" s="2" t="s">
        <v>9094</v>
      </c>
      <c r="G585" s="2" t="s">
        <v>1380</v>
      </c>
      <c r="H585" s="2" t="s">
        <v>22151</v>
      </c>
      <c r="I585" s="2" t="s">
        <v>1380</v>
      </c>
      <c r="J585" s="269" t="s">
        <v>1380</v>
      </c>
      <c r="K585" t="e">
        <v>#VALUE!</v>
      </c>
      <c r="L585" t="s">
        <v>17183</v>
      </c>
      <c r="M585" t="e">
        <v>#VALUE!</v>
      </c>
      <c r="N585" t="s">
        <v>17309</v>
      </c>
      <c r="O585" s="169">
        <v>0</v>
      </c>
      <c r="P585" s="123">
        <v>0</v>
      </c>
      <c r="Q585" s="123">
        <v>0</v>
      </c>
      <c r="R585" s="75">
        <v>0</v>
      </c>
      <c r="S585" s="123">
        <v>0</v>
      </c>
      <c r="T585" s="123">
        <v>0</v>
      </c>
      <c r="U585" s="123">
        <v>0</v>
      </c>
      <c r="V585" s="75">
        <v>0</v>
      </c>
      <c r="W585" s="123">
        <v>0</v>
      </c>
      <c r="X585" s="75">
        <v>0</v>
      </c>
      <c r="Y585" s="75">
        <v>0</v>
      </c>
      <c r="Z585" s="75">
        <v>0</v>
      </c>
      <c r="AA585" s="75">
        <v>0</v>
      </c>
      <c r="AB585" s="52">
        <v>0</v>
      </c>
      <c r="AC585" s="52">
        <v>0</v>
      </c>
      <c r="AD585" s="52">
        <v>0</v>
      </c>
      <c r="AE585" s="51">
        <v>0</v>
      </c>
      <c r="AF585" s="51">
        <v>0</v>
      </c>
      <c r="AG585" s="51">
        <v>0</v>
      </c>
      <c r="AH585" s="51">
        <v>0</v>
      </c>
      <c r="AI585" s="51">
        <v>0</v>
      </c>
      <c r="AJ585" s="51">
        <v>0</v>
      </c>
      <c r="AK585" s="51">
        <v>0</v>
      </c>
      <c r="AL585" s="51">
        <v>0</v>
      </c>
      <c r="AM585" s="51">
        <v>-999</v>
      </c>
      <c r="AN585" s="51" t="s">
        <v>22151</v>
      </c>
      <c r="AO585" s="51" t="s">
        <v>22151</v>
      </c>
      <c r="AP585" s="51" t="s">
        <v>22151</v>
      </c>
      <c r="AQ585" s="51" t="s">
        <v>22151</v>
      </c>
      <c r="AR585" s="51" t="s">
        <v>22151</v>
      </c>
      <c r="AS585" s="51">
        <v>-999</v>
      </c>
      <c r="AT585" s="51" t="s">
        <v>22151</v>
      </c>
      <c r="AU585" s="51" t="s">
        <v>22151</v>
      </c>
      <c r="AV585" s="51" t="s">
        <v>22151</v>
      </c>
      <c r="AW585" s="51">
        <v>-999</v>
      </c>
      <c r="AX585" s="51">
        <v>-999</v>
      </c>
      <c r="AY585" s="76" t="s">
        <v>22151</v>
      </c>
      <c r="AZ585" s="132" t="s">
        <v>22151</v>
      </c>
      <c r="BA585" s="132" t="s">
        <v>22151</v>
      </c>
      <c r="BB585" s="132" t="s">
        <v>22151</v>
      </c>
      <c r="BC585" s="132" t="s">
        <v>22151</v>
      </c>
      <c r="BD585" s="132">
        <v>172</v>
      </c>
      <c r="BE585" s="132" t="s">
        <v>22151</v>
      </c>
      <c r="BF585" s="132" t="s">
        <v>22151</v>
      </c>
      <c r="BG585" s="132" t="s">
        <v>22151</v>
      </c>
      <c r="BH585" s="132">
        <v>280</v>
      </c>
      <c r="BI585" s="132">
        <v>265</v>
      </c>
      <c r="BJ585" s="92" t="s">
        <v>22151</v>
      </c>
      <c r="BK585" s="51">
        <v>7.5574645117708927</v>
      </c>
      <c r="BL585" s="51">
        <v>-1006.5574645117709</v>
      </c>
      <c r="BM585" s="76">
        <v>576</v>
      </c>
      <c r="BN585" s="51">
        <v>0</v>
      </c>
      <c r="BO585" s="51">
        <v>0.19435732070240119</v>
      </c>
      <c r="BP585" s="51">
        <v>-1006.7518218324733</v>
      </c>
      <c r="BQ585" s="64">
        <v>-2144.8325285828259</v>
      </c>
      <c r="BR585" s="64"/>
      <c r="BS585" s="51">
        <v>0</v>
      </c>
      <c r="BT585" s="38">
        <v>0</v>
      </c>
      <c r="BU585" s="51" t="s">
        <v>22630</v>
      </c>
      <c r="BV585" s="75">
        <v>607.5</v>
      </c>
      <c r="BW585" s="75">
        <v>1588</v>
      </c>
      <c r="BX585" s="51">
        <v>-980.5</v>
      </c>
      <c r="BY585" s="75">
        <v>478</v>
      </c>
      <c r="BZ585" s="75">
        <v>718</v>
      </c>
      <c r="CA585" s="184" t="s">
        <v>22151</v>
      </c>
    </row>
    <row r="586" spans="1:79" x14ac:dyDescent="0.3">
      <c r="A586" s="178" t="s">
        <v>17525</v>
      </c>
      <c r="B586" s="1" t="s">
        <v>17526</v>
      </c>
      <c r="C586" s="2" t="s">
        <v>7547</v>
      </c>
      <c r="D586" s="91" t="s">
        <v>17143</v>
      </c>
      <c r="E586" s="2" t="s">
        <v>1392</v>
      </c>
      <c r="F586" s="2" t="s">
        <v>6120</v>
      </c>
      <c r="G586" s="2" t="s">
        <v>1380</v>
      </c>
      <c r="H586" s="2" t="s">
        <v>22151</v>
      </c>
      <c r="I586" s="2" t="s">
        <v>1380</v>
      </c>
      <c r="J586" s="269" t="s">
        <v>1380</v>
      </c>
      <c r="K586" t="e">
        <v>#VALUE!</v>
      </c>
      <c r="L586" t="s">
        <v>17144</v>
      </c>
      <c r="M586" t="e">
        <v>#VALUE!</v>
      </c>
      <c r="N586" t="s">
        <v>17304</v>
      </c>
      <c r="O586" s="169">
        <v>0</v>
      </c>
      <c r="P586" s="123">
        <v>0</v>
      </c>
      <c r="Q586" s="123">
        <v>0</v>
      </c>
      <c r="R586" s="67">
        <v>0</v>
      </c>
      <c r="S586" s="123">
        <v>0</v>
      </c>
      <c r="T586" s="123">
        <v>0</v>
      </c>
      <c r="U586" s="123">
        <v>0</v>
      </c>
      <c r="V586" s="67">
        <v>0</v>
      </c>
      <c r="W586" s="123">
        <v>0</v>
      </c>
      <c r="X586" s="67">
        <v>0</v>
      </c>
      <c r="Y586" s="67">
        <v>0</v>
      </c>
      <c r="Z586" s="67">
        <v>0</v>
      </c>
      <c r="AA586" s="67">
        <v>0</v>
      </c>
      <c r="AB586" s="4">
        <v>0</v>
      </c>
      <c r="AC586" s="4">
        <v>0</v>
      </c>
      <c r="AD586" s="4">
        <v>0</v>
      </c>
      <c r="AE586" s="8">
        <v>0</v>
      </c>
      <c r="AF586" s="8">
        <v>0</v>
      </c>
      <c r="AG586" s="8">
        <v>0</v>
      </c>
      <c r="AH586" s="8">
        <v>0</v>
      </c>
      <c r="AI586" s="51">
        <v>0</v>
      </c>
      <c r="AJ586" s="51">
        <v>0</v>
      </c>
      <c r="AK586" s="51">
        <v>0</v>
      </c>
      <c r="AL586" s="51">
        <v>0</v>
      </c>
      <c r="AM586" s="8">
        <v>-999</v>
      </c>
      <c r="AN586" s="8" t="s">
        <v>22151</v>
      </c>
      <c r="AO586" s="8" t="s">
        <v>22151</v>
      </c>
      <c r="AP586" s="8" t="s">
        <v>22151</v>
      </c>
      <c r="AQ586" s="8" t="s">
        <v>22151</v>
      </c>
      <c r="AR586" s="8" t="s">
        <v>22151</v>
      </c>
      <c r="AS586" s="8">
        <v>-999</v>
      </c>
      <c r="AT586" s="8" t="s">
        <v>22151</v>
      </c>
      <c r="AU586" s="8" t="s">
        <v>22151</v>
      </c>
      <c r="AV586" s="8" t="s">
        <v>22151</v>
      </c>
      <c r="AW586" s="8">
        <v>-999</v>
      </c>
      <c r="AX586" s="8">
        <v>-999</v>
      </c>
      <c r="AY586" s="132" t="s">
        <v>22151</v>
      </c>
      <c r="AZ586" s="132" t="s">
        <v>22151</v>
      </c>
      <c r="BA586" s="132" t="s">
        <v>22151</v>
      </c>
      <c r="BB586" s="132" t="s">
        <v>22151</v>
      </c>
      <c r="BC586" s="132" t="s">
        <v>22151</v>
      </c>
      <c r="BD586" s="132">
        <v>172</v>
      </c>
      <c r="BE586" s="132" t="s">
        <v>22151</v>
      </c>
      <c r="BF586" s="132" t="s">
        <v>22151</v>
      </c>
      <c r="BG586" s="132" t="s">
        <v>22151</v>
      </c>
      <c r="BH586" s="132">
        <v>280</v>
      </c>
      <c r="BI586" s="132">
        <v>265</v>
      </c>
      <c r="BJ586" s="92" t="s">
        <v>22151</v>
      </c>
      <c r="BK586" s="8">
        <v>7.5574645117708927</v>
      </c>
      <c r="BL586" s="8">
        <v>-1006.5574645117709</v>
      </c>
      <c r="BM586" s="12">
        <v>576</v>
      </c>
      <c r="BN586" s="10">
        <v>0</v>
      </c>
      <c r="BO586" s="10">
        <v>0.19435732070240119</v>
      </c>
      <c r="BP586" s="10">
        <v>-1006.7518218324733</v>
      </c>
      <c r="BQ586" s="41">
        <v>-2144.8325285828259</v>
      </c>
      <c r="BR586" s="41"/>
      <c r="BS586" s="10">
        <v>0</v>
      </c>
      <c r="BT586" s="38">
        <v>0</v>
      </c>
      <c r="BU586" s="6" t="s">
        <v>22630</v>
      </c>
      <c r="BV586" s="75">
        <v>230</v>
      </c>
      <c r="BW586" s="75">
        <v>1588</v>
      </c>
      <c r="BX586" s="51">
        <v>-1358</v>
      </c>
      <c r="BY586" s="75">
        <v>188</v>
      </c>
      <c r="BZ586" s="75">
        <v>341</v>
      </c>
      <c r="CA586" s="184" t="s">
        <v>22151</v>
      </c>
    </row>
    <row r="587" spans="1:79" x14ac:dyDescent="0.3">
      <c r="A587" s="178" t="s">
        <v>13158</v>
      </c>
      <c r="B587" s="1" t="s">
        <v>7233</v>
      </c>
      <c r="C587" s="2" t="s">
        <v>13159</v>
      </c>
      <c r="D587" s="91" t="s">
        <v>11675</v>
      </c>
      <c r="E587" s="2" t="s">
        <v>1449</v>
      </c>
      <c r="F587" s="2" t="s">
        <v>6120</v>
      </c>
      <c r="G587" s="2" t="s">
        <v>1380</v>
      </c>
      <c r="H587" s="2" t="s">
        <v>22151</v>
      </c>
      <c r="I587" s="2" t="s">
        <v>1380</v>
      </c>
      <c r="J587" s="269" t="s">
        <v>1380</v>
      </c>
      <c r="K587" t="e">
        <v>#VALUE!</v>
      </c>
      <c r="L587" t="s">
        <v>13030</v>
      </c>
      <c r="M587" t="e">
        <v>#VALUE!</v>
      </c>
      <c r="N587" t="s">
        <v>13160</v>
      </c>
      <c r="O587" s="169">
        <v>0</v>
      </c>
      <c r="P587" s="123">
        <v>0</v>
      </c>
      <c r="Q587" s="123">
        <v>0</v>
      </c>
      <c r="R587" s="75">
        <v>0</v>
      </c>
      <c r="S587" s="123">
        <v>0</v>
      </c>
      <c r="T587" s="123">
        <v>0</v>
      </c>
      <c r="U587" s="123">
        <v>0</v>
      </c>
      <c r="V587" s="75">
        <v>0</v>
      </c>
      <c r="W587" s="123">
        <v>0</v>
      </c>
      <c r="X587" s="75">
        <v>0</v>
      </c>
      <c r="Y587" s="75">
        <v>0</v>
      </c>
      <c r="Z587" s="75">
        <v>0</v>
      </c>
      <c r="AA587" s="75">
        <v>0</v>
      </c>
      <c r="AB587" s="4">
        <v>0</v>
      </c>
      <c r="AC587" s="4">
        <v>0</v>
      </c>
      <c r="AD587" s="4">
        <v>0</v>
      </c>
      <c r="AE587" s="8">
        <v>0</v>
      </c>
      <c r="AF587" s="8">
        <v>0</v>
      </c>
      <c r="AG587" s="8">
        <v>0</v>
      </c>
      <c r="AH587" s="8">
        <v>0</v>
      </c>
      <c r="AI587" s="51">
        <v>0</v>
      </c>
      <c r="AJ587" s="51">
        <v>0</v>
      </c>
      <c r="AK587" s="51">
        <v>0</v>
      </c>
      <c r="AL587" s="51">
        <v>0</v>
      </c>
      <c r="AM587" s="6">
        <v>-999</v>
      </c>
      <c r="AN587" s="6" t="s">
        <v>22151</v>
      </c>
      <c r="AO587" s="6" t="s">
        <v>22151</v>
      </c>
      <c r="AP587" s="6" t="s">
        <v>22151</v>
      </c>
      <c r="AQ587" s="6" t="s">
        <v>22151</v>
      </c>
      <c r="AR587" s="6" t="s">
        <v>22151</v>
      </c>
      <c r="AS587" s="6">
        <v>-999</v>
      </c>
      <c r="AT587" s="6" t="s">
        <v>22151</v>
      </c>
      <c r="AU587" s="6" t="s">
        <v>22151</v>
      </c>
      <c r="AV587" s="6" t="s">
        <v>22151</v>
      </c>
      <c r="AW587" s="6">
        <v>-999</v>
      </c>
      <c r="AX587" s="6">
        <v>-999</v>
      </c>
      <c r="AY587" s="99" t="s">
        <v>22151</v>
      </c>
      <c r="AZ587" s="132" t="s">
        <v>22151</v>
      </c>
      <c r="BA587" s="132" t="s">
        <v>22151</v>
      </c>
      <c r="BB587" s="132" t="s">
        <v>22151</v>
      </c>
      <c r="BC587" s="132" t="s">
        <v>22151</v>
      </c>
      <c r="BD587" s="132">
        <v>172</v>
      </c>
      <c r="BE587" s="132" t="s">
        <v>22151</v>
      </c>
      <c r="BF587" s="132" t="s">
        <v>22151</v>
      </c>
      <c r="BG587" s="132" t="s">
        <v>22151</v>
      </c>
      <c r="BH587" s="132">
        <v>280</v>
      </c>
      <c r="BI587" s="132">
        <v>265</v>
      </c>
      <c r="BJ587" s="92" t="s">
        <v>22151</v>
      </c>
      <c r="BK587" s="8">
        <v>7.5574645117708927</v>
      </c>
      <c r="BL587" s="8">
        <v>-1006.5574645117709</v>
      </c>
      <c r="BM587" s="12">
        <v>576</v>
      </c>
      <c r="BN587" s="10">
        <v>0</v>
      </c>
      <c r="BO587" s="10">
        <v>0.19435732070240119</v>
      </c>
      <c r="BP587" s="10">
        <v>-1006.7518218324733</v>
      </c>
      <c r="BQ587" s="41">
        <v>-2144.8325285828259</v>
      </c>
      <c r="BR587" s="41"/>
      <c r="BS587" s="10">
        <v>0</v>
      </c>
      <c r="BT587" s="38">
        <v>0</v>
      </c>
      <c r="BU587" s="6" t="s">
        <v>22630</v>
      </c>
      <c r="BV587" s="75">
        <v>717.77</v>
      </c>
      <c r="BW587" s="75">
        <v>1588</v>
      </c>
      <c r="BX587" s="51">
        <v>-870.23</v>
      </c>
      <c r="BY587" s="75">
        <v>489</v>
      </c>
      <c r="BZ587" s="75">
        <v>749</v>
      </c>
      <c r="CA587" s="184" t="s">
        <v>22151</v>
      </c>
    </row>
    <row r="588" spans="1:79" x14ac:dyDescent="0.3">
      <c r="A588" t="s">
        <v>16111</v>
      </c>
      <c r="B588" s="1" t="s">
        <v>16112</v>
      </c>
      <c r="C588" s="2" t="s">
        <v>6596</v>
      </c>
      <c r="D588" s="91" t="s">
        <v>14313</v>
      </c>
      <c r="E588" s="2" t="s">
        <v>1481</v>
      </c>
      <c r="F588" s="2" t="s">
        <v>9094</v>
      </c>
      <c r="G588" s="2" t="s">
        <v>1380</v>
      </c>
      <c r="H588" s="2" t="s">
        <v>1380</v>
      </c>
      <c r="I588" s="2" t="s">
        <v>1380</v>
      </c>
      <c r="J588" s="269" t="s">
        <v>1380</v>
      </c>
      <c r="K588">
        <v>16285</v>
      </c>
      <c r="L588" t="s">
        <v>16113</v>
      </c>
      <c r="M588" t="e">
        <v>#VALUE!</v>
      </c>
      <c r="N588" t="s">
        <v>15470</v>
      </c>
      <c r="O588" s="169">
        <v>0</v>
      </c>
      <c r="P588" s="123">
        <v>0</v>
      </c>
      <c r="Q588" s="123">
        <v>0</v>
      </c>
      <c r="R588" s="75">
        <v>0</v>
      </c>
      <c r="S588" s="123">
        <v>0</v>
      </c>
      <c r="T588" s="123">
        <v>0</v>
      </c>
      <c r="U588" s="123">
        <v>0</v>
      </c>
      <c r="V588" s="75">
        <v>0</v>
      </c>
      <c r="W588" s="123">
        <v>0</v>
      </c>
      <c r="X588" s="75">
        <v>0</v>
      </c>
      <c r="Y588" s="75">
        <v>0</v>
      </c>
      <c r="Z588" s="75">
        <v>0</v>
      </c>
      <c r="AA588" s="75">
        <v>0</v>
      </c>
      <c r="AB588" s="4">
        <v>0</v>
      </c>
      <c r="AC588" s="4">
        <v>0</v>
      </c>
      <c r="AD588" s="4">
        <v>0</v>
      </c>
      <c r="AE588" s="8">
        <v>0</v>
      </c>
      <c r="AF588" s="8">
        <v>0</v>
      </c>
      <c r="AG588" s="8">
        <v>0</v>
      </c>
      <c r="AH588" s="8">
        <v>0</v>
      </c>
      <c r="AI588" s="51">
        <v>0</v>
      </c>
      <c r="AJ588" s="51">
        <v>0</v>
      </c>
      <c r="AK588" s="51">
        <v>0</v>
      </c>
      <c r="AL588" s="51">
        <v>0</v>
      </c>
      <c r="AM588" s="8">
        <v>-999</v>
      </c>
      <c r="AN588" s="8" t="s">
        <v>22151</v>
      </c>
      <c r="AO588" s="8" t="s">
        <v>22151</v>
      </c>
      <c r="AP588" s="8" t="s">
        <v>22151</v>
      </c>
      <c r="AQ588" s="8" t="s">
        <v>22151</v>
      </c>
      <c r="AR588" s="8" t="s">
        <v>22151</v>
      </c>
      <c r="AS588" s="8">
        <v>-999</v>
      </c>
      <c r="AT588" s="8" t="s">
        <v>22151</v>
      </c>
      <c r="AU588" s="8" t="s">
        <v>22151</v>
      </c>
      <c r="AV588" s="8" t="s">
        <v>22151</v>
      </c>
      <c r="AW588" s="8">
        <v>-999</v>
      </c>
      <c r="AX588" s="8">
        <v>-999</v>
      </c>
      <c r="AY588" s="132" t="s">
        <v>22151</v>
      </c>
      <c r="AZ588" s="132" t="s">
        <v>22151</v>
      </c>
      <c r="BA588" s="132" t="s">
        <v>22151</v>
      </c>
      <c r="BB588" s="132" t="s">
        <v>22151</v>
      </c>
      <c r="BC588" s="132" t="s">
        <v>22151</v>
      </c>
      <c r="BD588" s="132">
        <v>172</v>
      </c>
      <c r="BE588" s="132" t="s">
        <v>22151</v>
      </c>
      <c r="BF588" s="132" t="s">
        <v>22151</v>
      </c>
      <c r="BG588" s="132" t="s">
        <v>22151</v>
      </c>
      <c r="BH588" s="132">
        <v>280</v>
      </c>
      <c r="BI588" s="132">
        <v>265</v>
      </c>
      <c r="BJ588" s="92" t="s">
        <v>22151</v>
      </c>
      <c r="BK588" s="8">
        <v>7.5574645117708927</v>
      </c>
      <c r="BL588" s="8">
        <v>-1006.5574645117709</v>
      </c>
      <c r="BM588" s="12">
        <v>576</v>
      </c>
      <c r="BN588" s="10">
        <v>0</v>
      </c>
      <c r="BO588" s="10">
        <v>0.19435732070240119</v>
      </c>
      <c r="BP588" s="10">
        <v>-1006.7518218324733</v>
      </c>
      <c r="BQ588" s="41">
        <v>-2144.8325285828259</v>
      </c>
      <c r="BR588" s="41"/>
      <c r="BS588" s="10">
        <v>0</v>
      </c>
      <c r="BT588" s="38">
        <v>0</v>
      </c>
      <c r="BU588" s="6" t="s">
        <v>22630</v>
      </c>
      <c r="BV588" s="75">
        <v>999</v>
      </c>
      <c r="BW588" s="75">
        <v>1588</v>
      </c>
      <c r="BX588" s="51">
        <v>-589</v>
      </c>
      <c r="BY588" s="75">
        <v>0</v>
      </c>
      <c r="BZ588" s="75">
        <v>0</v>
      </c>
      <c r="CA588" s="184" t="s">
        <v>22151</v>
      </c>
    </row>
    <row r="589" spans="1:79" x14ac:dyDescent="0.3">
      <c r="A589" s="178" t="s">
        <v>11428</v>
      </c>
      <c r="B589" s="1" t="s">
        <v>11429</v>
      </c>
      <c r="C589" s="2" t="s">
        <v>6583</v>
      </c>
      <c r="D589" s="91" t="s">
        <v>12343</v>
      </c>
      <c r="E589" s="2" t="s">
        <v>1426</v>
      </c>
      <c r="F589" s="2" t="s">
        <v>6120</v>
      </c>
      <c r="G589" s="2" t="s">
        <v>1380</v>
      </c>
      <c r="H589" s="2" t="s">
        <v>1380</v>
      </c>
      <c r="I589" s="2" t="s">
        <v>1380</v>
      </c>
      <c r="J589" s="269" t="s">
        <v>1380</v>
      </c>
      <c r="K589" s="98">
        <v>15654</v>
      </c>
      <c r="L589" s="98" t="s">
        <v>14620</v>
      </c>
      <c r="M589" s="98" t="e">
        <v>#VALUE!</v>
      </c>
      <c r="N589" s="98" t="s">
        <v>12345</v>
      </c>
      <c r="O589" s="66">
        <v>0</v>
      </c>
      <c r="P589" s="123">
        <v>0</v>
      </c>
      <c r="Q589" s="123">
        <v>0</v>
      </c>
      <c r="R589" s="66">
        <v>0</v>
      </c>
      <c r="S589" s="123">
        <v>0</v>
      </c>
      <c r="T589" s="123">
        <v>0</v>
      </c>
      <c r="U589" s="123">
        <v>0</v>
      </c>
      <c r="V589" s="66">
        <v>0</v>
      </c>
      <c r="W589" s="123">
        <v>0</v>
      </c>
      <c r="X589" s="66">
        <v>0</v>
      </c>
      <c r="Y589" s="66">
        <v>0</v>
      </c>
      <c r="Z589" s="66">
        <v>0</v>
      </c>
      <c r="AA589" s="66">
        <v>0</v>
      </c>
      <c r="AB589" s="3">
        <v>0</v>
      </c>
      <c r="AC589" s="3">
        <v>0</v>
      </c>
      <c r="AD589" s="3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51">
        <v>0</v>
      </c>
      <c r="AM589" s="6">
        <v>-999</v>
      </c>
      <c r="AN589" s="6" t="s">
        <v>22151</v>
      </c>
      <c r="AO589" s="6" t="s">
        <v>22151</v>
      </c>
      <c r="AP589" s="6" t="s">
        <v>22151</v>
      </c>
      <c r="AQ589" s="6" t="s">
        <v>22151</v>
      </c>
      <c r="AR589" s="6" t="s">
        <v>22151</v>
      </c>
      <c r="AS589" s="6">
        <v>-999</v>
      </c>
      <c r="AT589" s="6" t="s">
        <v>22151</v>
      </c>
      <c r="AU589" s="6" t="s">
        <v>22151</v>
      </c>
      <c r="AV589" s="6" t="s">
        <v>22151</v>
      </c>
      <c r="AW589" s="6">
        <v>-999</v>
      </c>
      <c r="AX589" s="6">
        <v>-999</v>
      </c>
      <c r="AY589" s="99" t="s">
        <v>22151</v>
      </c>
      <c r="AZ589" s="99" t="s">
        <v>22151</v>
      </c>
      <c r="BA589" s="99" t="s">
        <v>22151</v>
      </c>
      <c r="BB589" s="99" t="s">
        <v>22151</v>
      </c>
      <c r="BC589" s="99" t="s">
        <v>22151</v>
      </c>
      <c r="BD589" s="99">
        <v>172</v>
      </c>
      <c r="BE589" s="99" t="s">
        <v>22151</v>
      </c>
      <c r="BF589" s="99" t="s">
        <v>22151</v>
      </c>
      <c r="BG589" s="99" t="s">
        <v>22151</v>
      </c>
      <c r="BH589" s="99">
        <v>280</v>
      </c>
      <c r="BI589" s="99">
        <v>265</v>
      </c>
      <c r="BJ589" s="92" t="s">
        <v>22151</v>
      </c>
      <c r="BK589" s="6">
        <v>7.5574645117708927</v>
      </c>
      <c r="BL589" s="6">
        <v>-1006.5574645117709</v>
      </c>
      <c r="BM589" s="99">
        <v>576</v>
      </c>
      <c r="BN589" s="6">
        <v>0</v>
      </c>
      <c r="BO589" s="6">
        <v>0.19435732070240119</v>
      </c>
      <c r="BP589" s="6">
        <v>-1006.7518218324733</v>
      </c>
      <c r="BQ589" s="38">
        <v>-2144.8325285828259</v>
      </c>
      <c r="BR589" s="38"/>
      <c r="BS589" s="6">
        <v>0</v>
      </c>
      <c r="BT589" s="38">
        <v>0</v>
      </c>
      <c r="BU589" s="6" t="s">
        <v>22630</v>
      </c>
      <c r="BV589" s="75">
        <v>749.68</v>
      </c>
      <c r="BW589" s="75">
        <v>1588</v>
      </c>
      <c r="BX589" s="51">
        <v>-838.32</v>
      </c>
      <c r="BY589" s="75">
        <v>693</v>
      </c>
      <c r="BZ589" s="75">
        <v>693</v>
      </c>
      <c r="CA589" s="184" t="s">
        <v>22151</v>
      </c>
    </row>
    <row r="590" spans="1:79" x14ac:dyDescent="0.3">
      <c r="A590" s="212" t="s">
        <v>5264</v>
      </c>
      <c r="B590" s="180" t="s">
        <v>6833</v>
      </c>
      <c r="C590" s="181" t="s">
        <v>6834</v>
      </c>
      <c r="D590" s="210" t="s">
        <v>5265</v>
      </c>
      <c r="E590" s="181" t="s">
        <v>1389</v>
      </c>
      <c r="F590" s="181" t="s">
        <v>6120</v>
      </c>
      <c r="G590" s="181" t="s">
        <v>1380</v>
      </c>
      <c r="H590" s="181" t="s">
        <v>22151</v>
      </c>
      <c r="I590" s="181" t="s">
        <v>1380</v>
      </c>
      <c r="J590" s="181" t="s">
        <v>1380</v>
      </c>
      <c r="K590" s="182">
        <v>17016</v>
      </c>
      <c r="L590" s="182" t="s">
        <v>9784</v>
      </c>
      <c r="M590" s="194" t="e">
        <v>#VALUE!</v>
      </c>
      <c r="N590" s="194" t="s">
        <v>5266</v>
      </c>
      <c r="O590" s="66">
        <v>0</v>
      </c>
      <c r="P590" s="184">
        <v>0</v>
      </c>
      <c r="Q590" s="184">
        <v>0</v>
      </c>
      <c r="R590" s="184">
        <v>0</v>
      </c>
      <c r="S590" s="184">
        <v>0</v>
      </c>
      <c r="T590" s="184">
        <v>0</v>
      </c>
      <c r="U590" s="184">
        <v>0</v>
      </c>
      <c r="V590" s="184">
        <v>0</v>
      </c>
      <c r="W590" s="184">
        <v>0</v>
      </c>
      <c r="X590" s="184">
        <v>0</v>
      </c>
      <c r="Y590" s="184">
        <v>0</v>
      </c>
      <c r="Z590" s="184">
        <v>0</v>
      </c>
      <c r="AA590" s="184">
        <v>0</v>
      </c>
      <c r="AB590" s="185">
        <v>0</v>
      </c>
      <c r="AC590" s="186">
        <v>0</v>
      </c>
      <c r="AD590" s="186">
        <v>0</v>
      </c>
      <c r="AE590" s="187">
        <v>0</v>
      </c>
      <c r="AF590" s="187">
        <v>0</v>
      </c>
      <c r="AG590" s="187">
        <v>0</v>
      </c>
      <c r="AH590" s="187">
        <v>0</v>
      </c>
      <c r="AI590" s="187">
        <v>0</v>
      </c>
      <c r="AJ590" s="188">
        <v>0</v>
      </c>
      <c r="AK590" s="188">
        <v>0</v>
      </c>
      <c r="AL590" s="188">
        <v>0</v>
      </c>
      <c r="AM590" s="187">
        <v>-999</v>
      </c>
      <c r="AN590" s="187" t="s">
        <v>22151</v>
      </c>
      <c r="AO590" s="187" t="s">
        <v>22151</v>
      </c>
      <c r="AP590" s="187" t="s">
        <v>22151</v>
      </c>
      <c r="AQ590" s="187" t="s">
        <v>22151</v>
      </c>
      <c r="AR590" s="187" t="s">
        <v>22151</v>
      </c>
      <c r="AS590" s="187">
        <v>-999</v>
      </c>
      <c r="AT590" s="187" t="s">
        <v>22151</v>
      </c>
      <c r="AU590" s="187" t="s">
        <v>22151</v>
      </c>
      <c r="AV590" s="187" t="s">
        <v>22151</v>
      </c>
      <c r="AW590" s="187">
        <v>-999</v>
      </c>
      <c r="AX590" s="187">
        <v>-999</v>
      </c>
      <c r="AY590" s="189" t="s">
        <v>22151</v>
      </c>
      <c r="AZ590" s="189" t="s">
        <v>22151</v>
      </c>
      <c r="BA590" s="189" t="s">
        <v>22151</v>
      </c>
      <c r="BB590" s="189" t="s">
        <v>22151</v>
      </c>
      <c r="BC590" s="189" t="s">
        <v>22151</v>
      </c>
      <c r="BD590" s="189">
        <v>172</v>
      </c>
      <c r="BE590" s="189" t="s">
        <v>22151</v>
      </c>
      <c r="BF590" s="189" t="s">
        <v>22151</v>
      </c>
      <c r="BG590" s="189" t="s">
        <v>22151</v>
      </c>
      <c r="BH590" s="189">
        <v>280</v>
      </c>
      <c r="BI590" s="189">
        <v>265</v>
      </c>
      <c r="BJ590" s="190" t="s">
        <v>22151</v>
      </c>
      <c r="BK590" s="187">
        <v>7.5574645117708927</v>
      </c>
      <c r="BL590" s="187">
        <v>-1006.5574645117709</v>
      </c>
      <c r="BM590" s="189">
        <v>576</v>
      </c>
      <c r="BN590" s="187">
        <v>0</v>
      </c>
      <c r="BO590" s="187">
        <v>0.19435732070240119</v>
      </c>
      <c r="BP590" s="187">
        <v>-1006.7518218324733</v>
      </c>
      <c r="BQ590" s="191">
        <v>-2144.8325285828259</v>
      </c>
      <c r="BR590" s="192"/>
      <c r="BS590" s="187">
        <v>0</v>
      </c>
      <c r="BT590" s="38">
        <v>0</v>
      </c>
      <c r="BU590" s="187" t="s">
        <v>22630</v>
      </c>
      <c r="BV590" s="184">
        <v>999</v>
      </c>
      <c r="BW590" s="193">
        <v>1588</v>
      </c>
      <c r="BX590" s="188">
        <v>-589</v>
      </c>
      <c r="BY590" s="193">
        <v>0</v>
      </c>
      <c r="BZ590" s="193">
        <v>0</v>
      </c>
      <c r="CA590" s="184" t="s">
        <v>22151</v>
      </c>
    </row>
    <row r="591" spans="1:79" x14ac:dyDescent="0.3">
      <c r="A591" s="212" t="s">
        <v>16920</v>
      </c>
      <c r="B591" s="180" t="s">
        <v>16922</v>
      </c>
      <c r="C591" s="181" t="s">
        <v>6970</v>
      </c>
      <c r="D591" s="210" t="s">
        <v>16921</v>
      </c>
      <c r="E591" s="181" t="s">
        <v>1446</v>
      </c>
      <c r="F591" s="181" t="s">
        <v>9094</v>
      </c>
      <c r="G591" s="181" t="s">
        <v>1380</v>
      </c>
      <c r="H591" s="181" t="s">
        <v>22151</v>
      </c>
      <c r="I591" s="181" t="s">
        <v>1380</v>
      </c>
      <c r="J591" s="181" t="s">
        <v>1380</v>
      </c>
      <c r="K591" s="182" t="e">
        <v>#VALUE!</v>
      </c>
      <c r="L591" s="182" t="s">
        <v>16923</v>
      </c>
      <c r="M591" s="194" t="e">
        <v>#VALUE!</v>
      </c>
      <c r="N591" s="194" t="s">
        <v>15323</v>
      </c>
      <c r="O591" s="66">
        <v>0</v>
      </c>
      <c r="P591" s="184">
        <v>0</v>
      </c>
      <c r="Q591" s="184">
        <v>0</v>
      </c>
      <c r="R591" s="184">
        <v>0</v>
      </c>
      <c r="S591" s="184">
        <v>0</v>
      </c>
      <c r="T591" s="184">
        <v>0</v>
      </c>
      <c r="U591" s="184">
        <v>0</v>
      </c>
      <c r="V591" s="184">
        <v>0</v>
      </c>
      <c r="W591" s="184">
        <v>0</v>
      </c>
      <c r="X591" s="184">
        <v>0</v>
      </c>
      <c r="Y591" s="184">
        <v>0</v>
      </c>
      <c r="Z591" s="184">
        <v>0</v>
      </c>
      <c r="AA591" s="184">
        <v>0</v>
      </c>
      <c r="AB591" s="185">
        <v>0</v>
      </c>
      <c r="AC591" s="186">
        <v>0</v>
      </c>
      <c r="AD591" s="186">
        <v>0</v>
      </c>
      <c r="AE591" s="187">
        <v>0</v>
      </c>
      <c r="AF591" s="187">
        <v>0</v>
      </c>
      <c r="AG591" s="187">
        <v>0</v>
      </c>
      <c r="AH591" s="187">
        <v>0</v>
      </c>
      <c r="AI591" s="187">
        <v>0</v>
      </c>
      <c r="AJ591" s="188">
        <v>0</v>
      </c>
      <c r="AK591" s="188">
        <v>0</v>
      </c>
      <c r="AL591" s="188">
        <v>0</v>
      </c>
      <c r="AM591" s="187">
        <v>-999</v>
      </c>
      <c r="AN591" s="187" t="s">
        <v>22151</v>
      </c>
      <c r="AO591" s="187" t="s">
        <v>22151</v>
      </c>
      <c r="AP591" s="187" t="s">
        <v>22151</v>
      </c>
      <c r="AQ591" s="187" t="s">
        <v>22151</v>
      </c>
      <c r="AR591" s="187" t="s">
        <v>22151</v>
      </c>
      <c r="AS591" s="187">
        <v>-999</v>
      </c>
      <c r="AT591" s="187" t="s">
        <v>22151</v>
      </c>
      <c r="AU591" s="187" t="s">
        <v>22151</v>
      </c>
      <c r="AV591" s="187" t="s">
        <v>22151</v>
      </c>
      <c r="AW591" s="187">
        <v>-999</v>
      </c>
      <c r="AX591" s="187">
        <v>-999</v>
      </c>
      <c r="AY591" s="189" t="s">
        <v>22151</v>
      </c>
      <c r="AZ591" s="189" t="s">
        <v>22151</v>
      </c>
      <c r="BA591" s="189" t="s">
        <v>22151</v>
      </c>
      <c r="BB591" s="189" t="s">
        <v>22151</v>
      </c>
      <c r="BC591" s="189" t="s">
        <v>22151</v>
      </c>
      <c r="BD591" s="189">
        <v>172</v>
      </c>
      <c r="BE591" s="189" t="s">
        <v>22151</v>
      </c>
      <c r="BF591" s="189" t="s">
        <v>22151</v>
      </c>
      <c r="BG591" s="189" t="s">
        <v>22151</v>
      </c>
      <c r="BH591" s="189">
        <v>280</v>
      </c>
      <c r="BI591" s="189">
        <v>265</v>
      </c>
      <c r="BJ591" s="190" t="s">
        <v>22151</v>
      </c>
      <c r="BK591" s="187">
        <v>7.5574645117708927</v>
      </c>
      <c r="BL591" s="187">
        <v>-1006.5574645117709</v>
      </c>
      <c r="BM591" s="189">
        <v>576</v>
      </c>
      <c r="BN591" s="187">
        <v>0</v>
      </c>
      <c r="BO591" s="187">
        <v>0.19435732070240119</v>
      </c>
      <c r="BP591" s="187">
        <v>-1006.7518218324733</v>
      </c>
      <c r="BQ591" s="191">
        <v>-2144.8325285828259</v>
      </c>
      <c r="BR591" s="192"/>
      <c r="BS591" s="187">
        <v>0</v>
      </c>
      <c r="BT591" s="38">
        <v>0</v>
      </c>
      <c r="BU591" s="187" t="s">
        <v>22630</v>
      </c>
      <c r="BV591" s="184">
        <v>700.18</v>
      </c>
      <c r="BW591" s="193">
        <v>1588</v>
      </c>
      <c r="BX591" s="188">
        <v>-887.82</v>
      </c>
      <c r="BY591" s="193">
        <v>523</v>
      </c>
      <c r="BZ591" s="193">
        <v>750</v>
      </c>
      <c r="CA591" s="184" t="s">
        <v>22151</v>
      </c>
    </row>
    <row r="592" spans="1:79" x14ac:dyDescent="0.3">
      <c r="A592" s="178" t="s">
        <v>9854</v>
      </c>
      <c r="B592" s="1" t="s">
        <v>6574</v>
      </c>
      <c r="C592" s="2" t="s">
        <v>6541</v>
      </c>
      <c r="D592" s="91" t="s">
        <v>9855</v>
      </c>
      <c r="E592" s="2" t="s">
        <v>1460</v>
      </c>
      <c r="F592" s="2" t="s">
        <v>9094</v>
      </c>
      <c r="G592" s="2" t="s">
        <v>1380</v>
      </c>
      <c r="H592" s="2" t="s">
        <v>22151</v>
      </c>
      <c r="I592" s="2" t="s">
        <v>1380</v>
      </c>
      <c r="J592" s="269" t="s">
        <v>1380</v>
      </c>
      <c r="K592">
        <v>17276</v>
      </c>
      <c r="L592" t="s">
        <v>17713</v>
      </c>
      <c r="M592" t="e">
        <v>#VALUE!</v>
      </c>
      <c r="N592" t="s">
        <v>9856</v>
      </c>
      <c r="O592" s="169">
        <v>0</v>
      </c>
      <c r="P592" s="123">
        <v>0</v>
      </c>
      <c r="Q592" s="123">
        <v>0</v>
      </c>
      <c r="R592" s="75">
        <v>0</v>
      </c>
      <c r="S592" s="123">
        <v>0</v>
      </c>
      <c r="T592" s="123">
        <v>0</v>
      </c>
      <c r="U592" s="123">
        <v>0</v>
      </c>
      <c r="V592" s="75">
        <v>0</v>
      </c>
      <c r="W592" s="123">
        <v>0</v>
      </c>
      <c r="X592" s="75">
        <v>0</v>
      </c>
      <c r="Y592" s="75">
        <v>0</v>
      </c>
      <c r="Z592" s="75">
        <v>0</v>
      </c>
      <c r="AA592" s="75">
        <v>0</v>
      </c>
      <c r="AB592" s="3">
        <v>0</v>
      </c>
      <c r="AC592" s="3">
        <v>0</v>
      </c>
      <c r="AD592" s="3">
        <v>0</v>
      </c>
      <c r="AE592" s="6">
        <v>0</v>
      </c>
      <c r="AF592" s="6">
        <v>0</v>
      </c>
      <c r="AG592" s="6">
        <v>0</v>
      </c>
      <c r="AH592" s="6">
        <v>0</v>
      </c>
      <c r="AI592" s="51">
        <v>0</v>
      </c>
      <c r="AJ592" s="51">
        <v>0</v>
      </c>
      <c r="AK592" s="51">
        <v>0</v>
      </c>
      <c r="AL592" s="51">
        <v>0</v>
      </c>
      <c r="AM592" s="6">
        <v>-999</v>
      </c>
      <c r="AN592" s="6" t="s">
        <v>22151</v>
      </c>
      <c r="AO592" s="6" t="s">
        <v>22151</v>
      </c>
      <c r="AP592" s="6" t="s">
        <v>22151</v>
      </c>
      <c r="AQ592" s="6" t="s">
        <v>22151</v>
      </c>
      <c r="AR592" s="6" t="s">
        <v>22151</v>
      </c>
      <c r="AS592" s="6">
        <v>-999</v>
      </c>
      <c r="AT592" s="6" t="s">
        <v>22151</v>
      </c>
      <c r="AU592" s="6" t="s">
        <v>22151</v>
      </c>
      <c r="AV592" s="6" t="s">
        <v>22151</v>
      </c>
      <c r="AW592" s="6">
        <v>-999</v>
      </c>
      <c r="AX592" s="6">
        <v>-999</v>
      </c>
      <c r="AY592" s="99" t="s">
        <v>22151</v>
      </c>
      <c r="AZ592" s="132" t="s">
        <v>22151</v>
      </c>
      <c r="BA592" s="132" t="s">
        <v>22151</v>
      </c>
      <c r="BB592" s="132" t="s">
        <v>22151</v>
      </c>
      <c r="BC592" s="132" t="s">
        <v>22151</v>
      </c>
      <c r="BD592" s="132">
        <v>172</v>
      </c>
      <c r="BE592" s="132" t="s">
        <v>22151</v>
      </c>
      <c r="BF592" s="132" t="s">
        <v>22151</v>
      </c>
      <c r="BG592" s="132" t="s">
        <v>22151</v>
      </c>
      <c r="BH592" s="132">
        <v>280</v>
      </c>
      <c r="BI592" s="132">
        <v>265</v>
      </c>
      <c r="BJ592" s="92" t="s">
        <v>22151</v>
      </c>
      <c r="BK592" s="6">
        <v>7.5574645117708927</v>
      </c>
      <c r="BL592" s="8">
        <v>-1006.5574645117709</v>
      </c>
      <c r="BM592" s="12">
        <v>576</v>
      </c>
      <c r="BN592" s="6">
        <v>0</v>
      </c>
      <c r="BO592" s="6">
        <v>0.19435732070240119</v>
      </c>
      <c r="BP592" s="6">
        <v>-1006.7518218324733</v>
      </c>
      <c r="BQ592" s="38">
        <v>-2144.8325285828259</v>
      </c>
      <c r="BR592" s="38"/>
      <c r="BS592" s="6">
        <v>0</v>
      </c>
      <c r="BT592" s="38">
        <v>0</v>
      </c>
      <c r="BU592" s="6" t="s">
        <v>22630</v>
      </c>
      <c r="BV592" s="75">
        <v>732.93</v>
      </c>
      <c r="BW592" s="75">
        <v>1588</v>
      </c>
      <c r="BX592" s="51">
        <v>-855.07</v>
      </c>
      <c r="BY592" s="75">
        <v>481</v>
      </c>
      <c r="BZ592" s="75">
        <v>749</v>
      </c>
      <c r="CA592" s="184" t="s">
        <v>22151</v>
      </c>
    </row>
    <row r="593" spans="1:79" x14ac:dyDescent="0.3">
      <c r="A593" s="178" t="s">
        <v>15847</v>
      </c>
      <c r="B593" s="1" t="s">
        <v>15849</v>
      </c>
      <c r="C593" s="2" t="s">
        <v>15848</v>
      </c>
      <c r="D593" s="91" t="s">
        <v>15027</v>
      </c>
      <c r="E593" s="2" t="s">
        <v>1526</v>
      </c>
      <c r="F593" s="2" t="s">
        <v>9094</v>
      </c>
      <c r="G593" s="2" t="s">
        <v>1380</v>
      </c>
      <c r="H593" s="2" t="s">
        <v>22151</v>
      </c>
      <c r="I593" s="2" t="s">
        <v>1380</v>
      </c>
      <c r="J593" s="269" t="s">
        <v>1380</v>
      </c>
      <c r="K593">
        <v>15794</v>
      </c>
      <c r="L593" t="s">
        <v>15850</v>
      </c>
      <c r="M593" t="e">
        <v>#VALUE!</v>
      </c>
      <c r="N593" t="s">
        <v>15851</v>
      </c>
      <c r="O593" s="169">
        <v>0</v>
      </c>
      <c r="P593" s="123">
        <v>0</v>
      </c>
      <c r="Q593" s="123">
        <v>0</v>
      </c>
      <c r="R593" s="75">
        <v>0</v>
      </c>
      <c r="S593" s="123">
        <v>0</v>
      </c>
      <c r="T593" s="123">
        <v>0</v>
      </c>
      <c r="U593" s="123">
        <v>0</v>
      </c>
      <c r="V593" s="75">
        <v>0</v>
      </c>
      <c r="W593" s="123">
        <v>0</v>
      </c>
      <c r="X593" s="75">
        <v>0</v>
      </c>
      <c r="Y593" s="75">
        <v>0</v>
      </c>
      <c r="Z593" s="75">
        <v>0</v>
      </c>
      <c r="AA593" s="75">
        <v>0</v>
      </c>
      <c r="AB593" s="3">
        <v>0</v>
      </c>
      <c r="AC593" s="3">
        <v>0</v>
      </c>
      <c r="AD593" s="3">
        <v>0</v>
      </c>
      <c r="AE593" s="6">
        <v>0</v>
      </c>
      <c r="AF593" s="6">
        <v>0</v>
      </c>
      <c r="AG593" s="6">
        <v>0</v>
      </c>
      <c r="AH593" s="6">
        <v>0</v>
      </c>
      <c r="AI593" s="51">
        <v>0</v>
      </c>
      <c r="AJ593" s="51">
        <v>0</v>
      </c>
      <c r="AK593" s="51">
        <v>0</v>
      </c>
      <c r="AL593" s="51">
        <v>0</v>
      </c>
      <c r="AM593" s="6">
        <v>-999</v>
      </c>
      <c r="AN593" s="6" t="s">
        <v>22151</v>
      </c>
      <c r="AO593" s="6" t="s">
        <v>22151</v>
      </c>
      <c r="AP593" s="6" t="s">
        <v>22151</v>
      </c>
      <c r="AQ593" s="6" t="s">
        <v>22151</v>
      </c>
      <c r="AR593" s="6" t="s">
        <v>22151</v>
      </c>
      <c r="AS593" s="6">
        <v>-999</v>
      </c>
      <c r="AT593" s="6" t="s">
        <v>22151</v>
      </c>
      <c r="AU593" s="6" t="s">
        <v>22151</v>
      </c>
      <c r="AV593" s="6" t="s">
        <v>22151</v>
      </c>
      <c r="AW593" s="6">
        <v>-999</v>
      </c>
      <c r="AX593" s="6">
        <v>-999</v>
      </c>
      <c r="AY593" s="99" t="s">
        <v>22151</v>
      </c>
      <c r="AZ593" s="132" t="s">
        <v>22151</v>
      </c>
      <c r="BA593" s="132" t="s">
        <v>22151</v>
      </c>
      <c r="BB593" s="132" t="s">
        <v>22151</v>
      </c>
      <c r="BC593" s="132" t="s">
        <v>22151</v>
      </c>
      <c r="BD593" s="132">
        <v>172</v>
      </c>
      <c r="BE593" s="132" t="s">
        <v>22151</v>
      </c>
      <c r="BF593" s="132" t="s">
        <v>22151</v>
      </c>
      <c r="BG593" s="132" t="s">
        <v>22151</v>
      </c>
      <c r="BH593" s="132">
        <v>280</v>
      </c>
      <c r="BI593" s="132">
        <v>265</v>
      </c>
      <c r="BJ593" s="92" t="s">
        <v>22151</v>
      </c>
      <c r="BK593" s="6">
        <v>7.5574645117708927</v>
      </c>
      <c r="BL593" s="8">
        <v>-1006.5574645117709</v>
      </c>
      <c r="BM593" s="12">
        <v>576</v>
      </c>
      <c r="BN593" s="6">
        <v>0</v>
      </c>
      <c r="BO593" s="6">
        <v>0.19435732070240119</v>
      </c>
      <c r="BP593" s="6">
        <v>-1006.7518218324733</v>
      </c>
      <c r="BQ593" s="38">
        <v>-2144.8325285828259</v>
      </c>
      <c r="BR593" s="38"/>
      <c r="BS593" s="6">
        <v>0</v>
      </c>
      <c r="BT593" s="38">
        <v>0</v>
      </c>
      <c r="BU593" s="6" t="s">
        <v>22630</v>
      </c>
      <c r="BV593" s="75">
        <v>743.61</v>
      </c>
      <c r="BW593" s="75">
        <v>1588</v>
      </c>
      <c r="BX593" s="51">
        <v>-844.39</v>
      </c>
      <c r="BY593" s="75">
        <v>581</v>
      </c>
      <c r="BZ593" s="75">
        <v>742</v>
      </c>
      <c r="CA593" s="184" t="s">
        <v>22151</v>
      </c>
    </row>
    <row r="594" spans="1:79" x14ac:dyDescent="0.3">
      <c r="A594" s="213" t="s">
        <v>3466</v>
      </c>
      <c r="B594" s="1" t="s">
        <v>6890</v>
      </c>
      <c r="C594" s="2" t="s">
        <v>7159</v>
      </c>
      <c r="D594" s="91" t="s">
        <v>1304</v>
      </c>
      <c r="E594" s="2" t="s">
        <v>1409</v>
      </c>
      <c r="F594" s="2" t="s">
        <v>9094</v>
      </c>
      <c r="G594" s="2" t="s">
        <v>1380</v>
      </c>
      <c r="H594" s="2" t="s">
        <v>1380</v>
      </c>
      <c r="I594" s="2" t="s">
        <v>1380</v>
      </c>
      <c r="J594" s="269" t="s">
        <v>1380</v>
      </c>
      <c r="K594">
        <v>5486</v>
      </c>
      <c r="L594" t="s">
        <v>10745</v>
      </c>
      <c r="M594" t="e">
        <v>#VALUE!</v>
      </c>
      <c r="N594" t="s">
        <v>5082</v>
      </c>
      <c r="O594" s="169">
        <v>0</v>
      </c>
      <c r="P594" s="123">
        <v>0</v>
      </c>
      <c r="Q594" s="123">
        <v>0</v>
      </c>
      <c r="R594" s="67">
        <v>0</v>
      </c>
      <c r="S594" s="123">
        <v>0</v>
      </c>
      <c r="T594" s="123">
        <v>0</v>
      </c>
      <c r="U594" s="123">
        <v>0</v>
      </c>
      <c r="V594" s="67">
        <v>0</v>
      </c>
      <c r="W594" s="123">
        <v>0</v>
      </c>
      <c r="X594" s="67">
        <v>0</v>
      </c>
      <c r="Y594" s="67">
        <v>0</v>
      </c>
      <c r="Z594" s="67">
        <v>0</v>
      </c>
      <c r="AA594" s="67">
        <v>0</v>
      </c>
      <c r="AB594" s="52">
        <v>0</v>
      </c>
      <c r="AC594" s="52">
        <v>0</v>
      </c>
      <c r="AD594" s="52">
        <v>0</v>
      </c>
      <c r="AE594" s="51">
        <v>0</v>
      </c>
      <c r="AF594" s="51">
        <v>0</v>
      </c>
      <c r="AG594" s="51">
        <v>0</v>
      </c>
      <c r="AH594" s="51">
        <v>0</v>
      </c>
      <c r="AI594" s="51">
        <v>0</v>
      </c>
      <c r="AJ594" s="51">
        <v>0</v>
      </c>
      <c r="AK594" s="51">
        <v>0</v>
      </c>
      <c r="AL594" s="51">
        <v>0</v>
      </c>
      <c r="AM594" s="51">
        <v>-999</v>
      </c>
      <c r="AN594" s="51" t="s">
        <v>22151</v>
      </c>
      <c r="AO594" s="51" t="s">
        <v>22151</v>
      </c>
      <c r="AP594" s="51" t="s">
        <v>22151</v>
      </c>
      <c r="AQ594" s="51" t="s">
        <v>22151</v>
      </c>
      <c r="AR594" s="51" t="s">
        <v>22151</v>
      </c>
      <c r="AS594" s="51">
        <v>-999</v>
      </c>
      <c r="AT594" s="51" t="s">
        <v>22151</v>
      </c>
      <c r="AU594" s="51" t="s">
        <v>22151</v>
      </c>
      <c r="AV594" s="51" t="s">
        <v>22151</v>
      </c>
      <c r="AW594" s="51">
        <v>-999</v>
      </c>
      <c r="AX594" s="51">
        <v>-999</v>
      </c>
      <c r="AY594" s="76" t="s">
        <v>22151</v>
      </c>
      <c r="AZ594" s="132" t="s">
        <v>22151</v>
      </c>
      <c r="BA594" s="132" t="s">
        <v>22151</v>
      </c>
      <c r="BB594" s="132" t="s">
        <v>22151</v>
      </c>
      <c r="BC594" s="132" t="s">
        <v>22151</v>
      </c>
      <c r="BD594" s="132">
        <v>172</v>
      </c>
      <c r="BE594" s="132" t="s">
        <v>22151</v>
      </c>
      <c r="BF594" s="132" t="s">
        <v>22151</v>
      </c>
      <c r="BG594" s="132" t="s">
        <v>22151</v>
      </c>
      <c r="BH594" s="132">
        <v>280</v>
      </c>
      <c r="BI594" s="132">
        <v>265</v>
      </c>
      <c r="BJ594" s="92" t="s">
        <v>22151</v>
      </c>
      <c r="BK594" s="51">
        <v>7.5574645117708927</v>
      </c>
      <c r="BL594" s="8">
        <v>-1006.5574645117709</v>
      </c>
      <c r="BM594" s="12">
        <v>576</v>
      </c>
      <c r="BN594" s="51">
        <v>0</v>
      </c>
      <c r="BO594" s="51">
        <v>0.19435732070240119</v>
      </c>
      <c r="BP594" s="51">
        <v>-1006.7518218324733</v>
      </c>
      <c r="BQ594" s="64">
        <v>-2144.8325285828259</v>
      </c>
      <c r="BR594" s="64"/>
      <c r="BS594" s="51">
        <v>0</v>
      </c>
      <c r="BT594" s="38">
        <v>0</v>
      </c>
      <c r="BU594" s="51" t="s">
        <v>22630</v>
      </c>
      <c r="BV594" s="75">
        <v>999</v>
      </c>
      <c r="BW594" s="75">
        <v>1588</v>
      </c>
      <c r="BX594" s="51">
        <v>-589</v>
      </c>
      <c r="BY594" s="75">
        <v>0</v>
      </c>
      <c r="BZ594" s="75">
        <v>0</v>
      </c>
      <c r="CA594" s="184" t="s">
        <v>22151</v>
      </c>
    </row>
    <row r="595" spans="1:79" x14ac:dyDescent="0.3">
      <c r="A595" s="178" t="s">
        <v>20323</v>
      </c>
      <c r="B595" s="1" t="s">
        <v>20326</v>
      </c>
      <c r="C595" s="2" t="s">
        <v>20325</v>
      </c>
      <c r="D595" s="91" t="s">
        <v>20324</v>
      </c>
      <c r="E595" s="2" t="s">
        <v>1389</v>
      </c>
      <c r="F595" s="2" t="s">
        <v>6120</v>
      </c>
      <c r="G595" s="2" t="s">
        <v>1380</v>
      </c>
      <c r="H595" s="2" t="s">
        <v>22151</v>
      </c>
      <c r="I595" s="2" t="s">
        <v>1380</v>
      </c>
      <c r="J595" s="269" t="s">
        <v>1380</v>
      </c>
      <c r="K595" t="e">
        <v>#VALUE!</v>
      </c>
      <c r="L595" t="s">
        <v>20327</v>
      </c>
      <c r="M595" t="e">
        <v>#VALUE!</v>
      </c>
      <c r="N595" t="s">
        <v>20328</v>
      </c>
      <c r="O595" s="169">
        <v>0</v>
      </c>
      <c r="P595" s="123">
        <v>0</v>
      </c>
      <c r="Q595" s="123">
        <v>0</v>
      </c>
      <c r="R595" s="75">
        <v>0</v>
      </c>
      <c r="S595" s="123">
        <v>0</v>
      </c>
      <c r="T595" s="123">
        <v>0</v>
      </c>
      <c r="U595" s="123">
        <v>0</v>
      </c>
      <c r="V595" s="75">
        <v>0</v>
      </c>
      <c r="W595" s="123">
        <v>0</v>
      </c>
      <c r="X595" s="75">
        <v>0</v>
      </c>
      <c r="Y595" s="75">
        <v>0</v>
      </c>
      <c r="Z595" s="75">
        <v>0</v>
      </c>
      <c r="AA595" s="75">
        <v>0</v>
      </c>
      <c r="AB595" s="31">
        <v>0</v>
      </c>
      <c r="AC595" s="31">
        <v>0</v>
      </c>
      <c r="AD595" s="31">
        <v>0</v>
      </c>
      <c r="AE595" s="32">
        <v>0</v>
      </c>
      <c r="AF595" s="32">
        <v>0</v>
      </c>
      <c r="AG595" s="32">
        <v>0</v>
      </c>
      <c r="AH595" s="32">
        <v>0</v>
      </c>
      <c r="AI595" s="51">
        <v>0</v>
      </c>
      <c r="AJ595" s="51">
        <v>0</v>
      </c>
      <c r="AK595" s="51">
        <v>0</v>
      </c>
      <c r="AL595" s="51">
        <v>0</v>
      </c>
      <c r="AM595" s="32">
        <v>-999</v>
      </c>
      <c r="AN595" s="32" t="s">
        <v>22151</v>
      </c>
      <c r="AO595" s="32" t="s">
        <v>22151</v>
      </c>
      <c r="AP595" s="32" t="s">
        <v>22151</v>
      </c>
      <c r="AQ595" s="32" t="s">
        <v>22151</v>
      </c>
      <c r="AR595" s="32" t="s">
        <v>22151</v>
      </c>
      <c r="AS595" s="32">
        <v>-999</v>
      </c>
      <c r="AT595" s="32" t="s">
        <v>22151</v>
      </c>
      <c r="AU595" s="32" t="s">
        <v>22151</v>
      </c>
      <c r="AV595" s="32" t="s">
        <v>22151</v>
      </c>
      <c r="AW595" s="32">
        <v>-999</v>
      </c>
      <c r="AX595" s="32">
        <v>-999</v>
      </c>
      <c r="AY595" s="133" t="s">
        <v>22151</v>
      </c>
      <c r="AZ595" s="132" t="s">
        <v>22151</v>
      </c>
      <c r="BA595" s="132" t="s">
        <v>22151</v>
      </c>
      <c r="BB595" s="132" t="s">
        <v>22151</v>
      </c>
      <c r="BC595" s="132" t="s">
        <v>22151</v>
      </c>
      <c r="BD595" s="132">
        <v>172</v>
      </c>
      <c r="BE595" s="132" t="s">
        <v>22151</v>
      </c>
      <c r="BF595" s="132" t="s">
        <v>22151</v>
      </c>
      <c r="BG595" s="132" t="s">
        <v>22151</v>
      </c>
      <c r="BH595" s="132">
        <v>280</v>
      </c>
      <c r="BI595" s="132">
        <v>265</v>
      </c>
      <c r="BJ595" s="92" t="s">
        <v>22151</v>
      </c>
      <c r="BK595" s="32">
        <v>7.5574645117708927</v>
      </c>
      <c r="BL595" s="8">
        <v>-1006.5574645117709</v>
      </c>
      <c r="BM595" s="12">
        <v>576</v>
      </c>
      <c r="BN595" s="32">
        <v>0</v>
      </c>
      <c r="BO595" s="32">
        <v>0.19435732070240119</v>
      </c>
      <c r="BP595" s="32">
        <v>-1006.7518218324733</v>
      </c>
      <c r="BQ595" s="40">
        <v>-2144.8325285828259</v>
      </c>
      <c r="BR595" s="40"/>
      <c r="BS595" s="32">
        <v>0</v>
      </c>
      <c r="BT595" s="38">
        <v>0</v>
      </c>
      <c r="BU595" s="6" t="s">
        <v>22630</v>
      </c>
      <c r="BV595" s="75">
        <v>630.86</v>
      </c>
      <c r="BW595" s="75">
        <v>1588</v>
      </c>
      <c r="BX595" s="51">
        <v>-957.14</v>
      </c>
      <c r="BY595" s="75">
        <v>527</v>
      </c>
      <c r="BZ595" s="75">
        <v>747</v>
      </c>
      <c r="CA595" s="184" t="s">
        <v>22151</v>
      </c>
    </row>
    <row r="596" spans="1:79" x14ac:dyDescent="0.3">
      <c r="A596" s="212" t="s">
        <v>14782</v>
      </c>
      <c r="B596" s="180" t="s">
        <v>7122</v>
      </c>
      <c r="C596" s="196" t="s">
        <v>6575</v>
      </c>
      <c r="D596" s="211" t="s">
        <v>14674</v>
      </c>
      <c r="E596" s="196" t="s">
        <v>1395</v>
      </c>
      <c r="F596" s="196" t="s">
        <v>6120</v>
      </c>
      <c r="G596" s="196" t="s">
        <v>1380</v>
      </c>
      <c r="H596" s="196" t="s">
        <v>1380</v>
      </c>
      <c r="I596" s="196" t="s">
        <v>1380</v>
      </c>
      <c r="J596" s="196" t="s">
        <v>1380</v>
      </c>
      <c r="K596" s="197">
        <v>18288</v>
      </c>
      <c r="L596" s="197" t="s">
        <v>14783</v>
      </c>
      <c r="M596" s="198" t="e">
        <v>#VALUE!</v>
      </c>
      <c r="N596" s="198" t="s">
        <v>15099</v>
      </c>
      <c r="O596" s="199">
        <v>0</v>
      </c>
      <c r="P596" s="200">
        <v>0</v>
      </c>
      <c r="Q596" s="200">
        <v>0</v>
      </c>
      <c r="R596" s="200">
        <v>0</v>
      </c>
      <c r="S596" s="200">
        <v>0</v>
      </c>
      <c r="T596" s="200">
        <v>0</v>
      </c>
      <c r="U596" s="200">
        <v>0</v>
      </c>
      <c r="V596" s="200">
        <v>0</v>
      </c>
      <c r="W596" s="200">
        <v>0</v>
      </c>
      <c r="X596" s="200">
        <v>0</v>
      </c>
      <c r="Y596" s="200">
        <v>0</v>
      </c>
      <c r="Z596" s="200">
        <v>0</v>
      </c>
      <c r="AA596" s="200">
        <v>0</v>
      </c>
      <c r="AB596" s="201">
        <v>0</v>
      </c>
      <c r="AC596" s="202">
        <v>0</v>
      </c>
      <c r="AD596" s="202">
        <v>0</v>
      </c>
      <c r="AE596" s="203">
        <v>0</v>
      </c>
      <c r="AF596" s="203">
        <v>0</v>
      </c>
      <c r="AG596" s="203">
        <v>0</v>
      </c>
      <c r="AH596" s="203">
        <v>0</v>
      </c>
      <c r="AI596" s="203">
        <v>0</v>
      </c>
      <c r="AJ596" s="204">
        <v>0</v>
      </c>
      <c r="AK596" s="204">
        <v>0</v>
      </c>
      <c r="AL596" s="204">
        <v>0</v>
      </c>
      <c r="AM596" s="203">
        <v>-999</v>
      </c>
      <c r="AN596" s="203" t="s">
        <v>22151</v>
      </c>
      <c r="AO596" s="203" t="s">
        <v>22151</v>
      </c>
      <c r="AP596" s="203" t="s">
        <v>22151</v>
      </c>
      <c r="AQ596" s="203" t="s">
        <v>22151</v>
      </c>
      <c r="AR596" s="203" t="s">
        <v>22151</v>
      </c>
      <c r="AS596" s="203">
        <v>-999</v>
      </c>
      <c r="AT596" s="203" t="s">
        <v>22151</v>
      </c>
      <c r="AU596" s="203" t="s">
        <v>22151</v>
      </c>
      <c r="AV596" s="203" t="s">
        <v>22151</v>
      </c>
      <c r="AW596" s="203">
        <v>-999</v>
      </c>
      <c r="AX596" s="203">
        <v>-999</v>
      </c>
      <c r="AY596" s="205" t="s">
        <v>22151</v>
      </c>
      <c r="AZ596" s="205" t="s">
        <v>22151</v>
      </c>
      <c r="BA596" s="205" t="s">
        <v>22151</v>
      </c>
      <c r="BB596" s="205" t="s">
        <v>22151</v>
      </c>
      <c r="BC596" s="205" t="s">
        <v>22151</v>
      </c>
      <c r="BD596" s="205">
        <v>172</v>
      </c>
      <c r="BE596" s="205" t="s">
        <v>22151</v>
      </c>
      <c r="BF596" s="205" t="s">
        <v>22151</v>
      </c>
      <c r="BG596" s="205" t="s">
        <v>22151</v>
      </c>
      <c r="BH596" s="205">
        <v>280</v>
      </c>
      <c r="BI596" s="205">
        <v>265</v>
      </c>
      <c r="BJ596" s="206" t="s">
        <v>22151</v>
      </c>
      <c r="BK596" s="203">
        <v>7.5574645117708927</v>
      </c>
      <c r="BL596" s="203">
        <v>-1006.5574645117709</v>
      </c>
      <c r="BM596" s="205">
        <v>576</v>
      </c>
      <c r="BN596" s="203">
        <v>0</v>
      </c>
      <c r="BO596" s="203">
        <v>0.19435732070240119</v>
      </c>
      <c r="BP596" s="203">
        <v>-1006.7518218324733</v>
      </c>
      <c r="BQ596" s="207">
        <v>-2144.8325285828259</v>
      </c>
      <c r="BR596" s="208"/>
      <c r="BS596" s="203">
        <v>0</v>
      </c>
      <c r="BT596" s="38">
        <v>0</v>
      </c>
      <c r="BU596" s="203" t="s">
        <v>22630</v>
      </c>
      <c r="BV596" s="200">
        <v>999</v>
      </c>
      <c r="BW596" s="209">
        <v>1588</v>
      </c>
      <c r="BX596" s="204">
        <v>-589</v>
      </c>
      <c r="BY596" s="209">
        <v>0</v>
      </c>
      <c r="BZ596" s="209">
        <v>0</v>
      </c>
      <c r="CA596" s="184" t="s">
        <v>22151</v>
      </c>
    </row>
    <row r="597" spans="1:79" x14ac:dyDescent="0.3">
      <c r="A597" s="178" t="s">
        <v>16606</v>
      </c>
      <c r="B597" s="1" t="s">
        <v>6608</v>
      </c>
      <c r="C597" s="2" t="s">
        <v>15738</v>
      </c>
      <c r="D597" s="91" t="s">
        <v>16607</v>
      </c>
      <c r="E597" s="2" t="s">
        <v>1413</v>
      </c>
      <c r="F597" s="2" t="s">
        <v>9094</v>
      </c>
      <c r="G597" s="2" t="s">
        <v>1380</v>
      </c>
      <c r="H597" s="2" t="s">
        <v>1380</v>
      </c>
      <c r="I597" s="2" t="s">
        <v>1380</v>
      </c>
      <c r="J597" s="269" t="s">
        <v>1380</v>
      </c>
      <c r="K597" s="98">
        <v>14387</v>
      </c>
      <c r="L597" s="98" t="s">
        <v>16608</v>
      </c>
      <c r="M597" s="98" t="e">
        <v>#VALUE!</v>
      </c>
      <c r="N597" s="98" t="s">
        <v>16609</v>
      </c>
      <c r="O597" s="66">
        <v>0</v>
      </c>
      <c r="P597" s="123">
        <v>0</v>
      </c>
      <c r="Q597" s="123">
        <v>0</v>
      </c>
      <c r="R597" s="75">
        <v>0</v>
      </c>
      <c r="S597" s="123">
        <v>0</v>
      </c>
      <c r="T597" s="123">
        <v>0</v>
      </c>
      <c r="U597" s="123">
        <v>0</v>
      </c>
      <c r="V597" s="75">
        <v>0</v>
      </c>
      <c r="W597" s="123">
        <v>0</v>
      </c>
      <c r="X597" s="75">
        <v>0</v>
      </c>
      <c r="Y597" s="75">
        <v>0</v>
      </c>
      <c r="Z597" s="75">
        <v>0</v>
      </c>
      <c r="AA597" s="75">
        <v>0</v>
      </c>
      <c r="AB597" s="3">
        <v>0</v>
      </c>
      <c r="AC597" s="3">
        <v>0</v>
      </c>
      <c r="AD597" s="3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51">
        <v>0</v>
      </c>
      <c r="AM597" s="6">
        <v>-999</v>
      </c>
      <c r="AN597" s="6" t="s">
        <v>22151</v>
      </c>
      <c r="AO597" s="6" t="s">
        <v>22151</v>
      </c>
      <c r="AP597" s="6" t="s">
        <v>22151</v>
      </c>
      <c r="AQ597" s="6" t="s">
        <v>22151</v>
      </c>
      <c r="AR597" s="6" t="s">
        <v>22151</v>
      </c>
      <c r="AS597" s="6">
        <v>-999</v>
      </c>
      <c r="AT597" s="6" t="s">
        <v>22151</v>
      </c>
      <c r="AU597" s="6" t="s">
        <v>22151</v>
      </c>
      <c r="AV597" s="6" t="s">
        <v>22151</v>
      </c>
      <c r="AW597" s="6">
        <v>-999</v>
      </c>
      <c r="AX597" s="6">
        <v>-999</v>
      </c>
      <c r="AY597" s="99" t="s">
        <v>22151</v>
      </c>
      <c r="AZ597" s="99" t="s">
        <v>22151</v>
      </c>
      <c r="BA597" s="99" t="s">
        <v>22151</v>
      </c>
      <c r="BB597" s="99" t="s">
        <v>22151</v>
      </c>
      <c r="BC597" s="99" t="s">
        <v>22151</v>
      </c>
      <c r="BD597" s="99">
        <v>172</v>
      </c>
      <c r="BE597" s="99" t="s">
        <v>22151</v>
      </c>
      <c r="BF597" s="99" t="s">
        <v>22151</v>
      </c>
      <c r="BG597" s="99" t="s">
        <v>22151</v>
      </c>
      <c r="BH597" s="99">
        <v>280</v>
      </c>
      <c r="BI597" s="99">
        <v>265</v>
      </c>
      <c r="BJ597" s="92" t="s">
        <v>22151</v>
      </c>
      <c r="BK597" s="6">
        <v>7.5574645117708927</v>
      </c>
      <c r="BL597" s="6">
        <v>-1006.5574645117709</v>
      </c>
      <c r="BM597" s="99">
        <v>576</v>
      </c>
      <c r="BN597" s="6">
        <v>0</v>
      </c>
      <c r="BO597" s="6">
        <v>0.19435732070240119</v>
      </c>
      <c r="BP597" s="6">
        <v>-1006.7518218324733</v>
      </c>
      <c r="BQ597" s="38">
        <v>-2144.8325285828259</v>
      </c>
      <c r="BR597" s="38"/>
      <c r="BS597" s="6">
        <v>0</v>
      </c>
      <c r="BT597" s="38">
        <v>0</v>
      </c>
      <c r="BU597" s="6" t="s">
        <v>22630</v>
      </c>
      <c r="BV597" s="75">
        <v>750.82</v>
      </c>
      <c r="BW597" s="75">
        <v>1588</v>
      </c>
      <c r="BX597" s="51">
        <v>-837.18</v>
      </c>
      <c r="BY597" s="75">
        <v>743</v>
      </c>
      <c r="BZ597" s="75">
        <v>743</v>
      </c>
      <c r="CA597" s="184" t="s">
        <v>22151</v>
      </c>
    </row>
    <row r="598" spans="1:79" x14ac:dyDescent="0.3">
      <c r="A598" s="212" t="s">
        <v>20395</v>
      </c>
      <c r="B598" s="180" t="s">
        <v>6784</v>
      </c>
      <c r="C598" s="181" t="s">
        <v>20397</v>
      </c>
      <c r="D598" s="210" t="s">
        <v>20396</v>
      </c>
      <c r="E598" s="181" t="s">
        <v>1430</v>
      </c>
      <c r="F598" s="181" t="s">
        <v>6120</v>
      </c>
      <c r="G598" s="181" t="s">
        <v>1380</v>
      </c>
      <c r="H598" s="181" t="s">
        <v>1380</v>
      </c>
      <c r="I598" s="181" t="s">
        <v>1380</v>
      </c>
      <c r="J598" s="181" t="s">
        <v>1380</v>
      </c>
      <c r="K598" s="182">
        <v>19287</v>
      </c>
      <c r="L598" s="182" t="s">
        <v>20398</v>
      </c>
      <c r="M598" s="194" t="e">
        <v>#VALUE!</v>
      </c>
      <c r="N598" s="194" t="s">
        <v>20400</v>
      </c>
      <c r="O598" s="66">
        <v>0</v>
      </c>
      <c r="P598" s="184">
        <v>0</v>
      </c>
      <c r="Q598" s="184">
        <v>0</v>
      </c>
      <c r="R598" s="184">
        <v>0</v>
      </c>
      <c r="S598" s="184">
        <v>0</v>
      </c>
      <c r="T598" s="184">
        <v>0</v>
      </c>
      <c r="U598" s="184">
        <v>0</v>
      </c>
      <c r="V598" s="184">
        <v>0</v>
      </c>
      <c r="W598" s="184">
        <v>0</v>
      </c>
      <c r="X598" s="184">
        <v>0</v>
      </c>
      <c r="Y598" s="184">
        <v>0</v>
      </c>
      <c r="Z598" s="184">
        <v>0</v>
      </c>
      <c r="AA598" s="184">
        <v>0</v>
      </c>
      <c r="AB598" s="185">
        <v>0</v>
      </c>
      <c r="AC598" s="186">
        <v>0</v>
      </c>
      <c r="AD598" s="186">
        <v>0</v>
      </c>
      <c r="AE598" s="187">
        <v>0</v>
      </c>
      <c r="AF598" s="187">
        <v>0</v>
      </c>
      <c r="AG598" s="187">
        <v>0</v>
      </c>
      <c r="AH598" s="187">
        <v>0</v>
      </c>
      <c r="AI598" s="187">
        <v>0</v>
      </c>
      <c r="AJ598" s="188">
        <v>0</v>
      </c>
      <c r="AK598" s="188">
        <v>0</v>
      </c>
      <c r="AL598" s="188">
        <v>0</v>
      </c>
      <c r="AM598" s="187">
        <v>-999</v>
      </c>
      <c r="AN598" s="187" t="s">
        <v>22151</v>
      </c>
      <c r="AO598" s="187" t="s">
        <v>22151</v>
      </c>
      <c r="AP598" s="187" t="s">
        <v>22151</v>
      </c>
      <c r="AQ598" s="187" t="s">
        <v>22151</v>
      </c>
      <c r="AR598" s="187" t="s">
        <v>22151</v>
      </c>
      <c r="AS598" s="187">
        <v>-999</v>
      </c>
      <c r="AT598" s="187" t="s">
        <v>22151</v>
      </c>
      <c r="AU598" s="187" t="s">
        <v>22151</v>
      </c>
      <c r="AV598" s="187" t="s">
        <v>22151</v>
      </c>
      <c r="AW598" s="187">
        <v>-999</v>
      </c>
      <c r="AX598" s="187">
        <v>-999</v>
      </c>
      <c r="AY598" s="189" t="s">
        <v>22151</v>
      </c>
      <c r="AZ598" s="189" t="s">
        <v>22151</v>
      </c>
      <c r="BA598" s="189" t="s">
        <v>22151</v>
      </c>
      <c r="BB598" s="189" t="s">
        <v>22151</v>
      </c>
      <c r="BC598" s="189" t="s">
        <v>22151</v>
      </c>
      <c r="BD598" s="189">
        <v>172</v>
      </c>
      <c r="BE598" s="189" t="s">
        <v>22151</v>
      </c>
      <c r="BF598" s="189" t="s">
        <v>22151</v>
      </c>
      <c r="BG598" s="189" t="s">
        <v>22151</v>
      </c>
      <c r="BH598" s="189">
        <v>280</v>
      </c>
      <c r="BI598" s="189">
        <v>265</v>
      </c>
      <c r="BJ598" s="190" t="s">
        <v>22151</v>
      </c>
      <c r="BK598" s="187">
        <v>7.5574645117708927</v>
      </c>
      <c r="BL598" s="187">
        <v>-1006.5574645117709</v>
      </c>
      <c r="BM598" s="189">
        <v>576</v>
      </c>
      <c r="BN598" s="187">
        <v>0</v>
      </c>
      <c r="BO598" s="187">
        <v>0.19435732070240119</v>
      </c>
      <c r="BP598" s="187">
        <v>-1006.7518218324733</v>
      </c>
      <c r="BQ598" s="191">
        <v>-2144.8325285828259</v>
      </c>
      <c r="BR598" s="192"/>
      <c r="BS598" s="187">
        <v>0</v>
      </c>
      <c r="BT598" s="38">
        <v>0</v>
      </c>
      <c r="BU598" s="187" t="s">
        <v>22630</v>
      </c>
      <c r="BV598" s="184">
        <v>750.41</v>
      </c>
      <c r="BW598" s="193">
        <v>1588</v>
      </c>
      <c r="BX598" s="188">
        <v>-837.59</v>
      </c>
      <c r="BY598" s="193">
        <v>734</v>
      </c>
      <c r="BZ598" s="193">
        <v>742</v>
      </c>
      <c r="CA598" s="184" t="s">
        <v>22151</v>
      </c>
    </row>
    <row r="599" spans="1:79" x14ac:dyDescent="0.3">
      <c r="A599" s="214" t="s">
        <v>17546</v>
      </c>
      <c r="B599" s="1" t="s">
        <v>7449</v>
      </c>
      <c r="C599" s="2" t="s">
        <v>17547</v>
      </c>
      <c r="D599" s="91" t="s">
        <v>17167</v>
      </c>
      <c r="E599" s="2" t="s">
        <v>1509</v>
      </c>
      <c r="F599" s="118" t="s">
        <v>9094</v>
      </c>
      <c r="G599" s="118" t="s">
        <v>1380</v>
      </c>
      <c r="H599" s="118" t="s">
        <v>22151</v>
      </c>
      <c r="I599" s="118" t="s">
        <v>1380</v>
      </c>
      <c r="J599" s="269" t="s">
        <v>1380</v>
      </c>
      <c r="K599" s="122" t="e">
        <v>#VALUE!</v>
      </c>
      <c r="L599" s="122" t="s">
        <v>17168</v>
      </c>
      <c r="M599" s="122" t="e">
        <v>#VALUE!</v>
      </c>
      <c r="N599" s="122" t="s">
        <v>17292</v>
      </c>
      <c r="O599" s="123">
        <v>0</v>
      </c>
      <c r="P599" s="123">
        <v>0</v>
      </c>
      <c r="Q599" s="123">
        <v>0</v>
      </c>
      <c r="R599" s="123">
        <v>0</v>
      </c>
      <c r="S599" s="123">
        <v>0</v>
      </c>
      <c r="T599" s="123">
        <v>0</v>
      </c>
      <c r="U599" s="123">
        <v>0</v>
      </c>
      <c r="V599" s="123">
        <v>0</v>
      </c>
      <c r="W599" s="123">
        <v>0</v>
      </c>
      <c r="X599" s="123">
        <v>0</v>
      </c>
      <c r="Y599" s="123">
        <v>0</v>
      </c>
      <c r="Z599" s="123">
        <v>0</v>
      </c>
      <c r="AA599" s="123">
        <v>0</v>
      </c>
      <c r="AB599" s="124">
        <v>0</v>
      </c>
      <c r="AC599" s="124">
        <v>0</v>
      </c>
      <c r="AD599" s="124">
        <v>0</v>
      </c>
      <c r="AE599" s="125">
        <v>0</v>
      </c>
      <c r="AF599" s="125">
        <v>0</v>
      </c>
      <c r="AG599" s="125">
        <v>0</v>
      </c>
      <c r="AH599" s="125">
        <v>0</v>
      </c>
      <c r="AI599" s="125">
        <v>0</v>
      </c>
      <c r="AJ599" s="125">
        <v>0</v>
      </c>
      <c r="AK599" s="125">
        <v>0</v>
      </c>
      <c r="AL599" s="51">
        <v>0</v>
      </c>
      <c r="AM599" s="125">
        <v>-999</v>
      </c>
      <c r="AN599" s="125" t="s">
        <v>22151</v>
      </c>
      <c r="AO599" s="125" t="s">
        <v>22151</v>
      </c>
      <c r="AP599" s="125" t="s">
        <v>22151</v>
      </c>
      <c r="AQ599" s="125" t="s">
        <v>22151</v>
      </c>
      <c r="AR599" s="125" t="s">
        <v>22151</v>
      </c>
      <c r="AS599" s="125">
        <v>-999</v>
      </c>
      <c r="AT599" s="125" t="s">
        <v>22151</v>
      </c>
      <c r="AU599" s="125" t="s">
        <v>22151</v>
      </c>
      <c r="AV599" s="125" t="s">
        <v>22151</v>
      </c>
      <c r="AW599" s="125">
        <v>-999</v>
      </c>
      <c r="AX599" s="125">
        <v>-999</v>
      </c>
      <c r="AY599" s="127" t="s">
        <v>22151</v>
      </c>
      <c r="AZ599" s="127" t="s">
        <v>22151</v>
      </c>
      <c r="BA599" s="127" t="s">
        <v>22151</v>
      </c>
      <c r="BB599" s="127" t="s">
        <v>22151</v>
      </c>
      <c r="BC599" s="127" t="s">
        <v>22151</v>
      </c>
      <c r="BD599" s="127">
        <v>172</v>
      </c>
      <c r="BE599" s="127" t="s">
        <v>22151</v>
      </c>
      <c r="BF599" s="127" t="s">
        <v>22151</v>
      </c>
      <c r="BG599" s="127" t="s">
        <v>22151</v>
      </c>
      <c r="BH599" s="127">
        <v>280</v>
      </c>
      <c r="BI599" s="127">
        <v>265</v>
      </c>
      <c r="BJ599" s="126" t="s">
        <v>22151</v>
      </c>
      <c r="BK599" s="125">
        <v>7.5574645117708927</v>
      </c>
      <c r="BL599" s="125">
        <v>-1006.5574645117709</v>
      </c>
      <c r="BM599" s="127">
        <v>576</v>
      </c>
      <c r="BN599" s="125">
        <v>0</v>
      </c>
      <c r="BO599" s="125">
        <v>0.19435732070240119</v>
      </c>
      <c r="BP599" s="125">
        <v>-1006.7518218324733</v>
      </c>
      <c r="BQ599" s="128">
        <v>-2144.8325285828259</v>
      </c>
      <c r="BR599" s="128"/>
      <c r="BS599" s="125">
        <v>0</v>
      </c>
      <c r="BT599" s="38">
        <v>0</v>
      </c>
      <c r="BU599" s="125" t="s">
        <v>22630</v>
      </c>
      <c r="BV599" s="123">
        <v>707.45</v>
      </c>
      <c r="BW599" s="123">
        <v>1588</v>
      </c>
      <c r="BX599" s="125">
        <v>-880.55</v>
      </c>
      <c r="BY599" s="123">
        <v>579</v>
      </c>
      <c r="BZ599" s="123">
        <v>749</v>
      </c>
      <c r="CA599" s="184" t="s">
        <v>22151</v>
      </c>
    </row>
    <row r="600" spans="1:79" x14ac:dyDescent="0.3">
      <c r="A600" s="178" t="s">
        <v>15837</v>
      </c>
      <c r="B600" s="1" t="s">
        <v>6747</v>
      </c>
      <c r="C600" s="2" t="s">
        <v>15839</v>
      </c>
      <c r="D600" s="91" t="s">
        <v>15838</v>
      </c>
      <c r="E600" s="2" t="s">
        <v>1383</v>
      </c>
      <c r="F600" s="2" t="s">
        <v>9094</v>
      </c>
      <c r="G600" s="2" t="s">
        <v>1380</v>
      </c>
      <c r="H600" s="2" t="s">
        <v>1380</v>
      </c>
      <c r="I600" s="2" t="s">
        <v>1380</v>
      </c>
      <c r="J600" s="269" t="s">
        <v>1380</v>
      </c>
      <c r="K600">
        <v>19552</v>
      </c>
      <c r="L600" t="s">
        <v>15840</v>
      </c>
      <c r="M600" t="e">
        <v>#VALUE!</v>
      </c>
      <c r="N600" t="s">
        <v>15841</v>
      </c>
      <c r="O600" s="169">
        <v>0</v>
      </c>
      <c r="P600" s="123">
        <v>0</v>
      </c>
      <c r="Q600" s="123">
        <v>0</v>
      </c>
      <c r="R600" s="67">
        <v>0</v>
      </c>
      <c r="S600" s="123">
        <v>0</v>
      </c>
      <c r="T600" s="123">
        <v>0</v>
      </c>
      <c r="U600" s="123">
        <v>0</v>
      </c>
      <c r="V600" s="67">
        <v>0</v>
      </c>
      <c r="W600" s="123">
        <v>0</v>
      </c>
      <c r="X600" s="67">
        <v>0</v>
      </c>
      <c r="Y600" s="67">
        <v>0</v>
      </c>
      <c r="Z600" s="67">
        <v>0</v>
      </c>
      <c r="AA600" s="67">
        <v>0</v>
      </c>
      <c r="AB600" s="4">
        <v>0</v>
      </c>
      <c r="AC600" s="4">
        <v>0</v>
      </c>
      <c r="AD600" s="4">
        <v>0</v>
      </c>
      <c r="AE600" s="8">
        <v>0</v>
      </c>
      <c r="AF600" s="8">
        <v>0</v>
      </c>
      <c r="AG600" s="8">
        <v>0</v>
      </c>
      <c r="AH600" s="8">
        <v>0</v>
      </c>
      <c r="AI600" s="51">
        <v>0</v>
      </c>
      <c r="AJ600" s="51">
        <v>0</v>
      </c>
      <c r="AK600" s="51">
        <v>0</v>
      </c>
      <c r="AL600" s="51">
        <v>0</v>
      </c>
      <c r="AM600" s="8">
        <v>-999</v>
      </c>
      <c r="AN600" s="8" t="s">
        <v>22151</v>
      </c>
      <c r="AO600" s="8" t="s">
        <v>22151</v>
      </c>
      <c r="AP600" s="8" t="s">
        <v>22151</v>
      </c>
      <c r="AQ600" s="8" t="s">
        <v>22151</v>
      </c>
      <c r="AR600" s="8" t="s">
        <v>22151</v>
      </c>
      <c r="AS600" s="8">
        <v>-999</v>
      </c>
      <c r="AT600" s="8" t="s">
        <v>22151</v>
      </c>
      <c r="AU600" s="8" t="s">
        <v>22151</v>
      </c>
      <c r="AV600" s="8" t="s">
        <v>22151</v>
      </c>
      <c r="AW600" s="8">
        <v>-999</v>
      </c>
      <c r="AX600" s="8">
        <v>-999</v>
      </c>
      <c r="AY600" s="132" t="s">
        <v>22151</v>
      </c>
      <c r="AZ600" s="132" t="s">
        <v>22151</v>
      </c>
      <c r="BA600" s="132" t="s">
        <v>22151</v>
      </c>
      <c r="BB600" s="132" t="s">
        <v>22151</v>
      </c>
      <c r="BC600" s="132" t="s">
        <v>22151</v>
      </c>
      <c r="BD600" s="132">
        <v>172</v>
      </c>
      <c r="BE600" s="132" t="s">
        <v>22151</v>
      </c>
      <c r="BF600" s="132" t="s">
        <v>22151</v>
      </c>
      <c r="BG600" s="132" t="s">
        <v>22151</v>
      </c>
      <c r="BH600" s="132">
        <v>280</v>
      </c>
      <c r="BI600" s="132">
        <v>265</v>
      </c>
      <c r="BJ600" s="92" t="s">
        <v>22151</v>
      </c>
      <c r="BK600" s="8">
        <v>7.5574645117708927</v>
      </c>
      <c r="BL600" s="8">
        <v>-1006.5574645117709</v>
      </c>
      <c r="BM600" s="12">
        <v>576</v>
      </c>
      <c r="BN600" s="10">
        <v>0</v>
      </c>
      <c r="BO600" s="10">
        <v>0.19435732070240119</v>
      </c>
      <c r="BP600" s="10">
        <v>-1006.7518218324733</v>
      </c>
      <c r="BQ600" s="41">
        <v>-2144.8325285828259</v>
      </c>
      <c r="BR600" s="41"/>
      <c r="BS600" s="10">
        <v>0</v>
      </c>
      <c r="BT600" s="38">
        <v>0</v>
      </c>
      <c r="BU600" s="6" t="s">
        <v>22630</v>
      </c>
      <c r="BV600" s="75">
        <v>736.7</v>
      </c>
      <c r="BW600" s="75">
        <v>1588</v>
      </c>
      <c r="BX600" s="51">
        <v>-851.3</v>
      </c>
      <c r="BY600" s="75">
        <v>513</v>
      </c>
      <c r="BZ600" s="75">
        <v>737</v>
      </c>
      <c r="CA600" s="184" t="s">
        <v>22151</v>
      </c>
    </row>
    <row r="601" spans="1:79" x14ac:dyDescent="0.3">
      <c r="A601" s="214" t="s">
        <v>16350</v>
      </c>
      <c r="B601" s="1" t="s">
        <v>6570</v>
      </c>
      <c r="C601" s="2" t="s">
        <v>6627</v>
      </c>
      <c r="D601" s="91" t="s">
        <v>15010</v>
      </c>
      <c r="E601" s="2" t="s">
        <v>1430</v>
      </c>
      <c r="F601" s="2" t="s">
        <v>6120</v>
      </c>
      <c r="G601" s="2" t="s">
        <v>1380</v>
      </c>
      <c r="H601" s="2" t="s">
        <v>1380</v>
      </c>
      <c r="I601" s="2" t="s">
        <v>1380</v>
      </c>
      <c r="J601" s="269" t="s">
        <v>1380</v>
      </c>
      <c r="K601" s="122">
        <v>16429</v>
      </c>
      <c r="L601" s="122" t="s">
        <v>16351</v>
      </c>
      <c r="M601" s="122" t="e">
        <v>#VALUE!</v>
      </c>
      <c r="N601" s="122" t="s">
        <v>16352</v>
      </c>
      <c r="O601" s="123">
        <v>0</v>
      </c>
      <c r="P601" s="123">
        <v>0</v>
      </c>
      <c r="Q601" s="123">
        <v>0</v>
      </c>
      <c r="R601" s="123">
        <v>0</v>
      </c>
      <c r="S601" s="123">
        <v>0</v>
      </c>
      <c r="T601" s="123">
        <v>0</v>
      </c>
      <c r="U601" s="123">
        <v>0</v>
      </c>
      <c r="V601" s="123">
        <v>0</v>
      </c>
      <c r="W601" s="123">
        <v>0</v>
      </c>
      <c r="X601" s="123">
        <v>0</v>
      </c>
      <c r="Y601" s="123">
        <v>0</v>
      </c>
      <c r="Z601" s="123">
        <v>0</v>
      </c>
      <c r="AA601" s="123">
        <v>0</v>
      </c>
      <c r="AB601" s="124">
        <v>0</v>
      </c>
      <c r="AC601" s="124">
        <v>0</v>
      </c>
      <c r="AD601" s="124">
        <v>0</v>
      </c>
      <c r="AE601" s="125">
        <v>0</v>
      </c>
      <c r="AF601" s="125">
        <v>0</v>
      </c>
      <c r="AG601" s="125">
        <v>0</v>
      </c>
      <c r="AH601" s="125">
        <v>0</v>
      </c>
      <c r="AI601" s="125">
        <v>0</v>
      </c>
      <c r="AJ601" s="125">
        <v>0</v>
      </c>
      <c r="AK601" s="125">
        <v>0</v>
      </c>
      <c r="AL601" s="51">
        <v>0</v>
      </c>
      <c r="AM601" s="125">
        <v>-999</v>
      </c>
      <c r="AN601" s="125" t="s">
        <v>22151</v>
      </c>
      <c r="AO601" s="125" t="s">
        <v>22151</v>
      </c>
      <c r="AP601" s="125" t="s">
        <v>22151</v>
      </c>
      <c r="AQ601" s="125" t="s">
        <v>22151</v>
      </c>
      <c r="AR601" s="125" t="s">
        <v>22151</v>
      </c>
      <c r="AS601" s="125">
        <v>-999</v>
      </c>
      <c r="AT601" s="125" t="s">
        <v>22151</v>
      </c>
      <c r="AU601" s="125" t="s">
        <v>22151</v>
      </c>
      <c r="AV601" s="125" t="s">
        <v>22151</v>
      </c>
      <c r="AW601" s="125">
        <v>-999</v>
      </c>
      <c r="AX601" s="125">
        <v>-999</v>
      </c>
      <c r="AY601" s="127" t="s">
        <v>22151</v>
      </c>
      <c r="AZ601" s="127" t="s">
        <v>22151</v>
      </c>
      <c r="BA601" s="127" t="s">
        <v>22151</v>
      </c>
      <c r="BB601" s="127" t="s">
        <v>22151</v>
      </c>
      <c r="BC601" s="127" t="s">
        <v>22151</v>
      </c>
      <c r="BD601" s="127">
        <v>172</v>
      </c>
      <c r="BE601" s="127" t="s">
        <v>22151</v>
      </c>
      <c r="BF601" s="127" t="s">
        <v>22151</v>
      </c>
      <c r="BG601" s="127" t="s">
        <v>22151</v>
      </c>
      <c r="BH601" s="127">
        <v>280</v>
      </c>
      <c r="BI601" s="127">
        <v>265</v>
      </c>
      <c r="BJ601" s="126" t="s">
        <v>22151</v>
      </c>
      <c r="BK601" s="125">
        <v>7.5574645117708927</v>
      </c>
      <c r="BL601" s="125">
        <v>-1006.5574645117709</v>
      </c>
      <c r="BM601" s="127">
        <v>576</v>
      </c>
      <c r="BN601" s="125">
        <v>0</v>
      </c>
      <c r="BO601" s="125">
        <v>0.19435732070240119</v>
      </c>
      <c r="BP601" s="125">
        <v>-1006.7518218324733</v>
      </c>
      <c r="BQ601" s="128">
        <v>-2144.8325285828259</v>
      </c>
      <c r="BR601" s="128"/>
      <c r="BS601" s="125">
        <v>0</v>
      </c>
      <c r="BT601" s="38">
        <v>0</v>
      </c>
      <c r="BU601" s="125" t="s">
        <v>22630</v>
      </c>
      <c r="BV601" s="123">
        <v>999</v>
      </c>
      <c r="BW601" s="123">
        <v>1588</v>
      </c>
      <c r="BX601" s="125">
        <v>-589</v>
      </c>
      <c r="BY601" s="123">
        <v>0</v>
      </c>
      <c r="BZ601" s="123">
        <v>0</v>
      </c>
      <c r="CA601" s="184" t="s">
        <v>22151</v>
      </c>
    </row>
    <row r="602" spans="1:79" x14ac:dyDescent="0.3">
      <c r="A602" s="212" t="s">
        <v>13990</v>
      </c>
      <c r="B602" s="180" t="s">
        <v>6697</v>
      </c>
      <c r="C602" s="181" t="s">
        <v>6556</v>
      </c>
      <c r="D602" s="210" t="s">
        <v>13010</v>
      </c>
      <c r="E602" s="181" t="s">
        <v>1386</v>
      </c>
      <c r="F602" s="181" t="s">
        <v>6120</v>
      </c>
      <c r="G602" s="181" t="s">
        <v>1380</v>
      </c>
      <c r="H602" s="181" t="s">
        <v>22151</v>
      </c>
      <c r="I602" s="181" t="s">
        <v>1380</v>
      </c>
      <c r="J602" s="181" t="s">
        <v>1380</v>
      </c>
      <c r="K602" s="182">
        <v>17098</v>
      </c>
      <c r="L602" s="182" t="s">
        <v>13974</v>
      </c>
      <c r="M602" s="194" t="e">
        <v>#VALUE!</v>
      </c>
      <c r="N602" s="194" t="s">
        <v>14399</v>
      </c>
      <c r="O602" s="66">
        <v>0</v>
      </c>
      <c r="P602" s="184">
        <v>0</v>
      </c>
      <c r="Q602" s="184">
        <v>0</v>
      </c>
      <c r="R602" s="184">
        <v>0</v>
      </c>
      <c r="S602" s="184">
        <v>0</v>
      </c>
      <c r="T602" s="184">
        <v>0</v>
      </c>
      <c r="U602" s="184">
        <v>0</v>
      </c>
      <c r="V602" s="184">
        <v>0</v>
      </c>
      <c r="W602" s="184">
        <v>0</v>
      </c>
      <c r="X602" s="184">
        <v>0</v>
      </c>
      <c r="Y602" s="184">
        <v>0</v>
      </c>
      <c r="Z602" s="184">
        <v>0</v>
      </c>
      <c r="AA602" s="184">
        <v>0</v>
      </c>
      <c r="AB602" s="185">
        <v>0</v>
      </c>
      <c r="AC602" s="186">
        <v>0</v>
      </c>
      <c r="AD602" s="186">
        <v>0</v>
      </c>
      <c r="AE602" s="187">
        <v>0</v>
      </c>
      <c r="AF602" s="187">
        <v>0</v>
      </c>
      <c r="AG602" s="187">
        <v>0</v>
      </c>
      <c r="AH602" s="187">
        <v>0</v>
      </c>
      <c r="AI602" s="187">
        <v>0</v>
      </c>
      <c r="AJ602" s="188">
        <v>0</v>
      </c>
      <c r="AK602" s="188">
        <v>0</v>
      </c>
      <c r="AL602" s="188">
        <v>0</v>
      </c>
      <c r="AM602" s="187">
        <v>-999</v>
      </c>
      <c r="AN602" s="187" t="s">
        <v>22151</v>
      </c>
      <c r="AO602" s="187" t="s">
        <v>22151</v>
      </c>
      <c r="AP602" s="187" t="s">
        <v>22151</v>
      </c>
      <c r="AQ602" s="187" t="s">
        <v>22151</v>
      </c>
      <c r="AR602" s="187" t="s">
        <v>22151</v>
      </c>
      <c r="AS602" s="187">
        <v>-999</v>
      </c>
      <c r="AT602" s="187" t="s">
        <v>22151</v>
      </c>
      <c r="AU602" s="187" t="s">
        <v>22151</v>
      </c>
      <c r="AV602" s="187" t="s">
        <v>22151</v>
      </c>
      <c r="AW602" s="187">
        <v>-999</v>
      </c>
      <c r="AX602" s="187">
        <v>-999</v>
      </c>
      <c r="AY602" s="189" t="s">
        <v>22151</v>
      </c>
      <c r="AZ602" s="189" t="s">
        <v>22151</v>
      </c>
      <c r="BA602" s="189" t="s">
        <v>22151</v>
      </c>
      <c r="BB602" s="189" t="s">
        <v>22151</v>
      </c>
      <c r="BC602" s="189" t="s">
        <v>22151</v>
      </c>
      <c r="BD602" s="189">
        <v>172</v>
      </c>
      <c r="BE602" s="189" t="s">
        <v>22151</v>
      </c>
      <c r="BF602" s="189" t="s">
        <v>22151</v>
      </c>
      <c r="BG602" s="189" t="s">
        <v>22151</v>
      </c>
      <c r="BH602" s="189">
        <v>280</v>
      </c>
      <c r="BI602" s="189">
        <v>265</v>
      </c>
      <c r="BJ602" s="190" t="s">
        <v>22151</v>
      </c>
      <c r="BK602" s="187">
        <v>7.5574645117708927</v>
      </c>
      <c r="BL602" s="187">
        <v>-1006.5574645117709</v>
      </c>
      <c r="BM602" s="189">
        <v>576</v>
      </c>
      <c r="BN602" s="187">
        <v>0</v>
      </c>
      <c r="BO602" s="187">
        <v>0.19435732070240119</v>
      </c>
      <c r="BP602" s="187">
        <v>-1006.7518218324733</v>
      </c>
      <c r="BQ602" s="191">
        <v>-2144.8325285828259</v>
      </c>
      <c r="BR602" s="192"/>
      <c r="BS602" s="187">
        <v>0</v>
      </c>
      <c r="BT602" s="38">
        <v>0</v>
      </c>
      <c r="BU602" s="187" t="s">
        <v>22630</v>
      </c>
      <c r="BV602" s="184">
        <v>999</v>
      </c>
      <c r="BW602" s="193">
        <v>1588</v>
      </c>
      <c r="BX602" s="188">
        <v>-589</v>
      </c>
      <c r="BY602" s="193">
        <v>0</v>
      </c>
      <c r="BZ602" s="193">
        <v>0</v>
      </c>
      <c r="CA602" s="184" t="s">
        <v>22151</v>
      </c>
    </row>
    <row r="603" spans="1:79" x14ac:dyDescent="0.3">
      <c r="A603" s="178" t="s">
        <v>2769</v>
      </c>
      <c r="B603" s="1" t="s">
        <v>7471</v>
      </c>
      <c r="C603" s="2" t="s">
        <v>7012</v>
      </c>
      <c r="D603" s="91" t="s">
        <v>262</v>
      </c>
      <c r="E603" s="2" t="s">
        <v>1481</v>
      </c>
      <c r="F603" s="2" t="s">
        <v>9094</v>
      </c>
      <c r="G603" s="2" t="s">
        <v>1380</v>
      </c>
      <c r="H603" s="2" t="s">
        <v>22151</v>
      </c>
      <c r="I603" s="2" t="s">
        <v>1380</v>
      </c>
      <c r="J603" s="269" t="s">
        <v>1380</v>
      </c>
      <c r="K603">
        <v>10323</v>
      </c>
      <c r="L603" t="s">
        <v>10593</v>
      </c>
      <c r="M603" t="e">
        <v>#VALUE!</v>
      </c>
      <c r="N603" t="s">
        <v>8842</v>
      </c>
      <c r="O603" s="169">
        <v>0</v>
      </c>
      <c r="P603" s="123">
        <v>0</v>
      </c>
      <c r="Q603" s="123">
        <v>0</v>
      </c>
      <c r="R603" s="75">
        <v>0</v>
      </c>
      <c r="S603" s="123">
        <v>0</v>
      </c>
      <c r="T603" s="123">
        <v>0</v>
      </c>
      <c r="U603" s="123">
        <v>0</v>
      </c>
      <c r="V603" s="75">
        <v>0</v>
      </c>
      <c r="W603" s="123">
        <v>0</v>
      </c>
      <c r="X603" s="75">
        <v>0</v>
      </c>
      <c r="Y603" s="75">
        <v>0</v>
      </c>
      <c r="Z603" s="75">
        <v>0</v>
      </c>
      <c r="AA603" s="75">
        <v>0</v>
      </c>
      <c r="AB603" s="3">
        <v>0</v>
      </c>
      <c r="AC603" s="3">
        <v>0</v>
      </c>
      <c r="AD603" s="3">
        <v>0</v>
      </c>
      <c r="AE603" s="6">
        <v>0</v>
      </c>
      <c r="AF603" s="6">
        <v>0</v>
      </c>
      <c r="AG603" s="6">
        <v>0</v>
      </c>
      <c r="AH603" s="6">
        <v>0</v>
      </c>
      <c r="AI603" s="51">
        <v>0</v>
      </c>
      <c r="AJ603" s="51">
        <v>0</v>
      </c>
      <c r="AK603" s="51">
        <v>0</v>
      </c>
      <c r="AL603" s="51">
        <v>0</v>
      </c>
      <c r="AM603" s="6">
        <v>-999</v>
      </c>
      <c r="AN603" s="6" t="s">
        <v>22151</v>
      </c>
      <c r="AO603" s="6" t="s">
        <v>22151</v>
      </c>
      <c r="AP603" s="6" t="s">
        <v>22151</v>
      </c>
      <c r="AQ603" s="6" t="s">
        <v>22151</v>
      </c>
      <c r="AR603" s="6" t="s">
        <v>22151</v>
      </c>
      <c r="AS603" s="6">
        <v>-999</v>
      </c>
      <c r="AT603" s="6" t="s">
        <v>22151</v>
      </c>
      <c r="AU603" s="6" t="s">
        <v>22151</v>
      </c>
      <c r="AV603" s="6" t="s">
        <v>22151</v>
      </c>
      <c r="AW603" s="6">
        <v>-999</v>
      </c>
      <c r="AX603" s="6">
        <v>-999</v>
      </c>
      <c r="AY603" s="99" t="s">
        <v>22151</v>
      </c>
      <c r="AZ603" s="132" t="s">
        <v>22151</v>
      </c>
      <c r="BA603" s="132" t="s">
        <v>22151</v>
      </c>
      <c r="BB603" s="132" t="s">
        <v>22151</v>
      </c>
      <c r="BC603" s="132" t="s">
        <v>22151</v>
      </c>
      <c r="BD603" s="132">
        <v>172</v>
      </c>
      <c r="BE603" s="132" t="s">
        <v>22151</v>
      </c>
      <c r="BF603" s="132" t="s">
        <v>22151</v>
      </c>
      <c r="BG603" s="132" t="s">
        <v>22151</v>
      </c>
      <c r="BH603" s="132">
        <v>280</v>
      </c>
      <c r="BI603" s="132">
        <v>265</v>
      </c>
      <c r="BJ603" s="92" t="s">
        <v>22151</v>
      </c>
      <c r="BK603" s="6">
        <v>7.5574645117708927</v>
      </c>
      <c r="BL603" s="8">
        <v>-1006.5574645117709</v>
      </c>
      <c r="BM603" s="12">
        <v>576</v>
      </c>
      <c r="BN603" s="6">
        <v>0</v>
      </c>
      <c r="BO603" s="6">
        <v>0.19435732070240119</v>
      </c>
      <c r="BP603" s="6">
        <v>-1006.7518218324733</v>
      </c>
      <c r="BQ603" s="38">
        <v>-2144.8325285828259</v>
      </c>
      <c r="BR603" s="38"/>
      <c r="BS603" s="6">
        <v>0</v>
      </c>
      <c r="BT603" s="38">
        <v>0</v>
      </c>
      <c r="BU603" s="6" t="s">
        <v>22630</v>
      </c>
      <c r="BV603" s="75">
        <v>999</v>
      </c>
      <c r="BW603" s="75">
        <v>1588</v>
      </c>
      <c r="BX603" s="51">
        <v>-589</v>
      </c>
      <c r="BY603" s="75">
        <v>0</v>
      </c>
      <c r="BZ603" s="75">
        <v>0</v>
      </c>
      <c r="CA603" s="184" t="s">
        <v>22151</v>
      </c>
    </row>
    <row r="604" spans="1:79" x14ac:dyDescent="0.3">
      <c r="A604" s="178" t="s">
        <v>16571</v>
      </c>
      <c r="B604" s="1" t="s">
        <v>8209</v>
      </c>
      <c r="C604" s="2" t="s">
        <v>6556</v>
      </c>
      <c r="D604" s="91" t="s">
        <v>15443</v>
      </c>
      <c r="E604" s="2" t="s">
        <v>1405</v>
      </c>
      <c r="F604" s="2" t="s">
        <v>6120</v>
      </c>
      <c r="G604" s="2" t="s">
        <v>1380</v>
      </c>
      <c r="H604" s="2" t="s">
        <v>22151</v>
      </c>
      <c r="I604" s="2" t="s">
        <v>1380</v>
      </c>
      <c r="J604" s="269" t="s">
        <v>1380</v>
      </c>
      <c r="K604">
        <v>15189</v>
      </c>
      <c r="L604" t="s">
        <v>16572</v>
      </c>
      <c r="M604" t="e">
        <v>#VALUE!</v>
      </c>
      <c r="N604" t="s">
        <v>16574</v>
      </c>
      <c r="O604" s="169">
        <v>0</v>
      </c>
      <c r="P604" s="123">
        <v>0</v>
      </c>
      <c r="Q604" s="123">
        <v>0</v>
      </c>
      <c r="R604" s="75">
        <v>0</v>
      </c>
      <c r="S604" s="123">
        <v>0</v>
      </c>
      <c r="T604" s="123">
        <v>0</v>
      </c>
      <c r="U604" s="123">
        <v>0</v>
      </c>
      <c r="V604" s="75">
        <v>0</v>
      </c>
      <c r="W604" s="123">
        <v>0</v>
      </c>
      <c r="X604" s="75">
        <v>0</v>
      </c>
      <c r="Y604" s="75">
        <v>0</v>
      </c>
      <c r="Z604" s="75">
        <v>0</v>
      </c>
      <c r="AA604" s="75">
        <v>0</v>
      </c>
      <c r="AB604" s="31">
        <v>0</v>
      </c>
      <c r="AC604" s="31">
        <v>0</v>
      </c>
      <c r="AD604" s="31">
        <v>0</v>
      </c>
      <c r="AE604" s="32">
        <v>0</v>
      </c>
      <c r="AF604" s="32">
        <v>0</v>
      </c>
      <c r="AG604" s="32">
        <v>0</v>
      </c>
      <c r="AH604" s="32">
        <v>0</v>
      </c>
      <c r="AI604" s="51">
        <v>0</v>
      </c>
      <c r="AJ604" s="51">
        <v>0</v>
      </c>
      <c r="AK604" s="51">
        <v>0</v>
      </c>
      <c r="AL604" s="51">
        <v>0</v>
      </c>
      <c r="AM604" s="8">
        <v>-999</v>
      </c>
      <c r="AN604" s="8" t="s">
        <v>22151</v>
      </c>
      <c r="AO604" s="8" t="s">
        <v>22151</v>
      </c>
      <c r="AP604" s="8" t="s">
        <v>22151</v>
      </c>
      <c r="AQ604" s="8" t="s">
        <v>22151</v>
      </c>
      <c r="AR604" s="8" t="s">
        <v>22151</v>
      </c>
      <c r="AS604" s="8">
        <v>-999</v>
      </c>
      <c r="AT604" s="8" t="s">
        <v>22151</v>
      </c>
      <c r="AU604" s="8" t="s">
        <v>22151</v>
      </c>
      <c r="AV604" s="8" t="s">
        <v>22151</v>
      </c>
      <c r="AW604" s="8">
        <v>-999</v>
      </c>
      <c r="AX604" s="8">
        <v>-999</v>
      </c>
      <c r="AY604" s="132" t="s">
        <v>22151</v>
      </c>
      <c r="AZ604" s="132" t="s">
        <v>22151</v>
      </c>
      <c r="BA604" s="132" t="s">
        <v>22151</v>
      </c>
      <c r="BB604" s="132" t="s">
        <v>22151</v>
      </c>
      <c r="BC604" s="132" t="s">
        <v>22151</v>
      </c>
      <c r="BD604" s="132">
        <v>172</v>
      </c>
      <c r="BE604" s="132" t="s">
        <v>22151</v>
      </c>
      <c r="BF604" s="132" t="s">
        <v>22151</v>
      </c>
      <c r="BG604" s="132" t="s">
        <v>22151</v>
      </c>
      <c r="BH604" s="132">
        <v>280</v>
      </c>
      <c r="BI604" s="132">
        <v>265</v>
      </c>
      <c r="BJ604" s="92" t="s">
        <v>22151</v>
      </c>
      <c r="BK604" s="32">
        <v>7.5574645117708927</v>
      </c>
      <c r="BL604" s="8">
        <v>-1006.5574645117709</v>
      </c>
      <c r="BM604" s="12">
        <v>576</v>
      </c>
      <c r="BN604" s="32">
        <v>0</v>
      </c>
      <c r="BO604" s="32">
        <v>0.19435732070240119</v>
      </c>
      <c r="BP604" s="32">
        <v>-1006.7518218324733</v>
      </c>
      <c r="BQ604" s="40">
        <v>-2144.8325285828259</v>
      </c>
      <c r="BR604" s="40"/>
      <c r="BS604" s="32">
        <v>0</v>
      </c>
      <c r="BT604" s="38">
        <v>0</v>
      </c>
      <c r="BU604" s="6" t="s">
        <v>22630</v>
      </c>
      <c r="BV604" s="75">
        <v>999</v>
      </c>
      <c r="BW604" s="75">
        <v>1588</v>
      </c>
      <c r="BX604" s="51">
        <v>-589</v>
      </c>
      <c r="BY604" s="75">
        <v>0</v>
      </c>
      <c r="BZ604" s="75">
        <v>0</v>
      </c>
      <c r="CA604" s="184" t="s">
        <v>22151</v>
      </c>
    </row>
    <row r="605" spans="1:79" x14ac:dyDescent="0.3">
      <c r="A605" s="178" t="s">
        <v>13341</v>
      </c>
      <c r="B605" s="1" t="s">
        <v>8052</v>
      </c>
      <c r="C605" s="2" t="s">
        <v>6815</v>
      </c>
      <c r="D605" s="91" t="s">
        <v>11226</v>
      </c>
      <c r="E605" s="2" t="s">
        <v>1437</v>
      </c>
      <c r="F605" s="2" t="s">
        <v>9094</v>
      </c>
      <c r="G605" s="2" t="s">
        <v>1380</v>
      </c>
      <c r="H605" s="2" t="s">
        <v>22151</v>
      </c>
      <c r="I605" s="2" t="s">
        <v>1380</v>
      </c>
      <c r="J605" s="269" t="s">
        <v>1380</v>
      </c>
      <c r="K605" s="98" t="e">
        <v>#VALUE!</v>
      </c>
      <c r="L605" s="98" t="s">
        <v>13018</v>
      </c>
      <c r="M605" s="98" t="e">
        <v>#VALUE!</v>
      </c>
      <c r="N605" s="98" t="s">
        <v>13342</v>
      </c>
      <c r="O605" s="66">
        <v>0</v>
      </c>
      <c r="P605" s="123">
        <v>0</v>
      </c>
      <c r="Q605" s="123">
        <v>0</v>
      </c>
      <c r="R605" s="75">
        <v>0</v>
      </c>
      <c r="S605" s="123">
        <v>0</v>
      </c>
      <c r="T605" s="123">
        <v>0</v>
      </c>
      <c r="U605" s="123">
        <v>0</v>
      </c>
      <c r="V605" s="75">
        <v>0</v>
      </c>
      <c r="W605" s="123">
        <v>0</v>
      </c>
      <c r="X605" s="75">
        <v>0</v>
      </c>
      <c r="Y605" s="75">
        <v>0</v>
      </c>
      <c r="Z605" s="75">
        <v>0</v>
      </c>
      <c r="AA605" s="75">
        <v>0</v>
      </c>
      <c r="AB605" s="3">
        <v>0</v>
      </c>
      <c r="AC605" s="3">
        <v>0</v>
      </c>
      <c r="AD605" s="3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51">
        <v>0</v>
      </c>
      <c r="AM605" s="6">
        <v>-999</v>
      </c>
      <c r="AN605" s="6" t="s">
        <v>22151</v>
      </c>
      <c r="AO605" s="6" t="s">
        <v>22151</v>
      </c>
      <c r="AP605" s="6" t="s">
        <v>22151</v>
      </c>
      <c r="AQ605" s="6" t="s">
        <v>22151</v>
      </c>
      <c r="AR605" s="6" t="s">
        <v>22151</v>
      </c>
      <c r="AS605" s="6">
        <v>-999</v>
      </c>
      <c r="AT605" s="6" t="s">
        <v>22151</v>
      </c>
      <c r="AU605" s="6" t="s">
        <v>22151</v>
      </c>
      <c r="AV605" s="6" t="s">
        <v>22151</v>
      </c>
      <c r="AW605" s="6">
        <v>-999</v>
      </c>
      <c r="AX605" s="6">
        <v>-999</v>
      </c>
      <c r="AY605" s="99" t="s">
        <v>22151</v>
      </c>
      <c r="AZ605" s="99" t="s">
        <v>22151</v>
      </c>
      <c r="BA605" s="99" t="s">
        <v>22151</v>
      </c>
      <c r="BB605" s="99" t="s">
        <v>22151</v>
      </c>
      <c r="BC605" s="99" t="s">
        <v>22151</v>
      </c>
      <c r="BD605" s="99">
        <v>172</v>
      </c>
      <c r="BE605" s="99" t="s">
        <v>22151</v>
      </c>
      <c r="BF605" s="99" t="s">
        <v>22151</v>
      </c>
      <c r="BG605" s="99" t="s">
        <v>22151</v>
      </c>
      <c r="BH605" s="99">
        <v>280</v>
      </c>
      <c r="BI605" s="99">
        <v>265</v>
      </c>
      <c r="BJ605" s="92" t="s">
        <v>22151</v>
      </c>
      <c r="BK605" s="6">
        <v>7.5574645117708927</v>
      </c>
      <c r="BL605" s="6">
        <v>-1006.5574645117709</v>
      </c>
      <c r="BM605" s="99">
        <v>576</v>
      </c>
      <c r="BN605" s="6">
        <v>0</v>
      </c>
      <c r="BO605" s="6">
        <v>0.19435732070240119</v>
      </c>
      <c r="BP605" s="6">
        <v>-1006.7518218324733</v>
      </c>
      <c r="BQ605" s="38">
        <v>-2144.8325285828259</v>
      </c>
      <c r="BR605" s="38"/>
      <c r="BS605" s="6">
        <v>0</v>
      </c>
      <c r="BT605" s="38">
        <v>0</v>
      </c>
      <c r="BU605" s="6" t="s">
        <v>22630</v>
      </c>
      <c r="BV605" s="75">
        <v>999</v>
      </c>
      <c r="BW605" s="75">
        <v>1588</v>
      </c>
      <c r="BX605" s="51">
        <v>-589</v>
      </c>
      <c r="BY605" s="75">
        <v>0</v>
      </c>
      <c r="BZ605" s="75">
        <v>0</v>
      </c>
      <c r="CA605" s="184" t="s">
        <v>22151</v>
      </c>
    </row>
    <row r="606" spans="1:79" x14ac:dyDescent="0.3">
      <c r="A606" s="178" t="s">
        <v>13321</v>
      </c>
      <c r="B606" s="1" t="s">
        <v>6565</v>
      </c>
      <c r="C606" s="2" t="s">
        <v>13322</v>
      </c>
      <c r="D606" s="91" t="s">
        <v>11530</v>
      </c>
      <c r="E606" s="2" t="s">
        <v>1449</v>
      </c>
      <c r="F606" s="2" t="s">
        <v>6120</v>
      </c>
      <c r="G606" s="2" t="s">
        <v>1380</v>
      </c>
      <c r="H606" s="2" t="s">
        <v>22151</v>
      </c>
      <c r="I606" s="2" t="s">
        <v>1380</v>
      </c>
      <c r="J606" s="269" t="s">
        <v>1380</v>
      </c>
      <c r="K606">
        <v>18872</v>
      </c>
      <c r="L606" t="s">
        <v>19837</v>
      </c>
      <c r="M606" t="e">
        <v>#VALUE!</v>
      </c>
      <c r="N606" t="s">
        <v>13323</v>
      </c>
      <c r="O606" s="169">
        <v>0</v>
      </c>
      <c r="P606" s="123">
        <v>0</v>
      </c>
      <c r="Q606" s="123">
        <v>0</v>
      </c>
      <c r="R606" s="75">
        <v>0</v>
      </c>
      <c r="S606" s="123">
        <v>0</v>
      </c>
      <c r="T606" s="123">
        <v>0</v>
      </c>
      <c r="U606" s="123">
        <v>0</v>
      </c>
      <c r="V606" s="75">
        <v>0</v>
      </c>
      <c r="W606" s="123">
        <v>0</v>
      </c>
      <c r="X606" s="75">
        <v>0</v>
      </c>
      <c r="Y606" s="75">
        <v>0</v>
      </c>
      <c r="Z606" s="75">
        <v>0</v>
      </c>
      <c r="AA606" s="75">
        <v>0</v>
      </c>
      <c r="AB606" s="4">
        <v>0</v>
      </c>
      <c r="AC606" s="4">
        <v>0</v>
      </c>
      <c r="AD606" s="4">
        <v>0</v>
      </c>
      <c r="AE606" s="8">
        <v>0</v>
      </c>
      <c r="AF606" s="8">
        <v>0</v>
      </c>
      <c r="AG606" s="8">
        <v>0</v>
      </c>
      <c r="AH606" s="8">
        <v>0</v>
      </c>
      <c r="AI606" s="51">
        <v>0</v>
      </c>
      <c r="AJ606" s="51">
        <v>0</v>
      </c>
      <c r="AK606" s="51">
        <v>0</v>
      </c>
      <c r="AL606" s="51">
        <v>0</v>
      </c>
      <c r="AM606" s="6">
        <v>-999</v>
      </c>
      <c r="AN606" s="6" t="s">
        <v>22151</v>
      </c>
      <c r="AO606" s="6" t="s">
        <v>22151</v>
      </c>
      <c r="AP606" s="6" t="s">
        <v>22151</v>
      </c>
      <c r="AQ606" s="6" t="s">
        <v>22151</v>
      </c>
      <c r="AR606" s="6" t="s">
        <v>22151</v>
      </c>
      <c r="AS606" s="6">
        <v>-999</v>
      </c>
      <c r="AT606" s="6" t="s">
        <v>22151</v>
      </c>
      <c r="AU606" s="6" t="s">
        <v>22151</v>
      </c>
      <c r="AV606" s="6" t="s">
        <v>22151</v>
      </c>
      <c r="AW606" s="6">
        <v>-999</v>
      </c>
      <c r="AX606" s="6">
        <v>-999</v>
      </c>
      <c r="AY606" s="99" t="s">
        <v>22151</v>
      </c>
      <c r="AZ606" s="132" t="s">
        <v>22151</v>
      </c>
      <c r="BA606" s="132" t="s">
        <v>22151</v>
      </c>
      <c r="BB606" s="132" t="s">
        <v>22151</v>
      </c>
      <c r="BC606" s="132" t="s">
        <v>22151</v>
      </c>
      <c r="BD606" s="132">
        <v>172</v>
      </c>
      <c r="BE606" s="132" t="s">
        <v>22151</v>
      </c>
      <c r="BF606" s="132" t="s">
        <v>22151</v>
      </c>
      <c r="BG606" s="132" t="s">
        <v>22151</v>
      </c>
      <c r="BH606" s="132">
        <v>280</v>
      </c>
      <c r="BI606" s="132">
        <v>265</v>
      </c>
      <c r="BJ606" s="92" t="s">
        <v>22151</v>
      </c>
      <c r="BK606" s="8">
        <v>7.5574645117708927</v>
      </c>
      <c r="BL606" s="8">
        <v>-1006.5574645117709</v>
      </c>
      <c r="BM606" s="12">
        <v>576</v>
      </c>
      <c r="BN606" s="10">
        <v>0</v>
      </c>
      <c r="BO606" s="10">
        <v>0.19435732070240119</v>
      </c>
      <c r="BP606" s="10">
        <v>-1006.7518218324733</v>
      </c>
      <c r="BQ606" s="41">
        <v>-2144.8325285828259</v>
      </c>
      <c r="BR606" s="41"/>
      <c r="BS606" s="10">
        <v>0</v>
      </c>
      <c r="BT606" s="38">
        <v>0</v>
      </c>
      <c r="BU606" s="6" t="s">
        <v>22630</v>
      </c>
      <c r="BV606" s="75">
        <v>744.02</v>
      </c>
      <c r="BW606" s="75">
        <v>1588</v>
      </c>
      <c r="BX606" s="51">
        <v>-843.98</v>
      </c>
      <c r="BY606" s="75">
        <v>582</v>
      </c>
      <c r="BZ606" s="75">
        <v>744</v>
      </c>
      <c r="CA606" s="184" t="s">
        <v>22151</v>
      </c>
    </row>
    <row r="607" spans="1:79" x14ac:dyDescent="0.3">
      <c r="A607" s="178" t="s">
        <v>16593</v>
      </c>
      <c r="B607" s="1" t="s">
        <v>16595</v>
      </c>
      <c r="C607" s="2" t="s">
        <v>6973</v>
      </c>
      <c r="D607" s="91" t="s">
        <v>16594</v>
      </c>
      <c r="E607" s="2" t="s">
        <v>1389</v>
      </c>
      <c r="F607" s="2" t="s">
        <v>6120</v>
      </c>
      <c r="G607" s="2" t="s">
        <v>1380</v>
      </c>
      <c r="H607" s="2" t="s">
        <v>1380</v>
      </c>
      <c r="I607" s="2" t="s">
        <v>1380</v>
      </c>
      <c r="J607" s="269" t="s">
        <v>1380</v>
      </c>
      <c r="K607">
        <v>7216</v>
      </c>
      <c r="L607" t="s">
        <v>16596</v>
      </c>
      <c r="M607" t="e">
        <v>#VALUE!</v>
      </c>
      <c r="N607" t="s">
        <v>16597</v>
      </c>
      <c r="O607" s="169">
        <v>0</v>
      </c>
      <c r="P607" s="123">
        <v>0</v>
      </c>
      <c r="Q607" s="123">
        <v>0</v>
      </c>
      <c r="R607" s="75">
        <v>0</v>
      </c>
      <c r="S607" s="123">
        <v>0</v>
      </c>
      <c r="T607" s="123">
        <v>0</v>
      </c>
      <c r="U607" s="123">
        <v>0</v>
      </c>
      <c r="V607" s="75">
        <v>0</v>
      </c>
      <c r="W607" s="123">
        <v>0</v>
      </c>
      <c r="X607" s="75">
        <v>0</v>
      </c>
      <c r="Y607" s="75">
        <v>0</v>
      </c>
      <c r="Z607" s="75">
        <v>0</v>
      </c>
      <c r="AA607" s="75">
        <v>0</v>
      </c>
      <c r="AB607" s="4">
        <v>0</v>
      </c>
      <c r="AC607" s="4">
        <v>0</v>
      </c>
      <c r="AD607" s="4">
        <v>0</v>
      </c>
      <c r="AE607" s="8">
        <v>0</v>
      </c>
      <c r="AF607" s="8">
        <v>0</v>
      </c>
      <c r="AG607" s="8">
        <v>0</v>
      </c>
      <c r="AH607" s="8">
        <v>0</v>
      </c>
      <c r="AI607" s="51">
        <v>0</v>
      </c>
      <c r="AJ607" s="51">
        <v>0</v>
      </c>
      <c r="AK607" s="51">
        <v>0</v>
      </c>
      <c r="AL607" s="51">
        <v>0</v>
      </c>
      <c r="AM607" s="8">
        <v>-999</v>
      </c>
      <c r="AN607" s="8" t="s">
        <v>22151</v>
      </c>
      <c r="AO607" s="8" t="s">
        <v>22151</v>
      </c>
      <c r="AP607" s="8" t="s">
        <v>22151</v>
      </c>
      <c r="AQ607" s="8" t="s">
        <v>22151</v>
      </c>
      <c r="AR607" s="8" t="s">
        <v>22151</v>
      </c>
      <c r="AS607" s="8">
        <v>-999</v>
      </c>
      <c r="AT607" s="8" t="s">
        <v>22151</v>
      </c>
      <c r="AU607" s="8" t="s">
        <v>22151</v>
      </c>
      <c r="AV607" s="8" t="s">
        <v>22151</v>
      </c>
      <c r="AW607" s="8">
        <v>-999</v>
      </c>
      <c r="AX607" s="8">
        <v>-999</v>
      </c>
      <c r="AY607" s="132" t="s">
        <v>22151</v>
      </c>
      <c r="AZ607" s="132" t="s">
        <v>22151</v>
      </c>
      <c r="BA607" s="132" t="s">
        <v>22151</v>
      </c>
      <c r="BB607" s="132" t="s">
        <v>22151</v>
      </c>
      <c r="BC607" s="132" t="s">
        <v>22151</v>
      </c>
      <c r="BD607" s="132">
        <v>172</v>
      </c>
      <c r="BE607" s="132" t="s">
        <v>22151</v>
      </c>
      <c r="BF607" s="132" t="s">
        <v>22151</v>
      </c>
      <c r="BG607" s="132" t="s">
        <v>22151</v>
      </c>
      <c r="BH607" s="132">
        <v>280</v>
      </c>
      <c r="BI607" s="132">
        <v>265</v>
      </c>
      <c r="BJ607" s="92" t="s">
        <v>22151</v>
      </c>
      <c r="BK607" s="8">
        <v>7.5574645117708927</v>
      </c>
      <c r="BL607" s="8">
        <v>-1006.5574645117709</v>
      </c>
      <c r="BM607" s="12">
        <v>576</v>
      </c>
      <c r="BN607" s="10">
        <v>0</v>
      </c>
      <c r="BO607" s="10">
        <v>0.19435732070240119</v>
      </c>
      <c r="BP607" s="10">
        <v>-1006.7518218324733</v>
      </c>
      <c r="BQ607" s="41">
        <v>-2144.8325285828259</v>
      </c>
      <c r="BR607" s="41"/>
      <c r="BS607" s="10">
        <v>0</v>
      </c>
      <c r="BT607" s="38">
        <v>0</v>
      </c>
      <c r="BU607" s="6" t="s">
        <v>22630</v>
      </c>
      <c r="BV607" s="75">
        <v>750.82</v>
      </c>
      <c r="BW607" s="75">
        <v>1588</v>
      </c>
      <c r="BX607" s="51">
        <v>-837.18</v>
      </c>
      <c r="BY607" s="75">
        <v>743</v>
      </c>
      <c r="BZ607" s="75">
        <v>743</v>
      </c>
      <c r="CA607" s="184" t="s">
        <v>22151</v>
      </c>
    </row>
    <row r="608" spans="1:79" x14ac:dyDescent="0.3">
      <c r="A608" s="213" t="s">
        <v>13438</v>
      </c>
      <c r="B608" s="1" t="s">
        <v>13439</v>
      </c>
      <c r="C608" s="2" t="s">
        <v>7232</v>
      </c>
      <c r="D608" s="91" t="s">
        <v>12922</v>
      </c>
      <c r="E608" s="2" t="s">
        <v>1464</v>
      </c>
      <c r="F608" s="2" t="s">
        <v>6120</v>
      </c>
      <c r="G608" s="2" t="s">
        <v>1380</v>
      </c>
      <c r="H608" s="2" t="s">
        <v>22151</v>
      </c>
      <c r="I608" s="2" t="s">
        <v>1380</v>
      </c>
      <c r="J608" s="269" t="s">
        <v>1380</v>
      </c>
      <c r="K608" t="e">
        <v>#VALUE!</v>
      </c>
      <c r="L608" t="s">
        <v>13035</v>
      </c>
      <c r="M608" t="e">
        <v>#VALUE!</v>
      </c>
      <c r="N608" t="s">
        <v>13440</v>
      </c>
      <c r="O608" s="169">
        <v>0</v>
      </c>
      <c r="P608" s="123">
        <v>0</v>
      </c>
      <c r="Q608" s="123">
        <v>0</v>
      </c>
      <c r="R608" s="75">
        <v>0</v>
      </c>
      <c r="S608" s="123">
        <v>0</v>
      </c>
      <c r="T608" s="123">
        <v>0</v>
      </c>
      <c r="U608" s="123">
        <v>0</v>
      </c>
      <c r="V608" s="75">
        <v>0</v>
      </c>
      <c r="W608" s="123">
        <v>0</v>
      </c>
      <c r="X608" s="75">
        <v>0</v>
      </c>
      <c r="Y608" s="75">
        <v>0</v>
      </c>
      <c r="Z608" s="75">
        <v>0</v>
      </c>
      <c r="AA608" s="75">
        <v>0</v>
      </c>
      <c r="AB608" s="52">
        <v>0</v>
      </c>
      <c r="AC608" s="52">
        <v>0</v>
      </c>
      <c r="AD608" s="52">
        <v>0</v>
      </c>
      <c r="AE608" s="51">
        <v>0</v>
      </c>
      <c r="AF608" s="51">
        <v>0</v>
      </c>
      <c r="AG608" s="51">
        <v>0</v>
      </c>
      <c r="AH608" s="51">
        <v>0</v>
      </c>
      <c r="AI608" s="51">
        <v>0</v>
      </c>
      <c r="AJ608" s="51">
        <v>0</v>
      </c>
      <c r="AK608" s="51">
        <v>0</v>
      </c>
      <c r="AL608" s="51">
        <v>0</v>
      </c>
      <c r="AM608" s="51">
        <v>-999</v>
      </c>
      <c r="AN608" s="51" t="s">
        <v>22151</v>
      </c>
      <c r="AO608" s="51" t="s">
        <v>22151</v>
      </c>
      <c r="AP608" s="51" t="s">
        <v>22151</v>
      </c>
      <c r="AQ608" s="51" t="s">
        <v>22151</v>
      </c>
      <c r="AR608" s="51" t="s">
        <v>22151</v>
      </c>
      <c r="AS608" s="51">
        <v>-999</v>
      </c>
      <c r="AT608" s="51" t="s">
        <v>22151</v>
      </c>
      <c r="AU608" s="51" t="s">
        <v>22151</v>
      </c>
      <c r="AV608" s="51" t="s">
        <v>22151</v>
      </c>
      <c r="AW608" s="51">
        <v>-999</v>
      </c>
      <c r="AX608" s="51">
        <v>-999</v>
      </c>
      <c r="AY608" s="76" t="s">
        <v>22151</v>
      </c>
      <c r="AZ608" s="132" t="s">
        <v>22151</v>
      </c>
      <c r="BA608" s="132" t="s">
        <v>22151</v>
      </c>
      <c r="BB608" s="132" t="s">
        <v>22151</v>
      </c>
      <c r="BC608" s="132" t="s">
        <v>22151</v>
      </c>
      <c r="BD608" s="132">
        <v>172</v>
      </c>
      <c r="BE608" s="132" t="s">
        <v>22151</v>
      </c>
      <c r="BF608" s="132" t="s">
        <v>22151</v>
      </c>
      <c r="BG608" s="132" t="s">
        <v>22151</v>
      </c>
      <c r="BH608" s="132">
        <v>280</v>
      </c>
      <c r="BI608" s="132">
        <v>265</v>
      </c>
      <c r="BJ608" s="92" t="s">
        <v>22151</v>
      </c>
      <c r="BK608" s="51">
        <v>7.5574645117708927</v>
      </c>
      <c r="BL608" s="8">
        <v>-1006.5574645117709</v>
      </c>
      <c r="BM608" s="12">
        <v>576</v>
      </c>
      <c r="BN608" s="51">
        <v>0</v>
      </c>
      <c r="BO608" s="51">
        <v>0.19435732070240119</v>
      </c>
      <c r="BP608" s="51">
        <v>-1006.7518218324733</v>
      </c>
      <c r="BQ608" s="64">
        <v>-2144.8325285828259</v>
      </c>
      <c r="BR608" s="64"/>
      <c r="BS608" s="51">
        <v>0</v>
      </c>
      <c r="BT608" s="38">
        <v>0</v>
      </c>
      <c r="BU608" s="51" t="s">
        <v>22630</v>
      </c>
      <c r="BV608" s="75">
        <v>999</v>
      </c>
      <c r="BW608" s="75">
        <v>1588</v>
      </c>
      <c r="BX608" s="51">
        <v>-589</v>
      </c>
      <c r="BY608" s="75">
        <v>0</v>
      </c>
      <c r="BZ608" s="75">
        <v>0</v>
      </c>
      <c r="CA608" s="184" t="s">
        <v>22151</v>
      </c>
    </row>
    <row r="609" spans="1:79" x14ac:dyDescent="0.3">
      <c r="A609" s="214" t="s">
        <v>17072</v>
      </c>
      <c r="B609" s="1" t="s">
        <v>13470</v>
      </c>
      <c r="C609" s="2" t="s">
        <v>6736</v>
      </c>
      <c r="D609" s="91" t="s">
        <v>14683</v>
      </c>
      <c r="E609" s="2" t="s">
        <v>1449</v>
      </c>
      <c r="F609" s="2" t="s">
        <v>6120</v>
      </c>
      <c r="G609" s="2" t="s">
        <v>1380</v>
      </c>
      <c r="H609" s="2" t="s">
        <v>22151</v>
      </c>
      <c r="I609" s="2" t="s">
        <v>1380</v>
      </c>
      <c r="J609" s="269" t="s">
        <v>1380</v>
      </c>
      <c r="K609" s="122">
        <v>16041</v>
      </c>
      <c r="L609" s="122" t="s">
        <v>17073</v>
      </c>
      <c r="M609" s="122" t="e">
        <v>#VALUE!</v>
      </c>
      <c r="N609" s="122" t="s">
        <v>17074</v>
      </c>
      <c r="O609" s="123">
        <v>0</v>
      </c>
      <c r="P609" s="123">
        <v>0</v>
      </c>
      <c r="Q609" s="123">
        <v>0</v>
      </c>
      <c r="R609" s="123">
        <v>0</v>
      </c>
      <c r="S609" s="123">
        <v>0</v>
      </c>
      <c r="T609" s="123">
        <v>0</v>
      </c>
      <c r="U609" s="123">
        <v>0</v>
      </c>
      <c r="V609" s="123">
        <v>0</v>
      </c>
      <c r="W609" s="123">
        <v>0</v>
      </c>
      <c r="X609" s="123">
        <v>0</v>
      </c>
      <c r="Y609" s="123">
        <v>0</v>
      </c>
      <c r="Z609" s="123">
        <v>0</v>
      </c>
      <c r="AA609" s="123">
        <v>0</v>
      </c>
      <c r="AB609" s="124">
        <v>0</v>
      </c>
      <c r="AC609" s="124">
        <v>0</v>
      </c>
      <c r="AD609" s="124">
        <v>0</v>
      </c>
      <c r="AE609" s="125">
        <v>0</v>
      </c>
      <c r="AF609" s="125">
        <v>0</v>
      </c>
      <c r="AG609" s="125">
        <v>0</v>
      </c>
      <c r="AH609" s="125">
        <v>0</v>
      </c>
      <c r="AI609" s="125">
        <v>0</v>
      </c>
      <c r="AJ609" s="125">
        <v>0</v>
      </c>
      <c r="AK609" s="125">
        <v>0</v>
      </c>
      <c r="AL609" s="51">
        <v>0</v>
      </c>
      <c r="AM609" s="125">
        <v>-999</v>
      </c>
      <c r="AN609" s="125" t="s">
        <v>22151</v>
      </c>
      <c r="AO609" s="125" t="s">
        <v>22151</v>
      </c>
      <c r="AP609" s="125" t="s">
        <v>22151</v>
      </c>
      <c r="AQ609" s="125" t="s">
        <v>22151</v>
      </c>
      <c r="AR609" s="125" t="s">
        <v>22151</v>
      </c>
      <c r="AS609" s="125">
        <v>-999</v>
      </c>
      <c r="AT609" s="125" t="s">
        <v>22151</v>
      </c>
      <c r="AU609" s="125" t="s">
        <v>22151</v>
      </c>
      <c r="AV609" s="125" t="s">
        <v>22151</v>
      </c>
      <c r="AW609" s="125">
        <v>-999</v>
      </c>
      <c r="AX609" s="125">
        <v>-999</v>
      </c>
      <c r="AY609" s="127" t="s">
        <v>22151</v>
      </c>
      <c r="AZ609" s="127" t="s">
        <v>22151</v>
      </c>
      <c r="BA609" s="127" t="s">
        <v>22151</v>
      </c>
      <c r="BB609" s="127" t="s">
        <v>22151</v>
      </c>
      <c r="BC609" s="127" t="s">
        <v>22151</v>
      </c>
      <c r="BD609" s="127">
        <v>172</v>
      </c>
      <c r="BE609" s="127" t="s">
        <v>22151</v>
      </c>
      <c r="BF609" s="127" t="s">
        <v>22151</v>
      </c>
      <c r="BG609" s="127" t="s">
        <v>22151</v>
      </c>
      <c r="BH609" s="127">
        <v>280</v>
      </c>
      <c r="BI609" s="127">
        <v>265</v>
      </c>
      <c r="BJ609" s="126" t="s">
        <v>22151</v>
      </c>
      <c r="BK609" s="125">
        <v>7.5574645117708927</v>
      </c>
      <c r="BL609" s="125">
        <v>-1006.5574645117709</v>
      </c>
      <c r="BM609" s="127">
        <v>576</v>
      </c>
      <c r="BN609" s="125">
        <v>0</v>
      </c>
      <c r="BO609" s="125">
        <v>0.19435732070240119</v>
      </c>
      <c r="BP609" s="125">
        <v>-1006.7518218324733</v>
      </c>
      <c r="BQ609" s="128">
        <v>-2144.8325285828259</v>
      </c>
      <c r="BR609" s="128"/>
      <c r="BS609" s="125">
        <v>0</v>
      </c>
      <c r="BT609" s="38">
        <v>0</v>
      </c>
      <c r="BU609" s="125" t="s">
        <v>22630</v>
      </c>
      <c r="BV609" s="123">
        <v>999</v>
      </c>
      <c r="BW609" s="123">
        <v>1588</v>
      </c>
      <c r="BX609" s="125">
        <v>-589</v>
      </c>
      <c r="BY609" s="123">
        <v>0</v>
      </c>
      <c r="BZ609" s="123">
        <v>0</v>
      </c>
      <c r="CA609" s="184" t="s">
        <v>22151</v>
      </c>
    </row>
    <row r="610" spans="1:79" x14ac:dyDescent="0.3">
      <c r="A610" s="212" t="s">
        <v>13639</v>
      </c>
      <c r="B610" s="180" t="s">
        <v>6826</v>
      </c>
      <c r="C610" s="181" t="s">
        <v>13640</v>
      </c>
      <c r="D610" s="210" t="s">
        <v>13005</v>
      </c>
      <c r="E610" s="181" t="s">
        <v>1460</v>
      </c>
      <c r="F610" s="181" t="s">
        <v>9094</v>
      </c>
      <c r="G610" s="181" t="s">
        <v>1380</v>
      </c>
      <c r="H610" s="181" t="s">
        <v>22151</v>
      </c>
      <c r="I610" s="181" t="s">
        <v>1380</v>
      </c>
      <c r="J610" s="181" t="s">
        <v>1380</v>
      </c>
      <c r="K610" s="182">
        <v>10767</v>
      </c>
      <c r="L610" s="182" t="s">
        <v>13006</v>
      </c>
      <c r="M610" s="194" t="e">
        <v>#VALUE!</v>
      </c>
      <c r="N610" s="194" t="s">
        <v>13642</v>
      </c>
      <c r="O610" s="66">
        <v>0</v>
      </c>
      <c r="P610" s="184">
        <v>0</v>
      </c>
      <c r="Q610" s="184">
        <v>0</v>
      </c>
      <c r="R610" s="184">
        <v>0</v>
      </c>
      <c r="S610" s="184">
        <v>0</v>
      </c>
      <c r="T610" s="184">
        <v>0</v>
      </c>
      <c r="U610" s="184">
        <v>0</v>
      </c>
      <c r="V610" s="184">
        <v>0</v>
      </c>
      <c r="W610" s="184">
        <v>0</v>
      </c>
      <c r="X610" s="184">
        <v>0</v>
      </c>
      <c r="Y610" s="184">
        <v>0</v>
      </c>
      <c r="Z610" s="184">
        <v>0</v>
      </c>
      <c r="AA610" s="184">
        <v>0</v>
      </c>
      <c r="AB610" s="185">
        <v>0</v>
      </c>
      <c r="AC610" s="186">
        <v>0</v>
      </c>
      <c r="AD610" s="186">
        <v>0</v>
      </c>
      <c r="AE610" s="187">
        <v>0</v>
      </c>
      <c r="AF610" s="187">
        <v>0</v>
      </c>
      <c r="AG610" s="187">
        <v>0</v>
      </c>
      <c r="AH610" s="187">
        <v>0</v>
      </c>
      <c r="AI610" s="187">
        <v>0</v>
      </c>
      <c r="AJ610" s="188">
        <v>0</v>
      </c>
      <c r="AK610" s="188">
        <v>0</v>
      </c>
      <c r="AL610" s="188">
        <v>0</v>
      </c>
      <c r="AM610" s="187">
        <v>-999</v>
      </c>
      <c r="AN610" s="187" t="s">
        <v>22151</v>
      </c>
      <c r="AO610" s="187" t="s">
        <v>22151</v>
      </c>
      <c r="AP610" s="187" t="s">
        <v>22151</v>
      </c>
      <c r="AQ610" s="187" t="s">
        <v>22151</v>
      </c>
      <c r="AR610" s="187" t="s">
        <v>22151</v>
      </c>
      <c r="AS610" s="187">
        <v>-999</v>
      </c>
      <c r="AT610" s="187" t="s">
        <v>22151</v>
      </c>
      <c r="AU610" s="187" t="s">
        <v>22151</v>
      </c>
      <c r="AV610" s="187" t="s">
        <v>22151</v>
      </c>
      <c r="AW610" s="187">
        <v>-999</v>
      </c>
      <c r="AX610" s="187">
        <v>-999</v>
      </c>
      <c r="AY610" s="189" t="s">
        <v>22151</v>
      </c>
      <c r="AZ610" s="189" t="s">
        <v>22151</v>
      </c>
      <c r="BA610" s="189" t="s">
        <v>22151</v>
      </c>
      <c r="BB610" s="189" t="s">
        <v>22151</v>
      </c>
      <c r="BC610" s="189" t="s">
        <v>22151</v>
      </c>
      <c r="BD610" s="189">
        <v>172</v>
      </c>
      <c r="BE610" s="189" t="s">
        <v>22151</v>
      </c>
      <c r="BF610" s="189" t="s">
        <v>22151</v>
      </c>
      <c r="BG610" s="189" t="s">
        <v>22151</v>
      </c>
      <c r="BH610" s="189">
        <v>280</v>
      </c>
      <c r="BI610" s="189">
        <v>265</v>
      </c>
      <c r="BJ610" s="190" t="s">
        <v>22151</v>
      </c>
      <c r="BK610" s="187">
        <v>7.5574645117708927</v>
      </c>
      <c r="BL610" s="187">
        <v>-1006.5574645117709</v>
      </c>
      <c r="BM610" s="189">
        <v>576</v>
      </c>
      <c r="BN610" s="187">
        <v>0</v>
      </c>
      <c r="BO610" s="187">
        <v>0.19435732070240119</v>
      </c>
      <c r="BP610" s="187">
        <v>-1006.7518218324733</v>
      </c>
      <c r="BQ610" s="191">
        <v>-2144.8325285828259</v>
      </c>
      <c r="BR610" s="192"/>
      <c r="BS610" s="187">
        <v>0</v>
      </c>
      <c r="BT610" s="38">
        <v>0</v>
      </c>
      <c r="BU610" s="187" t="s">
        <v>22630</v>
      </c>
      <c r="BV610" s="184">
        <v>999</v>
      </c>
      <c r="BW610" s="193">
        <v>1588</v>
      </c>
      <c r="BX610" s="188">
        <v>-589</v>
      </c>
      <c r="BY610" s="193">
        <v>0</v>
      </c>
      <c r="BZ610" s="193">
        <v>0</v>
      </c>
      <c r="CA610" s="184" t="s">
        <v>22151</v>
      </c>
    </row>
    <row r="611" spans="1:79" x14ac:dyDescent="0.3">
      <c r="A611" s="178" t="s">
        <v>14543</v>
      </c>
      <c r="B611" s="1" t="s">
        <v>14545</v>
      </c>
      <c r="C611" s="2" t="s">
        <v>7413</v>
      </c>
      <c r="D611" s="91" t="s">
        <v>14544</v>
      </c>
      <c r="E611" s="2" t="s">
        <v>1481</v>
      </c>
      <c r="F611" s="2" t="s">
        <v>9094</v>
      </c>
      <c r="G611" s="2" t="s">
        <v>1380</v>
      </c>
      <c r="H611" s="2" t="s">
        <v>22151</v>
      </c>
      <c r="I611" s="2" t="s">
        <v>1380</v>
      </c>
      <c r="J611" s="269" t="s">
        <v>1380</v>
      </c>
      <c r="K611">
        <v>6448</v>
      </c>
      <c r="L611" t="s">
        <v>14546</v>
      </c>
      <c r="M611" t="e">
        <v>#VALUE!</v>
      </c>
      <c r="N611" t="s">
        <v>15073</v>
      </c>
      <c r="O611" s="169">
        <v>0</v>
      </c>
      <c r="P611" s="123">
        <v>0</v>
      </c>
      <c r="Q611" s="123">
        <v>0</v>
      </c>
      <c r="R611" s="75">
        <v>0</v>
      </c>
      <c r="S611" s="123">
        <v>0</v>
      </c>
      <c r="T611" s="123">
        <v>0</v>
      </c>
      <c r="U611" s="123">
        <v>0</v>
      </c>
      <c r="V611" s="75">
        <v>0</v>
      </c>
      <c r="W611" s="123">
        <v>0</v>
      </c>
      <c r="X611" s="75">
        <v>0</v>
      </c>
      <c r="Y611" s="75">
        <v>0</v>
      </c>
      <c r="Z611" s="75">
        <v>0</v>
      </c>
      <c r="AA611" s="75">
        <v>0</v>
      </c>
      <c r="AB611" s="4">
        <v>0</v>
      </c>
      <c r="AC611" s="4">
        <v>0</v>
      </c>
      <c r="AD611" s="4">
        <v>0</v>
      </c>
      <c r="AE611" s="8">
        <v>0</v>
      </c>
      <c r="AF611" s="8">
        <v>0</v>
      </c>
      <c r="AG611" s="8">
        <v>0</v>
      </c>
      <c r="AH611" s="8">
        <v>0</v>
      </c>
      <c r="AI611" s="51">
        <v>0</v>
      </c>
      <c r="AJ611" s="51">
        <v>0</v>
      </c>
      <c r="AK611" s="51">
        <v>0</v>
      </c>
      <c r="AL611" s="51">
        <v>0</v>
      </c>
      <c r="AM611" s="8">
        <v>-999</v>
      </c>
      <c r="AN611" s="8" t="s">
        <v>22151</v>
      </c>
      <c r="AO611" s="8" t="s">
        <v>22151</v>
      </c>
      <c r="AP611" s="8" t="s">
        <v>22151</v>
      </c>
      <c r="AQ611" s="8" t="s">
        <v>22151</v>
      </c>
      <c r="AR611" s="8" t="s">
        <v>22151</v>
      </c>
      <c r="AS611" s="8">
        <v>-999</v>
      </c>
      <c r="AT611" s="8" t="s">
        <v>22151</v>
      </c>
      <c r="AU611" s="8" t="s">
        <v>22151</v>
      </c>
      <c r="AV611" s="8" t="s">
        <v>22151</v>
      </c>
      <c r="AW611" s="8">
        <v>-999</v>
      </c>
      <c r="AX611" s="8">
        <v>-999</v>
      </c>
      <c r="AY611" s="132" t="s">
        <v>22151</v>
      </c>
      <c r="AZ611" s="132" t="s">
        <v>22151</v>
      </c>
      <c r="BA611" s="132" t="s">
        <v>22151</v>
      </c>
      <c r="BB611" s="132" t="s">
        <v>22151</v>
      </c>
      <c r="BC611" s="132" t="s">
        <v>22151</v>
      </c>
      <c r="BD611" s="132">
        <v>172</v>
      </c>
      <c r="BE611" s="132" t="s">
        <v>22151</v>
      </c>
      <c r="BF611" s="132" t="s">
        <v>22151</v>
      </c>
      <c r="BG611" s="132" t="s">
        <v>22151</v>
      </c>
      <c r="BH611" s="132">
        <v>280</v>
      </c>
      <c r="BI611" s="132">
        <v>265</v>
      </c>
      <c r="BJ611" s="92" t="s">
        <v>22151</v>
      </c>
      <c r="BK611" s="8">
        <v>7.5574645117708927</v>
      </c>
      <c r="BL611" s="8">
        <v>-1006.5574645117709</v>
      </c>
      <c r="BM611" s="12">
        <v>576</v>
      </c>
      <c r="BN611" s="10">
        <v>0</v>
      </c>
      <c r="BO611" s="10">
        <v>0.19435732070240119</v>
      </c>
      <c r="BP611" s="10">
        <v>-1006.7518218324733</v>
      </c>
      <c r="BQ611" s="41">
        <v>-2144.8325285828259</v>
      </c>
      <c r="BR611" s="41"/>
      <c r="BS611" s="10">
        <v>0</v>
      </c>
      <c r="BT611" s="38">
        <v>0</v>
      </c>
      <c r="BU611" s="6" t="s">
        <v>22630</v>
      </c>
      <c r="BV611" s="75">
        <v>999</v>
      </c>
      <c r="BW611" s="75">
        <v>1588</v>
      </c>
      <c r="BX611" s="51">
        <v>-589</v>
      </c>
      <c r="BY611" s="75">
        <v>0</v>
      </c>
      <c r="BZ611" s="75">
        <v>0</v>
      </c>
      <c r="CA611" s="184" t="s">
        <v>22151</v>
      </c>
    </row>
    <row r="612" spans="1:79" x14ac:dyDescent="0.3">
      <c r="A612" s="178" t="s">
        <v>3554</v>
      </c>
      <c r="B612" s="1" t="s">
        <v>6996</v>
      </c>
      <c r="C612" s="2" t="s">
        <v>6997</v>
      </c>
      <c r="D612" s="91" t="s">
        <v>1294</v>
      </c>
      <c r="E612" s="2" t="s">
        <v>1446</v>
      </c>
      <c r="F612" s="2" t="s">
        <v>9094</v>
      </c>
      <c r="G612" s="2" t="s">
        <v>1380</v>
      </c>
      <c r="H612" s="2" t="s">
        <v>22151</v>
      </c>
      <c r="I612" s="2" t="s">
        <v>1380</v>
      </c>
      <c r="J612" s="269" t="s">
        <v>1380</v>
      </c>
      <c r="K612">
        <v>10711</v>
      </c>
      <c r="L612" t="s">
        <v>9801</v>
      </c>
      <c r="M612" t="e">
        <v>#VALUE!</v>
      </c>
      <c r="N612" t="s">
        <v>5080</v>
      </c>
      <c r="O612" s="169">
        <v>0</v>
      </c>
      <c r="P612" s="123">
        <v>0</v>
      </c>
      <c r="Q612" s="123">
        <v>0</v>
      </c>
      <c r="R612" s="67">
        <v>0</v>
      </c>
      <c r="S612" s="123">
        <v>0</v>
      </c>
      <c r="T612" s="123">
        <v>0</v>
      </c>
      <c r="U612" s="123">
        <v>0</v>
      </c>
      <c r="V612" s="67">
        <v>0</v>
      </c>
      <c r="W612" s="123">
        <v>0</v>
      </c>
      <c r="X612" s="67">
        <v>0</v>
      </c>
      <c r="Y612" s="67">
        <v>0</v>
      </c>
      <c r="Z612" s="67">
        <v>0</v>
      </c>
      <c r="AA612" s="67">
        <v>0</v>
      </c>
      <c r="AB612" s="4">
        <v>0</v>
      </c>
      <c r="AC612" s="4">
        <v>0</v>
      </c>
      <c r="AD612" s="4">
        <v>0</v>
      </c>
      <c r="AE612" s="8">
        <v>0</v>
      </c>
      <c r="AF612" s="8">
        <v>0</v>
      </c>
      <c r="AG612" s="8">
        <v>0</v>
      </c>
      <c r="AH612" s="8">
        <v>0</v>
      </c>
      <c r="AI612" s="51">
        <v>0</v>
      </c>
      <c r="AJ612" s="51">
        <v>0</v>
      </c>
      <c r="AK612" s="51">
        <v>0</v>
      </c>
      <c r="AL612" s="51">
        <v>0</v>
      </c>
      <c r="AM612" s="51">
        <v>-999</v>
      </c>
      <c r="AN612" s="51" t="s">
        <v>22151</v>
      </c>
      <c r="AO612" s="51" t="s">
        <v>22151</v>
      </c>
      <c r="AP612" s="51" t="s">
        <v>22151</v>
      </c>
      <c r="AQ612" s="51" t="s">
        <v>22151</v>
      </c>
      <c r="AR612" s="51" t="s">
        <v>22151</v>
      </c>
      <c r="AS612" s="51">
        <v>-999</v>
      </c>
      <c r="AT612" s="51" t="s">
        <v>22151</v>
      </c>
      <c r="AU612" s="51" t="s">
        <v>22151</v>
      </c>
      <c r="AV612" s="51" t="s">
        <v>22151</v>
      </c>
      <c r="AW612" s="51">
        <v>-999</v>
      </c>
      <c r="AX612" s="51">
        <v>-999</v>
      </c>
      <c r="AY612" s="76" t="s">
        <v>22151</v>
      </c>
      <c r="AZ612" s="132" t="s">
        <v>22151</v>
      </c>
      <c r="BA612" s="132" t="s">
        <v>22151</v>
      </c>
      <c r="BB612" s="132" t="s">
        <v>22151</v>
      </c>
      <c r="BC612" s="132" t="s">
        <v>22151</v>
      </c>
      <c r="BD612" s="132">
        <v>172</v>
      </c>
      <c r="BE612" s="132" t="s">
        <v>22151</v>
      </c>
      <c r="BF612" s="132" t="s">
        <v>22151</v>
      </c>
      <c r="BG612" s="132" t="s">
        <v>22151</v>
      </c>
      <c r="BH612" s="132">
        <v>280</v>
      </c>
      <c r="BI612" s="132">
        <v>265</v>
      </c>
      <c r="BJ612" s="92" t="s">
        <v>22151</v>
      </c>
      <c r="BK612" s="8">
        <v>7.5574645117708927</v>
      </c>
      <c r="BL612" s="8">
        <v>-1006.5574645117709</v>
      </c>
      <c r="BM612" s="12">
        <v>576</v>
      </c>
      <c r="BN612" s="10">
        <v>0</v>
      </c>
      <c r="BO612" s="10">
        <v>0.19435732070240119</v>
      </c>
      <c r="BP612" s="10">
        <v>-1006.7518218324733</v>
      </c>
      <c r="BQ612" s="41">
        <v>-2144.8325285828259</v>
      </c>
      <c r="BR612" s="41"/>
      <c r="BS612" s="10">
        <v>0</v>
      </c>
      <c r="BT612" s="38">
        <v>0</v>
      </c>
      <c r="BU612" s="6" t="s">
        <v>22630</v>
      </c>
      <c r="BV612" s="75">
        <v>999</v>
      </c>
      <c r="BW612" s="75">
        <v>1588</v>
      </c>
      <c r="BX612" s="51">
        <v>-589</v>
      </c>
      <c r="BY612" s="75">
        <v>0</v>
      </c>
      <c r="BZ612" s="75">
        <v>0</v>
      </c>
      <c r="CA612" s="184" t="s">
        <v>22151</v>
      </c>
    </row>
    <row r="613" spans="1:79" x14ac:dyDescent="0.3">
      <c r="A613" s="212" t="s">
        <v>9482</v>
      </c>
      <c r="B613" s="180" t="s">
        <v>9484</v>
      </c>
      <c r="C613" s="181" t="s">
        <v>6594</v>
      </c>
      <c r="D613" s="210" t="s">
        <v>9483</v>
      </c>
      <c r="E613" s="181" t="s">
        <v>1509</v>
      </c>
      <c r="F613" s="181" t="s">
        <v>9094</v>
      </c>
      <c r="G613" s="181" t="s">
        <v>1380</v>
      </c>
      <c r="H613" s="181" t="s">
        <v>22151</v>
      </c>
      <c r="I613" s="181" t="s">
        <v>1380</v>
      </c>
      <c r="J613" s="181" t="s">
        <v>1380</v>
      </c>
      <c r="K613" s="182">
        <v>11270</v>
      </c>
      <c r="L613" s="182" t="s">
        <v>9485</v>
      </c>
      <c r="M613" s="194" t="e">
        <v>#VALUE!</v>
      </c>
      <c r="N613" s="194" t="s">
        <v>9486</v>
      </c>
      <c r="O613" s="66">
        <v>0</v>
      </c>
      <c r="P613" s="184">
        <v>0</v>
      </c>
      <c r="Q613" s="184">
        <v>0</v>
      </c>
      <c r="R613" s="184">
        <v>0</v>
      </c>
      <c r="S613" s="184">
        <v>0</v>
      </c>
      <c r="T613" s="184">
        <v>0</v>
      </c>
      <c r="U613" s="184">
        <v>0</v>
      </c>
      <c r="V613" s="184">
        <v>0</v>
      </c>
      <c r="W613" s="184">
        <v>0</v>
      </c>
      <c r="X613" s="184">
        <v>0</v>
      </c>
      <c r="Y613" s="184">
        <v>0</v>
      </c>
      <c r="Z613" s="184">
        <v>0</v>
      </c>
      <c r="AA613" s="184">
        <v>0</v>
      </c>
      <c r="AB613" s="185">
        <v>0</v>
      </c>
      <c r="AC613" s="186">
        <v>0</v>
      </c>
      <c r="AD613" s="186">
        <v>0</v>
      </c>
      <c r="AE613" s="187">
        <v>0</v>
      </c>
      <c r="AF613" s="187">
        <v>0</v>
      </c>
      <c r="AG613" s="187">
        <v>0</v>
      </c>
      <c r="AH613" s="187">
        <v>0</v>
      </c>
      <c r="AI613" s="187">
        <v>0</v>
      </c>
      <c r="AJ613" s="188">
        <v>0</v>
      </c>
      <c r="AK613" s="188">
        <v>0</v>
      </c>
      <c r="AL613" s="188">
        <v>0</v>
      </c>
      <c r="AM613" s="187">
        <v>-999</v>
      </c>
      <c r="AN613" s="187" t="s">
        <v>22151</v>
      </c>
      <c r="AO613" s="187" t="s">
        <v>22151</v>
      </c>
      <c r="AP613" s="187" t="s">
        <v>22151</v>
      </c>
      <c r="AQ613" s="187" t="s">
        <v>22151</v>
      </c>
      <c r="AR613" s="187" t="s">
        <v>22151</v>
      </c>
      <c r="AS613" s="187">
        <v>-999</v>
      </c>
      <c r="AT613" s="187" t="s">
        <v>22151</v>
      </c>
      <c r="AU613" s="187" t="s">
        <v>22151</v>
      </c>
      <c r="AV613" s="187" t="s">
        <v>22151</v>
      </c>
      <c r="AW613" s="187">
        <v>-999</v>
      </c>
      <c r="AX613" s="187">
        <v>-999</v>
      </c>
      <c r="AY613" s="189" t="s">
        <v>22151</v>
      </c>
      <c r="AZ613" s="189" t="s">
        <v>22151</v>
      </c>
      <c r="BA613" s="189" t="s">
        <v>22151</v>
      </c>
      <c r="BB613" s="189" t="s">
        <v>22151</v>
      </c>
      <c r="BC613" s="189" t="s">
        <v>22151</v>
      </c>
      <c r="BD613" s="189">
        <v>172</v>
      </c>
      <c r="BE613" s="189" t="s">
        <v>22151</v>
      </c>
      <c r="BF613" s="189" t="s">
        <v>22151</v>
      </c>
      <c r="BG613" s="189" t="s">
        <v>22151</v>
      </c>
      <c r="BH613" s="189">
        <v>280</v>
      </c>
      <c r="BI613" s="189">
        <v>265</v>
      </c>
      <c r="BJ613" s="190" t="s">
        <v>22151</v>
      </c>
      <c r="BK613" s="187">
        <v>7.5574645117708927</v>
      </c>
      <c r="BL613" s="187">
        <v>-1006.5574645117709</v>
      </c>
      <c r="BM613" s="189">
        <v>576</v>
      </c>
      <c r="BN613" s="187">
        <v>0</v>
      </c>
      <c r="BO613" s="187">
        <v>0.19435732070240119</v>
      </c>
      <c r="BP613" s="187">
        <v>-1006.7518218324733</v>
      </c>
      <c r="BQ613" s="191">
        <v>-2144.8325285828259</v>
      </c>
      <c r="BR613" s="192"/>
      <c r="BS613" s="187">
        <v>0</v>
      </c>
      <c r="BT613" s="38">
        <v>0</v>
      </c>
      <c r="BU613" s="187" t="s">
        <v>22630</v>
      </c>
      <c r="BV613" s="184">
        <v>999</v>
      </c>
      <c r="BW613" s="193">
        <v>1588</v>
      </c>
      <c r="BX613" s="188">
        <v>-589</v>
      </c>
      <c r="BY613" s="193">
        <v>0</v>
      </c>
      <c r="BZ613" s="193">
        <v>0</v>
      </c>
      <c r="CA613" s="184" t="s">
        <v>22151</v>
      </c>
    </row>
    <row r="614" spans="1:79" x14ac:dyDescent="0.3">
      <c r="A614" s="178" t="s">
        <v>1418</v>
      </c>
      <c r="B614" s="1" t="s">
        <v>6869</v>
      </c>
      <c r="C614" s="2" t="s">
        <v>6870</v>
      </c>
      <c r="D614" s="91" t="s">
        <v>100</v>
      </c>
      <c r="E614" s="2" t="s">
        <v>3591</v>
      </c>
      <c r="F614" s="2" t="s">
        <v>3591</v>
      </c>
      <c r="G614" s="2" t="s">
        <v>1380</v>
      </c>
      <c r="H614" s="2" t="s">
        <v>22151</v>
      </c>
      <c r="I614" s="2" t="s">
        <v>1380</v>
      </c>
      <c r="J614" s="269" t="s">
        <v>1380</v>
      </c>
      <c r="K614">
        <v>9063</v>
      </c>
      <c r="L614" t="s">
        <v>9658</v>
      </c>
      <c r="M614" t="e">
        <v>#VALUE!</v>
      </c>
      <c r="N614" t="s">
        <v>5089</v>
      </c>
      <c r="O614" s="169">
        <v>0</v>
      </c>
      <c r="P614" s="123">
        <v>0</v>
      </c>
      <c r="Q614" s="123">
        <v>0</v>
      </c>
      <c r="R614" s="67">
        <v>0</v>
      </c>
      <c r="S614" s="123">
        <v>0</v>
      </c>
      <c r="T614" s="123">
        <v>0</v>
      </c>
      <c r="U614" s="123">
        <v>0</v>
      </c>
      <c r="V614" s="67">
        <v>0</v>
      </c>
      <c r="W614" s="123">
        <v>0</v>
      </c>
      <c r="X614" s="67">
        <v>0</v>
      </c>
      <c r="Y614" s="67">
        <v>0</v>
      </c>
      <c r="Z614" s="67">
        <v>0</v>
      </c>
      <c r="AA614" s="67">
        <v>0</v>
      </c>
      <c r="AB614" s="31">
        <v>0</v>
      </c>
      <c r="AC614" s="31">
        <v>0</v>
      </c>
      <c r="AD614" s="31">
        <v>0</v>
      </c>
      <c r="AE614" s="32">
        <v>0</v>
      </c>
      <c r="AF614" s="32">
        <v>0</v>
      </c>
      <c r="AG614" s="32">
        <v>0</v>
      </c>
      <c r="AH614" s="32">
        <v>0</v>
      </c>
      <c r="AI614" s="51">
        <v>0</v>
      </c>
      <c r="AJ614" s="51">
        <v>0</v>
      </c>
      <c r="AK614" s="51">
        <v>0</v>
      </c>
      <c r="AL614" s="51">
        <v>0</v>
      </c>
      <c r="AM614" s="8">
        <v>-999</v>
      </c>
      <c r="AN614" s="8" t="s">
        <v>22151</v>
      </c>
      <c r="AO614" s="8" t="s">
        <v>22151</v>
      </c>
      <c r="AP614" s="8" t="s">
        <v>22151</v>
      </c>
      <c r="AQ614" s="8" t="s">
        <v>22151</v>
      </c>
      <c r="AR614" s="8" t="s">
        <v>22151</v>
      </c>
      <c r="AS614" s="8">
        <v>-999</v>
      </c>
      <c r="AT614" s="8" t="s">
        <v>22151</v>
      </c>
      <c r="AU614" s="8" t="s">
        <v>22151</v>
      </c>
      <c r="AV614" s="8" t="s">
        <v>22151</v>
      </c>
      <c r="AW614" s="8">
        <v>-999</v>
      </c>
      <c r="AX614" s="8">
        <v>-999</v>
      </c>
      <c r="AY614" s="132" t="s">
        <v>22151</v>
      </c>
      <c r="AZ614" s="132" t="s">
        <v>22151</v>
      </c>
      <c r="BA614" s="132" t="s">
        <v>22151</v>
      </c>
      <c r="BB614" s="132" t="s">
        <v>22151</v>
      </c>
      <c r="BC614" s="132" t="s">
        <v>22151</v>
      </c>
      <c r="BD614" s="132">
        <v>172</v>
      </c>
      <c r="BE614" s="132" t="s">
        <v>22151</v>
      </c>
      <c r="BF614" s="132" t="s">
        <v>22151</v>
      </c>
      <c r="BG614" s="132" t="s">
        <v>22151</v>
      </c>
      <c r="BH614" s="132">
        <v>280</v>
      </c>
      <c r="BI614" s="132">
        <v>265</v>
      </c>
      <c r="BJ614" s="92" t="s">
        <v>22151</v>
      </c>
      <c r="BK614" s="32">
        <v>7.5574645117708927</v>
      </c>
      <c r="BL614" s="8">
        <v>-1006.5574645117709</v>
      </c>
      <c r="BM614" s="12">
        <v>576</v>
      </c>
      <c r="BN614" s="32">
        <v>0</v>
      </c>
      <c r="BO614" s="32">
        <v>0.19435732070240119</v>
      </c>
      <c r="BP614" s="32">
        <v>-1006.7518218324733</v>
      </c>
      <c r="BQ614" s="40">
        <v>-2144.8325285828259</v>
      </c>
      <c r="BR614" s="40"/>
      <c r="BS614" s="32">
        <v>0</v>
      </c>
      <c r="BT614" s="38">
        <v>0</v>
      </c>
      <c r="BU614" s="6" t="s">
        <v>22630</v>
      </c>
      <c r="BV614" s="75">
        <v>999</v>
      </c>
      <c r="BW614" s="75">
        <v>1588</v>
      </c>
      <c r="BX614" s="51">
        <v>-589</v>
      </c>
      <c r="BY614" s="75">
        <v>0</v>
      </c>
      <c r="BZ614" s="75">
        <v>0</v>
      </c>
      <c r="CA614" s="184" t="s">
        <v>22151</v>
      </c>
    </row>
    <row r="615" spans="1:79" x14ac:dyDescent="0.3">
      <c r="A615" s="214" t="s">
        <v>14752</v>
      </c>
      <c r="B615" s="1" t="s">
        <v>14753</v>
      </c>
      <c r="C615" s="2" t="s">
        <v>6920</v>
      </c>
      <c r="D615" s="91" t="s">
        <v>14685</v>
      </c>
      <c r="E615" s="2" t="s">
        <v>1565</v>
      </c>
      <c r="F615" s="118" t="s">
        <v>6120</v>
      </c>
      <c r="G615" s="118" t="s">
        <v>1380</v>
      </c>
      <c r="H615" s="118" t="s">
        <v>22151</v>
      </c>
      <c r="I615" s="118" t="s">
        <v>1380</v>
      </c>
      <c r="J615" s="269" t="s">
        <v>1380</v>
      </c>
      <c r="K615" s="122">
        <v>13012</v>
      </c>
      <c r="L615" s="122" t="s">
        <v>14754</v>
      </c>
      <c r="M615" s="122" t="e">
        <v>#VALUE!</v>
      </c>
      <c r="N615" s="122" t="s">
        <v>15079</v>
      </c>
      <c r="O615" s="123">
        <v>0</v>
      </c>
      <c r="P615" s="123">
        <v>0</v>
      </c>
      <c r="Q615" s="123">
        <v>0</v>
      </c>
      <c r="R615" s="123">
        <v>0</v>
      </c>
      <c r="S615" s="123">
        <v>0</v>
      </c>
      <c r="T615" s="123">
        <v>0</v>
      </c>
      <c r="U615" s="123">
        <v>0</v>
      </c>
      <c r="V615" s="123">
        <v>0</v>
      </c>
      <c r="W615" s="123">
        <v>0</v>
      </c>
      <c r="X615" s="123">
        <v>0</v>
      </c>
      <c r="Y615" s="123">
        <v>0</v>
      </c>
      <c r="Z615" s="123">
        <v>0</v>
      </c>
      <c r="AA615" s="123">
        <v>0</v>
      </c>
      <c r="AB615" s="124">
        <v>0</v>
      </c>
      <c r="AC615" s="124">
        <v>0</v>
      </c>
      <c r="AD615" s="124">
        <v>0</v>
      </c>
      <c r="AE615" s="125">
        <v>0</v>
      </c>
      <c r="AF615" s="125">
        <v>0</v>
      </c>
      <c r="AG615" s="125">
        <v>0</v>
      </c>
      <c r="AH615" s="125">
        <v>0</v>
      </c>
      <c r="AI615" s="125">
        <v>0</v>
      </c>
      <c r="AJ615" s="125">
        <v>0</v>
      </c>
      <c r="AK615" s="125">
        <v>0</v>
      </c>
      <c r="AL615" s="51">
        <v>0</v>
      </c>
      <c r="AM615" s="125">
        <v>-999</v>
      </c>
      <c r="AN615" s="125" t="s">
        <v>22151</v>
      </c>
      <c r="AO615" s="125" t="s">
        <v>22151</v>
      </c>
      <c r="AP615" s="125" t="s">
        <v>22151</v>
      </c>
      <c r="AQ615" s="125" t="s">
        <v>22151</v>
      </c>
      <c r="AR615" s="125" t="s">
        <v>22151</v>
      </c>
      <c r="AS615" s="125">
        <v>-999</v>
      </c>
      <c r="AT615" s="125" t="s">
        <v>22151</v>
      </c>
      <c r="AU615" s="125" t="s">
        <v>22151</v>
      </c>
      <c r="AV615" s="125" t="s">
        <v>22151</v>
      </c>
      <c r="AW615" s="125">
        <v>-999</v>
      </c>
      <c r="AX615" s="125">
        <v>-999</v>
      </c>
      <c r="AY615" s="127" t="s">
        <v>22151</v>
      </c>
      <c r="AZ615" s="127" t="s">
        <v>22151</v>
      </c>
      <c r="BA615" s="127" t="s">
        <v>22151</v>
      </c>
      <c r="BB615" s="127" t="s">
        <v>22151</v>
      </c>
      <c r="BC615" s="127" t="s">
        <v>22151</v>
      </c>
      <c r="BD615" s="127">
        <v>172</v>
      </c>
      <c r="BE615" s="127" t="s">
        <v>22151</v>
      </c>
      <c r="BF615" s="127" t="s">
        <v>22151</v>
      </c>
      <c r="BG615" s="127" t="s">
        <v>22151</v>
      </c>
      <c r="BH615" s="127">
        <v>280</v>
      </c>
      <c r="BI615" s="127">
        <v>265</v>
      </c>
      <c r="BJ615" s="126" t="s">
        <v>22151</v>
      </c>
      <c r="BK615" s="125">
        <v>7.5574645117708927</v>
      </c>
      <c r="BL615" s="125">
        <v>-1006.5574645117709</v>
      </c>
      <c r="BM615" s="127">
        <v>576</v>
      </c>
      <c r="BN615" s="125">
        <v>0</v>
      </c>
      <c r="BO615" s="125">
        <v>0.19435732070240119</v>
      </c>
      <c r="BP615" s="125">
        <v>-1006.7518218324733</v>
      </c>
      <c r="BQ615" s="128">
        <v>-2144.8325285828259</v>
      </c>
      <c r="BR615" s="128"/>
      <c r="BS615" s="125">
        <v>0</v>
      </c>
      <c r="BT615" s="38">
        <v>0</v>
      </c>
      <c r="BU615" s="125" t="s">
        <v>22630</v>
      </c>
      <c r="BV615" s="123">
        <v>999</v>
      </c>
      <c r="BW615" s="123">
        <v>1588</v>
      </c>
      <c r="BX615" s="125">
        <v>-589</v>
      </c>
      <c r="BY615" s="123">
        <v>0</v>
      </c>
      <c r="BZ615" s="123">
        <v>0</v>
      </c>
      <c r="CA615" s="184" t="s">
        <v>22151</v>
      </c>
    </row>
    <row r="616" spans="1:79" x14ac:dyDescent="0.3">
      <c r="A616" s="178" t="s">
        <v>12856</v>
      </c>
      <c r="B616" s="1" t="s">
        <v>6575</v>
      </c>
      <c r="C616" s="2" t="s">
        <v>6987</v>
      </c>
      <c r="D616" s="91" t="s">
        <v>11494</v>
      </c>
      <c r="E616" s="2" t="s">
        <v>1437</v>
      </c>
      <c r="F616" s="2" t="s">
        <v>9094</v>
      </c>
      <c r="G616" s="2" t="s">
        <v>1380</v>
      </c>
      <c r="H616" s="2" t="s">
        <v>22151</v>
      </c>
      <c r="I616" s="2" t="s">
        <v>1380</v>
      </c>
      <c r="J616" s="269" t="s">
        <v>1380</v>
      </c>
      <c r="K616">
        <v>11850</v>
      </c>
      <c r="L616" t="s">
        <v>11495</v>
      </c>
      <c r="M616" t="e">
        <v>#VALUE!</v>
      </c>
      <c r="N616" t="s">
        <v>12857</v>
      </c>
      <c r="O616" s="169">
        <v>0</v>
      </c>
      <c r="P616" s="123">
        <v>0</v>
      </c>
      <c r="Q616" s="123">
        <v>0</v>
      </c>
      <c r="R616" s="75">
        <v>0</v>
      </c>
      <c r="S616" s="123">
        <v>0</v>
      </c>
      <c r="T616" s="123">
        <v>0</v>
      </c>
      <c r="U616" s="123">
        <v>0</v>
      </c>
      <c r="V616" s="75">
        <v>0</v>
      </c>
      <c r="W616" s="123">
        <v>0</v>
      </c>
      <c r="X616" s="75">
        <v>0</v>
      </c>
      <c r="Y616" s="75">
        <v>0</v>
      </c>
      <c r="Z616" s="75">
        <v>0</v>
      </c>
      <c r="AA616" s="75">
        <v>0</v>
      </c>
      <c r="AB616" s="4">
        <v>0</v>
      </c>
      <c r="AC616" s="4">
        <v>0</v>
      </c>
      <c r="AD616" s="4">
        <v>0</v>
      </c>
      <c r="AE616" s="8">
        <v>0</v>
      </c>
      <c r="AF616" s="8">
        <v>0</v>
      </c>
      <c r="AG616" s="8">
        <v>0</v>
      </c>
      <c r="AH616" s="8">
        <v>0</v>
      </c>
      <c r="AI616" s="51">
        <v>0</v>
      </c>
      <c r="AJ616" s="51">
        <v>0</v>
      </c>
      <c r="AK616" s="51">
        <v>0</v>
      </c>
      <c r="AL616" s="51">
        <v>0</v>
      </c>
      <c r="AM616" s="8">
        <v>-999</v>
      </c>
      <c r="AN616" s="8" t="s">
        <v>22151</v>
      </c>
      <c r="AO616" s="8" t="s">
        <v>22151</v>
      </c>
      <c r="AP616" s="8" t="s">
        <v>22151</v>
      </c>
      <c r="AQ616" s="8" t="s">
        <v>22151</v>
      </c>
      <c r="AR616" s="8" t="s">
        <v>22151</v>
      </c>
      <c r="AS616" s="8">
        <v>-999</v>
      </c>
      <c r="AT616" s="8" t="s">
        <v>22151</v>
      </c>
      <c r="AU616" s="8" t="s">
        <v>22151</v>
      </c>
      <c r="AV616" s="8" t="s">
        <v>22151</v>
      </c>
      <c r="AW616" s="8">
        <v>-999</v>
      </c>
      <c r="AX616" s="8">
        <v>-999</v>
      </c>
      <c r="AY616" s="132" t="s">
        <v>22151</v>
      </c>
      <c r="AZ616" s="132" t="s">
        <v>22151</v>
      </c>
      <c r="BA616" s="132" t="s">
        <v>22151</v>
      </c>
      <c r="BB616" s="132" t="s">
        <v>22151</v>
      </c>
      <c r="BC616" s="132" t="s">
        <v>22151</v>
      </c>
      <c r="BD616" s="132">
        <v>172</v>
      </c>
      <c r="BE616" s="132" t="s">
        <v>22151</v>
      </c>
      <c r="BF616" s="132" t="s">
        <v>22151</v>
      </c>
      <c r="BG616" s="132" t="s">
        <v>22151</v>
      </c>
      <c r="BH616" s="132">
        <v>280</v>
      </c>
      <c r="BI616" s="132">
        <v>265</v>
      </c>
      <c r="BJ616" s="92" t="s">
        <v>22151</v>
      </c>
      <c r="BK616" s="8">
        <v>7.5574645117708927</v>
      </c>
      <c r="BL616" s="8">
        <v>-1006.5574645117709</v>
      </c>
      <c r="BM616" s="12">
        <v>576</v>
      </c>
      <c r="BN616" s="10">
        <v>0</v>
      </c>
      <c r="BO616" s="10">
        <v>0.19435732070240119</v>
      </c>
      <c r="BP616" s="10">
        <v>-1006.7518218324733</v>
      </c>
      <c r="BQ616" s="41">
        <v>-2144.8325285828259</v>
      </c>
      <c r="BR616" s="41"/>
      <c r="BS616" s="10">
        <v>0</v>
      </c>
      <c r="BT616" s="38">
        <v>0</v>
      </c>
      <c r="BU616" s="6" t="s">
        <v>22630</v>
      </c>
      <c r="BV616" s="75">
        <v>999</v>
      </c>
      <c r="BW616" s="75">
        <v>1588</v>
      </c>
      <c r="BX616" s="51">
        <v>-589</v>
      </c>
      <c r="BY616" s="75">
        <v>0</v>
      </c>
      <c r="BZ616" s="75">
        <v>0</v>
      </c>
      <c r="CA616" s="184" t="s">
        <v>22151</v>
      </c>
    </row>
    <row r="617" spans="1:79" x14ac:dyDescent="0.3">
      <c r="A617" s="213" t="s">
        <v>1492</v>
      </c>
      <c r="B617" s="1" t="s">
        <v>7095</v>
      </c>
      <c r="C617" s="2" t="s">
        <v>6677</v>
      </c>
      <c r="D617" s="91" t="s">
        <v>38</v>
      </c>
      <c r="E617" s="2" t="s">
        <v>1402</v>
      </c>
      <c r="F617" s="2" t="s">
        <v>6120</v>
      </c>
      <c r="G617" s="2" t="s">
        <v>1380</v>
      </c>
      <c r="H617" s="2" t="s">
        <v>22151</v>
      </c>
      <c r="I617" s="2" t="s">
        <v>1380</v>
      </c>
      <c r="J617" s="269" t="s">
        <v>1380</v>
      </c>
      <c r="K617">
        <v>629</v>
      </c>
      <c r="L617" t="s">
        <v>9907</v>
      </c>
      <c r="M617" t="e">
        <v>#VALUE!</v>
      </c>
      <c r="N617" t="s">
        <v>5127</v>
      </c>
      <c r="O617" s="169">
        <v>0</v>
      </c>
      <c r="P617" s="123">
        <v>0</v>
      </c>
      <c r="Q617" s="123">
        <v>0</v>
      </c>
      <c r="R617" s="75">
        <v>0</v>
      </c>
      <c r="S617" s="123">
        <v>0</v>
      </c>
      <c r="T617" s="123">
        <v>0</v>
      </c>
      <c r="U617" s="123">
        <v>0</v>
      </c>
      <c r="V617" s="75">
        <v>0</v>
      </c>
      <c r="W617" s="123">
        <v>0</v>
      </c>
      <c r="X617" s="75">
        <v>0</v>
      </c>
      <c r="Y617" s="75">
        <v>0</v>
      </c>
      <c r="Z617" s="75">
        <v>0</v>
      </c>
      <c r="AA617" s="75">
        <v>0</v>
      </c>
      <c r="AB617" s="52">
        <v>0</v>
      </c>
      <c r="AC617" s="52">
        <v>0</v>
      </c>
      <c r="AD617" s="52">
        <v>0</v>
      </c>
      <c r="AE617" s="51">
        <v>0</v>
      </c>
      <c r="AF617" s="51">
        <v>0</v>
      </c>
      <c r="AG617" s="51">
        <v>0</v>
      </c>
      <c r="AH617" s="51">
        <v>0</v>
      </c>
      <c r="AI617" s="51">
        <v>0</v>
      </c>
      <c r="AJ617" s="51">
        <v>0</v>
      </c>
      <c r="AK617" s="51">
        <v>0</v>
      </c>
      <c r="AL617" s="51">
        <v>0</v>
      </c>
      <c r="AM617" s="51">
        <v>-999</v>
      </c>
      <c r="AN617" s="51" t="s">
        <v>22151</v>
      </c>
      <c r="AO617" s="51" t="s">
        <v>22151</v>
      </c>
      <c r="AP617" s="51" t="s">
        <v>22151</v>
      </c>
      <c r="AQ617" s="51" t="s">
        <v>22151</v>
      </c>
      <c r="AR617" s="51" t="s">
        <v>22151</v>
      </c>
      <c r="AS617" s="51">
        <v>-999</v>
      </c>
      <c r="AT617" s="51" t="s">
        <v>22151</v>
      </c>
      <c r="AU617" s="51" t="s">
        <v>22151</v>
      </c>
      <c r="AV617" s="51" t="s">
        <v>22151</v>
      </c>
      <c r="AW617" s="51">
        <v>-999</v>
      </c>
      <c r="AX617" s="51">
        <v>-999</v>
      </c>
      <c r="AY617" s="76" t="s">
        <v>22151</v>
      </c>
      <c r="AZ617" s="132" t="s">
        <v>22151</v>
      </c>
      <c r="BA617" s="132" t="s">
        <v>22151</v>
      </c>
      <c r="BB617" s="132" t="s">
        <v>22151</v>
      </c>
      <c r="BC617" s="132" t="s">
        <v>22151</v>
      </c>
      <c r="BD617" s="132">
        <v>172</v>
      </c>
      <c r="BE617" s="132" t="s">
        <v>22151</v>
      </c>
      <c r="BF617" s="132" t="s">
        <v>22151</v>
      </c>
      <c r="BG617" s="132" t="s">
        <v>22151</v>
      </c>
      <c r="BH617" s="132">
        <v>280</v>
      </c>
      <c r="BI617" s="132">
        <v>265</v>
      </c>
      <c r="BJ617" s="92" t="s">
        <v>22151</v>
      </c>
      <c r="BK617" s="51">
        <v>7.5574645117708927</v>
      </c>
      <c r="BL617" s="51">
        <v>-1006.5574645117709</v>
      </c>
      <c r="BM617" s="76">
        <v>576</v>
      </c>
      <c r="BN617" s="51">
        <v>0</v>
      </c>
      <c r="BO617" s="51">
        <v>0.19435732070240119</v>
      </c>
      <c r="BP617" s="51">
        <v>-1006.7518218324733</v>
      </c>
      <c r="BQ617" s="64">
        <v>-2144.8325285828259</v>
      </c>
      <c r="BR617" s="64"/>
      <c r="BS617" s="51">
        <v>0</v>
      </c>
      <c r="BT617" s="38">
        <v>0</v>
      </c>
      <c r="BU617" s="51" t="s">
        <v>22630</v>
      </c>
      <c r="BV617" s="75">
        <v>999</v>
      </c>
      <c r="BW617" s="75">
        <v>1588</v>
      </c>
      <c r="BX617" s="51">
        <v>-589</v>
      </c>
      <c r="BY617" s="75">
        <v>0</v>
      </c>
      <c r="BZ617" s="75">
        <v>0</v>
      </c>
      <c r="CA617" s="184" t="s">
        <v>22151</v>
      </c>
    </row>
    <row r="618" spans="1:79" x14ac:dyDescent="0.3">
      <c r="A618" s="178" t="s">
        <v>15606</v>
      </c>
      <c r="B618" s="1" t="s">
        <v>6552</v>
      </c>
      <c r="C618" s="2" t="s">
        <v>7012</v>
      </c>
      <c r="D618" s="91" t="s">
        <v>15607</v>
      </c>
      <c r="E618" s="2" t="s">
        <v>1434</v>
      </c>
      <c r="F618" s="2" t="s">
        <v>9094</v>
      </c>
      <c r="G618" s="2" t="s">
        <v>1380</v>
      </c>
      <c r="H618" s="2" t="s">
        <v>22151</v>
      </c>
      <c r="I618" s="2" t="s">
        <v>1380</v>
      </c>
      <c r="J618" s="269" t="s">
        <v>1380</v>
      </c>
      <c r="K618">
        <v>15769</v>
      </c>
      <c r="L618" t="s">
        <v>15608</v>
      </c>
      <c r="M618" t="e">
        <v>#VALUE!</v>
      </c>
      <c r="N618" t="s">
        <v>15609</v>
      </c>
      <c r="O618" s="169">
        <v>0</v>
      </c>
      <c r="P618" s="123">
        <v>0</v>
      </c>
      <c r="Q618" s="123">
        <v>0</v>
      </c>
      <c r="R618" s="75">
        <v>0</v>
      </c>
      <c r="S618" s="123">
        <v>0</v>
      </c>
      <c r="T618" s="123">
        <v>0</v>
      </c>
      <c r="U618" s="123">
        <v>0</v>
      </c>
      <c r="V618" s="75">
        <v>0</v>
      </c>
      <c r="W618" s="123">
        <v>0</v>
      </c>
      <c r="X618" s="75">
        <v>0</v>
      </c>
      <c r="Y618" s="75">
        <v>0</v>
      </c>
      <c r="Z618" s="75">
        <v>0</v>
      </c>
      <c r="AA618" s="75">
        <v>0</v>
      </c>
      <c r="AB618" s="4">
        <v>0</v>
      </c>
      <c r="AC618" s="4">
        <v>0</v>
      </c>
      <c r="AD618" s="4">
        <v>0</v>
      </c>
      <c r="AE618" s="8">
        <v>0</v>
      </c>
      <c r="AF618" s="8">
        <v>0</v>
      </c>
      <c r="AG618" s="8">
        <v>0</v>
      </c>
      <c r="AH618" s="8">
        <v>0</v>
      </c>
      <c r="AI618" s="51">
        <v>0</v>
      </c>
      <c r="AJ618" s="51">
        <v>0</v>
      </c>
      <c r="AK618" s="51">
        <v>0</v>
      </c>
      <c r="AL618" s="51">
        <v>0</v>
      </c>
      <c r="AM618" s="8">
        <v>-999</v>
      </c>
      <c r="AN618" s="8" t="s">
        <v>22151</v>
      </c>
      <c r="AO618" s="8" t="s">
        <v>22151</v>
      </c>
      <c r="AP618" s="8" t="s">
        <v>22151</v>
      </c>
      <c r="AQ618" s="8" t="s">
        <v>22151</v>
      </c>
      <c r="AR618" s="8" t="s">
        <v>22151</v>
      </c>
      <c r="AS618" s="8">
        <v>-999</v>
      </c>
      <c r="AT618" s="8" t="s">
        <v>22151</v>
      </c>
      <c r="AU618" s="8" t="s">
        <v>22151</v>
      </c>
      <c r="AV618" s="8" t="s">
        <v>22151</v>
      </c>
      <c r="AW618" s="8">
        <v>-999</v>
      </c>
      <c r="AX618" s="8">
        <v>-999</v>
      </c>
      <c r="AY618" s="132" t="s">
        <v>22151</v>
      </c>
      <c r="AZ618" s="132" t="s">
        <v>22151</v>
      </c>
      <c r="BA618" s="132" t="s">
        <v>22151</v>
      </c>
      <c r="BB618" s="132" t="s">
        <v>22151</v>
      </c>
      <c r="BC618" s="132" t="s">
        <v>22151</v>
      </c>
      <c r="BD618" s="132">
        <v>172</v>
      </c>
      <c r="BE618" s="132" t="s">
        <v>22151</v>
      </c>
      <c r="BF618" s="132" t="s">
        <v>22151</v>
      </c>
      <c r="BG618" s="132" t="s">
        <v>22151</v>
      </c>
      <c r="BH618" s="132">
        <v>280</v>
      </c>
      <c r="BI618" s="132">
        <v>265</v>
      </c>
      <c r="BJ618" s="92" t="s">
        <v>22151</v>
      </c>
      <c r="BK618" s="8">
        <v>7.5574645117708927</v>
      </c>
      <c r="BL618" s="8">
        <v>-1006.5574645117709</v>
      </c>
      <c r="BM618" s="12">
        <v>576</v>
      </c>
      <c r="BN618" s="10">
        <v>0</v>
      </c>
      <c r="BO618" s="10">
        <v>0.19435732070240119</v>
      </c>
      <c r="BP618" s="10">
        <v>-1006.7518218324733</v>
      </c>
      <c r="BQ618" s="41">
        <v>-2144.8325285828259</v>
      </c>
      <c r="BR618" s="41"/>
      <c r="BS618" s="10">
        <v>0</v>
      </c>
      <c r="BT618" s="38">
        <v>0</v>
      </c>
      <c r="BU618" s="6" t="s">
        <v>22630</v>
      </c>
      <c r="BV618" s="75">
        <v>999</v>
      </c>
      <c r="BW618" s="75">
        <v>1588</v>
      </c>
      <c r="BX618" s="51">
        <v>-589</v>
      </c>
      <c r="BY618" s="75">
        <v>0</v>
      </c>
      <c r="BZ618" s="75">
        <v>0</v>
      </c>
      <c r="CA618" s="184" t="s">
        <v>22151</v>
      </c>
    </row>
    <row r="619" spans="1:79" x14ac:dyDescent="0.3">
      <c r="A619" s="213" t="s">
        <v>12667</v>
      </c>
      <c r="B619" s="1" t="s">
        <v>12669</v>
      </c>
      <c r="C619" s="2" t="s">
        <v>12668</v>
      </c>
      <c r="D619" s="91" t="s">
        <v>11649</v>
      </c>
      <c r="E619" s="2" t="s">
        <v>3591</v>
      </c>
      <c r="F619" s="2" t="s">
        <v>3591</v>
      </c>
      <c r="G619" s="2" t="s">
        <v>1380</v>
      </c>
      <c r="H619" s="2" t="s">
        <v>22151</v>
      </c>
      <c r="I619" s="2" t="s">
        <v>1380</v>
      </c>
      <c r="J619" s="269" t="s">
        <v>1380</v>
      </c>
      <c r="K619">
        <v>11247</v>
      </c>
      <c r="L619" t="s">
        <v>11650</v>
      </c>
      <c r="M619" t="e">
        <v>#VALUE!</v>
      </c>
      <c r="N619" t="s">
        <v>12671</v>
      </c>
      <c r="O619" s="169">
        <v>0</v>
      </c>
      <c r="P619" s="123">
        <v>0</v>
      </c>
      <c r="Q619" s="123">
        <v>0</v>
      </c>
      <c r="R619" s="75">
        <v>0</v>
      </c>
      <c r="S619" s="123">
        <v>0</v>
      </c>
      <c r="T619" s="123">
        <v>0</v>
      </c>
      <c r="U619" s="123">
        <v>0</v>
      </c>
      <c r="V619" s="75">
        <v>0</v>
      </c>
      <c r="W619" s="123">
        <v>0</v>
      </c>
      <c r="X619" s="75">
        <v>0</v>
      </c>
      <c r="Y619" s="75">
        <v>0</v>
      </c>
      <c r="Z619" s="75">
        <v>0</v>
      </c>
      <c r="AA619" s="75">
        <v>0</v>
      </c>
      <c r="AB619" s="52">
        <v>0</v>
      </c>
      <c r="AC619" s="52">
        <v>0</v>
      </c>
      <c r="AD619" s="52">
        <v>0</v>
      </c>
      <c r="AE619" s="51">
        <v>0</v>
      </c>
      <c r="AF619" s="51">
        <v>0</v>
      </c>
      <c r="AG619" s="51">
        <v>0</v>
      </c>
      <c r="AH619" s="51">
        <v>0</v>
      </c>
      <c r="AI619" s="51">
        <v>0</v>
      </c>
      <c r="AJ619" s="51">
        <v>0</v>
      </c>
      <c r="AK619" s="51">
        <v>0</v>
      </c>
      <c r="AL619" s="51">
        <v>0</v>
      </c>
      <c r="AM619" s="51">
        <v>-999</v>
      </c>
      <c r="AN619" s="51" t="s">
        <v>22151</v>
      </c>
      <c r="AO619" s="51" t="s">
        <v>22151</v>
      </c>
      <c r="AP619" s="51" t="s">
        <v>22151</v>
      </c>
      <c r="AQ619" s="51" t="s">
        <v>22151</v>
      </c>
      <c r="AR619" s="51" t="s">
        <v>22151</v>
      </c>
      <c r="AS619" s="51">
        <v>-999</v>
      </c>
      <c r="AT619" s="51" t="s">
        <v>22151</v>
      </c>
      <c r="AU619" s="51" t="s">
        <v>22151</v>
      </c>
      <c r="AV619" s="51" t="s">
        <v>22151</v>
      </c>
      <c r="AW619" s="51">
        <v>-999</v>
      </c>
      <c r="AX619" s="51">
        <v>-999</v>
      </c>
      <c r="AY619" s="76" t="s">
        <v>22151</v>
      </c>
      <c r="AZ619" s="76" t="s">
        <v>22151</v>
      </c>
      <c r="BA619" s="76" t="s">
        <v>22151</v>
      </c>
      <c r="BB619" s="76" t="s">
        <v>22151</v>
      </c>
      <c r="BC619" s="76" t="s">
        <v>22151</v>
      </c>
      <c r="BD619" s="76">
        <v>172</v>
      </c>
      <c r="BE619" s="76" t="s">
        <v>22151</v>
      </c>
      <c r="BF619" s="76" t="s">
        <v>22151</v>
      </c>
      <c r="BG619" s="76" t="s">
        <v>22151</v>
      </c>
      <c r="BH619" s="76">
        <v>280</v>
      </c>
      <c r="BI619" s="76">
        <v>265</v>
      </c>
      <c r="BJ619" s="93" t="s">
        <v>22151</v>
      </c>
      <c r="BK619" s="51">
        <v>7.5574645117708927</v>
      </c>
      <c r="BL619" s="51">
        <v>-1006.5574645117709</v>
      </c>
      <c r="BM619" s="76">
        <v>576</v>
      </c>
      <c r="BN619" s="51">
        <v>0</v>
      </c>
      <c r="BO619" s="51">
        <v>0.19435732070240119</v>
      </c>
      <c r="BP619" s="51">
        <v>-1006.7518218324733</v>
      </c>
      <c r="BQ619" s="64">
        <v>-2144.8325285828259</v>
      </c>
      <c r="BR619" s="64"/>
      <c r="BS619" s="51">
        <v>0</v>
      </c>
      <c r="BT619" s="38">
        <v>0</v>
      </c>
      <c r="BU619" s="51" t="s">
        <v>22630</v>
      </c>
      <c r="BV619" s="75">
        <v>999</v>
      </c>
      <c r="BW619" s="75">
        <v>1588</v>
      </c>
      <c r="BX619" s="51">
        <v>-589</v>
      </c>
      <c r="BY619" s="75">
        <v>0</v>
      </c>
      <c r="BZ619" s="75">
        <v>0</v>
      </c>
      <c r="CA619" s="184" t="s">
        <v>22151</v>
      </c>
    </row>
    <row r="620" spans="1:79" x14ac:dyDescent="0.3">
      <c r="A620" s="178" t="s">
        <v>1586</v>
      </c>
      <c r="B620" s="1" t="s">
        <v>6852</v>
      </c>
      <c r="C620" s="2" t="s">
        <v>6853</v>
      </c>
      <c r="D620" s="91" t="s">
        <v>140</v>
      </c>
      <c r="E620" s="2" t="s">
        <v>1434</v>
      </c>
      <c r="F620" s="2" t="s">
        <v>9094</v>
      </c>
      <c r="G620" s="2" t="s">
        <v>1380</v>
      </c>
      <c r="H620" s="2" t="s">
        <v>1380</v>
      </c>
      <c r="I620" s="2" t="s">
        <v>1380</v>
      </c>
      <c r="J620" s="269" t="s">
        <v>1380</v>
      </c>
      <c r="K620">
        <v>4054</v>
      </c>
      <c r="L620" t="s">
        <v>9505</v>
      </c>
      <c r="M620" t="e">
        <v>#VALUE!</v>
      </c>
      <c r="N620" t="s">
        <v>5178</v>
      </c>
      <c r="O620" s="169">
        <v>0</v>
      </c>
      <c r="P620" s="123">
        <v>0</v>
      </c>
      <c r="Q620" s="123">
        <v>0</v>
      </c>
      <c r="R620" s="75">
        <v>0</v>
      </c>
      <c r="S620" s="123">
        <v>0</v>
      </c>
      <c r="T620" s="123">
        <v>0</v>
      </c>
      <c r="U620" s="123">
        <v>0</v>
      </c>
      <c r="V620" s="75">
        <v>0</v>
      </c>
      <c r="W620" s="123">
        <v>0</v>
      </c>
      <c r="X620" s="75">
        <v>0</v>
      </c>
      <c r="Y620" s="75">
        <v>0</v>
      </c>
      <c r="Z620" s="75">
        <v>0</v>
      </c>
      <c r="AA620" s="75">
        <v>0</v>
      </c>
      <c r="AB620" s="4">
        <v>0</v>
      </c>
      <c r="AC620" s="4">
        <v>0</v>
      </c>
      <c r="AD620" s="4">
        <v>0</v>
      </c>
      <c r="AE620" s="8">
        <v>0</v>
      </c>
      <c r="AF620" s="8">
        <v>0</v>
      </c>
      <c r="AG620" s="8">
        <v>0</v>
      </c>
      <c r="AH620" s="8">
        <v>0</v>
      </c>
      <c r="AI620" s="51">
        <v>0</v>
      </c>
      <c r="AJ620" s="51">
        <v>0</v>
      </c>
      <c r="AK620" s="51">
        <v>0</v>
      </c>
      <c r="AL620" s="51">
        <v>0</v>
      </c>
      <c r="AM620" s="8">
        <v>-999</v>
      </c>
      <c r="AN620" s="8" t="s">
        <v>22151</v>
      </c>
      <c r="AO620" s="8" t="s">
        <v>22151</v>
      </c>
      <c r="AP620" s="8" t="s">
        <v>22151</v>
      </c>
      <c r="AQ620" s="8" t="s">
        <v>22151</v>
      </c>
      <c r="AR620" s="8" t="s">
        <v>22151</v>
      </c>
      <c r="AS620" s="8">
        <v>-999</v>
      </c>
      <c r="AT620" s="8" t="s">
        <v>22151</v>
      </c>
      <c r="AU620" s="8" t="s">
        <v>22151</v>
      </c>
      <c r="AV620" s="8" t="s">
        <v>22151</v>
      </c>
      <c r="AW620" s="8">
        <v>-999</v>
      </c>
      <c r="AX620" s="8">
        <v>-999</v>
      </c>
      <c r="AY620" s="132" t="s">
        <v>22151</v>
      </c>
      <c r="AZ620" s="132" t="s">
        <v>22151</v>
      </c>
      <c r="BA620" s="132" t="s">
        <v>22151</v>
      </c>
      <c r="BB620" s="132" t="s">
        <v>22151</v>
      </c>
      <c r="BC620" s="132" t="s">
        <v>22151</v>
      </c>
      <c r="BD620" s="132">
        <v>172</v>
      </c>
      <c r="BE620" s="132" t="s">
        <v>22151</v>
      </c>
      <c r="BF620" s="132" t="s">
        <v>22151</v>
      </c>
      <c r="BG620" s="132" t="s">
        <v>22151</v>
      </c>
      <c r="BH620" s="132">
        <v>280</v>
      </c>
      <c r="BI620" s="132">
        <v>265</v>
      </c>
      <c r="BJ620" s="92" t="s">
        <v>22151</v>
      </c>
      <c r="BK620" s="8">
        <v>7.5574645117708927</v>
      </c>
      <c r="BL620" s="8">
        <v>-1006.5574645117709</v>
      </c>
      <c r="BM620" s="12">
        <v>576</v>
      </c>
      <c r="BN620" s="10">
        <v>0</v>
      </c>
      <c r="BO620" s="10">
        <v>0.19435732070240119</v>
      </c>
      <c r="BP620" s="10">
        <v>-1006.7518218324733</v>
      </c>
      <c r="BQ620" s="41">
        <v>-2144.8325285828259</v>
      </c>
      <c r="BR620" s="41"/>
      <c r="BS620" s="10">
        <v>0</v>
      </c>
      <c r="BT620" s="38">
        <v>0</v>
      </c>
      <c r="BU620" s="6" t="s">
        <v>22630</v>
      </c>
      <c r="BV620" s="75">
        <v>999</v>
      </c>
      <c r="BW620" s="75">
        <v>1588</v>
      </c>
      <c r="BX620" s="51">
        <v>-589</v>
      </c>
      <c r="BY620" s="75">
        <v>0</v>
      </c>
      <c r="BZ620" s="75">
        <v>0</v>
      </c>
      <c r="CA620" s="184" t="s">
        <v>22151</v>
      </c>
    </row>
    <row r="621" spans="1:79" x14ac:dyDescent="0.3">
      <c r="A621" s="178" t="s">
        <v>1592</v>
      </c>
      <c r="B621" s="1" t="s">
        <v>6935</v>
      </c>
      <c r="C621" s="2" t="s">
        <v>6936</v>
      </c>
      <c r="D621" s="91" t="s">
        <v>332</v>
      </c>
      <c r="E621" s="2" t="s">
        <v>1470</v>
      </c>
      <c r="F621" s="2" t="s">
        <v>6120</v>
      </c>
      <c r="G621" s="2" t="s">
        <v>1380</v>
      </c>
      <c r="H621" s="2" t="s">
        <v>22151</v>
      </c>
      <c r="I621" s="2" t="s">
        <v>1380</v>
      </c>
      <c r="J621" s="269" t="s">
        <v>1380</v>
      </c>
      <c r="K621">
        <v>2578</v>
      </c>
      <c r="L621" t="s">
        <v>9279</v>
      </c>
      <c r="M621" t="e">
        <v>#VALUE!</v>
      </c>
      <c r="N621" t="s">
        <v>5182</v>
      </c>
      <c r="O621" s="169">
        <v>0</v>
      </c>
      <c r="P621" s="123">
        <v>0</v>
      </c>
      <c r="Q621" s="123">
        <v>0</v>
      </c>
      <c r="R621" s="75">
        <v>0</v>
      </c>
      <c r="S621" s="123">
        <v>0</v>
      </c>
      <c r="T621" s="123">
        <v>0</v>
      </c>
      <c r="U621" s="123">
        <v>0</v>
      </c>
      <c r="V621" s="75">
        <v>0</v>
      </c>
      <c r="W621" s="123">
        <v>0</v>
      </c>
      <c r="X621" s="75">
        <v>0</v>
      </c>
      <c r="Y621" s="75">
        <v>0</v>
      </c>
      <c r="Z621" s="75">
        <v>0</v>
      </c>
      <c r="AA621" s="75">
        <v>0</v>
      </c>
      <c r="AB621" s="4">
        <v>0</v>
      </c>
      <c r="AC621" s="4">
        <v>0</v>
      </c>
      <c r="AD621" s="4">
        <v>0</v>
      </c>
      <c r="AE621" s="8">
        <v>0</v>
      </c>
      <c r="AF621" s="8">
        <v>0</v>
      </c>
      <c r="AG621" s="8">
        <v>0</v>
      </c>
      <c r="AH621" s="8">
        <v>0</v>
      </c>
      <c r="AI621" s="51">
        <v>0</v>
      </c>
      <c r="AJ621" s="51">
        <v>0</v>
      </c>
      <c r="AK621" s="51">
        <v>0</v>
      </c>
      <c r="AL621" s="51">
        <v>0</v>
      </c>
      <c r="AM621" s="8">
        <v>-999</v>
      </c>
      <c r="AN621" s="8" t="s">
        <v>22151</v>
      </c>
      <c r="AO621" s="8" t="s">
        <v>22151</v>
      </c>
      <c r="AP621" s="8" t="s">
        <v>22151</v>
      </c>
      <c r="AQ621" s="8" t="s">
        <v>22151</v>
      </c>
      <c r="AR621" s="8" t="s">
        <v>22151</v>
      </c>
      <c r="AS621" s="8">
        <v>-999</v>
      </c>
      <c r="AT621" s="8" t="s">
        <v>22151</v>
      </c>
      <c r="AU621" s="8" t="s">
        <v>22151</v>
      </c>
      <c r="AV621" s="8" t="s">
        <v>22151</v>
      </c>
      <c r="AW621" s="8">
        <v>-999</v>
      </c>
      <c r="AX621" s="8">
        <v>-999</v>
      </c>
      <c r="AY621" s="132" t="s">
        <v>22151</v>
      </c>
      <c r="AZ621" s="132" t="s">
        <v>22151</v>
      </c>
      <c r="BA621" s="132" t="s">
        <v>22151</v>
      </c>
      <c r="BB621" s="132" t="s">
        <v>22151</v>
      </c>
      <c r="BC621" s="132" t="s">
        <v>22151</v>
      </c>
      <c r="BD621" s="132">
        <v>172</v>
      </c>
      <c r="BE621" s="132" t="s">
        <v>22151</v>
      </c>
      <c r="BF621" s="132" t="s">
        <v>22151</v>
      </c>
      <c r="BG621" s="132" t="s">
        <v>22151</v>
      </c>
      <c r="BH621" s="132">
        <v>280</v>
      </c>
      <c r="BI621" s="132">
        <v>265</v>
      </c>
      <c r="BJ621" s="92" t="s">
        <v>22151</v>
      </c>
      <c r="BK621" s="8">
        <v>7.5574645117708927</v>
      </c>
      <c r="BL621" s="8">
        <v>-1006.5574645117709</v>
      </c>
      <c r="BM621" s="12">
        <v>576</v>
      </c>
      <c r="BN621" s="10">
        <v>0</v>
      </c>
      <c r="BO621" s="10">
        <v>0.19435732070240119</v>
      </c>
      <c r="BP621" s="10">
        <v>-1006.7518218324733</v>
      </c>
      <c r="BQ621" s="41">
        <v>-2144.8325285828259</v>
      </c>
      <c r="BR621" s="41"/>
      <c r="BS621" s="10">
        <v>0</v>
      </c>
      <c r="BT621" s="38">
        <v>0</v>
      </c>
      <c r="BU621" s="6" t="s">
        <v>22630</v>
      </c>
      <c r="BV621" s="75">
        <v>999</v>
      </c>
      <c r="BW621" s="75">
        <v>1588</v>
      </c>
      <c r="BX621" s="51">
        <v>-589</v>
      </c>
      <c r="BY621" s="75">
        <v>0</v>
      </c>
      <c r="BZ621" s="75">
        <v>0</v>
      </c>
      <c r="CA621" s="184" t="s">
        <v>22151</v>
      </c>
    </row>
    <row r="622" spans="1:79" x14ac:dyDescent="0.3">
      <c r="A622" s="178" t="s">
        <v>11435</v>
      </c>
      <c r="B622" s="1" t="s">
        <v>11436</v>
      </c>
      <c r="C622" s="2" t="s">
        <v>11437</v>
      </c>
      <c r="D622" s="91" t="s">
        <v>11579</v>
      </c>
      <c r="E622" s="2" t="s">
        <v>1372</v>
      </c>
      <c r="F622" s="2" t="s">
        <v>6120</v>
      </c>
      <c r="G622" s="2" t="s">
        <v>1380</v>
      </c>
      <c r="H622" s="2" t="s">
        <v>22151</v>
      </c>
      <c r="I622" s="2" t="s">
        <v>1380</v>
      </c>
      <c r="J622" s="269" t="s">
        <v>1380</v>
      </c>
      <c r="K622">
        <v>12944</v>
      </c>
      <c r="L622" t="s">
        <v>11191</v>
      </c>
      <c r="M622" t="e">
        <v>#VALUE!</v>
      </c>
      <c r="N622" t="s">
        <v>12526</v>
      </c>
      <c r="O622" s="169">
        <v>0</v>
      </c>
      <c r="P622" s="123">
        <v>0</v>
      </c>
      <c r="Q622" s="123">
        <v>0</v>
      </c>
      <c r="R622" s="67">
        <v>0</v>
      </c>
      <c r="S622" s="123">
        <v>0</v>
      </c>
      <c r="T622" s="123">
        <v>0</v>
      </c>
      <c r="U622" s="123">
        <v>0</v>
      </c>
      <c r="V622" s="67">
        <v>0</v>
      </c>
      <c r="W622" s="123">
        <v>0</v>
      </c>
      <c r="X622" s="67">
        <v>0</v>
      </c>
      <c r="Y622" s="67">
        <v>0</v>
      </c>
      <c r="Z622" s="67">
        <v>0</v>
      </c>
      <c r="AA622" s="67">
        <v>0</v>
      </c>
      <c r="AB622" s="4">
        <v>0</v>
      </c>
      <c r="AC622" s="4">
        <v>0</v>
      </c>
      <c r="AD622" s="4">
        <v>0</v>
      </c>
      <c r="AE622" s="8">
        <v>0</v>
      </c>
      <c r="AF622" s="8">
        <v>0</v>
      </c>
      <c r="AG622" s="8">
        <v>0</v>
      </c>
      <c r="AH622" s="8">
        <v>0</v>
      </c>
      <c r="AI622" s="51">
        <v>0</v>
      </c>
      <c r="AJ622" s="51">
        <v>0</v>
      </c>
      <c r="AK622" s="51">
        <v>0</v>
      </c>
      <c r="AL622" s="51">
        <v>0</v>
      </c>
      <c r="AM622" s="8">
        <v>-999</v>
      </c>
      <c r="AN622" s="8" t="s">
        <v>22151</v>
      </c>
      <c r="AO622" s="8" t="s">
        <v>22151</v>
      </c>
      <c r="AP622" s="8" t="s">
        <v>22151</v>
      </c>
      <c r="AQ622" s="8" t="s">
        <v>22151</v>
      </c>
      <c r="AR622" s="8" t="s">
        <v>22151</v>
      </c>
      <c r="AS622" s="8">
        <v>-999</v>
      </c>
      <c r="AT622" s="8" t="s">
        <v>22151</v>
      </c>
      <c r="AU622" s="8" t="s">
        <v>22151</v>
      </c>
      <c r="AV622" s="8" t="s">
        <v>22151</v>
      </c>
      <c r="AW622" s="8">
        <v>-999</v>
      </c>
      <c r="AX622" s="8">
        <v>-999</v>
      </c>
      <c r="AY622" s="132" t="s">
        <v>22151</v>
      </c>
      <c r="AZ622" s="132" t="s">
        <v>22151</v>
      </c>
      <c r="BA622" s="132" t="s">
        <v>22151</v>
      </c>
      <c r="BB622" s="132" t="s">
        <v>22151</v>
      </c>
      <c r="BC622" s="132" t="s">
        <v>22151</v>
      </c>
      <c r="BD622" s="132">
        <v>172</v>
      </c>
      <c r="BE622" s="132" t="s">
        <v>22151</v>
      </c>
      <c r="BF622" s="132" t="s">
        <v>22151</v>
      </c>
      <c r="BG622" s="132" t="s">
        <v>22151</v>
      </c>
      <c r="BH622" s="132">
        <v>280</v>
      </c>
      <c r="BI622" s="132">
        <v>265</v>
      </c>
      <c r="BJ622" s="92" t="s">
        <v>22151</v>
      </c>
      <c r="BK622" s="8">
        <v>7.5574645117708927</v>
      </c>
      <c r="BL622" s="8">
        <v>-1006.5574645117709</v>
      </c>
      <c r="BM622" s="12">
        <v>576</v>
      </c>
      <c r="BN622" s="10">
        <v>0</v>
      </c>
      <c r="BO622" s="10">
        <v>0.19435732070240119</v>
      </c>
      <c r="BP622" s="10">
        <v>-1006.7518218324733</v>
      </c>
      <c r="BQ622" s="41">
        <v>-2144.8325285828259</v>
      </c>
      <c r="BR622" s="41"/>
      <c r="BS622" s="10">
        <v>0</v>
      </c>
      <c r="BT622" s="38">
        <v>0</v>
      </c>
      <c r="BU622" s="6" t="s">
        <v>22630</v>
      </c>
      <c r="BV622" s="75">
        <v>999</v>
      </c>
      <c r="BW622" s="75">
        <v>1588</v>
      </c>
      <c r="BX622" s="51">
        <v>-589</v>
      </c>
      <c r="BY622" s="75">
        <v>0</v>
      </c>
      <c r="BZ622" s="75">
        <v>0</v>
      </c>
      <c r="CA622" s="184" t="s">
        <v>22151</v>
      </c>
    </row>
    <row r="623" spans="1:79" x14ac:dyDescent="0.3">
      <c r="A623" s="178" t="s">
        <v>12047</v>
      </c>
      <c r="B623" s="1" t="s">
        <v>7723</v>
      </c>
      <c r="C623" s="2" t="s">
        <v>12048</v>
      </c>
      <c r="D623" s="91" t="s">
        <v>11505</v>
      </c>
      <c r="E623" s="2" t="s">
        <v>1565</v>
      </c>
      <c r="F623" s="2" t="s">
        <v>6120</v>
      </c>
      <c r="G623" s="2" t="s">
        <v>1380</v>
      </c>
      <c r="H623" s="2" t="s">
        <v>22151</v>
      </c>
      <c r="I623" s="2" t="s">
        <v>1380</v>
      </c>
      <c r="J623" s="269" t="s">
        <v>1380</v>
      </c>
      <c r="K623">
        <v>9253</v>
      </c>
      <c r="L623" t="s">
        <v>11506</v>
      </c>
      <c r="M623" t="e">
        <v>#VALUE!</v>
      </c>
      <c r="N623" t="s">
        <v>12050</v>
      </c>
      <c r="O623" s="169">
        <v>0</v>
      </c>
      <c r="P623" s="123">
        <v>0</v>
      </c>
      <c r="Q623" s="123">
        <v>0</v>
      </c>
      <c r="R623" s="75">
        <v>0</v>
      </c>
      <c r="S623" s="123">
        <v>0</v>
      </c>
      <c r="T623" s="123">
        <v>0</v>
      </c>
      <c r="U623" s="123">
        <v>0</v>
      </c>
      <c r="V623" s="75">
        <v>0</v>
      </c>
      <c r="W623" s="123">
        <v>0</v>
      </c>
      <c r="X623" s="75">
        <v>0</v>
      </c>
      <c r="Y623" s="75">
        <v>0</v>
      </c>
      <c r="Z623" s="75">
        <v>0</v>
      </c>
      <c r="AA623" s="75">
        <v>0</v>
      </c>
      <c r="AB623" s="4">
        <v>0</v>
      </c>
      <c r="AC623" s="4">
        <v>0</v>
      </c>
      <c r="AD623" s="4">
        <v>0</v>
      </c>
      <c r="AE623" s="8">
        <v>0</v>
      </c>
      <c r="AF623" s="8">
        <v>0</v>
      </c>
      <c r="AG623" s="8">
        <v>0</v>
      </c>
      <c r="AH623" s="8">
        <v>0</v>
      </c>
      <c r="AI623" s="51">
        <v>0</v>
      </c>
      <c r="AJ623" s="51">
        <v>0</v>
      </c>
      <c r="AK623" s="51">
        <v>0</v>
      </c>
      <c r="AL623" s="51">
        <v>0</v>
      </c>
      <c r="AM623" s="8">
        <v>-999</v>
      </c>
      <c r="AN623" s="8" t="s">
        <v>22151</v>
      </c>
      <c r="AO623" s="8" t="s">
        <v>22151</v>
      </c>
      <c r="AP623" s="8" t="s">
        <v>22151</v>
      </c>
      <c r="AQ623" s="8" t="s">
        <v>22151</v>
      </c>
      <c r="AR623" s="8" t="s">
        <v>22151</v>
      </c>
      <c r="AS623" s="8">
        <v>-999</v>
      </c>
      <c r="AT623" s="8" t="s">
        <v>22151</v>
      </c>
      <c r="AU623" s="8" t="s">
        <v>22151</v>
      </c>
      <c r="AV623" s="8" t="s">
        <v>22151</v>
      </c>
      <c r="AW623" s="8">
        <v>-999</v>
      </c>
      <c r="AX623" s="8">
        <v>-999</v>
      </c>
      <c r="AY623" s="132" t="s">
        <v>22151</v>
      </c>
      <c r="AZ623" s="132" t="s">
        <v>22151</v>
      </c>
      <c r="BA623" s="132" t="s">
        <v>22151</v>
      </c>
      <c r="BB623" s="132" t="s">
        <v>22151</v>
      </c>
      <c r="BC623" s="132" t="s">
        <v>22151</v>
      </c>
      <c r="BD623" s="132">
        <v>172</v>
      </c>
      <c r="BE623" s="132" t="s">
        <v>22151</v>
      </c>
      <c r="BF623" s="132" t="s">
        <v>22151</v>
      </c>
      <c r="BG623" s="132" t="s">
        <v>22151</v>
      </c>
      <c r="BH623" s="132">
        <v>280</v>
      </c>
      <c r="BI623" s="132">
        <v>265</v>
      </c>
      <c r="BJ623" s="92" t="s">
        <v>22151</v>
      </c>
      <c r="BK623" s="8">
        <v>7.5574645117708927</v>
      </c>
      <c r="BL623" s="8">
        <v>-1006.5574645117709</v>
      </c>
      <c r="BM623" s="12">
        <v>576</v>
      </c>
      <c r="BN623" s="10">
        <v>0</v>
      </c>
      <c r="BO623" s="10">
        <v>0.19435732070240119</v>
      </c>
      <c r="BP623" s="10">
        <v>-1006.7518218324733</v>
      </c>
      <c r="BQ623" s="41">
        <v>-2144.8325285828259</v>
      </c>
      <c r="BR623" s="41"/>
      <c r="BS623" s="10">
        <v>0</v>
      </c>
      <c r="BT623" s="38">
        <v>0</v>
      </c>
      <c r="BU623" s="6" t="s">
        <v>22630</v>
      </c>
      <c r="BV623" s="75">
        <v>999</v>
      </c>
      <c r="BW623" s="75">
        <v>1588</v>
      </c>
      <c r="BX623" s="51">
        <v>-589</v>
      </c>
      <c r="BY623" s="75">
        <v>0</v>
      </c>
      <c r="BZ623" s="75">
        <v>0</v>
      </c>
      <c r="CA623" s="184" t="s">
        <v>22151</v>
      </c>
    </row>
    <row r="624" spans="1:79" x14ac:dyDescent="0.3">
      <c r="A624" s="213" t="s">
        <v>13675</v>
      </c>
      <c r="B624" s="1" t="s">
        <v>13677</v>
      </c>
      <c r="C624" s="2" t="s">
        <v>13676</v>
      </c>
      <c r="D624" s="91" t="s">
        <v>11616</v>
      </c>
      <c r="E624" s="2" t="s">
        <v>1449</v>
      </c>
      <c r="F624" s="2" t="s">
        <v>6120</v>
      </c>
      <c r="G624" s="2" t="s">
        <v>1380</v>
      </c>
      <c r="H624" s="2" t="s">
        <v>22151</v>
      </c>
      <c r="I624" s="2" t="s">
        <v>1380</v>
      </c>
      <c r="J624" s="269" t="s">
        <v>1380</v>
      </c>
      <c r="K624">
        <v>14936</v>
      </c>
      <c r="L624" t="s">
        <v>13043</v>
      </c>
      <c r="M624" t="e">
        <v>#VALUE!</v>
      </c>
      <c r="N624" t="s">
        <v>13678</v>
      </c>
      <c r="O624" s="169">
        <v>0</v>
      </c>
      <c r="P624" s="123">
        <v>0</v>
      </c>
      <c r="Q624" s="123">
        <v>0</v>
      </c>
      <c r="R624" s="75">
        <v>0</v>
      </c>
      <c r="S624" s="123">
        <v>0</v>
      </c>
      <c r="T624" s="123">
        <v>0</v>
      </c>
      <c r="U624" s="123">
        <v>0</v>
      </c>
      <c r="V624" s="75">
        <v>0</v>
      </c>
      <c r="W624" s="123">
        <v>0</v>
      </c>
      <c r="X624" s="75">
        <v>0</v>
      </c>
      <c r="Y624" s="75">
        <v>0</v>
      </c>
      <c r="Z624" s="75">
        <v>0</v>
      </c>
      <c r="AA624" s="75">
        <v>0</v>
      </c>
      <c r="AB624" s="52">
        <v>0</v>
      </c>
      <c r="AC624" s="52">
        <v>0</v>
      </c>
      <c r="AD624" s="52">
        <v>0</v>
      </c>
      <c r="AE624" s="51">
        <v>0</v>
      </c>
      <c r="AF624" s="51">
        <v>0</v>
      </c>
      <c r="AG624" s="51">
        <v>0</v>
      </c>
      <c r="AH624" s="51">
        <v>0</v>
      </c>
      <c r="AI624" s="51">
        <v>0</v>
      </c>
      <c r="AJ624" s="51">
        <v>0</v>
      </c>
      <c r="AK624" s="51">
        <v>0</v>
      </c>
      <c r="AL624" s="51">
        <v>0</v>
      </c>
      <c r="AM624" s="51">
        <v>-999</v>
      </c>
      <c r="AN624" s="51" t="s">
        <v>22151</v>
      </c>
      <c r="AO624" s="51" t="s">
        <v>22151</v>
      </c>
      <c r="AP624" s="51" t="s">
        <v>22151</v>
      </c>
      <c r="AQ624" s="51" t="s">
        <v>22151</v>
      </c>
      <c r="AR624" s="51" t="s">
        <v>22151</v>
      </c>
      <c r="AS624" s="51">
        <v>-999</v>
      </c>
      <c r="AT624" s="51" t="s">
        <v>22151</v>
      </c>
      <c r="AU624" s="51" t="s">
        <v>22151</v>
      </c>
      <c r="AV624" s="51" t="s">
        <v>22151</v>
      </c>
      <c r="AW624" s="51">
        <v>-999</v>
      </c>
      <c r="AX624" s="51">
        <v>-999</v>
      </c>
      <c r="AY624" s="76" t="s">
        <v>22151</v>
      </c>
      <c r="AZ624" s="132" t="s">
        <v>22151</v>
      </c>
      <c r="BA624" s="132" t="s">
        <v>22151</v>
      </c>
      <c r="BB624" s="132" t="s">
        <v>22151</v>
      </c>
      <c r="BC624" s="132" t="s">
        <v>22151</v>
      </c>
      <c r="BD624" s="132">
        <v>172</v>
      </c>
      <c r="BE624" s="132" t="s">
        <v>22151</v>
      </c>
      <c r="BF624" s="132" t="s">
        <v>22151</v>
      </c>
      <c r="BG624" s="132" t="s">
        <v>22151</v>
      </c>
      <c r="BH624" s="132">
        <v>280</v>
      </c>
      <c r="BI624" s="132">
        <v>265</v>
      </c>
      <c r="BJ624" s="92" t="s">
        <v>22151</v>
      </c>
      <c r="BK624" s="51">
        <v>7.5574645117708927</v>
      </c>
      <c r="BL624" s="8">
        <v>-1006.5574645117709</v>
      </c>
      <c r="BM624" s="12">
        <v>576</v>
      </c>
      <c r="BN624" s="51">
        <v>0</v>
      </c>
      <c r="BO624" s="51">
        <v>0.19435732070240119</v>
      </c>
      <c r="BP624" s="51">
        <v>-1006.7518218324733</v>
      </c>
      <c r="BQ624" s="64">
        <v>-2144.8325285828259</v>
      </c>
      <c r="BR624" s="64"/>
      <c r="BS624" s="51">
        <v>0</v>
      </c>
      <c r="BT624" s="38">
        <v>0</v>
      </c>
      <c r="BU624" s="51" t="s">
        <v>22630</v>
      </c>
      <c r="BV624" s="75">
        <v>999</v>
      </c>
      <c r="BW624" s="75">
        <v>1588</v>
      </c>
      <c r="BX624" s="51">
        <v>-589</v>
      </c>
      <c r="BY624" s="75">
        <v>0</v>
      </c>
      <c r="BZ624" s="75">
        <v>0</v>
      </c>
      <c r="CA624" s="184" t="s">
        <v>22151</v>
      </c>
    </row>
    <row r="625" spans="1:79" x14ac:dyDescent="0.3">
      <c r="A625" s="213" t="s">
        <v>5215</v>
      </c>
      <c r="B625" s="1" t="s">
        <v>7212</v>
      </c>
      <c r="C625" s="2" t="s">
        <v>6583</v>
      </c>
      <c r="D625" s="91" t="s">
        <v>1288</v>
      </c>
      <c r="E625" s="2" t="s">
        <v>1553</v>
      </c>
      <c r="F625" s="2" t="s">
        <v>6120</v>
      </c>
      <c r="G625" s="2" t="s">
        <v>1380</v>
      </c>
      <c r="H625" s="2" t="s">
        <v>22151</v>
      </c>
      <c r="I625" s="2" t="s">
        <v>1380</v>
      </c>
      <c r="J625" s="269" t="s">
        <v>1380</v>
      </c>
      <c r="K625">
        <v>12701</v>
      </c>
      <c r="L625" t="s">
        <v>10623</v>
      </c>
      <c r="M625" t="e">
        <v>#VALUE!</v>
      </c>
      <c r="N625" t="s">
        <v>5217</v>
      </c>
      <c r="O625" s="169">
        <v>0</v>
      </c>
      <c r="P625" s="123">
        <v>0</v>
      </c>
      <c r="Q625" s="123">
        <v>0</v>
      </c>
      <c r="R625" s="75">
        <v>0</v>
      </c>
      <c r="S625" s="123">
        <v>0</v>
      </c>
      <c r="T625" s="123">
        <v>0</v>
      </c>
      <c r="U625" s="123">
        <v>0</v>
      </c>
      <c r="V625" s="75">
        <v>0</v>
      </c>
      <c r="W625" s="123">
        <v>0</v>
      </c>
      <c r="X625" s="75">
        <v>0</v>
      </c>
      <c r="Y625" s="75">
        <v>0</v>
      </c>
      <c r="Z625" s="75">
        <v>0</v>
      </c>
      <c r="AA625" s="75">
        <v>0</v>
      </c>
      <c r="AB625" s="52">
        <v>0</v>
      </c>
      <c r="AC625" s="52">
        <v>0</v>
      </c>
      <c r="AD625" s="52">
        <v>0</v>
      </c>
      <c r="AE625" s="51">
        <v>0</v>
      </c>
      <c r="AF625" s="51">
        <v>0</v>
      </c>
      <c r="AG625" s="51">
        <v>0</v>
      </c>
      <c r="AH625" s="51">
        <v>0</v>
      </c>
      <c r="AI625" s="51">
        <v>0</v>
      </c>
      <c r="AJ625" s="51">
        <v>0</v>
      </c>
      <c r="AK625" s="51">
        <v>0</v>
      </c>
      <c r="AL625" s="51">
        <v>0</v>
      </c>
      <c r="AM625" s="51">
        <v>-999</v>
      </c>
      <c r="AN625" s="51" t="s">
        <v>22151</v>
      </c>
      <c r="AO625" s="51" t="s">
        <v>22151</v>
      </c>
      <c r="AP625" s="51" t="s">
        <v>22151</v>
      </c>
      <c r="AQ625" s="51" t="s">
        <v>22151</v>
      </c>
      <c r="AR625" s="51" t="s">
        <v>22151</v>
      </c>
      <c r="AS625" s="51">
        <v>-999</v>
      </c>
      <c r="AT625" s="51" t="s">
        <v>22151</v>
      </c>
      <c r="AU625" s="51" t="s">
        <v>22151</v>
      </c>
      <c r="AV625" s="51" t="s">
        <v>22151</v>
      </c>
      <c r="AW625" s="51">
        <v>-999</v>
      </c>
      <c r="AX625" s="51">
        <v>-999</v>
      </c>
      <c r="AY625" s="76" t="s">
        <v>22151</v>
      </c>
      <c r="AZ625" s="76" t="s">
        <v>22151</v>
      </c>
      <c r="BA625" s="76" t="s">
        <v>22151</v>
      </c>
      <c r="BB625" s="76" t="s">
        <v>22151</v>
      </c>
      <c r="BC625" s="76" t="s">
        <v>22151</v>
      </c>
      <c r="BD625" s="76">
        <v>172</v>
      </c>
      <c r="BE625" s="76" t="s">
        <v>22151</v>
      </c>
      <c r="BF625" s="76" t="s">
        <v>22151</v>
      </c>
      <c r="BG625" s="76" t="s">
        <v>22151</v>
      </c>
      <c r="BH625" s="76">
        <v>280</v>
      </c>
      <c r="BI625" s="76">
        <v>265</v>
      </c>
      <c r="BJ625" s="93" t="s">
        <v>22151</v>
      </c>
      <c r="BK625" s="51">
        <v>7.5574645117708927</v>
      </c>
      <c r="BL625" s="51">
        <v>-1006.5574645117709</v>
      </c>
      <c r="BM625" s="76">
        <v>576</v>
      </c>
      <c r="BN625" s="51">
        <v>0</v>
      </c>
      <c r="BO625" s="51">
        <v>0.19435732070240119</v>
      </c>
      <c r="BP625" s="51">
        <v>-1006.7518218324733</v>
      </c>
      <c r="BQ625" s="64">
        <v>-2144.8325285828259</v>
      </c>
      <c r="BR625" s="64"/>
      <c r="BS625" s="51">
        <v>0</v>
      </c>
      <c r="BT625" s="38">
        <v>0</v>
      </c>
      <c r="BU625" s="51" t="s">
        <v>22630</v>
      </c>
      <c r="BV625" s="75">
        <v>999</v>
      </c>
      <c r="BW625" s="75">
        <v>1588</v>
      </c>
      <c r="BX625" s="51">
        <v>-589</v>
      </c>
      <c r="BY625" s="75">
        <v>0</v>
      </c>
      <c r="BZ625" s="75">
        <v>0</v>
      </c>
      <c r="CA625" s="184" t="s">
        <v>22151</v>
      </c>
    </row>
    <row r="626" spans="1:79" x14ac:dyDescent="0.3">
      <c r="A626" s="212" t="s">
        <v>1653</v>
      </c>
      <c r="B626" s="180" t="s">
        <v>6553</v>
      </c>
      <c r="C626" s="181" t="s">
        <v>6618</v>
      </c>
      <c r="D626" s="210" t="s">
        <v>585</v>
      </c>
      <c r="E626" s="181" t="s">
        <v>1416</v>
      </c>
      <c r="F626" s="181" t="s">
        <v>9094</v>
      </c>
      <c r="G626" s="181" t="s">
        <v>1380</v>
      </c>
      <c r="H626" s="181" t="s">
        <v>22151</v>
      </c>
      <c r="I626" s="181" t="s">
        <v>1380</v>
      </c>
      <c r="J626" s="181" t="s">
        <v>1380</v>
      </c>
      <c r="K626" s="182">
        <v>4022</v>
      </c>
      <c r="L626" s="182" t="s">
        <v>9821</v>
      </c>
      <c r="M626" s="194" t="e">
        <v>#VALUE!</v>
      </c>
      <c r="N626" s="194" t="s">
        <v>5228</v>
      </c>
      <c r="O626" s="66">
        <v>0</v>
      </c>
      <c r="P626" s="184">
        <v>0</v>
      </c>
      <c r="Q626" s="184">
        <v>0</v>
      </c>
      <c r="R626" s="184">
        <v>0</v>
      </c>
      <c r="S626" s="184">
        <v>0</v>
      </c>
      <c r="T626" s="184">
        <v>0</v>
      </c>
      <c r="U626" s="184">
        <v>0</v>
      </c>
      <c r="V626" s="184">
        <v>0</v>
      </c>
      <c r="W626" s="184">
        <v>0</v>
      </c>
      <c r="X626" s="184">
        <v>0</v>
      </c>
      <c r="Y626" s="184">
        <v>0</v>
      </c>
      <c r="Z626" s="184">
        <v>0</v>
      </c>
      <c r="AA626" s="184">
        <v>0</v>
      </c>
      <c r="AB626" s="185">
        <v>0</v>
      </c>
      <c r="AC626" s="186">
        <v>0</v>
      </c>
      <c r="AD626" s="186">
        <v>0</v>
      </c>
      <c r="AE626" s="187">
        <v>0</v>
      </c>
      <c r="AF626" s="187">
        <v>0</v>
      </c>
      <c r="AG626" s="187">
        <v>0</v>
      </c>
      <c r="AH626" s="187">
        <v>0</v>
      </c>
      <c r="AI626" s="187">
        <v>0</v>
      </c>
      <c r="AJ626" s="188">
        <v>0</v>
      </c>
      <c r="AK626" s="188">
        <v>0</v>
      </c>
      <c r="AL626" s="188">
        <v>0</v>
      </c>
      <c r="AM626" s="187">
        <v>-999</v>
      </c>
      <c r="AN626" s="187" t="s">
        <v>22151</v>
      </c>
      <c r="AO626" s="187" t="s">
        <v>22151</v>
      </c>
      <c r="AP626" s="187" t="s">
        <v>22151</v>
      </c>
      <c r="AQ626" s="187" t="s">
        <v>22151</v>
      </c>
      <c r="AR626" s="187" t="s">
        <v>22151</v>
      </c>
      <c r="AS626" s="187">
        <v>-999</v>
      </c>
      <c r="AT626" s="187" t="s">
        <v>22151</v>
      </c>
      <c r="AU626" s="187" t="s">
        <v>22151</v>
      </c>
      <c r="AV626" s="187" t="s">
        <v>22151</v>
      </c>
      <c r="AW626" s="187">
        <v>-999</v>
      </c>
      <c r="AX626" s="187">
        <v>-999</v>
      </c>
      <c r="AY626" s="189" t="s">
        <v>22151</v>
      </c>
      <c r="AZ626" s="189" t="s">
        <v>22151</v>
      </c>
      <c r="BA626" s="189" t="s">
        <v>22151</v>
      </c>
      <c r="BB626" s="189" t="s">
        <v>22151</v>
      </c>
      <c r="BC626" s="189" t="s">
        <v>22151</v>
      </c>
      <c r="BD626" s="189">
        <v>172</v>
      </c>
      <c r="BE626" s="189" t="s">
        <v>22151</v>
      </c>
      <c r="BF626" s="189" t="s">
        <v>22151</v>
      </c>
      <c r="BG626" s="189" t="s">
        <v>22151</v>
      </c>
      <c r="BH626" s="189">
        <v>280</v>
      </c>
      <c r="BI626" s="189">
        <v>265</v>
      </c>
      <c r="BJ626" s="190" t="s">
        <v>22151</v>
      </c>
      <c r="BK626" s="187">
        <v>7.5574645117708927</v>
      </c>
      <c r="BL626" s="187">
        <v>-1006.5574645117709</v>
      </c>
      <c r="BM626" s="189">
        <v>576</v>
      </c>
      <c r="BN626" s="187">
        <v>0</v>
      </c>
      <c r="BO626" s="187">
        <v>0.19435732070240119</v>
      </c>
      <c r="BP626" s="187">
        <v>-1006.7518218324733</v>
      </c>
      <c r="BQ626" s="191">
        <v>-2144.8325285828259</v>
      </c>
      <c r="BR626" s="192"/>
      <c r="BS626" s="187">
        <v>0</v>
      </c>
      <c r="BT626" s="38">
        <v>0</v>
      </c>
      <c r="BU626" s="187" t="s">
        <v>22630</v>
      </c>
      <c r="BV626" s="184">
        <v>999</v>
      </c>
      <c r="BW626" s="193">
        <v>1588</v>
      </c>
      <c r="BX626" s="188">
        <v>-589</v>
      </c>
      <c r="BY626" s="193">
        <v>0</v>
      </c>
      <c r="BZ626" s="193">
        <v>0</v>
      </c>
      <c r="CA626" s="184" t="s">
        <v>22151</v>
      </c>
    </row>
    <row r="627" spans="1:79" x14ac:dyDescent="0.3">
      <c r="A627" s="178" t="s">
        <v>1698</v>
      </c>
      <c r="B627" s="1" t="s">
        <v>7213</v>
      </c>
      <c r="C627" s="2" t="s">
        <v>7214</v>
      </c>
      <c r="D627" s="91" t="s">
        <v>222</v>
      </c>
      <c r="E627" s="2" t="s">
        <v>3591</v>
      </c>
      <c r="F627" s="2" t="s">
        <v>3591</v>
      </c>
      <c r="G627" s="2" t="s">
        <v>1380</v>
      </c>
      <c r="H627" s="2" t="s">
        <v>22151</v>
      </c>
      <c r="I627" s="2" t="s">
        <v>1380</v>
      </c>
      <c r="J627" s="269" t="s">
        <v>1380</v>
      </c>
      <c r="K627">
        <v>9048</v>
      </c>
      <c r="L627" t="s">
        <v>10532</v>
      </c>
      <c r="M627" t="e">
        <v>#VALUE!</v>
      </c>
      <c r="N627" t="s">
        <v>5258</v>
      </c>
      <c r="O627" s="169">
        <v>0</v>
      </c>
      <c r="P627" s="123">
        <v>0</v>
      </c>
      <c r="Q627" s="123">
        <v>0</v>
      </c>
      <c r="R627" s="75">
        <v>0</v>
      </c>
      <c r="S627" s="123">
        <v>0</v>
      </c>
      <c r="T627" s="123">
        <v>0</v>
      </c>
      <c r="U627" s="123">
        <v>0</v>
      </c>
      <c r="V627" s="75">
        <v>0</v>
      </c>
      <c r="W627" s="123">
        <v>0</v>
      </c>
      <c r="X627" s="75">
        <v>0</v>
      </c>
      <c r="Y627" s="75">
        <v>0</v>
      </c>
      <c r="Z627" s="75">
        <v>0</v>
      </c>
      <c r="AA627" s="75">
        <v>0</v>
      </c>
      <c r="AB627" s="4">
        <v>0</v>
      </c>
      <c r="AC627" s="4">
        <v>0</v>
      </c>
      <c r="AD627" s="4">
        <v>0</v>
      </c>
      <c r="AE627" s="8">
        <v>0</v>
      </c>
      <c r="AF627" s="8">
        <v>0</v>
      </c>
      <c r="AG627" s="8">
        <v>0</v>
      </c>
      <c r="AH627" s="8">
        <v>0</v>
      </c>
      <c r="AI627" s="51">
        <v>0</v>
      </c>
      <c r="AJ627" s="51">
        <v>0</v>
      </c>
      <c r="AK627" s="51">
        <v>0</v>
      </c>
      <c r="AL627" s="51">
        <v>0</v>
      </c>
      <c r="AM627" s="8">
        <v>-999</v>
      </c>
      <c r="AN627" s="8" t="s">
        <v>22151</v>
      </c>
      <c r="AO627" s="8" t="s">
        <v>22151</v>
      </c>
      <c r="AP627" s="8" t="s">
        <v>22151</v>
      </c>
      <c r="AQ627" s="8" t="s">
        <v>22151</v>
      </c>
      <c r="AR627" s="8" t="s">
        <v>22151</v>
      </c>
      <c r="AS627" s="8">
        <v>-999</v>
      </c>
      <c r="AT627" s="8" t="s">
        <v>22151</v>
      </c>
      <c r="AU627" s="8" t="s">
        <v>22151</v>
      </c>
      <c r="AV627" s="8" t="s">
        <v>22151</v>
      </c>
      <c r="AW627" s="8">
        <v>-999</v>
      </c>
      <c r="AX627" s="8">
        <v>-999</v>
      </c>
      <c r="AY627" s="132" t="s">
        <v>22151</v>
      </c>
      <c r="AZ627" s="132" t="s">
        <v>22151</v>
      </c>
      <c r="BA627" s="132" t="s">
        <v>22151</v>
      </c>
      <c r="BB627" s="132" t="s">
        <v>22151</v>
      </c>
      <c r="BC627" s="132" t="s">
        <v>22151</v>
      </c>
      <c r="BD627" s="132">
        <v>172</v>
      </c>
      <c r="BE627" s="132" t="s">
        <v>22151</v>
      </c>
      <c r="BF627" s="132" t="s">
        <v>22151</v>
      </c>
      <c r="BG627" s="132" t="s">
        <v>22151</v>
      </c>
      <c r="BH627" s="132">
        <v>280</v>
      </c>
      <c r="BI627" s="132">
        <v>265</v>
      </c>
      <c r="BJ627" s="92" t="s">
        <v>22151</v>
      </c>
      <c r="BK627" s="8">
        <v>7.5574645117708927</v>
      </c>
      <c r="BL627" s="8">
        <v>-1006.5574645117709</v>
      </c>
      <c r="BM627" s="12">
        <v>576</v>
      </c>
      <c r="BN627" s="10">
        <v>0</v>
      </c>
      <c r="BO627" s="10">
        <v>0.19435732070240119</v>
      </c>
      <c r="BP627" s="10">
        <v>-1006.7518218324733</v>
      </c>
      <c r="BQ627" s="41">
        <v>-2144.8325285828259</v>
      </c>
      <c r="BR627" s="41"/>
      <c r="BS627" s="10">
        <v>0</v>
      </c>
      <c r="BT627" s="38">
        <v>0</v>
      </c>
      <c r="BU627" s="6" t="s">
        <v>22630</v>
      </c>
      <c r="BV627" s="75">
        <v>999</v>
      </c>
      <c r="BW627" s="75">
        <v>1588</v>
      </c>
      <c r="BX627" s="51">
        <v>-589</v>
      </c>
      <c r="BY627" s="75">
        <v>0</v>
      </c>
      <c r="BZ627" s="75">
        <v>0</v>
      </c>
      <c r="CA627" s="184" t="s">
        <v>22151</v>
      </c>
    </row>
    <row r="628" spans="1:79" x14ac:dyDescent="0.3">
      <c r="A628" s="213" t="s">
        <v>1743</v>
      </c>
      <c r="B628" s="1" t="s">
        <v>6933</v>
      </c>
      <c r="C628" s="2" t="s">
        <v>6934</v>
      </c>
      <c r="D628" s="91" t="s">
        <v>355</v>
      </c>
      <c r="E628" s="2" t="s">
        <v>1416</v>
      </c>
      <c r="F628" s="2" t="s">
        <v>9094</v>
      </c>
      <c r="G628" s="2" t="s">
        <v>1380</v>
      </c>
      <c r="H628" s="2" t="s">
        <v>22151</v>
      </c>
      <c r="I628" s="2" t="s">
        <v>1380</v>
      </c>
      <c r="J628" s="269" t="s">
        <v>1380</v>
      </c>
      <c r="K628">
        <v>7571</v>
      </c>
      <c r="L628" t="s">
        <v>9631</v>
      </c>
      <c r="M628" t="e">
        <v>#VALUE!</v>
      </c>
      <c r="N628" t="s">
        <v>5290</v>
      </c>
      <c r="O628" s="169">
        <v>0</v>
      </c>
      <c r="P628" s="123">
        <v>0</v>
      </c>
      <c r="Q628" s="123">
        <v>0</v>
      </c>
      <c r="R628" s="75">
        <v>0</v>
      </c>
      <c r="S628" s="123">
        <v>0</v>
      </c>
      <c r="T628" s="123">
        <v>0</v>
      </c>
      <c r="U628" s="123">
        <v>0</v>
      </c>
      <c r="V628" s="75">
        <v>0</v>
      </c>
      <c r="W628" s="123">
        <v>0</v>
      </c>
      <c r="X628" s="75">
        <v>0</v>
      </c>
      <c r="Y628" s="75">
        <v>0</v>
      </c>
      <c r="Z628" s="75">
        <v>0</v>
      </c>
      <c r="AA628" s="75">
        <v>0</v>
      </c>
      <c r="AB628" s="52">
        <v>0</v>
      </c>
      <c r="AC628" s="52">
        <v>0</v>
      </c>
      <c r="AD628" s="52">
        <v>0</v>
      </c>
      <c r="AE628" s="51">
        <v>0</v>
      </c>
      <c r="AF628" s="51">
        <v>0</v>
      </c>
      <c r="AG628" s="51">
        <v>0</v>
      </c>
      <c r="AH628" s="51">
        <v>0</v>
      </c>
      <c r="AI628" s="51">
        <v>0</v>
      </c>
      <c r="AJ628" s="51">
        <v>0</v>
      </c>
      <c r="AK628" s="51">
        <v>0</v>
      </c>
      <c r="AL628" s="51">
        <v>0</v>
      </c>
      <c r="AM628" s="51">
        <v>-999</v>
      </c>
      <c r="AN628" s="51" t="s">
        <v>22151</v>
      </c>
      <c r="AO628" s="51" t="s">
        <v>22151</v>
      </c>
      <c r="AP628" s="51" t="s">
        <v>22151</v>
      </c>
      <c r="AQ628" s="51" t="s">
        <v>22151</v>
      </c>
      <c r="AR628" s="51" t="s">
        <v>22151</v>
      </c>
      <c r="AS628" s="51">
        <v>-999</v>
      </c>
      <c r="AT628" s="51" t="s">
        <v>22151</v>
      </c>
      <c r="AU628" s="51" t="s">
        <v>22151</v>
      </c>
      <c r="AV628" s="51" t="s">
        <v>22151</v>
      </c>
      <c r="AW628" s="51">
        <v>-999</v>
      </c>
      <c r="AX628" s="51">
        <v>-999</v>
      </c>
      <c r="AY628" s="76" t="s">
        <v>22151</v>
      </c>
      <c r="AZ628" s="76" t="s">
        <v>22151</v>
      </c>
      <c r="BA628" s="76" t="s">
        <v>22151</v>
      </c>
      <c r="BB628" s="76" t="s">
        <v>22151</v>
      </c>
      <c r="BC628" s="76" t="s">
        <v>22151</v>
      </c>
      <c r="BD628" s="76">
        <v>172</v>
      </c>
      <c r="BE628" s="76" t="s">
        <v>22151</v>
      </c>
      <c r="BF628" s="76" t="s">
        <v>22151</v>
      </c>
      <c r="BG628" s="76" t="s">
        <v>22151</v>
      </c>
      <c r="BH628" s="76">
        <v>280</v>
      </c>
      <c r="BI628" s="76">
        <v>265</v>
      </c>
      <c r="BJ628" s="93" t="s">
        <v>22151</v>
      </c>
      <c r="BK628" s="51">
        <v>7.5574645117708927</v>
      </c>
      <c r="BL628" s="51">
        <v>-1006.5574645117709</v>
      </c>
      <c r="BM628" s="76">
        <v>576</v>
      </c>
      <c r="BN628" s="51">
        <v>0</v>
      </c>
      <c r="BO628" s="51">
        <v>0.19435732070240119</v>
      </c>
      <c r="BP628" s="51">
        <v>-1006.7518218324733</v>
      </c>
      <c r="BQ628" s="64">
        <v>-2144.8325285828259</v>
      </c>
      <c r="BR628" s="64"/>
      <c r="BS628" s="51">
        <v>0</v>
      </c>
      <c r="BT628" s="38">
        <v>0</v>
      </c>
      <c r="BU628" s="51" t="s">
        <v>22630</v>
      </c>
      <c r="BV628" s="75">
        <v>999</v>
      </c>
      <c r="BW628" s="75">
        <v>1588</v>
      </c>
      <c r="BX628" s="51">
        <v>-589</v>
      </c>
      <c r="BY628" s="75">
        <v>0</v>
      </c>
      <c r="BZ628" s="75">
        <v>0</v>
      </c>
      <c r="CA628" s="184" t="s">
        <v>22151</v>
      </c>
    </row>
    <row r="629" spans="1:79" x14ac:dyDescent="0.3">
      <c r="A629" s="213" t="s">
        <v>9167</v>
      </c>
      <c r="B629" s="1" t="s">
        <v>7822</v>
      </c>
      <c r="C629" s="2" t="s">
        <v>6987</v>
      </c>
      <c r="D629" s="91" t="s">
        <v>9168</v>
      </c>
      <c r="E629" s="2" t="s">
        <v>3591</v>
      </c>
      <c r="F629" s="2" t="s">
        <v>3591</v>
      </c>
      <c r="G629" s="2" t="s">
        <v>1380</v>
      </c>
      <c r="H629" s="2" t="s">
        <v>22151</v>
      </c>
      <c r="I629" s="2" t="s">
        <v>1380</v>
      </c>
      <c r="J629" s="269" t="s">
        <v>1380</v>
      </c>
      <c r="K629">
        <v>12723</v>
      </c>
      <c r="L629" t="s">
        <v>9169</v>
      </c>
      <c r="M629" t="e">
        <v>#VALUE!</v>
      </c>
      <c r="N629" t="s">
        <v>9170</v>
      </c>
      <c r="O629" s="169">
        <v>0</v>
      </c>
      <c r="P629" s="123">
        <v>0</v>
      </c>
      <c r="Q629" s="123">
        <v>0</v>
      </c>
      <c r="R629" s="75">
        <v>0</v>
      </c>
      <c r="S629" s="123">
        <v>0</v>
      </c>
      <c r="T629" s="123">
        <v>0</v>
      </c>
      <c r="U629" s="123">
        <v>0</v>
      </c>
      <c r="V629" s="75">
        <v>0</v>
      </c>
      <c r="W629" s="123">
        <v>0</v>
      </c>
      <c r="X629" s="75">
        <v>0</v>
      </c>
      <c r="Y629" s="75">
        <v>0</v>
      </c>
      <c r="Z629" s="75">
        <v>0</v>
      </c>
      <c r="AA629" s="75">
        <v>0</v>
      </c>
      <c r="AB629" s="52">
        <v>0</v>
      </c>
      <c r="AC629" s="52">
        <v>0</v>
      </c>
      <c r="AD629" s="52">
        <v>0</v>
      </c>
      <c r="AE629" s="51">
        <v>0</v>
      </c>
      <c r="AF629" s="51">
        <v>0</v>
      </c>
      <c r="AG629" s="51">
        <v>0</v>
      </c>
      <c r="AH629" s="51">
        <v>0</v>
      </c>
      <c r="AI629" s="51">
        <v>0</v>
      </c>
      <c r="AJ629" s="51">
        <v>0</v>
      </c>
      <c r="AK629" s="51">
        <v>0</v>
      </c>
      <c r="AL629" s="51">
        <v>0</v>
      </c>
      <c r="AM629" s="51">
        <v>-999</v>
      </c>
      <c r="AN629" s="51" t="s">
        <v>22151</v>
      </c>
      <c r="AO629" s="51" t="s">
        <v>22151</v>
      </c>
      <c r="AP629" s="51" t="s">
        <v>22151</v>
      </c>
      <c r="AQ629" s="51" t="s">
        <v>22151</v>
      </c>
      <c r="AR629" s="51" t="s">
        <v>22151</v>
      </c>
      <c r="AS629" s="51">
        <v>-999</v>
      </c>
      <c r="AT629" s="51" t="s">
        <v>22151</v>
      </c>
      <c r="AU629" s="51" t="s">
        <v>22151</v>
      </c>
      <c r="AV629" s="51" t="s">
        <v>22151</v>
      </c>
      <c r="AW629" s="51">
        <v>-999</v>
      </c>
      <c r="AX629" s="51">
        <v>-999</v>
      </c>
      <c r="AY629" s="76" t="s">
        <v>22151</v>
      </c>
      <c r="AZ629" s="132" t="s">
        <v>22151</v>
      </c>
      <c r="BA629" s="132" t="s">
        <v>22151</v>
      </c>
      <c r="BB629" s="132" t="s">
        <v>22151</v>
      </c>
      <c r="BC629" s="132" t="s">
        <v>22151</v>
      </c>
      <c r="BD629" s="132">
        <v>172</v>
      </c>
      <c r="BE629" s="132" t="s">
        <v>22151</v>
      </c>
      <c r="BF629" s="132" t="s">
        <v>22151</v>
      </c>
      <c r="BG629" s="132" t="s">
        <v>22151</v>
      </c>
      <c r="BH629" s="132">
        <v>280</v>
      </c>
      <c r="BI629" s="132">
        <v>265</v>
      </c>
      <c r="BJ629" s="92" t="s">
        <v>22151</v>
      </c>
      <c r="BK629" s="51">
        <v>7.5574645117708927</v>
      </c>
      <c r="BL629" s="8">
        <v>-1006.5574645117709</v>
      </c>
      <c r="BM629" s="12">
        <v>576</v>
      </c>
      <c r="BN629" s="51">
        <v>0</v>
      </c>
      <c r="BO629" s="51">
        <v>0.19435732070240119</v>
      </c>
      <c r="BP629" s="51">
        <v>-1006.7518218324733</v>
      </c>
      <c r="BQ629" s="64">
        <v>-2144.8325285828259</v>
      </c>
      <c r="BR629" s="64"/>
      <c r="BS629" s="51">
        <v>0</v>
      </c>
      <c r="BT629" s="38">
        <v>0</v>
      </c>
      <c r="BU629" s="51" t="s">
        <v>22630</v>
      </c>
      <c r="BV629" s="75">
        <v>999</v>
      </c>
      <c r="BW629" s="75">
        <v>1588</v>
      </c>
      <c r="BX629" s="51">
        <v>-589</v>
      </c>
      <c r="BY629" s="75">
        <v>0</v>
      </c>
      <c r="BZ629" s="75">
        <v>0</v>
      </c>
      <c r="CA629" s="184" t="s">
        <v>22151</v>
      </c>
    </row>
    <row r="630" spans="1:79" x14ac:dyDescent="0.3">
      <c r="A630" s="214" t="s">
        <v>14943</v>
      </c>
      <c r="B630" s="1" t="s">
        <v>14944</v>
      </c>
      <c r="C630" s="2" t="s">
        <v>6650</v>
      </c>
      <c r="D630" s="91" t="s">
        <v>14305</v>
      </c>
      <c r="E630" s="2" t="s">
        <v>1509</v>
      </c>
      <c r="F630" s="118" t="s">
        <v>9094</v>
      </c>
      <c r="G630" s="118" t="s">
        <v>1380</v>
      </c>
      <c r="H630" s="118" t="s">
        <v>1380</v>
      </c>
      <c r="I630" s="118" t="s">
        <v>1380</v>
      </c>
      <c r="J630" s="269" t="s">
        <v>1380</v>
      </c>
      <c r="K630" s="122">
        <v>15181</v>
      </c>
      <c r="L630" s="122" t="s">
        <v>14945</v>
      </c>
      <c r="M630" s="122" t="e">
        <v>#VALUE!</v>
      </c>
      <c r="N630" s="122" t="s">
        <v>14946</v>
      </c>
      <c r="O630" s="123">
        <v>0</v>
      </c>
      <c r="P630" s="123">
        <v>0</v>
      </c>
      <c r="Q630" s="123">
        <v>0</v>
      </c>
      <c r="R630" s="123">
        <v>0</v>
      </c>
      <c r="S630" s="123">
        <v>0</v>
      </c>
      <c r="T630" s="123">
        <v>0</v>
      </c>
      <c r="U630" s="123">
        <v>0</v>
      </c>
      <c r="V630" s="123">
        <v>0</v>
      </c>
      <c r="W630" s="123">
        <v>0</v>
      </c>
      <c r="X630" s="123">
        <v>0</v>
      </c>
      <c r="Y630" s="123">
        <v>0</v>
      </c>
      <c r="Z630" s="123">
        <v>0</v>
      </c>
      <c r="AA630" s="123">
        <v>0</v>
      </c>
      <c r="AB630" s="124">
        <v>0</v>
      </c>
      <c r="AC630" s="124">
        <v>0</v>
      </c>
      <c r="AD630" s="124">
        <v>0</v>
      </c>
      <c r="AE630" s="125">
        <v>0</v>
      </c>
      <c r="AF630" s="125">
        <v>0</v>
      </c>
      <c r="AG630" s="125">
        <v>0</v>
      </c>
      <c r="AH630" s="125">
        <v>0</v>
      </c>
      <c r="AI630" s="125">
        <v>0</v>
      </c>
      <c r="AJ630" s="125">
        <v>0</v>
      </c>
      <c r="AK630" s="125">
        <v>0</v>
      </c>
      <c r="AL630" s="51">
        <v>0</v>
      </c>
      <c r="AM630" s="125">
        <v>-999</v>
      </c>
      <c r="AN630" s="125" t="s">
        <v>22151</v>
      </c>
      <c r="AO630" s="125" t="s">
        <v>22151</v>
      </c>
      <c r="AP630" s="125" t="s">
        <v>22151</v>
      </c>
      <c r="AQ630" s="125" t="s">
        <v>22151</v>
      </c>
      <c r="AR630" s="125" t="s">
        <v>22151</v>
      </c>
      <c r="AS630" s="125">
        <v>-999</v>
      </c>
      <c r="AT630" s="125" t="s">
        <v>22151</v>
      </c>
      <c r="AU630" s="125" t="s">
        <v>22151</v>
      </c>
      <c r="AV630" s="125" t="s">
        <v>22151</v>
      </c>
      <c r="AW630" s="125">
        <v>-999</v>
      </c>
      <c r="AX630" s="125">
        <v>-999</v>
      </c>
      <c r="AY630" s="127" t="s">
        <v>22151</v>
      </c>
      <c r="AZ630" s="127" t="s">
        <v>22151</v>
      </c>
      <c r="BA630" s="127" t="s">
        <v>22151</v>
      </c>
      <c r="BB630" s="127" t="s">
        <v>22151</v>
      </c>
      <c r="BC630" s="127" t="s">
        <v>22151</v>
      </c>
      <c r="BD630" s="127">
        <v>172</v>
      </c>
      <c r="BE630" s="127" t="s">
        <v>22151</v>
      </c>
      <c r="BF630" s="127" t="s">
        <v>22151</v>
      </c>
      <c r="BG630" s="127" t="s">
        <v>22151</v>
      </c>
      <c r="BH630" s="127">
        <v>280</v>
      </c>
      <c r="BI630" s="127">
        <v>265</v>
      </c>
      <c r="BJ630" s="126" t="s">
        <v>22151</v>
      </c>
      <c r="BK630" s="125">
        <v>7.5574645117708927</v>
      </c>
      <c r="BL630" s="125">
        <v>-1006.5574645117709</v>
      </c>
      <c r="BM630" s="127">
        <v>576</v>
      </c>
      <c r="BN630" s="125">
        <v>0</v>
      </c>
      <c r="BO630" s="125">
        <v>0.19435732070240119</v>
      </c>
      <c r="BP630" s="125">
        <v>-1006.7518218324733</v>
      </c>
      <c r="BQ630" s="128">
        <v>-2144.8325285828259</v>
      </c>
      <c r="BR630" s="128"/>
      <c r="BS630" s="125">
        <v>0</v>
      </c>
      <c r="BT630" s="38">
        <v>0</v>
      </c>
      <c r="BU630" s="125" t="s">
        <v>22630</v>
      </c>
      <c r="BV630" s="123">
        <v>999</v>
      </c>
      <c r="BW630" s="123">
        <v>1588</v>
      </c>
      <c r="BX630" s="125">
        <v>-589</v>
      </c>
      <c r="BY630" s="123">
        <v>0</v>
      </c>
      <c r="BZ630" s="123">
        <v>0</v>
      </c>
      <c r="CA630" s="184" t="s">
        <v>22151</v>
      </c>
    </row>
    <row r="631" spans="1:79" x14ac:dyDescent="0.3">
      <c r="A631" s="213" t="s">
        <v>15818</v>
      </c>
      <c r="B631" s="1" t="s">
        <v>15819</v>
      </c>
      <c r="C631" s="2" t="s">
        <v>7755</v>
      </c>
      <c r="D631" s="91" t="s">
        <v>14321</v>
      </c>
      <c r="E631" s="2" t="s">
        <v>1437</v>
      </c>
      <c r="F631" s="2" t="s">
        <v>9094</v>
      </c>
      <c r="G631" s="2" t="s">
        <v>1380</v>
      </c>
      <c r="H631" s="2" t="s">
        <v>22151</v>
      </c>
      <c r="I631" s="2" t="s">
        <v>1380</v>
      </c>
      <c r="J631" s="269" t="s">
        <v>1380</v>
      </c>
      <c r="K631">
        <v>15115</v>
      </c>
      <c r="L631" t="s">
        <v>15820</v>
      </c>
      <c r="M631" t="e">
        <v>#VALUE!</v>
      </c>
      <c r="N631" t="s">
        <v>15821</v>
      </c>
      <c r="O631" s="169">
        <v>0</v>
      </c>
      <c r="P631" s="123">
        <v>0</v>
      </c>
      <c r="Q631" s="123">
        <v>0</v>
      </c>
      <c r="R631" s="75">
        <v>0</v>
      </c>
      <c r="S631" s="123">
        <v>0</v>
      </c>
      <c r="T631" s="123">
        <v>0</v>
      </c>
      <c r="U631" s="123">
        <v>0</v>
      </c>
      <c r="V631" s="75">
        <v>0</v>
      </c>
      <c r="W631" s="123">
        <v>0</v>
      </c>
      <c r="X631" s="75">
        <v>0</v>
      </c>
      <c r="Y631" s="75">
        <v>0</v>
      </c>
      <c r="Z631" s="75">
        <v>0</v>
      </c>
      <c r="AA631" s="75">
        <v>0</v>
      </c>
      <c r="AB631" s="52">
        <v>0</v>
      </c>
      <c r="AC631" s="52">
        <v>0</v>
      </c>
      <c r="AD631" s="52">
        <v>0</v>
      </c>
      <c r="AE631" s="51">
        <v>0</v>
      </c>
      <c r="AF631" s="51">
        <v>0</v>
      </c>
      <c r="AG631" s="51">
        <v>0</v>
      </c>
      <c r="AH631" s="51">
        <v>0</v>
      </c>
      <c r="AI631" s="51">
        <v>0</v>
      </c>
      <c r="AJ631" s="51">
        <v>0</v>
      </c>
      <c r="AK631" s="51">
        <v>0</v>
      </c>
      <c r="AL631" s="51">
        <v>0</v>
      </c>
      <c r="AM631" s="51">
        <v>-999</v>
      </c>
      <c r="AN631" s="51" t="s">
        <v>22151</v>
      </c>
      <c r="AO631" s="51" t="s">
        <v>22151</v>
      </c>
      <c r="AP631" s="51" t="s">
        <v>22151</v>
      </c>
      <c r="AQ631" s="51" t="s">
        <v>22151</v>
      </c>
      <c r="AR631" s="51" t="s">
        <v>22151</v>
      </c>
      <c r="AS631" s="51">
        <v>-999</v>
      </c>
      <c r="AT631" s="51" t="s">
        <v>22151</v>
      </c>
      <c r="AU631" s="51" t="s">
        <v>22151</v>
      </c>
      <c r="AV631" s="51" t="s">
        <v>22151</v>
      </c>
      <c r="AW631" s="51">
        <v>-999</v>
      </c>
      <c r="AX631" s="51">
        <v>-999</v>
      </c>
      <c r="AY631" s="76" t="s">
        <v>22151</v>
      </c>
      <c r="AZ631" s="132" t="s">
        <v>22151</v>
      </c>
      <c r="BA631" s="132" t="s">
        <v>22151</v>
      </c>
      <c r="BB631" s="132" t="s">
        <v>22151</v>
      </c>
      <c r="BC631" s="132" t="s">
        <v>22151</v>
      </c>
      <c r="BD631" s="132">
        <v>172</v>
      </c>
      <c r="BE631" s="132" t="s">
        <v>22151</v>
      </c>
      <c r="BF631" s="132" t="s">
        <v>22151</v>
      </c>
      <c r="BG631" s="132" t="s">
        <v>22151</v>
      </c>
      <c r="BH631" s="132">
        <v>280</v>
      </c>
      <c r="BI631" s="132">
        <v>265</v>
      </c>
      <c r="BJ631" s="92" t="s">
        <v>22151</v>
      </c>
      <c r="BK631" s="51">
        <v>7.5574645117708927</v>
      </c>
      <c r="BL631" s="8">
        <v>-1006.5574645117709</v>
      </c>
      <c r="BM631" s="12">
        <v>576</v>
      </c>
      <c r="BN631" s="51">
        <v>0</v>
      </c>
      <c r="BO631" s="51">
        <v>0.19435732070240119</v>
      </c>
      <c r="BP631" s="51">
        <v>-1006.7518218324733</v>
      </c>
      <c r="BQ631" s="64">
        <v>-2144.8325285828259</v>
      </c>
      <c r="BR631" s="64"/>
      <c r="BS631" s="51">
        <v>0</v>
      </c>
      <c r="BT631" s="38">
        <v>0</v>
      </c>
      <c r="BU631" s="51" t="s">
        <v>22630</v>
      </c>
      <c r="BV631" s="75">
        <v>999</v>
      </c>
      <c r="BW631" s="75">
        <v>1588</v>
      </c>
      <c r="BX631" s="51">
        <v>-589</v>
      </c>
      <c r="BY631" s="75">
        <v>0</v>
      </c>
      <c r="BZ631" s="75">
        <v>0</v>
      </c>
      <c r="CA631" s="184" t="s">
        <v>22151</v>
      </c>
    </row>
    <row r="632" spans="1:79" x14ac:dyDescent="0.3">
      <c r="A632" s="178" t="s">
        <v>15833</v>
      </c>
      <c r="B632" s="1" t="s">
        <v>15835</v>
      </c>
      <c r="C632" s="2" t="s">
        <v>15834</v>
      </c>
      <c r="D632" s="91" t="s">
        <v>14332</v>
      </c>
      <c r="E632" s="2" t="s">
        <v>1526</v>
      </c>
      <c r="F632" s="2" t="s">
        <v>9094</v>
      </c>
      <c r="G632" s="2" t="s">
        <v>1380</v>
      </c>
      <c r="H632" s="2" t="s">
        <v>22151</v>
      </c>
      <c r="I632" s="2" t="s">
        <v>1380</v>
      </c>
      <c r="J632" s="269" t="s">
        <v>1380</v>
      </c>
      <c r="K632">
        <v>11894</v>
      </c>
      <c r="L632" t="s">
        <v>15836</v>
      </c>
      <c r="M632" t="e">
        <v>#VALUE!</v>
      </c>
      <c r="N632" t="s">
        <v>15471</v>
      </c>
      <c r="O632" s="169">
        <v>0</v>
      </c>
      <c r="P632" s="123">
        <v>0</v>
      </c>
      <c r="Q632" s="123">
        <v>0</v>
      </c>
      <c r="R632" s="75">
        <v>0</v>
      </c>
      <c r="S632" s="123">
        <v>0</v>
      </c>
      <c r="T632" s="123">
        <v>0</v>
      </c>
      <c r="U632" s="123">
        <v>0</v>
      </c>
      <c r="V632" s="75">
        <v>0</v>
      </c>
      <c r="W632" s="123">
        <v>0</v>
      </c>
      <c r="X632" s="75">
        <v>0</v>
      </c>
      <c r="Y632" s="75">
        <v>0</v>
      </c>
      <c r="Z632" s="75">
        <v>0</v>
      </c>
      <c r="AA632" s="75">
        <v>0</v>
      </c>
      <c r="AB632" s="31">
        <v>0</v>
      </c>
      <c r="AC632" s="31">
        <v>0</v>
      </c>
      <c r="AD632" s="31">
        <v>0</v>
      </c>
      <c r="AE632" s="32">
        <v>0</v>
      </c>
      <c r="AF632" s="32">
        <v>0</v>
      </c>
      <c r="AG632" s="32">
        <v>0</v>
      </c>
      <c r="AH632" s="32">
        <v>0</v>
      </c>
      <c r="AI632" s="51">
        <v>0</v>
      </c>
      <c r="AJ632" s="51">
        <v>0</v>
      </c>
      <c r="AK632" s="51">
        <v>0</v>
      </c>
      <c r="AL632" s="51">
        <v>0</v>
      </c>
      <c r="AM632" s="32">
        <v>-999</v>
      </c>
      <c r="AN632" s="32" t="s">
        <v>22151</v>
      </c>
      <c r="AO632" s="32" t="s">
        <v>22151</v>
      </c>
      <c r="AP632" s="32" t="s">
        <v>22151</v>
      </c>
      <c r="AQ632" s="32" t="s">
        <v>22151</v>
      </c>
      <c r="AR632" s="32" t="s">
        <v>22151</v>
      </c>
      <c r="AS632" s="32">
        <v>-999</v>
      </c>
      <c r="AT632" s="32" t="s">
        <v>22151</v>
      </c>
      <c r="AU632" s="32" t="s">
        <v>22151</v>
      </c>
      <c r="AV632" s="32" t="s">
        <v>22151</v>
      </c>
      <c r="AW632" s="32">
        <v>-999</v>
      </c>
      <c r="AX632" s="32">
        <v>-999</v>
      </c>
      <c r="AY632" s="133" t="s">
        <v>22151</v>
      </c>
      <c r="AZ632" s="132" t="s">
        <v>22151</v>
      </c>
      <c r="BA632" s="132" t="s">
        <v>22151</v>
      </c>
      <c r="BB632" s="132" t="s">
        <v>22151</v>
      </c>
      <c r="BC632" s="132" t="s">
        <v>22151</v>
      </c>
      <c r="BD632" s="132">
        <v>172</v>
      </c>
      <c r="BE632" s="132" t="s">
        <v>22151</v>
      </c>
      <c r="BF632" s="132" t="s">
        <v>22151</v>
      </c>
      <c r="BG632" s="132" t="s">
        <v>22151</v>
      </c>
      <c r="BH632" s="132">
        <v>280</v>
      </c>
      <c r="BI632" s="132">
        <v>265</v>
      </c>
      <c r="BJ632" s="92" t="s">
        <v>22151</v>
      </c>
      <c r="BK632" s="32">
        <v>7.5574645117708927</v>
      </c>
      <c r="BL632" s="8">
        <v>-1006.5574645117709</v>
      </c>
      <c r="BM632" s="12">
        <v>576</v>
      </c>
      <c r="BN632" s="32">
        <v>0</v>
      </c>
      <c r="BO632" s="32">
        <v>0.19435732070240119</v>
      </c>
      <c r="BP632" s="32">
        <v>-1006.7518218324733</v>
      </c>
      <c r="BQ632" s="40">
        <v>-2144.8325285828259</v>
      </c>
      <c r="BR632" s="40"/>
      <c r="BS632" s="32">
        <v>0</v>
      </c>
      <c r="BT632" s="38">
        <v>0</v>
      </c>
      <c r="BU632" s="6" t="s">
        <v>22630</v>
      </c>
      <c r="BV632" s="75">
        <v>999</v>
      </c>
      <c r="BW632" s="75">
        <v>1588</v>
      </c>
      <c r="BX632" s="51">
        <v>-589</v>
      </c>
      <c r="BY632" s="75">
        <v>0</v>
      </c>
      <c r="BZ632" s="75">
        <v>0</v>
      </c>
      <c r="CA632" s="184" t="s">
        <v>22151</v>
      </c>
    </row>
    <row r="633" spans="1:79" x14ac:dyDescent="0.3">
      <c r="A633" s="178" t="s">
        <v>1846</v>
      </c>
      <c r="B633" s="1" t="s">
        <v>7405</v>
      </c>
      <c r="C633" s="2" t="s">
        <v>7406</v>
      </c>
      <c r="D633" s="91" t="s">
        <v>250</v>
      </c>
      <c r="E633" s="2" t="s">
        <v>3591</v>
      </c>
      <c r="F633" s="2" t="s">
        <v>3591</v>
      </c>
      <c r="G633" s="2" t="s">
        <v>1380</v>
      </c>
      <c r="H633" s="2" t="s">
        <v>22151</v>
      </c>
      <c r="I633" s="2" t="s">
        <v>1380</v>
      </c>
      <c r="J633" s="269" t="s">
        <v>1380</v>
      </c>
      <c r="K633">
        <v>7945</v>
      </c>
      <c r="L633" t="s">
        <v>10252</v>
      </c>
      <c r="M633" t="e">
        <v>#VALUE!</v>
      </c>
      <c r="N633" t="s">
        <v>5372</v>
      </c>
      <c r="O633" s="169">
        <v>0</v>
      </c>
      <c r="P633" s="123">
        <v>0</v>
      </c>
      <c r="Q633" s="123">
        <v>0</v>
      </c>
      <c r="R633" s="75">
        <v>0</v>
      </c>
      <c r="S633" s="123">
        <v>0</v>
      </c>
      <c r="T633" s="123">
        <v>0</v>
      </c>
      <c r="U633" s="123">
        <v>0</v>
      </c>
      <c r="V633" s="75">
        <v>0</v>
      </c>
      <c r="W633" s="123">
        <v>0</v>
      </c>
      <c r="X633" s="75">
        <v>0</v>
      </c>
      <c r="Y633" s="75">
        <v>0</v>
      </c>
      <c r="Z633" s="75">
        <v>0</v>
      </c>
      <c r="AA633" s="75">
        <v>0</v>
      </c>
      <c r="AB633" s="4">
        <v>0</v>
      </c>
      <c r="AC633" s="4">
        <v>0</v>
      </c>
      <c r="AD633" s="4">
        <v>0</v>
      </c>
      <c r="AE633" s="8">
        <v>0</v>
      </c>
      <c r="AF633" s="8">
        <v>0</v>
      </c>
      <c r="AG633" s="8">
        <v>0</v>
      </c>
      <c r="AH633" s="8">
        <v>0</v>
      </c>
      <c r="AI633" s="51">
        <v>0</v>
      </c>
      <c r="AJ633" s="51">
        <v>0</v>
      </c>
      <c r="AK633" s="51">
        <v>0</v>
      </c>
      <c r="AL633" s="51">
        <v>0</v>
      </c>
      <c r="AM633" s="51">
        <v>-999</v>
      </c>
      <c r="AN633" s="51" t="s">
        <v>22151</v>
      </c>
      <c r="AO633" s="51" t="s">
        <v>22151</v>
      </c>
      <c r="AP633" s="51" t="s">
        <v>22151</v>
      </c>
      <c r="AQ633" s="51" t="s">
        <v>22151</v>
      </c>
      <c r="AR633" s="51" t="s">
        <v>22151</v>
      </c>
      <c r="AS633" s="51">
        <v>-999</v>
      </c>
      <c r="AT633" s="51" t="s">
        <v>22151</v>
      </c>
      <c r="AU633" s="51" t="s">
        <v>22151</v>
      </c>
      <c r="AV633" s="51" t="s">
        <v>22151</v>
      </c>
      <c r="AW633" s="51">
        <v>-999</v>
      </c>
      <c r="AX633" s="51">
        <v>-999</v>
      </c>
      <c r="AY633" s="76" t="s">
        <v>22151</v>
      </c>
      <c r="AZ633" s="132" t="s">
        <v>22151</v>
      </c>
      <c r="BA633" s="132" t="s">
        <v>22151</v>
      </c>
      <c r="BB633" s="132" t="s">
        <v>22151</v>
      </c>
      <c r="BC633" s="132" t="s">
        <v>22151</v>
      </c>
      <c r="BD633" s="132">
        <v>172</v>
      </c>
      <c r="BE633" s="132" t="s">
        <v>22151</v>
      </c>
      <c r="BF633" s="132" t="s">
        <v>22151</v>
      </c>
      <c r="BG633" s="132" t="s">
        <v>22151</v>
      </c>
      <c r="BH633" s="132">
        <v>280</v>
      </c>
      <c r="BI633" s="132">
        <v>265</v>
      </c>
      <c r="BJ633" s="92" t="s">
        <v>22151</v>
      </c>
      <c r="BK633" s="8">
        <v>7.5574645117708927</v>
      </c>
      <c r="BL633" s="8">
        <v>-1006.5574645117709</v>
      </c>
      <c r="BM633" s="12">
        <v>576</v>
      </c>
      <c r="BN633" s="10">
        <v>0</v>
      </c>
      <c r="BO633" s="10">
        <v>0.19435732070240119</v>
      </c>
      <c r="BP633" s="10">
        <v>-1006.7518218324733</v>
      </c>
      <c r="BQ633" s="41">
        <v>-2144.8325285828259</v>
      </c>
      <c r="BR633" s="41"/>
      <c r="BS633" s="10">
        <v>0</v>
      </c>
      <c r="BT633" s="38">
        <v>0</v>
      </c>
      <c r="BU633" s="6" t="s">
        <v>22630</v>
      </c>
      <c r="BV633" s="75">
        <v>999</v>
      </c>
      <c r="BW633" s="75">
        <v>1588</v>
      </c>
      <c r="BX633" s="51">
        <v>-589</v>
      </c>
      <c r="BY633" s="75">
        <v>0</v>
      </c>
      <c r="BZ633" s="75">
        <v>0</v>
      </c>
      <c r="CA633" s="184" t="s">
        <v>22151</v>
      </c>
    </row>
    <row r="634" spans="1:79" x14ac:dyDescent="0.3">
      <c r="A634" s="212" t="s">
        <v>8164</v>
      </c>
      <c r="B634" s="180" t="s">
        <v>8165</v>
      </c>
      <c r="C634" s="181" t="s">
        <v>6623</v>
      </c>
      <c r="D634" s="210" t="s">
        <v>8496</v>
      </c>
      <c r="E634" s="181" t="s">
        <v>3591</v>
      </c>
      <c r="F634" s="181" t="s">
        <v>3591</v>
      </c>
      <c r="G634" s="181" t="s">
        <v>1380</v>
      </c>
      <c r="H634" s="181" t="s">
        <v>22151</v>
      </c>
      <c r="I634" s="181" t="s">
        <v>1380</v>
      </c>
      <c r="J634" s="181" t="s">
        <v>1380</v>
      </c>
      <c r="K634" s="182">
        <v>11385</v>
      </c>
      <c r="L634" s="182" t="s">
        <v>9473</v>
      </c>
      <c r="M634" s="194" t="e">
        <v>#VALUE!</v>
      </c>
      <c r="N634" s="194" t="s">
        <v>8499</v>
      </c>
      <c r="O634" s="66">
        <v>0</v>
      </c>
      <c r="P634" s="184">
        <v>0</v>
      </c>
      <c r="Q634" s="184">
        <v>0</v>
      </c>
      <c r="R634" s="184">
        <v>0</v>
      </c>
      <c r="S634" s="184">
        <v>0</v>
      </c>
      <c r="T634" s="184">
        <v>0</v>
      </c>
      <c r="U634" s="184">
        <v>0</v>
      </c>
      <c r="V634" s="184">
        <v>0</v>
      </c>
      <c r="W634" s="184">
        <v>0</v>
      </c>
      <c r="X634" s="184">
        <v>0</v>
      </c>
      <c r="Y634" s="184">
        <v>0</v>
      </c>
      <c r="Z634" s="184">
        <v>0</v>
      </c>
      <c r="AA634" s="184">
        <v>0</v>
      </c>
      <c r="AB634" s="185">
        <v>0</v>
      </c>
      <c r="AC634" s="186">
        <v>0</v>
      </c>
      <c r="AD634" s="186">
        <v>0</v>
      </c>
      <c r="AE634" s="187">
        <v>0</v>
      </c>
      <c r="AF634" s="187">
        <v>0</v>
      </c>
      <c r="AG634" s="187">
        <v>0</v>
      </c>
      <c r="AH634" s="187">
        <v>0</v>
      </c>
      <c r="AI634" s="187">
        <v>0</v>
      </c>
      <c r="AJ634" s="188">
        <v>0</v>
      </c>
      <c r="AK634" s="188">
        <v>0</v>
      </c>
      <c r="AL634" s="188">
        <v>0</v>
      </c>
      <c r="AM634" s="187">
        <v>-999</v>
      </c>
      <c r="AN634" s="187" t="s">
        <v>22151</v>
      </c>
      <c r="AO634" s="187" t="s">
        <v>22151</v>
      </c>
      <c r="AP634" s="187" t="s">
        <v>22151</v>
      </c>
      <c r="AQ634" s="187" t="s">
        <v>22151</v>
      </c>
      <c r="AR634" s="187" t="s">
        <v>22151</v>
      </c>
      <c r="AS634" s="187">
        <v>-999</v>
      </c>
      <c r="AT634" s="187" t="s">
        <v>22151</v>
      </c>
      <c r="AU634" s="187" t="s">
        <v>22151</v>
      </c>
      <c r="AV634" s="187" t="s">
        <v>22151</v>
      </c>
      <c r="AW634" s="187">
        <v>-999</v>
      </c>
      <c r="AX634" s="187">
        <v>-999</v>
      </c>
      <c r="AY634" s="189" t="s">
        <v>22151</v>
      </c>
      <c r="AZ634" s="189" t="s">
        <v>22151</v>
      </c>
      <c r="BA634" s="189" t="s">
        <v>22151</v>
      </c>
      <c r="BB634" s="189" t="s">
        <v>22151</v>
      </c>
      <c r="BC634" s="189" t="s">
        <v>22151</v>
      </c>
      <c r="BD634" s="189">
        <v>172</v>
      </c>
      <c r="BE634" s="189" t="s">
        <v>22151</v>
      </c>
      <c r="BF634" s="189" t="s">
        <v>22151</v>
      </c>
      <c r="BG634" s="189" t="s">
        <v>22151</v>
      </c>
      <c r="BH634" s="189">
        <v>280</v>
      </c>
      <c r="BI634" s="189">
        <v>265</v>
      </c>
      <c r="BJ634" s="190" t="s">
        <v>22151</v>
      </c>
      <c r="BK634" s="187">
        <v>7.5574645117708927</v>
      </c>
      <c r="BL634" s="187">
        <v>-1006.5574645117709</v>
      </c>
      <c r="BM634" s="189">
        <v>576</v>
      </c>
      <c r="BN634" s="187">
        <v>0</v>
      </c>
      <c r="BO634" s="187">
        <v>0.19435732070240119</v>
      </c>
      <c r="BP634" s="187">
        <v>-1006.7518218324733</v>
      </c>
      <c r="BQ634" s="191">
        <v>-2144.8325285828259</v>
      </c>
      <c r="BR634" s="192"/>
      <c r="BS634" s="187">
        <v>0</v>
      </c>
      <c r="BT634" s="38">
        <v>0</v>
      </c>
      <c r="BU634" s="187" t="s">
        <v>22630</v>
      </c>
      <c r="BV634" s="184">
        <v>999</v>
      </c>
      <c r="BW634" s="193">
        <v>1588</v>
      </c>
      <c r="BX634" s="188">
        <v>-589</v>
      </c>
      <c r="BY634" s="193">
        <v>0</v>
      </c>
      <c r="BZ634" s="193">
        <v>0</v>
      </c>
      <c r="CA634" s="184" t="s">
        <v>22151</v>
      </c>
    </row>
    <row r="635" spans="1:79" x14ac:dyDescent="0.3">
      <c r="A635" s="178" t="s">
        <v>11143</v>
      </c>
      <c r="B635" s="1" t="s">
        <v>11145</v>
      </c>
      <c r="C635" s="2" t="s">
        <v>6764</v>
      </c>
      <c r="D635" s="91" t="s">
        <v>11144</v>
      </c>
      <c r="E635" s="2" t="s">
        <v>1416</v>
      </c>
      <c r="F635" s="2" t="s">
        <v>9094</v>
      </c>
      <c r="G635" s="2" t="s">
        <v>1380</v>
      </c>
      <c r="H635" s="2" t="s">
        <v>22151</v>
      </c>
      <c r="I635" s="2" t="s">
        <v>1380</v>
      </c>
      <c r="J635" s="269" t="s">
        <v>1380</v>
      </c>
      <c r="K635">
        <v>7290</v>
      </c>
      <c r="L635" t="s">
        <v>11146</v>
      </c>
      <c r="M635" t="e">
        <v>#VALUE!</v>
      </c>
      <c r="N635" t="s">
        <v>11147</v>
      </c>
      <c r="O635" s="169">
        <v>0</v>
      </c>
      <c r="P635" s="123">
        <v>0</v>
      </c>
      <c r="Q635" s="123">
        <v>0</v>
      </c>
      <c r="R635" s="67">
        <v>0</v>
      </c>
      <c r="S635" s="123">
        <v>0</v>
      </c>
      <c r="T635" s="123">
        <v>0</v>
      </c>
      <c r="U635" s="123">
        <v>0</v>
      </c>
      <c r="V635" s="67">
        <v>0</v>
      </c>
      <c r="W635" s="123">
        <v>0</v>
      </c>
      <c r="X635" s="67">
        <v>0</v>
      </c>
      <c r="Y635" s="67">
        <v>0</v>
      </c>
      <c r="Z635" s="67">
        <v>0</v>
      </c>
      <c r="AA635" s="67">
        <v>0</v>
      </c>
      <c r="AB635" s="31">
        <v>0</v>
      </c>
      <c r="AC635" s="31">
        <v>0</v>
      </c>
      <c r="AD635" s="31">
        <v>0</v>
      </c>
      <c r="AE635" s="32">
        <v>0</v>
      </c>
      <c r="AF635" s="32">
        <v>0</v>
      </c>
      <c r="AG635" s="32">
        <v>0</v>
      </c>
      <c r="AH635" s="32">
        <v>0</v>
      </c>
      <c r="AI635" s="51">
        <v>0</v>
      </c>
      <c r="AJ635" s="51">
        <v>0</v>
      </c>
      <c r="AK635" s="51">
        <v>0</v>
      </c>
      <c r="AL635" s="51">
        <v>0</v>
      </c>
      <c r="AM635" s="32">
        <v>-999</v>
      </c>
      <c r="AN635" s="32" t="s">
        <v>22151</v>
      </c>
      <c r="AO635" s="32" t="s">
        <v>22151</v>
      </c>
      <c r="AP635" s="32" t="s">
        <v>22151</v>
      </c>
      <c r="AQ635" s="32" t="s">
        <v>22151</v>
      </c>
      <c r="AR635" s="32" t="s">
        <v>22151</v>
      </c>
      <c r="AS635" s="32">
        <v>-999</v>
      </c>
      <c r="AT635" s="32" t="s">
        <v>22151</v>
      </c>
      <c r="AU635" s="32" t="s">
        <v>22151</v>
      </c>
      <c r="AV635" s="32" t="s">
        <v>22151</v>
      </c>
      <c r="AW635" s="32">
        <v>-999</v>
      </c>
      <c r="AX635" s="32">
        <v>-999</v>
      </c>
      <c r="AY635" s="133" t="s">
        <v>22151</v>
      </c>
      <c r="AZ635" s="132" t="s">
        <v>22151</v>
      </c>
      <c r="BA635" s="132" t="s">
        <v>22151</v>
      </c>
      <c r="BB635" s="132" t="s">
        <v>22151</v>
      </c>
      <c r="BC635" s="132" t="s">
        <v>22151</v>
      </c>
      <c r="BD635" s="132">
        <v>172</v>
      </c>
      <c r="BE635" s="132" t="s">
        <v>22151</v>
      </c>
      <c r="BF635" s="132" t="s">
        <v>22151</v>
      </c>
      <c r="BG635" s="132" t="s">
        <v>22151</v>
      </c>
      <c r="BH635" s="132">
        <v>280</v>
      </c>
      <c r="BI635" s="132">
        <v>265</v>
      </c>
      <c r="BJ635" s="92" t="s">
        <v>22151</v>
      </c>
      <c r="BK635" s="32">
        <v>7.5574645117708927</v>
      </c>
      <c r="BL635" s="8">
        <v>-1006.5574645117709</v>
      </c>
      <c r="BM635" s="12">
        <v>576</v>
      </c>
      <c r="BN635" s="32">
        <v>0</v>
      </c>
      <c r="BO635" s="32">
        <v>0.19435732070240119</v>
      </c>
      <c r="BP635" s="32">
        <v>-1006.7518218324733</v>
      </c>
      <c r="BQ635" s="40">
        <v>-2144.8325285828259</v>
      </c>
      <c r="BR635" s="40"/>
      <c r="BS635" s="32">
        <v>0</v>
      </c>
      <c r="BT635" s="38">
        <v>0</v>
      </c>
      <c r="BU635" s="6" t="s">
        <v>22630</v>
      </c>
      <c r="BV635" s="75">
        <v>999</v>
      </c>
      <c r="BW635" s="75">
        <v>1588</v>
      </c>
      <c r="BX635" s="51">
        <v>-589</v>
      </c>
      <c r="BY635" s="75">
        <v>0</v>
      </c>
      <c r="BZ635" s="75">
        <v>0</v>
      </c>
      <c r="CA635" s="184" t="s">
        <v>22151</v>
      </c>
    </row>
    <row r="636" spans="1:79" x14ac:dyDescent="0.3">
      <c r="A636" s="214" t="s">
        <v>15915</v>
      </c>
      <c r="B636" s="1" t="s">
        <v>15917</v>
      </c>
      <c r="C636" s="2" t="s">
        <v>7079</v>
      </c>
      <c r="D636" s="91" t="s">
        <v>15916</v>
      </c>
      <c r="E636" s="2" t="s">
        <v>1481</v>
      </c>
      <c r="F636" s="118" t="s">
        <v>9094</v>
      </c>
      <c r="G636" s="118" t="s">
        <v>1380</v>
      </c>
      <c r="H636" s="118" t="s">
        <v>22151</v>
      </c>
      <c r="I636" s="118" t="s">
        <v>1380</v>
      </c>
      <c r="J636" s="269" t="s">
        <v>1380</v>
      </c>
      <c r="K636" s="122">
        <v>15048</v>
      </c>
      <c r="L636" s="122" t="s">
        <v>15918</v>
      </c>
      <c r="M636" s="122" t="e">
        <v>#VALUE!</v>
      </c>
      <c r="N636" s="122" t="s">
        <v>15919</v>
      </c>
      <c r="O636" s="123">
        <v>0</v>
      </c>
      <c r="P636" s="123">
        <v>0</v>
      </c>
      <c r="Q636" s="123">
        <v>0</v>
      </c>
      <c r="R636" s="123">
        <v>0</v>
      </c>
      <c r="S636" s="123">
        <v>0</v>
      </c>
      <c r="T636" s="123">
        <v>0</v>
      </c>
      <c r="U636" s="123">
        <v>0</v>
      </c>
      <c r="V636" s="123">
        <v>0</v>
      </c>
      <c r="W636" s="123">
        <v>0</v>
      </c>
      <c r="X636" s="123">
        <v>0</v>
      </c>
      <c r="Y636" s="123">
        <v>0</v>
      </c>
      <c r="Z636" s="123">
        <v>0</v>
      </c>
      <c r="AA636" s="123">
        <v>0</v>
      </c>
      <c r="AB636" s="124">
        <v>0</v>
      </c>
      <c r="AC636" s="124">
        <v>0</v>
      </c>
      <c r="AD636" s="124">
        <v>0</v>
      </c>
      <c r="AE636" s="125">
        <v>0</v>
      </c>
      <c r="AF636" s="125">
        <v>0</v>
      </c>
      <c r="AG636" s="125">
        <v>0</v>
      </c>
      <c r="AH636" s="125">
        <v>0</v>
      </c>
      <c r="AI636" s="125">
        <v>0</v>
      </c>
      <c r="AJ636" s="125">
        <v>0</v>
      </c>
      <c r="AK636" s="125">
        <v>0</v>
      </c>
      <c r="AL636" s="51">
        <v>0</v>
      </c>
      <c r="AM636" s="125">
        <v>-999</v>
      </c>
      <c r="AN636" s="125" t="s">
        <v>22151</v>
      </c>
      <c r="AO636" s="125" t="s">
        <v>22151</v>
      </c>
      <c r="AP636" s="125" t="s">
        <v>22151</v>
      </c>
      <c r="AQ636" s="125" t="s">
        <v>22151</v>
      </c>
      <c r="AR636" s="125" t="s">
        <v>22151</v>
      </c>
      <c r="AS636" s="125">
        <v>-999</v>
      </c>
      <c r="AT636" s="125" t="s">
        <v>22151</v>
      </c>
      <c r="AU636" s="125" t="s">
        <v>22151</v>
      </c>
      <c r="AV636" s="125" t="s">
        <v>22151</v>
      </c>
      <c r="AW636" s="125">
        <v>-999</v>
      </c>
      <c r="AX636" s="125">
        <v>-999</v>
      </c>
      <c r="AY636" s="127" t="s">
        <v>22151</v>
      </c>
      <c r="AZ636" s="127" t="s">
        <v>22151</v>
      </c>
      <c r="BA636" s="127" t="s">
        <v>22151</v>
      </c>
      <c r="BB636" s="127" t="s">
        <v>22151</v>
      </c>
      <c r="BC636" s="127" t="s">
        <v>22151</v>
      </c>
      <c r="BD636" s="127">
        <v>172</v>
      </c>
      <c r="BE636" s="127" t="s">
        <v>22151</v>
      </c>
      <c r="BF636" s="127" t="s">
        <v>22151</v>
      </c>
      <c r="BG636" s="127" t="s">
        <v>22151</v>
      </c>
      <c r="BH636" s="127">
        <v>280</v>
      </c>
      <c r="BI636" s="127">
        <v>265</v>
      </c>
      <c r="BJ636" s="126" t="s">
        <v>22151</v>
      </c>
      <c r="BK636" s="125">
        <v>7.5574645117708927</v>
      </c>
      <c r="BL636" s="125">
        <v>-1006.5574645117709</v>
      </c>
      <c r="BM636" s="127">
        <v>576</v>
      </c>
      <c r="BN636" s="125">
        <v>0</v>
      </c>
      <c r="BO636" s="125">
        <v>0.19435732070240119</v>
      </c>
      <c r="BP636" s="125">
        <v>-1006.7518218324733</v>
      </c>
      <c r="BQ636" s="128">
        <v>-2144.8325285828259</v>
      </c>
      <c r="BR636" s="128"/>
      <c r="BS636" s="125">
        <v>0</v>
      </c>
      <c r="BT636" s="38">
        <v>0</v>
      </c>
      <c r="BU636" s="125" t="s">
        <v>22630</v>
      </c>
      <c r="BV636" s="123">
        <v>999</v>
      </c>
      <c r="BW636" s="123">
        <v>1588</v>
      </c>
      <c r="BX636" s="125">
        <v>-589</v>
      </c>
      <c r="BY636" s="123">
        <v>0</v>
      </c>
      <c r="BZ636" s="123">
        <v>0</v>
      </c>
      <c r="CA636" s="184" t="s">
        <v>22151</v>
      </c>
    </row>
    <row r="637" spans="1:79" x14ac:dyDescent="0.3">
      <c r="A637" s="178" t="s">
        <v>8169</v>
      </c>
      <c r="B637" s="1" t="s">
        <v>6816</v>
      </c>
      <c r="C637" s="2" t="s">
        <v>7170</v>
      </c>
      <c r="D637" s="91" t="s">
        <v>8547</v>
      </c>
      <c r="E637" s="2" t="s">
        <v>3591</v>
      </c>
      <c r="F637" s="2" t="s">
        <v>3591</v>
      </c>
      <c r="G637" s="2" t="s">
        <v>1380</v>
      </c>
      <c r="H637" s="2" t="s">
        <v>22151</v>
      </c>
      <c r="I637" s="2" t="s">
        <v>1380</v>
      </c>
      <c r="J637" s="269" t="s">
        <v>1380</v>
      </c>
      <c r="K637">
        <v>11165</v>
      </c>
      <c r="L637" t="s">
        <v>9761</v>
      </c>
      <c r="M637" t="e">
        <v>#VALUE!</v>
      </c>
      <c r="N637" t="s">
        <v>8550</v>
      </c>
      <c r="O637" s="169">
        <v>0</v>
      </c>
      <c r="P637" s="123">
        <v>0</v>
      </c>
      <c r="Q637" s="123">
        <v>0</v>
      </c>
      <c r="R637" s="75">
        <v>0</v>
      </c>
      <c r="S637" s="123">
        <v>0</v>
      </c>
      <c r="T637" s="123">
        <v>0</v>
      </c>
      <c r="U637" s="123">
        <v>0</v>
      </c>
      <c r="V637" s="75">
        <v>0</v>
      </c>
      <c r="W637" s="123">
        <v>0</v>
      </c>
      <c r="X637" s="75">
        <v>0</v>
      </c>
      <c r="Y637" s="75">
        <v>0</v>
      </c>
      <c r="Z637" s="75">
        <v>0</v>
      </c>
      <c r="AA637" s="75">
        <v>0</v>
      </c>
      <c r="AB637" s="31">
        <v>0</v>
      </c>
      <c r="AC637" s="31">
        <v>0</v>
      </c>
      <c r="AD637" s="31">
        <v>0</v>
      </c>
      <c r="AE637" s="32">
        <v>0</v>
      </c>
      <c r="AF637" s="32">
        <v>0</v>
      </c>
      <c r="AG637" s="32">
        <v>0</v>
      </c>
      <c r="AH637" s="32">
        <v>0</v>
      </c>
      <c r="AI637" s="51">
        <v>0</v>
      </c>
      <c r="AJ637" s="51">
        <v>0</v>
      </c>
      <c r="AK637" s="51">
        <v>0</v>
      </c>
      <c r="AL637" s="51">
        <v>0</v>
      </c>
      <c r="AM637" s="32">
        <v>-999</v>
      </c>
      <c r="AN637" s="32" t="s">
        <v>22151</v>
      </c>
      <c r="AO637" s="32" t="s">
        <v>22151</v>
      </c>
      <c r="AP637" s="32" t="s">
        <v>22151</v>
      </c>
      <c r="AQ637" s="32" t="s">
        <v>22151</v>
      </c>
      <c r="AR637" s="32" t="s">
        <v>22151</v>
      </c>
      <c r="AS637" s="32">
        <v>-999</v>
      </c>
      <c r="AT637" s="32" t="s">
        <v>22151</v>
      </c>
      <c r="AU637" s="32" t="s">
        <v>22151</v>
      </c>
      <c r="AV637" s="32" t="s">
        <v>22151</v>
      </c>
      <c r="AW637" s="32">
        <v>-999</v>
      </c>
      <c r="AX637" s="32">
        <v>-999</v>
      </c>
      <c r="AY637" s="133" t="s">
        <v>22151</v>
      </c>
      <c r="AZ637" s="132" t="s">
        <v>22151</v>
      </c>
      <c r="BA637" s="132" t="s">
        <v>22151</v>
      </c>
      <c r="BB637" s="132" t="s">
        <v>22151</v>
      </c>
      <c r="BC637" s="132" t="s">
        <v>22151</v>
      </c>
      <c r="BD637" s="132">
        <v>172</v>
      </c>
      <c r="BE637" s="132" t="s">
        <v>22151</v>
      </c>
      <c r="BF637" s="132" t="s">
        <v>22151</v>
      </c>
      <c r="BG637" s="132" t="s">
        <v>22151</v>
      </c>
      <c r="BH637" s="132">
        <v>280</v>
      </c>
      <c r="BI637" s="132">
        <v>265</v>
      </c>
      <c r="BJ637" s="92" t="s">
        <v>22151</v>
      </c>
      <c r="BK637" s="32">
        <v>7.5574645117708927</v>
      </c>
      <c r="BL637" s="8">
        <v>-1006.5574645117709</v>
      </c>
      <c r="BM637" s="12">
        <v>576</v>
      </c>
      <c r="BN637" s="32">
        <v>0</v>
      </c>
      <c r="BO637" s="32">
        <v>0.19435732070240119</v>
      </c>
      <c r="BP637" s="32">
        <v>-1006.7518218324733</v>
      </c>
      <c r="BQ637" s="40">
        <v>-2144.8325285828259</v>
      </c>
      <c r="BR637" s="40"/>
      <c r="BS637" s="32">
        <v>0</v>
      </c>
      <c r="BT637" s="38">
        <v>0</v>
      </c>
      <c r="BU637" s="6" t="s">
        <v>22630</v>
      </c>
      <c r="BV637" s="75">
        <v>999</v>
      </c>
      <c r="BW637" s="75">
        <v>1588</v>
      </c>
      <c r="BX637" s="51">
        <v>-589</v>
      </c>
      <c r="BY637" s="75">
        <v>0</v>
      </c>
      <c r="BZ637" s="75">
        <v>0</v>
      </c>
      <c r="CA637" s="184" t="s">
        <v>22151</v>
      </c>
    </row>
    <row r="638" spans="1:79" x14ac:dyDescent="0.3">
      <c r="A638" s="178" t="s">
        <v>1999</v>
      </c>
      <c r="B638" s="1" t="s">
        <v>7140</v>
      </c>
      <c r="C638" s="2" t="s">
        <v>6792</v>
      </c>
      <c r="D638" s="91" t="s">
        <v>68</v>
      </c>
      <c r="E638" s="2" t="s">
        <v>1398</v>
      </c>
      <c r="F638" s="2" t="s">
        <v>9094</v>
      </c>
      <c r="G638" s="2" t="s">
        <v>1380</v>
      </c>
      <c r="H638" s="2" t="s">
        <v>22151</v>
      </c>
      <c r="I638" s="2" t="s">
        <v>1380</v>
      </c>
      <c r="J638" s="269" t="s">
        <v>1380</v>
      </c>
      <c r="K638">
        <v>8385</v>
      </c>
      <c r="L638" t="s">
        <v>9374</v>
      </c>
      <c r="M638" t="e">
        <v>#VALUE!</v>
      </c>
      <c r="N638" t="s">
        <v>5477</v>
      </c>
      <c r="O638" s="169">
        <v>0</v>
      </c>
      <c r="P638" s="123">
        <v>0</v>
      </c>
      <c r="Q638" s="123">
        <v>0</v>
      </c>
      <c r="R638" s="75">
        <v>0</v>
      </c>
      <c r="S638" s="123">
        <v>0</v>
      </c>
      <c r="T638" s="123">
        <v>0</v>
      </c>
      <c r="U638" s="123">
        <v>0</v>
      </c>
      <c r="V638" s="75">
        <v>0</v>
      </c>
      <c r="W638" s="123">
        <v>0</v>
      </c>
      <c r="X638" s="75">
        <v>0</v>
      </c>
      <c r="Y638" s="75">
        <v>0</v>
      </c>
      <c r="Z638" s="75">
        <v>0</v>
      </c>
      <c r="AA638" s="75">
        <v>0</v>
      </c>
      <c r="AB638" s="4">
        <v>0</v>
      </c>
      <c r="AC638" s="4">
        <v>0</v>
      </c>
      <c r="AD638" s="4">
        <v>0</v>
      </c>
      <c r="AE638" s="8">
        <v>0</v>
      </c>
      <c r="AF638" s="8">
        <v>0</v>
      </c>
      <c r="AG638" s="8">
        <v>0</v>
      </c>
      <c r="AH638" s="8">
        <v>0</v>
      </c>
      <c r="AI638" s="51">
        <v>0</v>
      </c>
      <c r="AJ638" s="51">
        <v>0</v>
      </c>
      <c r="AK638" s="51">
        <v>0</v>
      </c>
      <c r="AL638" s="51">
        <v>0</v>
      </c>
      <c r="AM638" s="8">
        <v>-999</v>
      </c>
      <c r="AN638" s="8" t="s">
        <v>22151</v>
      </c>
      <c r="AO638" s="8" t="s">
        <v>22151</v>
      </c>
      <c r="AP638" s="8" t="s">
        <v>22151</v>
      </c>
      <c r="AQ638" s="8" t="s">
        <v>22151</v>
      </c>
      <c r="AR638" s="8" t="s">
        <v>22151</v>
      </c>
      <c r="AS638" s="8">
        <v>-999</v>
      </c>
      <c r="AT638" s="8" t="s">
        <v>22151</v>
      </c>
      <c r="AU638" s="8" t="s">
        <v>22151</v>
      </c>
      <c r="AV638" s="8" t="s">
        <v>22151</v>
      </c>
      <c r="AW638" s="8">
        <v>-999</v>
      </c>
      <c r="AX638" s="8">
        <v>-999</v>
      </c>
      <c r="AY638" s="132" t="s">
        <v>22151</v>
      </c>
      <c r="AZ638" s="132" t="s">
        <v>22151</v>
      </c>
      <c r="BA638" s="132" t="s">
        <v>22151</v>
      </c>
      <c r="BB638" s="132" t="s">
        <v>22151</v>
      </c>
      <c r="BC638" s="132" t="s">
        <v>22151</v>
      </c>
      <c r="BD638" s="132">
        <v>172</v>
      </c>
      <c r="BE638" s="132" t="s">
        <v>22151</v>
      </c>
      <c r="BF638" s="132" t="s">
        <v>22151</v>
      </c>
      <c r="BG638" s="132" t="s">
        <v>22151</v>
      </c>
      <c r="BH638" s="132">
        <v>280</v>
      </c>
      <c r="BI638" s="132">
        <v>265</v>
      </c>
      <c r="BJ638" s="92" t="s">
        <v>22151</v>
      </c>
      <c r="BK638" s="8">
        <v>7.5574645117708927</v>
      </c>
      <c r="BL638" s="8">
        <v>-1006.5574645117709</v>
      </c>
      <c r="BM638" s="12">
        <v>576</v>
      </c>
      <c r="BN638" s="10">
        <v>0</v>
      </c>
      <c r="BO638" s="10">
        <v>0.19435732070240119</v>
      </c>
      <c r="BP638" s="10">
        <v>-1006.7518218324733</v>
      </c>
      <c r="BQ638" s="41">
        <v>-2144.8325285828259</v>
      </c>
      <c r="BR638" s="41"/>
      <c r="BS638" s="10">
        <v>0</v>
      </c>
      <c r="BT638" s="38">
        <v>0</v>
      </c>
      <c r="BU638" s="6" t="s">
        <v>22630</v>
      </c>
      <c r="BV638" s="75">
        <v>999</v>
      </c>
      <c r="BW638" s="75">
        <v>1588</v>
      </c>
      <c r="BX638" s="51">
        <v>-589</v>
      </c>
      <c r="BY638" s="75">
        <v>0</v>
      </c>
      <c r="BZ638" s="75">
        <v>0</v>
      </c>
      <c r="CA638" s="184" t="s">
        <v>22151</v>
      </c>
    </row>
    <row r="639" spans="1:79" x14ac:dyDescent="0.3">
      <c r="A639" s="212" t="s">
        <v>2023</v>
      </c>
      <c r="B639" s="180" t="s">
        <v>6813</v>
      </c>
      <c r="C639" s="181" t="s">
        <v>6581</v>
      </c>
      <c r="D639" s="210" t="s">
        <v>87</v>
      </c>
      <c r="E639" s="181" t="s">
        <v>1437</v>
      </c>
      <c r="F639" s="181" t="s">
        <v>9094</v>
      </c>
      <c r="G639" s="181" t="s">
        <v>1380</v>
      </c>
      <c r="H639" s="181" t="s">
        <v>22151</v>
      </c>
      <c r="I639" s="181" t="s">
        <v>1380</v>
      </c>
      <c r="J639" s="181" t="s">
        <v>1380</v>
      </c>
      <c r="K639" s="182">
        <v>10166</v>
      </c>
      <c r="L639" s="182" t="s">
        <v>9321</v>
      </c>
      <c r="M639" s="194" t="e">
        <v>#VALUE!</v>
      </c>
      <c r="N639" s="194" t="s">
        <v>5491</v>
      </c>
      <c r="O639" s="66">
        <v>0</v>
      </c>
      <c r="P639" s="184">
        <v>0</v>
      </c>
      <c r="Q639" s="184">
        <v>0</v>
      </c>
      <c r="R639" s="184">
        <v>0</v>
      </c>
      <c r="S639" s="184">
        <v>0</v>
      </c>
      <c r="T639" s="184">
        <v>0</v>
      </c>
      <c r="U639" s="184">
        <v>0</v>
      </c>
      <c r="V639" s="184">
        <v>0</v>
      </c>
      <c r="W639" s="184">
        <v>0</v>
      </c>
      <c r="X639" s="184">
        <v>0</v>
      </c>
      <c r="Y639" s="184">
        <v>0</v>
      </c>
      <c r="Z639" s="184">
        <v>0</v>
      </c>
      <c r="AA639" s="184">
        <v>0</v>
      </c>
      <c r="AB639" s="185">
        <v>0</v>
      </c>
      <c r="AC639" s="186">
        <v>0</v>
      </c>
      <c r="AD639" s="186">
        <v>0</v>
      </c>
      <c r="AE639" s="187">
        <v>0</v>
      </c>
      <c r="AF639" s="187">
        <v>0</v>
      </c>
      <c r="AG639" s="187">
        <v>0</v>
      </c>
      <c r="AH639" s="187">
        <v>0</v>
      </c>
      <c r="AI639" s="187">
        <v>0</v>
      </c>
      <c r="AJ639" s="188">
        <v>0</v>
      </c>
      <c r="AK639" s="188">
        <v>0</v>
      </c>
      <c r="AL639" s="188">
        <v>0</v>
      </c>
      <c r="AM639" s="187">
        <v>-999</v>
      </c>
      <c r="AN639" s="187" t="s">
        <v>22151</v>
      </c>
      <c r="AO639" s="187" t="s">
        <v>22151</v>
      </c>
      <c r="AP639" s="187" t="s">
        <v>22151</v>
      </c>
      <c r="AQ639" s="187" t="s">
        <v>22151</v>
      </c>
      <c r="AR639" s="187" t="s">
        <v>22151</v>
      </c>
      <c r="AS639" s="187">
        <v>-999</v>
      </c>
      <c r="AT639" s="187" t="s">
        <v>22151</v>
      </c>
      <c r="AU639" s="187" t="s">
        <v>22151</v>
      </c>
      <c r="AV639" s="187" t="s">
        <v>22151</v>
      </c>
      <c r="AW639" s="187">
        <v>-999</v>
      </c>
      <c r="AX639" s="187">
        <v>-999</v>
      </c>
      <c r="AY639" s="189" t="s">
        <v>22151</v>
      </c>
      <c r="AZ639" s="189" t="s">
        <v>22151</v>
      </c>
      <c r="BA639" s="189" t="s">
        <v>22151</v>
      </c>
      <c r="BB639" s="189" t="s">
        <v>22151</v>
      </c>
      <c r="BC639" s="189" t="s">
        <v>22151</v>
      </c>
      <c r="BD639" s="189">
        <v>172</v>
      </c>
      <c r="BE639" s="189" t="s">
        <v>22151</v>
      </c>
      <c r="BF639" s="189" t="s">
        <v>22151</v>
      </c>
      <c r="BG639" s="189" t="s">
        <v>22151</v>
      </c>
      <c r="BH639" s="189">
        <v>280</v>
      </c>
      <c r="BI639" s="189">
        <v>265</v>
      </c>
      <c r="BJ639" s="190" t="s">
        <v>22151</v>
      </c>
      <c r="BK639" s="187">
        <v>7.5574645117708927</v>
      </c>
      <c r="BL639" s="187">
        <v>-1006.5574645117709</v>
      </c>
      <c r="BM639" s="189">
        <v>576</v>
      </c>
      <c r="BN639" s="187">
        <v>0</v>
      </c>
      <c r="BO639" s="187">
        <v>0.19435732070240119</v>
      </c>
      <c r="BP639" s="187">
        <v>-1006.7518218324733</v>
      </c>
      <c r="BQ639" s="191">
        <v>-2144.8325285828259</v>
      </c>
      <c r="BR639" s="192"/>
      <c r="BS639" s="187">
        <v>0</v>
      </c>
      <c r="BT639" s="38">
        <v>0</v>
      </c>
      <c r="BU639" s="187" t="s">
        <v>22630</v>
      </c>
      <c r="BV639" s="184">
        <v>999</v>
      </c>
      <c r="BW639" s="193">
        <v>1588</v>
      </c>
      <c r="BX639" s="188">
        <v>-589</v>
      </c>
      <c r="BY639" s="193">
        <v>0</v>
      </c>
      <c r="BZ639" s="193">
        <v>0</v>
      </c>
      <c r="CA639" s="184" t="s">
        <v>22151</v>
      </c>
    </row>
    <row r="640" spans="1:79" x14ac:dyDescent="0.3">
      <c r="A640" s="213" t="s">
        <v>8170</v>
      </c>
      <c r="B640" s="1" t="s">
        <v>7878</v>
      </c>
      <c r="C640" s="2" t="s">
        <v>8171</v>
      </c>
      <c r="D640" s="91" t="s">
        <v>8563</v>
      </c>
      <c r="E640" s="2" t="s">
        <v>3591</v>
      </c>
      <c r="F640" s="2" t="s">
        <v>3591</v>
      </c>
      <c r="G640" s="2" t="s">
        <v>1380</v>
      </c>
      <c r="H640" s="2" t="s">
        <v>22151</v>
      </c>
      <c r="I640" s="2" t="s">
        <v>1380</v>
      </c>
      <c r="J640" s="269" t="s">
        <v>1380</v>
      </c>
      <c r="K640">
        <v>10329</v>
      </c>
      <c r="L640" t="s">
        <v>10710</v>
      </c>
      <c r="M640" t="e">
        <v>#VALUE!</v>
      </c>
      <c r="N640" t="s">
        <v>8567</v>
      </c>
      <c r="O640" s="169">
        <v>0</v>
      </c>
      <c r="P640" s="123">
        <v>0</v>
      </c>
      <c r="Q640" s="123">
        <v>0</v>
      </c>
      <c r="R640" s="75">
        <v>0</v>
      </c>
      <c r="S640" s="123">
        <v>0</v>
      </c>
      <c r="T640" s="123">
        <v>0</v>
      </c>
      <c r="U640" s="123">
        <v>0</v>
      </c>
      <c r="V640" s="75">
        <v>0</v>
      </c>
      <c r="W640" s="123">
        <v>0</v>
      </c>
      <c r="X640" s="75">
        <v>0</v>
      </c>
      <c r="Y640" s="75">
        <v>0</v>
      </c>
      <c r="Z640" s="75">
        <v>0</v>
      </c>
      <c r="AA640" s="75">
        <v>0</v>
      </c>
      <c r="AB640" s="52">
        <v>0</v>
      </c>
      <c r="AC640" s="52">
        <v>0</v>
      </c>
      <c r="AD640" s="52">
        <v>0</v>
      </c>
      <c r="AE640" s="51">
        <v>0</v>
      </c>
      <c r="AF640" s="51">
        <v>0</v>
      </c>
      <c r="AG640" s="51">
        <v>0</v>
      </c>
      <c r="AH640" s="51">
        <v>0</v>
      </c>
      <c r="AI640" s="51">
        <v>0</v>
      </c>
      <c r="AJ640" s="51">
        <v>0</v>
      </c>
      <c r="AK640" s="51">
        <v>0</v>
      </c>
      <c r="AL640" s="51">
        <v>0</v>
      </c>
      <c r="AM640" s="51">
        <v>-999</v>
      </c>
      <c r="AN640" s="51" t="s">
        <v>22151</v>
      </c>
      <c r="AO640" s="51" t="s">
        <v>22151</v>
      </c>
      <c r="AP640" s="51" t="s">
        <v>22151</v>
      </c>
      <c r="AQ640" s="51" t="s">
        <v>22151</v>
      </c>
      <c r="AR640" s="51" t="s">
        <v>22151</v>
      </c>
      <c r="AS640" s="51">
        <v>-999</v>
      </c>
      <c r="AT640" s="51" t="s">
        <v>22151</v>
      </c>
      <c r="AU640" s="51" t="s">
        <v>22151</v>
      </c>
      <c r="AV640" s="51" t="s">
        <v>22151</v>
      </c>
      <c r="AW640" s="51">
        <v>-999</v>
      </c>
      <c r="AX640" s="51">
        <v>-999</v>
      </c>
      <c r="AY640" s="76" t="s">
        <v>22151</v>
      </c>
      <c r="AZ640" s="132" t="s">
        <v>22151</v>
      </c>
      <c r="BA640" s="132" t="s">
        <v>22151</v>
      </c>
      <c r="BB640" s="132" t="s">
        <v>22151</v>
      </c>
      <c r="BC640" s="132" t="s">
        <v>22151</v>
      </c>
      <c r="BD640" s="132">
        <v>172</v>
      </c>
      <c r="BE640" s="132" t="s">
        <v>22151</v>
      </c>
      <c r="BF640" s="132" t="s">
        <v>22151</v>
      </c>
      <c r="BG640" s="132" t="s">
        <v>22151</v>
      </c>
      <c r="BH640" s="132">
        <v>280</v>
      </c>
      <c r="BI640" s="132">
        <v>265</v>
      </c>
      <c r="BJ640" s="92" t="s">
        <v>22151</v>
      </c>
      <c r="BK640" s="51">
        <v>7.5574645117708927</v>
      </c>
      <c r="BL640" s="51">
        <v>-1006.5574645117709</v>
      </c>
      <c r="BM640" s="76">
        <v>576</v>
      </c>
      <c r="BN640" s="51">
        <v>0</v>
      </c>
      <c r="BO640" s="51">
        <v>0.19435732070240119</v>
      </c>
      <c r="BP640" s="51">
        <v>-1006.7518218324733</v>
      </c>
      <c r="BQ640" s="64">
        <v>-2144.8325285828259</v>
      </c>
      <c r="BR640" s="64"/>
      <c r="BS640" s="51">
        <v>0</v>
      </c>
      <c r="BT640" s="38">
        <v>0</v>
      </c>
      <c r="BU640" s="51" t="s">
        <v>22630</v>
      </c>
      <c r="BV640" s="75">
        <v>999</v>
      </c>
      <c r="BW640" s="75">
        <v>1588</v>
      </c>
      <c r="BX640" s="51">
        <v>-589</v>
      </c>
      <c r="BY640" s="75">
        <v>0</v>
      </c>
      <c r="BZ640" s="75">
        <v>0</v>
      </c>
      <c r="CA640" s="184" t="s">
        <v>22151</v>
      </c>
    </row>
    <row r="641" spans="1:79" x14ac:dyDescent="0.3">
      <c r="A641" s="213" t="s">
        <v>15975</v>
      </c>
      <c r="B641" s="1" t="s">
        <v>15977</v>
      </c>
      <c r="C641" s="2" t="s">
        <v>15976</v>
      </c>
      <c r="D641" s="91" t="s">
        <v>15437</v>
      </c>
      <c r="E641" s="2" t="s">
        <v>1413</v>
      </c>
      <c r="F641" s="2" t="s">
        <v>9094</v>
      </c>
      <c r="G641" s="2" t="s">
        <v>1380</v>
      </c>
      <c r="H641" s="2" t="s">
        <v>22151</v>
      </c>
      <c r="I641" s="2" t="s">
        <v>1380</v>
      </c>
      <c r="J641" s="269" t="s">
        <v>1380</v>
      </c>
      <c r="K641">
        <v>5238</v>
      </c>
      <c r="L641" t="s">
        <v>15978</v>
      </c>
      <c r="M641" t="e">
        <v>#VALUE!</v>
      </c>
      <c r="N641" t="s">
        <v>15979</v>
      </c>
      <c r="O641" s="169">
        <v>0</v>
      </c>
      <c r="P641" s="123">
        <v>0</v>
      </c>
      <c r="Q641" s="123">
        <v>0</v>
      </c>
      <c r="R641" s="75">
        <v>0</v>
      </c>
      <c r="S641" s="123">
        <v>0</v>
      </c>
      <c r="T641" s="123">
        <v>0</v>
      </c>
      <c r="U641" s="123">
        <v>0</v>
      </c>
      <c r="V641" s="75">
        <v>0</v>
      </c>
      <c r="W641" s="123">
        <v>0</v>
      </c>
      <c r="X641" s="75">
        <v>0</v>
      </c>
      <c r="Y641" s="75">
        <v>0</v>
      </c>
      <c r="Z641" s="75">
        <v>0</v>
      </c>
      <c r="AA641" s="75">
        <v>0</v>
      </c>
      <c r="AB641" s="52">
        <v>0</v>
      </c>
      <c r="AC641" s="52">
        <v>0</v>
      </c>
      <c r="AD641" s="52">
        <v>0</v>
      </c>
      <c r="AE641" s="51">
        <v>0</v>
      </c>
      <c r="AF641" s="51">
        <v>0</v>
      </c>
      <c r="AG641" s="51">
        <v>0</v>
      </c>
      <c r="AH641" s="51">
        <v>0</v>
      </c>
      <c r="AI641" s="51">
        <v>0</v>
      </c>
      <c r="AJ641" s="51">
        <v>0</v>
      </c>
      <c r="AK641" s="51">
        <v>0</v>
      </c>
      <c r="AL641" s="51">
        <v>0</v>
      </c>
      <c r="AM641" s="51">
        <v>-999</v>
      </c>
      <c r="AN641" s="51" t="s">
        <v>22151</v>
      </c>
      <c r="AO641" s="51" t="s">
        <v>22151</v>
      </c>
      <c r="AP641" s="51" t="s">
        <v>22151</v>
      </c>
      <c r="AQ641" s="51" t="s">
        <v>22151</v>
      </c>
      <c r="AR641" s="51" t="s">
        <v>22151</v>
      </c>
      <c r="AS641" s="51">
        <v>-999</v>
      </c>
      <c r="AT641" s="51" t="s">
        <v>22151</v>
      </c>
      <c r="AU641" s="51" t="s">
        <v>22151</v>
      </c>
      <c r="AV641" s="51" t="s">
        <v>22151</v>
      </c>
      <c r="AW641" s="51">
        <v>-999</v>
      </c>
      <c r="AX641" s="51">
        <v>-999</v>
      </c>
      <c r="AY641" s="76" t="s">
        <v>22151</v>
      </c>
      <c r="AZ641" s="132" t="s">
        <v>22151</v>
      </c>
      <c r="BA641" s="132" t="s">
        <v>22151</v>
      </c>
      <c r="BB641" s="132" t="s">
        <v>22151</v>
      </c>
      <c r="BC641" s="132" t="s">
        <v>22151</v>
      </c>
      <c r="BD641" s="132">
        <v>172</v>
      </c>
      <c r="BE641" s="132" t="s">
        <v>22151</v>
      </c>
      <c r="BF641" s="132" t="s">
        <v>22151</v>
      </c>
      <c r="BG641" s="132" t="s">
        <v>22151</v>
      </c>
      <c r="BH641" s="132">
        <v>280</v>
      </c>
      <c r="BI641" s="132">
        <v>265</v>
      </c>
      <c r="BJ641" s="92" t="s">
        <v>22151</v>
      </c>
      <c r="BK641" s="51">
        <v>7.5574645117708927</v>
      </c>
      <c r="BL641" s="8">
        <v>-1006.5574645117709</v>
      </c>
      <c r="BM641" s="12">
        <v>576</v>
      </c>
      <c r="BN641" s="51">
        <v>0</v>
      </c>
      <c r="BO641" s="51">
        <v>0.19435732070240119</v>
      </c>
      <c r="BP641" s="51">
        <v>-1006.7518218324733</v>
      </c>
      <c r="BQ641" s="64">
        <v>-2144.8325285828259</v>
      </c>
      <c r="BR641" s="64"/>
      <c r="BS641" s="51">
        <v>0</v>
      </c>
      <c r="BT641" s="38">
        <v>0</v>
      </c>
      <c r="BU641" s="51" t="s">
        <v>22630</v>
      </c>
      <c r="BV641" s="75">
        <v>999</v>
      </c>
      <c r="BW641" s="75">
        <v>1588</v>
      </c>
      <c r="BX641" s="51">
        <v>-589</v>
      </c>
      <c r="BY641" s="75">
        <v>0</v>
      </c>
      <c r="BZ641" s="75">
        <v>0</v>
      </c>
      <c r="CA641" s="184" t="s">
        <v>22151</v>
      </c>
    </row>
    <row r="642" spans="1:79" x14ac:dyDescent="0.3">
      <c r="A642" s="213" t="s">
        <v>14093</v>
      </c>
      <c r="B642" s="1" t="s">
        <v>6784</v>
      </c>
      <c r="C642" s="2" t="s">
        <v>6558</v>
      </c>
      <c r="D642" s="91" t="s">
        <v>14025</v>
      </c>
      <c r="E642" s="2" t="s">
        <v>3591</v>
      </c>
      <c r="F642" s="2" t="s">
        <v>3591</v>
      </c>
      <c r="G642" s="2" t="s">
        <v>1380</v>
      </c>
      <c r="H642" s="2" t="s">
        <v>22151</v>
      </c>
      <c r="I642" s="2" t="s">
        <v>1380</v>
      </c>
      <c r="J642" s="269" t="s">
        <v>1380</v>
      </c>
      <c r="K642" t="e">
        <v>#VALUE!</v>
      </c>
      <c r="L642" t="s">
        <v>14026</v>
      </c>
      <c r="M642" t="e">
        <v>#VALUE!</v>
      </c>
      <c r="N642" t="s">
        <v>14094</v>
      </c>
      <c r="O642" s="169">
        <v>0</v>
      </c>
      <c r="P642" s="123">
        <v>0</v>
      </c>
      <c r="Q642" s="123">
        <v>0</v>
      </c>
      <c r="R642" s="67">
        <v>0</v>
      </c>
      <c r="S642" s="123">
        <v>0</v>
      </c>
      <c r="T642" s="123">
        <v>0</v>
      </c>
      <c r="U642" s="123">
        <v>0</v>
      </c>
      <c r="V642" s="67">
        <v>0</v>
      </c>
      <c r="W642" s="123">
        <v>0</v>
      </c>
      <c r="X642" s="67">
        <v>0</v>
      </c>
      <c r="Y642" s="67">
        <v>0</v>
      </c>
      <c r="Z642" s="67">
        <v>0</v>
      </c>
      <c r="AA642" s="67">
        <v>0</v>
      </c>
      <c r="AB642" s="52">
        <v>0</v>
      </c>
      <c r="AC642" s="52">
        <v>0</v>
      </c>
      <c r="AD642" s="52">
        <v>0</v>
      </c>
      <c r="AE642" s="51">
        <v>0</v>
      </c>
      <c r="AF642" s="51">
        <v>0</v>
      </c>
      <c r="AG642" s="51">
        <v>0</v>
      </c>
      <c r="AH642" s="51">
        <v>0</v>
      </c>
      <c r="AI642" s="51">
        <v>0</v>
      </c>
      <c r="AJ642" s="51">
        <v>0</v>
      </c>
      <c r="AK642" s="51">
        <v>0</v>
      </c>
      <c r="AL642" s="51">
        <v>0</v>
      </c>
      <c r="AM642" s="51">
        <v>-999</v>
      </c>
      <c r="AN642" s="51" t="s">
        <v>22151</v>
      </c>
      <c r="AO642" s="51" t="s">
        <v>22151</v>
      </c>
      <c r="AP642" s="51" t="s">
        <v>22151</v>
      </c>
      <c r="AQ642" s="51" t="s">
        <v>22151</v>
      </c>
      <c r="AR642" s="51" t="s">
        <v>22151</v>
      </c>
      <c r="AS642" s="51">
        <v>-999</v>
      </c>
      <c r="AT642" s="51" t="s">
        <v>22151</v>
      </c>
      <c r="AU642" s="51" t="s">
        <v>22151</v>
      </c>
      <c r="AV642" s="51" t="s">
        <v>22151</v>
      </c>
      <c r="AW642" s="51">
        <v>-999</v>
      </c>
      <c r="AX642" s="51">
        <v>-999</v>
      </c>
      <c r="AY642" s="76" t="s">
        <v>22151</v>
      </c>
      <c r="AZ642" s="132" t="s">
        <v>22151</v>
      </c>
      <c r="BA642" s="132" t="s">
        <v>22151</v>
      </c>
      <c r="BB642" s="132" t="s">
        <v>22151</v>
      </c>
      <c r="BC642" s="132" t="s">
        <v>22151</v>
      </c>
      <c r="BD642" s="132">
        <v>172</v>
      </c>
      <c r="BE642" s="132" t="s">
        <v>22151</v>
      </c>
      <c r="BF642" s="132" t="s">
        <v>22151</v>
      </c>
      <c r="BG642" s="132" t="s">
        <v>22151</v>
      </c>
      <c r="BH642" s="132">
        <v>280</v>
      </c>
      <c r="BI642" s="132">
        <v>265</v>
      </c>
      <c r="BJ642" s="92" t="s">
        <v>22151</v>
      </c>
      <c r="BK642" s="51">
        <v>7.5574645117708927</v>
      </c>
      <c r="BL642" s="8">
        <v>-1006.5574645117709</v>
      </c>
      <c r="BM642" s="12">
        <v>576</v>
      </c>
      <c r="BN642" s="51">
        <v>0</v>
      </c>
      <c r="BO642" s="51">
        <v>0.19435732070240119</v>
      </c>
      <c r="BP642" s="51">
        <v>-1006.7518218324733</v>
      </c>
      <c r="BQ642" s="64">
        <v>-2144.8325285828259</v>
      </c>
      <c r="BR642" s="64"/>
      <c r="BS642" s="51">
        <v>0</v>
      </c>
      <c r="BT642" s="38">
        <v>0</v>
      </c>
      <c r="BU642" s="51" t="s">
        <v>22630</v>
      </c>
      <c r="BV642" s="75">
        <v>999</v>
      </c>
      <c r="BW642" s="75">
        <v>1588</v>
      </c>
      <c r="BX642" s="51">
        <v>-589</v>
      </c>
      <c r="BY642" s="75">
        <v>0</v>
      </c>
      <c r="BZ642" s="75">
        <v>0</v>
      </c>
      <c r="CA642" s="184" t="s">
        <v>22151</v>
      </c>
    </row>
    <row r="643" spans="1:79" x14ac:dyDescent="0.3">
      <c r="A643" s="178" t="s">
        <v>14098</v>
      </c>
      <c r="B643" s="1" t="s">
        <v>14100</v>
      </c>
      <c r="C643" s="2" t="s">
        <v>6596</v>
      </c>
      <c r="D643" s="91" t="s">
        <v>14099</v>
      </c>
      <c r="E643" s="2" t="s">
        <v>1383</v>
      </c>
      <c r="F643" s="2" t="s">
        <v>9094</v>
      </c>
      <c r="G643" s="2" t="s">
        <v>1380</v>
      </c>
      <c r="H643" s="2" t="s">
        <v>22151</v>
      </c>
      <c r="I643" s="2" t="s">
        <v>1380</v>
      </c>
      <c r="J643" s="269" t="s">
        <v>1380</v>
      </c>
      <c r="K643">
        <v>16115</v>
      </c>
      <c r="L643" t="s">
        <v>16011</v>
      </c>
      <c r="M643" t="e">
        <v>#VALUE!</v>
      </c>
      <c r="N643" t="s">
        <v>14101</v>
      </c>
      <c r="O643" s="169">
        <v>0</v>
      </c>
      <c r="P643" s="123">
        <v>0</v>
      </c>
      <c r="Q643" s="123">
        <v>0</v>
      </c>
      <c r="R643" s="67">
        <v>0</v>
      </c>
      <c r="S643" s="123">
        <v>0</v>
      </c>
      <c r="T643" s="123">
        <v>0</v>
      </c>
      <c r="U643" s="123">
        <v>0</v>
      </c>
      <c r="V643" s="67">
        <v>0</v>
      </c>
      <c r="W643" s="123">
        <v>0</v>
      </c>
      <c r="X643" s="67">
        <v>0</v>
      </c>
      <c r="Y643" s="67">
        <v>0</v>
      </c>
      <c r="Z643" s="67">
        <v>0</v>
      </c>
      <c r="AA643" s="67">
        <v>0</v>
      </c>
      <c r="AB643" s="4">
        <v>0</v>
      </c>
      <c r="AC643" s="4">
        <v>0</v>
      </c>
      <c r="AD643" s="4">
        <v>0</v>
      </c>
      <c r="AE643" s="8">
        <v>0</v>
      </c>
      <c r="AF643" s="8">
        <v>0</v>
      </c>
      <c r="AG643" s="8">
        <v>0</v>
      </c>
      <c r="AH643" s="8">
        <v>0</v>
      </c>
      <c r="AI643" s="51">
        <v>0</v>
      </c>
      <c r="AJ643" s="51">
        <v>0</v>
      </c>
      <c r="AK643" s="51">
        <v>0</v>
      </c>
      <c r="AL643" s="51">
        <v>0</v>
      </c>
      <c r="AM643" s="8">
        <v>-999</v>
      </c>
      <c r="AN643" s="8" t="s">
        <v>22151</v>
      </c>
      <c r="AO643" s="8" t="s">
        <v>22151</v>
      </c>
      <c r="AP643" s="8" t="s">
        <v>22151</v>
      </c>
      <c r="AQ643" s="8" t="s">
        <v>22151</v>
      </c>
      <c r="AR643" s="8" t="s">
        <v>22151</v>
      </c>
      <c r="AS643" s="8">
        <v>-999</v>
      </c>
      <c r="AT643" s="8" t="s">
        <v>22151</v>
      </c>
      <c r="AU643" s="8" t="s">
        <v>22151</v>
      </c>
      <c r="AV643" s="8" t="s">
        <v>22151</v>
      </c>
      <c r="AW643" s="8">
        <v>-999</v>
      </c>
      <c r="AX643" s="8">
        <v>-999</v>
      </c>
      <c r="AY643" s="132" t="s">
        <v>22151</v>
      </c>
      <c r="AZ643" s="132" t="s">
        <v>22151</v>
      </c>
      <c r="BA643" s="132" t="s">
        <v>22151</v>
      </c>
      <c r="BB643" s="132" t="s">
        <v>22151</v>
      </c>
      <c r="BC643" s="132" t="s">
        <v>22151</v>
      </c>
      <c r="BD643" s="132">
        <v>172</v>
      </c>
      <c r="BE643" s="132" t="s">
        <v>22151</v>
      </c>
      <c r="BF643" s="132" t="s">
        <v>22151</v>
      </c>
      <c r="BG643" s="132" t="s">
        <v>22151</v>
      </c>
      <c r="BH643" s="132">
        <v>280</v>
      </c>
      <c r="BI643" s="132">
        <v>265</v>
      </c>
      <c r="BJ643" s="92" t="s">
        <v>22151</v>
      </c>
      <c r="BK643" s="8">
        <v>7.5574645117708927</v>
      </c>
      <c r="BL643" s="8">
        <v>-1006.5574645117709</v>
      </c>
      <c r="BM643" s="12">
        <v>576</v>
      </c>
      <c r="BN643" s="10">
        <v>0</v>
      </c>
      <c r="BO643" s="10">
        <v>0.19435732070240119</v>
      </c>
      <c r="BP643" s="10">
        <v>-1006.7518218324733</v>
      </c>
      <c r="BQ643" s="41">
        <v>-2144.8325285828259</v>
      </c>
      <c r="BR643" s="41"/>
      <c r="BS643" s="10">
        <v>0</v>
      </c>
      <c r="BT643" s="38">
        <v>0</v>
      </c>
      <c r="BU643" s="6" t="s">
        <v>22630</v>
      </c>
      <c r="BV643" s="75">
        <v>999</v>
      </c>
      <c r="BW643" s="75">
        <v>1588</v>
      </c>
      <c r="BX643" s="51">
        <v>-589</v>
      </c>
      <c r="BY643" s="75">
        <v>0</v>
      </c>
      <c r="BZ643" s="75">
        <v>0</v>
      </c>
      <c r="CA643" s="184" t="s">
        <v>22151</v>
      </c>
    </row>
    <row r="644" spans="1:79" x14ac:dyDescent="0.3">
      <c r="A644" s="178" t="s">
        <v>2087</v>
      </c>
      <c r="B644" s="1" t="s">
        <v>6652</v>
      </c>
      <c r="C644" s="2" t="s">
        <v>6639</v>
      </c>
      <c r="D644" s="91" t="s">
        <v>414</v>
      </c>
      <c r="E644" s="2" t="s">
        <v>3591</v>
      </c>
      <c r="F644" s="2" t="s">
        <v>3591</v>
      </c>
      <c r="G644" s="2" t="s">
        <v>1380</v>
      </c>
      <c r="H644" s="2" t="s">
        <v>22151</v>
      </c>
      <c r="I644" s="2" t="s">
        <v>1380</v>
      </c>
      <c r="J644" s="269" t="s">
        <v>1380</v>
      </c>
      <c r="K644">
        <v>4881</v>
      </c>
      <c r="L644" t="s">
        <v>9328</v>
      </c>
      <c r="M644" t="e">
        <v>#VALUE!</v>
      </c>
      <c r="N644" t="s">
        <v>5542</v>
      </c>
      <c r="O644" s="169">
        <v>0</v>
      </c>
      <c r="P644" s="123">
        <v>0</v>
      </c>
      <c r="Q644" s="123">
        <v>0</v>
      </c>
      <c r="R644" s="67">
        <v>0</v>
      </c>
      <c r="S644" s="123">
        <v>0</v>
      </c>
      <c r="T644" s="123">
        <v>0</v>
      </c>
      <c r="U644" s="123">
        <v>0</v>
      </c>
      <c r="V644" s="67">
        <v>0</v>
      </c>
      <c r="W644" s="123">
        <v>0</v>
      </c>
      <c r="X644" s="67">
        <v>0</v>
      </c>
      <c r="Y644" s="67">
        <v>0</v>
      </c>
      <c r="Z644" s="67">
        <v>0</v>
      </c>
      <c r="AA644" s="67">
        <v>0</v>
      </c>
      <c r="AB644" s="4">
        <v>0</v>
      </c>
      <c r="AC644" s="4">
        <v>0</v>
      </c>
      <c r="AD644" s="4">
        <v>0</v>
      </c>
      <c r="AE644" s="8">
        <v>0</v>
      </c>
      <c r="AF644" s="8">
        <v>0</v>
      </c>
      <c r="AG644" s="8">
        <v>0</v>
      </c>
      <c r="AH644" s="8">
        <v>0</v>
      </c>
      <c r="AI644" s="51">
        <v>0</v>
      </c>
      <c r="AJ644" s="51">
        <v>0</v>
      </c>
      <c r="AK644" s="51">
        <v>0</v>
      </c>
      <c r="AL644" s="51">
        <v>0</v>
      </c>
      <c r="AM644" s="8">
        <v>-999</v>
      </c>
      <c r="AN644" s="8" t="s">
        <v>22151</v>
      </c>
      <c r="AO644" s="8" t="s">
        <v>22151</v>
      </c>
      <c r="AP644" s="8" t="s">
        <v>22151</v>
      </c>
      <c r="AQ644" s="8" t="s">
        <v>22151</v>
      </c>
      <c r="AR644" s="8" t="s">
        <v>22151</v>
      </c>
      <c r="AS644" s="8">
        <v>-999</v>
      </c>
      <c r="AT644" s="8" t="s">
        <v>22151</v>
      </c>
      <c r="AU644" s="8" t="s">
        <v>22151</v>
      </c>
      <c r="AV644" s="8" t="s">
        <v>22151</v>
      </c>
      <c r="AW644" s="8">
        <v>-999</v>
      </c>
      <c r="AX644" s="8">
        <v>-999</v>
      </c>
      <c r="AY644" s="132" t="s">
        <v>22151</v>
      </c>
      <c r="AZ644" s="132" t="s">
        <v>22151</v>
      </c>
      <c r="BA644" s="132" t="s">
        <v>22151</v>
      </c>
      <c r="BB644" s="132" t="s">
        <v>22151</v>
      </c>
      <c r="BC644" s="132" t="s">
        <v>22151</v>
      </c>
      <c r="BD644" s="132">
        <v>172</v>
      </c>
      <c r="BE644" s="132" t="s">
        <v>22151</v>
      </c>
      <c r="BF644" s="132" t="s">
        <v>22151</v>
      </c>
      <c r="BG644" s="132" t="s">
        <v>22151</v>
      </c>
      <c r="BH644" s="132">
        <v>280</v>
      </c>
      <c r="BI644" s="132">
        <v>265</v>
      </c>
      <c r="BJ644" s="92" t="s">
        <v>22151</v>
      </c>
      <c r="BK644" s="8">
        <v>7.5574645117708927</v>
      </c>
      <c r="BL644" s="8">
        <v>-1006.5574645117709</v>
      </c>
      <c r="BM644" s="12">
        <v>576</v>
      </c>
      <c r="BN644" s="10">
        <v>0</v>
      </c>
      <c r="BO644" s="10">
        <v>0.19435732070240119</v>
      </c>
      <c r="BP644" s="10">
        <v>-1006.7518218324733</v>
      </c>
      <c r="BQ644" s="41">
        <v>-2144.8325285828259</v>
      </c>
      <c r="BR644" s="41"/>
      <c r="BS644" s="10">
        <v>0</v>
      </c>
      <c r="BT644" s="38">
        <v>0</v>
      </c>
      <c r="BU644" s="6" t="s">
        <v>22630</v>
      </c>
      <c r="BV644" s="75">
        <v>999</v>
      </c>
      <c r="BW644" s="75">
        <v>1588</v>
      </c>
      <c r="BX644" s="51">
        <v>-589</v>
      </c>
      <c r="BY644" s="75">
        <v>0</v>
      </c>
      <c r="BZ644" s="75">
        <v>0</v>
      </c>
      <c r="CA644" s="184" t="s">
        <v>22151</v>
      </c>
    </row>
    <row r="645" spans="1:79" x14ac:dyDescent="0.3">
      <c r="A645" s="178" t="s">
        <v>2095</v>
      </c>
      <c r="B645" s="1" t="s">
        <v>5554</v>
      </c>
      <c r="C645" s="2" t="s">
        <v>6639</v>
      </c>
      <c r="D645" s="91" t="s">
        <v>642</v>
      </c>
      <c r="E645" s="2" t="s">
        <v>1481</v>
      </c>
      <c r="F645" s="2" t="s">
        <v>9094</v>
      </c>
      <c r="G645" s="2" t="s">
        <v>1380</v>
      </c>
      <c r="H645" s="2" t="s">
        <v>22151</v>
      </c>
      <c r="I645" s="2" t="s">
        <v>1380</v>
      </c>
      <c r="J645" s="269" t="s">
        <v>1380</v>
      </c>
      <c r="K645">
        <v>7287</v>
      </c>
      <c r="L645" t="s">
        <v>10389</v>
      </c>
      <c r="M645" t="e">
        <v>#VALUE!</v>
      </c>
      <c r="N645" t="s">
        <v>5546</v>
      </c>
      <c r="O645" s="169">
        <v>0</v>
      </c>
      <c r="P645" s="123">
        <v>0</v>
      </c>
      <c r="Q645" s="123">
        <v>0</v>
      </c>
      <c r="R645" s="75">
        <v>0</v>
      </c>
      <c r="S645" s="123">
        <v>0</v>
      </c>
      <c r="T645" s="123">
        <v>0</v>
      </c>
      <c r="U645" s="123">
        <v>0</v>
      </c>
      <c r="V645" s="75">
        <v>0</v>
      </c>
      <c r="W645" s="123">
        <v>0</v>
      </c>
      <c r="X645" s="75">
        <v>0</v>
      </c>
      <c r="Y645" s="75">
        <v>0</v>
      </c>
      <c r="Z645" s="75">
        <v>0</v>
      </c>
      <c r="AA645" s="75">
        <v>0</v>
      </c>
      <c r="AB645" s="4">
        <v>0</v>
      </c>
      <c r="AC645" s="4">
        <v>0</v>
      </c>
      <c r="AD645" s="4">
        <v>0</v>
      </c>
      <c r="AE645" s="8">
        <v>0</v>
      </c>
      <c r="AF645" s="8">
        <v>0</v>
      </c>
      <c r="AG645" s="8">
        <v>0</v>
      </c>
      <c r="AH645" s="8">
        <v>0</v>
      </c>
      <c r="AI645" s="51">
        <v>0</v>
      </c>
      <c r="AJ645" s="51">
        <v>0</v>
      </c>
      <c r="AK645" s="51">
        <v>0</v>
      </c>
      <c r="AL645" s="51">
        <v>0</v>
      </c>
      <c r="AM645" s="8">
        <v>-999</v>
      </c>
      <c r="AN645" s="8" t="s">
        <v>22151</v>
      </c>
      <c r="AO645" s="8" t="s">
        <v>22151</v>
      </c>
      <c r="AP645" s="8" t="s">
        <v>22151</v>
      </c>
      <c r="AQ645" s="8" t="s">
        <v>22151</v>
      </c>
      <c r="AR645" s="8" t="s">
        <v>22151</v>
      </c>
      <c r="AS645" s="8">
        <v>-999</v>
      </c>
      <c r="AT645" s="8" t="s">
        <v>22151</v>
      </c>
      <c r="AU645" s="8" t="s">
        <v>22151</v>
      </c>
      <c r="AV645" s="8" t="s">
        <v>22151</v>
      </c>
      <c r="AW645" s="8">
        <v>-999</v>
      </c>
      <c r="AX645" s="8">
        <v>-999</v>
      </c>
      <c r="AY645" s="132" t="s">
        <v>22151</v>
      </c>
      <c r="AZ645" s="132" t="s">
        <v>22151</v>
      </c>
      <c r="BA645" s="132" t="s">
        <v>22151</v>
      </c>
      <c r="BB645" s="132" t="s">
        <v>22151</v>
      </c>
      <c r="BC645" s="132" t="s">
        <v>22151</v>
      </c>
      <c r="BD645" s="132">
        <v>172</v>
      </c>
      <c r="BE645" s="132" t="s">
        <v>22151</v>
      </c>
      <c r="BF645" s="132" t="s">
        <v>22151</v>
      </c>
      <c r="BG645" s="132" t="s">
        <v>22151</v>
      </c>
      <c r="BH645" s="132">
        <v>280</v>
      </c>
      <c r="BI645" s="132">
        <v>265</v>
      </c>
      <c r="BJ645" s="92" t="s">
        <v>22151</v>
      </c>
      <c r="BK645" s="8">
        <v>7.5574645117708927</v>
      </c>
      <c r="BL645" s="8">
        <v>-1006.5574645117709</v>
      </c>
      <c r="BM645" s="12">
        <v>576</v>
      </c>
      <c r="BN645" s="10">
        <v>0</v>
      </c>
      <c r="BO645" s="10">
        <v>0.19435732070240119</v>
      </c>
      <c r="BP645" s="10">
        <v>-1006.7518218324733</v>
      </c>
      <c r="BQ645" s="41">
        <v>-2144.8325285828259</v>
      </c>
      <c r="BR645" s="41"/>
      <c r="BS645" s="10">
        <v>0</v>
      </c>
      <c r="BT645" s="38">
        <v>0</v>
      </c>
      <c r="BU645" s="6" t="s">
        <v>22630</v>
      </c>
      <c r="BV645" s="75">
        <v>999</v>
      </c>
      <c r="BW645" s="75">
        <v>1588</v>
      </c>
      <c r="BX645" s="51">
        <v>-589</v>
      </c>
      <c r="BY645" s="75">
        <v>0</v>
      </c>
      <c r="BZ645" s="75">
        <v>0</v>
      </c>
      <c r="CA645" s="184" t="s">
        <v>22151</v>
      </c>
    </row>
    <row r="646" spans="1:79" x14ac:dyDescent="0.3">
      <c r="A646" s="178" t="s">
        <v>8174</v>
      </c>
      <c r="B646" s="1" t="s">
        <v>8175</v>
      </c>
      <c r="C646" s="2" t="s">
        <v>8176</v>
      </c>
      <c r="D646" s="91" t="s">
        <v>8600</v>
      </c>
      <c r="E646" s="2" t="s">
        <v>1553</v>
      </c>
      <c r="F646" s="2" t="s">
        <v>6120</v>
      </c>
      <c r="G646" s="2" t="s">
        <v>1380</v>
      </c>
      <c r="H646" s="2" t="s">
        <v>1380</v>
      </c>
      <c r="I646" s="2" t="s">
        <v>1380</v>
      </c>
      <c r="J646" s="269" t="s">
        <v>1380</v>
      </c>
      <c r="K646">
        <v>13658</v>
      </c>
      <c r="L646" t="s">
        <v>10717</v>
      </c>
      <c r="M646" t="e">
        <v>#VALUE!</v>
      </c>
      <c r="N646" t="s">
        <v>8602</v>
      </c>
      <c r="O646" s="169">
        <v>0</v>
      </c>
      <c r="P646" s="123">
        <v>0</v>
      </c>
      <c r="Q646" s="123">
        <v>0</v>
      </c>
      <c r="R646" s="75">
        <v>0</v>
      </c>
      <c r="S646" s="123">
        <v>0</v>
      </c>
      <c r="T646" s="123">
        <v>0</v>
      </c>
      <c r="U646" s="123">
        <v>0</v>
      </c>
      <c r="V646" s="75">
        <v>0</v>
      </c>
      <c r="W646" s="123">
        <v>0</v>
      </c>
      <c r="X646" s="75">
        <v>0</v>
      </c>
      <c r="Y646" s="75">
        <v>0</v>
      </c>
      <c r="Z646" s="75">
        <v>0</v>
      </c>
      <c r="AA646" s="75">
        <v>0</v>
      </c>
      <c r="AB646" s="4">
        <v>0</v>
      </c>
      <c r="AC646" s="4">
        <v>0</v>
      </c>
      <c r="AD646" s="4">
        <v>0</v>
      </c>
      <c r="AE646" s="8">
        <v>0</v>
      </c>
      <c r="AF646" s="8">
        <v>0</v>
      </c>
      <c r="AG646" s="8">
        <v>0</v>
      </c>
      <c r="AH646" s="8">
        <v>0</v>
      </c>
      <c r="AI646" s="51">
        <v>0</v>
      </c>
      <c r="AJ646" s="51">
        <v>0</v>
      </c>
      <c r="AK646" s="51">
        <v>0</v>
      </c>
      <c r="AL646" s="51">
        <v>0</v>
      </c>
      <c r="AM646" s="6">
        <v>-999</v>
      </c>
      <c r="AN646" s="6" t="s">
        <v>22151</v>
      </c>
      <c r="AO646" s="6" t="s">
        <v>22151</v>
      </c>
      <c r="AP646" s="6" t="s">
        <v>22151</v>
      </c>
      <c r="AQ646" s="6" t="s">
        <v>22151</v>
      </c>
      <c r="AR646" s="6" t="s">
        <v>22151</v>
      </c>
      <c r="AS646" s="6">
        <v>-999</v>
      </c>
      <c r="AT646" s="6" t="s">
        <v>22151</v>
      </c>
      <c r="AU646" s="6" t="s">
        <v>22151</v>
      </c>
      <c r="AV646" s="6" t="s">
        <v>22151</v>
      </c>
      <c r="AW646" s="6">
        <v>-999</v>
      </c>
      <c r="AX646" s="6">
        <v>-999</v>
      </c>
      <c r="AY646" s="99" t="s">
        <v>22151</v>
      </c>
      <c r="AZ646" s="132" t="s">
        <v>22151</v>
      </c>
      <c r="BA646" s="132" t="s">
        <v>22151</v>
      </c>
      <c r="BB646" s="132" t="s">
        <v>22151</v>
      </c>
      <c r="BC646" s="132" t="s">
        <v>22151</v>
      </c>
      <c r="BD646" s="132">
        <v>172</v>
      </c>
      <c r="BE646" s="132" t="s">
        <v>22151</v>
      </c>
      <c r="BF646" s="132" t="s">
        <v>22151</v>
      </c>
      <c r="BG646" s="132" t="s">
        <v>22151</v>
      </c>
      <c r="BH646" s="132">
        <v>280</v>
      </c>
      <c r="BI646" s="132">
        <v>265</v>
      </c>
      <c r="BJ646" s="92" t="s">
        <v>22151</v>
      </c>
      <c r="BK646" s="8">
        <v>7.5574645117708927</v>
      </c>
      <c r="BL646" s="8">
        <v>-1006.5574645117709</v>
      </c>
      <c r="BM646" s="12">
        <v>576</v>
      </c>
      <c r="BN646" s="10">
        <v>0</v>
      </c>
      <c r="BO646" s="10">
        <v>0.19435732070240119</v>
      </c>
      <c r="BP646" s="10">
        <v>-1006.7518218324733</v>
      </c>
      <c r="BQ646" s="41">
        <v>-2144.8325285828259</v>
      </c>
      <c r="BR646" s="41"/>
      <c r="BS646" s="10">
        <v>0</v>
      </c>
      <c r="BT646" s="38">
        <v>0</v>
      </c>
      <c r="BU646" s="6" t="s">
        <v>22630</v>
      </c>
      <c r="BV646" s="75">
        <v>999</v>
      </c>
      <c r="BW646" s="75">
        <v>1588</v>
      </c>
      <c r="BX646" s="51">
        <v>-589</v>
      </c>
      <c r="BY646" s="75">
        <v>0</v>
      </c>
      <c r="BZ646" s="75">
        <v>0</v>
      </c>
      <c r="CA646" s="184" t="s">
        <v>22151</v>
      </c>
    </row>
    <row r="647" spans="1:79" x14ac:dyDescent="0.3">
      <c r="A647" s="213" t="s">
        <v>13746</v>
      </c>
      <c r="B647" s="1" t="s">
        <v>13747</v>
      </c>
      <c r="C647" s="2" t="s">
        <v>6862</v>
      </c>
      <c r="D647" s="91" t="s">
        <v>11559</v>
      </c>
      <c r="E647" s="2" t="s">
        <v>1430</v>
      </c>
      <c r="F647" s="2" t="s">
        <v>6120</v>
      </c>
      <c r="G647" s="2" t="s">
        <v>1380</v>
      </c>
      <c r="H647" s="2" t="s">
        <v>22151</v>
      </c>
      <c r="I647" s="2" t="s">
        <v>1380</v>
      </c>
      <c r="J647" s="269" t="s">
        <v>1380</v>
      </c>
      <c r="K647">
        <v>15343</v>
      </c>
      <c r="L647" t="s">
        <v>13748</v>
      </c>
      <c r="M647" t="e">
        <v>#VALUE!</v>
      </c>
      <c r="N647" t="s">
        <v>13750</v>
      </c>
      <c r="O647" s="169">
        <v>0</v>
      </c>
      <c r="P647" s="123">
        <v>0</v>
      </c>
      <c r="Q647" s="123">
        <v>0</v>
      </c>
      <c r="R647" s="75">
        <v>0</v>
      </c>
      <c r="S647" s="123">
        <v>0</v>
      </c>
      <c r="T647" s="123">
        <v>0</v>
      </c>
      <c r="U647" s="123">
        <v>0</v>
      </c>
      <c r="V647" s="75">
        <v>0</v>
      </c>
      <c r="W647" s="123">
        <v>0</v>
      </c>
      <c r="X647" s="75">
        <v>0</v>
      </c>
      <c r="Y647" s="75">
        <v>0</v>
      </c>
      <c r="Z647" s="75">
        <v>0</v>
      </c>
      <c r="AA647" s="75">
        <v>0</v>
      </c>
      <c r="AB647" s="52">
        <v>0</v>
      </c>
      <c r="AC647" s="52">
        <v>0</v>
      </c>
      <c r="AD647" s="52">
        <v>0</v>
      </c>
      <c r="AE647" s="51">
        <v>0</v>
      </c>
      <c r="AF647" s="51">
        <v>0</v>
      </c>
      <c r="AG647" s="51">
        <v>0</v>
      </c>
      <c r="AH647" s="51">
        <v>0</v>
      </c>
      <c r="AI647" s="51">
        <v>0</v>
      </c>
      <c r="AJ647" s="51">
        <v>0</v>
      </c>
      <c r="AK647" s="51">
        <v>0</v>
      </c>
      <c r="AL647" s="51">
        <v>0</v>
      </c>
      <c r="AM647" s="51">
        <v>-999</v>
      </c>
      <c r="AN647" s="51" t="s">
        <v>22151</v>
      </c>
      <c r="AO647" s="51" t="s">
        <v>22151</v>
      </c>
      <c r="AP647" s="51" t="s">
        <v>22151</v>
      </c>
      <c r="AQ647" s="51" t="s">
        <v>22151</v>
      </c>
      <c r="AR647" s="51" t="s">
        <v>22151</v>
      </c>
      <c r="AS647" s="51">
        <v>-999</v>
      </c>
      <c r="AT647" s="51" t="s">
        <v>22151</v>
      </c>
      <c r="AU647" s="51" t="s">
        <v>22151</v>
      </c>
      <c r="AV647" s="51" t="s">
        <v>22151</v>
      </c>
      <c r="AW647" s="51">
        <v>-999</v>
      </c>
      <c r="AX647" s="51">
        <v>-999</v>
      </c>
      <c r="AY647" s="76" t="s">
        <v>22151</v>
      </c>
      <c r="AZ647" s="132" t="s">
        <v>22151</v>
      </c>
      <c r="BA647" s="132" t="s">
        <v>22151</v>
      </c>
      <c r="BB647" s="132" t="s">
        <v>22151</v>
      </c>
      <c r="BC647" s="132" t="s">
        <v>22151</v>
      </c>
      <c r="BD647" s="132">
        <v>172</v>
      </c>
      <c r="BE647" s="132" t="s">
        <v>22151</v>
      </c>
      <c r="BF647" s="132" t="s">
        <v>22151</v>
      </c>
      <c r="BG647" s="132" t="s">
        <v>22151</v>
      </c>
      <c r="BH647" s="132">
        <v>280</v>
      </c>
      <c r="BI647" s="132">
        <v>265</v>
      </c>
      <c r="BJ647" s="92" t="s">
        <v>22151</v>
      </c>
      <c r="BK647" s="51">
        <v>7.5574645117708927</v>
      </c>
      <c r="BL647" s="8">
        <v>-1006.5574645117709</v>
      </c>
      <c r="BM647" s="12">
        <v>576</v>
      </c>
      <c r="BN647" s="51">
        <v>0</v>
      </c>
      <c r="BO647" s="51">
        <v>0.19435732070240119</v>
      </c>
      <c r="BP647" s="51">
        <v>-1006.7518218324733</v>
      </c>
      <c r="BQ647" s="64">
        <v>-2144.8325285828259</v>
      </c>
      <c r="BR647" s="64"/>
      <c r="BS647" s="51">
        <v>0</v>
      </c>
      <c r="BT647" s="38">
        <v>0</v>
      </c>
      <c r="BU647" s="51" t="s">
        <v>22630</v>
      </c>
      <c r="BV647" s="75">
        <v>999</v>
      </c>
      <c r="BW647" s="75">
        <v>1588</v>
      </c>
      <c r="BX647" s="51">
        <v>-589</v>
      </c>
      <c r="BY647" s="75">
        <v>0</v>
      </c>
      <c r="BZ647" s="75">
        <v>0</v>
      </c>
      <c r="CA647" s="184" t="s">
        <v>22151</v>
      </c>
    </row>
    <row r="648" spans="1:79" x14ac:dyDescent="0.3">
      <c r="A648" s="178" t="s">
        <v>20318</v>
      </c>
      <c r="B648" s="1" t="s">
        <v>7248</v>
      </c>
      <c r="C648" s="2" t="s">
        <v>13213</v>
      </c>
      <c r="D648" s="91" t="s">
        <v>20319</v>
      </c>
      <c r="E648" s="2" t="s">
        <v>1405</v>
      </c>
      <c r="F648" s="2" t="s">
        <v>6120</v>
      </c>
      <c r="G648" s="2" t="s">
        <v>1380</v>
      </c>
      <c r="H648" s="2" t="s">
        <v>22151</v>
      </c>
      <c r="I648" s="2" t="s">
        <v>1380</v>
      </c>
      <c r="J648" s="269" t="s">
        <v>1380</v>
      </c>
      <c r="K648" t="e">
        <v>#VALUE!</v>
      </c>
      <c r="L648" t="s">
        <v>20320</v>
      </c>
      <c r="M648" t="e">
        <v>#VALUE!</v>
      </c>
      <c r="N648" t="s">
        <v>20321</v>
      </c>
      <c r="O648" s="169">
        <v>0</v>
      </c>
      <c r="P648" s="123">
        <v>0</v>
      </c>
      <c r="Q648" s="123">
        <v>0</v>
      </c>
      <c r="R648" s="75">
        <v>0</v>
      </c>
      <c r="S648" s="123">
        <v>0</v>
      </c>
      <c r="T648" s="123">
        <v>0</v>
      </c>
      <c r="U648" s="123">
        <v>0</v>
      </c>
      <c r="V648" s="75">
        <v>0</v>
      </c>
      <c r="W648" s="123">
        <v>0</v>
      </c>
      <c r="X648" s="75">
        <v>0</v>
      </c>
      <c r="Y648" s="75">
        <v>0</v>
      </c>
      <c r="Z648" s="75">
        <v>0</v>
      </c>
      <c r="AA648" s="75">
        <v>0</v>
      </c>
      <c r="AB648" s="4">
        <v>0</v>
      </c>
      <c r="AC648" s="4">
        <v>0</v>
      </c>
      <c r="AD648" s="4">
        <v>0</v>
      </c>
      <c r="AE648" s="8">
        <v>0</v>
      </c>
      <c r="AF648" s="8">
        <v>0</v>
      </c>
      <c r="AG648" s="8">
        <v>0</v>
      </c>
      <c r="AH648" s="8">
        <v>0</v>
      </c>
      <c r="AI648" s="51">
        <v>0</v>
      </c>
      <c r="AJ648" s="51">
        <v>0</v>
      </c>
      <c r="AK648" s="51">
        <v>0</v>
      </c>
      <c r="AL648" s="51">
        <v>0</v>
      </c>
      <c r="AM648" s="8">
        <v>-999</v>
      </c>
      <c r="AN648" s="8" t="s">
        <v>22151</v>
      </c>
      <c r="AO648" s="8" t="s">
        <v>22151</v>
      </c>
      <c r="AP648" s="8" t="s">
        <v>22151</v>
      </c>
      <c r="AQ648" s="8" t="s">
        <v>22151</v>
      </c>
      <c r="AR648" s="8" t="s">
        <v>22151</v>
      </c>
      <c r="AS648" s="8">
        <v>-999</v>
      </c>
      <c r="AT648" s="8" t="s">
        <v>22151</v>
      </c>
      <c r="AU648" s="8" t="s">
        <v>22151</v>
      </c>
      <c r="AV648" s="8" t="s">
        <v>22151</v>
      </c>
      <c r="AW648" s="8">
        <v>-999</v>
      </c>
      <c r="AX648" s="8">
        <v>-999</v>
      </c>
      <c r="AY648" s="132" t="s">
        <v>22151</v>
      </c>
      <c r="AZ648" s="132" t="s">
        <v>22151</v>
      </c>
      <c r="BA648" s="132" t="s">
        <v>22151</v>
      </c>
      <c r="BB648" s="132" t="s">
        <v>22151</v>
      </c>
      <c r="BC648" s="132" t="s">
        <v>22151</v>
      </c>
      <c r="BD648" s="132">
        <v>172</v>
      </c>
      <c r="BE648" s="132" t="s">
        <v>22151</v>
      </c>
      <c r="BF648" s="132" t="s">
        <v>22151</v>
      </c>
      <c r="BG648" s="132" t="s">
        <v>22151</v>
      </c>
      <c r="BH648" s="132">
        <v>280</v>
      </c>
      <c r="BI648" s="132">
        <v>265</v>
      </c>
      <c r="BJ648" s="92" t="s">
        <v>22151</v>
      </c>
      <c r="BK648" s="8">
        <v>7.5574645117708927</v>
      </c>
      <c r="BL648" s="8">
        <v>-1006.5574645117709</v>
      </c>
      <c r="BM648" s="12">
        <v>576</v>
      </c>
      <c r="BN648" s="10">
        <v>0</v>
      </c>
      <c r="BO648" s="10">
        <v>0.19435732070240119</v>
      </c>
      <c r="BP648" s="10">
        <v>-1006.7518218324733</v>
      </c>
      <c r="BQ648" s="41">
        <v>-2144.8325285828259</v>
      </c>
      <c r="BR648" s="41"/>
      <c r="BS648" s="10">
        <v>0</v>
      </c>
      <c r="BT648" s="38">
        <v>0</v>
      </c>
      <c r="BU648" s="6" t="s">
        <v>22630</v>
      </c>
      <c r="BV648" s="75">
        <v>750.57</v>
      </c>
      <c r="BW648" s="75">
        <v>1588</v>
      </c>
      <c r="BX648" s="51">
        <v>-837.43</v>
      </c>
      <c r="BY648" s="75">
        <v>737</v>
      </c>
      <c r="BZ648" s="75">
        <v>746</v>
      </c>
      <c r="CA648" s="184" t="s">
        <v>22151</v>
      </c>
    </row>
    <row r="649" spans="1:79" x14ac:dyDescent="0.3">
      <c r="A649" s="212" t="s">
        <v>12699</v>
      </c>
      <c r="B649" s="180" t="s">
        <v>12700</v>
      </c>
      <c r="C649" s="181" t="s">
        <v>7552</v>
      </c>
      <c r="D649" s="210" t="s">
        <v>11480</v>
      </c>
      <c r="E649" s="181" t="s">
        <v>3591</v>
      </c>
      <c r="F649" s="181" t="s">
        <v>3591</v>
      </c>
      <c r="G649" s="181" t="s">
        <v>1380</v>
      </c>
      <c r="H649" s="181" t="s">
        <v>22151</v>
      </c>
      <c r="I649" s="181" t="s">
        <v>1380</v>
      </c>
      <c r="J649" s="181" t="s">
        <v>1380</v>
      </c>
      <c r="K649" s="182">
        <v>9399</v>
      </c>
      <c r="L649" s="182" t="s">
        <v>11481</v>
      </c>
      <c r="M649" s="194" t="e">
        <v>#VALUE!</v>
      </c>
      <c r="N649" s="194" t="s">
        <v>12702</v>
      </c>
      <c r="O649" s="66">
        <v>0</v>
      </c>
      <c r="P649" s="184">
        <v>0</v>
      </c>
      <c r="Q649" s="184">
        <v>0</v>
      </c>
      <c r="R649" s="184">
        <v>0</v>
      </c>
      <c r="S649" s="184">
        <v>0</v>
      </c>
      <c r="T649" s="184">
        <v>0</v>
      </c>
      <c r="U649" s="184">
        <v>0</v>
      </c>
      <c r="V649" s="184">
        <v>0</v>
      </c>
      <c r="W649" s="184">
        <v>0</v>
      </c>
      <c r="X649" s="184">
        <v>0</v>
      </c>
      <c r="Y649" s="184">
        <v>0</v>
      </c>
      <c r="Z649" s="184">
        <v>0</v>
      </c>
      <c r="AA649" s="184">
        <v>0</v>
      </c>
      <c r="AB649" s="185">
        <v>0</v>
      </c>
      <c r="AC649" s="186">
        <v>0</v>
      </c>
      <c r="AD649" s="186">
        <v>0</v>
      </c>
      <c r="AE649" s="187">
        <v>0</v>
      </c>
      <c r="AF649" s="187">
        <v>0</v>
      </c>
      <c r="AG649" s="187">
        <v>0</v>
      </c>
      <c r="AH649" s="187">
        <v>0</v>
      </c>
      <c r="AI649" s="187">
        <v>0</v>
      </c>
      <c r="AJ649" s="188">
        <v>0</v>
      </c>
      <c r="AK649" s="188">
        <v>0</v>
      </c>
      <c r="AL649" s="188">
        <v>0</v>
      </c>
      <c r="AM649" s="187">
        <v>-999</v>
      </c>
      <c r="AN649" s="187" t="s">
        <v>22151</v>
      </c>
      <c r="AO649" s="187" t="s">
        <v>22151</v>
      </c>
      <c r="AP649" s="187" t="s">
        <v>22151</v>
      </c>
      <c r="AQ649" s="187" t="s">
        <v>22151</v>
      </c>
      <c r="AR649" s="187" t="s">
        <v>22151</v>
      </c>
      <c r="AS649" s="187">
        <v>-999</v>
      </c>
      <c r="AT649" s="187" t="s">
        <v>22151</v>
      </c>
      <c r="AU649" s="187" t="s">
        <v>22151</v>
      </c>
      <c r="AV649" s="187" t="s">
        <v>22151</v>
      </c>
      <c r="AW649" s="187">
        <v>-999</v>
      </c>
      <c r="AX649" s="187">
        <v>-999</v>
      </c>
      <c r="AY649" s="189" t="s">
        <v>22151</v>
      </c>
      <c r="AZ649" s="189" t="s">
        <v>22151</v>
      </c>
      <c r="BA649" s="189" t="s">
        <v>22151</v>
      </c>
      <c r="BB649" s="189" t="s">
        <v>22151</v>
      </c>
      <c r="BC649" s="189" t="s">
        <v>22151</v>
      </c>
      <c r="BD649" s="189">
        <v>172</v>
      </c>
      <c r="BE649" s="189" t="s">
        <v>22151</v>
      </c>
      <c r="BF649" s="189" t="s">
        <v>22151</v>
      </c>
      <c r="BG649" s="189" t="s">
        <v>22151</v>
      </c>
      <c r="BH649" s="189">
        <v>280</v>
      </c>
      <c r="BI649" s="189">
        <v>265</v>
      </c>
      <c r="BJ649" s="190" t="s">
        <v>22151</v>
      </c>
      <c r="BK649" s="187">
        <v>7.5574645117708927</v>
      </c>
      <c r="BL649" s="187">
        <v>-1006.5574645117709</v>
      </c>
      <c r="BM649" s="189">
        <v>576</v>
      </c>
      <c r="BN649" s="187">
        <v>0</v>
      </c>
      <c r="BO649" s="187">
        <v>0.19435732070240119</v>
      </c>
      <c r="BP649" s="187">
        <v>-1006.7518218324733</v>
      </c>
      <c r="BQ649" s="191">
        <v>-2144.8325285828259</v>
      </c>
      <c r="BR649" s="192"/>
      <c r="BS649" s="187">
        <v>0</v>
      </c>
      <c r="BT649" s="38">
        <v>0</v>
      </c>
      <c r="BU649" s="187" t="s">
        <v>22630</v>
      </c>
      <c r="BV649" s="184">
        <v>999</v>
      </c>
      <c r="BW649" s="193">
        <v>1588</v>
      </c>
      <c r="BX649" s="188">
        <v>-589</v>
      </c>
      <c r="BY649" s="193">
        <v>0</v>
      </c>
      <c r="BZ649" s="193">
        <v>0</v>
      </c>
      <c r="CA649" s="184" t="s">
        <v>22151</v>
      </c>
    </row>
    <row r="650" spans="1:79" x14ac:dyDescent="0.3">
      <c r="A650" s="178" t="s">
        <v>2214</v>
      </c>
      <c r="B650" s="1" t="s">
        <v>6972</v>
      </c>
      <c r="C650" s="2" t="s">
        <v>7430</v>
      </c>
      <c r="D650" s="91" t="s">
        <v>105</v>
      </c>
      <c r="E650" s="2" t="s">
        <v>1389</v>
      </c>
      <c r="F650" s="2" t="s">
        <v>6120</v>
      </c>
      <c r="G650" s="2" t="s">
        <v>1380</v>
      </c>
      <c r="H650" s="2" t="s">
        <v>22151</v>
      </c>
      <c r="I650" s="2" t="s">
        <v>1380</v>
      </c>
      <c r="J650" s="269" t="s">
        <v>1380</v>
      </c>
      <c r="K650">
        <v>4146</v>
      </c>
      <c r="L650" t="s">
        <v>10041</v>
      </c>
      <c r="M650" t="e">
        <v>#VALUE!</v>
      </c>
      <c r="N650" t="s">
        <v>8639</v>
      </c>
      <c r="O650" s="169">
        <v>0</v>
      </c>
      <c r="P650" s="123">
        <v>0</v>
      </c>
      <c r="Q650" s="123">
        <v>0</v>
      </c>
      <c r="R650" s="75">
        <v>0</v>
      </c>
      <c r="S650" s="123">
        <v>0</v>
      </c>
      <c r="T650" s="123">
        <v>0</v>
      </c>
      <c r="U650" s="123">
        <v>0</v>
      </c>
      <c r="V650" s="75">
        <v>0</v>
      </c>
      <c r="W650" s="123">
        <v>0</v>
      </c>
      <c r="X650" s="75">
        <v>0</v>
      </c>
      <c r="Y650" s="75">
        <v>0</v>
      </c>
      <c r="Z650" s="75">
        <v>0</v>
      </c>
      <c r="AA650" s="75">
        <v>0</v>
      </c>
      <c r="AB650" s="4">
        <v>0</v>
      </c>
      <c r="AC650" s="4">
        <v>0</v>
      </c>
      <c r="AD650" s="4">
        <v>0</v>
      </c>
      <c r="AE650" s="8">
        <v>0</v>
      </c>
      <c r="AF650" s="8">
        <v>0</v>
      </c>
      <c r="AG650" s="8">
        <v>0</v>
      </c>
      <c r="AH650" s="8">
        <v>0</v>
      </c>
      <c r="AI650" s="51">
        <v>0</v>
      </c>
      <c r="AJ650" s="51">
        <v>0</v>
      </c>
      <c r="AK650" s="51">
        <v>0</v>
      </c>
      <c r="AL650" s="51">
        <v>0</v>
      </c>
      <c r="AM650" s="8">
        <v>-999</v>
      </c>
      <c r="AN650" s="8" t="s">
        <v>22151</v>
      </c>
      <c r="AO650" s="8" t="s">
        <v>22151</v>
      </c>
      <c r="AP650" s="8" t="s">
        <v>22151</v>
      </c>
      <c r="AQ650" s="8" t="s">
        <v>22151</v>
      </c>
      <c r="AR650" s="8" t="s">
        <v>22151</v>
      </c>
      <c r="AS650" s="8">
        <v>-999</v>
      </c>
      <c r="AT650" s="8" t="s">
        <v>22151</v>
      </c>
      <c r="AU650" s="8" t="s">
        <v>22151</v>
      </c>
      <c r="AV650" s="8" t="s">
        <v>22151</v>
      </c>
      <c r="AW650" s="8">
        <v>-999</v>
      </c>
      <c r="AX650" s="8">
        <v>-999</v>
      </c>
      <c r="AY650" s="132" t="s">
        <v>22151</v>
      </c>
      <c r="AZ650" s="132" t="s">
        <v>22151</v>
      </c>
      <c r="BA650" s="132" t="s">
        <v>22151</v>
      </c>
      <c r="BB650" s="132" t="s">
        <v>22151</v>
      </c>
      <c r="BC650" s="132" t="s">
        <v>22151</v>
      </c>
      <c r="BD650" s="132">
        <v>172</v>
      </c>
      <c r="BE650" s="132" t="s">
        <v>22151</v>
      </c>
      <c r="BF650" s="132" t="s">
        <v>22151</v>
      </c>
      <c r="BG650" s="132" t="s">
        <v>22151</v>
      </c>
      <c r="BH650" s="132">
        <v>280</v>
      </c>
      <c r="BI650" s="132">
        <v>265</v>
      </c>
      <c r="BJ650" s="92" t="s">
        <v>22151</v>
      </c>
      <c r="BK650" s="8">
        <v>7.5574645117708927</v>
      </c>
      <c r="BL650" s="8">
        <v>-1006.5574645117709</v>
      </c>
      <c r="BM650" s="12">
        <v>576</v>
      </c>
      <c r="BN650" s="10">
        <v>0</v>
      </c>
      <c r="BO650" s="10">
        <v>0.19435732070240119</v>
      </c>
      <c r="BP650" s="10">
        <v>-1006.7518218324733</v>
      </c>
      <c r="BQ650" s="41">
        <v>-2144.8325285828259</v>
      </c>
      <c r="BR650" s="41"/>
      <c r="BS650" s="10">
        <v>0</v>
      </c>
      <c r="BT650" s="38">
        <v>0</v>
      </c>
      <c r="BU650" s="6" t="s">
        <v>22630</v>
      </c>
      <c r="BV650" s="75">
        <v>999</v>
      </c>
      <c r="BW650" s="75">
        <v>1588</v>
      </c>
      <c r="BX650" s="51">
        <v>-589</v>
      </c>
      <c r="BY650" s="75">
        <v>0</v>
      </c>
      <c r="BZ650" s="75">
        <v>0</v>
      </c>
      <c r="CA650" s="184" t="s">
        <v>22151</v>
      </c>
    </row>
    <row r="651" spans="1:79" x14ac:dyDescent="0.3">
      <c r="A651" s="178" t="s">
        <v>8182</v>
      </c>
      <c r="B651" s="1" t="s">
        <v>7259</v>
      </c>
      <c r="C651" s="2" t="s">
        <v>8183</v>
      </c>
      <c r="D651" s="91" t="s">
        <v>8643</v>
      </c>
      <c r="E651" s="2" t="s">
        <v>1398</v>
      </c>
      <c r="F651" s="2" t="s">
        <v>9094</v>
      </c>
      <c r="G651" s="2" t="s">
        <v>1380</v>
      </c>
      <c r="H651" s="2" t="s">
        <v>22151</v>
      </c>
      <c r="I651" s="2" t="s">
        <v>1380</v>
      </c>
      <c r="J651" s="269" t="s">
        <v>1380</v>
      </c>
      <c r="K651">
        <v>11476</v>
      </c>
      <c r="L651" t="s">
        <v>9508</v>
      </c>
      <c r="M651" t="e">
        <v>#VALUE!</v>
      </c>
      <c r="N651" t="s">
        <v>8645</v>
      </c>
      <c r="O651" s="169">
        <v>0</v>
      </c>
      <c r="P651" s="123">
        <v>0</v>
      </c>
      <c r="Q651" s="123">
        <v>0</v>
      </c>
      <c r="R651" s="67">
        <v>0</v>
      </c>
      <c r="S651" s="123">
        <v>0</v>
      </c>
      <c r="T651" s="123">
        <v>0</v>
      </c>
      <c r="U651" s="123">
        <v>0</v>
      </c>
      <c r="V651" s="67">
        <v>0</v>
      </c>
      <c r="W651" s="123">
        <v>0</v>
      </c>
      <c r="X651" s="67">
        <v>0</v>
      </c>
      <c r="Y651" s="67">
        <v>0</v>
      </c>
      <c r="Z651" s="67">
        <v>0</v>
      </c>
      <c r="AA651" s="67">
        <v>0</v>
      </c>
      <c r="AB651" s="31">
        <v>0</v>
      </c>
      <c r="AC651" s="31">
        <v>0</v>
      </c>
      <c r="AD651" s="31">
        <v>0</v>
      </c>
      <c r="AE651" s="32">
        <v>0</v>
      </c>
      <c r="AF651" s="32">
        <v>0</v>
      </c>
      <c r="AG651" s="32">
        <v>0</v>
      </c>
      <c r="AH651" s="32">
        <v>0</v>
      </c>
      <c r="AI651" s="51">
        <v>0</v>
      </c>
      <c r="AJ651" s="51">
        <v>0</v>
      </c>
      <c r="AK651" s="51">
        <v>0</v>
      </c>
      <c r="AL651" s="51">
        <v>0</v>
      </c>
      <c r="AM651" s="32">
        <v>-999</v>
      </c>
      <c r="AN651" s="32" t="s">
        <v>22151</v>
      </c>
      <c r="AO651" s="32" t="s">
        <v>22151</v>
      </c>
      <c r="AP651" s="32" t="s">
        <v>22151</v>
      </c>
      <c r="AQ651" s="32" t="s">
        <v>22151</v>
      </c>
      <c r="AR651" s="32" t="s">
        <v>22151</v>
      </c>
      <c r="AS651" s="32">
        <v>-999</v>
      </c>
      <c r="AT651" s="32" t="s">
        <v>22151</v>
      </c>
      <c r="AU651" s="32" t="s">
        <v>22151</v>
      </c>
      <c r="AV651" s="32" t="s">
        <v>22151</v>
      </c>
      <c r="AW651" s="32">
        <v>-999</v>
      </c>
      <c r="AX651" s="32">
        <v>-999</v>
      </c>
      <c r="AY651" s="133" t="s">
        <v>22151</v>
      </c>
      <c r="AZ651" s="132" t="s">
        <v>22151</v>
      </c>
      <c r="BA651" s="132" t="s">
        <v>22151</v>
      </c>
      <c r="BB651" s="132" t="s">
        <v>22151</v>
      </c>
      <c r="BC651" s="132" t="s">
        <v>22151</v>
      </c>
      <c r="BD651" s="132">
        <v>172</v>
      </c>
      <c r="BE651" s="132" t="s">
        <v>22151</v>
      </c>
      <c r="BF651" s="132" t="s">
        <v>22151</v>
      </c>
      <c r="BG651" s="132" t="s">
        <v>22151</v>
      </c>
      <c r="BH651" s="132">
        <v>280</v>
      </c>
      <c r="BI651" s="132">
        <v>265</v>
      </c>
      <c r="BJ651" s="92" t="s">
        <v>22151</v>
      </c>
      <c r="BK651" s="32">
        <v>7.5574645117708927</v>
      </c>
      <c r="BL651" s="8">
        <v>-1006.5574645117709</v>
      </c>
      <c r="BM651" s="12">
        <v>576</v>
      </c>
      <c r="BN651" s="32">
        <v>0</v>
      </c>
      <c r="BO651" s="32">
        <v>0.19435732070240119</v>
      </c>
      <c r="BP651" s="32">
        <v>-1006.7518218324733</v>
      </c>
      <c r="BQ651" s="40">
        <v>-2144.8325285828259</v>
      </c>
      <c r="BR651" s="40"/>
      <c r="BS651" s="32">
        <v>0</v>
      </c>
      <c r="BT651" s="38">
        <v>0</v>
      </c>
      <c r="BU651" s="6" t="s">
        <v>22630</v>
      </c>
      <c r="BV651" s="75">
        <v>750.82</v>
      </c>
      <c r="BW651" s="75">
        <v>1588</v>
      </c>
      <c r="BX651" s="51">
        <v>-837.18</v>
      </c>
      <c r="BY651" s="75">
        <v>746</v>
      </c>
      <c r="BZ651" s="75">
        <v>748</v>
      </c>
      <c r="CA651" s="184" t="s">
        <v>22151</v>
      </c>
    </row>
    <row r="652" spans="1:79" x14ac:dyDescent="0.3">
      <c r="A652" s="213" t="s">
        <v>14914</v>
      </c>
      <c r="B652" s="1" t="s">
        <v>7259</v>
      </c>
      <c r="C652" s="2" t="s">
        <v>14915</v>
      </c>
      <c r="D652" s="91" t="s">
        <v>14682</v>
      </c>
      <c r="E652" s="2" t="s">
        <v>1372</v>
      </c>
      <c r="F652" s="2" t="s">
        <v>6120</v>
      </c>
      <c r="G652" s="2" t="s">
        <v>1380</v>
      </c>
      <c r="H652" s="2" t="s">
        <v>22151</v>
      </c>
      <c r="I652" s="2" t="s">
        <v>1380</v>
      </c>
      <c r="J652" s="269" t="s">
        <v>1380</v>
      </c>
      <c r="K652">
        <v>11611</v>
      </c>
      <c r="L652" t="s">
        <v>14916</v>
      </c>
      <c r="M652" t="e">
        <v>#VALUE!</v>
      </c>
      <c r="N652" t="s">
        <v>15125</v>
      </c>
      <c r="O652" s="169">
        <v>0</v>
      </c>
      <c r="P652" s="123">
        <v>0</v>
      </c>
      <c r="Q652" s="123">
        <v>0</v>
      </c>
      <c r="R652" s="75">
        <v>0</v>
      </c>
      <c r="S652" s="123">
        <v>0</v>
      </c>
      <c r="T652" s="123">
        <v>0</v>
      </c>
      <c r="U652" s="123">
        <v>0</v>
      </c>
      <c r="V652" s="75">
        <v>0</v>
      </c>
      <c r="W652" s="123">
        <v>0</v>
      </c>
      <c r="X652" s="75">
        <v>0</v>
      </c>
      <c r="Y652" s="75">
        <v>0</v>
      </c>
      <c r="Z652" s="75">
        <v>0</v>
      </c>
      <c r="AA652" s="75">
        <v>0</v>
      </c>
      <c r="AB652" s="52">
        <v>0</v>
      </c>
      <c r="AC652" s="52">
        <v>0</v>
      </c>
      <c r="AD652" s="52">
        <v>0</v>
      </c>
      <c r="AE652" s="51">
        <v>0</v>
      </c>
      <c r="AF652" s="51">
        <v>0</v>
      </c>
      <c r="AG652" s="51">
        <v>0</v>
      </c>
      <c r="AH652" s="51">
        <v>0</v>
      </c>
      <c r="AI652" s="51">
        <v>0</v>
      </c>
      <c r="AJ652" s="51">
        <v>0</v>
      </c>
      <c r="AK652" s="51">
        <v>0</v>
      </c>
      <c r="AL652" s="51">
        <v>0</v>
      </c>
      <c r="AM652" s="51">
        <v>-999</v>
      </c>
      <c r="AN652" s="51" t="s">
        <v>22151</v>
      </c>
      <c r="AO652" s="51" t="s">
        <v>22151</v>
      </c>
      <c r="AP652" s="51" t="s">
        <v>22151</v>
      </c>
      <c r="AQ652" s="51" t="s">
        <v>22151</v>
      </c>
      <c r="AR652" s="51" t="s">
        <v>22151</v>
      </c>
      <c r="AS652" s="51">
        <v>-999</v>
      </c>
      <c r="AT652" s="51" t="s">
        <v>22151</v>
      </c>
      <c r="AU652" s="51" t="s">
        <v>22151</v>
      </c>
      <c r="AV652" s="51" t="s">
        <v>22151</v>
      </c>
      <c r="AW652" s="51">
        <v>-999</v>
      </c>
      <c r="AX652" s="51">
        <v>-999</v>
      </c>
      <c r="AY652" s="76" t="s">
        <v>22151</v>
      </c>
      <c r="AZ652" s="132" t="s">
        <v>22151</v>
      </c>
      <c r="BA652" s="132" t="s">
        <v>22151</v>
      </c>
      <c r="BB652" s="132" t="s">
        <v>22151</v>
      </c>
      <c r="BC652" s="132" t="s">
        <v>22151</v>
      </c>
      <c r="BD652" s="132">
        <v>172</v>
      </c>
      <c r="BE652" s="132" t="s">
        <v>22151</v>
      </c>
      <c r="BF652" s="132" t="s">
        <v>22151</v>
      </c>
      <c r="BG652" s="132" t="s">
        <v>22151</v>
      </c>
      <c r="BH652" s="132">
        <v>280</v>
      </c>
      <c r="BI652" s="132">
        <v>265</v>
      </c>
      <c r="BJ652" s="92" t="s">
        <v>22151</v>
      </c>
      <c r="BK652" s="51">
        <v>7.5574645117708927</v>
      </c>
      <c r="BL652" s="8">
        <v>-1006.5574645117709</v>
      </c>
      <c r="BM652" s="12">
        <v>576</v>
      </c>
      <c r="BN652" s="51">
        <v>0</v>
      </c>
      <c r="BO652" s="51">
        <v>0.19435732070240119</v>
      </c>
      <c r="BP652" s="51">
        <v>-1006.7518218324733</v>
      </c>
      <c r="BQ652" s="64">
        <v>-2144.8325285828259</v>
      </c>
      <c r="BR652" s="64"/>
      <c r="BS652" s="51">
        <v>0</v>
      </c>
      <c r="BT652" s="38">
        <v>0</v>
      </c>
      <c r="BU652" s="51" t="s">
        <v>22630</v>
      </c>
      <c r="BV652" s="75">
        <v>999</v>
      </c>
      <c r="BW652" s="75">
        <v>1588</v>
      </c>
      <c r="BX652" s="51">
        <v>-589</v>
      </c>
      <c r="BY652" s="75">
        <v>0</v>
      </c>
      <c r="BZ652" s="75">
        <v>0</v>
      </c>
      <c r="CA652" s="184" t="s">
        <v>22151</v>
      </c>
    </row>
    <row r="653" spans="1:79" x14ac:dyDescent="0.3">
      <c r="A653" s="178" t="s">
        <v>2300</v>
      </c>
      <c r="B653" s="1" t="s">
        <v>6574</v>
      </c>
      <c r="C653" s="2" t="s">
        <v>6575</v>
      </c>
      <c r="D653" s="91" t="s">
        <v>551</v>
      </c>
      <c r="E653" s="2" t="s">
        <v>3591</v>
      </c>
      <c r="F653" s="2" t="s">
        <v>3591</v>
      </c>
      <c r="G653" s="2" t="s">
        <v>1380</v>
      </c>
      <c r="H653" s="2" t="s">
        <v>22151</v>
      </c>
      <c r="I653" s="2" t="s">
        <v>1380</v>
      </c>
      <c r="J653" s="269" t="s">
        <v>1380</v>
      </c>
      <c r="K653">
        <v>9848</v>
      </c>
      <c r="L653" t="s">
        <v>10031</v>
      </c>
      <c r="M653" t="e">
        <v>#VALUE!</v>
      </c>
      <c r="N653" t="s">
        <v>5699</v>
      </c>
      <c r="O653" s="169">
        <v>0</v>
      </c>
      <c r="P653" s="123">
        <v>0</v>
      </c>
      <c r="Q653" s="123">
        <v>0</v>
      </c>
      <c r="R653" s="67">
        <v>0</v>
      </c>
      <c r="S653" s="123">
        <v>0</v>
      </c>
      <c r="T653" s="123">
        <v>0</v>
      </c>
      <c r="U653" s="123">
        <v>0</v>
      </c>
      <c r="V653" s="67">
        <v>0</v>
      </c>
      <c r="W653" s="123">
        <v>0</v>
      </c>
      <c r="X653" s="67">
        <v>0</v>
      </c>
      <c r="Y653" s="67">
        <v>0</v>
      </c>
      <c r="Z653" s="67">
        <v>0</v>
      </c>
      <c r="AA653" s="67">
        <v>0</v>
      </c>
      <c r="AB653" s="4">
        <v>0</v>
      </c>
      <c r="AC653" s="4">
        <v>0</v>
      </c>
      <c r="AD653" s="4">
        <v>0</v>
      </c>
      <c r="AE653" s="8">
        <v>0</v>
      </c>
      <c r="AF653" s="8">
        <v>0</v>
      </c>
      <c r="AG653" s="8">
        <v>0</v>
      </c>
      <c r="AH653" s="8">
        <v>0</v>
      </c>
      <c r="AI653" s="51">
        <v>0</v>
      </c>
      <c r="AJ653" s="51">
        <v>0</v>
      </c>
      <c r="AK653" s="51">
        <v>0</v>
      </c>
      <c r="AL653" s="51">
        <v>0</v>
      </c>
      <c r="AM653" s="8">
        <v>-999</v>
      </c>
      <c r="AN653" s="8" t="s">
        <v>22151</v>
      </c>
      <c r="AO653" s="8" t="s">
        <v>22151</v>
      </c>
      <c r="AP653" s="8" t="s">
        <v>22151</v>
      </c>
      <c r="AQ653" s="8" t="s">
        <v>22151</v>
      </c>
      <c r="AR653" s="8" t="s">
        <v>22151</v>
      </c>
      <c r="AS653" s="8">
        <v>-999</v>
      </c>
      <c r="AT653" s="8" t="s">
        <v>22151</v>
      </c>
      <c r="AU653" s="8" t="s">
        <v>22151</v>
      </c>
      <c r="AV653" s="8" t="s">
        <v>22151</v>
      </c>
      <c r="AW653" s="8">
        <v>-999</v>
      </c>
      <c r="AX653" s="8">
        <v>-999</v>
      </c>
      <c r="AY653" s="132" t="s">
        <v>22151</v>
      </c>
      <c r="AZ653" s="132" t="s">
        <v>22151</v>
      </c>
      <c r="BA653" s="132" t="s">
        <v>22151</v>
      </c>
      <c r="BB653" s="132" t="s">
        <v>22151</v>
      </c>
      <c r="BC653" s="132" t="s">
        <v>22151</v>
      </c>
      <c r="BD653" s="132">
        <v>172</v>
      </c>
      <c r="BE653" s="132" t="s">
        <v>22151</v>
      </c>
      <c r="BF653" s="132" t="s">
        <v>22151</v>
      </c>
      <c r="BG653" s="132" t="s">
        <v>22151</v>
      </c>
      <c r="BH653" s="132">
        <v>280</v>
      </c>
      <c r="BI653" s="132">
        <v>265</v>
      </c>
      <c r="BJ653" s="92" t="s">
        <v>22151</v>
      </c>
      <c r="BK653" s="8">
        <v>7.5574645117708927</v>
      </c>
      <c r="BL653" s="8">
        <v>-1006.5574645117709</v>
      </c>
      <c r="BM653" s="12">
        <v>576</v>
      </c>
      <c r="BN653" s="10">
        <v>0</v>
      </c>
      <c r="BO653" s="10">
        <v>0.19435732070240119</v>
      </c>
      <c r="BP653" s="10">
        <v>-1006.7518218324733</v>
      </c>
      <c r="BQ653" s="41">
        <v>-2144.8325285828259</v>
      </c>
      <c r="BR653" s="41"/>
      <c r="BS653" s="10">
        <v>0</v>
      </c>
      <c r="BT653" s="38">
        <v>0</v>
      </c>
      <c r="BU653" s="6" t="s">
        <v>22630</v>
      </c>
      <c r="BV653" s="75">
        <v>999</v>
      </c>
      <c r="BW653" s="75">
        <v>1588</v>
      </c>
      <c r="BX653" s="51">
        <v>-589</v>
      </c>
      <c r="BY653" s="75">
        <v>0</v>
      </c>
      <c r="BZ653" s="75">
        <v>0</v>
      </c>
      <c r="CA653" s="184" t="s">
        <v>22151</v>
      </c>
    </row>
    <row r="654" spans="1:79" x14ac:dyDescent="0.3">
      <c r="A654" s="214" t="s">
        <v>12435</v>
      </c>
      <c r="B654" s="1" t="s">
        <v>12436</v>
      </c>
      <c r="C654" s="2" t="s">
        <v>6838</v>
      </c>
      <c r="D654" s="91" t="s">
        <v>11593</v>
      </c>
      <c r="E654" s="2" t="s">
        <v>1446</v>
      </c>
      <c r="F654" s="2" t="s">
        <v>9094</v>
      </c>
      <c r="G654" s="2" t="s">
        <v>1380</v>
      </c>
      <c r="H654" s="2" t="s">
        <v>1380</v>
      </c>
      <c r="I654" s="2" t="s">
        <v>1380</v>
      </c>
      <c r="J654" s="269" t="s">
        <v>1380</v>
      </c>
      <c r="K654" s="122">
        <v>13768</v>
      </c>
      <c r="L654" s="122" t="s">
        <v>11594</v>
      </c>
      <c r="M654" s="122" t="e">
        <v>#VALUE!</v>
      </c>
      <c r="N654" s="122" t="s">
        <v>12438</v>
      </c>
      <c r="O654" s="123">
        <v>0</v>
      </c>
      <c r="P654" s="123">
        <v>0</v>
      </c>
      <c r="Q654" s="123">
        <v>0</v>
      </c>
      <c r="R654" s="123">
        <v>0</v>
      </c>
      <c r="S654" s="123">
        <v>0</v>
      </c>
      <c r="T654" s="123">
        <v>0</v>
      </c>
      <c r="U654" s="123">
        <v>0</v>
      </c>
      <c r="V654" s="123">
        <v>0</v>
      </c>
      <c r="W654" s="123">
        <v>0</v>
      </c>
      <c r="X654" s="123">
        <v>0</v>
      </c>
      <c r="Y654" s="123">
        <v>0</v>
      </c>
      <c r="Z654" s="123">
        <v>0</v>
      </c>
      <c r="AA654" s="123">
        <v>0</v>
      </c>
      <c r="AB654" s="124">
        <v>0</v>
      </c>
      <c r="AC654" s="124">
        <v>0</v>
      </c>
      <c r="AD654" s="124">
        <v>0</v>
      </c>
      <c r="AE654" s="125">
        <v>0</v>
      </c>
      <c r="AF654" s="125">
        <v>0</v>
      </c>
      <c r="AG654" s="125">
        <v>0</v>
      </c>
      <c r="AH654" s="125">
        <v>0</v>
      </c>
      <c r="AI654" s="125">
        <v>0</v>
      </c>
      <c r="AJ654" s="125">
        <v>0</v>
      </c>
      <c r="AK654" s="125">
        <v>0</v>
      </c>
      <c r="AL654" s="51">
        <v>0</v>
      </c>
      <c r="AM654" s="125">
        <v>-999</v>
      </c>
      <c r="AN654" s="125" t="s">
        <v>22151</v>
      </c>
      <c r="AO654" s="125" t="s">
        <v>22151</v>
      </c>
      <c r="AP654" s="125" t="s">
        <v>22151</v>
      </c>
      <c r="AQ654" s="125" t="s">
        <v>22151</v>
      </c>
      <c r="AR654" s="125" t="s">
        <v>22151</v>
      </c>
      <c r="AS654" s="125">
        <v>-999</v>
      </c>
      <c r="AT654" s="125" t="s">
        <v>22151</v>
      </c>
      <c r="AU654" s="125" t="s">
        <v>22151</v>
      </c>
      <c r="AV654" s="125" t="s">
        <v>22151</v>
      </c>
      <c r="AW654" s="125">
        <v>-999</v>
      </c>
      <c r="AX654" s="125">
        <v>-999</v>
      </c>
      <c r="AY654" s="127" t="s">
        <v>22151</v>
      </c>
      <c r="AZ654" s="127" t="s">
        <v>22151</v>
      </c>
      <c r="BA654" s="127" t="s">
        <v>22151</v>
      </c>
      <c r="BB654" s="127" t="s">
        <v>22151</v>
      </c>
      <c r="BC654" s="127" t="s">
        <v>22151</v>
      </c>
      <c r="BD654" s="127">
        <v>172</v>
      </c>
      <c r="BE654" s="127" t="s">
        <v>22151</v>
      </c>
      <c r="BF654" s="127" t="s">
        <v>22151</v>
      </c>
      <c r="BG654" s="127" t="s">
        <v>22151</v>
      </c>
      <c r="BH654" s="127">
        <v>280</v>
      </c>
      <c r="BI654" s="127">
        <v>265</v>
      </c>
      <c r="BJ654" s="126" t="s">
        <v>22151</v>
      </c>
      <c r="BK654" s="125">
        <v>7.5574645117708927</v>
      </c>
      <c r="BL654" s="125">
        <v>-1006.5574645117709</v>
      </c>
      <c r="BM654" s="127">
        <v>576</v>
      </c>
      <c r="BN654" s="125">
        <v>0</v>
      </c>
      <c r="BO654" s="125">
        <v>0.19435732070240119</v>
      </c>
      <c r="BP654" s="125">
        <v>-1006.7518218324733</v>
      </c>
      <c r="BQ654" s="128">
        <v>-2144.8325285828259</v>
      </c>
      <c r="BR654" s="128"/>
      <c r="BS654" s="125">
        <v>0</v>
      </c>
      <c r="BT654" s="38">
        <v>0</v>
      </c>
      <c r="BU654" s="125" t="s">
        <v>22630</v>
      </c>
      <c r="BV654" s="123">
        <v>999</v>
      </c>
      <c r="BW654" s="123">
        <v>1588</v>
      </c>
      <c r="BX654" s="125">
        <v>-589</v>
      </c>
      <c r="BY654" s="123">
        <v>0</v>
      </c>
      <c r="BZ654" s="123">
        <v>0</v>
      </c>
      <c r="CA654" s="184" t="s">
        <v>22151</v>
      </c>
    </row>
    <row r="655" spans="1:79" x14ac:dyDescent="0.3">
      <c r="A655" s="178" t="s">
        <v>8185</v>
      </c>
      <c r="B655" s="1" t="s">
        <v>6885</v>
      </c>
      <c r="C655" s="2" t="s">
        <v>8029</v>
      </c>
      <c r="D655" s="91" t="s">
        <v>8680</v>
      </c>
      <c r="E655" s="2" t="s">
        <v>3591</v>
      </c>
      <c r="F655" s="2" t="s">
        <v>3591</v>
      </c>
      <c r="G655" s="2" t="s">
        <v>1380</v>
      </c>
      <c r="H655" s="2" t="s">
        <v>22151</v>
      </c>
      <c r="I655" s="2" t="s">
        <v>1380</v>
      </c>
      <c r="J655" s="269" t="s">
        <v>1380</v>
      </c>
      <c r="K655">
        <v>13809</v>
      </c>
      <c r="L655" t="s">
        <v>10265</v>
      </c>
      <c r="M655" t="e">
        <v>#VALUE!</v>
      </c>
      <c r="N655" t="s">
        <v>8681</v>
      </c>
      <c r="O655" s="169">
        <v>0</v>
      </c>
      <c r="P655" s="123">
        <v>0</v>
      </c>
      <c r="Q655" s="123">
        <v>0</v>
      </c>
      <c r="R655" s="75">
        <v>0</v>
      </c>
      <c r="S655" s="123">
        <v>0</v>
      </c>
      <c r="T655" s="123">
        <v>0</v>
      </c>
      <c r="U655" s="123">
        <v>0</v>
      </c>
      <c r="V655" s="75">
        <v>0</v>
      </c>
      <c r="W655" s="123">
        <v>0</v>
      </c>
      <c r="X655" s="75">
        <v>0</v>
      </c>
      <c r="Y655" s="75">
        <v>0</v>
      </c>
      <c r="Z655" s="75">
        <v>0</v>
      </c>
      <c r="AA655" s="75">
        <v>0</v>
      </c>
      <c r="AB655" s="4">
        <v>0</v>
      </c>
      <c r="AC655" s="4">
        <v>0</v>
      </c>
      <c r="AD655" s="4">
        <v>0</v>
      </c>
      <c r="AE655" s="8">
        <v>0</v>
      </c>
      <c r="AF655" s="8">
        <v>0</v>
      </c>
      <c r="AG655" s="8">
        <v>0</v>
      </c>
      <c r="AH655" s="8">
        <v>0</v>
      </c>
      <c r="AI655" s="51">
        <v>0</v>
      </c>
      <c r="AJ655" s="51">
        <v>0</v>
      </c>
      <c r="AK655" s="51">
        <v>0</v>
      </c>
      <c r="AL655" s="51">
        <v>0</v>
      </c>
      <c r="AM655" s="8">
        <v>-999</v>
      </c>
      <c r="AN655" s="8" t="s">
        <v>22151</v>
      </c>
      <c r="AO655" s="8" t="s">
        <v>22151</v>
      </c>
      <c r="AP655" s="8" t="s">
        <v>22151</v>
      </c>
      <c r="AQ655" s="8" t="s">
        <v>22151</v>
      </c>
      <c r="AR655" s="8" t="s">
        <v>22151</v>
      </c>
      <c r="AS655" s="8">
        <v>-999</v>
      </c>
      <c r="AT655" s="8" t="s">
        <v>22151</v>
      </c>
      <c r="AU655" s="8" t="s">
        <v>22151</v>
      </c>
      <c r="AV655" s="8" t="s">
        <v>22151</v>
      </c>
      <c r="AW655" s="8">
        <v>-999</v>
      </c>
      <c r="AX655" s="8">
        <v>-999</v>
      </c>
      <c r="AY655" s="132" t="s">
        <v>22151</v>
      </c>
      <c r="AZ655" s="132" t="s">
        <v>22151</v>
      </c>
      <c r="BA655" s="132" t="s">
        <v>22151</v>
      </c>
      <c r="BB655" s="132" t="s">
        <v>22151</v>
      </c>
      <c r="BC655" s="132" t="s">
        <v>22151</v>
      </c>
      <c r="BD655" s="132">
        <v>172</v>
      </c>
      <c r="BE655" s="132" t="s">
        <v>22151</v>
      </c>
      <c r="BF655" s="132" t="s">
        <v>22151</v>
      </c>
      <c r="BG655" s="132" t="s">
        <v>22151</v>
      </c>
      <c r="BH655" s="132">
        <v>280</v>
      </c>
      <c r="BI655" s="132">
        <v>265</v>
      </c>
      <c r="BJ655" s="92" t="s">
        <v>22151</v>
      </c>
      <c r="BK655" s="8">
        <v>7.5574645117708927</v>
      </c>
      <c r="BL655" s="8">
        <v>-1006.5574645117709</v>
      </c>
      <c r="BM655" s="12">
        <v>576</v>
      </c>
      <c r="BN655" s="10">
        <v>0</v>
      </c>
      <c r="BO655" s="10">
        <v>0.19435732070240119</v>
      </c>
      <c r="BP655" s="10">
        <v>-1006.7518218324733</v>
      </c>
      <c r="BQ655" s="41">
        <v>-2144.8325285828259</v>
      </c>
      <c r="BR655" s="41"/>
      <c r="BS655" s="10">
        <v>0</v>
      </c>
      <c r="BT655" s="38">
        <v>0</v>
      </c>
      <c r="BU655" s="6" t="s">
        <v>22630</v>
      </c>
      <c r="BV655" s="75">
        <v>999</v>
      </c>
      <c r="BW655" s="75">
        <v>1588</v>
      </c>
      <c r="BX655" s="51">
        <v>-589</v>
      </c>
      <c r="BY655" s="75">
        <v>0</v>
      </c>
      <c r="BZ655" s="75">
        <v>0</v>
      </c>
      <c r="CA655" s="184" t="s">
        <v>22151</v>
      </c>
    </row>
    <row r="656" spans="1:79" x14ac:dyDescent="0.3">
      <c r="A656" s="212" t="s">
        <v>2343</v>
      </c>
      <c r="B656" s="180" t="s">
        <v>6565</v>
      </c>
      <c r="C656" s="196" t="s">
        <v>6566</v>
      </c>
      <c r="D656" s="211" t="s">
        <v>592</v>
      </c>
      <c r="E656" s="196" t="s">
        <v>3591</v>
      </c>
      <c r="F656" s="196" t="s">
        <v>3591</v>
      </c>
      <c r="G656" s="196" t="s">
        <v>1380</v>
      </c>
      <c r="H656" s="196" t="s">
        <v>22151</v>
      </c>
      <c r="I656" s="196" t="s">
        <v>1380</v>
      </c>
      <c r="J656" s="196" t="s">
        <v>1380</v>
      </c>
      <c r="K656" s="197">
        <v>6368</v>
      </c>
      <c r="L656" s="197" t="s">
        <v>9547</v>
      </c>
      <c r="M656" s="198" t="e">
        <v>#VALUE!</v>
      </c>
      <c r="N656" s="198" t="s">
        <v>5726</v>
      </c>
      <c r="O656" s="199">
        <v>0</v>
      </c>
      <c r="P656" s="200">
        <v>0</v>
      </c>
      <c r="Q656" s="200">
        <v>0</v>
      </c>
      <c r="R656" s="200">
        <v>0</v>
      </c>
      <c r="S656" s="200">
        <v>0</v>
      </c>
      <c r="T656" s="200">
        <v>0</v>
      </c>
      <c r="U656" s="200">
        <v>0</v>
      </c>
      <c r="V656" s="200">
        <v>0</v>
      </c>
      <c r="W656" s="200">
        <v>0</v>
      </c>
      <c r="X656" s="200">
        <v>0</v>
      </c>
      <c r="Y656" s="200">
        <v>0</v>
      </c>
      <c r="Z656" s="200">
        <v>0</v>
      </c>
      <c r="AA656" s="200">
        <v>0</v>
      </c>
      <c r="AB656" s="201">
        <v>0</v>
      </c>
      <c r="AC656" s="202">
        <v>0</v>
      </c>
      <c r="AD656" s="202">
        <v>0</v>
      </c>
      <c r="AE656" s="203">
        <v>0</v>
      </c>
      <c r="AF656" s="203">
        <v>0</v>
      </c>
      <c r="AG656" s="203">
        <v>0</v>
      </c>
      <c r="AH656" s="203">
        <v>0</v>
      </c>
      <c r="AI656" s="203">
        <v>0</v>
      </c>
      <c r="AJ656" s="204">
        <v>0</v>
      </c>
      <c r="AK656" s="204">
        <v>0</v>
      </c>
      <c r="AL656" s="204">
        <v>0</v>
      </c>
      <c r="AM656" s="203">
        <v>-999</v>
      </c>
      <c r="AN656" s="203" t="s">
        <v>22151</v>
      </c>
      <c r="AO656" s="203" t="s">
        <v>22151</v>
      </c>
      <c r="AP656" s="203" t="s">
        <v>22151</v>
      </c>
      <c r="AQ656" s="203" t="s">
        <v>22151</v>
      </c>
      <c r="AR656" s="203" t="s">
        <v>22151</v>
      </c>
      <c r="AS656" s="203">
        <v>-999</v>
      </c>
      <c r="AT656" s="203" t="s">
        <v>22151</v>
      </c>
      <c r="AU656" s="203" t="s">
        <v>22151</v>
      </c>
      <c r="AV656" s="203" t="s">
        <v>22151</v>
      </c>
      <c r="AW656" s="203">
        <v>-999</v>
      </c>
      <c r="AX656" s="203">
        <v>-999</v>
      </c>
      <c r="AY656" s="205" t="s">
        <v>22151</v>
      </c>
      <c r="AZ656" s="205" t="s">
        <v>22151</v>
      </c>
      <c r="BA656" s="205" t="s">
        <v>22151</v>
      </c>
      <c r="BB656" s="205" t="s">
        <v>22151</v>
      </c>
      <c r="BC656" s="205" t="s">
        <v>22151</v>
      </c>
      <c r="BD656" s="205">
        <v>172</v>
      </c>
      <c r="BE656" s="205" t="s">
        <v>22151</v>
      </c>
      <c r="BF656" s="205" t="s">
        <v>22151</v>
      </c>
      <c r="BG656" s="205" t="s">
        <v>22151</v>
      </c>
      <c r="BH656" s="205">
        <v>280</v>
      </c>
      <c r="BI656" s="205">
        <v>265</v>
      </c>
      <c r="BJ656" s="206" t="s">
        <v>22151</v>
      </c>
      <c r="BK656" s="203">
        <v>7.5574645117708927</v>
      </c>
      <c r="BL656" s="203">
        <v>-1006.5574645117709</v>
      </c>
      <c r="BM656" s="205">
        <v>576</v>
      </c>
      <c r="BN656" s="203">
        <v>0</v>
      </c>
      <c r="BO656" s="203">
        <v>0.19435732070240119</v>
      </c>
      <c r="BP656" s="203">
        <v>-1006.7518218324733</v>
      </c>
      <c r="BQ656" s="207">
        <v>-2144.8325285828259</v>
      </c>
      <c r="BR656" s="208"/>
      <c r="BS656" s="203">
        <v>0</v>
      </c>
      <c r="BT656" s="38">
        <v>0</v>
      </c>
      <c r="BU656" s="203" t="s">
        <v>22630</v>
      </c>
      <c r="BV656" s="200">
        <v>999</v>
      </c>
      <c r="BW656" s="209">
        <v>1588</v>
      </c>
      <c r="BX656" s="204">
        <v>-589</v>
      </c>
      <c r="BY656" s="209">
        <v>0</v>
      </c>
      <c r="BZ656" s="209">
        <v>0</v>
      </c>
      <c r="CA656" s="184" t="s">
        <v>22151</v>
      </c>
    </row>
    <row r="657" spans="1:79" x14ac:dyDescent="0.3">
      <c r="A657" s="178" t="s">
        <v>11447</v>
      </c>
      <c r="B657" s="1" t="s">
        <v>11448</v>
      </c>
      <c r="C657" s="2" t="s">
        <v>11449</v>
      </c>
      <c r="D657" s="91" t="s">
        <v>12570</v>
      </c>
      <c r="E657" s="2" t="s">
        <v>3591</v>
      </c>
      <c r="F657" s="2" t="s">
        <v>3591</v>
      </c>
      <c r="G657" s="2" t="s">
        <v>1380</v>
      </c>
      <c r="H657" s="2" t="s">
        <v>22151</v>
      </c>
      <c r="I657" s="2" t="s">
        <v>1380</v>
      </c>
      <c r="J657" s="269" t="s">
        <v>1380</v>
      </c>
      <c r="K657">
        <v>18718</v>
      </c>
      <c r="L657" t="s">
        <v>11450</v>
      </c>
      <c r="M657" t="e">
        <v>#VALUE!</v>
      </c>
      <c r="N657" t="s">
        <v>15394</v>
      </c>
      <c r="O657" s="169">
        <v>0</v>
      </c>
      <c r="P657" s="123">
        <v>0</v>
      </c>
      <c r="Q657" s="123">
        <v>0</v>
      </c>
      <c r="R657" s="75">
        <v>0</v>
      </c>
      <c r="S657" s="123">
        <v>0</v>
      </c>
      <c r="T657" s="123">
        <v>0</v>
      </c>
      <c r="U657" s="123">
        <v>0</v>
      </c>
      <c r="V657" s="75">
        <v>0</v>
      </c>
      <c r="W657" s="123">
        <v>0</v>
      </c>
      <c r="X657" s="75">
        <v>0</v>
      </c>
      <c r="Y657" s="75">
        <v>0</v>
      </c>
      <c r="Z657" s="75">
        <v>0</v>
      </c>
      <c r="AA657" s="75">
        <v>0</v>
      </c>
      <c r="AB657" s="31">
        <v>0</v>
      </c>
      <c r="AC657" s="31">
        <v>0</v>
      </c>
      <c r="AD657" s="31">
        <v>0</v>
      </c>
      <c r="AE657" s="32">
        <v>0</v>
      </c>
      <c r="AF657" s="32">
        <v>0</v>
      </c>
      <c r="AG657" s="32">
        <v>0</v>
      </c>
      <c r="AH657" s="32">
        <v>0</v>
      </c>
      <c r="AI657" s="51">
        <v>0</v>
      </c>
      <c r="AJ657" s="51">
        <v>0</v>
      </c>
      <c r="AK657" s="51">
        <v>0</v>
      </c>
      <c r="AL657" s="51">
        <v>0</v>
      </c>
      <c r="AM657" s="32">
        <v>-999</v>
      </c>
      <c r="AN657" s="32" t="s">
        <v>22151</v>
      </c>
      <c r="AO657" s="32" t="s">
        <v>22151</v>
      </c>
      <c r="AP657" s="32" t="s">
        <v>22151</v>
      </c>
      <c r="AQ657" s="32" t="s">
        <v>22151</v>
      </c>
      <c r="AR657" s="32" t="s">
        <v>22151</v>
      </c>
      <c r="AS657" s="32">
        <v>-999</v>
      </c>
      <c r="AT657" s="32" t="s">
        <v>22151</v>
      </c>
      <c r="AU657" s="32" t="s">
        <v>22151</v>
      </c>
      <c r="AV657" s="32" t="s">
        <v>22151</v>
      </c>
      <c r="AW657" s="32">
        <v>-999</v>
      </c>
      <c r="AX657" s="32">
        <v>-999</v>
      </c>
      <c r="AY657" s="133" t="s">
        <v>22151</v>
      </c>
      <c r="AZ657" s="132" t="s">
        <v>22151</v>
      </c>
      <c r="BA657" s="132" t="s">
        <v>22151</v>
      </c>
      <c r="BB657" s="132" t="s">
        <v>22151</v>
      </c>
      <c r="BC657" s="132" t="s">
        <v>22151</v>
      </c>
      <c r="BD657" s="132">
        <v>172</v>
      </c>
      <c r="BE657" s="132" t="s">
        <v>22151</v>
      </c>
      <c r="BF657" s="132" t="s">
        <v>22151</v>
      </c>
      <c r="BG657" s="132" t="s">
        <v>22151</v>
      </c>
      <c r="BH657" s="132">
        <v>280</v>
      </c>
      <c r="BI657" s="132">
        <v>265</v>
      </c>
      <c r="BJ657" s="92" t="s">
        <v>22151</v>
      </c>
      <c r="BK657" s="32">
        <v>7.5574645117708927</v>
      </c>
      <c r="BL657" s="8">
        <v>-1006.5574645117709</v>
      </c>
      <c r="BM657" s="12">
        <v>576</v>
      </c>
      <c r="BN657" s="32">
        <v>0</v>
      </c>
      <c r="BO657" s="32">
        <v>0.19435732070240119</v>
      </c>
      <c r="BP657" s="32">
        <v>-1006.7518218324733</v>
      </c>
      <c r="BQ657" s="40">
        <v>-2144.8325285828259</v>
      </c>
      <c r="BR657" s="40"/>
      <c r="BS657" s="32">
        <v>0</v>
      </c>
      <c r="BT657" s="38">
        <v>0</v>
      </c>
      <c r="BU657" s="6" t="s">
        <v>22630</v>
      </c>
      <c r="BV657" s="75">
        <v>999</v>
      </c>
      <c r="BW657" s="75">
        <v>1588</v>
      </c>
      <c r="BX657" s="51">
        <v>-589</v>
      </c>
      <c r="BY657" s="75">
        <v>0</v>
      </c>
      <c r="BZ657" s="75">
        <v>0</v>
      </c>
      <c r="CA657" s="184" t="s">
        <v>22151</v>
      </c>
    </row>
    <row r="658" spans="1:79" x14ac:dyDescent="0.3">
      <c r="A658" s="178" t="s">
        <v>13778</v>
      </c>
      <c r="B658" s="1" t="s">
        <v>13779</v>
      </c>
      <c r="C658" s="2" t="s">
        <v>7672</v>
      </c>
      <c r="D658" s="91" t="s">
        <v>12958</v>
      </c>
      <c r="E658" s="2" t="s">
        <v>1416</v>
      </c>
      <c r="F658" s="2" t="s">
        <v>9094</v>
      </c>
      <c r="G658" s="2" t="s">
        <v>1380</v>
      </c>
      <c r="H658" s="2" t="s">
        <v>22151</v>
      </c>
      <c r="I658" s="2" t="s">
        <v>1380</v>
      </c>
      <c r="J658" s="269" t="s">
        <v>1380</v>
      </c>
      <c r="K658">
        <v>13910</v>
      </c>
      <c r="L658" t="s">
        <v>12959</v>
      </c>
      <c r="M658" t="e">
        <v>#VALUE!</v>
      </c>
      <c r="N658" t="s">
        <v>13781</v>
      </c>
      <c r="O658" s="169">
        <v>0</v>
      </c>
      <c r="P658" s="123">
        <v>0</v>
      </c>
      <c r="Q658" s="123">
        <v>0</v>
      </c>
      <c r="R658" s="75">
        <v>0</v>
      </c>
      <c r="S658" s="123">
        <v>0</v>
      </c>
      <c r="T658" s="123">
        <v>0</v>
      </c>
      <c r="U658" s="123">
        <v>0</v>
      </c>
      <c r="V658" s="75">
        <v>0</v>
      </c>
      <c r="W658" s="123">
        <v>0</v>
      </c>
      <c r="X658" s="75">
        <v>0</v>
      </c>
      <c r="Y658" s="75">
        <v>0</v>
      </c>
      <c r="Z658" s="75">
        <v>0</v>
      </c>
      <c r="AA658" s="75">
        <v>0</v>
      </c>
      <c r="AB658" s="4">
        <v>0</v>
      </c>
      <c r="AC658" s="4">
        <v>0</v>
      </c>
      <c r="AD658" s="4">
        <v>0</v>
      </c>
      <c r="AE658" s="8">
        <v>0</v>
      </c>
      <c r="AF658" s="8">
        <v>0</v>
      </c>
      <c r="AG658" s="8">
        <v>0</v>
      </c>
      <c r="AH658" s="8">
        <v>0</v>
      </c>
      <c r="AI658" s="51">
        <v>0</v>
      </c>
      <c r="AJ658" s="51">
        <v>0</v>
      </c>
      <c r="AK658" s="51">
        <v>0</v>
      </c>
      <c r="AL658" s="51">
        <v>0</v>
      </c>
      <c r="AM658" s="8">
        <v>-999</v>
      </c>
      <c r="AN658" s="8" t="s">
        <v>22151</v>
      </c>
      <c r="AO658" s="8" t="s">
        <v>22151</v>
      </c>
      <c r="AP658" s="8" t="s">
        <v>22151</v>
      </c>
      <c r="AQ658" s="8" t="s">
        <v>22151</v>
      </c>
      <c r="AR658" s="8" t="s">
        <v>22151</v>
      </c>
      <c r="AS658" s="8">
        <v>-999</v>
      </c>
      <c r="AT658" s="8" t="s">
        <v>22151</v>
      </c>
      <c r="AU658" s="8" t="s">
        <v>22151</v>
      </c>
      <c r="AV658" s="8" t="s">
        <v>22151</v>
      </c>
      <c r="AW658" s="8">
        <v>-999</v>
      </c>
      <c r="AX658" s="8">
        <v>-999</v>
      </c>
      <c r="AY658" s="132" t="s">
        <v>22151</v>
      </c>
      <c r="AZ658" s="132" t="s">
        <v>22151</v>
      </c>
      <c r="BA658" s="132" t="s">
        <v>22151</v>
      </c>
      <c r="BB658" s="132" t="s">
        <v>22151</v>
      </c>
      <c r="BC658" s="132" t="s">
        <v>22151</v>
      </c>
      <c r="BD658" s="132">
        <v>172</v>
      </c>
      <c r="BE658" s="132" t="s">
        <v>22151</v>
      </c>
      <c r="BF658" s="132" t="s">
        <v>22151</v>
      </c>
      <c r="BG658" s="132" t="s">
        <v>22151</v>
      </c>
      <c r="BH658" s="132">
        <v>280</v>
      </c>
      <c r="BI658" s="132">
        <v>265</v>
      </c>
      <c r="BJ658" s="92" t="s">
        <v>22151</v>
      </c>
      <c r="BK658" s="8">
        <v>7.5574645117708927</v>
      </c>
      <c r="BL658" s="8">
        <v>-1006.5574645117709</v>
      </c>
      <c r="BM658" s="12">
        <v>576</v>
      </c>
      <c r="BN658" s="10">
        <v>0</v>
      </c>
      <c r="BO658" s="10">
        <v>0.19435732070240119</v>
      </c>
      <c r="BP658" s="10">
        <v>-1006.7518218324733</v>
      </c>
      <c r="BQ658" s="41">
        <v>-2144.8325285828259</v>
      </c>
      <c r="BR658" s="41"/>
      <c r="BS658" s="10">
        <v>0</v>
      </c>
      <c r="BT658" s="38">
        <v>0</v>
      </c>
      <c r="BU658" s="6" t="s">
        <v>22630</v>
      </c>
      <c r="BV658" s="75">
        <v>999</v>
      </c>
      <c r="BW658" s="75">
        <v>1588</v>
      </c>
      <c r="BX658" s="51">
        <v>-589</v>
      </c>
      <c r="BY658" s="75">
        <v>0</v>
      </c>
      <c r="BZ658" s="75">
        <v>0</v>
      </c>
      <c r="CA658" s="184" t="s">
        <v>22151</v>
      </c>
    </row>
    <row r="659" spans="1:79" x14ac:dyDescent="0.3">
      <c r="A659" s="213" t="s">
        <v>16245</v>
      </c>
      <c r="B659" s="1" t="s">
        <v>16246</v>
      </c>
      <c r="C659" s="2" t="s">
        <v>6821</v>
      </c>
      <c r="D659" s="91" t="s">
        <v>14673</v>
      </c>
      <c r="E659" s="2" t="s">
        <v>1416</v>
      </c>
      <c r="F659" s="2" t="s">
        <v>9094</v>
      </c>
      <c r="G659" s="2" t="s">
        <v>1380</v>
      </c>
      <c r="H659" s="2" t="s">
        <v>22151</v>
      </c>
      <c r="I659" s="2" t="s">
        <v>1380</v>
      </c>
      <c r="J659" s="269" t="s">
        <v>1380</v>
      </c>
      <c r="K659">
        <v>17689</v>
      </c>
      <c r="L659" t="s">
        <v>16247</v>
      </c>
      <c r="M659" t="e">
        <v>#VALUE!</v>
      </c>
      <c r="N659" t="s">
        <v>15331</v>
      </c>
      <c r="O659" s="169">
        <v>0</v>
      </c>
      <c r="P659" s="123">
        <v>0</v>
      </c>
      <c r="Q659" s="123">
        <v>0</v>
      </c>
      <c r="R659" s="75">
        <v>0</v>
      </c>
      <c r="S659" s="123">
        <v>0</v>
      </c>
      <c r="T659" s="123">
        <v>0</v>
      </c>
      <c r="U659" s="123">
        <v>0</v>
      </c>
      <c r="V659" s="75">
        <v>0</v>
      </c>
      <c r="W659" s="123">
        <v>0</v>
      </c>
      <c r="X659" s="75">
        <v>0</v>
      </c>
      <c r="Y659" s="75">
        <v>0</v>
      </c>
      <c r="Z659" s="75">
        <v>0</v>
      </c>
      <c r="AA659" s="75">
        <v>0</v>
      </c>
      <c r="AB659" s="52">
        <v>0</v>
      </c>
      <c r="AC659" s="52">
        <v>0</v>
      </c>
      <c r="AD659" s="52">
        <v>0</v>
      </c>
      <c r="AE659" s="51">
        <v>0</v>
      </c>
      <c r="AF659" s="51">
        <v>0</v>
      </c>
      <c r="AG659" s="51">
        <v>0</v>
      </c>
      <c r="AH659" s="51">
        <v>0</v>
      </c>
      <c r="AI659" s="51">
        <v>0</v>
      </c>
      <c r="AJ659" s="51">
        <v>0</v>
      </c>
      <c r="AK659" s="51">
        <v>0</v>
      </c>
      <c r="AL659" s="51">
        <v>0</v>
      </c>
      <c r="AM659" s="51">
        <v>-999</v>
      </c>
      <c r="AN659" s="51" t="s">
        <v>22151</v>
      </c>
      <c r="AO659" s="51" t="s">
        <v>22151</v>
      </c>
      <c r="AP659" s="51" t="s">
        <v>22151</v>
      </c>
      <c r="AQ659" s="51" t="s">
        <v>22151</v>
      </c>
      <c r="AR659" s="51" t="s">
        <v>22151</v>
      </c>
      <c r="AS659" s="51">
        <v>-999</v>
      </c>
      <c r="AT659" s="51" t="s">
        <v>22151</v>
      </c>
      <c r="AU659" s="51" t="s">
        <v>22151</v>
      </c>
      <c r="AV659" s="51" t="s">
        <v>22151</v>
      </c>
      <c r="AW659" s="51">
        <v>-999</v>
      </c>
      <c r="AX659" s="51">
        <v>-999</v>
      </c>
      <c r="AY659" s="76" t="s">
        <v>22151</v>
      </c>
      <c r="AZ659" s="76" t="s">
        <v>22151</v>
      </c>
      <c r="BA659" s="76" t="s">
        <v>22151</v>
      </c>
      <c r="BB659" s="76" t="s">
        <v>22151</v>
      </c>
      <c r="BC659" s="76" t="s">
        <v>22151</v>
      </c>
      <c r="BD659" s="76">
        <v>172</v>
      </c>
      <c r="BE659" s="76" t="s">
        <v>22151</v>
      </c>
      <c r="BF659" s="76" t="s">
        <v>22151</v>
      </c>
      <c r="BG659" s="76" t="s">
        <v>22151</v>
      </c>
      <c r="BH659" s="76">
        <v>280</v>
      </c>
      <c r="BI659" s="76">
        <v>265</v>
      </c>
      <c r="BJ659" s="93" t="s">
        <v>22151</v>
      </c>
      <c r="BK659" s="51">
        <v>7.5574645117708927</v>
      </c>
      <c r="BL659" s="51">
        <v>-1006.5574645117709</v>
      </c>
      <c r="BM659" s="76">
        <v>576</v>
      </c>
      <c r="BN659" s="51">
        <v>0</v>
      </c>
      <c r="BO659" s="51">
        <v>0.19435732070240119</v>
      </c>
      <c r="BP659" s="51">
        <v>-1006.7518218324733</v>
      </c>
      <c r="BQ659" s="64">
        <v>-2144.8325285828259</v>
      </c>
      <c r="BR659" s="64"/>
      <c r="BS659" s="51">
        <v>0</v>
      </c>
      <c r="BT659" s="38">
        <v>0</v>
      </c>
      <c r="BU659" s="51" t="s">
        <v>22630</v>
      </c>
      <c r="BV659" s="75">
        <v>999</v>
      </c>
      <c r="BW659" s="75">
        <v>1588</v>
      </c>
      <c r="BX659" s="51">
        <v>-589</v>
      </c>
      <c r="BY659" s="75">
        <v>0</v>
      </c>
      <c r="BZ659" s="75">
        <v>0</v>
      </c>
      <c r="CA659" s="184" t="s">
        <v>22151</v>
      </c>
    </row>
    <row r="660" spans="1:79" x14ac:dyDescent="0.3">
      <c r="A660" s="178" t="s">
        <v>2419</v>
      </c>
      <c r="B660" s="1" t="s">
        <v>6714</v>
      </c>
      <c r="C660" s="2" t="s">
        <v>6715</v>
      </c>
      <c r="D660" s="91" t="s">
        <v>175</v>
      </c>
      <c r="E660" s="2" t="s">
        <v>1470</v>
      </c>
      <c r="F660" s="2" t="s">
        <v>6120</v>
      </c>
      <c r="G660" s="2" t="s">
        <v>1380</v>
      </c>
      <c r="H660" s="2" t="s">
        <v>1380</v>
      </c>
      <c r="I660" s="2" t="s">
        <v>1380</v>
      </c>
      <c r="J660" s="269" t="s">
        <v>1380</v>
      </c>
      <c r="K660">
        <v>5384</v>
      </c>
      <c r="L660" t="s">
        <v>9501</v>
      </c>
      <c r="M660" t="e">
        <v>#VALUE!</v>
      </c>
      <c r="N660" t="s">
        <v>5791</v>
      </c>
      <c r="O660" s="169">
        <v>0</v>
      </c>
      <c r="P660" s="123">
        <v>0</v>
      </c>
      <c r="Q660" s="123">
        <v>0</v>
      </c>
      <c r="R660" s="75">
        <v>0</v>
      </c>
      <c r="S660" s="123">
        <v>0</v>
      </c>
      <c r="T660" s="123">
        <v>0</v>
      </c>
      <c r="U660" s="123">
        <v>0</v>
      </c>
      <c r="V660" s="75">
        <v>0</v>
      </c>
      <c r="W660" s="123">
        <v>0</v>
      </c>
      <c r="X660" s="75">
        <v>0</v>
      </c>
      <c r="Y660" s="75">
        <v>0</v>
      </c>
      <c r="Z660" s="75">
        <v>0</v>
      </c>
      <c r="AA660" s="75">
        <v>0</v>
      </c>
      <c r="AB660" s="3">
        <v>0</v>
      </c>
      <c r="AC660" s="3">
        <v>0</v>
      </c>
      <c r="AD660" s="3">
        <v>0</v>
      </c>
      <c r="AE660" s="6">
        <v>0</v>
      </c>
      <c r="AF660" s="6">
        <v>0</v>
      </c>
      <c r="AG660" s="6">
        <v>0</v>
      </c>
      <c r="AH660" s="6">
        <v>0</v>
      </c>
      <c r="AI660" s="51">
        <v>0</v>
      </c>
      <c r="AJ660" s="51">
        <v>0</v>
      </c>
      <c r="AK660" s="51">
        <v>0</v>
      </c>
      <c r="AL660" s="51">
        <v>0</v>
      </c>
      <c r="AM660" s="6">
        <v>-999</v>
      </c>
      <c r="AN660" s="6" t="s">
        <v>22151</v>
      </c>
      <c r="AO660" s="6" t="s">
        <v>22151</v>
      </c>
      <c r="AP660" s="6" t="s">
        <v>22151</v>
      </c>
      <c r="AQ660" s="6" t="s">
        <v>22151</v>
      </c>
      <c r="AR660" s="6" t="s">
        <v>22151</v>
      </c>
      <c r="AS660" s="6">
        <v>-999</v>
      </c>
      <c r="AT660" s="6" t="s">
        <v>22151</v>
      </c>
      <c r="AU660" s="6" t="s">
        <v>22151</v>
      </c>
      <c r="AV660" s="6" t="s">
        <v>22151</v>
      </c>
      <c r="AW660" s="6">
        <v>-999</v>
      </c>
      <c r="AX660" s="6">
        <v>-999</v>
      </c>
      <c r="AY660" s="99" t="s">
        <v>22151</v>
      </c>
      <c r="AZ660" s="132" t="s">
        <v>22151</v>
      </c>
      <c r="BA660" s="132" t="s">
        <v>22151</v>
      </c>
      <c r="BB660" s="132" t="s">
        <v>22151</v>
      </c>
      <c r="BC660" s="132" t="s">
        <v>22151</v>
      </c>
      <c r="BD660" s="132">
        <v>172</v>
      </c>
      <c r="BE660" s="132" t="s">
        <v>22151</v>
      </c>
      <c r="BF660" s="132" t="s">
        <v>22151</v>
      </c>
      <c r="BG660" s="132" t="s">
        <v>22151</v>
      </c>
      <c r="BH660" s="132">
        <v>280</v>
      </c>
      <c r="BI660" s="132">
        <v>265</v>
      </c>
      <c r="BJ660" s="92" t="s">
        <v>22151</v>
      </c>
      <c r="BK660" s="6">
        <v>7.5574645117708927</v>
      </c>
      <c r="BL660" s="8">
        <v>-1006.5574645117709</v>
      </c>
      <c r="BM660" s="12">
        <v>576</v>
      </c>
      <c r="BN660" s="6">
        <v>0</v>
      </c>
      <c r="BO660" s="6">
        <v>0.19435732070240119</v>
      </c>
      <c r="BP660" s="6">
        <v>-1006.7518218324733</v>
      </c>
      <c r="BQ660" s="38">
        <v>-2144.8325285828259</v>
      </c>
      <c r="BR660" s="38"/>
      <c r="BS660" s="6">
        <v>0</v>
      </c>
      <c r="BT660" s="38">
        <v>0</v>
      </c>
      <c r="BU660" s="6" t="s">
        <v>22630</v>
      </c>
      <c r="BV660" s="75">
        <v>999</v>
      </c>
      <c r="BW660" s="75">
        <v>1588</v>
      </c>
      <c r="BX660" s="51">
        <v>-589</v>
      </c>
      <c r="BY660" s="75">
        <v>0</v>
      </c>
      <c r="BZ660" s="75">
        <v>0</v>
      </c>
      <c r="CA660" s="184" t="s">
        <v>22151</v>
      </c>
    </row>
    <row r="661" spans="1:79" x14ac:dyDescent="0.3">
      <c r="A661" s="178" t="s">
        <v>14597</v>
      </c>
      <c r="B661" s="1" t="s">
        <v>14599</v>
      </c>
      <c r="C661" s="2" t="s">
        <v>6650</v>
      </c>
      <c r="D661" s="91" t="s">
        <v>14598</v>
      </c>
      <c r="E661" s="2" t="s">
        <v>1565</v>
      </c>
      <c r="F661" s="2" t="s">
        <v>6120</v>
      </c>
      <c r="G661" s="2" t="s">
        <v>1380</v>
      </c>
      <c r="H661" s="2" t="s">
        <v>22151</v>
      </c>
      <c r="I661" s="2" t="s">
        <v>1380</v>
      </c>
      <c r="J661" s="269" t="s">
        <v>1380</v>
      </c>
      <c r="K661">
        <v>10700</v>
      </c>
      <c r="L661" t="s">
        <v>14600</v>
      </c>
      <c r="M661" t="e">
        <v>#VALUE!</v>
      </c>
      <c r="N661" t="s">
        <v>15146</v>
      </c>
      <c r="O661" s="169">
        <v>0</v>
      </c>
      <c r="P661" s="123">
        <v>0</v>
      </c>
      <c r="Q661" s="123">
        <v>0</v>
      </c>
      <c r="R661" s="75">
        <v>0</v>
      </c>
      <c r="S661" s="123">
        <v>0</v>
      </c>
      <c r="T661" s="123">
        <v>0</v>
      </c>
      <c r="U661" s="123">
        <v>0</v>
      </c>
      <c r="V661" s="75">
        <v>0</v>
      </c>
      <c r="W661" s="123">
        <v>0</v>
      </c>
      <c r="X661" s="75">
        <v>0</v>
      </c>
      <c r="Y661" s="75">
        <v>0</v>
      </c>
      <c r="Z661" s="75">
        <v>0</v>
      </c>
      <c r="AA661" s="75">
        <v>0</v>
      </c>
      <c r="AB661" s="31">
        <v>0</v>
      </c>
      <c r="AC661" s="31">
        <v>0</v>
      </c>
      <c r="AD661" s="31">
        <v>0</v>
      </c>
      <c r="AE661" s="32">
        <v>0</v>
      </c>
      <c r="AF661" s="32">
        <v>0</v>
      </c>
      <c r="AG661" s="32">
        <v>0</v>
      </c>
      <c r="AH661" s="32">
        <v>0</v>
      </c>
      <c r="AI661" s="51">
        <v>0</v>
      </c>
      <c r="AJ661" s="51">
        <v>0</v>
      </c>
      <c r="AK661" s="51">
        <v>0</v>
      </c>
      <c r="AL661" s="51">
        <v>0</v>
      </c>
      <c r="AM661" s="6">
        <v>-999</v>
      </c>
      <c r="AN661" s="6" t="s">
        <v>22151</v>
      </c>
      <c r="AO661" s="6" t="s">
        <v>22151</v>
      </c>
      <c r="AP661" s="6" t="s">
        <v>22151</v>
      </c>
      <c r="AQ661" s="6" t="s">
        <v>22151</v>
      </c>
      <c r="AR661" s="6" t="s">
        <v>22151</v>
      </c>
      <c r="AS661" s="6">
        <v>-999</v>
      </c>
      <c r="AT661" s="6" t="s">
        <v>22151</v>
      </c>
      <c r="AU661" s="6" t="s">
        <v>22151</v>
      </c>
      <c r="AV661" s="6" t="s">
        <v>22151</v>
      </c>
      <c r="AW661" s="6">
        <v>-999</v>
      </c>
      <c r="AX661" s="6">
        <v>-999</v>
      </c>
      <c r="AY661" s="99" t="s">
        <v>22151</v>
      </c>
      <c r="AZ661" s="132" t="s">
        <v>22151</v>
      </c>
      <c r="BA661" s="132" t="s">
        <v>22151</v>
      </c>
      <c r="BB661" s="132" t="s">
        <v>22151</v>
      </c>
      <c r="BC661" s="132" t="s">
        <v>22151</v>
      </c>
      <c r="BD661" s="132">
        <v>172</v>
      </c>
      <c r="BE661" s="132" t="s">
        <v>22151</v>
      </c>
      <c r="BF661" s="132" t="s">
        <v>22151</v>
      </c>
      <c r="BG661" s="132" t="s">
        <v>22151</v>
      </c>
      <c r="BH661" s="132">
        <v>280</v>
      </c>
      <c r="BI661" s="132">
        <v>265</v>
      </c>
      <c r="BJ661" s="92" t="s">
        <v>22151</v>
      </c>
      <c r="BK661" s="32">
        <v>7.5574645117708927</v>
      </c>
      <c r="BL661" s="8">
        <v>-1006.5574645117709</v>
      </c>
      <c r="BM661" s="12">
        <v>576</v>
      </c>
      <c r="BN661" s="32">
        <v>0</v>
      </c>
      <c r="BO661" s="32">
        <v>0.19435732070240119</v>
      </c>
      <c r="BP661" s="32">
        <v>-1006.7518218324733</v>
      </c>
      <c r="BQ661" s="40">
        <v>-2144.8325285828259</v>
      </c>
      <c r="BR661" s="40"/>
      <c r="BS661" s="32">
        <v>0</v>
      </c>
      <c r="BT661" s="38">
        <v>0</v>
      </c>
      <c r="BU661" s="6" t="s">
        <v>22630</v>
      </c>
      <c r="BV661" s="75">
        <v>999</v>
      </c>
      <c r="BW661" s="75">
        <v>1588</v>
      </c>
      <c r="BX661" s="51">
        <v>-589</v>
      </c>
      <c r="BY661" s="75">
        <v>0</v>
      </c>
      <c r="BZ661" s="75">
        <v>0</v>
      </c>
      <c r="CA661" s="184" t="s">
        <v>22151</v>
      </c>
    </row>
    <row r="662" spans="1:79" x14ac:dyDescent="0.3">
      <c r="A662" s="178" t="s">
        <v>8190</v>
      </c>
      <c r="B662" s="1" t="s">
        <v>7625</v>
      </c>
      <c r="C662" s="2" t="s">
        <v>8191</v>
      </c>
      <c r="D662" s="91" t="s">
        <v>8736</v>
      </c>
      <c r="E662" s="2" t="s">
        <v>1464</v>
      </c>
      <c r="F662" s="2" t="s">
        <v>6120</v>
      </c>
      <c r="G662" s="2" t="s">
        <v>1380</v>
      </c>
      <c r="H662" s="2" t="s">
        <v>22151</v>
      </c>
      <c r="I662" s="2" t="s">
        <v>1380</v>
      </c>
      <c r="J662" s="269" t="s">
        <v>1380</v>
      </c>
      <c r="K662">
        <v>4779</v>
      </c>
      <c r="L662" t="s">
        <v>10575</v>
      </c>
      <c r="M662" t="e">
        <v>#VALUE!</v>
      </c>
      <c r="N662" t="s">
        <v>8739</v>
      </c>
      <c r="O662" s="169">
        <v>0</v>
      </c>
      <c r="P662" s="123">
        <v>0</v>
      </c>
      <c r="Q662" s="123">
        <v>0</v>
      </c>
      <c r="R662" s="75">
        <v>0</v>
      </c>
      <c r="S662" s="123">
        <v>0</v>
      </c>
      <c r="T662" s="123">
        <v>0</v>
      </c>
      <c r="U662" s="123">
        <v>0</v>
      </c>
      <c r="V662" s="75">
        <v>0</v>
      </c>
      <c r="W662" s="123">
        <v>0</v>
      </c>
      <c r="X662" s="75">
        <v>0</v>
      </c>
      <c r="Y662" s="75">
        <v>0</v>
      </c>
      <c r="Z662" s="75">
        <v>0</v>
      </c>
      <c r="AA662" s="75">
        <v>0</v>
      </c>
      <c r="AB662" s="3">
        <v>0</v>
      </c>
      <c r="AC662" s="3">
        <v>0</v>
      </c>
      <c r="AD662" s="3">
        <v>0</v>
      </c>
      <c r="AE662" s="6">
        <v>0</v>
      </c>
      <c r="AF662" s="6">
        <v>0</v>
      </c>
      <c r="AG662" s="6">
        <v>0</v>
      </c>
      <c r="AH662" s="6">
        <v>0</v>
      </c>
      <c r="AI662" s="51">
        <v>0</v>
      </c>
      <c r="AJ662" s="51">
        <v>0</v>
      </c>
      <c r="AK662" s="51">
        <v>0</v>
      </c>
      <c r="AL662" s="51">
        <v>0</v>
      </c>
      <c r="AM662" s="6">
        <v>-999</v>
      </c>
      <c r="AN662" s="6" t="s">
        <v>22151</v>
      </c>
      <c r="AO662" s="6" t="s">
        <v>22151</v>
      </c>
      <c r="AP662" s="6" t="s">
        <v>22151</v>
      </c>
      <c r="AQ662" s="6" t="s">
        <v>22151</v>
      </c>
      <c r="AR662" s="6" t="s">
        <v>22151</v>
      </c>
      <c r="AS662" s="6">
        <v>-999</v>
      </c>
      <c r="AT662" s="6" t="s">
        <v>22151</v>
      </c>
      <c r="AU662" s="6" t="s">
        <v>22151</v>
      </c>
      <c r="AV662" s="6" t="s">
        <v>22151</v>
      </c>
      <c r="AW662" s="6">
        <v>-999</v>
      </c>
      <c r="AX662" s="6">
        <v>-999</v>
      </c>
      <c r="AY662" s="99" t="s">
        <v>22151</v>
      </c>
      <c r="AZ662" s="132" t="s">
        <v>22151</v>
      </c>
      <c r="BA662" s="132" t="s">
        <v>22151</v>
      </c>
      <c r="BB662" s="132" t="s">
        <v>22151</v>
      </c>
      <c r="BC662" s="132" t="s">
        <v>22151</v>
      </c>
      <c r="BD662" s="132">
        <v>172</v>
      </c>
      <c r="BE662" s="132" t="s">
        <v>22151</v>
      </c>
      <c r="BF662" s="132" t="s">
        <v>22151</v>
      </c>
      <c r="BG662" s="132" t="s">
        <v>22151</v>
      </c>
      <c r="BH662" s="132">
        <v>280</v>
      </c>
      <c r="BI662" s="132">
        <v>265</v>
      </c>
      <c r="BJ662" s="92" t="s">
        <v>22151</v>
      </c>
      <c r="BK662" s="6">
        <v>7.5574645117708927</v>
      </c>
      <c r="BL662" s="8">
        <v>-1006.5574645117709</v>
      </c>
      <c r="BM662" s="12">
        <v>576</v>
      </c>
      <c r="BN662" s="6">
        <v>0</v>
      </c>
      <c r="BO662" s="6">
        <v>0.19435732070240119</v>
      </c>
      <c r="BP662" s="6">
        <v>-1006.7518218324733</v>
      </c>
      <c r="BQ662" s="38">
        <v>-2144.8325285828259</v>
      </c>
      <c r="BR662" s="38"/>
      <c r="BS662" s="6">
        <v>0</v>
      </c>
      <c r="BT662" s="38">
        <v>0</v>
      </c>
      <c r="BU662" s="6" t="s">
        <v>22630</v>
      </c>
      <c r="BV662" s="75">
        <v>999</v>
      </c>
      <c r="BW662" s="75">
        <v>1588</v>
      </c>
      <c r="BX662" s="51">
        <v>-589</v>
      </c>
      <c r="BY662" s="75">
        <v>0</v>
      </c>
      <c r="BZ662" s="75">
        <v>0</v>
      </c>
      <c r="CA662" s="184" t="s">
        <v>22151</v>
      </c>
    </row>
    <row r="663" spans="1:79" x14ac:dyDescent="0.3">
      <c r="A663" s="178" t="s">
        <v>20242</v>
      </c>
      <c r="B663" s="1" t="s">
        <v>7966</v>
      </c>
      <c r="C663" s="2" t="s">
        <v>6620</v>
      </c>
      <c r="D663" s="91" t="s">
        <v>20243</v>
      </c>
      <c r="E663" s="2" t="s">
        <v>1439</v>
      </c>
      <c r="F663" s="2" t="s">
        <v>6120</v>
      </c>
      <c r="G663" s="2" t="s">
        <v>1380</v>
      </c>
      <c r="H663" s="2" t="s">
        <v>22151</v>
      </c>
      <c r="I663" s="2" t="s">
        <v>1380</v>
      </c>
      <c r="J663" s="269" t="s">
        <v>1380</v>
      </c>
      <c r="K663" t="e">
        <v>#VALUE!</v>
      </c>
      <c r="L663" t="s">
        <v>20244</v>
      </c>
      <c r="M663" t="e">
        <v>#VALUE!</v>
      </c>
      <c r="N663" t="s">
        <v>20246</v>
      </c>
      <c r="O663" s="169">
        <v>0</v>
      </c>
      <c r="P663" s="123">
        <v>0</v>
      </c>
      <c r="Q663" s="123">
        <v>0</v>
      </c>
      <c r="R663" s="75">
        <v>0</v>
      </c>
      <c r="S663" s="123">
        <v>0</v>
      </c>
      <c r="T663" s="123">
        <v>0</v>
      </c>
      <c r="U663" s="123">
        <v>0</v>
      </c>
      <c r="V663" s="75">
        <v>0</v>
      </c>
      <c r="W663" s="123">
        <v>0</v>
      </c>
      <c r="X663" s="75">
        <v>0</v>
      </c>
      <c r="Y663" s="75">
        <v>0</v>
      </c>
      <c r="Z663" s="75">
        <v>0</v>
      </c>
      <c r="AA663" s="75">
        <v>0</v>
      </c>
      <c r="AB663" s="4">
        <v>0</v>
      </c>
      <c r="AC663" s="4">
        <v>0</v>
      </c>
      <c r="AD663" s="4">
        <v>0</v>
      </c>
      <c r="AE663" s="8">
        <v>0</v>
      </c>
      <c r="AF663" s="8">
        <v>0</v>
      </c>
      <c r="AG663" s="8">
        <v>0</v>
      </c>
      <c r="AH663" s="8">
        <v>0</v>
      </c>
      <c r="AI663" s="51">
        <v>0</v>
      </c>
      <c r="AJ663" s="51">
        <v>0</v>
      </c>
      <c r="AK663" s="51">
        <v>0</v>
      </c>
      <c r="AL663" s="51">
        <v>0</v>
      </c>
      <c r="AM663" s="8">
        <v>-999</v>
      </c>
      <c r="AN663" s="8" t="s">
        <v>22151</v>
      </c>
      <c r="AO663" s="8" t="s">
        <v>22151</v>
      </c>
      <c r="AP663" s="8" t="s">
        <v>22151</v>
      </c>
      <c r="AQ663" s="8" t="s">
        <v>22151</v>
      </c>
      <c r="AR663" s="8" t="s">
        <v>22151</v>
      </c>
      <c r="AS663" s="8">
        <v>-999</v>
      </c>
      <c r="AT663" s="8" t="s">
        <v>22151</v>
      </c>
      <c r="AU663" s="8" t="s">
        <v>22151</v>
      </c>
      <c r="AV663" s="8" t="s">
        <v>22151</v>
      </c>
      <c r="AW663" s="8">
        <v>-999</v>
      </c>
      <c r="AX663" s="8">
        <v>-999</v>
      </c>
      <c r="AY663" s="132" t="s">
        <v>22151</v>
      </c>
      <c r="AZ663" s="132" t="s">
        <v>22151</v>
      </c>
      <c r="BA663" s="132" t="s">
        <v>22151</v>
      </c>
      <c r="BB663" s="132" t="s">
        <v>22151</v>
      </c>
      <c r="BC663" s="132" t="s">
        <v>22151</v>
      </c>
      <c r="BD663" s="132">
        <v>172</v>
      </c>
      <c r="BE663" s="132" t="s">
        <v>22151</v>
      </c>
      <c r="BF663" s="132" t="s">
        <v>22151</v>
      </c>
      <c r="BG663" s="132" t="s">
        <v>22151</v>
      </c>
      <c r="BH663" s="132">
        <v>280</v>
      </c>
      <c r="BI663" s="132">
        <v>265</v>
      </c>
      <c r="BJ663" s="92" t="s">
        <v>22151</v>
      </c>
      <c r="BK663" s="8">
        <v>7.5574645117708927</v>
      </c>
      <c r="BL663" s="8">
        <v>-1006.5574645117709</v>
      </c>
      <c r="BM663" s="12">
        <v>576</v>
      </c>
      <c r="BN663" s="10">
        <v>0</v>
      </c>
      <c r="BO663" s="10">
        <v>0.19435732070240119</v>
      </c>
      <c r="BP663" s="10">
        <v>-1006.7518218324733</v>
      </c>
      <c r="BQ663" s="41">
        <v>-2144.8325285828259</v>
      </c>
      <c r="BR663" s="41"/>
      <c r="BS663" s="10">
        <v>0</v>
      </c>
      <c r="BT663" s="38">
        <v>0</v>
      </c>
      <c r="BU663" s="6" t="s">
        <v>22630</v>
      </c>
      <c r="BV663" s="75">
        <v>645.42999999999995</v>
      </c>
      <c r="BW663" s="75">
        <v>1588</v>
      </c>
      <c r="BX663" s="51">
        <v>-942.57</v>
      </c>
      <c r="BY663" s="75">
        <v>511</v>
      </c>
      <c r="BZ663" s="75">
        <v>748</v>
      </c>
      <c r="CA663" s="184" t="s">
        <v>22151</v>
      </c>
    </row>
    <row r="664" spans="1:79" x14ac:dyDescent="0.3">
      <c r="A664" s="212" t="s">
        <v>8192</v>
      </c>
      <c r="B664" s="180" t="s">
        <v>8193</v>
      </c>
      <c r="C664" s="181" t="s">
        <v>8194</v>
      </c>
      <c r="D664" s="210" t="s">
        <v>8757</v>
      </c>
      <c r="E664" s="181" t="s">
        <v>1398</v>
      </c>
      <c r="F664" s="181" t="s">
        <v>9094</v>
      </c>
      <c r="G664" s="181" t="s">
        <v>1380</v>
      </c>
      <c r="H664" s="181" t="s">
        <v>22151</v>
      </c>
      <c r="I664" s="181" t="s">
        <v>1380</v>
      </c>
      <c r="J664" s="181" t="s">
        <v>1380</v>
      </c>
      <c r="K664" s="182">
        <v>13130</v>
      </c>
      <c r="L664" s="182" t="s">
        <v>10297</v>
      </c>
      <c r="M664" s="194" t="e">
        <v>#VALUE!</v>
      </c>
      <c r="N664" s="194" t="s">
        <v>8758</v>
      </c>
      <c r="O664" s="66">
        <v>0</v>
      </c>
      <c r="P664" s="184">
        <v>0</v>
      </c>
      <c r="Q664" s="184">
        <v>0</v>
      </c>
      <c r="R664" s="184">
        <v>0</v>
      </c>
      <c r="S664" s="184">
        <v>0</v>
      </c>
      <c r="T664" s="184">
        <v>0</v>
      </c>
      <c r="U664" s="184">
        <v>0</v>
      </c>
      <c r="V664" s="184">
        <v>0</v>
      </c>
      <c r="W664" s="184">
        <v>0</v>
      </c>
      <c r="X664" s="184">
        <v>0</v>
      </c>
      <c r="Y664" s="184">
        <v>0</v>
      </c>
      <c r="Z664" s="184">
        <v>0</v>
      </c>
      <c r="AA664" s="184">
        <v>0</v>
      </c>
      <c r="AB664" s="185">
        <v>0</v>
      </c>
      <c r="AC664" s="186">
        <v>0</v>
      </c>
      <c r="AD664" s="186">
        <v>0</v>
      </c>
      <c r="AE664" s="187">
        <v>0</v>
      </c>
      <c r="AF664" s="187">
        <v>0</v>
      </c>
      <c r="AG664" s="187">
        <v>0</v>
      </c>
      <c r="AH664" s="187">
        <v>0</v>
      </c>
      <c r="AI664" s="187">
        <v>0</v>
      </c>
      <c r="AJ664" s="188">
        <v>0</v>
      </c>
      <c r="AK664" s="188">
        <v>0</v>
      </c>
      <c r="AL664" s="188">
        <v>0</v>
      </c>
      <c r="AM664" s="187">
        <v>-999</v>
      </c>
      <c r="AN664" s="187" t="s">
        <v>22151</v>
      </c>
      <c r="AO664" s="187" t="s">
        <v>22151</v>
      </c>
      <c r="AP664" s="187" t="s">
        <v>22151</v>
      </c>
      <c r="AQ664" s="187" t="s">
        <v>22151</v>
      </c>
      <c r="AR664" s="187" t="s">
        <v>22151</v>
      </c>
      <c r="AS664" s="187">
        <v>-999</v>
      </c>
      <c r="AT664" s="187" t="s">
        <v>22151</v>
      </c>
      <c r="AU664" s="187" t="s">
        <v>22151</v>
      </c>
      <c r="AV664" s="187" t="s">
        <v>22151</v>
      </c>
      <c r="AW664" s="187">
        <v>-999</v>
      </c>
      <c r="AX664" s="187">
        <v>-999</v>
      </c>
      <c r="AY664" s="189" t="s">
        <v>22151</v>
      </c>
      <c r="AZ664" s="189" t="s">
        <v>22151</v>
      </c>
      <c r="BA664" s="189" t="s">
        <v>22151</v>
      </c>
      <c r="BB664" s="189" t="s">
        <v>22151</v>
      </c>
      <c r="BC664" s="189" t="s">
        <v>22151</v>
      </c>
      <c r="BD664" s="189">
        <v>172</v>
      </c>
      <c r="BE664" s="189" t="s">
        <v>22151</v>
      </c>
      <c r="BF664" s="189" t="s">
        <v>22151</v>
      </c>
      <c r="BG664" s="189" t="s">
        <v>22151</v>
      </c>
      <c r="BH664" s="189">
        <v>280</v>
      </c>
      <c r="BI664" s="189">
        <v>265</v>
      </c>
      <c r="BJ664" s="190" t="s">
        <v>22151</v>
      </c>
      <c r="BK664" s="187">
        <v>7.5574645117708927</v>
      </c>
      <c r="BL664" s="187">
        <v>-1006.5574645117709</v>
      </c>
      <c r="BM664" s="189">
        <v>576</v>
      </c>
      <c r="BN664" s="187">
        <v>0</v>
      </c>
      <c r="BO664" s="187">
        <v>0.19435732070240119</v>
      </c>
      <c r="BP664" s="187">
        <v>-1006.7518218324733</v>
      </c>
      <c r="BQ664" s="191">
        <v>-2144.8325285828259</v>
      </c>
      <c r="BR664" s="192"/>
      <c r="BS664" s="187">
        <v>0</v>
      </c>
      <c r="BT664" s="38">
        <v>0</v>
      </c>
      <c r="BU664" s="187" t="s">
        <v>22630</v>
      </c>
      <c r="BV664" s="184">
        <v>999</v>
      </c>
      <c r="BW664" s="193">
        <v>1588</v>
      </c>
      <c r="BX664" s="188">
        <v>-589</v>
      </c>
      <c r="BY664" s="193">
        <v>0</v>
      </c>
      <c r="BZ664" s="193">
        <v>0</v>
      </c>
      <c r="CA664" s="184" t="s">
        <v>22151</v>
      </c>
    </row>
    <row r="665" spans="1:79" x14ac:dyDescent="0.3">
      <c r="A665" s="212" t="s">
        <v>20235</v>
      </c>
      <c r="B665" s="180" t="s">
        <v>20237</v>
      </c>
      <c r="C665" s="196" t="s">
        <v>6677</v>
      </c>
      <c r="D665" s="211" t="s">
        <v>20236</v>
      </c>
      <c r="E665" s="196" t="s">
        <v>1470</v>
      </c>
      <c r="F665" s="196" t="s">
        <v>6120</v>
      </c>
      <c r="G665" s="196" t="s">
        <v>1380</v>
      </c>
      <c r="H665" s="196" t="s">
        <v>22151</v>
      </c>
      <c r="I665" s="196" t="s">
        <v>1380</v>
      </c>
      <c r="J665" s="196" t="s">
        <v>1380</v>
      </c>
      <c r="K665" s="197" t="e">
        <v>#VALUE!</v>
      </c>
      <c r="L665" s="197" t="s">
        <v>20238</v>
      </c>
      <c r="M665" s="198" t="e">
        <v>#VALUE!</v>
      </c>
      <c r="N665" s="198" t="s">
        <v>20240</v>
      </c>
      <c r="O665" s="199">
        <v>0</v>
      </c>
      <c r="P665" s="200">
        <v>0</v>
      </c>
      <c r="Q665" s="200">
        <v>0</v>
      </c>
      <c r="R665" s="200">
        <v>0</v>
      </c>
      <c r="S665" s="200">
        <v>0</v>
      </c>
      <c r="T665" s="200">
        <v>0</v>
      </c>
      <c r="U665" s="200">
        <v>0</v>
      </c>
      <c r="V665" s="200">
        <v>0</v>
      </c>
      <c r="W665" s="200">
        <v>0</v>
      </c>
      <c r="X665" s="200">
        <v>0</v>
      </c>
      <c r="Y665" s="200">
        <v>0</v>
      </c>
      <c r="Z665" s="200">
        <v>0</v>
      </c>
      <c r="AA665" s="200">
        <v>0</v>
      </c>
      <c r="AB665" s="201">
        <v>0</v>
      </c>
      <c r="AC665" s="202">
        <v>0</v>
      </c>
      <c r="AD665" s="202">
        <v>0</v>
      </c>
      <c r="AE665" s="203">
        <v>0</v>
      </c>
      <c r="AF665" s="203">
        <v>0</v>
      </c>
      <c r="AG665" s="203">
        <v>0</v>
      </c>
      <c r="AH665" s="203">
        <v>0</v>
      </c>
      <c r="AI665" s="203">
        <v>0</v>
      </c>
      <c r="AJ665" s="204">
        <v>0</v>
      </c>
      <c r="AK665" s="204">
        <v>0</v>
      </c>
      <c r="AL665" s="204">
        <v>0</v>
      </c>
      <c r="AM665" s="203">
        <v>-999</v>
      </c>
      <c r="AN665" s="203" t="s">
        <v>22151</v>
      </c>
      <c r="AO665" s="203" t="s">
        <v>22151</v>
      </c>
      <c r="AP665" s="203" t="s">
        <v>22151</v>
      </c>
      <c r="AQ665" s="203" t="s">
        <v>22151</v>
      </c>
      <c r="AR665" s="203" t="s">
        <v>22151</v>
      </c>
      <c r="AS665" s="203">
        <v>-999</v>
      </c>
      <c r="AT665" s="203" t="s">
        <v>22151</v>
      </c>
      <c r="AU665" s="203" t="s">
        <v>22151</v>
      </c>
      <c r="AV665" s="203" t="s">
        <v>22151</v>
      </c>
      <c r="AW665" s="203">
        <v>-999</v>
      </c>
      <c r="AX665" s="203">
        <v>-999</v>
      </c>
      <c r="AY665" s="205" t="s">
        <v>22151</v>
      </c>
      <c r="AZ665" s="205" t="s">
        <v>22151</v>
      </c>
      <c r="BA665" s="205" t="s">
        <v>22151</v>
      </c>
      <c r="BB665" s="205" t="s">
        <v>22151</v>
      </c>
      <c r="BC665" s="205" t="s">
        <v>22151</v>
      </c>
      <c r="BD665" s="205">
        <v>172</v>
      </c>
      <c r="BE665" s="205" t="s">
        <v>22151</v>
      </c>
      <c r="BF665" s="205" t="s">
        <v>22151</v>
      </c>
      <c r="BG665" s="205" t="s">
        <v>22151</v>
      </c>
      <c r="BH665" s="205">
        <v>280</v>
      </c>
      <c r="BI665" s="205">
        <v>265</v>
      </c>
      <c r="BJ665" s="206" t="s">
        <v>22151</v>
      </c>
      <c r="BK665" s="203">
        <v>7.5574645117708927</v>
      </c>
      <c r="BL665" s="203">
        <v>-1006.5574645117709</v>
      </c>
      <c r="BM665" s="205">
        <v>576</v>
      </c>
      <c r="BN665" s="203">
        <v>0</v>
      </c>
      <c r="BO665" s="203">
        <v>0.19435732070240119</v>
      </c>
      <c r="BP665" s="203">
        <v>-1006.7518218324733</v>
      </c>
      <c r="BQ665" s="207">
        <v>-2144.8325285828259</v>
      </c>
      <c r="BR665" s="208"/>
      <c r="BS665" s="203">
        <v>0</v>
      </c>
      <c r="BT665" s="38">
        <v>0</v>
      </c>
      <c r="BU665" s="203" t="s">
        <v>22630</v>
      </c>
      <c r="BV665" s="200">
        <v>528.84</v>
      </c>
      <c r="BW665" s="209">
        <v>1588</v>
      </c>
      <c r="BX665" s="204">
        <v>-1059.1599999999999</v>
      </c>
      <c r="BY665" s="209">
        <v>408</v>
      </c>
      <c r="BZ665" s="209">
        <v>608</v>
      </c>
      <c r="CA665" s="184" t="s">
        <v>22151</v>
      </c>
    </row>
    <row r="666" spans="1:79" x14ac:dyDescent="0.3">
      <c r="A666" s="178" t="s">
        <v>2557</v>
      </c>
      <c r="B666" s="1" t="s">
        <v>6570</v>
      </c>
      <c r="C666" s="2" t="s">
        <v>6738</v>
      </c>
      <c r="D666" s="91" t="s">
        <v>492</v>
      </c>
      <c r="E666" s="2" t="s">
        <v>1402</v>
      </c>
      <c r="F666" s="2" t="s">
        <v>6120</v>
      </c>
      <c r="G666" s="2" t="s">
        <v>1380</v>
      </c>
      <c r="H666" s="2" t="s">
        <v>22151</v>
      </c>
      <c r="I666" s="2" t="s">
        <v>1380</v>
      </c>
      <c r="J666" s="269" t="s">
        <v>1380</v>
      </c>
      <c r="K666">
        <v>11846</v>
      </c>
      <c r="L666" t="s">
        <v>10169</v>
      </c>
      <c r="M666" t="e">
        <v>#VALUE!</v>
      </c>
      <c r="N666" t="s">
        <v>5871</v>
      </c>
      <c r="O666" s="169">
        <v>0</v>
      </c>
      <c r="P666" s="123">
        <v>0</v>
      </c>
      <c r="Q666" s="123">
        <v>0</v>
      </c>
      <c r="R666" s="75">
        <v>0</v>
      </c>
      <c r="S666" s="123">
        <v>0</v>
      </c>
      <c r="T666" s="123">
        <v>0</v>
      </c>
      <c r="U666" s="123">
        <v>0</v>
      </c>
      <c r="V666" s="75">
        <v>0</v>
      </c>
      <c r="W666" s="123">
        <v>0</v>
      </c>
      <c r="X666" s="75">
        <v>0</v>
      </c>
      <c r="Y666" s="75">
        <v>0</v>
      </c>
      <c r="Z666" s="75">
        <v>0</v>
      </c>
      <c r="AA666" s="75">
        <v>0</v>
      </c>
      <c r="AB666" s="3">
        <v>0</v>
      </c>
      <c r="AC666" s="3">
        <v>0</v>
      </c>
      <c r="AD666" s="3">
        <v>0</v>
      </c>
      <c r="AE666" s="6">
        <v>0</v>
      </c>
      <c r="AF666" s="6">
        <v>0</v>
      </c>
      <c r="AG666" s="6">
        <v>0</v>
      </c>
      <c r="AH666" s="6">
        <v>0</v>
      </c>
      <c r="AI666" s="51">
        <v>0</v>
      </c>
      <c r="AJ666" s="51">
        <v>0</v>
      </c>
      <c r="AK666" s="51">
        <v>0</v>
      </c>
      <c r="AL666" s="51">
        <v>0</v>
      </c>
      <c r="AM666" s="6">
        <v>-999</v>
      </c>
      <c r="AN666" s="6" t="s">
        <v>22151</v>
      </c>
      <c r="AO666" s="6" t="s">
        <v>22151</v>
      </c>
      <c r="AP666" s="6" t="s">
        <v>22151</v>
      </c>
      <c r="AQ666" s="6" t="s">
        <v>22151</v>
      </c>
      <c r="AR666" s="6" t="s">
        <v>22151</v>
      </c>
      <c r="AS666" s="6">
        <v>-999</v>
      </c>
      <c r="AT666" s="6" t="s">
        <v>22151</v>
      </c>
      <c r="AU666" s="6" t="s">
        <v>22151</v>
      </c>
      <c r="AV666" s="6" t="s">
        <v>22151</v>
      </c>
      <c r="AW666" s="6">
        <v>-999</v>
      </c>
      <c r="AX666" s="6">
        <v>-999</v>
      </c>
      <c r="AY666" s="99" t="s">
        <v>22151</v>
      </c>
      <c r="AZ666" s="132" t="s">
        <v>22151</v>
      </c>
      <c r="BA666" s="132" t="s">
        <v>22151</v>
      </c>
      <c r="BB666" s="132" t="s">
        <v>22151</v>
      </c>
      <c r="BC666" s="132" t="s">
        <v>22151</v>
      </c>
      <c r="BD666" s="132">
        <v>172</v>
      </c>
      <c r="BE666" s="132" t="s">
        <v>22151</v>
      </c>
      <c r="BF666" s="132" t="s">
        <v>22151</v>
      </c>
      <c r="BG666" s="132" t="s">
        <v>22151</v>
      </c>
      <c r="BH666" s="132">
        <v>280</v>
      </c>
      <c r="BI666" s="132">
        <v>265</v>
      </c>
      <c r="BJ666" s="92" t="s">
        <v>22151</v>
      </c>
      <c r="BK666" s="6">
        <v>7.5574645117708927</v>
      </c>
      <c r="BL666" s="8">
        <v>-1006.5574645117709</v>
      </c>
      <c r="BM666" s="12">
        <v>576</v>
      </c>
      <c r="BN666" s="6">
        <v>0</v>
      </c>
      <c r="BO666" s="6">
        <v>0.19435732070240119</v>
      </c>
      <c r="BP666" s="6">
        <v>-1006.7518218324733</v>
      </c>
      <c r="BQ666" s="38">
        <v>-2144.8325285828259</v>
      </c>
      <c r="BR666" s="38"/>
      <c r="BS666" s="6">
        <v>0</v>
      </c>
      <c r="BT666" s="38">
        <v>0</v>
      </c>
      <c r="BU666" s="6" t="s">
        <v>22630</v>
      </c>
      <c r="BV666" s="75">
        <v>999</v>
      </c>
      <c r="BW666" s="75">
        <v>1588</v>
      </c>
      <c r="BX666" s="51">
        <v>-589</v>
      </c>
      <c r="BY666" s="75">
        <v>0</v>
      </c>
      <c r="BZ666" s="75">
        <v>0</v>
      </c>
      <c r="CA666" s="184" t="s">
        <v>22151</v>
      </c>
    </row>
    <row r="667" spans="1:79" x14ac:dyDescent="0.3">
      <c r="A667" s="212" t="s">
        <v>14120</v>
      </c>
      <c r="B667" s="180" t="s">
        <v>14121</v>
      </c>
      <c r="C667" s="196" t="s">
        <v>6581</v>
      </c>
      <c r="D667" s="211" t="s">
        <v>14030</v>
      </c>
      <c r="E667" s="196" t="s">
        <v>1398</v>
      </c>
      <c r="F667" s="196" t="s">
        <v>9094</v>
      </c>
      <c r="G667" s="196" t="s">
        <v>1380</v>
      </c>
      <c r="H667" s="196" t="s">
        <v>22151</v>
      </c>
      <c r="I667" s="196" t="s">
        <v>1380</v>
      </c>
      <c r="J667" s="196" t="s">
        <v>1380</v>
      </c>
      <c r="K667" s="197">
        <v>12005</v>
      </c>
      <c r="L667" s="197" t="s">
        <v>14920</v>
      </c>
      <c r="M667" s="198" t="e">
        <v>#VALUE!</v>
      </c>
      <c r="N667" s="198" t="s">
        <v>14122</v>
      </c>
      <c r="O667" s="199">
        <v>0</v>
      </c>
      <c r="P667" s="200">
        <v>0</v>
      </c>
      <c r="Q667" s="200">
        <v>0</v>
      </c>
      <c r="R667" s="200">
        <v>0</v>
      </c>
      <c r="S667" s="200">
        <v>0</v>
      </c>
      <c r="T667" s="200">
        <v>0</v>
      </c>
      <c r="U667" s="200">
        <v>0</v>
      </c>
      <c r="V667" s="200">
        <v>0</v>
      </c>
      <c r="W667" s="200">
        <v>0</v>
      </c>
      <c r="X667" s="200">
        <v>0</v>
      </c>
      <c r="Y667" s="200">
        <v>0</v>
      </c>
      <c r="Z667" s="200">
        <v>0</v>
      </c>
      <c r="AA667" s="200">
        <v>0</v>
      </c>
      <c r="AB667" s="201">
        <v>0</v>
      </c>
      <c r="AC667" s="202">
        <v>0</v>
      </c>
      <c r="AD667" s="202">
        <v>0</v>
      </c>
      <c r="AE667" s="203">
        <v>0</v>
      </c>
      <c r="AF667" s="203">
        <v>0</v>
      </c>
      <c r="AG667" s="203">
        <v>0</v>
      </c>
      <c r="AH667" s="203">
        <v>0</v>
      </c>
      <c r="AI667" s="203">
        <v>0</v>
      </c>
      <c r="AJ667" s="204">
        <v>0</v>
      </c>
      <c r="AK667" s="204">
        <v>0</v>
      </c>
      <c r="AL667" s="204">
        <v>0</v>
      </c>
      <c r="AM667" s="203">
        <v>-999</v>
      </c>
      <c r="AN667" s="203" t="s">
        <v>22151</v>
      </c>
      <c r="AO667" s="203" t="s">
        <v>22151</v>
      </c>
      <c r="AP667" s="203" t="s">
        <v>22151</v>
      </c>
      <c r="AQ667" s="203" t="s">
        <v>22151</v>
      </c>
      <c r="AR667" s="203" t="s">
        <v>22151</v>
      </c>
      <c r="AS667" s="203">
        <v>-999</v>
      </c>
      <c r="AT667" s="203" t="s">
        <v>22151</v>
      </c>
      <c r="AU667" s="203" t="s">
        <v>22151</v>
      </c>
      <c r="AV667" s="203" t="s">
        <v>22151</v>
      </c>
      <c r="AW667" s="203">
        <v>-999</v>
      </c>
      <c r="AX667" s="203">
        <v>-999</v>
      </c>
      <c r="AY667" s="205" t="s">
        <v>22151</v>
      </c>
      <c r="AZ667" s="205" t="s">
        <v>22151</v>
      </c>
      <c r="BA667" s="205" t="s">
        <v>22151</v>
      </c>
      <c r="BB667" s="205" t="s">
        <v>22151</v>
      </c>
      <c r="BC667" s="205" t="s">
        <v>22151</v>
      </c>
      <c r="BD667" s="205">
        <v>172</v>
      </c>
      <c r="BE667" s="205" t="s">
        <v>22151</v>
      </c>
      <c r="BF667" s="205" t="s">
        <v>22151</v>
      </c>
      <c r="BG667" s="205" t="s">
        <v>22151</v>
      </c>
      <c r="BH667" s="205">
        <v>280</v>
      </c>
      <c r="BI667" s="205">
        <v>265</v>
      </c>
      <c r="BJ667" s="206" t="s">
        <v>22151</v>
      </c>
      <c r="BK667" s="203">
        <v>7.5574645117708927</v>
      </c>
      <c r="BL667" s="203">
        <v>-1006.5574645117709</v>
      </c>
      <c r="BM667" s="205">
        <v>576</v>
      </c>
      <c r="BN667" s="203">
        <v>0</v>
      </c>
      <c r="BO667" s="203">
        <v>0.19435732070240119</v>
      </c>
      <c r="BP667" s="203">
        <v>-1006.7518218324733</v>
      </c>
      <c r="BQ667" s="207">
        <v>-2144.8325285828259</v>
      </c>
      <c r="BR667" s="208"/>
      <c r="BS667" s="203">
        <v>0</v>
      </c>
      <c r="BT667" s="38">
        <v>0</v>
      </c>
      <c r="BU667" s="203" t="s">
        <v>22630</v>
      </c>
      <c r="BV667" s="200">
        <v>999</v>
      </c>
      <c r="BW667" s="209">
        <v>1588</v>
      </c>
      <c r="BX667" s="204">
        <v>-589</v>
      </c>
      <c r="BY667" s="209">
        <v>0</v>
      </c>
      <c r="BZ667" s="209">
        <v>0</v>
      </c>
      <c r="CA667" s="184" t="s">
        <v>22151</v>
      </c>
    </row>
    <row r="668" spans="1:79" x14ac:dyDescent="0.3">
      <c r="A668" s="178" t="s">
        <v>14617</v>
      </c>
      <c r="B668" s="1" t="s">
        <v>7987</v>
      </c>
      <c r="C668" s="2" t="s">
        <v>7526</v>
      </c>
      <c r="D668" s="91" t="s">
        <v>14618</v>
      </c>
      <c r="E668" s="2" t="s">
        <v>3591</v>
      </c>
      <c r="F668" s="2" t="s">
        <v>3591</v>
      </c>
      <c r="G668" s="2" t="s">
        <v>1380</v>
      </c>
      <c r="H668" s="2" t="s">
        <v>22151</v>
      </c>
      <c r="I668" s="2" t="s">
        <v>1380</v>
      </c>
      <c r="J668" s="269" t="s">
        <v>1380</v>
      </c>
      <c r="K668">
        <v>14876</v>
      </c>
      <c r="L668" t="s">
        <v>14619</v>
      </c>
      <c r="M668" t="e">
        <v>#VALUE!</v>
      </c>
      <c r="N668" t="s">
        <v>15159</v>
      </c>
      <c r="O668" s="169">
        <v>0</v>
      </c>
      <c r="P668" s="123">
        <v>0</v>
      </c>
      <c r="Q668" s="123">
        <v>0</v>
      </c>
      <c r="R668" s="67">
        <v>0</v>
      </c>
      <c r="S668" s="123">
        <v>0</v>
      </c>
      <c r="T668" s="123">
        <v>0</v>
      </c>
      <c r="U668" s="123">
        <v>0</v>
      </c>
      <c r="V668" s="67">
        <v>0</v>
      </c>
      <c r="W668" s="123">
        <v>0</v>
      </c>
      <c r="X668" s="67">
        <v>0</v>
      </c>
      <c r="Y668" s="67">
        <v>0</v>
      </c>
      <c r="Z668" s="67">
        <v>0</v>
      </c>
      <c r="AA668" s="67">
        <v>0</v>
      </c>
      <c r="AB668" s="3">
        <v>0</v>
      </c>
      <c r="AC668" s="3">
        <v>0</v>
      </c>
      <c r="AD668" s="3">
        <v>0</v>
      </c>
      <c r="AE668" s="6">
        <v>0</v>
      </c>
      <c r="AF668" s="6">
        <v>0</v>
      </c>
      <c r="AG668" s="6">
        <v>0</v>
      </c>
      <c r="AH668" s="6">
        <v>0</v>
      </c>
      <c r="AI668" s="51">
        <v>0</v>
      </c>
      <c r="AJ668" s="51">
        <v>0</v>
      </c>
      <c r="AK668" s="51">
        <v>0</v>
      </c>
      <c r="AL668" s="51">
        <v>0</v>
      </c>
      <c r="AM668" s="6">
        <v>-999</v>
      </c>
      <c r="AN668" s="6" t="s">
        <v>22151</v>
      </c>
      <c r="AO668" s="6" t="s">
        <v>22151</v>
      </c>
      <c r="AP668" s="6" t="s">
        <v>22151</v>
      </c>
      <c r="AQ668" s="6" t="s">
        <v>22151</v>
      </c>
      <c r="AR668" s="6" t="s">
        <v>22151</v>
      </c>
      <c r="AS668" s="6">
        <v>-999</v>
      </c>
      <c r="AT668" s="6" t="s">
        <v>22151</v>
      </c>
      <c r="AU668" s="6" t="s">
        <v>22151</v>
      </c>
      <c r="AV668" s="6" t="s">
        <v>22151</v>
      </c>
      <c r="AW668" s="6">
        <v>-999</v>
      </c>
      <c r="AX668" s="6">
        <v>-999</v>
      </c>
      <c r="AY668" s="99" t="s">
        <v>22151</v>
      </c>
      <c r="AZ668" s="132" t="s">
        <v>22151</v>
      </c>
      <c r="BA668" s="132" t="s">
        <v>22151</v>
      </c>
      <c r="BB668" s="132" t="s">
        <v>22151</v>
      </c>
      <c r="BC668" s="132" t="s">
        <v>22151</v>
      </c>
      <c r="BD668" s="132">
        <v>172</v>
      </c>
      <c r="BE668" s="132" t="s">
        <v>22151</v>
      </c>
      <c r="BF668" s="132" t="s">
        <v>22151</v>
      </c>
      <c r="BG668" s="132" t="s">
        <v>22151</v>
      </c>
      <c r="BH668" s="132">
        <v>280</v>
      </c>
      <c r="BI668" s="132">
        <v>265</v>
      </c>
      <c r="BJ668" s="92" t="s">
        <v>22151</v>
      </c>
      <c r="BK668" s="6">
        <v>7.5574645117708927</v>
      </c>
      <c r="BL668" s="8">
        <v>-1006.5574645117709</v>
      </c>
      <c r="BM668" s="12">
        <v>576</v>
      </c>
      <c r="BN668" s="6">
        <v>0</v>
      </c>
      <c r="BO668" s="6">
        <v>0.19435732070240119</v>
      </c>
      <c r="BP668" s="6">
        <v>-1006.7518218324733</v>
      </c>
      <c r="BQ668" s="38">
        <v>-2144.8325285828259</v>
      </c>
      <c r="BR668" s="38"/>
      <c r="BS668" s="6">
        <v>0</v>
      </c>
      <c r="BT668" s="38">
        <v>0</v>
      </c>
      <c r="BU668" s="6" t="s">
        <v>22630</v>
      </c>
      <c r="BV668" s="75">
        <v>999</v>
      </c>
      <c r="BW668" s="75">
        <v>1588</v>
      </c>
      <c r="BX668" s="51">
        <v>-589</v>
      </c>
      <c r="BY668" s="75">
        <v>0</v>
      </c>
      <c r="BZ668" s="75">
        <v>0</v>
      </c>
      <c r="CA668" s="184" t="s">
        <v>22151</v>
      </c>
    </row>
    <row r="669" spans="1:79" x14ac:dyDescent="0.3">
      <c r="A669" s="178" t="s">
        <v>16423</v>
      </c>
      <c r="B669" s="1" t="s">
        <v>16425</v>
      </c>
      <c r="C669" s="2" t="s">
        <v>6844</v>
      </c>
      <c r="D669" s="91" t="s">
        <v>16424</v>
      </c>
      <c r="E669" s="2" t="s">
        <v>1413</v>
      </c>
      <c r="F669" s="2" t="s">
        <v>9094</v>
      </c>
      <c r="G669" s="2" t="s">
        <v>1380</v>
      </c>
      <c r="H669" s="2" t="s">
        <v>22151</v>
      </c>
      <c r="I669" s="2" t="s">
        <v>1380</v>
      </c>
      <c r="J669" s="269" t="s">
        <v>1380</v>
      </c>
      <c r="K669" s="98" t="e">
        <v>#VALUE!</v>
      </c>
      <c r="L669" s="98" t="s">
        <v>17184</v>
      </c>
      <c r="M669" s="98" t="e">
        <v>#VALUE!</v>
      </c>
      <c r="N669" s="98" t="s">
        <v>16426</v>
      </c>
      <c r="O669" s="66">
        <v>0</v>
      </c>
      <c r="P669" s="123">
        <v>0</v>
      </c>
      <c r="Q669" s="123">
        <v>0</v>
      </c>
      <c r="R669" s="75">
        <v>0</v>
      </c>
      <c r="S669" s="123">
        <v>0</v>
      </c>
      <c r="T669" s="123">
        <v>0</v>
      </c>
      <c r="U669" s="123">
        <v>0</v>
      </c>
      <c r="V669" s="75">
        <v>0</v>
      </c>
      <c r="W669" s="123">
        <v>0</v>
      </c>
      <c r="X669" s="75">
        <v>0</v>
      </c>
      <c r="Y669" s="75">
        <v>0</v>
      </c>
      <c r="Z669" s="75">
        <v>0</v>
      </c>
      <c r="AA669" s="75">
        <v>0</v>
      </c>
      <c r="AB669" s="3">
        <v>0</v>
      </c>
      <c r="AC669" s="3">
        <v>0</v>
      </c>
      <c r="AD669" s="3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51">
        <v>0</v>
      </c>
      <c r="AM669" s="6">
        <v>-999</v>
      </c>
      <c r="AN669" s="6" t="s">
        <v>22151</v>
      </c>
      <c r="AO669" s="6" t="s">
        <v>22151</v>
      </c>
      <c r="AP669" s="6" t="s">
        <v>22151</v>
      </c>
      <c r="AQ669" s="6" t="s">
        <v>22151</v>
      </c>
      <c r="AR669" s="6" t="s">
        <v>22151</v>
      </c>
      <c r="AS669" s="6">
        <v>-999</v>
      </c>
      <c r="AT669" s="6" t="s">
        <v>22151</v>
      </c>
      <c r="AU669" s="6" t="s">
        <v>22151</v>
      </c>
      <c r="AV669" s="6" t="s">
        <v>22151</v>
      </c>
      <c r="AW669" s="6">
        <v>-999</v>
      </c>
      <c r="AX669" s="6">
        <v>-999</v>
      </c>
      <c r="AY669" s="99" t="s">
        <v>22151</v>
      </c>
      <c r="AZ669" s="99" t="s">
        <v>22151</v>
      </c>
      <c r="BA669" s="99" t="s">
        <v>22151</v>
      </c>
      <c r="BB669" s="99" t="s">
        <v>22151</v>
      </c>
      <c r="BC669" s="99" t="s">
        <v>22151</v>
      </c>
      <c r="BD669" s="99">
        <v>172</v>
      </c>
      <c r="BE669" s="99" t="s">
        <v>22151</v>
      </c>
      <c r="BF669" s="99" t="s">
        <v>22151</v>
      </c>
      <c r="BG669" s="99" t="s">
        <v>22151</v>
      </c>
      <c r="BH669" s="99">
        <v>280</v>
      </c>
      <c r="BI669" s="99">
        <v>265</v>
      </c>
      <c r="BJ669" s="92" t="s">
        <v>22151</v>
      </c>
      <c r="BK669" s="6">
        <v>7.5574645117708927</v>
      </c>
      <c r="BL669" s="6">
        <v>-1006.5574645117709</v>
      </c>
      <c r="BM669" s="99">
        <v>576</v>
      </c>
      <c r="BN669" s="6">
        <v>0</v>
      </c>
      <c r="BO669" s="6">
        <v>0.19435732070240119</v>
      </c>
      <c r="BP669" s="6">
        <v>-1006.7518218324733</v>
      </c>
      <c r="BQ669" s="38">
        <v>-2144.8325285828259</v>
      </c>
      <c r="BR669" s="38"/>
      <c r="BS669" s="6">
        <v>0</v>
      </c>
      <c r="BT669" s="38">
        <v>0</v>
      </c>
      <c r="BU669" s="6" t="s">
        <v>22630</v>
      </c>
      <c r="BV669" s="75">
        <v>999</v>
      </c>
      <c r="BW669" s="75">
        <v>1588</v>
      </c>
      <c r="BX669" s="51">
        <v>-589</v>
      </c>
      <c r="BY669" s="75">
        <v>0</v>
      </c>
      <c r="BZ669" s="75">
        <v>0</v>
      </c>
      <c r="CA669" s="184" t="s">
        <v>22151</v>
      </c>
    </row>
    <row r="670" spans="1:79" x14ac:dyDescent="0.3">
      <c r="A670" s="212" t="s">
        <v>8198</v>
      </c>
      <c r="B670" s="180" t="s">
        <v>8199</v>
      </c>
      <c r="C670" s="196" t="s">
        <v>8200</v>
      </c>
      <c r="D670" s="211" t="s">
        <v>8825</v>
      </c>
      <c r="E670" s="196" t="s">
        <v>1379</v>
      </c>
      <c r="F670" s="196" t="s">
        <v>9094</v>
      </c>
      <c r="G670" s="196" t="s">
        <v>1380</v>
      </c>
      <c r="H670" s="196" t="s">
        <v>22151</v>
      </c>
      <c r="I670" s="196" t="s">
        <v>1380</v>
      </c>
      <c r="J670" s="196" t="s">
        <v>1380</v>
      </c>
      <c r="K670" s="197">
        <v>5306</v>
      </c>
      <c r="L670" s="197" t="s">
        <v>9454</v>
      </c>
      <c r="M670" s="198" t="e">
        <v>#VALUE!</v>
      </c>
      <c r="N670" s="198" t="s">
        <v>8829</v>
      </c>
      <c r="O670" s="199">
        <v>0</v>
      </c>
      <c r="P670" s="200">
        <v>0</v>
      </c>
      <c r="Q670" s="200">
        <v>0</v>
      </c>
      <c r="R670" s="200">
        <v>0</v>
      </c>
      <c r="S670" s="200">
        <v>0</v>
      </c>
      <c r="T670" s="200">
        <v>0</v>
      </c>
      <c r="U670" s="200">
        <v>0</v>
      </c>
      <c r="V670" s="200">
        <v>0</v>
      </c>
      <c r="W670" s="200">
        <v>0</v>
      </c>
      <c r="X670" s="200">
        <v>0</v>
      </c>
      <c r="Y670" s="200">
        <v>0</v>
      </c>
      <c r="Z670" s="200">
        <v>0</v>
      </c>
      <c r="AA670" s="200">
        <v>0</v>
      </c>
      <c r="AB670" s="201">
        <v>0</v>
      </c>
      <c r="AC670" s="202">
        <v>0</v>
      </c>
      <c r="AD670" s="202">
        <v>0</v>
      </c>
      <c r="AE670" s="203">
        <v>0</v>
      </c>
      <c r="AF670" s="203">
        <v>0</v>
      </c>
      <c r="AG670" s="203">
        <v>0</v>
      </c>
      <c r="AH670" s="203">
        <v>0</v>
      </c>
      <c r="AI670" s="203">
        <v>0</v>
      </c>
      <c r="AJ670" s="204">
        <v>0</v>
      </c>
      <c r="AK670" s="204">
        <v>0</v>
      </c>
      <c r="AL670" s="204">
        <v>0</v>
      </c>
      <c r="AM670" s="203">
        <v>-999</v>
      </c>
      <c r="AN670" s="203" t="s">
        <v>22151</v>
      </c>
      <c r="AO670" s="203" t="s">
        <v>22151</v>
      </c>
      <c r="AP670" s="203" t="s">
        <v>22151</v>
      </c>
      <c r="AQ670" s="203" t="s">
        <v>22151</v>
      </c>
      <c r="AR670" s="203" t="s">
        <v>22151</v>
      </c>
      <c r="AS670" s="203">
        <v>-999</v>
      </c>
      <c r="AT670" s="203" t="s">
        <v>22151</v>
      </c>
      <c r="AU670" s="203" t="s">
        <v>22151</v>
      </c>
      <c r="AV670" s="203" t="s">
        <v>22151</v>
      </c>
      <c r="AW670" s="203">
        <v>-999</v>
      </c>
      <c r="AX670" s="203">
        <v>-999</v>
      </c>
      <c r="AY670" s="205" t="s">
        <v>22151</v>
      </c>
      <c r="AZ670" s="205" t="s">
        <v>22151</v>
      </c>
      <c r="BA670" s="205" t="s">
        <v>22151</v>
      </c>
      <c r="BB670" s="205" t="s">
        <v>22151</v>
      </c>
      <c r="BC670" s="205" t="s">
        <v>22151</v>
      </c>
      <c r="BD670" s="205">
        <v>172</v>
      </c>
      <c r="BE670" s="205" t="s">
        <v>22151</v>
      </c>
      <c r="BF670" s="205" t="s">
        <v>22151</v>
      </c>
      <c r="BG670" s="205" t="s">
        <v>22151</v>
      </c>
      <c r="BH670" s="205">
        <v>280</v>
      </c>
      <c r="BI670" s="205">
        <v>265</v>
      </c>
      <c r="BJ670" s="206" t="s">
        <v>22151</v>
      </c>
      <c r="BK670" s="203">
        <v>7.5574645117708927</v>
      </c>
      <c r="BL670" s="203">
        <v>-1006.5574645117709</v>
      </c>
      <c r="BM670" s="205">
        <v>576</v>
      </c>
      <c r="BN670" s="203">
        <v>0</v>
      </c>
      <c r="BO670" s="203">
        <v>0.19435732070240119</v>
      </c>
      <c r="BP670" s="203">
        <v>-1006.7518218324733</v>
      </c>
      <c r="BQ670" s="207">
        <v>-2144.8325285828259</v>
      </c>
      <c r="BR670" s="208"/>
      <c r="BS670" s="203">
        <v>0</v>
      </c>
      <c r="BT670" s="38">
        <v>0</v>
      </c>
      <c r="BU670" s="203" t="s">
        <v>22630</v>
      </c>
      <c r="BV670" s="200">
        <v>999</v>
      </c>
      <c r="BW670" s="209">
        <v>1588</v>
      </c>
      <c r="BX670" s="204">
        <v>-589</v>
      </c>
      <c r="BY670" s="209">
        <v>0</v>
      </c>
      <c r="BZ670" s="209">
        <v>0</v>
      </c>
      <c r="CA670" s="184" t="s">
        <v>22151</v>
      </c>
    </row>
    <row r="671" spans="1:79" x14ac:dyDescent="0.3">
      <c r="A671" s="212" t="s">
        <v>2731</v>
      </c>
      <c r="B671" s="180" t="s">
        <v>7092</v>
      </c>
      <c r="C671" s="196" t="s">
        <v>7093</v>
      </c>
      <c r="D671" s="211" t="s">
        <v>295</v>
      </c>
      <c r="E671" s="196" t="s">
        <v>3591</v>
      </c>
      <c r="F671" s="196" t="s">
        <v>3591</v>
      </c>
      <c r="G671" s="196" t="s">
        <v>1380</v>
      </c>
      <c r="H671" s="196" t="s">
        <v>22151</v>
      </c>
      <c r="I671" s="196" t="s">
        <v>1380</v>
      </c>
      <c r="J671" s="196" t="s">
        <v>1380</v>
      </c>
      <c r="K671" s="197">
        <v>6400</v>
      </c>
      <c r="L671" s="197" t="s">
        <v>10328</v>
      </c>
      <c r="M671" s="198" t="e">
        <v>#VALUE!</v>
      </c>
      <c r="N671" s="198" t="s">
        <v>5996</v>
      </c>
      <c r="O671" s="199">
        <v>0</v>
      </c>
      <c r="P671" s="200">
        <v>0</v>
      </c>
      <c r="Q671" s="200">
        <v>0</v>
      </c>
      <c r="R671" s="200">
        <v>0</v>
      </c>
      <c r="S671" s="200">
        <v>0</v>
      </c>
      <c r="T671" s="200">
        <v>0</v>
      </c>
      <c r="U671" s="200">
        <v>0</v>
      </c>
      <c r="V671" s="200">
        <v>0</v>
      </c>
      <c r="W671" s="200">
        <v>0</v>
      </c>
      <c r="X671" s="200">
        <v>0</v>
      </c>
      <c r="Y671" s="200">
        <v>0</v>
      </c>
      <c r="Z671" s="200">
        <v>0</v>
      </c>
      <c r="AA671" s="200">
        <v>0</v>
      </c>
      <c r="AB671" s="201">
        <v>0</v>
      </c>
      <c r="AC671" s="202">
        <v>0</v>
      </c>
      <c r="AD671" s="202">
        <v>0</v>
      </c>
      <c r="AE671" s="203">
        <v>0</v>
      </c>
      <c r="AF671" s="203">
        <v>0</v>
      </c>
      <c r="AG671" s="203">
        <v>0</v>
      </c>
      <c r="AH671" s="203">
        <v>0</v>
      </c>
      <c r="AI671" s="203">
        <v>0</v>
      </c>
      <c r="AJ671" s="204">
        <v>0</v>
      </c>
      <c r="AK671" s="204">
        <v>0</v>
      </c>
      <c r="AL671" s="204">
        <v>0</v>
      </c>
      <c r="AM671" s="203">
        <v>-999</v>
      </c>
      <c r="AN671" s="203" t="s">
        <v>22151</v>
      </c>
      <c r="AO671" s="203" t="s">
        <v>22151</v>
      </c>
      <c r="AP671" s="203" t="s">
        <v>22151</v>
      </c>
      <c r="AQ671" s="203" t="s">
        <v>22151</v>
      </c>
      <c r="AR671" s="203" t="s">
        <v>22151</v>
      </c>
      <c r="AS671" s="203">
        <v>-999</v>
      </c>
      <c r="AT671" s="203" t="s">
        <v>22151</v>
      </c>
      <c r="AU671" s="203" t="s">
        <v>22151</v>
      </c>
      <c r="AV671" s="203" t="s">
        <v>22151</v>
      </c>
      <c r="AW671" s="203">
        <v>-999</v>
      </c>
      <c r="AX671" s="203">
        <v>-999</v>
      </c>
      <c r="AY671" s="205" t="s">
        <v>22151</v>
      </c>
      <c r="AZ671" s="205" t="s">
        <v>22151</v>
      </c>
      <c r="BA671" s="205" t="s">
        <v>22151</v>
      </c>
      <c r="BB671" s="205" t="s">
        <v>22151</v>
      </c>
      <c r="BC671" s="205" t="s">
        <v>22151</v>
      </c>
      <c r="BD671" s="205">
        <v>172</v>
      </c>
      <c r="BE671" s="205" t="s">
        <v>22151</v>
      </c>
      <c r="BF671" s="205" t="s">
        <v>22151</v>
      </c>
      <c r="BG671" s="205" t="s">
        <v>22151</v>
      </c>
      <c r="BH671" s="205">
        <v>280</v>
      </c>
      <c r="BI671" s="205">
        <v>265</v>
      </c>
      <c r="BJ671" s="206" t="s">
        <v>22151</v>
      </c>
      <c r="BK671" s="203">
        <v>7.5574645117708927</v>
      </c>
      <c r="BL671" s="203">
        <v>-1006.5574645117709</v>
      </c>
      <c r="BM671" s="205">
        <v>576</v>
      </c>
      <c r="BN671" s="203">
        <v>0</v>
      </c>
      <c r="BO671" s="203">
        <v>0.19435732070240119</v>
      </c>
      <c r="BP671" s="203">
        <v>-1006.7518218324733</v>
      </c>
      <c r="BQ671" s="207">
        <v>-2144.8325285828259</v>
      </c>
      <c r="BR671" s="208"/>
      <c r="BS671" s="203">
        <v>0</v>
      </c>
      <c r="BT671" s="38">
        <v>0</v>
      </c>
      <c r="BU671" s="203" t="s">
        <v>22630</v>
      </c>
      <c r="BV671" s="200">
        <v>999</v>
      </c>
      <c r="BW671" s="209">
        <v>1588</v>
      </c>
      <c r="BX671" s="204">
        <v>-589</v>
      </c>
      <c r="BY671" s="209">
        <v>0</v>
      </c>
      <c r="BZ671" s="209">
        <v>0</v>
      </c>
      <c r="CA671" s="184" t="s">
        <v>22151</v>
      </c>
    </row>
    <row r="672" spans="1:79" x14ac:dyDescent="0.3">
      <c r="A672" s="212" t="s">
        <v>2750</v>
      </c>
      <c r="B672" s="180" t="s">
        <v>7055</v>
      </c>
      <c r="C672" s="181" t="s">
        <v>7035</v>
      </c>
      <c r="D672" s="210" t="s">
        <v>194</v>
      </c>
      <c r="E672" s="181" t="s">
        <v>1509</v>
      </c>
      <c r="F672" s="181" t="s">
        <v>9094</v>
      </c>
      <c r="G672" s="181" t="s">
        <v>1380</v>
      </c>
      <c r="H672" s="181" t="s">
        <v>1380</v>
      </c>
      <c r="I672" s="181" t="s">
        <v>1380</v>
      </c>
      <c r="J672" s="181" t="s">
        <v>1380</v>
      </c>
      <c r="K672" s="182">
        <v>6848</v>
      </c>
      <c r="L672" s="182" t="s">
        <v>10505</v>
      </c>
      <c r="M672" s="194" t="e">
        <v>#VALUE!</v>
      </c>
      <c r="N672" s="194" t="s">
        <v>6009</v>
      </c>
      <c r="O672" s="66">
        <v>0</v>
      </c>
      <c r="P672" s="184">
        <v>0</v>
      </c>
      <c r="Q672" s="184">
        <v>0</v>
      </c>
      <c r="R672" s="184">
        <v>0</v>
      </c>
      <c r="S672" s="184">
        <v>0</v>
      </c>
      <c r="T672" s="184">
        <v>0</v>
      </c>
      <c r="U672" s="184">
        <v>0</v>
      </c>
      <c r="V672" s="184">
        <v>0</v>
      </c>
      <c r="W672" s="184">
        <v>0</v>
      </c>
      <c r="X672" s="184">
        <v>0</v>
      </c>
      <c r="Y672" s="184">
        <v>0</v>
      </c>
      <c r="Z672" s="184">
        <v>0</v>
      </c>
      <c r="AA672" s="184">
        <v>0</v>
      </c>
      <c r="AB672" s="185">
        <v>0</v>
      </c>
      <c r="AC672" s="186">
        <v>0</v>
      </c>
      <c r="AD672" s="186">
        <v>0</v>
      </c>
      <c r="AE672" s="187">
        <v>0</v>
      </c>
      <c r="AF672" s="187">
        <v>0</v>
      </c>
      <c r="AG672" s="187">
        <v>0</v>
      </c>
      <c r="AH672" s="187">
        <v>0</v>
      </c>
      <c r="AI672" s="187">
        <v>0</v>
      </c>
      <c r="AJ672" s="188">
        <v>0</v>
      </c>
      <c r="AK672" s="188">
        <v>0</v>
      </c>
      <c r="AL672" s="188">
        <v>0</v>
      </c>
      <c r="AM672" s="187">
        <v>-999</v>
      </c>
      <c r="AN672" s="187" t="s">
        <v>22151</v>
      </c>
      <c r="AO672" s="187" t="s">
        <v>22151</v>
      </c>
      <c r="AP672" s="187" t="s">
        <v>22151</v>
      </c>
      <c r="AQ672" s="187" t="s">
        <v>22151</v>
      </c>
      <c r="AR672" s="187" t="s">
        <v>22151</v>
      </c>
      <c r="AS672" s="187">
        <v>-999</v>
      </c>
      <c r="AT672" s="187" t="s">
        <v>22151</v>
      </c>
      <c r="AU672" s="187" t="s">
        <v>22151</v>
      </c>
      <c r="AV672" s="187" t="s">
        <v>22151</v>
      </c>
      <c r="AW672" s="187">
        <v>-999</v>
      </c>
      <c r="AX672" s="187">
        <v>-999</v>
      </c>
      <c r="AY672" s="189" t="s">
        <v>22151</v>
      </c>
      <c r="AZ672" s="189" t="s">
        <v>22151</v>
      </c>
      <c r="BA672" s="189" t="s">
        <v>22151</v>
      </c>
      <c r="BB672" s="189" t="s">
        <v>22151</v>
      </c>
      <c r="BC672" s="189" t="s">
        <v>22151</v>
      </c>
      <c r="BD672" s="189">
        <v>172</v>
      </c>
      <c r="BE672" s="189" t="s">
        <v>22151</v>
      </c>
      <c r="BF672" s="189" t="s">
        <v>22151</v>
      </c>
      <c r="BG672" s="189" t="s">
        <v>22151</v>
      </c>
      <c r="BH672" s="189">
        <v>280</v>
      </c>
      <c r="BI672" s="189">
        <v>265</v>
      </c>
      <c r="BJ672" s="190" t="s">
        <v>22151</v>
      </c>
      <c r="BK672" s="187">
        <v>7.5574645117708927</v>
      </c>
      <c r="BL672" s="187">
        <v>-1006.5574645117709</v>
      </c>
      <c r="BM672" s="189">
        <v>576</v>
      </c>
      <c r="BN672" s="187">
        <v>0</v>
      </c>
      <c r="BO672" s="187">
        <v>0.19435732070240119</v>
      </c>
      <c r="BP672" s="187">
        <v>-1006.7518218324733</v>
      </c>
      <c r="BQ672" s="191">
        <v>-2144.8325285828259</v>
      </c>
      <c r="BR672" s="192"/>
      <c r="BS672" s="187">
        <v>0</v>
      </c>
      <c r="BT672" s="38">
        <v>0</v>
      </c>
      <c r="BU672" s="187" t="s">
        <v>22630</v>
      </c>
      <c r="BV672" s="184">
        <v>999</v>
      </c>
      <c r="BW672" s="193">
        <v>1588</v>
      </c>
      <c r="BX672" s="188">
        <v>-589</v>
      </c>
      <c r="BY672" s="193">
        <v>0</v>
      </c>
      <c r="BZ672" s="193">
        <v>0</v>
      </c>
      <c r="CA672" s="184" t="s">
        <v>22151</v>
      </c>
    </row>
    <row r="673" spans="1:79" x14ac:dyDescent="0.3">
      <c r="A673" s="178" t="s">
        <v>12303</v>
      </c>
      <c r="B673" s="1" t="s">
        <v>12304</v>
      </c>
      <c r="C673" s="2" t="s">
        <v>6936</v>
      </c>
      <c r="D673" s="91" t="s">
        <v>11472</v>
      </c>
      <c r="E673" s="2" t="s">
        <v>1413</v>
      </c>
      <c r="F673" s="2" t="s">
        <v>9094</v>
      </c>
      <c r="G673" s="2" t="s">
        <v>1380</v>
      </c>
      <c r="H673" s="2" t="s">
        <v>22151</v>
      </c>
      <c r="I673" s="2" t="s">
        <v>1380</v>
      </c>
      <c r="J673" s="269" t="s">
        <v>1380</v>
      </c>
      <c r="K673">
        <v>13288</v>
      </c>
      <c r="L673" t="s">
        <v>11473</v>
      </c>
      <c r="M673" t="e">
        <v>#VALUE!</v>
      </c>
      <c r="N673" t="s">
        <v>12305</v>
      </c>
      <c r="O673" s="169">
        <v>0</v>
      </c>
      <c r="P673" s="123">
        <v>0</v>
      </c>
      <c r="Q673" s="123">
        <v>0</v>
      </c>
      <c r="R673" s="67">
        <v>0</v>
      </c>
      <c r="S673" s="123">
        <v>0</v>
      </c>
      <c r="T673" s="123">
        <v>0</v>
      </c>
      <c r="U673" s="123">
        <v>0</v>
      </c>
      <c r="V673" s="67">
        <v>0</v>
      </c>
      <c r="W673" s="123">
        <v>0</v>
      </c>
      <c r="X673" s="67">
        <v>0</v>
      </c>
      <c r="Y673" s="67">
        <v>0</v>
      </c>
      <c r="Z673" s="67">
        <v>0</v>
      </c>
      <c r="AA673" s="67">
        <v>0</v>
      </c>
      <c r="AB673" s="4">
        <v>0</v>
      </c>
      <c r="AC673" s="4">
        <v>0</v>
      </c>
      <c r="AD673" s="4">
        <v>0</v>
      </c>
      <c r="AE673" s="8">
        <v>0</v>
      </c>
      <c r="AF673" s="8">
        <v>0</v>
      </c>
      <c r="AG673" s="8">
        <v>0</v>
      </c>
      <c r="AH673" s="8">
        <v>0</v>
      </c>
      <c r="AI673" s="51">
        <v>0</v>
      </c>
      <c r="AJ673" s="51">
        <v>0</v>
      </c>
      <c r="AK673" s="51">
        <v>0</v>
      </c>
      <c r="AL673" s="51">
        <v>0</v>
      </c>
      <c r="AM673" s="8">
        <v>-999</v>
      </c>
      <c r="AN673" s="8" t="s">
        <v>22151</v>
      </c>
      <c r="AO673" s="8" t="s">
        <v>22151</v>
      </c>
      <c r="AP673" s="8" t="s">
        <v>22151</v>
      </c>
      <c r="AQ673" s="8" t="s">
        <v>22151</v>
      </c>
      <c r="AR673" s="8" t="s">
        <v>22151</v>
      </c>
      <c r="AS673" s="8">
        <v>-999</v>
      </c>
      <c r="AT673" s="8" t="s">
        <v>22151</v>
      </c>
      <c r="AU673" s="8" t="s">
        <v>22151</v>
      </c>
      <c r="AV673" s="8" t="s">
        <v>22151</v>
      </c>
      <c r="AW673" s="8">
        <v>-999</v>
      </c>
      <c r="AX673" s="8">
        <v>-999</v>
      </c>
      <c r="AY673" s="132" t="s">
        <v>22151</v>
      </c>
      <c r="AZ673" s="132" t="s">
        <v>22151</v>
      </c>
      <c r="BA673" s="132" t="s">
        <v>22151</v>
      </c>
      <c r="BB673" s="132" t="s">
        <v>22151</v>
      </c>
      <c r="BC673" s="132" t="s">
        <v>22151</v>
      </c>
      <c r="BD673" s="132">
        <v>172</v>
      </c>
      <c r="BE673" s="132" t="s">
        <v>22151</v>
      </c>
      <c r="BF673" s="132" t="s">
        <v>22151</v>
      </c>
      <c r="BG673" s="132" t="s">
        <v>22151</v>
      </c>
      <c r="BH673" s="132">
        <v>280</v>
      </c>
      <c r="BI673" s="132">
        <v>265</v>
      </c>
      <c r="BJ673" s="92" t="s">
        <v>22151</v>
      </c>
      <c r="BK673" s="8">
        <v>7.5574645117708927</v>
      </c>
      <c r="BL673" s="8">
        <v>-1006.5574645117709</v>
      </c>
      <c r="BM673" s="12">
        <v>576</v>
      </c>
      <c r="BN673" s="10">
        <v>0</v>
      </c>
      <c r="BO673" s="10">
        <v>0.19435732070240119</v>
      </c>
      <c r="BP673" s="10">
        <v>-1006.7518218324733</v>
      </c>
      <c r="BQ673" s="41">
        <v>-2144.8325285828259</v>
      </c>
      <c r="BR673" s="41"/>
      <c r="BS673" s="10">
        <v>0</v>
      </c>
      <c r="BT673" s="38">
        <v>0</v>
      </c>
      <c r="BU673" s="6" t="s">
        <v>22630</v>
      </c>
      <c r="BV673" s="75">
        <v>999</v>
      </c>
      <c r="BW673" s="75">
        <v>1588</v>
      </c>
      <c r="BX673" s="51">
        <v>-589</v>
      </c>
      <c r="BY673" s="75">
        <v>0</v>
      </c>
      <c r="BZ673" s="75">
        <v>0</v>
      </c>
      <c r="CA673" s="184" t="s">
        <v>22151</v>
      </c>
    </row>
    <row r="674" spans="1:79" x14ac:dyDescent="0.3">
      <c r="A674" s="178" t="s">
        <v>14846</v>
      </c>
      <c r="B674" s="1" t="s">
        <v>14847</v>
      </c>
      <c r="C674" s="2" t="s">
        <v>6646</v>
      </c>
      <c r="D674" s="91" t="s">
        <v>14320</v>
      </c>
      <c r="E674" s="2" t="s">
        <v>1464</v>
      </c>
      <c r="F674" s="2" t="s">
        <v>6120</v>
      </c>
      <c r="G674" s="2" t="s">
        <v>1380</v>
      </c>
      <c r="H674" s="2" t="s">
        <v>22151</v>
      </c>
      <c r="I674" s="2" t="s">
        <v>1380</v>
      </c>
      <c r="J674" s="269" t="s">
        <v>1380</v>
      </c>
      <c r="K674">
        <v>14897</v>
      </c>
      <c r="L674" t="s">
        <v>14848</v>
      </c>
      <c r="M674" t="e">
        <v>#VALUE!</v>
      </c>
      <c r="N674" t="s">
        <v>15174</v>
      </c>
      <c r="O674" s="169">
        <v>0</v>
      </c>
      <c r="P674" s="123">
        <v>0</v>
      </c>
      <c r="Q674" s="123">
        <v>0</v>
      </c>
      <c r="R674" s="75">
        <v>0</v>
      </c>
      <c r="S674" s="123">
        <v>0</v>
      </c>
      <c r="T674" s="123">
        <v>0</v>
      </c>
      <c r="U674" s="123">
        <v>0</v>
      </c>
      <c r="V674" s="75">
        <v>0</v>
      </c>
      <c r="W674" s="123">
        <v>0</v>
      </c>
      <c r="X674" s="75">
        <v>0</v>
      </c>
      <c r="Y674" s="75">
        <v>0</v>
      </c>
      <c r="Z674" s="75">
        <v>0</v>
      </c>
      <c r="AA674" s="75">
        <v>0</v>
      </c>
      <c r="AB674" s="31">
        <v>0</v>
      </c>
      <c r="AC674" s="31">
        <v>0</v>
      </c>
      <c r="AD674" s="31">
        <v>0</v>
      </c>
      <c r="AE674" s="32">
        <v>0</v>
      </c>
      <c r="AF674" s="32">
        <v>0</v>
      </c>
      <c r="AG674" s="32">
        <v>0</v>
      </c>
      <c r="AH674" s="32">
        <v>0</v>
      </c>
      <c r="AI674" s="51">
        <v>0</v>
      </c>
      <c r="AJ674" s="51">
        <v>0</v>
      </c>
      <c r="AK674" s="51">
        <v>0</v>
      </c>
      <c r="AL674" s="51">
        <v>0</v>
      </c>
      <c r="AM674" s="32">
        <v>-999</v>
      </c>
      <c r="AN674" s="32" t="s">
        <v>22151</v>
      </c>
      <c r="AO674" s="32" t="s">
        <v>22151</v>
      </c>
      <c r="AP674" s="32" t="s">
        <v>22151</v>
      </c>
      <c r="AQ674" s="32" t="s">
        <v>22151</v>
      </c>
      <c r="AR674" s="32" t="s">
        <v>22151</v>
      </c>
      <c r="AS674" s="32">
        <v>-999</v>
      </c>
      <c r="AT674" s="32" t="s">
        <v>22151</v>
      </c>
      <c r="AU674" s="32" t="s">
        <v>22151</v>
      </c>
      <c r="AV674" s="32" t="s">
        <v>22151</v>
      </c>
      <c r="AW674" s="32">
        <v>-999</v>
      </c>
      <c r="AX674" s="32">
        <v>-999</v>
      </c>
      <c r="AY674" s="133" t="s">
        <v>22151</v>
      </c>
      <c r="AZ674" s="132" t="s">
        <v>22151</v>
      </c>
      <c r="BA674" s="132" t="s">
        <v>22151</v>
      </c>
      <c r="BB674" s="132" t="s">
        <v>22151</v>
      </c>
      <c r="BC674" s="132" t="s">
        <v>22151</v>
      </c>
      <c r="BD674" s="132">
        <v>172</v>
      </c>
      <c r="BE674" s="132" t="s">
        <v>22151</v>
      </c>
      <c r="BF674" s="132" t="s">
        <v>22151</v>
      </c>
      <c r="BG674" s="132" t="s">
        <v>22151</v>
      </c>
      <c r="BH674" s="132">
        <v>280</v>
      </c>
      <c r="BI674" s="132">
        <v>265</v>
      </c>
      <c r="BJ674" s="92" t="s">
        <v>22151</v>
      </c>
      <c r="BK674" s="32">
        <v>7.5574645117708927</v>
      </c>
      <c r="BL674" s="8">
        <v>-1006.5574645117709</v>
      </c>
      <c r="BM674" s="12">
        <v>576</v>
      </c>
      <c r="BN674" s="32">
        <v>0</v>
      </c>
      <c r="BO674" s="32">
        <v>0.19435732070240119</v>
      </c>
      <c r="BP674" s="32">
        <v>-1006.7518218324733</v>
      </c>
      <c r="BQ674" s="40">
        <v>-2144.8325285828259</v>
      </c>
      <c r="BR674" s="40"/>
      <c r="BS674" s="32">
        <v>0</v>
      </c>
      <c r="BT674" s="38">
        <v>0</v>
      </c>
      <c r="BU674" s="6" t="s">
        <v>22630</v>
      </c>
      <c r="BV674" s="75">
        <v>999</v>
      </c>
      <c r="BW674" s="75">
        <v>1588</v>
      </c>
      <c r="BX674" s="51">
        <v>-589</v>
      </c>
      <c r="BY674" s="75">
        <v>0</v>
      </c>
      <c r="BZ674" s="75">
        <v>0</v>
      </c>
      <c r="CA674" s="184" t="s">
        <v>22151</v>
      </c>
    </row>
    <row r="675" spans="1:79" x14ac:dyDescent="0.3">
      <c r="A675" s="214" t="s">
        <v>11088</v>
      </c>
      <c r="B675" s="1" t="s">
        <v>7173</v>
      </c>
      <c r="C675" s="2" t="s">
        <v>11090</v>
      </c>
      <c r="D675" s="91" t="s">
        <v>11089</v>
      </c>
      <c r="E675" s="2" t="s">
        <v>1509</v>
      </c>
      <c r="F675" s="118" t="s">
        <v>9094</v>
      </c>
      <c r="G675" s="118" t="s">
        <v>1380</v>
      </c>
      <c r="H675" s="118" t="s">
        <v>22151</v>
      </c>
      <c r="I675" s="118" t="s">
        <v>1380</v>
      </c>
      <c r="J675" s="269" t="s">
        <v>1380</v>
      </c>
      <c r="K675" s="122">
        <v>11624</v>
      </c>
      <c r="L675" s="122" t="s">
        <v>11091</v>
      </c>
      <c r="M675" s="122" t="e">
        <v>#VALUE!</v>
      </c>
      <c r="N675" s="122" t="s">
        <v>11092</v>
      </c>
      <c r="O675" s="123">
        <v>0</v>
      </c>
      <c r="P675" s="123">
        <v>0</v>
      </c>
      <c r="Q675" s="123">
        <v>0</v>
      </c>
      <c r="R675" s="123">
        <v>0</v>
      </c>
      <c r="S675" s="123">
        <v>0</v>
      </c>
      <c r="T675" s="123">
        <v>0</v>
      </c>
      <c r="U675" s="123">
        <v>0</v>
      </c>
      <c r="V675" s="123">
        <v>0</v>
      </c>
      <c r="W675" s="123">
        <v>0</v>
      </c>
      <c r="X675" s="123">
        <v>0</v>
      </c>
      <c r="Y675" s="123">
        <v>0</v>
      </c>
      <c r="Z675" s="123">
        <v>0</v>
      </c>
      <c r="AA675" s="123">
        <v>0</v>
      </c>
      <c r="AB675" s="124">
        <v>0</v>
      </c>
      <c r="AC675" s="124">
        <v>0</v>
      </c>
      <c r="AD675" s="124">
        <v>0</v>
      </c>
      <c r="AE675" s="125">
        <v>0</v>
      </c>
      <c r="AF675" s="125">
        <v>0</v>
      </c>
      <c r="AG675" s="125">
        <v>0</v>
      </c>
      <c r="AH675" s="125">
        <v>0</v>
      </c>
      <c r="AI675" s="125">
        <v>0</v>
      </c>
      <c r="AJ675" s="125">
        <v>0</v>
      </c>
      <c r="AK675" s="125">
        <v>0</v>
      </c>
      <c r="AL675" s="51">
        <v>0</v>
      </c>
      <c r="AM675" s="125">
        <v>-999</v>
      </c>
      <c r="AN675" s="125" t="s">
        <v>22151</v>
      </c>
      <c r="AO675" s="125" t="s">
        <v>22151</v>
      </c>
      <c r="AP675" s="125" t="s">
        <v>22151</v>
      </c>
      <c r="AQ675" s="125" t="s">
        <v>22151</v>
      </c>
      <c r="AR675" s="125" t="s">
        <v>22151</v>
      </c>
      <c r="AS675" s="125">
        <v>-999</v>
      </c>
      <c r="AT675" s="125" t="s">
        <v>22151</v>
      </c>
      <c r="AU675" s="125" t="s">
        <v>22151</v>
      </c>
      <c r="AV675" s="125" t="s">
        <v>22151</v>
      </c>
      <c r="AW675" s="125">
        <v>-999</v>
      </c>
      <c r="AX675" s="125">
        <v>-999</v>
      </c>
      <c r="AY675" s="127" t="s">
        <v>22151</v>
      </c>
      <c r="AZ675" s="127" t="s">
        <v>22151</v>
      </c>
      <c r="BA675" s="127" t="s">
        <v>22151</v>
      </c>
      <c r="BB675" s="127" t="s">
        <v>22151</v>
      </c>
      <c r="BC675" s="127" t="s">
        <v>22151</v>
      </c>
      <c r="BD675" s="127">
        <v>172</v>
      </c>
      <c r="BE675" s="127" t="s">
        <v>22151</v>
      </c>
      <c r="BF675" s="127" t="s">
        <v>22151</v>
      </c>
      <c r="BG675" s="127" t="s">
        <v>22151</v>
      </c>
      <c r="BH675" s="127">
        <v>280</v>
      </c>
      <c r="BI675" s="127">
        <v>265</v>
      </c>
      <c r="BJ675" s="126" t="s">
        <v>22151</v>
      </c>
      <c r="BK675" s="125">
        <v>7.5574645117708927</v>
      </c>
      <c r="BL675" s="125">
        <v>-1006.5574645117709</v>
      </c>
      <c r="BM675" s="127">
        <v>576</v>
      </c>
      <c r="BN675" s="125">
        <v>0</v>
      </c>
      <c r="BO675" s="125">
        <v>0.19435732070240119</v>
      </c>
      <c r="BP675" s="125">
        <v>-1006.7518218324733</v>
      </c>
      <c r="BQ675" s="128">
        <v>-2144.8325285828259</v>
      </c>
      <c r="BR675" s="128"/>
      <c r="BS675" s="125">
        <v>0</v>
      </c>
      <c r="BT675" s="38">
        <v>0</v>
      </c>
      <c r="BU675" s="125" t="s">
        <v>22630</v>
      </c>
      <c r="BV675" s="123">
        <v>999</v>
      </c>
      <c r="BW675" s="123">
        <v>1588</v>
      </c>
      <c r="BX675" s="125">
        <v>-589</v>
      </c>
      <c r="BY675" s="123">
        <v>0</v>
      </c>
      <c r="BZ675" s="123">
        <v>0</v>
      </c>
      <c r="CA675" s="184" t="s">
        <v>22151</v>
      </c>
    </row>
    <row r="676" spans="1:79" x14ac:dyDescent="0.3">
      <c r="A676" s="178" t="s">
        <v>2796</v>
      </c>
      <c r="B676" s="1" t="s">
        <v>6974</v>
      </c>
      <c r="C676" s="2" t="s">
        <v>6975</v>
      </c>
      <c r="D676" s="91" t="s">
        <v>448</v>
      </c>
      <c r="E676" s="2" t="s">
        <v>1434</v>
      </c>
      <c r="F676" s="2" t="s">
        <v>9094</v>
      </c>
      <c r="G676" s="2" t="s">
        <v>1380</v>
      </c>
      <c r="H676" s="2" t="s">
        <v>22151</v>
      </c>
      <c r="I676" s="2" t="s">
        <v>1380</v>
      </c>
      <c r="J676" s="269" t="s">
        <v>1380</v>
      </c>
      <c r="K676">
        <v>8553</v>
      </c>
      <c r="L676" t="s">
        <v>9450</v>
      </c>
      <c r="M676" t="e">
        <v>#VALUE!</v>
      </c>
      <c r="N676" t="s">
        <v>6049</v>
      </c>
      <c r="O676" s="169">
        <v>0</v>
      </c>
      <c r="P676" s="123">
        <v>0</v>
      </c>
      <c r="Q676" s="123">
        <v>0</v>
      </c>
      <c r="R676" s="67">
        <v>0</v>
      </c>
      <c r="S676" s="123">
        <v>0</v>
      </c>
      <c r="T676" s="123">
        <v>0</v>
      </c>
      <c r="U676" s="123">
        <v>0</v>
      </c>
      <c r="V676" s="67">
        <v>0</v>
      </c>
      <c r="W676" s="123">
        <v>0</v>
      </c>
      <c r="X676" s="67">
        <v>0</v>
      </c>
      <c r="Y676" s="67">
        <v>0</v>
      </c>
      <c r="Z676" s="67">
        <v>0</v>
      </c>
      <c r="AA676" s="67">
        <v>0</v>
      </c>
      <c r="AB676" s="4">
        <v>0</v>
      </c>
      <c r="AC676" s="4">
        <v>0</v>
      </c>
      <c r="AD676" s="4">
        <v>0</v>
      </c>
      <c r="AE676" s="8">
        <v>0</v>
      </c>
      <c r="AF676" s="8">
        <v>0</v>
      </c>
      <c r="AG676" s="8">
        <v>0</v>
      </c>
      <c r="AH676" s="8">
        <v>0</v>
      </c>
      <c r="AI676" s="51">
        <v>0</v>
      </c>
      <c r="AJ676" s="51">
        <v>0</v>
      </c>
      <c r="AK676" s="51">
        <v>0</v>
      </c>
      <c r="AL676" s="51">
        <v>0</v>
      </c>
      <c r="AM676" s="8">
        <v>-999</v>
      </c>
      <c r="AN676" s="8" t="s">
        <v>22151</v>
      </c>
      <c r="AO676" s="8" t="s">
        <v>22151</v>
      </c>
      <c r="AP676" s="8" t="s">
        <v>22151</v>
      </c>
      <c r="AQ676" s="8" t="s">
        <v>22151</v>
      </c>
      <c r="AR676" s="8" t="s">
        <v>22151</v>
      </c>
      <c r="AS676" s="8">
        <v>-999</v>
      </c>
      <c r="AT676" s="8" t="s">
        <v>22151</v>
      </c>
      <c r="AU676" s="8" t="s">
        <v>22151</v>
      </c>
      <c r="AV676" s="8" t="s">
        <v>22151</v>
      </c>
      <c r="AW676" s="8">
        <v>-999</v>
      </c>
      <c r="AX676" s="8">
        <v>-999</v>
      </c>
      <c r="AY676" s="132" t="s">
        <v>22151</v>
      </c>
      <c r="AZ676" s="132" t="s">
        <v>22151</v>
      </c>
      <c r="BA676" s="132" t="s">
        <v>22151</v>
      </c>
      <c r="BB676" s="132" t="s">
        <v>22151</v>
      </c>
      <c r="BC676" s="132" t="s">
        <v>22151</v>
      </c>
      <c r="BD676" s="132">
        <v>172</v>
      </c>
      <c r="BE676" s="132" t="s">
        <v>22151</v>
      </c>
      <c r="BF676" s="132" t="s">
        <v>22151</v>
      </c>
      <c r="BG676" s="132" t="s">
        <v>22151</v>
      </c>
      <c r="BH676" s="132">
        <v>280</v>
      </c>
      <c r="BI676" s="132">
        <v>265</v>
      </c>
      <c r="BJ676" s="92" t="s">
        <v>22151</v>
      </c>
      <c r="BK676" s="8">
        <v>7.5574645117708927</v>
      </c>
      <c r="BL676" s="8">
        <v>-1006.5574645117709</v>
      </c>
      <c r="BM676" s="12">
        <v>576</v>
      </c>
      <c r="BN676" s="10">
        <v>0</v>
      </c>
      <c r="BO676" s="10">
        <v>0.19435732070240119</v>
      </c>
      <c r="BP676" s="10">
        <v>-1006.7518218324733</v>
      </c>
      <c r="BQ676" s="41">
        <v>-2144.8325285828259</v>
      </c>
      <c r="BR676" s="41"/>
      <c r="BS676" s="10">
        <v>0</v>
      </c>
      <c r="BT676" s="38">
        <v>0</v>
      </c>
      <c r="BU676" s="6" t="s">
        <v>22630</v>
      </c>
      <c r="BV676" s="75">
        <v>999</v>
      </c>
      <c r="BW676" s="75">
        <v>1588</v>
      </c>
      <c r="BX676" s="51">
        <v>-589</v>
      </c>
      <c r="BY676" s="75">
        <v>0</v>
      </c>
      <c r="BZ676" s="75">
        <v>0</v>
      </c>
      <c r="CA676" s="184" t="s">
        <v>22151</v>
      </c>
    </row>
    <row r="677" spans="1:79" x14ac:dyDescent="0.3">
      <c r="A677" s="178" t="s">
        <v>13838</v>
      </c>
      <c r="B677" s="1" t="s">
        <v>7698</v>
      </c>
      <c r="C677" s="2" t="s">
        <v>8303</v>
      </c>
      <c r="D677" s="91" t="s">
        <v>13036</v>
      </c>
      <c r="E677" s="2" t="s">
        <v>3591</v>
      </c>
      <c r="F677" s="2" t="s">
        <v>3591</v>
      </c>
      <c r="G677" s="2" t="s">
        <v>1380</v>
      </c>
      <c r="H677" s="2" t="s">
        <v>22151</v>
      </c>
      <c r="I677" s="2" t="s">
        <v>1380</v>
      </c>
      <c r="J677" s="269" t="s">
        <v>1380</v>
      </c>
      <c r="K677">
        <v>13444</v>
      </c>
      <c r="L677" t="s">
        <v>13037</v>
      </c>
      <c r="M677" t="e">
        <v>#VALUE!</v>
      </c>
      <c r="N677" t="s">
        <v>15398</v>
      </c>
      <c r="O677" s="169">
        <v>0</v>
      </c>
      <c r="P677" s="123">
        <v>0</v>
      </c>
      <c r="Q677" s="123">
        <v>0</v>
      </c>
      <c r="R677" s="75">
        <v>0</v>
      </c>
      <c r="S677" s="123">
        <v>0</v>
      </c>
      <c r="T677" s="123">
        <v>0</v>
      </c>
      <c r="U677" s="123">
        <v>0</v>
      </c>
      <c r="V677" s="75">
        <v>0</v>
      </c>
      <c r="W677" s="123">
        <v>0</v>
      </c>
      <c r="X677" s="75">
        <v>0</v>
      </c>
      <c r="Y677" s="75">
        <v>0</v>
      </c>
      <c r="Z677" s="75">
        <v>0</v>
      </c>
      <c r="AA677" s="75">
        <v>0</v>
      </c>
      <c r="AB677" s="3">
        <v>0</v>
      </c>
      <c r="AC677" s="3">
        <v>0</v>
      </c>
      <c r="AD677" s="3">
        <v>0</v>
      </c>
      <c r="AE677" s="6">
        <v>0</v>
      </c>
      <c r="AF677" s="6">
        <v>0</v>
      </c>
      <c r="AG677" s="6">
        <v>0</v>
      </c>
      <c r="AH677" s="6">
        <v>0</v>
      </c>
      <c r="AI677" s="51">
        <v>0</v>
      </c>
      <c r="AJ677" s="51">
        <v>0</v>
      </c>
      <c r="AK677" s="51">
        <v>0</v>
      </c>
      <c r="AL677" s="51">
        <v>0</v>
      </c>
      <c r="AM677" s="8">
        <v>-999</v>
      </c>
      <c r="AN677" s="8" t="s">
        <v>22151</v>
      </c>
      <c r="AO677" s="8" t="s">
        <v>22151</v>
      </c>
      <c r="AP677" s="8" t="s">
        <v>22151</v>
      </c>
      <c r="AQ677" s="8" t="s">
        <v>22151</v>
      </c>
      <c r="AR677" s="8" t="s">
        <v>22151</v>
      </c>
      <c r="AS677" s="8">
        <v>-999</v>
      </c>
      <c r="AT677" s="8" t="s">
        <v>22151</v>
      </c>
      <c r="AU677" s="8" t="s">
        <v>22151</v>
      </c>
      <c r="AV677" s="8" t="s">
        <v>22151</v>
      </c>
      <c r="AW677" s="8">
        <v>-999</v>
      </c>
      <c r="AX677" s="8">
        <v>-999</v>
      </c>
      <c r="AY677" s="132" t="s">
        <v>22151</v>
      </c>
      <c r="AZ677" s="132" t="s">
        <v>22151</v>
      </c>
      <c r="BA677" s="132" t="s">
        <v>22151</v>
      </c>
      <c r="BB677" s="132" t="s">
        <v>22151</v>
      </c>
      <c r="BC677" s="132" t="s">
        <v>22151</v>
      </c>
      <c r="BD677" s="132">
        <v>172</v>
      </c>
      <c r="BE677" s="132" t="s">
        <v>22151</v>
      </c>
      <c r="BF677" s="132" t="s">
        <v>22151</v>
      </c>
      <c r="BG677" s="132" t="s">
        <v>22151</v>
      </c>
      <c r="BH677" s="132">
        <v>280</v>
      </c>
      <c r="BI677" s="132">
        <v>265</v>
      </c>
      <c r="BJ677" s="92" t="s">
        <v>22151</v>
      </c>
      <c r="BK677" s="6">
        <v>7.5574645117708927</v>
      </c>
      <c r="BL677" s="8">
        <v>-1006.5574645117709</v>
      </c>
      <c r="BM677" s="12">
        <v>576</v>
      </c>
      <c r="BN677" s="6">
        <v>0</v>
      </c>
      <c r="BO677" s="6">
        <v>0.19435732070240119</v>
      </c>
      <c r="BP677" s="6">
        <v>-1006.7518218324733</v>
      </c>
      <c r="BQ677" s="38">
        <v>-2144.8325285828259</v>
      </c>
      <c r="BR677" s="38"/>
      <c r="BS677" s="6">
        <v>0</v>
      </c>
      <c r="BT677" s="38">
        <v>0</v>
      </c>
      <c r="BU677" s="6" t="s">
        <v>22630</v>
      </c>
      <c r="BV677" s="75">
        <v>999</v>
      </c>
      <c r="BW677" s="75">
        <v>1588</v>
      </c>
      <c r="BX677" s="51">
        <v>-589</v>
      </c>
      <c r="BY677" s="75">
        <v>0</v>
      </c>
      <c r="BZ677" s="75">
        <v>0</v>
      </c>
      <c r="CA677" s="184" t="s">
        <v>22151</v>
      </c>
    </row>
    <row r="678" spans="1:79" x14ac:dyDescent="0.3">
      <c r="A678" s="213" t="s">
        <v>10973</v>
      </c>
      <c r="B678" s="1" t="s">
        <v>8209</v>
      </c>
      <c r="C678" s="2" t="s">
        <v>6918</v>
      </c>
      <c r="D678" s="91" t="s">
        <v>10974</v>
      </c>
      <c r="E678" s="2" t="s">
        <v>3591</v>
      </c>
      <c r="F678" s="2" t="s">
        <v>3591</v>
      </c>
      <c r="G678" s="2" t="s">
        <v>1380</v>
      </c>
      <c r="H678" s="2" t="s">
        <v>22151</v>
      </c>
      <c r="I678" s="2" t="s">
        <v>1380</v>
      </c>
      <c r="J678" s="269" t="s">
        <v>1380</v>
      </c>
      <c r="K678">
        <v>7423</v>
      </c>
      <c r="L678" t="s">
        <v>10975</v>
      </c>
      <c r="M678" t="e">
        <v>#VALUE!</v>
      </c>
      <c r="N678" t="s">
        <v>10976</v>
      </c>
      <c r="O678" s="169">
        <v>0</v>
      </c>
      <c r="P678" s="123">
        <v>0</v>
      </c>
      <c r="Q678" s="123">
        <v>0</v>
      </c>
      <c r="R678" s="67">
        <v>0</v>
      </c>
      <c r="S678" s="123">
        <v>0</v>
      </c>
      <c r="T678" s="123">
        <v>0</v>
      </c>
      <c r="U678" s="123">
        <v>0</v>
      </c>
      <c r="V678" s="67">
        <v>0</v>
      </c>
      <c r="W678" s="123">
        <v>0</v>
      </c>
      <c r="X678" s="67">
        <v>0</v>
      </c>
      <c r="Y678" s="67">
        <v>0</v>
      </c>
      <c r="Z678" s="67">
        <v>0</v>
      </c>
      <c r="AA678" s="67">
        <v>0</v>
      </c>
      <c r="AB678" s="52">
        <v>0</v>
      </c>
      <c r="AC678" s="52">
        <v>0</v>
      </c>
      <c r="AD678" s="52">
        <v>0</v>
      </c>
      <c r="AE678" s="51">
        <v>0</v>
      </c>
      <c r="AF678" s="51">
        <v>0</v>
      </c>
      <c r="AG678" s="51">
        <v>0</v>
      </c>
      <c r="AH678" s="51">
        <v>0</v>
      </c>
      <c r="AI678" s="51">
        <v>0</v>
      </c>
      <c r="AJ678" s="51">
        <v>0</v>
      </c>
      <c r="AK678" s="51">
        <v>0</v>
      </c>
      <c r="AL678" s="51">
        <v>0</v>
      </c>
      <c r="AM678" s="51">
        <v>-999</v>
      </c>
      <c r="AN678" s="51" t="s">
        <v>22151</v>
      </c>
      <c r="AO678" s="51" t="s">
        <v>22151</v>
      </c>
      <c r="AP678" s="51" t="s">
        <v>22151</v>
      </c>
      <c r="AQ678" s="51" t="s">
        <v>22151</v>
      </c>
      <c r="AR678" s="51" t="s">
        <v>22151</v>
      </c>
      <c r="AS678" s="51">
        <v>-999</v>
      </c>
      <c r="AT678" s="51" t="s">
        <v>22151</v>
      </c>
      <c r="AU678" s="51" t="s">
        <v>22151</v>
      </c>
      <c r="AV678" s="51" t="s">
        <v>22151</v>
      </c>
      <c r="AW678" s="51">
        <v>-999</v>
      </c>
      <c r="AX678" s="51">
        <v>-999</v>
      </c>
      <c r="AY678" s="76" t="s">
        <v>22151</v>
      </c>
      <c r="AZ678" s="132" t="s">
        <v>22151</v>
      </c>
      <c r="BA678" s="132" t="s">
        <v>22151</v>
      </c>
      <c r="BB678" s="132" t="s">
        <v>22151</v>
      </c>
      <c r="BC678" s="132" t="s">
        <v>22151</v>
      </c>
      <c r="BD678" s="132">
        <v>172</v>
      </c>
      <c r="BE678" s="132" t="s">
        <v>22151</v>
      </c>
      <c r="BF678" s="132" t="s">
        <v>22151</v>
      </c>
      <c r="BG678" s="132" t="s">
        <v>22151</v>
      </c>
      <c r="BH678" s="132">
        <v>280</v>
      </c>
      <c r="BI678" s="132">
        <v>265</v>
      </c>
      <c r="BJ678" s="92" t="s">
        <v>22151</v>
      </c>
      <c r="BK678" s="51">
        <v>7.5574645117708927</v>
      </c>
      <c r="BL678" s="8">
        <v>-1006.5574645117709</v>
      </c>
      <c r="BM678" s="12">
        <v>576</v>
      </c>
      <c r="BN678" s="51">
        <v>0</v>
      </c>
      <c r="BO678" s="51">
        <v>0.19435732070240119</v>
      </c>
      <c r="BP678" s="51">
        <v>-1006.7518218324733</v>
      </c>
      <c r="BQ678" s="64">
        <v>-2144.8325285828259</v>
      </c>
      <c r="BR678" s="64"/>
      <c r="BS678" s="51">
        <v>0</v>
      </c>
      <c r="BT678" s="38">
        <v>0</v>
      </c>
      <c r="BU678" s="51" t="s">
        <v>22630</v>
      </c>
      <c r="BV678" s="75">
        <v>999</v>
      </c>
      <c r="BW678" s="75">
        <v>1588</v>
      </c>
      <c r="BX678" s="51">
        <v>-589</v>
      </c>
      <c r="BY678" s="75">
        <v>0</v>
      </c>
      <c r="BZ678" s="75">
        <v>0</v>
      </c>
      <c r="CA678" s="184" t="s">
        <v>22151</v>
      </c>
    </row>
    <row r="679" spans="1:79" x14ac:dyDescent="0.3">
      <c r="A679" s="178" t="s">
        <v>8213</v>
      </c>
      <c r="B679" s="1" t="s">
        <v>8214</v>
      </c>
      <c r="C679" s="2" t="s">
        <v>6543</v>
      </c>
      <c r="D679" s="91" t="s">
        <v>8886</v>
      </c>
      <c r="E679" s="2" t="s">
        <v>1398</v>
      </c>
      <c r="F679" s="2" t="s">
        <v>9094</v>
      </c>
      <c r="G679" s="2" t="s">
        <v>1380</v>
      </c>
      <c r="H679" s="2" t="s">
        <v>22151</v>
      </c>
      <c r="I679" s="2" t="s">
        <v>1380</v>
      </c>
      <c r="J679" s="269" t="s">
        <v>1380</v>
      </c>
      <c r="K679">
        <v>5485</v>
      </c>
      <c r="L679" t="s">
        <v>10066</v>
      </c>
      <c r="M679" t="e">
        <v>#VALUE!</v>
      </c>
      <c r="N679" t="s">
        <v>8889</v>
      </c>
      <c r="O679" s="169">
        <v>0</v>
      </c>
      <c r="P679" s="123">
        <v>0</v>
      </c>
      <c r="Q679" s="123">
        <v>0</v>
      </c>
      <c r="R679" s="67">
        <v>0</v>
      </c>
      <c r="S679" s="123">
        <v>0</v>
      </c>
      <c r="T679" s="123">
        <v>0</v>
      </c>
      <c r="U679" s="123">
        <v>0</v>
      </c>
      <c r="V679" s="67">
        <v>0</v>
      </c>
      <c r="W679" s="123">
        <v>0</v>
      </c>
      <c r="X679" s="67">
        <v>0</v>
      </c>
      <c r="Y679" s="67">
        <v>0</v>
      </c>
      <c r="Z679" s="67">
        <v>0</v>
      </c>
      <c r="AA679" s="67">
        <v>0</v>
      </c>
      <c r="AB679" s="31">
        <v>0</v>
      </c>
      <c r="AC679" s="31">
        <v>0</v>
      </c>
      <c r="AD679" s="31">
        <v>0</v>
      </c>
      <c r="AE679" s="32">
        <v>0</v>
      </c>
      <c r="AF679" s="32">
        <v>0</v>
      </c>
      <c r="AG679" s="32">
        <v>0</v>
      </c>
      <c r="AH679" s="32">
        <v>0</v>
      </c>
      <c r="AI679" s="51">
        <v>0</v>
      </c>
      <c r="AJ679" s="51">
        <v>0</v>
      </c>
      <c r="AK679" s="51">
        <v>0</v>
      </c>
      <c r="AL679" s="51">
        <v>0</v>
      </c>
      <c r="AM679" s="32">
        <v>-999</v>
      </c>
      <c r="AN679" s="32" t="s">
        <v>22151</v>
      </c>
      <c r="AO679" s="32" t="s">
        <v>22151</v>
      </c>
      <c r="AP679" s="32" t="s">
        <v>22151</v>
      </c>
      <c r="AQ679" s="32" t="s">
        <v>22151</v>
      </c>
      <c r="AR679" s="32" t="s">
        <v>22151</v>
      </c>
      <c r="AS679" s="32">
        <v>-999</v>
      </c>
      <c r="AT679" s="32" t="s">
        <v>22151</v>
      </c>
      <c r="AU679" s="32" t="s">
        <v>22151</v>
      </c>
      <c r="AV679" s="32" t="s">
        <v>22151</v>
      </c>
      <c r="AW679" s="32">
        <v>-999</v>
      </c>
      <c r="AX679" s="32">
        <v>-999</v>
      </c>
      <c r="AY679" s="133" t="s">
        <v>22151</v>
      </c>
      <c r="AZ679" s="132" t="s">
        <v>22151</v>
      </c>
      <c r="BA679" s="132" t="s">
        <v>22151</v>
      </c>
      <c r="BB679" s="132" t="s">
        <v>22151</v>
      </c>
      <c r="BC679" s="132" t="s">
        <v>22151</v>
      </c>
      <c r="BD679" s="132">
        <v>172</v>
      </c>
      <c r="BE679" s="132" t="s">
        <v>22151</v>
      </c>
      <c r="BF679" s="132" t="s">
        <v>22151</v>
      </c>
      <c r="BG679" s="132" t="s">
        <v>22151</v>
      </c>
      <c r="BH679" s="132">
        <v>280</v>
      </c>
      <c r="BI679" s="132">
        <v>265</v>
      </c>
      <c r="BJ679" s="92" t="s">
        <v>22151</v>
      </c>
      <c r="BK679" s="32">
        <v>7.5574645117708927</v>
      </c>
      <c r="BL679" s="8">
        <v>-1006.5574645117709</v>
      </c>
      <c r="BM679" s="12">
        <v>576</v>
      </c>
      <c r="BN679" s="32">
        <v>0</v>
      </c>
      <c r="BO679" s="32">
        <v>0.19435732070240119</v>
      </c>
      <c r="BP679" s="32">
        <v>-1006.7518218324733</v>
      </c>
      <c r="BQ679" s="40">
        <v>-2144.8325285828259</v>
      </c>
      <c r="BR679" s="40"/>
      <c r="BS679" s="32">
        <v>0</v>
      </c>
      <c r="BT679" s="38">
        <v>0</v>
      </c>
      <c r="BU679" s="6" t="s">
        <v>22630</v>
      </c>
      <c r="BV679" s="75">
        <v>999</v>
      </c>
      <c r="BW679" s="75">
        <v>1588</v>
      </c>
      <c r="BX679" s="51">
        <v>-589</v>
      </c>
      <c r="BY679" s="75">
        <v>0</v>
      </c>
      <c r="BZ679" s="75">
        <v>0</v>
      </c>
      <c r="CA679" s="184" t="s">
        <v>22151</v>
      </c>
    </row>
    <row r="680" spans="1:79" x14ac:dyDescent="0.3">
      <c r="A680" s="178" t="s">
        <v>13845</v>
      </c>
      <c r="B680" s="1" t="s">
        <v>13847</v>
      </c>
      <c r="C680" s="2" t="s">
        <v>13846</v>
      </c>
      <c r="D680" s="91" t="s">
        <v>11714</v>
      </c>
      <c r="E680" s="2" t="s">
        <v>1386</v>
      </c>
      <c r="F680" s="2" t="s">
        <v>6120</v>
      </c>
      <c r="G680" s="2" t="s">
        <v>1380</v>
      </c>
      <c r="H680" s="2" t="s">
        <v>22151</v>
      </c>
      <c r="I680" s="2" t="s">
        <v>1380</v>
      </c>
      <c r="J680" s="269" t="s">
        <v>1380</v>
      </c>
      <c r="K680">
        <v>15103</v>
      </c>
      <c r="L680" t="s">
        <v>13045</v>
      </c>
      <c r="M680" t="e">
        <v>#VALUE!</v>
      </c>
      <c r="N680" t="s">
        <v>13848</v>
      </c>
      <c r="O680" s="169">
        <v>0</v>
      </c>
      <c r="P680" s="123">
        <v>0</v>
      </c>
      <c r="Q680" s="123">
        <v>0</v>
      </c>
      <c r="R680" s="75">
        <v>0</v>
      </c>
      <c r="S680" s="123">
        <v>0</v>
      </c>
      <c r="T680" s="123">
        <v>0</v>
      </c>
      <c r="U680" s="123">
        <v>0</v>
      </c>
      <c r="V680" s="75">
        <v>0</v>
      </c>
      <c r="W680" s="123">
        <v>0</v>
      </c>
      <c r="X680" s="75">
        <v>0</v>
      </c>
      <c r="Y680" s="75">
        <v>0</v>
      </c>
      <c r="Z680" s="75">
        <v>0</v>
      </c>
      <c r="AA680" s="75">
        <v>0</v>
      </c>
      <c r="AB680" s="4">
        <v>0</v>
      </c>
      <c r="AC680" s="4">
        <v>0</v>
      </c>
      <c r="AD680" s="4">
        <v>0</v>
      </c>
      <c r="AE680" s="8">
        <v>0</v>
      </c>
      <c r="AF680" s="8">
        <v>0</v>
      </c>
      <c r="AG680" s="8">
        <v>0</v>
      </c>
      <c r="AH680" s="8">
        <v>0</v>
      </c>
      <c r="AI680" s="51">
        <v>0</v>
      </c>
      <c r="AJ680" s="51">
        <v>0</v>
      </c>
      <c r="AK680" s="51">
        <v>0</v>
      </c>
      <c r="AL680" s="51">
        <v>0</v>
      </c>
      <c r="AM680" s="8">
        <v>-999</v>
      </c>
      <c r="AN680" s="8" t="s">
        <v>22151</v>
      </c>
      <c r="AO680" s="8" t="s">
        <v>22151</v>
      </c>
      <c r="AP680" s="8" t="s">
        <v>22151</v>
      </c>
      <c r="AQ680" s="8" t="s">
        <v>22151</v>
      </c>
      <c r="AR680" s="8" t="s">
        <v>22151</v>
      </c>
      <c r="AS680" s="8">
        <v>-999</v>
      </c>
      <c r="AT680" s="8" t="s">
        <v>22151</v>
      </c>
      <c r="AU680" s="8" t="s">
        <v>22151</v>
      </c>
      <c r="AV680" s="8" t="s">
        <v>22151</v>
      </c>
      <c r="AW680" s="8">
        <v>-999</v>
      </c>
      <c r="AX680" s="8">
        <v>-999</v>
      </c>
      <c r="AY680" s="132" t="s">
        <v>22151</v>
      </c>
      <c r="AZ680" s="132" t="s">
        <v>22151</v>
      </c>
      <c r="BA680" s="132" t="s">
        <v>22151</v>
      </c>
      <c r="BB680" s="132" t="s">
        <v>22151</v>
      </c>
      <c r="BC680" s="132" t="s">
        <v>22151</v>
      </c>
      <c r="BD680" s="132">
        <v>172</v>
      </c>
      <c r="BE680" s="132" t="s">
        <v>22151</v>
      </c>
      <c r="BF680" s="132" t="s">
        <v>22151</v>
      </c>
      <c r="BG680" s="132" t="s">
        <v>22151</v>
      </c>
      <c r="BH680" s="132">
        <v>280</v>
      </c>
      <c r="BI680" s="132">
        <v>265</v>
      </c>
      <c r="BJ680" s="92" t="s">
        <v>22151</v>
      </c>
      <c r="BK680" s="8">
        <v>7.5574645117708927</v>
      </c>
      <c r="BL680" s="8">
        <v>-1006.5574645117709</v>
      </c>
      <c r="BM680" s="12">
        <v>576</v>
      </c>
      <c r="BN680" s="10">
        <v>0</v>
      </c>
      <c r="BO680" s="10">
        <v>0.19435732070240119</v>
      </c>
      <c r="BP680" s="10">
        <v>-1006.7518218324733</v>
      </c>
      <c r="BQ680" s="41">
        <v>-2144.8325285828259</v>
      </c>
      <c r="BR680" s="41"/>
      <c r="BS680" s="10">
        <v>0</v>
      </c>
      <c r="BT680" s="38">
        <v>0</v>
      </c>
      <c r="BU680" s="6" t="s">
        <v>22630</v>
      </c>
      <c r="BV680" s="75">
        <v>999</v>
      </c>
      <c r="BW680" s="75">
        <v>1588</v>
      </c>
      <c r="BX680" s="51">
        <v>-589</v>
      </c>
      <c r="BY680" s="75">
        <v>0</v>
      </c>
      <c r="BZ680" s="75">
        <v>0</v>
      </c>
      <c r="CA680" s="184" t="s">
        <v>22151</v>
      </c>
    </row>
    <row r="681" spans="1:79" x14ac:dyDescent="0.3">
      <c r="A681" s="178" t="s">
        <v>2892</v>
      </c>
      <c r="B681" s="1" t="s">
        <v>7136</v>
      </c>
      <c r="C681" s="2" t="s">
        <v>6541</v>
      </c>
      <c r="D681" s="91" t="s">
        <v>456</v>
      </c>
      <c r="E681" s="2" t="s">
        <v>3591</v>
      </c>
      <c r="F681" s="2" t="s">
        <v>3591</v>
      </c>
      <c r="G681" s="2" t="s">
        <v>1380</v>
      </c>
      <c r="H681" s="2" t="s">
        <v>22151</v>
      </c>
      <c r="I681" s="2" t="s">
        <v>1380</v>
      </c>
      <c r="J681" s="269" t="s">
        <v>1380</v>
      </c>
      <c r="K681">
        <v>5305</v>
      </c>
      <c r="L681" t="s">
        <v>10317</v>
      </c>
      <c r="M681" t="e">
        <v>#VALUE!</v>
      </c>
      <c r="N681" t="s">
        <v>6128</v>
      </c>
      <c r="O681" s="169">
        <v>0</v>
      </c>
      <c r="P681" s="123">
        <v>0</v>
      </c>
      <c r="Q681" s="123">
        <v>0</v>
      </c>
      <c r="R681" s="75">
        <v>0</v>
      </c>
      <c r="S681" s="123">
        <v>0</v>
      </c>
      <c r="T681" s="123">
        <v>0</v>
      </c>
      <c r="U681" s="123">
        <v>0</v>
      </c>
      <c r="V681" s="75">
        <v>0</v>
      </c>
      <c r="W681" s="123">
        <v>0</v>
      </c>
      <c r="X681" s="75">
        <v>0</v>
      </c>
      <c r="Y681" s="75">
        <v>0</v>
      </c>
      <c r="Z681" s="75">
        <v>0</v>
      </c>
      <c r="AA681" s="75">
        <v>0</v>
      </c>
      <c r="AB681" s="31">
        <v>0</v>
      </c>
      <c r="AC681" s="31">
        <v>0</v>
      </c>
      <c r="AD681" s="31">
        <v>0</v>
      </c>
      <c r="AE681" s="32">
        <v>0</v>
      </c>
      <c r="AF681" s="32">
        <v>0</v>
      </c>
      <c r="AG681" s="32">
        <v>0</v>
      </c>
      <c r="AH681" s="32">
        <v>0</v>
      </c>
      <c r="AI681" s="51">
        <v>0</v>
      </c>
      <c r="AJ681" s="51">
        <v>0</v>
      </c>
      <c r="AK681" s="51">
        <v>0</v>
      </c>
      <c r="AL681" s="51">
        <v>0</v>
      </c>
      <c r="AM681" s="8">
        <v>-999</v>
      </c>
      <c r="AN681" s="8" t="s">
        <v>22151</v>
      </c>
      <c r="AO681" s="8" t="s">
        <v>22151</v>
      </c>
      <c r="AP681" s="8" t="s">
        <v>22151</v>
      </c>
      <c r="AQ681" s="8" t="s">
        <v>22151</v>
      </c>
      <c r="AR681" s="8" t="s">
        <v>22151</v>
      </c>
      <c r="AS681" s="8">
        <v>-999</v>
      </c>
      <c r="AT681" s="8" t="s">
        <v>22151</v>
      </c>
      <c r="AU681" s="8" t="s">
        <v>22151</v>
      </c>
      <c r="AV681" s="8" t="s">
        <v>22151</v>
      </c>
      <c r="AW681" s="8">
        <v>-999</v>
      </c>
      <c r="AX681" s="8">
        <v>-999</v>
      </c>
      <c r="AY681" s="132" t="s">
        <v>22151</v>
      </c>
      <c r="AZ681" s="132" t="s">
        <v>22151</v>
      </c>
      <c r="BA681" s="132" t="s">
        <v>22151</v>
      </c>
      <c r="BB681" s="132" t="s">
        <v>22151</v>
      </c>
      <c r="BC681" s="132" t="s">
        <v>22151</v>
      </c>
      <c r="BD681" s="132">
        <v>172</v>
      </c>
      <c r="BE681" s="132" t="s">
        <v>22151</v>
      </c>
      <c r="BF681" s="132" t="s">
        <v>22151</v>
      </c>
      <c r="BG681" s="132" t="s">
        <v>22151</v>
      </c>
      <c r="BH681" s="132">
        <v>280</v>
      </c>
      <c r="BI681" s="132">
        <v>265</v>
      </c>
      <c r="BJ681" s="92" t="s">
        <v>22151</v>
      </c>
      <c r="BK681" s="32">
        <v>7.5574645117708927</v>
      </c>
      <c r="BL681" s="8">
        <v>-1006.5574645117709</v>
      </c>
      <c r="BM681" s="12">
        <v>576</v>
      </c>
      <c r="BN681" s="32">
        <v>0</v>
      </c>
      <c r="BO681" s="32">
        <v>0.19435732070240119</v>
      </c>
      <c r="BP681" s="32">
        <v>-1006.7518218324733</v>
      </c>
      <c r="BQ681" s="40">
        <v>-2144.8325285828259</v>
      </c>
      <c r="BR681" s="40"/>
      <c r="BS681" s="32">
        <v>0</v>
      </c>
      <c r="BT681" s="38">
        <v>0</v>
      </c>
      <c r="BU681" s="6" t="s">
        <v>22630</v>
      </c>
      <c r="BV681" s="75">
        <v>999</v>
      </c>
      <c r="BW681" s="75">
        <v>1588</v>
      </c>
      <c r="BX681" s="51">
        <v>-589</v>
      </c>
      <c r="BY681" s="75">
        <v>0</v>
      </c>
      <c r="BZ681" s="75">
        <v>0</v>
      </c>
      <c r="CA681" s="184" t="s">
        <v>22151</v>
      </c>
    </row>
    <row r="682" spans="1:79" x14ac:dyDescent="0.3">
      <c r="A682" s="212" t="s">
        <v>2933</v>
      </c>
      <c r="B682" s="180" t="s">
        <v>6703</v>
      </c>
      <c r="C682" s="196" t="s">
        <v>6704</v>
      </c>
      <c r="D682" s="211" t="s">
        <v>491</v>
      </c>
      <c r="E682" s="196" t="s">
        <v>3591</v>
      </c>
      <c r="F682" s="196" t="s">
        <v>3591</v>
      </c>
      <c r="G682" s="196" t="s">
        <v>1380</v>
      </c>
      <c r="H682" s="196" t="s">
        <v>22151</v>
      </c>
      <c r="I682" s="196" t="s">
        <v>1380</v>
      </c>
      <c r="J682" s="196" t="s">
        <v>1380</v>
      </c>
      <c r="K682" s="197">
        <v>9893</v>
      </c>
      <c r="L682" s="197" t="s">
        <v>9642</v>
      </c>
      <c r="M682" s="198" t="e">
        <v>#VALUE!</v>
      </c>
      <c r="N682" s="198" t="s">
        <v>6161</v>
      </c>
      <c r="O682" s="199">
        <v>0</v>
      </c>
      <c r="P682" s="200">
        <v>0</v>
      </c>
      <c r="Q682" s="200">
        <v>0</v>
      </c>
      <c r="R682" s="200">
        <v>0</v>
      </c>
      <c r="S682" s="200">
        <v>0</v>
      </c>
      <c r="T682" s="200">
        <v>0</v>
      </c>
      <c r="U682" s="200">
        <v>0</v>
      </c>
      <c r="V682" s="200">
        <v>0</v>
      </c>
      <c r="W682" s="200">
        <v>0</v>
      </c>
      <c r="X682" s="200">
        <v>0</v>
      </c>
      <c r="Y682" s="200">
        <v>0</v>
      </c>
      <c r="Z682" s="200">
        <v>0</v>
      </c>
      <c r="AA682" s="200">
        <v>0</v>
      </c>
      <c r="AB682" s="201">
        <v>0</v>
      </c>
      <c r="AC682" s="202">
        <v>0</v>
      </c>
      <c r="AD682" s="202">
        <v>0</v>
      </c>
      <c r="AE682" s="203">
        <v>0</v>
      </c>
      <c r="AF682" s="203">
        <v>0</v>
      </c>
      <c r="AG682" s="203">
        <v>0</v>
      </c>
      <c r="AH682" s="203">
        <v>0</v>
      </c>
      <c r="AI682" s="203">
        <v>0</v>
      </c>
      <c r="AJ682" s="204">
        <v>0</v>
      </c>
      <c r="AK682" s="204">
        <v>0</v>
      </c>
      <c r="AL682" s="204">
        <v>0</v>
      </c>
      <c r="AM682" s="203">
        <v>-999</v>
      </c>
      <c r="AN682" s="203" t="s">
        <v>22151</v>
      </c>
      <c r="AO682" s="203" t="s">
        <v>22151</v>
      </c>
      <c r="AP682" s="203" t="s">
        <v>22151</v>
      </c>
      <c r="AQ682" s="203" t="s">
        <v>22151</v>
      </c>
      <c r="AR682" s="203" t="s">
        <v>22151</v>
      </c>
      <c r="AS682" s="203">
        <v>-999</v>
      </c>
      <c r="AT682" s="203" t="s">
        <v>22151</v>
      </c>
      <c r="AU682" s="203" t="s">
        <v>22151</v>
      </c>
      <c r="AV682" s="203" t="s">
        <v>22151</v>
      </c>
      <c r="AW682" s="203">
        <v>-999</v>
      </c>
      <c r="AX682" s="203">
        <v>-999</v>
      </c>
      <c r="AY682" s="205" t="s">
        <v>22151</v>
      </c>
      <c r="AZ682" s="205" t="s">
        <v>22151</v>
      </c>
      <c r="BA682" s="205" t="s">
        <v>22151</v>
      </c>
      <c r="BB682" s="205" t="s">
        <v>22151</v>
      </c>
      <c r="BC682" s="205" t="s">
        <v>22151</v>
      </c>
      <c r="BD682" s="205">
        <v>172</v>
      </c>
      <c r="BE682" s="205" t="s">
        <v>22151</v>
      </c>
      <c r="BF682" s="205" t="s">
        <v>22151</v>
      </c>
      <c r="BG682" s="205" t="s">
        <v>22151</v>
      </c>
      <c r="BH682" s="205">
        <v>280</v>
      </c>
      <c r="BI682" s="205">
        <v>265</v>
      </c>
      <c r="BJ682" s="206" t="s">
        <v>22151</v>
      </c>
      <c r="BK682" s="203">
        <v>7.5574645117708927</v>
      </c>
      <c r="BL682" s="203">
        <v>-1006.5574645117709</v>
      </c>
      <c r="BM682" s="205">
        <v>576</v>
      </c>
      <c r="BN682" s="203">
        <v>0</v>
      </c>
      <c r="BO682" s="203">
        <v>0.19435732070240119</v>
      </c>
      <c r="BP682" s="203">
        <v>-1006.7518218324733</v>
      </c>
      <c r="BQ682" s="207">
        <v>-2144.8325285828259</v>
      </c>
      <c r="BR682" s="208"/>
      <c r="BS682" s="203">
        <v>0</v>
      </c>
      <c r="BT682" s="38">
        <v>0</v>
      </c>
      <c r="BU682" s="203" t="s">
        <v>22630</v>
      </c>
      <c r="BV682" s="200">
        <v>999</v>
      </c>
      <c r="BW682" s="209">
        <v>1588</v>
      </c>
      <c r="BX682" s="204">
        <v>-589</v>
      </c>
      <c r="BY682" s="209">
        <v>0</v>
      </c>
      <c r="BZ682" s="209">
        <v>0</v>
      </c>
      <c r="CA682" s="184" t="s">
        <v>22151</v>
      </c>
    </row>
    <row r="683" spans="1:79" x14ac:dyDescent="0.3">
      <c r="A683" s="213" t="s">
        <v>12687</v>
      </c>
      <c r="B683" s="1" t="s">
        <v>7097</v>
      </c>
      <c r="C683" s="2" t="s">
        <v>6596</v>
      </c>
      <c r="D683" s="91" t="s">
        <v>11576</v>
      </c>
      <c r="E683" s="2" t="s">
        <v>1565</v>
      </c>
      <c r="F683" s="2" t="s">
        <v>6120</v>
      </c>
      <c r="G683" s="2" t="s">
        <v>1380</v>
      </c>
      <c r="H683" s="2" t="s">
        <v>22151</v>
      </c>
      <c r="I683" s="2" t="s">
        <v>1380</v>
      </c>
      <c r="J683" s="269" t="s">
        <v>1380</v>
      </c>
      <c r="K683">
        <v>13228</v>
      </c>
      <c r="L683" t="s">
        <v>11577</v>
      </c>
      <c r="M683" t="e">
        <v>#VALUE!</v>
      </c>
      <c r="N683" t="s">
        <v>12690</v>
      </c>
      <c r="O683" s="169">
        <v>0</v>
      </c>
      <c r="P683" s="123">
        <v>0</v>
      </c>
      <c r="Q683" s="123">
        <v>0</v>
      </c>
      <c r="R683" s="75">
        <v>0</v>
      </c>
      <c r="S683" s="123">
        <v>0</v>
      </c>
      <c r="T683" s="123">
        <v>0</v>
      </c>
      <c r="U683" s="123">
        <v>0</v>
      </c>
      <c r="V683" s="75">
        <v>0</v>
      </c>
      <c r="W683" s="123">
        <v>0</v>
      </c>
      <c r="X683" s="75">
        <v>0</v>
      </c>
      <c r="Y683" s="75">
        <v>0</v>
      </c>
      <c r="Z683" s="75">
        <v>0</v>
      </c>
      <c r="AA683" s="75">
        <v>0</v>
      </c>
      <c r="AB683" s="52">
        <v>0</v>
      </c>
      <c r="AC683" s="52">
        <v>0</v>
      </c>
      <c r="AD683" s="52">
        <v>0</v>
      </c>
      <c r="AE683" s="51">
        <v>0</v>
      </c>
      <c r="AF683" s="51">
        <v>0</v>
      </c>
      <c r="AG683" s="51">
        <v>0</v>
      </c>
      <c r="AH683" s="51">
        <v>0</v>
      </c>
      <c r="AI683" s="51">
        <v>0</v>
      </c>
      <c r="AJ683" s="51">
        <v>0</v>
      </c>
      <c r="AK683" s="51">
        <v>0</v>
      </c>
      <c r="AL683" s="51">
        <v>0</v>
      </c>
      <c r="AM683" s="51">
        <v>-999</v>
      </c>
      <c r="AN683" s="51" t="s">
        <v>22151</v>
      </c>
      <c r="AO683" s="51" t="s">
        <v>22151</v>
      </c>
      <c r="AP683" s="51" t="s">
        <v>22151</v>
      </c>
      <c r="AQ683" s="51" t="s">
        <v>22151</v>
      </c>
      <c r="AR683" s="51" t="s">
        <v>22151</v>
      </c>
      <c r="AS683" s="51">
        <v>-999</v>
      </c>
      <c r="AT683" s="51" t="s">
        <v>22151</v>
      </c>
      <c r="AU683" s="51" t="s">
        <v>22151</v>
      </c>
      <c r="AV683" s="51" t="s">
        <v>22151</v>
      </c>
      <c r="AW683" s="51">
        <v>-999</v>
      </c>
      <c r="AX683" s="51">
        <v>-999</v>
      </c>
      <c r="AY683" s="76" t="s">
        <v>22151</v>
      </c>
      <c r="AZ683" s="132" t="s">
        <v>22151</v>
      </c>
      <c r="BA683" s="132" t="s">
        <v>22151</v>
      </c>
      <c r="BB683" s="132" t="s">
        <v>22151</v>
      </c>
      <c r="BC683" s="132" t="s">
        <v>22151</v>
      </c>
      <c r="BD683" s="132">
        <v>172</v>
      </c>
      <c r="BE683" s="132" t="s">
        <v>22151</v>
      </c>
      <c r="BF683" s="132" t="s">
        <v>22151</v>
      </c>
      <c r="BG683" s="132" t="s">
        <v>22151</v>
      </c>
      <c r="BH683" s="132">
        <v>280</v>
      </c>
      <c r="BI683" s="132">
        <v>265</v>
      </c>
      <c r="BJ683" s="92" t="s">
        <v>22151</v>
      </c>
      <c r="BK683" s="51">
        <v>7.5574645117708927</v>
      </c>
      <c r="BL683" s="8">
        <v>-1006.5574645117709</v>
      </c>
      <c r="BM683" s="12">
        <v>576</v>
      </c>
      <c r="BN683" s="51">
        <v>0</v>
      </c>
      <c r="BO683" s="51">
        <v>0.19435732070240119</v>
      </c>
      <c r="BP683" s="51">
        <v>-1006.7518218324733</v>
      </c>
      <c r="BQ683" s="64">
        <v>-2144.8325285828259</v>
      </c>
      <c r="BR683" s="64"/>
      <c r="BS683" s="51">
        <v>0</v>
      </c>
      <c r="BT683" s="38">
        <v>0</v>
      </c>
      <c r="BU683" s="51" t="s">
        <v>22630</v>
      </c>
      <c r="BV683" s="75">
        <v>999</v>
      </c>
      <c r="BW683" s="75">
        <v>1588</v>
      </c>
      <c r="BX683" s="51">
        <v>-589</v>
      </c>
      <c r="BY683" s="75">
        <v>0</v>
      </c>
      <c r="BZ683" s="75">
        <v>0</v>
      </c>
      <c r="CA683" s="184" t="s">
        <v>22151</v>
      </c>
    </row>
    <row r="684" spans="1:79" x14ac:dyDescent="0.3">
      <c r="A684" s="178" t="s">
        <v>14861</v>
      </c>
      <c r="B684" s="1" t="s">
        <v>6590</v>
      </c>
      <c r="C684" s="2" t="s">
        <v>6685</v>
      </c>
      <c r="D684" s="91" t="s">
        <v>14671</v>
      </c>
      <c r="E684" s="2" t="s">
        <v>1437</v>
      </c>
      <c r="F684" s="2" t="s">
        <v>9094</v>
      </c>
      <c r="G684" s="2" t="s">
        <v>1380</v>
      </c>
      <c r="H684" s="2" t="s">
        <v>22151</v>
      </c>
      <c r="I684" s="2" t="s">
        <v>1380</v>
      </c>
      <c r="J684" s="269" t="s">
        <v>1380</v>
      </c>
      <c r="K684">
        <v>16357</v>
      </c>
      <c r="L684" t="s">
        <v>14862</v>
      </c>
      <c r="M684" t="e">
        <v>#VALUE!</v>
      </c>
      <c r="N684" t="s">
        <v>15187</v>
      </c>
      <c r="O684" s="169">
        <v>0</v>
      </c>
      <c r="P684" s="123">
        <v>0</v>
      </c>
      <c r="Q684" s="123">
        <v>0</v>
      </c>
      <c r="R684" s="75">
        <v>0</v>
      </c>
      <c r="S684" s="123">
        <v>0</v>
      </c>
      <c r="T684" s="123">
        <v>0</v>
      </c>
      <c r="U684" s="123">
        <v>0</v>
      </c>
      <c r="V684" s="75">
        <v>0</v>
      </c>
      <c r="W684" s="123">
        <v>0</v>
      </c>
      <c r="X684" s="75">
        <v>0</v>
      </c>
      <c r="Y684" s="75">
        <v>0</v>
      </c>
      <c r="Z684" s="75">
        <v>0</v>
      </c>
      <c r="AA684" s="75">
        <v>0</v>
      </c>
      <c r="AB684" s="4">
        <v>0</v>
      </c>
      <c r="AC684" s="4">
        <v>0</v>
      </c>
      <c r="AD684" s="4">
        <v>0</v>
      </c>
      <c r="AE684" s="8">
        <v>0</v>
      </c>
      <c r="AF684" s="8">
        <v>0</v>
      </c>
      <c r="AG684" s="8">
        <v>0</v>
      </c>
      <c r="AH684" s="8">
        <v>0</v>
      </c>
      <c r="AI684" s="51">
        <v>0</v>
      </c>
      <c r="AJ684" s="51">
        <v>0</v>
      </c>
      <c r="AK684" s="51">
        <v>0</v>
      </c>
      <c r="AL684" s="51">
        <v>0</v>
      </c>
      <c r="AM684" s="8">
        <v>-999</v>
      </c>
      <c r="AN684" s="8" t="s">
        <v>22151</v>
      </c>
      <c r="AO684" s="8" t="s">
        <v>22151</v>
      </c>
      <c r="AP684" s="8" t="s">
        <v>22151</v>
      </c>
      <c r="AQ684" s="8" t="s">
        <v>22151</v>
      </c>
      <c r="AR684" s="8" t="s">
        <v>22151</v>
      </c>
      <c r="AS684" s="8">
        <v>-999</v>
      </c>
      <c r="AT684" s="8" t="s">
        <v>22151</v>
      </c>
      <c r="AU684" s="8" t="s">
        <v>22151</v>
      </c>
      <c r="AV684" s="8" t="s">
        <v>22151</v>
      </c>
      <c r="AW684" s="8">
        <v>-999</v>
      </c>
      <c r="AX684" s="8">
        <v>-999</v>
      </c>
      <c r="AY684" s="132" t="s">
        <v>22151</v>
      </c>
      <c r="AZ684" s="132" t="s">
        <v>22151</v>
      </c>
      <c r="BA684" s="132" t="s">
        <v>22151</v>
      </c>
      <c r="BB684" s="132" t="s">
        <v>22151</v>
      </c>
      <c r="BC684" s="132" t="s">
        <v>22151</v>
      </c>
      <c r="BD684" s="132">
        <v>172</v>
      </c>
      <c r="BE684" s="132" t="s">
        <v>22151</v>
      </c>
      <c r="BF684" s="132" t="s">
        <v>22151</v>
      </c>
      <c r="BG684" s="132" t="s">
        <v>22151</v>
      </c>
      <c r="BH684" s="132">
        <v>280</v>
      </c>
      <c r="BI684" s="132">
        <v>265</v>
      </c>
      <c r="BJ684" s="92" t="s">
        <v>22151</v>
      </c>
      <c r="BK684" s="8">
        <v>7.5574645117708927</v>
      </c>
      <c r="BL684" s="8">
        <v>-1006.5574645117709</v>
      </c>
      <c r="BM684" s="12">
        <v>576</v>
      </c>
      <c r="BN684" s="10">
        <v>0</v>
      </c>
      <c r="BO684" s="10">
        <v>0.19435732070240119</v>
      </c>
      <c r="BP684" s="10">
        <v>-1006.7518218324733</v>
      </c>
      <c r="BQ684" s="41">
        <v>-2144.8325285828259</v>
      </c>
      <c r="BR684" s="41"/>
      <c r="BS684" s="10">
        <v>0</v>
      </c>
      <c r="BT684" s="38">
        <v>0</v>
      </c>
      <c r="BU684" s="6" t="s">
        <v>22630</v>
      </c>
      <c r="BV684" s="75">
        <v>999</v>
      </c>
      <c r="BW684" s="75">
        <v>1588</v>
      </c>
      <c r="BX684" s="51">
        <v>-589</v>
      </c>
      <c r="BY684" s="75">
        <v>0</v>
      </c>
      <c r="BZ684" s="75">
        <v>0</v>
      </c>
      <c r="CA684" s="184" t="s">
        <v>22151</v>
      </c>
    </row>
    <row r="685" spans="1:79" x14ac:dyDescent="0.3">
      <c r="A685" s="178" t="s">
        <v>12255</v>
      </c>
      <c r="B685" s="26" t="s">
        <v>12256</v>
      </c>
      <c r="C685" t="s">
        <v>6687</v>
      </c>
      <c r="D685" s="91" t="s">
        <v>11625</v>
      </c>
      <c r="E685" t="s">
        <v>1383</v>
      </c>
      <c r="F685" t="s">
        <v>9094</v>
      </c>
      <c r="G685" t="s">
        <v>1380</v>
      </c>
      <c r="H685" t="s">
        <v>1380</v>
      </c>
      <c r="I685" t="s">
        <v>1380</v>
      </c>
      <c r="J685" s="272" t="s">
        <v>1380</v>
      </c>
      <c r="K685" s="98">
        <v>13277</v>
      </c>
      <c r="L685" s="98" t="s">
        <v>11626</v>
      </c>
      <c r="M685" s="98" t="e">
        <v>#VALUE!</v>
      </c>
      <c r="N685" s="98" t="s">
        <v>12258</v>
      </c>
      <c r="O685" s="66">
        <v>0</v>
      </c>
      <c r="P685" s="66">
        <v>0</v>
      </c>
      <c r="Q685" s="66">
        <v>0</v>
      </c>
      <c r="R685" s="66">
        <v>0</v>
      </c>
      <c r="S685" s="66">
        <v>0</v>
      </c>
      <c r="T685" s="66">
        <v>0</v>
      </c>
      <c r="U685" s="66">
        <v>0</v>
      </c>
      <c r="V685" s="66">
        <v>0</v>
      </c>
      <c r="W685" s="66">
        <v>0</v>
      </c>
      <c r="X685" s="66">
        <v>0</v>
      </c>
      <c r="Y685" s="66">
        <v>0</v>
      </c>
      <c r="Z685" s="66">
        <v>0</v>
      </c>
      <c r="AA685" s="66">
        <v>0</v>
      </c>
      <c r="AB685" s="3">
        <v>0</v>
      </c>
      <c r="AC685" s="3">
        <v>0</v>
      </c>
      <c r="AD685" s="3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51">
        <v>0</v>
      </c>
      <c r="AM685" s="6">
        <v>-999</v>
      </c>
      <c r="AN685" s="6" t="s">
        <v>22151</v>
      </c>
      <c r="AO685" s="6" t="s">
        <v>22151</v>
      </c>
      <c r="AP685" s="6" t="s">
        <v>22151</v>
      </c>
      <c r="AQ685" s="6" t="s">
        <v>22151</v>
      </c>
      <c r="AR685" s="6" t="s">
        <v>22151</v>
      </c>
      <c r="AS685" s="6">
        <v>-999</v>
      </c>
      <c r="AT685" s="6" t="s">
        <v>22151</v>
      </c>
      <c r="AU685" s="6" t="s">
        <v>22151</v>
      </c>
      <c r="AV685" s="6" t="s">
        <v>22151</v>
      </c>
      <c r="AW685" s="6">
        <v>-999</v>
      </c>
      <c r="AX685" s="6">
        <v>-999</v>
      </c>
      <c r="AY685" s="99" t="s">
        <v>22151</v>
      </c>
      <c r="AZ685" s="99" t="s">
        <v>22151</v>
      </c>
      <c r="BA685" s="99" t="s">
        <v>22151</v>
      </c>
      <c r="BB685" s="99" t="s">
        <v>22151</v>
      </c>
      <c r="BC685" s="99" t="s">
        <v>22151</v>
      </c>
      <c r="BD685" s="99">
        <v>172</v>
      </c>
      <c r="BE685" s="99" t="s">
        <v>22151</v>
      </c>
      <c r="BF685" s="99" t="s">
        <v>22151</v>
      </c>
      <c r="BG685" s="99" t="s">
        <v>22151</v>
      </c>
      <c r="BH685" s="99">
        <v>280</v>
      </c>
      <c r="BI685" s="99">
        <v>265</v>
      </c>
      <c r="BJ685" s="92" t="s">
        <v>22151</v>
      </c>
      <c r="BK685" s="6">
        <v>7.5574645117708927</v>
      </c>
      <c r="BL685" s="6">
        <v>-1006.5574645117709</v>
      </c>
      <c r="BM685" s="99">
        <v>576</v>
      </c>
      <c r="BN685" s="6">
        <v>0</v>
      </c>
      <c r="BO685" s="6">
        <v>0.19435732070240119</v>
      </c>
      <c r="BP685" s="6">
        <v>-1006.7518218324733</v>
      </c>
      <c r="BQ685" s="38">
        <v>-2144.8325285828259</v>
      </c>
      <c r="BR685" s="38"/>
      <c r="BS685" s="6">
        <v>0</v>
      </c>
      <c r="BT685" s="38">
        <v>0</v>
      </c>
      <c r="BU685" s="6" t="s">
        <v>22630</v>
      </c>
      <c r="BV685" s="66">
        <v>999</v>
      </c>
      <c r="BW685" s="66">
        <v>1588</v>
      </c>
      <c r="BX685" s="6">
        <v>-589</v>
      </c>
      <c r="BY685" s="66">
        <v>0</v>
      </c>
      <c r="BZ685" s="66">
        <v>0</v>
      </c>
      <c r="CA685" s="184" t="s">
        <v>22151</v>
      </c>
    </row>
    <row r="686" spans="1:79" x14ac:dyDescent="0.3">
      <c r="A686" s="178" t="s">
        <v>14638</v>
      </c>
      <c r="B686" s="1" t="s">
        <v>7700</v>
      </c>
      <c r="C686" s="2" t="s">
        <v>6646</v>
      </c>
      <c r="D686" s="91" t="s">
        <v>11515</v>
      </c>
      <c r="E686" s="2" t="s">
        <v>1437</v>
      </c>
      <c r="F686" s="2" t="s">
        <v>9094</v>
      </c>
      <c r="G686" s="2" t="s">
        <v>1380</v>
      </c>
      <c r="H686" s="2" t="s">
        <v>22151</v>
      </c>
      <c r="I686" s="2" t="s">
        <v>1380</v>
      </c>
      <c r="J686" s="269" t="s">
        <v>1380</v>
      </c>
      <c r="K686">
        <v>6266</v>
      </c>
      <c r="L686" t="s">
        <v>14639</v>
      </c>
      <c r="M686" t="e">
        <v>#VALUE!</v>
      </c>
      <c r="N686" t="s">
        <v>13863</v>
      </c>
      <c r="O686" s="169">
        <v>0</v>
      </c>
      <c r="P686" s="123">
        <v>0</v>
      </c>
      <c r="Q686" s="123">
        <v>0</v>
      </c>
      <c r="R686" s="67">
        <v>0</v>
      </c>
      <c r="S686" s="123">
        <v>0</v>
      </c>
      <c r="T686" s="123">
        <v>0</v>
      </c>
      <c r="U686" s="123">
        <v>0</v>
      </c>
      <c r="V686" s="67">
        <v>0</v>
      </c>
      <c r="W686" s="123">
        <v>0</v>
      </c>
      <c r="X686" s="67">
        <v>0</v>
      </c>
      <c r="Y686" s="67">
        <v>0</v>
      </c>
      <c r="Z686" s="67">
        <v>0</v>
      </c>
      <c r="AA686" s="67">
        <v>0</v>
      </c>
      <c r="AB686" s="4">
        <v>0</v>
      </c>
      <c r="AC686" s="4">
        <v>0</v>
      </c>
      <c r="AD686" s="4">
        <v>0</v>
      </c>
      <c r="AE686" s="8">
        <v>0</v>
      </c>
      <c r="AF686" s="8">
        <v>0</v>
      </c>
      <c r="AG686" s="8">
        <v>0</v>
      </c>
      <c r="AH686" s="8">
        <v>0</v>
      </c>
      <c r="AI686" s="51">
        <v>0</v>
      </c>
      <c r="AJ686" s="51">
        <v>0</v>
      </c>
      <c r="AK686" s="51">
        <v>0</v>
      </c>
      <c r="AL686" s="51">
        <v>0</v>
      </c>
      <c r="AM686" s="8">
        <v>-999</v>
      </c>
      <c r="AN686" s="8" t="s">
        <v>22151</v>
      </c>
      <c r="AO686" s="8" t="s">
        <v>22151</v>
      </c>
      <c r="AP686" s="8" t="s">
        <v>22151</v>
      </c>
      <c r="AQ686" s="8" t="s">
        <v>22151</v>
      </c>
      <c r="AR686" s="8" t="s">
        <v>22151</v>
      </c>
      <c r="AS686" s="8">
        <v>-999</v>
      </c>
      <c r="AT686" s="8" t="s">
        <v>22151</v>
      </c>
      <c r="AU686" s="8" t="s">
        <v>22151</v>
      </c>
      <c r="AV686" s="8" t="s">
        <v>22151</v>
      </c>
      <c r="AW686" s="8">
        <v>-999</v>
      </c>
      <c r="AX686" s="8">
        <v>-999</v>
      </c>
      <c r="AY686" s="132" t="s">
        <v>22151</v>
      </c>
      <c r="AZ686" s="132" t="s">
        <v>22151</v>
      </c>
      <c r="BA686" s="132" t="s">
        <v>22151</v>
      </c>
      <c r="BB686" s="132" t="s">
        <v>22151</v>
      </c>
      <c r="BC686" s="132" t="s">
        <v>22151</v>
      </c>
      <c r="BD686" s="132">
        <v>172</v>
      </c>
      <c r="BE686" s="132" t="s">
        <v>22151</v>
      </c>
      <c r="BF686" s="132" t="s">
        <v>22151</v>
      </c>
      <c r="BG686" s="132" t="s">
        <v>22151</v>
      </c>
      <c r="BH686" s="132">
        <v>280</v>
      </c>
      <c r="BI686" s="132">
        <v>265</v>
      </c>
      <c r="BJ686" s="92" t="s">
        <v>22151</v>
      </c>
      <c r="BK686" s="8">
        <v>7.5574645117708927</v>
      </c>
      <c r="BL686" s="8">
        <v>-1006.5574645117709</v>
      </c>
      <c r="BM686" s="12">
        <v>576</v>
      </c>
      <c r="BN686" s="10">
        <v>0</v>
      </c>
      <c r="BO686" s="10">
        <v>0.19435732070240119</v>
      </c>
      <c r="BP686" s="10">
        <v>-1006.7518218324733</v>
      </c>
      <c r="BQ686" s="41">
        <v>-2144.8325285828259</v>
      </c>
      <c r="BR686" s="41"/>
      <c r="BS686" s="10">
        <v>0</v>
      </c>
      <c r="BT686" s="38">
        <v>0</v>
      </c>
      <c r="BU686" s="6" t="s">
        <v>22630</v>
      </c>
      <c r="BV686" s="75">
        <v>749.64</v>
      </c>
      <c r="BW686" s="75">
        <v>1588</v>
      </c>
      <c r="BX686" s="51">
        <v>-838.36</v>
      </c>
      <c r="BY686" s="75">
        <v>691</v>
      </c>
      <c r="BZ686" s="75">
        <v>691</v>
      </c>
      <c r="CA686" s="184" t="s">
        <v>22151</v>
      </c>
    </row>
    <row r="687" spans="1:79" x14ac:dyDescent="0.3">
      <c r="A687" s="178" t="s">
        <v>13864</v>
      </c>
      <c r="B687" s="1" t="s">
        <v>6568</v>
      </c>
      <c r="C687" s="2" t="s">
        <v>6872</v>
      </c>
      <c r="D687" s="91" t="s">
        <v>11566</v>
      </c>
      <c r="E687" s="2" t="s">
        <v>1383</v>
      </c>
      <c r="F687" s="2" t="s">
        <v>9094</v>
      </c>
      <c r="G687" s="2" t="s">
        <v>1380</v>
      </c>
      <c r="H687" s="2" t="s">
        <v>22151</v>
      </c>
      <c r="I687" s="2" t="s">
        <v>1380</v>
      </c>
      <c r="J687" s="269" t="s">
        <v>1380</v>
      </c>
      <c r="K687">
        <v>11761</v>
      </c>
      <c r="L687" t="s">
        <v>13022</v>
      </c>
      <c r="M687" t="e">
        <v>#VALUE!</v>
      </c>
      <c r="N687" t="s">
        <v>13865</v>
      </c>
      <c r="O687" s="169">
        <v>0</v>
      </c>
      <c r="P687" s="123">
        <v>0</v>
      </c>
      <c r="Q687" s="123">
        <v>0</v>
      </c>
      <c r="R687" s="75">
        <v>0</v>
      </c>
      <c r="S687" s="123">
        <v>0</v>
      </c>
      <c r="T687" s="123">
        <v>0</v>
      </c>
      <c r="U687" s="123">
        <v>0</v>
      </c>
      <c r="V687" s="75">
        <v>0</v>
      </c>
      <c r="W687" s="123">
        <v>0</v>
      </c>
      <c r="X687" s="75">
        <v>0</v>
      </c>
      <c r="Y687" s="75">
        <v>0</v>
      </c>
      <c r="Z687" s="75">
        <v>0</v>
      </c>
      <c r="AA687" s="75">
        <v>0</v>
      </c>
      <c r="AB687" s="4">
        <v>0</v>
      </c>
      <c r="AC687" s="4">
        <v>0</v>
      </c>
      <c r="AD687" s="4">
        <v>0</v>
      </c>
      <c r="AE687" s="8">
        <v>0</v>
      </c>
      <c r="AF687" s="8">
        <v>0</v>
      </c>
      <c r="AG687" s="8">
        <v>0</v>
      </c>
      <c r="AH687" s="8">
        <v>0</v>
      </c>
      <c r="AI687" s="51">
        <v>0</v>
      </c>
      <c r="AJ687" s="51">
        <v>0</v>
      </c>
      <c r="AK687" s="51">
        <v>0</v>
      </c>
      <c r="AL687" s="51">
        <v>0</v>
      </c>
      <c r="AM687" s="8">
        <v>-999</v>
      </c>
      <c r="AN687" s="8" t="s">
        <v>22151</v>
      </c>
      <c r="AO687" s="8" t="s">
        <v>22151</v>
      </c>
      <c r="AP687" s="8" t="s">
        <v>22151</v>
      </c>
      <c r="AQ687" s="8" t="s">
        <v>22151</v>
      </c>
      <c r="AR687" s="8" t="s">
        <v>22151</v>
      </c>
      <c r="AS687" s="8">
        <v>-999</v>
      </c>
      <c r="AT687" s="8" t="s">
        <v>22151</v>
      </c>
      <c r="AU687" s="8" t="s">
        <v>22151</v>
      </c>
      <c r="AV687" s="8" t="s">
        <v>22151</v>
      </c>
      <c r="AW687" s="8">
        <v>-999</v>
      </c>
      <c r="AX687" s="8">
        <v>-999</v>
      </c>
      <c r="AY687" s="132" t="s">
        <v>22151</v>
      </c>
      <c r="AZ687" s="132" t="s">
        <v>22151</v>
      </c>
      <c r="BA687" s="132" t="s">
        <v>22151</v>
      </c>
      <c r="BB687" s="132" t="s">
        <v>22151</v>
      </c>
      <c r="BC687" s="132" t="s">
        <v>22151</v>
      </c>
      <c r="BD687" s="132">
        <v>172</v>
      </c>
      <c r="BE687" s="132" t="s">
        <v>22151</v>
      </c>
      <c r="BF687" s="132" t="s">
        <v>22151</v>
      </c>
      <c r="BG687" s="132" t="s">
        <v>22151</v>
      </c>
      <c r="BH687" s="132">
        <v>280</v>
      </c>
      <c r="BI687" s="132">
        <v>265</v>
      </c>
      <c r="BJ687" s="92" t="s">
        <v>22151</v>
      </c>
      <c r="BK687" s="8">
        <v>7.5574645117708927</v>
      </c>
      <c r="BL687" s="8">
        <v>-1006.5574645117709</v>
      </c>
      <c r="BM687" s="12">
        <v>576</v>
      </c>
      <c r="BN687" s="10">
        <v>0</v>
      </c>
      <c r="BO687" s="10">
        <v>0.19435732070240119</v>
      </c>
      <c r="BP687" s="10">
        <v>-1006.7518218324733</v>
      </c>
      <c r="BQ687" s="41">
        <v>-2144.8325285828259</v>
      </c>
      <c r="BR687" s="41"/>
      <c r="BS687" s="10">
        <v>0</v>
      </c>
      <c r="BT687" s="38">
        <v>0</v>
      </c>
      <c r="BU687" s="6" t="s">
        <v>22630</v>
      </c>
      <c r="BV687" s="75">
        <v>999</v>
      </c>
      <c r="BW687" s="75">
        <v>1588</v>
      </c>
      <c r="BX687" s="51">
        <v>-589</v>
      </c>
      <c r="BY687" s="75">
        <v>0</v>
      </c>
      <c r="BZ687" s="75">
        <v>0</v>
      </c>
      <c r="CA687" s="184" t="s">
        <v>22151</v>
      </c>
    </row>
    <row r="688" spans="1:79" x14ac:dyDescent="0.3">
      <c r="A688" s="178" t="s">
        <v>20312</v>
      </c>
      <c r="B688" s="1" t="s">
        <v>6568</v>
      </c>
      <c r="C688" s="2" t="s">
        <v>20314</v>
      </c>
      <c r="D688" s="91" t="s">
        <v>20313</v>
      </c>
      <c r="E688" s="2" t="s">
        <v>1531</v>
      </c>
      <c r="F688" s="2" t="s">
        <v>9094</v>
      </c>
      <c r="G688" s="2" t="s">
        <v>1380</v>
      </c>
      <c r="H688" s="2" t="s">
        <v>22151</v>
      </c>
      <c r="I688" s="2" t="s">
        <v>1380</v>
      </c>
      <c r="J688" s="269" t="s">
        <v>1380</v>
      </c>
      <c r="K688" t="e">
        <v>#VALUE!</v>
      </c>
      <c r="L688" t="s">
        <v>20315</v>
      </c>
      <c r="M688" t="e">
        <v>#VALUE!</v>
      </c>
      <c r="N688" t="s">
        <v>20316</v>
      </c>
      <c r="O688" s="169">
        <v>0</v>
      </c>
      <c r="P688" s="123">
        <v>0</v>
      </c>
      <c r="Q688" s="123">
        <v>0</v>
      </c>
      <c r="R688" s="75">
        <v>0</v>
      </c>
      <c r="S688" s="123">
        <v>0</v>
      </c>
      <c r="T688" s="123">
        <v>0</v>
      </c>
      <c r="U688" s="123">
        <v>0</v>
      </c>
      <c r="V688" s="75">
        <v>0</v>
      </c>
      <c r="W688" s="123">
        <v>0</v>
      </c>
      <c r="X688" s="75">
        <v>0</v>
      </c>
      <c r="Y688" s="75">
        <v>0</v>
      </c>
      <c r="Z688" s="75">
        <v>0</v>
      </c>
      <c r="AA688" s="75">
        <v>0</v>
      </c>
      <c r="AB688" s="4">
        <v>0</v>
      </c>
      <c r="AC688" s="4">
        <v>0</v>
      </c>
      <c r="AD688" s="4">
        <v>0</v>
      </c>
      <c r="AE688" s="8">
        <v>0</v>
      </c>
      <c r="AF688" s="8">
        <v>0</v>
      </c>
      <c r="AG688" s="8">
        <v>0</v>
      </c>
      <c r="AH688" s="8">
        <v>0</v>
      </c>
      <c r="AI688" s="51">
        <v>0</v>
      </c>
      <c r="AJ688" s="51">
        <v>0</v>
      </c>
      <c r="AK688" s="51">
        <v>0</v>
      </c>
      <c r="AL688" s="51">
        <v>0</v>
      </c>
      <c r="AM688" s="8">
        <v>-999</v>
      </c>
      <c r="AN688" s="8" t="s">
        <v>22151</v>
      </c>
      <c r="AO688" s="8" t="s">
        <v>22151</v>
      </c>
      <c r="AP688" s="8" t="s">
        <v>22151</v>
      </c>
      <c r="AQ688" s="8" t="s">
        <v>22151</v>
      </c>
      <c r="AR688" s="8" t="s">
        <v>22151</v>
      </c>
      <c r="AS688" s="8">
        <v>-999</v>
      </c>
      <c r="AT688" s="8" t="s">
        <v>22151</v>
      </c>
      <c r="AU688" s="8" t="s">
        <v>22151</v>
      </c>
      <c r="AV688" s="8" t="s">
        <v>22151</v>
      </c>
      <c r="AW688" s="8">
        <v>-999</v>
      </c>
      <c r="AX688" s="8">
        <v>-999</v>
      </c>
      <c r="AY688" s="132" t="s">
        <v>22151</v>
      </c>
      <c r="AZ688" s="132" t="s">
        <v>22151</v>
      </c>
      <c r="BA688" s="132" t="s">
        <v>22151</v>
      </c>
      <c r="BB688" s="132" t="s">
        <v>22151</v>
      </c>
      <c r="BC688" s="132" t="s">
        <v>22151</v>
      </c>
      <c r="BD688" s="132">
        <v>172</v>
      </c>
      <c r="BE688" s="132" t="s">
        <v>22151</v>
      </c>
      <c r="BF688" s="132" t="s">
        <v>22151</v>
      </c>
      <c r="BG688" s="132" t="s">
        <v>22151</v>
      </c>
      <c r="BH688" s="132">
        <v>280</v>
      </c>
      <c r="BI688" s="132">
        <v>265</v>
      </c>
      <c r="BJ688" s="92" t="s">
        <v>22151</v>
      </c>
      <c r="BK688" s="8">
        <v>7.5574645117708927</v>
      </c>
      <c r="BL688" s="8">
        <v>-1006.5574645117709</v>
      </c>
      <c r="BM688" s="12">
        <v>576</v>
      </c>
      <c r="BN688" s="10">
        <v>0</v>
      </c>
      <c r="BO688" s="10">
        <v>0.19435732070240119</v>
      </c>
      <c r="BP688" s="10">
        <v>-1006.7518218324733</v>
      </c>
      <c r="BQ688" s="41">
        <v>-2144.8325285828259</v>
      </c>
      <c r="BR688" s="41"/>
      <c r="BS688" s="10">
        <v>0</v>
      </c>
      <c r="BT688" s="38">
        <v>0</v>
      </c>
      <c r="BU688" s="6" t="s">
        <v>22630</v>
      </c>
      <c r="BV688" s="75">
        <v>999</v>
      </c>
      <c r="BW688" s="75">
        <v>1588</v>
      </c>
      <c r="BX688" s="51">
        <v>-589</v>
      </c>
      <c r="BY688" s="75">
        <v>0</v>
      </c>
      <c r="BZ688" s="75">
        <v>0</v>
      </c>
      <c r="CA688" s="184" t="s">
        <v>22151</v>
      </c>
    </row>
    <row r="689" spans="1:79" x14ac:dyDescent="0.3">
      <c r="A689" s="178" t="s">
        <v>17618</v>
      </c>
      <c r="B689" s="1" t="s">
        <v>6932</v>
      </c>
      <c r="C689" s="2" t="s">
        <v>7205</v>
      </c>
      <c r="D689" s="91" t="s">
        <v>17164</v>
      </c>
      <c r="E689" s="2" t="s">
        <v>1392</v>
      </c>
      <c r="F689" s="2" t="s">
        <v>6120</v>
      </c>
      <c r="G689" s="2" t="s">
        <v>1380</v>
      </c>
      <c r="H689" s="2" t="s">
        <v>22151</v>
      </c>
      <c r="I689" s="2" t="s">
        <v>1380</v>
      </c>
      <c r="J689" s="269" t="s">
        <v>1380</v>
      </c>
      <c r="K689" t="e">
        <v>#VALUE!</v>
      </c>
      <c r="L689" t="s">
        <v>17179</v>
      </c>
      <c r="M689" t="e">
        <v>#VALUE!</v>
      </c>
      <c r="N689" t="s">
        <v>17287</v>
      </c>
      <c r="O689" s="169">
        <v>0</v>
      </c>
      <c r="P689" s="123">
        <v>0</v>
      </c>
      <c r="Q689" s="123">
        <v>0</v>
      </c>
      <c r="R689" s="75">
        <v>0</v>
      </c>
      <c r="S689" s="123">
        <v>0</v>
      </c>
      <c r="T689" s="123">
        <v>0</v>
      </c>
      <c r="U689" s="123">
        <v>0</v>
      </c>
      <c r="V689" s="75">
        <v>0</v>
      </c>
      <c r="W689" s="123">
        <v>0</v>
      </c>
      <c r="X689" s="75">
        <v>0</v>
      </c>
      <c r="Y689" s="75">
        <v>0</v>
      </c>
      <c r="Z689" s="75">
        <v>0</v>
      </c>
      <c r="AA689" s="75">
        <v>0</v>
      </c>
      <c r="AB689" s="3">
        <v>0</v>
      </c>
      <c r="AC689" s="3">
        <v>0</v>
      </c>
      <c r="AD689" s="3">
        <v>0</v>
      </c>
      <c r="AE689" s="6">
        <v>0</v>
      </c>
      <c r="AF689" s="6">
        <v>0</v>
      </c>
      <c r="AG689" s="6">
        <v>0</v>
      </c>
      <c r="AH689" s="6">
        <v>0</v>
      </c>
      <c r="AI689" s="51">
        <v>0</v>
      </c>
      <c r="AJ689" s="51">
        <v>0</v>
      </c>
      <c r="AK689" s="51">
        <v>0</v>
      </c>
      <c r="AL689" s="51">
        <v>0</v>
      </c>
      <c r="AM689" s="6">
        <v>-999</v>
      </c>
      <c r="AN689" s="6" t="s">
        <v>22151</v>
      </c>
      <c r="AO689" s="6" t="s">
        <v>22151</v>
      </c>
      <c r="AP689" s="6" t="s">
        <v>22151</v>
      </c>
      <c r="AQ689" s="6" t="s">
        <v>22151</v>
      </c>
      <c r="AR689" s="6" t="s">
        <v>22151</v>
      </c>
      <c r="AS689" s="6">
        <v>-999</v>
      </c>
      <c r="AT689" s="6" t="s">
        <v>22151</v>
      </c>
      <c r="AU689" s="6" t="s">
        <v>22151</v>
      </c>
      <c r="AV689" s="6" t="s">
        <v>22151</v>
      </c>
      <c r="AW689" s="6">
        <v>-999</v>
      </c>
      <c r="AX689" s="6">
        <v>-999</v>
      </c>
      <c r="AY689" s="99" t="s">
        <v>22151</v>
      </c>
      <c r="AZ689" s="132" t="s">
        <v>22151</v>
      </c>
      <c r="BA689" s="132" t="s">
        <v>22151</v>
      </c>
      <c r="BB689" s="132" t="s">
        <v>22151</v>
      </c>
      <c r="BC689" s="132" t="s">
        <v>22151</v>
      </c>
      <c r="BD689" s="132">
        <v>172</v>
      </c>
      <c r="BE689" s="132" t="s">
        <v>22151</v>
      </c>
      <c r="BF689" s="132" t="s">
        <v>22151</v>
      </c>
      <c r="BG689" s="132" t="s">
        <v>22151</v>
      </c>
      <c r="BH689" s="132">
        <v>280</v>
      </c>
      <c r="BI689" s="132">
        <v>265</v>
      </c>
      <c r="BJ689" s="92" t="s">
        <v>22151</v>
      </c>
      <c r="BK689" s="6">
        <v>7.5574645117708927</v>
      </c>
      <c r="BL689" s="8">
        <v>-1006.5574645117709</v>
      </c>
      <c r="BM689" s="12">
        <v>576</v>
      </c>
      <c r="BN689" s="6">
        <v>0</v>
      </c>
      <c r="BO689" s="6">
        <v>0.19435732070240119</v>
      </c>
      <c r="BP689" s="6">
        <v>-1006.7518218324733</v>
      </c>
      <c r="BQ689" s="38">
        <v>-2144.8325285828259</v>
      </c>
      <c r="BR689" s="38"/>
      <c r="BS689" s="6">
        <v>0</v>
      </c>
      <c r="BT689" s="38">
        <v>0</v>
      </c>
      <c r="BU689" s="6" t="s">
        <v>22630</v>
      </c>
      <c r="BV689" s="75">
        <v>598.36</v>
      </c>
      <c r="BW689" s="75">
        <v>1588</v>
      </c>
      <c r="BX689" s="51">
        <v>-989.64</v>
      </c>
      <c r="BY689" s="75">
        <v>468</v>
      </c>
      <c r="BZ689" s="75">
        <v>713</v>
      </c>
      <c r="CA689" s="184" t="s">
        <v>22151</v>
      </c>
    </row>
    <row r="690" spans="1:79" x14ac:dyDescent="0.3">
      <c r="A690" s="214" t="s">
        <v>8221</v>
      </c>
      <c r="B690" s="1" t="s">
        <v>8222</v>
      </c>
      <c r="C690" s="2" t="s">
        <v>6650</v>
      </c>
      <c r="D690" s="91" t="s">
        <v>8945</v>
      </c>
      <c r="E690" s="2" t="s">
        <v>3591</v>
      </c>
      <c r="F690" s="118" t="s">
        <v>3591</v>
      </c>
      <c r="G690" s="118" t="s">
        <v>1380</v>
      </c>
      <c r="H690" s="118" t="s">
        <v>22151</v>
      </c>
      <c r="I690" s="118" t="s">
        <v>1380</v>
      </c>
      <c r="J690" s="269" t="s">
        <v>1380</v>
      </c>
      <c r="K690" s="122">
        <v>12409</v>
      </c>
      <c r="L690" s="122" t="s">
        <v>9605</v>
      </c>
      <c r="M690" s="122" t="e">
        <v>#VALUE!</v>
      </c>
      <c r="N690" s="122" t="s">
        <v>8947</v>
      </c>
      <c r="O690" s="123">
        <v>0</v>
      </c>
      <c r="P690" s="123">
        <v>0</v>
      </c>
      <c r="Q690" s="123">
        <v>0</v>
      </c>
      <c r="R690" s="123">
        <v>0</v>
      </c>
      <c r="S690" s="123">
        <v>0</v>
      </c>
      <c r="T690" s="123">
        <v>0</v>
      </c>
      <c r="U690" s="123">
        <v>0</v>
      </c>
      <c r="V690" s="123">
        <v>0</v>
      </c>
      <c r="W690" s="123">
        <v>0</v>
      </c>
      <c r="X690" s="123">
        <v>0</v>
      </c>
      <c r="Y690" s="123">
        <v>0</v>
      </c>
      <c r="Z690" s="123">
        <v>0</v>
      </c>
      <c r="AA690" s="123">
        <v>0</v>
      </c>
      <c r="AB690" s="124">
        <v>0</v>
      </c>
      <c r="AC690" s="124">
        <v>0</v>
      </c>
      <c r="AD690" s="124">
        <v>0</v>
      </c>
      <c r="AE690" s="125">
        <v>0</v>
      </c>
      <c r="AF690" s="125">
        <v>0</v>
      </c>
      <c r="AG690" s="125">
        <v>0</v>
      </c>
      <c r="AH690" s="125">
        <v>0</v>
      </c>
      <c r="AI690" s="125">
        <v>0</v>
      </c>
      <c r="AJ690" s="125">
        <v>0</v>
      </c>
      <c r="AK690" s="125">
        <v>0</v>
      </c>
      <c r="AL690" s="51">
        <v>0</v>
      </c>
      <c r="AM690" s="125">
        <v>-999</v>
      </c>
      <c r="AN690" s="125" t="s">
        <v>22151</v>
      </c>
      <c r="AO690" s="125" t="s">
        <v>22151</v>
      </c>
      <c r="AP690" s="125" t="s">
        <v>22151</v>
      </c>
      <c r="AQ690" s="125" t="s">
        <v>22151</v>
      </c>
      <c r="AR690" s="125" t="s">
        <v>22151</v>
      </c>
      <c r="AS690" s="125">
        <v>-999</v>
      </c>
      <c r="AT690" s="125" t="s">
        <v>22151</v>
      </c>
      <c r="AU690" s="125" t="s">
        <v>22151</v>
      </c>
      <c r="AV690" s="125" t="s">
        <v>22151</v>
      </c>
      <c r="AW690" s="125">
        <v>-999</v>
      </c>
      <c r="AX690" s="125">
        <v>-999</v>
      </c>
      <c r="AY690" s="127" t="s">
        <v>22151</v>
      </c>
      <c r="AZ690" s="127" t="s">
        <v>22151</v>
      </c>
      <c r="BA690" s="127" t="s">
        <v>22151</v>
      </c>
      <c r="BB690" s="127" t="s">
        <v>22151</v>
      </c>
      <c r="BC690" s="127" t="s">
        <v>22151</v>
      </c>
      <c r="BD690" s="127">
        <v>172</v>
      </c>
      <c r="BE690" s="127" t="s">
        <v>22151</v>
      </c>
      <c r="BF690" s="127" t="s">
        <v>22151</v>
      </c>
      <c r="BG690" s="127" t="s">
        <v>22151</v>
      </c>
      <c r="BH690" s="127">
        <v>280</v>
      </c>
      <c r="BI690" s="127">
        <v>265</v>
      </c>
      <c r="BJ690" s="126" t="s">
        <v>22151</v>
      </c>
      <c r="BK690" s="125">
        <v>7.5574645117708927</v>
      </c>
      <c r="BL690" s="125">
        <v>-1006.5574645117709</v>
      </c>
      <c r="BM690" s="127">
        <v>576</v>
      </c>
      <c r="BN690" s="125">
        <v>0</v>
      </c>
      <c r="BO690" s="125">
        <v>0.19435732070240119</v>
      </c>
      <c r="BP690" s="125">
        <v>-1006.7518218324733</v>
      </c>
      <c r="BQ690" s="128">
        <v>-2144.8325285828259</v>
      </c>
      <c r="BR690" s="128"/>
      <c r="BS690" s="125">
        <v>0</v>
      </c>
      <c r="BT690" s="38">
        <v>0</v>
      </c>
      <c r="BU690" s="125" t="s">
        <v>22630</v>
      </c>
      <c r="BV690" s="123">
        <v>999</v>
      </c>
      <c r="BW690" s="123">
        <v>1588</v>
      </c>
      <c r="BX690" s="125">
        <v>-589</v>
      </c>
      <c r="BY690" s="123">
        <v>0</v>
      </c>
      <c r="BZ690" s="123">
        <v>0</v>
      </c>
      <c r="CA690" s="184" t="s">
        <v>22151</v>
      </c>
    </row>
    <row r="691" spans="1:79" x14ac:dyDescent="0.3">
      <c r="A691" s="178" t="s">
        <v>3080</v>
      </c>
      <c r="B691" s="1" t="s">
        <v>6847</v>
      </c>
      <c r="C691" s="2" t="s">
        <v>6596</v>
      </c>
      <c r="D691" s="91" t="s">
        <v>294</v>
      </c>
      <c r="E691" s="2" t="s">
        <v>1526</v>
      </c>
      <c r="F691" s="2" t="s">
        <v>9094</v>
      </c>
      <c r="G691" s="2" t="s">
        <v>1380</v>
      </c>
      <c r="H691" s="2" t="s">
        <v>22151</v>
      </c>
      <c r="I691" s="2" t="s">
        <v>1380</v>
      </c>
      <c r="J691" s="269" t="s">
        <v>1380</v>
      </c>
      <c r="K691">
        <v>9981</v>
      </c>
      <c r="L691" t="s">
        <v>9982</v>
      </c>
      <c r="M691" t="e">
        <v>#VALUE!</v>
      </c>
      <c r="N691" t="s">
        <v>6270</v>
      </c>
      <c r="O691" s="169">
        <v>0</v>
      </c>
      <c r="P691" s="123">
        <v>0</v>
      </c>
      <c r="Q691" s="123">
        <v>0</v>
      </c>
      <c r="R691" s="75">
        <v>0</v>
      </c>
      <c r="S691" s="123">
        <v>0</v>
      </c>
      <c r="T691" s="123">
        <v>0</v>
      </c>
      <c r="U691" s="123">
        <v>0</v>
      </c>
      <c r="V691" s="75">
        <v>0</v>
      </c>
      <c r="W691" s="123">
        <v>0</v>
      </c>
      <c r="X691" s="75">
        <v>0</v>
      </c>
      <c r="Y691" s="75">
        <v>0</v>
      </c>
      <c r="Z691" s="75">
        <v>0</v>
      </c>
      <c r="AA691" s="75">
        <v>0</v>
      </c>
      <c r="AB691" s="3">
        <v>0</v>
      </c>
      <c r="AC691" s="3">
        <v>0</v>
      </c>
      <c r="AD691" s="3">
        <v>0</v>
      </c>
      <c r="AE691" s="6">
        <v>0</v>
      </c>
      <c r="AF691" s="6">
        <v>0</v>
      </c>
      <c r="AG691" s="6">
        <v>0</v>
      </c>
      <c r="AH691" s="6">
        <v>0</v>
      </c>
      <c r="AI691" s="51">
        <v>0</v>
      </c>
      <c r="AJ691" s="51">
        <v>0</v>
      </c>
      <c r="AK691" s="51">
        <v>0</v>
      </c>
      <c r="AL691" s="51">
        <v>0</v>
      </c>
      <c r="AM691" s="6">
        <v>-999</v>
      </c>
      <c r="AN691" s="6" t="s">
        <v>22151</v>
      </c>
      <c r="AO691" s="6" t="s">
        <v>22151</v>
      </c>
      <c r="AP691" s="6" t="s">
        <v>22151</v>
      </c>
      <c r="AQ691" s="6" t="s">
        <v>22151</v>
      </c>
      <c r="AR691" s="6" t="s">
        <v>22151</v>
      </c>
      <c r="AS691" s="6">
        <v>-999</v>
      </c>
      <c r="AT691" s="6" t="s">
        <v>22151</v>
      </c>
      <c r="AU691" s="6" t="s">
        <v>22151</v>
      </c>
      <c r="AV691" s="6" t="s">
        <v>22151</v>
      </c>
      <c r="AW691" s="6">
        <v>-999</v>
      </c>
      <c r="AX691" s="6">
        <v>-999</v>
      </c>
      <c r="AY691" s="99" t="s">
        <v>22151</v>
      </c>
      <c r="AZ691" s="132" t="s">
        <v>22151</v>
      </c>
      <c r="BA691" s="132" t="s">
        <v>22151</v>
      </c>
      <c r="BB691" s="132" t="s">
        <v>22151</v>
      </c>
      <c r="BC691" s="132" t="s">
        <v>22151</v>
      </c>
      <c r="BD691" s="132">
        <v>172</v>
      </c>
      <c r="BE691" s="132" t="s">
        <v>22151</v>
      </c>
      <c r="BF691" s="132" t="s">
        <v>22151</v>
      </c>
      <c r="BG691" s="132" t="s">
        <v>22151</v>
      </c>
      <c r="BH691" s="132">
        <v>280</v>
      </c>
      <c r="BI691" s="132">
        <v>265</v>
      </c>
      <c r="BJ691" s="92" t="s">
        <v>22151</v>
      </c>
      <c r="BK691" s="6">
        <v>7.5574645117708927</v>
      </c>
      <c r="BL691" s="8">
        <v>-1006.5574645117709</v>
      </c>
      <c r="BM691" s="12">
        <v>576</v>
      </c>
      <c r="BN691" s="6">
        <v>0</v>
      </c>
      <c r="BO691" s="6">
        <v>0.19435732070240119</v>
      </c>
      <c r="BP691" s="6">
        <v>-1006.7518218324733</v>
      </c>
      <c r="BQ691" s="38">
        <v>-2144.8325285828259</v>
      </c>
      <c r="BR691" s="38"/>
      <c r="BS691" s="6">
        <v>0</v>
      </c>
      <c r="BT691" s="38">
        <v>0</v>
      </c>
      <c r="BU691" s="6" t="s">
        <v>22630</v>
      </c>
      <c r="BV691" s="75">
        <v>999</v>
      </c>
      <c r="BW691" s="75">
        <v>1588</v>
      </c>
      <c r="BX691" s="51">
        <v>-589</v>
      </c>
      <c r="BY691" s="75">
        <v>0</v>
      </c>
      <c r="BZ691" s="75">
        <v>0</v>
      </c>
      <c r="CA691" s="184" t="s">
        <v>22151</v>
      </c>
    </row>
    <row r="692" spans="1:79" x14ac:dyDescent="0.3">
      <c r="A692" s="213" t="s">
        <v>3522</v>
      </c>
      <c r="B692" s="1" t="s">
        <v>7116</v>
      </c>
      <c r="C692" s="2" t="s">
        <v>7117</v>
      </c>
      <c r="D692" s="91" t="s">
        <v>58</v>
      </c>
      <c r="E692" s="2" t="s">
        <v>1434</v>
      </c>
      <c r="F692" s="2" t="s">
        <v>9094</v>
      </c>
      <c r="G692" s="2" t="s">
        <v>1380</v>
      </c>
      <c r="H692" s="2" t="s">
        <v>22151</v>
      </c>
      <c r="I692" s="2" t="s">
        <v>1380</v>
      </c>
      <c r="J692" s="269" t="s">
        <v>1380</v>
      </c>
      <c r="K692">
        <v>6677</v>
      </c>
      <c r="L692" t="s">
        <v>10560</v>
      </c>
      <c r="M692" t="e">
        <v>#VALUE!</v>
      </c>
      <c r="N692" t="s">
        <v>6292</v>
      </c>
      <c r="O692" s="169">
        <v>0</v>
      </c>
      <c r="P692" s="123">
        <v>0</v>
      </c>
      <c r="Q692" s="123">
        <v>0</v>
      </c>
      <c r="R692" s="75">
        <v>0</v>
      </c>
      <c r="S692" s="123">
        <v>0</v>
      </c>
      <c r="T692" s="123">
        <v>0</v>
      </c>
      <c r="U692" s="123">
        <v>0</v>
      </c>
      <c r="V692" s="75">
        <v>0</v>
      </c>
      <c r="W692" s="123">
        <v>0</v>
      </c>
      <c r="X692" s="75">
        <v>0</v>
      </c>
      <c r="Y692" s="75">
        <v>0</v>
      </c>
      <c r="Z692" s="75">
        <v>0</v>
      </c>
      <c r="AA692" s="75">
        <v>0</v>
      </c>
      <c r="AB692" s="52">
        <v>0</v>
      </c>
      <c r="AC692" s="52">
        <v>0</v>
      </c>
      <c r="AD692" s="52">
        <v>0</v>
      </c>
      <c r="AE692" s="51">
        <v>0</v>
      </c>
      <c r="AF692" s="51">
        <v>0</v>
      </c>
      <c r="AG692" s="51">
        <v>0</v>
      </c>
      <c r="AH692" s="51">
        <v>0</v>
      </c>
      <c r="AI692" s="51">
        <v>0</v>
      </c>
      <c r="AJ692" s="51">
        <v>0</v>
      </c>
      <c r="AK692" s="51">
        <v>0</v>
      </c>
      <c r="AL692" s="51">
        <v>0</v>
      </c>
      <c r="AM692" s="51">
        <v>-999</v>
      </c>
      <c r="AN692" s="51" t="s">
        <v>22151</v>
      </c>
      <c r="AO692" s="51" t="s">
        <v>22151</v>
      </c>
      <c r="AP692" s="51" t="s">
        <v>22151</v>
      </c>
      <c r="AQ692" s="51" t="s">
        <v>22151</v>
      </c>
      <c r="AR692" s="51" t="s">
        <v>22151</v>
      </c>
      <c r="AS692" s="51">
        <v>-999</v>
      </c>
      <c r="AT692" s="51" t="s">
        <v>22151</v>
      </c>
      <c r="AU692" s="51" t="s">
        <v>22151</v>
      </c>
      <c r="AV692" s="51" t="s">
        <v>22151</v>
      </c>
      <c r="AW692" s="51">
        <v>-999</v>
      </c>
      <c r="AX692" s="51">
        <v>-999</v>
      </c>
      <c r="AY692" s="76" t="s">
        <v>22151</v>
      </c>
      <c r="AZ692" s="132" t="s">
        <v>22151</v>
      </c>
      <c r="BA692" s="132" t="s">
        <v>22151</v>
      </c>
      <c r="BB692" s="132" t="s">
        <v>22151</v>
      </c>
      <c r="BC692" s="132" t="s">
        <v>22151</v>
      </c>
      <c r="BD692" s="132">
        <v>172</v>
      </c>
      <c r="BE692" s="132" t="s">
        <v>22151</v>
      </c>
      <c r="BF692" s="132" t="s">
        <v>22151</v>
      </c>
      <c r="BG692" s="132" t="s">
        <v>22151</v>
      </c>
      <c r="BH692" s="132">
        <v>280</v>
      </c>
      <c r="BI692" s="132">
        <v>265</v>
      </c>
      <c r="BJ692" s="92" t="s">
        <v>22151</v>
      </c>
      <c r="BK692" s="51">
        <v>7.5574645117708927</v>
      </c>
      <c r="BL692" s="8">
        <v>-1006.5574645117709</v>
      </c>
      <c r="BM692" s="12">
        <v>576</v>
      </c>
      <c r="BN692" s="51">
        <v>0</v>
      </c>
      <c r="BO692" s="51">
        <v>0.19435732070240119</v>
      </c>
      <c r="BP692" s="51">
        <v>-1006.7518218324733</v>
      </c>
      <c r="BQ692" s="64">
        <v>-2144.8325285828259</v>
      </c>
      <c r="BR692" s="64"/>
      <c r="BS692" s="51">
        <v>0</v>
      </c>
      <c r="BT692" s="38">
        <v>0</v>
      </c>
      <c r="BU692" s="51" t="s">
        <v>22630</v>
      </c>
      <c r="BV692" s="75">
        <v>999</v>
      </c>
      <c r="BW692" s="75">
        <v>1588</v>
      </c>
      <c r="BX692" s="51">
        <v>-589</v>
      </c>
      <c r="BY692" s="75">
        <v>0</v>
      </c>
      <c r="BZ692" s="75">
        <v>0</v>
      </c>
      <c r="CA692" s="184" t="s">
        <v>22151</v>
      </c>
    </row>
    <row r="693" spans="1:79" x14ac:dyDescent="0.3">
      <c r="A693" s="212" t="s">
        <v>6312</v>
      </c>
      <c r="B693" s="180" t="s">
        <v>7158</v>
      </c>
      <c r="C693" s="196" t="s">
        <v>6764</v>
      </c>
      <c r="D693" s="211" t="s">
        <v>1309</v>
      </c>
      <c r="E693" s="196" t="s">
        <v>1386</v>
      </c>
      <c r="F693" s="196" t="s">
        <v>6120</v>
      </c>
      <c r="G693" s="196" t="s">
        <v>1380</v>
      </c>
      <c r="H693" s="196" t="s">
        <v>22151</v>
      </c>
      <c r="I693" s="196" t="s">
        <v>1380</v>
      </c>
      <c r="J693" s="196" t="s">
        <v>1380</v>
      </c>
      <c r="K693" s="197">
        <v>5408</v>
      </c>
      <c r="L693" s="197" t="s">
        <v>10540</v>
      </c>
      <c r="M693" s="198" t="e">
        <v>#VALUE!</v>
      </c>
      <c r="N693" s="198" t="s">
        <v>6314</v>
      </c>
      <c r="O693" s="199">
        <v>0</v>
      </c>
      <c r="P693" s="200">
        <v>0</v>
      </c>
      <c r="Q693" s="200">
        <v>0</v>
      </c>
      <c r="R693" s="200">
        <v>0</v>
      </c>
      <c r="S693" s="200">
        <v>0</v>
      </c>
      <c r="T693" s="200">
        <v>0</v>
      </c>
      <c r="U693" s="200">
        <v>0</v>
      </c>
      <c r="V693" s="200">
        <v>0</v>
      </c>
      <c r="W693" s="200">
        <v>0</v>
      </c>
      <c r="X693" s="200">
        <v>0</v>
      </c>
      <c r="Y693" s="200">
        <v>0</v>
      </c>
      <c r="Z693" s="200">
        <v>0</v>
      </c>
      <c r="AA693" s="200">
        <v>0</v>
      </c>
      <c r="AB693" s="201">
        <v>0</v>
      </c>
      <c r="AC693" s="202">
        <v>0</v>
      </c>
      <c r="AD693" s="202">
        <v>0</v>
      </c>
      <c r="AE693" s="203">
        <v>0</v>
      </c>
      <c r="AF693" s="203">
        <v>0</v>
      </c>
      <c r="AG693" s="203">
        <v>0</v>
      </c>
      <c r="AH693" s="203">
        <v>0</v>
      </c>
      <c r="AI693" s="203">
        <v>0</v>
      </c>
      <c r="AJ693" s="204">
        <v>0</v>
      </c>
      <c r="AK693" s="204">
        <v>0</v>
      </c>
      <c r="AL693" s="204">
        <v>0</v>
      </c>
      <c r="AM693" s="203">
        <v>-999</v>
      </c>
      <c r="AN693" s="203" t="s">
        <v>22151</v>
      </c>
      <c r="AO693" s="203" t="s">
        <v>22151</v>
      </c>
      <c r="AP693" s="203" t="s">
        <v>22151</v>
      </c>
      <c r="AQ693" s="203" t="s">
        <v>22151</v>
      </c>
      <c r="AR693" s="203" t="s">
        <v>22151</v>
      </c>
      <c r="AS693" s="203">
        <v>-999</v>
      </c>
      <c r="AT693" s="203" t="s">
        <v>22151</v>
      </c>
      <c r="AU693" s="203" t="s">
        <v>22151</v>
      </c>
      <c r="AV693" s="203" t="s">
        <v>22151</v>
      </c>
      <c r="AW693" s="203">
        <v>-999</v>
      </c>
      <c r="AX693" s="203">
        <v>-999</v>
      </c>
      <c r="AY693" s="205" t="s">
        <v>22151</v>
      </c>
      <c r="AZ693" s="205" t="s">
        <v>22151</v>
      </c>
      <c r="BA693" s="205" t="s">
        <v>22151</v>
      </c>
      <c r="BB693" s="205" t="s">
        <v>22151</v>
      </c>
      <c r="BC693" s="205" t="s">
        <v>22151</v>
      </c>
      <c r="BD693" s="205">
        <v>172</v>
      </c>
      <c r="BE693" s="205" t="s">
        <v>22151</v>
      </c>
      <c r="BF693" s="205" t="s">
        <v>22151</v>
      </c>
      <c r="BG693" s="205" t="s">
        <v>22151</v>
      </c>
      <c r="BH693" s="205">
        <v>280</v>
      </c>
      <c r="BI693" s="205">
        <v>265</v>
      </c>
      <c r="BJ693" s="206" t="s">
        <v>22151</v>
      </c>
      <c r="BK693" s="203">
        <v>7.5574645117708927</v>
      </c>
      <c r="BL693" s="203">
        <v>-1006.5574645117709</v>
      </c>
      <c r="BM693" s="205">
        <v>576</v>
      </c>
      <c r="BN693" s="203">
        <v>0</v>
      </c>
      <c r="BO693" s="203">
        <v>0.19435732070240119</v>
      </c>
      <c r="BP693" s="203">
        <v>-1006.7518218324733</v>
      </c>
      <c r="BQ693" s="207">
        <v>-2144.8325285828259</v>
      </c>
      <c r="BR693" s="208"/>
      <c r="BS693" s="203">
        <v>0</v>
      </c>
      <c r="BT693" s="38">
        <v>0</v>
      </c>
      <c r="BU693" s="203" t="s">
        <v>22630</v>
      </c>
      <c r="BV693" s="200">
        <v>999</v>
      </c>
      <c r="BW693" s="209">
        <v>1588</v>
      </c>
      <c r="BX693" s="204">
        <v>-589</v>
      </c>
      <c r="BY693" s="209">
        <v>0</v>
      </c>
      <c r="BZ693" s="209">
        <v>0</v>
      </c>
      <c r="CA693" s="184" t="s">
        <v>22151</v>
      </c>
    </row>
    <row r="694" spans="1:79" x14ac:dyDescent="0.3">
      <c r="A694" s="178" t="s">
        <v>11074</v>
      </c>
      <c r="B694" s="1" t="s">
        <v>7104</v>
      </c>
      <c r="C694" s="2" t="s">
        <v>7296</v>
      </c>
      <c r="D694" s="91" t="s">
        <v>11075</v>
      </c>
      <c r="E694" s="2" t="s">
        <v>3591</v>
      </c>
      <c r="F694" s="2" t="s">
        <v>3591</v>
      </c>
      <c r="G694" s="2" t="s">
        <v>1380</v>
      </c>
      <c r="H694" s="2" t="s">
        <v>22151</v>
      </c>
      <c r="I694" s="2" t="s">
        <v>1380</v>
      </c>
      <c r="J694" s="269" t="s">
        <v>1380</v>
      </c>
      <c r="K694" s="98">
        <v>13284</v>
      </c>
      <c r="L694" s="98" t="s">
        <v>11076</v>
      </c>
      <c r="M694" s="98" t="e">
        <v>#VALUE!</v>
      </c>
      <c r="N694" s="98" t="s">
        <v>11077</v>
      </c>
      <c r="O694" s="66">
        <v>0</v>
      </c>
      <c r="P694" s="123">
        <v>0</v>
      </c>
      <c r="Q694" s="123">
        <v>0</v>
      </c>
      <c r="R694" s="66">
        <v>0</v>
      </c>
      <c r="S694" s="123">
        <v>0</v>
      </c>
      <c r="T694" s="123">
        <v>0</v>
      </c>
      <c r="U694" s="123">
        <v>0</v>
      </c>
      <c r="V694" s="66">
        <v>0</v>
      </c>
      <c r="W694" s="123">
        <v>0</v>
      </c>
      <c r="X694" s="66">
        <v>0</v>
      </c>
      <c r="Y694" s="66">
        <v>0</v>
      </c>
      <c r="Z694" s="66">
        <v>0</v>
      </c>
      <c r="AA694" s="66">
        <v>0</v>
      </c>
      <c r="AB694" s="3">
        <v>0</v>
      </c>
      <c r="AC694" s="3">
        <v>0</v>
      </c>
      <c r="AD694" s="3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51">
        <v>0</v>
      </c>
      <c r="AM694" s="6">
        <v>-999</v>
      </c>
      <c r="AN694" s="6" t="s">
        <v>22151</v>
      </c>
      <c r="AO694" s="6" t="s">
        <v>22151</v>
      </c>
      <c r="AP694" s="6" t="s">
        <v>22151</v>
      </c>
      <c r="AQ694" s="6" t="s">
        <v>22151</v>
      </c>
      <c r="AR694" s="6" t="s">
        <v>22151</v>
      </c>
      <c r="AS694" s="6">
        <v>-999</v>
      </c>
      <c r="AT694" s="6" t="s">
        <v>22151</v>
      </c>
      <c r="AU694" s="6" t="s">
        <v>22151</v>
      </c>
      <c r="AV694" s="6" t="s">
        <v>22151</v>
      </c>
      <c r="AW694" s="6">
        <v>-999</v>
      </c>
      <c r="AX694" s="6">
        <v>-999</v>
      </c>
      <c r="AY694" s="99" t="s">
        <v>22151</v>
      </c>
      <c r="AZ694" s="99" t="s">
        <v>22151</v>
      </c>
      <c r="BA694" s="99" t="s">
        <v>22151</v>
      </c>
      <c r="BB694" s="99" t="s">
        <v>22151</v>
      </c>
      <c r="BC694" s="99" t="s">
        <v>22151</v>
      </c>
      <c r="BD694" s="99">
        <v>172</v>
      </c>
      <c r="BE694" s="99" t="s">
        <v>22151</v>
      </c>
      <c r="BF694" s="99" t="s">
        <v>22151</v>
      </c>
      <c r="BG694" s="99" t="s">
        <v>22151</v>
      </c>
      <c r="BH694" s="99">
        <v>280</v>
      </c>
      <c r="BI694" s="99">
        <v>265</v>
      </c>
      <c r="BJ694" s="92" t="s">
        <v>22151</v>
      </c>
      <c r="BK694" s="6">
        <v>7.5574645117708927</v>
      </c>
      <c r="BL694" s="6">
        <v>-1006.5574645117709</v>
      </c>
      <c r="BM694" s="99">
        <v>576</v>
      </c>
      <c r="BN694" s="6">
        <v>0</v>
      </c>
      <c r="BO694" s="6">
        <v>0.19435732070240119</v>
      </c>
      <c r="BP694" s="6">
        <v>-1006.7518218324733</v>
      </c>
      <c r="BQ694" s="38">
        <v>-2144.8325285828259</v>
      </c>
      <c r="BR694" s="38"/>
      <c r="BS694" s="6">
        <v>0</v>
      </c>
      <c r="BT694" s="38">
        <v>0</v>
      </c>
      <c r="BU694" s="6" t="s">
        <v>22630</v>
      </c>
      <c r="BV694" s="75">
        <v>999</v>
      </c>
      <c r="BW694" s="75">
        <v>1588</v>
      </c>
      <c r="BX694" s="51">
        <v>-589</v>
      </c>
      <c r="BY694" s="75">
        <v>0</v>
      </c>
      <c r="BZ694" s="75">
        <v>0</v>
      </c>
      <c r="CA694" s="184" t="s">
        <v>22151</v>
      </c>
    </row>
    <row r="695" spans="1:79" x14ac:dyDescent="0.3">
      <c r="A695" s="178" t="s">
        <v>8230</v>
      </c>
      <c r="B695" s="1" t="s">
        <v>8231</v>
      </c>
      <c r="C695" s="2" t="s">
        <v>7232</v>
      </c>
      <c r="D695" s="91" t="s">
        <v>9004</v>
      </c>
      <c r="E695" s="2" t="s">
        <v>1434</v>
      </c>
      <c r="F695" s="2" t="s">
        <v>9094</v>
      </c>
      <c r="G695" s="2" t="s">
        <v>1380</v>
      </c>
      <c r="H695" s="2" t="s">
        <v>22151</v>
      </c>
      <c r="I695" s="2" t="s">
        <v>1380</v>
      </c>
      <c r="J695" s="269" t="s">
        <v>1380</v>
      </c>
      <c r="K695">
        <v>13176</v>
      </c>
      <c r="L695" t="s">
        <v>9416</v>
      </c>
      <c r="M695" t="e">
        <v>#VALUE!</v>
      </c>
      <c r="N695" t="s">
        <v>9005</v>
      </c>
      <c r="O695" s="169">
        <v>0</v>
      </c>
      <c r="P695" s="123">
        <v>0</v>
      </c>
      <c r="Q695" s="123">
        <v>0</v>
      </c>
      <c r="R695" s="75">
        <v>0</v>
      </c>
      <c r="S695" s="123">
        <v>0</v>
      </c>
      <c r="T695" s="123">
        <v>0</v>
      </c>
      <c r="U695" s="123">
        <v>0</v>
      </c>
      <c r="V695" s="75">
        <v>0</v>
      </c>
      <c r="W695" s="123">
        <v>0</v>
      </c>
      <c r="X695" s="75">
        <v>0</v>
      </c>
      <c r="Y695" s="75">
        <v>0</v>
      </c>
      <c r="Z695" s="75">
        <v>0</v>
      </c>
      <c r="AA695" s="75">
        <v>0</v>
      </c>
      <c r="AB695" s="31">
        <v>0</v>
      </c>
      <c r="AC695" s="31">
        <v>0</v>
      </c>
      <c r="AD695" s="31">
        <v>0</v>
      </c>
      <c r="AE695" s="32">
        <v>0</v>
      </c>
      <c r="AF695" s="32">
        <v>0</v>
      </c>
      <c r="AG695" s="32">
        <v>0</v>
      </c>
      <c r="AH695" s="32">
        <v>0</v>
      </c>
      <c r="AI695" s="51">
        <v>0</v>
      </c>
      <c r="AJ695" s="51">
        <v>0</v>
      </c>
      <c r="AK695" s="51">
        <v>0</v>
      </c>
      <c r="AL695" s="51">
        <v>0</v>
      </c>
      <c r="AM695" s="8">
        <v>-999</v>
      </c>
      <c r="AN695" s="8" t="s">
        <v>22151</v>
      </c>
      <c r="AO695" s="8" t="s">
        <v>22151</v>
      </c>
      <c r="AP695" s="8" t="s">
        <v>22151</v>
      </c>
      <c r="AQ695" s="8" t="s">
        <v>22151</v>
      </c>
      <c r="AR695" s="8" t="s">
        <v>22151</v>
      </c>
      <c r="AS695" s="8">
        <v>-999</v>
      </c>
      <c r="AT695" s="8" t="s">
        <v>22151</v>
      </c>
      <c r="AU695" s="8" t="s">
        <v>22151</v>
      </c>
      <c r="AV695" s="8" t="s">
        <v>22151</v>
      </c>
      <c r="AW695" s="8">
        <v>-999</v>
      </c>
      <c r="AX695" s="8">
        <v>-999</v>
      </c>
      <c r="AY695" s="132" t="s">
        <v>22151</v>
      </c>
      <c r="AZ695" s="132" t="s">
        <v>22151</v>
      </c>
      <c r="BA695" s="132" t="s">
        <v>22151</v>
      </c>
      <c r="BB695" s="132" t="s">
        <v>22151</v>
      </c>
      <c r="BC695" s="132" t="s">
        <v>22151</v>
      </c>
      <c r="BD695" s="132">
        <v>172</v>
      </c>
      <c r="BE695" s="132" t="s">
        <v>22151</v>
      </c>
      <c r="BF695" s="132" t="s">
        <v>22151</v>
      </c>
      <c r="BG695" s="132" t="s">
        <v>22151</v>
      </c>
      <c r="BH695" s="132">
        <v>280</v>
      </c>
      <c r="BI695" s="132">
        <v>265</v>
      </c>
      <c r="BJ695" s="92" t="s">
        <v>22151</v>
      </c>
      <c r="BK695" s="32">
        <v>7.5574645117708927</v>
      </c>
      <c r="BL695" s="8">
        <v>-1006.5574645117709</v>
      </c>
      <c r="BM695" s="12">
        <v>576</v>
      </c>
      <c r="BN695" s="32">
        <v>0</v>
      </c>
      <c r="BO695" s="32">
        <v>0.19435732070240119</v>
      </c>
      <c r="BP695" s="32">
        <v>-1006.7518218324733</v>
      </c>
      <c r="BQ695" s="40">
        <v>-2144.8325285828259</v>
      </c>
      <c r="BR695" s="40"/>
      <c r="BS695" s="32">
        <v>0</v>
      </c>
      <c r="BT695" s="38">
        <v>0</v>
      </c>
      <c r="BU695" s="6" t="s">
        <v>22630</v>
      </c>
      <c r="BV695" s="75">
        <v>999</v>
      </c>
      <c r="BW695" s="75">
        <v>1588</v>
      </c>
      <c r="BX695" s="51">
        <v>-589</v>
      </c>
      <c r="BY695" s="75">
        <v>0</v>
      </c>
      <c r="BZ695" s="75">
        <v>0</v>
      </c>
      <c r="CA695" s="184" t="s">
        <v>22151</v>
      </c>
    </row>
    <row r="696" spans="1:79" x14ac:dyDescent="0.3">
      <c r="A696" s="212" t="s">
        <v>11013</v>
      </c>
      <c r="B696" s="180" t="s">
        <v>11015</v>
      </c>
      <c r="C696" s="196" t="s">
        <v>6623</v>
      </c>
      <c r="D696" s="211" t="s">
        <v>11014</v>
      </c>
      <c r="E696" s="196" t="s">
        <v>1398</v>
      </c>
      <c r="F696" s="196" t="s">
        <v>9094</v>
      </c>
      <c r="G696" s="196" t="s">
        <v>1380</v>
      </c>
      <c r="H696" s="196" t="s">
        <v>22151</v>
      </c>
      <c r="I696" s="196" t="s">
        <v>1380</v>
      </c>
      <c r="J696" s="196" t="s">
        <v>1380</v>
      </c>
      <c r="K696" s="197">
        <v>11255</v>
      </c>
      <c r="L696" s="197" t="s">
        <v>11016</v>
      </c>
      <c r="M696" s="198" t="e">
        <v>#VALUE!</v>
      </c>
      <c r="N696" s="198" t="s">
        <v>11017</v>
      </c>
      <c r="O696" s="199">
        <v>0</v>
      </c>
      <c r="P696" s="200">
        <v>0</v>
      </c>
      <c r="Q696" s="200">
        <v>0</v>
      </c>
      <c r="R696" s="200">
        <v>0</v>
      </c>
      <c r="S696" s="200">
        <v>0</v>
      </c>
      <c r="T696" s="200">
        <v>0</v>
      </c>
      <c r="U696" s="200">
        <v>0</v>
      </c>
      <c r="V696" s="200">
        <v>0</v>
      </c>
      <c r="W696" s="200">
        <v>0</v>
      </c>
      <c r="X696" s="200">
        <v>0</v>
      </c>
      <c r="Y696" s="200">
        <v>0</v>
      </c>
      <c r="Z696" s="200">
        <v>0</v>
      </c>
      <c r="AA696" s="200">
        <v>0</v>
      </c>
      <c r="AB696" s="201">
        <v>0</v>
      </c>
      <c r="AC696" s="202">
        <v>0</v>
      </c>
      <c r="AD696" s="202">
        <v>0</v>
      </c>
      <c r="AE696" s="203">
        <v>0</v>
      </c>
      <c r="AF696" s="203">
        <v>0</v>
      </c>
      <c r="AG696" s="203">
        <v>0</v>
      </c>
      <c r="AH696" s="203">
        <v>0</v>
      </c>
      <c r="AI696" s="203">
        <v>0</v>
      </c>
      <c r="AJ696" s="204">
        <v>0</v>
      </c>
      <c r="AK696" s="204">
        <v>0</v>
      </c>
      <c r="AL696" s="204">
        <v>0</v>
      </c>
      <c r="AM696" s="203">
        <v>-999</v>
      </c>
      <c r="AN696" s="203" t="s">
        <v>22151</v>
      </c>
      <c r="AO696" s="203" t="s">
        <v>22151</v>
      </c>
      <c r="AP696" s="203" t="s">
        <v>22151</v>
      </c>
      <c r="AQ696" s="203" t="s">
        <v>22151</v>
      </c>
      <c r="AR696" s="203" t="s">
        <v>22151</v>
      </c>
      <c r="AS696" s="203">
        <v>-999</v>
      </c>
      <c r="AT696" s="203" t="s">
        <v>22151</v>
      </c>
      <c r="AU696" s="203" t="s">
        <v>22151</v>
      </c>
      <c r="AV696" s="203" t="s">
        <v>22151</v>
      </c>
      <c r="AW696" s="203">
        <v>-999</v>
      </c>
      <c r="AX696" s="203">
        <v>-999</v>
      </c>
      <c r="AY696" s="205" t="s">
        <v>22151</v>
      </c>
      <c r="AZ696" s="205" t="s">
        <v>22151</v>
      </c>
      <c r="BA696" s="205" t="s">
        <v>22151</v>
      </c>
      <c r="BB696" s="205" t="s">
        <v>22151</v>
      </c>
      <c r="BC696" s="205" t="s">
        <v>22151</v>
      </c>
      <c r="BD696" s="205">
        <v>172</v>
      </c>
      <c r="BE696" s="205" t="s">
        <v>22151</v>
      </c>
      <c r="BF696" s="205" t="s">
        <v>22151</v>
      </c>
      <c r="BG696" s="205" t="s">
        <v>22151</v>
      </c>
      <c r="BH696" s="205">
        <v>280</v>
      </c>
      <c r="BI696" s="205">
        <v>265</v>
      </c>
      <c r="BJ696" s="206" t="s">
        <v>22151</v>
      </c>
      <c r="BK696" s="203">
        <v>7.5574645117708927</v>
      </c>
      <c r="BL696" s="203">
        <v>-1006.5574645117709</v>
      </c>
      <c r="BM696" s="205">
        <v>576</v>
      </c>
      <c r="BN696" s="203">
        <v>0</v>
      </c>
      <c r="BO696" s="203">
        <v>0.19435732070240119</v>
      </c>
      <c r="BP696" s="203">
        <v>-1006.7518218324733</v>
      </c>
      <c r="BQ696" s="207">
        <v>-2144.8325285828259</v>
      </c>
      <c r="BR696" s="208"/>
      <c r="BS696" s="203">
        <v>0</v>
      </c>
      <c r="BT696" s="38">
        <v>0</v>
      </c>
      <c r="BU696" s="203" t="s">
        <v>22630</v>
      </c>
      <c r="BV696" s="200">
        <v>999</v>
      </c>
      <c r="BW696" s="209">
        <v>1588</v>
      </c>
      <c r="BX696" s="204">
        <v>-589</v>
      </c>
      <c r="BY696" s="209">
        <v>0</v>
      </c>
      <c r="BZ696" s="209">
        <v>0</v>
      </c>
      <c r="CA696" s="184" t="s">
        <v>22151</v>
      </c>
    </row>
    <row r="697" spans="1:79" x14ac:dyDescent="0.3">
      <c r="A697" s="178" t="s">
        <v>12769</v>
      </c>
      <c r="B697" s="1" t="s">
        <v>12770</v>
      </c>
      <c r="C697" s="2" t="s">
        <v>6661</v>
      </c>
      <c r="D697" s="91" t="s">
        <v>11552</v>
      </c>
      <c r="E697" s="2" t="s">
        <v>1416</v>
      </c>
      <c r="F697" s="2" t="s">
        <v>9094</v>
      </c>
      <c r="G697" s="2" t="s">
        <v>1380</v>
      </c>
      <c r="H697" s="2" t="s">
        <v>22151</v>
      </c>
      <c r="I697" s="2" t="s">
        <v>1380</v>
      </c>
      <c r="J697" s="269" t="s">
        <v>1380</v>
      </c>
      <c r="K697">
        <v>12983</v>
      </c>
      <c r="L697" t="s">
        <v>11553</v>
      </c>
      <c r="M697" t="e">
        <v>#VALUE!</v>
      </c>
      <c r="N697" t="s">
        <v>12772</v>
      </c>
      <c r="O697" s="169">
        <v>0</v>
      </c>
      <c r="P697" s="123">
        <v>0</v>
      </c>
      <c r="Q697" s="123">
        <v>0</v>
      </c>
      <c r="R697" s="75">
        <v>0</v>
      </c>
      <c r="S697" s="123">
        <v>0</v>
      </c>
      <c r="T697" s="123">
        <v>0</v>
      </c>
      <c r="U697" s="123">
        <v>0</v>
      </c>
      <c r="V697" s="75">
        <v>0</v>
      </c>
      <c r="W697" s="123">
        <v>0</v>
      </c>
      <c r="X697" s="75">
        <v>0</v>
      </c>
      <c r="Y697" s="75">
        <v>0</v>
      </c>
      <c r="Z697" s="75">
        <v>0</v>
      </c>
      <c r="AA697" s="75">
        <v>0</v>
      </c>
      <c r="AB697" s="4">
        <v>0</v>
      </c>
      <c r="AC697" s="4">
        <v>0</v>
      </c>
      <c r="AD697" s="4">
        <v>0</v>
      </c>
      <c r="AE697" s="8">
        <v>0</v>
      </c>
      <c r="AF697" s="8">
        <v>0</v>
      </c>
      <c r="AG697" s="8">
        <v>0</v>
      </c>
      <c r="AH697" s="8">
        <v>0</v>
      </c>
      <c r="AI697" s="51">
        <v>0</v>
      </c>
      <c r="AJ697" s="51">
        <v>0</v>
      </c>
      <c r="AK697" s="51">
        <v>0</v>
      </c>
      <c r="AL697" s="51">
        <v>0</v>
      </c>
      <c r="AM697" s="8">
        <v>-999</v>
      </c>
      <c r="AN697" s="8" t="s">
        <v>22151</v>
      </c>
      <c r="AO697" s="8" t="s">
        <v>22151</v>
      </c>
      <c r="AP697" s="8" t="s">
        <v>22151</v>
      </c>
      <c r="AQ697" s="8" t="s">
        <v>22151</v>
      </c>
      <c r="AR697" s="8" t="s">
        <v>22151</v>
      </c>
      <c r="AS697" s="8">
        <v>-999</v>
      </c>
      <c r="AT697" s="8" t="s">
        <v>22151</v>
      </c>
      <c r="AU697" s="8" t="s">
        <v>22151</v>
      </c>
      <c r="AV697" s="8" t="s">
        <v>22151</v>
      </c>
      <c r="AW697" s="8">
        <v>-999</v>
      </c>
      <c r="AX697" s="8">
        <v>-999</v>
      </c>
      <c r="AY697" s="132" t="s">
        <v>22151</v>
      </c>
      <c r="AZ697" s="132" t="s">
        <v>22151</v>
      </c>
      <c r="BA697" s="132" t="s">
        <v>22151</v>
      </c>
      <c r="BB697" s="132" t="s">
        <v>22151</v>
      </c>
      <c r="BC697" s="132" t="s">
        <v>22151</v>
      </c>
      <c r="BD697" s="132">
        <v>172</v>
      </c>
      <c r="BE697" s="132" t="s">
        <v>22151</v>
      </c>
      <c r="BF697" s="132" t="s">
        <v>22151</v>
      </c>
      <c r="BG697" s="132" t="s">
        <v>22151</v>
      </c>
      <c r="BH697" s="132">
        <v>280</v>
      </c>
      <c r="BI697" s="132">
        <v>265</v>
      </c>
      <c r="BJ697" s="92" t="s">
        <v>22151</v>
      </c>
      <c r="BK697" s="8">
        <v>7.5574645117708927</v>
      </c>
      <c r="BL697" s="8">
        <v>-1006.5574645117709</v>
      </c>
      <c r="BM697" s="12">
        <v>576</v>
      </c>
      <c r="BN697" s="10">
        <v>0</v>
      </c>
      <c r="BO697" s="10">
        <v>0.19435732070240119</v>
      </c>
      <c r="BP697" s="10">
        <v>-1006.7518218324733</v>
      </c>
      <c r="BQ697" s="41">
        <v>-2144.8325285828259</v>
      </c>
      <c r="BR697" s="41"/>
      <c r="BS697" s="10">
        <v>0</v>
      </c>
      <c r="BT697" s="38">
        <v>0</v>
      </c>
      <c r="BU697" s="6" t="s">
        <v>22630</v>
      </c>
      <c r="BV697" s="75">
        <v>999</v>
      </c>
      <c r="BW697" s="75">
        <v>1588</v>
      </c>
      <c r="BX697" s="51">
        <v>-589</v>
      </c>
      <c r="BY697" s="75">
        <v>0</v>
      </c>
      <c r="BZ697" s="75">
        <v>0</v>
      </c>
      <c r="CA697" s="184" t="s">
        <v>22151</v>
      </c>
    </row>
    <row r="698" spans="1:79" x14ac:dyDescent="0.3">
      <c r="A698" s="212" t="s">
        <v>12678</v>
      </c>
      <c r="B698" s="180" t="s">
        <v>12679</v>
      </c>
      <c r="C698" s="181" t="s">
        <v>6562</v>
      </c>
      <c r="D698" s="210" t="s">
        <v>11588</v>
      </c>
      <c r="E698" s="181" t="s">
        <v>1379</v>
      </c>
      <c r="F698" s="181" t="s">
        <v>9094</v>
      </c>
      <c r="G698" s="181" t="s">
        <v>1380</v>
      </c>
      <c r="H698" s="181" t="s">
        <v>22151</v>
      </c>
      <c r="I698" s="181" t="s">
        <v>1380</v>
      </c>
      <c r="J698" s="181" t="s">
        <v>1380</v>
      </c>
      <c r="K698" s="182">
        <v>13414</v>
      </c>
      <c r="L698" s="182" t="s">
        <v>11589</v>
      </c>
      <c r="M698" s="194" t="e">
        <v>#VALUE!</v>
      </c>
      <c r="N698" s="194" t="s">
        <v>12681</v>
      </c>
      <c r="O698" s="66">
        <v>0</v>
      </c>
      <c r="P698" s="184">
        <v>0</v>
      </c>
      <c r="Q698" s="184">
        <v>0</v>
      </c>
      <c r="R698" s="184">
        <v>0</v>
      </c>
      <c r="S698" s="184">
        <v>0</v>
      </c>
      <c r="T698" s="184">
        <v>0</v>
      </c>
      <c r="U698" s="184">
        <v>0</v>
      </c>
      <c r="V698" s="184">
        <v>0</v>
      </c>
      <c r="W698" s="184">
        <v>0</v>
      </c>
      <c r="X698" s="184">
        <v>0</v>
      </c>
      <c r="Y698" s="184">
        <v>0</v>
      </c>
      <c r="Z698" s="184">
        <v>0</v>
      </c>
      <c r="AA698" s="184">
        <v>0</v>
      </c>
      <c r="AB698" s="185">
        <v>0</v>
      </c>
      <c r="AC698" s="186">
        <v>0</v>
      </c>
      <c r="AD698" s="186">
        <v>0</v>
      </c>
      <c r="AE698" s="187">
        <v>0</v>
      </c>
      <c r="AF698" s="187">
        <v>0</v>
      </c>
      <c r="AG698" s="187">
        <v>0</v>
      </c>
      <c r="AH698" s="187">
        <v>0</v>
      </c>
      <c r="AI698" s="187">
        <v>0</v>
      </c>
      <c r="AJ698" s="188">
        <v>0</v>
      </c>
      <c r="AK698" s="188">
        <v>0</v>
      </c>
      <c r="AL698" s="188">
        <v>0</v>
      </c>
      <c r="AM698" s="187">
        <v>-999</v>
      </c>
      <c r="AN698" s="187" t="s">
        <v>22151</v>
      </c>
      <c r="AO698" s="187" t="s">
        <v>22151</v>
      </c>
      <c r="AP698" s="187" t="s">
        <v>22151</v>
      </c>
      <c r="AQ698" s="187" t="s">
        <v>22151</v>
      </c>
      <c r="AR698" s="187" t="s">
        <v>22151</v>
      </c>
      <c r="AS698" s="187">
        <v>-999</v>
      </c>
      <c r="AT698" s="187" t="s">
        <v>22151</v>
      </c>
      <c r="AU698" s="187" t="s">
        <v>22151</v>
      </c>
      <c r="AV698" s="187" t="s">
        <v>22151</v>
      </c>
      <c r="AW698" s="187">
        <v>-999</v>
      </c>
      <c r="AX698" s="187">
        <v>-999</v>
      </c>
      <c r="AY698" s="189" t="s">
        <v>22151</v>
      </c>
      <c r="AZ698" s="189" t="s">
        <v>22151</v>
      </c>
      <c r="BA698" s="189" t="s">
        <v>22151</v>
      </c>
      <c r="BB698" s="189" t="s">
        <v>22151</v>
      </c>
      <c r="BC698" s="189" t="s">
        <v>22151</v>
      </c>
      <c r="BD698" s="189">
        <v>172</v>
      </c>
      <c r="BE698" s="189" t="s">
        <v>22151</v>
      </c>
      <c r="BF698" s="189" t="s">
        <v>22151</v>
      </c>
      <c r="BG698" s="189" t="s">
        <v>22151</v>
      </c>
      <c r="BH698" s="189">
        <v>280</v>
      </c>
      <c r="BI698" s="189">
        <v>265</v>
      </c>
      <c r="BJ698" s="190" t="s">
        <v>22151</v>
      </c>
      <c r="BK698" s="187">
        <v>7.5574645117708927</v>
      </c>
      <c r="BL698" s="187">
        <v>-1006.5574645117709</v>
      </c>
      <c r="BM698" s="189">
        <v>576</v>
      </c>
      <c r="BN698" s="187">
        <v>0</v>
      </c>
      <c r="BO698" s="187">
        <v>0.19435732070240119</v>
      </c>
      <c r="BP698" s="187">
        <v>-1006.7518218324733</v>
      </c>
      <c r="BQ698" s="191">
        <v>-2144.8325285828259</v>
      </c>
      <c r="BR698" s="192"/>
      <c r="BS698" s="187">
        <v>0</v>
      </c>
      <c r="BT698" s="38">
        <v>0</v>
      </c>
      <c r="BU698" s="187" t="s">
        <v>22630</v>
      </c>
      <c r="BV698" s="184">
        <v>999</v>
      </c>
      <c r="BW698" s="193">
        <v>1588</v>
      </c>
      <c r="BX698" s="188">
        <v>-589</v>
      </c>
      <c r="BY698" s="193">
        <v>0</v>
      </c>
      <c r="BZ698" s="193">
        <v>0</v>
      </c>
      <c r="CA698" s="184" t="s">
        <v>22151</v>
      </c>
    </row>
    <row r="699" spans="1:79" x14ac:dyDescent="0.3">
      <c r="A699" s="178" t="s">
        <v>8235</v>
      </c>
      <c r="B699" s="1" t="s">
        <v>8236</v>
      </c>
      <c r="C699" s="2" t="s">
        <v>8237</v>
      </c>
      <c r="D699" s="91" t="s">
        <v>9031</v>
      </c>
      <c r="E699" s="2" t="s">
        <v>3591</v>
      </c>
      <c r="F699" s="2" t="s">
        <v>3591</v>
      </c>
      <c r="G699" s="2" t="s">
        <v>1380</v>
      </c>
      <c r="H699" s="2" t="s">
        <v>22151</v>
      </c>
      <c r="I699" s="2" t="s">
        <v>1380</v>
      </c>
      <c r="J699" s="269" t="s">
        <v>1380</v>
      </c>
      <c r="K699">
        <v>13633</v>
      </c>
      <c r="L699" t="s">
        <v>10822</v>
      </c>
      <c r="M699" t="e">
        <v>#VALUE!</v>
      </c>
      <c r="N699" t="s">
        <v>9033</v>
      </c>
      <c r="O699" s="169">
        <v>0</v>
      </c>
      <c r="P699" s="123">
        <v>0</v>
      </c>
      <c r="Q699" s="123">
        <v>0</v>
      </c>
      <c r="R699" s="67">
        <v>0</v>
      </c>
      <c r="S699" s="123">
        <v>0</v>
      </c>
      <c r="T699" s="123">
        <v>0</v>
      </c>
      <c r="U699" s="123">
        <v>0</v>
      </c>
      <c r="V699" s="67">
        <v>0</v>
      </c>
      <c r="W699" s="123">
        <v>0</v>
      </c>
      <c r="X699" s="67">
        <v>0</v>
      </c>
      <c r="Y699" s="67">
        <v>0</v>
      </c>
      <c r="Z699" s="67">
        <v>0</v>
      </c>
      <c r="AA699" s="67">
        <v>0</v>
      </c>
      <c r="AB699" s="3">
        <v>0</v>
      </c>
      <c r="AC699" s="3">
        <v>0</v>
      </c>
      <c r="AD699" s="3">
        <v>0</v>
      </c>
      <c r="AE699" s="6">
        <v>0</v>
      </c>
      <c r="AF699" s="6">
        <v>0</v>
      </c>
      <c r="AG699" s="6">
        <v>0</v>
      </c>
      <c r="AH699" s="6">
        <v>0</v>
      </c>
      <c r="AI699" s="51">
        <v>0</v>
      </c>
      <c r="AJ699" s="51">
        <v>0</v>
      </c>
      <c r="AK699" s="51">
        <v>0</v>
      </c>
      <c r="AL699" s="51">
        <v>0</v>
      </c>
      <c r="AM699" s="6">
        <v>-999</v>
      </c>
      <c r="AN699" s="6" t="s">
        <v>22151</v>
      </c>
      <c r="AO699" s="6" t="s">
        <v>22151</v>
      </c>
      <c r="AP699" s="6" t="s">
        <v>22151</v>
      </c>
      <c r="AQ699" s="6" t="s">
        <v>22151</v>
      </c>
      <c r="AR699" s="6" t="s">
        <v>22151</v>
      </c>
      <c r="AS699" s="6">
        <v>-999</v>
      </c>
      <c r="AT699" s="6" t="s">
        <v>22151</v>
      </c>
      <c r="AU699" s="6" t="s">
        <v>22151</v>
      </c>
      <c r="AV699" s="6" t="s">
        <v>22151</v>
      </c>
      <c r="AW699" s="6">
        <v>-999</v>
      </c>
      <c r="AX699" s="6">
        <v>-999</v>
      </c>
      <c r="AY699" s="99" t="s">
        <v>22151</v>
      </c>
      <c r="AZ699" s="132" t="s">
        <v>22151</v>
      </c>
      <c r="BA699" s="132" t="s">
        <v>22151</v>
      </c>
      <c r="BB699" s="132" t="s">
        <v>22151</v>
      </c>
      <c r="BC699" s="132" t="s">
        <v>22151</v>
      </c>
      <c r="BD699" s="132">
        <v>172</v>
      </c>
      <c r="BE699" s="132" t="s">
        <v>22151</v>
      </c>
      <c r="BF699" s="132" t="s">
        <v>22151</v>
      </c>
      <c r="BG699" s="132" t="s">
        <v>22151</v>
      </c>
      <c r="BH699" s="132">
        <v>280</v>
      </c>
      <c r="BI699" s="132">
        <v>265</v>
      </c>
      <c r="BJ699" s="92" t="s">
        <v>22151</v>
      </c>
      <c r="BK699" s="6">
        <v>7.5574645117708927</v>
      </c>
      <c r="BL699" s="8">
        <v>-1006.5574645117709</v>
      </c>
      <c r="BM699" s="12">
        <v>576</v>
      </c>
      <c r="BN699" s="6">
        <v>0</v>
      </c>
      <c r="BO699" s="6">
        <v>0.19435732070240119</v>
      </c>
      <c r="BP699" s="6">
        <v>-1006.7518218324733</v>
      </c>
      <c r="BQ699" s="38">
        <v>-2144.8325285828259</v>
      </c>
      <c r="BR699" s="38"/>
      <c r="BS699" s="6">
        <v>0</v>
      </c>
      <c r="BT699" s="38">
        <v>0</v>
      </c>
      <c r="BU699" s="6" t="s">
        <v>22630</v>
      </c>
      <c r="BV699" s="75">
        <v>999</v>
      </c>
      <c r="BW699" s="75">
        <v>1588</v>
      </c>
      <c r="BX699" s="51">
        <v>-589</v>
      </c>
      <c r="BY699" s="75">
        <v>0</v>
      </c>
      <c r="BZ699" s="75">
        <v>0</v>
      </c>
      <c r="CA699" s="184" t="s">
        <v>22151</v>
      </c>
    </row>
    <row r="700" spans="1:79" x14ac:dyDescent="0.3">
      <c r="A700" s="213" t="s">
        <v>4949</v>
      </c>
      <c r="B700" s="1" t="s">
        <v>6989</v>
      </c>
      <c r="C700" s="2" t="s">
        <v>6990</v>
      </c>
      <c r="D700" s="91" t="s">
        <v>429</v>
      </c>
      <c r="E700" s="2" t="s">
        <v>3591</v>
      </c>
      <c r="F700" s="2" t="s">
        <v>3591</v>
      </c>
      <c r="G700" s="2" t="s">
        <v>1380</v>
      </c>
      <c r="H700" s="2" t="s">
        <v>22151</v>
      </c>
      <c r="I700" s="2" t="s">
        <v>1380</v>
      </c>
      <c r="J700" s="269" t="s">
        <v>1380</v>
      </c>
      <c r="K700">
        <v>4365</v>
      </c>
      <c r="L700" t="s">
        <v>10025</v>
      </c>
      <c r="M700" t="e">
        <v>#VALUE!</v>
      </c>
      <c r="N700" t="s">
        <v>6427</v>
      </c>
      <c r="O700" s="169">
        <v>0</v>
      </c>
      <c r="P700" s="123">
        <v>0</v>
      </c>
      <c r="Q700" s="123">
        <v>0</v>
      </c>
      <c r="R700" s="75">
        <v>0</v>
      </c>
      <c r="S700" s="123">
        <v>0</v>
      </c>
      <c r="T700" s="123">
        <v>0</v>
      </c>
      <c r="U700" s="123">
        <v>0</v>
      </c>
      <c r="V700" s="75">
        <v>0</v>
      </c>
      <c r="W700" s="123">
        <v>0</v>
      </c>
      <c r="X700" s="75">
        <v>0</v>
      </c>
      <c r="Y700" s="75">
        <v>0</v>
      </c>
      <c r="Z700" s="75">
        <v>0</v>
      </c>
      <c r="AA700" s="75">
        <v>0</v>
      </c>
      <c r="AB700" s="52">
        <v>0</v>
      </c>
      <c r="AC700" s="52">
        <v>0</v>
      </c>
      <c r="AD700" s="52">
        <v>0</v>
      </c>
      <c r="AE700" s="51">
        <v>0</v>
      </c>
      <c r="AF700" s="51">
        <v>0</v>
      </c>
      <c r="AG700" s="51">
        <v>0</v>
      </c>
      <c r="AH700" s="51">
        <v>0</v>
      </c>
      <c r="AI700" s="51">
        <v>0</v>
      </c>
      <c r="AJ700" s="51">
        <v>0</v>
      </c>
      <c r="AK700" s="51">
        <v>0</v>
      </c>
      <c r="AL700" s="51">
        <v>0</v>
      </c>
      <c r="AM700" s="51">
        <v>-999</v>
      </c>
      <c r="AN700" s="51" t="s">
        <v>22151</v>
      </c>
      <c r="AO700" s="51" t="s">
        <v>22151</v>
      </c>
      <c r="AP700" s="51" t="s">
        <v>22151</v>
      </c>
      <c r="AQ700" s="51" t="s">
        <v>22151</v>
      </c>
      <c r="AR700" s="51" t="s">
        <v>22151</v>
      </c>
      <c r="AS700" s="51">
        <v>-999</v>
      </c>
      <c r="AT700" s="51" t="s">
        <v>22151</v>
      </c>
      <c r="AU700" s="51" t="s">
        <v>22151</v>
      </c>
      <c r="AV700" s="51" t="s">
        <v>22151</v>
      </c>
      <c r="AW700" s="51">
        <v>-999</v>
      </c>
      <c r="AX700" s="51">
        <v>-999</v>
      </c>
      <c r="AY700" s="76" t="s">
        <v>22151</v>
      </c>
      <c r="AZ700" s="132" t="s">
        <v>22151</v>
      </c>
      <c r="BA700" s="132" t="s">
        <v>22151</v>
      </c>
      <c r="BB700" s="132" t="s">
        <v>22151</v>
      </c>
      <c r="BC700" s="132" t="s">
        <v>22151</v>
      </c>
      <c r="BD700" s="132">
        <v>172</v>
      </c>
      <c r="BE700" s="132" t="s">
        <v>22151</v>
      </c>
      <c r="BF700" s="132" t="s">
        <v>22151</v>
      </c>
      <c r="BG700" s="132" t="s">
        <v>22151</v>
      </c>
      <c r="BH700" s="132">
        <v>280</v>
      </c>
      <c r="BI700" s="132">
        <v>265</v>
      </c>
      <c r="BJ700" s="92" t="s">
        <v>22151</v>
      </c>
      <c r="BK700" s="51">
        <v>7.5574645117708927</v>
      </c>
      <c r="BL700" s="8">
        <v>-1006.5574645117709</v>
      </c>
      <c r="BM700" s="12">
        <v>576</v>
      </c>
      <c r="BN700" s="51">
        <v>0</v>
      </c>
      <c r="BO700" s="51">
        <v>0.19435732070240119</v>
      </c>
      <c r="BP700" s="51">
        <v>-1006.7518218324733</v>
      </c>
      <c r="BQ700" s="64">
        <v>-2144.8325285828259</v>
      </c>
      <c r="BR700" s="64"/>
      <c r="BS700" s="51">
        <v>0</v>
      </c>
      <c r="BT700" s="38">
        <v>0</v>
      </c>
      <c r="BU700" s="51" t="s">
        <v>22630</v>
      </c>
      <c r="BV700" s="75">
        <v>999</v>
      </c>
      <c r="BW700" s="75">
        <v>1588</v>
      </c>
      <c r="BX700" s="51">
        <v>-589</v>
      </c>
      <c r="BY700" s="75">
        <v>0</v>
      </c>
      <c r="BZ700" s="75">
        <v>0</v>
      </c>
      <c r="CA700" s="184" t="s">
        <v>22151</v>
      </c>
    </row>
    <row r="701" spans="1:79" x14ac:dyDescent="0.3">
      <c r="A701" s="178" t="s">
        <v>12185</v>
      </c>
      <c r="B701" s="1" t="s">
        <v>7650</v>
      </c>
      <c r="C701" s="2" t="s">
        <v>9909</v>
      </c>
      <c r="D701" s="91" t="s">
        <v>9908</v>
      </c>
      <c r="E701" s="2" t="s">
        <v>1449</v>
      </c>
      <c r="F701" s="2" t="s">
        <v>6120</v>
      </c>
      <c r="G701" s="2" t="s">
        <v>1380</v>
      </c>
      <c r="H701" s="2" t="s">
        <v>1380</v>
      </c>
      <c r="I701" s="2" t="s">
        <v>1380</v>
      </c>
      <c r="J701" s="269" t="s">
        <v>1380</v>
      </c>
      <c r="K701">
        <v>11859</v>
      </c>
      <c r="L701" t="s">
        <v>9910</v>
      </c>
      <c r="M701" t="e">
        <v>#VALUE!</v>
      </c>
      <c r="N701" t="s">
        <v>9911</v>
      </c>
      <c r="O701" s="169">
        <v>0</v>
      </c>
      <c r="P701" s="123">
        <v>0</v>
      </c>
      <c r="Q701" s="123">
        <v>0</v>
      </c>
      <c r="R701" s="67">
        <v>0</v>
      </c>
      <c r="S701" s="123">
        <v>0</v>
      </c>
      <c r="T701" s="123">
        <v>0</v>
      </c>
      <c r="U701" s="123">
        <v>0</v>
      </c>
      <c r="V701" s="67">
        <v>0</v>
      </c>
      <c r="W701" s="123">
        <v>0</v>
      </c>
      <c r="X701" s="67">
        <v>0</v>
      </c>
      <c r="Y701" s="67">
        <v>0</v>
      </c>
      <c r="Z701" s="67">
        <v>0</v>
      </c>
      <c r="AA701" s="67">
        <v>0</v>
      </c>
      <c r="AB701" s="4">
        <v>0</v>
      </c>
      <c r="AC701" s="4">
        <v>0</v>
      </c>
      <c r="AD701" s="4">
        <v>0</v>
      </c>
      <c r="AE701" s="8">
        <v>0</v>
      </c>
      <c r="AF701" s="8">
        <v>0</v>
      </c>
      <c r="AG701" s="8">
        <v>0</v>
      </c>
      <c r="AH701" s="8">
        <v>0</v>
      </c>
      <c r="AI701" s="51">
        <v>0</v>
      </c>
      <c r="AJ701" s="51">
        <v>0</v>
      </c>
      <c r="AK701" s="51">
        <v>0</v>
      </c>
      <c r="AL701" s="51">
        <v>0</v>
      </c>
      <c r="AM701" s="8">
        <v>-999</v>
      </c>
      <c r="AN701" s="8" t="s">
        <v>22151</v>
      </c>
      <c r="AO701" s="8" t="s">
        <v>22151</v>
      </c>
      <c r="AP701" s="8" t="s">
        <v>22151</v>
      </c>
      <c r="AQ701" s="8" t="s">
        <v>22151</v>
      </c>
      <c r="AR701" s="8" t="s">
        <v>22151</v>
      </c>
      <c r="AS701" s="8">
        <v>-999</v>
      </c>
      <c r="AT701" s="8" t="s">
        <v>22151</v>
      </c>
      <c r="AU701" s="8" t="s">
        <v>22151</v>
      </c>
      <c r="AV701" s="8" t="s">
        <v>22151</v>
      </c>
      <c r="AW701" s="8">
        <v>-999</v>
      </c>
      <c r="AX701" s="8">
        <v>-999</v>
      </c>
      <c r="AY701" s="132" t="s">
        <v>22151</v>
      </c>
      <c r="AZ701" s="132" t="s">
        <v>22151</v>
      </c>
      <c r="BA701" s="132" t="s">
        <v>22151</v>
      </c>
      <c r="BB701" s="132" t="s">
        <v>22151</v>
      </c>
      <c r="BC701" s="132" t="s">
        <v>22151</v>
      </c>
      <c r="BD701" s="132">
        <v>172</v>
      </c>
      <c r="BE701" s="132" t="s">
        <v>22151</v>
      </c>
      <c r="BF701" s="132" t="s">
        <v>22151</v>
      </c>
      <c r="BG701" s="132" t="s">
        <v>22151</v>
      </c>
      <c r="BH701" s="132">
        <v>280</v>
      </c>
      <c r="BI701" s="132">
        <v>265</v>
      </c>
      <c r="BJ701" s="92" t="s">
        <v>22151</v>
      </c>
      <c r="BK701" s="8">
        <v>7.5574645117708927</v>
      </c>
      <c r="BL701" s="8">
        <v>-1006.5574645117709</v>
      </c>
      <c r="BM701" s="12">
        <v>576</v>
      </c>
      <c r="BN701" s="10">
        <v>0</v>
      </c>
      <c r="BO701" s="10">
        <v>0.19435732070240119</v>
      </c>
      <c r="BP701" s="10">
        <v>-1006.7518218324733</v>
      </c>
      <c r="BQ701" s="41">
        <v>-2144.8325285828259</v>
      </c>
      <c r="BR701" s="41"/>
      <c r="BS701" s="10">
        <v>0</v>
      </c>
      <c r="BT701" s="38">
        <v>0</v>
      </c>
      <c r="BU701" s="6" t="s">
        <v>22630</v>
      </c>
      <c r="BV701" s="75">
        <v>999</v>
      </c>
      <c r="BW701" s="75">
        <v>1588</v>
      </c>
      <c r="BX701" s="51">
        <v>-589</v>
      </c>
      <c r="BY701" s="75">
        <v>0</v>
      </c>
      <c r="BZ701" s="75">
        <v>0</v>
      </c>
      <c r="CA701" s="184" t="s">
        <v>22151</v>
      </c>
    </row>
    <row r="702" spans="1:79" x14ac:dyDescent="0.3">
      <c r="A702" s="178" t="s">
        <v>12529</v>
      </c>
      <c r="B702" s="1" t="s">
        <v>12531</v>
      </c>
      <c r="C702" s="2" t="s">
        <v>12530</v>
      </c>
      <c r="D702" s="91" t="s">
        <v>11503</v>
      </c>
      <c r="E702" s="2" t="s">
        <v>1434</v>
      </c>
      <c r="F702" s="2" t="s">
        <v>9094</v>
      </c>
      <c r="G702" s="2" t="s">
        <v>1380</v>
      </c>
      <c r="H702" s="2" t="s">
        <v>22151</v>
      </c>
      <c r="I702" s="2" t="s">
        <v>1380</v>
      </c>
      <c r="J702" s="269" t="s">
        <v>1380</v>
      </c>
      <c r="K702">
        <v>14158</v>
      </c>
      <c r="L702" t="s">
        <v>11504</v>
      </c>
      <c r="M702" t="e">
        <v>#VALUE!</v>
      </c>
      <c r="N702" t="s">
        <v>12533</v>
      </c>
      <c r="O702" s="169">
        <v>0</v>
      </c>
      <c r="P702" s="123">
        <v>0</v>
      </c>
      <c r="Q702" s="123">
        <v>0</v>
      </c>
      <c r="R702" s="75">
        <v>0</v>
      </c>
      <c r="S702" s="123">
        <v>0</v>
      </c>
      <c r="T702" s="123">
        <v>0</v>
      </c>
      <c r="U702" s="123">
        <v>0</v>
      </c>
      <c r="V702" s="75">
        <v>0</v>
      </c>
      <c r="W702" s="123">
        <v>0</v>
      </c>
      <c r="X702" s="75">
        <v>0</v>
      </c>
      <c r="Y702" s="75">
        <v>0</v>
      </c>
      <c r="Z702" s="75">
        <v>0</v>
      </c>
      <c r="AA702" s="75">
        <v>0</v>
      </c>
      <c r="AB702" s="4">
        <v>0</v>
      </c>
      <c r="AC702" s="4">
        <v>0</v>
      </c>
      <c r="AD702" s="4">
        <v>0</v>
      </c>
      <c r="AE702" s="8">
        <v>0</v>
      </c>
      <c r="AF702" s="8">
        <v>0</v>
      </c>
      <c r="AG702" s="8">
        <v>0</v>
      </c>
      <c r="AH702" s="8">
        <v>0</v>
      </c>
      <c r="AI702" s="51">
        <v>0</v>
      </c>
      <c r="AJ702" s="51">
        <v>0</v>
      </c>
      <c r="AK702" s="51">
        <v>0</v>
      </c>
      <c r="AL702" s="51">
        <v>0</v>
      </c>
      <c r="AM702" s="8">
        <v>-999</v>
      </c>
      <c r="AN702" s="8" t="s">
        <v>22151</v>
      </c>
      <c r="AO702" s="8" t="s">
        <v>22151</v>
      </c>
      <c r="AP702" s="8" t="s">
        <v>22151</v>
      </c>
      <c r="AQ702" s="8" t="s">
        <v>22151</v>
      </c>
      <c r="AR702" s="8" t="s">
        <v>22151</v>
      </c>
      <c r="AS702" s="8">
        <v>-999</v>
      </c>
      <c r="AT702" s="8" t="s">
        <v>22151</v>
      </c>
      <c r="AU702" s="8" t="s">
        <v>22151</v>
      </c>
      <c r="AV702" s="8" t="s">
        <v>22151</v>
      </c>
      <c r="AW702" s="8">
        <v>-999</v>
      </c>
      <c r="AX702" s="8">
        <v>-999</v>
      </c>
      <c r="AY702" s="132" t="s">
        <v>22151</v>
      </c>
      <c r="AZ702" s="132" t="s">
        <v>22151</v>
      </c>
      <c r="BA702" s="132" t="s">
        <v>22151</v>
      </c>
      <c r="BB702" s="132" t="s">
        <v>22151</v>
      </c>
      <c r="BC702" s="132" t="s">
        <v>22151</v>
      </c>
      <c r="BD702" s="132">
        <v>172</v>
      </c>
      <c r="BE702" s="132" t="s">
        <v>22151</v>
      </c>
      <c r="BF702" s="132" t="s">
        <v>22151</v>
      </c>
      <c r="BG702" s="132" t="s">
        <v>22151</v>
      </c>
      <c r="BH702" s="132">
        <v>280</v>
      </c>
      <c r="BI702" s="132">
        <v>265</v>
      </c>
      <c r="BJ702" s="92" t="s">
        <v>22151</v>
      </c>
      <c r="BK702" s="8">
        <v>7.5574645117708927</v>
      </c>
      <c r="BL702" s="8">
        <v>-1006.5574645117709</v>
      </c>
      <c r="BM702" s="12">
        <v>576</v>
      </c>
      <c r="BN702" s="10">
        <v>0</v>
      </c>
      <c r="BO702" s="10">
        <v>0.19435732070240119</v>
      </c>
      <c r="BP702" s="10">
        <v>-1006.7518218324733</v>
      </c>
      <c r="BQ702" s="41">
        <v>-2144.8325285828259</v>
      </c>
      <c r="BR702" s="41"/>
      <c r="BS702" s="10">
        <v>0</v>
      </c>
      <c r="BT702" s="38">
        <v>0</v>
      </c>
      <c r="BU702" s="6" t="s">
        <v>22630</v>
      </c>
      <c r="BV702" s="75">
        <v>999</v>
      </c>
      <c r="BW702" s="75">
        <v>1588</v>
      </c>
      <c r="BX702" s="51">
        <v>-589</v>
      </c>
      <c r="BY702" s="75">
        <v>0</v>
      </c>
      <c r="BZ702" s="75">
        <v>0</v>
      </c>
      <c r="CA702" s="184" t="s">
        <v>22151</v>
      </c>
    </row>
    <row r="703" spans="1:79" x14ac:dyDescent="0.3">
      <c r="A703" s="178" t="s">
        <v>11409</v>
      </c>
      <c r="B703" s="1" t="s">
        <v>7650</v>
      </c>
      <c r="C703" s="2" t="s">
        <v>6581</v>
      </c>
      <c r="D703" s="91" t="s">
        <v>11643</v>
      </c>
      <c r="E703" s="2" t="s">
        <v>1398</v>
      </c>
      <c r="F703" s="2" t="s">
        <v>9094</v>
      </c>
      <c r="G703" s="2" t="s">
        <v>1380</v>
      </c>
      <c r="H703" s="2" t="s">
        <v>22151</v>
      </c>
      <c r="I703" s="2" t="s">
        <v>1380</v>
      </c>
      <c r="J703" s="269" t="s">
        <v>1380</v>
      </c>
      <c r="K703">
        <v>14330</v>
      </c>
      <c r="L703" t="s">
        <v>13923</v>
      </c>
      <c r="M703" t="e">
        <v>#VALUE!</v>
      </c>
      <c r="N703" t="s">
        <v>12146</v>
      </c>
      <c r="O703" s="169">
        <v>0</v>
      </c>
      <c r="P703" s="123">
        <v>0</v>
      </c>
      <c r="Q703" s="123">
        <v>0</v>
      </c>
      <c r="R703" s="75">
        <v>0</v>
      </c>
      <c r="S703" s="123">
        <v>0</v>
      </c>
      <c r="T703" s="123">
        <v>0</v>
      </c>
      <c r="U703" s="123">
        <v>0</v>
      </c>
      <c r="V703" s="75">
        <v>0</v>
      </c>
      <c r="W703" s="123">
        <v>0</v>
      </c>
      <c r="X703" s="75">
        <v>0</v>
      </c>
      <c r="Y703" s="75">
        <v>0</v>
      </c>
      <c r="Z703" s="75">
        <v>0</v>
      </c>
      <c r="AA703" s="75">
        <v>0</v>
      </c>
      <c r="AB703" s="3">
        <v>0</v>
      </c>
      <c r="AC703" s="3">
        <v>0</v>
      </c>
      <c r="AD703" s="3">
        <v>0</v>
      </c>
      <c r="AE703" s="6">
        <v>0</v>
      </c>
      <c r="AF703" s="6">
        <v>0</v>
      </c>
      <c r="AG703" s="6">
        <v>0</v>
      </c>
      <c r="AH703" s="6">
        <v>0</v>
      </c>
      <c r="AI703" s="51">
        <v>0</v>
      </c>
      <c r="AJ703" s="51">
        <v>0</v>
      </c>
      <c r="AK703" s="51">
        <v>0</v>
      </c>
      <c r="AL703" s="51">
        <v>0</v>
      </c>
      <c r="AM703" s="6">
        <v>-999</v>
      </c>
      <c r="AN703" s="6" t="s">
        <v>22151</v>
      </c>
      <c r="AO703" s="6" t="s">
        <v>22151</v>
      </c>
      <c r="AP703" s="6" t="s">
        <v>22151</v>
      </c>
      <c r="AQ703" s="6" t="s">
        <v>22151</v>
      </c>
      <c r="AR703" s="6" t="s">
        <v>22151</v>
      </c>
      <c r="AS703" s="6">
        <v>-999</v>
      </c>
      <c r="AT703" s="6" t="s">
        <v>22151</v>
      </c>
      <c r="AU703" s="6" t="s">
        <v>22151</v>
      </c>
      <c r="AV703" s="6" t="s">
        <v>22151</v>
      </c>
      <c r="AW703" s="6">
        <v>-999</v>
      </c>
      <c r="AX703" s="6">
        <v>-999</v>
      </c>
      <c r="AY703" s="99" t="s">
        <v>22151</v>
      </c>
      <c r="AZ703" s="132" t="s">
        <v>22151</v>
      </c>
      <c r="BA703" s="132" t="s">
        <v>22151</v>
      </c>
      <c r="BB703" s="132" t="s">
        <v>22151</v>
      </c>
      <c r="BC703" s="132" t="s">
        <v>22151</v>
      </c>
      <c r="BD703" s="132">
        <v>172</v>
      </c>
      <c r="BE703" s="132" t="s">
        <v>22151</v>
      </c>
      <c r="BF703" s="132" t="s">
        <v>22151</v>
      </c>
      <c r="BG703" s="132" t="s">
        <v>22151</v>
      </c>
      <c r="BH703" s="132">
        <v>280</v>
      </c>
      <c r="BI703" s="132">
        <v>265</v>
      </c>
      <c r="BJ703" s="92" t="s">
        <v>22151</v>
      </c>
      <c r="BK703" s="6">
        <v>7.5574645117708927</v>
      </c>
      <c r="BL703" s="8">
        <v>-1006.5574645117709</v>
      </c>
      <c r="BM703" s="12">
        <v>576</v>
      </c>
      <c r="BN703" s="6">
        <v>0</v>
      </c>
      <c r="BO703" s="6">
        <v>0.19435732070240119</v>
      </c>
      <c r="BP703" s="6">
        <v>-1006.7518218324733</v>
      </c>
      <c r="BQ703" s="38">
        <v>-2144.8325285828259</v>
      </c>
      <c r="BR703" s="38"/>
      <c r="BS703" s="6">
        <v>0</v>
      </c>
      <c r="BT703" s="38">
        <v>0</v>
      </c>
      <c r="BU703" s="6" t="s">
        <v>22630</v>
      </c>
      <c r="BV703" s="75">
        <v>999</v>
      </c>
      <c r="BW703" s="75">
        <v>1588</v>
      </c>
      <c r="BX703" s="51">
        <v>-589</v>
      </c>
      <c r="BY703" s="75">
        <v>0</v>
      </c>
      <c r="BZ703" s="75">
        <v>0</v>
      </c>
      <c r="CA703" s="184" t="s">
        <v>22151</v>
      </c>
    </row>
    <row r="704" spans="1:79" x14ac:dyDescent="0.3">
      <c r="A704" s="178" t="s">
        <v>17128</v>
      </c>
      <c r="B704" s="1" t="s">
        <v>17129</v>
      </c>
      <c r="C704" s="2" t="s">
        <v>6720</v>
      </c>
      <c r="D704" s="91" t="s">
        <v>14341</v>
      </c>
      <c r="E704" s="2" t="s">
        <v>1481</v>
      </c>
      <c r="F704" s="2" t="s">
        <v>9094</v>
      </c>
      <c r="G704" s="2" t="s">
        <v>1380</v>
      </c>
      <c r="H704" s="2" t="s">
        <v>22151</v>
      </c>
      <c r="I704" s="2" t="s">
        <v>1380</v>
      </c>
      <c r="J704" s="269" t="s">
        <v>1380</v>
      </c>
      <c r="K704">
        <v>16565</v>
      </c>
      <c r="L704" t="s">
        <v>17130</v>
      </c>
      <c r="M704" t="e">
        <v>#VALUE!</v>
      </c>
      <c r="N704" t="s">
        <v>17132</v>
      </c>
      <c r="O704" s="169">
        <v>0</v>
      </c>
      <c r="P704" s="123">
        <v>0</v>
      </c>
      <c r="Q704" s="123">
        <v>0</v>
      </c>
      <c r="R704" s="75">
        <v>0</v>
      </c>
      <c r="S704" s="123">
        <v>0</v>
      </c>
      <c r="T704" s="123">
        <v>0</v>
      </c>
      <c r="U704" s="123">
        <v>0</v>
      </c>
      <c r="V704" s="75">
        <v>0</v>
      </c>
      <c r="W704" s="123">
        <v>0</v>
      </c>
      <c r="X704" s="75">
        <v>0</v>
      </c>
      <c r="Y704" s="75">
        <v>0</v>
      </c>
      <c r="Z704" s="75">
        <v>0</v>
      </c>
      <c r="AA704" s="75">
        <v>0</v>
      </c>
      <c r="AB704" s="4">
        <v>0</v>
      </c>
      <c r="AC704" s="4">
        <v>0</v>
      </c>
      <c r="AD704" s="4">
        <v>0</v>
      </c>
      <c r="AE704" s="8">
        <v>0</v>
      </c>
      <c r="AF704" s="8">
        <v>0</v>
      </c>
      <c r="AG704" s="8">
        <v>0</v>
      </c>
      <c r="AH704" s="8">
        <v>0</v>
      </c>
      <c r="AI704" s="51">
        <v>0</v>
      </c>
      <c r="AJ704" s="51">
        <v>0</v>
      </c>
      <c r="AK704" s="51">
        <v>0</v>
      </c>
      <c r="AL704" s="51">
        <v>0</v>
      </c>
      <c r="AM704" s="6">
        <v>-999</v>
      </c>
      <c r="AN704" s="6" t="s">
        <v>22151</v>
      </c>
      <c r="AO704" s="6" t="s">
        <v>22151</v>
      </c>
      <c r="AP704" s="6" t="s">
        <v>22151</v>
      </c>
      <c r="AQ704" s="6" t="s">
        <v>22151</v>
      </c>
      <c r="AR704" s="6" t="s">
        <v>22151</v>
      </c>
      <c r="AS704" s="6">
        <v>-999</v>
      </c>
      <c r="AT704" s="6" t="s">
        <v>22151</v>
      </c>
      <c r="AU704" s="6" t="s">
        <v>22151</v>
      </c>
      <c r="AV704" s="6" t="s">
        <v>22151</v>
      </c>
      <c r="AW704" s="6">
        <v>-999</v>
      </c>
      <c r="AX704" s="6">
        <v>-999</v>
      </c>
      <c r="AY704" s="99" t="s">
        <v>22151</v>
      </c>
      <c r="AZ704" s="132" t="s">
        <v>22151</v>
      </c>
      <c r="BA704" s="132" t="s">
        <v>22151</v>
      </c>
      <c r="BB704" s="132" t="s">
        <v>22151</v>
      </c>
      <c r="BC704" s="132" t="s">
        <v>22151</v>
      </c>
      <c r="BD704" s="132">
        <v>172</v>
      </c>
      <c r="BE704" s="132" t="s">
        <v>22151</v>
      </c>
      <c r="BF704" s="132" t="s">
        <v>22151</v>
      </c>
      <c r="BG704" s="132" t="s">
        <v>22151</v>
      </c>
      <c r="BH704" s="132">
        <v>280</v>
      </c>
      <c r="BI704" s="132">
        <v>265</v>
      </c>
      <c r="BJ704" s="92" t="s">
        <v>22151</v>
      </c>
      <c r="BK704" s="8">
        <v>7.5574645117708927</v>
      </c>
      <c r="BL704" s="8">
        <v>-1006.5574645117709</v>
      </c>
      <c r="BM704" s="12">
        <v>576</v>
      </c>
      <c r="BN704" s="10">
        <v>0</v>
      </c>
      <c r="BO704" s="10">
        <v>0.19435732070240119</v>
      </c>
      <c r="BP704" s="10">
        <v>-1006.7518218324733</v>
      </c>
      <c r="BQ704" s="41">
        <v>-2144.8325285828259</v>
      </c>
      <c r="BR704" s="41"/>
      <c r="BS704" s="10">
        <v>0</v>
      </c>
      <c r="BT704" s="38">
        <v>0</v>
      </c>
      <c r="BU704" s="6" t="s">
        <v>22630</v>
      </c>
      <c r="BV704" s="75">
        <v>999</v>
      </c>
      <c r="BW704" s="75">
        <v>1588</v>
      </c>
      <c r="BX704" s="51">
        <v>-589</v>
      </c>
      <c r="BY704" s="75">
        <v>0</v>
      </c>
      <c r="BZ704" s="75">
        <v>0</v>
      </c>
      <c r="CA704" s="184" t="s">
        <v>22151</v>
      </c>
    </row>
    <row r="705" spans="1:79" x14ac:dyDescent="0.3">
      <c r="A705" s="212" t="s">
        <v>1407</v>
      </c>
      <c r="B705" s="180" t="s">
        <v>6890</v>
      </c>
      <c r="C705" s="196" t="s">
        <v>6891</v>
      </c>
      <c r="D705" s="211" t="s">
        <v>253</v>
      </c>
      <c r="E705" s="196" t="s">
        <v>3591</v>
      </c>
      <c r="F705" s="196" t="s">
        <v>3591</v>
      </c>
      <c r="G705" s="196" t="s">
        <v>1380</v>
      </c>
      <c r="H705" s="196" t="s">
        <v>22151</v>
      </c>
      <c r="I705" s="196" t="s">
        <v>1380</v>
      </c>
      <c r="J705" s="196" t="s">
        <v>1380</v>
      </c>
      <c r="K705" s="197">
        <v>6732</v>
      </c>
      <c r="L705" s="197" t="s">
        <v>10728</v>
      </c>
      <c r="M705" s="198" t="e">
        <v>#VALUE!</v>
      </c>
      <c r="N705" s="198" t="s">
        <v>5083</v>
      </c>
      <c r="O705" s="199">
        <v>0</v>
      </c>
      <c r="P705" s="200">
        <v>0</v>
      </c>
      <c r="Q705" s="200">
        <v>0</v>
      </c>
      <c r="R705" s="200">
        <v>0</v>
      </c>
      <c r="S705" s="200">
        <v>0</v>
      </c>
      <c r="T705" s="200">
        <v>0</v>
      </c>
      <c r="U705" s="200">
        <v>0</v>
      </c>
      <c r="V705" s="200">
        <v>0</v>
      </c>
      <c r="W705" s="200">
        <v>0</v>
      </c>
      <c r="X705" s="200">
        <v>0</v>
      </c>
      <c r="Y705" s="200">
        <v>0</v>
      </c>
      <c r="Z705" s="200">
        <v>0</v>
      </c>
      <c r="AA705" s="200">
        <v>0</v>
      </c>
      <c r="AB705" s="201">
        <v>0</v>
      </c>
      <c r="AC705" s="202">
        <v>0</v>
      </c>
      <c r="AD705" s="202">
        <v>0</v>
      </c>
      <c r="AE705" s="203">
        <v>0</v>
      </c>
      <c r="AF705" s="203">
        <v>0</v>
      </c>
      <c r="AG705" s="203">
        <v>0</v>
      </c>
      <c r="AH705" s="203">
        <v>0</v>
      </c>
      <c r="AI705" s="203">
        <v>0</v>
      </c>
      <c r="AJ705" s="204">
        <v>0</v>
      </c>
      <c r="AK705" s="204">
        <v>0</v>
      </c>
      <c r="AL705" s="204">
        <v>0</v>
      </c>
      <c r="AM705" s="203">
        <v>-999</v>
      </c>
      <c r="AN705" s="203" t="s">
        <v>22151</v>
      </c>
      <c r="AO705" s="203" t="s">
        <v>22151</v>
      </c>
      <c r="AP705" s="203" t="s">
        <v>22151</v>
      </c>
      <c r="AQ705" s="203" t="s">
        <v>22151</v>
      </c>
      <c r="AR705" s="203" t="s">
        <v>22151</v>
      </c>
      <c r="AS705" s="203">
        <v>-999</v>
      </c>
      <c r="AT705" s="203" t="s">
        <v>22151</v>
      </c>
      <c r="AU705" s="203" t="s">
        <v>22151</v>
      </c>
      <c r="AV705" s="203" t="s">
        <v>22151</v>
      </c>
      <c r="AW705" s="203">
        <v>-999</v>
      </c>
      <c r="AX705" s="203">
        <v>-999</v>
      </c>
      <c r="AY705" s="205" t="s">
        <v>22151</v>
      </c>
      <c r="AZ705" s="205" t="s">
        <v>22151</v>
      </c>
      <c r="BA705" s="205" t="s">
        <v>22151</v>
      </c>
      <c r="BB705" s="205" t="s">
        <v>22151</v>
      </c>
      <c r="BC705" s="205" t="s">
        <v>22151</v>
      </c>
      <c r="BD705" s="205">
        <v>172</v>
      </c>
      <c r="BE705" s="205" t="s">
        <v>22151</v>
      </c>
      <c r="BF705" s="205" t="s">
        <v>22151</v>
      </c>
      <c r="BG705" s="205" t="s">
        <v>22151</v>
      </c>
      <c r="BH705" s="205">
        <v>280</v>
      </c>
      <c r="BI705" s="205">
        <v>265</v>
      </c>
      <c r="BJ705" s="206" t="s">
        <v>22151</v>
      </c>
      <c r="BK705" s="203">
        <v>7.5574645117708927</v>
      </c>
      <c r="BL705" s="203">
        <v>-1006.5574645117709</v>
      </c>
      <c r="BM705" s="205">
        <v>576</v>
      </c>
      <c r="BN705" s="203">
        <v>0</v>
      </c>
      <c r="BO705" s="203">
        <v>0.19435732070240119</v>
      </c>
      <c r="BP705" s="203">
        <v>-1006.7518218324733</v>
      </c>
      <c r="BQ705" s="207">
        <v>-2144.8325285828259</v>
      </c>
      <c r="BR705" s="208"/>
      <c r="BS705" s="203">
        <v>0</v>
      </c>
      <c r="BT705" s="38">
        <v>0</v>
      </c>
      <c r="BU705" s="203" t="s">
        <v>22630</v>
      </c>
      <c r="BV705" s="200">
        <v>999</v>
      </c>
      <c r="BW705" s="209">
        <v>1588</v>
      </c>
      <c r="BX705" s="204">
        <v>-589</v>
      </c>
      <c r="BY705" s="209">
        <v>0</v>
      </c>
      <c r="BZ705" s="209">
        <v>0</v>
      </c>
      <c r="CA705" s="184" t="s">
        <v>22151</v>
      </c>
    </row>
    <row r="706" spans="1:79" x14ac:dyDescent="0.3">
      <c r="A706" s="212" t="s">
        <v>3467</v>
      </c>
      <c r="B706" s="180" t="s">
        <v>6779</v>
      </c>
      <c r="C706" s="181" t="s">
        <v>6780</v>
      </c>
      <c r="D706" s="210" t="s">
        <v>434</v>
      </c>
      <c r="E706" s="181" t="s">
        <v>3591</v>
      </c>
      <c r="F706" s="181" t="s">
        <v>3591</v>
      </c>
      <c r="G706" s="181" t="s">
        <v>1380</v>
      </c>
      <c r="H706" s="181" t="s">
        <v>22151</v>
      </c>
      <c r="I706" s="181" t="s">
        <v>1380</v>
      </c>
      <c r="J706" s="181" t="s">
        <v>1380</v>
      </c>
      <c r="K706" s="182">
        <v>10306</v>
      </c>
      <c r="L706" s="182" t="s">
        <v>10190</v>
      </c>
      <c r="M706" s="194" t="e">
        <v>#VALUE!</v>
      </c>
      <c r="N706" s="194" t="s">
        <v>5099</v>
      </c>
      <c r="O706" s="66">
        <v>0</v>
      </c>
      <c r="P706" s="184">
        <v>0</v>
      </c>
      <c r="Q706" s="184">
        <v>0</v>
      </c>
      <c r="R706" s="184">
        <v>0</v>
      </c>
      <c r="S706" s="184">
        <v>0</v>
      </c>
      <c r="T706" s="184">
        <v>0</v>
      </c>
      <c r="U706" s="184">
        <v>0</v>
      </c>
      <c r="V706" s="184">
        <v>0</v>
      </c>
      <c r="W706" s="184">
        <v>0</v>
      </c>
      <c r="X706" s="184">
        <v>0</v>
      </c>
      <c r="Y706" s="184">
        <v>0</v>
      </c>
      <c r="Z706" s="184">
        <v>0</v>
      </c>
      <c r="AA706" s="184">
        <v>0</v>
      </c>
      <c r="AB706" s="185">
        <v>0</v>
      </c>
      <c r="AC706" s="186">
        <v>0</v>
      </c>
      <c r="AD706" s="186">
        <v>0</v>
      </c>
      <c r="AE706" s="187">
        <v>0</v>
      </c>
      <c r="AF706" s="187">
        <v>0</v>
      </c>
      <c r="AG706" s="187">
        <v>0</v>
      </c>
      <c r="AH706" s="187">
        <v>0</v>
      </c>
      <c r="AI706" s="187">
        <v>0</v>
      </c>
      <c r="AJ706" s="188">
        <v>0</v>
      </c>
      <c r="AK706" s="188">
        <v>0</v>
      </c>
      <c r="AL706" s="188">
        <v>0</v>
      </c>
      <c r="AM706" s="187">
        <v>-999</v>
      </c>
      <c r="AN706" s="187" t="s">
        <v>22151</v>
      </c>
      <c r="AO706" s="187" t="s">
        <v>22151</v>
      </c>
      <c r="AP706" s="187" t="s">
        <v>22151</v>
      </c>
      <c r="AQ706" s="187" t="s">
        <v>22151</v>
      </c>
      <c r="AR706" s="187" t="s">
        <v>22151</v>
      </c>
      <c r="AS706" s="187">
        <v>-999</v>
      </c>
      <c r="AT706" s="187" t="s">
        <v>22151</v>
      </c>
      <c r="AU706" s="187" t="s">
        <v>22151</v>
      </c>
      <c r="AV706" s="187" t="s">
        <v>22151</v>
      </c>
      <c r="AW706" s="187">
        <v>-999</v>
      </c>
      <c r="AX706" s="187">
        <v>-999</v>
      </c>
      <c r="AY706" s="189" t="s">
        <v>22151</v>
      </c>
      <c r="AZ706" s="189" t="s">
        <v>22151</v>
      </c>
      <c r="BA706" s="189" t="s">
        <v>22151</v>
      </c>
      <c r="BB706" s="189" t="s">
        <v>22151</v>
      </c>
      <c r="BC706" s="189" t="s">
        <v>22151</v>
      </c>
      <c r="BD706" s="189">
        <v>172</v>
      </c>
      <c r="BE706" s="189" t="s">
        <v>22151</v>
      </c>
      <c r="BF706" s="189" t="s">
        <v>22151</v>
      </c>
      <c r="BG706" s="189" t="s">
        <v>22151</v>
      </c>
      <c r="BH706" s="189">
        <v>280</v>
      </c>
      <c r="BI706" s="189">
        <v>265</v>
      </c>
      <c r="BJ706" s="190" t="s">
        <v>22151</v>
      </c>
      <c r="BK706" s="187">
        <v>7.5574645117708927</v>
      </c>
      <c r="BL706" s="187">
        <v>-1006.5574645117709</v>
      </c>
      <c r="BM706" s="189">
        <v>576</v>
      </c>
      <c r="BN706" s="187">
        <v>0</v>
      </c>
      <c r="BO706" s="187">
        <v>0.19435732070240119</v>
      </c>
      <c r="BP706" s="187">
        <v>-1006.7518218324733</v>
      </c>
      <c r="BQ706" s="191">
        <v>-2144.8325285828259</v>
      </c>
      <c r="BR706" s="192"/>
      <c r="BS706" s="187">
        <v>0</v>
      </c>
      <c r="BT706" s="38">
        <v>0</v>
      </c>
      <c r="BU706" s="187" t="s">
        <v>22630</v>
      </c>
      <c r="BV706" s="184">
        <v>999</v>
      </c>
      <c r="BW706" s="193">
        <v>1588</v>
      </c>
      <c r="BX706" s="188">
        <v>-589</v>
      </c>
      <c r="BY706" s="193">
        <v>0</v>
      </c>
      <c r="BZ706" s="193">
        <v>0</v>
      </c>
      <c r="CA706" s="184" t="s">
        <v>22151</v>
      </c>
    </row>
    <row r="707" spans="1:79" x14ac:dyDescent="0.3">
      <c r="A707" s="213" t="s">
        <v>1456</v>
      </c>
      <c r="B707" s="1" t="s">
        <v>7385</v>
      </c>
      <c r="C707" s="2" t="s">
        <v>7308</v>
      </c>
      <c r="D707" s="91" t="s">
        <v>156</v>
      </c>
      <c r="E707" s="2" t="s">
        <v>3591</v>
      </c>
      <c r="F707" s="2" t="s">
        <v>3591</v>
      </c>
      <c r="G707" s="2" t="s">
        <v>1380</v>
      </c>
      <c r="H707" s="2" t="s">
        <v>22151</v>
      </c>
      <c r="I707" s="2" t="s">
        <v>1380</v>
      </c>
      <c r="J707" s="269" t="s">
        <v>1380</v>
      </c>
      <c r="K707">
        <v>8471</v>
      </c>
      <c r="L707" t="s">
        <v>9837</v>
      </c>
      <c r="M707" t="e">
        <v>#VALUE!</v>
      </c>
      <c r="N707" t="s">
        <v>8352</v>
      </c>
      <c r="O707" s="169">
        <v>0</v>
      </c>
      <c r="P707" s="123">
        <v>0</v>
      </c>
      <c r="Q707" s="123">
        <v>0</v>
      </c>
      <c r="R707" s="75">
        <v>0</v>
      </c>
      <c r="S707" s="123">
        <v>0</v>
      </c>
      <c r="T707" s="123">
        <v>0</v>
      </c>
      <c r="U707" s="123">
        <v>0</v>
      </c>
      <c r="V707" s="75">
        <v>0</v>
      </c>
      <c r="W707" s="123">
        <v>0</v>
      </c>
      <c r="X707" s="75">
        <v>0</v>
      </c>
      <c r="Y707" s="75">
        <v>0</v>
      </c>
      <c r="Z707" s="75">
        <v>0</v>
      </c>
      <c r="AA707" s="75">
        <v>0</v>
      </c>
      <c r="AB707" s="52">
        <v>0</v>
      </c>
      <c r="AC707" s="52">
        <v>0</v>
      </c>
      <c r="AD707" s="52">
        <v>0</v>
      </c>
      <c r="AE707" s="51">
        <v>0</v>
      </c>
      <c r="AF707" s="51">
        <v>0</v>
      </c>
      <c r="AG707" s="51">
        <v>0</v>
      </c>
      <c r="AH707" s="51">
        <v>0</v>
      </c>
      <c r="AI707" s="51">
        <v>0</v>
      </c>
      <c r="AJ707" s="51">
        <v>0</v>
      </c>
      <c r="AK707" s="51">
        <v>0</v>
      </c>
      <c r="AL707" s="51">
        <v>0</v>
      </c>
      <c r="AM707" s="51">
        <v>-999</v>
      </c>
      <c r="AN707" s="51" t="s">
        <v>22151</v>
      </c>
      <c r="AO707" s="51" t="s">
        <v>22151</v>
      </c>
      <c r="AP707" s="51" t="s">
        <v>22151</v>
      </c>
      <c r="AQ707" s="51" t="s">
        <v>22151</v>
      </c>
      <c r="AR707" s="51" t="s">
        <v>22151</v>
      </c>
      <c r="AS707" s="51">
        <v>-999</v>
      </c>
      <c r="AT707" s="51" t="s">
        <v>22151</v>
      </c>
      <c r="AU707" s="51" t="s">
        <v>22151</v>
      </c>
      <c r="AV707" s="51" t="s">
        <v>22151</v>
      </c>
      <c r="AW707" s="51">
        <v>-999</v>
      </c>
      <c r="AX707" s="51">
        <v>-999</v>
      </c>
      <c r="AY707" s="76" t="s">
        <v>22151</v>
      </c>
      <c r="AZ707" s="132" t="s">
        <v>22151</v>
      </c>
      <c r="BA707" s="132" t="s">
        <v>22151</v>
      </c>
      <c r="BB707" s="132" t="s">
        <v>22151</v>
      </c>
      <c r="BC707" s="132" t="s">
        <v>22151</v>
      </c>
      <c r="BD707" s="132">
        <v>172</v>
      </c>
      <c r="BE707" s="132" t="s">
        <v>22151</v>
      </c>
      <c r="BF707" s="132" t="s">
        <v>22151</v>
      </c>
      <c r="BG707" s="132" t="s">
        <v>22151</v>
      </c>
      <c r="BH707" s="132">
        <v>280</v>
      </c>
      <c r="BI707" s="132">
        <v>265</v>
      </c>
      <c r="BJ707" s="92" t="s">
        <v>22151</v>
      </c>
      <c r="BK707" s="51">
        <v>7.5574645117708927</v>
      </c>
      <c r="BL707" s="51">
        <v>-1006.5574645117709</v>
      </c>
      <c r="BM707" s="76">
        <v>576</v>
      </c>
      <c r="BN707" s="51">
        <v>0</v>
      </c>
      <c r="BO707" s="51">
        <v>0.19435732070240119</v>
      </c>
      <c r="BP707" s="51">
        <v>-1006.7518218324733</v>
      </c>
      <c r="BQ707" s="64">
        <v>-2144.8325285828259</v>
      </c>
      <c r="BR707" s="64"/>
      <c r="BS707" s="51">
        <v>0</v>
      </c>
      <c r="BT707" s="38">
        <v>0</v>
      </c>
      <c r="BU707" s="51" t="s">
        <v>22630</v>
      </c>
      <c r="BV707" s="75">
        <v>999</v>
      </c>
      <c r="BW707" s="75">
        <v>1588</v>
      </c>
      <c r="BX707" s="51">
        <v>-589</v>
      </c>
      <c r="BY707" s="75">
        <v>0</v>
      </c>
      <c r="BZ707" s="75">
        <v>0</v>
      </c>
      <c r="CA707" s="184" t="s">
        <v>22151</v>
      </c>
    </row>
    <row r="708" spans="1:79" x14ac:dyDescent="0.3">
      <c r="A708" s="178" t="s">
        <v>9708</v>
      </c>
      <c r="B708" s="1" t="s">
        <v>9710</v>
      </c>
      <c r="C708" s="2" t="s">
        <v>6629</v>
      </c>
      <c r="D708" s="91" t="s">
        <v>9709</v>
      </c>
      <c r="E708" s="2" t="s">
        <v>3591</v>
      </c>
      <c r="F708" s="2" t="s">
        <v>3591</v>
      </c>
      <c r="G708" s="2" t="s">
        <v>1380</v>
      </c>
      <c r="H708" s="2" t="s">
        <v>22151</v>
      </c>
      <c r="I708" s="2" t="s">
        <v>1380</v>
      </c>
      <c r="J708" s="269" t="s">
        <v>1380</v>
      </c>
      <c r="K708">
        <v>2845</v>
      </c>
      <c r="L708" t="s">
        <v>9711</v>
      </c>
      <c r="M708" t="e">
        <v>#VALUE!</v>
      </c>
      <c r="N708" t="s">
        <v>9712</v>
      </c>
      <c r="O708" s="169">
        <v>0</v>
      </c>
      <c r="P708" s="123">
        <v>0</v>
      </c>
      <c r="Q708" s="123">
        <v>0</v>
      </c>
      <c r="R708" s="67">
        <v>0</v>
      </c>
      <c r="S708" s="123">
        <v>0</v>
      </c>
      <c r="T708" s="123">
        <v>0</v>
      </c>
      <c r="U708" s="123">
        <v>0</v>
      </c>
      <c r="V708" s="67">
        <v>0</v>
      </c>
      <c r="W708" s="123">
        <v>0</v>
      </c>
      <c r="X708" s="67">
        <v>0</v>
      </c>
      <c r="Y708" s="67">
        <v>0</v>
      </c>
      <c r="Z708" s="67">
        <v>0</v>
      </c>
      <c r="AA708" s="67">
        <v>0</v>
      </c>
      <c r="AB708" s="4">
        <v>0</v>
      </c>
      <c r="AC708" s="4">
        <v>0</v>
      </c>
      <c r="AD708" s="4">
        <v>0</v>
      </c>
      <c r="AE708" s="8">
        <v>0</v>
      </c>
      <c r="AF708" s="8">
        <v>0</v>
      </c>
      <c r="AG708" s="8">
        <v>0</v>
      </c>
      <c r="AH708" s="8">
        <v>0</v>
      </c>
      <c r="AI708" s="51">
        <v>0</v>
      </c>
      <c r="AJ708" s="51">
        <v>0</v>
      </c>
      <c r="AK708" s="51">
        <v>0</v>
      </c>
      <c r="AL708" s="51">
        <v>0</v>
      </c>
      <c r="AM708" s="8">
        <v>-999</v>
      </c>
      <c r="AN708" s="8" t="s">
        <v>22151</v>
      </c>
      <c r="AO708" s="8" t="s">
        <v>22151</v>
      </c>
      <c r="AP708" s="8" t="s">
        <v>22151</v>
      </c>
      <c r="AQ708" s="8" t="s">
        <v>22151</v>
      </c>
      <c r="AR708" s="8" t="s">
        <v>22151</v>
      </c>
      <c r="AS708" s="8">
        <v>-999</v>
      </c>
      <c r="AT708" s="8" t="s">
        <v>22151</v>
      </c>
      <c r="AU708" s="8" t="s">
        <v>22151</v>
      </c>
      <c r="AV708" s="8" t="s">
        <v>22151</v>
      </c>
      <c r="AW708" s="8">
        <v>-999</v>
      </c>
      <c r="AX708" s="8">
        <v>-999</v>
      </c>
      <c r="AY708" s="132" t="s">
        <v>22151</v>
      </c>
      <c r="AZ708" s="132" t="s">
        <v>22151</v>
      </c>
      <c r="BA708" s="132" t="s">
        <v>22151</v>
      </c>
      <c r="BB708" s="132" t="s">
        <v>22151</v>
      </c>
      <c r="BC708" s="132" t="s">
        <v>22151</v>
      </c>
      <c r="BD708" s="132">
        <v>172</v>
      </c>
      <c r="BE708" s="132" t="s">
        <v>22151</v>
      </c>
      <c r="BF708" s="132" t="s">
        <v>22151</v>
      </c>
      <c r="BG708" s="132" t="s">
        <v>22151</v>
      </c>
      <c r="BH708" s="132">
        <v>280</v>
      </c>
      <c r="BI708" s="132">
        <v>265</v>
      </c>
      <c r="BJ708" s="92" t="s">
        <v>22151</v>
      </c>
      <c r="BK708" s="8">
        <v>7.5574645117708927</v>
      </c>
      <c r="BL708" s="8">
        <v>-1006.5574645117709</v>
      </c>
      <c r="BM708" s="12">
        <v>576</v>
      </c>
      <c r="BN708" s="10">
        <v>0</v>
      </c>
      <c r="BO708" s="10">
        <v>0.19435732070240119</v>
      </c>
      <c r="BP708" s="10">
        <v>-1006.7518218324733</v>
      </c>
      <c r="BQ708" s="41">
        <v>-2144.8325285828259</v>
      </c>
      <c r="BR708" s="41"/>
      <c r="BS708" s="10">
        <v>0</v>
      </c>
      <c r="BT708" s="38">
        <v>0</v>
      </c>
      <c r="BU708" s="6" t="s">
        <v>22630</v>
      </c>
      <c r="BV708" s="75">
        <v>999</v>
      </c>
      <c r="BW708" s="75">
        <v>1588</v>
      </c>
      <c r="BX708" s="51">
        <v>-589</v>
      </c>
      <c r="BY708" s="75">
        <v>0</v>
      </c>
      <c r="BZ708" s="75">
        <v>0</v>
      </c>
      <c r="CA708" s="184" t="s">
        <v>22151</v>
      </c>
    </row>
    <row r="709" spans="1:79" x14ac:dyDescent="0.3">
      <c r="A709" s="212" t="s">
        <v>1580</v>
      </c>
      <c r="B709" s="180" t="s">
        <v>7161</v>
      </c>
      <c r="C709" s="181" t="s">
        <v>7162</v>
      </c>
      <c r="D709" s="210" t="s">
        <v>389</v>
      </c>
      <c r="E709" s="181" t="s">
        <v>3591</v>
      </c>
      <c r="F709" s="181" t="s">
        <v>3591</v>
      </c>
      <c r="G709" s="181" t="s">
        <v>1380</v>
      </c>
      <c r="H709" s="181" t="s">
        <v>22151</v>
      </c>
      <c r="I709" s="181" t="s">
        <v>1380</v>
      </c>
      <c r="J709" s="181" t="s">
        <v>1380</v>
      </c>
      <c r="K709" s="182">
        <v>914</v>
      </c>
      <c r="L709" s="182" t="s">
        <v>10965</v>
      </c>
      <c r="M709" s="194" t="e">
        <v>#VALUE!</v>
      </c>
      <c r="N709" s="194" t="s">
        <v>5172</v>
      </c>
      <c r="O709" s="66">
        <v>0</v>
      </c>
      <c r="P709" s="184">
        <v>0</v>
      </c>
      <c r="Q709" s="184">
        <v>0</v>
      </c>
      <c r="R709" s="184">
        <v>0</v>
      </c>
      <c r="S709" s="184">
        <v>0</v>
      </c>
      <c r="T709" s="184">
        <v>0</v>
      </c>
      <c r="U709" s="184">
        <v>0</v>
      </c>
      <c r="V709" s="184">
        <v>0</v>
      </c>
      <c r="W709" s="184">
        <v>0</v>
      </c>
      <c r="X709" s="184">
        <v>0</v>
      </c>
      <c r="Y709" s="184">
        <v>0</v>
      </c>
      <c r="Z709" s="184">
        <v>0</v>
      </c>
      <c r="AA709" s="184">
        <v>0</v>
      </c>
      <c r="AB709" s="185">
        <v>0</v>
      </c>
      <c r="AC709" s="186">
        <v>0</v>
      </c>
      <c r="AD709" s="186">
        <v>0</v>
      </c>
      <c r="AE709" s="187">
        <v>0</v>
      </c>
      <c r="AF709" s="187">
        <v>0</v>
      </c>
      <c r="AG709" s="187">
        <v>0</v>
      </c>
      <c r="AH709" s="187">
        <v>0</v>
      </c>
      <c r="AI709" s="187">
        <v>0</v>
      </c>
      <c r="AJ709" s="188">
        <v>0</v>
      </c>
      <c r="AK709" s="188">
        <v>0</v>
      </c>
      <c r="AL709" s="188">
        <v>0</v>
      </c>
      <c r="AM709" s="187">
        <v>-999</v>
      </c>
      <c r="AN709" s="187" t="s">
        <v>22151</v>
      </c>
      <c r="AO709" s="187" t="s">
        <v>22151</v>
      </c>
      <c r="AP709" s="187" t="s">
        <v>22151</v>
      </c>
      <c r="AQ709" s="187" t="s">
        <v>22151</v>
      </c>
      <c r="AR709" s="187" t="s">
        <v>22151</v>
      </c>
      <c r="AS709" s="187">
        <v>-999</v>
      </c>
      <c r="AT709" s="187" t="s">
        <v>22151</v>
      </c>
      <c r="AU709" s="187" t="s">
        <v>22151</v>
      </c>
      <c r="AV709" s="187" t="s">
        <v>22151</v>
      </c>
      <c r="AW709" s="187">
        <v>-999</v>
      </c>
      <c r="AX709" s="187">
        <v>-999</v>
      </c>
      <c r="AY709" s="189" t="s">
        <v>22151</v>
      </c>
      <c r="AZ709" s="189" t="s">
        <v>22151</v>
      </c>
      <c r="BA709" s="189" t="s">
        <v>22151</v>
      </c>
      <c r="BB709" s="189" t="s">
        <v>22151</v>
      </c>
      <c r="BC709" s="189" t="s">
        <v>22151</v>
      </c>
      <c r="BD709" s="189">
        <v>172</v>
      </c>
      <c r="BE709" s="189" t="s">
        <v>22151</v>
      </c>
      <c r="BF709" s="189" t="s">
        <v>22151</v>
      </c>
      <c r="BG709" s="189" t="s">
        <v>22151</v>
      </c>
      <c r="BH709" s="189">
        <v>280</v>
      </c>
      <c r="BI709" s="189">
        <v>265</v>
      </c>
      <c r="BJ709" s="190" t="s">
        <v>22151</v>
      </c>
      <c r="BK709" s="187">
        <v>7.5574645117708927</v>
      </c>
      <c r="BL709" s="187">
        <v>-1006.5574645117709</v>
      </c>
      <c r="BM709" s="189">
        <v>576</v>
      </c>
      <c r="BN709" s="187">
        <v>0</v>
      </c>
      <c r="BO709" s="187">
        <v>0.19435732070240119</v>
      </c>
      <c r="BP709" s="187">
        <v>-1006.7518218324733</v>
      </c>
      <c r="BQ709" s="191">
        <v>-2144.8325285828259</v>
      </c>
      <c r="BR709" s="192"/>
      <c r="BS709" s="187">
        <v>0</v>
      </c>
      <c r="BT709" s="38">
        <v>0</v>
      </c>
      <c r="BU709" s="187" t="s">
        <v>22630</v>
      </c>
      <c r="BV709" s="184">
        <v>999</v>
      </c>
      <c r="BW709" s="193">
        <v>1588</v>
      </c>
      <c r="BX709" s="188">
        <v>-589</v>
      </c>
      <c r="BY709" s="193">
        <v>0</v>
      </c>
      <c r="BZ709" s="193">
        <v>0</v>
      </c>
      <c r="CA709" s="184" t="s">
        <v>22151</v>
      </c>
    </row>
    <row r="710" spans="1:79" x14ac:dyDescent="0.3">
      <c r="A710" s="213" t="s">
        <v>3676</v>
      </c>
      <c r="B710" s="1" t="s">
        <v>7204</v>
      </c>
      <c r="C710" s="2" t="s">
        <v>7205</v>
      </c>
      <c r="D710" s="91" t="s">
        <v>238</v>
      </c>
      <c r="E710" s="2" t="s">
        <v>1449</v>
      </c>
      <c r="F710" s="2" t="s">
        <v>6120</v>
      </c>
      <c r="G710" s="2" t="s">
        <v>1380</v>
      </c>
      <c r="H710" s="2" t="s">
        <v>22151</v>
      </c>
      <c r="I710" s="2" t="s">
        <v>1380</v>
      </c>
      <c r="J710" s="269" t="s">
        <v>1380</v>
      </c>
      <c r="K710">
        <v>3209</v>
      </c>
      <c r="L710" t="s">
        <v>9616</v>
      </c>
      <c r="M710" t="e">
        <v>#VALUE!</v>
      </c>
      <c r="N710" t="s">
        <v>8398</v>
      </c>
      <c r="O710" s="169">
        <v>0</v>
      </c>
      <c r="P710" s="123">
        <v>0</v>
      </c>
      <c r="Q710" s="123">
        <v>0</v>
      </c>
      <c r="R710" s="75">
        <v>0</v>
      </c>
      <c r="S710" s="123">
        <v>0</v>
      </c>
      <c r="T710" s="123">
        <v>0</v>
      </c>
      <c r="U710" s="123">
        <v>0</v>
      </c>
      <c r="V710" s="75">
        <v>0</v>
      </c>
      <c r="W710" s="123">
        <v>0</v>
      </c>
      <c r="X710" s="75">
        <v>0</v>
      </c>
      <c r="Y710" s="75">
        <v>0</v>
      </c>
      <c r="Z710" s="75">
        <v>0</v>
      </c>
      <c r="AA710" s="75">
        <v>0</v>
      </c>
      <c r="AB710" s="52">
        <v>0</v>
      </c>
      <c r="AC710" s="52">
        <v>0</v>
      </c>
      <c r="AD710" s="52">
        <v>0</v>
      </c>
      <c r="AE710" s="51">
        <v>0</v>
      </c>
      <c r="AF710" s="51">
        <v>0</v>
      </c>
      <c r="AG710" s="51">
        <v>0</v>
      </c>
      <c r="AH710" s="51">
        <v>0</v>
      </c>
      <c r="AI710" s="51">
        <v>0</v>
      </c>
      <c r="AJ710" s="51">
        <v>0</v>
      </c>
      <c r="AK710" s="51">
        <v>0</v>
      </c>
      <c r="AL710" s="51">
        <v>0</v>
      </c>
      <c r="AM710" s="51">
        <v>-999</v>
      </c>
      <c r="AN710" s="51" t="s">
        <v>22151</v>
      </c>
      <c r="AO710" s="51" t="s">
        <v>22151</v>
      </c>
      <c r="AP710" s="51" t="s">
        <v>22151</v>
      </c>
      <c r="AQ710" s="51" t="s">
        <v>22151</v>
      </c>
      <c r="AR710" s="51" t="s">
        <v>22151</v>
      </c>
      <c r="AS710" s="51">
        <v>-999</v>
      </c>
      <c r="AT710" s="51" t="s">
        <v>22151</v>
      </c>
      <c r="AU710" s="51" t="s">
        <v>22151</v>
      </c>
      <c r="AV710" s="51" t="s">
        <v>22151</v>
      </c>
      <c r="AW710" s="51">
        <v>-999</v>
      </c>
      <c r="AX710" s="51">
        <v>-999</v>
      </c>
      <c r="AY710" s="76" t="s">
        <v>22151</v>
      </c>
      <c r="AZ710" s="132" t="s">
        <v>22151</v>
      </c>
      <c r="BA710" s="132" t="s">
        <v>22151</v>
      </c>
      <c r="BB710" s="132" t="s">
        <v>22151</v>
      </c>
      <c r="BC710" s="132" t="s">
        <v>22151</v>
      </c>
      <c r="BD710" s="132">
        <v>172</v>
      </c>
      <c r="BE710" s="132" t="s">
        <v>22151</v>
      </c>
      <c r="BF710" s="132" t="s">
        <v>22151</v>
      </c>
      <c r="BG710" s="132" t="s">
        <v>22151</v>
      </c>
      <c r="BH710" s="132">
        <v>280</v>
      </c>
      <c r="BI710" s="132">
        <v>265</v>
      </c>
      <c r="BJ710" s="92" t="s">
        <v>22151</v>
      </c>
      <c r="BK710" s="51">
        <v>7.5574645117708927</v>
      </c>
      <c r="BL710" s="51">
        <v>-1006.5574645117709</v>
      </c>
      <c r="BM710" s="76">
        <v>576</v>
      </c>
      <c r="BN710" s="51">
        <v>0</v>
      </c>
      <c r="BO710" s="51">
        <v>0.19435732070240119</v>
      </c>
      <c r="BP710" s="51">
        <v>-1006.7518218324733</v>
      </c>
      <c r="BQ710" s="64">
        <v>-2144.8325285828259</v>
      </c>
      <c r="BR710" s="64"/>
      <c r="BS710" s="51">
        <v>0</v>
      </c>
      <c r="BT710" s="38">
        <v>0</v>
      </c>
      <c r="BU710" s="51" t="s">
        <v>22630</v>
      </c>
      <c r="BV710" s="75">
        <v>999</v>
      </c>
      <c r="BW710" s="75">
        <v>1588</v>
      </c>
      <c r="BX710" s="51">
        <v>-589</v>
      </c>
      <c r="BY710" s="75">
        <v>0</v>
      </c>
      <c r="BZ710" s="75">
        <v>0</v>
      </c>
      <c r="CA710" s="184" t="s">
        <v>22151</v>
      </c>
    </row>
    <row r="711" spans="1:79" x14ac:dyDescent="0.3">
      <c r="A711" s="178" t="s">
        <v>1617</v>
      </c>
      <c r="B711" s="1" t="s">
        <v>6845</v>
      </c>
      <c r="C711" s="2" t="s">
        <v>6846</v>
      </c>
      <c r="D711" s="91" t="s">
        <v>584</v>
      </c>
      <c r="E711" s="2" t="s">
        <v>1398</v>
      </c>
      <c r="F711" s="2" t="s">
        <v>9094</v>
      </c>
      <c r="G711" s="2" t="s">
        <v>1380</v>
      </c>
      <c r="H711" s="2" t="s">
        <v>22151</v>
      </c>
      <c r="I711" s="2" t="s">
        <v>1380</v>
      </c>
      <c r="J711" s="269" t="s">
        <v>1380</v>
      </c>
      <c r="K711">
        <v>3154</v>
      </c>
      <c r="L711" t="s">
        <v>10311</v>
      </c>
      <c r="M711" t="e">
        <v>#VALUE!</v>
      </c>
      <c r="N711" t="s">
        <v>5201</v>
      </c>
      <c r="O711" s="169">
        <v>0</v>
      </c>
      <c r="P711" s="123">
        <v>0</v>
      </c>
      <c r="Q711" s="123">
        <v>0</v>
      </c>
      <c r="R711" s="75">
        <v>0</v>
      </c>
      <c r="S711" s="123">
        <v>0</v>
      </c>
      <c r="T711" s="123">
        <v>0</v>
      </c>
      <c r="U711" s="123">
        <v>0</v>
      </c>
      <c r="V711" s="75">
        <v>0</v>
      </c>
      <c r="W711" s="123">
        <v>0</v>
      </c>
      <c r="X711" s="75">
        <v>0</v>
      </c>
      <c r="Y711" s="75">
        <v>0</v>
      </c>
      <c r="Z711" s="75">
        <v>0</v>
      </c>
      <c r="AA711" s="75">
        <v>0</v>
      </c>
      <c r="AB711" s="4">
        <v>0</v>
      </c>
      <c r="AC711" s="4">
        <v>0</v>
      </c>
      <c r="AD711" s="4">
        <v>0</v>
      </c>
      <c r="AE711" s="8">
        <v>0</v>
      </c>
      <c r="AF711" s="8">
        <v>0</v>
      </c>
      <c r="AG711" s="8">
        <v>0</v>
      </c>
      <c r="AH711" s="8">
        <v>0</v>
      </c>
      <c r="AI711" s="51">
        <v>0</v>
      </c>
      <c r="AJ711" s="51">
        <v>0</v>
      </c>
      <c r="AK711" s="51">
        <v>0</v>
      </c>
      <c r="AL711" s="51">
        <v>0</v>
      </c>
      <c r="AM711" s="8">
        <v>-999</v>
      </c>
      <c r="AN711" s="8" t="s">
        <v>22151</v>
      </c>
      <c r="AO711" s="8" t="s">
        <v>22151</v>
      </c>
      <c r="AP711" s="8" t="s">
        <v>22151</v>
      </c>
      <c r="AQ711" s="8" t="s">
        <v>22151</v>
      </c>
      <c r="AR711" s="8" t="s">
        <v>22151</v>
      </c>
      <c r="AS711" s="8">
        <v>-999</v>
      </c>
      <c r="AT711" s="8" t="s">
        <v>22151</v>
      </c>
      <c r="AU711" s="8" t="s">
        <v>22151</v>
      </c>
      <c r="AV711" s="8" t="s">
        <v>22151</v>
      </c>
      <c r="AW711" s="8">
        <v>-999</v>
      </c>
      <c r="AX711" s="8">
        <v>-999</v>
      </c>
      <c r="AY711" s="132" t="s">
        <v>22151</v>
      </c>
      <c r="AZ711" s="132" t="s">
        <v>22151</v>
      </c>
      <c r="BA711" s="132" t="s">
        <v>22151</v>
      </c>
      <c r="BB711" s="132" t="s">
        <v>22151</v>
      </c>
      <c r="BC711" s="132" t="s">
        <v>22151</v>
      </c>
      <c r="BD711" s="132">
        <v>172</v>
      </c>
      <c r="BE711" s="132" t="s">
        <v>22151</v>
      </c>
      <c r="BF711" s="132" t="s">
        <v>22151</v>
      </c>
      <c r="BG711" s="132" t="s">
        <v>22151</v>
      </c>
      <c r="BH711" s="132">
        <v>280</v>
      </c>
      <c r="BI711" s="132">
        <v>265</v>
      </c>
      <c r="BJ711" s="92" t="s">
        <v>22151</v>
      </c>
      <c r="BK711" s="8">
        <v>7.5574645117708927</v>
      </c>
      <c r="BL711" s="8">
        <v>-1006.5574645117709</v>
      </c>
      <c r="BM711" s="12">
        <v>576</v>
      </c>
      <c r="BN711" s="10">
        <v>0</v>
      </c>
      <c r="BO711" s="10">
        <v>0.19435732070240119</v>
      </c>
      <c r="BP711" s="10">
        <v>-1006.7518218324733</v>
      </c>
      <c r="BQ711" s="41">
        <v>-2144.8325285828259</v>
      </c>
      <c r="BR711" s="41"/>
      <c r="BS711" s="10">
        <v>0</v>
      </c>
      <c r="BT711" s="38">
        <v>0</v>
      </c>
      <c r="BU711" s="6" t="s">
        <v>22630</v>
      </c>
      <c r="BV711" s="75">
        <v>999</v>
      </c>
      <c r="BW711" s="75">
        <v>1588</v>
      </c>
      <c r="BX711" s="51">
        <v>-589</v>
      </c>
      <c r="BY711" s="75">
        <v>0</v>
      </c>
      <c r="BZ711" s="75">
        <v>0</v>
      </c>
      <c r="CA711" s="184" t="s">
        <v>22151</v>
      </c>
    </row>
    <row r="712" spans="1:79" x14ac:dyDescent="0.3">
      <c r="A712" s="178" t="s">
        <v>3474</v>
      </c>
      <c r="B712" s="1" t="s">
        <v>6845</v>
      </c>
      <c r="C712" s="2" t="s">
        <v>7392</v>
      </c>
      <c r="D712" s="91" t="s">
        <v>266</v>
      </c>
      <c r="E712" s="2" t="s">
        <v>3591</v>
      </c>
      <c r="F712" s="2" t="s">
        <v>3591</v>
      </c>
      <c r="G712" s="2" t="s">
        <v>1380</v>
      </c>
      <c r="H712" s="2" t="s">
        <v>22151</v>
      </c>
      <c r="I712" s="2" t="s">
        <v>1380</v>
      </c>
      <c r="J712" s="269" t="s">
        <v>1380</v>
      </c>
      <c r="K712">
        <v>11464</v>
      </c>
      <c r="L712" t="s">
        <v>10788</v>
      </c>
      <c r="M712" t="e">
        <v>#VALUE!</v>
      </c>
      <c r="N712" t="s">
        <v>5202</v>
      </c>
      <c r="O712" s="169">
        <v>0</v>
      </c>
      <c r="P712" s="123">
        <v>0</v>
      </c>
      <c r="Q712" s="123">
        <v>0</v>
      </c>
      <c r="R712" s="75">
        <v>0</v>
      </c>
      <c r="S712" s="123">
        <v>0</v>
      </c>
      <c r="T712" s="123">
        <v>0</v>
      </c>
      <c r="U712" s="123">
        <v>0</v>
      </c>
      <c r="V712" s="75">
        <v>0</v>
      </c>
      <c r="W712" s="123">
        <v>0</v>
      </c>
      <c r="X712" s="75">
        <v>0</v>
      </c>
      <c r="Y712" s="75">
        <v>0</v>
      </c>
      <c r="Z712" s="75">
        <v>0</v>
      </c>
      <c r="AA712" s="75">
        <v>0</v>
      </c>
      <c r="AB712" s="4">
        <v>0</v>
      </c>
      <c r="AC712" s="4">
        <v>0</v>
      </c>
      <c r="AD712" s="4">
        <v>0</v>
      </c>
      <c r="AE712" s="8">
        <v>0</v>
      </c>
      <c r="AF712" s="8">
        <v>0</v>
      </c>
      <c r="AG712" s="8">
        <v>0</v>
      </c>
      <c r="AH712" s="8">
        <v>0</v>
      </c>
      <c r="AI712" s="51">
        <v>0</v>
      </c>
      <c r="AJ712" s="51">
        <v>0</v>
      </c>
      <c r="AK712" s="51">
        <v>0</v>
      </c>
      <c r="AL712" s="51">
        <v>0</v>
      </c>
      <c r="AM712" s="8">
        <v>-999</v>
      </c>
      <c r="AN712" s="8" t="s">
        <v>22151</v>
      </c>
      <c r="AO712" s="8" t="s">
        <v>22151</v>
      </c>
      <c r="AP712" s="8" t="s">
        <v>22151</v>
      </c>
      <c r="AQ712" s="8" t="s">
        <v>22151</v>
      </c>
      <c r="AR712" s="8" t="s">
        <v>22151</v>
      </c>
      <c r="AS712" s="8">
        <v>-999</v>
      </c>
      <c r="AT712" s="8" t="s">
        <v>22151</v>
      </c>
      <c r="AU712" s="8" t="s">
        <v>22151</v>
      </c>
      <c r="AV712" s="8" t="s">
        <v>22151</v>
      </c>
      <c r="AW712" s="8">
        <v>-999</v>
      </c>
      <c r="AX712" s="8">
        <v>-999</v>
      </c>
      <c r="AY712" s="132" t="s">
        <v>22151</v>
      </c>
      <c r="AZ712" s="132" t="s">
        <v>22151</v>
      </c>
      <c r="BA712" s="132" t="s">
        <v>22151</v>
      </c>
      <c r="BB712" s="132" t="s">
        <v>22151</v>
      </c>
      <c r="BC712" s="132" t="s">
        <v>22151</v>
      </c>
      <c r="BD712" s="132">
        <v>172</v>
      </c>
      <c r="BE712" s="132" t="s">
        <v>22151</v>
      </c>
      <c r="BF712" s="132" t="s">
        <v>22151</v>
      </c>
      <c r="BG712" s="132" t="s">
        <v>22151</v>
      </c>
      <c r="BH712" s="132">
        <v>280</v>
      </c>
      <c r="BI712" s="132">
        <v>265</v>
      </c>
      <c r="BJ712" s="92" t="s">
        <v>22151</v>
      </c>
      <c r="BK712" s="8">
        <v>7.5574645117708927</v>
      </c>
      <c r="BL712" s="8">
        <v>-1006.5574645117709</v>
      </c>
      <c r="BM712" s="12">
        <v>576</v>
      </c>
      <c r="BN712" s="10">
        <v>0</v>
      </c>
      <c r="BO712" s="10">
        <v>0.19435732070240119</v>
      </c>
      <c r="BP712" s="10">
        <v>-1006.7518218324733</v>
      </c>
      <c r="BQ712" s="41">
        <v>-2144.8325285828259</v>
      </c>
      <c r="BR712" s="41"/>
      <c r="BS712" s="10">
        <v>0</v>
      </c>
      <c r="BT712" s="38">
        <v>0</v>
      </c>
      <c r="BU712" s="6" t="s">
        <v>22630</v>
      </c>
      <c r="BV712" s="75">
        <v>999</v>
      </c>
      <c r="BW712" s="75">
        <v>1588</v>
      </c>
      <c r="BX712" s="51">
        <v>-589</v>
      </c>
      <c r="BY712" s="75">
        <v>0</v>
      </c>
      <c r="BZ712" s="75">
        <v>0</v>
      </c>
      <c r="CA712" s="184" t="s">
        <v>22151</v>
      </c>
    </row>
    <row r="713" spans="1:79" x14ac:dyDescent="0.3">
      <c r="A713" s="215" t="s">
        <v>8158</v>
      </c>
      <c r="B713" s="1" t="s">
        <v>6582</v>
      </c>
      <c r="C713" s="2" t="s">
        <v>6687</v>
      </c>
      <c r="D713" s="91" t="s">
        <v>8417</v>
      </c>
      <c r="E713" s="2" t="s">
        <v>3591</v>
      </c>
      <c r="F713" s="2" t="s">
        <v>3591</v>
      </c>
      <c r="G713" s="2" t="s">
        <v>1380</v>
      </c>
      <c r="H713" s="2" t="s">
        <v>22151</v>
      </c>
      <c r="I713" s="2" t="s">
        <v>1380</v>
      </c>
      <c r="J713" s="269" t="s">
        <v>1380</v>
      </c>
      <c r="K713">
        <v>7799</v>
      </c>
      <c r="L713" t="s">
        <v>9755</v>
      </c>
      <c r="M713" t="e">
        <v>#VALUE!</v>
      </c>
      <c r="N713" t="s">
        <v>8420</v>
      </c>
      <c r="O713" s="169">
        <v>0</v>
      </c>
      <c r="P713" s="123">
        <v>0</v>
      </c>
      <c r="Q713" s="123">
        <v>0</v>
      </c>
      <c r="R713" s="75">
        <v>0</v>
      </c>
      <c r="S713" s="123">
        <v>0</v>
      </c>
      <c r="T713" s="123">
        <v>0</v>
      </c>
      <c r="U713" s="123">
        <v>0</v>
      </c>
      <c r="V713" s="75">
        <v>0</v>
      </c>
      <c r="W713" s="123">
        <v>0</v>
      </c>
      <c r="X713" s="75">
        <v>0</v>
      </c>
      <c r="Y713" s="75">
        <v>0</v>
      </c>
      <c r="Z713" s="75">
        <v>0</v>
      </c>
      <c r="AA713" s="75">
        <v>0</v>
      </c>
      <c r="AB713" s="4">
        <v>0</v>
      </c>
      <c r="AC713" s="4">
        <v>0</v>
      </c>
      <c r="AD713" s="4">
        <v>0</v>
      </c>
      <c r="AE713" s="8">
        <v>0</v>
      </c>
      <c r="AF713" s="8">
        <v>0</v>
      </c>
      <c r="AG713" s="8">
        <v>0</v>
      </c>
      <c r="AH713" s="8">
        <v>0</v>
      </c>
      <c r="AI713" s="51">
        <v>0</v>
      </c>
      <c r="AJ713" s="51">
        <v>0</v>
      </c>
      <c r="AK713" s="51">
        <v>0</v>
      </c>
      <c r="AL713" s="51">
        <v>0</v>
      </c>
      <c r="AM713" s="8">
        <v>-999</v>
      </c>
      <c r="AN713" s="8" t="s">
        <v>22151</v>
      </c>
      <c r="AO713" s="8" t="s">
        <v>22151</v>
      </c>
      <c r="AP713" s="8" t="s">
        <v>22151</v>
      </c>
      <c r="AQ713" s="8" t="s">
        <v>22151</v>
      </c>
      <c r="AR713" s="8" t="s">
        <v>22151</v>
      </c>
      <c r="AS713" s="8">
        <v>-999</v>
      </c>
      <c r="AT713" s="8" t="s">
        <v>22151</v>
      </c>
      <c r="AU713" s="8" t="s">
        <v>22151</v>
      </c>
      <c r="AV713" s="8" t="s">
        <v>22151</v>
      </c>
      <c r="AW713" s="8">
        <v>-999</v>
      </c>
      <c r="AX713" s="8">
        <v>-999</v>
      </c>
      <c r="AY713" s="132" t="s">
        <v>22151</v>
      </c>
      <c r="AZ713" s="132" t="s">
        <v>22151</v>
      </c>
      <c r="BA713" s="132" t="s">
        <v>22151</v>
      </c>
      <c r="BB713" s="132" t="s">
        <v>22151</v>
      </c>
      <c r="BC713" s="132" t="s">
        <v>22151</v>
      </c>
      <c r="BD713" s="132">
        <v>172</v>
      </c>
      <c r="BE713" s="132" t="s">
        <v>22151</v>
      </c>
      <c r="BF713" s="132" t="s">
        <v>22151</v>
      </c>
      <c r="BG713" s="132" t="s">
        <v>22151</v>
      </c>
      <c r="BH713" s="132">
        <v>280</v>
      </c>
      <c r="BI713" s="132">
        <v>265</v>
      </c>
      <c r="BJ713" s="92" t="s">
        <v>22151</v>
      </c>
      <c r="BK713" s="8">
        <v>7.5574645117708927</v>
      </c>
      <c r="BL713" s="8">
        <v>-1006.5574645117709</v>
      </c>
      <c r="BM713" s="12">
        <v>576</v>
      </c>
      <c r="BN713" s="10">
        <v>0</v>
      </c>
      <c r="BO713" s="10">
        <v>0.19435732070240119</v>
      </c>
      <c r="BP713" s="10">
        <v>-1006.7518218324733</v>
      </c>
      <c r="BQ713" s="41">
        <v>-2144.8325285828259</v>
      </c>
      <c r="BR713" s="41"/>
      <c r="BS713" s="10">
        <v>0</v>
      </c>
      <c r="BT713" s="38">
        <v>0</v>
      </c>
      <c r="BU713" s="6" t="s">
        <v>22630</v>
      </c>
      <c r="BV713" s="75">
        <v>999</v>
      </c>
      <c r="BW713" s="75">
        <v>1588</v>
      </c>
      <c r="BX713" s="51">
        <v>-589</v>
      </c>
      <c r="BY713" s="75">
        <v>0</v>
      </c>
      <c r="BZ713" s="75">
        <v>0</v>
      </c>
      <c r="CA713" s="184" t="s">
        <v>22151</v>
      </c>
    </row>
    <row r="714" spans="1:79" x14ac:dyDescent="0.3">
      <c r="A714" s="178" t="s">
        <v>1666</v>
      </c>
      <c r="B714" s="1" t="s">
        <v>7096</v>
      </c>
      <c r="C714" s="2" t="s">
        <v>7041</v>
      </c>
      <c r="D714" s="91" t="s">
        <v>76</v>
      </c>
      <c r="E714" s="2" t="s">
        <v>3591</v>
      </c>
      <c r="F714" s="2" t="s">
        <v>3591</v>
      </c>
      <c r="G714" s="2" t="s">
        <v>1380</v>
      </c>
      <c r="H714" s="2" t="s">
        <v>22151</v>
      </c>
      <c r="I714" s="2" t="s">
        <v>1380</v>
      </c>
      <c r="J714" s="269" t="s">
        <v>1380</v>
      </c>
      <c r="K714">
        <v>4964</v>
      </c>
      <c r="L714" t="s">
        <v>10724</v>
      </c>
      <c r="M714" t="e">
        <v>#VALUE!</v>
      </c>
      <c r="N714" t="s">
        <v>5239</v>
      </c>
      <c r="O714" s="169">
        <v>0</v>
      </c>
      <c r="P714" s="123">
        <v>0</v>
      </c>
      <c r="Q714" s="123">
        <v>0</v>
      </c>
      <c r="R714" s="75">
        <v>0</v>
      </c>
      <c r="S714" s="123">
        <v>0</v>
      </c>
      <c r="T714" s="123">
        <v>0</v>
      </c>
      <c r="U714" s="123">
        <v>0</v>
      </c>
      <c r="V714" s="75">
        <v>0</v>
      </c>
      <c r="W714" s="123">
        <v>0</v>
      </c>
      <c r="X714" s="75">
        <v>0</v>
      </c>
      <c r="Y714" s="75">
        <v>0</v>
      </c>
      <c r="Z714" s="75">
        <v>0</v>
      </c>
      <c r="AA714" s="75">
        <v>0</v>
      </c>
      <c r="AB714" s="31">
        <v>0</v>
      </c>
      <c r="AC714" s="31">
        <v>0</v>
      </c>
      <c r="AD714" s="31">
        <v>0</v>
      </c>
      <c r="AE714" s="32">
        <v>0</v>
      </c>
      <c r="AF714" s="32">
        <v>0</v>
      </c>
      <c r="AG714" s="32">
        <v>0</v>
      </c>
      <c r="AH714" s="32">
        <v>0</v>
      </c>
      <c r="AI714" s="51">
        <v>0</v>
      </c>
      <c r="AJ714" s="51">
        <v>0</v>
      </c>
      <c r="AK714" s="51">
        <v>0</v>
      </c>
      <c r="AL714" s="51">
        <v>0</v>
      </c>
      <c r="AM714" s="8">
        <v>-999</v>
      </c>
      <c r="AN714" s="8" t="s">
        <v>22151</v>
      </c>
      <c r="AO714" s="8" t="s">
        <v>22151</v>
      </c>
      <c r="AP714" s="8" t="s">
        <v>22151</v>
      </c>
      <c r="AQ714" s="8" t="s">
        <v>22151</v>
      </c>
      <c r="AR714" s="8" t="s">
        <v>22151</v>
      </c>
      <c r="AS714" s="8">
        <v>-999</v>
      </c>
      <c r="AT714" s="8" t="s">
        <v>22151</v>
      </c>
      <c r="AU714" s="8" t="s">
        <v>22151</v>
      </c>
      <c r="AV714" s="8" t="s">
        <v>22151</v>
      </c>
      <c r="AW714" s="8">
        <v>-999</v>
      </c>
      <c r="AX714" s="8">
        <v>-999</v>
      </c>
      <c r="AY714" s="132" t="s">
        <v>22151</v>
      </c>
      <c r="AZ714" s="132" t="s">
        <v>22151</v>
      </c>
      <c r="BA714" s="132" t="s">
        <v>22151</v>
      </c>
      <c r="BB714" s="132" t="s">
        <v>22151</v>
      </c>
      <c r="BC714" s="132" t="s">
        <v>22151</v>
      </c>
      <c r="BD714" s="132">
        <v>172</v>
      </c>
      <c r="BE714" s="132" t="s">
        <v>22151</v>
      </c>
      <c r="BF714" s="132" t="s">
        <v>22151</v>
      </c>
      <c r="BG714" s="132" t="s">
        <v>22151</v>
      </c>
      <c r="BH714" s="132">
        <v>280</v>
      </c>
      <c r="BI714" s="132">
        <v>265</v>
      </c>
      <c r="BJ714" s="92" t="s">
        <v>22151</v>
      </c>
      <c r="BK714" s="32">
        <v>7.5574645117708927</v>
      </c>
      <c r="BL714" s="8">
        <v>-1006.5574645117709</v>
      </c>
      <c r="BM714" s="12">
        <v>576</v>
      </c>
      <c r="BN714" s="32">
        <v>0</v>
      </c>
      <c r="BO714" s="32">
        <v>0.19435732070240119</v>
      </c>
      <c r="BP714" s="32">
        <v>-1006.7518218324733</v>
      </c>
      <c r="BQ714" s="40">
        <v>-2144.8325285828259</v>
      </c>
      <c r="BR714" s="40"/>
      <c r="BS714" s="32">
        <v>0</v>
      </c>
      <c r="BT714" s="38">
        <v>0</v>
      </c>
      <c r="BU714" s="6" t="s">
        <v>22630</v>
      </c>
      <c r="BV714" s="75">
        <v>999</v>
      </c>
      <c r="BW714" s="75">
        <v>1588</v>
      </c>
      <c r="BX714" s="51">
        <v>-589</v>
      </c>
      <c r="BY714" s="75">
        <v>0</v>
      </c>
      <c r="BZ714" s="75">
        <v>0</v>
      </c>
      <c r="CA714" s="184" t="s">
        <v>22151</v>
      </c>
    </row>
    <row r="715" spans="1:79" x14ac:dyDescent="0.3">
      <c r="A715" s="178" t="s">
        <v>13066</v>
      </c>
      <c r="B715" s="1" t="s">
        <v>13067</v>
      </c>
      <c r="C715" s="2" t="s">
        <v>6886</v>
      </c>
      <c r="D715" s="91" t="s">
        <v>11545</v>
      </c>
      <c r="E715" s="2" t="s">
        <v>3591</v>
      </c>
      <c r="F715" s="2" t="s">
        <v>3591</v>
      </c>
      <c r="G715" s="2" t="s">
        <v>1380</v>
      </c>
      <c r="H715" s="2" t="s">
        <v>22151</v>
      </c>
      <c r="I715" s="2" t="s">
        <v>1380</v>
      </c>
      <c r="J715" s="269" t="s">
        <v>1380</v>
      </c>
      <c r="K715">
        <v>11204</v>
      </c>
      <c r="L715" t="s">
        <v>11546</v>
      </c>
      <c r="M715" t="e">
        <v>#VALUE!</v>
      </c>
      <c r="N715" t="s">
        <v>13069</v>
      </c>
      <c r="O715" s="169">
        <v>0</v>
      </c>
      <c r="P715" s="123">
        <v>0</v>
      </c>
      <c r="Q715" s="123">
        <v>0</v>
      </c>
      <c r="R715" s="67">
        <v>0</v>
      </c>
      <c r="S715" s="123">
        <v>0</v>
      </c>
      <c r="T715" s="123">
        <v>0</v>
      </c>
      <c r="U715" s="123">
        <v>0</v>
      </c>
      <c r="V715" s="67">
        <v>0</v>
      </c>
      <c r="W715" s="123">
        <v>0</v>
      </c>
      <c r="X715" s="67">
        <v>0</v>
      </c>
      <c r="Y715" s="67">
        <v>0</v>
      </c>
      <c r="Z715" s="67">
        <v>0</v>
      </c>
      <c r="AA715" s="67">
        <v>0</v>
      </c>
      <c r="AB715" s="31">
        <v>0</v>
      </c>
      <c r="AC715" s="31">
        <v>0</v>
      </c>
      <c r="AD715" s="31">
        <v>0</v>
      </c>
      <c r="AE715" s="32">
        <v>0</v>
      </c>
      <c r="AF715" s="32">
        <v>0</v>
      </c>
      <c r="AG715" s="32">
        <v>0</v>
      </c>
      <c r="AH715" s="32">
        <v>0</v>
      </c>
      <c r="AI715" s="51">
        <v>0</v>
      </c>
      <c r="AJ715" s="51">
        <v>0</v>
      </c>
      <c r="AK715" s="51">
        <v>0</v>
      </c>
      <c r="AL715" s="51">
        <v>0</v>
      </c>
      <c r="AM715" s="32">
        <v>-999</v>
      </c>
      <c r="AN715" s="32" t="s">
        <v>22151</v>
      </c>
      <c r="AO715" s="32" t="s">
        <v>22151</v>
      </c>
      <c r="AP715" s="32" t="s">
        <v>22151</v>
      </c>
      <c r="AQ715" s="32" t="s">
        <v>22151</v>
      </c>
      <c r="AR715" s="32" t="s">
        <v>22151</v>
      </c>
      <c r="AS715" s="32">
        <v>-999</v>
      </c>
      <c r="AT715" s="32" t="s">
        <v>22151</v>
      </c>
      <c r="AU715" s="32" t="s">
        <v>22151</v>
      </c>
      <c r="AV715" s="32" t="s">
        <v>22151</v>
      </c>
      <c r="AW715" s="32">
        <v>-999</v>
      </c>
      <c r="AX715" s="32">
        <v>-999</v>
      </c>
      <c r="AY715" s="133" t="s">
        <v>22151</v>
      </c>
      <c r="AZ715" s="132" t="s">
        <v>22151</v>
      </c>
      <c r="BA715" s="132" t="s">
        <v>22151</v>
      </c>
      <c r="BB715" s="132" t="s">
        <v>22151</v>
      </c>
      <c r="BC715" s="132" t="s">
        <v>22151</v>
      </c>
      <c r="BD715" s="132">
        <v>172</v>
      </c>
      <c r="BE715" s="132" t="s">
        <v>22151</v>
      </c>
      <c r="BF715" s="132" t="s">
        <v>22151</v>
      </c>
      <c r="BG715" s="132" t="s">
        <v>22151</v>
      </c>
      <c r="BH715" s="132">
        <v>280</v>
      </c>
      <c r="BI715" s="132">
        <v>265</v>
      </c>
      <c r="BJ715" s="92" t="s">
        <v>22151</v>
      </c>
      <c r="BK715" s="32">
        <v>7.5574645117708927</v>
      </c>
      <c r="BL715" s="8">
        <v>-1006.5574645117709</v>
      </c>
      <c r="BM715" s="12">
        <v>576</v>
      </c>
      <c r="BN715" s="32">
        <v>0</v>
      </c>
      <c r="BO715" s="32">
        <v>0.19435732070240119</v>
      </c>
      <c r="BP715" s="32">
        <v>-1006.7518218324733</v>
      </c>
      <c r="BQ715" s="40">
        <v>-2144.8325285828259</v>
      </c>
      <c r="BR715" s="40"/>
      <c r="BS715" s="32">
        <v>0</v>
      </c>
      <c r="BT715" s="38">
        <v>0</v>
      </c>
      <c r="BU715" s="6" t="s">
        <v>22630</v>
      </c>
      <c r="BV715" s="75">
        <v>999</v>
      </c>
      <c r="BW715" s="75">
        <v>1588</v>
      </c>
      <c r="BX715" s="51">
        <v>-589</v>
      </c>
      <c r="BY715" s="75">
        <v>0</v>
      </c>
      <c r="BZ715" s="75">
        <v>0</v>
      </c>
      <c r="CA715" s="184" t="s">
        <v>22151</v>
      </c>
    </row>
    <row r="716" spans="1:79" x14ac:dyDescent="0.3">
      <c r="A716" s="178" t="s">
        <v>1711</v>
      </c>
      <c r="B716" s="1" t="s">
        <v>6795</v>
      </c>
      <c r="C716" s="2" t="s">
        <v>6541</v>
      </c>
      <c r="D716" s="91" t="s">
        <v>316</v>
      </c>
      <c r="E716" s="2" t="s">
        <v>3591</v>
      </c>
      <c r="F716" s="2" t="s">
        <v>3591</v>
      </c>
      <c r="G716" s="2" t="s">
        <v>1380</v>
      </c>
      <c r="H716" s="2" t="s">
        <v>22151</v>
      </c>
      <c r="I716" s="2" t="s">
        <v>1380</v>
      </c>
      <c r="J716" s="269" t="s">
        <v>1380</v>
      </c>
      <c r="K716">
        <v>7223</v>
      </c>
      <c r="L716" t="s">
        <v>9827</v>
      </c>
      <c r="M716" t="e">
        <v>#VALUE!</v>
      </c>
      <c r="N716" t="s">
        <v>5263</v>
      </c>
      <c r="O716" s="169">
        <v>0</v>
      </c>
      <c r="P716" s="123">
        <v>0</v>
      </c>
      <c r="Q716" s="123">
        <v>0</v>
      </c>
      <c r="R716" s="75">
        <v>0</v>
      </c>
      <c r="S716" s="123">
        <v>0</v>
      </c>
      <c r="T716" s="123">
        <v>0</v>
      </c>
      <c r="U716" s="123">
        <v>0</v>
      </c>
      <c r="V716" s="75">
        <v>0</v>
      </c>
      <c r="W716" s="123">
        <v>0</v>
      </c>
      <c r="X716" s="75">
        <v>0</v>
      </c>
      <c r="Y716" s="75">
        <v>0</v>
      </c>
      <c r="Z716" s="75">
        <v>0</v>
      </c>
      <c r="AA716" s="75">
        <v>0</v>
      </c>
      <c r="AB716" s="4">
        <v>0</v>
      </c>
      <c r="AC716" s="4">
        <v>0</v>
      </c>
      <c r="AD716" s="4">
        <v>0</v>
      </c>
      <c r="AE716" s="8">
        <v>0</v>
      </c>
      <c r="AF716" s="8">
        <v>0</v>
      </c>
      <c r="AG716" s="8">
        <v>0</v>
      </c>
      <c r="AH716" s="8">
        <v>0</v>
      </c>
      <c r="AI716" s="51">
        <v>0</v>
      </c>
      <c r="AJ716" s="51">
        <v>0</v>
      </c>
      <c r="AK716" s="51">
        <v>0</v>
      </c>
      <c r="AL716" s="51">
        <v>0</v>
      </c>
      <c r="AM716" s="8">
        <v>-999</v>
      </c>
      <c r="AN716" s="8" t="s">
        <v>22151</v>
      </c>
      <c r="AO716" s="8" t="s">
        <v>22151</v>
      </c>
      <c r="AP716" s="8" t="s">
        <v>22151</v>
      </c>
      <c r="AQ716" s="8" t="s">
        <v>22151</v>
      </c>
      <c r="AR716" s="8" t="s">
        <v>22151</v>
      </c>
      <c r="AS716" s="8">
        <v>-999</v>
      </c>
      <c r="AT716" s="8" t="s">
        <v>22151</v>
      </c>
      <c r="AU716" s="8" t="s">
        <v>22151</v>
      </c>
      <c r="AV716" s="8" t="s">
        <v>22151</v>
      </c>
      <c r="AW716" s="8">
        <v>-999</v>
      </c>
      <c r="AX716" s="8">
        <v>-999</v>
      </c>
      <c r="AY716" s="132" t="s">
        <v>22151</v>
      </c>
      <c r="AZ716" s="132" t="s">
        <v>22151</v>
      </c>
      <c r="BA716" s="132" t="s">
        <v>22151</v>
      </c>
      <c r="BB716" s="132" t="s">
        <v>22151</v>
      </c>
      <c r="BC716" s="132" t="s">
        <v>22151</v>
      </c>
      <c r="BD716" s="132">
        <v>172</v>
      </c>
      <c r="BE716" s="132" t="s">
        <v>22151</v>
      </c>
      <c r="BF716" s="132" t="s">
        <v>22151</v>
      </c>
      <c r="BG716" s="132" t="s">
        <v>22151</v>
      </c>
      <c r="BH716" s="132">
        <v>280</v>
      </c>
      <c r="BI716" s="132">
        <v>265</v>
      </c>
      <c r="BJ716" s="92" t="s">
        <v>22151</v>
      </c>
      <c r="BK716" s="8">
        <v>7.5574645117708927</v>
      </c>
      <c r="BL716" s="8">
        <v>-1006.5574645117709</v>
      </c>
      <c r="BM716" s="12">
        <v>576</v>
      </c>
      <c r="BN716" s="10">
        <v>0</v>
      </c>
      <c r="BO716" s="10">
        <v>0.19435732070240119</v>
      </c>
      <c r="BP716" s="10">
        <v>-1006.7518218324733</v>
      </c>
      <c r="BQ716" s="41">
        <v>-2144.8325285828259</v>
      </c>
      <c r="BR716" s="41"/>
      <c r="BS716" s="10">
        <v>0</v>
      </c>
      <c r="BT716" s="38">
        <v>0</v>
      </c>
      <c r="BU716" s="6" t="s">
        <v>22630</v>
      </c>
      <c r="BV716" s="75">
        <v>999</v>
      </c>
      <c r="BW716" s="75">
        <v>1588</v>
      </c>
      <c r="BX716" s="51">
        <v>-589</v>
      </c>
      <c r="BY716" s="75">
        <v>0</v>
      </c>
      <c r="BZ716" s="75">
        <v>0</v>
      </c>
      <c r="CA716" s="184" t="s">
        <v>22151</v>
      </c>
    </row>
    <row r="717" spans="1:79" x14ac:dyDescent="0.3">
      <c r="A717" s="178" t="s">
        <v>1730</v>
      </c>
      <c r="B717" s="1" t="s">
        <v>7220</v>
      </c>
      <c r="C717" s="2" t="s">
        <v>7221</v>
      </c>
      <c r="D717" s="91" t="s">
        <v>288</v>
      </c>
      <c r="E717" s="2" t="s">
        <v>3591</v>
      </c>
      <c r="F717" s="2" t="s">
        <v>3591</v>
      </c>
      <c r="G717" s="2" t="s">
        <v>1380</v>
      </c>
      <c r="H717" s="2" t="s">
        <v>22151</v>
      </c>
      <c r="I717" s="2" t="s">
        <v>1380</v>
      </c>
      <c r="J717" s="269" t="s">
        <v>1380</v>
      </c>
      <c r="K717">
        <v>7995</v>
      </c>
      <c r="L717" t="s">
        <v>10554</v>
      </c>
      <c r="M717" t="e">
        <v>#VALUE!</v>
      </c>
      <c r="N717" t="s">
        <v>8448</v>
      </c>
      <c r="O717" s="169">
        <v>0</v>
      </c>
      <c r="P717" s="123">
        <v>0</v>
      </c>
      <c r="Q717" s="123">
        <v>0</v>
      </c>
      <c r="R717" s="75">
        <v>0</v>
      </c>
      <c r="S717" s="123">
        <v>0</v>
      </c>
      <c r="T717" s="123">
        <v>0</v>
      </c>
      <c r="U717" s="123">
        <v>0</v>
      </c>
      <c r="V717" s="75">
        <v>0</v>
      </c>
      <c r="W717" s="123">
        <v>0</v>
      </c>
      <c r="X717" s="75">
        <v>0</v>
      </c>
      <c r="Y717" s="75">
        <v>0</v>
      </c>
      <c r="Z717" s="75">
        <v>0</v>
      </c>
      <c r="AA717" s="75">
        <v>0</v>
      </c>
      <c r="AB717" s="4">
        <v>0</v>
      </c>
      <c r="AC717" s="4">
        <v>0</v>
      </c>
      <c r="AD717" s="4">
        <v>0</v>
      </c>
      <c r="AE717" s="8">
        <v>0</v>
      </c>
      <c r="AF717" s="8">
        <v>0</v>
      </c>
      <c r="AG717" s="8">
        <v>0</v>
      </c>
      <c r="AH717" s="8">
        <v>0</v>
      </c>
      <c r="AI717" s="51">
        <v>0</v>
      </c>
      <c r="AJ717" s="51">
        <v>0</v>
      </c>
      <c r="AK717" s="51">
        <v>0</v>
      </c>
      <c r="AL717" s="51">
        <v>0</v>
      </c>
      <c r="AM717" s="8">
        <v>-999</v>
      </c>
      <c r="AN717" s="8" t="s">
        <v>22151</v>
      </c>
      <c r="AO717" s="8" t="s">
        <v>22151</v>
      </c>
      <c r="AP717" s="8" t="s">
        <v>22151</v>
      </c>
      <c r="AQ717" s="8" t="s">
        <v>22151</v>
      </c>
      <c r="AR717" s="8" t="s">
        <v>22151</v>
      </c>
      <c r="AS717" s="8">
        <v>-999</v>
      </c>
      <c r="AT717" s="8" t="s">
        <v>22151</v>
      </c>
      <c r="AU717" s="8" t="s">
        <v>22151</v>
      </c>
      <c r="AV717" s="8" t="s">
        <v>22151</v>
      </c>
      <c r="AW717" s="8">
        <v>-999</v>
      </c>
      <c r="AX717" s="8">
        <v>-999</v>
      </c>
      <c r="AY717" s="132" t="s">
        <v>22151</v>
      </c>
      <c r="AZ717" s="132" t="s">
        <v>22151</v>
      </c>
      <c r="BA717" s="132" t="s">
        <v>22151</v>
      </c>
      <c r="BB717" s="132" t="s">
        <v>22151</v>
      </c>
      <c r="BC717" s="132" t="s">
        <v>22151</v>
      </c>
      <c r="BD717" s="132">
        <v>172</v>
      </c>
      <c r="BE717" s="132" t="s">
        <v>22151</v>
      </c>
      <c r="BF717" s="132" t="s">
        <v>22151</v>
      </c>
      <c r="BG717" s="132" t="s">
        <v>22151</v>
      </c>
      <c r="BH717" s="132">
        <v>280</v>
      </c>
      <c r="BI717" s="132">
        <v>265</v>
      </c>
      <c r="BJ717" s="92" t="s">
        <v>22151</v>
      </c>
      <c r="BK717" s="8">
        <v>7.5574645117708927</v>
      </c>
      <c r="BL717" s="8">
        <v>-1006.5574645117709</v>
      </c>
      <c r="BM717" s="12">
        <v>576</v>
      </c>
      <c r="BN717" s="10">
        <v>0</v>
      </c>
      <c r="BO717" s="10">
        <v>0.19435732070240119</v>
      </c>
      <c r="BP717" s="10">
        <v>-1006.7518218324733</v>
      </c>
      <c r="BQ717" s="41">
        <v>-2144.8325285828259</v>
      </c>
      <c r="BR717" s="41"/>
      <c r="BS717" s="10">
        <v>0</v>
      </c>
      <c r="BT717" s="38">
        <v>0</v>
      </c>
      <c r="BU717" s="6" t="s">
        <v>22630</v>
      </c>
      <c r="BV717" s="75">
        <v>999</v>
      </c>
      <c r="BW717" s="75">
        <v>1588</v>
      </c>
      <c r="BX717" s="51">
        <v>-589</v>
      </c>
      <c r="BY717" s="75">
        <v>0</v>
      </c>
      <c r="BZ717" s="75">
        <v>0</v>
      </c>
      <c r="CA717" s="184" t="s">
        <v>22151</v>
      </c>
    </row>
    <row r="718" spans="1:79" x14ac:dyDescent="0.3">
      <c r="A718" s="178" t="s">
        <v>3475</v>
      </c>
      <c r="B718" s="1" t="s">
        <v>7059</v>
      </c>
      <c r="C718" s="2" t="s">
        <v>6596</v>
      </c>
      <c r="D718" s="91" t="s">
        <v>99</v>
      </c>
      <c r="E718" s="2" t="s">
        <v>1402</v>
      </c>
      <c r="F718" s="2" t="s">
        <v>6120</v>
      </c>
      <c r="G718" s="2" t="s">
        <v>1380</v>
      </c>
      <c r="H718" s="2" t="s">
        <v>22151</v>
      </c>
      <c r="I718" s="2" t="s">
        <v>1380</v>
      </c>
      <c r="J718" s="269" t="s">
        <v>1380</v>
      </c>
      <c r="K718">
        <v>11376</v>
      </c>
      <c r="L718" t="s">
        <v>9944</v>
      </c>
      <c r="M718" t="e">
        <v>#VALUE!</v>
      </c>
      <c r="N718" t="s">
        <v>5292</v>
      </c>
      <c r="O718" s="169">
        <v>0</v>
      </c>
      <c r="P718" s="123">
        <v>0</v>
      </c>
      <c r="Q718" s="123">
        <v>0</v>
      </c>
      <c r="R718" s="67">
        <v>0</v>
      </c>
      <c r="S718" s="123">
        <v>0</v>
      </c>
      <c r="T718" s="123">
        <v>0</v>
      </c>
      <c r="U718" s="123">
        <v>0</v>
      </c>
      <c r="V718" s="67">
        <v>0</v>
      </c>
      <c r="W718" s="123">
        <v>0</v>
      </c>
      <c r="X718" s="67">
        <v>0</v>
      </c>
      <c r="Y718" s="67">
        <v>0</v>
      </c>
      <c r="Z718" s="67">
        <v>0</v>
      </c>
      <c r="AA718" s="67">
        <v>0</v>
      </c>
      <c r="AB718" s="4">
        <v>0</v>
      </c>
      <c r="AC718" s="4">
        <v>0</v>
      </c>
      <c r="AD718" s="4">
        <v>0</v>
      </c>
      <c r="AE718" s="8">
        <v>0</v>
      </c>
      <c r="AF718" s="8">
        <v>0</v>
      </c>
      <c r="AG718" s="8">
        <v>0</v>
      </c>
      <c r="AH718" s="8">
        <v>0</v>
      </c>
      <c r="AI718" s="51">
        <v>0</v>
      </c>
      <c r="AJ718" s="51">
        <v>0</v>
      </c>
      <c r="AK718" s="51">
        <v>0</v>
      </c>
      <c r="AL718" s="51">
        <v>0</v>
      </c>
      <c r="AM718" s="8">
        <v>-999</v>
      </c>
      <c r="AN718" s="8" t="s">
        <v>22151</v>
      </c>
      <c r="AO718" s="8" t="s">
        <v>22151</v>
      </c>
      <c r="AP718" s="8" t="s">
        <v>22151</v>
      </c>
      <c r="AQ718" s="8" t="s">
        <v>22151</v>
      </c>
      <c r="AR718" s="8" t="s">
        <v>22151</v>
      </c>
      <c r="AS718" s="8">
        <v>-999</v>
      </c>
      <c r="AT718" s="8" t="s">
        <v>22151</v>
      </c>
      <c r="AU718" s="8" t="s">
        <v>22151</v>
      </c>
      <c r="AV718" s="8" t="s">
        <v>22151</v>
      </c>
      <c r="AW718" s="8">
        <v>-999</v>
      </c>
      <c r="AX718" s="8">
        <v>-999</v>
      </c>
      <c r="AY718" s="132" t="s">
        <v>22151</v>
      </c>
      <c r="AZ718" s="132" t="s">
        <v>22151</v>
      </c>
      <c r="BA718" s="132" t="s">
        <v>22151</v>
      </c>
      <c r="BB718" s="132" t="s">
        <v>22151</v>
      </c>
      <c r="BC718" s="132" t="s">
        <v>22151</v>
      </c>
      <c r="BD718" s="132">
        <v>172</v>
      </c>
      <c r="BE718" s="132" t="s">
        <v>22151</v>
      </c>
      <c r="BF718" s="132" t="s">
        <v>22151</v>
      </c>
      <c r="BG718" s="132" t="s">
        <v>22151</v>
      </c>
      <c r="BH718" s="132">
        <v>280</v>
      </c>
      <c r="BI718" s="132">
        <v>265</v>
      </c>
      <c r="BJ718" s="92" t="s">
        <v>22151</v>
      </c>
      <c r="BK718" s="8">
        <v>7.5574645117708927</v>
      </c>
      <c r="BL718" s="8">
        <v>-1006.5574645117709</v>
      </c>
      <c r="BM718" s="12">
        <v>576</v>
      </c>
      <c r="BN718" s="10">
        <v>0</v>
      </c>
      <c r="BO718" s="10">
        <v>0.19435732070240119</v>
      </c>
      <c r="BP718" s="10">
        <v>-1006.7518218324733</v>
      </c>
      <c r="BQ718" s="41">
        <v>-2144.8325285828259</v>
      </c>
      <c r="BR718" s="41"/>
      <c r="BS718" s="10">
        <v>0</v>
      </c>
      <c r="BT718" s="38">
        <v>0</v>
      </c>
      <c r="BU718" s="6" t="s">
        <v>22630</v>
      </c>
      <c r="BV718" s="75">
        <v>999</v>
      </c>
      <c r="BW718" s="75">
        <v>1588</v>
      </c>
      <c r="BX718" s="51">
        <v>-589</v>
      </c>
      <c r="BY718" s="75">
        <v>0</v>
      </c>
      <c r="BZ718" s="75">
        <v>0</v>
      </c>
      <c r="CA718" s="184" t="s">
        <v>22151</v>
      </c>
    </row>
    <row r="719" spans="1:79" x14ac:dyDescent="0.3">
      <c r="A719" s="178" t="s">
        <v>12710</v>
      </c>
      <c r="B719" s="1" t="s">
        <v>12711</v>
      </c>
      <c r="C719" s="2" t="s">
        <v>6627</v>
      </c>
      <c r="D719" s="91" t="s">
        <v>11640</v>
      </c>
      <c r="E719" s="2" t="s">
        <v>3591</v>
      </c>
      <c r="F719" s="2" t="s">
        <v>3591</v>
      </c>
      <c r="G719" s="2" t="s">
        <v>1380</v>
      </c>
      <c r="H719" s="2" t="s">
        <v>22151</v>
      </c>
      <c r="I719" s="2" t="s">
        <v>1380</v>
      </c>
      <c r="J719" s="269" t="s">
        <v>1380</v>
      </c>
      <c r="K719">
        <v>14282</v>
      </c>
      <c r="L719" t="s">
        <v>11641</v>
      </c>
      <c r="M719" t="e">
        <v>#VALUE!</v>
      </c>
      <c r="N719" t="s">
        <v>12712</v>
      </c>
      <c r="O719" s="169">
        <v>0</v>
      </c>
      <c r="P719" s="123">
        <v>0</v>
      </c>
      <c r="Q719" s="123">
        <v>0</v>
      </c>
      <c r="R719" s="75">
        <v>0</v>
      </c>
      <c r="S719" s="123">
        <v>0</v>
      </c>
      <c r="T719" s="123">
        <v>0</v>
      </c>
      <c r="U719" s="123">
        <v>0</v>
      </c>
      <c r="V719" s="75">
        <v>0</v>
      </c>
      <c r="W719" s="123">
        <v>0</v>
      </c>
      <c r="X719" s="75">
        <v>0</v>
      </c>
      <c r="Y719" s="75">
        <v>0</v>
      </c>
      <c r="Z719" s="75">
        <v>0</v>
      </c>
      <c r="AA719" s="75">
        <v>0</v>
      </c>
      <c r="AB719" s="4">
        <v>0</v>
      </c>
      <c r="AC719" s="4">
        <v>0</v>
      </c>
      <c r="AD719" s="4">
        <v>0</v>
      </c>
      <c r="AE719" s="8">
        <v>0</v>
      </c>
      <c r="AF719" s="8">
        <v>0</v>
      </c>
      <c r="AG719" s="8">
        <v>0</v>
      </c>
      <c r="AH719" s="8">
        <v>0</v>
      </c>
      <c r="AI719" s="51">
        <v>0</v>
      </c>
      <c r="AJ719" s="51">
        <v>0</v>
      </c>
      <c r="AK719" s="51">
        <v>0</v>
      </c>
      <c r="AL719" s="51">
        <v>0</v>
      </c>
      <c r="AM719" s="8">
        <v>-999</v>
      </c>
      <c r="AN719" s="8" t="s">
        <v>22151</v>
      </c>
      <c r="AO719" s="8" t="s">
        <v>22151</v>
      </c>
      <c r="AP719" s="8" t="s">
        <v>22151</v>
      </c>
      <c r="AQ719" s="8" t="s">
        <v>22151</v>
      </c>
      <c r="AR719" s="8" t="s">
        <v>22151</v>
      </c>
      <c r="AS719" s="8">
        <v>-999</v>
      </c>
      <c r="AT719" s="8" t="s">
        <v>22151</v>
      </c>
      <c r="AU719" s="8" t="s">
        <v>22151</v>
      </c>
      <c r="AV719" s="8" t="s">
        <v>22151</v>
      </c>
      <c r="AW719" s="8">
        <v>-999</v>
      </c>
      <c r="AX719" s="8">
        <v>-999</v>
      </c>
      <c r="AY719" s="132" t="s">
        <v>22151</v>
      </c>
      <c r="AZ719" s="132" t="s">
        <v>22151</v>
      </c>
      <c r="BA719" s="132" t="s">
        <v>22151</v>
      </c>
      <c r="BB719" s="132" t="s">
        <v>22151</v>
      </c>
      <c r="BC719" s="132" t="s">
        <v>22151</v>
      </c>
      <c r="BD719" s="132">
        <v>172</v>
      </c>
      <c r="BE719" s="132" t="s">
        <v>22151</v>
      </c>
      <c r="BF719" s="132" t="s">
        <v>22151</v>
      </c>
      <c r="BG719" s="132" t="s">
        <v>22151</v>
      </c>
      <c r="BH719" s="132">
        <v>280</v>
      </c>
      <c r="BI719" s="132">
        <v>265</v>
      </c>
      <c r="BJ719" s="92" t="s">
        <v>22151</v>
      </c>
      <c r="BK719" s="8">
        <v>7.5574645117708927</v>
      </c>
      <c r="BL719" s="8">
        <v>-1006.5574645117709</v>
      </c>
      <c r="BM719" s="12">
        <v>576</v>
      </c>
      <c r="BN719" s="10">
        <v>0</v>
      </c>
      <c r="BO719" s="10">
        <v>0.19435732070240119</v>
      </c>
      <c r="BP719" s="10">
        <v>-1006.7518218324733</v>
      </c>
      <c r="BQ719" s="41">
        <v>-2144.8325285828259</v>
      </c>
      <c r="BR719" s="41"/>
      <c r="BS719" s="10">
        <v>0</v>
      </c>
      <c r="BT719" s="38">
        <v>0</v>
      </c>
      <c r="BU719" s="6" t="s">
        <v>22630</v>
      </c>
      <c r="BV719" s="75">
        <v>999</v>
      </c>
      <c r="BW719" s="75">
        <v>1588</v>
      </c>
      <c r="BX719" s="51">
        <v>-589</v>
      </c>
      <c r="BY719" s="75">
        <v>0</v>
      </c>
      <c r="BZ719" s="75">
        <v>0</v>
      </c>
      <c r="CA719" s="184" t="s">
        <v>22151</v>
      </c>
    </row>
    <row r="720" spans="1:79" x14ac:dyDescent="0.3">
      <c r="A720" s="178" t="s">
        <v>1782</v>
      </c>
      <c r="B720" s="1" t="s">
        <v>7225</v>
      </c>
      <c r="C720" s="2" t="s">
        <v>6987</v>
      </c>
      <c r="D720" s="91" t="s">
        <v>569</v>
      </c>
      <c r="E720" s="2" t="s">
        <v>3591</v>
      </c>
      <c r="F720" s="2" t="s">
        <v>3591</v>
      </c>
      <c r="G720" s="2" t="s">
        <v>1380</v>
      </c>
      <c r="H720" s="2" t="s">
        <v>22151</v>
      </c>
      <c r="I720" s="2" t="s">
        <v>1380</v>
      </c>
      <c r="J720" s="269" t="s">
        <v>1380</v>
      </c>
      <c r="K720">
        <v>5310</v>
      </c>
      <c r="L720" t="s">
        <v>9904</v>
      </c>
      <c r="M720" t="e">
        <v>#VALUE!</v>
      </c>
      <c r="N720" t="s">
        <v>5318</v>
      </c>
      <c r="O720" s="169">
        <v>0</v>
      </c>
      <c r="P720" s="123">
        <v>0</v>
      </c>
      <c r="Q720" s="123">
        <v>0</v>
      </c>
      <c r="R720" s="75">
        <v>0</v>
      </c>
      <c r="S720" s="123">
        <v>0</v>
      </c>
      <c r="T720" s="123">
        <v>0</v>
      </c>
      <c r="U720" s="123">
        <v>0</v>
      </c>
      <c r="V720" s="75">
        <v>0</v>
      </c>
      <c r="W720" s="123">
        <v>0</v>
      </c>
      <c r="X720" s="75">
        <v>0</v>
      </c>
      <c r="Y720" s="75">
        <v>0</v>
      </c>
      <c r="Z720" s="75">
        <v>0</v>
      </c>
      <c r="AA720" s="75">
        <v>0</v>
      </c>
      <c r="AB720" s="4">
        <v>0</v>
      </c>
      <c r="AC720" s="4">
        <v>0</v>
      </c>
      <c r="AD720" s="4">
        <v>0</v>
      </c>
      <c r="AE720" s="8">
        <v>0</v>
      </c>
      <c r="AF720" s="8">
        <v>0</v>
      </c>
      <c r="AG720" s="8">
        <v>0</v>
      </c>
      <c r="AH720" s="8">
        <v>0</v>
      </c>
      <c r="AI720" s="51">
        <v>0</v>
      </c>
      <c r="AJ720" s="51">
        <v>0</v>
      </c>
      <c r="AK720" s="51">
        <v>0</v>
      </c>
      <c r="AL720" s="51">
        <v>0</v>
      </c>
      <c r="AM720" s="8">
        <v>-999</v>
      </c>
      <c r="AN720" s="8" t="s">
        <v>22151</v>
      </c>
      <c r="AO720" s="8" t="s">
        <v>22151</v>
      </c>
      <c r="AP720" s="8" t="s">
        <v>22151</v>
      </c>
      <c r="AQ720" s="8" t="s">
        <v>22151</v>
      </c>
      <c r="AR720" s="8" t="s">
        <v>22151</v>
      </c>
      <c r="AS720" s="8">
        <v>-999</v>
      </c>
      <c r="AT720" s="8" t="s">
        <v>22151</v>
      </c>
      <c r="AU720" s="8" t="s">
        <v>22151</v>
      </c>
      <c r="AV720" s="8" t="s">
        <v>22151</v>
      </c>
      <c r="AW720" s="8">
        <v>-999</v>
      </c>
      <c r="AX720" s="8">
        <v>-999</v>
      </c>
      <c r="AY720" s="132" t="s">
        <v>22151</v>
      </c>
      <c r="AZ720" s="132" t="s">
        <v>22151</v>
      </c>
      <c r="BA720" s="132" t="s">
        <v>22151</v>
      </c>
      <c r="BB720" s="132" t="s">
        <v>22151</v>
      </c>
      <c r="BC720" s="132" t="s">
        <v>22151</v>
      </c>
      <c r="BD720" s="132">
        <v>172</v>
      </c>
      <c r="BE720" s="132" t="s">
        <v>22151</v>
      </c>
      <c r="BF720" s="132" t="s">
        <v>22151</v>
      </c>
      <c r="BG720" s="132" t="s">
        <v>22151</v>
      </c>
      <c r="BH720" s="132">
        <v>280</v>
      </c>
      <c r="BI720" s="132">
        <v>265</v>
      </c>
      <c r="BJ720" s="92" t="s">
        <v>22151</v>
      </c>
      <c r="BK720" s="8">
        <v>7.5574645117708927</v>
      </c>
      <c r="BL720" s="8">
        <v>-1006.5574645117709</v>
      </c>
      <c r="BM720" s="12">
        <v>576</v>
      </c>
      <c r="BN720" s="10">
        <v>0</v>
      </c>
      <c r="BO720" s="10">
        <v>0.19435732070240119</v>
      </c>
      <c r="BP720" s="10">
        <v>-1006.7518218324733</v>
      </c>
      <c r="BQ720" s="41">
        <v>-2144.8325285828259</v>
      </c>
      <c r="BR720" s="41"/>
      <c r="BS720" s="10">
        <v>0</v>
      </c>
      <c r="BT720" s="38">
        <v>0</v>
      </c>
      <c r="BU720" s="6" t="s">
        <v>22630</v>
      </c>
      <c r="BV720" s="75">
        <v>999</v>
      </c>
      <c r="BW720" s="75">
        <v>1588</v>
      </c>
      <c r="BX720" s="51">
        <v>-589</v>
      </c>
      <c r="BY720" s="75">
        <v>0</v>
      </c>
      <c r="BZ720" s="75">
        <v>0</v>
      </c>
      <c r="CA720" s="184" t="s">
        <v>22151</v>
      </c>
    </row>
    <row r="721" spans="1:79" x14ac:dyDescent="0.3">
      <c r="A721" s="213" t="s">
        <v>1800</v>
      </c>
      <c r="B721" s="1" t="s">
        <v>7039</v>
      </c>
      <c r="C721" s="2" t="s">
        <v>7040</v>
      </c>
      <c r="D721" s="91" t="s">
        <v>240</v>
      </c>
      <c r="E721" s="2" t="s">
        <v>3591</v>
      </c>
      <c r="F721" s="2" t="s">
        <v>3591</v>
      </c>
      <c r="G721" s="2" t="s">
        <v>1380</v>
      </c>
      <c r="H721" s="2" t="s">
        <v>22151</v>
      </c>
      <c r="I721" s="2" t="s">
        <v>1380</v>
      </c>
      <c r="J721" s="269" t="s">
        <v>1380</v>
      </c>
      <c r="K721">
        <v>7250</v>
      </c>
      <c r="L721" t="s">
        <v>9406</v>
      </c>
      <c r="M721" t="e">
        <v>#VALUE!</v>
      </c>
      <c r="N721" t="s">
        <v>5334</v>
      </c>
      <c r="O721" s="169">
        <v>0</v>
      </c>
      <c r="P721" s="123">
        <v>0</v>
      </c>
      <c r="Q721" s="123">
        <v>0</v>
      </c>
      <c r="R721" s="75">
        <v>0</v>
      </c>
      <c r="S721" s="123">
        <v>0</v>
      </c>
      <c r="T721" s="123">
        <v>0</v>
      </c>
      <c r="U721" s="123">
        <v>0</v>
      </c>
      <c r="V721" s="75">
        <v>0</v>
      </c>
      <c r="W721" s="123">
        <v>0</v>
      </c>
      <c r="X721" s="75">
        <v>0</v>
      </c>
      <c r="Y721" s="75">
        <v>0</v>
      </c>
      <c r="Z721" s="75">
        <v>0</v>
      </c>
      <c r="AA721" s="75">
        <v>0</v>
      </c>
      <c r="AB721" s="52">
        <v>0</v>
      </c>
      <c r="AC721" s="52">
        <v>0</v>
      </c>
      <c r="AD721" s="52">
        <v>0</v>
      </c>
      <c r="AE721" s="51">
        <v>0</v>
      </c>
      <c r="AF721" s="51">
        <v>0</v>
      </c>
      <c r="AG721" s="51">
        <v>0</v>
      </c>
      <c r="AH721" s="51">
        <v>0</v>
      </c>
      <c r="AI721" s="51">
        <v>0</v>
      </c>
      <c r="AJ721" s="51">
        <v>0</v>
      </c>
      <c r="AK721" s="51">
        <v>0</v>
      </c>
      <c r="AL721" s="51">
        <v>0</v>
      </c>
      <c r="AM721" s="51">
        <v>-999</v>
      </c>
      <c r="AN721" s="51" t="s">
        <v>22151</v>
      </c>
      <c r="AO721" s="51" t="s">
        <v>22151</v>
      </c>
      <c r="AP721" s="51" t="s">
        <v>22151</v>
      </c>
      <c r="AQ721" s="51" t="s">
        <v>22151</v>
      </c>
      <c r="AR721" s="51" t="s">
        <v>22151</v>
      </c>
      <c r="AS721" s="51">
        <v>-999</v>
      </c>
      <c r="AT721" s="51" t="s">
        <v>22151</v>
      </c>
      <c r="AU721" s="51" t="s">
        <v>22151</v>
      </c>
      <c r="AV721" s="51" t="s">
        <v>22151</v>
      </c>
      <c r="AW721" s="51">
        <v>-999</v>
      </c>
      <c r="AX721" s="51">
        <v>-999</v>
      </c>
      <c r="AY721" s="76" t="s">
        <v>22151</v>
      </c>
      <c r="AZ721" s="132" t="s">
        <v>22151</v>
      </c>
      <c r="BA721" s="132" t="s">
        <v>22151</v>
      </c>
      <c r="BB721" s="132" t="s">
        <v>22151</v>
      </c>
      <c r="BC721" s="132" t="s">
        <v>22151</v>
      </c>
      <c r="BD721" s="132">
        <v>172</v>
      </c>
      <c r="BE721" s="132" t="s">
        <v>22151</v>
      </c>
      <c r="BF721" s="132" t="s">
        <v>22151</v>
      </c>
      <c r="BG721" s="132" t="s">
        <v>22151</v>
      </c>
      <c r="BH721" s="132">
        <v>280</v>
      </c>
      <c r="BI721" s="132">
        <v>265</v>
      </c>
      <c r="BJ721" s="92" t="s">
        <v>22151</v>
      </c>
      <c r="BK721" s="51">
        <v>7.5574645117708927</v>
      </c>
      <c r="BL721" s="51">
        <v>-1006.5574645117709</v>
      </c>
      <c r="BM721" s="76">
        <v>576</v>
      </c>
      <c r="BN721" s="51">
        <v>0</v>
      </c>
      <c r="BO721" s="51">
        <v>0.19435732070240119</v>
      </c>
      <c r="BP721" s="51">
        <v>-1006.7518218324733</v>
      </c>
      <c r="BQ721" s="64">
        <v>-2144.8325285828259</v>
      </c>
      <c r="BR721" s="64"/>
      <c r="BS721" s="51">
        <v>0</v>
      </c>
      <c r="BT721" s="38">
        <v>0</v>
      </c>
      <c r="BU721" s="51" t="s">
        <v>22630</v>
      </c>
      <c r="BV721" s="75">
        <v>999</v>
      </c>
      <c r="BW721" s="75">
        <v>1588</v>
      </c>
      <c r="BX721" s="51">
        <v>-589</v>
      </c>
      <c r="BY721" s="75">
        <v>0</v>
      </c>
      <c r="BZ721" s="75">
        <v>0</v>
      </c>
      <c r="CA721" s="184" t="s">
        <v>22151</v>
      </c>
    </row>
    <row r="722" spans="1:79" x14ac:dyDescent="0.3">
      <c r="A722" s="213" t="s">
        <v>11051</v>
      </c>
      <c r="B722" s="1" t="s">
        <v>11053</v>
      </c>
      <c r="C722" s="2" t="s">
        <v>6804</v>
      </c>
      <c r="D722" s="91" t="s">
        <v>11052</v>
      </c>
      <c r="E722" s="2" t="s">
        <v>3591</v>
      </c>
      <c r="F722" s="2" t="s">
        <v>3591</v>
      </c>
      <c r="G722" s="2" t="s">
        <v>1380</v>
      </c>
      <c r="H722" s="2" t="s">
        <v>22151</v>
      </c>
      <c r="I722" s="2" t="s">
        <v>1380</v>
      </c>
      <c r="J722" s="269" t="s">
        <v>1380</v>
      </c>
      <c r="K722">
        <v>10822</v>
      </c>
      <c r="L722" t="s">
        <v>11054</v>
      </c>
      <c r="M722" t="e">
        <v>#VALUE!</v>
      </c>
      <c r="N722" t="s">
        <v>11055</v>
      </c>
      <c r="O722" s="169">
        <v>0</v>
      </c>
      <c r="P722" s="123">
        <v>0</v>
      </c>
      <c r="Q722" s="123">
        <v>0</v>
      </c>
      <c r="R722" s="75">
        <v>0</v>
      </c>
      <c r="S722" s="123">
        <v>0</v>
      </c>
      <c r="T722" s="123">
        <v>0</v>
      </c>
      <c r="U722" s="123">
        <v>0</v>
      </c>
      <c r="V722" s="75">
        <v>0</v>
      </c>
      <c r="W722" s="123">
        <v>0</v>
      </c>
      <c r="X722" s="75">
        <v>0</v>
      </c>
      <c r="Y722" s="75">
        <v>0</v>
      </c>
      <c r="Z722" s="75">
        <v>0</v>
      </c>
      <c r="AA722" s="75">
        <v>0</v>
      </c>
      <c r="AB722" s="52">
        <v>0</v>
      </c>
      <c r="AC722" s="52">
        <v>0</v>
      </c>
      <c r="AD722" s="52">
        <v>0</v>
      </c>
      <c r="AE722" s="51">
        <v>0</v>
      </c>
      <c r="AF722" s="51">
        <v>0</v>
      </c>
      <c r="AG722" s="51">
        <v>0</v>
      </c>
      <c r="AH722" s="51">
        <v>0</v>
      </c>
      <c r="AI722" s="51">
        <v>0</v>
      </c>
      <c r="AJ722" s="51">
        <v>0</v>
      </c>
      <c r="AK722" s="51">
        <v>0</v>
      </c>
      <c r="AL722" s="51">
        <v>0</v>
      </c>
      <c r="AM722" s="51">
        <v>-999</v>
      </c>
      <c r="AN722" s="51" t="s">
        <v>22151</v>
      </c>
      <c r="AO722" s="51" t="s">
        <v>22151</v>
      </c>
      <c r="AP722" s="51" t="s">
        <v>22151</v>
      </c>
      <c r="AQ722" s="51" t="s">
        <v>22151</v>
      </c>
      <c r="AR722" s="51" t="s">
        <v>22151</v>
      </c>
      <c r="AS722" s="51">
        <v>-999</v>
      </c>
      <c r="AT722" s="51" t="s">
        <v>22151</v>
      </c>
      <c r="AU722" s="51" t="s">
        <v>22151</v>
      </c>
      <c r="AV722" s="51" t="s">
        <v>22151</v>
      </c>
      <c r="AW722" s="51">
        <v>-999</v>
      </c>
      <c r="AX722" s="51">
        <v>-999</v>
      </c>
      <c r="AY722" s="76" t="s">
        <v>22151</v>
      </c>
      <c r="AZ722" s="132" t="s">
        <v>22151</v>
      </c>
      <c r="BA722" s="132" t="s">
        <v>22151</v>
      </c>
      <c r="BB722" s="132" t="s">
        <v>22151</v>
      </c>
      <c r="BC722" s="132" t="s">
        <v>22151</v>
      </c>
      <c r="BD722" s="132">
        <v>172</v>
      </c>
      <c r="BE722" s="132" t="s">
        <v>22151</v>
      </c>
      <c r="BF722" s="132" t="s">
        <v>22151</v>
      </c>
      <c r="BG722" s="132" t="s">
        <v>22151</v>
      </c>
      <c r="BH722" s="132">
        <v>280</v>
      </c>
      <c r="BI722" s="132">
        <v>265</v>
      </c>
      <c r="BJ722" s="92" t="s">
        <v>22151</v>
      </c>
      <c r="BK722" s="51">
        <v>7.5574645117708927</v>
      </c>
      <c r="BL722" s="8">
        <v>-1006.5574645117709</v>
      </c>
      <c r="BM722" s="12">
        <v>576</v>
      </c>
      <c r="BN722" s="51">
        <v>0</v>
      </c>
      <c r="BO722" s="51">
        <v>0.19435732070240119</v>
      </c>
      <c r="BP722" s="51">
        <v>-1006.7518218324733</v>
      </c>
      <c r="BQ722" s="64">
        <v>-2144.8325285828259</v>
      </c>
      <c r="BR722" s="64"/>
      <c r="BS722" s="51">
        <v>0</v>
      </c>
      <c r="BT722" s="38">
        <v>0</v>
      </c>
      <c r="BU722" s="51" t="s">
        <v>22630</v>
      </c>
      <c r="BV722" s="75">
        <v>999</v>
      </c>
      <c r="BW722" s="75">
        <v>1588</v>
      </c>
      <c r="BX722" s="51">
        <v>-589</v>
      </c>
      <c r="BY722" s="75">
        <v>0</v>
      </c>
      <c r="BZ722" s="75">
        <v>0</v>
      </c>
      <c r="CA722" s="184" t="s">
        <v>22151</v>
      </c>
    </row>
    <row r="723" spans="1:79" x14ac:dyDescent="0.3">
      <c r="A723" s="178" t="s">
        <v>1830</v>
      </c>
      <c r="B723" s="1" t="s">
        <v>7167</v>
      </c>
      <c r="C723" s="2" t="s">
        <v>7001</v>
      </c>
      <c r="D723" s="91" t="s">
        <v>264</v>
      </c>
      <c r="E723" s="2" t="s">
        <v>3591</v>
      </c>
      <c r="F723" s="2" t="s">
        <v>3591</v>
      </c>
      <c r="G723" s="2" t="s">
        <v>1380</v>
      </c>
      <c r="H723" s="2" t="s">
        <v>22151</v>
      </c>
      <c r="I723" s="2" t="s">
        <v>1380</v>
      </c>
      <c r="J723" s="269" t="s">
        <v>1380</v>
      </c>
      <c r="K723">
        <v>9187</v>
      </c>
      <c r="L723" t="s">
        <v>10077</v>
      </c>
      <c r="M723" t="e">
        <v>#VALUE!</v>
      </c>
      <c r="N723" t="s">
        <v>5354</v>
      </c>
      <c r="O723" s="169">
        <v>0</v>
      </c>
      <c r="P723" s="123">
        <v>0</v>
      </c>
      <c r="Q723" s="123">
        <v>0</v>
      </c>
      <c r="R723" s="75">
        <v>0</v>
      </c>
      <c r="S723" s="123">
        <v>0</v>
      </c>
      <c r="T723" s="123">
        <v>0</v>
      </c>
      <c r="U723" s="123">
        <v>0</v>
      </c>
      <c r="V723" s="75">
        <v>0</v>
      </c>
      <c r="W723" s="123">
        <v>0</v>
      </c>
      <c r="X723" s="75">
        <v>0</v>
      </c>
      <c r="Y723" s="75">
        <v>0</v>
      </c>
      <c r="Z723" s="75">
        <v>0</v>
      </c>
      <c r="AA723" s="75">
        <v>0</v>
      </c>
      <c r="AB723" s="4">
        <v>0</v>
      </c>
      <c r="AC723" s="4">
        <v>0</v>
      </c>
      <c r="AD723" s="4">
        <v>0</v>
      </c>
      <c r="AE723" s="8">
        <v>0</v>
      </c>
      <c r="AF723" s="8">
        <v>0</v>
      </c>
      <c r="AG723" s="8">
        <v>0</v>
      </c>
      <c r="AH723" s="8">
        <v>0</v>
      </c>
      <c r="AI723" s="51">
        <v>0</v>
      </c>
      <c r="AJ723" s="51">
        <v>0</v>
      </c>
      <c r="AK723" s="51">
        <v>0</v>
      </c>
      <c r="AL723" s="51">
        <v>0</v>
      </c>
      <c r="AM723" s="8">
        <v>-999</v>
      </c>
      <c r="AN723" s="8" t="s">
        <v>22151</v>
      </c>
      <c r="AO723" s="8" t="s">
        <v>22151</v>
      </c>
      <c r="AP723" s="8" t="s">
        <v>22151</v>
      </c>
      <c r="AQ723" s="8" t="s">
        <v>22151</v>
      </c>
      <c r="AR723" s="8" t="s">
        <v>22151</v>
      </c>
      <c r="AS723" s="8">
        <v>-999</v>
      </c>
      <c r="AT723" s="8" t="s">
        <v>22151</v>
      </c>
      <c r="AU723" s="8" t="s">
        <v>22151</v>
      </c>
      <c r="AV723" s="8" t="s">
        <v>22151</v>
      </c>
      <c r="AW723" s="8">
        <v>-999</v>
      </c>
      <c r="AX723" s="8">
        <v>-999</v>
      </c>
      <c r="AY723" s="132" t="s">
        <v>22151</v>
      </c>
      <c r="AZ723" s="132" t="s">
        <v>22151</v>
      </c>
      <c r="BA723" s="132" t="s">
        <v>22151</v>
      </c>
      <c r="BB723" s="132" t="s">
        <v>22151</v>
      </c>
      <c r="BC723" s="132" t="s">
        <v>22151</v>
      </c>
      <c r="BD723" s="132">
        <v>172</v>
      </c>
      <c r="BE723" s="132" t="s">
        <v>22151</v>
      </c>
      <c r="BF723" s="132" t="s">
        <v>22151</v>
      </c>
      <c r="BG723" s="132" t="s">
        <v>22151</v>
      </c>
      <c r="BH723" s="132">
        <v>280</v>
      </c>
      <c r="BI723" s="132">
        <v>265</v>
      </c>
      <c r="BJ723" s="92" t="s">
        <v>22151</v>
      </c>
      <c r="BK723" s="8">
        <v>7.5574645117708927</v>
      </c>
      <c r="BL723" s="8">
        <v>-1006.5574645117709</v>
      </c>
      <c r="BM723" s="12">
        <v>576</v>
      </c>
      <c r="BN723" s="10">
        <v>0</v>
      </c>
      <c r="BO723" s="10">
        <v>0.19435732070240119</v>
      </c>
      <c r="BP723" s="10">
        <v>-1006.7518218324733</v>
      </c>
      <c r="BQ723" s="41">
        <v>-2144.8325285828259</v>
      </c>
      <c r="BR723" s="41"/>
      <c r="BS723" s="10">
        <v>0</v>
      </c>
      <c r="BT723" s="38">
        <v>0</v>
      </c>
      <c r="BU723" s="6" t="s">
        <v>22630</v>
      </c>
      <c r="BV723" s="75">
        <v>999</v>
      </c>
      <c r="BW723" s="75">
        <v>1588</v>
      </c>
      <c r="BX723" s="51">
        <v>-589</v>
      </c>
      <c r="BY723" s="75">
        <v>0</v>
      </c>
      <c r="BZ723" s="75">
        <v>0</v>
      </c>
      <c r="CA723" s="184" t="s">
        <v>22151</v>
      </c>
    </row>
    <row r="724" spans="1:79" x14ac:dyDescent="0.3">
      <c r="A724" s="213" t="s">
        <v>1891</v>
      </c>
      <c r="B724" s="1" t="s">
        <v>7234</v>
      </c>
      <c r="C724" s="2" t="s">
        <v>7235</v>
      </c>
      <c r="D724" s="91" t="s">
        <v>484</v>
      </c>
      <c r="E724" s="2" t="s">
        <v>3591</v>
      </c>
      <c r="F724" s="2" t="s">
        <v>3591</v>
      </c>
      <c r="G724" s="2" t="s">
        <v>1380</v>
      </c>
      <c r="H724" s="2" t="s">
        <v>22151</v>
      </c>
      <c r="I724" s="2" t="s">
        <v>1380</v>
      </c>
      <c r="J724" s="269" t="s">
        <v>1380</v>
      </c>
      <c r="K724">
        <v>6453</v>
      </c>
      <c r="L724" t="s">
        <v>10674</v>
      </c>
      <c r="M724" t="e">
        <v>#VALUE!</v>
      </c>
      <c r="N724" t="s">
        <v>5405</v>
      </c>
      <c r="O724" s="169">
        <v>0</v>
      </c>
      <c r="P724" s="123">
        <v>0</v>
      </c>
      <c r="Q724" s="123">
        <v>0</v>
      </c>
      <c r="R724" s="75">
        <v>0</v>
      </c>
      <c r="S724" s="123">
        <v>0</v>
      </c>
      <c r="T724" s="123">
        <v>0</v>
      </c>
      <c r="U724" s="123">
        <v>0</v>
      </c>
      <c r="V724" s="75">
        <v>0</v>
      </c>
      <c r="W724" s="123">
        <v>0</v>
      </c>
      <c r="X724" s="75">
        <v>0</v>
      </c>
      <c r="Y724" s="75">
        <v>0</v>
      </c>
      <c r="Z724" s="75">
        <v>0</v>
      </c>
      <c r="AA724" s="75">
        <v>0</v>
      </c>
      <c r="AB724" s="52">
        <v>0</v>
      </c>
      <c r="AC724" s="52">
        <v>0</v>
      </c>
      <c r="AD724" s="52">
        <v>0</v>
      </c>
      <c r="AE724" s="51">
        <v>0</v>
      </c>
      <c r="AF724" s="51">
        <v>0</v>
      </c>
      <c r="AG724" s="51">
        <v>0</v>
      </c>
      <c r="AH724" s="51">
        <v>0</v>
      </c>
      <c r="AI724" s="51">
        <v>0</v>
      </c>
      <c r="AJ724" s="51">
        <v>0</v>
      </c>
      <c r="AK724" s="51">
        <v>0</v>
      </c>
      <c r="AL724" s="51">
        <v>0</v>
      </c>
      <c r="AM724" s="51">
        <v>-999</v>
      </c>
      <c r="AN724" s="51" t="s">
        <v>22151</v>
      </c>
      <c r="AO724" s="51" t="s">
        <v>22151</v>
      </c>
      <c r="AP724" s="51" t="s">
        <v>22151</v>
      </c>
      <c r="AQ724" s="51" t="s">
        <v>22151</v>
      </c>
      <c r="AR724" s="51" t="s">
        <v>22151</v>
      </c>
      <c r="AS724" s="51">
        <v>-999</v>
      </c>
      <c r="AT724" s="51" t="s">
        <v>22151</v>
      </c>
      <c r="AU724" s="51" t="s">
        <v>22151</v>
      </c>
      <c r="AV724" s="51" t="s">
        <v>22151</v>
      </c>
      <c r="AW724" s="51">
        <v>-999</v>
      </c>
      <c r="AX724" s="51">
        <v>-999</v>
      </c>
      <c r="AY724" s="76" t="s">
        <v>22151</v>
      </c>
      <c r="AZ724" s="132" t="s">
        <v>22151</v>
      </c>
      <c r="BA724" s="132" t="s">
        <v>22151</v>
      </c>
      <c r="BB724" s="132" t="s">
        <v>22151</v>
      </c>
      <c r="BC724" s="132" t="s">
        <v>22151</v>
      </c>
      <c r="BD724" s="132">
        <v>172</v>
      </c>
      <c r="BE724" s="132" t="s">
        <v>22151</v>
      </c>
      <c r="BF724" s="132" t="s">
        <v>22151</v>
      </c>
      <c r="BG724" s="132" t="s">
        <v>22151</v>
      </c>
      <c r="BH724" s="132">
        <v>280</v>
      </c>
      <c r="BI724" s="132">
        <v>265</v>
      </c>
      <c r="BJ724" s="92" t="s">
        <v>22151</v>
      </c>
      <c r="BK724" s="51">
        <v>7.5574645117708927</v>
      </c>
      <c r="BL724" s="8">
        <v>-1006.5574645117709</v>
      </c>
      <c r="BM724" s="12">
        <v>576</v>
      </c>
      <c r="BN724" s="51">
        <v>0</v>
      </c>
      <c r="BO724" s="51">
        <v>0.19435732070240119</v>
      </c>
      <c r="BP724" s="51">
        <v>-1006.7518218324733</v>
      </c>
      <c r="BQ724" s="64">
        <v>-2144.8325285828259</v>
      </c>
      <c r="BR724" s="64"/>
      <c r="BS724" s="51">
        <v>0</v>
      </c>
      <c r="BT724" s="38">
        <v>0</v>
      </c>
      <c r="BU724" s="51" t="s">
        <v>22630</v>
      </c>
      <c r="BV724" s="75">
        <v>999</v>
      </c>
      <c r="BW724" s="75">
        <v>1588</v>
      </c>
      <c r="BX724" s="51">
        <v>-589</v>
      </c>
      <c r="BY724" s="75">
        <v>0</v>
      </c>
      <c r="BZ724" s="75">
        <v>0</v>
      </c>
      <c r="CA724" s="184" t="s">
        <v>22151</v>
      </c>
    </row>
    <row r="725" spans="1:79" x14ac:dyDescent="0.3">
      <c r="A725" s="178" t="s">
        <v>13729</v>
      </c>
      <c r="B725" s="1" t="s">
        <v>6784</v>
      </c>
      <c r="C725" s="2" t="s">
        <v>12721</v>
      </c>
      <c r="D725" s="91" t="s">
        <v>11624</v>
      </c>
      <c r="E725" s="2" t="s">
        <v>3591</v>
      </c>
      <c r="F725" s="2" t="s">
        <v>3591</v>
      </c>
      <c r="G725" s="2" t="s">
        <v>1380</v>
      </c>
      <c r="H725" s="2" t="s">
        <v>22151</v>
      </c>
      <c r="I725" s="2" t="s">
        <v>1380</v>
      </c>
      <c r="J725" s="269" t="s">
        <v>1380</v>
      </c>
      <c r="K725">
        <v>12956</v>
      </c>
      <c r="L725" t="s">
        <v>12990</v>
      </c>
      <c r="M725" t="e">
        <v>#VALUE!</v>
      </c>
      <c r="N725" t="s">
        <v>13731</v>
      </c>
      <c r="O725" s="169">
        <v>0</v>
      </c>
      <c r="P725" s="123">
        <v>0</v>
      </c>
      <c r="Q725" s="123">
        <v>0</v>
      </c>
      <c r="R725" s="67">
        <v>0</v>
      </c>
      <c r="S725" s="123">
        <v>0</v>
      </c>
      <c r="T725" s="123">
        <v>0</v>
      </c>
      <c r="U725" s="123">
        <v>0</v>
      </c>
      <c r="V725" s="67">
        <v>0</v>
      </c>
      <c r="W725" s="123">
        <v>0</v>
      </c>
      <c r="X725" s="67">
        <v>0</v>
      </c>
      <c r="Y725" s="67">
        <v>0</v>
      </c>
      <c r="Z725" s="67">
        <v>0</v>
      </c>
      <c r="AA725" s="67">
        <v>0</v>
      </c>
      <c r="AB725" s="4">
        <v>0</v>
      </c>
      <c r="AC725" s="4">
        <v>0</v>
      </c>
      <c r="AD725" s="4">
        <v>0</v>
      </c>
      <c r="AE725" s="8">
        <v>0</v>
      </c>
      <c r="AF725" s="8">
        <v>0</v>
      </c>
      <c r="AG725" s="8">
        <v>0</v>
      </c>
      <c r="AH725" s="8">
        <v>0</v>
      </c>
      <c r="AI725" s="51">
        <v>0</v>
      </c>
      <c r="AJ725" s="51">
        <v>0</v>
      </c>
      <c r="AK725" s="51">
        <v>0</v>
      </c>
      <c r="AL725" s="51">
        <v>0</v>
      </c>
      <c r="AM725" s="8">
        <v>-999</v>
      </c>
      <c r="AN725" s="8" t="s">
        <v>22151</v>
      </c>
      <c r="AO725" s="8" t="s">
        <v>22151</v>
      </c>
      <c r="AP725" s="8" t="s">
        <v>22151</v>
      </c>
      <c r="AQ725" s="8" t="s">
        <v>22151</v>
      </c>
      <c r="AR725" s="8" t="s">
        <v>22151</v>
      </c>
      <c r="AS725" s="8">
        <v>-999</v>
      </c>
      <c r="AT725" s="8" t="s">
        <v>22151</v>
      </c>
      <c r="AU725" s="8" t="s">
        <v>22151</v>
      </c>
      <c r="AV725" s="8" t="s">
        <v>22151</v>
      </c>
      <c r="AW725" s="8">
        <v>-999</v>
      </c>
      <c r="AX725" s="8">
        <v>-999</v>
      </c>
      <c r="AY725" s="132" t="s">
        <v>22151</v>
      </c>
      <c r="AZ725" s="132" t="s">
        <v>22151</v>
      </c>
      <c r="BA725" s="132" t="s">
        <v>22151</v>
      </c>
      <c r="BB725" s="132" t="s">
        <v>22151</v>
      </c>
      <c r="BC725" s="132" t="s">
        <v>22151</v>
      </c>
      <c r="BD725" s="132">
        <v>172</v>
      </c>
      <c r="BE725" s="132" t="s">
        <v>22151</v>
      </c>
      <c r="BF725" s="132" t="s">
        <v>22151</v>
      </c>
      <c r="BG725" s="132" t="s">
        <v>22151</v>
      </c>
      <c r="BH725" s="132">
        <v>280</v>
      </c>
      <c r="BI725" s="132">
        <v>265</v>
      </c>
      <c r="BJ725" s="92" t="s">
        <v>22151</v>
      </c>
      <c r="BK725" s="8">
        <v>7.5574645117708927</v>
      </c>
      <c r="BL725" s="8">
        <v>-1006.5574645117709</v>
      </c>
      <c r="BM725" s="12">
        <v>576</v>
      </c>
      <c r="BN725" s="10">
        <v>0</v>
      </c>
      <c r="BO725" s="10">
        <v>0.19435732070240119</v>
      </c>
      <c r="BP725" s="10">
        <v>-1006.7518218324733</v>
      </c>
      <c r="BQ725" s="41">
        <v>-2144.8325285828259</v>
      </c>
      <c r="BR725" s="41"/>
      <c r="BS725" s="10">
        <v>0</v>
      </c>
      <c r="BT725" s="38">
        <v>0</v>
      </c>
      <c r="BU725" s="6" t="s">
        <v>22630</v>
      </c>
      <c r="BV725" s="75">
        <v>999</v>
      </c>
      <c r="BW725" s="75">
        <v>1588</v>
      </c>
      <c r="BX725" s="51">
        <v>-589</v>
      </c>
      <c r="BY725" s="75">
        <v>0</v>
      </c>
      <c r="BZ725" s="75">
        <v>0</v>
      </c>
      <c r="CA725" s="184" t="s">
        <v>22151</v>
      </c>
    </row>
    <row r="726" spans="1:79" x14ac:dyDescent="0.3">
      <c r="A726" s="178" t="s">
        <v>3488</v>
      </c>
      <c r="B726" s="1" t="s">
        <v>7247</v>
      </c>
      <c r="C726" s="2" t="s">
        <v>7087</v>
      </c>
      <c r="D726" s="91" t="s">
        <v>432</v>
      </c>
      <c r="E726" s="2" t="s">
        <v>3591</v>
      </c>
      <c r="F726" s="2" t="s">
        <v>3591</v>
      </c>
      <c r="G726" s="2" t="s">
        <v>1380</v>
      </c>
      <c r="H726" s="2" t="s">
        <v>22151</v>
      </c>
      <c r="I726" s="2" t="s">
        <v>1380</v>
      </c>
      <c r="J726" s="269" t="s">
        <v>1380</v>
      </c>
      <c r="K726">
        <v>5002</v>
      </c>
      <c r="L726" t="s">
        <v>9706</v>
      </c>
      <c r="M726" t="e">
        <v>#VALUE!</v>
      </c>
      <c r="N726" t="s">
        <v>5533</v>
      </c>
      <c r="O726" s="169">
        <v>0</v>
      </c>
      <c r="P726" s="123">
        <v>0</v>
      </c>
      <c r="Q726" s="123">
        <v>0</v>
      </c>
      <c r="R726" s="75">
        <v>0</v>
      </c>
      <c r="S726" s="123">
        <v>0</v>
      </c>
      <c r="T726" s="123">
        <v>0</v>
      </c>
      <c r="U726" s="123">
        <v>0</v>
      </c>
      <c r="V726" s="75">
        <v>0</v>
      </c>
      <c r="W726" s="123">
        <v>0</v>
      </c>
      <c r="X726" s="75">
        <v>0</v>
      </c>
      <c r="Y726" s="75">
        <v>0</v>
      </c>
      <c r="Z726" s="75">
        <v>0</v>
      </c>
      <c r="AA726" s="75">
        <v>0</v>
      </c>
      <c r="AB726" s="4">
        <v>0</v>
      </c>
      <c r="AC726" s="4">
        <v>0</v>
      </c>
      <c r="AD726" s="4">
        <v>0</v>
      </c>
      <c r="AE726" s="8">
        <v>0</v>
      </c>
      <c r="AF726" s="8">
        <v>0</v>
      </c>
      <c r="AG726" s="8">
        <v>0</v>
      </c>
      <c r="AH726" s="8">
        <v>0</v>
      </c>
      <c r="AI726" s="51">
        <v>0</v>
      </c>
      <c r="AJ726" s="51">
        <v>0</v>
      </c>
      <c r="AK726" s="51">
        <v>0</v>
      </c>
      <c r="AL726" s="51">
        <v>0</v>
      </c>
      <c r="AM726" s="51">
        <v>-999</v>
      </c>
      <c r="AN726" s="51" t="s">
        <v>22151</v>
      </c>
      <c r="AO726" s="51" t="s">
        <v>22151</v>
      </c>
      <c r="AP726" s="51" t="s">
        <v>22151</v>
      </c>
      <c r="AQ726" s="51" t="s">
        <v>22151</v>
      </c>
      <c r="AR726" s="51" t="s">
        <v>22151</v>
      </c>
      <c r="AS726" s="51">
        <v>-999</v>
      </c>
      <c r="AT726" s="51" t="s">
        <v>22151</v>
      </c>
      <c r="AU726" s="51" t="s">
        <v>22151</v>
      </c>
      <c r="AV726" s="51" t="s">
        <v>22151</v>
      </c>
      <c r="AW726" s="51">
        <v>-999</v>
      </c>
      <c r="AX726" s="51">
        <v>-999</v>
      </c>
      <c r="AY726" s="76" t="s">
        <v>22151</v>
      </c>
      <c r="AZ726" s="132" t="s">
        <v>22151</v>
      </c>
      <c r="BA726" s="132" t="s">
        <v>22151</v>
      </c>
      <c r="BB726" s="132" t="s">
        <v>22151</v>
      </c>
      <c r="BC726" s="132" t="s">
        <v>22151</v>
      </c>
      <c r="BD726" s="132">
        <v>172</v>
      </c>
      <c r="BE726" s="132" t="s">
        <v>22151</v>
      </c>
      <c r="BF726" s="132" t="s">
        <v>22151</v>
      </c>
      <c r="BG726" s="132" t="s">
        <v>22151</v>
      </c>
      <c r="BH726" s="132">
        <v>280</v>
      </c>
      <c r="BI726" s="132">
        <v>265</v>
      </c>
      <c r="BJ726" s="92" t="s">
        <v>22151</v>
      </c>
      <c r="BK726" s="8">
        <v>7.5574645117708927</v>
      </c>
      <c r="BL726" s="8">
        <v>-1006.5574645117709</v>
      </c>
      <c r="BM726" s="12">
        <v>576</v>
      </c>
      <c r="BN726" s="10">
        <v>0</v>
      </c>
      <c r="BO726" s="10">
        <v>0.19435732070240119</v>
      </c>
      <c r="BP726" s="10">
        <v>-1006.7518218324733</v>
      </c>
      <c r="BQ726" s="41">
        <v>-2144.8325285828259</v>
      </c>
      <c r="BR726" s="41"/>
      <c r="BS726" s="10">
        <v>0</v>
      </c>
      <c r="BT726" s="38">
        <v>0</v>
      </c>
      <c r="BU726" s="6" t="s">
        <v>22630</v>
      </c>
      <c r="BV726" s="75">
        <v>999</v>
      </c>
      <c r="BW726" s="75">
        <v>1588</v>
      </c>
      <c r="BX726" s="51">
        <v>-589</v>
      </c>
      <c r="BY726" s="75">
        <v>0</v>
      </c>
      <c r="BZ726" s="75">
        <v>0</v>
      </c>
      <c r="CA726" s="184" t="s">
        <v>22151</v>
      </c>
    </row>
    <row r="727" spans="1:79" x14ac:dyDescent="0.3">
      <c r="A727" s="213" t="s">
        <v>11418</v>
      </c>
      <c r="B727" s="1" t="s">
        <v>11419</v>
      </c>
      <c r="C727" s="2" t="s">
        <v>6987</v>
      </c>
      <c r="D727" s="91" t="s">
        <v>11487</v>
      </c>
      <c r="E727" s="2" t="s">
        <v>3591</v>
      </c>
      <c r="F727" s="2" t="s">
        <v>3591</v>
      </c>
      <c r="G727" s="2" t="s">
        <v>1380</v>
      </c>
      <c r="H727" s="2" t="s">
        <v>22151</v>
      </c>
      <c r="I727" s="2" t="s">
        <v>1380</v>
      </c>
      <c r="J727" s="269" t="s">
        <v>1380</v>
      </c>
      <c r="K727">
        <v>13180</v>
      </c>
      <c r="L727" t="s">
        <v>11488</v>
      </c>
      <c r="M727" t="e">
        <v>#VALUE!</v>
      </c>
      <c r="N727" t="s">
        <v>11906</v>
      </c>
      <c r="O727" s="169">
        <v>0</v>
      </c>
      <c r="P727" s="123">
        <v>0</v>
      </c>
      <c r="Q727" s="123">
        <v>0</v>
      </c>
      <c r="R727" s="75">
        <v>0</v>
      </c>
      <c r="S727" s="123">
        <v>0</v>
      </c>
      <c r="T727" s="123">
        <v>0</v>
      </c>
      <c r="U727" s="123">
        <v>0</v>
      </c>
      <c r="V727" s="75">
        <v>0</v>
      </c>
      <c r="W727" s="123">
        <v>0</v>
      </c>
      <c r="X727" s="75">
        <v>0</v>
      </c>
      <c r="Y727" s="75">
        <v>0</v>
      </c>
      <c r="Z727" s="75">
        <v>0</v>
      </c>
      <c r="AA727" s="75">
        <v>0</v>
      </c>
      <c r="AB727" s="52">
        <v>0</v>
      </c>
      <c r="AC727" s="52">
        <v>0</v>
      </c>
      <c r="AD727" s="52">
        <v>0</v>
      </c>
      <c r="AE727" s="51">
        <v>0</v>
      </c>
      <c r="AF727" s="51">
        <v>0</v>
      </c>
      <c r="AG727" s="51">
        <v>0</v>
      </c>
      <c r="AH727" s="51">
        <v>0</v>
      </c>
      <c r="AI727" s="51">
        <v>0</v>
      </c>
      <c r="AJ727" s="51">
        <v>0</v>
      </c>
      <c r="AK727" s="51">
        <v>0</v>
      </c>
      <c r="AL727" s="51">
        <v>0</v>
      </c>
      <c r="AM727" s="51">
        <v>-999</v>
      </c>
      <c r="AN727" s="51" t="s">
        <v>22151</v>
      </c>
      <c r="AO727" s="51" t="s">
        <v>22151</v>
      </c>
      <c r="AP727" s="51" t="s">
        <v>22151</v>
      </c>
      <c r="AQ727" s="51" t="s">
        <v>22151</v>
      </c>
      <c r="AR727" s="51" t="s">
        <v>22151</v>
      </c>
      <c r="AS727" s="51">
        <v>-999</v>
      </c>
      <c r="AT727" s="51" t="s">
        <v>22151</v>
      </c>
      <c r="AU727" s="51" t="s">
        <v>22151</v>
      </c>
      <c r="AV727" s="51" t="s">
        <v>22151</v>
      </c>
      <c r="AW727" s="51">
        <v>-999</v>
      </c>
      <c r="AX727" s="51">
        <v>-999</v>
      </c>
      <c r="AY727" s="76" t="s">
        <v>22151</v>
      </c>
      <c r="AZ727" s="132" t="s">
        <v>22151</v>
      </c>
      <c r="BA727" s="132" t="s">
        <v>22151</v>
      </c>
      <c r="BB727" s="132" t="s">
        <v>22151</v>
      </c>
      <c r="BC727" s="132" t="s">
        <v>22151</v>
      </c>
      <c r="BD727" s="132">
        <v>172</v>
      </c>
      <c r="BE727" s="132" t="s">
        <v>22151</v>
      </c>
      <c r="BF727" s="132" t="s">
        <v>22151</v>
      </c>
      <c r="BG727" s="132" t="s">
        <v>22151</v>
      </c>
      <c r="BH727" s="132">
        <v>280</v>
      </c>
      <c r="BI727" s="132">
        <v>265</v>
      </c>
      <c r="BJ727" s="92" t="s">
        <v>22151</v>
      </c>
      <c r="BK727" s="51">
        <v>7.5574645117708927</v>
      </c>
      <c r="BL727" s="8">
        <v>-1006.5574645117709</v>
      </c>
      <c r="BM727" s="12">
        <v>576</v>
      </c>
      <c r="BN727" s="51">
        <v>0</v>
      </c>
      <c r="BO727" s="51">
        <v>0.19435732070240119</v>
      </c>
      <c r="BP727" s="51">
        <v>-1006.7518218324733</v>
      </c>
      <c r="BQ727" s="64">
        <v>-2144.8325285828259</v>
      </c>
      <c r="BR727" s="64"/>
      <c r="BS727" s="51">
        <v>0</v>
      </c>
      <c r="BT727" s="38">
        <v>0</v>
      </c>
      <c r="BU727" s="51" t="s">
        <v>22630</v>
      </c>
      <c r="BV727" s="75">
        <v>999</v>
      </c>
      <c r="BW727" s="75">
        <v>1588</v>
      </c>
      <c r="BX727" s="51">
        <v>-589</v>
      </c>
      <c r="BY727" s="75">
        <v>0</v>
      </c>
      <c r="BZ727" s="75">
        <v>0</v>
      </c>
      <c r="CA727" s="184" t="s">
        <v>22151</v>
      </c>
    </row>
    <row r="728" spans="1:79" x14ac:dyDescent="0.3">
      <c r="A728" s="178" t="s">
        <v>2139</v>
      </c>
      <c r="B728" s="1" t="s">
        <v>6960</v>
      </c>
      <c r="C728" s="2" t="s">
        <v>6677</v>
      </c>
      <c r="D728" s="91" t="s">
        <v>315</v>
      </c>
      <c r="E728" s="2" t="s">
        <v>3591</v>
      </c>
      <c r="F728" s="2" t="s">
        <v>3591</v>
      </c>
      <c r="G728" s="2" t="s">
        <v>1380</v>
      </c>
      <c r="H728" s="2" t="s">
        <v>22151</v>
      </c>
      <c r="I728" s="2" t="s">
        <v>1380</v>
      </c>
      <c r="J728" s="269" t="s">
        <v>1380</v>
      </c>
      <c r="K728">
        <v>2636</v>
      </c>
      <c r="L728" t="s">
        <v>9238</v>
      </c>
      <c r="M728" t="e">
        <v>#VALUE!</v>
      </c>
      <c r="N728" t="s">
        <v>5592</v>
      </c>
      <c r="O728" s="169">
        <v>0</v>
      </c>
      <c r="P728" s="123">
        <v>0</v>
      </c>
      <c r="Q728" s="123">
        <v>0</v>
      </c>
      <c r="R728" s="75">
        <v>0</v>
      </c>
      <c r="S728" s="123">
        <v>0</v>
      </c>
      <c r="T728" s="123">
        <v>0</v>
      </c>
      <c r="U728" s="123">
        <v>0</v>
      </c>
      <c r="V728" s="75">
        <v>0</v>
      </c>
      <c r="W728" s="123">
        <v>0</v>
      </c>
      <c r="X728" s="75">
        <v>0</v>
      </c>
      <c r="Y728" s="75">
        <v>0</v>
      </c>
      <c r="Z728" s="75">
        <v>0</v>
      </c>
      <c r="AA728" s="75">
        <v>0</v>
      </c>
      <c r="AB728" s="4">
        <v>0</v>
      </c>
      <c r="AC728" s="4">
        <v>0</v>
      </c>
      <c r="AD728" s="4">
        <v>0</v>
      </c>
      <c r="AE728" s="8">
        <v>0</v>
      </c>
      <c r="AF728" s="8">
        <v>0</v>
      </c>
      <c r="AG728" s="8">
        <v>0</v>
      </c>
      <c r="AH728" s="8">
        <v>0</v>
      </c>
      <c r="AI728" s="51">
        <v>0</v>
      </c>
      <c r="AJ728" s="51">
        <v>0</v>
      </c>
      <c r="AK728" s="51">
        <v>0</v>
      </c>
      <c r="AL728" s="51">
        <v>0</v>
      </c>
      <c r="AM728" s="8">
        <v>-999</v>
      </c>
      <c r="AN728" s="8" t="s">
        <v>22151</v>
      </c>
      <c r="AO728" s="8" t="s">
        <v>22151</v>
      </c>
      <c r="AP728" s="8" t="s">
        <v>22151</v>
      </c>
      <c r="AQ728" s="8" t="s">
        <v>22151</v>
      </c>
      <c r="AR728" s="8" t="s">
        <v>22151</v>
      </c>
      <c r="AS728" s="8">
        <v>-999</v>
      </c>
      <c r="AT728" s="8" t="s">
        <v>22151</v>
      </c>
      <c r="AU728" s="8" t="s">
        <v>22151</v>
      </c>
      <c r="AV728" s="8" t="s">
        <v>22151</v>
      </c>
      <c r="AW728" s="8">
        <v>-999</v>
      </c>
      <c r="AX728" s="8">
        <v>-999</v>
      </c>
      <c r="AY728" s="132" t="s">
        <v>22151</v>
      </c>
      <c r="AZ728" s="132" t="s">
        <v>22151</v>
      </c>
      <c r="BA728" s="132" t="s">
        <v>22151</v>
      </c>
      <c r="BB728" s="132" t="s">
        <v>22151</v>
      </c>
      <c r="BC728" s="132" t="s">
        <v>22151</v>
      </c>
      <c r="BD728" s="132">
        <v>172</v>
      </c>
      <c r="BE728" s="132" t="s">
        <v>22151</v>
      </c>
      <c r="BF728" s="132" t="s">
        <v>22151</v>
      </c>
      <c r="BG728" s="132" t="s">
        <v>22151</v>
      </c>
      <c r="BH728" s="132">
        <v>280</v>
      </c>
      <c r="BI728" s="132">
        <v>265</v>
      </c>
      <c r="BJ728" s="92" t="s">
        <v>22151</v>
      </c>
      <c r="BK728" s="8">
        <v>7.5574645117708927</v>
      </c>
      <c r="BL728" s="8">
        <v>-1006.5574645117709</v>
      </c>
      <c r="BM728" s="12">
        <v>576</v>
      </c>
      <c r="BN728" s="10">
        <v>0</v>
      </c>
      <c r="BO728" s="10">
        <v>0.19435732070240119</v>
      </c>
      <c r="BP728" s="10">
        <v>-1006.7518218324733</v>
      </c>
      <c r="BQ728" s="41">
        <v>-2144.8325285828259</v>
      </c>
      <c r="BR728" s="41"/>
      <c r="BS728" s="10">
        <v>0</v>
      </c>
      <c r="BT728" s="38">
        <v>0</v>
      </c>
      <c r="BU728" s="6" t="s">
        <v>22630</v>
      </c>
      <c r="BV728" s="75">
        <v>999</v>
      </c>
      <c r="BW728" s="75">
        <v>1588</v>
      </c>
      <c r="BX728" s="51">
        <v>-589</v>
      </c>
      <c r="BY728" s="75">
        <v>0</v>
      </c>
      <c r="BZ728" s="75">
        <v>0</v>
      </c>
      <c r="CA728" s="184" t="s">
        <v>22151</v>
      </c>
    </row>
    <row r="729" spans="1:79" x14ac:dyDescent="0.3">
      <c r="A729" s="213" t="s">
        <v>4145</v>
      </c>
      <c r="B729" s="1" t="s">
        <v>7176</v>
      </c>
      <c r="C729" s="2" t="s">
        <v>7129</v>
      </c>
      <c r="D729" s="91" t="s">
        <v>4146</v>
      </c>
      <c r="E729" s="2" t="s">
        <v>3591</v>
      </c>
      <c r="F729" s="2" t="s">
        <v>3591</v>
      </c>
      <c r="G729" s="2" t="s">
        <v>1380</v>
      </c>
      <c r="H729" s="2" t="s">
        <v>22151</v>
      </c>
      <c r="I729" s="2" t="s">
        <v>1380</v>
      </c>
      <c r="J729" s="269" t="s">
        <v>1380</v>
      </c>
      <c r="K729">
        <v>9959</v>
      </c>
      <c r="L729" t="s">
        <v>9932</v>
      </c>
      <c r="M729" t="e">
        <v>#VALUE!</v>
      </c>
      <c r="N729" t="s">
        <v>9934</v>
      </c>
      <c r="O729" s="169">
        <v>0</v>
      </c>
      <c r="P729" s="123">
        <v>0</v>
      </c>
      <c r="Q729" s="123">
        <v>0</v>
      </c>
      <c r="R729" s="75">
        <v>0</v>
      </c>
      <c r="S729" s="123">
        <v>0</v>
      </c>
      <c r="T729" s="123">
        <v>0</v>
      </c>
      <c r="U729" s="123">
        <v>0</v>
      </c>
      <c r="V729" s="75">
        <v>0</v>
      </c>
      <c r="W729" s="123">
        <v>0</v>
      </c>
      <c r="X729" s="75">
        <v>0</v>
      </c>
      <c r="Y729" s="75">
        <v>0</v>
      </c>
      <c r="Z729" s="75">
        <v>0</v>
      </c>
      <c r="AA729" s="75">
        <v>0</v>
      </c>
      <c r="AB729" s="52">
        <v>0</v>
      </c>
      <c r="AC729" s="52">
        <v>0</v>
      </c>
      <c r="AD729" s="52">
        <v>0</v>
      </c>
      <c r="AE729" s="51">
        <v>0</v>
      </c>
      <c r="AF729" s="51">
        <v>0</v>
      </c>
      <c r="AG729" s="51">
        <v>0</v>
      </c>
      <c r="AH729" s="51">
        <v>0</v>
      </c>
      <c r="AI729" s="51">
        <v>0</v>
      </c>
      <c r="AJ729" s="51">
        <v>0</v>
      </c>
      <c r="AK729" s="51">
        <v>0</v>
      </c>
      <c r="AL729" s="51">
        <v>0</v>
      </c>
      <c r="AM729" s="51">
        <v>-999</v>
      </c>
      <c r="AN729" s="51" t="s">
        <v>22151</v>
      </c>
      <c r="AO729" s="51" t="s">
        <v>22151</v>
      </c>
      <c r="AP729" s="51" t="s">
        <v>22151</v>
      </c>
      <c r="AQ729" s="51" t="s">
        <v>22151</v>
      </c>
      <c r="AR729" s="51" t="s">
        <v>22151</v>
      </c>
      <c r="AS729" s="51">
        <v>-999</v>
      </c>
      <c r="AT729" s="51" t="s">
        <v>22151</v>
      </c>
      <c r="AU729" s="51" t="s">
        <v>22151</v>
      </c>
      <c r="AV729" s="51" t="s">
        <v>22151</v>
      </c>
      <c r="AW729" s="51">
        <v>-999</v>
      </c>
      <c r="AX729" s="51">
        <v>-999</v>
      </c>
      <c r="AY729" s="76" t="s">
        <v>22151</v>
      </c>
      <c r="AZ729" s="76" t="s">
        <v>22151</v>
      </c>
      <c r="BA729" s="76" t="s">
        <v>22151</v>
      </c>
      <c r="BB729" s="76" t="s">
        <v>22151</v>
      </c>
      <c r="BC729" s="76" t="s">
        <v>22151</v>
      </c>
      <c r="BD729" s="76">
        <v>172</v>
      </c>
      <c r="BE729" s="76" t="s">
        <v>22151</v>
      </c>
      <c r="BF729" s="76" t="s">
        <v>22151</v>
      </c>
      <c r="BG729" s="76" t="s">
        <v>22151</v>
      </c>
      <c r="BH729" s="76">
        <v>280</v>
      </c>
      <c r="BI729" s="76">
        <v>265</v>
      </c>
      <c r="BJ729" s="93" t="s">
        <v>22151</v>
      </c>
      <c r="BK729" s="51">
        <v>7.5574645117708927</v>
      </c>
      <c r="BL729" s="51">
        <v>-1006.5574645117709</v>
      </c>
      <c r="BM729" s="76">
        <v>576</v>
      </c>
      <c r="BN729" s="51">
        <v>0</v>
      </c>
      <c r="BO729" s="51">
        <v>0.19435732070240119</v>
      </c>
      <c r="BP729" s="51">
        <v>-1006.7518218324733</v>
      </c>
      <c r="BQ729" s="64">
        <v>-2144.8325285828259</v>
      </c>
      <c r="BR729" s="64"/>
      <c r="BS729" s="51">
        <v>0</v>
      </c>
      <c r="BT729" s="38">
        <v>0</v>
      </c>
      <c r="BU729" s="51" t="s">
        <v>22630</v>
      </c>
      <c r="BV729" s="75">
        <v>999</v>
      </c>
      <c r="BW729" s="75">
        <v>1588</v>
      </c>
      <c r="BX729" s="51">
        <v>-589</v>
      </c>
      <c r="BY729" s="75">
        <v>0</v>
      </c>
      <c r="BZ729" s="75">
        <v>0</v>
      </c>
      <c r="CA729" s="184" t="s">
        <v>22151</v>
      </c>
    </row>
    <row r="730" spans="1:79" x14ac:dyDescent="0.3">
      <c r="A730" s="26" t="s">
        <v>2202</v>
      </c>
      <c r="B730" s="1" t="s">
        <v>7139</v>
      </c>
      <c r="C730" s="2" t="s">
        <v>6655</v>
      </c>
      <c r="D730" s="91" t="s">
        <v>519</v>
      </c>
      <c r="E730" s="2" t="s">
        <v>3591</v>
      </c>
      <c r="F730" s="2" t="s">
        <v>3591</v>
      </c>
      <c r="G730" s="2" t="s">
        <v>1380</v>
      </c>
      <c r="H730" s="2" t="s">
        <v>22151</v>
      </c>
      <c r="I730" s="2" t="s">
        <v>1380</v>
      </c>
      <c r="J730" s="269" t="s">
        <v>1380</v>
      </c>
      <c r="K730">
        <v>3978</v>
      </c>
      <c r="L730" t="s">
        <v>9542</v>
      </c>
      <c r="M730" t="e">
        <v>#VALUE!</v>
      </c>
      <c r="N730" t="s">
        <v>5634</v>
      </c>
      <c r="O730" s="169">
        <v>0</v>
      </c>
      <c r="P730" s="123">
        <v>0</v>
      </c>
      <c r="Q730" s="123">
        <v>0</v>
      </c>
      <c r="R730" s="75">
        <v>0</v>
      </c>
      <c r="S730" s="123">
        <v>0</v>
      </c>
      <c r="T730" s="123">
        <v>0</v>
      </c>
      <c r="U730" s="123">
        <v>0</v>
      </c>
      <c r="V730" s="75">
        <v>0</v>
      </c>
      <c r="W730" s="123">
        <v>0</v>
      </c>
      <c r="X730" s="75">
        <v>0</v>
      </c>
      <c r="Y730" s="75">
        <v>0</v>
      </c>
      <c r="Z730" s="75">
        <v>0</v>
      </c>
      <c r="AA730" s="75">
        <v>0</v>
      </c>
      <c r="AB730" s="4">
        <v>0</v>
      </c>
      <c r="AC730" s="4">
        <v>0</v>
      </c>
      <c r="AD730" s="4">
        <v>0</v>
      </c>
      <c r="AE730" s="8">
        <v>0</v>
      </c>
      <c r="AF730" s="8">
        <v>0</v>
      </c>
      <c r="AG730" s="8">
        <v>0</v>
      </c>
      <c r="AH730" s="8">
        <v>0</v>
      </c>
      <c r="AI730" s="51">
        <v>0</v>
      </c>
      <c r="AJ730" s="51">
        <v>0</v>
      </c>
      <c r="AK730" s="51">
        <v>0</v>
      </c>
      <c r="AL730" s="51">
        <v>0</v>
      </c>
      <c r="AM730" s="8">
        <v>-999</v>
      </c>
      <c r="AN730" s="8" t="s">
        <v>22151</v>
      </c>
      <c r="AO730" s="8" t="s">
        <v>22151</v>
      </c>
      <c r="AP730" s="8" t="s">
        <v>22151</v>
      </c>
      <c r="AQ730" s="8" t="s">
        <v>22151</v>
      </c>
      <c r="AR730" s="8" t="s">
        <v>22151</v>
      </c>
      <c r="AS730" s="8">
        <v>-999</v>
      </c>
      <c r="AT730" s="8" t="s">
        <v>22151</v>
      </c>
      <c r="AU730" s="8" t="s">
        <v>22151</v>
      </c>
      <c r="AV730" s="8" t="s">
        <v>22151</v>
      </c>
      <c r="AW730" s="8">
        <v>-999</v>
      </c>
      <c r="AX730" s="8">
        <v>-999</v>
      </c>
      <c r="AY730" s="132" t="s">
        <v>22151</v>
      </c>
      <c r="AZ730" s="132" t="s">
        <v>22151</v>
      </c>
      <c r="BA730" s="132" t="s">
        <v>22151</v>
      </c>
      <c r="BB730" s="132" t="s">
        <v>22151</v>
      </c>
      <c r="BC730" s="132" t="s">
        <v>22151</v>
      </c>
      <c r="BD730" s="132">
        <v>172</v>
      </c>
      <c r="BE730" s="132" t="s">
        <v>22151</v>
      </c>
      <c r="BF730" s="132" t="s">
        <v>22151</v>
      </c>
      <c r="BG730" s="132" t="s">
        <v>22151</v>
      </c>
      <c r="BH730" s="132">
        <v>280</v>
      </c>
      <c r="BI730" s="132">
        <v>265</v>
      </c>
      <c r="BJ730" s="92" t="s">
        <v>22151</v>
      </c>
      <c r="BK730" s="8">
        <v>7.5574645117708927</v>
      </c>
      <c r="BL730" s="8">
        <v>-1006.5574645117709</v>
      </c>
      <c r="BM730" s="12">
        <v>576</v>
      </c>
      <c r="BN730" s="10">
        <v>0</v>
      </c>
      <c r="BO730" s="10">
        <v>0.19435732070240119</v>
      </c>
      <c r="BP730" s="10">
        <v>-1006.7518218324733</v>
      </c>
      <c r="BQ730" s="41">
        <v>-2144.8325285828259</v>
      </c>
      <c r="BR730" s="41"/>
      <c r="BS730" s="10">
        <v>0</v>
      </c>
      <c r="BT730" s="38">
        <v>0</v>
      </c>
      <c r="BU730" s="6" t="s">
        <v>22630</v>
      </c>
      <c r="BV730" s="75">
        <v>999</v>
      </c>
      <c r="BW730" s="75">
        <v>1588</v>
      </c>
      <c r="BX730" s="51">
        <v>-589</v>
      </c>
      <c r="BY730" s="75">
        <v>0</v>
      </c>
      <c r="BZ730" s="75">
        <v>0</v>
      </c>
      <c r="CA730" s="184" t="s">
        <v>22151</v>
      </c>
    </row>
    <row r="731" spans="1:79" x14ac:dyDescent="0.3">
      <c r="A731" s="26" t="s">
        <v>2240</v>
      </c>
      <c r="B731" s="1" t="s">
        <v>7262</v>
      </c>
      <c r="C731" s="2" t="s">
        <v>7263</v>
      </c>
      <c r="D731" s="91" t="s">
        <v>339</v>
      </c>
      <c r="E731" s="2" t="s">
        <v>3591</v>
      </c>
      <c r="F731" s="2" t="s">
        <v>3591</v>
      </c>
      <c r="G731" s="2" t="s">
        <v>1380</v>
      </c>
      <c r="H731" s="2" t="s">
        <v>22151</v>
      </c>
      <c r="I731" s="2" t="s">
        <v>1380</v>
      </c>
      <c r="J731" s="269" t="s">
        <v>1380</v>
      </c>
      <c r="K731">
        <v>6656</v>
      </c>
      <c r="L731" t="s">
        <v>10645</v>
      </c>
      <c r="M731" t="e">
        <v>#VALUE!</v>
      </c>
      <c r="N731" t="s">
        <v>5658</v>
      </c>
      <c r="O731" s="169">
        <v>0</v>
      </c>
      <c r="P731" s="123">
        <v>0</v>
      </c>
      <c r="Q731" s="123">
        <v>0</v>
      </c>
      <c r="R731" s="75">
        <v>0</v>
      </c>
      <c r="S731" s="123">
        <v>0</v>
      </c>
      <c r="T731" s="123">
        <v>0</v>
      </c>
      <c r="U731" s="123">
        <v>0</v>
      </c>
      <c r="V731" s="75">
        <v>0</v>
      </c>
      <c r="W731" s="123">
        <v>0</v>
      </c>
      <c r="X731" s="75">
        <v>0</v>
      </c>
      <c r="Y731" s="75">
        <v>0</v>
      </c>
      <c r="Z731" s="75">
        <v>0</v>
      </c>
      <c r="AA731" s="75">
        <v>0</v>
      </c>
      <c r="AB731" s="4">
        <v>0</v>
      </c>
      <c r="AC731" s="4">
        <v>0</v>
      </c>
      <c r="AD731" s="4">
        <v>0</v>
      </c>
      <c r="AE731" s="8">
        <v>0</v>
      </c>
      <c r="AF731" s="8">
        <v>0</v>
      </c>
      <c r="AG731" s="8">
        <v>0</v>
      </c>
      <c r="AH731" s="8">
        <v>0</v>
      </c>
      <c r="AI731" s="51">
        <v>0</v>
      </c>
      <c r="AJ731" s="51">
        <v>0</v>
      </c>
      <c r="AK731" s="51">
        <v>0</v>
      </c>
      <c r="AL731" s="51">
        <v>0</v>
      </c>
      <c r="AM731" s="8">
        <v>-999</v>
      </c>
      <c r="AN731" s="8" t="s">
        <v>22151</v>
      </c>
      <c r="AO731" s="8" t="s">
        <v>22151</v>
      </c>
      <c r="AP731" s="8" t="s">
        <v>22151</v>
      </c>
      <c r="AQ731" s="8" t="s">
        <v>22151</v>
      </c>
      <c r="AR731" s="8" t="s">
        <v>22151</v>
      </c>
      <c r="AS731" s="8">
        <v>-999</v>
      </c>
      <c r="AT731" s="8" t="s">
        <v>22151</v>
      </c>
      <c r="AU731" s="8" t="s">
        <v>22151</v>
      </c>
      <c r="AV731" s="8" t="s">
        <v>22151</v>
      </c>
      <c r="AW731" s="8">
        <v>-999</v>
      </c>
      <c r="AX731" s="8">
        <v>-999</v>
      </c>
      <c r="AY731" s="132" t="s">
        <v>22151</v>
      </c>
      <c r="AZ731" s="132" t="s">
        <v>22151</v>
      </c>
      <c r="BA731" s="132" t="s">
        <v>22151</v>
      </c>
      <c r="BB731" s="132" t="s">
        <v>22151</v>
      </c>
      <c r="BC731" s="132" t="s">
        <v>22151</v>
      </c>
      <c r="BD731" s="132">
        <v>172</v>
      </c>
      <c r="BE731" s="132" t="s">
        <v>22151</v>
      </c>
      <c r="BF731" s="132" t="s">
        <v>22151</v>
      </c>
      <c r="BG731" s="132" t="s">
        <v>22151</v>
      </c>
      <c r="BH731" s="132">
        <v>280</v>
      </c>
      <c r="BI731" s="132">
        <v>265</v>
      </c>
      <c r="BJ731" s="92" t="s">
        <v>22151</v>
      </c>
      <c r="BK731" s="8">
        <v>7.5574645117708927</v>
      </c>
      <c r="BL731" s="8">
        <v>-1006.5574645117709</v>
      </c>
      <c r="BM731" s="12">
        <v>576</v>
      </c>
      <c r="BN731" s="10">
        <v>0</v>
      </c>
      <c r="BO731" s="10">
        <v>0.19435732070240119</v>
      </c>
      <c r="BP731" s="10">
        <v>-1006.7518218324733</v>
      </c>
      <c r="BQ731" s="41">
        <v>-2144.8325285828259</v>
      </c>
      <c r="BR731" s="41"/>
      <c r="BS731" s="10">
        <v>0</v>
      </c>
      <c r="BT731" s="38">
        <v>0</v>
      </c>
      <c r="BU731" s="6" t="s">
        <v>22630</v>
      </c>
      <c r="BV731" s="75">
        <v>999</v>
      </c>
      <c r="BW731" s="75">
        <v>1588</v>
      </c>
      <c r="BX731" s="51">
        <v>-589</v>
      </c>
      <c r="BY731" s="75">
        <v>0</v>
      </c>
      <c r="BZ731" s="75">
        <v>0</v>
      </c>
      <c r="CA731" s="184" t="s">
        <v>22151</v>
      </c>
    </row>
    <row r="732" spans="1:79" x14ac:dyDescent="0.3">
      <c r="A732" s="53" t="s">
        <v>12594</v>
      </c>
      <c r="B732" s="1" t="s">
        <v>12595</v>
      </c>
      <c r="C732" s="2" t="s">
        <v>7796</v>
      </c>
      <c r="D732" s="91" t="s">
        <v>11722</v>
      </c>
      <c r="E732" s="2" t="s">
        <v>3591</v>
      </c>
      <c r="F732" s="2" t="s">
        <v>3591</v>
      </c>
      <c r="G732" s="2" t="s">
        <v>1380</v>
      </c>
      <c r="H732" s="2" t="s">
        <v>22151</v>
      </c>
      <c r="I732" s="2" t="s">
        <v>1380</v>
      </c>
      <c r="J732" s="269" t="s">
        <v>1380</v>
      </c>
      <c r="K732">
        <v>10882</v>
      </c>
      <c r="L732" t="s">
        <v>11723</v>
      </c>
      <c r="M732" t="e">
        <v>#VALUE!</v>
      </c>
      <c r="N732" t="s">
        <v>12597</v>
      </c>
      <c r="O732" s="169">
        <v>0</v>
      </c>
      <c r="P732" s="123">
        <v>0</v>
      </c>
      <c r="Q732" s="123">
        <v>0</v>
      </c>
      <c r="R732" s="75">
        <v>0</v>
      </c>
      <c r="S732" s="123">
        <v>0</v>
      </c>
      <c r="T732" s="123">
        <v>0</v>
      </c>
      <c r="U732" s="123">
        <v>0</v>
      </c>
      <c r="V732" s="75">
        <v>0</v>
      </c>
      <c r="W732" s="123">
        <v>0</v>
      </c>
      <c r="X732" s="75">
        <v>0</v>
      </c>
      <c r="Y732" s="75">
        <v>0</v>
      </c>
      <c r="Z732" s="75">
        <v>0</v>
      </c>
      <c r="AA732" s="75">
        <v>0</v>
      </c>
      <c r="AB732" s="52">
        <v>0</v>
      </c>
      <c r="AC732" s="52">
        <v>0</v>
      </c>
      <c r="AD732" s="52">
        <v>0</v>
      </c>
      <c r="AE732" s="51">
        <v>0</v>
      </c>
      <c r="AF732" s="51">
        <v>0</v>
      </c>
      <c r="AG732" s="51">
        <v>0</v>
      </c>
      <c r="AH732" s="51">
        <v>0</v>
      </c>
      <c r="AI732" s="51">
        <v>0</v>
      </c>
      <c r="AJ732" s="51">
        <v>0</v>
      </c>
      <c r="AK732" s="51">
        <v>0</v>
      </c>
      <c r="AL732" s="51">
        <v>0</v>
      </c>
      <c r="AM732" s="51">
        <v>-999</v>
      </c>
      <c r="AN732" s="51" t="s">
        <v>22151</v>
      </c>
      <c r="AO732" s="51" t="s">
        <v>22151</v>
      </c>
      <c r="AP732" s="51" t="s">
        <v>22151</v>
      </c>
      <c r="AQ732" s="51" t="s">
        <v>22151</v>
      </c>
      <c r="AR732" s="51" t="s">
        <v>22151</v>
      </c>
      <c r="AS732" s="51">
        <v>-999</v>
      </c>
      <c r="AT732" s="51" t="s">
        <v>22151</v>
      </c>
      <c r="AU732" s="51" t="s">
        <v>22151</v>
      </c>
      <c r="AV732" s="51" t="s">
        <v>22151</v>
      </c>
      <c r="AW732" s="51">
        <v>-999</v>
      </c>
      <c r="AX732" s="51">
        <v>-999</v>
      </c>
      <c r="AY732" s="76" t="s">
        <v>22151</v>
      </c>
      <c r="AZ732" s="132" t="s">
        <v>22151</v>
      </c>
      <c r="BA732" s="132" t="s">
        <v>22151</v>
      </c>
      <c r="BB732" s="132" t="s">
        <v>22151</v>
      </c>
      <c r="BC732" s="132" t="s">
        <v>22151</v>
      </c>
      <c r="BD732" s="132">
        <v>172</v>
      </c>
      <c r="BE732" s="132" t="s">
        <v>22151</v>
      </c>
      <c r="BF732" s="132" t="s">
        <v>22151</v>
      </c>
      <c r="BG732" s="132" t="s">
        <v>22151</v>
      </c>
      <c r="BH732" s="132">
        <v>280</v>
      </c>
      <c r="BI732" s="132">
        <v>265</v>
      </c>
      <c r="BJ732" s="92" t="s">
        <v>22151</v>
      </c>
      <c r="BK732" s="51">
        <v>7.5574645117708927</v>
      </c>
      <c r="BL732" s="8">
        <v>-1006.5574645117709</v>
      </c>
      <c r="BM732" s="12">
        <v>576</v>
      </c>
      <c r="BN732" s="51">
        <v>0</v>
      </c>
      <c r="BO732" s="51">
        <v>0.19435732070240119</v>
      </c>
      <c r="BP732" s="51">
        <v>-1006.7518218324733</v>
      </c>
      <c r="BQ732" s="64">
        <v>-2144.8325285828259</v>
      </c>
      <c r="BR732" s="64"/>
      <c r="BS732" s="51">
        <v>0</v>
      </c>
      <c r="BT732" s="38">
        <v>0</v>
      </c>
      <c r="BU732" s="51" t="s">
        <v>22630</v>
      </c>
      <c r="BV732" s="75">
        <v>999</v>
      </c>
      <c r="BW732" s="75">
        <v>1588</v>
      </c>
      <c r="BX732" s="51">
        <v>-589</v>
      </c>
      <c r="BY732" s="75">
        <v>0</v>
      </c>
      <c r="BZ732" s="75">
        <v>0</v>
      </c>
      <c r="CA732" s="184" t="s">
        <v>22151</v>
      </c>
    </row>
    <row r="733" spans="1:79" x14ac:dyDescent="0.3">
      <c r="A733" s="26" t="s">
        <v>2302</v>
      </c>
      <c r="B733" s="1" t="s">
        <v>6574</v>
      </c>
      <c r="C733" s="2" t="s">
        <v>6551</v>
      </c>
      <c r="D733" s="91" t="s">
        <v>459</v>
      </c>
      <c r="E733" s="2" t="s">
        <v>3591</v>
      </c>
      <c r="F733" s="2" t="s">
        <v>3591</v>
      </c>
      <c r="G733" s="2" t="s">
        <v>1380</v>
      </c>
      <c r="H733" s="2" t="s">
        <v>22151</v>
      </c>
      <c r="I733" s="2" t="s">
        <v>1380</v>
      </c>
      <c r="J733" s="269" t="s">
        <v>1380</v>
      </c>
      <c r="K733">
        <v>9632</v>
      </c>
      <c r="L733" t="s">
        <v>9248</v>
      </c>
      <c r="M733" t="e">
        <v>#VALUE!</v>
      </c>
      <c r="N733" t="s">
        <v>5700</v>
      </c>
      <c r="O733" s="169">
        <v>0</v>
      </c>
      <c r="P733" s="123">
        <v>0</v>
      </c>
      <c r="Q733" s="123">
        <v>0</v>
      </c>
      <c r="R733" s="75">
        <v>0</v>
      </c>
      <c r="S733" s="123">
        <v>0</v>
      </c>
      <c r="T733" s="123">
        <v>0</v>
      </c>
      <c r="U733" s="123">
        <v>0</v>
      </c>
      <c r="V733" s="75">
        <v>0</v>
      </c>
      <c r="W733" s="123">
        <v>0</v>
      </c>
      <c r="X733" s="75">
        <v>0</v>
      </c>
      <c r="Y733" s="75">
        <v>0</v>
      </c>
      <c r="Z733" s="75">
        <v>0</v>
      </c>
      <c r="AA733" s="75">
        <v>0</v>
      </c>
      <c r="AB733" s="4">
        <v>0</v>
      </c>
      <c r="AC733" s="4">
        <v>0</v>
      </c>
      <c r="AD733" s="4">
        <v>0</v>
      </c>
      <c r="AE733" s="8">
        <v>0</v>
      </c>
      <c r="AF733" s="8">
        <v>0</v>
      </c>
      <c r="AG733" s="8">
        <v>0</v>
      </c>
      <c r="AH733" s="8">
        <v>0</v>
      </c>
      <c r="AI733" s="51">
        <v>0</v>
      </c>
      <c r="AJ733" s="51">
        <v>0</v>
      </c>
      <c r="AK733" s="51">
        <v>0</v>
      </c>
      <c r="AL733" s="51">
        <v>0</v>
      </c>
      <c r="AM733" s="8">
        <v>-999</v>
      </c>
      <c r="AN733" s="8" t="s">
        <v>22151</v>
      </c>
      <c r="AO733" s="8" t="s">
        <v>22151</v>
      </c>
      <c r="AP733" s="8" t="s">
        <v>22151</v>
      </c>
      <c r="AQ733" s="8" t="s">
        <v>22151</v>
      </c>
      <c r="AR733" s="8" t="s">
        <v>22151</v>
      </c>
      <c r="AS733" s="8">
        <v>-999</v>
      </c>
      <c r="AT733" s="8" t="s">
        <v>22151</v>
      </c>
      <c r="AU733" s="8" t="s">
        <v>22151</v>
      </c>
      <c r="AV733" s="8" t="s">
        <v>22151</v>
      </c>
      <c r="AW733" s="8">
        <v>-999</v>
      </c>
      <c r="AX733" s="8">
        <v>-999</v>
      </c>
      <c r="AY733" s="132" t="s">
        <v>22151</v>
      </c>
      <c r="AZ733" s="132" t="s">
        <v>22151</v>
      </c>
      <c r="BA733" s="132" t="s">
        <v>22151</v>
      </c>
      <c r="BB733" s="132" t="s">
        <v>22151</v>
      </c>
      <c r="BC733" s="132" t="s">
        <v>22151</v>
      </c>
      <c r="BD733" s="132">
        <v>172</v>
      </c>
      <c r="BE733" s="132" t="s">
        <v>22151</v>
      </c>
      <c r="BF733" s="132" t="s">
        <v>22151</v>
      </c>
      <c r="BG733" s="132" t="s">
        <v>22151</v>
      </c>
      <c r="BH733" s="132">
        <v>280</v>
      </c>
      <c r="BI733" s="132">
        <v>265</v>
      </c>
      <c r="BJ733" s="92" t="s">
        <v>22151</v>
      </c>
      <c r="BK733" s="8">
        <v>7.5574645117708927</v>
      </c>
      <c r="BL733" s="8">
        <v>-1006.5574645117709</v>
      </c>
      <c r="BM733" s="12">
        <v>576</v>
      </c>
      <c r="BN733" s="10">
        <v>0</v>
      </c>
      <c r="BO733" s="10">
        <v>0.19435732070240119</v>
      </c>
      <c r="BP733" s="10">
        <v>-1006.7518218324733</v>
      </c>
      <c r="BQ733" s="41">
        <v>-2144.8325285828259</v>
      </c>
      <c r="BR733" s="41"/>
      <c r="BS733" s="10">
        <v>0</v>
      </c>
      <c r="BT733" s="38">
        <v>0</v>
      </c>
      <c r="BU733" s="6" t="s">
        <v>22630</v>
      </c>
      <c r="BV733" s="75">
        <v>999</v>
      </c>
      <c r="BW733" s="75">
        <v>1588</v>
      </c>
      <c r="BX733" s="51">
        <v>-589</v>
      </c>
      <c r="BY733" s="75">
        <v>0</v>
      </c>
      <c r="BZ733" s="75">
        <v>0</v>
      </c>
      <c r="CA733" s="184" t="s">
        <v>22151</v>
      </c>
    </row>
    <row r="734" spans="1:79" x14ac:dyDescent="0.3">
      <c r="A734" s="73" t="s">
        <v>2319</v>
      </c>
      <c r="B734" s="1" t="s">
        <v>6546</v>
      </c>
      <c r="C734" s="2" t="s">
        <v>6547</v>
      </c>
      <c r="D734" s="91" t="s">
        <v>455</v>
      </c>
      <c r="E734" s="2" t="s">
        <v>1439</v>
      </c>
      <c r="F734" s="2" t="s">
        <v>6120</v>
      </c>
      <c r="G734" s="2" t="s">
        <v>1380</v>
      </c>
      <c r="H734" s="2" t="s">
        <v>22151</v>
      </c>
      <c r="I734" s="2" t="s">
        <v>1380</v>
      </c>
      <c r="J734" s="269" t="s">
        <v>1380</v>
      </c>
      <c r="K734">
        <v>1965</v>
      </c>
      <c r="L734" t="s">
        <v>9422</v>
      </c>
      <c r="M734" t="e">
        <v>#VALUE!</v>
      </c>
      <c r="N734" t="s">
        <v>5713</v>
      </c>
      <c r="O734" s="169">
        <v>0</v>
      </c>
      <c r="P734" s="123">
        <v>0</v>
      </c>
      <c r="Q734" s="123">
        <v>0</v>
      </c>
      <c r="R734" s="75">
        <v>0</v>
      </c>
      <c r="S734" s="123">
        <v>0</v>
      </c>
      <c r="T734" s="123">
        <v>0</v>
      </c>
      <c r="U734" s="123">
        <v>0</v>
      </c>
      <c r="V734" s="75">
        <v>0</v>
      </c>
      <c r="W734" s="123">
        <v>0</v>
      </c>
      <c r="X734" s="75">
        <v>0</v>
      </c>
      <c r="Y734" s="75">
        <v>0</v>
      </c>
      <c r="Z734" s="75">
        <v>0</v>
      </c>
      <c r="AA734" s="75">
        <v>0</v>
      </c>
      <c r="AB734" s="4">
        <v>0</v>
      </c>
      <c r="AC734" s="4">
        <v>0</v>
      </c>
      <c r="AD734" s="4">
        <v>0</v>
      </c>
      <c r="AE734" s="8">
        <v>0</v>
      </c>
      <c r="AF734" s="8">
        <v>0</v>
      </c>
      <c r="AG734" s="8">
        <v>0</v>
      </c>
      <c r="AH734" s="8">
        <v>0</v>
      </c>
      <c r="AI734" s="51">
        <v>0</v>
      </c>
      <c r="AJ734" s="51">
        <v>0</v>
      </c>
      <c r="AK734" s="51">
        <v>0</v>
      </c>
      <c r="AL734" s="51">
        <v>0</v>
      </c>
      <c r="AM734" s="8">
        <v>-999</v>
      </c>
      <c r="AN734" s="8" t="s">
        <v>22151</v>
      </c>
      <c r="AO734" s="8" t="s">
        <v>22151</v>
      </c>
      <c r="AP734" s="8" t="s">
        <v>22151</v>
      </c>
      <c r="AQ734" s="8" t="s">
        <v>22151</v>
      </c>
      <c r="AR734" s="8" t="s">
        <v>22151</v>
      </c>
      <c r="AS734" s="8">
        <v>-999</v>
      </c>
      <c r="AT734" s="8" t="s">
        <v>22151</v>
      </c>
      <c r="AU734" s="8" t="s">
        <v>22151</v>
      </c>
      <c r="AV734" s="8" t="s">
        <v>22151</v>
      </c>
      <c r="AW734" s="8">
        <v>-999</v>
      </c>
      <c r="AX734" s="8">
        <v>-999</v>
      </c>
      <c r="AY734" s="132" t="s">
        <v>22151</v>
      </c>
      <c r="AZ734" s="132" t="s">
        <v>22151</v>
      </c>
      <c r="BA734" s="132" t="s">
        <v>22151</v>
      </c>
      <c r="BB734" s="132" t="s">
        <v>22151</v>
      </c>
      <c r="BC734" s="132" t="s">
        <v>22151</v>
      </c>
      <c r="BD734" s="132">
        <v>172</v>
      </c>
      <c r="BE734" s="132" t="s">
        <v>22151</v>
      </c>
      <c r="BF734" s="132" t="s">
        <v>22151</v>
      </c>
      <c r="BG734" s="132" t="s">
        <v>22151</v>
      </c>
      <c r="BH734" s="132">
        <v>280</v>
      </c>
      <c r="BI734" s="132">
        <v>265</v>
      </c>
      <c r="BJ734" s="92" t="s">
        <v>22151</v>
      </c>
      <c r="BK734" s="8">
        <v>7.5574645117708927</v>
      </c>
      <c r="BL734" s="8">
        <v>-1006.5574645117709</v>
      </c>
      <c r="BM734" s="12">
        <v>576</v>
      </c>
      <c r="BN734" s="10">
        <v>0</v>
      </c>
      <c r="BO734" s="10">
        <v>0.19435732070240119</v>
      </c>
      <c r="BP734" s="10">
        <v>-1006.7518218324733</v>
      </c>
      <c r="BQ734" s="41">
        <v>-2144.8325285828259</v>
      </c>
      <c r="BR734" s="41"/>
      <c r="BS734" s="10">
        <v>0</v>
      </c>
      <c r="BT734" s="38">
        <v>0</v>
      </c>
      <c r="BU734" s="6" t="s">
        <v>22630</v>
      </c>
      <c r="BV734" s="75">
        <v>999</v>
      </c>
      <c r="BW734" s="75">
        <v>1588</v>
      </c>
      <c r="BX734" s="51">
        <v>-589</v>
      </c>
      <c r="BY734" s="75">
        <v>0</v>
      </c>
      <c r="BZ734" s="75">
        <v>0</v>
      </c>
      <c r="CA734" s="184" t="s">
        <v>22151</v>
      </c>
    </row>
    <row r="735" spans="1:79" x14ac:dyDescent="0.3">
      <c r="A735" s="48" t="s">
        <v>5733</v>
      </c>
      <c r="B735" s="1" t="s">
        <v>6565</v>
      </c>
      <c r="C735" s="2" t="s">
        <v>6681</v>
      </c>
      <c r="D735" s="91" t="s">
        <v>1293</v>
      </c>
      <c r="E735" s="2" t="s">
        <v>3591</v>
      </c>
      <c r="F735" s="2" t="s">
        <v>3591</v>
      </c>
      <c r="G735" s="2" t="s">
        <v>1380</v>
      </c>
      <c r="H735" s="2" t="s">
        <v>22151</v>
      </c>
      <c r="I735" s="2" t="s">
        <v>1380</v>
      </c>
      <c r="J735" s="269" t="s">
        <v>1380</v>
      </c>
      <c r="K735">
        <v>9767</v>
      </c>
      <c r="L735" t="s">
        <v>9515</v>
      </c>
      <c r="M735" t="e">
        <v>#VALUE!</v>
      </c>
      <c r="N735" t="s">
        <v>5735</v>
      </c>
      <c r="O735" s="169">
        <v>0</v>
      </c>
      <c r="P735" s="123">
        <v>0</v>
      </c>
      <c r="Q735" s="123">
        <v>0</v>
      </c>
      <c r="R735" s="75">
        <v>0</v>
      </c>
      <c r="S735" s="123">
        <v>0</v>
      </c>
      <c r="T735" s="123">
        <v>0</v>
      </c>
      <c r="U735" s="123">
        <v>0</v>
      </c>
      <c r="V735" s="75">
        <v>0</v>
      </c>
      <c r="W735" s="123">
        <v>0</v>
      </c>
      <c r="X735" s="75">
        <v>0</v>
      </c>
      <c r="Y735" s="75">
        <v>0</v>
      </c>
      <c r="Z735" s="75">
        <v>0</v>
      </c>
      <c r="AA735" s="75">
        <v>0</v>
      </c>
      <c r="AB735" s="4">
        <v>0</v>
      </c>
      <c r="AC735" s="4">
        <v>0</v>
      </c>
      <c r="AD735" s="4">
        <v>0</v>
      </c>
      <c r="AE735" s="8">
        <v>0</v>
      </c>
      <c r="AF735" s="8">
        <v>0</v>
      </c>
      <c r="AG735" s="8">
        <v>0</v>
      </c>
      <c r="AH735" s="8">
        <v>0</v>
      </c>
      <c r="AI735" s="51">
        <v>0</v>
      </c>
      <c r="AJ735" s="51">
        <v>0</v>
      </c>
      <c r="AK735" s="51">
        <v>0</v>
      </c>
      <c r="AL735" s="51">
        <v>0</v>
      </c>
      <c r="AM735" s="8">
        <v>-999</v>
      </c>
      <c r="AN735" s="8" t="s">
        <v>22151</v>
      </c>
      <c r="AO735" s="8" t="s">
        <v>22151</v>
      </c>
      <c r="AP735" s="8" t="s">
        <v>22151</v>
      </c>
      <c r="AQ735" s="8" t="s">
        <v>22151</v>
      </c>
      <c r="AR735" s="8" t="s">
        <v>22151</v>
      </c>
      <c r="AS735" s="8">
        <v>-999</v>
      </c>
      <c r="AT735" s="8" t="s">
        <v>22151</v>
      </c>
      <c r="AU735" s="8" t="s">
        <v>22151</v>
      </c>
      <c r="AV735" s="8" t="s">
        <v>22151</v>
      </c>
      <c r="AW735" s="8">
        <v>-999</v>
      </c>
      <c r="AX735" s="8">
        <v>-999</v>
      </c>
      <c r="AY735" s="132" t="s">
        <v>22151</v>
      </c>
      <c r="AZ735" s="132" t="s">
        <v>22151</v>
      </c>
      <c r="BA735" s="132" t="s">
        <v>22151</v>
      </c>
      <c r="BB735" s="132" t="s">
        <v>22151</v>
      </c>
      <c r="BC735" s="132" t="s">
        <v>22151</v>
      </c>
      <c r="BD735" s="132">
        <v>172</v>
      </c>
      <c r="BE735" s="132" t="s">
        <v>22151</v>
      </c>
      <c r="BF735" s="132" t="s">
        <v>22151</v>
      </c>
      <c r="BG735" s="132" t="s">
        <v>22151</v>
      </c>
      <c r="BH735" s="132">
        <v>280</v>
      </c>
      <c r="BI735" s="132">
        <v>265</v>
      </c>
      <c r="BJ735" s="92" t="s">
        <v>22151</v>
      </c>
      <c r="BK735" s="8">
        <v>7.5574645117708927</v>
      </c>
      <c r="BL735" s="8">
        <v>-1006.5574645117709</v>
      </c>
      <c r="BM735" s="12">
        <v>576</v>
      </c>
      <c r="BN735" s="10">
        <v>0</v>
      </c>
      <c r="BO735" s="10">
        <v>0.19435732070240119</v>
      </c>
      <c r="BP735" s="10">
        <v>-1006.7518218324733</v>
      </c>
      <c r="BQ735" s="41">
        <v>-2144.8325285828259</v>
      </c>
      <c r="BR735" s="41"/>
      <c r="BS735" s="10">
        <v>0</v>
      </c>
      <c r="BT735" s="38">
        <v>0</v>
      </c>
      <c r="BU735" s="6" t="s">
        <v>22630</v>
      </c>
      <c r="BV735" s="75">
        <v>999</v>
      </c>
      <c r="BW735" s="75">
        <v>1588</v>
      </c>
      <c r="BX735" s="51">
        <v>-589</v>
      </c>
      <c r="BY735" s="75">
        <v>0</v>
      </c>
      <c r="BZ735" s="75">
        <v>0</v>
      </c>
      <c r="CA735" s="184" t="s">
        <v>22151</v>
      </c>
    </row>
    <row r="736" spans="1:79" x14ac:dyDescent="0.3">
      <c r="A736" s="61" t="s">
        <v>2355</v>
      </c>
      <c r="B736" s="1" t="s">
        <v>7272</v>
      </c>
      <c r="C736" s="2" t="s">
        <v>6650</v>
      </c>
      <c r="D736" s="91" t="s">
        <v>271</v>
      </c>
      <c r="E736" s="2" t="s">
        <v>3591</v>
      </c>
      <c r="F736" s="2" t="s">
        <v>3591</v>
      </c>
      <c r="G736" s="2" t="s">
        <v>1380</v>
      </c>
      <c r="H736" s="2" t="s">
        <v>22151</v>
      </c>
      <c r="I736" s="2" t="s">
        <v>1380</v>
      </c>
      <c r="J736" s="269" t="s">
        <v>1380</v>
      </c>
      <c r="K736">
        <v>6962</v>
      </c>
      <c r="L736" t="s">
        <v>10589</v>
      </c>
      <c r="M736" t="e">
        <v>#VALUE!</v>
      </c>
      <c r="N736" t="s">
        <v>5747</v>
      </c>
      <c r="O736" s="169">
        <v>0</v>
      </c>
      <c r="P736" s="123">
        <v>0</v>
      </c>
      <c r="Q736" s="123">
        <v>0</v>
      </c>
      <c r="R736" s="75">
        <v>0</v>
      </c>
      <c r="S736" s="123">
        <v>0</v>
      </c>
      <c r="T736" s="123">
        <v>0</v>
      </c>
      <c r="U736" s="123">
        <v>0</v>
      </c>
      <c r="V736" s="75">
        <v>0</v>
      </c>
      <c r="W736" s="123">
        <v>0</v>
      </c>
      <c r="X736" s="75">
        <v>0</v>
      </c>
      <c r="Y736" s="75">
        <v>0</v>
      </c>
      <c r="Z736" s="75">
        <v>0</v>
      </c>
      <c r="AA736" s="75">
        <v>0</v>
      </c>
      <c r="AB736" s="52">
        <v>0</v>
      </c>
      <c r="AC736" s="52">
        <v>0</v>
      </c>
      <c r="AD736" s="52">
        <v>0</v>
      </c>
      <c r="AE736" s="51">
        <v>0</v>
      </c>
      <c r="AF736" s="51">
        <v>0</v>
      </c>
      <c r="AG736" s="51">
        <v>0</v>
      </c>
      <c r="AH736" s="51">
        <v>0</v>
      </c>
      <c r="AI736" s="51">
        <v>0</v>
      </c>
      <c r="AJ736" s="51">
        <v>0</v>
      </c>
      <c r="AK736" s="51">
        <v>0</v>
      </c>
      <c r="AL736" s="51">
        <v>0</v>
      </c>
      <c r="AM736" s="8">
        <v>-999</v>
      </c>
      <c r="AN736" s="8" t="s">
        <v>22151</v>
      </c>
      <c r="AO736" s="8" t="s">
        <v>22151</v>
      </c>
      <c r="AP736" s="8" t="s">
        <v>22151</v>
      </c>
      <c r="AQ736" s="8" t="s">
        <v>22151</v>
      </c>
      <c r="AR736" s="8" t="s">
        <v>22151</v>
      </c>
      <c r="AS736" s="8">
        <v>-999</v>
      </c>
      <c r="AT736" s="8" t="s">
        <v>22151</v>
      </c>
      <c r="AU736" s="8" t="s">
        <v>22151</v>
      </c>
      <c r="AV736" s="8" t="s">
        <v>22151</v>
      </c>
      <c r="AW736" s="8">
        <v>-999</v>
      </c>
      <c r="AX736" s="8">
        <v>-999</v>
      </c>
      <c r="AY736" s="132" t="s">
        <v>22151</v>
      </c>
      <c r="AZ736" s="132" t="s">
        <v>22151</v>
      </c>
      <c r="BA736" s="132" t="s">
        <v>22151</v>
      </c>
      <c r="BB736" s="132" t="s">
        <v>22151</v>
      </c>
      <c r="BC736" s="132" t="s">
        <v>22151</v>
      </c>
      <c r="BD736" s="132">
        <v>172</v>
      </c>
      <c r="BE736" s="132" t="s">
        <v>22151</v>
      </c>
      <c r="BF736" s="132" t="s">
        <v>22151</v>
      </c>
      <c r="BG736" s="132" t="s">
        <v>22151</v>
      </c>
      <c r="BH736" s="132">
        <v>280</v>
      </c>
      <c r="BI736" s="132">
        <v>265</v>
      </c>
      <c r="BJ736" s="92" t="s">
        <v>22151</v>
      </c>
      <c r="BK736" s="51">
        <v>7.5574645117708927</v>
      </c>
      <c r="BL736" s="51">
        <v>-1006.5574645117709</v>
      </c>
      <c r="BM736" s="76">
        <v>576</v>
      </c>
      <c r="BN736" s="51">
        <v>0</v>
      </c>
      <c r="BO736" s="51">
        <v>0.19435732070240119</v>
      </c>
      <c r="BP736" s="51">
        <v>-1006.7518218324733</v>
      </c>
      <c r="BQ736" s="64">
        <v>-2144.8325285828259</v>
      </c>
      <c r="BR736" s="64"/>
      <c r="BS736" s="51">
        <v>0</v>
      </c>
      <c r="BT736" s="38">
        <v>0</v>
      </c>
      <c r="BU736" s="51" t="s">
        <v>22630</v>
      </c>
      <c r="BV736" s="75">
        <v>999</v>
      </c>
      <c r="BW736" s="75">
        <v>1588</v>
      </c>
      <c r="BX736" s="51">
        <v>-589</v>
      </c>
      <c r="BY736" s="75">
        <v>0</v>
      </c>
      <c r="BZ736" s="75">
        <v>0</v>
      </c>
      <c r="CA736" s="184" t="s">
        <v>22151</v>
      </c>
    </row>
    <row r="737" spans="1:79" x14ac:dyDescent="0.3">
      <c r="A737" s="179" t="s">
        <v>3494</v>
      </c>
      <c r="B737" s="180" t="s">
        <v>7113</v>
      </c>
      <c r="C737" s="181" t="s">
        <v>7114</v>
      </c>
      <c r="D737" s="210" t="s">
        <v>256</v>
      </c>
      <c r="E737" s="181" t="s">
        <v>1426</v>
      </c>
      <c r="F737" s="181" t="s">
        <v>6120</v>
      </c>
      <c r="G737" s="181" t="s">
        <v>1380</v>
      </c>
      <c r="H737" s="181" t="s">
        <v>22151</v>
      </c>
      <c r="I737" s="181" t="s">
        <v>1380</v>
      </c>
      <c r="J737" s="181" t="s">
        <v>1380</v>
      </c>
      <c r="K737" s="182">
        <v>4672</v>
      </c>
      <c r="L737" s="182" t="s">
        <v>9315</v>
      </c>
      <c r="M737" s="194" t="e">
        <v>#VALUE!</v>
      </c>
      <c r="N737" s="194" t="s">
        <v>5794</v>
      </c>
      <c r="O737" s="66">
        <v>0</v>
      </c>
      <c r="P737" s="184">
        <v>0</v>
      </c>
      <c r="Q737" s="184">
        <v>0</v>
      </c>
      <c r="R737" s="184">
        <v>0</v>
      </c>
      <c r="S737" s="184">
        <v>0</v>
      </c>
      <c r="T737" s="184">
        <v>0</v>
      </c>
      <c r="U737" s="184">
        <v>0</v>
      </c>
      <c r="V737" s="184">
        <v>0</v>
      </c>
      <c r="W737" s="184">
        <v>0</v>
      </c>
      <c r="X737" s="184">
        <v>0</v>
      </c>
      <c r="Y737" s="184">
        <v>0</v>
      </c>
      <c r="Z737" s="184">
        <v>0</v>
      </c>
      <c r="AA737" s="184">
        <v>0</v>
      </c>
      <c r="AB737" s="185">
        <v>0</v>
      </c>
      <c r="AC737" s="186">
        <v>0</v>
      </c>
      <c r="AD737" s="186">
        <v>0</v>
      </c>
      <c r="AE737" s="187">
        <v>0</v>
      </c>
      <c r="AF737" s="187">
        <v>0</v>
      </c>
      <c r="AG737" s="187">
        <v>0</v>
      </c>
      <c r="AH737" s="187">
        <v>0</v>
      </c>
      <c r="AI737" s="187">
        <v>0</v>
      </c>
      <c r="AJ737" s="188">
        <v>0</v>
      </c>
      <c r="AK737" s="188">
        <v>0</v>
      </c>
      <c r="AL737" s="188">
        <v>0</v>
      </c>
      <c r="AM737" s="187">
        <v>-999</v>
      </c>
      <c r="AN737" s="187" t="s">
        <v>22151</v>
      </c>
      <c r="AO737" s="187" t="s">
        <v>22151</v>
      </c>
      <c r="AP737" s="187" t="s">
        <v>22151</v>
      </c>
      <c r="AQ737" s="187" t="s">
        <v>22151</v>
      </c>
      <c r="AR737" s="187" t="s">
        <v>22151</v>
      </c>
      <c r="AS737" s="187">
        <v>-999</v>
      </c>
      <c r="AT737" s="187" t="s">
        <v>22151</v>
      </c>
      <c r="AU737" s="187" t="s">
        <v>22151</v>
      </c>
      <c r="AV737" s="187" t="s">
        <v>22151</v>
      </c>
      <c r="AW737" s="187">
        <v>-999</v>
      </c>
      <c r="AX737" s="187">
        <v>-999</v>
      </c>
      <c r="AY737" s="189" t="s">
        <v>22151</v>
      </c>
      <c r="AZ737" s="189" t="s">
        <v>22151</v>
      </c>
      <c r="BA737" s="189" t="s">
        <v>22151</v>
      </c>
      <c r="BB737" s="189" t="s">
        <v>22151</v>
      </c>
      <c r="BC737" s="189" t="s">
        <v>22151</v>
      </c>
      <c r="BD737" s="189">
        <v>172</v>
      </c>
      <c r="BE737" s="189" t="s">
        <v>22151</v>
      </c>
      <c r="BF737" s="189" t="s">
        <v>22151</v>
      </c>
      <c r="BG737" s="189" t="s">
        <v>22151</v>
      </c>
      <c r="BH737" s="189">
        <v>280</v>
      </c>
      <c r="BI737" s="189">
        <v>265</v>
      </c>
      <c r="BJ737" s="190" t="s">
        <v>22151</v>
      </c>
      <c r="BK737" s="187">
        <v>7.5574645117708927</v>
      </c>
      <c r="BL737" s="187">
        <v>-1006.5574645117709</v>
      </c>
      <c r="BM737" s="189">
        <v>576</v>
      </c>
      <c r="BN737" s="187">
        <v>0</v>
      </c>
      <c r="BO737" s="187">
        <v>0.19435732070240119</v>
      </c>
      <c r="BP737" s="187">
        <v>-1006.7518218324733</v>
      </c>
      <c r="BQ737" s="191">
        <v>-2144.8325285828259</v>
      </c>
      <c r="BR737" s="192"/>
      <c r="BS737" s="187">
        <v>0</v>
      </c>
      <c r="BT737" s="38">
        <v>0</v>
      </c>
      <c r="BU737" s="187" t="s">
        <v>22630</v>
      </c>
      <c r="BV737" s="184">
        <v>999</v>
      </c>
      <c r="BW737" s="193">
        <v>1588</v>
      </c>
      <c r="BX737" s="188">
        <v>-589</v>
      </c>
      <c r="BY737" s="193">
        <v>0</v>
      </c>
      <c r="BZ737" s="193">
        <v>0</v>
      </c>
      <c r="CA737" s="184" t="s">
        <v>22151</v>
      </c>
    </row>
    <row r="738" spans="1:79" x14ac:dyDescent="0.3">
      <c r="A738" s="61" t="s">
        <v>5798</v>
      </c>
      <c r="B738" s="1" t="s">
        <v>7448</v>
      </c>
      <c r="C738" s="2" t="s">
        <v>6623</v>
      </c>
      <c r="D738" s="91" t="s">
        <v>320</v>
      </c>
      <c r="E738" s="2" t="s">
        <v>3591</v>
      </c>
      <c r="F738" s="2" t="s">
        <v>3591</v>
      </c>
      <c r="G738" s="2" t="s">
        <v>1380</v>
      </c>
      <c r="H738" s="2" t="s">
        <v>22151</v>
      </c>
      <c r="I738" s="2" t="s">
        <v>1380</v>
      </c>
      <c r="J738" s="269" t="s">
        <v>1380</v>
      </c>
      <c r="K738">
        <v>2280</v>
      </c>
      <c r="L738" t="s">
        <v>10074</v>
      </c>
      <c r="M738" t="e">
        <v>#VALUE!</v>
      </c>
      <c r="N738" t="s">
        <v>8720</v>
      </c>
      <c r="O738" s="169">
        <v>0</v>
      </c>
      <c r="P738" s="123">
        <v>0</v>
      </c>
      <c r="Q738" s="123">
        <v>0</v>
      </c>
      <c r="R738" s="75">
        <v>0</v>
      </c>
      <c r="S738" s="123">
        <v>0</v>
      </c>
      <c r="T738" s="123">
        <v>0</v>
      </c>
      <c r="U738" s="123">
        <v>0</v>
      </c>
      <c r="V738" s="75">
        <v>0</v>
      </c>
      <c r="W738" s="123">
        <v>0</v>
      </c>
      <c r="X738" s="75">
        <v>0</v>
      </c>
      <c r="Y738" s="75">
        <v>0</v>
      </c>
      <c r="Z738" s="75">
        <v>0</v>
      </c>
      <c r="AA738" s="75">
        <v>0</v>
      </c>
      <c r="AB738" s="52">
        <v>0</v>
      </c>
      <c r="AC738" s="52">
        <v>0</v>
      </c>
      <c r="AD738" s="52">
        <v>0</v>
      </c>
      <c r="AE738" s="51">
        <v>0</v>
      </c>
      <c r="AF738" s="51">
        <v>0</v>
      </c>
      <c r="AG738" s="51">
        <v>0</v>
      </c>
      <c r="AH738" s="51">
        <v>0</v>
      </c>
      <c r="AI738" s="51">
        <v>0</v>
      </c>
      <c r="AJ738" s="51">
        <v>0</v>
      </c>
      <c r="AK738" s="51">
        <v>0</v>
      </c>
      <c r="AL738" s="51">
        <v>0</v>
      </c>
      <c r="AM738" s="51">
        <v>-999</v>
      </c>
      <c r="AN738" s="51" t="s">
        <v>22151</v>
      </c>
      <c r="AO738" s="51" t="s">
        <v>22151</v>
      </c>
      <c r="AP738" s="51" t="s">
        <v>22151</v>
      </c>
      <c r="AQ738" s="51" t="s">
        <v>22151</v>
      </c>
      <c r="AR738" s="51" t="s">
        <v>22151</v>
      </c>
      <c r="AS738" s="51">
        <v>-999</v>
      </c>
      <c r="AT738" s="51" t="s">
        <v>22151</v>
      </c>
      <c r="AU738" s="51" t="s">
        <v>22151</v>
      </c>
      <c r="AV738" s="51" t="s">
        <v>22151</v>
      </c>
      <c r="AW738" s="51">
        <v>-999</v>
      </c>
      <c r="AX738" s="51">
        <v>-999</v>
      </c>
      <c r="AY738" s="76" t="s">
        <v>22151</v>
      </c>
      <c r="AZ738" s="132" t="s">
        <v>22151</v>
      </c>
      <c r="BA738" s="132" t="s">
        <v>22151</v>
      </c>
      <c r="BB738" s="132" t="s">
        <v>22151</v>
      </c>
      <c r="BC738" s="132" t="s">
        <v>22151</v>
      </c>
      <c r="BD738" s="132">
        <v>172</v>
      </c>
      <c r="BE738" s="132" t="s">
        <v>22151</v>
      </c>
      <c r="BF738" s="132" t="s">
        <v>22151</v>
      </c>
      <c r="BG738" s="132" t="s">
        <v>22151</v>
      </c>
      <c r="BH738" s="132">
        <v>280</v>
      </c>
      <c r="BI738" s="132">
        <v>265</v>
      </c>
      <c r="BJ738" s="92" t="s">
        <v>22151</v>
      </c>
      <c r="BK738" s="51">
        <v>7.5574645117708927</v>
      </c>
      <c r="BL738" s="51">
        <v>-1006.5574645117709</v>
      </c>
      <c r="BM738" s="76">
        <v>576</v>
      </c>
      <c r="BN738" s="51">
        <v>0</v>
      </c>
      <c r="BO738" s="51">
        <v>0.19435732070240119</v>
      </c>
      <c r="BP738" s="51">
        <v>-1006.7518218324733</v>
      </c>
      <c r="BQ738" s="64">
        <v>-2144.8325285828259</v>
      </c>
      <c r="BR738" s="64"/>
      <c r="BS738" s="51">
        <v>0</v>
      </c>
      <c r="BT738" s="38">
        <v>0</v>
      </c>
      <c r="BU738" s="51" t="s">
        <v>22630</v>
      </c>
      <c r="BV738" s="75">
        <v>999</v>
      </c>
      <c r="BW738" s="75">
        <v>1588</v>
      </c>
      <c r="BX738" s="51">
        <v>-589</v>
      </c>
      <c r="BY738" s="75">
        <v>0</v>
      </c>
      <c r="BZ738" s="75">
        <v>0</v>
      </c>
      <c r="CA738" s="184" t="s">
        <v>22151</v>
      </c>
    </row>
    <row r="739" spans="1:79" x14ac:dyDescent="0.3">
      <c r="A739" s="48" t="s">
        <v>2497</v>
      </c>
      <c r="B739" s="1" t="s">
        <v>6912</v>
      </c>
      <c r="C739" s="2" t="s">
        <v>6683</v>
      </c>
      <c r="D739" s="91" t="s">
        <v>153</v>
      </c>
      <c r="E739" s="2" t="s">
        <v>3591</v>
      </c>
      <c r="F739" s="2" t="s">
        <v>3591</v>
      </c>
      <c r="G739" s="2" t="s">
        <v>1380</v>
      </c>
      <c r="H739" s="2" t="s">
        <v>22151</v>
      </c>
      <c r="I739" s="2" t="s">
        <v>1380</v>
      </c>
      <c r="J739" s="269" t="s">
        <v>1380</v>
      </c>
      <c r="K739" s="98">
        <v>7215</v>
      </c>
      <c r="L739" s="98" t="s">
        <v>10803</v>
      </c>
      <c r="M739" s="98" t="e">
        <v>#VALUE!</v>
      </c>
      <c r="N739" s="98" t="s">
        <v>5839</v>
      </c>
      <c r="O739" s="66">
        <v>0</v>
      </c>
      <c r="P739" s="123">
        <v>0</v>
      </c>
      <c r="Q739" s="123">
        <v>0</v>
      </c>
      <c r="R739" s="75">
        <v>0</v>
      </c>
      <c r="S739" s="123">
        <v>0</v>
      </c>
      <c r="T739" s="123">
        <v>0</v>
      </c>
      <c r="U739" s="123">
        <v>0</v>
      </c>
      <c r="V739" s="75">
        <v>0</v>
      </c>
      <c r="W739" s="123">
        <v>0</v>
      </c>
      <c r="X739" s="75">
        <v>0</v>
      </c>
      <c r="Y739" s="75">
        <v>0</v>
      </c>
      <c r="Z739" s="75">
        <v>0</v>
      </c>
      <c r="AA739" s="75">
        <v>0</v>
      </c>
      <c r="AB739" s="3">
        <v>0</v>
      </c>
      <c r="AC739" s="3">
        <v>0</v>
      </c>
      <c r="AD739" s="3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6">
        <v>0</v>
      </c>
      <c r="AL739" s="51">
        <v>0</v>
      </c>
      <c r="AM739" s="6">
        <v>-999</v>
      </c>
      <c r="AN739" s="6" t="s">
        <v>22151</v>
      </c>
      <c r="AO739" s="6" t="s">
        <v>22151</v>
      </c>
      <c r="AP739" s="6" t="s">
        <v>22151</v>
      </c>
      <c r="AQ739" s="6" t="s">
        <v>22151</v>
      </c>
      <c r="AR739" s="6" t="s">
        <v>22151</v>
      </c>
      <c r="AS739" s="6">
        <v>-999</v>
      </c>
      <c r="AT739" s="6" t="s">
        <v>22151</v>
      </c>
      <c r="AU739" s="6" t="s">
        <v>22151</v>
      </c>
      <c r="AV739" s="6" t="s">
        <v>22151</v>
      </c>
      <c r="AW739" s="6">
        <v>-999</v>
      </c>
      <c r="AX739" s="6">
        <v>-999</v>
      </c>
      <c r="AY739" s="99" t="s">
        <v>22151</v>
      </c>
      <c r="AZ739" s="99" t="s">
        <v>22151</v>
      </c>
      <c r="BA739" s="99" t="s">
        <v>22151</v>
      </c>
      <c r="BB739" s="99" t="s">
        <v>22151</v>
      </c>
      <c r="BC739" s="99" t="s">
        <v>22151</v>
      </c>
      <c r="BD739" s="99">
        <v>172</v>
      </c>
      <c r="BE739" s="99" t="s">
        <v>22151</v>
      </c>
      <c r="BF739" s="99" t="s">
        <v>22151</v>
      </c>
      <c r="BG739" s="99" t="s">
        <v>22151</v>
      </c>
      <c r="BH739" s="99">
        <v>280</v>
      </c>
      <c r="BI739" s="99">
        <v>265</v>
      </c>
      <c r="BJ739" s="92" t="s">
        <v>22151</v>
      </c>
      <c r="BK739" s="6">
        <v>7.5574645117708927</v>
      </c>
      <c r="BL739" s="6">
        <v>-1006.5574645117709</v>
      </c>
      <c r="BM739" s="99">
        <v>576</v>
      </c>
      <c r="BN739" s="6">
        <v>0</v>
      </c>
      <c r="BO739" s="6">
        <v>0.19435732070240119</v>
      </c>
      <c r="BP739" s="6">
        <v>-1006.7518218324733</v>
      </c>
      <c r="BQ739" s="38">
        <v>-2144.8325285828259</v>
      </c>
      <c r="BR739" s="38"/>
      <c r="BS739" s="6">
        <v>0</v>
      </c>
      <c r="BT739" s="38">
        <v>0</v>
      </c>
      <c r="BU739" s="6" t="s">
        <v>22630</v>
      </c>
      <c r="BV739" s="75">
        <v>999</v>
      </c>
      <c r="BW739" s="75">
        <v>1588</v>
      </c>
      <c r="BX739" s="51">
        <v>-589</v>
      </c>
      <c r="BY739" s="75">
        <v>0</v>
      </c>
      <c r="BZ739" s="75">
        <v>0</v>
      </c>
      <c r="CA739" s="184" t="s">
        <v>22151</v>
      </c>
    </row>
    <row r="740" spans="1:79" x14ac:dyDescent="0.3">
      <c r="A740" s="61" t="s">
        <v>2512</v>
      </c>
      <c r="B740" s="1" t="s">
        <v>7288</v>
      </c>
      <c r="C740" s="2" t="s">
        <v>7409</v>
      </c>
      <c r="D740" s="91" t="s">
        <v>229</v>
      </c>
      <c r="E740" s="2" t="s">
        <v>3591</v>
      </c>
      <c r="F740" s="2" t="s">
        <v>3591</v>
      </c>
      <c r="G740" s="2" t="s">
        <v>1380</v>
      </c>
      <c r="H740" s="2" t="s">
        <v>22151</v>
      </c>
      <c r="I740" s="2" t="s">
        <v>1380</v>
      </c>
      <c r="J740" s="269" t="s">
        <v>1380</v>
      </c>
      <c r="K740">
        <v>10154</v>
      </c>
      <c r="L740" t="s">
        <v>10407</v>
      </c>
      <c r="M740" t="e">
        <v>#VALUE!</v>
      </c>
      <c r="N740" t="s">
        <v>5849</v>
      </c>
      <c r="O740" s="169">
        <v>0</v>
      </c>
      <c r="P740" s="123">
        <v>0</v>
      </c>
      <c r="Q740" s="123">
        <v>0</v>
      </c>
      <c r="R740" s="75">
        <v>0</v>
      </c>
      <c r="S740" s="123">
        <v>0</v>
      </c>
      <c r="T740" s="123">
        <v>0</v>
      </c>
      <c r="U740" s="123">
        <v>0</v>
      </c>
      <c r="V740" s="75">
        <v>0</v>
      </c>
      <c r="W740" s="123">
        <v>0</v>
      </c>
      <c r="X740" s="75">
        <v>0</v>
      </c>
      <c r="Y740" s="75">
        <v>0</v>
      </c>
      <c r="Z740" s="75">
        <v>0</v>
      </c>
      <c r="AA740" s="75">
        <v>0</v>
      </c>
      <c r="AB740" s="52">
        <v>0</v>
      </c>
      <c r="AC740" s="52">
        <v>0</v>
      </c>
      <c r="AD740" s="52">
        <v>0</v>
      </c>
      <c r="AE740" s="51">
        <v>0</v>
      </c>
      <c r="AF740" s="51">
        <v>0</v>
      </c>
      <c r="AG740" s="51">
        <v>0</v>
      </c>
      <c r="AH740" s="51">
        <v>0</v>
      </c>
      <c r="AI740" s="51">
        <v>0</v>
      </c>
      <c r="AJ740" s="51">
        <v>0</v>
      </c>
      <c r="AK740" s="51">
        <v>0</v>
      </c>
      <c r="AL740" s="51">
        <v>0</v>
      </c>
      <c r="AM740" s="51">
        <v>-999</v>
      </c>
      <c r="AN740" s="51" t="s">
        <v>22151</v>
      </c>
      <c r="AO740" s="51" t="s">
        <v>22151</v>
      </c>
      <c r="AP740" s="51" t="s">
        <v>22151</v>
      </c>
      <c r="AQ740" s="51" t="s">
        <v>22151</v>
      </c>
      <c r="AR740" s="51" t="s">
        <v>22151</v>
      </c>
      <c r="AS740" s="51">
        <v>-999</v>
      </c>
      <c r="AT740" s="51" t="s">
        <v>22151</v>
      </c>
      <c r="AU740" s="51" t="s">
        <v>22151</v>
      </c>
      <c r="AV740" s="51" t="s">
        <v>22151</v>
      </c>
      <c r="AW740" s="51">
        <v>-999</v>
      </c>
      <c r="AX740" s="51">
        <v>-999</v>
      </c>
      <c r="AY740" s="76" t="s">
        <v>22151</v>
      </c>
      <c r="AZ740" s="132" t="s">
        <v>22151</v>
      </c>
      <c r="BA740" s="132" t="s">
        <v>22151</v>
      </c>
      <c r="BB740" s="132" t="s">
        <v>22151</v>
      </c>
      <c r="BC740" s="132" t="s">
        <v>22151</v>
      </c>
      <c r="BD740" s="132">
        <v>172</v>
      </c>
      <c r="BE740" s="132" t="s">
        <v>22151</v>
      </c>
      <c r="BF740" s="132" t="s">
        <v>22151</v>
      </c>
      <c r="BG740" s="132" t="s">
        <v>22151</v>
      </c>
      <c r="BH740" s="132">
        <v>280</v>
      </c>
      <c r="BI740" s="132">
        <v>265</v>
      </c>
      <c r="BJ740" s="92" t="s">
        <v>22151</v>
      </c>
      <c r="BK740" s="51">
        <v>7.5574645117708927</v>
      </c>
      <c r="BL740" s="51">
        <v>-1006.5574645117709</v>
      </c>
      <c r="BM740" s="76">
        <v>576</v>
      </c>
      <c r="BN740" s="51">
        <v>0</v>
      </c>
      <c r="BO740" s="51">
        <v>0.19435732070240119</v>
      </c>
      <c r="BP740" s="51">
        <v>-1006.7518218324733</v>
      </c>
      <c r="BQ740" s="64">
        <v>-2144.8325285828259</v>
      </c>
      <c r="BR740" s="64"/>
      <c r="BS740" s="51">
        <v>0</v>
      </c>
      <c r="BT740" s="38">
        <v>0</v>
      </c>
      <c r="BU740" s="51" t="s">
        <v>22630</v>
      </c>
      <c r="BV740" s="75">
        <v>999</v>
      </c>
      <c r="BW740" s="75">
        <v>1588</v>
      </c>
      <c r="BX740" s="51">
        <v>-589</v>
      </c>
      <c r="BY740" s="75">
        <v>0</v>
      </c>
      <c r="BZ740" s="75">
        <v>0</v>
      </c>
      <c r="CA740" s="184" t="s">
        <v>22151</v>
      </c>
    </row>
    <row r="741" spans="1:79" x14ac:dyDescent="0.3">
      <c r="A741" s="195" t="s">
        <v>20270</v>
      </c>
      <c r="B741" s="180" t="s">
        <v>6570</v>
      </c>
      <c r="C741" s="196" t="s">
        <v>6575</v>
      </c>
      <c r="D741" s="211" t="s">
        <v>20271</v>
      </c>
      <c r="E741" s="196" t="s">
        <v>1426</v>
      </c>
      <c r="F741" s="196" t="s">
        <v>6120</v>
      </c>
      <c r="G741" s="196" t="s">
        <v>1380</v>
      </c>
      <c r="H741" s="196" t="s">
        <v>22151</v>
      </c>
      <c r="I741" s="196" t="s">
        <v>1380</v>
      </c>
      <c r="J741" s="196" t="s">
        <v>1380</v>
      </c>
      <c r="K741" s="197">
        <v>0</v>
      </c>
      <c r="L741" s="197" t="s">
        <v>22631</v>
      </c>
      <c r="M741" s="198" t="e">
        <v>#VALUE!</v>
      </c>
      <c r="N741" s="198" t="s">
        <v>19808</v>
      </c>
      <c r="O741" s="199">
        <v>0</v>
      </c>
      <c r="P741" s="200">
        <v>0</v>
      </c>
      <c r="Q741" s="200">
        <v>0</v>
      </c>
      <c r="R741" s="200">
        <v>0</v>
      </c>
      <c r="S741" s="200">
        <v>0</v>
      </c>
      <c r="T741" s="200">
        <v>0</v>
      </c>
      <c r="U741" s="200">
        <v>0</v>
      </c>
      <c r="V741" s="200">
        <v>0</v>
      </c>
      <c r="W741" s="200">
        <v>0</v>
      </c>
      <c r="X741" s="200">
        <v>0</v>
      </c>
      <c r="Y741" s="200">
        <v>0</v>
      </c>
      <c r="Z741" s="200">
        <v>0</v>
      </c>
      <c r="AA741" s="200">
        <v>0</v>
      </c>
      <c r="AB741" s="201">
        <v>0</v>
      </c>
      <c r="AC741" s="202">
        <v>0</v>
      </c>
      <c r="AD741" s="202">
        <v>0</v>
      </c>
      <c r="AE741" s="203">
        <v>0</v>
      </c>
      <c r="AF741" s="203">
        <v>0</v>
      </c>
      <c r="AG741" s="203">
        <v>0</v>
      </c>
      <c r="AH741" s="203">
        <v>0</v>
      </c>
      <c r="AI741" s="203">
        <v>0</v>
      </c>
      <c r="AJ741" s="204">
        <v>0</v>
      </c>
      <c r="AK741" s="204">
        <v>0</v>
      </c>
      <c r="AL741" s="204">
        <v>0</v>
      </c>
      <c r="AM741" s="203">
        <v>-999</v>
      </c>
      <c r="AN741" s="203" t="s">
        <v>22151</v>
      </c>
      <c r="AO741" s="203" t="s">
        <v>22151</v>
      </c>
      <c r="AP741" s="203" t="s">
        <v>22151</v>
      </c>
      <c r="AQ741" s="203" t="s">
        <v>22151</v>
      </c>
      <c r="AR741" s="203" t="s">
        <v>22151</v>
      </c>
      <c r="AS741" s="203">
        <v>-999</v>
      </c>
      <c r="AT741" s="203" t="s">
        <v>22151</v>
      </c>
      <c r="AU741" s="203" t="s">
        <v>22151</v>
      </c>
      <c r="AV741" s="203" t="s">
        <v>22151</v>
      </c>
      <c r="AW741" s="203">
        <v>-999</v>
      </c>
      <c r="AX741" s="203">
        <v>-999</v>
      </c>
      <c r="AY741" s="205" t="s">
        <v>22151</v>
      </c>
      <c r="AZ741" s="205" t="s">
        <v>22151</v>
      </c>
      <c r="BA741" s="205" t="s">
        <v>22151</v>
      </c>
      <c r="BB741" s="205" t="s">
        <v>22151</v>
      </c>
      <c r="BC741" s="205" t="s">
        <v>22151</v>
      </c>
      <c r="BD741" s="205">
        <v>172</v>
      </c>
      <c r="BE741" s="205" t="s">
        <v>22151</v>
      </c>
      <c r="BF741" s="205" t="s">
        <v>22151</v>
      </c>
      <c r="BG741" s="205" t="s">
        <v>22151</v>
      </c>
      <c r="BH741" s="205">
        <v>280</v>
      </c>
      <c r="BI741" s="205">
        <v>265</v>
      </c>
      <c r="BJ741" s="206" t="s">
        <v>22151</v>
      </c>
      <c r="BK741" s="203">
        <v>7.5574645117708927</v>
      </c>
      <c r="BL741" s="203">
        <v>-1006.5574645117709</v>
      </c>
      <c r="BM741" s="205">
        <v>576</v>
      </c>
      <c r="BN741" s="203">
        <v>0</v>
      </c>
      <c r="BO741" s="203">
        <v>0.19435732070240119</v>
      </c>
      <c r="BP741" s="203">
        <v>-1006.7518218324733</v>
      </c>
      <c r="BQ741" s="207">
        <v>-2144.8325285828259</v>
      </c>
      <c r="BR741" s="208"/>
      <c r="BS741" s="203">
        <v>0</v>
      </c>
      <c r="BT741" s="38">
        <v>0</v>
      </c>
      <c r="BU741" s="203" t="s">
        <v>22630</v>
      </c>
      <c r="BV741" s="200">
        <v>745.91</v>
      </c>
      <c r="BW741" s="209">
        <v>1588</v>
      </c>
      <c r="BX741" s="204">
        <v>-842.09</v>
      </c>
      <c r="BY741" s="209">
        <v>645</v>
      </c>
      <c r="BZ741" s="209">
        <v>748</v>
      </c>
      <c r="CA741" s="184" t="s">
        <v>22151</v>
      </c>
    </row>
    <row r="742" spans="1:79" x14ac:dyDescent="0.3">
      <c r="A742" s="74" t="s">
        <v>2553</v>
      </c>
      <c r="B742" s="1" t="s">
        <v>6694</v>
      </c>
      <c r="C742" s="2" t="s">
        <v>7291</v>
      </c>
      <c r="D742" s="91" t="s">
        <v>361</v>
      </c>
      <c r="E742" s="2" t="s">
        <v>3591</v>
      </c>
      <c r="F742" s="2" t="s">
        <v>3591</v>
      </c>
      <c r="G742" s="2" t="s">
        <v>1380</v>
      </c>
      <c r="H742" s="2" t="s">
        <v>22151</v>
      </c>
      <c r="I742" s="2" t="s">
        <v>1380</v>
      </c>
      <c r="J742" s="269" t="s">
        <v>1380</v>
      </c>
      <c r="K742">
        <v>9210</v>
      </c>
      <c r="L742" t="s">
        <v>9338</v>
      </c>
      <c r="M742" t="e">
        <v>#VALUE!</v>
      </c>
      <c r="N742" t="s">
        <v>8772</v>
      </c>
      <c r="O742" s="169">
        <v>0</v>
      </c>
      <c r="P742" s="123">
        <v>0</v>
      </c>
      <c r="Q742" s="123">
        <v>0</v>
      </c>
      <c r="R742" s="75">
        <v>0</v>
      </c>
      <c r="S742" s="123">
        <v>0</v>
      </c>
      <c r="T742" s="123">
        <v>0</v>
      </c>
      <c r="U742" s="123">
        <v>0</v>
      </c>
      <c r="V742" s="75">
        <v>0</v>
      </c>
      <c r="W742" s="123">
        <v>0</v>
      </c>
      <c r="X742" s="75">
        <v>0</v>
      </c>
      <c r="Y742" s="75">
        <v>0</v>
      </c>
      <c r="Z742" s="75">
        <v>0</v>
      </c>
      <c r="AA742" s="75">
        <v>0</v>
      </c>
      <c r="AB742" s="4">
        <v>0</v>
      </c>
      <c r="AC742" s="4">
        <v>0</v>
      </c>
      <c r="AD742" s="4">
        <v>0</v>
      </c>
      <c r="AE742" s="8">
        <v>0</v>
      </c>
      <c r="AF742" s="8">
        <v>0</v>
      </c>
      <c r="AG742" s="8">
        <v>0</v>
      </c>
      <c r="AH742" s="8">
        <v>0</v>
      </c>
      <c r="AI742" s="51">
        <v>0</v>
      </c>
      <c r="AJ742" s="51">
        <v>0</v>
      </c>
      <c r="AK742" s="51">
        <v>0</v>
      </c>
      <c r="AL742" s="51">
        <v>0</v>
      </c>
      <c r="AM742" s="8">
        <v>-999</v>
      </c>
      <c r="AN742" s="8" t="s">
        <v>22151</v>
      </c>
      <c r="AO742" s="8" t="s">
        <v>22151</v>
      </c>
      <c r="AP742" s="8" t="s">
        <v>22151</v>
      </c>
      <c r="AQ742" s="8" t="s">
        <v>22151</v>
      </c>
      <c r="AR742" s="8" t="s">
        <v>22151</v>
      </c>
      <c r="AS742" s="8">
        <v>-999</v>
      </c>
      <c r="AT742" s="8" t="s">
        <v>22151</v>
      </c>
      <c r="AU742" s="8" t="s">
        <v>22151</v>
      </c>
      <c r="AV742" s="8" t="s">
        <v>22151</v>
      </c>
      <c r="AW742" s="8">
        <v>-999</v>
      </c>
      <c r="AX742" s="8">
        <v>-999</v>
      </c>
      <c r="AY742" s="132" t="s">
        <v>22151</v>
      </c>
      <c r="AZ742" s="132" t="s">
        <v>22151</v>
      </c>
      <c r="BA742" s="132" t="s">
        <v>22151</v>
      </c>
      <c r="BB742" s="132" t="s">
        <v>22151</v>
      </c>
      <c r="BC742" s="132" t="s">
        <v>22151</v>
      </c>
      <c r="BD742" s="132">
        <v>172</v>
      </c>
      <c r="BE742" s="132" t="s">
        <v>22151</v>
      </c>
      <c r="BF742" s="132" t="s">
        <v>22151</v>
      </c>
      <c r="BG742" s="132" t="s">
        <v>22151</v>
      </c>
      <c r="BH742" s="132">
        <v>280</v>
      </c>
      <c r="BI742" s="132">
        <v>265</v>
      </c>
      <c r="BJ742" s="92" t="s">
        <v>22151</v>
      </c>
      <c r="BK742" s="8">
        <v>7.5574645117708927</v>
      </c>
      <c r="BL742" s="8">
        <v>-1006.5574645117709</v>
      </c>
      <c r="BM742" s="12">
        <v>576</v>
      </c>
      <c r="BN742" s="10">
        <v>0</v>
      </c>
      <c r="BO742" s="10">
        <v>0.19435732070240119</v>
      </c>
      <c r="BP742" s="10">
        <v>-1006.7518218324733</v>
      </c>
      <c r="BQ742" s="41">
        <v>-2144.8325285828259</v>
      </c>
      <c r="BR742" s="41"/>
      <c r="BS742" s="10">
        <v>0</v>
      </c>
      <c r="BT742" s="38">
        <v>0</v>
      </c>
      <c r="BU742" s="6" t="s">
        <v>22630</v>
      </c>
      <c r="BV742" s="75">
        <v>999</v>
      </c>
      <c r="BW742" s="75">
        <v>1588</v>
      </c>
      <c r="BX742" s="51">
        <v>-589</v>
      </c>
      <c r="BY742" s="75">
        <v>0</v>
      </c>
      <c r="BZ742" s="75">
        <v>0</v>
      </c>
      <c r="CA742" s="184" t="s">
        <v>22151</v>
      </c>
    </row>
    <row r="743" spans="1:79" x14ac:dyDescent="0.3">
      <c r="A743" s="26" t="s">
        <v>2569</v>
      </c>
      <c r="B743" s="1" t="s">
        <v>7292</v>
      </c>
      <c r="C743" s="2" t="s">
        <v>6926</v>
      </c>
      <c r="D743" s="91" t="s">
        <v>80</v>
      </c>
      <c r="E743" s="2" t="s">
        <v>3591</v>
      </c>
      <c r="F743" s="2" t="s">
        <v>3591</v>
      </c>
      <c r="G743" s="2" t="s">
        <v>1380</v>
      </c>
      <c r="H743" s="2" t="s">
        <v>22151</v>
      </c>
      <c r="I743" s="2" t="s">
        <v>1380</v>
      </c>
      <c r="J743" s="269" t="s">
        <v>1380</v>
      </c>
      <c r="K743">
        <v>7316</v>
      </c>
      <c r="L743" t="s">
        <v>10159</v>
      </c>
      <c r="M743" t="e">
        <v>#VALUE!</v>
      </c>
      <c r="N743" t="s">
        <v>5880</v>
      </c>
      <c r="O743" s="169">
        <v>0</v>
      </c>
      <c r="P743" s="123">
        <v>0</v>
      </c>
      <c r="Q743" s="123">
        <v>0</v>
      </c>
      <c r="R743" s="75">
        <v>0</v>
      </c>
      <c r="S743" s="123">
        <v>0</v>
      </c>
      <c r="T743" s="123">
        <v>0</v>
      </c>
      <c r="U743" s="123">
        <v>0</v>
      </c>
      <c r="V743" s="75">
        <v>0</v>
      </c>
      <c r="W743" s="123">
        <v>0</v>
      </c>
      <c r="X743" s="75">
        <v>0</v>
      </c>
      <c r="Y743" s="75">
        <v>0</v>
      </c>
      <c r="Z743" s="75">
        <v>0</v>
      </c>
      <c r="AA743" s="75">
        <v>0</v>
      </c>
      <c r="AB743" s="4">
        <v>0</v>
      </c>
      <c r="AC743" s="4">
        <v>0</v>
      </c>
      <c r="AD743" s="4">
        <v>0</v>
      </c>
      <c r="AE743" s="8">
        <v>0</v>
      </c>
      <c r="AF743" s="8">
        <v>0</v>
      </c>
      <c r="AG743" s="8">
        <v>0</v>
      </c>
      <c r="AH743" s="8">
        <v>0</v>
      </c>
      <c r="AI743" s="51">
        <v>0</v>
      </c>
      <c r="AJ743" s="51">
        <v>0</v>
      </c>
      <c r="AK743" s="51">
        <v>0</v>
      </c>
      <c r="AL743" s="51">
        <v>0</v>
      </c>
      <c r="AM743" s="8">
        <v>-999</v>
      </c>
      <c r="AN743" s="8" t="s">
        <v>22151</v>
      </c>
      <c r="AO743" s="8" t="s">
        <v>22151</v>
      </c>
      <c r="AP743" s="8" t="s">
        <v>22151</v>
      </c>
      <c r="AQ743" s="8" t="s">
        <v>22151</v>
      </c>
      <c r="AR743" s="8" t="s">
        <v>22151</v>
      </c>
      <c r="AS743" s="8">
        <v>-999</v>
      </c>
      <c r="AT743" s="8" t="s">
        <v>22151</v>
      </c>
      <c r="AU743" s="8" t="s">
        <v>22151</v>
      </c>
      <c r="AV743" s="8" t="s">
        <v>22151</v>
      </c>
      <c r="AW743" s="8">
        <v>-999</v>
      </c>
      <c r="AX743" s="8">
        <v>-999</v>
      </c>
      <c r="AY743" s="132" t="s">
        <v>22151</v>
      </c>
      <c r="AZ743" s="132" t="s">
        <v>22151</v>
      </c>
      <c r="BA743" s="132" t="s">
        <v>22151</v>
      </c>
      <c r="BB743" s="132" t="s">
        <v>22151</v>
      </c>
      <c r="BC743" s="132" t="s">
        <v>22151</v>
      </c>
      <c r="BD743" s="132">
        <v>172</v>
      </c>
      <c r="BE743" s="132" t="s">
        <v>22151</v>
      </c>
      <c r="BF743" s="132" t="s">
        <v>22151</v>
      </c>
      <c r="BG743" s="132" t="s">
        <v>22151</v>
      </c>
      <c r="BH743" s="132">
        <v>280</v>
      </c>
      <c r="BI743" s="132">
        <v>265</v>
      </c>
      <c r="BJ743" s="92" t="s">
        <v>22151</v>
      </c>
      <c r="BK743" s="8">
        <v>7.5574645117708927</v>
      </c>
      <c r="BL743" s="8">
        <v>-1006.5574645117709</v>
      </c>
      <c r="BM743" s="12">
        <v>576</v>
      </c>
      <c r="BN743" s="10">
        <v>0</v>
      </c>
      <c r="BO743" s="10">
        <v>0.19435732070240119</v>
      </c>
      <c r="BP743" s="10">
        <v>-1006.7518218324733</v>
      </c>
      <c r="BQ743" s="41">
        <v>-2144.8325285828259</v>
      </c>
      <c r="BR743" s="41"/>
      <c r="BS743" s="10">
        <v>0</v>
      </c>
      <c r="BT743" s="38">
        <v>0</v>
      </c>
      <c r="BU743" s="6" t="s">
        <v>22630</v>
      </c>
      <c r="BV743" s="75">
        <v>999</v>
      </c>
      <c r="BW743" s="75">
        <v>1588</v>
      </c>
      <c r="BX743" s="51">
        <v>-589</v>
      </c>
      <c r="BY743" s="75">
        <v>0</v>
      </c>
      <c r="BZ743" s="75">
        <v>0</v>
      </c>
      <c r="CA743" s="184" t="s">
        <v>22151</v>
      </c>
    </row>
    <row r="744" spans="1:79" x14ac:dyDescent="0.3">
      <c r="A744" s="48" t="s">
        <v>4446</v>
      </c>
      <c r="B744" s="1" t="s">
        <v>7047</v>
      </c>
      <c r="C744" s="2" t="s">
        <v>7031</v>
      </c>
      <c r="D744" s="91" t="s">
        <v>1300</v>
      </c>
      <c r="E744" s="2" t="s">
        <v>3591</v>
      </c>
      <c r="F744" s="2" t="s">
        <v>3591</v>
      </c>
      <c r="G744" s="2" t="s">
        <v>1380</v>
      </c>
      <c r="H744" s="2" t="s">
        <v>22151</v>
      </c>
      <c r="I744" s="2" t="s">
        <v>1380</v>
      </c>
      <c r="J744" s="269" t="s">
        <v>1380</v>
      </c>
      <c r="K744" s="98">
        <v>11147</v>
      </c>
      <c r="L744" s="98" t="s">
        <v>9602</v>
      </c>
      <c r="M744" s="98" t="e">
        <v>#VALUE!</v>
      </c>
      <c r="N744" s="98" t="s">
        <v>5920</v>
      </c>
      <c r="O744" s="66">
        <v>0</v>
      </c>
      <c r="P744" s="123">
        <v>0</v>
      </c>
      <c r="Q744" s="123">
        <v>0</v>
      </c>
      <c r="R744" s="75">
        <v>0</v>
      </c>
      <c r="S744" s="123">
        <v>0</v>
      </c>
      <c r="T744" s="123">
        <v>0</v>
      </c>
      <c r="U744" s="123">
        <v>0</v>
      </c>
      <c r="V744" s="75">
        <v>0</v>
      </c>
      <c r="W744" s="123">
        <v>0</v>
      </c>
      <c r="X744" s="75">
        <v>0</v>
      </c>
      <c r="Y744" s="75">
        <v>0</v>
      </c>
      <c r="Z744" s="75">
        <v>0</v>
      </c>
      <c r="AA744" s="75">
        <v>0</v>
      </c>
      <c r="AB744" s="3">
        <v>0</v>
      </c>
      <c r="AC744" s="3">
        <v>0</v>
      </c>
      <c r="AD744" s="3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6">
        <v>0</v>
      </c>
      <c r="AL744" s="51">
        <v>0</v>
      </c>
      <c r="AM744" s="6">
        <v>-999</v>
      </c>
      <c r="AN744" s="6" t="s">
        <v>22151</v>
      </c>
      <c r="AO744" s="6" t="s">
        <v>22151</v>
      </c>
      <c r="AP744" s="6" t="s">
        <v>22151</v>
      </c>
      <c r="AQ744" s="6" t="s">
        <v>22151</v>
      </c>
      <c r="AR744" s="6" t="s">
        <v>22151</v>
      </c>
      <c r="AS744" s="6">
        <v>-999</v>
      </c>
      <c r="AT744" s="6" t="s">
        <v>22151</v>
      </c>
      <c r="AU744" s="6" t="s">
        <v>22151</v>
      </c>
      <c r="AV744" s="6" t="s">
        <v>22151</v>
      </c>
      <c r="AW744" s="6">
        <v>-999</v>
      </c>
      <c r="AX744" s="6">
        <v>-999</v>
      </c>
      <c r="AY744" s="99" t="s">
        <v>22151</v>
      </c>
      <c r="AZ744" s="99" t="s">
        <v>22151</v>
      </c>
      <c r="BA744" s="99" t="s">
        <v>22151</v>
      </c>
      <c r="BB744" s="99" t="s">
        <v>22151</v>
      </c>
      <c r="BC744" s="99" t="s">
        <v>22151</v>
      </c>
      <c r="BD744" s="99">
        <v>172</v>
      </c>
      <c r="BE744" s="99" t="s">
        <v>22151</v>
      </c>
      <c r="BF744" s="99" t="s">
        <v>22151</v>
      </c>
      <c r="BG744" s="99" t="s">
        <v>22151</v>
      </c>
      <c r="BH744" s="99">
        <v>280</v>
      </c>
      <c r="BI744" s="99">
        <v>265</v>
      </c>
      <c r="BJ744" s="92" t="s">
        <v>22151</v>
      </c>
      <c r="BK744" s="6">
        <v>7.5574645117708927</v>
      </c>
      <c r="BL744" s="6">
        <v>-1006.5574645117709</v>
      </c>
      <c r="BM744" s="99">
        <v>576</v>
      </c>
      <c r="BN744" s="6">
        <v>0</v>
      </c>
      <c r="BO744" s="6">
        <v>0.19435732070240119</v>
      </c>
      <c r="BP744" s="6">
        <v>-1006.7518218324733</v>
      </c>
      <c r="BQ744" s="38">
        <v>-2144.8325285828259</v>
      </c>
      <c r="BR744" s="38"/>
      <c r="BS744" s="6">
        <v>0</v>
      </c>
      <c r="BT744" s="38">
        <v>0</v>
      </c>
      <c r="BU744" s="6" t="s">
        <v>22630</v>
      </c>
      <c r="BV744" s="75">
        <v>999</v>
      </c>
      <c r="BW744" s="75">
        <v>1588</v>
      </c>
      <c r="BX744" s="51">
        <v>-589</v>
      </c>
      <c r="BY744" s="75">
        <v>0</v>
      </c>
      <c r="BZ744" s="75">
        <v>0</v>
      </c>
      <c r="CA744" s="184" t="s">
        <v>22151</v>
      </c>
    </row>
    <row r="745" spans="1:79" x14ac:dyDescent="0.3">
      <c r="A745" s="61" t="s">
        <v>2633</v>
      </c>
      <c r="B745" s="1" t="s">
        <v>7301</v>
      </c>
      <c r="C745" s="2" t="s">
        <v>6618</v>
      </c>
      <c r="D745" s="91" t="s">
        <v>109</v>
      </c>
      <c r="E745" s="2" t="s">
        <v>3591</v>
      </c>
      <c r="F745" s="2" t="s">
        <v>3591</v>
      </c>
      <c r="G745" s="2" t="s">
        <v>1380</v>
      </c>
      <c r="H745" s="2" t="s">
        <v>22151</v>
      </c>
      <c r="I745" s="2" t="s">
        <v>1380</v>
      </c>
      <c r="J745" s="269" t="s">
        <v>1380</v>
      </c>
      <c r="K745">
        <v>447</v>
      </c>
      <c r="L745" t="s">
        <v>10291</v>
      </c>
      <c r="M745" t="e">
        <v>#VALUE!</v>
      </c>
      <c r="N745" t="s">
        <v>8799</v>
      </c>
      <c r="O745" s="169">
        <v>0</v>
      </c>
      <c r="P745" s="123">
        <v>0</v>
      </c>
      <c r="Q745" s="123">
        <v>0</v>
      </c>
      <c r="R745" s="75">
        <v>0</v>
      </c>
      <c r="S745" s="123">
        <v>0</v>
      </c>
      <c r="T745" s="123">
        <v>0</v>
      </c>
      <c r="U745" s="123">
        <v>0</v>
      </c>
      <c r="V745" s="75">
        <v>0</v>
      </c>
      <c r="W745" s="123">
        <v>0</v>
      </c>
      <c r="X745" s="75">
        <v>0</v>
      </c>
      <c r="Y745" s="75">
        <v>0</v>
      </c>
      <c r="Z745" s="75">
        <v>0</v>
      </c>
      <c r="AA745" s="75">
        <v>0</v>
      </c>
      <c r="AB745" s="52">
        <v>0</v>
      </c>
      <c r="AC745" s="52">
        <v>0</v>
      </c>
      <c r="AD745" s="52">
        <v>0</v>
      </c>
      <c r="AE745" s="51">
        <v>0</v>
      </c>
      <c r="AF745" s="51">
        <v>0</v>
      </c>
      <c r="AG745" s="51">
        <v>0</v>
      </c>
      <c r="AH745" s="51">
        <v>0</v>
      </c>
      <c r="AI745" s="51">
        <v>0</v>
      </c>
      <c r="AJ745" s="51">
        <v>0</v>
      </c>
      <c r="AK745" s="51">
        <v>0</v>
      </c>
      <c r="AL745" s="51">
        <v>0</v>
      </c>
      <c r="AM745" s="51">
        <v>-999</v>
      </c>
      <c r="AN745" s="51" t="s">
        <v>22151</v>
      </c>
      <c r="AO745" s="51" t="s">
        <v>22151</v>
      </c>
      <c r="AP745" s="51" t="s">
        <v>22151</v>
      </c>
      <c r="AQ745" s="51" t="s">
        <v>22151</v>
      </c>
      <c r="AR745" s="51" t="s">
        <v>22151</v>
      </c>
      <c r="AS745" s="51">
        <v>-999</v>
      </c>
      <c r="AT745" s="51" t="s">
        <v>22151</v>
      </c>
      <c r="AU745" s="51" t="s">
        <v>22151</v>
      </c>
      <c r="AV745" s="51" t="s">
        <v>22151</v>
      </c>
      <c r="AW745" s="51">
        <v>-999</v>
      </c>
      <c r="AX745" s="51">
        <v>-999</v>
      </c>
      <c r="AY745" s="76" t="s">
        <v>22151</v>
      </c>
      <c r="AZ745" s="132" t="s">
        <v>22151</v>
      </c>
      <c r="BA745" s="132" t="s">
        <v>22151</v>
      </c>
      <c r="BB745" s="132" t="s">
        <v>22151</v>
      </c>
      <c r="BC745" s="132" t="s">
        <v>22151</v>
      </c>
      <c r="BD745" s="132">
        <v>172</v>
      </c>
      <c r="BE745" s="132" t="s">
        <v>22151</v>
      </c>
      <c r="BF745" s="132" t="s">
        <v>22151</v>
      </c>
      <c r="BG745" s="132" t="s">
        <v>22151</v>
      </c>
      <c r="BH745" s="132">
        <v>280</v>
      </c>
      <c r="BI745" s="132">
        <v>265</v>
      </c>
      <c r="BJ745" s="92" t="s">
        <v>22151</v>
      </c>
      <c r="BK745" s="51">
        <v>7.5574645117708927</v>
      </c>
      <c r="BL745" s="8">
        <v>-1006.5574645117709</v>
      </c>
      <c r="BM745" s="12">
        <v>576</v>
      </c>
      <c r="BN745" s="51">
        <v>0</v>
      </c>
      <c r="BO745" s="51">
        <v>0.19435732070240119</v>
      </c>
      <c r="BP745" s="51">
        <v>-1006.7518218324733</v>
      </c>
      <c r="BQ745" s="64">
        <v>-2144.8325285828259</v>
      </c>
      <c r="BR745" s="64"/>
      <c r="BS745" s="51">
        <v>0</v>
      </c>
      <c r="BT745" s="38">
        <v>0</v>
      </c>
      <c r="BU745" s="51" t="s">
        <v>22630</v>
      </c>
      <c r="BV745" s="75">
        <v>999</v>
      </c>
      <c r="BW745" s="75">
        <v>1588</v>
      </c>
      <c r="BX745" s="51">
        <v>-589</v>
      </c>
      <c r="BY745" s="75">
        <v>0</v>
      </c>
      <c r="BZ745" s="75">
        <v>0</v>
      </c>
      <c r="CA745" s="184" t="s">
        <v>22151</v>
      </c>
    </row>
    <row r="746" spans="1:79" x14ac:dyDescent="0.3">
      <c r="A746" s="53" t="s">
        <v>5940</v>
      </c>
      <c r="B746" s="1" t="s">
        <v>7463</v>
      </c>
      <c r="C746" s="2" t="s">
        <v>7464</v>
      </c>
      <c r="D746" s="91" t="s">
        <v>4466</v>
      </c>
      <c r="E746" s="2" t="s">
        <v>3591</v>
      </c>
      <c r="F746" s="2" t="s">
        <v>3591</v>
      </c>
      <c r="G746" s="2" t="s">
        <v>1380</v>
      </c>
      <c r="H746" s="2" t="s">
        <v>22151</v>
      </c>
      <c r="I746" s="2" t="s">
        <v>1380</v>
      </c>
      <c r="J746" s="269" t="s">
        <v>1380</v>
      </c>
      <c r="K746">
        <v>6441</v>
      </c>
      <c r="L746" t="s">
        <v>9340</v>
      </c>
      <c r="M746" t="e">
        <v>#VALUE!</v>
      </c>
      <c r="N746" t="s">
        <v>8803</v>
      </c>
      <c r="O746" s="169">
        <v>0</v>
      </c>
      <c r="P746" s="123">
        <v>0</v>
      </c>
      <c r="Q746" s="123">
        <v>0</v>
      </c>
      <c r="R746" s="75">
        <v>0</v>
      </c>
      <c r="S746" s="123">
        <v>0</v>
      </c>
      <c r="T746" s="123">
        <v>0</v>
      </c>
      <c r="U746" s="123">
        <v>0</v>
      </c>
      <c r="V746" s="75">
        <v>0</v>
      </c>
      <c r="W746" s="123">
        <v>0</v>
      </c>
      <c r="X746" s="75">
        <v>0</v>
      </c>
      <c r="Y746" s="75">
        <v>0</v>
      </c>
      <c r="Z746" s="75">
        <v>0</v>
      </c>
      <c r="AA746" s="75">
        <v>0</v>
      </c>
      <c r="AB746" s="52">
        <v>0</v>
      </c>
      <c r="AC746" s="52">
        <v>0</v>
      </c>
      <c r="AD746" s="52">
        <v>0</v>
      </c>
      <c r="AE746" s="51">
        <v>0</v>
      </c>
      <c r="AF746" s="51">
        <v>0</v>
      </c>
      <c r="AG746" s="51">
        <v>0</v>
      </c>
      <c r="AH746" s="51">
        <v>0</v>
      </c>
      <c r="AI746" s="51">
        <v>0</v>
      </c>
      <c r="AJ746" s="51">
        <v>0</v>
      </c>
      <c r="AK746" s="51">
        <v>0</v>
      </c>
      <c r="AL746" s="51">
        <v>0</v>
      </c>
      <c r="AM746" s="51">
        <v>-999</v>
      </c>
      <c r="AN746" s="51" t="s">
        <v>22151</v>
      </c>
      <c r="AO746" s="51" t="s">
        <v>22151</v>
      </c>
      <c r="AP746" s="51" t="s">
        <v>22151</v>
      </c>
      <c r="AQ746" s="51" t="s">
        <v>22151</v>
      </c>
      <c r="AR746" s="51" t="s">
        <v>22151</v>
      </c>
      <c r="AS746" s="51">
        <v>-999</v>
      </c>
      <c r="AT746" s="51" t="s">
        <v>22151</v>
      </c>
      <c r="AU746" s="51" t="s">
        <v>22151</v>
      </c>
      <c r="AV746" s="51" t="s">
        <v>22151</v>
      </c>
      <c r="AW746" s="51">
        <v>-999</v>
      </c>
      <c r="AX746" s="51">
        <v>-999</v>
      </c>
      <c r="AY746" s="76" t="s">
        <v>22151</v>
      </c>
      <c r="AZ746" s="132" t="s">
        <v>22151</v>
      </c>
      <c r="BA746" s="132" t="s">
        <v>22151</v>
      </c>
      <c r="BB746" s="132" t="s">
        <v>22151</v>
      </c>
      <c r="BC746" s="132" t="s">
        <v>22151</v>
      </c>
      <c r="BD746" s="132">
        <v>172</v>
      </c>
      <c r="BE746" s="132" t="s">
        <v>22151</v>
      </c>
      <c r="BF746" s="132" t="s">
        <v>22151</v>
      </c>
      <c r="BG746" s="132" t="s">
        <v>22151</v>
      </c>
      <c r="BH746" s="132">
        <v>280</v>
      </c>
      <c r="BI746" s="132">
        <v>265</v>
      </c>
      <c r="BJ746" s="92" t="s">
        <v>22151</v>
      </c>
      <c r="BK746" s="51">
        <v>7.5574645117708927</v>
      </c>
      <c r="BL746" s="51">
        <v>-1006.5574645117709</v>
      </c>
      <c r="BM746" s="76">
        <v>576</v>
      </c>
      <c r="BN746" s="51">
        <v>0</v>
      </c>
      <c r="BO746" s="51">
        <v>0.19435732070240119</v>
      </c>
      <c r="BP746" s="51">
        <v>-1006.7518218324733</v>
      </c>
      <c r="BQ746" s="64">
        <v>-2144.8325285828259</v>
      </c>
      <c r="BR746" s="64"/>
      <c r="BS746" s="51">
        <v>0</v>
      </c>
      <c r="BT746" s="38">
        <v>0</v>
      </c>
      <c r="BU746" s="51" t="s">
        <v>22630</v>
      </c>
      <c r="BV746" s="75">
        <v>999</v>
      </c>
      <c r="BW746" s="75">
        <v>1588</v>
      </c>
      <c r="BX746" s="51">
        <v>-589</v>
      </c>
      <c r="BY746" s="75">
        <v>0</v>
      </c>
      <c r="BZ746" s="75">
        <v>0</v>
      </c>
      <c r="CA746" s="184" t="s">
        <v>22151</v>
      </c>
    </row>
    <row r="747" spans="1:79" x14ac:dyDescent="0.3">
      <c r="A747" s="48" t="s">
        <v>13520</v>
      </c>
      <c r="B747" s="1" t="s">
        <v>13521</v>
      </c>
      <c r="C747" s="2" t="s">
        <v>8093</v>
      </c>
      <c r="D747" s="91" t="s">
        <v>12917</v>
      </c>
      <c r="E747" s="2" t="s">
        <v>1398</v>
      </c>
      <c r="F747" s="2" t="s">
        <v>9094</v>
      </c>
      <c r="G747" s="2" t="s">
        <v>1380</v>
      </c>
      <c r="H747" s="2" t="s">
        <v>1380</v>
      </c>
      <c r="I747" s="2" t="s">
        <v>1380</v>
      </c>
      <c r="J747" s="269" t="s">
        <v>1380</v>
      </c>
      <c r="K747" t="e">
        <v>#VALUE!</v>
      </c>
      <c r="L747" t="s">
        <v>13042</v>
      </c>
      <c r="M747" t="e">
        <v>#VALUE!</v>
      </c>
      <c r="N747" t="s">
        <v>13522</v>
      </c>
      <c r="O747" s="169">
        <v>0</v>
      </c>
      <c r="P747" s="123">
        <v>0</v>
      </c>
      <c r="Q747" s="123">
        <v>0</v>
      </c>
      <c r="R747" s="67">
        <v>0</v>
      </c>
      <c r="S747" s="123">
        <v>0</v>
      </c>
      <c r="T747" s="123">
        <v>0</v>
      </c>
      <c r="U747" s="123">
        <v>0</v>
      </c>
      <c r="V747" s="67">
        <v>0</v>
      </c>
      <c r="W747" s="123">
        <v>0</v>
      </c>
      <c r="X747" s="67">
        <v>0</v>
      </c>
      <c r="Y747" s="67">
        <v>0</v>
      </c>
      <c r="Z747" s="67">
        <v>0</v>
      </c>
      <c r="AA747" s="67">
        <v>0</v>
      </c>
      <c r="AB747" s="4">
        <v>0</v>
      </c>
      <c r="AC747" s="4">
        <v>0</v>
      </c>
      <c r="AD747" s="4">
        <v>0</v>
      </c>
      <c r="AE747" s="8">
        <v>0</v>
      </c>
      <c r="AF747" s="8">
        <v>0</v>
      </c>
      <c r="AG747" s="8">
        <v>0</v>
      </c>
      <c r="AH747" s="8">
        <v>0</v>
      </c>
      <c r="AI747" s="51">
        <v>0</v>
      </c>
      <c r="AJ747" s="51">
        <v>0</v>
      </c>
      <c r="AK747" s="51">
        <v>0</v>
      </c>
      <c r="AL747" s="51">
        <v>0</v>
      </c>
      <c r="AM747" s="8">
        <v>-999</v>
      </c>
      <c r="AN747" s="8" t="s">
        <v>22151</v>
      </c>
      <c r="AO747" s="8" t="s">
        <v>22151</v>
      </c>
      <c r="AP747" s="8" t="s">
        <v>22151</v>
      </c>
      <c r="AQ747" s="8" t="s">
        <v>22151</v>
      </c>
      <c r="AR747" s="8" t="s">
        <v>22151</v>
      </c>
      <c r="AS747" s="8">
        <v>-999</v>
      </c>
      <c r="AT747" s="8" t="s">
        <v>22151</v>
      </c>
      <c r="AU747" s="8" t="s">
        <v>22151</v>
      </c>
      <c r="AV747" s="8" t="s">
        <v>22151</v>
      </c>
      <c r="AW747" s="8">
        <v>-999</v>
      </c>
      <c r="AX747" s="8">
        <v>-999</v>
      </c>
      <c r="AY747" s="132" t="s">
        <v>22151</v>
      </c>
      <c r="AZ747" s="132" t="s">
        <v>22151</v>
      </c>
      <c r="BA747" s="132" t="s">
        <v>22151</v>
      </c>
      <c r="BB747" s="132" t="s">
        <v>22151</v>
      </c>
      <c r="BC747" s="132" t="s">
        <v>22151</v>
      </c>
      <c r="BD747" s="132">
        <v>172</v>
      </c>
      <c r="BE747" s="132" t="s">
        <v>22151</v>
      </c>
      <c r="BF747" s="132" t="s">
        <v>22151</v>
      </c>
      <c r="BG747" s="132" t="s">
        <v>22151</v>
      </c>
      <c r="BH747" s="132">
        <v>280</v>
      </c>
      <c r="BI747" s="132">
        <v>265</v>
      </c>
      <c r="BJ747" s="92" t="s">
        <v>22151</v>
      </c>
      <c r="BK747" s="8">
        <v>7.5574645117708927</v>
      </c>
      <c r="BL747" s="8">
        <v>-1006.5574645117709</v>
      </c>
      <c r="BM747" s="12">
        <v>576</v>
      </c>
      <c r="BN747" s="10">
        <v>0</v>
      </c>
      <c r="BO747" s="10">
        <v>0.19435732070240119</v>
      </c>
      <c r="BP747" s="10">
        <v>-1006.7518218324733</v>
      </c>
      <c r="BQ747" s="41">
        <v>-2144.8325285828259</v>
      </c>
      <c r="BR747" s="41"/>
      <c r="BS747" s="10">
        <v>0</v>
      </c>
      <c r="BT747" s="38">
        <v>0</v>
      </c>
      <c r="BU747" s="6" t="s">
        <v>22630</v>
      </c>
      <c r="BV747" s="75">
        <v>750.66</v>
      </c>
      <c r="BW747" s="75">
        <v>1588</v>
      </c>
      <c r="BX747" s="51">
        <v>-837.34</v>
      </c>
      <c r="BY747" s="75">
        <v>742</v>
      </c>
      <c r="BZ747" s="75">
        <v>745</v>
      </c>
      <c r="CA747" s="184" t="s">
        <v>22151</v>
      </c>
    </row>
    <row r="748" spans="1:79" x14ac:dyDescent="0.3">
      <c r="A748" s="195" t="s">
        <v>8196</v>
      </c>
      <c r="B748" s="180" t="s">
        <v>8197</v>
      </c>
      <c r="C748" s="196" t="s">
        <v>6828</v>
      </c>
      <c r="D748" s="211" t="s">
        <v>8815</v>
      </c>
      <c r="E748" s="196" t="s">
        <v>3591</v>
      </c>
      <c r="F748" s="196" t="s">
        <v>3591</v>
      </c>
      <c r="G748" s="196" t="s">
        <v>1380</v>
      </c>
      <c r="H748" s="196" t="s">
        <v>22151</v>
      </c>
      <c r="I748" s="196" t="s">
        <v>1380</v>
      </c>
      <c r="J748" s="196" t="s">
        <v>1380</v>
      </c>
      <c r="K748" s="197">
        <v>11854</v>
      </c>
      <c r="L748" s="197" t="s">
        <v>9214</v>
      </c>
      <c r="M748" s="198" t="e">
        <v>#VALUE!</v>
      </c>
      <c r="N748" s="198" t="s">
        <v>8818</v>
      </c>
      <c r="O748" s="199">
        <v>0</v>
      </c>
      <c r="P748" s="200">
        <v>0</v>
      </c>
      <c r="Q748" s="200">
        <v>0</v>
      </c>
      <c r="R748" s="200">
        <v>0</v>
      </c>
      <c r="S748" s="200">
        <v>0</v>
      </c>
      <c r="T748" s="200">
        <v>0</v>
      </c>
      <c r="U748" s="200">
        <v>0</v>
      </c>
      <c r="V748" s="200">
        <v>0</v>
      </c>
      <c r="W748" s="200">
        <v>0</v>
      </c>
      <c r="X748" s="200">
        <v>0</v>
      </c>
      <c r="Y748" s="200">
        <v>0</v>
      </c>
      <c r="Z748" s="200">
        <v>0</v>
      </c>
      <c r="AA748" s="200">
        <v>0</v>
      </c>
      <c r="AB748" s="201">
        <v>0</v>
      </c>
      <c r="AC748" s="202">
        <v>0</v>
      </c>
      <c r="AD748" s="202">
        <v>0</v>
      </c>
      <c r="AE748" s="203">
        <v>0</v>
      </c>
      <c r="AF748" s="203">
        <v>0</v>
      </c>
      <c r="AG748" s="203">
        <v>0</v>
      </c>
      <c r="AH748" s="203">
        <v>0</v>
      </c>
      <c r="AI748" s="203">
        <v>0</v>
      </c>
      <c r="AJ748" s="204">
        <v>0</v>
      </c>
      <c r="AK748" s="204">
        <v>0</v>
      </c>
      <c r="AL748" s="204">
        <v>0</v>
      </c>
      <c r="AM748" s="203">
        <v>-999</v>
      </c>
      <c r="AN748" s="203" t="s">
        <v>22151</v>
      </c>
      <c r="AO748" s="203" t="s">
        <v>22151</v>
      </c>
      <c r="AP748" s="203" t="s">
        <v>22151</v>
      </c>
      <c r="AQ748" s="203" t="s">
        <v>22151</v>
      </c>
      <c r="AR748" s="203" t="s">
        <v>22151</v>
      </c>
      <c r="AS748" s="203">
        <v>-999</v>
      </c>
      <c r="AT748" s="203" t="s">
        <v>22151</v>
      </c>
      <c r="AU748" s="203" t="s">
        <v>22151</v>
      </c>
      <c r="AV748" s="203" t="s">
        <v>22151</v>
      </c>
      <c r="AW748" s="203">
        <v>-999</v>
      </c>
      <c r="AX748" s="203">
        <v>-999</v>
      </c>
      <c r="AY748" s="205" t="s">
        <v>22151</v>
      </c>
      <c r="AZ748" s="205" t="s">
        <v>22151</v>
      </c>
      <c r="BA748" s="205" t="s">
        <v>22151</v>
      </c>
      <c r="BB748" s="205" t="s">
        <v>22151</v>
      </c>
      <c r="BC748" s="205" t="s">
        <v>22151</v>
      </c>
      <c r="BD748" s="205">
        <v>172</v>
      </c>
      <c r="BE748" s="205" t="s">
        <v>22151</v>
      </c>
      <c r="BF748" s="205" t="s">
        <v>22151</v>
      </c>
      <c r="BG748" s="205" t="s">
        <v>22151</v>
      </c>
      <c r="BH748" s="205">
        <v>280</v>
      </c>
      <c r="BI748" s="205">
        <v>265</v>
      </c>
      <c r="BJ748" s="206" t="s">
        <v>22151</v>
      </c>
      <c r="BK748" s="203">
        <v>7.5574645117708927</v>
      </c>
      <c r="BL748" s="203">
        <v>-1006.5574645117709</v>
      </c>
      <c r="BM748" s="205">
        <v>576</v>
      </c>
      <c r="BN748" s="203">
        <v>0</v>
      </c>
      <c r="BO748" s="203">
        <v>0.19435732070240119</v>
      </c>
      <c r="BP748" s="203">
        <v>-1006.7518218324733</v>
      </c>
      <c r="BQ748" s="207">
        <v>-2144.8325285828259</v>
      </c>
      <c r="BR748" s="208"/>
      <c r="BS748" s="203">
        <v>0</v>
      </c>
      <c r="BT748" s="38">
        <v>0</v>
      </c>
      <c r="BU748" s="203" t="s">
        <v>22630</v>
      </c>
      <c r="BV748" s="200">
        <v>999</v>
      </c>
      <c r="BW748" s="209">
        <v>1588</v>
      </c>
      <c r="BX748" s="204">
        <v>-589</v>
      </c>
      <c r="BY748" s="209">
        <v>0</v>
      </c>
      <c r="BZ748" s="209">
        <v>0</v>
      </c>
      <c r="CA748" s="184" t="s">
        <v>22151</v>
      </c>
    </row>
    <row r="749" spans="1:79" x14ac:dyDescent="0.3">
      <c r="A749" s="48" t="s">
        <v>2718</v>
      </c>
      <c r="B749" s="1" t="s">
        <v>7311</v>
      </c>
      <c r="C749" s="2" t="s">
        <v>7312</v>
      </c>
      <c r="D749" s="91" t="s">
        <v>314</v>
      </c>
      <c r="E749" s="2" t="s">
        <v>3591</v>
      </c>
      <c r="F749" s="2" t="s">
        <v>3591</v>
      </c>
      <c r="G749" s="2" t="s">
        <v>1380</v>
      </c>
      <c r="H749" s="2" t="s">
        <v>22151</v>
      </c>
      <c r="I749" s="2" t="s">
        <v>1380</v>
      </c>
      <c r="J749" s="269" t="s">
        <v>1380</v>
      </c>
      <c r="K749">
        <v>9461</v>
      </c>
      <c r="L749" t="s">
        <v>10817</v>
      </c>
      <c r="M749" t="e">
        <v>#VALUE!</v>
      </c>
      <c r="N749" t="s">
        <v>8824</v>
      </c>
      <c r="O749" s="169">
        <v>0</v>
      </c>
      <c r="P749" s="123">
        <v>0</v>
      </c>
      <c r="Q749" s="123">
        <v>0</v>
      </c>
      <c r="R749" s="75">
        <v>0</v>
      </c>
      <c r="S749" s="123">
        <v>0</v>
      </c>
      <c r="T749" s="123">
        <v>0</v>
      </c>
      <c r="U749" s="123">
        <v>0</v>
      </c>
      <c r="V749" s="75">
        <v>0</v>
      </c>
      <c r="W749" s="123">
        <v>0</v>
      </c>
      <c r="X749" s="75">
        <v>0</v>
      </c>
      <c r="Y749" s="75">
        <v>0</v>
      </c>
      <c r="Z749" s="75">
        <v>0</v>
      </c>
      <c r="AA749" s="75">
        <v>0</v>
      </c>
      <c r="AB749" s="4">
        <v>0</v>
      </c>
      <c r="AC749" s="4">
        <v>0</v>
      </c>
      <c r="AD749" s="4">
        <v>0</v>
      </c>
      <c r="AE749" s="8">
        <v>0</v>
      </c>
      <c r="AF749" s="8">
        <v>0</v>
      </c>
      <c r="AG749" s="8">
        <v>0</v>
      </c>
      <c r="AH749" s="8">
        <v>0</v>
      </c>
      <c r="AI749" s="51">
        <v>0</v>
      </c>
      <c r="AJ749" s="51">
        <v>0</v>
      </c>
      <c r="AK749" s="51">
        <v>0</v>
      </c>
      <c r="AL749" s="51">
        <v>0</v>
      </c>
      <c r="AM749" s="8">
        <v>-999</v>
      </c>
      <c r="AN749" s="8" t="s">
        <v>22151</v>
      </c>
      <c r="AO749" s="8" t="s">
        <v>22151</v>
      </c>
      <c r="AP749" s="8" t="s">
        <v>22151</v>
      </c>
      <c r="AQ749" s="8" t="s">
        <v>22151</v>
      </c>
      <c r="AR749" s="8" t="s">
        <v>22151</v>
      </c>
      <c r="AS749" s="8">
        <v>-999</v>
      </c>
      <c r="AT749" s="8" t="s">
        <v>22151</v>
      </c>
      <c r="AU749" s="8" t="s">
        <v>22151</v>
      </c>
      <c r="AV749" s="8" t="s">
        <v>22151</v>
      </c>
      <c r="AW749" s="8">
        <v>-999</v>
      </c>
      <c r="AX749" s="8">
        <v>-999</v>
      </c>
      <c r="AY749" s="132" t="s">
        <v>22151</v>
      </c>
      <c r="AZ749" s="132" t="s">
        <v>22151</v>
      </c>
      <c r="BA749" s="132" t="s">
        <v>22151</v>
      </c>
      <c r="BB749" s="132" t="s">
        <v>22151</v>
      </c>
      <c r="BC749" s="132" t="s">
        <v>22151</v>
      </c>
      <c r="BD749" s="132">
        <v>172</v>
      </c>
      <c r="BE749" s="132" t="s">
        <v>22151</v>
      </c>
      <c r="BF749" s="132" t="s">
        <v>22151</v>
      </c>
      <c r="BG749" s="132" t="s">
        <v>22151</v>
      </c>
      <c r="BH749" s="132">
        <v>280</v>
      </c>
      <c r="BI749" s="132">
        <v>265</v>
      </c>
      <c r="BJ749" s="92" t="s">
        <v>22151</v>
      </c>
      <c r="BK749" s="8">
        <v>7.5574645117708927</v>
      </c>
      <c r="BL749" s="8">
        <v>-1006.5574645117709</v>
      </c>
      <c r="BM749" s="12">
        <v>576</v>
      </c>
      <c r="BN749" s="10">
        <v>0</v>
      </c>
      <c r="BO749" s="10">
        <v>0.19435732070240119</v>
      </c>
      <c r="BP749" s="10">
        <v>-1006.7518218324733</v>
      </c>
      <c r="BQ749" s="41">
        <v>-2144.8325285828259</v>
      </c>
      <c r="BR749" s="41"/>
      <c r="BS749" s="10">
        <v>0</v>
      </c>
      <c r="BT749" s="38">
        <v>0</v>
      </c>
      <c r="BU749" s="6" t="s">
        <v>22630</v>
      </c>
      <c r="BV749" s="75">
        <v>999</v>
      </c>
      <c r="BW749" s="75">
        <v>1588</v>
      </c>
      <c r="BX749" s="51">
        <v>-589</v>
      </c>
      <c r="BY749" s="75">
        <v>0</v>
      </c>
      <c r="BZ749" s="75">
        <v>0</v>
      </c>
      <c r="CA749" s="184" t="s">
        <v>22151</v>
      </c>
    </row>
    <row r="750" spans="1:79" x14ac:dyDescent="0.3">
      <c r="A750" s="26" t="s">
        <v>17587</v>
      </c>
      <c r="B750" s="1" t="s">
        <v>17588</v>
      </c>
      <c r="C750" s="2" t="s">
        <v>7796</v>
      </c>
      <c r="D750" s="91" t="s">
        <v>17170</v>
      </c>
      <c r="E750" s="2" t="s">
        <v>1416</v>
      </c>
      <c r="F750" s="2" t="s">
        <v>9094</v>
      </c>
      <c r="G750" s="2" t="s">
        <v>1380</v>
      </c>
      <c r="H750" s="2" t="s">
        <v>1380</v>
      </c>
      <c r="I750" s="2" t="s">
        <v>1380</v>
      </c>
      <c r="J750" s="269" t="s">
        <v>1380</v>
      </c>
      <c r="K750" t="e">
        <v>#VALUE!</v>
      </c>
      <c r="L750" t="s">
        <v>17171</v>
      </c>
      <c r="M750" t="e">
        <v>#VALUE!</v>
      </c>
      <c r="N750" t="s">
        <v>17299</v>
      </c>
      <c r="O750" s="169">
        <v>0</v>
      </c>
      <c r="P750" s="123">
        <v>0</v>
      </c>
      <c r="Q750" s="123">
        <v>0</v>
      </c>
      <c r="R750" s="75">
        <v>0</v>
      </c>
      <c r="S750" s="123">
        <v>0</v>
      </c>
      <c r="T750" s="123">
        <v>0</v>
      </c>
      <c r="U750" s="123">
        <v>0</v>
      </c>
      <c r="V750" s="75">
        <v>0</v>
      </c>
      <c r="W750" s="123">
        <v>0</v>
      </c>
      <c r="X750" s="75">
        <v>0</v>
      </c>
      <c r="Y750" s="75">
        <v>0</v>
      </c>
      <c r="Z750" s="75">
        <v>0</v>
      </c>
      <c r="AA750" s="75">
        <v>0</v>
      </c>
      <c r="AB750" s="31">
        <v>0</v>
      </c>
      <c r="AC750" s="31">
        <v>0</v>
      </c>
      <c r="AD750" s="31">
        <v>0</v>
      </c>
      <c r="AE750" s="32">
        <v>0</v>
      </c>
      <c r="AF750" s="32">
        <v>0</v>
      </c>
      <c r="AG750" s="32">
        <v>0</v>
      </c>
      <c r="AH750" s="32">
        <v>0</v>
      </c>
      <c r="AI750" s="51">
        <v>0</v>
      </c>
      <c r="AJ750" s="51">
        <v>0</v>
      </c>
      <c r="AK750" s="51">
        <v>0</v>
      </c>
      <c r="AL750" s="51">
        <v>0</v>
      </c>
      <c r="AM750" s="32">
        <v>-999</v>
      </c>
      <c r="AN750" s="32" t="s">
        <v>22151</v>
      </c>
      <c r="AO750" s="32" t="s">
        <v>22151</v>
      </c>
      <c r="AP750" s="32" t="s">
        <v>22151</v>
      </c>
      <c r="AQ750" s="32" t="s">
        <v>22151</v>
      </c>
      <c r="AR750" s="32" t="s">
        <v>22151</v>
      </c>
      <c r="AS750" s="32">
        <v>-999</v>
      </c>
      <c r="AT750" s="32" t="s">
        <v>22151</v>
      </c>
      <c r="AU750" s="32" t="s">
        <v>22151</v>
      </c>
      <c r="AV750" s="32" t="s">
        <v>22151</v>
      </c>
      <c r="AW750" s="32">
        <v>-999</v>
      </c>
      <c r="AX750" s="32">
        <v>-999</v>
      </c>
      <c r="AY750" s="133" t="s">
        <v>22151</v>
      </c>
      <c r="AZ750" s="132" t="s">
        <v>22151</v>
      </c>
      <c r="BA750" s="132" t="s">
        <v>22151</v>
      </c>
      <c r="BB750" s="132" t="s">
        <v>22151</v>
      </c>
      <c r="BC750" s="132" t="s">
        <v>22151</v>
      </c>
      <c r="BD750" s="132">
        <v>172</v>
      </c>
      <c r="BE750" s="132" t="s">
        <v>22151</v>
      </c>
      <c r="BF750" s="132" t="s">
        <v>22151</v>
      </c>
      <c r="BG750" s="132" t="s">
        <v>22151</v>
      </c>
      <c r="BH750" s="132">
        <v>280</v>
      </c>
      <c r="BI750" s="132">
        <v>265</v>
      </c>
      <c r="BJ750" s="92" t="s">
        <v>22151</v>
      </c>
      <c r="BK750" s="32">
        <v>7.5574645117708927</v>
      </c>
      <c r="BL750" s="8">
        <v>-1006.5574645117709</v>
      </c>
      <c r="BM750" s="12">
        <v>576</v>
      </c>
      <c r="BN750" s="32">
        <v>0</v>
      </c>
      <c r="BO750" s="32">
        <v>0.19435732070240119</v>
      </c>
      <c r="BP750" s="32">
        <v>-1006.7518218324733</v>
      </c>
      <c r="BQ750" s="40">
        <v>-2144.8325285828259</v>
      </c>
      <c r="BR750" s="40"/>
      <c r="BS750" s="32">
        <v>0</v>
      </c>
      <c r="BT750" s="38">
        <v>0</v>
      </c>
      <c r="BU750" s="6" t="s">
        <v>22630</v>
      </c>
      <c r="BV750" s="75">
        <v>471.14</v>
      </c>
      <c r="BW750" s="75">
        <v>1588</v>
      </c>
      <c r="BX750" s="51">
        <v>-1116.8600000000001</v>
      </c>
      <c r="BY750" s="75">
        <v>305</v>
      </c>
      <c r="BZ750" s="75">
        <v>556</v>
      </c>
      <c r="CA750" s="184" t="s">
        <v>22151</v>
      </c>
    </row>
    <row r="751" spans="1:79" x14ac:dyDescent="0.3">
      <c r="A751" s="134" t="s">
        <v>9136</v>
      </c>
      <c r="B751" s="1" t="s">
        <v>9138</v>
      </c>
      <c r="C751" s="2" t="s">
        <v>7171</v>
      </c>
      <c r="D751" s="91" t="s">
        <v>9137</v>
      </c>
      <c r="E751" s="2" t="s">
        <v>3591</v>
      </c>
      <c r="F751" s="2" t="s">
        <v>3591</v>
      </c>
      <c r="G751" s="2" t="s">
        <v>1380</v>
      </c>
      <c r="H751" s="2" t="s">
        <v>22151</v>
      </c>
      <c r="I751" s="2" t="s">
        <v>1380</v>
      </c>
      <c r="J751" s="269" t="s">
        <v>1380</v>
      </c>
      <c r="K751" s="122">
        <v>17528</v>
      </c>
      <c r="L751" s="122" t="s">
        <v>9139</v>
      </c>
      <c r="M751" s="122" t="e">
        <v>#VALUE!</v>
      </c>
      <c r="N751" s="122" t="s">
        <v>9140</v>
      </c>
      <c r="O751" s="123">
        <v>0</v>
      </c>
      <c r="P751" s="123">
        <v>0</v>
      </c>
      <c r="Q751" s="123">
        <v>0</v>
      </c>
      <c r="R751" s="123">
        <v>0</v>
      </c>
      <c r="S751" s="123">
        <v>0</v>
      </c>
      <c r="T751" s="123">
        <v>0</v>
      </c>
      <c r="U751" s="123">
        <v>0</v>
      </c>
      <c r="V751" s="123">
        <v>0</v>
      </c>
      <c r="W751" s="123">
        <v>0</v>
      </c>
      <c r="X751" s="123">
        <v>0</v>
      </c>
      <c r="Y751" s="123">
        <v>0</v>
      </c>
      <c r="Z751" s="123">
        <v>0</v>
      </c>
      <c r="AA751" s="123">
        <v>0</v>
      </c>
      <c r="AB751" s="124">
        <v>0</v>
      </c>
      <c r="AC751" s="124">
        <v>0</v>
      </c>
      <c r="AD751" s="124">
        <v>0</v>
      </c>
      <c r="AE751" s="125">
        <v>0</v>
      </c>
      <c r="AF751" s="125">
        <v>0</v>
      </c>
      <c r="AG751" s="125">
        <v>0</v>
      </c>
      <c r="AH751" s="125">
        <v>0</v>
      </c>
      <c r="AI751" s="125">
        <v>0</v>
      </c>
      <c r="AJ751" s="125">
        <v>0</v>
      </c>
      <c r="AK751" s="125">
        <v>0</v>
      </c>
      <c r="AL751" s="51">
        <v>0</v>
      </c>
      <c r="AM751" s="125">
        <v>-999</v>
      </c>
      <c r="AN751" s="125" t="s">
        <v>22151</v>
      </c>
      <c r="AO751" s="125" t="s">
        <v>22151</v>
      </c>
      <c r="AP751" s="125" t="s">
        <v>22151</v>
      </c>
      <c r="AQ751" s="125" t="s">
        <v>22151</v>
      </c>
      <c r="AR751" s="125" t="s">
        <v>22151</v>
      </c>
      <c r="AS751" s="125">
        <v>-999</v>
      </c>
      <c r="AT751" s="125" t="s">
        <v>22151</v>
      </c>
      <c r="AU751" s="125" t="s">
        <v>22151</v>
      </c>
      <c r="AV751" s="125" t="s">
        <v>22151</v>
      </c>
      <c r="AW751" s="125">
        <v>-999</v>
      </c>
      <c r="AX751" s="125">
        <v>-999</v>
      </c>
      <c r="AY751" s="127" t="s">
        <v>22151</v>
      </c>
      <c r="AZ751" s="127" t="s">
        <v>22151</v>
      </c>
      <c r="BA751" s="127" t="s">
        <v>22151</v>
      </c>
      <c r="BB751" s="127" t="s">
        <v>22151</v>
      </c>
      <c r="BC751" s="127" t="s">
        <v>22151</v>
      </c>
      <c r="BD751" s="127">
        <v>172</v>
      </c>
      <c r="BE751" s="127" t="s">
        <v>22151</v>
      </c>
      <c r="BF751" s="127" t="s">
        <v>22151</v>
      </c>
      <c r="BG751" s="127" t="s">
        <v>22151</v>
      </c>
      <c r="BH751" s="127">
        <v>280</v>
      </c>
      <c r="BI751" s="127">
        <v>265</v>
      </c>
      <c r="BJ751" s="126" t="s">
        <v>22151</v>
      </c>
      <c r="BK751" s="125">
        <v>7.5574645117708927</v>
      </c>
      <c r="BL751" s="125">
        <v>-1006.5574645117709</v>
      </c>
      <c r="BM751" s="127">
        <v>576</v>
      </c>
      <c r="BN751" s="125">
        <v>0</v>
      </c>
      <c r="BO751" s="125">
        <v>0.19435732070240119</v>
      </c>
      <c r="BP751" s="125">
        <v>-1006.7518218324733</v>
      </c>
      <c r="BQ751" s="128">
        <v>-2144.8325285828259</v>
      </c>
      <c r="BR751" s="128"/>
      <c r="BS751" s="125">
        <v>0</v>
      </c>
      <c r="BT751" s="38">
        <v>0</v>
      </c>
      <c r="BU751" s="125" t="s">
        <v>22630</v>
      </c>
      <c r="BV751" s="123">
        <v>999</v>
      </c>
      <c r="BW751" s="123">
        <v>1588</v>
      </c>
      <c r="BX751" s="125">
        <v>-589</v>
      </c>
      <c r="BY751" s="123">
        <v>0</v>
      </c>
      <c r="BZ751" s="123">
        <v>0</v>
      </c>
      <c r="CA751" s="184" t="s">
        <v>22151</v>
      </c>
    </row>
    <row r="752" spans="1:79" x14ac:dyDescent="0.3">
      <c r="A752" s="195" t="s">
        <v>8201</v>
      </c>
      <c r="B752" s="180" t="s">
        <v>7395</v>
      </c>
      <c r="C752" s="196" t="s">
        <v>8202</v>
      </c>
      <c r="D752" s="211" t="s">
        <v>8839</v>
      </c>
      <c r="E752" s="196" t="s">
        <v>3591</v>
      </c>
      <c r="F752" s="196" t="s">
        <v>3591</v>
      </c>
      <c r="G752" s="196" t="s">
        <v>1380</v>
      </c>
      <c r="H752" s="196" t="s">
        <v>22151</v>
      </c>
      <c r="I752" s="196" t="s">
        <v>1380</v>
      </c>
      <c r="J752" s="196" t="s">
        <v>1380</v>
      </c>
      <c r="K752" s="197">
        <v>8628</v>
      </c>
      <c r="L752" s="197" t="s">
        <v>9380</v>
      </c>
      <c r="M752" s="198" t="e">
        <v>#VALUE!</v>
      </c>
      <c r="N752" s="198" t="s">
        <v>8840</v>
      </c>
      <c r="O752" s="199">
        <v>0</v>
      </c>
      <c r="P752" s="200">
        <v>0</v>
      </c>
      <c r="Q752" s="200">
        <v>0</v>
      </c>
      <c r="R752" s="200">
        <v>0</v>
      </c>
      <c r="S752" s="200">
        <v>0</v>
      </c>
      <c r="T752" s="200">
        <v>0</v>
      </c>
      <c r="U752" s="200">
        <v>0</v>
      </c>
      <c r="V752" s="200">
        <v>0</v>
      </c>
      <c r="W752" s="200">
        <v>0</v>
      </c>
      <c r="X752" s="200">
        <v>0</v>
      </c>
      <c r="Y752" s="200">
        <v>0</v>
      </c>
      <c r="Z752" s="200">
        <v>0</v>
      </c>
      <c r="AA752" s="200">
        <v>0</v>
      </c>
      <c r="AB752" s="201">
        <v>0</v>
      </c>
      <c r="AC752" s="202">
        <v>0</v>
      </c>
      <c r="AD752" s="202">
        <v>0</v>
      </c>
      <c r="AE752" s="203">
        <v>0</v>
      </c>
      <c r="AF752" s="203">
        <v>0</v>
      </c>
      <c r="AG752" s="203">
        <v>0</v>
      </c>
      <c r="AH752" s="203">
        <v>0</v>
      </c>
      <c r="AI752" s="203">
        <v>0</v>
      </c>
      <c r="AJ752" s="204">
        <v>0</v>
      </c>
      <c r="AK752" s="204">
        <v>0</v>
      </c>
      <c r="AL752" s="204">
        <v>0</v>
      </c>
      <c r="AM752" s="203">
        <v>-999</v>
      </c>
      <c r="AN752" s="203" t="s">
        <v>22151</v>
      </c>
      <c r="AO752" s="203" t="s">
        <v>22151</v>
      </c>
      <c r="AP752" s="203" t="s">
        <v>22151</v>
      </c>
      <c r="AQ752" s="203" t="s">
        <v>22151</v>
      </c>
      <c r="AR752" s="203" t="s">
        <v>22151</v>
      </c>
      <c r="AS752" s="203">
        <v>-999</v>
      </c>
      <c r="AT752" s="203" t="s">
        <v>22151</v>
      </c>
      <c r="AU752" s="203" t="s">
        <v>22151</v>
      </c>
      <c r="AV752" s="203" t="s">
        <v>22151</v>
      </c>
      <c r="AW752" s="203">
        <v>-999</v>
      </c>
      <c r="AX752" s="203">
        <v>-999</v>
      </c>
      <c r="AY752" s="205" t="s">
        <v>22151</v>
      </c>
      <c r="AZ752" s="205" t="s">
        <v>22151</v>
      </c>
      <c r="BA752" s="205" t="s">
        <v>22151</v>
      </c>
      <c r="BB752" s="205" t="s">
        <v>22151</v>
      </c>
      <c r="BC752" s="205" t="s">
        <v>22151</v>
      </c>
      <c r="BD752" s="205">
        <v>172</v>
      </c>
      <c r="BE752" s="205" t="s">
        <v>22151</v>
      </c>
      <c r="BF752" s="205" t="s">
        <v>22151</v>
      </c>
      <c r="BG752" s="205" t="s">
        <v>22151</v>
      </c>
      <c r="BH752" s="205">
        <v>280</v>
      </c>
      <c r="BI752" s="205">
        <v>265</v>
      </c>
      <c r="BJ752" s="206" t="s">
        <v>22151</v>
      </c>
      <c r="BK752" s="203">
        <v>7.5574645117708927</v>
      </c>
      <c r="BL752" s="203">
        <v>-1006.5574645117709</v>
      </c>
      <c r="BM752" s="205">
        <v>576</v>
      </c>
      <c r="BN752" s="203">
        <v>0</v>
      </c>
      <c r="BO752" s="203">
        <v>0.19435732070240119</v>
      </c>
      <c r="BP752" s="203">
        <v>-1006.7518218324733</v>
      </c>
      <c r="BQ752" s="207">
        <v>-2144.8325285828259</v>
      </c>
      <c r="BR752" s="208"/>
      <c r="BS752" s="203">
        <v>0</v>
      </c>
      <c r="BT752" s="38">
        <v>0</v>
      </c>
      <c r="BU752" s="203" t="s">
        <v>22630</v>
      </c>
      <c r="BV752" s="200">
        <v>999</v>
      </c>
      <c r="BW752" s="209">
        <v>1588</v>
      </c>
      <c r="BX752" s="204">
        <v>-589</v>
      </c>
      <c r="BY752" s="209">
        <v>0</v>
      </c>
      <c r="BZ752" s="209">
        <v>0</v>
      </c>
      <c r="CA752" s="184" t="s">
        <v>22151</v>
      </c>
    </row>
    <row r="753" spans="1:79" x14ac:dyDescent="0.3">
      <c r="A753" s="134" t="s">
        <v>2788</v>
      </c>
      <c r="B753" s="1" t="s">
        <v>7076</v>
      </c>
      <c r="C753" s="2" t="s">
        <v>6611</v>
      </c>
      <c r="D753" s="91" t="s">
        <v>23</v>
      </c>
      <c r="E753" s="2" t="s">
        <v>3591</v>
      </c>
      <c r="F753" s="118" t="s">
        <v>3591</v>
      </c>
      <c r="G753" s="118" t="s">
        <v>1380</v>
      </c>
      <c r="H753" s="118" t="s">
        <v>22151</v>
      </c>
      <c r="I753" s="118" t="s">
        <v>1380</v>
      </c>
      <c r="J753" s="269" t="s">
        <v>1380</v>
      </c>
      <c r="K753" s="122">
        <v>5481</v>
      </c>
      <c r="L753" s="122" t="s">
        <v>9905</v>
      </c>
      <c r="M753" s="122" t="e">
        <v>#VALUE!</v>
      </c>
      <c r="N753" s="122" t="s">
        <v>6044</v>
      </c>
      <c r="O753" s="123">
        <v>0</v>
      </c>
      <c r="P753" s="123">
        <v>0</v>
      </c>
      <c r="Q753" s="123">
        <v>0</v>
      </c>
      <c r="R753" s="123">
        <v>0</v>
      </c>
      <c r="S753" s="123">
        <v>0</v>
      </c>
      <c r="T753" s="123">
        <v>0</v>
      </c>
      <c r="U753" s="123">
        <v>0</v>
      </c>
      <c r="V753" s="123">
        <v>0</v>
      </c>
      <c r="W753" s="123">
        <v>0</v>
      </c>
      <c r="X753" s="123">
        <v>0</v>
      </c>
      <c r="Y753" s="123">
        <v>0</v>
      </c>
      <c r="Z753" s="123">
        <v>0</v>
      </c>
      <c r="AA753" s="123">
        <v>0</v>
      </c>
      <c r="AB753" s="124">
        <v>0</v>
      </c>
      <c r="AC753" s="124">
        <v>0</v>
      </c>
      <c r="AD753" s="124">
        <v>0</v>
      </c>
      <c r="AE753" s="125">
        <v>0</v>
      </c>
      <c r="AF753" s="125">
        <v>0</v>
      </c>
      <c r="AG753" s="125">
        <v>0</v>
      </c>
      <c r="AH753" s="125">
        <v>0</v>
      </c>
      <c r="AI753" s="125">
        <v>0</v>
      </c>
      <c r="AJ753" s="125">
        <v>0</v>
      </c>
      <c r="AK753" s="125">
        <v>0</v>
      </c>
      <c r="AL753" s="51">
        <v>0</v>
      </c>
      <c r="AM753" s="125">
        <v>-999</v>
      </c>
      <c r="AN753" s="125" t="s">
        <v>22151</v>
      </c>
      <c r="AO753" s="125" t="s">
        <v>22151</v>
      </c>
      <c r="AP753" s="125" t="s">
        <v>22151</v>
      </c>
      <c r="AQ753" s="125" t="s">
        <v>22151</v>
      </c>
      <c r="AR753" s="125" t="s">
        <v>22151</v>
      </c>
      <c r="AS753" s="125">
        <v>-999</v>
      </c>
      <c r="AT753" s="125" t="s">
        <v>22151</v>
      </c>
      <c r="AU753" s="125" t="s">
        <v>22151</v>
      </c>
      <c r="AV753" s="125" t="s">
        <v>22151</v>
      </c>
      <c r="AW753" s="125">
        <v>-999</v>
      </c>
      <c r="AX753" s="125">
        <v>-999</v>
      </c>
      <c r="AY753" s="127" t="s">
        <v>22151</v>
      </c>
      <c r="AZ753" s="127" t="s">
        <v>22151</v>
      </c>
      <c r="BA753" s="127" t="s">
        <v>22151</v>
      </c>
      <c r="BB753" s="127" t="s">
        <v>22151</v>
      </c>
      <c r="BC753" s="127" t="s">
        <v>22151</v>
      </c>
      <c r="BD753" s="127">
        <v>172</v>
      </c>
      <c r="BE753" s="127" t="s">
        <v>22151</v>
      </c>
      <c r="BF753" s="127" t="s">
        <v>22151</v>
      </c>
      <c r="BG753" s="127" t="s">
        <v>22151</v>
      </c>
      <c r="BH753" s="127">
        <v>280</v>
      </c>
      <c r="BI753" s="127">
        <v>265</v>
      </c>
      <c r="BJ753" s="126" t="s">
        <v>22151</v>
      </c>
      <c r="BK753" s="125">
        <v>7.5574645117708927</v>
      </c>
      <c r="BL753" s="125">
        <v>-1006.5574645117709</v>
      </c>
      <c r="BM753" s="127">
        <v>576</v>
      </c>
      <c r="BN753" s="125">
        <v>0</v>
      </c>
      <c r="BO753" s="125">
        <v>0.19435732070240119</v>
      </c>
      <c r="BP753" s="125">
        <v>-1006.7518218324733</v>
      </c>
      <c r="BQ753" s="128">
        <v>-2144.8325285828259</v>
      </c>
      <c r="BR753" s="128"/>
      <c r="BS753" s="125">
        <v>0</v>
      </c>
      <c r="BT753" s="38">
        <v>0</v>
      </c>
      <c r="BU753" s="125" t="s">
        <v>22630</v>
      </c>
      <c r="BV753" s="123">
        <v>999</v>
      </c>
      <c r="BW753" s="123">
        <v>1588</v>
      </c>
      <c r="BX753" s="125">
        <v>-589</v>
      </c>
      <c r="BY753" s="123">
        <v>0</v>
      </c>
      <c r="BZ753" s="123">
        <v>0</v>
      </c>
      <c r="CA753" s="184" t="s">
        <v>22151</v>
      </c>
    </row>
    <row r="754" spans="1:79" x14ac:dyDescent="0.3">
      <c r="A754" s="26" t="s">
        <v>4572</v>
      </c>
      <c r="B754" s="1" t="s">
        <v>7173</v>
      </c>
      <c r="C754" s="2" t="s">
        <v>6585</v>
      </c>
      <c r="D754" s="91" t="s">
        <v>524</v>
      </c>
      <c r="E754" s="2" t="s">
        <v>3591</v>
      </c>
      <c r="F754" s="2" t="s">
        <v>3591</v>
      </c>
      <c r="G754" s="2" t="s">
        <v>1380</v>
      </c>
      <c r="H754" s="2" t="s">
        <v>22151</v>
      </c>
      <c r="I754" s="2" t="s">
        <v>1380</v>
      </c>
      <c r="J754" s="269" t="s">
        <v>1380</v>
      </c>
      <c r="K754">
        <v>11763</v>
      </c>
      <c r="L754" t="s">
        <v>9881</v>
      </c>
      <c r="M754" t="e">
        <v>#VALUE!</v>
      </c>
      <c r="N754" t="s">
        <v>6046</v>
      </c>
      <c r="O754" s="169">
        <v>0</v>
      </c>
      <c r="P754" s="123">
        <v>0</v>
      </c>
      <c r="Q754" s="123">
        <v>0</v>
      </c>
      <c r="R754" s="67">
        <v>0</v>
      </c>
      <c r="S754" s="123">
        <v>0</v>
      </c>
      <c r="T754" s="123">
        <v>0</v>
      </c>
      <c r="U754" s="123">
        <v>0</v>
      </c>
      <c r="V754" s="67">
        <v>0</v>
      </c>
      <c r="W754" s="123">
        <v>0</v>
      </c>
      <c r="X754" s="67">
        <v>0</v>
      </c>
      <c r="Y754" s="67">
        <v>0</v>
      </c>
      <c r="Z754" s="67">
        <v>0</v>
      </c>
      <c r="AA754" s="67">
        <v>0</v>
      </c>
      <c r="AB754" s="4">
        <v>0</v>
      </c>
      <c r="AC754" s="4">
        <v>0</v>
      </c>
      <c r="AD754" s="4">
        <v>0</v>
      </c>
      <c r="AE754" s="8">
        <v>0</v>
      </c>
      <c r="AF754" s="8">
        <v>0</v>
      </c>
      <c r="AG754" s="8">
        <v>0</v>
      </c>
      <c r="AH754" s="8">
        <v>0</v>
      </c>
      <c r="AI754" s="51">
        <v>0</v>
      </c>
      <c r="AJ754" s="51">
        <v>0</v>
      </c>
      <c r="AK754" s="51">
        <v>0</v>
      </c>
      <c r="AL754" s="51">
        <v>0</v>
      </c>
      <c r="AM754" s="8">
        <v>-999</v>
      </c>
      <c r="AN754" s="8" t="s">
        <v>22151</v>
      </c>
      <c r="AO754" s="8" t="s">
        <v>22151</v>
      </c>
      <c r="AP754" s="8" t="s">
        <v>22151</v>
      </c>
      <c r="AQ754" s="8" t="s">
        <v>22151</v>
      </c>
      <c r="AR754" s="8" t="s">
        <v>22151</v>
      </c>
      <c r="AS754" s="8">
        <v>-999</v>
      </c>
      <c r="AT754" s="8" t="s">
        <v>22151</v>
      </c>
      <c r="AU754" s="8" t="s">
        <v>22151</v>
      </c>
      <c r="AV754" s="8" t="s">
        <v>22151</v>
      </c>
      <c r="AW754" s="8">
        <v>-999</v>
      </c>
      <c r="AX754" s="8">
        <v>-999</v>
      </c>
      <c r="AY754" s="132" t="s">
        <v>22151</v>
      </c>
      <c r="AZ754" s="132" t="s">
        <v>22151</v>
      </c>
      <c r="BA754" s="132" t="s">
        <v>22151</v>
      </c>
      <c r="BB754" s="132" t="s">
        <v>22151</v>
      </c>
      <c r="BC754" s="132" t="s">
        <v>22151</v>
      </c>
      <c r="BD754" s="132">
        <v>172</v>
      </c>
      <c r="BE754" s="132" t="s">
        <v>22151</v>
      </c>
      <c r="BF754" s="132" t="s">
        <v>22151</v>
      </c>
      <c r="BG754" s="132" t="s">
        <v>22151</v>
      </c>
      <c r="BH754" s="132">
        <v>280</v>
      </c>
      <c r="BI754" s="132">
        <v>265</v>
      </c>
      <c r="BJ754" s="92" t="s">
        <v>22151</v>
      </c>
      <c r="BK754" s="8">
        <v>7.5574645117708927</v>
      </c>
      <c r="BL754" s="8">
        <v>-1006.5574645117709</v>
      </c>
      <c r="BM754" s="12">
        <v>576</v>
      </c>
      <c r="BN754" s="10">
        <v>0</v>
      </c>
      <c r="BO754" s="10">
        <v>0.19435732070240119</v>
      </c>
      <c r="BP754" s="10">
        <v>-1006.7518218324733</v>
      </c>
      <c r="BQ754" s="41">
        <v>-2144.8325285828259</v>
      </c>
      <c r="BR754" s="41"/>
      <c r="BS754" s="10">
        <v>0</v>
      </c>
      <c r="BT754" s="38">
        <v>0</v>
      </c>
      <c r="BU754" s="6" t="s">
        <v>22630</v>
      </c>
      <c r="BV754" s="75">
        <v>999</v>
      </c>
      <c r="BW754" s="75">
        <v>1588</v>
      </c>
      <c r="BX754" s="51">
        <v>-589</v>
      </c>
      <c r="BY754" s="75">
        <v>0</v>
      </c>
      <c r="BZ754" s="75">
        <v>0</v>
      </c>
      <c r="CA754" s="184" t="s">
        <v>22151</v>
      </c>
    </row>
    <row r="755" spans="1:79" x14ac:dyDescent="0.3">
      <c r="A755" s="48" t="s">
        <v>2809</v>
      </c>
      <c r="B755" s="1" t="s">
        <v>6564</v>
      </c>
      <c r="C755" s="2" t="s">
        <v>7308</v>
      </c>
      <c r="D755" s="91" t="s">
        <v>403</v>
      </c>
      <c r="E755" s="2" t="s">
        <v>3591</v>
      </c>
      <c r="F755" s="2" t="s">
        <v>3591</v>
      </c>
      <c r="G755" s="2" t="s">
        <v>1380</v>
      </c>
      <c r="H755" s="2" t="s">
        <v>22151</v>
      </c>
      <c r="I755" s="2" t="s">
        <v>1380</v>
      </c>
      <c r="J755" s="269" t="s">
        <v>1380</v>
      </c>
      <c r="K755">
        <v>5963</v>
      </c>
      <c r="L755" t="s">
        <v>9360</v>
      </c>
      <c r="M755" t="e">
        <v>#VALUE!</v>
      </c>
      <c r="N755" t="s">
        <v>6057</v>
      </c>
      <c r="O755" s="169">
        <v>0</v>
      </c>
      <c r="P755" s="123">
        <v>0</v>
      </c>
      <c r="Q755" s="123">
        <v>0</v>
      </c>
      <c r="R755" s="75">
        <v>0</v>
      </c>
      <c r="S755" s="123">
        <v>0</v>
      </c>
      <c r="T755" s="123">
        <v>0</v>
      </c>
      <c r="U755" s="123">
        <v>0</v>
      </c>
      <c r="V755" s="75">
        <v>0</v>
      </c>
      <c r="W755" s="123">
        <v>0</v>
      </c>
      <c r="X755" s="75">
        <v>0</v>
      </c>
      <c r="Y755" s="75">
        <v>0</v>
      </c>
      <c r="Z755" s="75">
        <v>0</v>
      </c>
      <c r="AA755" s="75">
        <v>0</v>
      </c>
      <c r="AB755" s="3">
        <v>0</v>
      </c>
      <c r="AC755" s="3">
        <v>0</v>
      </c>
      <c r="AD755" s="3">
        <v>0</v>
      </c>
      <c r="AE755" s="6">
        <v>0</v>
      </c>
      <c r="AF755" s="6">
        <v>0</v>
      </c>
      <c r="AG755" s="6">
        <v>0</v>
      </c>
      <c r="AH755" s="6">
        <v>0</v>
      </c>
      <c r="AI755" s="51">
        <v>0</v>
      </c>
      <c r="AJ755" s="51">
        <v>0</v>
      </c>
      <c r="AK755" s="51">
        <v>0</v>
      </c>
      <c r="AL755" s="51">
        <v>0</v>
      </c>
      <c r="AM755" s="8">
        <v>-999</v>
      </c>
      <c r="AN755" s="8" t="s">
        <v>22151</v>
      </c>
      <c r="AO755" s="8" t="s">
        <v>22151</v>
      </c>
      <c r="AP755" s="8" t="s">
        <v>22151</v>
      </c>
      <c r="AQ755" s="8" t="s">
        <v>22151</v>
      </c>
      <c r="AR755" s="8" t="s">
        <v>22151</v>
      </c>
      <c r="AS755" s="8">
        <v>-999</v>
      </c>
      <c r="AT755" s="8" t="s">
        <v>22151</v>
      </c>
      <c r="AU755" s="8" t="s">
        <v>22151</v>
      </c>
      <c r="AV755" s="8" t="s">
        <v>22151</v>
      </c>
      <c r="AW755" s="8">
        <v>-999</v>
      </c>
      <c r="AX755" s="8">
        <v>-999</v>
      </c>
      <c r="AY755" s="132" t="s">
        <v>22151</v>
      </c>
      <c r="AZ755" s="132" t="s">
        <v>22151</v>
      </c>
      <c r="BA755" s="132" t="s">
        <v>22151</v>
      </c>
      <c r="BB755" s="132" t="s">
        <v>22151</v>
      </c>
      <c r="BC755" s="132" t="s">
        <v>22151</v>
      </c>
      <c r="BD755" s="132">
        <v>172</v>
      </c>
      <c r="BE755" s="132" t="s">
        <v>22151</v>
      </c>
      <c r="BF755" s="132" t="s">
        <v>22151</v>
      </c>
      <c r="BG755" s="132" t="s">
        <v>22151</v>
      </c>
      <c r="BH755" s="132">
        <v>280</v>
      </c>
      <c r="BI755" s="132">
        <v>265</v>
      </c>
      <c r="BJ755" s="92" t="s">
        <v>22151</v>
      </c>
      <c r="BK755" s="6">
        <v>7.5574645117708927</v>
      </c>
      <c r="BL755" s="8">
        <v>-1006.5574645117709</v>
      </c>
      <c r="BM755" s="12">
        <v>576</v>
      </c>
      <c r="BN755" s="6">
        <v>0</v>
      </c>
      <c r="BO755" s="6">
        <v>0.19435732070240119</v>
      </c>
      <c r="BP755" s="6">
        <v>-1006.7518218324733</v>
      </c>
      <c r="BQ755" s="38">
        <v>-2144.8325285828259</v>
      </c>
      <c r="BR755" s="38"/>
      <c r="BS755" s="6">
        <v>0</v>
      </c>
      <c r="BT755" s="38">
        <v>0</v>
      </c>
      <c r="BU755" s="6" t="s">
        <v>22630</v>
      </c>
      <c r="BV755" s="75">
        <v>999</v>
      </c>
      <c r="BW755" s="75">
        <v>1588</v>
      </c>
      <c r="BX755" s="51">
        <v>-589</v>
      </c>
      <c r="BY755" s="75">
        <v>0</v>
      </c>
      <c r="BZ755" s="75">
        <v>0</v>
      </c>
      <c r="CA755" s="184" t="s">
        <v>22151</v>
      </c>
    </row>
    <row r="756" spans="1:79" x14ac:dyDescent="0.3">
      <c r="A756" s="48" t="s">
        <v>17716</v>
      </c>
      <c r="B756" s="1" t="s">
        <v>17717</v>
      </c>
      <c r="C756" s="2" t="s">
        <v>6720</v>
      </c>
      <c r="D756" s="91" t="s">
        <v>17150</v>
      </c>
      <c r="E756" s="2" t="s">
        <v>1446</v>
      </c>
      <c r="F756" s="2" t="s">
        <v>9094</v>
      </c>
      <c r="G756" s="2" t="s">
        <v>1380</v>
      </c>
      <c r="H756" s="2" t="s">
        <v>1380</v>
      </c>
      <c r="I756" s="2" t="s">
        <v>1380</v>
      </c>
      <c r="J756" s="269" t="s">
        <v>1380</v>
      </c>
      <c r="K756" t="e">
        <v>#VALUE!</v>
      </c>
      <c r="L756" t="s">
        <v>17151</v>
      </c>
      <c r="M756" t="e">
        <v>#VALUE!</v>
      </c>
      <c r="N756" t="s">
        <v>17718</v>
      </c>
      <c r="O756" s="169">
        <v>0</v>
      </c>
      <c r="P756" s="123">
        <v>0</v>
      </c>
      <c r="Q756" s="123">
        <v>0</v>
      </c>
      <c r="R756" s="75">
        <v>0</v>
      </c>
      <c r="S756" s="123">
        <v>0</v>
      </c>
      <c r="T756" s="123">
        <v>0</v>
      </c>
      <c r="U756" s="123">
        <v>0</v>
      </c>
      <c r="V756" s="75">
        <v>0</v>
      </c>
      <c r="W756" s="123">
        <v>0</v>
      </c>
      <c r="X756" s="75">
        <v>0</v>
      </c>
      <c r="Y756" s="75">
        <v>0</v>
      </c>
      <c r="Z756" s="75">
        <v>0</v>
      </c>
      <c r="AA756" s="75">
        <v>0</v>
      </c>
      <c r="AB756" s="4">
        <v>0</v>
      </c>
      <c r="AC756" s="4">
        <v>0</v>
      </c>
      <c r="AD756" s="4">
        <v>0</v>
      </c>
      <c r="AE756" s="8">
        <v>0</v>
      </c>
      <c r="AF756" s="8">
        <v>0</v>
      </c>
      <c r="AG756" s="8">
        <v>0</v>
      </c>
      <c r="AH756" s="8">
        <v>0</v>
      </c>
      <c r="AI756" s="51">
        <v>0</v>
      </c>
      <c r="AJ756" s="51">
        <v>0</v>
      </c>
      <c r="AK756" s="51">
        <v>0</v>
      </c>
      <c r="AL756" s="51">
        <v>0</v>
      </c>
      <c r="AM756" s="6">
        <v>-999</v>
      </c>
      <c r="AN756" s="6" t="s">
        <v>22151</v>
      </c>
      <c r="AO756" s="6" t="s">
        <v>22151</v>
      </c>
      <c r="AP756" s="6" t="s">
        <v>22151</v>
      </c>
      <c r="AQ756" s="6" t="s">
        <v>22151</v>
      </c>
      <c r="AR756" s="6" t="s">
        <v>22151</v>
      </c>
      <c r="AS756" s="6">
        <v>-999</v>
      </c>
      <c r="AT756" s="6" t="s">
        <v>22151</v>
      </c>
      <c r="AU756" s="6" t="s">
        <v>22151</v>
      </c>
      <c r="AV756" s="6" t="s">
        <v>22151</v>
      </c>
      <c r="AW756" s="6">
        <v>-999</v>
      </c>
      <c r="AX756" s="6">
        <v>-999</v>
      </c>
      <c r="AY756" s="99" t="s">
        <v>22151</v>
      </c>
      <c r="AZ756" s="132" t="s">
        <v>22151</v>
      </c>
      <c r="BA756" s="132" t="s">
        <v>22151</v>
      </c>
      <c r="BB756" s="132" t="s">
        <v>22151</v>
      </c>
      <c r="BC756" s="132" t="s">
        <v>22151</v>
      </c>
      <c r="BD756" s="132">
        <v>172</v>
      </c>
      <c r="BE756" s="132" t="s">
        <v>22151</v>
      </c>
      <c r="BF756" s="132" t="s">
        <v>22151</v>
      </c>
      <c r="BG756" s="132" t="s">
        <v>22151</v>
      </c>
      <c r="BH756" s="132">
        <v>280</v>
      </c>
      <c r="BI756" s="132">
        <v>265</v>
      </c>
      <c r="BJ756" s="92" t="s">
        <v>22151</v>
      </c>
      <c r="BK756" s="8">
        <v>7.5574645117708927</v>
      </c>
      <c r="BL756" s="8">
        <v>-1006.5574645117709</v>
      </c>
      <c r="BM756" s="12">
        <v>576</v>
      </c>
      <c r="BN756" s="10">
        <v>0</v>
      </c>
      <c r="BO756" s="10">
        <v>0.19435732070240119</v>
      </c>
      <c r="BP756" s="10">
        <v>-1006.7518218324733</v>
      </c>
      <c r="BQ756" s="41">
        <v>-2144.8325285828259</v>
      </c>
      <c r="BR756" s="41"/>
      <c r="BS756" s="10">
        <v>0</v>
      </c>
      <c r="BT756" s="38">
        <v>0</v>
      </c>
      <c r="BU756" s="6" t="s">
        <v>22630</v>
      </c>
      <c r="BV756" s="75">
        <v>999</v>
      </c>
      <c r="BW756" s="75">
        <v>1588</v>
      </c>
      <c r="BX756" s="51">
        <v>-589</v>
      </c>
      <c r="BY756" s="75">
        <v>0</v>
      </c>
      <c r="BZ756" s="75">
        <v>0</v>
      </c>
      <c r="CA756" s="184" t="s">
        <v>22151</v>
      </c>
    </row>
    <row r="757" spans="1:79" x14ac:dyDescent="0.3">
      <c r="A757" s="26" t="s">
        <v>2819</v>
      </c>
      <c r="B757" s="1" t="s">
        <v>7321</v>
      </c>
      <c r="C757" s="2" t="s">
        <v>6639</v>
      </c>
      <c r="D757" s="91" t="s">
        <v>72</v>
      </c>
      <c r="E757" s="2" t="s">
        <v>3591</v>
      </c>
      <c r="F757" s="2" t="s">
        <v>3591</v>
      </c>
      <c r="G757" s="2" t="s">
        <v>1380</v>
      </c>
      <c r="H757" s="2" t="s">
        <v>22151</v>
      </c>
      <c r="I757" s="2" t="s">
        <v>1380</v>
      </c>
      <c r="J757" s="269" t="s">
        <v>1380</v>
      </c>
      <c r="K757">
        <v>8760</v>
      </c>
      <c r="L757" t="s">
        <v>10446</v>
      </c>
      <c r="M757" t="e">
        <v>#VALUE!</v>
      </c>
      <c r="N757" t="s">
        <v>6068</v>
      </c>
      <c r="O757" s="169">
        <v>0</v>
      </c>
      <c r="P757" s="123">
        <v>0</v>
      </c>
      <c r="Q757" s="123">
        <v>0</v>
      </c>
      <c r="R757" s="75">
        <v>0</v>
      </c>
      <c r="S757" s="123">
        <v>0</v>
      </c>
      <c r="T757" s="123">
        <v>0</v>
      </c>
      <c r="U757" s="123">
        <v>0</v>
      </c>
      <c r="V757" s="75">
        <v>0</v>
      </c>
      <c r="W757" s="123">
        <v>0</v>
      </c>
      <c r="X757" s="75">
        <v>0</v>
      </c>
      <c r="Y757" s="75">
        <v>0</v>
      </c>
      <c r="Z757" s="75">
        <v>0</v>
      </c>
      <c r="AA757" s="75">
        <v>0</v>
      </c>
      <c r="AB757" s="4">
        <v>0</v>
      </c>
      <c r="AC757" s="4">
        <v>0</v>
      </c>
      <c r="AD757" s="4">
        <v>0</v>
      </c>
      <c r="AE757" s="8">
        <v>0</v>
      </c>
      <c r="AF757" s="8">
        <v>0</v>
      </c>
      <c r="AG757" s="8">
        <v>0</v>
      </c>
      <c r="AH757" s="8">
        <v>0</v>
      </c>
      <c r="AI757" s="51">
        <v>0</v>
      </c>
      <c r="AJ757" s="51">
        <v>0</v>
      </c>
      <c r="AK757" s="51">
        <v>0</v>
      </c>
      <c r="AL757" s="51">
        <v>0</v>
      </c>
      <c r="AM757" s="51">
        <v>-999</v>
      </c>
      <c r="AN757" s="51" t="s">
        <v>22151</v>
      </c>
      <c r="AO757" s="51" t="s">
        <v>22151</v>
      </c>
      <c r="AP757" s="51" t="s">
        <v>22151</v>
      </c>
      <c r="AQ757" s="51" t="s">
        <v>22151</v>
      </c>
      <c r="AR757" s="51" t="s">
        <v>22151</v>
      </c>
      <c r="AS757" s="51">
        <v>-999</v>
      </c>
      <c r="AT757" s="51" t="s">
        <v>22151</v>
      </c>
      <c r="AU757" s="51" t="s">
        <v>22151</v>
      </c>
      <c r="AV757" s="51" t="s">
        <v>22151</v>
      </c>
      <c r="AW757" s="51">
        <v>-999</v>
      </c>
      <c r="AX757" s="51">
        <v>-999</v>
      </c>
      <c r="AY757" s="76" t="s">
        <v>22151</v>
      </c>
      <c r="AZ757" s="132" t="s">
        <v>22151</v>
      </c>
      <c r="BA757" s="132" t="s">
        <v>22151</v>
      </c>
      <c r="BB757" s="132" t="s">
        <v>22151</v>
      </c>
      <c r="BC757" s="132" t="s">
        <v>22151</v>
      </c>
      <c r="BD757" s="132">
        <v>172</v>
      </c>
      <c r="BE757" s="132" t="s">
        <v>22151</v>
      </c>
      <c r="BF757" s="132" t="s">
        <v>22151</v>
      </c>
      <c r="BG757" s="132" t="s">
        <v>22151</v>
      </c>
      <c r="BH757" s="132">
        <v>280</v>
      </c>
      <c r="BI757" s="132">
        <v>265</v>
      </c>
      <c r="BJ757" s="92" t="s">
        <v>22151</v>
      </c>
      <c r="BK757" s="8">
        <v>7.5574645117708927</v>
      </c>
      <c r="BL757" s="8">
        <v>-1006.5574645117709</v>
      </c>
      <c r="BM757" s="12">
        <v>576</v>
      </c>
      <c r="BN757" s="10">
        <v>0</v>
      </c>
      <c r="BO757" s="10">
        <v>0.19435732070240119</v>
      </c>
      <c r="BP757" s="10">
        <v>-1006.7518218324733</v>
      </c>
      <c r="BQ757" s="41">
        <v>-2144.8325285828259</v>
      </c>
      <c r="BR757" s="41"/>
      <c r="BS757" s="10">
        <v>0</v>
      </c>
      <c r="BT757" s="38">
        <v>0</v>
      </c>
      <c r="BU757" s="6" t="s">
        <v>22630</v>
      </c>
      <c r="BV757" s="75">
        <v>999</v>
      </c>
      <c r="BW757" s="75">
        <v>1588</v>
      </c>
      <c r="BX757" s="51">
        <v>-589</v>
      </c>
      <c r="BY757" s="75">
        <v>0</v>
      </c>
      <c r="BZ757" s="75">
        <v>0</v>
      </c>
      <c r="CA757" s="184" t="s">
        <v>22151</v>
      </c>
    </row>
    <row r="758" spans="1:79" x14ac:dyDescent="0.3">
      <c r="A758" s="134" t="s">
        <v>2821</v>
      </c>
      <c r="B758" s="1" t="s">
        <v>7321</v>
      </c>
      <c r="C758" s="2" t="s">
        <v>6948</v>
      </c>
      <c r="D758" s="91" t="s">
        <v>82</v>
      </c>
      <c r="E758" s="2" t="s">
        <v>3591</v>
      </c>
      <c r="F758" s="118" t="s">
        <v>3591</v>
      </c>
      <c r="G758" s="118" t="s">
        <v>1380</v>
      </c>
      <c r="H758" s="118" t="s">
        <v>22151</v>
      </c>
      <c r="I758" s="118" t="s">
        <v>1380</v>
      </c>
      <c r="J758" s="269" t="s">
        <v>1380</v>
      </c>
      <c r="K758" s="122">
        <v>5496</v>
      </c>
      <c r="L758" s="122" t="s">
        <v>9298</v>
      </c>
      <c r="M758" s="122" t="e">
        <v>#VALUE!</v>
      </c>
      <c r="N758" s="122" t="s">
        <v>8862</v>
      </c>
      <c r="O758" s="123">
        <v>0</v>
      </c>
      <c r="P758" s="123">
        <v>0</v>
      </c>
      <c r="Q758" s="123">
        <v>0</v>
      </c>
      <c r="R758" s="123">
        <v>0</v>
      </c>
      <c r="S758" s="123">
        <v>0</v>
      </c>
      <c r="T758" s="123">
        <v>0</v>
      </c>
      <c r="U758" s="123">
        <v>0</v>
      </c>
      <c r="V758" s="123">
        <v>0</v>
      </c>
      <c r="W758" s="123">
        <v>0</v>
      </c>
      <c r="X758" s="123">
        <v>0</v>
      </c>
      <c r="Y758" s="123">
        <v>0</v>
      </c>
      <c r="Z758" s="123">
        <v>0</v>
      </c>
      <c r="AA758" s="123">
        <v>0</v>
      </c>
      <c r="AB758" s="124">
        <v>0</v>
      </c>
      <c r="AC758" s="124">
        <v>0</v>
      </c>
      <c r="AD758" s="124">
        <v>0</v>
      </c>
      <c r="AE758" s="125">
        <v>0</v>
      </c>
      <c r="AF758" s="125">
        <v>0</v>
      </c>
      <c r="AG758" s="125">
        <v>0</v>
      </c>
      <c r="AH758" s="125">
        <v>0</v>
      </c>
      <c r="AI758" s="125">
        <v>0</v>
      </c>
      <c r="AJ758" s="125">
        <v>0</v>
      </c>
      <c r="AK758" s="125">
        <v>0</v>
      </c>
      <c r="AL758" s="51">
        <v>0</v>
      </c>
      <c r="AM758" s="125">
        <v>-999</v>
      </c>
      <c r="AN758" s="125" t="s">
        <v>22151</v>
      </c>
      <c r="AO758" s="125" t="s">
        <v>22151</v>
      </c>
      <c r="AP758" s="125" t="s">
        <v>22151</v>
      </c>
      <c r="AQ758" s="125" t="s">
        <v>22151</v>
      </c>
      <c r="AR758" s="125" t="s">
        <v>22151</v>
      </c>
      <c r="AS758" s="125">
        <v>-999</v>
      </c>
      <c r="AT758" s="125" t="s">
        <v>22151</v>
      </c>
      <c r="AU758" s="125" t="s">
        <v>22151</v>
      </c>
      <c r="AV758" s="125" t="s">
        <v>22151</v>
      </c>
      <c r="AW758" s="125">
        <v>-999</v>
      </c>
      <c r="AX758" s="125">
        <v>-999</v>
      </c>
      <c r="AY758" s="127" t="s">
        <v>22151</v>
      </c>
      <c r="AZ758" s="127" t="s">
        <v>22151</v>
      </c>
      <c r="BA758" s="127" t="s">
        <v>22151</v>
      </c>
      <c r="BB758" s="127" t="s">
        <v>22151</v>
      </c>
      <c r="BC758" s="127" t="s">
        <v>22151</v>
      </c>
      <c r="BD758" s="127">
        <v>172</v>
      </c>
      <c r="BE758" s="127" t="s">
        <v>22151</v>
      </c>
      <c r="BF758" s="127" t="s">
        <v>22151</v>
      </c>
      <c r="BG758" s="127" t="s">
        <v>22151</v>
      </c>
      <c r="BH758" s="127">
        <v>280</v>
      </c>
      <c r="BI758" s="127">
        <v>265</v>
      </c>
      <c r="BJ758" s="126" t="s">
        <v>22151</v>
      </c>
      <c r="BK758" s="125">
        <v>7.5574645117708927</v>
      </c>
      <c r="BL758" s="125">
        <v>-1006.5574645117709</v>
      </c>
      <c r="BM758" s="127">
        <v>576</v>
      </c>
      <c r="BN758" s="125">
        <v>0</v>
      </c>
      <c r="BO758" s="125">
        <v>0.19435732070240119</v>
      </c>
      <c r="BP758" s="125">
        <v>-1006.7518218324733</v>
      </c>
      <c r="BQ758" s="128">
        <v>-2144.8325285828259</v>
      </c>
      <c r="BR758" s="128"/>
      <c r="BS758" s="125">
        <v>0</v>
      </c>
      <c r="BT758" s="38">
        <v>0</v>
      </c>
      <c r="BU758" s="125" t="s">
        <v>22630</v>
      </c>
      <c r="BV758" s="123">
        <v>999</v>
      </c>
      <c r="BW758" s="123">
        <v>1588</v>
      </c>
      <c r="BX758" s="125">
        <v>-589</v>
      </c>
      <c r="BY758" s="123">
        <v>0</v>
      </c>
      <c r="BZ758" s="123">
        <v>0</v>
      </c>
      <c r="CA758" s="184" t="s">
        <v>22151</v>
      </c>
    </row>
    <row r="759" spans="1:79" x14ac:dyDescent="0.3">
      <c r="A759" s="48" t="s">
        <v>2844</v>
      </c>
      <c r="B759" s="1" t="s">
        <v>6850</v>
      </c>
      <c r="C759" s="2" t="s">
        <v>7323</v>
      </c>
      <c r="D759" s="91" t="s">
        <v>97</v>
      </c>
      <c r="E759" s="2" t="s">
        <v>3591</v>
      </c>
      <c r="F759" s="2" t="s">
        <v>3591</v>
      </c>
      <c r="G759" s="2" t="s">
        <v>1380</v>
      </c>
      <c r="H759" s="2" t="s">
        <v>22151</v>
      </c>
      <c r="I759" s="2" t="s">
        <v>1380</v>
      </c>
      <c r="J759" s="269" t="s">
        <v>1380</v>
      </c>
      <c r="K759">
        <v>10299</v>
      </c>
      <c r="L759" t="s">
        <v>10331</v>
      </c>
      <c r="M759" t="e">
        <v>#VALUE!</v>
      </c>
      <c r="N759" t="s">
        <v>6084</v>
      </c>
      <c r="O759" s="169">
        <v>0</v>
      </c>
      <c r="P759" s="123">
        <v>0</v>
      </c>
      <c r="Q759" s="123">
        <v>0</v>
      </c>
      <c r="R759" s="75">
        <v>0</v>
      </c>
      <c r="S759" s="123">
        <v>0</v>
      </c>
      <c r="T759" s="123">
        <v>0</v>
      </c>
      <c r="U759" s="123">
        <v>0</v>
      </c>
      <c r="V759" s="75">
        <v>0</v>
      </c>
      <c r="W759" s="123">
        <v>0</v>
      </c>
      <c r="X759" s="75">
        <v>0</v>
      </c>
      <c r="Y759" s="75">
        <v>0</v>
      </c>
      <c r="Z759" s="75">
        <v>0</v>
      </c>
      <c r="AA759" s="75">
        <v>0</v>
      </c>
      <c r="AB759" s="3">
        <v>0</v>
      </c>
      <c r="AC759" s="3">
        <v>0</v>
      </c>
      <c r="AD759" s="3">
        <v>0</v>
      </c>
      <c r="AE759" s="6">
        <v>0</v>
      </c>
      <c r="AF759" s="6">
        <v>0</v>
      </c>
      <c r="AG759" s="6">
        <v>0</v>
      </c>
      <c r="AH759" s="6">
        <v>0</v>
      </c>
      <c r="AI759" s="51">
        <v>0</v>
      </c>
      <c r="AJ759" s="51">
        <v>0</v>
      </c>
      <c r="AK759" s="51">
        <v>0</v>
      </c>
      <c r="AL759" s="51">
        <v>0</v>
      </c>
      <c r="AM759" s="6">
        <v>-999</v>
      </c>
      <c r="AN759" s="6" t="s">
        <v>22151</v>
      </c>
      <c r="AO759" s="6" t="s">
        <v>22151</v>
      </c>
      <c r="AP759" s="6" t="s">
        <v>22151</v>
      </c>
      <c r="AQ759" s="6" t="s">
        <v>22151</v>
      </c>
      <c r="AR759" s="6" t="s">
        <v>22151</v>
      </c>
      <c r="AS759" s="6">
        <v>-999</v>
      </c>
      <c r="AT759" s="6" t="s">
        <v>22151</v>
      </c>
      <c r="AU759" s="6" t="s">
        <v>22151</v>
      </c>
      <c r="AV759" s="6" t="s">
        <v>22151</v>
      </c>
      <c r="AW759" s="6">
        <v>-999</v>
      </c>
      <c r="AX759" s="6">
        <v>-999</v>
      </c>
      <c r="AY759" s="99" t="s">
        <v>22151</v>
      </c>
      <c r="AZ759" s="132" t="s">
        <v>22151</v>
      </c>
      <c r="BA759" s="132" t="s">
        <v>22151</v>
      </c>
      <c r="BB759" s="132" t="s">
        <v>22151</v>
      </c>
      <c r="BC759" s="132" t="s">
        <v>22151</v>
      </c>
      <c r="BD759" s="132">
        <v>172</v>
      </c>
      <c r="BE759" s="132" t="s">
        <v>22151</v>
      </c>
      <c r="BF759" s="132" t="s">
        <v>22151</v>
      </c>
      <c r="BG759" s="132" t="s">
        <v>22151</v>
      </c>
      <c r="BH759" s="132">
        <v>280</v>
      </c>
      <c r="BI759" s="132">
        <v>265</v>
      </c>
      <c r="BJ759" s="92" t="s">
        <v>22151</v>
      </c>
      <c r="BK759" s="6">
        <v>7.5574645117708927</v>
      </c>
      <c r="BL759" s="8">
        <v>-1006.5574645117709</v>
      </c>
      <c r="BM759" s="12">
        <v>576</v>
      </c>
      <c r="BN759" s="6">
        <v>0</v>
      </c>
      <c r="BO759" s="6">
        <v>0.19435732070240119</v>
      </c>
      <c r="BP759" s="6">
        <v>-1006.7518218324733</v>
      </c>
      <c r="BQ759" s="38">
        <v>-2144.8325285828259</v>
      </c>
      <c r="BR759" s="38"/>
      <c r="BS759" s="6">
        <v>0</v>
      </c>
      <c r="BT759" s="38">
        <v>0</v>
      </c>
      <c r="BU759" s="6" t="s">
        <v>22630</v>
      </c>
      <c r="BV759" s="75">
        <v>999</v>
      </c>
      <c r="BW759" s="75">
        <v>1588</v>
      </c>
      <c r="BX759" s="51">
        <v>-589</v>
      </c>
      <c r="BY759" s="75">
        <v>0</v>
      </c>
      <c r="BZ759" s="75">
        <v>0</v>
      </c>
      <c r="CA759" s="184" t="s">
        <v>22151</v>
      </c>
    </row>
    <row r="760" spans="1:79" x14ac:dyDescent="0.3">
      <c r="A760" s="26" t="s">
        <v>2857</v>
      </c>
      <c r="B760" s="1" t="s">
        <v>7474</v>
      </c>
      <c r="C760" s="2" t="s">
        <v>7064</v>
      </c>
      <c r="D760" s="91" t="s">
        <v>270</v>
      </c>
      <c r="E760" s="2" t="s">
        <v>3591</v>
      </c>
      <c r="F760" s="2" t="s">
        <v>3591</v>
      </c>
      <c r="G760" s="2" t="s">
        <v>1380</v>
      </c>
      <c r="H760" s="2" t="s">
        <v>22151</v>
      </c>
      <c r="I760" s="2" t="s">
        <v>1380</v>
      </c>
      <c r="J760" s="269" t="s">
        <v>1380</v>
      </c>
      <c r="K760">
        <v>2567</v>
      </c>
      <c r="L760" t="s">
        <v>10453</v>
      </c>
      <c r="M760" t="e">
        <v>#VALUE!</v>
      </c>
      <c r="N760" t="s">
        <v>8870</v>
      </c>
      <c r="O760" s="169">
        <v>0</v>
      </c>
      <c r="P760" s="123">
        <v>0</v>
      </c>
      <c r="Q760" s="123">
        <v>0</v>
      </c>
      <c r="R760" s="75">
        <v>0</v>
      </c>
      <c r="S760" s="123">
        <v>0</v>
      </c>
      <c r="T760" s="123">
        <v>0</v>
      </c>
      <c r="U760" s="123">
        <v>0</v>
      </c>
      <c r="V760" s="75">
        <v>0</v>
      </c>
      <c r="W760" s="123">
        <v>0</v>
      </c>
      <c r="X760" s="75">
        <v>0</v>
      </c>
      <c r="Y760" s="75">
        <v>0</v>
      </c>
      <c r="Z760" s="75">
        <v>0</v>
      </c>
      <c r="AA760" s="75">
        <v>0</v>
      </c>
      <c r="AB760" s="4">
        <v>0</v>
      </c>
      <c r="AC760" s="4">
        <v>0</v>
      </c>
      <c r="AD760" s="4">
        <v>0</v>
      </c>
      <c r="AE760" s="8">
        <v>0</v>
      </c>
      <c r="AF760" s="8">
        <v>0</v>
      </c>
      <c r="AG760" s="8">
        <v>0</v>
      </c>
      <c r="AH760" s="8">
        <v>0</v>
      </c>
      <c r="AI760" s="51">
        <v>0</v>
      </c>
      <c r="AJ760" s="51">
        <v>0</v>
      </c>
      <c r="AK760" s="51">
        <v>0</v>
      </c>
      <c r="AL760" s="51">
        <v>0</v>
      </c>
      <c r="AM760" s="8">
        <v>-999</v>
      </c>
      <c r="AN760" s="8" t="s">
        <v>22151</v>
      </c>
      <c r="AO760" s="8" t="s">
        <v>22151</v>
      </c>
      <c r="AP760" s="8" t="s">
        <v>22151</v>
      </c>
      <c r="AQ760" s="8" t="s">
        <v>22151</v>
      </c>
      <c r="AR760" s="8" t="s">
        <v>22151</v>
      </c>
      <c r="AS760" s="8">
        <v>-999</v>
      </c>
      <c r="AT760" s="8" t="s">
        <v>22151</v>
      </c>
      <c r="AU760" s="8" t="s">
        <v>22151</v>
      </c>
      <c r="AV760" s="8" t="s">
        <v>22151</v>
      </c>
      <c r="AW760" s="8">
        <v>-999</v>
      </c>
      <c r="AX760" s="8">
        <v>-999</v>
      </c>
      <c r="AY760" s="132" t="s">
        <v>22151</v>
      </c>
      <c r="AZ760" s="132" t="s">
        <v>22151</v>
      </c>
      <c r="BA760" s="132" t="s">
        <v>22151</v>
      </c>
      <c r="BB760" s="132" t="s">
        <v>22151</v>
      </c>
      <c r="BC760" s="132" t="s">
        <v>22151</v>
      </c>
      <c r="BD760" s="132">
        <v>172</v>
      </c>
      <c r="BE760" s="132" t="s">
        <v>22151</v>
      </c>
      <c r="BF760" s="132" t="s">
        <v>22151</v>
      </c>
      <c r="BG760" s="132" t="s">
        <v>22151</v>
      </c>
      <c r="BH760" s="132">
        <v>280</v>
      </c>
      <c r="BI760" s="132">
        <v>265</v>
      </c>
      <c r="BJ760" s="92" t="s">
        <v>22151</v>
      </c>
      <c r="BK760" s="8">
        <v>7.5574645117708927</v>
      </c>
      <c r="BL760" s="8">
        <v>-1006.5574645117709</v>
      </c>
      <c r="BM760" s="12">
        <v>576</v>
      </c>
      <c r="BN760" s="10">
        <v>0</v>
      </c>
      <c r="BO760" s="10">
        <v>0.19435732070240119</v>
      </c>
      <c r="BP760" s="10">
        <v>-1006.7518218324733</v>
      </c>
      <c r="BQ760" s="41">
        <v>-2144.8325285828259</v>
      </c>
      <c r="BR760" s="41"/>
      <c r="BS760" s="10">
        <v>0</v>
      </c>
      <c r="BT760" s="38">
        <v>0</v>
      </c>
      <c r="BU760" s="6" t="s">
        <v>22630</v>
      </c>
      <c r="BV760" s="75">
        <v>999</v>
      </c>
      <c r="BW760" s="75">
        <v>1588</v>
      </c>
      <c r="BX760" s="51">
        <v>-589</v>
      </c>
      <c r="BY760" s="75">
        <v>0</v>
      </c>
      <c r="BZ760" s="75">
        <v>0</v>
      </c>
      <c r="CA760" s="184" t="s">
        <v>22151</v>
      </c>
    </row>
    <row r="761" spans="1:79" x14ac:dyDescent="0.3">
      <c r="A761" s="48" t="s">
        <v>2865</v>
      </c>
      <c r="B761" s="1" t="s">
        <v>7475</v>
      </c>
      <c r="C761" s="2" t="s">
        <v>7476</v>
      </c>
      <c r="D761" s="91" t="s">
        <v>161</v>
      </c>
      <c r="E761" s="2" t="s">
        <v>3591</v>
      </c>
      <c r="F761" s="2" t="s">
        <v>3591</v>
      </c>
      <c r="G761" s="2" t="s">
        <v>1380</v>
      </c>
      <c r="H761" s="2" t="s">
        <v>22151</v>
      </c>
      <c r="I761" s="2" t="s">
        <v>1380</v>
      </c>
      <c r="J761" s="269" t="s">
        <v>1380</v>
      </c>
      <c r="K761">
        <v>6968</v>
      </c>
      <c r="L761" t="s">
        <v>10003</v>
      </c>
      <c r="M761" t="e">
        <v>#VALUE!</v>
      </c>
      <c r="N761" t="s">
        <v>8876</v>
      </c>
      <c r="O761" s="169">
        <v>0</v>
      </c>
      <c r="P761" s="123">
        <v>0</v>
      </c>
      <c r="Q761" s="123">
        <v>0</v>
      </c>
      <c r="R761" s="75">
        <v>0</v>
      </c>
      <c r="S761" s="123">
        <v>0</v>
      </c>
      <c r="T761" s="123">
        <v>0</v>
      </c>
      <c r="U761" s="123">
        <v>0</v>
      </c>
      <c r="V761" s="75">
        <v>0</v>
      </c>
      <c r="W761" s="123">
        <v>0</v>
      </c>
      <c r="X761" s="75">
        <v>0</v>
      </c>
      <c r="Y761" s="75">
        <v>0</v>
      </c>
      <c r="Z761" s="75">
        <v>0</v>
      </c>
      <c r="AA761" s="75">
        <v>0</v>
      </c>
      <c r="AB761" s="4">
        <v>0</v>
      </c>
      <c r="AC761" s="4">
        <v>0</v>
      </c>
      <c r="AD761" s="4">
        <v>0</v>
      </c>
      <c r="AE761" s="8">
        <v>0</v>
      </c>
      <c r="AF761" s="8">
        <v>0</v>
      </c>
      <c r="AG761" s="8">
        <v>0</v>
      </c>
      <c r="AH761" s="8">
        <v>0</v>
      </c>
      <c r="AI761" s="51">
        <v>0</v>
      </c>
      <c r="AJ761" s="51">
        <v>0</v>
      </c>
      <c r="AK761" s="51">
        <v>0</v>
      </c>
      <c r="AL761" s="51">
        <v>0</v>
      </c>
      <c r="AM761" s="8">
        <v>-999</v>
      </c>
      <c r="AN761" s="8" t="s">
        <v>22151</v>
      </c>
      <c r="AO761" s="8" t="s">
        <v>22151</v>
      </c>
      <c r="AP761" s="8" t="s">
        <v>22151</v>
      </c>
      <c r="AQ761" s="8" t="s">
        <v>22151</v>
      </c>
      <c r="AR761" s="8" t="s">
        <v>22151</v>
      </c>
      <c r="AS761" s="8">
        <v>-999</v>
      </c>
      <c r="AT761" s="8" t="s">
        <v>22151</v>
      </c>
      <c r="AU761" s="8" t="s">
        <v>22151</v>
      </c>
      <c r="AV761" s="8" t="s">
        <v>22151</v>
      </c>
      <c r="AW761" s="8">
        <v>-999</v>
      </c>
      <c r="AX761" s="8">
        <v>-999</v>
      </c>
      <c r="AY761" s="132" t="s">
        <v>22151</v>
      </c>
      <c r="AZ761" s="132" t="s">
        <v>22151</v>
      </c>
      <c r="BA761" s="132" t="s">
        <v>22151</v>
      </c>
      <c r="BB761" s="132" t="s">
        <v>22151</v>
      </c>
      <c r="BC761" s="132" t="s">
        <v>22151</v>
      </c>
      <c r="BD761" s="132">
        <v>172</v>
      </c>
      <c r="BE761" s="132" t="s">
        <v>22151</v>
      </c>
      <c r="BF761" s="132" t="s">
        <v>22151</v>
      </c>
      <c r="BG761" s="132" t="s">
        <v>22151</v>
      </c>
      <c r="BH761" s="132">
        <v>280</v>
      </c>
      <c r="BI761" s="132">
        <v>265</v>
      </c>
      <c r="BJ761" s="92" t="s">
        <v>22151</v>
      </c>
      <c r="BK761" s="8">
        <v>7.5574645117708927</v>
      </c>
      <c r="BL761" s="8">
        <v>-1006.5574645117709</v>
      </c>
      <c r="BM761" s="12">
        <v>576</v>
      </c>
      <c r="BN761" s="10">
        <v>0</v>
      </c>
      <c r="BO761" s="10">
        <v>0.19435732070240119</v>
      </c>
      <c r="BP761" s="10">
        <v>-1006.7518218324733</v>
      </c>
      <c r="BQ761" s="41">
        <v>-2144.8325285828259</v>
      </c>
      <c r="BR761" s="41"/>
      <c r="BS761" s="10">
        <v>0</v>
      </c>
      <c r="BT761" s="38">
        <v>0</v>
      </c>
      <c r="BU761" s="6" t="s">
        <v>22630</v>
      </c>
      <c r="BV761" s="75">
        <v>999</v>
      </c>
      <c r="BW761" s="75">
        <v>1588</v>
      </c>
      <c r="BX761" s="51">
        <v>-589</v>
      </c>
      <c r="BY761" s="75">
        <v>0</v>
      </c>
      <c r="BZ761" s="75">
        <v>0</v>
      </c>
      <c r="CA761" s="184" t="s">
        <v>22151</v>
      </c>
    </row>
    <row r="762" spans="1:79" x14ac:dyDescent="0.3">
      <c r="A762" s="48" t="s">
        <v>4633</v>
      </c>
      <c r="B762" s="1" t="s">
        <v>7326</v>
      </c>
      <c r="C762" s="2" t="s">
        <v>7327</v>
      </c>
      <c r="D762" s="91" t="s">
        <v>289</v>
      </c>
      <c r="E762" s="2" t="s">
        <v>3591</v>
      </c>
      <c r="F762" s="2" t="s">
        <v>3591</v>
      </c>
      <c r="G762" s="2" t="s">
        <v>1380</v>
      </c>
      <c r="H762" s="2" t="s">
        <v>22151</v>
      </c>
      <c r="I762" s="2" t="s">
        <v>1380</v>
      </c>
      <c r="J762" s="269" t="s">
        <v>1380</v>
      </c>
      <c r="K762">
        <v>3751</v>
      </c>
      <c r="L762" t="s">
        <v>9929</v>
      </c>
      <c r="M762" t="e">
        <v>#VALUE!</v>
      </c>
      <c r="N762" t="s">
        <v>8877</v>
      </c>
      <c r="O762" s="169">
        <v>0</v>
      </c>
      <c r="P762" s="123">
        <v>0</v>
      </c>
      <c r="Q762" s="123">
        <v>0</v>
      </c>
      <c r="R762" s="75">
        <v>0</v>
      </c>
      <c r="S762" s="123">
        <v>0</v>
      </c>
      <c r="T762" s="123">
        <v>0</v>
      </c>
      <c r="U762" s="123">
        <v>0</v>
      </c>
      <c r="V762" s="75">
        <v>0</v>
      </c>
      <c r="W762" s="123">
        <v>0</v>
      </c>
      <c r="X762" s="75">
        <v>0</v>
      </c>
      <c r="Y762" s="75">
        <v>0</v>
      </c>
      <c r="Z762" s="75">
        <v>0</v>
      </c>
      <c r="AA762" s="75">
        <v>0</v>
      </c>
      <c r="AB762" s="4">
        <v>0</v>
      </c>
      <c r="AC762" s="4">
        <v>0</v>
      </c>
      <c r="AD762" s="4">
        <v>0</v>
      </c>
      <c r="AE762" s="8">
        <v>0</v>
      </c>
      <c r="AF762" s="8">
        <v>0</v>
      </c>
      <c r="AG762" s="8">
        <v>0</v>
      </c>
      <c r="AH762" s="8">
        <v>0</v>
      </c>
      <c r="AI762" s="51">
        <v>0</v>
      </c>
      <c r="AJ762" s="51">
        <v>0</v>
      </c>
      <c r="AK762" s="51">
        <v>0</v>
      </c>
      <c r="AL762" s="51">
        <v>0</v>
      </c>
      <c r="AM762" s="8">
        <v>-999</v>
      </c>
      <c r="AN762" s="8" t="s">
        <v>22151</v>
      </c>
      <c r="AO762" s="8" t="s">
        <v>22151</v>
      </c>
      <c r="AP762" s="8" t="s">
        <v>22151</v>
      </c>
      <c r="AQ762" s="8" t="s">
        <v>22151</v>
      </c>
      <c r="AR762" s="8" t="s">
        <v>22151</v>
      </c>
      <c r="AS762" s="8">
        <v>-999</v>
      </c>
      <c r="AT762" s="8" t="s">
        <v>22151</v>
      </c>
      <c r="AU762" s="8" t="s">
        <v>22151</v>
      </c>
      <c r="AV762" s="8" t="s">
        <v>22151</v>
      </c>
      <c r="AW762" s="8">
        <v>-999</v>
      </c>
      <c r="AX762" s="8">
        <v>-999</v>
      </c>
      <c r="AY762" s="132" t="s">
        <v>22151</v>
      </c>
      <c r="AZ762" s="132" t="s">
        <v>22151</v>
      </c>
      <c r="BA762" s="132" t="s">
        <v>22151</v>
      </c>
      <c r="BB762" s="132" t="s">
        <v>22151</v>
      </c>
      <c r="BC762" s="132" t="s">
        <v>22151</v>
      </c>
      <c r="BD762" s="132">
        <v>172</v>
      </c>
      <c r="BE762" s="132" t="s">
        <v>22151</v>
      </c>
      <c r="BF762" s="132" t="s">
        <v>22151</v>
      </c>
      <c r="BG762" s="132" t="s">
        <v>22151</v>
      </c>
      <c r="BH762" s="132">
        <v>280</v>
      </c>
      <c r="BI762" s="132">
        <v>265</v>
      </c>
      <c r="BJ762" s="92" t="s">
        <v>22151</v>
      </c>
      <c r="BK762" s="8">
        <v>7.5574645117708927</v>
      </c>
      <c r="BL762" s="8">
        <v>-1006.5574645117709</v>
      </c>
      <c r="BM762" s="12">
        <v>576</v>
      </c>
      <c r="BN762" s="10">
        <v>0</v>
      </c>
      <c r="BO762" s="10">
        <v>0.19435732070240119</v>
      </c>
      <c r="BP762" s="10">
        <v>-1006.7518218324733</v>
      </c>
      <c r="BQ762" s="41">
        <v>-2144.8325285828259</v>
      </c>
      <c r="BR762" s="41"/>
      <c r="BS762" s="10">
        <v>0</v>
      </c>
      <c r="BT762" s="38">
        <v>0</v>
      </c>
      <c r="BU762" s="6" t="s">
        <v>22630</v>
      </c>
      <c r="BV762" s="75">
        <v>999</v>
      </c>
      <c r="BW762" s="75">
        <v>1588</v>
      </c>
      <c r="BX762" s="51">
        <v>-589</v>
      </c>
      <c r="BY762" s="75">
        <v>0</v>
      </c>
      <c r="BZ762" s="75">
        <v>0</v>
      </c>
      <c r="CA762" s="184" t="s">
        <v>22151</v>
      </c>
    </row>
    <row r="763" spans="1:79" x14ac:dyDescent="0.3">
      <c r="A763" s="48" t="s">
        <v>2898</v>
      </c>
      <c r="B763" s="1" t="s">
        <v>6675</v>
      </c>
      <c r="C763" s="2" t="s">
        <v>6620</v>
      </c>
      <c r="D763" s="91" t="s">
        <v>40</v>
      </c>
      <c r="E763" s="2" t="s">
        <v>3591</v>
      </c>
      <c r="F763" s="2" t="s">
        <v>3591</v>
      </c>
      <c r="G763" s="2" t="s">
        <v>1380</v>
      </c>
      <c r="H763" s="2" t="s">
        <v>22151</v>
      </c>
      <c r="I763" s="2" t="s">
        <v>1380</v>
      </c>
      <c r="J763" s="269" t="s">
        <v>1380</v>
      </c>
      <c r="K763">
        <v>6746</v>
      </c>
      <c r="L763" t="s">
        <v>10059</v>
      </c>
      <c r="M763" t="e">
        <v>#VALUE!</v>
      </c>
      <c r="N763" t="s">
        <v>8899</v>
      </c>
      <c r="O763" s="169">
        <v>0</v>
      </c>
      <c r="P763" s="123">
        <v>0</v>
      </c>
      <c r="Q763" s="123">
        <v>0</v>
      </c>
      <c r="R763" s="75">
        <v>0</v>
      </c>
      <c r="S763" s="123">
        <v>0</v>
      </c>
      <c r="T763" s="123">
        <v>0</v>
      </c>
      <c r="U763" s="123">
        <v>0</v>
      </c>
      <c r="V763" s="75">
        <v>0</v>
      </c>
      <c r="W763" s="123">
        <v>0</v>
      </c>
      <c r="X763" s="75">
        <v>0</v>
      </c>
      <c r="Y763" s="75">
        <v>0</v>
      </c>
      <c r="Z763" s="75">
        <v>0</v>
      </c>
      <c r="AA763" s="75">
        <v>0</v>
      </c>
      <c r="AB763" s="4">
        <v>0</v>
      </c>
      <c r="AC763" s="4">
        <v>0</v>
      </c>
      <c r="AD763" s="4">
        <v>0</v>
      </c>
      <c r="AE763" s="8">
        <v>0</v>
      </c>
      <c r="AF763" s="8">
        <v>0</v>
      </c>
      <c r="AG763" s="8">
        <v>0</v>
      </c>
      <c r="AH763" s="8">
        <v>0</v>
      </c>
      <c r="AI763" s="51">
        <v>0</v>
      </c>
      <c r="AJ763" s="51">
        <v>0</v>
      </c>
      <c r="AK763" s="51">
        <v>0</v>
      </c>
      <c r="AL763" s="51">
        <v>0</v>
      </c>
      <c r="AM763" s="8">
        <v>-999</v>
      </c>
      <c r="AN763" s="8" t="s">
        <v>22151</v>
      </c>
      <c r="AO763" s="8" t="s">
        <v>22151</v>
      </c>
      <c r="AP763" s="8" t="s">
        <v>22151</v>
      </c>
      <c r="AQ763" s="8" t="s">
        <v>22151</v>
      </c>
      <c r="AR763" s="8" t="s">
        <v>22151</v>
      </c>
      <c r="AS763" s="8">
        <v>-999</v>
      </c>
      <c r="AT763" s="8" t="s">
        <v>22151</v>
      </c>
      <c r="AU763" s="8" t="s">
        <v>22151</v>
      </c>
      <c r="AV763" s="8" t="s">
        <v>22151</v>
      </c>
      <c r="AW763" s="8">
        <v>-999</v>
      </c>
      <c r="AX763" s="8">
        <v>-999</v>
      </c>
      <c r="AY763" s="132" t="s">
        <v>22151</v>
      </c>
      <c r="AZ763" s="132" t="s">
        <v>22151</v>
      </c>
      <c r="BA763" s="132" t="s">
        <v>22151</v>
      </c>
      <c r="BB763" s="132" t="s">
        <v>22151</v>
      </c>
      <c r="BC763" s="132" t="s">
        <v>22151</v>
      </c>
      <c r="BD763" s="132">
        <v>172</v>
      </c>
      <c r="BE763" s="132" t="s">
        <v>22151</v>
      </c>
      <c r="BF763" s="132" t="s">
        <v>22151</v>
      </c>
      <c r="BG763" s="132" t="s">
        <v>22151</v>
      </c>
      <c r="BH763" s="132">
        <v>280</v>
      </c>
      <c r="BI763" s="132">
        <v>265</v>
      </c>
      <c r="BJ763" s="92" t="s">
        <v>22151</v>
      </c>
      <c r="BK763" s="8">
        <v>7.5574645117708927</v>
      </c>
      <c r="BL763" s="8">
        <v>-1006.5574645117709</v>
      </c>
      <c r="BM763" s="12">
        <v>576</v>
      </c>
      <c r="BN763" s="10">
        <v>0</v>
      </c>
      <c r="BO763" s="10">
        <v>0.19435732070240119</v>
      </c>
      <c r="BP763" s="10">
        <v>-1006.7518218324733</v>
      </c>
      <c r="BQ763" s="41">
        <v>-2144.8325285828259</v>
      </c>
      <c r="BR763" s="41"/>
      <c r="BS763" s="10">
        <v>0</v>
      </c>
      <c r="BT763" s="38">
        <v>0</v>
      </c>
      <c r="BU763" s="6" t="s">
        <v>22630</v>
      </c>
      <c r="BV763" s="75">
        <v>999</v>
      </c>
      <c r="BW763" s="75">
        <v>1588</v>
      </c>
      <c r="BX763" s="51">
        <v>-589</v>
      </c>
      <c r="BY763" s="75">
        <v>0</v>
      </c>
      <c r="BZ763" s="75">
        <v>0</v>
      </c>
      <c r="CA763" s="184" t="s">
        <v>22151</v>
      </c>
    </row>
    <row r="764" spans="1:79" x14ac:dyDescent="0.3">
      <c r="A764" s="48" t="s">
        <v>2948</v>
      </c>
      <c r="B764" s="1" t="s">
        <v>6642</v>
      </c>
      <c r="C764" s="2" t="s">
        <v>6560</v>
      </c>
      <c r="D764" s="91" t="s">
        <v>265</v>
      </c>
      <c r="E764" s="2" t="s">
        <v>3591</v>
      </c>
      <c r="F764" s="2" t="s">
        <v>3591</v>
      </c>
      <c r="G764" s="2" t="s">
        <v>1380</v>
      </c>
      <c r="H764" s="2" t="s">
        <v>22151</v>
      </c>
      <c r="I764" s="2" t="s">
        <v>1380</v>
      </c>
      <c r="J764" s="269" t="s">
        <v>1380</v>
      </c>
      <c r="K764">
        <v>4712</v>
      </c>
      <c r="L764" t="s">
        <v>9490</v>
      </c>
      <c r="M764" t="e">
        <v>#VALUE!</v>
      </c>
      <c r="N764" t="s">
        <v>6174</v>
      </c>
      <c r="O764" s="169">
        <v>0</v>
      </c>
      <c r="P764" s="123">
        <v>0</v>
      </c>
      <c r="Q764" s="123">
        <v>0</v>
      </c>
      <c r="R764" s="75">
        <v>0</v>
      </c>
      <c r="S764" s="123">
        <v>0</v>
      </c>
      <c r="T764" s="123">
        <v>0</v>
      </c>
      <c r="U764" s="123">
        <v>0</v>
      </c>
      <c r="V764" s="75">
        <v>0</v>
      </c>
      <c r="W764" s="123">
        <v>0</v>
      </c>
      <c r="X764" s="75">
        <v>0</v>
      </c>
      <c r="Y764" s="75">
        <v>0</v>
      </c>
      <c r="Z764" s="75">
        <v>0</v>
      </c>
      <c r="AA764" s="75">
        <v>0</v>
      </c>
      <c r="AB764" s="31">
        <v>0</v>
      </c>
      <c r="AC764" s="31">
        <v>0</v>
      </c>
      <c r="AD764" s="31">
        <v>0</v>
      </c>
      <c r="AE764" s="32">
        <v>0</v>
      </c>
      <c r="AF764" s="32">
        <v>0</v>
      </c>
      <c r="AG764" s="32">
        <v>0</v>
      </c>
      <c r="AH764" s="32">
        <v>0</v>
      </c>
      <c r="AI764" s="51">
        <v>0</v>
      </c>
      <c r="AJ764" s="51">
        <v>0</v>
      </c>
      <c r="AK764" s="51">
        <v>0</v>
      </c>
      <c r="AL764" s="51">
        <v>0</v>
      </c>
      <c r="AM764" s="32">
        <v>-999</v>
      </c>
      <c r="AN764" s="32" t="s">
        <v>22151</v>
      </c>
      <c r="AO764" s="32" t="s">
        <v>22151</v>
      </c>
      <c r="AP764" s="32" t="s">
        <v>22151</v>
      </c>
      <c r="AQ764" s="32" t="s">
        <v>22151</v>
      </c>
      <c r="AR764" s="32" t="s">
        <v>22151</v>
      </c>
      <c r="AS764" s="32">
        <v>-999</v>
      </c>
      <c r="AT764" s="32" t="s">
        <v>22151</v>
      </c>
      <c r="AU764" s="32" t="s">
        <v>22151</v>
      </c>
      <c r="AV764" s="32" t="s">
        <v>22151</v>
      </c>
      <c r="AW764" s="32">
        <v>-999</v>
      </c>
      <c r="AX764" s="32">
        <v>-999</v>
      </c>
      <c r="AY764" s="133" t="s">
        <v>22151</v>
      </c>
      <c r="AZ764" s="132" t="s">
        <v>22151</v>
      </c>
      <c r="BA764" s="132" t="s">
        <v>22151</v>
      </c>
      <c r="BB764" s="132" t="s">
        <v>22151</v>
      </c>
      <c r="BC764" s="132" t="s">
        <v>22151</v>
      </c>
      <c r="BD764" s="132">
        <v>172</v>
      </c>
      <c r="BE764" s="132" t="s">
        <v>22151</v>
      </c>
      <c r="BF764" s="132" t="s">
        <v>22151</v>
      </c>
      <c r="BG764" s="132" t="s">
        <v>22151</v>
      </c>
      <c r="BH764" s="132">
        <v>280</v>
      </c>
      <c r="BI764" s="132">
        <v>265</v>
      </c>
      <c r="BJ764" s="92" t="s">
        <v>22151</v>
      </c>
      <c r="BK764" s="32">
        <v>7.5574645117708927</v>
      </c>
      <c r="BL764" s="8">
        <v>-1006.5574645117709</v>
      </c>
      <c r="BM764" s="12">
        <v>576</v>
      </c>
      <c r="BN764" s="32">
        <v>0</v>
      </c>
      <c r="BO764" s="32">
        <v>0.19435732070240119</v>
      </c>
      <c r="BP764" s="32">
        <v>-1006.7518218324733</v>
      </c>
      <c r="BQ764" s="40">
        <v>-2144.8325285828259</v>
      </c>
      <c r="BR764" s="40"/>
      <c r="BS764" s="32">
        <v>0</v>
      </c>
      <c r="BT764" s="38">
        <v>0</v>
      </c>
      <c r="BU764" s="6" t="s">
        <v>22630</v>
      </c>
      <c r="BV764" s="75">
        <v>999</v>
      </c>
      <c r="BW764" s="75">
        <v>1588</v>
      </c>
      <c r="BX764" s="51">
        <v>-589</v>
      </c>
      <c r="BY764" s="75">
        <v>0</v>
      </c>
      <c r="BZ764" s="75">
        <v>0</v>
      </c>
      <c r="CA764" s="184" t="s">
        <v>22151</v>
      </c>
    </row>
    <row r="765" spans="1:79" x14ac:dyDescent="0.3">
      <c r="A765" s="61" t="s">
        <v>2979</v>
      </c>
      <c r="B765" s="1" t="s">
        <v>6568</v>
      </c>
      <c r="C765" s="2" t="s">
        <v>7481</v>
      </c>
      <c r="D765" s="91" t="s">
        <v>199</v>
      </c>
      <c r="E765" s="2" t="s">
        <v>3591</v>
      </c>
      <c r="F765" s="2" t="s">
        <v>3591</v>
      </c>
      <c r="G765" s="2" t="s">
        <v>1380</v>
      </c>
      <c r="H765" s="2" t="s">
        <v>22151</v>
      </c>
      <c r="I765" s="2" t="s">
        <v>1380</v>
      </c>
      <c r="J765" s="269" t="s">
        <v>1380</v>
      </c>
      <c r="K765">
        <v>9875</v>
      </c>
      <c r="L765" t="s">
        <v>10675</v>
      </c>
      <c r="M765" t="e">
        <v>#VALUE!</v>
      </c>
      <c r="N765" t="s">
        <v>8927</v>
      </c>
      <c r="O765" s="169">
        <v>0</v>
      </c>
      <c r="P765" s="123">
        <v>0</v>
      </c>
      <c r="Q765" s="123">
        <v>0</v>
      </c>
      <c r="R765" s="75">
        <v>0</v>
      </c>
      <c r="S765" s="123">
        <v>0</v>
      </c>
      <c r="T765" s="123">
        <v>0</v>
      </c>
      <c r="U765" s="123">
        <v>0</v>
      </c>
      <c r="V765" s="75">
        <v>0</v>
      </c>
      <c r="W765" s="123">
        <v>0</v>
      </c>
      <c r="X765" s="75">
        <v>0</v>
      </c>
      <c r="Y765" s="75">
        <v>0</v>
      </c>
      <c r="Z765" s="75">
        <v>0</v>
      </c>
      <c r="AA765" s="75">
        <v>0</v>
      </c>
      <c r="AB765" s="52">
        <v>0</v>
      </c>
      <c r="AC765" s="52">
        <v>0</v>
      </c>
      <c r="AD765" s="52">
        <v>0</v>
      </c>
      <c r="AE765" s="51">
        <v>0</v>
      </c>
      <c r="AF765" s="51">
        <v>0</v>
      </c>
      <c r="AG765" s="51">
        <v>0</v>
      </c>
      <c r="AH765" s="51">
        <v>0</v>
      </c>
      <c r="AI765" s="51">
        <v>0</v>
      </c>
      <c r="AJ765" s="51">
        <v>0</v>
      </c>
      <c r="AK765" s="51">
        <v>0</v>
      </c>
      <c r="AL765" s="51">
        <v>0</v>
      </c>
      <c r="AM765" s="51">
        <v>-999</v>
      </c>
      <c r="AN765" s="51" t="s">
        <v>22151</v>
      </c>
      <c r="AO765" s="51" t="s">
        <v>22151</v>
      </c>
      <c r="AP765" s="51" t="s">
        <v>22151</v>
      </c>
      <c r="AQ765" s="51" t="s">
        <v>22151</v>
      </c>
      <c r="AR765" s="51" t="s">
        <v>22151</v>
      </c>
      <c r="AS765" s="51">
        <v>-999</v>
      </c>
      <c r="AT765" s="51" t="s">
        <v>22151</v>
      </c>
      <c r="AU765" s="51" t="s">
        <v>22151</v>
      </c>
      <c r="AV765" s="51" t="s">
        <v>22151</v>
      </c>
      <c r="AW765" s="51">
        <v>-999</v>
      </c>
      <c r="AX765" s="51">
        <v>-999</v>
      </c>
      <c r="AY765" s="76" t="s">
        <v>22151</v>
      </c>
      <c r="AZ765" s="132" t="s">
        <v>22151</v>
      </c>
      <c r="BA765" s="132" t="s">
        <v>22151</v>
      </c>
      <c r="BB765" s="132" t="s">
        <v>22151</v>
      </c>
      <c r="BC765" s="132" t="s">
        <v>22151</v>
      </c>
      <c r="BD765" s="132">
        <v>172</v>
      </c>
      <c r="BE765" s="132" t="s">
        <v>22151</v>
      </c>
      <c r="BF765" s="132" t="s">
        <v>22151</v>
      </c>
      <c r="BG765" s="132" t="s">
        <v>22151</v>
      </c>
      <c r="BH765" s="132">
        <v>280</v>
      </c>
      <c r="BI765" s="132">
        <v>265</v>
      </c>
      <c r="BJ765" s="92" t="s">
        <v>22151</v>
      </c>
      <c r="BK765" s="51">
        <v>7.5574645117708927</v>
      </c>
      <c r="BL765" s="8">
        <v>-1006.5574645117709</v>
      </c>
      <c r="BM765" s="12">
        <v>576</v>
      </c>
      <c r="BN765" s="51">
        <v>0</v>
      </c>
      <c r="BO765" s="51">
        <v>0.19435732070240119</v>
      </c>
      <c r="BP765" s="51">
        <v>-1006.7518218324733</v>
      </c>
      <c r="BQ765" s="64">
        <v>-2144.8325285828259</v>
      </c>
      <c r="BR765" s="64"/>
      <c r="BS765" s="51">
        <v>0</v>
      </c>
      <c r="BT765" s="38">
        <v>0</v>
      </c>
      <c r="BU765" s="51" t="s">
        <v>22630</v>
      </c>
      <c r="BV765" s="75">
        <v>999</v>
      </c>
      <c r="BW765" s="75">
        <v>1588</v>
      </c>
      <c r="BX765" s="51">
        <v>-589</v>
      </c>
      <c r="BY765" s="75">
        <v>0</v>
      </c>
      <c r="BZ765" s="75">
        <v>0</v>
      </c>
      <c r="CA765" s="184" t="s">
        <v>22151</v>
      </c>
    </row>
    <row r="766" spans="1:79" x14ac:dyDescent="0.3">
      <c r="A766" s="48" t="s">
        <v>3513</v>
      </c>
      <c r="B766" s="1" t="s">
        <v>7337</v>
      </c>
      <c r="C766" s="2" t="s">
        <v>7338</v>
      </c>
      <c r="D766" s="91" t="s">
        <v>167</v>
      </c>
      <c r="E766" s="2" t="s">
        <v>3591</v>
      </c>
      <c r="F766" s="2" t="s">
        <v>3591</v>
      </c>
      <c r="G766" s="2" t="s">
        <v>1380</v>
      </c>
      <c r="H766" s="2" t="s">
        <v>22151</v>
      </c>
      <c r="I766" s="2" t="s">
        <v>1380</v>
      </c>
      <c r="J766" s="269" t="s">
        <v>1380</v>
      </c>
      <c r="K766">
        <v>11746</v>
      </c>
      <c r="L766" t="s">
        <v>9283</v>
      </c>
      <c r="M766" t="e">
        <v>#VALUE!</v>
      </c>
      <c r="N766" t="s">
        <v>6213</v>
      </c>
      <c r="O766" s="169">
        <v>0</v>
      </c>
      <c r="P766" s="123">
        <v>0</v>
      </c>
      <c r="Q766" s="123">
        <v>0</v>
      </c>
      <c r="R766" s="75">
        <v>0</v>
      </c>
      <c r="S766" s="123">
        <v>0</v>
      </c>
      <c r="T766" s="123">
        <v>0</v>
      </c>
      <c r="U766" s="123">
        <v>0</v>
      </c>
      <c r="V766" s="75">
        <v>0</v>
      </c>
      <c r="W766" s="123">
        <v>0</v>
      </c>
      <c r="X766" s="75">
        <v>0</v>
      </c>
      <c r="Y766" s="75">
        <v>0</v>
      </c>
      <c r="Z766" s="75">
        <v>0</v>
      </c>
      <c r="AA766" s="75">
        <v>0</v>
      </c>
      <c r="AB766" s="4">
        <v>0</v>
      </c>
      <c r="AC766" s="4">
        <v>0</v>
      </c>
      <c r="AD766" s="4">
        <v>0</v>
      </c>
      <c r="AE766" s="8">
        <v>0</v>
      </c>
      <c r="AF766" s="8">
        <v>0</v>
      </c>
      <c r="AG766" s="8">
        <v>0</v>
      </c>
      <c r="AH766" s="8">
        <v>0</v>
      </c>
      <c r="AI766" s="51">
        <v>0</v>
      </c>
      <c r="AJ766" s="51">
        <v>0</v>
      </c>
      <c r="AK766" s="51">
        <v>0</v>
      </c>
      <c r="AL766" s="51">
        <v>0</v>
      </c>
      <c r="AM766" s="8">
        <v>-999</v>
      </c>
      <c r="AN766" s="8" t="s">
        <v>22151</v>
      </c>
      <c r="AO766" s="8" t="s">
        <v>22151</v>
      </c>
      <c r="AP766" s="8" t="s">
        <v>22151</v>
      </c>
      <c r="AQ766" s="8" t="s">
        <v>22151</v>
      </c>
      <c r="AR766" s="8" t="s">
        <v>22151</v>
      </c>
      <c r="AS766" s="8">
        <v>-999</v>
      </c>
      <c r="AT766" s="8" t="s">
        <v>22151</v>
      </c>
      <c r="AU766" s="8" t="s">
        <v>22151</v>
      </c>
      <c r="AV766" s="8" t="s">
        <v>22151</v>
      </c>
      <c r="AW766" s="8">
        <v>-999</v>
      </c>
      <c r="AX766" s="8">
        <v>-999</v>
      </c>
      <c r="AY766" s="132" t="s">
        <v>22151</v>
      </c>
      <c r="AZ766" s="132" t="s">
        <v>22151</v>
      </c>
      <c r="BA766" s="132" t="s">
        <v>22151</v>
      </c>
      <c r="BB766" s="132" t="s">
        <v>22151</v>
      </c>
      <c r="BC766" s="132" t="s">
        <v>22151</v>
      </c>
      <c r="BD766" s="132">
        <v>172</v>
      </c>
      <c r="BE766" s="132" t="s">
        <v>22151</v>
      </c>
      <c r="BF766" s="132" t="s">
        <v>22151</v>
      </c>
      <c r="BG766" s="132" t="s">
        <v>22151</v>
      </c>
      <c r="BH766" s="132">
        <v>280</v>
      </c>
      <c r="BI766" s="132">
        <v>265</v>
      </c>
      <c r="BJ766" s="92" t="s">
        <v>22151</v>
      </c>
      <c r="BK766" s="8">
        <v>7.5574645117708927</v>
      </c>
      <c r="BL766" s="8">
        <v>-1006.5574645117709</v>
      </c>
      <c r="BM766" s="12">
        <v>576</v>
      </c>
      <c r="BN766" s="10">
        <v>0</v>
      </c>
      <c r="BO766" s="10">
        <v>0.19435732070240119</v>
      </c>
      <c r="BP766" s="10">
        <v>-1006.7518218324733</v>
      </c>
      <c r="BQ766" s="41">
        <v>-2144.8325285828259</v>
      </c>
      <c r="BR766" s="41"/>
      <c r="BS766" s="10">
        <v>0</v>
      </c>
      <c r="BT766" s="38">
        <v>0</v>
      </c>
      <c r="BU766" s="6" t="s">
        <v>22630</v>
      </c>
      <c r="BV766" s="75">
        <v>999</v>
      </c>
      <c r="BW766" s="75">
        <v>1588</v>
      </c>
      <c r="BX766" s="51">
        <v>-589</v>
      </c>
      <c r="BY766" s="75">
        <v>0</v>
      </c>
      <c r="BZ766" s="75">
        <v>0</v>
      </c>
      <c r="CA766" s="184" t="s">
        <v>22151</v>
      </c>
    </row>
    <row r="767" spans="1:79" x14ac:dyDescent="0.3">
      <c r="A767" s="26" t="s">
        <v>16687</v>
      </c>
      <c r="B767" s="1" t="s">
        <v>16689</v>
      </c>
      <c r="C767" s="2" t="s">
        <v>7287</v>
      </c>
      <c r="D767" s="91" t="s">
        <v>16688</v>
      </c>
      <c r="E767" s="2" t="s">
        <v>1565</v>
      </c>
      <c r="F767" s="2" t="s">
        <v>6120</v>
      </c>
      <c r="G767" s="2" t="s">
        <v>1380</v>
      </c>
      <c r="H767" s="2" t="s">
        <v>1380</v>
      </c>
      <c r="I767" s="2" t="s">
        <v>1380</v>
      </c>
      <c r="J767" s="269" t="s">
        <v>1380</v>
      </c>
      <c r="K767" t="e">
        <v>#VALUE!</v>
      </c>
      <c r="L767" t="s">
        <v>16690</v>
      </c>
      <c r="M767" t="e">
        <v>#VALUE!</v>
      </c>
      <c r="N767" t="s">
        <v>16692</v>
      </c>
      <c r="O767" s="169">
        <v>0</v>
      </c>
      <c r="P767" s="123">
        <v>0</v>
      </c>
      <c r="Q767" s="123">
        <v>0</v>
      </c>
      <c r="R767" s="75">
        <v>0</v>
      </c>
      <c r="S767" s="123">
        <v>0</v>
      </c>
      <c r="T767" s="123">
        <v>0</v>
      </c>
      <c r="U767" s="123">
        <v>0</v>
      </c>
      <c r="V767" s="75">
        <v>0</v>
      </c>
      <c r="W767" s="123">
        <v>0</v>
      </c>
      <c r="X767" s="75">
        <v>0</v>
      </c>
      <c r="Y767" s="75">
        <v>0</v>
      </c>
      <c r="Z767" s="75">
        <v>0</v>
      </c>
      <c r="AA767" s="75">
        <v>0</v>
      </c>
      <c r="AB767" s="4">
        <v>0</v>
      </c>
      <c r="AC767" s="4">
        <v>0</v>
      </c>
      <c r="AD767" s="4">
        <v>0</v>
      </c>
      <c r="AE767" s="8">
        <v>0</v>
      </c>
      <c r="AF767" s="8">
        <v>0</v>
      </c>
      <c r="AG767" s="8">
        <v>0</v>
      </c>
      <c r="AH767" s="8">
        <v>0</v>
      </c>
      <c r="AI767" s="51">
        <v>0</v>
      </c>
      <c r="AJ767" s="51">
        <v>0</v>
      </c>
      <c r="AK767" s="51">
        <v>0</v>
      </c>
      <c r="AL767" s="51">
        <v>0</v>
      </c>
      <c r="AM767" s="8">
        <v>-999</v>
      </c>
      <c r="AN767" s="8" t="s">
        <v>22151</v>
      </c>
      <c r="AO767" s="8" t="s">
        <v>22151</v>
      </c>
      <c r="AP767" s="8" t="s">
        <v>22151</v>
      </c>
      <c r="AQ767" s="8" t="s">
        <v>22151</v>
      </c>
      <c r="AR767" s="8" t="s">
        <v>22151</v>
      </c>
      <c r="AS767" s="8">
        <v>-999</v>
      </c>
      <c r="AT767" s="8" t="s">
        <v>22151</v>
      </c>
      <c r="AU767" s="8" t="s">
        <v>22151</v>
      </c>
      <c r="AV767" s="8" t="s">
        <v>22151</v>
      </c>
      <c r="AW767" s="8">
        <v>-999</v>
      </c>
      <c r="AX767" s="8">
        <v>-999</v>
      </c>
      <c r="AY767" s="132" t="s">
        <v>22151</v>
      </c>
      <c r="AZ767" s="132" t="s">
        <v>22151</v>
      </c>
      <c r="BA767" s="132" t="s">
        <v>22151</v>
      </c>
      <c r="BB767" s="132" t="s">
        <v>22151</v>
      </c>
      <c r="BC767" s="132" t="s">
        <v>22151</v>
      </c>
      <c r="BD767" s="132">
        <v>172</v>
      </c>
      <c r="BE767" s="132" t="s">
        <v>22151</v>
      </c>
      <c r="BF767" s="132" t="s">
        <v>22151</v>
      </c>
      <c r="BG767" s="132" t="s">
        <v>22151</v>
      </c>
      <c r="BH767" s="132">
        <v>280</v>
      </c>
      <c r="BI767" s="132">
        <v>265</v>
      </c>
      <c r="BJ767" s="92" t="s">
        <v>22151</v>
      </c>
      <c r="BK767" s="8">
        <v>7.5574645117708927</v>
      </c>
      <c r="BL767" s="8">
        <v>-1006.5574645117709</v>
      </c>
      <c r="BM767" s="12">
        <v>576</v>
      </c>
      <c r="BN767" s="10">
        <v>0</v>
      </c>
      <c r="BO767" s="10">
        <v>0.19435732070240119</v>
      </c>
      <c r="BP767" s="10">
        <v>-1006.7518218324733</v>
      </c>
      <c r="BQ767" s="41">
        <v>-2144.8325285828259</v>
      </c>
      <c r="BR767" s="41"/>
      <c r="BS767" s="10">
        <v>0</v>
      </c>
      <c r="BT767" s="38">
        <v>0</v>
      </c>
      <c r="BU767" s="6" t="s">
        <v>22630</v>
      </c>
      <c r="BV767" s="75">
        <v>625.75</v>
      </c>
      <c r="BW767" s="75">
        <v>1588</v>
      </c>
      <c r="BX767" s="51">
        <v>-962.25</v>
      </c>
      <c r="BY767" s="75">
        <v>488</v>
      </c>
      <c r="BZ767" s="75">
        <v>745</v>
      </c>
      <c r="CA767" s="184" t="s">
        <v>22151</v>
      </c>
    </row>
    <row r="768" spans="1:79" x14ac:dyDescent="0.3">
      <c r="A768" s="48" t="s">
        <v>17633</v>
      </c>
      <c r="B768" s="1" t="s">
        <v>7034</v>
      </c>
      <c r="C768" s="2" t="s">
        <v>7155</v>
      </c>
      <c r="D768" s="91" t="s">
        <v>15001</v>
      </c>
      <c r="E768" s="2" t="s">
        <v>1413</v>
      </c>
      <c r="F768" s="2" t="s">
        <v>9094</v>
      </c>
      <c r="G768" s="2" t="s">
        <v>1380</v>
      </c>
      <c r="H768" s="2" t="s">
        <v>1380</v>
      </c>
      <c r="I768" s="2" t="s">
        <v>1380</v>
      </c>
      <c r="J768" s="269" t="s">
        <v>1380</v>
      </c>
      <c r="K768" t="e">
        <v>#VALUE!</v>
      </c>
      <c r="L768" t="s">
        <v>15426</v>
      </c>
      <c r="M768" t="e">
        <v>#VALUE!</v>
      </c>
      <c r="N768" t="s">
        <v>17306</v>
      </c>
      <c r="O768" s="169">
        <v>0</v>
      </c>
      <c r="P768" s="123">
        <v>0</v>
      </c>
      <c r="Q768" s="123">
        <v>0</v>
      </c>
      <c r="R768" s="75">
        <v>0</v>
      </c>
      <c r="S768" s="123">
        <v>0</v>
      </c>
      <c r="T768" s="123">
        <v>0</v>
      </c>
      <c r="U768" s="123">
        <v>0</v>
      </c>
      <c r="V768" s="75">
        <v>0</v>
      </c>
      <c r="W768" s="123">
        <v>0</v>
      </c>
      <c r="X768" s="75">
        <v>0</v>
      </c>
      <c r="Y768" s="75">
        <v>0</v>
      </c>
      <c r="Z768" s="75">
        <v>0</v>
      </c>
      <c r="AA768" s="75">
        <v>0</v>
      </c>
      <c r="AB768" s="31">
        <v>0</v>
      </c>
      <c r="AC768" s="31">
        <v>0</v>
      </c>
      <c r="AD768" s="31">
        <v>0</v>
      </c>
      <c r="AE768" s="32">
        <v>0</v>
      </c>
      <c r="AF768" s="32">
        <v>0</v>
      </c>
      <c r="AG768" s="32">
        <v>0</v>
      </c>
      <c r="AH768" s="32">
        <v>0</v>
      </c>
      <c r="AI768" s="51">
        <v>0</v>
      </c>
      <c r="AJ768" s="51">
        <v>0</v>
      </c>
      <c r="AK768" s="51">
        <v>0</v>
      </c>
      <c r="AL768" s="51">
        <v>0</v>
      </c>
      <c r="AM768" s="32">
        <v>-999</v>
      </c>
      <c r="AN768" s="32" t="s">
        <v>22151</v>
      </c>
      <c r="AO768" s="32" t="s">
        <v>22151</v>
      </c>
      <c r="AP768" s="32" t="s">
        <v>22151</v>
      </c>
      <c r="AQ768" s="32" t="s">
        <v>22151</v>
      </c>
      <c r="AR768" s="32" t="s">
        <v>22151</v>
      </c>
      <c r="AS768" s="32">
        <v>-999</v>
      </c>
      <c r="AT768" s="32" t="s">
        <v>22151</v>
      </c>
      <c r="AU768" s="32" t="s">
        <v>22151</v>
      </c>
      <c r="AV768" s="32" t="s">
        <v>22151</v>
      </c>
      <c r="AW768" s="32">
        <v>-999</v>
      </c>
      <c r="AX768" s="32">
        <v>-999</v>
      </c>
      <c r="AY768" s="133" t="s">
        <v>22151</v>
      </c>
      <c r="AZ768" s="132" t="s">
        <v>22151</v>
      </c>
      <c r="BA768" s="132" t="s">
        <v>22151</v>
      </c>
      <c r="BB768" s="132" t="s">
        <v>22151</v>
      </c>
      <c r="BC768" s="132" t="s">
        <v>22151</v>
      </c>
      <c r="BD768" s="132">
        <v>172</v>
      </c>
      <c r="BE768" s="132" t="s">
        <v>22151</v>
      </c>
      <c r="BF768" s="132" t="s">
        <v>22151</v>
      </c>
      <c r="BG768" s="132" t="s">
        <v>22151</v>
      </c>
      <c r="BH768" s="132">
        <v>280</v>
      </c>
      <c r="BI768" s="132">
        <v>265</v>
      </c>
      <c r="BJ768" s="92" t="s">
        <v>22151</v>
      </c>
      <c r="BK768" s="32">
        <v>7.5574645117708927</v>
      </c>
      <c r="BL768" s="8">
        <v>-1006.5574645117709</v>
      </c>
      <c r="BM768" s="12">
        <v>576</v>
      </c>
      <c r="BN768" s="32">
        <v>0</v>
      </c>
      <c r="BO768" s="32">
        <v>0.19435732070240119</v>
      </c>
      <c r="BP768" s="32">
        <v>-1006.7518218324733</v>
      </c>
      <c r="BQ768" s="40">
        <v>-2144.8325285828259</v>
      </c>
      <c r="BR768" s="40"/>
      <c r="BS768" s="32">
        <v>0</v>
      </c>
      <c r="BT768" s="38">
        <v>0</v>
      </c>
      <c r="BU768" s="6" t="s">
        <v>22630</v>
      </c>
      <c r="BV768" s="75">
        <v>739.02</v>
      </c>
      <c r="BW768" s="75">
        <v>1588</v>
      </c>
      <c r="BX768" s="51">
        <v>-848.98</v>
      </c>
      <c r="BY768" s="75">
        <v>633</v>
      </c>
      <c r="BZ768" s="75">
        <v>749</v>
      </c>
      <c r="CA768" s="184" t="s">
        <v>22151</v>
      </c>
    </row>
    <row r="769" spans="1:79" x14ac:dyDescent="0.3">
      <c r="A769" s="53" t="s">
        <v>3076</v>
      </c>
      <c r="B769" s="1" t="s">
        <v>7341</v>
      </c>
      <c r="C769" s="2" t="s">
        <v>7342</v>
      </c>
      <c r="D769" s="91" t="s">
        <v>333</v>
      </c>
      <c r="E769" s="2" t="s">
        <v>3591</v>
      </c>
      <c r="F769" s="2" t="s">
        <v>3591</v>
      </c>
      <c r="G769" s="2" t="s">
        <v>1380</v>
      </c>
      <c r="H769" s="2" t="s">
        <v>22151</v>
      </c>
      <c r="I769" s="2" t="s">
        <v>1380</v>
      </c>
      <c r="J769" s="269" t="s">
        <v>1380</v>
      </c>
      <c r="K769">
        <v>6898</v>
      </c>
      <c r="L769" t="s">
        <v>9510</v>
      </c>
      <c r="M769" t="e">
        <v>#VALUE!</v>
      </c>
      <c r="N769" t="s">
        <v>8961</v>
      </c>
      <c r="O769" s="169">
        <v>0</v>
      </c>
      <c r="P769" s="123">
        <v>0</v>
      </c>
      <c r="Q769" s="123">
        <v>0</v>
      </c>
      <c r="R769" s="75">
        <v>0</v>
      </c>
      <c r="S769" s="123">
        <v>0</v>
      </c>
      <c r="T769" s="123">
        <v>0</v>
      </c>
      <c r="U769" s="123">
        <v>0</v>
      </c>
      <c r="V769" s="75">
        <v>0</v>
      </c>
      <c r="W769" s="123">
        <v>0</v>
      </c>
      <c r="X769" s="75">
        <v>0</v>
      </c>
      <c r="Y769" s="75">
        <v>0</v>
      </c>
      <c r="Z769" s="75">
        <v>0</v>
      </c>
      <c r="AA769" s="75">
        <v>0</v>
      </c>
      <c r="AB769" s="52">
        <v>0</v>
      </c>
      <c r="AC769" s="52">
        <v>0</v>
      </c>
      <c r="AD769" s="52">
        <v>0</v>
      </c>
      <c r="AE769" s="51">
        <v>0</v>
      </c>
      <c r="AF769" s="51">
        <v>0</v>
      </c>
      <c r="AG769" s="51">
        <v>0</v>
      </c>
      <c r="AH769" s="51">
        <v>0</v>
      </c>
      <c r="AI769" s="51">
        <v>0</v>
      </c>
      <c r="AJ769" s="51">
        <v>0</v>
      </c>
      <c r="AK769" s="51">
        <v>0</v>
      </c>
      <c r="AL769" s="51">
        <v>0</v>
      </c>
      <c r="AM769" s="51">
        <v>-999</v>
      </c>
      <c r="AN769" s="51" t="s">
        <v>22151</v>
      </c>
      <c r="AO769" s="51" t="s">
        <v>22151</v>
      </c>
      <c r="AP769" s="51" t="s">
        <v>22151</v>
      </c>
      <c r="AQ769" s="51" t="s">
        <v>22151</v>
      </c>
      <c r="AR769" s="51" t="s">
        <v>22151</v>
      </c>
      <c r="AS769" s="51">
        <v>-999</v>
      </c>
      <c r="AT769" s="51" t="s">
        <v>22151</v>
      </c>
      <c r="AU769" s="51" t="s">
        <v>22151</v>
      </c>
      <c r="AV769" s="51" t="s">
        <v>22151</v>
      </c>
      <c r="AW769" s="51">
        <v>-999</v>
      </c>
      <c r="AX769" s="51">
        <v>-999</v>
      </c>
      <c r="AY769" s="76" t="s">
        <v>22151</v>
      </c>
      <c r="AZ769" s="132" t="s">
        <v>22151</v>
      </c>
      <c r="BA769" s="132" t="s">
        <v>22151</v>
      </c>
      <c r="BB769" s="132" t="s">
        <v>22151</v>
      </c>
      <c r="BC769" s="132" t="s">
        <v>22151</v>
      </c>
      <c r="BD769" s="132">
        <v>172</v>
      </c>
      <c r="BE769" s="132" t="s">
        <v>22151</v>
      </c>
      <c r="BF769" s="132" t="s">
        <v>22151</v>
      </c>
      <c r="BG769" s="132" t="s">
        <v>22151</v>
      </c>
      <c r="BH769" s="132">
        <v>280</v>
      </c>
      <c r="BI769" s="132">
        <v>265</v>
      </c>
      <c r="BJ769" s="92" t="s">
        <v>22151</v>
      </c>
      <c r="BK769" s="51">
        <v>7.5574645117708927</v>
      </c>
      <c r="BL769" s="51">
        <v>-1006.5574645117709</v>
      </c>
      <c r="BM769" s="76">
        <v>576</v>
      </c>
      <c r="BN769" s="51">
        <v>0</v>
      </c>
      <c r="BO769" s="51">
        <v>0.19435732070240119</v>
      </c>
      <c r="BP769" s="51">
        <v>-1006.7518218324733</v>
      </c>
      <c r="BQ769" s="64">
        <v>-2144.8325285828259</v>
      </c>
      <c r="BR769" s="64"/>
      <c r="BS769" s="51">
        <v>0</v>
      </c>
      <c r="BT769" s="38">
        <v>0</v>
      </c>
      <c r="BU769" s="51" t="s">
        <v>22630</v>
      </c>
      <c r="BV769" s="75">
        <v>999</v>
      </c>
      <c r="BW769" s="75">
        <v>1588</v>
      </c>
      <c r="BX769" s="51">
        <v>-589</v>
      </c>
      <c r="BY769" s="75">
        <v>0</v>
      </c>
      <c r="BZ769" s="75">
        <v>0</v>
      </c>
      <c r="CA769" s="184" t="s">
        <v>22151</v>
      </c>
    </row>
    <row r="770" spans="1:79" x14ac:dyDescent="0.3">
      <c r="A770" s="48" t="s">
        <v>3084</v>
      </c>
      <c r="B770" s="1" t="s">
        <v>7000</v>
      </c>
      <c r="C770" s="2" t="s">
        <v>6745</v>
      </c>
      <c r="D770" s="91" t="s">
        <v>347</v>
      </c>
      <c r="E770" s="2" t="s">
        <v>3591</v>
      </c>
      <c r="F770" s="2" t="s">
        <v>3591</v>
      </c>
      <c r="G770" s="2" t="s">
        <v>1380</v>
      </c>
      <c r="H770" s="2" t="s">
        <v>22151</v>
      </c>
      <c r="I770" s="2" t="s">
        <v>1380</v>
      </c>
      <c r="J770" s="269" t="s">
        <v>1380</v>
      </c>
      <c r="K770">
        <v>7937</v>
      </c>
      <c r="L770" t="s">
        <v>10515</v>
      </c>
      <c r="M770" t="e">
        <v>#VALUE!</v>
      </c>
      <c r="N770" t="s">
        <v>6272</v>
      </c>
      <c r="O770" s="169">
        <v>0</v>
      </c>
      <c r="P770" s="123">
        <v>0</v>
      </c>
      <c r="Q770" s="123">
        <v>0</v>
      </c>
      <c r="R770" s="75">
        <v>0</v>
      </c>
      <c r="S770" s="123">
        <v>0</v>
      </c>
      <c r="T770" s="123">
        <v>0</v>
      </c>
      <c r="U770" s="123">
        <v>0</v>
      </c>
      <c r="V770" s="75">
        <v>0</v>
      </c>
      <c r="W770" s="123">
        <v>0</v>
      </c>
      <c r="X770" s="75">
        <v>0</v>
      </c>
      <c r="Y770" s="75">
        <v>0</v>
      </c>
      <c r="Z770" s="75">
        <v>0</v>
      </c>
      <c r="AA770" s="75">
        <v>0</v>
      </c>
      <c r="AB770" s="4">
        <v>0</v>
      </c>
      <c r="AC770" s="4">
        <v>0</v>
      </c>
      <c r="AD770" s="4">
        <v>0</v>
      </c>
      <c r="AE770" s="8">
        <v>0</v>
      </c>
      <c r="AF770" s="8">
        <v>0</v>
      </c>
      <c r="AG770" s="8">
        <v>0</v>
      </c>
      <c r="AH770" s="8">
        <v>0</v>
      </c>
      <c r="AI770" s="51">
        <v>0</v>
      </c>
      <c r="AJ770" s="51">
        <v>0</v>
      </c>
      <c r="AK770" s="51">
        <v>0</v>
      </c>
      <c r="AL770" s="51">
        <v>0</v>
      </c>
      <c r="AM770" s="8">
        <v>-999</v>
      </c>
      <c r="AN770" s="8" t="s">
        <v>22151</v>
      </c>
      <c r="AO770" s="8" t="s">
        <v>22151</v>
      </c>
      <c r="AP770" s="8" t="s">
        <v>22151</v>
      </c>
      <c r="AQ770" s="8" t="s">
        <v>22151</v>
      </c>
      <c r="AR770" s="8" t="s">
        <v>22151</v>
      </c>
      <c r="AS770" s="8">
        <v>-999</v>
      </c>
      <c r="AT770" s="8" t="s">
        <v>22151</v>
      </c>
      <c r="AU770" s="8" t="s">
        <v>22151</v>
      </c>
      <c r="AV770" s="8" t="s">
        <v>22151</v>
      </c>
      <c r="AW770" s="8">
        <v>-999</v>
      </c>
      <c r="AX770" s="8">
        <v>-999</v>
      </c>
      <c r="AY770" s="132" t="s">
        <v>22151</v>
      </c>
      <c r="AZ770" s="132" t="s">
        <v>22151</v>
      </c>
      <c r="BA770" s="132" t="s">
        <v>22151</v>
      </c>
      <c r="BB770" s="132" t="s">
        <v>22151</v>
      </c>
      <c r="BC770" s="132" t="s">
        <v>22151</v>
      </c>
      <c r="BD770" s="132">
        <v>172</v>
      </c>
      <c r="BE770" s="132" t="s">
        <v>22151</v>
      </c>
      <c r="BF770" s="132" t="s">
        <v>22151</v>
      </c>
      <c r="BG770" s="132" t="s">
        <v>22151</v>
      </c>
      <c r="BH770" s="132">
        <v>280</v>
      </c>
      <c r="BI770" s="132">
        <v>265</v>
      </c>
      <c r="BJ770" s="92" t="s">
        <v>22151</v>
      </c>
      <c r="BK770" s="8">
        <v>7.5574645117708927</v>
      </c>
      <c r="BL770" s="8">
        <v>-1006.5574645117709</v>
      </c>
      <c r="BM770" s="12">
        <v>576</v>
      </c>
      <c r="BN770" s="10">
        <v>0</v>
      </c>
      <c r="BO770" s="10">
        <v>0.19435732070240119</v>
      </c>
      <c r="BP770" s="10">
        <v>-1006.7518218324733</v>
      </c>
      <c r="BQ770" s="41">
        <v>-2144.8325285828259</v>
      </c>
      <c r="BR770" s="41"/>
      <c r="BS770" s="10">
        <v>0</v>
      </c>
      <c r="BT770" s="38">
        <v>0</v>
      </c>
      <c r="BU770" s="6" t="s">
        <v>22630</v>
      </c>
      <c r="BV770" s="75">
        <v>999</v>
      </c>
      <c r="BW770" s="75">
        <v>1588</v>
      </c>
      <c r="BX770" s="51">
        <v>-589</v>
      </c>
      <c r="BY770" s="75">
        <v>0</v>
      </c>
      <c r="BZ770" s="75">
        <v>0</v>
      </c>
      <c r="CA770" s="184" t="s">
        <v>22151</v>
      </c>
    </row>
    <row r="771" spans="1:79" x14ac:dyDescent="0.3">
      <c r="A771" s="179" t="s">
        <v>3110</v>
      </c>
      <c r="B771" s="180" t="s">
        <v>7347</v>
      </c>
      <c r="C771" s="196" t="s">
        <v>7348</v>
      </c>
      <c r="D771" s="211" t="s">
        <v>246</v>
      </c>
      <c r="E771" s="196" t="s">
        <v>3591</v>
      </c>
      <c r="F771" s="196" t="s">
        <v>3591</v>
      </c>
      <c r="G771" s="196" t="s">
        <v>1380</v>
      </c>
      <c r="H771" s="196" t="s">
        <v>22151</v>
      </c>
      <c r="I771" s="196" t="s">
        <v>1380</v>
      </c>
      <c r="J771" s="196" t="s">
        <v>1380</v>
      </c>
      <c r="K771" s="197">
        <v>6050</v>
      </c>
      <c r="L771" s="197" t="s">
        <v>10018</v>
      </c>
      <c r="M771" s="198" t="e">
        <v>#VALUE!</v>
      </c>
      <c r="N771" s="198" t="s">
        <v>6294</v>
      </c>
      <c r="O771" s="199">
        <v>0</v>
      </c>
      <c r="P771" s="200">
        <v>0</v>
      </c>
      <c r="Q771" s="200">
        <v>0</v>
      </c>
      <c r="R771" s="200">
        <v>0</v>
      </c>
      <c r="S771" s="200">
        <v>0</v>
      </c>
      <c r="T771" s="200">
        <v>0</v>
      </c>
      <c r="U771" s="200">
        <v>0</v>
      </c>
      <c r="V771" s="200">
        <v>0</v>
      </c>
      <c r="W771" s="200">
        <v>0</v>
      </c>
      <c r="X771" s="200">
        <v>0</v>
      </c>
      <c r="Y771" s="200">
        <v>0</v>
      </c>
      <c r="Z771" s="200">
        <v>0</v>
      </c>
      <c r="AA771" s="200">
        <v>0</v>
      </c>
      <c r="AB771" s="201">
        <v>0</v>
      </c>
      <c r="AC771" s="202">
        <v>0</v>
      </c>
      <c r="AD771" s="202">
        <v>0</v>
      </c>
      <c r="AE771" s="203">
        <v>0</v>
      </c>
      <c r="AF771" s="203">
        <v>0</v>
      </c>
      <c r="AG771" s="203">
        <v>0</v>
      </c>
      <c r="AH771" s="203">
        <v>0</v>
      </c>
      <c r="AI771" s="203">
        <v>0</v>
      </c>
      <c r="AJ771" s="204">
        <v>0</v>
      </c>
      <c r="AK771" s="204">
        <v>0</v>
      </c>
      <c r="AL771" s="204">
        <v>0</v>
      </c>
      <c r="AM771" s="203">
        <v>-999</v>
      </c>
      <c r="AN771" s="203" t="s">
        <v>22151</v>
      </c>
      <c r="AO771" s="203" t="s">
        <v>22151</v>
      </c>
      <c r="AP771" s="203" t="s">
        <v>22151</v>
      </c>
      <c r="AQ771" s="203" t="s">
        <v>22151</v>
      </c>
      <c r="AR771" s="203" t="s">
        <v>22151</v>
      </c>
      <c r="AS771" s="203">
        <v>-999</v>
      </c>
      <c r="AT771" s="203" t="s">
        <v>22151</v>
      </c>
      <c r="AU771" s="203" t="s">
        <v>22151</v>
      </c>
      <c r="AV771" s="203" t="s">
        <v>22151</v>
      </c>
      <c r="AW771" s="203">
        <v>-999</v>
      </c>
      <c r="AX771" s="203">
        <v>-999</v>
      </c>
      <c r="AY771" s="205" t="s">
        <v>22151</v>
      </c>
      <c r="AZ771" s="205" t="s">
        <v>22151</v>
      </c>
      <c r="BA771" s="205" t="s">
        <v>22151</v>
      </c>
      <c r="BB771" s="205" t="s">
        <v>22151</v>
      </c>
      <c r="BC771" s="205" t="s">
        <v>22151</v>
      </c>
      <c r="BD771" s="205">
        <v>172</v>
      </c>
      <c r="BE771" s="205" t="s">
        <v>22151</v>
      </c>
      <c r="BF771" s="205" t="s">
        <v>22151</v>
      </c>
      <c r="BG771" s="205" t="s">
        <v>22151</v>
      </c>
      <c r="BH771" s="205">
        <v>280</v>
      </c>
      <c r="BI771" s="205">
        <v>265</v>
      </c>
      <c r="BJ771" s="206" t="s">
        <v>22151</v>
      </c>
      <c r="BK771" s="203">
        <v>7.5574645117708927</v>
      </c>
      <c r="BL771" s="203">
        <v>-1006.5574645117709</v>
      </c>
      <c r="BM771" s="205">
        <v>576</v>
      </c>
      <c r="BN771" s="203">
        <v>0</v>
      </c>
      <c r="BO771" s="203">
        <v>0.19435732070240119</v>
      </c>
      <c r="BP771" s="203">
        <v>-1006.7518218324733</v>
      </c>
      <c r="BQ771" s="207">
        <v>-2144.8325285828259</v>
      </c>
      <c r="BR771" s="208"/>
      <c r="BS771" s="203">
        <v>0</v>
      </c>
      <c r="BT771" s="38">
        <v>0</v>
      </c>
      <c r="BU771" s="203" t="s">
        <v>22630</v>
      </c>
      <c r="BV771" s="200">
        <v>999</v>
      </c>
      <c r="BW771" s="209">
        <v>1588</v>
      </c>
      <c r="BX771" s="204">
        <v>-589</v>
      </c>
      <c r="BY771" s="209">
        <v>0</v>
      </c>
      <c r="BZ771" s="209">
        <v>0</v>
      </c>
      <c r="CA771" s="184" t="s">
        <v>22151</v>
      </c>
    </row>
    <row r="772" spans="1:79" x14ac:dyDescent="0.3">
      <c r="A772" s="26" t="s">
        <v>3126</v>
      </c>
      <c r="B772" s="1" t="s">
        <v>7120</v>
      </c>
      <c r="C772" s="2" t="s">
        <v>6838</v>
      </c>
      <c r="D772" s="91" t="s">
        <v>401</v>
      </c>
      <c r="E772" s="2" t="s">
        <v>1531</v>
      </c>
      <c r="F772" s="2" t="s">
        <v>9094</v>
      </c>
      <c r="G772" s="2" t="s">
        <v>1380</v>
      </c>
      <c r="H772" s="2" t="s">
        <v>22151</v>
      </c>
      <c r="I772" s="2" t="s">
        <v>1380</v>
      </c>
      <c r="J772" s="269" t="s">
        <v>1380</v>
      </c>
      <c r="K772">
        <v>2830</v>
      </c>
      <c r="L772" t="s">
        <v>9467</v>
      </c>
      <c r="M772" t="e">
        <v>#VALUE!</v>
      </c>
      <c r="N772" t="s">
        <v>6318</v>
      </c>
      <c r="O772" s="169">
        <v>0</v>
      </c>
      <c r="P772" s="123">
        <v>0</v>
      </c>
      <c r="Q772" s="123">
        <v>0</v>
      </c>
      <c r="R772" s="75">
        <v>0</v>
      </c>
      <c r="S772" s="123">
        <v>0</v>
      </c>
      <c r="T772" s="123">
        <v>0</v>
      </c>
      <c r="U772" s="123">
        <v>0</v>
      </c>
      <c r="V772" s="75">
        <v>0</v>
      </c>
      <c r="W772" s="123">
        <v>0</v>
      </c>
      <c r="X772" s="75">
        <v>0</v>
      </c>
      <c r="Y772" s="75">
        <v>0</v>
      </c>
      <c r="Z772" s="75">
        <v>0</v>
      </c>
      <c r="AA772" s="75">
        <v>0</v>
      </c>
      <c r="AB772" s="4">
        <v>0</v>
      </c>
      <c r="AC772" s="4">
        <v>0</v>
      </c>
      <c r="AD772" s="4">
        <v>0</v>
      </c>
      <c r="AE772" s="8">
        <v>0</v>
      </c>
      <c r="AF772" s="8">
        <v>0</v>
      </c>
      <c r="AG772" s="8">
        <v>0</v>
      </c>
      <c r="AH772" s="8">
        <v>0</v>
      </c>
      <c r="AI772" s="51">
        <v>0</v>
      </c>
      <c r="AJ772" s="51">
        <v>0</v>
      </c>
      <c r="AK772" s="51">
        <v>0</v>
      </c>
      <c r="AL772" s="51">
        <v>0</v>
      </c>
      <c r="AM772" s="8">
        <v>-999</v>
      </c>
      <c r="AN772" s="8" t="s">
        <v>22151</v>
      </c>
      <c r="AO772" s="8" t="s">
        <v>22151</v>
      </c>
      <c r="AP772" s="8" t="s">
        <v>22151</v>
      </c>
      <c r="AQ772" s="8" t="s">
        <v>22151</v>
      </c>
      <c r="AR772" s="8" t="s">
        <v>22151</v>
      </c>
      <c r="AS772" s="8">
        <v>-999</v>
      </c>
      <c r="AT772" s="8" t="s">
        <v>22151</v>
      </c>
      <c r="AU772" s="8" t="s">
        <v>22151</v>
      </c>
      <c r="AV772" s="8" t="s">
        <v>22151</v>
      </c>
      <c r="AW772" s="8">
        <v>-999</v>
      </c>
      <c r="AX772" s="8">
        <v>-999</v>
      </c>
      <c r="AY772" s="132" t="s">
        <v>22151</v>
      </c>
      <c r="AZ772" s="132" t="s">
        <v>22151</v>
      </c>
      <c r="BA772" s="132" t="s">
        <v>22151</v>
      </c>
      <c r="BB772" s="132" t="s">
        <v>22151</v>
      </c>
      <c r="BC772" s="132" t="s">
        <v>22151</v>
      </c>
      <c r="BD772" s="132">
        <v>172</v>
      </c>
      <c r="BE772" s="132" t="s">
        <v>22151</v>
      </c>
      <c r="BF772" s="132" t="s">
        <v>22151</v>
      </c>
      <c r="BG772" s="132" t="s">
        <v>22151</v>
      </c>
      <c r="BH772" s="132">
        <v>280</v>
      </c>
      <c r="BI772" s="132">
        <v>265</v>
      </c>
      <c r="BJ772" s="92" t="s">
        <v>22151</v>
      </c>
      <c r="BK772" s="8">
        <v>7.5574645117708927</v>
      </c>
      <c r="BL772" s="8">
        <v>-1006.5574645117709</v>
      </c>
      <c r="BM772" s="12">
        <v>576</v>
      </c>
      <c r="BN772" s="10">
        <v>0</v>
      </c>
      <c r="BO772" s="10">
        <v>0.19435732070240119</v>
      </c>
      <c r="BP772" s="10">
        <v>-1006.7518218324733</v>
      </c>
      <c r="BQ772" s="41">
        <v>-2144.8325285828259</v>
      </c>
      <c r="BR772" s="41"/>
      <c r="BS772" s="10">
        <v>0</v>
      </c>
      <c r="BT772" s="38">
        <v>0</v>
      </c>
      <c r="BU772" s="6" t="s">
        <v>22630</v>
      </c>
      <c r="BV772" s="75">
        <v>999</v>
      </c>
      <c r="BW772" s="75">
        <v>1588</v>
      </c>
      <c r="BX772" s="51">
        <v>-589</v>
      </c>
      <c r="BY772" s="75">
        <v>0</v>
      </c>
      <c r="BZ772" s="75">
        <v>0</v>
      </c>
      <c r="CA772" s="184" t="s">
        <v>22151</v>
      </c>
    </row>
    <row r="773" spans="1:79" x14ac:dyDescent="0.3">
      <c r="A773" s="26" t="s">
        <v>3181</v>
      </c>
      <c r="B773" s="1" t="s">
        <v>7104</v>
      </c>
      <c r="C773" s="2" t="s">
        <v>6650</v>
      </c>
      <c r="D773" s="91" t="s">
        <v>306</v>
      </c>
      <c r="E773" s="2" t="s">
        <v>3591</v>
      </c>
      <c r="F773" s="2" t="s">
        <v>3591</v>
      </c>
      <c r="G773" s="2" t="s">
        <v>1380</v>
      </c>
      <c r="H773" s="2" t="s">
        <v>22151</v>
      </c>
      <c r="I773" s="2" t="s">
        <v>1380</v>
      </c>
      <c r="J773" s="269" t="s">
        <v>1380</v>
      </c>
      <c r="K773">
        <v>6352</v>
      </c>
      <c r="L773" t="s">
        <v>9293</v>
      </c>
      <c r="M773" t="e">
        <v>#VALUE!</v>
      </c>
      <c r="N773" t="s">
        <v>6359</v>
      </c>
      <c r="O773" s="169">
        <v>0</v>
      </c>
      <c r="P773" s="123">
        <v>0</v>
      </c>
      <c r="Q773" s="123">
        <v>0</v>
      </c>
      <c r="R773" s="75">
        <v>0</v>
      </c>
      <c r="S773" s="123">
        <v>0</v>
      </c>
      <c r="T773" s="123">
        <v>0</v>
      </c>
      <c r="U773" s="123">
        <v>0</v>
      </c>
      <c r="V773" s="75">
        <v>0</v>
      </c>
      <c r="W773" s="123">
        <v>0</v>
      </c>
      <c r="X773" s="75">
        <v>0</v>
      </c>
      <c r="Y773" s="75">
        <v>0</v>
      </c>
      <c r="Z773" s="75">
        <v>0</v>
      </c>
      <c r="AA773" s="75">
        <v>0</v>
      </c>
      <c r="AB773" s="31">
        <v>0</v>
      </c>
      <c r="AC773" s="31">
        <v>0</v>
      </c>
      <c r="AD773" s="31">
        <v>0</v>
      </c>
      <c r="AE773" s="32">
        <v>0</v>
      </c>
      <c r="AF773" s="32">
        <v>0</v>
      </c>
      <c r="AG773" s="32">
        <v>0</v>
      </c>
      <c r="AH773" s="32">
        <v>0</v>
      </c>
      <c r="AI773" s="51">
        <v>0</v>
      </c>
      <c r="AJ773" s="51">
        <v>0</v>
      </c>
      <c r="AK773" s="51">
        <v>0</v>
      </c>
      <c r="AL773" s="51">
        <v>0</v>
      </c>
      <c r="AM773" s="32">
        <v>-999</v>
      </c>
      <c r="AN773" s="32" t="s">
        <v>22151</v>
      </c>
      <c r="AO773" s="32" t="s">
        <v>22151</v>
      </c>
      <c r="AP773" s="32" t="s">
        <v>22151</v>
      </c>
      <c r="AQ773" s="32" t="s">
        <v>22151</v>
      </c>
      <c r="AR773" s="32" t="s">
        <v>22151</v>
      </c>
      <c r="AS773" s="32">
        <v>-999</v>
      </c>
      <c r="AT773" s="32" t="s">
        <v>22151</v>
      </c>
      <c r="AU773" s="32" t="s">
        <v>22151</v>
      </c>
      <c r="AV773" s="32" t="s">
        <v>22151</v>
      </c>
      <c r="AW773" s="32">
        <v>-999</v>
      </c>
      <c r="AX773" s="32">
        <v>-999</v>
      </c>
      <c r="AY773" s="133" t="s">
        <v>22151</v>
      </c>
      <c r="AZ773" s="132" t="s">
        <v>22151</v>
      </c>
      <c r="BA773" s="132" t="s">
        <v>22151</v>
      </c>
      <c r="BB773" s="132" t="s">
        <v>22151</v>
      </c>
      <c r="BC773" s="132" t="s">
        <v>22151</v>
      </c>
      <c r="BD773" s="132">
        <v>172</v>
      </c>
      <c r="BE773" s="132" t="s">
        <v>22151</v>
      </c>
      <c r="BF773" s="132" t="s">
        <v>22151</v>
      </c>
      <c r="BG773" s="132" t="s">
        <v>22151</v>
      </c>
      <c r="BH773" s="132">
        <v>280</v>
      </c>
      <c r="BI773" s="132">
        <v>265</v>
      </c>
      <c r="BJ773" s="92" t="s">
        <v>22151</v>
      </c>
      <c r="BK773" s="32">
        <v>7.5574645117708927</v>
      </c>
      <c r="BL773" s="8">
        <v>-1006.5574645117709</v>
      </c>
      <c r="BM773" s="12">
        <v>576</v>
      </c>
      <c r="BN773" s="32">
        <v>0</v>
      </c>
      <c r="BO773" s="32">
        <v>0.19435732070240119</v>
      </c>
      <c r="BP773" s="32">
        <v>-1006.7518218324733</v>
      </c>
      <c r="BQ773" s="40">
        <v>-2144.8325285828259</v>
      </c>
      <c r="BR773" s="40"/>
      <c r="BS773" s="32">
        <v>0</v>
      </c>
      <c r="BT773" s="38">
        <v>0</v>
      </c>
      <c r="BU773" s="6" t="s">
        <v>22630</v>
      </c>
      <c r="BV773" s="75">
        <v>999</v>
      </c>
      <c r="BW773" s="75">
        <v>1588</v>
      </c>
      <c r="BX773" s="51">
        <v>-589</v>
      </c>
      <c r="BY773" s="75">
        <v>0</v>
      </c>
      <c r="BZ773" s="75">
        <v>0</v>
      </c>
      <c r="CA773" s="184" t="s">
        <v>22151</v>
      </c>
    </row>
    <row r="774" spans="1:79" x14ac:dyDescent="0.3">
      <c r="A774" s="114" t="s">
        <v>3186</v>
      </c>
      <c r="B774" s="1" t="s">
        <v>7019</v>
      </c>
      <c r="C774" s="2" t="s">
        <v>6543</v>
      </c>
      <c r="D774" s="91" t="s">
        <v>377</v>
      </c>
      <c r="E774" s="2" t="s">
        <v>3591</v>
      </c>
      <c r="F774" s="118" t="s">
        <v>3591</v>
      </c>
      <c r="G774" s="118" t="s">
        <v>1380</v>
      </c>
      <c r="H774" s="118" t="s">
        <v>22151</v>
      </c>
      <c r="I774" s="118" t="s">
        <v>1380</v>
      </c>
      <c r="J774" s="269" t="s">
        <v>1380</v>
      </c>
      <c r="K774" s="122">
        <v>2411</v>
      </c>
      <c r="L774" s="122" t="s">
        <v>9382</v>
      </c>
      <c r="M774" s="122" t="e">
        <v>#VALUE!</v>
      </c>
      <c r="N774" s="122" t="s">
        <v>6363</v>
      </c>
      <c r="O774" s="123">
        <v>0</v>
      </c>
      <c r="P774" s="123">
        <v>0</v>
      </c>
      <c r="Q774" s="123">
        <v>0</v>
      </c>
      <c r="R774" s="123">
        <v>0</v>
      </c>
      <c r="S774" s="123">
        <v>0</v>
      </c>
      <c r="T774" s="123">
        <v>0</v>
      </c>
      <c r="U774" s="123">
        <v>0</v>
      </c>
      <c r="V774" s="123">
        <v>0</v>
      </c>
      <c r="W774" s="123">
        <v>0</v>
      </c>
      <c r="X774" s="123">
        <v>0</v>
      </c>
      <c r="Y774" s="123">
        <v>0</v>
      </c>
      <c r="Z774" s="123">
        <v>0</v>
      </c>
      <c r="AA774" s="123">
        <v>0</v>
      </c>
      <c r="AB774" s="124">
        <v>0</v>
      </c>
      <c r="AC774" s="124">
        <v>0</v>
      </c>
      <c r="AD774" s="124">
        <v>0</v>
      </c>
      <c r="AE774" s="125">
        <v>0</v>
      </c>
      <c r="AF774" s="125">
        <v>0</v>
      </c>
      <c r="AG774" s="125">
        <v>0</v>
      </c>
      <c r="AH774" s="125">
        <v>0</v>
      </c>
      <c r="AI774" s="125">
        <v>0</v>
      </c>
      <c r="AJ774" s="125">
        <v>0</v>
      </c>
      <c r="AK774" s="125">
        <v>0</v>
      </c>
      <c r="AL774" s="51">
        <v>0</v>
      </c>
      <c r="AM774" s="125">
        <v>-999</v>
      </c>
      <c r="AN774" s="125" t="s">
        <v>22151</v>
      </c>
      <c r="AO774" s="125" t="s">
        <v>22151</v>
      </c>
      <c r="AP774" s="125" t="s">
        <v>22151</v>
      </c>
      <c r="AQ774" s="125" t="s">
        <v>22151</v>
      </c>
      <c r="AR774" s="125" t="s">
        <v>22151</v>
      </c>
      <c r="AS774" s="125">
        <v>-999</v>
      </c>
      <c r="AT774" s="125" t="s">
        <v>22151</v>
      </c>
      <c r="AU774" s="125" t="s">
        <v>22151</v>
      </c>
      <c r="AV774" s="125" t="s">
        <v>22151</v>
      </c>
      <c r="AW774" s="125">
        <v>-999</v>
      </c>
      <c r="AX774" s="125">
        <v>-999</v>
      </c>
      <c r="AY774" s="127" t="s">
        <v>22151</v>
      </c>
      <c r="AZ774" s="127" t="s">
        <v>22151</v>
      </c>
      <c r="BA774" s="127" t="s">
        <v>22151</v>
      </c>
      <c r="BB774" s="127" t="s">
        <v>22151</v>
      </c>
      <c r="BC774" s="127" t="s">
        <v>22151</v>
      </c>
      <c r="BD774" s="127">
        <v>172</v>
      </c>
      <c r="BE774" s="127" t="s">
        <v>22151</v>
      </c>
      <c r="BF774" s="127" t="s">
        <v>22151</v>
      </c>
      <c r="BG774" s="127" t="s">
        <v>22151</v>
      </c>
      <c r="BH774" s="127">
        <v>280</v>
      </c>
      <c r="BI774" s="127">
        <v>265</v>
      </c>
      <c r="BJ774" s="126" t="s">
        <v>22151</v>
      </c>
      <c r="BK774" s="125">
        <v>7.5574645117708927</v>
      </c>
      <c r="BL774" s="125">
        <v>-1006.5574645117709</v>
      </c>
      <c r="BM774" s="127">
        <v>576</v>
      </c>
      <c r="BN774" s="125">
        <v>0</v>
      </c>
      <c r="BO774" s="125">
        <v>0.19435732070240119</v>
      </c>
      <c r="BP774" s="125">
        <v>-1006.7518218324733</v>
      </c>
      <c r="BQ774" s="128">
        <v>-2144.8325285828259</v>
      </c>
      <c r="BR774" s="128"/>
      <c r="BS774" s="125">
        <v>0</v>
      </c>
      <c r="BT774" s="38">
        <v>0</v>
      </c>
      <c r="BU774" s="125" t="s">
        <v>22630</v>
      </c>
      <c r="BV774" s="123">
        <v>999</v>
      </c>
      <c r="BW774" s="123">
        <v>1588</v>
      </c>
      <c r="BX774" s="125">
        <v>-589</v>
      </c>
      <c r="BY774" s="123">
        <v>0</v>
      </c>
      <c r="BZ774" s="123">
        <v>0</v>
      </c>
      <c r="CA774" s="184" t="s">
        <v>22151</v>
      </c>
    </row>
    <row r="775" spans="1:79" x14ac:dyDescent="0.3">
      <c r="A775" s="48" t="s">
        <v>3192</v>
      </c>
      <c r="B775" s="1" t="s">
        <v>7355</v>
      </c>
      <c r="C775" s="2" t="s">
        <v>7356</v>
      </c>
      <c r="D775" s="91" t="s">
        <v>563</v>
      </c>
      <c r="E775" s="2" t="s">
        <v>3591</v>
      </c>
      <c r="F775" s="2" t="s">
        <v>3591</v>
      </c>
      <c r="G775" s="2" t="s">
        <v>1380</v>
      </c>
      <c r="H775" s="2" t="s">
        <v>22151</v>
      </c>
      <c r="I775" s="2" t="s">
        <v>1380</v>
      </c>
      <c r="J775" s="269" t="s">
        <v>1380</v>
      </c>
      <c r="K775">
        <v>11173</v>
      </c>
      <c r="L775" t="s">
        <v>10563</v>
      </c>
      <c r="M775" t="e">
        <v>#VALUE!</v>
      </c>
      <c r="N775" t="s">
        <v>9012</v>
      </c>
      <c r="O775" s="169">
        <v>0</v>
      </c>
      <c r="P775" s="123">
        <v>0</v>
      </c>
      <c r="Q775" s="123">
        <v>0</v>
      </c>
      <c r="R775" s="75">
        <v>0</v>
      </c>
      <c r="S775" s="123">
        <v>0</v>
      </c>
      <c r="T775" s="123">
        <v>0</v>
      </c>
      <c r="U775" s="123">
        <v>0</v>
      </c>
      <c r="V775" s="75">
        <v>0</v>
      </c>
      <c r="W775" s="123">
        <v>0</v>
      </c>
      <c r="X775" s="75">
        <v>0</v>
      </c>
      <c r="Y775" s="75">
        <v>0</v>
      </c>
      <c r="Z775" s="75">
        <v>0</v>
      </c>
      <c r="AA775" s="75">
        <v>0</v>
      </c>
      <c r="AB775" s="4">
        <v>0</v>
      </c>
      <c r="AC775" s="4">
        <v>0</v>
      </c>
      <c r="AD775" s="4">
        <v>0</v>
      </c>
      <c r="AE775" s="8">
        <v>0</v>
      </c>
      <c r="AF775" s="8">
        <v>0</v>
      </c>
      <c r="AG775" s="8">
        <v>0</v>
      </c>
      <c r="AH775" s="8">
        <v>0</v>
      </c>
      <c r="AI775" s="51">
        <v>0</v>
      </c>
      <c r="AJ775" s="51">
        <v>0</v>
      </c>
      <c r="AK775" s="51">
        <v>0</v>
      </c>
      <c r="AL775" s="51">
        <v>0</v>
      </c>
      <c r="AM775" s="8">
        <v>-999</v>
      </c>
      <c r="AN775" s="8" t="s">
        <v>22151</v>
      </c>
      <c r="AO775" s="8" t="s">
        <v>22151</v>
      </c>
      <c r="AP775" s="8" t="s">
        <v>22151</v>
      </c>
      <c r="AQ775" s="8" t="s">
        <v>22151</v>
      </c>
      <c r="AR775" s="8" t="s">
        <v>22151</v>
      </c>
      <c r="AS775" s="8">
        <v>-999</v>
      </c>
      <c r="AT775" s="8" t="s">
        <v>22151</v>
      </c>
      <c r="AU775" s="8" t="s">
        <v>22151</v>
      </c>
      <c r="AV775" s="8" t="s">
        <v>22151</v>
      </c>
      <c r="AW775" s="8">
        <v>-999</v>
      </c>
      <c r="AX775" s="8">
        <v>-999</v>
      </c>
      <c r="AY775" s="132" t="s">
        <v>22151</v>
      </c>
      <c r="AZ775" s="132" t="s">
        <v>22151</v>
      </c>
      <c r="BA775" s="132" t="s">
        <v>22151</v>
      </c>
      <c r="BB775" s="132" t="s">
        <v>22151</v>
      </c>
      <c r="BC775" s="132" t="s">
        <v>22151</v>
      </c>
      <c r="BD775" s="132">
        <v>172</v>
      </c>
      <c r="BE775" s="132" t="s">
        <v>22151</v>
      </c>
      <c r="BF775" s="132" t="s">
        <v>22151</v>
      </c>
      <c r="BG775" s="132" t="s">
        <v>22151</v>
      </c>
      <c r="BH775" s="132">
        <v>280</v>
      </c>
      <c r="BI775" s="132">
        <v>265</v>
      </c>
      <c r="BJ775" s="92" t="s">
        <v>22151</v>
      </c>
      <c r="BK775" s="8">
        <v>7.5574645117708927</v>
      </c>
      <c r="BL775" s="8">
        <v>-1006.5574645117709</v>
      </c>
      <c r="BM775" s="12">
        <v>576</v>
      </c>
      <c r="BN775" s="10">
        <v>0</v>
      </c>
      <c r="BO775" s="10">
        <v>0.19435732070240119</v>
      </c>
      <c r="BP775" s="10">
        <v>-1006.7518218324733</v>
      </c>
      <c r="BQ775" s="41">
        <v>-2144.8325285828259</v>
      </c>
      <c r="BR775" s="41"/>
      <c r="BS775" s="10">
        <v>0</v>
      </c>
      <c r="BT775" s="38">
        <v>0</v>
      </c>
      <c r="BU775" s="6" t="s">
        <v>22630</v>
      </c>
      <c r="BV775" s="75">
        <v>999</v>
      </c>
      <c r="BW775" s="75">
        <v>1588</v>
      </c>
      <c r="BX775" s="51">
        <v>-589</v>
      </c>
      <c r="BY775" s="75">
        <v>0</v>
      </c>
      <c r="BZ775" s="75">
        <v>0</v>
      </c>
      <c r="CA775" s="184" t="s">
        <v>22151</v>
      </c>
    </row>
    <row r="776" spans="1:79" x14ac:dyDescent="0.3">
      <c r="A776" s="48" t="s">
        <v>3204</v>
      </c>
      <c r="B776" s="1" t="s">
        <v>7358</v>
      </c>
      <c r="C776" s="2" t="s">
        <v>7232</v>
      </c>
      <c r="D776" s="91" t="s">
        <v>181</v>
      </c>
      <c r="E776" s="2" t="s">
        <v>3591</v>
      </c>
      <c r="F776" s="2" t="s">
        <v>3591</v>
      </c>
      <c r="G776" s="2" t="s">
        <v>1380</v>
      </c>
      <c r="H776" s="2" t="s">
        <v>22151</v>
      </c>
      <c r="I776" s="2" t="s">
        <v>1380</v>
      </c>
      <c r="J776" s="269" t="s">
        <v>1380</v>
      </c>
      <c r="K776">
        <v>8810</v>
      </c>
      <c r="L776" t="s">
        <v>9956</v>
      </c>
      <c r="M776" t="e">
        <v>#VALUE!</v>
      </c>
      <c r="N776" t="s">
        <v>9018</v>
      </c>
      <c r="O776" s="169">
        <v>0</v>
      </c>
      <c r="P776" s="123">
        <v>0</v>
      </c>
      <c r="Q776" s="123">
        <v>0</v>
      </c>
      <c r="R776" s="75">
        <v>0</v>
      </c>
      <c r="S776" s="123">
        <v>0</v>
      </c>
      <c r="T776" s="123">
        <v>0</v>
      </c>
      <c r="U776" s="123">
        <v>0</v>
      </c>
      <c r="V776" s="75">
        <v>0</v>
      </c>
      <c r="W776" s="123">
        <v>0</v>
      </c>
      <c r="X776" s="75">
        <v>0</v>
      </c>
      <c r="Y776" s="75">
        <v>0</v>
      </c>
      <c r="Z776" s="75">
        <v>0</v>
      </c>
      <c r="AA776" s="75">
        <v>0</v>
      </c>
      <c r="AB776" s="4">
        <v>0</v>
      </c>
      <c r="AC776" s="4">
        <v>0</v>
      </c>
      <c r="AD776" s="4">
        <v>0</v>
      </c>
      <c r="AE776" s="8">
        <v>0</v>
      </c>
      <c r="AF776" s="8">
        <v>0</v>
      </c>
      <c r="AG776" s="8">
        <v>0</v>
      </c>
      <c r="AH776" s="8">
        <v>0</v>
      </c>
      <c r="AI776" s="51">
        <v>0</v>
      </c>
      <c r="AJ776" s="51">
        <v>0</v>
      </c>
      <c r="AK776" s="51">
        <v>0</v>
      </c>
      <c r="AL776" s="51">
        <v>0</v>
      </c>
      <c r="AM776" s="8">
        <v>-999</v>
      </c>
      <c r="AN776" s="8" t="s">
        <v>22151</v>
      </c>
      <c r="AO776" s="8" t="s">
        <v>22151</v>
      </c>
      <c r="AP776" s="8" t="s">
        <v>22151</v>
      </c>
      <c r="AQ776" s="8" t="s">
        <v>22151</v>
      </c>
      <c r="AR776" s="8" t="s">
        <v>22151</v>
      </c>
      <c r="AS776" s="8">
        <v>-999</v>
      </c>
      <c r="AT776" s="8" t="s">
        <v>22151</v>
      </c>
      <c r="AU776" s="8" t="s">
        <v>22151</v>
      </c>
      <c r="AV776" s="8" t="s">
        <v>22151</v>
      </c>
      <c r="AW776" s="8">
        <v>-999</v>
      </c>
      <c r="AX776" s="8">
        <v>-999</v>
      </c>
      <c r="AY776" s="132" t="s">
        <v>22151</v>
      </c>
      <c r="AZ776" s="132" t="s">
        <v>22151</v>
      </c>
      <c r="BA776" s="132" t="s">
        <v>22151</v>
      </c>
      <c r="BB776" s="132" t="s">
        <v>22151</v>
      </c>
      <c r="BC776" s="132" t="s">
        <v>22151</v>
      </c>
      <c r="BD776" s="132">
        <v>172</v>
      </c>
      <c r="BE776" s="132" t="s">
        <v>22151</v>
      </c>
      <c r="BF776" s="132" t="s">
        <v>22151</v>
      </c>
      <c r="BG776" s="132" t="s">
        <v>22151</v>
      </c>
      <c r="BH776" s="132">
        <v>280</v>
      </c>
      <c r="BI776" s="132">
        <v>265</v>
      </c>
      <c r="BJ776" s="92" t="s">
        <v>22151</v>
      </c>
      <c r="BK776" s="8">
        <v>7.5574645117708927</v>
      </c>
      <c r="BL776" s="8">
        <v>-1006.5574645117709</v>
      </c>
      <c r="BM776" s="12">
        <v>576</v>
      </c>
      <c r="BN776" s="10">
        <v>0</v>
      </c>
      <c r="BO776" s="10">
        <v>0.19435732070240119</v>
      </c>
      <c r="BP776" s="10">
        <v>-1006.7518218324733</v>
      </c>
      <c r="BQ776" s="41">
        <v>-2144.8325285828259</v>
      </c>
      <c r="BR776" s="41"/>
      <c r="BS776" s="10">
        <v>0</v>
      </c>
      <c r="BT776" s="38">
        <v>0</v>
      </c>
      <c r="BU776" s="6" t="s">
        <v>22630</v>
      </c>
      <c r="BV776" s="75">
        <v>999</v>
      </c>
      <c r="BW776" s="75">
        <v>1588</v>
      </c>
      <c r="BX776" s="51">
        <v>-589</v>
      </c>
      <c r="BY776" s="75">
        <v>0</v>
      </c>
      <c r="BZ776" s="75">
        <v>0</v>
      </c>
      <c r="CA776" s="184" t="s">
        <v>22151</v>
      </c>
    </row>
    <row r="777" spans="1:79" x14ac:dyDescent="0.3">
      <c r="A777" s="53" t="s">
        <v>10911</v>
      </c>
      <c r="B777" s="1" t="s">
        <v>10914</v>
      </c>
      <c r="C777" s="2" t="s">
        <v>10913</v>
      </c>
      <c r="D777" s="91" t="s">
        <v>10912</v>
      </c>
      <c r="E777" s="2" t="s">
        <v>1531</v>
      </c>
      <c r="F777" s="2" t="s">
        <v>9094</v>
      </c>
      <c r="G777" s="2" t="s">
        <v>1380</v>
      </c>
      <c r="H777" s="2" t="s">
        <v>22151</v>
      </c>
      <c r="I777" s="2" t="s">
        <v>1380</v>
      </c>
      <c r="J777" s="269" t="s">
        <v>1380</v>
      </c>
      <c r="K777">
        <v>9952</v>
      </c>
      <c r="L777" t="s">
        <v>10915</v>
      </c>
      <c r="M777" t="e">
        <v>#VALUE!</v>
      </c>
      <c r="N777" t="s">
        <v>10916</v>
      </c>
      <c r="O777" s="169">
        <v>0</v>
      </c>
      <c r="P777" s="123">
        <v>0</v>
      </c>
      <c r="Q777" s="123">
        <v>0</v>
      </c>
      <c r="R777" s="67">
        <v>0</v>
      </c>
      <c r="S777" s="123">
        <v>0</v>
      </c>
      <c r="T777" s="123">
        <v>0</v>
      </c>
      <c r="U777" s="123">
        <v>0</v>
      </c>
      <c r="V777" s="67">
        <v>0</v>
      </c>
      <c r="W777" s="123">
        <v>0</v>
      </c>
      <c r="X777" s="67">
        <v>0</v>
      </c>
      <c r="Y777" s="67">
        <v>0</v>
      </c>
      <c r="Z777" s="67">
        <v>0</v>
      </c>
      <c r="AA777" s="67">
        <v>0</v>
      </c>
      <c r="AB777" s="52">
        <v>0</v>
      </c>
      <c r="AC777" s="52">
        <v>0</v>
      </c>
      <c r="AD777" s="52">
        <v>0</v>
      </c>
      <c r="AE777" s="51">
        <v>0</v>
      </c>
      <c r="AF777" s="51">
        <v>0</v>
      </c>
      <c r="AG777" s="51">
        <v>0</v>
      </c>
      <c r="AH777" s="51">
        <v>0</v>
      </c>
      <c r="AI777" s="51">
        <v>0</v>
      </c>
      <c r="AJ777" s="51">
        <v>0</v>
      </c>
      <c r="AK777" s="51">
        <v>0</v>
      </c>
      <c r="AL777" s="51">
        <v>0</v>
      </c>
      <c r="AM777" s="51">
        <v>-999</v>
      </c>
      <c r="AN777" s="51" t="s">
        <v>22151</v>
      </c>
      <c r="AO777" s="51" t="s">
        <v>22151</v>
      </c>
      <c r="AP777" s="51" t="s">
        <v>22151</v>
      </c>
      <c r="AQ777" s="51" t="s">
        <v>22151</v>
      </c>
      <c r="AR777" s="51" t="s">
        <v>22151</v>
      </c>
      <c r="AS777" s="51">
        <v>-999</v>
      </c>
      <c r="AT777" s="51" t="s">
        <v>22151</v>
      </c>
      <c r="AU777" s="51" t="s">
        <v>22151</v>
      </c>
      <c r="AV777" s="51" t="s">
        <v>22151</v>
      </c>
      <c r="AW777" s="51">
        <v>-999</v>
      </c>
      <c r="AX777" s="51">
        <v>-999</v>
      </c>
      <c r="AY777" s="76" t="s">
        <v>22151</v>
      </c>
      <c r="AZ777" s="132" t="s">
        <v>22151</v>
      </c>
      <c r="BA777" s="132" t="s">
        <v>22151</v>
      </c>
      <c r="BB777" s="132" t="s">
        <v>22151</v>
      </c>
      <c r="BC777" s="132" t="s">
        <v>22151</v>
      </c>
      <c r="BD777" s="132">
        <v>172</v>
      </c>
      <c r="BE777" s="132" t="s">
        <v>22151</v>
      </c>
      <c r="BF777" s="132" t="s">
        <v>22151</v>
      </c>
      <c r="BG777" s="132" t="s">
        <v>22151</v>
      </c>
      <c r="BH777" s="132">
        <v>280</v>
      </c>
      <c r="BI777" s="132">
        <v>265</v>
      </c>
      <c r="BJ777" s="92" t="s">
        <v>22151</v>
      </c>
      <c r="BK777" s="51">
        <v>7.5574645117708927</v>
      </c>
      <c r="BL777" s="8">
        <v>-1006.5574645117709</v>
      </c>
      <c r="BM777" s="12">
        <v>576</v>
      </c>
      <c r="BN777" s="51">
        <v>0</v>
      </c>
      <c r="BO777" s="51">
        <v>0.19435732070240119</v>
      </c>
      <c r="BP777" s="51">
        <v>-1006.7518218324733</v>
      </c>
      <c r="BQ777" s="64">
        <v>-2144.8325285828259</v>
      </c>
      <c r="BR777" s="64"/>
      <c r="BS777" s="51">
        <v>0</v>
      </c>
      <c r="BT777" s="38">
        <v>0</v>
      </c>
      <c r="BU777" s="51" t="s">
        <v>22630</v>
      </c>
      <c r="BV777" s="75">
        <v>999</v>
      </c>
      <c r="BW777" s="75">
        <v>1588</v>
      </c>
      <c r="BX777" s="51">
        <v>-589</v>
      </c>
      <c r="BY777" s="75">
        <v>0</v>
      </c>
      <c r="BZ777" s="75">
        <v>0</v>
      </c>
      <c r="CA777" s="184" t="s">
        <v>22151</v>
      </c>
    </row>
    <row r="778" spans="1:79" x14ac:dyDescent="0.3">
      <c r="A778" s="48" t="s">
        <v>16906</v>
      </c>
      <c r="B778" s="1" t="s">
        <v>16907</v>
      </c>
      <c r="C778" s="2" t="s">
        <v>6639</v>
      </c>
      <c r="D778" s="91" t="s">
        <v>14316</v>
      </c>
      <c r="E778" s="2" t="s">
        <v>1430</v>
      </c>
      <c r="F778" s="2" t="s">
        <v>6120</v>
      </c>
      <c r="G778" s="2" t="s">
        <v>1380</v>
      </c>
      <c r="H778" s="2" t="s">
        <v>22151</v>
      </c>
      <c r="I778" s="2" t="s">
        <v>1380</v>
      </c>
      <c r="J778" s="269" t="s">
        <v>1380</v>
      </c>
      <c r="K778">
        <v>14558</v>
      </c>
      <c r="L778" t="s">
        <v>16908</v>
      </c>
      <c r="M778" t="e">
        <v>#VALUE!</v>
      </c>
      <c r="N778" t="s">
        <v>16909</v>
      </c>
      <c r="O778" s="169">
        <v>0</v>
      </c>
      <c r="P778" s="123">
        <v>0</v>
      </c>
      <c r="Q778" s="123">
        <v>0</v>
      </c>
      <c r="R778" s="67">
        <v>0</v>
      </c>
      <c r="S778" s="123">
        <v>0</v>
      </c>
      <c r="T778" s="123">
        <v>0</v>
      </c>
      <c r="U778" s="123">
        <v>0</v>
      </c>
      <c r="V778" s="67">
        <v>0</v>
      </c>
      <c r="W778" s="123">
        <v>0</v>
      </c>
      <c r="X778" s="67">
        <v>0</v>
      </c>
      <c r="Y778" s="67">
        <v>0</v>
      </c>
      <c r="Z778" s="67">
        <v>0</v>
      </c>
      <c r="AA778" s="67">
        <v>0</v>
      </c>
      <c r="AB778" s="4">
        <v>0</v>
      </c>
      <c r="AC778" s="4">
        <v>0</v>
      </c>
      <c r="AD778" s="4">
        <v>0</v>
      </c>
      <c r="AE778" s="8">
        <v>0</v>
      </c>
      <c r="AF778" s="8">
        <v>0</v>
      </c>
      <c r="AG778" s="8">
        <v>0</v>
      </c>
      <c r="AH778" s="8">
        <v>0</v>
      </c>
      <c r="AI778" s="51">
        <v>0</v>
      </c>
      <c r="AJ778" s="51">
        <v>0</v>
      </c>
      <c r="AK778" s="51">
        <v>0</v>
      </c>
      <c r="AL778" s="51">
        <v>0</v>
      </c>
      <c r="AM778" s="8">
        <v>-999</v>
      </c>
      <c r="AN778" s="8" t="s">
        <v>22151</v>
      </c>
      <c r="AO778" s="8" t="s">
        <v>22151</v>
      </c>
      <c r="AP778" s="8" t="s">
        <v>22151</v>
      </c>
      <c r="AQ778" s="8" t="s">
        <v>22151</v>
      </c>
      <c r="AR778" s="8" t="s">
        <v>22151</v>
      </c>
      <c r="AS778" s="8">
        <v>-999</v>
      </c>
      <c r="AT778" s="8" t="s">
        <v>22151</v>
      </c>
      <c r="AU778" s="8" t="s">
        <v>22151</v>
      </c>
      <c r="AV778" s="8" t="s">
        <v>22151</v>
      </c>
      <c r="AW778" s="8">
        <v>-999</v>
      </c>
      <c r="AX778" s="8">
        <v>-999</v>
      </c>
      <c r="AY778" s="132" t="s">
        <v>22151</v>
      </c>
      <c r="AZ778" s="132" t="s">
        <v>22151</v>
      </c>
      <c r="BA778" s="132" t="s">
        <v>22151</v>
      </c>
      <c r="BB778" s="132" t="s">
        <v>22151</v>
      </c>
      <c r="BC778" s="132" t="s">
        <v>22151</v>
      </c>
      <c r="BD778" s="132">
        <v>172</v>
      </c>
      <c r="BE778" s="132" t="s">
        <v>22151</v>
      </c>
      <c r="BF778" s="132" t="s">
        <v>22151</v>
      </c>
      <c r="BG778" s="132" t="s">
        <v>22151</v>
      </c>
      <c r="BH778" s="132">
        <v>280</v>
      </c>
      <c r="BI778" s="132">
        <v>265</v>
      </c>
      <c r="BJ778" s="92" t="s">
        <v>22151</v>
      </c>
      <c r="BK778" s="8">
        <v>7.5574645117708927</v>
      </c>
      <c r="BL778" s="8">
        <v>-1006.5574645117709</v>
      </c>
      <c r="BM778" s="12">
        <v>576</v>
      </c>
      <c r="BN778" s="10">
        <v>0</v>
      </c>
      <c r="BO778" s="10">
        <v>0.19435732070240119</v>
      </c>
      <c r="BP778" s="10">
        <v>-1006.7518218324733</v>
      </c>
      <c r="BQ778" s="41">
        <v>-2144.8325285828259</v>
      </c>
      <c r="BR778" s="41"/>
      <c r="BS778" s="10">
        <v>0</v>
      </c>
      <c r="BT778" s="38">
        <v>0</v>
      </c>
      <c r="BU778" s="6" t="s">
        <v>22630</v>
      </c>
      <c r="BV778" s="75">
        <v>999</v>
      </c>
      <c r="BW778" s="75">
        <v>1588</v>
      </c>
      <c r="BX778" s="51">
        <v>-589</v>
      </c>
      <c r="BY778" s="75">
        <v>0</v>
      </c>
      <c r="BZ778" s="75">
        <v>0</v>
      </c>
      <c r="CA778" s="184" t="s">
        <v>22151</v>
      </c>
    </row>
    <row r="779" spans="1:79" x14ac:dyDescent="0.3">
      <c r="A779" s="26" t="s">
        <v>3245</v>
      </c>
      <c r="B779" s="1" t="s">
        <v>6647</v>
      </c>
      <c r="C779" s="2" t="s">
        <v>7466</v>
      </c>
      <c r="D779" s="91" t="s">
        <v>9034</v>
      </c>
      <c r="E779" s="2" t="s">
        <v>3591</v>
      </c>
      <c r="F779" s="2" t="s">
        <v>3591</v>
      </c>
      <c r="G779" s="2" t="s">
        <v>1380</v>
      </c>
      <c r="H779" s="2" t="s">
        <v>22151</v>
      </c>
      <c r="I779" s="2" t="s">
        <v>1380</v>
      </c>
      <c r="J779" s="269" t="s">
        <v>1380</v>
      </c>
      <c r="K779">
        <v>5015</v>
      </c>
      <c r="L779" t="s">
        <v>10662</v>
      </c>
      <c r="M779" t="e">
        <v>#VALUE!</v>
      </c>
      <c r="N779" t="s">
        <v>12715</v>
      </c>
      <c r="O779" s="169">
        <v>0</v>
      </c>
      <c r="P779" s="123">
        <v>0</v>
      </c>
      <c r="Q779" s="123">
        <v>0</v>
      </c>
      <c r="R779" s="75">
        <v>0</v>
      </c>
      <c r="S779" s="123">
        <v>0</v>
      </c>
      <c r="T779" s="123">
        <v>0</v>
      </c>
      <c r="U779" s="123">
        <v>0</v>
      </c>
      <c r="V779" s="75">
        <v>0</v>
      </c>
      <c r="W779" s="123">
        <v>0</v>
      </c>
      <c r="X779" s="75">
        <v>0</v>
      </c>
      <c r="Y779" s="75">
        <v>0</v>
      </c>
      <c r="Z779" s="75">
        <v>0</v>
      </c>
      <c r="AA779" s="75">
        <v>0</v>
      </c>
      <c r="AB779" s="3">
        <v>0</v>
      </c>
      <c r="AC779" s="3">
        <v>0</v>
      </c>
      <c r="AD779" s="3">
        <v>0</v>
      </c>
      <c r="AE779" s="6">
        <v>0</v>
      </c>
      <c r="AF779" s="6">
        <v>0</v>
      </c>
      <c r="AG779" s="6">
        <v>0</v>
      </c>
      <c r="AH779" s="6">
        <v>0</v>
      </c>
      <c r="AI779" s="51">
        <v>0</v>
      </c>
      <c r="AJ779" s="51">
        <v>0</v>
      </c>
      <c r="AK779" s="51">
        <v>0</v>
      </c>
      <c r="AL779" s="51">
        <v>0</v>
      </c>
      <c r="AM779" s="6">
        <v>-999</v>
      </c>
      <c r="AN779" s="6" t="s">
        <v>22151</v>
      </c>
      <c r="AO779" s="6" t="s">
        <v>22151</v>
      </c>
      <c r="AP779" s="6" t="s">
        <v>22151</v>
      </c>
      <c r="AQ779" s="6" t="s">
        <v>22151</v>
      </c>
      <c r="AR779" s="6" t="s">
        <v>22151</v>
      </c>
      <c r="AS779" s="6">
        <v>-999</v>
      </c>
      <c r="AT779" s="6" t="s">
        <v>22151</v>
      </c>
      <c r="AU779" s="6" t="s">
        <v>22151</v>
      </c>
      <c r="AV779" s="6" t="s">
        <v>22151</v>
      </c>
      <c r="AW779" s="6">
        <v>-999</v>
      </c>
      <c r="AX779" s="6">
        <v>-999</v>
      </c>
      <c r="AY779" s="99" t="s">
        <v>22151</v>
      </c>
      <c r="AZ779" s="132" t="s">
        <v>22151</v>
      </c>
      <c r="BA779" s="132" t="s">
        <v>22151</v>
      </c>
      <c r="BB779" s="132" t="s">
        <v>22151</v>
      </c>
      <c r="BC779" s="132" t="s">
        <v>22151</v>
      </c>
      <c r="BD779" s="132">
        <v>172</v>
      </c>
      <c r="BE779" s="132" t="s">
        <v>22151</v>
      </c>
      <c r="BF779" s="132" t="s">
        <v>22151</v>
      </c>
      <c r="BG779" s="132" t="s">
        <v>22151</v>
      </c>
      <c r="BH779" s="132">
        <v>280</v>
      </c>
      <c r="BI779" s="132">
        <v>265</v>
      </c>
      <c r="BJ779" s="92" t="s">
        <v>22151</v>
      </c>
      <c r="BK779" s="6">
        <v>7.5574645117708927</v>
      </c>
      <c r="BL779" s="8">
        <v>-1006.5574645117709</v>
      </c>
      <c r="BM779" s="12">
        <v>576</v>
      </c>
      <c r="BN779" s="6">
        <v>0</v>
      </c>
      <c r="BO779" s="6">
        <v>0.19435732070240119</v>
      </c>
      <c r="BP779" s="6">
        <v>-1006.7518218324733</v>
      </c>
      <c r="BQ779" s="38">
        <v>-2144.8325285828259</v>
      </c>
      <c r="BR779" s="38"/>
      <c r="BS779" s="6">
        <v>0</v>
      </c>
      <c r="BT779" s="38">
        <v>0</v>
      </c>
      <c r="BU779" s="6" t="s">
        <v>22630</v>
      </c>
      <c r="BV779" s="75">
        <v>999</v>
      </c>
      <c r="BW779" s="75">
        <v>1588</v>
      </c>
      <c r="BX779" s="51">
        <v>-589</v>
      </c>
      <c r="BY779" s="75">
        <v>0</v>
      </c>
      <c r="BZ779" s="75">
        <v>0</v>
      </c>
      <c r="CA779" s="184" t="s">
        <v>22151</v>
      </c>
    </row>
    <row r="780" spans="1:79" x14ac:dyDescent="0.3">
      <c r="A780" s="48" t="s">
        <v>11133</v>
      </c>
      <c r="B780" s="1" t="s">
        <v>11135</v>
      </c>
      <c r="C780" s="2" t="s">
        <v>7202</v>
      </c>
      <c r="D780" s="91" t="s">
        <v>11134</v>
      </c>
      <c r="E780" s="2" t="s">
        <v>1449</v>
      </c>
      <c r="F780" s="2" t="s">
        <v>6120</v>
      </c>
      <c r="G780" s="2" t="s">
        <v>1380</v>
      </c>
      <c r="H780" s="2" t="s">
        <v>22151</v>
      </c>
      <c r="I780" s="2" t="s">
        <v>1380</v>
      </c>
      <c r="J780" s="269" t="s">
        <v>1380</v>
      </c>
      <c r="K780">
        <v>14441</v>
      </c>
      <c r="L780" t="s">
        <v>11136</v>
      </c>
      <c r="M780" t="e">
        <v>#VALUE!</v>
      </c>
      <c r="N780" t="s">
        <v>11137</v>
      </c>
      <c r="O780" s="169">
        <v>0</v>
      </c>
      <c r="P780" s="123">
        <v>0</v>
      </c>
      <c r="Q780" s="123">
        <v>0</v>
      </c>
      <c r="R780" s="75">
        <v>0</v>
      </c>
      <c r="S780" s="123">
        <v>0</v>
      </c>
      <c r="T780" s="123">
        <v>0</v>
      </c>
      <c r="U780" s="123">
        <v>0</v>
      </c>
      <c r="V780" s="75">
        <v>0</v>
      </c>
      <c r="W780" s="123">
        <v>0</v>
      </c>
      <c r="X780" s="75">
        <v>0</v>
      </c>
      <c r="Y780" s="75">
        <v>0</v>
      </c>
      <c r="Z780" s="75">
        <v>0</v>
      </c>
      <c r="AA780" s="75">
        <v>0</v>
      </c>
      <c r="AB780" s="4">
        <v>0</v>
      </c>
      <c r="AC780" s="4">
        <v>0</v>
      </c>
      <c r="AD780" s="4">
        <v>0</v>
      </c>
      <c r="AE780" s="8">
        <v>0</v>
      </c>
      <c r="AF780" s="8">
        <v>0</v>
      </c>
      <c r="AG780" s="8">
        <v>0</v>
      </c>
      <c r="AH780" s="8">
        <v>0</v>
      </c>
      <c r="AI780" s="51">
        <v>0</v>
      </c>
      <c r="AJ780" s="51">
        <v>0</v>
      </c>
      <c r="AK780" s="51">
        <v>0</v>
      </c>
      <c r="AL780" s="51">
        <v>0</v>
      </c>
      <c r="AM780" s="8">
        <v>-999</v>
      </c>
      <c r="AN780" s="8" t="s">
        <v>22151</v>
      </c>
      <c r="AO780" s="8" t="s">
        <v>22151</v>
      </c>
      <c r="AP780" s="8" t="s">
        <v>22151</v>
      </c>
      <c r="AQ780" s="8" t="s">
        <v>22151</v>
      </c>
      <c r="AR780" s="8" t="s">
        <v>22151</v>
      </c>
      <c r="AS780" s="8">
        <v>-999</v>
      </c>
      <c r="AT780" s="8" t="s">
        <v>22151</v>
      </c>
      <c r="AU780" s="8" t="s">
        <v>22151</v>
      </c>
      <c r="AV780" s="8" t="s">
        <v>22151</v>
      </c>
      <c r="AW780" s="8">
        <v>-999</v>
      </c>
      <c r="AX780" s="8">
        <v>-999</v>
      </c>
      <c r="AY780" s="132" t="s">
        <v>22151</v>
      </c>
      <c r="AZ780" s="132" t="s">
        <v>22151</v>
      </c>
      <c r="BA780" s="132" t="s">
        <v>22151</v>
      </c>
      <c r="BB780" s="132" t="s">
        <v>22151</v>
      </c>
      <c r="BC780" s="132" t="s">
        <v>22151</v>
      </c>
      <c r="BD780" s="132">
        <v>172</v>
      </c>
      <c r="BE780" s="132" t="s">
        <v>22151</v>
      </c>
      <c r="BF780" s="132" t="s">
        <v>22151</v>
      </c>
      <c r="BG780" s="132" t="s">
        <v>22151</v>
      </c>
      <c r="BH780" s="132">
        <v>280</v>
      </c>
      <c r="BI780" s="132">
        <v>265</v>
      </c>
      <c r="BJ780" s="92" t="s">
        <v>22151</v>
      </c>
      <c r="BK780" s="8">
        <v>7.5574645117708927</v>
      </c>
      <c r="BL780" s="8">
        <v>-1006.5574645117709</v>
      </c>
      <c r="BM780" s="12">
        <v>576</v>
      </c>
      <c r="BN780" s="10">
        <v>0</v>
      </c>
      <c r="BO780" s="10">
        <v>0.19435732070240119</v>
      </c>
      <c r="BP780" s="10">
        <v>-1006.7518218324733</v>
      </c>
      <c r="BQ780" s="41">
        <v>-2144.8325285828259</v>
      </c>
      <c r="BR780" s="41"/>
      <c r="BS780" s="10">
        <v>0</v>
      </c>
      <c r="BT780" s="38">
        <v>0</v>
      </c>
      <c r="BU780" s="6" t="s">
        <v>22630</v>
      </c>
      <c r="BV780" s="75">
        <v>999</v>
      </c>
      <c r="BW780" s="75">
        <v>1588</v>
      </c>
      <c r="BX780" s="51">
        <v>-589</v>
      </c>
      <c r="BY780" s="75">
        <v>0</v>
      </c>
      <c r="BZ780" s="75">
        <v>0</v>
      </c>
      <c r="CA780" s="184" t="s">
        <v>22151</v>
      </c>
    </row>
    <row r="781" spans="1:79" x14ac:dyDescent="0.3">
      <c r="A781" s="48" t="s">
        <v>3284</v>
      </c>
      <c r="B781" s="1" t="s">
        <v>7369</v>
      </c>
      <c r="C781" s="2" t="s">
        <v>7370</v>
      </c>
      <c r="D781" s="91" t="s">
        <v>511</v>
      </c>
      <c r="E781" s="2" t="s">
        <v>3591</v>
      </c>
      <c r="F781" s="2" t="s">
        <v>3591</v>
      </c>
      <c r="G781" s="2" t="s">
        <v>1380</v>
      </c>
      <c r="H781" s="2" t="s">
        <v>22151</v>
      </c>
      <c r="I781" s="2" t="s">
        <v>1380</v>
      </c>
      <c r="J781" s="269" t="s">
        <v>1380</v>
      </c>
      <c r="K781">
        <v>3917</v>
      </c>
      <c r="L781" t="s">
        <v>9611</v>
      </c>
      <c r="M781" t="e">
        <v>#VALUE!</v>
      </c>
      <c r="N781" t="s">
        <v>6439</v>
      </c>
      <c r="O781" s="169">
        <v>0</v>
      </c>
      <c r="P781" s="123">
        <v>0</v>
      </c>
      <c r="Q781" s="123">
        <v>0</v>
      </c>
      <c r="R781" s="67">
        <v>0</v>
      </c>
      <c r="S781" s="123">
        <v>0</v>
      </c>
      <c r="T781" s="123">
        <v>0</v>
      </c>
      <c r="U781" s="123">
        <v>0</v>
      </c>
      <c r="V781" s="67">
        <v>0</v>
      </c>
      <c r="W781" s="123">
        <v>0</v>
      </c>
      <c r="X781" s="67">
        <v>0</v>
      </c>
      <c r="Y781" s="67">
        <v>0</v>
      </c>
      <c r="Z781" s="67">
        <v>0</v>
      </c>
      <c r="AA781" s="67">
        <v>0</v>
      </c>
      <c r="AB781" s="31">
        <v>0</v>
      </c>
      <c r="AC781" s="31">
        <v>0</v>
      </c>
      <c r="AD781" s="31">
        <v>0</v>
      </c>
      <c r="AE781" s="32">
        <v>0</v>
      </c>
      <c r="AF781" s="32">
        <v>0</v>
      </c>
      <c r="AG781" s="32">
        <v>0</v>
      </c>
      <c r="AH781" s="32">
        <v>0</v>
      </c>
      <c r="AI781" s="51">
        <v>0</v>
      </c>
      <c r="AJ781" s="51">
        <v>0</v>
      </c>
      <c r="AK781" s="51">
        <v>0</v>
      </c>
      <c r="AL781" s="51">
        <v>0</v>
      </c>
      <c r="AM781" s="6">
        <v>-999</v>
      </c>
      <c r="AN781" s="6" t="s">
        <v>22151</v>
      </c>
      <c r="AO781" s="6" t="s">
        <v>22151</v>
      </c>
      <c r="AP781" s="6" t="s">
        <v>22151</v>
      </c>
      <c r="AQ781" s="6" t="s">
        <v>22151</v>
      </c>
      <c r="AR781" s="6" t="s">
        <v>22151</v>
      </c>
      <c r="AS781" s="6">
        <v>-999</v>
      </c>
      <c r="AT781" s="6" t="s">
        <v>22151</v>
      </c>
      <c r="AU781" s="6" t="s">
        <v>22151</v>
      </c>
      <c r="AV781" s="6" t="s">
        <v>22151</v>
      </c>
      <c r="AW781" s="6">
        <v>-999</v>
      </c>
      <c r="AX781" s="6">
        <v>-999</v>
      </c>
      <c r="AY781" s="99" t="s">
        <v>22151</v>
      </c>
      <c r="AZ781" s="132" t="s">
        <v>22151</v>
      </c>
      <c r="BA781" s="132" t="s">
        <v>22151</v>
      </c>
      <c r="BB781" s="132" t="s">
        <v>22151</v>
      </c>
      <c r="BC781" s="132" t="s">
        <v>22151</v>
      </c>
      <c r="BD781" s="132">
        <v>172</v>
      </c>
      <c r="BE781" s="132" t="s">
        <v>22151</v>
      </c>
      <c r="BF781" s="132" t="s">
        <v>22151</v>
      </c>
      <c r="BG781" s="132" t="s">
        <v>22151</v>
      </c>
      <c r="BH781" s="132">
        <v>280</v>
      </c>
      <c r="BI781" s="132">
        <v>265</v>
      </c>
      <c r="BJ781" s="92" t="s">
        <v>22151</v>
      </c>
      <c r="BK781" s="32">
        <v>7.5574645117708927</v>
      </c>
      <c r="BL781" s="8">
        <v>-1006.5574645117709</v>
      </c>
      <c r="BM781" s="12">
        <v>576</v>
      </c>
      <c r="BN781" s="32">
        <v>0</v>
      </c>
      <c r="BO781" s="32">
        <v>0.19435732070240119</v>
      </c>
      <c r="BP781" s="32">
        <v>-1006.7518218324733</v>
      </c>
      <c r="BQ781" s="40">
        <v>-2144.8325285828259</v>
      </c>
      <c r="BR781" s="40"/>
      <c r="BS781" s="32">
        <v>0</v>
      </c>
      <c r="BT781" s="38">
        <v>0</v>
      </c>
      <c r="BU781" s="6" t="s">
        <v>22630</v>
      </c>
      <c r="BV781" s="75">
        <v>999</v>
      </c>
      <c r="BW781" s="75">
        <v>1588</v>
      </c>
      <c r="BX781" s="51">
        <v>-589</v>
      </c>
      <c r="BY781" s="75">
        <v>0</v>
      </c>
      <c r="BZ781" s="75">
        <v>0</v>
      </c>
      <c r="CA781" s="184" t="s">
        <v>22151</v>
      </c>
    </row>
    <row r="782" spans="1:79" x14ac:dyDescent="0.3">
      <c r="A782" s="26" t="s">
        <v>3385</v>
      </c>
      <c r="B782" s="1" t="s">
        <v>6977</v>
      </c>
      <c r="C782" s="2" t="s">
        <v>6978</v>
      </c>
      <c r="D782" s="91" t="s">
        <v>503</v>
      </c>
      <c r="E782" s="2" t="s">
        <v>1449</v>
      </c>
      <c r="F782" s="2" t="s">
        <v>6120</v>
      </c>
      <c r="G782" s="2" t="s">
        <v>1380</v>
      </c>
      <c r="H782" s="2" t="s">
        <v>22151</v>
      </c>
      <c r="I782" s="2" t="s">
        <v>1380</v>
      </c>
      <c r="J782" s="269" t="s">
        <v>1380</v>
      </c>
      <c r="K782">
        <v>2140</v>
      </c>
      <c r="L782" t="s">
        <v>9724</v>
      </c>
      <c r="M782" t="e">
        <v>#VALUE!</v>
      </c>
      <c r="N782" t="s">
        <v>6528</v>
      </c>
      <c r="O782" s="169">
        <v>0</v>
      </c>
      <c r="P782" s="123">
        <v>0</v>
      </c>
      <c r="Q782" s="123">
        <v>0</v>
      </c>
      <c r="R782" s="67">
        <v>0</v>
      </c>
      <c r="S782" s="123">
        <v>0</v>
      </c>
      <c r="T782" s="123">
        <v>0</v>
      </c>
      <c r="U782" s="123">
        <v>0</v>
      </c>
      <c r="V782" s="67">
        <v>0</v>
      </c>
      <c r="W782" s="123">
        <v>0</v>
      </c>
      <c r="X782" s="67">
        <v>0</v>
      </c>
      <c r="Y782" s="67">
        <v>0</v>
      </c>
      <c r="Z782" s="67">
        <v>0</v>
      </c>
      <c r="AA782" s="67">
        <v>0</v>
      </c>
      <c r="AB782" s="4">
        <v>0</v>
      </c>
      <c r="AC782" s="4">
        <v>0</v>
      </c>
      <c r="AD782" s="4">
        <v>0</v>
      </c>
      <c r="AE782" s="8">
        <v>0</v>
      </c>
      <c r="AF782" s="8">
        <v>0</v>
      </c>
      <c r="AG782" s="8">
        <v>0</v>
      </c>
      <c r="AH782" s="8">
        <v>0</v>
      </c>
      <c r="AI782" s="51">
        <v>0</v>
      </c>
      <c r="AJ782" s="51">
        <v>0</v>
      </c>
      <c r="AK782" s="51">
        <v>0</v>
      </c>
      <c r="AL782" s="51">
        <v>0</v>
      </c>
      <c r="AM782" s="8">
        <v>-999</v>
      </c>
      <c r="AN782" s="8" t="s">
        <v>22151</v>
      </c>
      <c r="AO782" s="8" t="s">
        <v>22151</v>
      </c>
      <c r="AP782" s="8" t="s">
        <v>22151</v>
      </c>
      <c r="AQ782" s="8" t="s">
        <v>22151</v>
      </c>
      <c r="AR782" s="8" t="s">
        <v>22151</v>
      </c>
      <c r="AS782" s="8">
        <v>-999</v>
      </c>
      <c r="AT782" s="8" t="s">
        <v>22151</v>
      </c>
      <c r="AU782" s="8" t="s">
        <v>22151</v>
      </c>
      <c r="AV782" s="8" t="s">
        <v>22151</v>
      </c>
      <c r="AW782" s="8">
        <v>-999</v>
      </c>
      <c r="AX782" s="8">
        <v>-999</v>
      </c>
      <c r="AY782" s="132" t="s">
        <v>22151</v>
      </c>
      <c r="AZ782" s="132" t="s">
        <v>22151</v>
      </c>
      <c r="BA782" s="132" t="s">
        <v>22151</v>
      </c>
      <c r="BB782" s="132" t="s">
        <v>22151</v>
      </c>
      <c r="BC782" s="132" t="s">
        <v>22151</v>
      </c>
      <c r="BD782" s="132">
        <v>172</v>
      </c>
      <c r="BE782" s="132" t="s">
        <v>22151</v>
      </c>
      <c r="BF782" s="132" t="s">
        <v>22151</v>
      </c>
      <c r="BG782" s="132" t="s">
        <v>22151</v>
      </c>
      <c r="BH782" s="132">
        <v>280</v>
      </c>
      <c r="BI782" s="132">
        <v>265</v>
      </c>
      <c r="BJ782" s="92" t="s">
        <v>22151</v>
      </c>
      <c r="BK782" s="8">
        <v>7.5574645117708927</v>
      </c>
      <c r="BL782" s="8">
        <v>-1006.5574645117709</v>
      </c>
      <c r="BM782" s="12">
        <v>576</v>
      </c>
      <c r="BN782" s="10">
        <v>0</v>
      </c>
      <c r="BO782" s="10">
        <v>0.19435732070240119</v>
      </c>
      <c r="BP782" s="10">
        <v>-1006.7518218324733</v>
      </c>
      <c r="BQ782" s="41">
        <v>-2144.8325285828259</v>
      </c>
      <c r="BR782" s="41"/>
      <c r="BS782" s="10">
        <v>0</v>
      </c>
      <c r="BT782" s="38">
        <v>0</v>
      </c>
      <c r="BU782" s="6" t="s">
        <v>22630</v>
      </c>
      <c r="BV782" s="75">
        <v>999</v>
      </c>
      <c r="BW782" s="75">
        <v>1588</v>
      </c>
      <c r="BX782" s="51">
        <v>-589</v>
      </c>
      <c r="BY782" s="75">
        <v>0</v>
      </c>
      <c r="BZ782" s="75">
        <v>0</v>
      </c>
      <c r="CA782" s="184" t="s">
        <v>22151</v>
      </c>
    </row>
    <row r="783" spans="1:79" x14ac:dyDescent="0.3">
      <c r="A783" s="179" t="s">
        <v>3387</v>
      </c>
      <c r="B783" s="180" t="s">
        <v>6953</v>
      </c>
      <c r="C783" s="196" t="s">
        <v>6602</v>
      </c>
      <c r="D783" s="211" t="s">
        <v>3535</v>
      </c>
      <c r="E783" s="196" t="s">
        <v>3591</v>
      </c>
      <c r="F783" s="196" t="s">
        <v>3591</v>
      </c>
      <c r="G783" s="196" t="s">
        <v>1380</v>
      </c>
      <c r="H783" s="196" t="s">
        <v>22151</v>
      </c>
      <c r="I783" s="196" t="s">
        <v>1380</v>
      </c>
      <c r="J783" s="196" t="s">
        <v>1380</v>
      </c>
      <c r="K783" s="197">
        <v>7158</v>
      </c>
      <c r="L783" s="197" t="s">
        <v>10263</v>
      </c>
      <c r="M783" s="198" t="e">
        <v>#VALUE!</v>
      </c>
      <c r="N783" s="198" t="s">
        <v>9086</v>
      </c>
      <c r="O783" s="199">
        <v>0</v>
      </c>
      <c r="P783" s="200">
        <v>0</v>
      </c>
      <c r="Q783" s="200">
        <v>0</v>
      </c>
      <c r="R783" s="200">
        <v>0</v>
      </c>
      <c r="S783" s="200">
        <v>0</v>
      </c>
      <c r="T783" s="200">
        <v>0</v>
      </c>
      <c r="U783" s="200">
        <v>0</v>
      </c>
      <c r="V783" s="200">
        <v>0</v>
      </c>
      <c r="W783" s="200">
        <v>0</v>
      </c>
      <c r="X783" s="200">
        <v>0</v>
      </c>
      <c r="Y783" s="200">
        <v>0</v>
      </c>
      <c r="Z783" s="200">
        <v>0</v>
      </c>
      <c r="AA783" s="200">
        <v>0</v>
      </c>
      <c r="AB783" s="201">
        <v>0</v>
      </c>
      <c r="AC783" s="202">
        <v>0</v>
      </c>
      <c r="AD783" s="202">
        <v>0</v>
      </c>
      <c r="AE783" s="203">
        <v>0</v>
      </c>
      <c r="AF783" s="203">
        <v>0</v>
      </c>
      <c r="AG783" s="203">
        <v>0</v>
      </c>
      <c r="AH783" s="203">
        <v>0</v>
      </c>
      <c r="AI783" s="203">
        <v>0</v>
      </c>
      <c r="AJ783" s="204">
        <v>0</v>
      </c>
      <c r="AK783" s="204">
        <v>0</v>
      </c>
      <c r="AL783" s="204">
        <v>0</v>
      </c>
      <c r="AM783" s="203">
        <v>-999</v>
      </c>
      <c r="AN783" s="203" t="s">
        <v>22151</v>
      </c>
      <c r="AO783" s="203" t="s">
        <v>22151</v>
      </c>
      <c r="AP783" s="203" t="s">
        <v>22151</v>
      </c>
      <c r="AQ783" s="203" t="s">
        <v>22151</v>
      </c>
      <c r="AR783" s="203" t="s">
        <v>22151</v>
      </c>
      <c r="AS783" s="203">
        <v>-999</v>
      </c>
      <c r="AT783" s="203" t="s">
        <v>22151</v>
      </c>
      <c r="AU783" s="203" t="s">
        <v>22151</v>
      </c>
      <c r="AV783" s="203" t="s">
        <v>22151</v>
      </c>
      <c r="AW783" s="203">
        <v>-999</v>
      </c>
      <c r="AX783" s="203">
        <v>-999</v>
      </c>
      <c r="AY783" s="205" t="s">
        <v>22151</v>
      </c>
      <c r="AZ783" s="205" t="s">
        <v>22151</v>
      </c>
      <c r="BA783" s="205" t="s">
        <v>22151</v>
      </c>
      <c r="BB783" s="205" t="s">
        <v>22151</v>
      </c>
      <c r="BC783" s="205" t="s">
        <v>22151</v>
      </c>
      <c r="BD783" s="205">
        <v>172</v>
      </c>
      <c r="BE783" s="205" t="s">
        <v>22151</v>
      </c>
      <c r="BF783" s="205" t="s">
        <v>22151</v>
      </c>
      <c r="BG783" s="205" t="s">
        <v>22151</v>
      </c>
      <c r="BH783" s="205">
        <v>280</v>
      </c>
      <c r="BI783" s="205">
        <v>265</v>
      </c>
      <c r="BJ783" s="206" t="s">
        <v>22151</v>
      </c>
      <c r="BK783" s="203">
        <v>7.5574645117708927</v>
      </c>
      <c r="BL783" s="203">
        <v>-1006.5574645117709</v>
      </c>
      <c r="BM783" s="205">
        <v>576</v>
      </c>
      <c r="BN783" s="203">
        <v>0</v>
      </c>
      <c r="BO783" s="203">
        <v>0.19435732070240119</v>
      </c>
      <c r="BP783" s="203">
        <v>-1006.7518218324733</v>
      </c>
      <c r="BQ783" s="207">
        <v>-2144.8325285828259</v>
      </c>
      <c r="BR783" s="208"/>
      <c r="BS783" s="203">
        <v>0</v>
      </c>
      <c r="BT783" s="38">
        <v>0</v>
      </c>
      <c r="BU783" s="203" t="s">
        <v>22630</v>
      </c>
      <c r="BV783" s="200">
        <v>999</v>
      </c>
      <c r="BW783" s="209">
        <v>1588</v>
      </c>
      <c r="BX783" s="204">
        <v>-589</v>
      </c>
      <c r="BY783" s="209">
        <v>0</v>
      </c>
      <c r="BZ783" s="209">
        <v>0</v>
      </c>
      <c r="CA783" s="184" t="s">
        <v>22151</v>
      </c>
    </row>
    <row r="784" spans="1:79" x14ac:dyDescent="0.3">
      <c r="A784" s="26" t="s">
        <v>3128</v>
      </c>
      <c r="B784" s="1" t="s">
        <v>7350</v>
      </c>
      <c r="C784" s="2" t="s">
        <v>6677</v>
      </c>
      <c r="D784" s="91" t="s">
        <v>225</v>
      </c>
      <c r="E784" s="2" t="s">
        <v>3591</v>
      </c>
      <c r="F784" s="2" t="s">
        <v>3591</v>
      </c>
      <c r="G784" s="2" t="s">
        <v>660</v>
      </c>
      <c r="H784" s="2" t="s">
        <v>22151</v>
      </c>
      <c r="I784" s="2" t="s">
        <v>660</v>
      </c>
      <c r="J784" s="269" t="s">
        <v>660</v>
      </c>
      <c r="K784">
        <v>9856</v>
      </c>
      <c r="L784" t="s">
        <v>9871</v>
      </c>
      <c r="M784" t="e">
        <v>#VALUE!</v>
      </c>
      <c r="N784" t="s">
        <v>8982</v>
      </c>
      <c r="O784" s="169">
        <v>0</v>
      </c>
      <c r="P784" s="123">
        <v>0</v>
      </c>
      <c r="Q784" s="123">
        <v>0</v>
      </c>
      <c r="R784" s="75">
        <v>0</v>
      </c>
      <c r="S784" s="123">
        <v>0</v>
      </c>
      <c r="T784" s="123">
        <v>0</v>
      </c>
      <c r="U784" s="123">
        <v>0</v>
      </c>
      <c r="V784" s="75">
        <v>0</v>
      </c>
      <c r="W784" s="123">
        <v>0</v>
      </c>
      <c r="X784" s="75">
        <v>0</v>
      </c>
      <c r="Y784" s="75">
        <v>0</v>
      </c>
      <c r="Z784" s="75">
        <v>0</v>
      </c>
      <c r="AA784" s="75">
        <v>0</v>
      </c>
      <c r="AB784" s="4">
        <v>0</v>
      </c>
      <c r="AC784" s="4">
        <v>0</v>
      </c>
      <c r="AD784" s="4">
        <v>0</v>
      </c>
      <c r="AE784" s="8">
        <v>0</v>
      </c>
      <c r="AF784" s="8">
        <v>0</v>
      </c>
      <c r="AG784" s="8">
        <v>0</v>
      </c>
      <c r="AH784" s="8">
        <v>0</v>
      </c>
      <c r="AI784" s="51">
        <v>0</v>
      </c>
      <c r="AJ784" s="51">
        <v>0</v>
      </c>
      <c r="AK784" s="51">
        <v>0</v>
      </c>
      <c r="AL784" s="51">
        <v>0</v>
      </c>
      <c r="AM784" s="8">
        <v>-999</v>
      </c>
      <c r="AN784" s="8" t="s">
        <v>22151</v>
      </c>
      <c r="AO784" s="8" t="s">
        <v>22151</v>
      </c>
      <c r="AP784" s="8" t="s">
        <v>22151</v>
      </c>
      <c r="AQ784" s="8">
        <v>-999</v>
      </c>
      <c r="AR784" s="8" t="s">
        <v>22151</v>
      </c>
      <c r="AS784" s="8" t="s">
        <v>22151</v>
      </c>
      <c r="AT784" s="8">
        <v>-999</v>
      </c>
      <c r="AU784" s="8" t="s">
        <v>22151</v>
      </c>
      <c r="AV784" s="8">
        <v>-999</v>
      </c>
      <c r="AW784" s="8">
        <v>-999</v>
      </c>
      <c r="AX784" s="8">
        <v>-999</v>
      </c>
      <c r="AY784" s="132" t="s">
        <v>22151</v>
      </c>
      <c r="AZ784" s="132" t="s">
        <v>22151</v>
      </c>
      <c r="BA784" s="132" t="s">
        <v>22151</v>
      </c>
      <c r="BB784" s="132">
        <v>46</v>
      </c>
      <c r="BC784" s="132" t="s">
        <v>22151</v>
      </c>
      <c r="BD784" s="132" t="s">
        <v>22151</v>
      </c>
      <c r="BE784" s="132">
        <v>61</v>
      </c>
      <c r="BF784" s="132" t="s">
        <v>22151</v>
      </c>
      <c r="BG784" s="132">
        <v>118</v>
      </c>
      <c r="BH784" s="132">
        <v>280</v>
      </c>
      <c r="BI784" s="132">
        <v>265</v>
      </c>
      <c r="BJ784" s="92" t="s">
        <v>22151</v>
      </c>
      <c r="BK784" s="8">
        <v>8.1157260046330784</v>
      </c>
      <c r="BL784" s="8">
        <v>-1007.1157260046331</v>
      </c>
      <c r="BM784" s="12">
        <v>783</v>
      </c>
      <c r="BN784" s="10">
        <v>0</v>
      </c>
      <c r="BO784" s="10">
        <v>0.19435732070240119</v>
      </c>
      <c r="BP784" s="10">
        <v>-1007.3100833253354</v>
      </c>
      <c r="BQ784" s="41">
        <v>-2146.0224302496126</v>
      </c>
      <c r="BR784" s="41"/>
      <c r="BS784" s="10">
        <v>0</v>
      </c>
      <c r="BT784" s="38">
        <v>0</v>
      </c>
      <c r="BU784" s="6" t="s">
        <v>22632</v>
      </c>
      <c r="BV784" s="75">
        <v>999</v>
      </c>
      <c r="BW784" s="75">
        <v>1795</v>
      </c>
      <c r="BX784" s="51">
        <v>-796</v>
      </c>
      <c r="BY784" s="75">
        <v>0</v>
      </c>
      <c r="BZ784" s="75">
        <v>0</v>
      </c>
      <c r="CA784" s="184" t="s">
        <v>22151</v>
      </c>
    </row>
    <row r="785" spans="1:79" x14ac:dyDescent="0.3">
      <c r="A785" s="26" t="s">
        <v>16070</v>
      </c>
      <c r="B785" s="1" t="s">
        <v>7249</v>
      </c>
      <c r="C785" s="2" t="s">
        <v>7691</v>
      </c>
      <c r="D785" s="91" t="s">
        <v>15004</v>
      </c>
      <c r="E785" s="2" t="s">
        <v>1553</v>
      </c>
      <c r="F785" s="2" t="s">
        <v>6120</v>
      </c>
      <c r="G785" s="2" t="s">
        <v>660</v>
      </c>
      <c r="H785" s="2" t="s">
        <v>660</v>
      </c>
      <c r="I785" s="2" t="s">
        <v>660</v>
      </c>
      <c r="J785" s="269" t="s">
        <v>660</v>
      </c>
      <c r="K785">
        <v>17468</v>
      </c>
      <c r="L785" t="s">
        <v>16071</v>
      </c>
      <c r="M785" t="e">
        <v>#VALUE!</v>
      </c>
      <c r="N785" t="s">
        <v>16072</v>
      </c>
      <c r="O785" s="169">
        <v>0</v>
      </c>
      <c r="P785" s="123">
        <v>0</v>
      </c>
      <c r="Q785" s="123">
        <v>0</v>
      </c>
      <c r="R785" s="75">
        <v>0</v>
      </c>
      <c r="S785" s="123">
        <v>0</v>
      </c>
      <c r="T785" s="123">
        <v>0</v>
      </c>
      <c r="U785" s="123">
        <v>0</v>
      </c>
      <c r="V785" s="75">
        <v>0</v>
      </c>
      <c r="W785" s="123">
        <v>0</v>
      </c>
      <c r="X785" s="75">
        <v>0</v>
      </c>
      <c r="Y785" s="75">
        <v>0</v>
      </c>
      <c r="Z785" s="75">
        <v>0</v>
      </c>
      <c r="AA785" s="75">
        <v>0</v>
      </c>
      <c r="AB785" s="4">
        <v>0</v>
      </c>
      <c r="AC785" s="4">
        <v>0</v>
      </c>
      <c r="AD785" s="4">
        <v>0</v>
      </c>
      <c r="AE785" s="8">
        <v>0</v>
      </c>
      <c r="AF785" s="8">
        <v>0</v>
      </c>
      <c r="AG785" s="8">
        <v>0</v>
      </c>
      <c r="AH785" s="8">
        <v>0</v>
      </c>
      <c r="AI785" s="51">
        <v>0</v>
      </c>
      <c r="AJ785" s="51">
        <v>0</v>
      </c>
      <c r="AK785" s="51">
        <v>0</v>
      </c>
      <c r="AL785" s="51">
        <v>0</v>
      </c>
      <c r="AM785" s="6">
        <v>-999</v>
      </c>
      <c r="AN785" s="6" t="s">
        <v>22151</v>
      </c>
      <c r="AO785" s="6" t="s">
        <v>22151</v>
      </c>
      <c r="AP785" s="6" t="s">
        <v>22151</v>
      </c>
      <c r="AQ785" s="6">
        <v>-999</v>
      </c>
      <c r="AR785" s="6" t="s">
        <v>22151</v>
      </c>
      <c r="AS785" s="6" t="s">
        <v>22151</v>
      </c>
      <c r="AT785" s="6">
        <v>-999</v>
      </c>
      <c r="AU785" s="6" t="s">
        <v>22151</v>
      </c>
      <c r="AV785" s="6">
        <v>-999</v>
      </c>
      <c r="AW785" s="6">
        <v>-999</v>
      </c>
      <c r="AX785" s="6">
        <v>-999</v>
      </c>
      <c r="AY785" s="99" t="s">
        <v>22151</v>
      </c>
      <c r="AZ785" s="132" t="s">
        <v>22151</v>
      </c>
      <c r="BA785" s="132" t="s">
        <v>22151</v>
      </c>
      <c r="BB785" s="132">
        <v>46</v>
      </c>
      <c r="BC785" s="132" t="s">
        <v>22151</v>
      </c>
      <c r="BD785" s="132" t="s">
        <v>22151</v>
      </c>
      <c r="BE785" s="132">
        <v>61</v>
      </c>
      <c r="BF785" s="132" t="s">
        <v>22151</v>
      </c>
      <c r="BG785" s="132">
        <v>118</v>
      </c>
      <c r="BH785" s="132">
        <v>280</v>
      </c>
      <c r="BI785" s="132">
        <v>265</v>
      </c>
      <c r="BJ785" s="92" t="s">
        <v>22151</v>
      </c>
      <c r="BK785" s="8">
        <v>8.1157260046330784</v>
      </c>
      <c r="BL785" s="8">
        <v>-1007.1157260046331</v>
      </c>
      <c r="BM785" s="12">
        <v>783</v>
      </c>
      <c r="BN785" s="10">
        <v>0</v>
      </c>
      <c r="BO785" s="10">
        <v>0.19435732070240119</v>
      </c>
      <c r="BP785" s="10">
        <v>-1007.3100833253354</v>
      </c>
      <c r="BQ785" s="41">
        <v>-2146.0224302496126</v>
      </c>
      <c r="BR785" s="41"/>
      <c r="BS785" s="10">
        <v>0</v>
      </c>
      <c r="BT785" s="38">
        <v>0</v>
      </c>
      <c r="BU785" s="6" t="s">
        <v>22632</v>
      </c>
      <c r="BV785" s="75">
        <v>999</v>
      </c>
      <c r="BW785" s="75">
        <v>1795</v>
      </c>
      <c r="BX785" s="51">
        <v>-796</v>
      </c>
      <c r="BY785" s="75">
        <v>0</v>
      </c>
      <c r="BZ785" s="75">
        <v>0</v>
      </c>
      <c r="CA785" s="184" t="s">
        <v>22151</v>
      </c>
    </row>
    <row r="786" spans="1:79" x14ac:dyDescent="0.3">
      <c r="A786" s="48" t="s">
        <v>17044</v>
      </c>
      <c r="B786" s="1" t="s">
        <v>17047</v>
      </c>
      <c r="C786" s="2" t="s">
        <v>17046</v>
      </c>
      <c r="D786" s="91" t="s">
        <v>17045</v>
      </c>
      <c r="E786" s="2" t="s">
        <v>1526</v>
      </c>
      <c r="F786" s="2" t="s">
        <v>9094</v>
      </c>
      <c r="G786" s="2" t="s">
        <v>660</v>
      </c>
      <c r="H786" s="2" t="s">
        <v>22151</v>
      </c>
      <c r="I786" s="2" t="s">
        <v>660</v>
      </c>
      <c r="J786" s="269" t="s">
        <v>660</v>
      </c>
      <c r="K786" t="e">
        <v>#VALUE!</v>
      </c>
      <c r="L786" t="s">
        <v>17048</v>
      </c>
      <c r="M786" t="e">
        <v>#VALUE!</v>
      </c>
      <c r="N786" t="s">
        <v>15460</v>
      </c>
      <c r="O786" s="169">
        <v>0</v>
      </c>
      <c r="P786" s="123">
        <v>0</v>
      </c>
      <c r="Q786" s="123">
        <v>0</v>
      </c>
      <c r="R786" s="75">
        <v>0</v>
      </c>
      <c r="S786" s="123">
        <v>0</v>
      </c>
      <c r="T786" s="123">
        <v>0</v>
      </c>
      <c r="U786" s="123">
        <v>0</v>
      </c>
      <c r="V786" s="75">
        <v>0</v>
      </c>
      <c r="W786" s="123">
        <v>0</v>
      </c>
      <c r="X786" s="75">
        <v>0</v>
      </c>
      <c r="Y786" s="75">
        <v>0</v>
      </c>
      <c r="Z786" s="75">
        <v>0</v>
      </c>
      <c r="AA786" s="75">
        <v>0</v>
      </c>
      <c r="AB786" s="31">
        <v>0</v>
      </c>
      <c r="AC786" s="31">
        <v>0</v>
      </c>
      <c r="AD786" s="31">
        <v>0</v>
      </c>
      <c r="AE786" s="32">
        <v>0</v>
      </c>
      <c r="AF786" s="32">
        <v>0</v>
      </c>
      <c r="AG786" s="32">
        <v>0</v>
      </c>
      <c r="AH786" s="32">
        <v>0</v>
      </c>
      <c r="AI786" s="51">
        <v>0</v>
      </c>
      <c r="AJ786" s="51">
        <v>0</v>
      </c>
      <c r="AK786" s="51">
        <v>0</v>
      </c>
      <c r="AL786" s="51">
        <v>0</v>
      </c>
      <c r="AM786" s="8">
        <v>-999</v>
      </c>
      <c r="AN786" s="8" t="s">
        <v>22151</v>
      </c>
      <c r="AO786" s="8" t="s">
        <v>22151</v>
      </c>
      <c r="AP786" s="8" t="s">
        <v>22151</v>
      </c>
      <c r="AQ786" s="8">
        <v>-999</v>
      </c>
      <c r="AR786" s="8" t="s">
        <v>22151</v>
      </c>
      <c r="AS786" s="8" t="s">
        <v>22151</v>
      </c>
      <c r="AT786" s="8">
        <v>-999</v>
      </c>
      <c r="AU786" s="8" t="s">
        <v>22151</v>
      </c>
      <c r="AV786" s="8">
        <v>-999</v>
      </c>
      <c r="AW786" s="8">
        <v>-999</v>
      </c>
      <c r="AX786" s="8">
        <v>-999</v>
      </c>
      <c r="AY786" s="132" t="s">
        <v>22151</v>
      </c>
      <c r="AZ786" s="132" t="s">
        <v>22151</v>
      </c>
      <c r="BA786" s="132" t="s">
        <v>22151</v>
      </c>
      <c r="BB786" s="132">
        <v>46</v>
      </c>
      <c r="BC786" s="132" t="s">
        <v>22151</v>
      </c>
      <c r="BD786" s="132" t="s">
        <v>22151</v>
      </c>
      <c r="BE786" s="132">
        <v>61</v>
      </c>
      <c r="BF786" s="132" t="s">
        <v>22151</v>
      </c>
      <c r="BG786" s="132">
        <v>118</v>
      </c>
      <c r="BH786" s="132">
        <v>280</v>
      </c>
      <c r="BI786" s="132">
        <v>265</v>
      </c>
      <c r="BJ786" s="92" t="s">
        <v>22151</v>
      </c>
      <c r="BK786" s="32">
        <v>8.1157260046330784</v>
      </c>
      <c r="BL786" s="8">
        <v>-1007.1157260046331</v>
      </c>
      <c r="BM786" s="12">
        <v>783</v>
      </c>
      <c r="BN786" s="32">
        <v>0</v>
      </c>
      <c r="BO786" s="32">
        <v>0.19435732070240119</v>
      </c>
      <c r="BP786" s="32">
        <v>-1007.3100833253354</v>
      </c>
      <c r="BQ786" s="40">
        <v>-2146.0224302496126</v>
      </c>
      <c r="BR786" s="40"/>
      <c r="BS786" s="32">
        <v>0</v>
      </c>
      <c r="BT786" s="38">
        <v>0</v>
      </c>
      <c r="BU786" s="6" t="s">
        <v>22632</v>
      </c>
      <c r="BV786" s="75">
        <v>742.64</v>
      </c>
      <c r="BW786" s="75">
        <v>1795</v>
      </c>
      <c r="BX786" s="51">
        <v>-1052.3600000000001</v>
      </c>
      <c r="BY786" s="75">
        <v>640</v>
      </c>
      <c r="BZ786" s="75">
        <v>746</v>
      </c>
      <c r="CA786" s="184" t="s">
        <v>22151</v>
      </c>
    </row>
    <row r="787" spans="1:79" x14ac:dyDescent="0.3">
      <c r="A787" s="26" t="s">
        <v>16717</v>
      </c>
      <c r="B787" s="1" t="s">
        <v>7034</v>
      </c>
      <c r="C787" s="2" t="s">
        <v>6573</v>
      </c>
      <c r="D787" s="91" t="s">
        <v>14296</v>
      </c>
      <c r="E787" s="2" t="s">
        <v>1434</v>
      </c>
      <c r="F787" s="2" t="s">
        <v>9094</v>
      </c>
      <c r="G787" s="2" t="s">
        <v>660</v>
      </c>
      <c r="H787" s="2" t="s">
        <v>22151</v>
      </c>
      <c r="I787" s="2" t="s">
        <v>660</v>
      </c>
      <c r="J787" s="269" t="s">
        <v>660</v>
      </c>
      <c r="K787">
        <v>11338</v>
      </c>
      <c r="L787" t="s">
        <v>16718</v>
      </c>
      <c r="M787" t="e">
        <v>#VALUE!</v>
      </c>
      <c r="N787" t="s">
        <v>16720</v>
      </c>
      <c r="O787" s="169">
        <v>0</v>
      </c>
      <c r="P787" s="123">
        <v>0</v>
      </c>
      <c r="Q787" s="123">
        <v>0</v>
      </c>
      <c r="R787" s="75">
        <v>0</v>
      </c>
      <c r="S787" s="123">
        <v>0</v>
      </c>
      <c r="T787" s="123">
        <v>0</v>
      </c>
      <c r="U787" s="123">
        <v>0</v>
      </c>
      <c r="V787" s="75">
        <v>0</v>
      </c>
      <c r="W787" s="123">
        <v>0</v>
      </c>
      <c r="X787" s="75">
        <v>0</v>
      </c>
      <c r="Y787" s="75">
        <v>0</v>
      </c>
      <c r="Z787" s="75">
        <v>0</v>
      </c>
      <c r="AA787" s="75">
        <v>0</v>
      </c>
      <c r="AB787" s="3">
        <v>0</v>
      </c>
      <c r="AC787" s="3">
        <v>0</v>
      </c>
      <c r="AD787" s="3">
        <v>0</v>
      </c>
      <c r="AE787" s="6">
        <v>0</v>
      </c>
      <c r="AF787" s="6">
        <v>0</v>
      </c>
      <c r="AG787" s="6">
        <v>0</v>
      </c>
      <c r="AH787" s="6">
        <v>0</v>
      </c>
      <c r="AI787" s="51">
        <v>0</v>
      </c>
      <c r="AJ787" s="51">
        <v>0</v>
      </c>
      <c r="AK787" s="51">
        <v>0</v>
      </c>
      <c r="AL787" s="51">
        <v>0</v>
      </c>
      <c r="AM787" s="6">
        <v>-999</v>
      </c>
      <c r="AN787" s="6" t="s">
        <v>22151</v>
      </c>
      <c r="AO787" s="6" t="s">
        <v>22151</v>
      </c>
      <c r="AP787" s="6" t="s">
        <v>22151</v>
      </c>
      <c r="AQ787" s="6">
        <v>-999</v>
      </c>
      <c r="AR787" s="6" t="s">
        <v>22151</v>
      </c>
      <c r="AS787" s="6" t="s">
        <v>22151</v>
      </c>
      <c r="AT787" s="6">
        <v>-999</v>
      </c>
      <c r="AU787" s="6" t="s">
        <v>22151</v>
      </c>
      <c r="AV787" s="6">
        <v>-999</v>
      </c>
      <c r="AW787" s="6">
        <v>-999</v>
      </c>
      <c r="AX787" s="6">
        <v>-999</v>
      </c>
      <c r="AY787" s="99" t="s">
        <v>22151</v>
      </c>
      <c r="AZ787" s="132" t="s">
        <v>22151</v>
      </c>
      <c r="BA787" s="132" t="s">
        <v>22151</v>
      </c>
      <c r="BB787" s="132">
        <v>46</v>
      </c>
      <c r="BC787" s="132" t="s">
        <v>22151</v>
      </c>
      <c r="BD787" s="132" t="s">
        <v>22151</v>
      </c>
      <c r="BE787" s="132">
        <v>61</v>
      </c>
      <c r="BF787" s="132" t="s">
        <v>22151</v>
      </c>
      <c r="BG787" s="132">
        <v>118</v>
      </c>
      <c r="BH787" s="132">
        <v>280</v>
      </c>
      <c r="BI787" s="132">
        <v>265</v>
      </c>
      <c r="BJ787" s="92" t="s">
        <v>22151</v>
      </c>
      <c r="BK787" s="6">
        <v>8.1157260046330784</v>
      </c>
      <c r="BL787" s="8">
        <v>-1007.1157260046331</v>
      </c>
      <c r="BM787" s="12">
        <v>783</v>
      </c>
      <c r="BN787" s="6">
        <v>0</v>
      </c>
      <c r="BO787" s="6">
        <v>0.19435732070240119</v>
      </c>
      <c r="BP787" s="6">
        <v>-1007.3100833253354</v>
      </c>
      <c r="BQ787" s="38">
        <v>-2146.0224302496126</v>
      </c>
      <c r="BR787" s="38"/>
      <c r="BS787" s="6">
        <v>0</v>
      </c>
      <c r="BT787" s="38">
        <v>0</v>
      </c>
      <c r="BU787" s="6" t="s">
        <v>22632</v>
      </c>
      <c r="BV787" s="75">
        <v>999</v>
      </c>
      <c r="BW787" s="75">
        <v>1795</v>
      </c>
      <c r="BX787" s="51">
        <v>-796</v>
      </c>
      <c r="BY787" s="75">
        <v>0</v>
      </c>
      <c r="BZ787" s="75">
        <v>0</v>
      </c>
      <c r="CA787" s="184" t="s">
        <v>22151</v>
      </c>
    </row>
    <row r="788" spans="1:79" x14ac:dyDescent="0.3">
      <c r="A788" s="26" t="s">
        <v>1769</v>
      </c>
      <c r="B788" s="1" t="s">
        <v>6832</v>
      </c>
      <c r="C788" s="2" t="s">
        <v>6655</v>
      </c>
      <c r="D788" s="91" t="s">
        <v>341</v>
      </c>
      <c r="E788" s="2" t="s">
        <v>3591</v>
      </c>
      <c r="F788" s="2" t="s">
        <v>3591</v>
      </c>
      <c r="G788" s="2" t="s">
        <v>660</v>
      </c>
      <c r="H788" s="2" t="s">
        <v>22151</v>
      </c>
      <c r="I788" s="2" t="s">
        <v>660</v>
      </c>
      <c r="J788" s="269" t="s">
        <v>660</v>
      </c>
      <c r="K788">
        <v>6878</v>
      </c>
      <c r="L788" t="s">
        <v>10006</v>
      </c>
      <c r="M788" t="e">
        <v>#VALUE!</v>
      </c>
      <c r="N788" t="s">
        <v>5305</v>
      </c>
      <c r="O788" s="169">
        <v>0</v>
      </c>
      <c r="P788" s="123">
        <v>0</v>
      </c>
      <c r="Q788" s="123">
        <v>0</v>
      </c>
      <c r="R788" s="67">
        <v>0</v>
      </c>
      <c r="S788" s="123">
        <v>0</v>
      </c>
      <c r="T788" s="123">
        <v>0</v>
      </c>
      <c r="U788" s="123">
        <v>0</v>
      </c>
      <c r="V788" s="67">
        <v>0</v>
      </c>
      <c r="W788" s="123">
        <v>0</v>
      </c>
      <c r="X788" s="67">
        <v>0</v>
      </c>
      <c r="Y788" s="67">
        <v>0</v>
      </c>
      <c r="Z788" s="67">
        <v>0</v>
      </c>
      <c r="AA788" s="67">
        <v>0</v>
      </c>
      <c r="AB788" s="3">
        <v>0</v>
      </c>
      <c r="AC788" s="3">
        <v>0</v>
      </c>
      <c r="AD788" s="3">
        <v>0</v>
      </c>
      <c r="AE788" s="6">
        <v>0</v>
      </c>
      <c r="AF788" s="6">
        <v>0</v>
      </c>
      <c r="AG788" s="6">
        <v>0</v>
      </c>
      <c r="AH788" s="6">
        <v>0</v>
      </c>
      <c r="AI788" s="51">
        <v>0</v>
      </c>
      <c r="AJ788" s="51">
        <v>0</v>
      </c>
      <c r="AK788" s="51">
        <v>0</v>
      </c>
      <c r="AL788" s="51">
        <v>0</v>
      </c>
      <c r="AM788" s="6">
        <v>-999</v>
      </c>
      <c r="AN788" s="6" t="s">
        <v>22151</v>
      </c>
      <c r="AO788" s="6" t="s">
        <v>22151</v>
      </c>
      <c r="AP788" s="6" t="s">
        <v>22151</v>
      </c>
      <c r="AQ788" s="6">
        <v>-999</v>
      </c>
      <c r="AR788" s="6" t="s">
        <v>22151</v>
      </c>
      <c r="AS788" s="6" t="s">
        <v>22151</v>
      </c>
      <c r="AT788" s="6">
        <v>-999</v>
      </c>
      <c r="AU788" s="6" t="s">
        <v>22151</v>
      </c>
      <c r="AV788" s="6">
        <v>-999</v>
      </c>
      <c r="AW788" s="6">
        <v>-999</v>
      </c>
      <c r="AX788" s="6">
        <v>-999</v>
      </c>
      <c r="AY788" s="99" t="s">
        <v>22151</v>
      </c>
      <c r="AZ788" s="132" t="s">
        <v>22151</v>
      </c>
      <c r="BA788" s="132" t="s">
        <v>22151</v>
      </c>
      <c r="BB788" s="132">
        <v>46</v>
      </c>
      <c r="BC788" s="132" t="s">
        <v>22151</v>
      </c>
      <c r="BD788" s="132" t="s">
        <v>22151</v>
      </c>
      <c r="BE788" s="132">
        <v>61</v>
      </c>
      <c r="BF788" s="132" t="s">
        <v>22151</v>
      </c>
      <c r="BG788" s="132">
        <v>118</v>
      </c>
      <c r="BH788" s="132">
        <v>280</v>
      </c>
      <c r="BI788" s="132">
        <v>265</v>
      </c>
      <c r="BJ788" s="92" t="s">
        <v>22151</v>
      </c>
      <c r="BK788" s="6">
        <v>8.1157260046330784</v>
      </c>
      <c r="BL788" s="8">
        <v>-1007.1157260046331</v>
      </c>
      <c r="BM788" s="12">
        <v>783</v>
      </c>
      <c r="BN788" s="6">
        <v>0</v>
      </c>
      <c r="BO788" s="6">
        <v>0.19435732070240119</v>
      </c>
      <c r="BP788" s="6">
        <v>-1007.3100833253354</v>
      </c>
      <c r="BQ788" s="38">
        <v>-2146.0224302496126</v>
      </c>
      <c r="BR788" s="38"/>
      <c r="BS788" s="6">
        <v>0</v>
      </c>
      <c r="BT788" s="38">
        <v>0</v>
      </c>
      <c r="BU788" s="6" t="s">
        <v>22632</v>
      </c>
      <c r="BV788" s="75">
        <v>999</v>
      </c>
      <c r="BW788" s="75">
        <v>1795</v>
      </c>
      <c r="BX788" s="51">
        <v>-796</v>
      </c>
      <c r="BY788" s="75">
        <v>0</v>
      </c>
      <c r="BZ788" s="75">
        <v>0</v>
      </c>
      <c r="CA788" s="184" t="s">
        <v>22151</v>
      </c>
    </row>
    <row r="789" spans="1:79" x14ac:dyDescent="0.3">
      <c r="A789" s="53" t="s">
        <v>10977</v>
      </c>
      <c r="B789" s="1" t="s">
        <v>10980</v>
      </c>
      <c r="C789" s="2" t="s">
        <v>10979</v>
      </c>
      <c r="D789" s="91" t="s">
        <v>10978</v>
      </c>
      <c r="E789" s="2" t="s">
        <v>1470</v>
      </c>
      <c r="F789" s="2" t="s">
        <v>6120</v>
      </c>
      <c r="G789" s="2" t="s">
        <v>660</v>
      </c>
      <c r="H789" s="2" t="s">
        <v>22151</v>
      </c>
      <c r="I789" s="2" t="s">
        <v>660</v>
      </c>
      <c r="J789" s="269" t="s">
        <v>660</v>
      </c>
      <c r="K789">
        <v>11494</v>
      </c>
      <c r="L789" t="s">
        <v>10981</v>
      </c>
      <c r="M789" t="e">
        <v>#VALUE!</v>
      </c>
      <c r="N789" t="s">
        <v>10982</v>
      </c>
      <c r="O789" s="169">
        <v>0</v>
      </c>
      <c r="P789" s="123">
        <v>0</v>
      </c>
      <c r="Q789" s="123">
        <v>0</v>
      </c>
      <c r="R789" s="75">
        <v>0</v>
      </c>
      <c r="S789" s="123">
        <v>0</v>
      </c>
      <c r="T789" s="123">
        <v>0</v>
      </c>
      <c r="U789" s="123">
        <v>0</v>
      </c>
      <c r="V789" s="75">
        <v>0</v>
      </c>
      <c r="W789" s="123">
        <v>0</v>
      </c>
      <c r="X789" s="75">
        <v>0</v>
      </c>
      <c r="Y789" s="75">
        <v>0</v>
      </c>
      <c r="Z789" s="75">
        <v>0</v>
      </c>
      <c r="AA789" s="75">
        <v>0</v>
      </c>
      <c r="AB789" s="52">
        <v>0</v>
      </c>
      <c r="AC789" s="52">
        <v>0</v>
      </c>
      <c r="AD789" s="52">
        <v>0</v>
      </c>
      <c r="AE789" s="51">
        <v>0</v>
      </c>
      <c r="AF789" s="51">
        <v>0</v>
      </c>
      <c r="AG789" s="51">
        <v>0</v>
      </c>
      <c r="AH789" s="51">
        <v>0</v>
      </c>
      <c r="AI789" s="51">
        <v>0</v>
      </c>
      <c r="AJ789" s="51">
        <v>0</v>
      </c>
      <c r="AK789" s="51">
        <v>0</v>
      </c>
      <c r="AL789" s="51">
        <v>0</v>
      </c>
      <c r="AM789" s="51">
        <v>-999</v>
      </c>
      <c r="AN789" s="51" t="s">
        <v>22151</v>
      </c>
      <c r="AO789" s="51" t="s">
        <v>22151</v>
      </c>
      <c r="AP789" s="51" t="s">
        <v>22151</v>
      </c>
      <c r="AQ789" s="51">
        <v>-999</v>
      </c>
      <c r="AR789" s="51" t="s">
        <v>22151</v>
      </c>
      <c r="AS789" s="51" t="s">
        <v>22151</v>
      </c>
      <c r="AT789" s="51">
        <v>-999</v>
      </c>
      <c r="AU789" s="51" t="s">
        <v>22151</v>
      </c>
      <c r="AV789" s="51">
        <v>-999</v>
      </c>
      <c r="AW789" s="51">
        <v>-999</v>
      </c>
      <c r="AX789" s="51">
        <v>-999</v>
      </c>
      <c r="AY789" s="76" t="s">
        <v>22151</v>
      </c>
      <c r="AZ789" s="132" t="s">
        <v>22151</v>
      </c>
      <c r="BA789" s="132" t="s">
        <v>22151</v>
      </c>
      <c r="BB789" s="132">
        <v>46</v>
      </c>
      <c r="BC789" s="132" t="s">
        <v>22151</v>
      </c>
      <c r="BD789" s="132" t="s">
        <v>22151</v>
      </c>
      <c r="BE789" s="132">
        <v>61</v>
      </c>
      <c r="BF789" s="132" t="s">
        <v>22151</v>
      </c>
      <c r="BG789" s="132">
        <v>118</v>
      </c>
      <c r="BH789" s="132">
        <v>280</v>
      </c>
      <c r="BI789" s="132">
        <v>265</v>
      </c>
      <c r="BJ789" s="92" t="s">
        <v>22151</v>
      </c>
      <c r="BK789" s="51">
        <v>8.1157260046330784</v>
      </c>
      <c r="BL789" s="8">
        <v>-1007.1157260046331</v>
      </c>
      <c r="BM789" s="12">
        <v>783</v>
      </c>
      <c r="BN789" s="51">
        <v>0</v>
      </c>
      <c r="BO789" s="51">
        <v>0.19435732070240119</v>
      </c>
      <c r="BP789" s="51">
        <v>-1007.3100833253354</v>
      </c>
      <c r="BQ789" s="64">
        <v>-2146.0224302496126</v>
      </c>
      <c r="BR789" s="64"/>
      <c r="BS789" s="51">
        <v>0</v>
      </c>
      <c r="BT789" s="38">
        <v>0</v>
      </c>
      <c r="BU789" s="51" t="s">
        <v>22632</v>
      </c>
      <c r="BV789" s="75">
        <v>999</v>
      </c>
      <c r="BW789" s="75">
        <v>1795</v>
      </c>
      <c r="BX789" s="51">
        <v>-796</v>
      </c>
      <c r="BY789" s="75">
        <v>0</v>
      </c>
      <c r="BZ789" s="75">
        <v>0</v>
      </c>
      <c r="CA789" s="184" t="s">
        <v>22151</v>
      </c>
    </row>
    <row r="790" spans="1:79" x14ac:dyDescent="0.3">
      <c r="A790" s="48" t="s">
        <v>1803</v>
      </c>
      <c r="B790" s="1" t="s">
        <v>6861</v>
      </c>
      <c r="C790" s="2" t="s">
        <v>6862</v>
      </c>
      <c r="D790" s="91" t="s">
        <v>334</v>
      </c>
      <c r="E790" s="2" t="s">
        <v>1383</v>
      </c>
      <c r="F790" s="2" t="s">
        <v>9094</v>
      </c>
      <c r="G790" s="2" t="s">
        <v>660</v>
      </c>
      <c r="H790" s="2" t="s">
        <v>22151</v>
      </c>
      <c r="I790" s="2" t="s">
        <v>660</v>
      </c>
      <c r="J790" s="269" t="s">
        <v>660</v>
      </c>
      <c r="K790">
        <v>2616</v>
      </c>
      <c r="L790" t="s">
        <v>9674</v>
      </c>
      <c r="M790" t="e">
        <v>#VALUE!</v>
      </c>
      <c r="N790" t="s">
        <v>5335</v>
      </c>
      <c r="O790" s="169">
        <v>0</v>
      </c>
      <c r="P790" s="123">
        <v>0</v>
      </c>
      <c r="Q790" s="123">
        <v>0</v>
      </c>
      <c r="R790" s="75">
        <v>0</v>
      </c>
      <c r="S790" s="123">
        <v>0</v>
      </c>
      <c r="T790" s="123">
        <v>0</v>
      </c>
      <c r="U790" s="123">
        <v>0</v>
      </c>
      <c r="V790" s="75">
        <v>0</v>
      </c>
      <c r="W790" s="123">
        <v>0</v>
      </c>
      <c r="X790" s="75">
        <v>0</v>
      </c>
      <c r="Y790" s="75">
        <v>0</v>
      </c>
      <c r="Z790" s="75">
        <v>0</v>
      </c>
      <c r="AA790" s="75">
        <v>0</v>
      </c>
      <c r="AB790" s="31">
        <v>0</v>
      </c>
      <c r="AC790" s="31">
        <v>0</v>
      </c>
      <c r="AD790" s="31">
        <v>0</v>
      </c>
      <c r="AE790" s="32">
        <v>0</v>
      </c>
      <c r="AF790" s="32">
        <v>0</v>
      </c>
      <c r="AG790" s="32">
        <v>0</v>
      </c>
      <c r="AH790" s="32">
        <v>0</v>
      </c>
      <c r="AI790" s="51">
        <v>0</v>
      </c>
      <c r="AJ790" s="51">
        <v>0</v>
      </c>
      <c r="AK790" s="51">
        <v>0</v>
      </c>
      <c r="AL790" s="51">
        <v>0</v>
      </c>
      <c r="AM790" s="32">
        <v>-999</v>
      </c>
      <c r="AN790" s="32" t="s">
        <v>22151</v>
      </c>
      <c r="AO790" s="32" t="s">
        <v>22151</v>
      </c>
      <c r="AP790" s="32" t="s">
        <v>22151</v>
      </c>
      <c r="AQ790" s="32">
        <v>-999</v>
      </c>
      <c r="AR790" s="32" t="s">
        <v>22151</v>
      </c>
      <c r="AS790" s="32" t="s">
        <v>22151</v>
      </c>
      <c r="AT790" s="32">
        <v>-999</v>
      </c>
      <c r="AU790" s="32" t="s">
        <v>22151</v>
      </c>
      <c r="AV790" s="32">
        <v>-999</v>
      </c>
      <c r="AW790" s="32">
        <v>-999</v>
      </c>
      <c r="AX790" s="32">
        <v>-999</v>
      </c>
      <c r="AY790" s="133" t="s">
        <v>22151</v>
      </c>
      <c r="AZ790" s="132" t="s">
        <v>22151</v>
      </c>
      <c r="BA790" s="132" t="s">
        <v>22151</v>
      </c>
      <c r="BB790" s="132">
        <v>46</v>
      </c>
      <c r="BC790" s="132" t="s">
        <v>22151</v>
      </c>
      <c r="BD790" s="132" t="s">
        <v>22151</v>
      </c>
      <c r="BE790" s="132">
        <v>61</v>
      </c>
      <c r="BF790" s="132" t="s">
        <v>22151</v>
      </c>
      <c r="BG790" s="132">
        <v>118</v>
      </c>
      <c r="BH790" s="132">
        <v>280</v>
      </c>
      <c r="BI790" s="132">
        <v>265</v>
      </c>
      <c r="BJ790" s="92" t="s">
        <v>22151</v>
      </c>
      <c r="BK790" s="32">
        <v>8.1157260046330784</v>
      </c>
      <c r="BL790" s="8">
        <v>-1007.1157260046331</v>
      </c>
      <c r="BM790" s="12">
        <v>783</v>
      </c>
      <c r="BN790" s="32">
        <v>0</v>
      </c>
      <c r="BO790" s="32">
        <v>0.19435732070240119</v>
      </c>
      <c r="BP790" s="32">
        <v>-1007.3100833253354</v>
      </c>
      <c r="BQ790" s="40">
        <v>-2146.0224302496126</v>
      </c>
      <c r="BR790" s="40"/>
      <c r="BS790" s="32">
        <v>0</v>
      </c>
      <c r="BT790" s="38">
        <v>0</v>
      </c>
      <c r="BU790" s="6" t="s">
        <v>22632</v>
      </c>
      <c r="BV790" s="75">
        <v>999</v>
      </c>
      <c r="BW790" s="75">
        <v>1795</v>
      </c>
      <c r="BX790" s="51">
        <v>-796</v>
      </c>
      <c r="BY790" s="75">
        <v>0</v>
      </c>
      <c r="BZ790" s="75">
        <v>0</v>
      </c>
      <c r="CA790" s="184" t="s">
        <v>22151</v>
      </c>
    </row>
    <row r="791" spans="1:79" x14ac:dyDescent="0.3">
      <c r="A791" s="114" t="s">
        <v>8168</v>
      </c>
      <c r="B791" s="1" t="s">
        <v>7612</v>
      </c>
      <c r="C791" s="2" t="s">
        <v>6623</v>
      </c>
      <c r="D791" s="91" t="s">
        <v>8525</v>
      </c>
      <c r="E791" s="2" t="s">
        <v>1430</v>
      </c>
      <c r="F791" s="2" t="s">
        <v>6120</v>
      </c>
      <c r="G791" s="2" t="s">
        <v>660</v>
      </c>
      <c r="H791" s="2" t="s">
        <v>22151</v>
      </c>
      <c r="I791" s="2" t="s">
        <v>660</v>
      </c>
      <c r="J791" s="269" t="s">
        <v>660</v>
      </c>
      <c r="K791" s="122">
        <v>13836</v>
      </c>
      <c r="L791" s="122" t="s">
        <v>10621</v>
      </c>
      <c r="M791" s="122" t="e">
        <v>#VALUE!</v>
      </c>
      <c r="N791" s="122" t="s">
        <v>8528</v>
      </c>
      <c r="O791" s="123">
        <v>0</v>
      </c>
      <c r="P791" s="123">
        <v>0</v>
      </c>
      <c r="Q791" s="123">
        <v>0</v>
      </c>
      <c r="R791" s="123">
        <v>0</v>
      </c>
      <c r="S791" s="123">
        <v>0</v>
      </c>
      <c r="T791" s="123">
        <v>0</v>
      </c>
      <c r="U791" s="123">
        <v>0</v>
      </c>
      <c r="V791" s="123">
        <v>0</v>
      </c>
      <c r="W791" s="123">
        <v>0</v>
      </c>
      <c r="X791" s="123">
        <v>0</v>
      </c>
      <c r="Y791" s="123">
        <v>0</v>
      </c>
      <c r="Z791" s="123">
        <v>0</v>
      </c>
      <c r="AA791" s="123">
        <v>0</v>
      </c>
      <c r="AB791" s="124">
        <v>0</v>
      </c>
      <c r="AC791" s="124">
        <v>0</v>
      </c>
      <c r="AD791" s="124">
        <v>0</v>
      </c>
      <c r="AE791" s="125">
        <v>0</v>
      </c>
      <c r="AF791" s="125">
        <v>0</v>
      </c>
      <c r="AG791" s="125">
        <v>0</v>
      </c>
      <c r="AH791" s="125">
        <v>0</v>
      </c>
      <c r="AI791" s="125">
        <v>0</v>
      </c>
      <c r="AJ791" s="125">
        <v>0</v>
      </c>
      <c r="AK791" s="125">
        <v>0</v>
      </c>
      <c r="AL791" s="51">
        <v>0</v>
      </c>
      <c r="AM791" s="125">
        <v>-999</v>
      </c>
      <c r="AN791" s="125" t="s">
        <v>22151</v>
      </c>
      <c r="AO791" s="125" t="s">
        <v>22151</v>
      </c>
      <c r="AP791" s="125" t="s">
        <v>22151</v>
      </c>
      <c r="AQ791" s="125">
        <v>-999</v>
      </c>
      <c r="AR791" s="125" t="s">
        <v>22151</v>
      </c>
      <c r="AS791" s="125" t="s">
        <v>22151</v>
      </c>
      <c r="AT791" s="125">
        <v>-999</v>
      </c>
      <c r="AU791" s="125" t="s">
        <v>22151</v>
      </c>
      <c r="AV791" s="125">
        <v>-999</v>
      </c>
      <c r="AW791" s="125">
        <v>-999</v>
      </c>
      <c r="AX791" s="125">
        <v>-999</v>
      </c>
      <c r="AY791" s="127" t="s">
        <v>22151</v>
      </c>
      <c r="AZ791" s="127" t="s">
        <v>22151</v>
      </c>
      <c r="BA791" s="127" t="s">
        <v>22151</v>
      </c>
      <c r="BB791" s="127">
        <v>46</v>
      </c>
      <c r="BC791" s="127" t="s">
        <v>22151</v>
      </c>
      <c r="BD791" s="127" t="s">
        <v>22151</v>
      </c>
      <c r="BE791" s="127">
        <v>61</v>
      </c>
      <c r="BF791" s="127" t="s">
        <v>22151</v>
      </c>
      <c r="BG791" s="127">
        <v>118</v>
      </c>
      <c r="BH791" s="127">
        <v>280</v>
      </c>
      <c r="BI791" s="127">
        <v>265</v>
      </c>
      <c r="BJ791" s="126" t="s">
        <v>22151</v>
      </c>
      <c r="BK791" s="125">
        <v>8.1157260046330784</v>
      </c>
      <c r="BL791" s="125">
        <v>-1007.1157260046331</v>
      </c>
      <c r="BM791" s="127">
        <v>783</v>
      </c>
      <c r="BN791" s="125">
        <v>0</v>
      </c>
      <c r="BO791" s="125">
        <v>0.19435732070240119</v>
      </c>
      <c r="BP791" s="125">
        <v>-1007.3100833253354</v>
      </c>
      <c r="BQ791" s="128">
        <v>-2146.0224302496126</v>
      </c>
      <c r="BR791" s="128"/>
      <c r="BS791" s="125">
        <v>0</v>
      </c>
      <c r="BT791" s="38">
        <v>0</v>
      </c>
      <c r="BU791" s="125" t="s">
        <v>22632</v>
      </c>
      <c r="BV791" s="123">
        <v>999</v>
      </c>
      <c r="BW791" s="123">
        <v>1795</v>
      </c>
      <c r="BX791" s="125">
        <v>-796</v>
      </c>
      <c r="BY791" s="123">
        <v>0</v>
      </c>
      <c r="BZ791" s="123">
        <v>0</v>
      </c>
      <c r="CA791" s="184" t="s">
        <v>22151</v>
      </c>
    </row>
    <row r="792" spans="1:79" x14ac:dyDescent="0.3">
      <c r="A792" s="48" t="s">
        <v>1995</v>
      </c>
      <c r="B792" s="1" t="s">
        <v>7050</v>
      </c>
      <c r="C792" s="2" t="s">
        <v>6650</v>
      </c>
      <c r="D792" s="91" t="s">
        <v>160</v>
      </c>
      <c r="E792" s="2" t="s">
        <v>1402</v>
      </c>
      <c r="F792" s="2" t="s">
        <v>6120</v>
      </c>
      <c r="G792" s="2" t="s">
        <v>660</v>
      </c>
      <c r="H792" s="2" t="s">
        <v>22151</v>
      </c>
      <c r="I792" s="2" t="s">
        <v>660</v>
      </c>
      <c r="J792" s="269" t="s">
        <v>660</v>
      </c>
      <c r="K792">
        <v>7888</v>
      </c>
      <c r="L792" t="s">
        <v>10535</v>
      </c>
      <c r="M792" t="e">
        <v>#VALUE!</v>
      </c>
      <c r="N792" t="s">
        <v>5474</v>
      </c>
      <c r="O792" s="169">
        <v>0</v>
      </c>
      <c r="P792" s="123">
        <v>0</v>
      </c>
      <c r="Q792" s="123">
        <v>0</v>
      </c>
      <c r="R792" s="67">
        <v>0</v>
      </c>
      <c r="S792" s="123">
        <v>0</v>
      </c>
      <c r="T792" s="123">
        <v>0</v>
      </c>
      <c r="U792" s="123">
        <v>0</v>
      </c>
      <c r="V792" s="67">
        <v>0</v>
      </c>
      <c r="W792" s="123">
        <v>0</v>
      </c>
      <c r="X792" s="67">
        <v>0</v>
      </c>
      <c r="Y792" s="67">
        <v>0</v>
      </c>
      <c r="Z792" s="67">
        <v>0</v>
      </c>
      <c r="AA792" s="67">
        <v>0</v>
      </c>
      <c r="AB792" s="4">
        <v>0</v>
      </c>
      <c r="AC792" s="4">
        <v>0</v>
      </c>
      <c r="AD792" s="4">
        <v>0</v>
      </c>
      <c r="AE792" s="8">
        <v>0</v>
      </c>
      <c r="AF792" s="8">
        <v>0</v>
      </c>
      <c r="AG792" s="8">
        <v>0</v>
      </c>
      <c r="AH792" s="8">
        <v>0</v>
      </c>
      <c r="AI792" s="51">
        <v>0</v>
      </c>
      <c r="AJ792" s="51">
        <v>0</v>
      </c>
      <c r="AK792" s="51">
        <v>0</v>
      </c>
      <c r="AL792" s="51">
        <v>0</v>
      </c>
      <c r="AM792" s="8">
        <v>-999</v>
      </c>
      <c r="AN792" s="8" t="s">
        <v>22151</v>
      </c>
      <c r="AO792" s="8" t="s">
        <v>22151</v>
      </c>
      <c r="AP792" s="8" t="s">
        <v>22151</v>
      </c>
      <c r="AQ792" s="8">
        <v>-999</v>
      </c>
      <c r="AR792" s="8" t="s">
        <v>22151</v>
      </c>
      <c r="AS792" s="8" t="s">
        <v>22151</v>
      </c>
      <c r="AT792" s="8">
        <v>-999</v>
      </c>
      <c r="AU792" s="8" t="s">
        <v>22151</v>
      </c>
      <c r="AV792" s="8">
        <v>-999</v>
      </c>
      <c r="AW792" s="8">
        <v>-999</v>
      </c>
      <c r="AX792" s="8">
        <v>-999</v>
      </c>
      <c r="AY792" s="132" t="s">
        <v>22151</v>
      </c>
      <c r="AZ792" s="132" t="s">
        <v>22151</v>
      </c>
      <c r="BA792" s="132" t="s">
        <v>22151</v>
      </c>
      <c r="BB792" s="132">
        <v>46</v>
      </c>
      <c r="BC792" s="132" t="s">
        <v>22151</v>
      </c>
      <c r="BD792" s="132" t="s">
        <v>22151</v>
      </c>
      <c r="BE792" s="132">
        <v>61</v>
      </c>
      <c r="BF792" s="132" t="s">
        <v>22151</v>
      </c>
      <c r="BG792" s="132">
        <v>118</v>
      </c>
      <c r="BH792" s="132">
        <v>280</v>
      </c>
      <c r="BI792" s="132">
        <v>265</v>
      </c>
      <c r="BJ792" s="92" t="s">
        <v>22151</v>
      </c>
      <c r="BK792" s="8">
        <v>8.1157260046330784</v>
      </c>
      <c r="BL792" s="8">
        <v>-1007.1157260046331</v>
      </c>
      <c r="BM792" s="12">
        <v>783</v>
      </c>
      <c r="BN792" s="10">
        <v>0</v>
      </c>
      <c r="BO792" s="10">
        <v>0.19435732070240119</v>
      </c>
      <c r="BP792" s="10">
        <v>-1007.3100833253354</v>
      </c>
      <c r="BQ792" s="41">
        <v>-2146.0224302496126</v>
      </c>
      <c r="BR792" s="41"/>
      <c r="BS792" s="10">
        <v>0</v>
      </c>
      <c r="BT792" s="38">
        <v>0</v>
      </c>
      <c r="BU792" s="6" t="s">
        <v>22632</v>
      </c>
      <c r="BV792" s="75">
        <v>999</v>
      </c>
      <c r="BW792" s="75">
        <v>1795</v>
      </c>
      <c r="BX792" s="51">
        <v>-796</v>
      </c>
      <c r="BY792" s="75">
        <v>0</v>
      </c>
      <c r="BZ792" s="75">
        <v>0</v>
      </c>
      <c r="CA792" s="184" t="s">
        <v>22151</v>
      </c>
    </row>
    <row r="793" spans="1:79" x14ac:dyDescent="0.3">
      <c r="A793" s="26" t="s">
        <v>3489</v>
      </c>
      <c r="B793" s="1" t="s">
        <v>7128</v>
      </c>
      <c r="C793" s="2" t="s">
        <v>7129</v>
      </c>
      <c r="D793" s="91" t="s">
        <v>3456</v>
      </c>
      <c r="E793" s="2" t="s">
        <v>3591</v>
      </c>
      <c r="F793" s="2" t="s">
        <v>3591</v>
      </c>
      <c r="G793" s="2" t="s">
        <v>660</v>
      </c>
      <c r="H793" s="2" t="s">
        <v>22151</v>
      </c>
      <c r="I793" s="2" t="s">
        <v>660</v>
      </c>
      <c r="J793" s="269" t="s">
        <v>660</v>
      </c>
      <c r="K793">
        <v>15670</v>
      </c>
      <c r="L793" t="s">
        <v>9432</v>
      </c>
      <c r="M793" t="e">
        <v>#VALUE!</v>
      </c>
      <c r="N793" t="s">
        <v>9434</v>
      </c>
      <c r="O793" s="169">
        <v>0</v>
      </c>
      <c r="P793" s="123">
        <v>0</v>
      </c>
      <c r="Q793" s="123">
        <v>0</v>
      </c>
      <c r="R793" s="75">
        <v>0</v>
      </c>
      <c r="S793" s="123">
        <v>0</v>
      </c>
      <c r="T793" s="123">
        <v>0</v>
      </c>
      <c r="U793" s="123">
        <v>0</v>
      </c>
      <c r="V793" s="75">
        <v>0</v>
      </c>
      <c r="W793" s="123">
        <v>0</v>
      </c>
      <c r="X793" s="75">
        <v>0</v>
      </c>
      <c r="Y793" s="75">
        <v>0</v>
      </c>
      <c r="Z793" s="75">
        <v>0</v>
      </c>
      <c r="AA793" s="75">
        <v>0</v>
      </c>
      <c r="AB793" s="4">
        <v>0</v>
      </c>
      <c r="AC793" s="4">
        <v>0</v>
      </c>
      <c r="AD793" s="4">
        <v>0</v>
      </c>
      <c r="AE793" s="8">
        <v>0</v>
      </c>
      <c r="AF793" s="8">
        <v>0</v>
      </c>
      <c r="AG793" s="8">
        <v>0</v>
      </c>
      <c r="AH793" s="8">
        <v>0</v>
      </c>
      <c r="AI793" s="51">
        <v>0</v>
      </c>
      <c r="AJ793" s="51">
        <v>0</v>
      </c>
      <c r="AK793" s="51">
        <v>0</v>
      </c>
      <c r="AL793" s="51">
        <v>0</v>
      </c>
      <c r="AM793" s="8">
        <v>-999</v>
      </c>
      <c r="AN793" s="8" t="s">
        <v>22151</v>
      </c>
      <c r="AO793" s="8" t="s">
        <v>22151</v>
      </c>
      <c r="AP793" s="8" t="s">
        <v>22151</v>
      </c>
      <c r="AQ793" s="8">
        <v>-999</v>
      </c>
      <c r="AR793" s="8" t="s">
        <v>22151</v>
      </c>
      <c r="AS793" s="8" t="s">
        <v>22151</v>
      </c>
      <c r="AT793" s="8">
        <v>-999</v>
      </c>
      <c r="AU793" s="8" t="s">
        <v>22151</v>
      </c>
      <c r="AV793" s="8">
        <v>-999</v>
      </c>
      <c r="AW793" s="8">
        <v>-999</v>
      </c>
      <c r="AX793" s="8">
        <v>-999</v>
      </c>
      <c r="AY793" s="132" t="s">
        <v>22151</v>
      </c>
      <c r="AZ793" s="132" t="s">
        <v>22151</v>
      </c>
      <c r="BA793" s="132" t="s">
        <v>22151</v>
      </c>
      <c r="BB793" s="132">
        <v>46</v>
      </c>
      <c r="BC793" s="132" t="s">
        <v>22151</v>
      </c>
      <c r="BD793" s="132" t="s">
        <v>22151</v>
      </c>
      <c r="BE793" s="132">
        <v>61</v>
      </c>
      <c r="BF793" s="132" t="s">
        <v>22151</v>
      </c>
      <c r="BG793" s="132">
        <v>118</v>
      </c>
      <c r="BH793" s="132">
        <v>280</v>
      </c>
      <c r="BI793" s="132">
        <v>265</v>
      </c>
      <c r="BJ793" s="92" t="s">
        <v>22151</v>
      </c>
      <c r="BK793" s="8">
        <v>8.1157260046330784</v>
      </c>
      <c r="BL793" s="8">
        <v>-1007.1157260046331</v>
      </c>
      <c r="BM793" s="12">
        <v>783</v>
      </c>
      <c r="BN793" s="10">
        <v>0</v>
      </c>
      <c r="BO793" s="10">
        <v>0.19435732070240119</v>
      </c>
      <c r="BP793" s="10">
        <v>-1007.3100833253354</v>
      </c>
      <c r="BQ793" s="41">
        <v>-2146.0224302496126</v>
      </c>
      <c r="BR793" s="41"/>
      <c r="BS793" s="10">
        <v>0</v>
      </c>
      <c r="BT793" s="38">
        <v>0</v>
      </c>
      <c r="BU793" s="6" t="s">
        <v>22632</v>
      </c>
      <c r="BV793" s="75">
        <v>999</v>
      </c>
      <c r="BW793" s="75">
        <v>1795</v>
      </c>
      <c r="BX793" s="51">
        <v>-796</v>
      </c>
      <c r="BY793" s="75">
        <v>0</v>
      </c>
      <c r="BZ793" s="75">
        <v>0</v>
      </c>
      <c r="CA793" s="184" t="s">
        <v>22151</v>
      </c>
    </row>
    <row r="794" spans="1:79" x14ac:dyDescent="0.3">
      <c r="A794" s="26" t="s">
        <v>12764</v>
      </c>
      <c r="B794" s="1" t="s">
        <v>12767</v>
      </c>
      <c r="C794" s="2" t="s">
        <v>12766</v>
      </c>
      <c r="D794" s="91" t="s">
        <v>12765</v>
      </c>
      <c r="E794" s="2" t="s">
        <v>3591</v>
      </c>
      <c r="F794" s="2" t="s">
        <v>3591</v>
      </c>
      <c r="G794" s="2" t="s">
        <v>660</v>
      </c>
      <c r="H794" s="2" t="s">
        <v>22151</v>
      </c>
      <c r="I794" s="2" t="s">
        <v>660</v>
      </c>
      <c r="J794" s="269" t="s">
        <v>660</v>
      </c>
      <c r="K794">
        <v>19369</v>
      </c>
      <c r="L794" t="s">
        <v>13761</v>
      </c>
      <c r="M794" t="e">
        <v>#VALUE!</v>
      </c>
      <c r="N794" t="s">
        <v>12768</v>
      </c>
      <c r="O794" s="169">
        <v>0</v>
      </c>
      <c r="P794" s="123">
        <v>0</v>
      </c>
      <c r="Q794" s="123">
        <v>0</v>
      </c>
      <c r="R794" s="75">
        <v>0</v>
      </c>
      <c r="S794" s="123">
        <v>0</v>
      </c>
      <c r="T794" s="123">
        <v>0</v>
      </c>
      <c r="U794" s="123">
        <v>0</v>
      </c>
      <c r="V794" s="75">
        <v>0</v>
      </c>
      <c r="W794" s="123">
        <v>0</v>
      </c>
      <c r="X794" s="75">
        <v>0</v>
      </c>
      <c r="Y794" s="75">
        <v>0</v>
      </c>
      <c r="Z794" s="75">
        <v>0</v>
      </c>
      <c r="AA794" s="75">
        <v>0</v>
      </c>
      <c r="AB794" s="4">
        <v>0</v>
      </c>
      <c r="AC794" s="4">
        <v>0</v>
      </c>
      <c r="AD794" s="4">
        <v>0</v>
      </c>
      <c r="AE794" s="8">
        <v>0</v>
      </c>
      <c r="AF794" s="8">
        <v>0</v>
      </c>
      <c r="AG794" s="8">
        <v>0</v>
      </c>
      <c r="AH794" s="8">
        <v>0</v>
      </c>
      <c r="AI794" s="51">
        <v>0</v>
      </c>
      <c r="AJ794" s="51">
        <v>0</v>
      </c>
      <c r="AK794" s="51">
        <v>0</v>
      </c>
      <c r="AL794" s="51">
        <v>0</v>
      </c>
      <c r="AM794" s="8">
        <v>-999</v>
      </c>
      <c r="AN794" s="8" t="s">
        <v>22151</v>
      </c>
      <c r="AO794" s="8" t="s">
        <v>22151</v>
      </c>
      <c r="AP794" s="8" t="s">
        <v>22151</v>
      </c>
      <c r="AQ794" s="8">
        <v>-999</v>
      </c>
      <c r="AR794" s="8" t="s">
        <v>22151</v>
      </c>
      <c r="AS794" s="8" t="s">
        <v>22151</v>
      </c>
      <c r="AT794" s="8">
        <v>-999</v>
      </c>
      <c r="AU794" s="8" t="s">
        <v>22151</v>
      </c>
      <c r="AV794" s="8">
        <v>-999</v>
      </c>
      <c r="AW794" s="8">
        <v>-999</v>
      </c>
      <c r="AX794" s="8">
        <v>-999</v>
      </c>
      <c r="AY794" s="132" t="s">
        <v>22151</v>
      </c>
      <c r="AZ794" s="132" t="s">
        <v>22151</v>
      </c>
      <c r="BA794" s="132" t="s">
        <v>22151</v>
      </c>
      <c r="BB794" s="132">
        <v>46</v>
      </c>
      <c r="BC794" s="132" t="s">
        <v>22151</v>
      </c>
      <c r="BD794" s="132" t="s">
        <v>22151</v>
      </c>
      <c r="BE794" s="132">
        <v>61</v>
      </c>
      <c r="BF794" s="132" t="s">
        <v>22151</v>
      </c>
      <c r="BG794" s="132">
        <v>118</v>
      </c>
      <c r="BH794" s="132">
        <v>280</v>
      </c>
      <c r="BI794" s="132">
        <v>265</v>
      </c>
      <c r="BJ794" s="92" t="s">
        <v>22151</v>
      </c>
      <c r="BK794" s="8">
        <v>8.1157260046330784</v>
      </c>
      <c r="BL794" s="8">
        <v>-1007.1157260046331</v>
      </c>
      <c r="BM794" s="12">
        <v>783</v>
      </c>
      <c r="BN794" s="10">
        <v>0</v>
      </c>
      <c r="BO794" s="10">
        <v>0.19435732070240119</v>
      </c>
      <c r="BP794" s="10">
        <v>-1007.3100833253354</v>
      </c>
      <c r="BQ794" s="41">
        <v>-2146.0224302496126</v>
      </c>
      <c r="BR794" s="41"/>
      <c r="BS794" s="10">
        <v>0</v>
      </c>
      <c r="BT794" s="38">
        <v>0</v>
      </c>
      <c r="BU794" s="6" t="s">
        <v>22632</v>
      </c>
      <c r="BV794" s="75">
        <v>999</v>
      </c>
      <c r="BW794" s="75">
        <v>1795</v>
      </c>
      <c r="BX794" s="51">
        <v>-796</v>
      </c>
      <c r="BY794" s="75">
        <v>0</v>
      </c>
      <c r="BZ794" s="75">
        <v>0</v>
      </c>
      <c r="CA794" s="184" t="s">
        <v>22151</v>
      </c>
    </row>
    <row r="795" spans="1:79" x14ac:dyDescent="0.3">
      <c r="A795" s="195" t="s">
        <v>16183</v>
      </c>
      <c r="B795" s="180" t="s">
        <v>6565</v>
      </c>
      <c r="C795" s="181" t="s">
        <v>6673</v>
      </c>
      <c r="D795" s="210" t="s">
        <v>16184</v>
      </c>
      <c r="E795" s="181" t="s">
        <v>1402</v>
      </c>
      <c r="F795" s="181" t="s">
        <v>6120</v>
      </c>
      <c r="G795" s="181" t="s">
        <v>660</v>
      </c>
      <c r="H795" s="181" t="s">
        <v>22151</v>
      </c>
      <c r="I795" s="181" t="s">
        <v>660</v>
      </c>
      <c r="J795" s="181" t="s">
        <v>660</v>
      </c>
      <c r="K795" s="182" t="e">
        <v>#VALUE!</v>
      </c>
      <c r="L795" s="182" t="s">
        <v>16185</v>
      </c>
      <c r="M795" s="194" t="e">
        <v>#VALUE!</v>
      </c>
      <c r="N795" s="194" t="s">
        <v>16187</v>
      </c>
      <c r="O795" s="66">
        <v>0</v>
      </c>
      <c r="P795" s="184">
        <v>0</v>
      </c>
      <c r="Q795" s="184">
        <v>0</v>
      </c>
      <c r="R795" s="184">
        <v>0</v>
      </c>
      <c r="S795" s="184">
        <v>0</v>
      </c>
      <c r="T795" s="184">
        <v>0</v>
      </c>
      <c r="U795" s="184">
        <v>0</v>
      </c>
      <c r="V795" s="184">
        <v>0</v>
      </c>
      <c r="W795" s="184">
        <v>0</v>
      </c>
      <c r="X795" s="184">
        <v>0</v>
      </c>
      <c r="Y795" s="184">
        <v>0</v>
      </c>
      <c r="Z795" s="184">
        <v>0</v>
      </c>
      <c r="AA795" s="184">
        <v>0</v>
      </c>
      <c r="AB795" s="185">
        <v>0</v>
      </c>
      <c r="AC795" s="186">
        <v>0</v>
      </c>
      <c r="AD795" s="186">
        <v>0</v>
      </c>
      <c r="AE795" s="187">
        <v>0</v>
      </c>
      <c r="AF795" s="187">
        <v>0</v>
      </c>
      <c r="AG795" s="187">
        <v>0</v>
      </c>
      <c r="AH795" s="187">
        <v>0</v>
      </c>
      <c r="AI795" s="187">
        <v>0</v>
      </c>
      <c r="AJ795" s="188">
        <v>0</v>
      </c>
      <c r="AK795" s="188">
        <v>0</v>
      </c>
      <c r="AL795" s="188">
        <v>0</v>
      </c>
      <c r="AM795" s="187">
        <v>-999</v>
      </c>
      <c r="AN795" s="187" t="s">
        <v>22151</v>
      </c>
      <c r="AO795" s="187" t="s">
        <v>22151</v>
      </c>
      <c r="AP795" s="187" t="s">
        <v>22151</v>
      </c>
      <c r="AQ795" s="187">
        <v>-999</v>
      </c>
      <c r="AR795" s="187" t="s">
        <v>22151</v>
      </c>
      <c r="AS795" s="187" t="s">
        <v>22151</v>
      </c>
      <c r="AT795" s="187">
        <v>-999</v>
      </c>
      <c r="AU795" s="187" t="s">
        <v>22151</v>
      </c>
      <c r="AV795" s="187">
        <v>-999</v>
      </c>
      <c r="AW795" s="187">
        <v>-999</v>
      </c>
      <c r="AX795" s="187">
        <v>-999</v>
      </c>
      <c r="AY795" s="189" t="s">
        <v>22151</v>
      </c>
      <c r="AZ795" s="189" t="s">
        <v>22151</v>
      </c>
      <c r="BA795" s="189" t="s">
        <v>22151</v>
      </c>
      <c r="BB795" s="189">
        <v>46</v>
      </c>
      <c r="BC795" s="189" t="s">
        <v>22151</v>
      </c>
      <c r="BD795" s="189" t="s">
        <v>22151</v>
      </c>
      <c r="BE795" s="189">
        <v>61</v>
      </c>
      <c r="BF795" s="189" t="s">
        <v>22151</v>
      </c>
      <c r="BG795" s="189">
        <v>118</v>
      </c>
      <c r="BH795" s="189">
        <v>280</v>
      </c>
      <c r="BI795" s="189">
        <v>265</v>
      </c>
      <c r="BJ795" s="190" t="s">
        <v>22151</v>
      </c>
      <c r="BK795" s="187">
        <v>8.1157260046330784</v>
      </c>
      <c r="BL795" s="187">
        <v>-1007.1157260046331</v>
      </c>
      <c r="BM795" s="189">
        <v>783</v>
      </c>
      <c r="BN795" s="187">
        <v>0</v>
      </c>
      <c r="BO795" s="187">
        <v>0.19435732070240119</v>
      </c>
      <c r="BP795" s="187">
        <v>-1007.3100833253354</v>
      </c>
      <c r="BQ795" s="191">
        <v>-2146.0224302496126</v>
      </c>
      <c r="BR795" s="192"/>
      <c r="BS795" s="187">
        <v>0</v>
      </c>
      <c r="BT795" s="38">
        <v>0</v>
      </c>
      <c r="BU795" s="187" t="s">
        <v>22632</v>
      </c>
      <c r="BV795" s="184">
        <v>565.34</v>
      </c>
      <c r="BW795" s="193">
        <v>1795</v>
      </c>
      <c r="BX795" s="188">
        <v>-1229.6599999999999</v>
      </c>
      <c r="BY795" s="193">
        <v>489</v>
      </c>
      <c r="BZ795" s="193">
        <v>678</v>
      </c>
      <c r="CA795" s="184" t="s">
        <v>22151</v>
      </c>
    </row>
    <row r="796" spans="1:79" x14ac:dyDescent="0.3">
      <c r="A796" s="53" t="s">
        <v>5748</v>
      </c>
      <c r="B796" s="1" t="s">
        <v>7443</v>
      </c>
      <c r="C796" s="2" t="s">
        <v>7444</v>
      </c>
      <c r="D796" s="91" t="s">
        <v>5749</v>
      </c>
      <c r="E796" s="2" t="s">
        <v>1416</v>
      </c>
      <c r="F796" s="2" t="s">
        <v>9094</v>
      </c>
      <c r="G796" s="2" t="s">
        <v>660</v>
      </c>
      <c r="H796" s="2" t="s">
        <v>22151</v>
      </c>
      <c r="I796" s="2" t="s">
        <v>660</v>
      </c>
      <c r="J796" s="269" t="s">
        <v>660</v>
      </c>
      <c r="K796">
        <v>17182</v>
      </c>
      <c r="L796" t="s">
        <v>10648</v>
      </c>
      <c r="M796" t="e">
        <v>#VALUE!</v>
      </c>
      <c r="N796" t="s">
        <v>17521</v>
      </c>
      <c r="O796" s="169">
        <v>0</v>
      </c>
      <c r="P796" s="123">
        <v>0</v>
      </c>
      <c r="Q796" s="123">
        <v>0</v>
      </c>
      <c r="R796" s="75">
        <v>0</v>
      </c>
      <c r="S796" s="123">
        <v>0</v>
      </c>
      <c r="T796" s="123">
        <v>0</v>
      </c>
      <c r="U796" s="123">
        <v>0</v>
      </c>
      <c r="V796" s="75">
        <v>0</v>
      </c>
      <c r="W796" s="123">
        <v>0</v>
      </c>
      <c r="X796" s="75">
        <v>0</v>
      </c>
      <c r="Y796" s="75">
        <v>0</v>
      </c>
      <c r="Z796" s="75">
        <v>0</v>
      </c>
      <c r="AA796" s="75">
        <v>0</v>
      </c>
      <c r="AB796" s="52">
        <v>0</v>
      </c>
      <c r="AC796" s="52">
        <v>0</v>
      </c>
      <c r="AD796" s="52">
        <v>0</v>
      </c>
      <c r="AE796" s="51">
        <v>0</v>
      </c>
      <c r="AF796" s="51">
        <v>0</v>
      </c>
      <c r="AG796" s="51">
        <v>0</v>
      </c>
      <c r="AH796" s="51">
        <v>0</v>
      </c>
      <c r="AI796" s="51">
        <v>0</v>
      </c>
      <c r="AJ796" s="51">
        <v>0</v>
      </c>
      <c r="AK796" s="51">
        <v>0</v>
      </c>
      <c r="AL796" s="51">
        <v>0</v>
      </c>
      <c r="AM796" s="51">
        <v>-999</v>
      </c>
      <c r="AN796" s="51" t="s">
        <v>22151</v>
      </c>
      <c r="AO796" s="51" t="s">
        <v>22151</v>
      </c>
      <c r="AP796" s="51" t="s">
        <v>22151</v>
      </c>
      <c r="AQ796" s="51">
        <v>-999</v>
      </c>
      <c r="AR796" s="51" t="s">
        <v>22151</v>
      </c>
      <c r="AS796" s="51" t="s">
        <v>22151</v>
      </c>
      <c r="AT796" s="51">
        <v>-999</v>
      </c>
      <c r="AU796" s="51" t="s">
        <v>22151</v>
      </c>
      <c r="AV796" s="51">
        <v>-999</v>
      </c>
      <c r="AW796" s="51">
        <v>-999</v>
      </c>
      <c r="AX796" s="51">
        <v>-999</v>
      </c>
      <c r="AY796" s="76" t="s">
        <v>22151</v>
      </c>
      <c r="AZ796" s="132" t="s">
        <v>22151</v>
      </c>
      <c r="BA796" s="132" t="s">
        <v>22151</v>
      </c>
      <c r="BB796" s="132">
        <v>46</v>
      </c>
      <c r="BC796" s="132" t="s">
        <v>22151</v>
      </c>
      <c r="BD796" s="132" t="s">
        <v>22151</v>
      </c>
      <c r="BE796" s="132">
        <v>61</v>
      </c>
      <c r="BF796" s="132" t="s">
        <v>22151</v>
      </c>
      <c r="BG796" s="132">
        <v>118</v>
      </c>
      <c r="BH796" s="132">
        <v>280</v>
      </c>
      <c r="BI796" s="132">
        <v>265</v>
      </c>
      <c r="BJ796" s="92" t="s">
        <v>22151</v>
      </c>
      <c r="BK796" s="51">
        <v>8.1157260046330784</v>
      </c>
      <c r="BL796" s="8">
        <v>-1007.1157260046331</v>
      </c>
      <c r="BM796" s="12">
        <v>783</v>
      </c>
      <c r="BN796" s="51">
        <v>0</v>
      </c>
      <c r="BO796" s="51">
        <v>0.19435732070240119</v>
      </c>
      <c r="BP796" s="51">
        <v>-1007.3100833253354</v>
      </c>
      <c r="BQ796" s="64">
        <v>-2146.0224302496126</v>
      </c>
      <c r="BR796" s="64"/>
      <c r="BS796" s="51">
        <v>0</v>
      </c>
      <c r="BT796" s="38">
        <v>0</v>
      </c>
      <c r="BU796" s="51" t="s">
        <v>22632</v>
      </c>
      <c r="BV796" s="75">
        <v>999</v>
      </c>
      <c r="BW796" s="75">
        <v>1795</v>
      </c>
      <c r="BX796" s="51">
        <v>-796</v>
      </c>
      <c r="BY796" s="75">
        <v>0</v>
      </c>
      <c r="BZ796" s="75">
        <v>0</v>
      </c>
      <c r="CA796" s="184" t="s">
        <v>22151</v>
      </c>
    </row>
    <row r="797" spans="1:79" x14ac:dyDescent="0.3">
      <c r="A797" s="26" t="s">
        <v>2407</v>
      </c>
      <c r="B797" s="1" t="s">
        <v>7013</v>
      </c>
      <c r="C797" s="2" t="s">
        <v>7014</v>
      </c>
      <c r="D797" s="91" t="s">
        <v>41</v>
      </c>
      <c r="E797" s="2" t="s">
        <v>1386</v>
      </c>
      <c r="F797" s="2" t="s">
        <v>6120</v>
      </c>
      <c r="G797" s="2" t="s">
        <v>660</v>
      </c>
      <c r="H797" s="2" t="s">
        <v>22151</v>
      </c>
      <c r="I797" s="2" t="s">
        <v>660</v>
      </c>
      <c r="J797" s="269" t="s">
        <v>660</v>
      </c>
      <c r="K797">
        <v>2539</v>
      </c>
      <c r="L797" t="s">
        <v>10358</v>
      </c>
      <c r="M797" t="e">
        <v>#VALUE!</v>
      </c>
      <c r="N797" t="s">
        <v>5784</v>
      </c>
      <c r="O797" s="169">
        <v>0</v>
      </c>
      <c r="P797" s="123">
        <v>0</v>
      </c>
      <c r="Q797" s="123">
        <v>0</v>
      </c>
      <c r="R797" s="75">
        <v>0</v>
      </c>
      <c r="S797" s="123">
        <v>0</v>
      </c>
      <c r="T797" s="123">
        <v>0</v>
      </c>
      <c r="U797" s="123">
        <v>0</v>
      </c>
      <c r="V797" s="75">
        <v>0</v>
      </c>
      <c r="W797" s="123">
        <v>0</v>
      </c>
      <c r="X797" s="75">
        <v>0</v>
      </c>
      <c r="Y797" s="75">
        <v>0</v>
      </c>
      <c r="Z797" s="75">
        <v>0</v>
      </c>
      <c r="AA797" s="75">
        <v>0</v>
      </c>
      <c r="AB797" s="31">
        <v>0</v>
      </c>
      <c r="AC797" s="31">
        <v>0</v>
      </c>
      <c r="AD797" s="31">
        <v>0</v>
      </c>
      <c r="AE797" s="32">
        <v>0</v>
      </c>
      <c r="AF797" s="32">
        <v>0</v>
      </c>
      <c r="AG797" s="32">
        <v>0</v>
      </c>
      <c r="AH797" s="32">
        <v>0</v>
      </c>
      <c r="AI797" s="51">
        <v>0</v>
      </c>
      <c r="AJ797" s="51">
        <v>0</v>
      </c>
      <c r="AK797" s="51">
        <v>0</v>
      </c>
      <c r="AL797" s="51">
        <v>0</v>
      </c>
      <c r="AM797" s="32">
        <v>-999</v>
      </c>
      <c r="AN797" s="32" t="s">
        <v>22151</v>
      </c>
      <c r="AO797" s="32" t="s">
        <v>22151</v>
      </c>
      <c r="AP797" s="32" t="s">
        <v>22151</v>
      </c>
      <c r="AQ797" s="32">
        <v>-999</v>
      </c>
      <c r="AR797" s="32" t="s">
        <v>22151</v>
      </c>
      <c r="AS797" s="32" t="s">
        <v>22151</v>
      </c>
      <c r="AT797" s="32">
        <v>-999</v>
      </c>
      <c r="AU797" s="32" t="s">
        <v>22151</v>
      </c>
      <c r="AV797" s="32">
        <v>-999</v>
      </c>
      <c r="AW797" s="32">
        <v>-999</v>
      </c>
      <c r="AX797" s="32">
        <v>-999</v>
      </c>
      <c r="AY797" s="133" t="s">
        <v>22151</v>
      </c>
      <c r="AZ797" s="132" t="s">
        <v>22151</v>
      </c>
      <c r="BA797" s="132" t="s">
        <v>22151</v>
      </c>
      <c r="BB797" s="132">
        <v>46</v>
      </c>
      <c r="BC797" s="132" t="s">
        <v>22151</v>
      </c>
      <c r="BD797" s="132" t="s">
        <v>22151</v>
      </c>
      <c r="BE797" s="132">
        <v>61</v>
      </c>
      <c r="BF797" s="132" t="s">
        <v>22151</v>
      </c>
      <c r="BG797" s="132">
        <v>118</v>
      </c>
      <c r="BH797" s="132">
        <v>280</v>
      </c>
      <c r="BI797" s="132">
        <v>265</v>
      </c>
      <c r="BJ797" s="92" t="s">
        <v>22151</v>
      </c>
      <c r="BK797" s="32">
        <v>8.1157260046330784</v>
      </c>
      <c r="BL797" s="8">
        <v>-1007.1157260046331</v>
      </c>
      <c r="BM797" s="12">
        <v>783</v>
      </c>
      <c r="BN797" s="32">
        <v>0</v>
      </c>
      <c r="BO797" s="32">
        <v>0.19435732070240119</v>
      </c>
      <c r="BP797" s="32">
        <v>-1007.3100833253354</v>
      </c>
      <c r="BQ797" s="40">
        <v>-2146.0224302496126</v>
      </c>
      <c r="BR797" s="40"/>
      <c r="BS797" s="32">
        <v>0</v>
      </c>
      <c r="BT797" s="38">
        <v>0</v>
      </c>
      <c r="BU797" s="6" t="s">
        <v>22632</v>
      </c>
      <c r="BV797" s="75">
        <v>999</v>
      </c>
      <c r="BW797" s="75">
        <v>1795</v>
      </c>
      <c r="BX797" s="51">
        <v>-796</v>
      </c>
      <c r="BY797" s="75">
        <v>0</v>
      </c>
      <c r="BZ797" s="75">
        <v>0</v>
      </c>
      <c r="CA797" s="184" t="s">
        <v>22151</v>
      </c>
    </row>
    <row r="798" spans="1:79" x14ac:dyDescent="0.3">
      <c r="A798" s="53" t="s">
        <v>14825</v>
      </c>
      <c r="B798" s="1" t="s">
        <v>12920</v>
      </c>
      <c r="C798" s="2" t="s">
        <v>14826</v>
      </c>
      <c r="D798" s="91" t="s">
        <v>14325</v>
      </c>
      <c r="E798" s="2" t="s">
        <v>1405</v>
      </c>
      <c r="F798" s="2" t="s">
        <v>6120</v>
      </c>
      <c r="G798" s="2" t="s">
        <v>660</v>
      </c>
      <c r="H798" s="2" t="s">
        <v>660</v>
      </c>
      <c r="I798" s="2" t="s">
        <v>660</v>
      </c>
      <c r="J798" s="269" t="s">
        <v>660</v>
      </c>
      <c r="K798">
        <v>14713</v>
      </c>
      <c r="L798" t="s">
        <v>14827</v>
      </c>
      <c r="M798" t="e">
        <v>#VALUE!</v>
      </c>
      <c r="N798" t="s">
        <v>15155</v>
      </c>
      <c r="O798" s="169">
        <v>0</v>
      </c>
      <c r="P798" s="123">
        <v>0</v>
      </c>
      <c r="Q798" s="123">
        <v>0</v>
      </c>
      <c r="R798" s="75">
        <v>0</v>
      </c>
      <c r="S798" s="123">
        <v>0</v>
      </c>
      <c r="T798" s="123">
        <v>0</v>
      </c>
      <c r="U798" s="123">
        <v>0</v>
      </c>
      <c r="V798" s="75">
        <v>0</v>
      </c>
      <c r="W798" s="123">
        <v>0</v>
      </c>
      <c r="X798" s="75">
        <v>0</v>
      </c>
      <c r="Y798" s="75">
        <v>0</v>
      </c>
      <c r="Z798" s="75">
        <v>0</v>
      </c>
      <c r="AA798" s="75">
        <v>0</v>
      </c>
      <c r="AB798" s="52">
        <v>0</v>
      </c>
      <c r="AC798" s="52">
        <v>0</v>
      </c>
      <c r="AD798" s="52">
        <v>0</v>
      </c>
      <c r="AE798" s="51">
        <v>0</v>
      </c>
      <c r="AF798" s="51">
        <v>0</v>
      </c>
      <c r="AG798" s="51">
        <v>0</v>
      </c>
      <c r="AH798" s="51">
        <v>0</v>
      </c>
      <c r="AI798" s="51">
        <v>0</v>
      </c>
      <c r="AJ798" s="51">
        <v>0</v>
      </c>
      <c r="AK798" s="51">
        <v>0</v>
      </c>
      <c r="AL798" s="51">
        <v>0</v>
      </c>
      <c r="AM798" s="51">
        <v>-999</v>
      </c>
      <c r="AN798" s="51" t="s">
        <v>22151</v>
      </c>
      <c r="AO798" s="51" t="s">
        <v>22151</v>
      </c>
      <c r="AP798" s="51" t="s">
        <v>22151</v>
      </c>
      <c r="AQ798" s="51">
        <v>-999</v>
      </c>
      <c r="AR798" s="51" t="s">
        <v>22151</v>
      </c>
      <c r="AS798" s="51" t="s">
        <v>22151</v>
      </c>
      <c r="AT798" s="51">
        <v>-999</v>
      </c>
      <c r="AU798" s="51" t="s">
        <v>22151</v>
      </c>
      <c r="AV798" s="51">
        <v>-999</v>
      </c>
      <c r="AW798" s="51">
        <v>-999</v>
      </c>
      <c r="AX798" s="51">
        <v>-999</v>
      </c>
      <c r="AY798" s="76" t="s">
        <v>22151</v>
      </c>
      <c r="AZ798" s="132" t="s">
        <v>22151</v>
      </c>
      <c r="BA798" s="132" t="s">
        <v>22151</v>
      </c>
      <c r="BB798" s="132">
        <v>46</v>
      </c>
      <c r="BC798" s="132" t="s">
        <v>22151</v>
      </c>
      <c r="BD798" s="132" t="s">
        <v>22151</v>
      </c>
      <c r="BE798" s="132">
        <v>61</v>
      </c>
      <c r="BF798" s="132" t="s">
        <v>22151</v>
      </c>
      <c r="BG798" s="132">
        <v>118</v>
      </c>
      <c r="BH798" s="132">
        <v>280</v>
      </c>
      <c r="BI798" s="132">
        <v>265</v>
      </c>
      <c r="BJ798" s="92" t="s">
        <v>22151</v>
      </c>
      <c r="BK798" s="51">
        <v>8.1157260046330784</v>
      </c>
      <c r="BL798" s="51">
        <v>-1007.1157260046331</v>
      </c>
      <c r="BM798" s="76">
        <v>783</v>
      </c>
      <c r="BN798" s="51">
        <v>0</v>
      </c>
      <c r="BO798" s="51">
        <v>0.19435732070240119</v>
      </c>
      <c r="BP798" s="51">
        <v>-1007.3100833253354</v>
      </c>
      <c r="BQ798" s="64">
        <v>-2146.0224302496126</v>
      </c>
      <c r="BR798" s="64"/>
      <c r="BS798" s="51">
        <v>0</v>
      </c>
      <c r="BT798" s="38">
        <v>0</v>
      </c>
      <c r="BU798" s="51" t="s">
        <v>22632</v>
      </c>
      <c r="BV798" s="75">
        <v>999</v>
      </c>
      <c r="BW798" s="75">
        <v>1795</v>
      </c>
      <c r="BX798" s="51">
        <v>-796</v>
      </c>
      <c r="BY798" s="75">
        <v>0</v>
      </c>
      <c r="BZ798" s="75">
        <v>0</v>
      </c>
      <c r="CA798" s="184" t="s">
        <v>22151</v>
      </c>
    </row>
    <row r="799" spans="1:79" x14ac:dyDescent="0.3">
      <c r="A799" s="179" t="s">
        <v>11941</v>
      </c>
      <c r="B799" s="180" t="s">
        <v>8209</v>
      </c>
      <c r="C799" s="196" t="s">
        <v>7803</v>
      </c>
      <c r="D799" s="211" t="s">
        <v>11525</v>
      </c>
      <c r="E799" s="196" t="s">
        <v>1446</v>
      </c>
      <c r="F799" s="196" t="s">
        <v>9094</v>
      </c>
      <c r="G799" s="196" t="s">
        <v>660</v>
      </c>
      <c r="H799" s="196" t="s">
        <v>22151</v>
      </c>
      <c r="I799" s="196" t="s">
        <v>660</v>
      </c>
      <c r="J799" s="196" t="s">
        <v>660</v>
      </c>
      <c r="K799" s="197" t="e">
        <v>#VALUE!</v>
      </c>
      <c r="L799" s="197" t="s">
        <v>11526</v>
      </c>
      <c r="M799" s="198" t="e">
        <v>#VALUE!</v>
      </c>
      <c r="N799" s="198" t="s">
        <v>11943</v>
      </c>
      <c r="O799" s="199">
        <v>0</v>
      </c>
      <c r="P799" s="200">
        <v>0</v>
      </c>
      <c r="Q799" s="200">
        <v>0</v>
      </c>
      <c r="R799" s="200">
        <v>0</v>
      </c>
      <c r="S799" s="200">
        <v>0</v>
      </c>
      <c r="T799" s="200">
        <v>0</v>
      </c>
      <c r="U799" s="200">
        <v>0</v>
      </c>
      <c r="V799" s="200">
        <v>0</v>
      </c>
      <c r="W799" s="200">
        <v>0</v>
      </c>
      <c r="X799" s="200">
        <v>0</v>
      </c>
      <c r="Y799" s="200">
        <v>0</v>
      </c>
      <c r="Z799" s="200">
        <v>0</v>
      </c>
      <c r="AA799" s="200">
        <v>0</v>
      </c>
      <c r="AB799" s="201">
        <v>0</v>
      </c>
      <c r="AC799" s="202">
        <v>0</v>
      </c>
      <c r="AD799" s="202">
        <v>0</v>
      </c>
      <c r="AE799" s="203">
        <v>0</v>
      </c>
      <c r="AF799" s="203">
        <v>0</v>
      </c>
      <c r="AG799" s="203">
        <v>0</v>
      </c>
      <c r="AH799" s="203">
        <v>0</v>
      </c>
      <c r="AI799" s="203">
        <v>0</v>
      </c>
      <c r="AJ799" s="204">
        <v>0</v>
      </c>
      <c r="AK799" s="204">
        <v>0</v>
      </c>
      <c r="AL799" s="204">
        <v>0</v>
      </c>
      <c r="AM799" s="203">
        <v>-999</v>
      </c>
      <c r="AN799" s="203" t="s">
        <v>22151</v>
      </c>
      <c r="AO799" s="203" t="s">
        <v>22151</v>
      </c>
      <c r="AP799" s="203" t="s">
        <v>22151</v>
      </c>
      <c r="AQ799" s="203">
        <v>-999</v>
      </c>
      <c r="AR799" s="203" t="s">
        <v>22151</v>
      </c>
      <c r="AS799" s="203" t="s">
        <v>22151</v>
      </c>
      <c r="AT799" s="203">
        <v>-999</v>
      </c>
      <c r="AU799" s="203" t="s">
        <v>22151</v>
      </c>
      <c r="AV799" s="203">
        <v>-999</v>
      </c>
      <c r="AW799" s="203">
        <v>-999</v>
      </c>
      <c r="AX799" s="203">
        <v>-999</v>
      </c>
      <c r="AY799" s="205" t="s">
        <v>22151</v>
      </c>
      <c r="AZ799" s="205" t="s">
        <v>22151</v>
      </c>
      <c r="BA799" s="205" t="s">
        <v>22151</v>
      </c>
      <c r="BB799" s="205">
        <v>46</v>
      </c>
      <c r="BC799" s="205" t="s">
        <v>22151</v>
      </c>
      <c r="BD799" s="205" t="s">
        <v>22151</v>
      </c>
      <c r="BE799" s="205">
        <v>61</v>
      </c>
      <c r="BF799" s="205" t="s">
        <v>22151</v>
      </c>
      <c r="BG799" s="205">
        <v>118</v>
      </c>
      <c r="BH799" s="205">
        <v>280</v>
      </c>
      <c r="BI799" s="205">
        <v>265</v>
      </c>
      <c r="BJ799" s="206" t="s">
        <v>22151</v>
      </c>
      <c r="BK799" s="203">
        <v>8.1157260046330784</v>
      </c>
      <c r="BL799" s="203">
        <v>-1007.1157260046331</v>
      </c>
      <c r="BM799" s="205">
        <v>783</v>
      </c>
      <c r="BN799" s="203">
        <v>0</v>
      </c>
      <c r="BO799" s="203">
        <v>0.19435732070240119</v>
      </c>
      <c r="BP799" s="203">
        <v>-1007.3100833253354</v>
      </c>
      <c r="BQ799" s="207">
        <v>-2146.0224302496126</v>
      </c>
      <c r="BR799" s="208"/>
      <c r="BS799" s="203">
        <v>0</v>
      </c>
      <c r="BT799" s="38">
        <v>0</v>
      </c>
      <c r="BU799" s="203" t="s">
        <v>22632</v>
      </c>
      <c r="BV799" s="200">
        <v>999</v>
      </c>
      <c r="BW799" s="209">
        <v>1795</v>
      </c>
      <c r="BX799" s="204">
        <v>-796</v>
      </c>
      <c r="BY799" s="209">
        <v>0</v>
      </c>
      <c r="BZ799" s="209">
        <v>0</v>
      </c>
      <c r="CA799" s="184" t="s">
        <v>22151</v>
      </c>
    </row>
    <row r="800" spans="1:79" x14ac:dyDescent="0.3">
      <c r="A800" s="134" t="s">
        <v>2877</v>
      </c>
      <c r="B800" s="1" t="s">
        <v>6824</v>
      </c>
      <c r="C800" s="2" t="s">
        <v>6825</v>
      </c>
      <c r="D800" s="91" t="s">
        <v>437</v>
      </c>
      <c r="E800" s="2" t="s">
        <v>3591</v>
      </c>
      <c r="F800" s="2" t="s">
        <v>3591</v>
      </c>
      <c r="G800" s="2" t="s">
        <v>660</v>
      </c>
      <c r="H800" s="2" t="s">
        <v>22151</v>
      </c>
      <c r="I800" s="2" t="s">
        <v>660</v>
      </c>
      <c r="J800" s="269" t="s">
        <v>660</v>
      </c>
      <c r="K800" s="122">
        <v>7462</v>
      </c>
      <c r="L800" s="122" t="s">
        <v>9790</v>
      </c>
      <c r="M800" s="122" t="e">
        <v>#VALUE!</v>
      </c>
      <c r="N800" s="122" t="s">
        <v>6112</v>
      </c>
      <c r="O800" s="123">
        <v>0</v>
      </c>
      <c r="P800" s="123">
        <v>0</v>
      </c>
      <c r="Q800" s="123">
        <v>0</v>
      </c>
      <c r="R800" s="123">
        <v>0</v>
      </c>
      <c r="S800" s="123">
        <v>0</v>
      </c>
      <c r="T800" s="123">
        <v>0</v>
      </c>
      <c r="U800" s="123">
        <v>0</v>
      </c>
      <c r="V800" s="123">
        <v>0</v>
      </c>
      <c r="W800" s="123">
        <v>0</v>
      </c>
      <c r="X800" s="123">
        <v>0</v>
      </c>
      <c r="Y800" s="123">
        <v>0</v>
      </c>
      <c r="Z800" s="123">
        <v>0</v>
      </c>
      <c r="AA800" s="123">
        <v>0</v>
      </c>
      <c r="AB800" s="124">
        <v>0</v>
      </c>
      <c r="AC800" s="124">
        <v>0</v>
      </c>
      <c r="AD800" s="124">
        <v>0</v>
      </c>
      <c r="AE800" s="125">
        <v>0</v>
      </c>
      <c r="AF800" s="125">
        <v>0</v>
      </c>
      <c r="AG800" s="125">
        <v>0</v>
      </c>
      <c r="AH800" s="125">
        <v>0</v>
      </c>
      <c r="AI800" s="125">
        <v>0</v>
      </c>
      <c r="AJ800" s="125">
        <v>0</v>
      </c>
      <c r="AK800" s="125">
        <v>0</v>
      </c>
      <c r="AL800" s="51">
        <v>0</v>
      </c>
      <c r="AM800" s="125">
        <v>-999</v>
      </c>
      <c r="AN800" s="125" t="s">
        <v>22151</v>
      </c>
      <c r="AO800" s="125" t="s">
        <v>22151</v>
      </c>
      <c r="AP800" s="125" t="s">
        <v>22151</v>
      </c>
      <c r="AQ800" s="125">
        <v>-999</v>
      </c>
      <c r="AR800" s="125" t="s">
        <v>22151</v>
      </c>
      <c r="AS800" s="125" t="s">
        <v>22151</v>
      </c>
      <c r="AT800" s="125">
        <v>-999</v>
      </c>
      <c r="AU800" s="125" t="s">
        <v>22151</v>
      </c>
      <c r="AV800" s="125">
        <v>-999</v>
      </c>
      <c r="AW800" s="125">
        <v>-999</v>
      </c>
      <c r="AX800" s="125">
        <v>-999</v>
      </c>
      <c r="AY800" s="127" t="s">
        <v>22151</v>
      </c>
      <c r="AZ800" s="127" t="s">
        <v>22151</v>
      </c>
      <c r="BA800" s="127" t="s">
        <v>22151</v>
      </c>
      <c r="BB800" s="127">
        <v>46</v>
      </c>
      <c r="BC800" s="127" t="s">
        <v>22151</v>
      </c>
      <c r="BD800" s="127" t="s">
        <v>22151</v>
      </c>
      <c r="BE800" s="127">
        <v>61</v>
      </c>
      <c r="BF800" s="127" t="s">
        <v>22151</v>
      </c>
      <c r="BG800" s="127">
        <v>118</v>
      </c>
      <c r="BH800" s="127">
        <v>280</v>
      </c>
      <c r="BI800" s="127">
        <v>265</v>
      </c>
      <c r="BJ800" s="126" t="s">
        <v>22151</v>
      </c>
      <c r="BK800" s="125">
        <v>8.1157260046330784</v>
      </c>
      <c r="BL800" s="125">
        <v>-1007.1157260046331</v>
      </c>
      <c r="BM800" s="127">
        <v>783</v>
      </c>
      <c r="BN800" s="125">
        <v>0</v>
      </c>
      <c r="BO800" s="125">
        <v>0.19435732070240119</v>
      </c>
      <c r="BP800" s="125">
        <v>-1007.3100833253354</v>
      </c>
      <c r="BQ800" s="128">
        <v>-2146.0224302496126</v>
      </c>
      <c r="BR800" s="128"/>
      <c r="BS800" s="125">
        <v>0</v>
      </c>
      <c r="BT800" s="38">
        <v>0</v>
      </c>
      <c r="BU800" s="125" t="s">
        <v>22632</v>
      </c>
      <c r="BV800" s="123">
        <v>999</v>
      </c>
      <c r="BW800" s="123">
        <v>1795</v>
      </c>
      <c r="BX800" s="125">
        <v>-796</v>
      </c>
      <c r="BY800" s="123">
        <v>0</v>
      </c>
      <c r="BZ800" s="123">
        <v>0</v>
      </c>
      <c r="CA800" s="184" t="s">
        <v>22151</v>
      </c>
    </row>
    <row r="801" spans="1:79" x14ac:dyDescent="0.3">
      <c r="A801" s="48" t="s">
        <v>16632</v>
      </c>
      <c r="B801" s="1" t="s">
        <v>6590</v>
      </c>
      <c r="C801" s="2" t="s">
        <v>16634</v>
      </c>
      <c r="D801" s="91" t="s">
        <v>16633</v>
      </c>
      <c r="E801" s="2" t="s">
        <v>1449</v>
      </c>
      <c r="F801" s="2" t="s">
        <v>6120</v>
      </c>
      <c r="G801" s="2" t="s">
        <v>660</v>
      </c>
      <c r="H801" s="2" t="s">
        <v>22151</v>
      </c>
      <c r="I801" s="2" t="s">
        <v>660</v>
      </c>
      <c r="J801" s="269" t="s">
        <v>660</v>
      </c>
      <c r="K801" t="e">
        <v>#VALUE!</v>
      </c>
      <c r="L801" t="s">
        <v>16635</v>
      </c>
      <c r="M801">
        <v>0</v>
      </c>
      <c r="N801" t="s">
        <v>22631</v>
      </c>
      <c r="O801" s="169">
        <v>0</v>
      </c>
      <c r="P801" s="123">
        <v>0</v>
      </c>
      <c r="Q801" s="123">
        <v>0</v>
      </c>
      <c r="R801" s="75">
        <v>0</v>
      </c>
      <c r="S801" s="123">
        <v>0</v>
      </c>
      <c r="T801" s="123">
        <v>0</v>
      </c>
      <c r="U801" s="123">
        <v>0</v>
      </c>
      <c r="V801" s="75">
        <v>0</v>
      </c>
      <c r="W801" s="123">
        <v>0</v>
      </c>
      <c r="X801" s="75">
        <v>0</v>
      </c>
      <c r="Y801" s="75">
        <v>0</v>
      </c>
      <c r="Z801" s="75">
        <v>0</v>
      </c>
      <c r="AA801" s="75">
        <v>0</v>
      </c>
      <c r="AB801" s="4">
        <v>0</v>
      </c>
      <c r="AC801" s="4">
        <v>0</v>
      </c>
      <c r="AD801" s="4">
        <v>0</v>
      </c>
      <c r="AE801" s="8">
        <v>0</v>
      </c>
      <c r="AF801" s="8">
        <v>0</v>
      </c>
      <c r="AG801" s="8">
        <v>0</v>
      </c>
      <c r="AH801" s="8">
        <v>0</v>
      </c>
      <c r="AI801" s="51">
        <v>0</v>
      </c>
      <c r="AJ801" s="51">
        <v>0</v>
      </c>
      <c r="AK801" s="51">
        <v>0</v>
      </c>
      <c r="AL801" s="51">
        <v>0</v>
      </c>
      <c r="AM801" s="8">
        <v>-999</v>
      </c>
      <c r="AN801" s="8" t="s">
        <v>22151</v>
      </c>
      <c r="AO801" s="8" t="s">
        <v>22151</v>
      </c>
      <c r="AP801" s="8" t="s">
        <v>22151</v>
      </c>
      <c r="AQ801" s="8">
        <v>-999</v>
      </c>
      <c r="AR801" s="8" t="s">
        <v>22151</v>
      </c>
      <c r="AS801" s="8" t="s">
        <v>22151</v>
      </c>
      <c r="AT801" s="8">
        <v>-999</v>
      </c>
      <c r="AU801" s="8" t="s">
        <v>22151</v>
      </c>
      <c r="AV801" s="8">
        <v>-999</v>
      </c>
      <c r="AW801" s="8">
        <v>-999</v>
      </c>
      <c r="AX801" s="8">
        <v>-999</v>
      </c>
      <c r="AY801" s="132" t="s">
        <v>22151</v>
      </c>
      <c r="AZ801" s="132" t="s">
        <v>22151</v>
      </c>
      <c r="BA801" s="132" t="s">
        <v>22151</v>
      </c>
      <c r="BB801" s="132">
        <v>46</v>
      </c>
      <c r="BC801" s="132" t="s">
        <v>22151</v>
      </c>
      <c r="BD801" s="132" t="s">
        <v>22151</v>
      </c>
      <c r="BE801" s="132">
        <v>61</v>
      </c>
      <c r="BF801" s="132" t="s">
        <v>22151</v>
      </c>
      <c r="BG801" s="132">
        <v>118</v>
      </c>
      <c r="BH801" s="132">
        <v>280</v>
      </c>
      <c r="BI801" s="132">
        <v>265</v>
      </c>
      <c r="BJ801" s="92" t="s">
        <v>22151</v>
      </c>
      <c r="BK801" s="8">
        <v>8.1157260046330784</v>
      </c>
      <c r="BL801" s="8">
        <v>-1007.1157260046331</v>
      </c>
      <c r="BM801" s="12">
        <v>783</v>
      </c>
      <c r="BN801" s="10">
        <v>0</v>
      </c>
      <c r="BO801" s="10">
        <v>0.19435732070240119</v>
      </c>
      <c r="BP801" s="10">
        <v>-1007.3100833253354</v>
      </c>
      <c r="BQ801" s="41">
        <v>-2146.0224302496126</v>
      </c>
      <c r="BR801" s="41"/>
      <c r="BS801" s="10">
        <v>0</v>
      </c>
      <c r="BT801" s="38">
        <v>0</v>
      </c>
      <c r="BU801" s="6" t="s">
        <v>22632</v>
      </c>
      <c r="BV801" s="75">
        <v>999</v>
      </c>
      <c r="BW801" s="75">
        <v>1795</v>
      </c>
      <c r="BX801" s="51">
        <v>-796</v>
      </c>
      <c r="BY801" s="75">
        <v>0</v>
      </c>
      <c r="BZ801" s="75">
        <v>0</v>
      </c>
      <c r="CA801" s="184" t="s">
        <v>22151</v>
      </c>
    </row>
    <row r="802" spans="1:79" x14ac:dyDescent="0.3">
      <c r="A802" s="179" t="s">
        <v>13856</v>
      </c>
      <c r="B802" s="180" t="s">
        <v>7032</v>
      </c>
      <c r="C802" s="181" t="s">
        <v>6623</v>
      </c>
      <c r="D802" s="210" t="s">
        <v>1244</v>
      </c>
      <c r="E802" s="181" t="s">
        <v>1434</v>
      </c>
      <c r="F802" s="181" t="s">
        <v>9094</v>
      </c>
      <c r="G802" s="181" t="s">
        <v>660</v>
      </c>
      <c r="H802" s="181" t="s">
        <v>660</v>
      </c>
      <c r="I802" s="181" t="s">
        <v>660</v>
      </c>
      <c r="J802" s="181" t="s">
        <v>660</v>
      </c>
      <c r="K802" s="182">
        <v>13788</v>
      </c>
      <c r="L802" s="182" t="s">
        <v>13034</v>
      </c>
      <c r="M802" s="194" t="e">
        <v>#VALUE!</v>
      </c>
      <c r="N802" s="194" t="s">
        <v>6177</v>
      </c>
      <c r="O802" s="66">
        <v>0</v>
      </c>
      <c r="P802" s="184">
        <v>0</v>
      </c>
      <c r="Q802" s="184">
        <v>0</v>
      </c>
      <c r="R802" s="184">
        <v>0</v>
      </c>
      <c r="S802" s="184">
        <v>0</v>
      </c>
      <c r="T802" s="184">
        <v>0</v>
      </c>
      <c r="U802" s="184">
        <v>0</v>
      </c>
      <c r="V802" s="184">
        <v>0</v>
      </c>
      <c r="W802" s="184">
        <v>0</v>
      </c>
      <c r="X802" s="184">
        <v>0</v>
      </c>
      <c r="Y802" s="184">
        <v>0</v>
      </c>
      <c r="Z802" s="184">
        <v>0</v>
      </c>
      <c r="AA802" s="184">
        <v>0</v>
      </c>
      <c r="AB802" s="185">
        <v>0</v>
      </c>
      <c r="AC802" s="186">
        <v>0</v>
      </c>
      <c r="AD802" s="186">
        <v>0</v>
      </c>
      <c r="AE802" s="187">
        <v>0</v>
      </c>
      <c r="AF802" s="187">
        <v>0</v>
      </c>
      <c r="AG802" s="187">
        <v>0</v>
      </c>
      <c r="AH802" s="187">
        <v>0</v>
      </c>
      <c r="AI802" s="187">
        <v>0</v>
      </c>
      <c r="AJ802" s="188">
        <v>0</v>
      </c>
      <c r="AK802" s="188">
        <v>0</v>
      </c>
      <c r="AL802" s="188">
        <v>0</v>
      </c>
      <c r="AM802" s="187">
        <v>-999</v>
      </c>
      <c r="AN802" s="187" t="s">
        <v>22151</v>
      </c>
      <c r="AO802" s="187" t="s">
        <v>22151</v>
      </c>
      <c r="AP802" s="187" t="s">
        <v>22151</v>
      </c>
      <c r="AQ802" s="187">
        <v>-999</v>
      </c>
      <c r="AR802" s="187" t="s">
        <v>22151</v>
      </c>
      <c r="AS802" s="187" t="s">
        <v>22151</v>
      </c>
      <c r="AT802" s="187">
        <v>-999</v>
      </c>
      <c r="AU802" s="187" t="s">
        <v>22151</v>
      </c>
      <c r="AV802" s="187">
        <v>-999</v>
      </c>
      <c r="AW802" s="187">
        <v>-999</v>
      </c>
      <c r="AX802" s="187">
        <v>-999</v>
      </c>
      <c r="AY802" s="189" t="s">
        <v>22151</v>
      </c>
      <c r="AZ802" s="189" t="s">
        <v>22151</v>
      </c>
      <c r="BA802" s="189" t="s">
        <v>22151</v>
      </c>
      <c r="BB802" s="189">
        <v>46</v>
      </c>
      <c r="BC802" s="189" t="s">
        <v>22151</v>
      </c>
      <c r="BD802" s="189" t="s">
        <v>22151</v>
      </c>
      <c r="BE802" s="189">
        <v>61</v>
      </c>
      <c r="BF802" s="189" t="s">
        <v>22151</v>
      </c>
      <c r="BG802" s="189">
        <v>118</v>
      </c>
      <c r="BH802" s="189">
        <v>280</v>
      </c>
      <c r="BI802" s="189">
        <v>265</v>
      </c>
      <c r="BJ802" s="190" t="s">
        <v>22151</v>
      </c>
      <c r="BK802" s="187">
        <v>8.1157260046330784</v>
      </c>
      <c r="BL802" s="187">
        <v>-1007.1157260046331</v>
      </c>
      <c r="BM802" s="189">
        <v>783</v>
      </c>
      <c r="BN802" s="187">
        <v>0</v>
      </c>
      <c r="BO802" s="187">
        <v>0.19435732070240119</v>
      </c>
      <c r="BP802" s="187">
        <v>-1007.3100833253354</v>
      </c>
      <c r="BQ802" s="191">
        <v>-2146.0224302496126</v>
      </c>
      <c r="BR802" s="192"/>
      <c r="BS802" s="187">
        <v>0</v>
      </c>
      <c r="BT802" s="38">
        <v>0</v>
      </c>
      <c r="BU802" s="187" t="s">
        <v>22632</v>
      </c>
      <c r="BV802" s="184">
        <v>999</v>
      </c>
      <c r="BW802" s="193">
        <v>1795</v>
      </c>
      <c r="BX802" s="188">
        <v>-796</v>
      </c>
      <c r="BY802" s="193">
        <v>0</v>
      </c>
      <c r="BZ802" s="193">
        <v>0</v>
      </c>
      <c r="CA802" s="184" t="s">
        <v>22151</v>
      </c>
    </row>
    <row r="803" spans="1:79" x14ac:dyDescent="0.3">
      <c r="A803" s="195" t="s">
        <v>13573</v>
      </c>
      <c r="B803" s="180" t="s">
        <v>6930</v>
      </c>
      <c r="C803" s="196" t="s">
        <v>7640</v>
      </c>
      <c r="D803" s="211" t="s">
        <v>11590</v>
      </c>
      <c r="E803" s="196" t="s">
        <v>1509</v>
      </c>
      <c r="F803" s="196" t="s">
        <v>9094</v>
      </c>
      <c r="G803" s="196" t="s">
        <v>660</v>
      </c>
      <c r="H803" s="196" t="s">
        <v>22151</v>
      </c>
      <c r="I803" s="196" t="s">
        <v>660</v>
      </c>
      <c r="J803" s="196" t="s">
        <v>660</v>
      </c>
      <c r="K803" s="197">
        <v>12495</v>
      </c>
      <c r="L803" s="197" t="s">
        <v>11591</v>
      </c>
      <c r="M803" s="198" t="e">
        <v>#VALUE!</v>
      </c>
      <c r="N803" s="198" t="s">
        <v>13575</v>
      </c>
      <c r="O803" s="199">
        <v>0</v>
      </c>
      <c r="P803" s="200">
        <v>0</v>
      </c>
      <c r="Q803" s="200">
        <v>0</v>
      </c>
      <c r="R803" s="200">
        <v>0</v>
      </c>
      <c r="S803" s="200">
        <v>0</v>
      </c>
      <c r="T803" s="200">
        <v>0</v>
      </c>
      <c r="U803" s="200">
        <v>0</v>
      </c>
      <c r="V803" s="200">
        <v>0</v>
      </c>
      <c r="W803" s="200">
        <v>0</v>
      </c>
      <c r="X803" s="200">
        <v>0</v>
      </c>
      <c r="Y803" s="200">
        <v>0</v>
      </c>
      <c r="Z803" s="200">
        <v>0</v>
      </c>
      <c r="AA803" s="200">
        <v>0</v>
      </c>
      <c r="AB803" s="201">
        <v>0</v>
      </c>
      <c r="AC803" s="202">
        <v>0</v>
      </c>
      <c r="AD803" s="202">
        <v>0</v>
      </c>
      <c r="AE803" s="203">
        <v>0</v>
      </c>
      <c r="AF803" s="203">
        <v>0</v>
      </c>
      <c r="AG803" s="203">
        <v>0</v>
      </c>
      <c r="AH803" s="203">
        <v>0</v>
      </c>
      <c r="AI803" s="203">
        <v>0</v>
      </c>
      <c r="AJ803" s="204">
        <v>0</v>
      </c>
      <c r="AK803" s="204">
        <v>0</v>
      </c>
      <c r="AL803" s="204">
        <v>0</v>
      </c>
      <c r="AM803" s="203">
        <v>-999</v>
      </c>
      <c r="AN803" s="203" t="s">
        <v>22151</v>
      </c>
      <c r="AO803" s="203" t="s">
        <v>22151</v>
      </c>
      <c r="AP803" s="203" t="s">
        <v>22151</v>
      </c>
      <c r="AQ803" s="203">
        <v>-999</v>
      </c>
      <c r="AR803" s="203" t="s">
        <v>22151</v>
      </c>
      <c r="AS803" s="203" t="s">
        <v>22151</v>
      </c>
      <c r="AT803" s="203">
        <v>-999</v>
      </c>
      <c r="AU803" s="203" t="s">
        <v>22151</v>
      </c>
      <c r="AV803" s="203">
        <v>-999</v>
      </c>
      <c r="AW803" s="203">
        <v>-999</v>
      </c>
      <c r="AX803" s="203">
        <v>-999</v>
      </c>
      <c r="AY803" s="205" t="s">
        <v>22151</v>
      </c>
      <c r="AZ803" s="205" t="s">
        <v>22151</v>
      </c>
      <c r="BA803" s="205" t="s">
        <v>22151</v>
      </c>
      <c r="BB803" s="205">
        <v>46</v>
      </c>
      <c r="BC803" s="205" t="s">
        <v>22151</v>
      </c>
      <c r="BD803" s="205" t="s">
        <v>22151</v>
      </c>
      <c r="BE803" s="205">
        <v>61</v>
      </c>
      <c r="BF803" s="205" t="s">
        <v>22151</v>
      </c>
      <c r="BG803" s="205">
        <v>118</v>
      </c>
      <c r="BH803" s="205">
        <v>280</v>
      </c>
      <c r="BI803" s="205">
        <v>265</v>
      </c>
      <c r="BJ803" s="206" t="s">
        <v>22151</v>
      </c>
      <c r="BK803" s="203">
        <v>8.1157260046330784</v>
      </c>
      <c r="BL803" s="203">
        <v>-1007.1157260046331</v>
      </c>
      <c r="BM803" s="205">
        <v>783</v>
      </c>
      <c r="BN803" s="203">
        <v>0</v>
      </c>
      <c r="BO803" s="203">
        <v>0.19435732070240119</v>
      </c>
      <c r="BP803" s="203">
        <v>-1007.3100833253354</v>
      </c>
      <c r="BQ803" s="207">
        <v>-2146.0224302496126</v>
      </c>
      <c r="BR803" s="208"/>
      <c r="BS803" s="203">
        <v>0</v>
      </c>
      <c r="BT803" s="38">
        <v>0</v>
      </c>
      <c r="BU803" s="203" t="s">
        <v>22632</v>
      </c>
      <c r="BV803" s="200">
        <v>999</v>
      </c>
      <c r="BW803" s="209">
        <v>1795</v>
      </c>
      <c r="BX803" s="204">
        <v>-796</v>
      </c>
      <c r="BY803" s="209">
        <v>0</v>
      </c>
      <c r="BZ803" s="209">
        <v>0</v>
      </c>
      <c r="CA803" s="184" t="s">
        <v>22151</v>
      </c>
    </row>
    <row r="804" spans="1:79" x14ac:dyDescent="0.3">
      <c r="A804" s="195" t="s">
        <v>11961</v>
      </c>
      <c r="B804" s="180" t="s">
        <v>11962</v>
      </c>
      <c r="C804" s="196" t="s">
        <v>6650</v>
      </c>
      <c r="D804" s="211" t="s">
        <v>11671</v>
      </c>
      <c r="E804" s="196" t="s">
        <v>3591</v>
      </c>
      <c r="F804" s="196" t="s">
        <v>3591</v>
      </c>
      <c r="G804" s="196" t="s">
        <v>660</v>
      </c>
      <c r="H804" s="196" t="s">
        <v>22151</v>
      </c>
      <c r="I804" s="196" t="s">
        <v>660</v>
      </c>
      <c r="J804" s="196" t="s">
        <v>660</v>
      </c>
      <c r="K804" s="197">
        <v>9953</v>
      </c>
      <c r="L804" s="197" t="s">
        <v>11672</v>
      </c>
      <c r="M804" s="198" t="e">
        <v>#VALUE!</v>
      </c>
      <c r="N804" s="198" t="s">
        <v>11964</v>
      </c>
      <c r="O804" s="199">
        <v>0</v>
      </c>
      <c r="P804" s="200">
        <v>0</v>
      </c>
      <c r="Q804" s="200">
        <v>0</v>
      </c>
      <c r="R804" s="200">
        <v>0</v>
      </c>
      <c r="S804" s="200">
        <v>0</v>
      </c>
      <c r="T804" s="200">
        <v>0</v>
      </c>
      <c r="U804" s="200">
        <v>0</v>
      </c>
      <c r="V804" s="200">
        <v>0</v>
      </c>
      <c r="W804" s="200">
        <v>0</v>
      </c>
      <c r="X804" s="200">
        <v>0</v>
      </c>
      <c r="Y804" s="200">
        <v>0</v>
      </c>
      <c r="Z804" s="200">
        <v>0</v>
      </c>
      <c r="AA804" s="200">
        <v>0</v>
      </c>
      <c r="AB804" s="201">
        <v>0</v>
      </c>
      <c r="AC804" s="202">
        <v>0</v>
      </c>
      <c r="AD804" s="202">
        <v>0</v>
      </c>
      <c r="AE804" s="203">
        <v>0</v>
      </c>
      <c r="AF804" s="203">
        <v>0</v>
      </c>
      <c r="AG804" s="203">
        <v>0</v>
      </c>
      <c r="AH804" s="203">
        <v>0</v>
      </c>
      <c r="AI804" s="203">
        <v>0</v>
      </c>
      <c r="AJ804" s="204">
        <v>0</v>
      </c>
      <c r="AK804" s="204">
        <v>0</v>
      </c>
      <c r="AL804" s="204">
        <v>0</v>
      </c>
      <c r="AM804" s="203">
        <v>-999</v>
      </c>
      <c r="AN804" s="203" t="s">
        <v>22151</v>
      </c>
      <c r="AO804" s="203" t="s">
        <v>22151</v>
      </c>
      <c r="AP804" s="203" t="s">
        <v>22151</v>
      </c>
      <c r="AQ804" s="203">
        <v>-999</v>
      </c>
      <c r="AR804" s="203" t="s">
        <v>22151</v>
      </c>
      <c r="AS804" s="203" t="s">
        <v>22151</v>
      </c>
      <c r="AT804" s="203">
        <v>-999</v>
      </c>
      <c r="AU804" s="203" t="s">
        <v>22151</v>
      </c>
      <c r="AV804" s="203">
        <v>-999</v>
      </c>
      <c r="AW804" s="203">
        <v>-999</v>
      </c>
      <c r="AX804" s="203">
        <v>-999</v>
      </c>
      <c r="AY804" s="205" t="s">
        <v>22151</v>
      </c>
      <c r="AZ804" s="205" t="s">
        <v>22151</v>
      </c>
      <c r="BA804" s="205" t="s">
        <v>22151</v>
      </c>
      <c r="BB804" s="205">
        <v>46</v>
      </c>
      <c r="BC804" s="205" t="s">
        <v>22151</v>
      </c>
      <c r="BD804" s="205" t="s">
        <v>22151</v>
      </c>
      <c r="BE804" s="205">
        <v>61</v>
      </c>
      <c r="BF804" s="205" t="s">
        <v>22151</v>
      </c>
      <c r="BG804" s="205">
        <v>118</v>
      </c>
      <c r="BH804" s="205">
        <v>280</v>
      </c>
      <c r="BI804" s="205">
        <v>265</v>
      </c>
      <c r="BJ804" s="206" t="s">
        <v>22151</v>
      </c>
      <c r="BK804" s="203">
        <v>8.1157260046330784</v>
      </c>
      <c r="BL804" s="203">
        <v>-1007.1157260046331</v>
      </c>
      <c r="BM804" s="205">
        <v>783</v>
      </c>
      <c r="BN804" s="203">
        <v>0</v>
      </c>
      <c r="BO804" s="203">
        <v>0.19435732070240119</v>
      </c>
      <c r="BP804" s="203">
        <v>-1007.3100833253354</v>
      </c>
      <c r="BQ804" s="207">
        <v>-2146.0224302496126</v>
      </c>
      <c r="BR804" s="208"/>
      <c r="BS804" s="203">
        <v>0</v>
      </c>
      <c r="BT804" s="38">
        <v>0</v>
      </c>
      <c r="BU804" s="203" t="s">
        <v>22632</v>
      </c>
      <c r="BV804" s="200">
        <v>999</v>
      </c>
      <c r="BW804" s="209">
        <v>1795</v>
      </c>
      <c r="BX804" s="204">
        <v>-796</v>
      </c>
      <c r="BY804" s="209">
        <v>0</v>
      </c>
      <c r="BZ804" s="209">
        <v>0</v>
      </c>
      <c r="CA804" s="184" t="s">
        <v>22151</v>
      </c>
    </row>
    <row r="805" spans="1:79" x14ac:dyDescent="0.3">
      <c r="A805" s="48" t="s">
        <v>3253</v>
      </c>
      <c r="B805" s="1" t="s">
        <v>6938</v>
      </c>
      <c r="C805" s="2" t="s">
        <v>6939</v>
      </c>
      <c r="D805" s="91" t="s">
        <v>369</v>
      </c>
      <c r="E805" s="2" t="s">
        <v>3591</v>
      </c>
      <c r="F805" s="2" t="s">
        <v>3591</v>
      </c>
      <c r="G805" s="2" t="s">
        <v>660</v>
      </c>
      <c r="H805" s="2" t="s">
        <v>22151</v>
      </c>
      <c r="I805" s="2" t="s">
        <v>660</v>
      </c>
      <c r="J805" s="269" t="s">
        <v>660</v>
      </c>
      <c r="K805">
        <v>4969</v>
      </c>
      <c r="L805" t="s">
        <v>10312</v>
      </c>
      <c r="M805" t="e">
        <v>#VALUE!</v>
      </c>
      <c r="N805" t="s">
        <v>6419</v>
      </c>
      <c r="O805" s="169">
        <v>0</v>
      </c>
      <c r="P805" s="123">
        <v>0</v>
      </c>
      <c r="Q805" s="123">
        <v>0</v>
      </c>
      <c r="R805" s="75">
        <v>0</v>
      </c>
      <c r="S805" s="123">
        <v>0</v>
      </c>
      <c r="T805" s="123">
        <v>0</v>
      </c>
      <c r="U805" s="123">
        <v>0</v>
      </c>
      <c r="V805" s="75">
        <v>0</v>
      </c>
      <c r="W805" s="123">
        <v>0</v>
      </c>
      <c r="X805" s="75">
        <v>0</v>
      </c>
      <c r="Y805" s="75">
        <v>0</v>
      </c>
      <c r="Z805" s="75">
        <v>0</v>
      </c>
      <c r="AA805" s="75">
        <v>0</v>
      </c>
      <c r="AB805" s="4">
        <v>0</v>
      </c>
      <c r="AC805" s="4">
        <v>0</v>
      </c>
      <c r="AD805" s="4">
        <v>0</v>
      </c>
      <c r="AE805" s="8">
        <v>0</v>
      </c>
      <c r="AF805" s="8">
        <v>0</v>
      </c>
      <c r="AG805" s="8">
        <v>0</v>
      </c>
      <c r="AH805" s="8">
        <v>0</v>
      </c>
      <c r="AI805" s="51">
        <v>0</v>
      </c>
      <c r="AJ805" s="51">
        <v>0</v>
      </c>
      <c r="AK805" s="51">
        <v>0</v>
      </c>
      <c r="AL805" s="51">
        <v>0</v>
      </c>
      <c r="AM805" s="8">
        <v>-999</v>
      </c>
      <c r="AN805" s="8" t="s">
        <v>22151</v>
      </c>
      <c r="AO805" s="8" t="s">
        <v>22151</v>
      </c>
      <c r="AP805" s="8" t="s">
        <v>22151</v>
      </c>
      <c r="AQ805" s="8">
        <v>-999</v>
      </c>
      <c r="AR805" s="8" t="s">
        <v>22151</v>
      </c>
      <c r="AS805" s="8" t="s">
        <v>22151</v>
      </c>
      <c r="AT805" s="8">
        <v>-999</v>
      </c>
      <c r="AU805" s="8" t="s">
        <v>22151</v>
      </c>
      <c r="AV805" s="8">
        <v>-999</v>
      </c>
      <c r="AW805" s="8">
        <v>-999</v>
      </c>
      <c r="AX805" s="8">
        <v>-999</v>
      </c>
      <c r="AY805" s="132" t="s">
        <v>22151</v>
      </c>
      <c r="AZ805" s="132" t="s">
        <v>22151</v>
      </c>
      <c r="BA805" s="132" t="s">
        <v>22151</v>
      </c>
      <c r="BB805" s="132">
        <v>46</v>
      </c>
      <c r="BC805" s="132" t="s">
        <v>22151</v>
      </c>
      <c r="BD805" s="132" t="s">
        <v>22151</v>
      </c>
      <c r="BE805" s="132">
        <v>61</v>
      </c>
      <c r="BF805" s="132" t="s">
        <v>22151</v>
      </c>
      <c r="BG805" s="132">
        <v>118</v>
      </c>
      <c r="BH805" s="132">
        <v>280</v>
      </c>
      <c r="BI805" s="132">
        <v>265</v>
      </c>
      <c r="BJ805" s="92" t="s">
        <v>22151</v>
      </c>
      <c r="BK805" s="8">
        <v>8.1157260046330784</v>
      </c>
      <c r="BL805" s="8">
        <v>-1007.1157260046331</v>
      </c>
      <c r="BM805" s="12">
        <v>783</v>
      </c>
      <c r="BN805" s="10">
        <v>0</v>
      </c>
      <c r="BO805" s="10">
        <v>0.19435732070240119</v>
      </c>
      <c r="BP805" s="10">
        <v>-1007.3100833253354</v>
      </c>
      <c r="BQ805" s="41">
        <v>-2146.0224302496126</v>
      </c>
      <c r="BR805" s="41"/>
      <c r="BS805" s="10">
        <v>0</v>
      </c>
      <c r="BT805" s="38">
        <v>0</v>
      </c>
      <c r="BU805" s="6" t="s">
        <v>22632</v>
      </c>
      <c r="BV805" s="75">
        <v>999</v>
      </c>
      <c r="BW805" s="75">
        <v>1795</v>
      </c>
      <c r="BX805" s="51">
        <v>-796</v>
      </c>
      <c r="BY805" s="75">
        <v>0</v>
      </c>
      <c r="BZ805" s="75">
        <v>0</v>
      </c>
      <c r="CA805" s="184" t="s">
        <v>22151</v>
      </c>
    </row>
    <row r="806" spans="1:79" x14ac:dyDescent="0.3">
      <c r="A806" s="195" t="s">
        <v>14662</v>
      </c>
      <c r="B806" s="180" t="s">
        <v>8127</v>
      </c>
      <c r="C806" s="196" t="s">
        <v>6549</v>
      </c>
      <c r="D806" s="211" t="s">
        <v>14323</v>
      </c>
      <c r="E806" s="196" t="s">
        <v>3591</v>
      </c>
      <c r="F806" s="196" t="s">
        <v>3591</v>
      </c>
      <c r="G806" s="196" t="s">
        <v>660</v>
      </c>
      <c r="H806" s="196" t="s">
        <v>22151</v>
      </c>
      <c r="I806" s="196" t="s">
        <v>660</v>
      </c>
      <c r="J806" s="196" t="s">
        <v>660</v>
      </c>
      <c r="K806" s="197">
        <v>11738</v>
      </c>
      <c r="L806" s="197" t="s">
        <v>14501</v>
      </c>
      <c r="M806" s="198" t="e">
        <v>#VALUE!</v>
      </c>
      <c r="N806" s="198" t="s">
        <v>15223</v>
      </c>
      <c r="O806" s="199">
        <v>0</v>
      </c>
      <c r="P806" s="200">
        <v>0</v>
      </c>
      <c r="Q806" s="200">
        <v>0</v>
      </c>
      <c r="R806" s="200">
        <v>0</v>
      </c>
      <c r="S806" s="200">
        <v>0</v>
      </c>
      <c r="T806" s="200">
        <v>0</v>
      </c>
      <c r="U806" s="200">
        <v>0</v>
      </c>
      <c r="V806" s="200">
        <v>0</v>
      </c>
      <c r="W806" s="200">
        <v>0</v>
      </c>
      <c r="X806" s="200">
        <v>0</v>
      </c>
      <c r="Y806" s="200">
        <v>0</v>
      </c>
      <c r="Z806" s="200">
        <v>0</v>
      </c>
      <c r="AA806" s="200">
        <v>0</v>
      </c>
      <c r="AB806" s="201">
        <v>0</v>
      </c>
      <c r="AC806" s="202">
        <v>0</v>
      </c>
      <c r="AD806" s="202">
        <v>0</v>
      </c>
      <c r="AE806" s="203">
        <v>0</v>
      </c>
      <c r="AF806" s="203">
        <v>0</v>
      </c>
      <c r="AG806" s="203">
        <v>0</v>
      </c>
      <c r="AH806" s="203">
        <v>0</v>
      </c>
      <c r="AI806" s="203">
        <v>0</v>
      </c>
      <c r="AJ806" s="204">
        <v>0</v>
      </c>
      <c r="AK806" s="204">
        <v>0</v>
      </c>
      <c r="AL806" s="204">
        <v>0</v>
      </c>
      <c r="AM806" s="203">
        <v>-999</v>
      </c>
      <c r="AN806" s="203" t="s">
        <v>22151</v>
      </c>
      <c r="AO806" s="203" t="s">
        <v>22151</v>
      </c>
      <c r="AP806" s="203" t="s">
        <v>22151</v>
      </c>
      <c r="AQ806" s="203">
        <v>-999</v>
      </c>
      <c r="AR806" s="203" t="s">
        <v>22151</v>
      </c>
      <c r="AS806" s="203" t="s">
        <v>22151</v>
      </c>
      <c r="AT806" s="203">
        <v>-999</v>
      </c>
      <c r="AU806" s="203" t="s">
        <v>22151</v>
      </c>
      <c r="AV806" s="203">
        <v>-999</v>
      </c>
      <c r="AW806" s="203">
        <v>-999</v>
      </c>
      <c r="AX806" s="203">
        <v>-999</v>
      </c>
      <c r="AY806" s="205" t="s">
        <v>22151</v>
      </c>
      <c r="AZ806" s="205" t="s">
        <v>22151</v>
      </c>
      <c r="BA806" s="205" t="s">
        <v>22151</v>
      </c>
      <c r="BB806" s="205">
        <v>46</v>
      </c>
      <c r="BC806" s="205" t="s">
        <v>22151</v>
      </c>
      <c r="BD806" s="205" t="s">
        <v>22151</v>
      </c>
      <c r="BE806" s="205">
        <v>61</v>
      </c>
      <c r="BF806" s="205" t="s">
        <v>22151</v>
      </c>
      <c r="BG806" s="205">
        <v>118</v>
      </c>
      <c r="BH806" s="205">
        <v>280</v>
      </c>
      <c r="BI806" s="205">
        <v>265</v>
      </c>
      <c r="BJ806" s="206" t="s">
        <v>22151</v>
      </c>
      <c r="BK806" s="203">
        <v>8.1157260046330784</v>
      </c>
      <c r="BL806" s="203">
        <v>-1007.1157260046331</v>
      </c>
      <c r="BM806" s="205">
        <v>783</v>
      </c>
      <c r="BN806" s="203">
        <v>0</v>
      </c>
      <c r="BO806" s="203">
        <v>0.19435732070240119</v>
      </c>
      <c r="BP806" s="203">
        <v>-1007.3100833253354</v>
      </c>
      <c r="BQ806" s="207">
        <v>-2146.0224302496126</v>
      </c>
      <c r="BR806" s="208"/>
      <c r="BS806" s="203">
        <v>0</v>
      </c>
      <c r="BT806" s="38">
        <v>0</v>
      </c>
      <c r="BU806" s="203" t="s">
        <v>22632</v>
      </c>
      <c r="BV806" s="200">
        <v>999</v>
      </c>
      <c r="BW806" s="209">
        <v>1795</v>
      </c>
      <c r="BX806" s="204">
        <v>-796</v>
      </c>
      <c r="BY806" s="209">
        <v>0</v>
      </c>
      <c r="BZ806" s="209">
        <v>0</v>
      </c>
      <c r="CA806" s="184" t="s">
        <v>22151</v>
      </c>
    </row>
    <row r="807" spans="1:79" x14ac:dyDescent="0.3">
      <c r="A807" s="48" t="s">
        <v>17022</v>
      </c>
      <c r="B807" s="1" t="s">
        <v>14903</v>
      </c>
      <c r="C807" s="2" t="s">
        <v>6872</v>
      </c>
      <c r="D807" s="91" t="s">
        <v>17023</v>
      </c>
      <c r="E807" s="2" t="s">
        <v>1434</v>
      </c>
      <c r="F807" s="2" t="s">
        <v>9094</v>
      </c>
      <c r="G807" s="2" t="s">
        <v>660</v>
      </c>
      <c r="H807" s="2" t="s">
        <v>22151</v>
      </c>
      <c r="I807" s="2" t="s">
        <v>660</v>
      </c>
      <c r="J807" s="269" t="s">
        <v>660</v>
      </c>
      <c r="K807" t="e">
        <v>#VALUE!</v>
      </c>
      <c r="L807" t="s">
        <v>17024</v>
      </c>
      <c r="M807">
        <v>0</v>
      </c>
      <c r="N807" t="s">
        <v>22631</v>
      </c>
      <c r="O807" s="169">
        <v>0</v>
      </c>
      <c r="P807" s="123">
        <v>0</v>
      </c>
      <c r="Q807" s="123">
        <v>0</v>
      </c>
      <c r="R807" s="75">
        <v>0</v>
      </c>
      <c r="S807" s="123">
        <v>0</v>
      </c>
      <c r="T807" s="123">
        <v>0</v>
      </c>
      <c r="U807" s="123">
        <v>0</v>
      </c>
      <c r="V807" s="75">
        <v>0</v>
      </c>
      <c r="W807" s="123">
        <v>0</v>
      </c>
      <c r="X807" s="75">
        <v>0</v>
      </c>
      <c r="Y807" s="75">
        <v>0</v>
      </c>
      <c r="Z807" s="75">
        <v>0</v>
      </c>
      <c r="AA807" s="75">
        <v>0</v>
      </c>
      <c r="AB807" s="4">
        <v>0</v>
      </c>
      <c r="AC807" s="4">
        <v>0</v>
      </c>
      <c r="AD807" s="4">
        <v>0</v>
      </c>
      <c r="AE807" s="8">
        <v>0</v>
      </c>
      <c r="AF807" s="8">
        <v>0</v>
      </c>
      <c r="AG807" s="8">
        <v>0</v>
      </c>
      <c r="AH807" s="8">
        <v>0</v>
      </c>
      <c r="AI807" s="51">
        <v>0</v>
      </c>
      <c r="AJ807" s="51">
        <v>0</v>
      </c>
      <c r="AK807" s="51">
        <v>0</v>
      </c>
      <c r="AL807" s="51">
        <v>0</v>
      </c>
      <c r="AM807" s="51">
        <v>-999</v>
      </c>
      <c r="AN807" s="51" t="s">
        <v>22151</v>
      </c>
      <c r="AO807" s="51" t="s">
        <v>22151</v>
      </c>
      <c r="AP807" s="51" t="s">
        <v>22151</v>
      </c>
      <c r="AQ807" s="51">
        <v>-999</v>
      </c>
      <c r="AR807" s="51" t="s">
        <v>22151</v>
      </c>
      <c r="AS807" s="51" t="s">
        <v>22151</v>
      </c>
      <c r="AT807" s="51">
        <v>-999</v>
      </c>
      <c r="AU807" s="51" t="s">
        <v>22151</v>
      </c>
      <c r="AV807" s="51">
        <v>-999</v>
      </c>
      <c r="AW807" s="51">
        <v>-999</v>
      </c>
      <c r="AX807" s="51">
        <v>-999</v>
      </c>
      <c r="AY807" s="76" t="s">
        <v>22151</v>
      </c>
      <c r="AZ807" s="132" t="s">
        <v>22151</v>
      </c>
      <c r="BA807" s="132" t="s">
        <v>22151</v>
      </c>
      <c r="BB807" s="132">
        <v>46</v>
      </c>
      <c r="BC807" s="132" t="s">
        <v>22151</v>
      </c>
      <c r="BD807" s="132" t="s">
        <v>22151</v>
      </c>
      <c r="BE807" s="132">
        <v>61</v>
      </c>
      <c r="BF807" s="132" t="s">
        <v>22151</v>
      </c>
      <c r="BG807" s="132">
        <v>118</v>
      </c>
      <c r="BH807" s="132">
        <v>280</v>
      </c>
      <c r="BI807" s="132">
        <v>265</v>
      </c>
      <c r="BJ807" s="92" t="s">
        <v>22151</v>
      </c>
      <c r="BK807" s="8">
        <v>8.1157260046330784</v>
      </c>
      <c r="BL807" s="8">
        <v>-1007.1157260046331</v>
      </c>
      <c r="BM807" s="12">
        <v>783</v>
      </c>
      <c r="BN807" s="10">
        <v>0</v>
      </c>
      <c r="BO807" s="10">
        <v>0.19435732070240119</v>
      </c>
      <c r="BP807" s="10">
        <v>-1007.3100833253354</v>
      </c>
      <c r="BQ807" s="41">
        <v>-2146.0224302496126</v>
      </c>
      <c r="BR807" s="41"/>
      <c r="BS807" s="10">
        <v>0</v>
      </c>
      <c r="BT807" s="38">
        <v>0</v>
      </c>
      <c r="BU807" s="6" t="s">
        <v>22632</v>
      </c>
      <c r="BV807" s="75">
        <v>999</v>
      </c>
      <c r="BW807" s="75">
        <v>1795</v>
      </c>
      <c r="BX807" s="51">
        <v>-796</v>
      </c>
      <c r="BY807" s="75">
        <v>0</v>
      </c>
      <c r="BZ807" s="75">
        <v>0</v>
      </c>
      <c r="CA807" s="184" t="s">
        <v>22151</v>
      </c>
    </row>
    <row r="808" spans="1:79" x14ac:dyDescent="0.3">
      <c r="A808" s="26" t="s">
        <v>1610</v>
      </c>
      <c r="B808" s="1" t="s">
        <v>7209</v>
      </c>
      <c r="C808" s="2" t="s">
        <v>7210</v>
      </c>
      <c r="D808" s="91" t="s">
        <v>309</v>
      </c>
      <c r="E808" s="2" t="s">
        <v>3591</v>
      </c>
      <c r="F808" s="2" t="s">
        <v>3591</v>
      </c>
      <c r="G808" s="2" t="s">
        <v>660</v>
      </c>
      <c r="H808" s="2" t="s">
        <v>22151</v>
      </c>
      <c r="I808" s="2" t="s">
        <v>660</v>
      </c>
      <c r="J808" s="269" t="s">
        <v>660</v>
      </c>
      <c r="K808">
        <v>8380</v>
      </c>
      <c r="L808" t="s">
        <v>9511</v>
      </c>
      <c r="M808" t="e">
        <v>#VALUE!</v>
      </c>
      <c r="N808" t="s">
        <v>5196</v>
      </c>
      <c r="O808" s="169">
        <v>0</v>
      </c>
      <c r="P808" s="123">
        <v>0</v>
      </c>
      <c r="Q808" s="123">
        <v>0</v>
      </c>
      <c r="R808" s="75">
        <v>0</v>
      </c>
      <c r="S808" s="123">
        <v>0</v>
      </c>
      <c r="T808" s="123">
        <v>0</v>
      </c>
      <c r="U808" s="123">
        <v>0</v>
      </c>
      <c r="V808" s="75">
        <v>0</v>
      </c>
      <c r="W808" s="123">
        <v>0</v>
      </c>
      <c r="X808" s="75">
        <v>0</v>
      </c>
      <c r="Y808" s="75">
        <v>0</v>
      </c>
      <c r="Z808" s="75">
        <v>0</v>
      </c>
      <c r="AA808" s="75">
        <v>0</v>
      </c>
      <c r="AB808" s="4">
        <v>0</v>
      </c>
      <c r="AC808" s="4">
        <v>0</v>
      </c>
      <c r="AD808" s="4">
        <v>0</v>
      </c>
      <c r="AE808" s="8">
        <v>0</v>
      </c>
      <c r="AF808" s="8">
        <v>0</v>
      </c>
      <c r="AG808" s="8">
        <v>0</v>
      </c>
      <c r="AH808" s="8">
        <v>0</v>
      </c>
      <c r="AI808" s="51">
        <v>0</v>
      </c>
      <c r="AJ808" s="51">
        <v>0</v>
      </c>
      <c r="AK808" s="51">
        <v>0</v>
      </c>
      <c r="AL808" s="51">
        <v>0</v>
      </c>
      <c r="AM808" s="8">
        <v>-999</v>
      </c>
      <c r="AN808" s="8" t="s">
        <v>22151</v>
      </c>
      <c r="AO808" s="8" t="s">
        <v>22151</v>
      </c>
      <c r="AP808" s="8" t="s">
        <v>22151</v>
      </c>
      <c r="AQ808" s="8">
        <v>-999</v>
      </c>
      <c r="AR808" s="8" t="s">
        <v>22151</v>
      </c>
      <c r="AS808" s="8" t="s">
        <v>22151</v>
      </c>
      <c r="AT808" s="8">
        <v>-999</v>
      </c>
      <c r="AU808" s="8" t="s">
        <v>22151</v>
      </c>
      <c r="AV808" s="8">
        <v>-999</v>
      </c>
      <c r="AW808" s="8">
        <v>-999</v>
      </c>
      <c r="AX808" s="8">
        <v>-999</v>
      </c>
      <c r="AY808" s="132" t="s">
        <v>22151</v>
      </c>
      <c r="AZ808" s="132" t="s">
        <v>22151</v>
      </c>
      <c r="BA808" s="132" t="s">
        <v>22151</v>
      </c>
      <c r="BB808" s="132">
        <v>46</v>
      </c>
      <c r="BC808" s="132" t="s">
        <v>22151</v>
      </c>
      <c r="BD808" s="132" t="s">
        <v>22151</v>
      </c>
      <c r="BE808" s="132">
        <v>61</v>
      </c>
      <c r="BF808" s="132" t="s">
        <v>22151</v>
      </c>
      <c r="BG808" s="132">
        <v>118</v>
      </c>
      <c r="BH808" s="132">
        <v>280</v>
      </c>
      <c r="BI808" s="132">
        <v>265</v>
      </c>
      <c r="BJ808" s="92" t="s">
        <v>22151</v>
      </c>
      <c r="BK808" s="8">
        <v>8.1157260046330784</v>
      </c>
      <c r="BL808" s="8">
        <v>-1007.1157260046331</v>
      </c>
      <c r="BM808" s="12">
        <v>783</v>
      </c>
      <c r="BN808" s="10">
        <v>0</v>
      </c>
      <c r="BO808" s="10">
        <v>0.19435732070240119</v>
      </c>
      <c r="BP808" s="10">
        <v>-1007.3100833253354</v>
      </c>
      <c r="BQ808" s="41">
        <v>-2146.0224302496126</v>
      </c>
      <c r="BR808" s="41"/>
      <c r="BS808" s="10">
        <v>0</v>
      </c>
      <c r="BT808" s="38">
        <v>0</v>
      </c>
      <c r="BU808" s="6" t="s">
        <v>22632</v>
      </c>
      <c r="BV808" s="75">
        <v>999</v>
      </c>
      <c r="BW808" s="75">
        <v>1795</v>
      </c>
      <c r="BX808" s="51">
        <v>-796</v>
      </c>
      <c r="BY808" s="75">
        <v>0</v>
      </c>
      <c r="BZ808" s="75">
        <v>0</v>
      </c>
      <c r="CA808" s="184" t="s">
        <v>22151</v>
      </c>
    </row>
    <row r="809" spans="1:79" x14ac:dyDescent="0.3">
      <c r="A809" s="61" t="s">
        <v>15701</v>
      </c>
      <c r="B809" s="1" t="s">
        <v>15703</v>
      </c>
      <c r="C809" s="2" t="s">
        <v>6764</v>
      </c>
      <c r="D809" s="91" t="s">
        <v>15702</v>
      </c>
      <c r="E809" s="2" t="s">
        <v>1464</v>
      </c>
      <c r="F809" s="2" t="s">
        <v>6120</v>
      </c>
      <c r="G809" s="2" t="s">
        <v>660</v>
      </c>
      <c r="H809" s="2" t="s">
        <v>22151</v>
      </c>
      <c r="I809" s="2" t="s">
        <v>660</v>
      </c>
      <c r="J809" s="269" t="s">
        <v>660</v>
      </c>
      <c r="K809" t="e">
        <v>#VALUE!</v>
      </c>
      <c r="L809" t="s">
        <v>15704</v>
      </c>
      <c r="M809" t="e">
        <v>#VALUE!</v>
      </c>
      <c r="N809" t="s">
        <v>15706</v>
      </c>
      <c r="O809" s="169">
        <v>0</v>
      </c>
      <c r="P809" s="123">
        <v>0</v>
      </c>
      <c r="Q809" s="123">
        <v>0</v>
      </c>
      <c r="R809" s="75">
        <v>0</v>
      </c>
      <c r="S809" s="123">
        <v>0</v>
      </c>
      <c r="T809" s="123">
        <v>0</v>
      </c>
      <c r="U809" s="123">
        <v>0</v>
      </c>
      <c r="V809" s="75">
        <v>0</v>
      </c>
      <c r="W809" s="123">
        <v>0</v>
      </c>
      <c r="X809" s="75">
        <v>0</v>
      </c>
      <c r="Y809" s="75">
        <v>0</v>
      </c>
      <c r="Z809" s="75">
        <v>0</v>
      </c>
      <c r="AA809" s="75">
        <v>0</v>
      </c>
      <c r="AB809" s="52">
        <v>0</v>
      </c>
      <c r="AC809" s="52">
        <v>0</v>
      </c>
      <c r="AD809" s="52">
        <v>0</v>
      </c>
      <c r="AE809" s="51">
        <v>0</v>
      </c>
      <c r="AF809" s="51">
        <v>0</v>
      </c>
      <c r="AG809" s="51">
        <v>0</v>
      </c>
      <c r="AH809" s="51">
        <v>0</v>
      </c>
      <c r="AI809" s="51">
        <v>0</v>
      </c>
      <c r="AJ809" s="51">
        <v>0</v>
      </c>
      <c r="AK809" s="51">
        <v>0</v>
      </c>
      <c r="AL809" s="51">
        <v>0</v>
      </c>
      <c r="AM809" s="51">
        <v>-999</v>
      </c>
      <c r="AN809" s="51" t="s">
        <v>22151</v>
      </c>
      <c r="AO809" s="51" t="s">
        <v>22151</v>
      </c>
      <c r="AP809" s="51" t="s">
        <v>22151</v>
      </c>
      <c r="AQ809" s="51">
        <v>-999</v>
      </c>
      <c r="AR809" s="51" t="s">
        <v>22151</v>
      </c>
      <c r="AS809" s="51" t="s">
        <v>22151</v>
      </c>
      <c r="AT809" s="51">
        <v>-999</v>
      </c>
      <c r="AU809" s="51" t="s">
        <v>22151</v>
      </c>
      <c r="AV809" s="51">
        <v>-999</v>
      </c>
      <c r="AW809" s="51">
        <v>-999</v>
      </c>
      <c r="AX809" s="51">
        <v>-999</v>
      </c>
      <c r="AY809" s="76" t="s">
        <v>22151</v>
      </c>
      <c r="AZ809" s="132" t="s">
        <v>22151</v>
      </c>
      <c r="BA809" s="132" t="s">
        <v>22151</v>
      </c>
      <c r="BB809" s="132">
        <v>46</v>
      </c>
      <c r="BC809" s="132" t="s">
        <v>22151</v>
      </c>
      <c r="BD809" s="132" t="s">
        <v>22151</v>
      </c>
      <c r="BE809" s="132">
        <v>61</v>
      </c>
      <c r="BF809" s="132" t="s">
        <v>22151</v>
      </c>
      <c r="BG809" s="132">
        <v>118</v>
      </c>
      <c r="BH809" s="132">
        <v>280</v>
      </c>
      <c r="BI809" s="132">
        <v>265</v>
      </c>
      <c r="BJ809" s="92" t="s">
        <v>22151</v>
      </c>
      <c r="BK809" s="51">
        <v>8.1157260046330784</v>
      </c>
      <c r="BL809" s="51">
        <v>-1007.1157260046331</v>
      </c>
      <c r="BM809" s="76">
        <v>783</v>
      </c>
      <c r="BN809" s="51">
        <v>0</v>
      </c>
      <c r="BO809" s="51">
        <v>0.19435732070240119</v>
      </c>
      <c r="BP809" s="51">
        <v>-1007.3100833253354</v>
      </c>
      <c r="BQ809" s="64">
        <v>-2146.0224302496126</v>
      </c>
      <c r="BR809" s="64"/>
      <c r="BS809" s="51">
        <v>0</v>
      </c>
      <c r="BT809" s="38">
        <v>0</v>
      </c>
      <c r="BU809" s="51" t="s">
        <v>22632</v>
      </c>
      <c r="BV809" s="75">
        <v>999</v>
      </c>
      <c r="BW809" s="75">
        <v>1795</v>
      </c>
      <c r="BX809" s="51">
        <v>-796</v>
      </c>
      <c r="BY809" s="75">
        <v>0</v>
      </c>
      <c r="BZ809" s="75">
        <v>0</v>
      </c>
      <c r="CA809" s="184" t="s">
        <v>22151</v>
      </c>
    </row>
    <row r="810" spans="1:79" x14ac:dyDescent="0.3">
      <c r="A810" s="61" t="s">
        <v>1672</v>
      </c>
      <c r="B810" s="1" t="s">
        <v>7397</v>
      </c>
      <c r="C810" s="2" t="s">
        <v>7398</v>
      </c>
      <c r="D810" s="91" t="s">
        <v>356</v>
      </c>
      <c r="E810" s="2" t="s">
        <v>3591</v>
      </c>
      <c r="F810" s="2" t="s">
        <v>3591</v>
      </c>
      <c r="G810" s="2" t="s">
        <v>660</v>
      </c>
      <c r="H810" s="2" t="s">
        <v>22151</v>
      </c>
      <c r="I810" s="2" t="s">
        <v>660</v>
      </c>
      <c r="J810" s="269" t="s">
        <v>660</v>
      </c>
      <c r="K810">
        <v>8265</v>
      </c>
      <c r="L810" t="s">
        <v>9899</v>
      </c>
      <c r="M810" t="e">
        <v>#VALUE!</v>
      </c>
      <c r="N810" t="s">
        <v>8433</v>
      </c>
      <c r="O810" s="169">
        <v>0</v>
      </c>
      <c r="P810" s="123">
        <v>0</v>
      </c>
      <c r="Q810" s="123">
        <v>0</v>
      </c>
      <c r="R810" s="75">
        <v>0</v>
      </c>
      <c r="S810" s="123">
        <v>0</v>
      </c>
      <c r="T810" s="123">
        <v>0</v>
      </c>
      <c r="U810" s="123">
        <v>0</v>
      </c>
      <c r="V810" s="75">
        <v>0</v>
      </c>
      <c r="W810" s="123">
        <v>0</v>
      </c>
      <c r="X810" s="75">
        <v>0</v>
      </c>
      <c r="Y810" s="75">
        <v>0</v>
      </c>
      <c r="Z810" s="75">
        <v>0</v>
      </c>
      <c r="AA810" s="75">
        <v>0</v>
      </c>
      <c r="AB810" s="52">
        <v>0</v>
      </c>
      <c r="AC810" s="52">
        <v>0</v>
      </c>
      <c r="AD810" s="52">
        <v>0</v>
      </c>
      <c r="AE810" s="51">
        <v>0</v>
      </c>
      <c r="AF810" s="51">
        <v>0</v>
      </c>
      <c r="AG810" s="51">
        <v>0</v>
      </c>
      <c r="AH810" s="51">
        <v>0</v>
      </c>
      <c r="AI810" s="51">
        <v>0</v>
      </c>
      <c r="AJ810" s="51">
        <v>0</v>
      </c>
      <c r="AK810" s="51">
        <v>0</v>
      </c>
      <c r="AL810" s="51">
        <v>0</v>
      </c>
      <c r="AM810" s="51">
        <v>-999</v>
      </c>
      <c r="AN810" s="51" t="s">
        <v>22151</v>
      </c>
      <c r="AO810" s="51" t="s">
        <v>22151</v>
      </c>
      <c r="AP810" s="51" t="s">
        <v>22151</v>
      </c>
      <c r="AQ810" s="51">
        <v>-999</v>
      </c>
      <c r="AR810" s="51" t="s">
        <v>22151</v>
      </c>
      <c r="AS810" s="51" t="s">
        <v>22151</v>
      </c>
      <c r="AT810" s="51">
        <v>-999</v>
      </c>
      <c r="AU810" s="51" t="s">
        <v>22151</v>
      </c>
      <c r="AV810" s="51">
        <v>-999</v>
      </c>
      <c r="AW810" s="51">
        <v>-999</v>
      </c>
      <c r="AX810" s="51">
        <v>-999</v>
      </c>
      <c r="AY810" s="76" t="s">
        <v>22151</v>
      </c>
      <c r="AZ810" s="76" t="s">
        <v>22151</v>
      </c>
      <c r="BA810" s="76" t="s">
        <v>22151</v>
      </c>
      <c r="BB810" s="76">
        <v>46</v>
      </c>
      <c r="BC810" s="76" t="s">
        <v>22151</v>
      </c>
      <c r="BD810" s="76" t="s">
        <v>22151</v>
      </c>
      <c r="BE810" s="76">
        <v>61</v>
      </c>
      <c r="BF810" s="76" t="s">
        <v>22151</v>
      </c>
      <c r="BG810" s="76">
        <v>118</v>
      </c>
      <c r="BH810" s="76">
        <v>280</v>
      </c>
      <c r="BI810" s="76">
        <v>265</v>
      </c>
      <c r="BJ810" s="93" t="s">
        <v>22151</v>
      </c>
      <c r="BK810" s="51">
        <v>8.1157260046330784</v>
      </c>
      <c r="BL810" s="51">
        <v>-1007.1157260046331</v>
      </c>
      <c r="BM810" s="76">
        <v>783</v>
      </c>
      <c r="BN810" s="51">
        <v>0</v>
      </c>
      <c r="BO810" s="51">
        <v>0.19435732070240119</v>
      </c>
      <c r="BP810" s="51">
        <v>-1007.3100833253354</v>
      </c>
      <c r="BQ810" s="64">
        <v>-2146.0224302496126</v>
      </c>
      <c r="BR810" s="64"/>
      <c r="BS810" s="51">
        <v>0</v>
      </c>
      <c r="BT810" s="38">
        <v>0</v>
      </c>
      <c r="BU810" s="51" t="s">
        <v>22632</v>
      </c>
      <c r="BV810" s="75">
        <v>999</v>
      </c>
      <c r="BW810" s="75">
        <v>1795</v>
      </c>
      <c r="BX810" s="51">
        <v>-796</v>
      </c>
      <c r="BY810" s="75">
        <v>0</v>
      </c>
      <c r="BZ810" s="75">
        <v>0</v>
      </c>
      <c r="CA810" s="184" t="s">
        <v>22151</v>
      </c>
    </row>
    <row r="811" spans="1:79" x14ac:dyDescent="0.3">
      <c r="A811" s="195" t="s">
        <v>3773</v>
      </c>
      <c r="B811" s="180" t="s">
        <v>7174</v>
      </c>
      <c r="C811" s="181" t="s">
        <v>7175</v>
      </c>
      <c r="D811" s="210" t="s">
        <v>1289</v>
      </c>
      <c r="E811" s="181" t="s">
        <v>3591</v>
      </c>
      <c r="F811" s="181" t="s">
        <v>3591</v>
      </c>
      <c r="G811" s="181" t="s">
        <v>660</v>
      </c>
      <c r="H811" s="181" t="s">
        <v>22151</v>
      </c>
      <c r="I811" s="181" t="s">
        <v>660</v>
      </c>
      <c r="J811" s="181" t="s">
        <v>660</v>
      </c>
      <c r="K811" s="182">
        <v>11608</v>
      </c>
      <c r="L811" s="182" t="s">
        <v>9775</v>
      </c>
      <c r="M811" s="194" t="e">
        <v>#VALUE!</v>
      </c>
      <c r="N811" s="194" t="s">
        <v>5271</v>
      </c>
      <c r="O811" s="66">
        <v>0</v>
      </c>
      <c r="P811" s="184">
        <v>0</v>
      </c>
      <c r="Q811" s="184">
        <v>0</v>
      </c>
      <c r="R811" s="184">
        <v>0</v>
      </c>
      <c r="S811" s="184">
        <v>0</v>
      </c>
      <c r="T811" s="184">
        <v>0</v>
      </c>
      <c r="U811" s="184">
        <v>0</v>
      </c>
      <c r="V811" s="184">
        <v>0</v>
      </c>
      <c r="W811" s="184">
        <v>0</v>
      </c>
      <c r="X811" s="184">
        <v>0</v>
      </c>
      <c r="Y811" s="184">
        <v>0</v>
      </c>
      <c r="Z811" s="184">
        <v>0</v>
      </c>
      <c r="AA811" s="184">
        <v>0</v>
      </c>
      <c r="AB811" s="185">
        <v>0</v>
      </c>
      <c r="AC811" s="186">
        <v>0</v>
      </c>
      <c r="AD811" s="186">
        <v>0</v>
      </c>
      <c r="AE811" s="187">
        <v>0</v>
      </c>
      <c r="AF811" s="187">
        <v>0</v>
      </c>
      <c r="AG811" s="187">
        <v>0</v>
      </c>
      <c r="AH811" s="187">
        <v>0</v>
      </c>
      <c r="AI811" s="187">
        <v>0</v>
      </c>
      <c r="AJ811" s="188">
        <v>0</v>
      </c>
      <c r="AK811" s="188">
        <v>0</v>
      </c>
      <c r="AL811" s="188">
        <v>0</v>
      </c>
      <c r="AM811" s="187">
        <v>-999</v>
      </c>
      <c r="AN811" s="187" t="s">
        <v>22151</v>
      </c>
      <c r="AO811" s="187" t="s">
        <v>22151</v>
      </c>
      <c r="AP811" s="187" t="s">
        <v>22151</v>
      </c>
      <c r="AQ811" s="187">
        <v>-999</v>
      </c>
      <c r="AR811" s="187" t="s">
        <v>22151</v>
      </c>
      <c r="AS811" s="187" t="s">
        <v>22151</v>
      </c>
      <c r="AT811" s="187">
        <v>-999</v>
      </c>
      <c r="AU811" s="187" t="s">
        <v>22151</v>
      </c>
      <c r="AV811" s="187">
        <v>-999</v>
      </c>
      <c r="AW811" s="187">
        <v>-999</v>
      </c>
      <c r="AX811" s="187">
        <v>-999</v>
      </c>
      <c r="AY811" s="189" t="s">
        <v>22151</v>
      </c>
      <c r="AZ811" s="189" t="s">
        <v>22151</v>
      </c>
      <c r="BA811" s="189" t="s">
        <v>22151</v>
      </c>
      <c r="BB811" s="189">
        <v>46</v>
      </c>
      <c r="BC811" s="189" t="s">
        <v>22151</v>
      </c>
      <c r="BD811" s="189" t="s">
        <v>22151</v>
      </c>
      <c r="BE811" s="189">
        <v>61</v>
      </c>
      <c r="BF811" s="189" t="s">
        <v>22151</v>
      </c>
      <c r="BG811" s="189">
        <v>118</v>
      </c>
      <c r="BH811" s="189">
        <v>280</v>
      </c>
      <c r="BI811" s="189">
        <v>265</v>
      </c>
      <c r="BJ811" s="190" t="s">
        <v>22151</v>
      </c>
      <c r="BK811" s="187">
        <v>8.1157260046330784</v>
      </c>
      <c r="BL811" s="187">
        <v>-1007.1157260046331</v>
      </c>
      <c r="BM811" s="189">
        <v>783</v>
      </c>
      <c r="BN811" s="187">
        <v>0</v>
      </c>
      <c r="BO811" s="187">
        <v>0.19435732070240119</v>
      </c>
      <c r="BP811" s="187">
        <v>-1007.3100833253354</v>
      </c>
      <c r="BQ811" s="191">
        <v>-2146.0224302496126</v>
      </c>
      <c r="BR811" s="192"/>
      <c r="BS811" s="187">
        <v>0</v>
      </c>
      <c r="BT811" s="38">
        <v>0</v>
      </c>
      <c r="BU811" s="187" t="s">
        <v>22632</v>
      </c>
      <c r="BV811" s="184">
        <v>999</v>
      </c>
      <c r="BW811" s="193">
        <v>1795</v>
      </c>
      <c r="BX811" s="188">
        <v>-796</v>
      </c>
      <c r="BY811" s="193">
        <v>0</v>
      </c>
      <c r="BZ811" s="193">
        <v>0</v>
      </c>
      <c r="CA811" s="184" t="s">
        <v>22151</v>
      </c>
    </row>
    <row r="812" spans="1:79" x14ac:dyDescent="0.3">
      <c r="A812" s="48" t="s">
        <v>1752</v>
      </c>
      <c r="B812" s="1" t="s">
        <v>7224</v>
      </c>
      <c r="C812" s="2" t="s">
        <v>6792</v>
      </c>
      <c r="D812" s="91" t="s">
        <v>85</v>
      </c>
      <c r="E812" s="2" t="s">
        <v>3591</v>
      </c>
      <c r="F812" s="2" t="s">
        <v>3591</v>
      </c>
      <c r="G812" s="2" t="s">
        <v>660</v>
      </c>
      <c r="H812" s="2" t="s">
        <v>22151</v>
      </c>
      <c r="I812" s="2" t="s">
        <v>660</v>
      </c>
      <c r="J812" s="269" t="s">
        <v>660</v>
      </c>
      <c r="K812">
        <v>5278</v>
      </c>
      <c r="L812" t="s">
        <v>10631</v>
      </c>
      <c r="M812" t="e">
        <v>#VALUE!</v>
      </c>
      <c r="N812" t="s">
        <v>5296</v>
      </c>
      <c r="O812" s="169">
        <v>0</v>
      </c>
      <c r="P812" s="123">
        <v>0</v>
      </c>
      <c r="Q812" s="123">
        <v>0</v>
      </c>
      <c r="R812" s="75">
        <v>0</v>
      </c>
      <c r="S812" s="123">
        <v>0</v>
      </c>
      <c r="T812" s="123">
        <v>0</v>
      </c>
      <c r="U812" s="123">
        <v>0</v>
      </c>
      <c r="V812" s="75">
        <v>0</v>
      </c>
      <c r="W812" s="123">
        <v>0</v>
      </c>
      <c r="X812" s="75">
        <v>0</v>
      </c>
      <c r="Y812" s="75">
        <v>0</v>
      </c>
      <c r="Z812" s="75">
        <v>0</v>
      </c>
      <c r="AA812" s="75">
        <v>0</v>
      </c>
      <c r="AB812" s="31">
        <v>0</v>
      </c>
      <c r="AC812" s="31">
        <v>0</v>
      </c>
      <c r="AD812" s="31">
        <v>0</v>
      </c>
      <c r="AE812" s="32">
        <v>0</v>
      </c>
      <c r="AF812" s="32">
        <v>0</v>
      </c>
      <c r="AG812" s="32">
        <v>0</v>
      </c>
      <c r="AH812" s="32">
        <v>0</v>
      </c>
      <c r="AI812" s="51">
        <v>0</v>
      </c>
      <c r="AJ812" s="51">
        <v>0</v>
      </c>
      <c r="AK812" s="51">
        <v>0</v>
      </c>
      <c r="AL812" s="51">
        <v>0</v>
      </c>
      <c r="AM812" s="32">
        <v>-999</v>
      </c>
      <c r="AN812" s="32" t="s">
        <v>22151</v>
      </c>
      <c r="AO812" s="32" t="s">
        <v>22151</v>
      </c>
      <c r="AP812" s="32" t="s">
        <v>22151</v>
      </c>
      <c r="AQ812" s="32">
        <v>-999</v>
      </c>
      <c r="AR812" s="32" t="s">
        <v>22151</v>
      </c>
      <c r="AS812" s="32" t="s">
        <v>22151</v>
      </c>
      <c r="AT812" s="32">
        <v>-999</v>
      </c>
      <c r="AU812" s="32" t="s">
        <v>22151</v>
      </c>
      <c r="AV812" s="32">
        <v>-999</v>
      </c>
      <c r="AW812" s="32">
        <v>-999</v>
      </c>
      <c r="AX812" s="32">
        <v>-999</v>
      </c>
      <c r="AY812" s="133" t="s">
        <v>22151</v>
      </c>
      <c r="AZ812" s="132" t="s">
        <v>22151</v>
      </c>
      <c r="BA812" s="132" t="s">
        <v>22151</v>
      </c>
      <c r="BB812" s="132">
        <v>46</v>
      </c>
      <c r="BC812" s="132" t="s">
        <v>22151</v>
      </c>
      <c r="BD812" s="132" t="s">
        <v>22151</v>
      </c>
      <c r="BE812" s="132">
        <v>61</v>
      </c>
      <c r="BF812" s="132" t="s">
        <v>22151</v>
      </c>
      <c r="BG812" s="132">
        <v>118</v>
      </c>
      <c r="BH812" s="132">
        <v>280</v>
      </c>
      <c r="BI812" s="132">
        <v>265</v>
      </c>
      <c r="BJ812" s="92" t="s">
        <v>22151</v>
      </c>
      <c r="BK812" s="32">
        <v>8.1157260046330784</v>
      </c>
      <c r="BL812" s="8">
        <v>-1007.1157260046331</v>
      </c>
      <c r="BM812" s="12">
        <v>783</v>
      </c>
      <c r="BN812" s="32">
        <v>0</v>
      </c>
      <c r="BO812" s="32">
        <v>0.19435732070240119</v>
      </c>
      <c r="BP812" s="32">
        <v>-1007.3100833253354</v>
      </c>
      <c r="BQ812" s="40">
        <v>-2146.0224302496126</v>
      </c>
      <c r="BR812" s="40"/>
      <c r="BS812" s="32">
        <v>0</v>
      </c>
      <c r="BT812" s="38">
        <v>0</v>
      </c>
      <c r="BU812" s="6" t="s">
        <v>22632</v>
      </c>
      <c r="BV812" s="75">
        <v>999</v>
      </c>
      <c r="BW812" s="75">
        <v>1795</v>
      </c>
      <c r="BX812" s="51">
        <v>-796</v>
      </c>
      <c r="BY812" s="75">
        <v>0</v>
      </c>
      <c r="BZ812" s="75">
        <v>0</v>
      </c>
      <c r="CA812" s="184" t="s">
        <v>22151</v>
      </c>
    </row>
    <row r="813" spans="1:79" x14ac:dyDescent="0.3">
      <c r="A813" s="48" t="s">
        <v>1802</v>
      </c>
      <c r="B813" s="1" t="s">
        <v>7227</v>
      </c>
      <c r="C813" s="2" t="s">
        <v>6862</v>
      </c>
      <c r="D813" s="91" t="s">
        <v>205</v>
      </c>
      <c r="E813" s="2" t="s">
        <v>3591</v>
      </c>
      <c r="F813" s="2" t="s">
        <v>3591</v>
      </c>
      <c r="G813" s="2" t="s">
        <v>660</v>
      </c>
      <c r="H813" s="2" t="s">
        <v>22151</v>
      </c>
      <c r="I813" s="2" t="s">
        <v>660</v>
      </c>
      <c r="J813" s="269" t="s">
        <v>660</v>
      </c>
      <c r="K813" t="e">
        <v>#VALUE!</v>
      </c>
      <c r="L813" t="s">
        <v>204</v>
      </c>
      <c r="M813" t="e">
        <v>#VALUE!</v>
      </c>
      <c r="N813" t="s">
        <v>8468</v>
      </c>
      <c r="O813" s="169">
        <v>0</v>
      </c>
      <c r="P813" s="123">
        <v>0</v>
      </c>
      <c r="Q813" s="123">
        <v>0</v>
      </c>
      <c r="R813" s="75">
        <v>0</v>
      </c>
      <c r="S813" s="123">
        <v>0</v>
      </c>
      <c r="T813" s="123">
        <v>0</v>
      </c>
      <c r="U813" s="123">
        <v>0</v>
      </c>
      <c r="V813" s="75">
        <v>0</v>
      </c>
      <c r="W813" s="123">
        <v>0</v>
      </c>
      <c r="X813" s="75">
        <v>0</v>
      </c>
      <c r="Y813" s="75">
        <v>0</v>
      </c>
      <c r="Z813" s="75">
        <v>0</v>
      </c>
      <c r="AA813" s="75">
        <v>0</v>
      </c>
      <c r="AB813" s="3">
        <v>0</v>
      </c>
      <c r="AC813" s="3">
        <v>0</v>
      </c>
      <c r="AD813" s="3">
        <v>0</v>
      </c>
      <c r="AE813" s="6">
        <v>0</v>
      </c>
      <c r="AF813" s="6">
        <v>0</v>
      </c>
      <c r="AG813" s="6">
        <v>0</v>
      </c>
      <c r="AH813" s="6">
        <v>0</v>
      </c>
      <c r="AI813" s="51">
        <v>0</v>
      </c>
      <c r="AJ813" s="51">
        <v>0</v>
      </c>
      <c r="AK813" s="51">
        <v>0</v>
      </c>
      <c r="AL813" s="51">
        <v>0</v>
      </c>
      <c r="AM813" s="6">
        <v>-999</v>
      </c>
      <c r="AN813" s="6" t="s">
        <v>22151</v>
      </c>
      <c r="AO813" s="6" t="s">
        <v>22151</v>
      </c>
      <c r="AP813" s="6" t="s">
        <v>22151</v>
      </c>
      <c r="AQ813" s="6">
        <v>-999</v>
      </c>
      <c r="AR813" s="6" t="s">
        <v>22151</v>
      </c>
      <c r="AS813" s="6" t="s">
        <v>22151</v>
      </c>
      <c r="AT813" s="6">
        <v>-999</v>
      </c>
      <c r="AU813" s="6" t="s">
        <v>22151</v>
      </c>
      <c r="AV813" s="6">
        <v>-999</v>
      </c>
      <c r="AW813" s="6">
        <v>-999</v>
      </c>
      <c r="AX813" s="6">
        <v>-999</v>
      </c>
      <c r="AY813" s="99" t="s">
        <v>22151</v>
      </c>
      <c r="AZ813" s="132" t="s">
        <v>22151</v>
      </c>
      <c r="BA813" s="132" t="s">
        <v>22151</v>
      </c>
      <c r="BB813" s="132">
        <v>46</v>
      </c>
      <c r="BC813" s="132" t="s">
        <v>22151</v>
      </c>
      <c r="BD813" s="132" t="s">
        <v>22151</v>
      </c>
      <c r="BE813" s="132">
        <v>61</v>
      </c>
      <c r="BF813" s="132" t="s">
        <v>22151</v>
      </c>
      <c r="BG813" s="132">
        <v>118</v>
      </c>
      <c r="BH813" s="132">
        <v>280</v>
      </c>
      <c r="BI813" s="132">
        <v>265</v>
      </c>
      <c r="BJ813" s="92" t="s">
        <v>22151</v>
      </c>
      <c r="BK813" s="6">
        <v>8.1157260046330784</v>
      </c>
      <c r="BL813" s="8">
        <v>-1007.1157260046331</v>
      </c>
      <c r="BM813" s="12">
        <v>783</v>
      </c>
      <c r="BN813" s="6">
        <v>0</v>
      </c>
      <c r="BO813" s="6">
        <v>0.19435732070240119</v>
      </c>
      <c r="BP813" s="6">
        <v>-1007.3100833253354</v>
      </c>
      <c r="BQ813" s="38">
        <v>-2146.0224302496126</v>
      </c>
      <c r="BR813" s="38"/>
      <c r="BS813" s="6">
        <v>0</v>
      </c>
      <c r="BT813" s="38">
        <v>0</v>
      </c>
      <c r="BU813" s="6" t="s">
        <v>22632</v>
      </c>
      <c r="BV813" s="75">
        <v>999</v>
      </c>
      <c r="BW813" s="75">
        <v>1795</v>
      </c>
      <c r="BX813" s="51">
        <v>-796</v>
      </c>
      <c r="BY813" s="75">
        <v>0</v>
      </c>
      <c r="BZ813" s="75">
        <v>0</v>
      </c>
      <c r="CA813" s="184" t="s">
        <v>22151</v>
      </c>
    </row>
    <row r="814" spans="1:79" x14ac:dyDescent="0.3">
      <c r="A814" s="61" t="s">
        <v>1834</v>
      </c>
      <c r="B814" s="1" t="s">
        <v>7296</v>
      </c>
      <c r="C814" s="2" t="s">
        <v>6681</v>
      </c>
      <c r="D814" s="91" t="s">
        <v>331</v>
      </c>
      <c r="E814" s="2" t="s">
        <v>3591</v>
      </c>
      <c r="F814" s="2" t="s">
        <v>3591</v>
      </c>
      <c r="G814" s="2" t="s">
        <v>660</v>
      </c>
      <c r="H814" s="2" t="s">
        <v>22151</v>
      </c>
      <c r="I814" s="2" t="s">
        <v>660</v>
      </c>
      <c r="J814" s="269" t="s">
        <v>660</v>
      </c>
      <c r="K814">
        <v>9060</v>
      </c>
      <c r="L814" t="s">
        <v>10753</v>
      </c>
      <c r="M814" t="e">
        <v>#VALUE!</v>
      </c>
      <c r="N814" t="s">
        <v>8485</v>
      </c>
      <c r="O814" s="169">
        <v>0</v>
      </c>
      <c r="P814" s="123">
        <v>0</v>
      </c>
      <c r="Q814" s="123">
        <v>0</v>
      </c>
      <c r="R814" s="75">
        <v>0</v>
      </c>
      <c r="S814" s="123">
        <v>0</v>
      </c>
      <c r="T814" s="123">
        <v>0</v>
      </c>
      <c r="U814" s="123">
        <v>0</v>
      </c>
      <c r="V814" s="75">
        <v>0</v>
      </c>
      <c r="W814" s="123">
        <v>0</v>
      </c>
      <c r="X814" s="75">
        <v>0</v>
      </c>
      <c r="Y814" s="75">
        <v>0</v>
      </c>
      <c r="Z814" s="75">
        <v>0</v>
      </c>
      <c r="AA814" s="75">
        <v>0</v>
      </c>
      <c r="AB814" s="52">
        <v>0</v>
      </c>
      <c r="AC814" s="52">
        <v>0</v>
      </c>
      <c r="AD814" s="52">
        <v>0</v>
      </c>
      <c r="AE814" s="51">
        <v>0</v>
      </c>
      <c r="AF814" s="51">
        <v>0</v>
      </c>
      <c r="AG814" s="51">
        <v>0</v>
      </c>
      <c r="AH814" s="51">
        <v>0</v>
      </c>
      <c r="AI814" s="51">
        <v>0</v>
      </c>
      <c r="AJ814" s="51">
        <v>0</v>
      </c>
      <c r="AK814" s="51">
        <v>0</v>
      </c>
      <c r="AL814" s="51">
        <v>0</v>
      </c>
      <c r="AM814" s="51">
        <v>-999</v>
      </c>
      <c r="AN814" s="51" t="s">
        <v>22151</v>
      </c>
      <c r="AO814" s="51" t="s">
        <v>22151</v>
      </c>
      <c r="AP814" s="51" t="s">
        <v>22151</v>
      </c>
      <c r="AQ814" s="51">
        <v>-999</v>
      </c>
      <c r="AR814" s="51" t="s">
        <v>22151</v>
      </c>
      <c r="AS814" s="51" t="s">
        <v>22151</v>
      </c>
      <c r="AT814" s="51">
        <v>-999</v>
      </c>
      <c r="AU814" s="51" t="s">
        <v>22151</v>
      </c>
      <c r="AV814" s="51">
        <v>-999</v>
      </c>
      <c r="AW814" s="51">
        <v>-999</v>
      </c>
      <c r="AX814" s="51">
        <v>-999</v>
      </c>
      <c r="AY814" s="76" t="s">
        <v>22151</v>
      </c>
      <c r="AZ814" s="132" t="s">
        <v>22151</v>
      </c>
      <c r="BA814" s="132" t="s">
        <v>22151</v>
      </c>
      <c r="BB814" s="132">
        <v>46</v>
      </c>
      <c r="BC814" s="132" t="s">
        <v>22151</v>
      </c>
      <c r="BD814" s="132" t="s">
        <v>22151</v>
      </c>
      <c r="BE814" s="132">
        <v>61</v>
      </c>
      <c r="BF814" s="132" t="s">
        <v>22151</v>
      </c>
      <c r="BG814" s="132">
        <v>118</v>
      </c>
      <c r="BH814" s="132">
        <v>280</v>
      </c>
      <c r="BI814" s="132">
        <v>265</v>
      </c>
      <c r="BJ814" s="92" t="s">
        <v>22151</v>
      </c>
      <c r="BK814" s="51">
        <v>8.1157260046330784</v>
      </c>
      <c r="BL814" s="8">
        <v>-1007.1157260046331</v>
      </c>
      <c r="BM814" s="12">
        <v>783</v>
      </c>
      <c r="BN814" s="51">
        <v>0</v>
      </c>
      <c r="BO814" s="51">
        <v>0.19435732070240119</v>
      </c>
      <c r="BP814" s="51">
        <v>-1007.3100833253354</v>
      </c>
      <c r="BQ814" s="64">
        <v>-2146.0224302496126</v>
      </c>
      <c r="BR814" s="64"/>
      <c r="BS814" s="51">
        <v>0</v>
      </c>
      <c r="BT814" s="38">
        <v>0</v>
      </c>
      <c r="BU814" s="51" t="s">
        <v>22632</v>
      </c>
      <c r="BV814" s="75">
        <v>999</v>
      </c>
      <c r="BW814" s="75">
        <v>1795</v>
      </c>
      <c r="BX814" s="51">
        <v>-796</v>
      </c>
      <c r="BY814" s="75">
        <v>0</v>
      </c>
      <c r="BZ814" s="75">
        <v>0</v>
      </c>
      <c r="CA814" s="184" t="s">
        <v>22151</v>
      </c>
    </row>
    <row r="815" spans="1:79" x14ac:dyDescent="0.3">
      <c r="A815" s="179" t="s">
        <v>3898</v>
      </c>
      <c r="B815" s="180" t="s">
        <v>7231</v>
      </c>
      <c r="C815" s="181" t="s">
        <v>7232</v>
      </c>
      <c r="D815" s="210" t="s">
        <v>3899</v>
      </c>
      <c r="E815" s="181" t="s">
        <v>3591</v>
      </c>
      <c r="F815" s="181" t="s">
        <v>3591</v>
      </c>
      <c r="G815" s="181" t="s">
        <v>660</v>
      </c>
      <c r="H815" s="181" t="s">
        <v>22151</v>
      </c>
      <c r="I815" s="181" t="s">
        <v>660</v>
      </c>
      <c r="J815" s="181" t="s">
        <v>660</v>
      </c>
      <c r="K815" s="182">
        <v>7485</v>
      </c>
      <c r="L815" s="182" t="s">
        <v>10088</v>
      </c>
      <c r="M815" s="194" t="e">
        <v>#VALUE!</v>
      </c>
      <c r="N815" s="194" t="s">
        <v>10089</v>
      </c>
      <c r="O815" s="66">
        <v>0</v>
      </c>
      <c r="P815" s="184">
        <v>0</v>
      </c>
      <c r="Q815" s="184">
        <v>0</v>
      </c>
      <c r="R815" s="184">
        <v>0</v>
      </c>
      <c r="S815" s="184">
        <v>0</v>
      </c>
      <c r="T815" s="184">
        <v>0</v>
      </c>
      <c r="U815" s="184">
        <v>0</v>
      </c>
      <c r="V815" s="184">
        <v>0</v>
      </c>
      <c r="W815" s="184">
        <v>0</v>
      </c>
      <c r="X815" s="184">
        <v>0</v>
      </c>
      <c r="Y815" s="184">
        <v>0</v>
      </c>
      <c r="Z815" s="184">
        <v>0</v>
      </c>
      <c r="AA815" s="184">
        <v>0</v>
      </c>
      <c r="AB815" s="185">
        <v>0</v>
      </c>
      <c r="AC815" s="186">
        <v>0</v>
      </c>
      <c r="AD815" s="186">
        <v>0</v>
      </c>
      <c r="AE815" s="187">
        <v>0</v>
      </c>
      <c r="AF815" s="187">
        <v>0</v>
      </c>
      <c r="AG815" s="187">
        <v>0</v>
      </c>
      <c r="AH815" s="187">
        <v>0</v>
      </c>
      <c r="AI815" s="187">
        <v>0</v>
      </c>
      <c r="AJ815" s="188">
        <v>0</v>
      </c>
      <c r="AK815" s="188">
        <v>0</v>
      </c>
      <c r="AL815" s="188">
        <v>0</v>
      </c>
      <c r="AM815" s="187">
        <v>-999</v>
      </c>
      <c r="AN815" s="187" t="s">
        <v>22151</v>
      </c>
      <c r="AO815" s="187" t="s">
        <v>22151</v>
      </c>
      <c r="AP815" s="187" t="s">
        <v>22151</v>
      </c>
      <c r="AQ815" s="187">
        <v>-999</v>
      </c>
      <c r="AR815" s="187" t="s">
        <v>22151</v>
      </c>
      <c r="AS815" s="187" t="s">
        <v>22151</v>
      </c>
      <c r="AT815" s="187">
        <v>-999</v>
      </c>
      <c r="AU815" s="187" t="s">
        <v>22151</v>
      </c>
      <c r="AV815" s="187">
        <v>-999</v>
      </c>
      <c r="AW815" s="187">
        <v>-999</v>
      </c>
      <c r="AX815" s="187">
        <v>-999</v>
      </c>
      <c r="AY815" s="189" t="s">
        <v>22151</v>
      </c>
      <c r="AZ815" s="189" t="s">
        <v>22151</v>
      </c>
      <c r="BA815" s="189" t="s">
        <v>22151</v>
      </c>
      <c r="BB815" s="189">
        <v>46</v>
      </c>
      <c r="BC815" s="189" t="s">
        <v>22151</v>
      </c>
      <c r="BD815" s="189" t="s">
        <v>22151</v>
      </c>
      <c r="BE815" s="189">
        <v>61</v>
      </c>
      <c r="BF815" s="189" t="s">
        <v>22151</v>
      </c>
      <c r="BG815" s="189">
        <v>118</v>
      </c>
      <c r="BH815" s="189">
        <v>280</v>
      </c>
      <c r="BI815" s="189">
        <v>265</v>
      </c>
      <c r="BJ815" s="190" t="s">
        <v>22151</v>
      </c>
      <c r="BK815" s="187">
        <v>8.1157260046330784</v>
      </c>
      <c r="BL815" s="187">
        <v>-1007.1157260046331</v>
      </c>
      <c r="BM815" s="189">
        <v>783</v>
      </c>
      <c r="BN815" s="187">
        <v>0</v>
      </c>
      <c r="BO815" s="187">
        <v>0.19435732070240119</v>
      </c>
      <c r="BP815" s="187">
        <v>-1007.3100833253354</v>
      </c>
      <c r="BQ815" s="191">
        <v>-2146.0224302496126</v>
      </c>
      <c r="BR815" s="192"/>
      <c r="BS815" s="187">
        <v>0</v>
      </c>
      <c r="BT815" s="38">
        <v>0</v>
      </c>
      <c r="BU815" s="187" t="s">
        <v>22632</v>
      </c>
      <c r="BV815" s="184">
        <v>999</v>
      </c>
      <c r="BW815" s="193">
        <v>1795</v>
      </c>
      <c r="BX815" s="188">
        <v>-796</v>
      </c>
      <c r="BY815" s="193">
        <v>0</v>
      </c>
      <c r="BZ815" s="193">
        <v>0</v>
      </c>
      <c r="CA815" s="184" t="s">
        <v>22151</v>
      </c>
    </row>
    <row r="816" spans="1:79" x14ac:dyDescent="0.3">
      <c r="A816" s="134" t="s">
        <v>1895</v>
      </c>
      <c r="B816" s="1" t="s">
        <v>6971</v>
      </c>
      <c r="C816" s="2" t="s">
        <v>6623</v>
      </c>
      <c r="D816" s="91" t="s">
        <v>254</v>
      </c>
      <c r="E816" s="2" t="s">
        <v>3591</v>
      </c>
      <c r="F816" s="2" t="s">
        <v>3591</v>
      </c>
      <c r="G816" s="2" t="s">
        <v>660</v>
      </c>
      <c r="H816" s="2" t="s">
        <v>22151</v>
      </c>
      <c r="I816" s="2" t="s">
        <v>660</v>
      </c>
      <c r="J816" s="269" t="s">
        <v>660</v>
      </c>
      <c r="K816" s="122">
        <v>4903</v>
      </c>
      <c r="L816" s="122" t="s">
        <v>9992</v>
      </c>
      <c r="M816" s="122" t="e">
        <v>#VALUE!</v>
      </c>
      <c r="N816" s="122" t="s">
        <v>5407</v>
      </c>
      <c r="O816" s="123">
        <v>0</v>
      </c>
      <c r="P816" s="123">
        <v>0</v>
      </c>
      <c r="Q816" s="123">
        <v>0</v>
      </c>
      <c r="R816" s="123">
        <v>0</v>
      </c>
      <c r="S816" s="123">
        <v>0</v>
      </c>
      <c r="T816" s="123">
        <v>0</v>
      </c>
      <c r="U816" s="123">
        <v>0</v>
      </c>
      <c r="V816" s="123">
        <v>0</v>
      </c>
      <c r="W816" s="123">
        <v>0</v>
      </c>
      <c r="X816" s="123">
        <v>0</v>
      </c>
      <c r="Y816" s="123">
        <v>0</v>
      </c>
      <c r="Z816" s="123">
        <v>0</v>
      </c>
      <c r="AA816" s="123">
        <v>0</v>
      </c>
      <c r="AB816" s="124">
        <v>0</v>
      </c>
      <c r="AC816" s="124">
        <v>0</v>
      </c>
      <c r="AD816" s="124">
        <v>0</v>
      </c>
      <c r="AE816" s="125">
        <v>0</v>
      </c>
      <c r="AF816" s="125">
        <v>0</v>
      </c>
      <c r="AG816" s="125">
        <v>0</v>
      </c>
      <c r="AH816" s="125">
        <v>0</v>
      </c>
      <c r="AI816" s="125">
        <v>0</v>
      </c>
      <c r="AJ816" s="125">
        <v>0</v>
      </c>
      <c r="AK816" s="125">
        <v>0</v>
      </c>
      <c r="AL816" s="51">
        <v>0</v>
      </c>
      <c r="AM816" s="125">
        <v>-999</v>
      </c>
      <c r="AN816" s="125" t="s">
        <v>22151</v>
      </c>
      <c r="AO816" s="125" t="s">
        <v>22151</v>
      </c>
      <c r="AP816" s="125" t="s">
        <v>22151</v>
      </c>
      <c r="AQ816" s="125">
        <v>-999</v>
      </c>
      <c r="AR816" s="125" t="s">
        <v>22151</v>
      </c>
      <c r="AS816" s="125" t="s">
        <v>22151</v>
      </c>
      <c r="AT816" s="125">
        <v>-999</v>
      </c>
      <c r="AU816" s="125" t="s">
        <v>22151</v>
      </c>
      <c r="AV816" s="125">
        <v>-999</v>
      </c>
      <c r="AW816" s="125">
        <v>-999</v>
      </c>
      <c r="AX816" s="125">
        <v>-999</v>
      </c>
      <c r="AY816" s="127" t="s">
        <v>22151</v>
      </c>
      <c r="AZ816" s="127" t="s">
        <v>22151</v>
      </c>
      <c r="BA816" s="127" t="s">
        <v>22151</v>
      </c>
      <c r="BB816" s="127">
        <v>46</v>
      </c>
      <c r="BC816" s="127" t="s">
        <v>22151</v>
      </c>
      <c r="BD816" s="127" t="s">
        <v>22151</v>
      </c>
      <c r="BE816" s="127">
        <v>61</v>
      </c>
      <c r="BF816" s="127" t="s">
        <v>22151</v>
      </c>
      <c r="BG816" s="127">
        <v>118</v>
      </c>
      <c r="BH816" s="127">
        <v>280</v>
      </c>
      <c r="BI816" s="127">
        <v>265</v>
      </c>
      <c r="BJ816" s="126" t="s">
        <v>22151</v>
      </c>
      <c r="BK816" s="125">
        <v>8.1157260046330784</v>
      </c>
      <c r="BL816" s="125">
        <v>-1007.1157260046331</v>
      </c>
      <c r="BM816" s="127">
        <v>783</v>
      </c>
      <c r="BN816" s="125">
        <v>0</v>
      </c>
      <c r="BO816" s="125">
        <v>0.19435732070240119</v>
      </c>
      <c r="BP816" s="125">
        <v>-1007.3100833253354</v>
      </c>
      <c r="BQ816" s="128">
        <v>-2146.0224302496126</v>
      </c>
      <c r="BR816" s="128"/>
      <c r="BS816" s="125">
        <v>0</v>
      </c>
      <c r="BT816" s="38">
        <v>0</v>
      </c>
      <c r="BU816" s="125" t="s">
        <v>22632</v>
      </c>
      <c r="BV816" s="123">
        <v>999</v>
      </c>
      <c r="BW816" s="123">
        <v>1795</v>
      </c>
      <c r="BX816" s="125">
        <v>-796</v>
      </c>
      <c r="BY816" s="123">
        <v>0</v>
      </c>
      <c r="BZ816" s="123">
        <v>0</v>
      </c>
      <c r="CA816" s="184" t="s">
        <v>22151</v>
      </c>
    </row>
    <row r="817" spans="1:79" x14ac:dyDescent="0.3">
      <c r="A817" s="26" t="s">
        <v>2019</v>
      </c>
      <c r="B817" s="1" t="s">
        <v>6948</v>
      </c>
      <c r="C817" s="2" t="s">
        <v>6715</v>
      </c>
      <c r="D817" s="91" t="s">
        <v>452</v>
      </c>
      <c r="E817" s="2" t="s">
        <v>3591</v>
      </c>
      <c r="F817" s="2" t="s">
        <v>3591</v>
      </c>
      <c r="G817" s="2" t="s">
        <v>660</v>
      </c>
      <c r="H817" s="2" t="s">
        <v>22151</v>
      </c>
      <c r="I817" s="2" t="s">
        <v>660</v>
      </c>
      <c r="J817" s="269" t="s">
        <v>660</v>
      </c>
      <c r="K817">
        <v>6978</v>
      </c>
      <c r="L817" t="s">
        <v>9562</v>
      </c>
      <c r="M817" t="e">
        <v>#VALUE!</v>
      </c>
      <c r="N817" t="s">
        <v>5486</v>
      </c>
      <c r="O817" s="169">
        <v>0</v>
      </c>
      <c r="P817" s="123">
        <v>0</v>
      </c>
      <c r="Q817" s="123">
        <v>0</v>
      </c>
      <c r="R817" s="75">
        <v>0</v>
      </c>
      <c r="S817" s="123">
        <v>0</v>
      </c>
      <c r="T817" s="123">
        <v>0</v>
      </c>
      <c r="U817" s="123">
        <v>0</v>
      </c>
      <c r="V817" s="75">
        <v>0</v>
      </c>
      <c r="W817" s="123">
        <v>0</v>
      </c>
      <c r="X817" s="75">
        <v>0</v>
      </c>
      <c r="Y817" s="75">
        <v>0</v>
      </c>
      <c r="Z817" s="75">
        <v>0</v>
      </c>
      <c r="AA817" s="75">
        <v>0</v>
      </c>
      <c r="AB817" s="4">
        <v>0</v>
      </c>
      <c r="AC817" s="4">
        <v>0</v>
      </c>
      <c r="AD817" s="4">
        <v>0</v>
      </c>
      <c r="AE817" s="8">
        <v>0</v>
      </c>
      <c r="AF817" s="8">
        <v>0</v>
      </c>
      <c r="AG817" s="8">
        <v>0</v>
      </c>
      <c r="AH817" s="8">
        <v>0</v>
      </c>
      <c r="AI817" s="51">
        <v>0</v>
      </c>
      <c r="AJ817" s="51">
        <v>0</v>
      </c>
      <c r="AK817" s="51">
        <v>0</v>
      </c>
      <c r="AL817" s="51">
        <v>0</v>
      </c>
      <c r="AM817" s="8">
        <v>-999</v>
      </c>
      <c r="AN817" s="8" t="s">
        <v>22151</v>
      </c>
      <c r="AO817" s="8" t="s">
        <v>22151</v>
      </c>
      <c r="AP817" s="8" t="s">
        <v>22151</v>
      </c>
      <c r="AQ817" s="8">
        <v>-999</v>
      </c>
      <c r="AR817" s="8" t="s">
        <v>22151</v>
      </c>
      <c r="AS817" s="8" t="s">
        <v>22151</v>
      </c>
      <c r="AT817" s="8">
        <v>-999</v>
      </c>
      <c r="AU817" s="8" t="s">
        <v>22151</v>
      </c>
      <c r="AV817" s="8">
        <v>-999</v>
      </c>
      <c r="AW817" s="8">
        <v>-999</v>
      </c>
      <c r="AX817" s="8">
        <v>-999</v>
      </c>
      <c r="AY817" s="132" t="s">
        <v>22151</v>
      </c>
      <c r="AZ817" s="132" t="s">
        <v>22151</v>
      </c>
      <c r="BA817" s="132" t="s">
        <v>22151</v>
      </c>
      <c r="BB817" s="132">
        <v>46</v>
      </c>
      <c r="BC817" s="132" t="s">
        <v>22151</v>
      </c>
      <c r="BD817" s="132" t="s">
        <v>22151</v>
      </c>
      <c r="BE817" s="132">
        <v>61</v>
      </c>
      <c r="BF817" s="132" t="s">
        <v>22151</v>
      </c>
      <c r="BG817" s="132">
        <v>118</v>
      </c>
      <c r="BH817" s="132">
        <v>280</v>
      </c>
      <c r="BI817" s="132">
        <v>265</v>
      </c>
      <c r="BJ817" s="92" t="s">
        <v>22151</v>
      </c>
      <c r="BK817" s="8">
        <v>8.1157260046330784</v>
      </c>
      <c r="BL817" s="8">
        <v>-1007.1157260046331</v>
      </c>
      <c r="BM817" s="12">
        <v>783</v>
      </c>
      <c r="BN817" s="10">
        <v>0</v>
      </c>
      <c r="BO817" s="10">
        <v>0.19435732070240119</v>
      </c>
      <c r="BP817" s="10">
        <v>-1007.3100833253354</v>
      </c>
      <c r="BQ817" s="41">
        <v>-2146.0224302496126</v>
      </c>
      <c r="BR817" s="41"/>
      <c r="BS817" s="10">
        <v>0</v>
      </c>
      <c r="BT817" s="38">
        <v>0</v>
      </c>
      <c r="BU817" s="6" t="s">
        <v>22632</v>
      </c>
      <c r="BV817" s="75">
        <v>999</v>
      </c>
      <c r="BW817" s="75">
        <v>1795</v>
      </c>
      <c r="BX817" s="51">
        <v>-796</v>
      </c>
      <c r="BY817" s="75">
        <v>0</v>
      </c>
      <c r="BZ817" s="75">
        <v>0</v>
      </c>
      <c r="CA817" s="184" t="s">
        <v>22151</v>
      </c>
    </row>
    <row r="818" spans="1:79" x14ac:dyDescent="0.3">
      <c r="A818" s="195" t="s">
        <v>9242</v>
      </c>
      <c r="B818" s="180" t="s">
        <v>6784</v>
      </c>
      <c r="C818" s="181" t="s">
        <v>9244</v>
      </c>
      <c r="D818" s="210" t="s">
        <v>9243</v>
      </c>
      <c r="E818" s="181" t="s">
        <v>3591</v>
      </c>
      <c r="F818" s="181" t="s">
        <v>3591</v>
      </c>
      <c r="G818" s="181" t="s">
        <v>660</v>
      </c>
      <c r="H818" s="181" t="s">
        <v>22151</v>
      </c>
      <c r="I818" s="181" t="s">
        <v>660</v>
      </c>
      <c r="J818" s="181" t="s">
        <v>660</v>
      </c>
      <c r="K818" s="182">
        <v>13777</v>
      </c>
      <c r="L818" s="182" t="s">
        <v>9245</v>
      </c>
      <c r="M818" s="194" t="e">
        <v>#VALUE!</v>
      </c>
      <c r="N818" s="194" t="s">
        <v>9246</v>
      </c>
      <c r="O818" s="66">
        <v>0</v>
      </c>
      <c r="P818" s="184">
        <v>0</v>
      </c>
      <c r="Q818" s="184">
        <v>0</v>
      </c>
      <c r="R818" s="184">
        <v>0</v>
      </c>
      <c r="S818" s="184">
        <v>0</v>
      </c>
      <c r="T818" s="184">
        <v>0</v>
      </c>
      <c r="U818" s="184">
        <v>0</v>
      </c>
      <c r="V818" s="184">
        <v>0</v>
      </c>
      <c r="W818" s="184">
        <v>0</v>
      </c>
      <c r="X818" s="184">
        <v>0</v>
      </c>
      <c r="Y818" s="184">
        <v>0</v>
      </c>
      <c r="Z818" s="184">
        <v>0</v>
      </c>
      <c r="AA818" s="184">
        <v>0</v>
      </c>
      <c r="AB818" s="185">
        <v>0</v>
      </c>
      <c r="AC818" s="186">
        <v>0</v>
      </c>
      <c r="AD818" s="186">
        <v>0</v>
      </c>
      <c r="AE818" s="187">
        <v>0</v>
      </c>
      <c r="AF818" s="187">
        <v>0</v>
      </c>
      <c r="AG818" s="187">
        <v>0</v>
      </c>
      <c r="AH818" s="187">
        <v>0</v>
      </c>
      <c r="AI818" s="187">
        <v>0</v>
      </c>
      <c r="AJ818" s="188">
        <v>0</v>
      </c>
      <c r="AK818" s="188">
        <v>0</v>
      </c>
      <c r="AL818" s="188">
        <v>0</v>
      </c>
      <c r="AM818" s="187">
        <v>-999</v>
      </c>
      <c r="AN818" s="187" t="s">
        <v>22151</v>
      </c>
      <c r="AO818" s="187" t="s">
        <v>22151</v>
      </c>
      <c r="AP818" s="187" t="s">
        <v>22151</v>
      </c>
      <c r="AQ818" s="187">
        <v>-999</v>
      </c>
      <c r="AR818" s="187" t="s">
        <v>22151</v>
      </c>
      <c r="AS818" s="187" t="s">
        <v>22151</v>
      </c>
      <c r="AT818" s="187">
        <v>-999</v>
      </c>
      <c r="AU818" s="187" t="s">
        <v>22151</v>
      </c>
      <c r="AV818" s="187">
        <v>-999</v>
      </c>
      <c r="AW818" s="187">
        <v>-999</v>
      </c>
      <c r="AX818" s="187">
        <v>-999</v>
      </c>
      <c r="AY818" s="189" t="s">
        <v>22151</v>
      </c>
      <c r="AZ818" s="189" t="s">
        <v>22151</v>
      </c>
      <c r="BA818" s="189" t="s">
        <v>22151</v>
      </c>
      <c r="BB818" s="189">
        <v>46</v>
      </c>
      <c r="BC818" s="189" t="s">
        <v>22151</v>
      </c>
      <c r="BD818" s="189" t="s">
        <v>22151</v>
      </c>
      <c r="BE818" s="189">
        <v>61</v>
      </c>
      <c r="BF818" s="189" t="s">
        <v>22151</v>
      </c>
      <c r="BG818" s="189">
        <v>118</v>
      </c>
      <c r="BH818" s="189">
        <v>280</v>
      </c>
      <c r="BI818" s="189">
        <v>265</v>
      </c>
      <c r="BJ818" s="190" t="s">
        <v>22151</v>
      </c>
      <c r="BK818" s="187">
        <v>8.1157260046330784</v>
      </c>
      <c r="BL818" s="187">
        <v>-1007.1157260046331</v>
      </c>
      <c r="BM818" s="189">
        <v>783</v>
      </c>
      <c r="BN818" s="187">
        <v>0</v>
      </c>
      <c r="BO818" s="187">
        <v>0.19435732070240119</v>
      </c>
      <c r="BP818" s="187">
        <v>-1007.3100833253354</v>
      </c>
      <c r="BQ818" s="191">
        <v>-2146.0224302496126</v>
      </c>
      <c r="BR818" s="192"/>
      <c r="BS818" s="187">
        <v>0</v>
      </c>
      <c r="BT818" s="38">
        <v>0</v>
      </c>
      <c r="BU818" s="187" t="s">
        <v>22632</v>
      </c>
      <c r="BV818" s="184">
        <v>999</v>
      </c>
      <c r="BW818" s="193">
        <v>1795</v>
      </c>
      <c r="BX818" s="188">
        <v>-796</v>
      </c>
      <c r="BY818" s="193">
        <v>0</v>
      </c>
      <c r="BZ818" s="193">
        <v>0</v>
      </c>
      <c r="CA818" s="184" t="s">
        <v>22151</v>
      </c>
    </row>
    <row r="819" spans="1:79" x14ac:dyDescent="0.3">
      <c r="A819" s="48" t="s">
        <v>2075</v>
      </c>
      <c r="B819" s="1" t="s">
        <v>6856</v>
      </c>
      <c r="C819" s="2" t="s">
        <v>6857</v>
      </c>
      <c r="D819" s="91" t="s">
        <v>281</v>
      </c>
      <c r="E819" s="2" t="s">
        <v>3591</v>
      </c>
      <c r="F819" s="2" t="s">
        <v>3591</v>
      </c>
      <c r="G819" s="2" t="s">
        <v>660</v>
      </c>
      <c r="H819" s="2" t="s">
        <v>22151</v>
      </c>
      <c r="I819" s="2" t="s">
        <v>660</v>
      </c>
      <c r="J819" s="269" t="s">
        <v>660</v>
      </c>
      <c r="K819">
        <v>9009</v>
      </c>
      <c r="L819" t="s">
        <v>9634</v>
      </c>
      <c r="M819" t="e">
        <v>#VALUE!</v>
      </c>
      <c r="N819" t="s">
        <v>5532</v>
      </c>
      <c r="O819" s="169">
        <v>0</v>
      </c>
      <c r="P819" s="123">
        <v>0</v>
      </c>
      <c r="Q819" s="123">
        <v>0</v>
      </c>
      <c r="R819" s="75">
        <v>0</v>
      </c>
      <c r="S819" s="123">
        <v>0</v>
      </c>
      <c r="T819" s="123">
        <v>0</v>
      </c>
      <c r="U819" s="123">
        <v>0</v>
      </c>
      <c r="V819" s="75">
        <v>0</v>
      </c>
      <c r="W819" s="123">
        <v>0</v>
      </c>
      <c r="X819" s="75">
        <v>0</v>
      </c>
      <c r="Y819" s="75">
        <v>0</v>
      </c>
      <c r="Z819" s="75">
        <v>0</v>
      </c>
      <c r="AA819" s="75">
        <v>0</v>
      </c>
      <c r="AB819" s="4">
        <v>0</v>
      </c>
      <c r="AC819" s="4">
        <v>0</v>
      </c>
      <c r="AD819" s="4">
        <v>0</v>
      </c>
      <c r="AE819" s="8">
        <v>0</v>
      </c>
      <c r="AF819" s="8">
        <v>0</v>
      </c>
      <c r="AG819" s="8">
        <v>0</v>
      </c>
      <c r="AH819" s="8">
        <v>0</v>
      </c>
      <c r="AI819" s="51">
        <v>0</v>
      </c>
      <c r="AJ819" s="51">
        <v>0</v>
      </c>
      <c r="AK819" s="51">
        <v>0</v>
      </c>
      <c r="AL819" s="51">
        <v>0</v>
      </c>
      <c r="AM819" s="8">
        <v>-999</v>
      </c>
      <c r="AN819" s="8" t="s">
        <v>22151</v>
      </c>
      <c r="AO819" s="8" t="s">
        <v>22151</v>
      </c>
      <c r="AP819" s="8" t="s">
        <v>22151</v>
      </c>
      <c r="AQ819" s="8">
        <v>-999</v>
      </c>
      <c r="AR819" s="8" t="s">
        <v>22151</v>
      </c>
      <c r="AS819" s="8" t="s">
        <v>22151</v>
      </c>
      <c r="AT819" s="8">
        <v>-999</v>
      </c>
      <c r="AU819" s="8" t="s">
        <v>22151</v>
      </c>
      <c r="AV819" s="8">
        <v>-999</v>
      </c>
      <c r="AW819" s="8">
        <v>-999</v>
      </c>
      <c r="AX819" s="8">
        <v>-999</v>
      </c>
      <c r="AY819" s="132" t="s">
        <v>22151</v>
      </c>
      <c r="AZ819" s="132" t="s">
        <v>22151</v>
      </c>
      <c r="BA819" s="132" t="s">
        <v>22151</v>
      </c>
      <c r="BB819" s="132">
        <v>46</v>
      </c>
      <c r="BC819" s="132" t="s">
        <v>22151</v>
      </c>
      <c r="BD819" s="132" t="s">
        <v>22151</v>
      </c>
      <c r="BE819" s="132">
        <v>61</v>
      </c>
      <c r="BF819" s="132" t="s">
        <v>22151</v>
      </c>
      <c r="BG819" s="132">
        <v>118</v>
      </c>
      <c r="BH819" s="132">
        <v>280</v>
      </c>
      <c r="BI819" s="132">
        <v>265</v>
      </c>
      <c r="BJ819" s="92" t="s">
        <v>22151</v>
      </c>
      <c r="BK819" s="8">
        <v>8.1157260046330784</v>
      </c>
      <c r="BL819" s="8">
        <v>-1007.1157260046331</v>
      </c>
      <c r="BM819" s="12">
        <v>783</v>
      </c>
      <c r="BN819" s="10">
        <v>0</v>
      </c>
      <c r="BO819" s="10">
        <v>0.19435732070240119</v>
      </c>
      <c r="BP819" s="10">
        <v>-1007.3100833253354</v>
      </c>
      <c r="BQ819" s="41">
        <v>-2146.0224302496126</v>
      </c>
      <c r="BR819" s="41"/>
      <c r="BS819" s="10">
        <v>0</v>
      </c>
      <c r="BT819" s="38">
        <v>0</v>
      </c>
      <c r="BU819" s="6" t="s">
        <v>22632</v>
      </c>
      <c r="BV819" s="75">
        <v>999</v>
      </c>
      <c r="BW819" s="75">
        <v>1795</v>
      </c>
      <c r="BX819" s="51">
        <v>-796</v>
      </c>
      <c r="BY819" s="75">
        <v>0</v>
      </c>
      <c r="BZ819" s="75">
        <v>0</v>
      </c>
      <c r="CA819" s="184" t="s">
        <v>22151</v>
      </c>
    </row>
    <row r="820" spans="1:79" x14ac:dyDescent="0.3">
      <c r="A820" s="179" t="s">
        <v>2115</v>
      </c>
      <c r="B820" s="180" t="s">
        <v>7070</v>
      </c>
      <c r="C820" s="196" t="s">
        <v>6970</v>
      </c>
      <c r="D820" s="211" t="s">
        <v>380</v>
      </c>
      <c r="E820" s="196" t="s">
        <v>3591</v>
      </c>
      <c r="F820" s="196" t="s">
        <v>3591</v>
      </c>
      <c r="G820" s="196" t="s">
        <v>660</v>
      </c>
      <c r="H820" s="196" t="s">
        <v>22151</v>
      </c>
      <c r="I820" s="196" t="s">
        <v>660</v>
      </c>
      <c r="J820" s="196" t="s">
        <v>660</v>
      </c>
      <c r="K820" s="197">
        <v>9147</v>
      </c>
      <c r="L820" s="197" t="s">
        <v>9953</v>
      </c>
      <c r="M820" s="198" t="e">
        <v>#VALUE!</v>
      </c>
      <c r="N820" s="198" t="s">
        <v>8608</v>
      </c>
      <c r="O820" s="199">
        <v>0</v>
      </c>
      <c r="P820" s="200">
        <v>0</v>
      </c>
      <c r="Q820" s="200">
        <v>0</v>
      </c>
      <c r="R820" s="200">
        <v>0</v>
      </c>
      <c r="S820" s="200">
        <v>0</v>
      </c>
      <c r="T820" s="200">
        <v>0</v>
      </c>
      <c r="U820" s="200">
        <v>0</v>
      </c>
      <c r="V820" s="200">
        <v>0</v>
      </c>
      <c r="W820" s="200">
        <v>0</v>
      </c>
      <c r="X820" s="200">
        <v>0</v>
      </c>
      <c r="Y820" s="200">
        <v>0</v>
      </c>
      <c r="Z820" s="200">
        <v>0</v>
      </c>
      <c r="AA820" s="200">
        <v>0</v>
      </c>
      <c r="AB820" s="201">
        <v>0</v>
      </c>
      <c r="AC820" s="202">
        <v>0</v>
      </c>
      <c r="AD820" s="202">
        <v>0</v>
      </c>
      <c r="AE820" s="203">
        <v>0</v>
      </c>
      <c r="AF820" s="203">
        <v>0</v>
      </c>
      <c r="AG820" s="203">
        <v>0</v>
      </c>
      <c r="AH820" s="203">
        <v>0</v>
      </c>
      <c r="AI820" s="203">
        <v>0</v>
      </c>
      <c r="AJ820" s="204">
        <v>0</v>
      </c>
      <c r="AK820" s="204">
        <v>0</v>
      </c>
      <c r="AL820" s="204">
        <v>0</v>
      </c>
      <c r="AM820" s="203">
        <v>-999</v>
      </c>
      <c r="AN820" s="203" t="s">
        <v>22151</v>
      </c>
      <c r="AO820" s="203" t="s">
        <v>22151</v>
      </c>
      <c r="AP820" s="203" t="s">
        <v>22151</v>
      </c>
      <c r="AQ820" s="203">
        <v>-999</v>
      </c>
      <c r="AR820" s="203" t="s">
        <v>22151</v>
      </c>
      <c r="AS820" s="203" t="s">
        <v>22151</v>
      </c>
      <c r="AT820" s="203">
        <v>-999</v>
      </c>
      <c r="AU820" s="203" t="s">
        <v>22151</v>
      </c>
      <c r="AV820" s="203">
        <v>-999</v>
      </c>
      <c r="AW820" s="203">
        <v>-999</v>
      </c>
      <c r="AX820" s="203">
        <v>-999</v>
      </c>
      <c r="AY820" s="205" t="s">
        <v>22151</v>
      </c>
      <c r="AZ820" s="205" t="s">
        <v>22151</v>
      </c>
      <c r="BA820" s="205" t="s">
        <v>22151</v>
      </c>
      <c r="BB820" s="205">
        <v>46</v>
      </c>
      <c r="BC820" s="205" t="s">
        <v>22151</v>
      </c>
      <c r="BD820" s="205" t="s">
        <v>22151</v>
      </c>
      <c r="BE820" s="205">
        <v>61</v>
      </c>
      <c r="BF820" s="205" t="s">
        <v>22151</v>
      </c>
      <c r="BG820" s="205">
        <v>118</v>
      </c>
      <c r="BH820" s="205">
        <v>280</v>
      </c>
      <c r="BI820" s="205">
        <v>265</v>
      </c>
      <c r="BJ820" s="206" t="s">
        <v>22151</v>
      </c>
      <c r="BK820" s="203">
        <v>8.1157260046330784</v>
      </c>
      <c r="BL820" s="203">
        <v>-1007.1157260046331</v>
      </c>
      <c r="BM820" s="205">
        <v>783</v>
      </c>
      <c r="BN820" s="203">
        <v>0</v>
      </c>
      <c r="BO820" s="203">
        <v>0.19435732070240119</v>
      </c>
      <c r="BP820" s="203">
        <v>-1007.3100833253354</v>
      </c>
      <c r="BQ820" s="207">
        <v>-2146.0224302496126</v>
      </c>
      <c r="BR820" s="208"/>
      <c r="BS820" s="203">
        <v>0</v>
      </c>
      <c r="BT820" s="38">
        <v>0</v>
      </c>
      <c r="BU820" s="203" t="s">
        <v>22632</v>
      </c>
      <c r="BV820" s="200">
        <v>999</v>
      </c>
      <c r="BW820" s="209">
        <v>1795</v>
      </c>
      <c r="BX820" s="204">
        <v>-796</v>
      </c>
      <c r="BY820" s="209">
        <v>0</v>
      </c>
      <c r="BZ820" s="209">
        <v>0</v>
      </c>
      <c r="CA820" s="184" t="s">
        <v>22151</v>
      </c>
    </row>
    <row r="821" spans="1:79" x14ac:dyDescent="0.3">
      <c r="A821" s="48" t="s">
        <v>8184</v>
      </c>
      <c r="B821" s="1" t="s">
        <v>7269</v>
      </c>
      <c r="C821" s="2" t="s">
        <v>6939</v>
      </c>
      <c r="D821" s="91" t="s">
        <v>8678</v>
      </c>
      <c r="E821" s="2" t="s">
        <v>3591</v>
      </c>
      <c r="F821" s="2" t="s">
        <v>3591</v>
      </c>
      <c r="G821" s="2" t="s">
        <v>660</v>
      </c>
      <c r="H821" s="2" t="s">
        <v>22151</v>
      </c>
      <c r="I821" s="2" t="s">
        <v>660</v>
      </c>
      <c r="J821" s="269" t="s">
        <v>660</v>
      </c>
      <c r="K821">
        <v>6341</v>
      </c>
      <c r="L821" t="s">
        <v>10222</v>
      </c>
      <c r="M821" t="e">
        <v>#VALUE!</v>
      </c>
      <c r="N821" t="s">
        <v>8679</v>
      </c>
      <c r="O821" s="169">
        <v>0</v>
      </c>
      <c r="P821" s="123">
        <v>0</v>
      </c>
      <c r="Q821" s="123">
        <v>0</v>
      </c>
      <c r="R821" s="75">
        <v>0</v>
      </c>
      <c r="S821" s="123">
        <v>0</v>
      </c>
      <c r="T821" s="123">
        <v>0</v>
      </c>
      <c r="U821" s="123">
        <v>0</v>
      </c>
      <c r="V821" s="75">
        <v>0</v>
      </c>
      <c r="W821" s="123">
        <v>0</v>
      </c>
      <c r="X821" s="75">
        <v>0</v>
      </c>
      <c r="Y821" s="75">
        <v>0</v>
      </c>
      <c r="Z821" s="75">
        <v>0</v>
      </c>
      <c r="AA821" s="75">
        <v>0</v>
      </c>
      <c r="AB821" s="4">
        <v>0</v>
      </c>
      <c r="AC821" s="4">
        <v>0</v>
      </c>
      <c r="AD821" s="4">
        <v>0</v>
      </c>
      <c r="AE821" s="8">
        <v>0</v>
      </c>
      <c r="AF821" s="8">
        <v>0</v>
      </c>
      <c r="AG821" s="8">
        <v>0</v>
      </c>
      <c r="AH821" s="8">
        <v>0</v>
      </c>
      <c r="AI821" s="51">
        <v>0</v>
      </c>
      <c r="AJ821" s="51">
        <v>0</v>
      </c>
      <c r="AK821" s="51">
        <v>0</v>
      </c>
      <c r="AL821" s="51">
        <v>0</v>
      </c>
      <c r="AM821" s="8">
        <v>-999</v>
      </c>
      <c r="AN821" s="8" t="s">
        <v>22151</v>
      </c>
      <c r="AO821" s="8" t="s">
        <v>22151</v>
      </c>
      <c r="AP821" s="8" t="s">
        <v>22151</v>
      </c>
      <c r="AQ821" s="8">
        <v>-999</v>
      </c>
      <c r="AR821" s="8" t="s">
        <v>22151</v>
      </c>
      <c r="AS821" s="8" t="s">
        <v>22151</v>
      </c>
      <c r="AT821" s="8">
        <v>-999</v>
      </c>
      <c r="AU821" s="8" t="s">
        <v>22151</v>
      </c>
      <c r="AV821" s="8">
        <v>-999</v>
      </c>
      <c r="AW821" s="8">
        <v>-999</v>
      </c>
      <c r="AX821" s="8">
        <v>-999</v>
      </c>
      <c r="AY821" s="132" t="s">
        <v>22151</v>
      </c>
      <c r="AZ821" s="132" t="s">
        <v>22151</v>
      </c>
      <c r="BA821" s="132" t="s">
        <v>22151</v>
      </c>
      <c r="BB821" s="132">
        <v>46</v>
      </c>
      <c r="BC821" s="132" t="s">
        <v>22151</v>
      </c>
      <c r="BD821" s="132" t="s">
        <v>22151</v>
      </c>
      <c r="BE821" s="132">
        <v>61</v>
      </c>
      <c r="BF821" s="132" t="s">
        <v>22151</v>
      </c>
      <c r="BG821" s="132">
        <v>118</v>
      </c>
      <c r="BH821" s="132">
        <v>280</v>
      </c>
      <c r="BI821" s="132">
        <v>265</v>
      </c>
      <c r="BJ821" s="92" t="s">
        <v>22151</v>
      </c>
      <c r="BK821" s="8">
        <v>8.1157260046330784</v>
      </c>
      <c r="BL821" s="8">
        <v>-1007.1157260046331</v>
      </c>
      <c r="BM821" s="12">
        <v>783</v>
      </c>
      <c r="BN821" s="10">
        <v>0</v>
      </c>
      <c r="BO821" s="10">
        <v>0.19435732070240119</v>
      </c>
      <c r="BP821" s="10">
        <v>-1007.3100833253354</v>
      </c>
      <c r="BQ821" s="41">
        <v>-2146.0224302496126</v>
      </c>
      <c r="BR821" s="41"/>
      <c r="BS821" s="10">
        <v>0</v>
      </c>
      <c r="BT821" s="38">
        <v>0</v>
      </c>
      <c r="BU821" s="6" t="s">
        <v>22632</v>
      </c>
      <c r="BV821" s="75">
        <v>999</v>
      </c>
      <c r="BW821" s="75">
        <v>1795</v>
      </c>
      <c r="BX821" s="51">
        <v>-796</v>
      </c>
      <c r="BY821" s="75">
        <v>0</v>
      </c>
      <c r="BZ821" s="75">
        <v>0</v>
      </c>
      <c r="CA821" s="184" t="s">
        <v>22151</v>
      </c>
    </row>
    <row r="822" spans="1:79" x14ac:dyDescent="0.3">
      <c r="A822" s="48" t="s">
        <v>11128</v>
      </c>
      <c r="B822" s="1" t="s">
        <v>11130</v>
      </c>
      <c r="C822" s="2" t="s">
        <v>6585</v>
      </c>
      <c r="D822" s="91" t="s">
        <v>11129</v>
      </c>
      <c r="E822" s="2" t="s">
        <v>3591</v>
      </c>
      <c r="F822" s="2" t="s">
        <v>3591</v>
      </c>
      <c r="G822" s="2" t="s">
        <v>660</v>
      </c>
      <c r="H822" s="2" t="s">
        <v>22151</v>
      </c>
      <c r="I822" s="2" t="s">
        <v>660</v>
      </c>
      <c r="J822" s="269" t="s">
        <v>660</v>
      </c>
      <c r="K822">
        <v>12148</v>
      </c>
      <c r="L822" t="s">
        <v>11131</v>
      </c>
      <c r="M822" t="e">
        <v>#VALUE!</v>
      </c>
      <c r="N822" t="s">
        <v>11132</v>
      </c>
      <c r="O822" s="169">
        <v>0</v>
      </c>
      <c r="P822" s="123">
        <v>0</v>
      </c>
      <c r="Q822" s="123">
        <v>0</v>
      </c>
      <c r="R822" s="67">
        <v>0</v>
      </c>
      <c r="S822" s="123">
        <v>0</v>
      </c>
      <c r="T822" s="123">
        <v>0</v>
      </c>
      <c r="U822" s="123">
        <v>0</v>
      </c>
      <c r="V822" s="67">
        <v>0</v>
      </c>
      <c r="W822" s="123">
        <v>0</v>
      </c>
      <c r="X822" s="67">
        <v>0</v>
      </c>
      <c r="Y822" s="67">
        <v>0</v>
      </c>
      <c r="Z822" s="67">
        <v>0</v>
      </c>
      <c r="AA822" s="67">
        <v>0</v>
      </c>
      <c r="AB822" s="4">
        <v>0</v>
      </c>
      <c r="AC822" s="4">
        <v>0</v>
      </c>
      <c r="AD822" s="4">
        <v>0</v>
      </c>
      <c r="AE822" s="8">
        <v>0</v>
      </c>
      <c r="AF822" s="8">
        <v>0</v>
      </c>
      <c r="AG822" s="8">
        <v>0</v>
      </c>
      <c r="AH822" s="8">
        <v>0</v>
      </c>
      <c r="AI822" s="51">
        <v>0</v>
      </c>
      <c r="AJ822" s="51">
        <v>0</v>
      </c>
      <c r="AK822" s="51">
        <v>0</v>
      </c>
      <c r="AL822" s="51">
        <v>0</v>
      </c>
      <c r="AM822" s="8">
        <v>-999</v>
      </c>
      <c r="AN822" s="8" t="s">
        <v>22151</v>
      </c>
      <c r="AO822" s="8" t="s">
        <v>22151</v>
      </c>
      <c r="AP822" s="8" t="s">
        <v>22151</v>
      </c>
      <c r="AQ822" s="8">
        <v>-999</v>
      </c>
      <c r="AR822" s="8" t="s">
        <v>22151</v>
      </c>
      <c r="AS822" s="8" t="s">
        <v>22151</v>
      </c>
      <c r="AT822" s="8">
        <v>-999</v>
      </c>
      <c r="AU822" s="8" t="s">
        <v>22151</v>
      </c>
      <c r="AV822" s="8">
        <v>-999</v>
      </c>
      <c r="AW822" s="8">
        <v>-999</v>
      </c>
      <c r="AX822" s="8">
        <v>-999</v>
      </c>
      <c r="AY822" s="132" t="s">
        <v>22151</v>
      </c>
      <c r="AZ822" s="132" t="s">
        <v>22151</v>
      </c>
      <c r="BA822" s="132" t="s">
        <v>22151</v>
      </c>
      <c r="BB822" s="132">
        <v>46</v>
      </c>
      <c r="BC822" s="132" t="s">
        <v>22151</v>
      </c>
      <c r="BD822" s="132" t="s">
        <v>22151</v>
      </c>
      <c r="BE822" s="132">
        <v>61</v>
      </c>
      <c r="BF822" s="132" t="s">
        <v>22151</v>
      </c>
      <c r="BG822" s="132">
        <v>118</v>
      </c>
      <c r="BH822" s="132">
        <v>280</v>
      </c>
      <c r="BI822" s="132">
        <v>265</v>
      </c>
      <c r="BJ822" s="92" t="s">
        <v>22151</v>
      </c>
      <c r="BK822" s="8">
        <v>8.1157260046330784</v>
      </c>
      <c r="BL822" s="8">
        <v>-1007.1157260046331</v>
      </c>
      <c r="BM822" s="12">
        <v>783</v>
      </c>
      <c r="BN822" s="10">
        <v>0</v>
      </c>
      <c r="BO822" s="10">
        <v>0.19435732070240119</v>
      </c>
      <c r="BP822" s="10">
        <v>-1007.3100833253354</v>
      </c>
      <c r="BQ822" s="41">
        <v>-2146.0224302496126</v>
      </c>
      <c r="BR822" s="41"/>
      <c r="BS822" s="10">
        <v>0</v>
      </c>
      <c r="BT822" s="38">
        <v>0</v>
      </c>
      <c r="BU822" s="6" t="s">
        <v>22632</v>
      </c>
      <c r="BV822" s="75">
        <v>999</v>
      </c>
      <c r="BW822" s="75">
        <v>1795</v>
      </c>
      <c r="BX822" s="51">
        <v>-796</v>
      </c>
      <c r="BY822" s="75">
        <v>0</v>
      </c>
      <c r="BZ822" s="75">
        <v>0</v>
      </c>
      <c r="CA822" s="184" t="s">
        <v>22151</v>
      </c>
    </row>
    <row r="823" spans="1:79" x14ac:dyDescent="0.3">
      <c r="A823" s="53" t="s">
        <v>2422</v>
      </c>
      <c r="B823" s="1" t="s">
        <v>7147</v>
      </c>
      <c r="C823" s="2" t="s">
        <v>6677</v>
      </c>
      <c r="D823" s="91" t="s">
        <v>177</v>
      </c>
      <c r="E823" s="2" t="s">
        <v>3591</v>
      </c>
      <c r="F823" s="2" t="s">
        <v>3591</v>
      </c>
      <c r="G823" s="2" t="s">
        <v>660</v>
      </c>
      <c r="H823" s="2" t="s">
        <v>22151</v>
      </c>
      <c r="I823" s="2" t="s">
        <v>660</v>
      </c>
      <c r="J823" s="269" t="s">
        <v>660</v>
      </c>
      <c r="K823">
        <v>5476</v>
      </c>
      <c r="L823" t="s">
        <v>9746</v>
      </c>
      <c r="M823" t="e">
        <v>#VALUE!</v>
      </c>
      <c r="N823" t="s">
        <v>8715</v>
      </c>
      <c r="O823" s="169">
        <v>0</v>
      </c>
      <c r="P823" s="123">
        <v>0</v>
      </c>
      <c r="Q823" s="123">
        <v>0</v>
      </c>
      <c r="R823" s="67">
        <v>0</v>
      </c>
      <c r="S823" s="123">
        <v>0</v>
      </c>
      <c r="T823" s="123">
        <v>0</v>
      </c>
      <c r="U823" s="123">
        <v>0</v>
      </c>
      <c r="V823" s="67">
        <v>0</v>
      </c>
      <c r="W823" s="123">
        <v>0</v>
      </c>
      <c r="X823" s="67">
        <v>0</v>
      </c>
      <c r="Y823" s="67">
        <v>0</v>
      </c>
      <c r="Z823" s="67">
        <v>0</v>
      </c>
      <c r="AA823" s="67">
        <v>0</v>
      </c>
      <c r="AB823" s="52">
        <v>0</v>
      </c>
      <c r="AC823" s="52">
        <v>0</v>
      </c>
      <c r="AD823" s="52">
        <v>0</v>
      </c>
      <c r="AE823" s="51">
        <v>0</v>
      </c>
      <c r="AF823" s="51">
        <v>0</v>
      </c>
      <c r="AG823" s="51">
        <v>0</v>
      </c>
      <c r="AH823" s="51">
        <v>0</v>
      </c>
      <c r="AI823" s="51">
        <v>0</v>
      </c>
      <c r="AJ823" s="51">
        <v>0</v>
      </c>
      <c r="AK823" s="51">
        <v>0</v>
      </c>
      <c r="AL823" s="51">
        <v>0</v>
      </c>
      <c r="AM823" s="51">
        <v>-999</v>
      </c>
      <c r="AN823" s="51" t="s">
        <v>22151</v>
      </c>
      <c r="AO823" s="51" t="s">
        <v>22151</v>
      </c>
      <c r="AP823" s="51" t="s">
        <v>22151</v>
      </c>
      <c r="AQ823" s="51">
        <v>-999</v>
      </c>
      <c r="AR823" s="51" t="s">
        <v>22151</v>
      </c>
      <c r="AS823" s="51" t="s">
        <v>22151</v>
      </c>
      <c r="AT823" s="51">
        <v>-999</v>
      </c>
      <c r="AU823" s="51" t="s">
        <v>22151</v>
      </c>
      <c r="AV823" s="51">
        <v>-999</v>
      </c>
      <c r="AW823" s="51">
        <v>-999</v>
      </c>
      <c r="AX823" s="51">
        <v>-999</v>
      </c>
      <c r="AY823" s="76" t="s">
        <v>22151</v>
      </c>
      <c r="AZ823" s="132" t="s">
        <v>22151</v>
      </c>
      <c r="BA823" s="132" t="s">
        <v>22151</v>
      </c>
      <c r="BB823" s="132">
        <v>46</v>
      </c>
      <c r="BC823" s="132" t="s">
        <v>22151</v>
      </c>
      <c r="BD823" s="132" t="s">
        <v>22151</v>
      </c>
      <c r="BE823" s="132">
        <v>61</v>
      </c>
      <c r="BF823" s="132" t="s">
        <v>22151</v>
      </c>
      <c r="BG823" s="132">
        <v>118</v>
      </c>
      <c r="BH823" s="132">
        <v>280</v>
      </c>
      <c r="BI823" s="132">
        <v>265</v>
      </c>
      <c r="BJ823" s="92" t="s">
        <v>22151</v>
      </c>
      <c r="BK823" s="51">
        <v>8.1157260046330784</v>
      </c>
      <c r="BL823" s="8">
        <v>-1007.1157260046331</v>
      </c>
      <c r="BM823" s="12">
        <v>783</v>
      </c>
      <c r="BN823" s="51">
        <v>0</v>
      </c>
      <c r="BO823" s="51">
        <v>0.19435732070240119</v>
      </c>
      <c r="BP823" s="51">
        <v>-1007.3100833253354</v>
      </c>
      <c r="BQ823" s="64">
        <v>-2146.0224302496126</v>
      </c>
      <c r="BR823" s="64"/>
      <c r="BS823" s="51">
        <v>0</v>
      </c>
      <c r="BT823" s="38">
        <v>0</v>
      </c>
      <c r="BU823" s="51" t="s">
        <v>22632</v>
      </c>
      <c r="BV823" s="75">
        <v>999</v>
      </c>
      <c r="BW823" s="75">
        <v>1795</v>
      </c>
      <c r="BX823" s="51">
        <v>-796</v>
      </c>
      <c r="BY823" s="75">
        <v>0</v>
      </c>
      <c r="BZ823" s="75">
        <v>0</v>
      </c>
      <c r="CA823" s="184" t="s">
        <v>22151</v>
      </c>
    </row>
    <row r="824" spans="1:79" x14ac:dyDescent="0.3">
      <c r="A824" s="48" t="s">
        <v>2460</v>
      </c>
      <c r="B824" s="1" t="s">
        <v>7285</v>
      </c>
      <c r="C824" s="2" t="s">
        <v>6541</v>
      </c>
      <c r="D824" s="91" t="s">
        <v>130</v>
      </c>
      <c r="E824" s="2" t="s">
        <v>3591</v>
      </c>
      <c r="F824" s="2" t="s">
        <v>3591</v>
      </c>
      <c r="G824" s="2" t="s">
        <v>660</v>
      </c>
      <c r="H824" s="2" t="s">
        <v>22151</v>
      </c>
      <c r="I824" s="2" t="s">
        <v>660</v>
      </c>
      <c r="J824" s="269" t="s">
        <v>660</v>
      </c>
      <c r="K824">
        <v>5411</v>
      </c>
      <c r="L824" t="s">
        <v>9999</v>
      </c>
      <c r="M824" t="e">
        <v>#VALUE!</v>
      </c>
      <c r="N824" t="s">
        <v>8729</v>
      </c>
      <c r="O824" s="169">
        <v>0</v>
      </c>
      <c r="P824" s="123">
        <v>0</v>
      </c>
      <c r="Q824" s="123">
        <v>0</v>
      </c>
      <c r="R824" s="75">
        <v>0</v>
      </c>
      <c r="S824" s="123">
        <v>0</v>
      </c>
      <c r="T824" s="123">
        <v>0</v>
      </c>
      <c r="U824" s="123">
        <v>0</v>
      </c>
      <c r="V824" s="75">
        <v>0</v>
      </c>
      <c r="W824" s="123">
        <v>0</v>
      </c>
      <c r="X824" s="75">
        <v>0</v>
      </c>
      <c r="Y824" s="75">
        <v>0</v>
      </c>
      <c r="Z824" s="75">
        <v>0</v>
      </c>
      <c r="AA824" s="75">
        <v>0</v>
      </c>
      <c r="AB824" s="4">
        <v>0</v>
      </c>
      <c r="AC824" s="4">
        <v>0</v>
      </c>
      <c r="AD824" s="4">
        <v>0</v>
      </c>
      <c r="AE824" s="8">
        <v>0</v>
      </c>
      <c r="AF824" s="8">
        <v>0</v>
      </c>
      <c r="AG824" s="8">
        <v>0</v>
      </c>
      <c r="AH824" s="8">
        <v>0</v>
      </c>
      <c r="AI824" s="51">
        <v>0</v>
      </c>
      <c r="AJ824" s="51">
        <v>0</v>
      </c>
      <c r="AK824" s="51">
        <v>0</v>
      </c>
      <c r="AL824" s="51">
        <v>0</v>
      </c>
      <c r="AM824" s="8">
        <v>-999</v>
      </c>
      <c r="AN824" s="8" t="s">
        <v>22151</v>
      </c>
      <c r="AO824" s="8" t="s">
        <v>22151</v>
      </c>
      <c r="AP824" s="8" t="s">
        <v>22151</v>
      </c>
      <c r="AQ824" s="8">
        <v>-999</v>
      </c>
      <c r="AR824" s="8" t="s">
        <v>22151</v>
      </c>
      <c r="AS824" s="8" t="s">
        <v>22151</v>
      </c>
      <c r="AT824" s="8">
        <v>-999</v>
      </c>
      <c r="AU824" s="8" t="s">
        <v>22151</v>
      </c>
      <c r="AV824" s="8">
        <v>-999</v>
      </c>
      <c r="AW824" s="8">
        <v>-999</v>
      </c>
      <c r="AX824" s="8">
        <v>-999</v>
      </c>
      <c r="AY824" s="132" t="s">
        <v>22151</v>
      </c>
      <c r="AZ824" s="132" t="s">
        <v>22151</v>
      </c>
      <c r="BA824" s="132" t="s">
        <v>22151</v>
      </c>
      <c r="BB824" s="132">
        <v>46</v>
      </c>
      <c r="BC824" s="132" t="s">
        <v>22151</v>
      </c>
      <c r="BD824" s="132" t="s">
        <v>22151</v>
      </c>
      <c r="BE824" s="132">
        <v>61</v>
      </c>
      <c r="BF824" s="132" t="s">
        <v>22151</v>
      </c>
      <c r="BG824" s="132">
        <v>118</v>
      </c>
      <c r="BH824" s="132">
        <v>280</v>
      </c>
      <c r="BI824" s="132">
        <v>265</v>
      </c>
      <c r="BJ824" s="92" t="s">
        <v>22151</v>
      </c>
      <c r="BK824" s="8">
        <v>8.1157260046330784</v>
      </c>
      <c r="BL824" s="8">
        <v>-1007.1157260046331</v>
      </c>
      <c r="BM824" s="12">
        <v>783</v>
      </c>
      <c r="BN824" s="10">
        <v>0</v>
      </c>
      <c r="BO824" s="10">
        <v>0.19435732070240119</v>
      </c>
      <c r="BP824" s="10">
        <v>-1007.3100833253354</v>
      </c>
      <c r="BQ824" s="41">
        <v>-2146.0224302496126</v>
      </c>
      <c r="BR824" s="41"/>
      <c r="BS824" s="10">
        <v>0</v>
      </c>
      <c r="BT824" s="38">
        <v>0</v>
      </c>
      <c r="BU824" s="6" t="s">
        <v>22632</v>
      </c>
      <c r="BV824" s="75">
        <v>999</v>
      </c>
      <c r="BW824" s="75">
        <v>1795</v>
      </c>
      <c r="BX824" s="51">
        <v>-796</v>
      </c>
      <c r="BY824" s="75">
        <v>0</v>
      </c>
      <c r="BZ824" s="75">
        <v>0</v>
      </c>
      <c r="CA824" s="184" t="s">
        <v>22151</v>
      </c>
    </row>
    <row r="825" spans="1:79" x14ac:dyDescent="0.3">
      <c r="A825" s="134" t="s">
        <v>2513</v>
      </c>
      <c r="B825" s="114" t="s">
        <v>7288</v>
      </c>
      <c r="C825" s="118" t="s">
        <v>7111</v>
      </c>
      <c r="D825" s="91" t="s">
        <v>367</v>
      </c>
      <c r="E825" s="118" t="s">
        <v>3591</v>
      </c>
      <c r="F825" s="118" t="s">
        <v>3591</v>
      </c>
      <c r="G825" s="118" t="s">
        <v>660</v>
      </c>
      <c r="H825" s="118" t="s">
        <v>22151</v>
      </c>
      <c r="I825" s="118" t="s">
        <v>660</v>
      </c>
      <c r="J825" s="271" t="s">
        <v>660</v>
      </c>
      <c r="K825" s="122">
        <v>3735</v>
      </c>
      <c r="L825" s="122" t="s">
        <v>9322</v>
      </c>
      <c r="M825" s="122" t="e">
        <v>#VALUE!</v>
      </c>
      <c r="N825" s="122" t="s">
        <v>8750</v>
      </c>
      <c r="O825" s="123">
        <v>0</v>
      </c>
      <c r="P825" s="123">
        <v>0</v>
      </c>
      <c r="Q825" s="123">
        <v>0</v>
      </c>
      <c r="R825" s="123">
        <v>0</v>
      </c>
      <c r="S825" s="123">
        <v>0</v>
      </c>
      <c r="T825" s="123">
        <v>0</v>
      </c>
      <c r="U825" s="123">
        <v>0</v>
      </c>
      <c r="V825" s="123">
        <v>0</v>
      </c>
      <c r="W825" s="123">
        <v>0</v>
      </c>
      <c r="X825" s="123">
        <v>0</v>
      </c>
      <c r="Y825" s="123">
        <v>0</v>
      </c>
      <c r="Z825" s="123">
        <v>0</v>
      </c>
      <c r="AA825" s="123">
        <v>0</v>
      </c>
      <c r="AB825" s="124">
        <v>0</v>
      </c>
      <c r="AC825" s="124">
        <v>0</v>
      </c>
      <c r="AD825" s="124">
        <v>0</v>
      </c>
      <c r="AE825" s="125">
        <v>0</v>
      </c>
      <c r="AF825" s="125">
        <v>0</v>
      </c>
      <c r="AG825" s="125">
        <v>0</v>
      </c>
      <c r="AH825" s="125">
        <v>0</v>
      </c>
      <c r="AI825" s="125">
        <v>0</v>
      </c>
      <c r="AJ825" s="125">
        <v>0</v>
      </c>
      <c r="AK825" s="125">
        <v>0</v>
      </c>
      <c r="AL825" s="51">
        <v>0</v>
      </c>
      <c r="AM825" s="125">
        <v>-999</v>
      </c>
      <c r="AN825" s="125" t="s">
        <v>22151</v>
      </c>
      <c r="AO825" s="125" t="s">
        <v>22151</v>
      </c>
      <c r="AP825" s="125" t="s">
        <v>22151</v>
      </c>
      <c r="AQ825" s="125">
        <v>-999</v>
      </c>
      <c r="AR825" s="125" t="s">
        <v>22151</v>
      </c>
      <c r="AS825" s="125" t="s">
        <v>22151</v>
      </c>
      <c r="AT825" s="125">
        <v>-999</v>
      </c>
      <c r="AU825" s="125" t="s">
        <v>22151</v>
      </c>
      <c r="AV825" s="125">
        <v>-999</v>
      </c>
      <c r="AW825" s="125">
        <v>-999</v>
      </c>
      <c r="AX825" s="125">
        <v>-999</v>
      </c>
      <c r="AY825" s="127" t="s">
        <v>22151</v>
      </c>
      <c r="AZ825" s="127" t="s">
        <v>22151</v>
      </c>
      <c r="BA825" s="127" t="s">
        <v>22151</v>
      </c>
      <c r="BB825" s="127">
        <v>46</v>
      </c>
      <c r="BC825" s="127" t="s">
        <v>22151</v>
      </c>
      <c r="BD825" s="127" t="s">
        <v>22151</v>
      </c>
      <c r="BE825" s="127">
        <v>61</v>
      </c>
      <c r="BF825" s="127" t="s">
        <v>22151</v>
      </c>
      <c r="BG825" s="127">
        <v>118</v>
      </c>
      <c r="BH825" s="127">
        <v>280</v>
      </c>
      <c r="BI825" s="127">
        <v>265</v>
      </c>
      <c r="BJ825" s="126" t="s">
        <v>22151</v>
      </c>
      <c r="BK825" s="125">
        <v>8.1157260046330784</v>
      </c>
      <c r="BL825" s="125">
        <v>-1007.1157260046331</v>
      </c>
      <c r="BM825" s="127">
        <v>783</v>
      </c>
      <c r="BN825" s="125">
        <v>0</v>
      </c>
      <c r="BO825" s="125">
        <v>0.19435732070240119</v>
      </c>
      <c r="BP825" s="125">
        <v>-1007.3100833253354</v>
      </c>
      <c r="BQ825" s="128">
        <v>-2146.0224302496126</v>
      </c>
      <c r="BR825" s="159"/>
      <c r="BS825" s="125">
        <v>0</v>
      </c>
      <c r="BT825" s="38">
        <v>0</v>
      </c>
      <c r="BU825" s="125" t="s">
        <v>22632</v>
      </c>
      <c r="BV825" s="123">
        <v>999</v>
      </c>
      <c r="BW825" s="123">
        <v>1795</v>
      </c>
      <c r="BX825" s="125">
        <v>-796</v>
      </c>
      <c r="BY825" s="123">
        <v>0</v>
      </c>
      <c r="BZ825" s="123">
        <v>0</v>
      </c>
      <c r="CA825" s="184" t="s">
        <v>22151</v>
      </c>
    </row>
    <row r="826" spans="1:79" x14ac:dyDescent="0.3">
      <c r="A826" s="26" t="s">
        <v>2624</v>
      </c>
      <c r="B826" s="1" t="s">
        <v>7298</v>
      </c>
      <c r="C826" s="2" t="s">
        <v>7299</v>
      </c>
      <c r="D826" s="91" t="s">
        <v>337</v>
      </c>
      <c r="E826" s="2" t="s">
        <v>3591</v>
      </c>
      <c r="F826" s="2" t="s">
        <v>3591</v>
      </c>
      <c r="G826" s="2" t="s">
        <v>660</v>
      </c>
      <c r="H826" s="2" t="s">
        <v>660</v>
      </c>
      <c r="I826" s="2" t="s">
        <v>660</v>
      </c>
      <c r="J826" s="269" t="s">
        <v>660</v>
      </c>
      <c r="K826" t="e">
        <v>#VALUE!</v>
      </c>
      <c r="L826" t="s">
        <v>336</v>
      </c>
      <c r="M826" t="e">
        <v>#VALUE!</v>
      </c>
      <c r="N826" t="s">
        <v>8796</v>
      </c>
      <c r="O826" s="169">
        <v>0</v>
      </c>
      <c r="P826" s="123">
        <v>0</v>
      </c>
      <c r="Q826" s="123">
        <v>0</v>
      </c>
      <c r="R826" s="75">
        <v>0</v>
      </c>
      <c r="S826" s="123">
        <v>0</v>
      </c>
      <c r="T826" s="123">
        <v>0</v>
      </c>
      <c r="U826" s="123">
        <v>0</v>
      </c>
      <c r="V826" s="75">
        <v>0</v>
      </c>
      <c r="W826" s="123">
        <v>0</v>
      </c>
      <c r="X826" s="75">
        <v>0</v>
      </c>
      <c r="Y826" s="75">
        <v>0</v>
      </c>
      <c r="Z826" s="75">
        <v>0</v>
      </c>
      <c r="AA826" s="75">
        <v>0</v>
      </c>
      <c r="AB826" s="31">
        <v>0</v>
      </c>
      <c r="AC826" s="31">
        <v>0</v>
      </c>
      <c r="AD826" s="31">
        <v>0</v>
      </c>
      <c r="AE826" s="32">
        <v>0</v>
      </c>
      <c r="AF826" s="32">
        <v>0</v>
      </c>
      <c r="AG826" s="32">
        <v>0</v>
      </c>
      <c r="AH826" s="32">
        <v>0</v>
      </c>
      <c r="AI826" s="51">
        <v>0</v>
      </c>
      <c r="AJ826" s="51">
        <v>0</v>
      </c>
      <c r="AK826" s="51">
        <v>0</v>
      </c>
      <c r="AL826" s="51">
        <v>0</v>
      </c>
      <c r="AM826" s="32">
        <v>-999</v>
      </c>
      <c r="AN826" s="32" t="s">
        <v>22151</v>
      </c>
      <c r="AO826" s="32" t="s">
        <v>22151</v>
      </c>
      <c r="AP826" s="32" t="s">
        <v>22151</v>
      </c>
      <c r="AQ826" s="32">
        <v>-999</v>
      </c>
      <c r="AR826" s="32" t="s">
        <v>22151</v>
      </c>
      <c r="AS826" s="32" t="s">
        <v>22151</v>
      </c>
      <c r="AT826" s="32">
        <v>-999</v>
      </c>
      <c r="AU826" s="32" t="s">
        <v>22151</v>
      </c>
      <c r="AV826" s="32">
        <v>-999</v>
      </c>
      <c r="AW826" s="32">
        <v>-999</v>
      </c>
      <c r="AX826" s="32">
        <v>-999</v>
      </c>
      <c r="AY826" s="133" t="s">
        <v>22151</v>
      </c>
      <c r="AZ826" s="132" t="s">
        <v>22151</v>
      </c>
      <c r="BA826" s="132" t="s">
        <v>22151</v>
      </c>
      <c r="BB826" s="132">
        <v>46</v>
      </c>
      <c r="BC826" s="132" t="s">
        <v>22151</v>
      </c>
      <c r="BD826" s="132" t="s">
        <v>22151</v>
      </c>
      <c r="BE826" s="132">
        <v>61</v>
      </c>
      <c r="BF826" s="132" t="s">
        <v>22151</v>
      </c>
      <c r="BG826" s="132">
        <v>118</v>
      </c>
      <c r="BH826" s="132">
        <v>280</v>
      </c>
      <c r="BI826" s="132">
        <v>265</v>
      </c>
      <c r="BJ826" s="92" t="s">
        <v>22151</v>
      </c>
      <c r="BK826" s="32">
        <v>8.1157260046330784</v>
      </c>
      <c r="BL826" s="8">
        <v>-1007.1157260046331</v>
      </c>
      <c r="BM826" s="12">
        <v>783</v>
      </c>
      <c r="BN826" s="32">
        <v>0</v>
      </c>
      <c r="BO826" s="32">
        <v>0.19435732070240119</v>
      </c>
      <c r="BP826" s="32">
        <v>-1007.3100833253354</v>
      </c>
      <c r="BQ826" s="40">
        <v>-2146.0224302496126</v>
      </c>
      <c r="BR826" s="40"/>
      <c r="BS826" s="32">
        <v>0</v>
      </c>
      <c r="BT826" s="38">
        <v>0</v>
      </c>
      <c r="BU826" s="6" t="s">
        <v>22632</v>
      </c>
      <c r="BV826" s="75">
        <v>999</v>
      </c>
      <c r="BW826" s="75">
        <v>1795</v>
      </c>
      <c r="BX826" s="51">
        <v>-796</v>
      </c>
      <c r="BY826" s="75">
        <v>0</v>
      </c>
      <c r="BZ826" s="75">
        <v>0</v>
      </c>
      <c r="CA826" s="184" t="s">
        <v>22151</v>
      </c>
    </row>
    <row r="827" spans="1:79" x14ac:dyDescent="0.3">
      <c r="A827" s="48" t="s">
        <v>2636</v>
      </c>
      <c r="B827" s="1" t="s">
        <v>6951</v>
      </c>
      <c r="C827" s="2" t="s">
        <v>6952</v>
      </c>
      <c r="D827" s="91" t="s">
        <v>431</v>
      </c>
      <c r="E827" s="2" t="s">
        <v>3591</v>
      </c>
      <c r="F827" s="2" t="s">
        <v>3591</v>
      </c>
      <c r="G827" s="2" t="s">
        <v>660</v>
      </c>
      <c r="H827" s="2" t="s">
        <v>22151</v>
      </c>
      <c r="I827" s="2" t="s">
        <v>660</v>
      </c>
      <c r="J827" s="269" t="s">
        <v>660</v>
      </c>
      <c r="K827">
        <v>7002</v>
      </c>
      <c r="L827" t="s">
        <v>10630</v>
      </c>
      <c r="M827" t="e">
        <v>#VALUE!</v>
      </c>
      <c r="N827" t="s">
        <v>5933</v>
      </c>
      <c r="O827" s="169">
        <v>0</v>
      </c>
      <c r="P827" s="123">
        <v>0</v>
      </c>
      <c r="Q827" s="123">
        <v>0</v>
      </c>
      <c r="R827" s="75">
        <v>0</v>
      </c>
      <c r="S827" s="123">
        <v>0</v>
      </c>
      <c r="T827" s="123">
        <v>0</v>
      </c>
      <c r="U827" s="123">
        <v>0</v>
      </c>
      <c r="V827" s="75">
        <v>0</v>
      </c>
      <c r="W827" s="123">
        <v>0</v>
      </c>
      <c r="X827" s="75">
        <v>0</v>
      </c>
      <c r="Y827" s="75">
        <v>0</v>
      </c>
      <c r="Z827" s="75">
        <v>0</v>
      </c>
      <c r="AA827" s="75">
        <v>0</v>
      </c>
      <c r="AB827" s="4">
        <v>0</v>
      </c>
      <c r="AC827" s="4">
        <v>0</v>
      </c>
      <c r="AD827" s="4">
        <v>0</v>
      </c>
      <c r="AE827" s="8">
        <v>0</v>
      </c>
      <c r="AF827" s="8">
        <v>0</v>
      </c>
      <c r="AG827" s="8">
        <v>0</v>
      </c>
      <c r="AH827" s="8">
        <v>0</v>
      </c>
      <c r="AI827" s="51">
        <v>0</v>
      </c>
      <c r="AJ827" s="51">
        <v>0</v>
      </c>
      <c r="AK827" s="51">
        <v>0</v>
      </c>
      <c r="AL827" s="51">
        <v>0</v>
      </c>
      <c r="AM827" s="8">
        <v>-999</v>
      </c>
      <c r="AN827" s="8" t="s">
        <v>22151</v>
      </c>
      <c r="AO827" s="8" t="s">
        <v>22151</v>
      </c>
      <c r="AP827" s="8" t="s">
        <v>22151</v>
      </c>
      <c r="AQ827" s="8">
        <v>-999</v>
      </c>
      <c r="AR827" s="8" t="s">
        <v>22151</v>
      </c>
      <c r="AS827" s="8" t="s">
        <v>22151</v>
      </c>
      <c r="AT827" s="8">
        <v>-999</v>
      </c>
      <c r="AU827" s="8" t="s">
        <v>22151</v>
      </c>
      <c r="AV827" s="8">
        <v>-999</v>
      </c>
      <c r="AW827" s="8">
        <v>-999</v>
      </c>
      <c r="AX827" s="8">
        <v>-999</v>
      </c>
      <c r="AY827" s="132" t="s">
        <v>22151</v>
      </c>
      <c r="AZ827" s="132" t="s">
        <v>22151</v>
      </c>
      <c r="BA827" s="132" t="s">
        <v>22151</v>
      </c>
      <c r="BB827" s="132">
        <v>46</v>
      </c>
      <c r="BC827" s="132" t="s">
        <v>22151</v>
      </c>
      <c r="BD827" s="132" t="s">
        <v>22151</v>
      </c>
      <c r="BE827" s="132">
        <v>61</v>
      </c>
      <c r="BF827" s="132" t="s">
        <v>22151</v>
      </c>
      <c r="BG827" s="132">
        <v>118</v>
      </c>
      <c r="BH827" s="132">
        <v>280</v>
      </c>
      <c r="BI827" s="132">
        <v>265</v>
      </c>
      <c r="BJ827" s="92" t="s">
        <v>22151</v>
      </c>
      <c r="BK827" s="8">
        <v>8.1157260046330784</v>
      </c>
      <c r="BL827" s="8">
        <v>-1007.1157260046331</v>
      </c>
      <c r="BM827" s="12">
        <v>783</v>
      </c>
      <c r="BN827" s="10">
        <v>0</v>
      </c>
      <c r="BO827" s="10">
        <v>0.19435732070240119</v>
      </c>
      <c r="BP827" s="10">
        <v>-1007.3100833253354</v>
      </c>
      <c r="BQ827" s="41">
        <v>-2146.0224302496126</v>
      </c>
      <c r="BR827" s="41"/>
      <c r="BS827" s="10">
        <v>0</v>
      </c>
      <c r="BT827" s="38">
        <v>0</v>
      </c>
      <c r="BU827" s="6" t="s">
        <v>22632</v>
      </c>
      <c r="BV827" s="75">
        <v>999</v>
      </c>
      <c r="BW827" s="75">
        <v>1795</v>
      </c>
      <c r="BX827" s="51">
        <v>-796</v>
      </c>
      <c r="BY827" s="75">
        <v>0</v>
      </c>
      <c r="BZ827" s="75">
        <v>0</v>
      </c>
      <c r="CA827" s="184" t="s">
        <v>22151</v>
      </c>
    </row>
    <row r="828" spans="1:79" x14ac:dyDescent="0.3">
      <c r="A828" s="53" t="s">
        <v>4486</v>
      </c>
      <c r="B828" s="1" t="s">
        <v>7302</v>
      </c>
      <c r="C828" s="2" t="s">
        <v>7287</v>
      </c>
      <c r="D828" s="91" t="s">
        <v>139</v>
      </c>
      <c r="E828" s="2" t="s">
        <v>3591</v>
      </c>
      <c r="F828" s="2" t="s">
        <v>3591</v>
      </c>
      <c r="G828" s="2" t="s">
        <v>660</v>
      </c>
      <c r="H828" s="2" t="s">
        <v>22151</v>
      </c>
      <c r="I828" s="2" t="s">
        <v>660</v>
      </c>
      <c r="J828" s="269" t="s">
        <v>660</v>
      </c>
      <c r="K828">
        <v>6402</v>
      </c>
      <c r="L828" t="s">
        <v>9670</v>
      </c>
      <c r="M828" t="e">
        <v>#VALUE!</v>
      </c>
      <c r="N828" t="s">
        <v>5964</v>
      </c>
      <c r="O828" s="169">
        <v>0</v>
      </c>
      <c r="P828" s="123">
        <v>0</v>
      </c>
      <c r="Q828" s="123">
        <v>0</v>
      </c>
      <c r="R828" s="75">
        <v>0</v>
      </c>
      <c r="S828" s="123">
        <v>0</v>
      </c>
      <c r="T828" s="123">
        <v>0</v>
      </c>
      <c r="U828" s="123">
        <v>0</v>
      </c>
      <c r="V828" s="75">
        <v>0</v>
      </c>
      <c r="W828" s="123">
        <v>0</v>
      </c>
      <c r="X828" s="75">
        <v>0</v>
      </c>
      <c r="Y828" s="75">
        <v>0</v>
      </c>
      <c r="Z828" s="75">
        <v>0</v>
      </c>
      <c r="AA828" s="75">
        <v>0</v>
      </c>
      <c r="AB828" s="52">
        <v>0</v>
      </c>
      <c r="AC828" s="52">
        <v>0</v>
      </c>
      <c r="AD828" s="52">
        <v>0</v>
      </c>
      <c r="AE828" s="51">
        <v>0</v>
      </c>
      <c r="AF828" s="51">
        <v>0</v>
      </c>
      <c r="AG828" s="51">
        <v>0</v>
      </c>
      <c r="AH828" s="51">
        <v>0</v>
      </c>
      <c r="AI828" s="51">
        <v>0</v>
      </c>
      <c r="AJ828" s="51">
        <v>0</v>
      </c>
      <c r="AK828" s="51">
        <v>0</v>
      </c>
      <c r="AL828" s="51">
        <v>0</v>
      </c>
      <c r="AM828" s="51">
        <v>-999</v>
      </c>
      <c r="AN828" s="51" t="s">
        <v>22151</v>
      </c>
      <c r="AO828" s="51" t="s">
        <v>22151</v>
      </c>
      <c r="AP828" s="51" t="s">
        <v>22151</v>
      </c>
      <c r="AQ828" s="51">
        <v>-999</v>
      </c>
      <c r="AR828" s="51" t="s">
        <v>22151</v>
      </c>
      <c r="AS828" s="51" t="s">
        <v>22151</v>
      </c>
      <c r="AT828" s="51">
        <v>-999</v>
      </c>
      <c r="AU828" s="51" t="s">
        <v>22151</v>
      </c>
      <c r="AV828" s="51">
        <v>-999</v>
      </c>
      <c r="AW828" s="51">
        <v>-999</v>
      </c>
      <c r="AX828" s="51">
        <v>-999</v>
      </c>
      <c r="AY828" s="76" t="s">
        <v>22151</v>
      </c>
      <c r="AZ828" s="132" t="s">
        <v>22151</v>
      </c>
      <c r="BA828" s="132" t="s">
        <v>22151</v>
      </c>
      <c r="BB828" s="132">
        <v>46</v>
      </c>
      <c r="BC828" s="132" t="s">
        <v>22151</v>
      </c>
      <c r="BD828" s="132" t="s">
        <v>22151</v>
      </c>
      <c r="BE828" s="132">
        <v>61</v>
      </c>
      <c r="BF828" s="132" t="s">
        <v>22151</v>
      </c>
      <c r="BG828" s="132">
        <v>118</v>
      </c>
      <c r="BH828" s="132">
        <v>280</v>
      </c>
      <c r="BI828" s="132">
        <v>265</v>
      </c>
      <c r="BJ828" s="92" t="s">
        <v>22151</v>
      </c>
      <c r="BK828" s="51">
        <v>8.1157260046330784</v>
      </c>
      <c r="BL828" s="8">
        <v>-1007.1157260046331</v>
      </c>
      <c r="BM828" s="12">
        <v>783</v>
      </c>
      <c r="BN828" s="51">
        <v>0</v>
      </c>
      <c r="BO828" s="51">
        <v>0.19435732070240119</v>
      </c>
      <c r="BP828" s="51">
        <v>-1007.3100833253354</v>
      </c>
      <c r="BQ828" s="64">
        <v>-2146.0224302496126</v>
      </c>
      <c r="BR828" s="64"/>
      <c r="BS828" s="51">
        <v>0</v>
      </c>
      <c r="BT828" s="38">
        <v>0</v>
      </c>
      <c r="BU828" s="51" t="s">
        <v>22632</v>
      </c>
      <c r="BV828" s="75">
        <v>999</v>
      </c>
      <c r="BW828" s="75">
        <v>1795</v>
      </c>
      <c r="BX828" s="51">
        <v>-796</v>
      </c>
      <c r="BY828" s="75">
        <v>0</v>
      </c>
      <c r="BZ828" s="75">
        <v>0</v>
      </c>
      <c r="CA828" s="184" t="s">
        <v>22151</v>
      </c>
    </row>
    <row r="829" spans="1:79" x14ac:dyDescent="0.3">
      <c r="A829" s="48" t="s">
        <v>2719</v>
      </c>
      <c r="B829" s="1" t="s">
        <v>6731</v>
      </c>
      <c r="C829" s="2" t="s">
        <v>6655</v>
      </c>
      <c r="D829" s="91" t="s">
        <v>476</v>
      </c>
      <c r="E829" s="2" t="s">
        <v>3591</v>
      </c>
      <c r="F829" s="2" t="s">
        <v>3591</v>
      </c>
      <c r="G829" s="2" t="s">
        <v>660</v>
      </c>
      <c r="H829" s="2" t="s">
        <v>22151</v>
      </c>
      <c r="I829" s="2" t="s">
        <v>660</v>
      </c>
      <c r="J829" s="269" t="s">
        <v>660</v>
      </c>
      <c r="K829">
        <v>8175</v>
      </c>
      <c r="L829" t="s">
        <v>9962</v>
      </c>
      <c r="M829" t="e">
        <v>#VALUE!</v>
      </c>
      <c r="N829" t="s">
        <v>5991</v>
      </c>
      <c r="O829" s="169">
        <v>0</v>
      </c>
      <c r="P829" s="123">
        <v>0</v>
      </c>
      <c r="Q829" s="123">
        <v>0</v>
      </c>
      <c r="R829" s="67">
        <v>0</v>
      </c>
      <c r="S829" s="123">
        <v>0</v>
      </c>
      <c r="T829" s="123">
        <v>0</v>
      </c>
      <c r="U829" s="123">
        <v>0</v>
      </c>
      <c r="V829" s="67">
        <v>0</v>
      </c>
      <c r="W829" s="123">
        <v>0</v>
      </c>
      <c r="X829" s="67">
        <v>0</v>
      </c>
      <c r="Y829" s="67">
        <v>0</v>
      </c>
      <c r="Z829" s="67">
        <v>0</v>
      </c>
      <c r="AA829" s="67">
        <v>0</v>
      </c>
      <c r="AB829" s="4">
        <v>0</v>
      </c>
      <c r="AC829" s="4">
        <v>0</v>
      </c>
      <c r="AD829" s="4">
        <v>0</v>
      </c>
      <c r="AE829" s="8">
        <v>0</v>
      </c>
      <c r="AF829" s="8">
        <v>0</v>
      </c>
      <c r="AG829" s="8">
        <v>0</v>
      </c>
      <c r="AH829" s="8">
        <v>0</v>
      </c>
      <c r="AI829" s="51">
        <v>0</v>
      </c>
      <c r="AJ829" s="51">
        <v>0</v>
      </c>
      <c r="AK829" s="51">
        <v>0</v>
      </c>
      <c r="AL829" s="51">
        <v>0</v>
      </c>
      <c r="AM829" s="8">
        <v>-999</v>
      </c>
      <c r="AN829" s="8" t="s">
        <v>22151</v>
      </c>
      <c r="AO829" s="8" t="s">
        <v>22151</v>
      </c>
      <c r="AP829" s="8" t="s">
        <v>22151</v>
      </c>
      <c r="AQ829" s="8">
        <v>-999</v>
      </c>
      <c r="AR829" s="8" t="s">
        <v>22151</v>
      </c>
      <c r="AS829" s="8" t="s">
        <v>22151</v>
      </c>
      <c r="AT829" s="8">
        <v>-999</v>
      </c>
      <c r="AU829" s="8" t="s">
        <v>22151</v>
      </c>
      <c r="AV829" s="8">
        <v>-999</v>
      </c>
      <c r="AW829" s="8">
        <v>-999</v>
      </c>
      <c r="AX829" s="8">
        <v>-999</v>
      </c>
      <c r="AY829" s="132" t="s">
        <v>22151</v>
      </c>
      <c r="AZ829" s="132" t="s">
        <v>22151</v>
      </c>
      <c r="BA829" s="132" t="s">
        <v>22151</v>
      </c>
      <c r="BB829" s="132">
        <v>46</v>
      </c>
      <c r="BC829" s="132" t="s">
        <v>22151</v>
      </c>
      <c r="BD829" s="132" t="s">
        <v>22151</v>
      </c>
      <c r="BE829" s="132">
        <v>61</v>
      </c>
      <c r="BF829" s="132" t="s">
        <v>22151</v>
      </c>
      <c r="BG829" s="132">
        <v>118</v>
      </c>
      <c r="BH829" s="132">
        <v>280</v>
      </c>
      <c r="BI829" s="132">
        <v>265</v>
      </c>
      <c r="BJ829" s="92" t="s">
        <v>22151</v>
      </c>
      <c r="BK829" s="8">
        <v>8.1157260046330784</v>
      </c>
      <c r="BL829" s="8">
        <v>-1007.1157260046331</v>
      </c>
      <c r="BM829" s="12">
        <v>783</v>
      </c>
      <c r="BN829" s="10">
        <v>0</v>
      </c>
      <c r="BO829" s="10">
        <v>0.19435732070240119</v>
      </c>
      <c r="BP829" s="10">
        <v>-1007.3100833253354</v>
      </c>
      <c r="BQ829" s="41">
        <v>-2146.0224302496126</v>
      </c>
      <c r="BR829" s="41"/>
      <c r="BS829" s="10">
        <v>0</v>
      </c>
      <c r="BT829" s="38">
        <v>0</v>
      </c>
      <c r="BU829" s="6" t="s">
        <v>22632</v>
      </c>
      <c r="BV829" s="75">
        <v>999</v>
      </c>
      <c r="BW829" s="75">
        <v>1795</v>
      </c>
      <c r="BX829" s="51">
        <v>-796</v>
      </c>
      <c r="BY829" s="75">
        <v>0</v>
      </c>
      <c r="BZ829" s="75">
        <v>0</v>
      </c>
      <c r="CA829" s="184" t="s">
        <v>22151</v>
      </c>
    </row>
    <row r="830" spans="1:79" x14ac:dyDescent="0.3">
      <c r="A830" s="61" t="s">
        <v>2764</v>
      </c>
      <c r="B830" s="1" t="s">
        <v>7029</v>
      </c>
      <c r="C830" s="2" t="s">
        <v>6539</v>
      </c>
      <c r="D830" s="91" t="s">
        <v>539</v>
      </c>
      <c r="E830" s="2" t="s">
        <v>1464</v>
      </c>
      <c r="F830" s="2" t="s">
        <v>6120</v>
      </c>
      <c r="G830" s="2" t="s">
        <v>660</v>
      </c>
      <c r="H830" s="2" t="s">
        <v>22151</v>
      </c>
      <c r="I830" s="2" t="s">
        <v>660</v>
      </c>
      <c r="J830" s="269" t="s">
        <v>660</v>
      </c>
      <c r="K830">
        <v>10698</v>
      </c>
      <c r="L830" t="s">
        <v>10162</v>
      </c>
      <c r="M830" t="e">
        <v>#VALUE!</v>
      </c>
      <c r="N830" t="s">
        <v>6021</v>
      </c>
      <c r="O830" s="169">
        <v>0</v>
      </c>
      <c r="P830" s="123">
        <v>0</v>
      </c>
      <c r="Q830" s="123">
        <v>0</v>
      </c>
      <c r="R830" s="75">
        <v>0</v>
      </c>
      <c r="S830" s="123">
        <v>0</v>
      </c>
      <c r="T830" s="123">
        <v>0</v>
      </c>
      <c r="U830" s="123">
        <v>0</v>
      </c>
      <c r="V830" s="75">
        <v>0</v>
      </c>
      <c r="W830" s="123">
        <v>0</v>
      </c>
      <c r="X830" s="75">
        <v>0</v>
      </c>
      <c r="Y830" s="75">
        <v>0</v>
      </c>
      <c r="Z830" s="75">
        <v>0</v>
      </c>
      <c r="AA830" s="75">
        <v>0</v>
      </c>
      <c r="AB830" s="52">
        <v>0</v>
      </c>
      <c r="AC830" s="52">
        <v>0</v>
      </c>
      <c r="AD830" s="52">
        <v>0</v>
      </c>
      <c r="AE830" s="51">
        <v>0</v>
      </c>
      <c r="AF830" s="51">
        <v>0</v>
      </c>
      <c r="AG830" s="51">
        <v>0</v>
      </c>
      <c r="AH830" s="51">
        <v>0</v>
      </c>
      <c r="AI830" s="51">
        <v>0</v>
      </c>
      <c r="AJ830" s="51">
        <v>0</v>
      </c>
      <c r="AK830" s="51">
        <v>0</v>
      </c>
      <c r="AL830" s="51">
        <v>0</v>
      </c>
      <c r="AM830" s="51">
        <v>-999</v>
      </c>
      <c r="AN830" s="51" t="s">
        <v>22151</v>
      </c>
      <c r="AO830" s="51" t="s">
        <v>22151</v>
      </c>
      <c r="AP830" s="51" t="s">
        <v>22151</v>
      </c>
      <c r="AQ830" s="51">
        <v>-999</v>
      </c>
      <c r="AR830" s="51" t="s">
        <v>22151</v>
      </c>
      <c r="AS830" s="51" t="s">
        <v>22151</v>
      </c>
      <c r="AT830" s="51">
        <v>-999</v>
      </c>
      <c r="AU830" s="51" t="s">
        <v>22151</v>
      </c>
      <c r="AV830" s="51">
        <v>-999</v>
      </c>
      <c r="AW830" s="51">
        <v>-999</v>
      </c>
      <c r="AX830" s="51">
        <v>-999</v>
      </c>
      <c r="AY830" s="76" t="s">
        <v>22151</v>
      </c>
      <c r="AZ830" s="132" t="s">
        <v>22151</v>
      </c>
      <c r="BA830" s="132" t="s">
        <v>22151</v>
      </c>
      <c r="BB830" s="132">
        <v>46</v>
      </c>
      <c r="BC830" s="132" t="s">
        <v>22151</v>
      </c>
      <c r="BD830" s="132" t="s">
        <v>22151</v>
      </c>
      <c r="BE830" s="132">
        <v>61</v>
      </c>
      <c r="BF830" s="132" t="s">
        <v>22151</v>
      </c>
      <c r="BG830" s="132">
        <v>118</v>
      </c>
      <c r="BH830" s="132">
        <v>280</v>
      </c>
      <c r="BI830" s="132">
        <v>265</v>
      </c>
      <c r="BJ830" s="92" t="s">
        <v>22151</v>
      </c>
      <c r="BK830" s="51">
        <v>8.1157260046330784</v>
      </c>
      <c r="BL830" s="51">
        <v>-1007.1157260046331</v>
      </c>
      <c r="BM830" s="76">
        <v>783</v>
      </c>
      <c r="BN830" s="51">
        <v>0</v>
      </c>
      <c r="BO830" s="51">
        <v>0.19435732070240119</v>
      </c>
      <c r="BP830" s="51">
        <v>-1007.3100833253354</v>
      </c>
      <c r="BQ830" s="64">
        <v>-2146.0224302496126</v>
      </c>
      <c r="BR830" s="64"/>
      <c r="BS830" s="51">
        <v>0</v>
      </c>
      <c r="BT830" s="38">
        <v>0</v>
      </c>
      <c r="BU830" s="51" t="s">
        <v>22632</v>
      </c>
      <c r="BV830" s="75">
        <v>999</v>
      </c>
      <c r="BW830" s="75">
        <v>1795</v>
      </c>
      <c r="BX830" s="51">
        <v>-796</v>
      </c>
      <c r="BY830" s="75">
        <v>0</v>
      </c>
      <c r="BZ830" s="75">
        <v>0</v>
      </c>
      <c r="CA830" s="184" t="s">
        <v>22151</v>
      </c>
    </row>
    <row r="831" spans="1:79" x14ac:dyDescent="0.3">
      <c r="A831" s="26" t="s">
        <v>2782</v>
      </c>
      <c r="B831" s="1" t="s">
        <v>7115</v>
      </c>
      <c r="C831" s="2" t="s">
        <v>7001</v>
      </c>
      <c r="D831" s="91" t="s">
        <v>394</v>
      </c>
      <c r="E831" s="2" t="s">
        <v>3591</v>
      </c>
      <c r="F831" s="2" t="s">
        <v>3591</v>
      </c>
      <c r="G831" s="2" t="s">
        <v>660</v>
      </c>
      <c r="H831" s="2" t="s">
        <v>22151</v>
      </c>
      <c r="I831" s="2" t="s">
        <v>660</v>
      </c>
      <c r="J831" s="269" t="s">
        <v>660</v>
      </c>
      <c r="K831">
        <v>2677</v>
      </c>
      <c r="L831" t="s">
        <v>9831</v>
      </c>
      <c r="M831" t="e">
        <v>#VALUE!</v>
      </c>
      <c r="N831" t="s">
        <v>6037</v>
      </c>
      <c r="O831" s="169">
        <v>0</v>
      </c>
      <c r="P831" s="123">
        <v>0</v>
      </c>
      <c r="Q831" s="123">
        <v>0</v>
      </c>
      <c r="R831" s="75">
        <v>0</v>
      </c>
      <c r="S831" s="123">
        <v>0</v>
      </c>
      <c r="T831" s="123">
        <v>0</v>
      </c>
      <c r="U831" s="123">
        <v>0</v>
      </c>
      <c r="V831" s="75">
        <v>0</v>
      </c>
      <c r="W831" s="123">
        <v>0</v>
      </c>
      <c r="X831" s="75">
        <v>0</v>
      </c>
      <c r="Y831" s="75">
        <v>0</v>
      </c>
      <c r="Z831" s="75">
        <v>0</v>
      </c>
      <c r="AA831" s="75">
        <v>0</v>
      </c>
      <c r="AB831" s="4">
        <v>0</v>
      </c>
      <c r="AC831" s="4">
        <v>0</v>
      </c>
      <c r="AD831" s="4">
        <v>0</v>
      </c>
      <c r="AE831" s="8">
        <v>0</v>
      </c>
      <c r="AF831" s="8">
        <v>0</v>
      </c>
      <c r="AG831" s="8">
        <v>0</v>
      </c>
      <c r="AH831" s="8">
        <v>0</v>
      </c>
      <c r="AI831" s="51">
        <v>0</v>
      </c>
      <c r="AJ831" s="51">
        <v>0</v>
      </c>
      <c r="AK831" s="51">
        <v>0</v>
      </c>
      <c r="AL831" s="51">
        <v>0</v>
      </c>
      <c r="AM831" s="8">
        <v>-999</v>
      </c>
      <c r="AN831" s="8" t="s">
        <v>22151</v>
      </c>
      <c r="AO831" s="8" t="s">
        <v>22151</v>
      </c>
      <c r="AP831" s="8" t="s">
        <v>22151</v>
      </c>
      <c r="AQ831" s="8">
        <v>-999</v>
      </c>
      <c r="AR831" s="8" t="s">
        <v>22151</v>
      </c>
      <c r="AS831" s="8" t="s">
        <v>22151</v>
      </c>
      <c r="AT831" s="8">
        <v>-999</v>
      </c>
      <c r="AU831" s="8" t="s">
        <v>22151</v>
      </c>
      <c r="AV831" s="8">
        <v>-999</v>
      </c>
      <c r="AW831" s="8">
        <v>-999</v>
      </c>
      <c r="AX831" s="8">
        <v>-999</v>
      </c>
      <c r="AY831" s="132" t="s">
        <v>22151</v>
      </c>
      <c r="AZ831" s="132" t="s">
        <v>22151</v>
      </c>
      <c r="BA831" s="132" t="s">
        <v>22151</v>
      </c>
      <c r="BB831" s="132">
        <v>46</v>
      </c>
      <c r="BC831" s="132" t="s">
        <v>22151</v>
      </c>
      <c r="BD831" s="132" t="s">
        <v>22151</v>
      </c>
      <c r="BE831" s="132">
        <v>61</v>
      </c>
      <c r="BF831" s="132" t="s">
        <v>22151</v>
      </c>
      <c r="BG831" s="132">
        <v>118</v>
      </c>
      <c r="BH831" s="132">
        <v>280</v>
      </c>
      <c r="BI831" s="132">
        <v>265</v>
      </c>
      <c r="BJ831" s="92" t="s">
        <v>22151</v>
      </c>
      <c r="BK831" s="8">
        <v>8.1157260046330784</v>
      </c>
      <c r="BL831" s="8">
        <v>-1007.1157260046331</v>
      </c>
      <c r="BM831" s="12">
        <v>783</v>
      </c>
      <c r="BN831" s="10">
        <v>0</v>
      </c>
      <c r="BO831" s="10">
        <v>0.19435732070240119</v>
      </c>
      <c r="BP831" s="10">
        <v>-1007.3100833253354</v>
      </c>
      <c r="BQ831" s="41">
        <v>-2146.0224302496126</v>
      </c>
      <c r="BR831" s="41"/>
      <c r="BS831" s="10">
        <v>0</v>
      </c>
      <c r="BT831" s="38">
        <v>0</v>
      </c>
      <c r="BU831" s="6" t="s">
        <v>22632</v>
      </c>
      <c r="BV831" s="75">
        <v>999</v>
      </c>
      <c r="BW831" s="75">
        <v>1795</v>
      </c>
      <c r="BX831" s="51">
        <v>-796</v>
      </c>
      <c r="BY831" s="75">
        <v>0</v>
      </c>
      <c r="BZ831" s="75">
        <v>0</v>
      </c>
      <c r="CA831" s="184" t="s">
        <v>22151</v>
      </c>
    </row>
    <row r="832" spans="1:79" x14ac:dyDescent="0.3">
      <c r="A832" s="61" t="s">
        <v>3035</v>
      </c>
      <c r="B832" s="1" t="s">
        <v>6783</v>
      </c>
      <c r="C832" s="2" t="s">
        <v>6620</v>
      </c>
      <c r="D832" s="91" t="s">
        <v>532</v>
      </c>
      <c r="E832" s="2" t="s">
        <v>3591</v>
      </c>
      <c r="F832" s="2" t="s">
        <v>3591</v>
      </c>
      <c r="G832" s="2" t="s">
        <v>660</v>
      </c>
      <c r="H832" s="2" t="s">
        <v>22151</v>
      </c>
      <c r="I832" s="2" t="s">
        <v>660</v>
      </c>
      <c r="J832" s="269" t="s">
        <v>660</v>
      </c>
      <c r="K832">
        <v>11167</v>
      </c>
      <c r="L832" t="s">
        <v>10500</v>
      </c>
      <c r="M832" t="e">
        <v>#VALUE!</v>
      </c>
      <c r="N832" t="s">
        <v>6235</v>
      </c>
      <c r="O832" s="169">
        <v>0</v>
      </c>
      <c r="P832" s="123">
        <v>0</v>
      </c>
      <c r="Q832" s="123">
        <v>0</v>
      </c>
      <c r="R832" s="75">
        <v>0</v>
      </c>
      <c r="S832" s="123">
        <v>0</v>
      </c>
      <c r="T832" s="123">
        <v>0</v>
      </c>
      <c r="U832" s="123">
        <v>0</v>
      </c>
      <c r="V832" s="75">
        <v>0</v>
      </c>
      <c r="W832" s="123">
        <v>0</v>
      </c>
      <c r="X832" s="75">
        <v>0</v>
      </c>
      <c r="Y832" s="75">
        <v>0</v>
      </c>
      <c r="Z832" s="75">
        <v>0</v>
      </c>
      <c r="AA832" s="75">
        <v>0</v>
      </c>
      <c r="AB832" s="52">
        <v>0</v>
      </c>
      <c r="AC832" s="52">
        <v>0</v>
      </c>
      <c r="AD832" s="52">
        <v>0</v>
      </c>
      <c r="AE832" s="51">
        <v>0</v>
      </c>
      <c r="AF832" s="51">
        <v>0</v>
      </c>
      <c r="AG832" s="51">
        <v>0</v>
      </c>
      <c r="AH832" s="51">
        <v>0</v>
      </c>
      <c r="AI832" s="51">
        <v>0</v>
      </c>
      <c r="AJ832" s="51">
        <v>0</v>
      </c>
      <c r="AK832" s="51">
        <v>0</v>
      </c>
      <c r="AL832" s="51">
        <v>0</v>
      </c>
      <c r="AM832" s="51">
        <v>-999</v>
      </c>
      <c r="AN832" s="51" t="s">
        <v>22151</v>
      </c>
      <c r="AO832" s="51" t="s">
        <v>22151</v>
      </c>
      <c r="AP832" s="51" t="s">
        <v>22151</v>
      </c>
      <c r="AQ832" s="51">
        <v>-999</v>
      </c>
      <c r="AR832" s="51" t="s">
        <v>22151</v>
      </c>
      <c r="AS832" s="51" t="s">
        <v>22151</v>
      </c>
      <c r="AT832" s="51">
        <v>-999</v>
      </c>
      <c r="AU832" s="51" t="s">
        <v>22151</v>
      </c>
      <c r="AV832" s="51">
        <v>-999</v>
      </c>
      <c r="AW832" s="51">
        <v>-999</v>
      </c>
      <c r="AX832" s="51">
        <v>-999</v>
      </c>
      <c r="AY832" s="76" t="s">
        <v>22151</v>
      </c>
      <c r="AZ832" s="76" t="s">
        <v>22151</v>
      </c>
      <c r="BA832" s="76" t="s">
        <v>22151</v>
      </c>
      <c r="BB832" s="76">
        <v>46</v>
      </c>
      <c r="BC832" s="76" t="s">
        <v>22151</v>
      </c>
      <c r="BD832" s="76" t="s">
        <v>22151</v>
      </c>
      <c r="BE832" s="76">
        <v>61</v>
      </c>
      <c r="BF832" s="76" t="s">
        <v>22151</v>
      </c>
      <c r="BG832" s="76">
        <v>118</v>
      </c>
      <c r="BH832" s="76">
        <v>280</v>
      </c>
      <c r="BI832" s="76">
        <v>265</v>
      </c>
      <c r="BJ832" s="93" t="s">
        <v>22151</v>
      </c>
      <c r="BK832" s="51">
        <v>8.1157260046330784</v>
      </c>
      <c r="BL832" s="51">
        <v>-1007.1157260046331</v>
      </c>
      <c r="BM832" s="76">
        <v>783</v>
      </c>
      <c r="BN832" s="51">
        <v>0</v>
      </c>
      <c r="BO832" s="51">
        <v>0.19435732070240119</v>
      </c>
      <c r="BP832" s="51">
        <v>-1007.3100833253354</v>
      </c>
      <c r="BQ832" s="64">
        <v>-2146.0224302496126</v>
      </c>
      <c r="BR832" s="64"/>
      <c r="BS832" s="51">
        <v>0</v>
      </c>
      <c r="BT832" s="38">
        <v>0</v>
      </c>
      <c r="BU832" s="51" t="s">
        <v>22632</v>
      </c>
      <c r="BV832" s="75">
        <v>999</v>
      </c>
      <c r="BW832" s="75">
        <v>1795</v>
      </c>
      <c r="BX832" s="51">
        <v>-796</v>
      </c>
      <c r="BY832" s="75">
        <v>0</v>
      </c>
      <c r="BZ832" s="75">
        <v>0</v>
      </c>
      <c r="CA832" s="184" t="s">
        <v>22151</v>
      </c>
    </row>
    <row r="833" spans="1:79" x14ac:dyDescent="0.3">
      <c r="A833" s="134" t="s">
        <v>4838</v>
      </c>
      <c r="B833" s="1" t="s">
        <v>6908</v>
      </c>
      <c r="C833" s="2" t="s">
        <v>6990</v>
      </c>
      <c r="D833" s="91" t="s">
        <v>291</v>
      </c>
      <c r="E833" s="2" t="s">
        <v>3591</v>
      </c>
      <c r="F833" s="118" t="s">
        <v>3591</v>
      </c>
      <c r="G833" s="118" t="s">
        <v>660</v>
      </c>
      <c r="H833" s="118" t="s">
        <v>22151</v>
      </c>
      <c r="I833" s="118" t="s">
        <v>660</v>
      </c>
      <c r="J833" s="269" t="s">
        <v>660</v>
      </c>
      <c r="K833" s="122">
        <v>2881</v>
      </c>
      <c r="L833" s="122" t="s">
        <v>10701</v>
      </c>
      <c r="M833" s="122" t="e">
        <v>#VALUE!</v>
      </c>
      <c r="N833" s="122" t="s">
        <v>6306</v>
      </c>
      <c r="O833" s="123">
        <v>0</v>
      </c>
      <c r="P833" s="123">
        <v>0</v>
      </c>
      <c r="Q833" s="123">
        <v>0</v>
      </c>
      <c r="R833" s="123">
        <v>0</v>
      </c>
      <c r="S833" s="123">
        <v>0</v>
      </c>
      <c r="T833" s="123">
        <v>0</v>
      </c>
      <c r="U833" s="123">
        <v>0</v>
      </c>
      <c r="V833" s="123">
        <v>0</v>
      </c>
      <c r="W833" s="123">
        <v>0</v>
      </c>
      <c r="X833" s="123">
        <v>0</v>
      </c>
      <c r="Y833" s="123">
        <v>0</v>
      </c>
      <c r="Z833" s="123">
        <v>0</v>
      </c>
      <c r="AA833" s="123">
        <v>0</v>
      </c>
      <c r="AB833" s="124">
        <v>0</v>
      </c>
      <c r="AC833" s="124">
        <v>0</v>
      </c>
      <c r="AD833" s="124">
        <v>0</v>
      </c>
      <c r="AE833" s="125">
        <v>0</v>
      </c>
      <c r="AF833" s="125">
        <v>0</v>
      </c>
      <c r="AG833" s="125">
        <v>0</v>
      </c>
      <c r="AH833" s="125">
        <v>0</v>
      </c>
      <c r="AI833" s="125">
        <v>0</v>
      </c>
      <c r="AJ833" s="125">
        <v>0</v>
      </c>
      <c r="AK833" s="125">
        <v>0</v>
      </c>
      <c r="AL833" s="51">
        <v>0</v>
      </c>
      <c r="AM833" s="125">
        <v>-999</v>
      </c>
      <c r="AN833" s="125" t="s">
        <v>22151</v>
      </c>
      <c r="AO833" s="125" t="s">
        <v>22151</v>
      </c>
      <c r="AP833" s="125" t="s">
        <v>22151</v>
      </c>
      <c r="AQ833" s="125">
        <v>-999</v>
      </c>
      <c r="AR833" s="125" t="s">
        <v>22151</v>
      </c>
      <c r="AS833" s="125" t="s">
        <v>22151</v>
      </c>
      <c r="AT833" s="125">
        <v>-999</v>
      </c>
      <c r="AU833" s="125" t="s">
        <v>22151</v>
      </c>
      <c r="AV833" s="125">
        <v>-999</v>
      </c>
      <c r="AW833" s="125">
        <v>-999</v>
      </c>
      <c r="AX833" s="125">
        <v>-999</v>
      </c>
      <c r="AY833" s="127" t="s">
        <v>22151</v>
      </c>
      <c r="AZ833" s="127" t="s">
        <v>22151</v>
      </c>
      <c r="BA833" s="127" t="s">
        <v>22151</v>
      </c>
      <c r="BB833" s="127">
        <v>46</v>
      </c>
      <c r="BC833" s="127" t="s">
        <v>22151</v>
      </c>
      <c r="BD833" s="127" t="s">
        <v>22151</v>
      </c>
      <c r="BE833" s="127">
        <v>61</v>
      </c>
      <c r="BF833" s="127" t="s">
        <v>22151</v>
      </c>
      <c r="BG833" s="127">
        <v>118</v>
      </c>
      <c r="BH833" s="127">
        <v>280</v>
      </c>
      <c r="BI833" s="127">
        <v>265</v>
      </c>
      <c r="BJ833" s="126" t="s">
        <v>22151</v>
      </c>
      <c r="BK833" s="125">
        <v>8.1157260046330784</v>
      </c>
      <c r="BL833" s="125">
        <v>-1007.1157260046331</v>
      </c>
      <c r="BM833" s="127">
        <v>783</v>
      </c>
      <c r="BN833" s="125">
        <v>0</v>
      </c>
      <c r="BO833" s="125">
        <v>0.19435732070240119</v>
      </c>
      <c r="BP833" s="125">
        <v>-1007.3100833253354</v>
      </c>
      <c r="BQ833" s="128">
        <v>-2146.0224302496126</v>
      </c>
      <c r="BR833" s="128"/>
      <c r="BS833" s="125">
        <v>0</v>
      </c>
      <c r="BT833" s="38">
        <v>0</v>
      </c>
      <c r="BU833" s="125" t="s">
        <v>22632</v>
      </c>
      <c r="BV833" s="123">
        <v>999</v>
      </c>
      <c r="BW833" s="123">
        <v>1795</v>
      </c>
      <c r="BX833" s="125">
        <v>-796</v>
      </c>
      <c r="BY833" s="123">
        <v>0</v>
      </c>
      <c r="BZ833" s="123">
        <v>0</v>
      </c>
      <c r="CA833" s="184" t="s">
        <v>22151</v>
      </c>
    </row>
    <row r="834" spans="1:79" x14ac:dyDescent="0.3">
      <c r="A834" s="48" t="s">
        <v>3154</v>
      </c>
      <c r="B834" s="1" t="s">
        <v>7068</v>
      </c>
      <c r="C834" s="2" t="s">
        <v>6537</v>
      </c>
      <c r="D834" s="91" t="s">
        <v>208</v>
      </c>
      <c r="E834" s="2" t="s">
        <v>3591</v>
      </c>
      <c r="F834" s="2" t="s">
        <v>3591</v>
      </c>
      <c r="G834" s="2" t="s">
        <v>660</v>
      </c>
      <c r="H834" s="2" t="s">
        <v>22151</v>
      </c>
      <c r="I834" s="2" t="s">
        <v>660</v>
      </c>
      <c r="J834" s="269" t="s">
        <v>660</v>
      </c>
      <c r="K834" s="98">
        <v>5950</v>
      </c>
      <c r="L834" s="98" t="s">
        <v>9622</v>
      </c>
      <c r="M834" s="98" t="e">
        <v>#VALUE!</v>
      </c>
      <c r="N834" s="98" t="s">
        <v>6343</v>
      </c>
      <c r="O834" s="66">
        <v>0</v>
      </c>
      <c r="P834" s="123">
        <v>0</v>
      </c>
      <c r="Q834" s="123">
        <v>0</v>
      </c>
      <c r="R834" s="75">
        <v>0</v>
      </c>
      <c r="S834" s="123">
        <v>0</v>
      </c>
      <c r="T834" s="123">
        <v>0</v>
      </c>
      <c r="U834" s="123">
        <v>0</v>
      </c>
      <c r="V834" s="75">
        <v>0</v>
      </c>
      <c r="W834" s="123">
        <v>0</v>
      </c>
      <c r="X834" s="75">
        <v>0</v>
      </c>
      <c r="Y834" s="75">
        <v>0</v>
      </c>
      <c r="Z834" s="75">
        <v>0</v>
      </c>
      <c r="AA834" s="75">
        <v>0</v>
      </c>
      <c r="AB834" s="3">
        <v>0</v>
      </c>
      <c r="AC834" s="3">
        <v>0</v>
      </c>
      <c r="AD834" s="3">
        <v>0</v>
      </c>
      <c r="AE834" s="6">
        <v>0</v>
      </c>
      <c r="AF834" s="6">
        <v>0</v>
      </c>
      <c r="AG834" s="6">
        <v>0</v>
      </c>
      <c r="AH834" s="6">
        <v>0</v>
      </c>
      <c r="AI834" s="6">
        <v>0</v>
      </c>
      <c r="AJ834" s="6">
        <v>0</v>
      </c>
      <c r="AK834" s="6">
        <v>0</v>
      </c>
      <c r="AL834" s="51">
        <v>0</v>
      </c>
      <c r="AM834" s="6">
        <v>-999</v>
      </c>
      <c r="AN834" s="6" t="s">
        <v>22151</v>
      </c>
      <c r="AO834" s="6" t="s">
        <v>22151</v>
      </c>
      <c r="AP834" s="6" t="s">
        <v>22151</v>
      </c>
      <c r="AQ834" s="6">
        <v>-999</v>
      </c>
      <c r="AR834" s="6" t="s">
        <v>22151</v>
      </c>
      <c r="AS834" s="6" t="s">
        <v>22151</v>
      </c>
      <c r="AT834" s="6">
        <v>-999</v>
      </c>
      <c r="AU834" s="6" t="s">
        <v>22151</v>
      </c>
      <c r="AV834" s="6">
        <v>-999</v>
      </c>
      <c r="AW834" s="6">
        <v>-999</v>
      </c>
      <c r="AX834" s="6">
        <v>-999</v>
      </c>
      <c r="AY834" s="99" t="s">
        <v>22151</v>
      </c>
      <c r="AZ834" s="99" t="s">
        <v>22151</v>
      </c>
      <c r="BA834" s="99" t="s">
        <v>22151</v>
      </c>
      <c r="BB834" s="99">
        <v>46</v>
      </c>
      <c r="BC834" s="99" t="s">
        <v>22151</v>
      </c>
      <c r="BD834" s="99" t="s">
        <v>22151</v>
      </c>
      <c r="BE834" s="99">
        <v>61</v>
      </c>
      <c r="BF834" s="99" t="s">
        <v>22151</v>
      </c>
      <c r="BG834" s="99">
        <v>118</v>
      </c>
      <c r="BH834" s="99">
        <v>280</v>
      </c>
      <c r="BI834" s="99">
        <v>265</v>
      </c>
      <c r="BJ834" s="92" t="s">
        <v>22151</v>
      </c>
      <c r="BK834" s="6">
        <v>8.1157260046330784</v>
      </c>
      <c r="BL834" s="6">
        <v>-1007.1157260046331</v>
      </c>
      <c r="BM834" s="99">
        <v>783</v>
      </c>
      <c r="BN834" s="6">
        <v>0</v>
      </c>
      <c r="BO834" s="6">
        <v>0.19435732070240119</v>
      </c>
      <c r="BP834" s="6">
        <v>-1007.3100833253354</v>
      </c>
      <c r="BQ834" s="38">
        <v>-2146.0224302496126</v>
      </c>
      <c r="BR834" s="38"/>
      <c r="BS834" s="6">
        <v>0</v>
      </c>
      <c r="BT834" s="38">
        <v>0</v>
      </c>
      <c r="BU834" s="6" t="s">
        <v>22632</v>
      </c>
      <c r="BV834" s="75">
        <v>999</v>
      </c>
      <c r="BW834" s="75">
        <v>1795</v>
      </c>
      <c r="BX834" s="51">
        <v>-796</v>
      </c>
      <c r="BY834" s="75">
        <v>0</v>
      </c>
      <c r="BZ834" s="75">
        <v>0</v>
      </c>
      <c r="CA834" s="184" t="s">
        <v>22151</v>
      </c>
    </row>
    <row r="835" spans="1:79" x14ac:dyDescent="0.3">
      <c r="A835" s="114" t="s">
        <v>3293</v>
      </c>
      <c r="B835" s="1" t="s">
        <v>7492</v>
      </c>
      <c r="C835" s="2" t="s">
        <v>6620</v>
      </c>
      <c r="D835" s="91" t="s">
        <v>410</v>
      </c>
      <c r="E835" s="2" t="s">
        <v>3591</v>
      </c>
      <c r="F835" s="2" t="s">
        <v>3591</v>
      </c>
      <c r="G835" s="2" t="s">
        <v>660</v>
      </c>
      <c r="H835" s="2" t="s">
        <v>22151</v>
      </c>
      <c r="I835" s="2" t="s">
        <v>660</v>
      </c>
      <c r="J835" s="269" t="s">
        <v>660</v>
      </c>
      <c r="K835" s="122">
        <v>4623</v>
      </c>
      <c r="L835" s="122" t="s">
        <v>10072</v>
      </c>
      <c r="M835" s="122" t="e">
        <v>#VALUE!</v>
      </c>
      <c r="N835" s="122" t="s">
        <v>9050</v>
      </c>
      <c r="O835" s="123">
        <v>0</v>
      </c>
      <c r="P835" s="123">
        <v>0</v>
      </c>
      <c r="Q835" s="123">
        <v>0</v>
      </c>
      <c r="R835" s="123">
        <v>0</v>
      </c>
      <c r="S835" s="123">
        <v>0</v>
      </c>
      <c r="T835" s="123">
        <v>0</v>
      </c>
      <c r="U835" s="123">
        <v>0</v>
      </c>
      <c r="V835" s="123">
        <v>0</v>
      </c>
      <c r="W835" s="123">
        <v>0</v>
      </c>
      <c r="X835" s="123">
        <v>0</v>
      </c>
      <c r="Y835" s="123">
        <v>0</v>
      </c>
      <c r="Z835" s="123">
        <v>0</v>
      </c>
      <c r="AA835" s="123">
        <v>0</v>
      </c>
      <c r="AB835" s="124">
        <v>0</v>
      </c>
      <c r="AC835" s="124">
        <v>0</v>
      </c>
      <c r="AD835" s="124">
        <v>0</v>
      </c>
      <c r="AE835" s="125">
        <v>0</v>
      </c>
      <c r="AF835" s="125">
        <v>0</v>
      </c>
      <c r="AG835" s="125">
        <v>0</v>
      </c>
      <c r="AH835" s="125">
        <v>0</v>
      </c>
      <c r="AI835" s="125">
        <v>0</v>
      </c>
      <c r="AJ835" s="125">
        <v>0</v>
      </c>
      <c r="AK835" s="125">
        <v>0</v>
      </c>
      <c r="AL835" s="51">
        <v>0</v>
      </c>
      <c r="AM835" s="125">
        <v>-999</v>
      </c>
      <c r="AN835" s="125" t="s">
        <v>22151</v>
      </c>
      <c r="AO835" s="125" t="s">
        <v>22151</v>
      </c>
      <c r="AP835" s="125" t="s">
        <v>22151</v>
      </c>
      <c r="AQ835" s="125">
        <v>-999</v>
      </c>
      <c r="AR835" s="125" t="s">
        <v>22151</v>
      </c>
      <c r="AS835" s="125" t="s">
        <v>22151</v>
      </c>
      <c r="AT835" s="125">
        <v>-999</v>
      </c>
      <c r="AU835" s="125" t="s">
        <v>22151</v>
      </c>
      <c r="AV835" s="125">
        <v>-999</v>
      </c>
      <c r="AW835" s="125">
        <v>-999</v>
      </c>
      <c r="AX835" s="125">
        <v>-999</v>
      </c>
      <c r="AY835" s="127" t="s">
        <v>22151</v>
      </c>
      <c r="AZ835" s="127" t="s">
        <v>22151</v>
      </c>
      <c r="BA835" s="127" t="s">
        <v>22151</v>
      </c>
      <c r="BB835" s="127">
        <v>46</v>
      </c>
      <c r="BC835" s="127" t="s">
        <v>22151</v>
      </c>
      <c r="BD835" s="127" t="s">
        <v>22151</v>
      </c>
      <c r="BE835" s="127">
        <v>61</v>
      </c>
      <c r="BF835" s="127" t="s">
        <v>22151</v>
      </c>
      <c r="BG835" s="127">
        <v>118</v>
      </c>
      <c r="BH835" s="127">
        <v>280</v>
      </c>
      <c r="BI835" s="127">
        <v>265</v>
      </c>
      <c r="BJ835" s="126" t="s">
        <v>22151</v>
      </c>
      <c r="BK835" s="125">
        <v>8.1157260046330784</v>
      </c>
      <c r="BL835" s="125">
        <v>-1007.1157260046331</v>
      </c>
      <c r="BM835" s="127">
        <v>783</v>
      </c>
      <c r="BN835" s="125">
        <v>0</v>
      </c>
      <c r="BO835" s="125">
        <v>0.19435732070240119</v>
      </c>
      <c r="BP835" s="125">
        <v>-1007.3100833253354</v>
      </c>
      <c r="BQ835" s="128">
        <v>-2146.0224302496126</v>
      </c>
      <c r="BR835" s="128"/>
      <c r="BS835" s="125">
        <v>0</v>
      </c>
      <c r="BT835" s="38">
        <v>0</v>
      </c>
      <c r="BU835" s="125" t="s">
        <v>22632</v>
      </c>
      <c r="BV835" s="123">
        <v>999</v>
      </c>
      <c r="BW835" s="123">
        <v>1795</v>
      </c>
      <c r="BX835" s="125">
        <v>-796</v>
      </c>
      <c r="BY835" s="123">
        <v>0</v>
      </c>
      <c r="BZ835" s="123">
        <v>0</v>
      </c>
      <c r="CA835" s="184" t="s">
        <v>22151</v>
      </c>
    </row>
    <row r="836" spans="1:79" x14ac:dyDescent="0.3">
      <c r="A836" s="61" t="s">
        <v>3314</v>
      </c>
      <c r="B836" s="1" t="s">
        <v>7371</v>
      </c>
      <c r="C836" s="2" t="s">
        <v>6551</v>
      </c>
      <c r="D836" s="91" t="s">
        <v>352</v>
      </c>
      <c r="E836" s="2" t="s">
        <v>1409</v>
      </c>
      <c r="F836" s="2" t="s">
        <v>9094</v>
      </c>
      <c r="G836" s="2" t="s">
        <v>660</v>
      </c>
      <c r="H836" s="2" t="s">
        <v>22151</v>
      </c>
      <c r="I836" s="2" t="s">
        <v>660</v>
      </c>
      <c r="J836" s="269" t="s">
        <v>660</v>
      </c>
      <c r="K836">
        <v>8434</v>
      </c>
      <c r="L836" t="s">
        <v>10171</v>
      </c>
      <c r="M836" t="e">
        <v>#VALUE!</v>
      </c>
      <c r="N836" t="s">
        <v>9058</v>
      </c>
      <c r="O836" s="169">
        <v>0</v>
      </c>
      <c r="P836" s="123">
        <v>0</v>
      </c>
      <c r="Q836" s="123">
        <v>0</v>
      </c>
      <c r="R836" s="75">
        <v>0</v>
      </c>
      <c r="S836" s="123">
        <v>0</v>
      </c>
      <c r="T836" s="123">
        <v>0</v>
      </c>
      <c r="U836" s="123">
        <v>0</v>
      </c>
      <c r="V836" s="75">
        <v>0</v>
      </c>
      <c r="W836" s="123">
        <v>0</v>
      </c>
      <c r="X836" s="75">
        <v>0</v>
      </c>
      <c r="Y836" s="75">
        <v>0</v>
      </c>
      <c r="Z836" s="75">
        <v>0</v>
      </c>
      <c r="AA836" s="75">
        <v>0</v>
      </c>
      <c r="AB836" s="52">
        <v>0</v>
      </c>
      <c r="AC836" s="52">
        <v>0</v>
      </c>
      <c r="AD836" s="52">
        <v>0</v>
      </c>
      <c r="AE836" s="51">
        <v>0</v>
      </c>
      <c r="AF836" s="51">
        <v>0</v>
      </c>
      <c r="AG836" s="51">
        <v>0</v>
      </c>
      <c r="AH836" s="51">
        <v>0</v>
      </c>
      <c r="AI836" s="51">
        <v>0</v>
      </c>
      <c r="AJ836" s="51">
        <v>0</v>
      </c>
      <c r="AK836" s="51">
        <v>0</v>
      </c>
      <c r="AL836" s="51">
        <v>0</v>
      </c>
      <c r="AM836" s="51">
        <v>-999</v>
      </c>
      <c r="AN836" s="51" t="s">
        <v>22151</v>
      </c>
      <c r="AO836" s="51" t="s">
        <v>22151</v>
      </c>
      <c r="AP836" s="51" t="s">
        <v>22151</v>
      </c>
      <c r="AQ836" s="51">
        <v>-999</v>
      </c>
      <c r="AR836" s="51" t="s">
        <v>22151</v>
      </c>
      <c r="AS836" s="51" t="s">
        <v>22151</v>
      </c>
      <c r="AT836" s="51">
        <v>-999</v>
      </c>
      <c r="AU836" s="51" t="s">
        <v>22151</v>
      </c>
      <c r="AV836" s="51">
        <v>-999</v>
      </c>
      <c r="AW836" s="51">
        <v>-999</v>
      </c>
      <c r="AX836" s="51">
        <v>-999</v>
      </c>
      <c r="AY836" s="76" t="s">
        <v>22151</v>
      </c>
      <c r="AZ836" s="132" t="s">
        <v>22151</v>
      </c>
      <c r="BA836" s="132" t="s">
        <v>22151</v>
      </c>
      <c r="BB836" s="132">
        <v>46</v>
      </c>
      <c r="BC836" s="132" t="s">
        <v>22151</v>
      </c>
      <c r="BD836" s="132" t="s">
        <v>22151</v>
      </c>
      <c r="BE836" s="132">
        <v>61</v>
      </c>
      <c r="BF836" s="132" t="s">
        <v>22151</v>
      </c>
      <c r="BG836" s="132">
        <v>118</v>
      </c>
      <c r="BH836" s="132">
        <v>280</v>
      </c>
      <c r="BI836" s="132">
        <v>265</v>
      </c>
      <c r="BJ836" s="92" t="s">
        <v>22151</v>
      </c>
      <c r="BK836" s="51">
        <v>8.1157260046330784</v>
      </c>
      <c r="BL836" s="51">
        <v>-1007.1157260046331</v>
      </c>
      <c r="BM836" s="76">
        <v>783</v>
      </c>
      <c r="BN836" s="51">
        <v>0</v>
      </c>
      <c r="BO836" s="51">
        <v>0.19435732070240119</v>
      </c>
      <c r="BP836" s="51">
        <v>-1007.3100833253354</v>
      </c>
      <c r="BQ836" s="64">
        <v>-2146.0224302496126</v>
      </c>
      <c r="BR836" s="64"/>
      <c r="BS836" s="51">
        <v>0</v>
      </c>
      <c r="BT836" s="38">
        <v>0</v>
      </c>
      <c r="BU836" s="51" t="s">
        <v>22632</v>
      </c>
      <c r="BV836" s="75">
        <v>999</v>
      </c>
      <c r="BW836" s="75">
        <v>1795</v>
      </c>
      <c r="BX836" s="51">
        <v>-796</v>
      </c>
      <c r="BY836" s="75">
        <v>0</v>
      </c>
      <c r="BZ836" s="75">
        <v>0</v>
      </c>
      <c r="CA836" s="184" t="s">
        <v>22151</v>
      </c>
    </row>
    <row r="837" spans="1:79" x14ac:dyDescent="0.3">
      <c r="A837" s="53" t="s">
        <v>11457</v>
      </c>
      <c r="B837" s="1" t="s">
        <v>11458</v>
      </c>
      <c r="C837" s="2" t="s">
        <v>11107</v>
      </c>
      <c r="D837" s="91" t="s">
        <v>11715</v>
      </c>
      <c r="E837" s="2" t="s">
        <v>1437</v>
      </c>
      <c r="F837" s="2" t="s">
        <v>9094</v>
      </c>
      <c r="G837" s="2" t="s">
        <v>660</v>
      </c>
      <c r="H837" s="2" t="s">
        <v>22151</v>
      </c>
      <c r="I837" s="2" t="s">
        <v>660</v>
      </c>
      <c r="J837" s="269" t="s">
        <v>660</v>
      </c>
      <c r="K837">
        <v>10961</v>
      </c>
      <c r="L837" t="s">
        <v>11716</v>
      </c>
      <c r="M837" t="e">
        <v>#VALUE!</v>
      </c>
      <c r="N837" t="s">
        <v>12119</v>
      </c>
      <c r="O837" s="169">
        <v>0</v>
      </c>
      <c r="P837" s="123">
        <v>0</v>
      </c>
      <c r="Q837" s="123">
        <v>0</v>
      </c>
      <c r="R837" s="75">
        <v>0</v>
      </c>
      <c r="S837" s="123">
        <v>0</v>
      </c>
      <c r="T837" s="123">
        <v>0</v>
      </c>
      <c r="U837" s="123">
        <v>0</v>
      </c>
      <c r="V837" s="75">
        <v>0</v>
      </c>
      <c r="W837" s="123">
        <v>0</v>
      </c>
      <c r="X837" s="75">
        <v>0</v>
      </c>
      <c r="Y837" s="75">
        <v>0</v>
      </c>
      <c r="Z837" s="75">
        <v>0</v>
      </c>
      <c r="AA837" s="75">
        <v>0</v>
      </c>
      <c r="AB837" s="52">
        <v>0</v>
      </c>
      <c r="AC837" s="52">
        <v>0</v>
      </c>
      <c r="AD837" s="52">
        <v>0</v>
      </c>
      <c r="AE837" s="51">
        <v>0</v>
      </c>
      <c r="AF837" s="51">
        <v>0</v>
      </c>
      <c r="AG837" s="51">
        <v>0</v>
      </c>
      <c r="AH837" s="51">
        <v>0</v>
      </c>
      <c r="AI837" s="51">
        <v>0</v>
      </c>
      <c r="AJ837" s="51">
        <v>0</v>
      </c>
      <c r="AK837" s="51">
        <v>0</v>
      </c>
      <c r="AL837" s="51">
        <v>0</v>
      </c>
      <c r="AM837" s="51">
        <v>-999</v>
      </c>
      <c r="AN837" s="51" t="s">
        <v>22151</v>
      </c>
      <c r="AO837" s="51" t="s">
        <v>22151</v>
      </c>
      <c r="AP837" s="51" t="s">
        <v>22151</v>
      </c>
      <c r="AQ837" s="51">
        <v>-999</v>
      </c>
      <c r="AR837" s="51" t="s">
        <v>22151</v>
      </c>
      <c r="AS837" s="51" t="s">
        <v>22151</v>
      </c>
      <c r="AT837" s="51">
        <v>-999</v>
      </c>
      <c r="AU837" s="51" t="s">
        <v>22151</v>
      </c>
      <c r="AV837" s="51">
        <v>-999</v>
      </c>
      <c r="AW837" s="51">
        <v>-999</v>
      </c>
      <c r="AX837" s="51">
        <v>-999</v>
      </c>
      <c r="AY837" s="76" t="s">
        <v>22151</v>
      </c>
      <c r="AZ837" s="132" t="s">
        <v>22151</v>
      </c>
      <c r="BA837" s="132" t="s">
        <v>22151</v>
      </c>
      <c r="BB837" s="132">
        <v>46</v>
      </c>
      <c r="BC837" s="132" t="s">
        <v>22151</v>
      </c>
      <c r="BD837" s="132" t="s">
        <v>22151</v>
      </c>
      <c r="BE837" s="132">
        <v>61</v>
      </c>
      <c r="BF837" s="132" t="s">
        <v>22151</v>
      </c>
      <c r="BG837" s="132">
        <v>118</v>
      </c>
      <c r="BH837" s="132">
        <v>280</v>
      </c>
      <c r="BI837" s="132">
        <v>265</v>
      </c>
      <c r="BJ837" s="92" t="s">
        <v>22151</v>
      </c>
      <c r="BK837" s="51">
        <v>8.1157260046330784</v>
      </c>
      <c r="BL837" s="8">
        <v>-1007.1157260046331</v>
      </c>
      <c r="BM837" s="12">
        <v>783</v>
      </c>
      <c r="BN837" s="51">
        <v>0</v>
      </c>
      <c r="BO837" s="51">
        <v>0.19435732070240119</v>
      </c>
      <c r="BP837" s="51">
        <v>-1007.3100833253354</v>
      </c>
      <c r="BQ837" s="64">
        <v>-2146.0224302496126</v>
      </c>
      <c r="BR837" s="64"/>
      <c r="BS837" s="51">
        <v>0</v>
      </c>
      <c r="BT837" s="38">
        <v>0</v>
      </c>
      <c r="BU837" s="51" t="s">
        <v>22632</v>
      </c>
      <c r="BV837" s="75">
        <v>999</v>
      </c>
      <c r="BW837" s="75">
        <v>1795</v>
      </c>
      <c r="BX837" s="51">
        <v>-796</v>
      </c>
      <c r="BY837" s="75">
        <v>0</v>
      </c>
      <c r="BZ837" s="75">
        <v>0</v>
      </c>
      <c r="CA837" s="184" t="s">
        <v>22151</v>
      </c>
    </row>
    <row r="838" spans="1:79" x14ac:dyDescent="0.3">
      <c r="A838" s="48" t="s">
        <v>3339</v>
      </c>
      <c r="B838" s="1" t="s">
        <v>7160</v>
      </c>
      <c r="C838" s="2" t="s">
        <v>6650</v>
      </c>
      <c r="D838" s="91" t="s">
        <v>529</v>
      </c>
      <c r="E838" s="2" t="s">
        <v>3591</v>
      </c>
      <c r="F838" s="2" t="s">
        <v>3591</v>
      </c>
      <c r="G838" s="2" t="s">
        <v>660</v>
      </c>
      <c r="H838" s="2" t="s">
        <v>22151</v>
      </c>
      <c r="I838" s="2" t="s">
        <v>660</v>
      </c>
      <c r="J838" s="269" t="s">
        <v>660</v>
      </c>
      <c r="K838">
        <v>9312</v>
      </c>
      <c r="L838" t="s">
        <v>9900</v>
      </c>
      <c r="M838" t="e">
        <v>#VALUE!</v>
      </c>
      <c r="N838" t="s">
        <v>9067</v>
      </c>
      <c r="O838" s="169">
        <v>0</v>
      </c>
      <c r="P838" s="123">
        <v>0</v>
      </c>
      <c r="Q838" s="123">
        <v>0</v>
      </c>
      <c r="R838" s="75">
        <v>0</v>
      </c>
      <c r="S838" s="123">
        <v>0</v>
      </c>
      <c r="T838" s="123">
        <v>0</v>
      </c>
      <c r="U838" s="123">
        <v>0</v>
      </c>
      <c r="V838" s="75">
        <v>0</v>
      </c>
      <c r="W838" s="123">
        <v>0</v>
      </c>
      <c r="X838" s="75">
        <v>0</v>
      </c>
      <c r="Y838" s="75">
        <v>0</v>
      </c>
      <c r="Z838" s="75">
        <v>0</v>
      </c>
      <c r="AA838" s="75">
        <v>0</v>
      </c>
      <c r="AB838" s="4">
        <v>0</v>
      </c>
      <c r="AC838" s="4">
        <v>0</v>
      </c>
      <c r="AD838" s="4">
        <v>0</v>
      </c>
      <c r="AE838" s="8">
        <v>0</v>
      </c>
      <c r="AF838" s="8">
        <v>0</v>
      </c>
      <c r="AG838" s="8">
        <v>0</v>
      </c>
      <c r="AH838" s="8">
        <v>0</v>
      </c>
      <c r="AI838" s="51">
        <v>0</v>
      </c>
      <c r="AJ838" s="51">
        <v>0</v>
      </c>
      <c r="AK838" s="51">
        <v>0</v>
      </c>
      <c r="AL838" s="51">
        <v>0</v>
      </c>
      <c r="AM838" s="8">
        <v>-999</v>
      </c>
      <c r="AN838" s="8" t="s">
        <v>22151</v>
      </c>
      <c r="AO838" s="8" t="s">
        <v>22151</v>
      </c>
      <c r="AP838" s="8" t="s">
        <v>22151</v>
      </c>
      <c r="AQ838" s="8">
        <v>-999</v>
      </c>
      <c r="AR838" s="8" t="s">
        <v>22151</v>
      </c>
      <c r="AS838" s="8" t="s">
        <v>22151</v>
      </c>
      <c r="AT838" s="8">
        <v>-999</v>
      </c>
      <c r="AU838" s="8" t="s">
        <v>22151</v>
      </c>
      <c r="AV838" s="8">
        <v>-999</v>
      </c>
      <c r="AW838" s="8">
        <v>-999</v>
      </c>
      <c r="AX838" s="8">
        <v>-999</v>
      </c>
      <c r="AY838" s="132" t="s">
        <v>22151</v>
      </c>
      <c r="AZ838" s="132" t="s">
        <v>22151</v>
      </c>
      <c r="BA838" s="132" t="s">
        <v>22151</v>
      </c>
      <c r="BB838" s="132">
        <v>46</v>
      </c>
      <c r="BC838" s="132" t="s">
        <v>22151</v>
      </c>
      <c r="BD838" s="132" t="s">
        <v>22151</v>
      </c>
      <c r="BE838" s="132">
        <v>61</v>
      </c>
      <c r="BF838" s="132" t="s">
        <v>22151</v>
      </c>
      <c r="BG838" s="132">
        <v>118</v>
      </c>
      <c r="BH838" s="132">
        <v>280</v>
      </c>
      <c r="BI838" s="132">
        <v>265</v>
      </c>
      <c r="BJ838" s="92" t="s">
        <v>22151</v>
      </c>
      <c r="BK838" s="8">
        <v>8.1157260046330784</v>
      </c>
      <c r="BL838" s="8">
        <v>-1007.1157260046331</v>
      </c>
      <c r="BM838" s="12">
        <v>783</v>
      </c>
      <c r="BN838" s="10">
        <v>0</v>
      </c>
      <c r="BO838" s="10">
        <v>0.19435732070240119</v>
      </c>
      <c r="BP838" s="10">
        <v>-1007.3100833253354</v>
      </c>
      <c r="BQ838" s="41">
        <v>-2146.0224302496126</v>
      </c>
      <c r="BR838" s="41"/>
      <c r="BS838" s="10">
        <v>0</v>
      </c>
      <c r="BT838" s="38">
        <v>0</v>
      </c>
      <c r="BU838" s="6" t="s">
        <v>22632</v>
      </c>
      <c r="BV838" s="75">
        <v>999</v>
      </c>
      <c r="BW838" s="75">
        <v>1795</v>
      </c>
      <c r="BX838" s="51">
        <v>-796</v>
      </c>
      <c r="BY838" s="75">
        <v>0</v>
      </c>
      <c r="BZ838" s="75">
        <v>0</v>
      </c>
      <c r="CA838" s="184" t="s">
        <v>22151</v>
      </c>
    </row>
    <row r="839" spans="1:79" x14ac:dyDescent="0.3">
      <c r="A839" s="53" t="s">
        <v>5025</v>
      </c>
      <c r="B839" s="1" t="s">
        <v>7494</v>
      </c>
      <c r="C839" s="2" t="s">
        <v>6677</v>
      </c>
      <c r="D839" s="91" t="s">
        <v>5026</v>
      </c>
      <c r="E839" s="2" t="s">
        <v>3591</v>
      </c>
      <c r="F839" s="2" t="s">
        <v>3591</v>
      </c>
      <c r="G839" s="2" t="s">
        <v>660</v>
      </c>
      <c r="H839" s="2" t="s">
        <v>22151</v>
      </c>
      <c r="I839" s="2" t="s">
        <v>660</v>
      </c>
      <c r="J839" s="269" t="s">
        <v>660</v>
      </c>
      <c r="K839">
        <v>6592</v>
      </c>
      <c r="L839" t="s">
        <v>10485</v>
      </c>
      <c r="M839" t="e">
        <v>#VALUE!</v>
      </c>
      <c r="N839" t="s">
        <v>9080</v>
      </c>
      <c r="O839" s="169">
        <v>0</v>
      </c>
      <c r="P839" s="123">
        <v>0</v>
      </c>
      <c r="Q839" s="123">
        <v>0</v>
      </c>
      <c r="R839" s="75">
        <v>0</v>
      </c>
      <c r="S839" s="123">
        <v>0</v>
      </c>
      <c r="T839" s="123">
        <v>0</v>
      </c>
      <c r="U839" s="123">
        <v>0</v>
      </c>
      <c r="V839" s="75">
        <v>0</v>
      </c>
      <c r="W839" s="123">
        <v>0</v>
      </c>
      <c r="X839" s="75">
        <v>0</v>
      </c>
      <c r="Y839" s="75">
        <v>0</v>
      </c>
      <c r="Z839" s="75">
        <v>0</v>
      </c>
      <c r="AA839" s="75">
        <v>0</v>
      </c>
      <c r="AB839" s="52">
        <v>0</v>
      </c>
      <c r="AC839" s="52">
        <v>0</v>
      </c>
      <c r="AD839" s="52">
        <v>0</v>
      </c>
      <c r="AE839" s="51">
        <v>0</v>
      </c>
      <c r="AF839" s="51">
        <v>0</v>
      </c>
      <c r="AG839" s="51">
        <v>0</v>
      </c>
      <c r="AH839" s="51">
        <v>0</v>
      </c>
      <c r="AI839" s="51">
        <v>0</v>
      </c>
      <c r="AJ839" s="51">
        <v>0</v>
      </c>
      <c r="AK839" s="51">
        <v>0</v>
      </c>
      <c r="AL839" s="51">
        <v>0</v>
      </c>
      <c r="AM839" s="51">
        <v>-999</v>
      </c>
      <c r="AN839" s="51" t="s">
        <v>22151</v>
      </c>
      <c r="AO839" s="51" t="s">
        <v>22151</v>
      </c>
      <c r="AP839" s="51" t="s">
        <v>22151</v>
      </c>
      <c r="AQ839" s="51">
        <v>-999</v>
      </c>
      <c r="AR839" s="51" t="s">
        <v>22151</v>
      </c>
      <c r="AS839" s="51" t="s">
        <v>22151</v>
      </c>
      <c r="AT839" s="51">
        <v>-999</v>
      </c>
      <c r="AU839" s="51" t="s">
        <v>22151</v>
      </c>
      <c r="AV839" s="51">
        <v>-999</v>
      </c>
      <c r="AW839" s="51">
        <v>-999</v>
      </c>
      <c r="AX839" s="51">
        <v>-999</v>
      </c>
      <c r="AY839" s="76" t="s">
        <v>22151</v>
      </c>
      <c r="AZ839" s="132" t="s">
        <v>22151</v>
      </c>
      <c r="BA839" s="132" t="s">
        <v>22151</v>
      </c>
      <c r="BB839" s="132">
        <v>46</v>
      </c>
      <c r="BC839" s="132" t="s">
        <v>22151</v>
      </c>
      <c r="BD839" s="132" t="s">
        <v>22151</v>
      </c>
      <c r="BE839" s="132">
        <v>61</v>
      </c>
      <c r="BF839" s="132" t="s">
        <v>22151</v>
      </c>
      <c r="BG839" s="132">
        <v>118</v>
      </c>
      <c r="BH839" s="132">
        <v>280</v>
      </c>
      <c r="BI839" s="132">
        <v>265</v>
      </c>
      <c r="BJ839" s="92" t="s">
        <v>22151</v>
      </c>
      <c r="BK839" s="51">
        <v>8.1157260046330784</v>
      </c>
      <c r="BL839" s="51">
        <v>-1007.1157260046331</v>
      </c>
      <c r="BM839" s="76">
        <v>783</v>
      </c>
      <c r="BN839" s="51">
        <v>0</v>
      </c>
      <c r="BO839" s="51">
        <v>0.19435732070240119</v>
      </c>
      <c r="BP839" s="51">
        <v>-1007.3100833253354</v>
      </c>
      <c r="BQ839" s="64">
        <v>-2146.0224302496126</v>
      </c>
      <c r="BR839" s="64"/>
      <c r="BS839" s="51">
        <v>0</v>
      </c>
      <c r="BT839" s="38">
        <v>0</v>
      </c>
      <c r="BU839" s="51" t="s">
        <v>22632</v>
      </c>
      <c r="BV839" s="75">
        <v>999</v>
      </c>
      <c r="BW839" s="75">
        <v>1795</v>
      </c>
      <c r="BX839" s="51">
        <v>-796</v>
      </c>
      <c r="BY839" s="75">
        <v>0</v>
      </c>
      <c r="BZ839" s="75">
        <v>0</v>
      </c>
      <c r="CA839" s="184" t="s">
        <v>22151</v>
      </c>
    </row>
    <row r="840" spans="1:79" x14ac:dyDescent="0.3">
      <c r="A840" s="26" t="s">
        <v>3396</v>
      </c>
      <c r="B840" s="1" t="s">
        <v>6702</v>
      </c>
      <c r="C840" s="2" t="s">
        <v>6650</v>
      </c>
      <c r="D840" s="91" t="s">
        <v>612</v>
      </c>
      <c r="E840" s="2" t="s">
        <v>1434</v>
      </c>
      <c r="F840" s="2" t="s">
        <v>9094</v>
      </c>
      <c r="G840" s="2" t="s">
        <v>1396</v>
      </c>
      <c r="H840" s="2" t="s">
        <v>22151</v>
      </c>
      <c r="I840" s="2" t="s">
        <v>1396</v>
      </c>
      <c r="J840" s="269" t="s">
        <v>1396</v>
      </c>
      <c r="K840" s="98">
        <v>4220</v>
      </c>
      <c r="L840" s="98" t="s">
        <v>10028</v>
      </c>
      <c r="M840" s="98" t="e">
        <v>#VALUE!</v>
      </c>
      <c r="N840" s="98" t="s">
        <v>6533</v>
      </c>
      <c r="O840" s="66">
        <v>0</v>
      </c>
      <c r="P840" s="123">
        <v>0</v>
      </c>
      <c r="Q840" s="123">
        <v>0</v>
      </c>
      <c r="R840" s="75">
        <v>0</v>
      </c>
      <c r="S840" s="123">
        <v>0</v>
      </c>
      <c r="T840" s="123">
        <v>0</v>
      </c>
      <c r="U840" s="123">
        <v>0</v>
      </c>
      <c r="V840" s="75">
        <v>0</v>
      </c>
      <c r="W840" s="123">
        <v>0</v>
      </c>
      <c r="X840" s="75">
        <v>0</v>
      </c>
      <c r="Y840" s="75">
        <v>0</v>
      </c>
      <c r="Z840" s="75">
        <v>0</v>
      </c>
      <c r="AA840" s="75">
        <v>0</v>
      </c>
      <c r="AB840" s="3">
        <v>0</v>
      </c>
      <c r="AC840" s="3">
        <v>0</v>
      </c>
      <c r="AD840" s="3">
        <v>0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0</v>
      </c>
      <c r="AK840" s="6">
        <v>0</v>
      </c>
      <c r="AL840" s="51">
        <v>0</v>
      </c>
      <c r="AM840" s="6">
        <v>-999</v>
      </c>
      <c r="AN840" s="6" t="s">
        <v>22151</v>
      </c>
      <c r="AO840" s="6">
        <v>-999</v>
      </c>
      <c r="AP840" s="6" t="s">
        <v>22151</v>
      </c>
      <c r="AQ840" s="6" t="s">
        <v>22151</v>
      </c>
      <c r="AR840" s="6" t="s">
        <v>22151</v>
      </c>
      <c r="AS840" s="6" t="s">
        <v>22151</v>
      </c>
      <c r="AT840" s="6">
        <v>-999</v>
      </c>
      <c r="AU840" s="6" t="s">
        <v>22151</v>
      </c>
      <c r="AV840" s="6">
        <v>-999</v>
      </c>
      <c r="AW840" s="6">
        <v>-999</v>
      </c>
      <c r="AX840" s="6">
        <v>-999</v>
      </c>
      <c r="AY840" s="99" t="s">
        <v>22151</v>
      </c>
      <c r="AZ840" s="99">
        <v>46</v>
      </c>
      <c r="BA840" s="99" t="s">
        <v>22151</v>
      </c>
      <c r="BB840" s="99" t="s">
        <v>22151</v>
      </c>
      <c r="BC840" s="99" t="s">
        <v>22151</v>
      </c>
      <c r="BD840" s="99" t="s">
        <v>22151</v>
      </c>
      <c r="BE840" s="99">
        <v>61</v>
      </c>
      <c r="BF840" s="99" t="s">
        <v>22151</v>
      </c>
      <c r="BG840" s="99">
        <v>118</v>
      </c>
      <c r="BH840" s="99">
        <v>280</v>
      </c>
      <c r="BI840" s="99">
        <v>265</v>
      </c>
      <c r="BJ840" s="92" t="s">
        <v>22151</v>
      </c>
      <c r="BK840" s="6">
        <v>8.3853679235062994</v>
      </c>
      <c r="BL840" s="6">
        <v>-1007.3853679235064</v>
      </c>
      <c r="BM840" s="99">
        <v>839</v>
      </c>
      <c r="BN840" s="6">
        <v>0</v>
      </c>
      <c r="BO840" s="6">
        <v>0.19435732070240119</v>
      </c>
      <c r="BP840" s="6">
        <v>-1007.5797252442087</v>
      </c>
      <c r="BQ840" s="38">
        <v>-2146.5971562029608</v>
      </c>
      <c r="BR840" s="38"/>
      <c r="BS840" s="6">
        <v>0</v>
      </c>
      <c r="BT840" s="38">
        <v>0</v>
      </c>
      <c r="BU840" s="6" t="s">
        <v>22633</v>
      </c>
      <c r="BV840" s="75">
        <v>748.25</v>
      </c>
      <c r="BW840" s="75">
        <v>1851</v>
      </c>
      <c r="BX840" s="51">
        <v>-1102.75</v>
      </c>
      <c r="BY840" s="75">
        <v>658</v>
      </c>
      <c r="BZ840" s="75">
        <v>744</v>
      </c>
      <c r="CA840" s="184" t="s">
        <v>22151</v>
      </c>
    </row>
    <row r="841" spans="1:79" x14ac:dyDescent="0.3">
      <c r="A841" s="53" t="s">
        <v>20122</v>
      </c>
      <c r="B841" s="1" t="s">
        <v>20124</v>
      </c>
      <c r="C841" s="2" t="s">
        <v>6562</v>
      </c>
      <c r="D841" s="91" t="s">
        <v>20123</v>
      </c>
      <c r="E841" s="2" t="s">
        <v>1464</v>
      </c>
      <c r="F841" s="2" t="s">
        <v>6120</v>
      </c>
      <c r="G841" s="2" t="s">
        <v>1396</v>
      </c>
      <c r="H841" s="2" t="s">
        <v>22151</v>
      </c>
      <c r="I841" s="2" t="s">
        <v>1396</v>
      </c>
      <c r="J841" s="269" t="s">
        <v>1396</v>
      </c>
      <c r="K841" t="e">
        <v>#VALUE!</v>
      </c>
      <c r="L841" t="s">
        <v>20125</v>
      </c>
      <c r="M841" t="e">
        <v>#VALUE!</v>
      </c>
      <c r="N841" t="s">
        <v>17710</v>
      </c>
      <c r="O841" s="169">
        <v>0</v>
      </c>
      <c r="P841" s="123">
        <v>0</v>
      </c>
      <c r="Q841" s="123">
        <v>0</v>
      </c>
      <c r="R841" s="75">
        <v>0</v>
      </c>
      <c r="S841" s="123">
        <v>0</v>
      </c>
      <c r="T841" s="123">
        <v>0</v>
      </c>
      <c r="U841" s="123">
        <v>0</v>
      </c>
      <c r="V841" s="75">
        <v>0</v>
      </c>
      <c r="W841" s="123">
        <v>0</v>
      </c>
      <c r="X841" s="75">
        <v>0</v>
      </c>
      <c r="Y841" s="75">
        <v>0</v>
      </c>
      <c r="Z841" s="75">
        <v>0</v>
      </c>
      <c r="AA841" s="75">
        <v>0</v>
      </c>
      <c r="AB841" s="52">
        <v>0</v>
      </c>
      <c r="AC841" s="52">
        <v>0</v>
      </c>
      <c r="AD841" s="52">
        <v>0</v>
      </c>
      <c r="AE841" s="51">
        <v>0</v>
      </c>
      <c r="AF841" s="51">
        <v>0</v>
      </c>
      <c r="AG841" s="51">
        <v>0</v>
      </c>
      <c r="AH841" s="51">
        <v>0</v>
      </c>
      <c r="AI841" s="51">
        <v>0</v>
      </c>
      <c r="AJ841" s="51">
        <v>0</v>
      </c>
      <c r="AK841" s="51">
        <v>0</v>
      </c>
      <c r="AL841" s="51">
        <v>0</v>
      </c>
      <c r="AM841" s="51">
        <v>-999</v>
      </c>
      <c r="AN841" s="51" t="s">
        <v>22151</v>
      </c>
      <c r="AO841" s="51">
        <v>-999</v>
      </c>
      <c r="AP841" s="51" t="s">
        <v>22151</v>
      </c>
      <c r="AQ841" s="51" t="s">
        <v>22151</v>
      </c>
      <c r="AR841" s="51" t="s">
        <v>22151</v>
      </c>
      <c r="AS841" s="51" t="s">
        <v>22151</v>
      </c>
      <c r="AT841" s="51">
        <v>-999</v>
      </c>
      <c r="AU841" s="51" t="s">
        <v>22151</v>
      </c>
      <c r="AV841" s="51">
        <v>-999</v>
      </c>
      <c r="AW841" s="51">
        <v>-999</v>
      </c>
      <c r="AX841" s="51">
        <v>-999</v>
      </c>
      <c r="AY841" s="76" t="s">
        <v>22151</v>
      </c>
      <c r="AZ841" s="132">
        <v>46</v>
      </c>
      <c r="BA841" s="132" t="s">
        <v>22151</v>
      </c>
      <c r="BB841" s="132" t="s">
        <v>22151</v>
      </c>
      <c r="BC841" s="132" t="s">
        <v>22151</v>
      </c>
      <c r="BD841" s="132" t="s">
        <v>22151</v>
      </c>
      <c r="BE841" s="132">
        <v>61</v>
      </c>
      <c r="BF841" s="132" t="s">
        <v>22151</v>
      </c>
      <c r="BG841" s="132">
        <v>118</v>
      </c>
      <c r="BH841" s="132">
        <v>280</v>
      </c>
      <c r="BI841" s="132">
        <v>265</v>
      </c>
      <c r="BJ841" s="92" t="s">
        <v>22151</v>
      </c>
      <c r="BK841" s="51">
        <v>8.3853679235062994</v>
      </c>
      <c r="BL841" s="51">
        <v>-1007.3853679235064</v>
      </c>
      <c r="BM841" s="76">
        <v>839</v>
      </c>
      <c r="BN841" s="51">
        <v>0</v>
      </c>
      <c r="BO841" s="51">
        <v>0.19435732070240119</v>
      </c>
      <c r="BP841" s="51">
        <v>-1007.5797252442087</v>
      </c>
      <c r="BQ841" s="64">
        <v>-2146.5971562029608</v>
      </c>
      <c r="BR841" s="64"/>
      <c r="BS841" s="51">
        <v>0</v>
      </c>
      <c r="BT841" s="38">
        <v>0</v>
      </c>
      <c r="BU841" s="51" t="s">
        <v>22633</v>
      </c>
      <c r="BV841" s="75">
        <v>302.2</v>
      </c>
      <c r="BW841" s="75">
        <v>1851</v>
      </c>
      <c r="BX841" s="51">
        <v>-1548.8</v>
      </c>
      <c r="BY841" s="75">
        <v>250</v>
      </c>
      <c r="BZ841" s="75">
        <v>385</v>
      </c>
      <c r="CA841" s="184" t="s">
        <v>22151</v>
      </c>
    </row>
    <row r="842" spans="1:79" x14ac:dyDescent="0.3">
      <c r="A842" s="179" t="s">
        <v>16507</v>
      </c>
      <c r="B842" s="180" t="s">
        <v>14135</v>
      </c>
      <c r="C842" s="181" t="s">
        <v>6587</v>
      </c>
      <c r="D842" s="210" t="s">
        <v>16508</v>
      </c>
      <c r="E842" s="181" t="s">
        <v>3591</v>
      </c>
      <c r="F842" s="181" t="s">
        <v>3591</v>
      </c>
      <c r="G842" s="181" t="s">
        <v>1396</v>
      </c>
      <c r="H842" s="181" t="s">
        <v>1396</v>
      </c>
      <c r="I842" s="181" t="s">
        <v>1396</v>
      </c>
      <c r="J842" s="181" t="s">
        <v>1396</v>
      </c>
      <c r="K842" s="182">
        <v>16729</v>
      </c>
      <c r="L842" s="182" t="s">
        <v>16509</v>
      </c>
      <c r="M842" s="194" t="e">
        <v>#VALUE!</v>
      </c>
      <c r="N842" s="194" t="s">
        <v>16510</v>
      </c>
      <c r="O842" s="66">
        <v>0</v>
      </c>
      <c r="P842" s="184">
        <v>0</v>
      </c>
      <c r="Q842" s="184">
        <v>0</v>
      </c>
      <c r="R842" s="184">
        <v>0</v>
      </c>
      <c r="S842" s="184">
        <v>0</v>
      </c>
      <c r="T842" s="184">
        <v>0</v>
      </c>
      <c r="U842" s="184">
        <v>0</v>
      </c>
      <c r="V842" s="184">
        <v>0</v>
      </c>
      <c r="W842" s="184">
        <v>0</v>
      </c>
      <c r="X842" s="184">
        <v>0</v>
      </c>
      <c r="Y842" s="184">
        <v>0</v>
      </c>
      <c r="Z842" s="184">
        <v>0</v>
      </c>
      <c r="AA842" s="184">
        <v>0</v>
      </c>
      <c r="AB842" s="185">
        <v>0</v>
      </c>
      <c r="AC842" s="186">
        <v>0</v>
      </c>
      <c r="AD842" s="186">
        <v>0</v>
      </c>
      <c r="AE842" s="187">
        <v>0</v>
      </c>
      <c r="AF842" s="187">
        <v>0</v>
      </c>
      <c r="AG842" s="187">
        <v>0</v>
      </c>
      <c r="AH842" s="187">
        <v>0</v>
      </c>
      <c r="AI842" s="187">
        <v>0</v>
      </c>
      <c r="AJ842" s="188">
        <v>0</v>
      </c>
      <c r="AK842" s="188">
        <v>0</v>
      </c>
      <c r="AL842" s="188">
        <v>0</v>
      </c>
      <c r="AM842" s="187">
        <v>-999</v>
      </c>
      <c r="AN842" s="187" t="s">
        <v>22151</v>
      </c>
      <c r="AO842" s="187">
        <v>-999</v>
      </c>
      <c r="AP842" s="187" t="s">
        <v>22151</v>
      </c>
      <c r="AQ842" s="187" t="s">
        <v>22151</v>
      </c>
      <c r="AR842" s="187" t="s">
        <v>22151</v>
      </c>
      <c r="AS842" s="187" t="s">
        <v>22151</v>
      </c>
      <c r="AT842" s="187">
        <v>-999</v>
      </c>
      <c r="AU842" s="187" t="s">
        <v>22151</v>
      </c>
      <c r="AV842" s="187">
        <v>-999</v>
      </c>
      <c r="AW842" s="187">
        <v>-999</v>
      </c>
      <c r="AX842" s="187">
        <v>-999</v>
      </c>
      <c r="AY842" s="189" t="s">
        <v>22151</v>
      </c>
      <c r="AZ842" s="189">
        <v>46</v>
      </c>
      <c r="BA842" s="189" t="s">
        <v>22151</v>
      </c>
      <c r="BB842" s="189" t="s">
        <v>22151</v>
      </c>
      <c r="BC842" s="189" t="s">
        <v>22151</v>
      </c>
      <c r="BD842" s="189" t="s">
        <v>22151</v>
      </c>
      <c r="BE842" s="189">
        <v>61</v>
      </c>
      <c r="BF842" s="189" t="s">
        <v>22151</v>
      </c>
      <c r="BG842" s="189">
        <v>118</v>
      </c>
      <c r="BH842" s="189">
        <v>280</v>
      </c>
      <c r="BI842" s="189">
        <v>265</v>
      </c>
      <c r="BJ842" s="190" t="s">
        <v>22151</v>
      </c>
      <c r="BK842" s="187">
        <v>8.3853679235062994</v>
      </c>
      <c r="BL842" s="187">
        <v>-1007.3853679235064</v>
      </c>
      <c r="BM842" s="189">
        <v>839</v>
      </c>
      <c r="BN842" s="187">
        <v>0</v>
      </c>
      <c r="BO842" s="187">
        <v>0.19435732070240119</v>
      </c>
      <c r="BP842" s="187">
        <v>-1007.5797252442087</v>
      </c>
      <c r="BQ842" s="191">
        <v>-2146.5971562029608</v>
      </c>
      <c r="BR842" s="192"/>
      <c r="BS842" s="187">
        <v>0</v>
      </c>
      <c r="BT842" s="38">
        <v>0</v>
      </c>
      <c r="BU842" s="187" t="s">
        <v>22633</v>
      </c>
      <c r="BV842" s="184">
        <v>747.82</v>
      </c>
      <c r="BW842" s="193">
        <v>1851</v>
      </c>
      <c r="BX842" s="188">
        <v>-1103.1799999999998</v>
      </c>
      <c r="BY842" s="193">
        <v>652</v>
      </c>
      <c r="BZ842" s="193">
        <v>710</v>
      </c>
      <c r="CA842" s="184" t="s">
        <v>22151</v>
      </c>
    </row>
    <row r="843" spans="1:79" x14ac:dyDescent="0.3">
      <c r="A843" s="48" t="s">
        <v>12697</v>
      </c>
      <c r="B843" s="1" t="s">
        <v>8142</v>
      </c>
      <c r="C843" s="2" t="s">
        <v>6987</v>
      </c>
      <c r="D843" s="91" t="s">
        <v>11496</v>
      </c>
      <c r="E843" s="2" t="s">
        <v>1426</v>
      </c>
      <c r="F843" s="2" t="s">
        <v>6120</v>
      </c>
      <c r="G843" s="2" t="s">
        <v>1396</v>
      </c>
      <c r="H843" s="2" t="s">
        <v>22151</v>
      </c>
      <c r="I843" s="2" t="s">
        <v>1396</v>
      </c>
      <c r="J843" s="269" t="s">
        <v>1396</v>
      </c>
      <c r="K843" s="98">
        <v>15564</v>
      </c>
      <c r="L843" s="98" t="s">
        <v>11497</v>
      </c>
      <c r="M843" s="98" t="e">
        <v>#VALUE!</v>
      </c>
      <c r="N843" s="98" t="s">
        <v>12698</v>
      </c>
      <c r="O843" s="66">
        <v>0</v>
      </c>
      <c r="P843" s="123">
        <v>0</v>
      </c>
      <c r="Q843" s="123">
        <v>0</v>
      </c>
      <c r="R843" s="75">
        <v>0</v>
      </c>
      <c r="S843" s="123">
        <v>0</v>
      </c>
      <c r="T843" s="123">
        <v>0</v>
      </c>
      <c r="U843" s="123">
        <v>0</v>
      </c>
      <c r="V843" s="75">
        <v>0</v>
      </c>
      <c r="W843" s="123">
        <v>0</v>
      </c>
      <c r="X843" s="75">
        <v>0</v>
      </c>
      <c r="Y843" s="75">
        <v>0</v>
      </c>
      <c r="Z843" s="75">
        <v>0</v>
      </c>
      <c r="AA843" s="75">
        <v>0</v>
      </c>
      <c r="AB843" s="3">
        <v>0</v>
      </c>
      <c r="AC843" s="3">
        <v>0</v>
      </c>
      <c r="AD843" s="3">
        <v>0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51">
        <v>0</v>
      </c>
      <c r="AM843" s="6">
        <v>-999</v>
      </c>
      <c r="AN843" s="6" t="s">
        <v>22151</v>
      </c>
      <c r="AO843" s="6">
        <v>-999</v>
      </c>
      <c r="AP843" s="6" t="s">
        <v>22151</v>
      </c>
      <c r="AQ843" s="6" t="s">
        <v>22151</v>
      </c>
      <c r="AR843" s="6" t="s">
        <v>22151</v>
      </c>
      <c r="AS843" s="6" t="s">
        <v>22151</v>
      </c>
      <c r="AT843" s="6">
        <v>-999</v>
      </c>
      <c r="AU843" s="6" t="s">
        <v>22151</v>
      </c>
      <c r="AV843" s="6">
        <v>-999</v>
      </c>
      <c r="AW843" s="6">
        <v>-999</v>
      </c>
      <c r="AX843" s="6">
        <v>-999</v>
      </c>
      <c r="AY843" s="99" t="s">
        <v>22151</v>
      </c>
      <c r="AZ843" s="99">
        <v>46</v>
      </c>
      <c r="BA843" s="99" t="s">
        <v>22151</v>
      </c>
      <c r="BB843" s="99" t="s">
        <v>22151</v>
      </c>
      <c r="BC843" s="99" t="s">
        <v>22151</v>
      </c>
      <c r="BD843" s="99" t="s">
        <v>22151</v>
      </c>
      <c r="BE843" s="99">
        <v>61</v>
      </c>
      <c r="BF843" s="99" t="s">
        <v>22151</v>
      </c>
      <c r="BG843" s="99">
        <v>118</v>
      </c>
      <c r="BH843" s="99">
        <v>280</v>
      </c>
      <c r="BI843" s="99">
        <v>265</v>
      </c>
      <c r="BJ843" s="92" t="s">
        <v>22151</v>
      </c>
      <c r="BK843" s="6">
        <v>8.3853679235062994</v>
      </c>
      <c r="BL843" s="6">
        <v>-1007.3853679235064</v>
      </c>
      <c r="BM843" s="99">
        <v>839</v>
      </c>
      <c r="BN843" s="6">
        <v>0</v>
      </c>
      <c r="BO843" s="6">
        <v>0.19435732070240119</v>
      </c>
      <c r="BP843" s="6">
        <v>-1007.5797252442087</v>
      </c>
      <c r="BQ843" s="38">
        <v>-2146.5971562029608</v>
      </c>
      <c r="BR843" s="38"/>
      <c r="BS843" s="6">
        <v>0</v>
      </c>
      <c r="BT843" s="38">
        <v>0</v>
      </c>
      <c r="BU843" s="6" t="s">
        <v>22633</v>
      </c>
      <c r="BV843" s="75">
        <v>999</v>
      </c>
      <c r="BW843" s="75">
        <v>1851</v>
      </c>
      <c r="BX843" s="51">
        <v>-852</v>
      </c>
      <c r="BY843" s="75">
        <v>0</v>
      </c>
      <c r="BZ843" s="75">
        <v>0</v>
      </c>
      <c r="CA843" s="184" t="s">
        <v>22151</v>
      </c>
    </row>
    <row r="844" spans="1:79" x14ac:dyDescent="0.3">
      <c r="A844" s="48" t="s">
        <v>14875</v>
      </c>
      <c r="B844" s="1" t="s">
        <v>8080</v>
      </c>
      <c r="C844" s="2" t="s">
        <v>6655</v>
      </c>
      <c r="D844" s="91" t="s">
        <v>14667</v>
      </c>
      <c r="E844" s="2" t="s">
        <v>1449</v>
      </c>
      <c r="F844" s="2" t="s">
        <v>6120</v>
      </c>
      <c r="G844" s="2" t="s">
        <v>1396</v>
      </c>
      <c r="H844" s="2" t="s">
        <v>22151</v>
      </c>
      <c r="I844" s="2" t="s">
        <v>1396</v>
      </c>
      <c r="J844" s="269" t="s">
        <v>1396</v>
      </c>
      <c r="K844">
        <v>17738</v>
      </c>
      <c r="L844" t="s">
        <v>14876</v>
      </c>
      <c r="M844" t="e">
        <v>#VALUE!</v>
      </c>
      <c r="N844" t="s">
        <v>15198</v>
      </c>
      <c r="O844" s="169">
        <v>0</v>
      </c>
      <c r="P844" s="123">
        <v>0</v>
      </c>
      <c r="Q844" s="123">
        <v>0</v>
      </c>
      <c r="R844" s="75">
        <v>0</v>
      </c>
      <c r="S844" s="123">
        <v>0</v>
      </c>
      <c r="T844" s="123">
        <v>0</v>
      </c>
      <c r="U844" s="123">
        <v>0</v>
      </c>
      <c r="V844" s="75">
        <v>0</v>
      </c>
      <c r="W844" s="123">
        <v>0</v>
      </c>
      <c r="X844" s="75">
        <v>0</v>
      </c>
      <c r="Y844" s="75">
        <v>0</v>
      </c>
      <c r="Z844" s="75">
        <v>0</v>
      </c>
      <c r="AA844" s="75">
        <v>0</v>
      </c>
      <c r="AB844" s="4">
        <v>0</v>
      </c>
      <c r="AC844" s="4">
        <v>0</v>
      </c>
      <c r="AD844" s="4">
        <v>0</v>
      </c>
      <c r="AE844" s="8">
        <v>0</v>
      </c>
      <c r="AF844" s="8">
        <v>0</v>
      </c>
      <c r="AG844" s="8">
        <v>0</v>
      </c>
      <c r="AH844" s="8">
        <v>0</v>
      </c>
      <c r="AI844" s="51">
        <v>0</v>
      </c>
      <c r="AJ844" s="51">
        <v>0</v>
      </c>
      <c r="AK844" s="51">
        <v>0</v>
      </c>
      <c r="AL844" s="51">
        <v>0</v>
      </c>
      <c r="AM844" s="8">
        <v>-999</v>
      </c>
      <c r="AN844" s="8" t="s">
        <v>22151</v>
      </c>
      <c r="AO844" s="8">
        <v>-999</v>
      </c>
      <c r="AP844" s="8" t="s">
        <v>22151</v>
      </c>
      <c r="AQ844" s="8" t="s">
        <v>22151</v>
      </c>
      <c r="AR844" s="8" t="s">
        <v>22151</v>
      </c>
      <c r="AS844" s="8" t="s">
        <v>22151</v>
      </c>
      <c r="AT844" s="8">
        <v>-999</v>
      </c>
      <c r="AU844" s="8" t="s">
        <v>22151</v>
      </c>
      <c r="AV844" s="8">
        <v>-999</v>
      </c>
      <c r="AW844" s="8">
        <v>-999</v>
      </c>
      <c r="AX844" s="8">
        <v>-999</v>
      </c>
      <c r="AY844" s="132" t="s">
        <v>22151</v>
      </c>
      <c r="AZ844" s="132">
        <v>46</v>
      </c>
      <c r="BA844" s="132" t="s">
        <v>22151</v>
      </c>
      <c r="BB844" s="132" t="s">
        <v>22151</v>
      </c>
      <c r="BC844" s="132" t="s">
        <v>22151</v>
      </c>
      <c r="BD844" s="132" t="s">
        <v>22151</v>
      </c>
      <c r="BE844" s="132">
        <v>61</v>
      </c>
      <c r="BF844" s="132" t="s">
        <v>22151</v>
      </c>
      <c r="BG844" s="132">
        <v>118</v>
      </c>
      <c r="BH844" s="132">
        <v>280</v>
      </c>
      <c r="BI844" s="132">
        <v>265</v>
      </c>
      <c r="BJ844" s="92" t="s">
        <v>22151</v>
      </c>
      <c r="BK844" s="8">
        <v>8.3853679235062994</v>
      </c>
      <c r="BL844" s="8">
        <v>-1007.3853679235064</v>
      </c>
      <c r="BM844" s="12">
        <v>839</v>
      </c>
      <c r="BN844" s="10">
        <v>0</v>
      </c>
      <c r="BO844" s="10">
        <v>0.19435732070240119</v>
      </c>
      <c r="BP844" s="10">
        <v>-1007.5797252442087</v>
      </c>
      <c r="BQ844" s="41">
        <v>-2146.5971562029608</v>
      </c>
      <c r="BR844" s="41"/>
      <c r="BS844" s="10">
        <v>0</v>
      </c>
      <c r="BT844" s="38">
        <v>0</v>
      </c>
      <c r="BU844" s="6" t="s">
        <v>22633</v>
      </c>
      <c r="BV844" s="75">
        <v>999</v>
      </c>
      <c r="BW844" s="75">
        <v>1851</v>
      </c>
      <c r="BX844" s="51">
        <v>-852</v>
      </c>
      <c r="BY844" s="75">
        <v>0</v>
      </c>
      <c r="BZ844" s="75">
        <v>0</v>
      </c>
      <c r="CA844" s="184" t="s">
        <v>22151</v>
      </c>
    </row>
    <row r="845" spans="1:79" x14ac:dyDescent="0.3">
      <c r="A845" s="26" t="s">
        <v>2845</v>
      </c>
      <c r="B845" s="1" t="s">
        <v>6850</v>
      </c>
      <c r="C845" s="2" t="s">
        <v>7080</v>
      </c>
      <c r="D845" s="91" t="s">
        <v>9</v>
      </c>
      <c r="E845" s="2" t="s">
        <v>1434</v>
      </c>
      <c r="F845" s="2" t="s">
        <v>9094</v>
      </c>
      <c r="G845" s="2" t="s">
        <v>1396</v>
      </c>
      <c r="H845" s="2" t="s">
        <v>1396</v>
      </c>
      <c r="I845" s="2" t="s">
        <v>1396</v>
      </c>
      <c r="J845" s="269" t="s">
        <v>1396</v>
      </c>
      <c r="K845">
        <v>5751</v>
      </c>
      <c r="L845" t="s">
        <v>10494</v>
      </c>
      <c r="M845" t="e">
        <v>#VALUE!</v>
      </c>
      <c r="N845" t="s">
        <v>6085</v>
      </c>
      <c r="O845" s="169">
        <v>0</v>
      </c>
      <c r="P845" s="123">
        <v>0</v>
      </c>
      <c r="Q845" s="123">
        <v>0</v>
      </c>
      <c r="R845" s="67">
        <v>0</v>
      </c>
      <c r="S845" s="123">
        <v>0</v>
      </c>
      <c r="T845" s="123">
        <v>0</v>
      </c>
      <c r="U845" s="123">
        <v>0</v>
      </c>
      <c r="V845" s="67">
        <v>0</v>
      </c>
      <c r="W845" s="123">
        <v>0</v>
      </c>
      <c r="X845" s="67">
        <v>0</v>
      </c>
      <c r="Y845" s="67">
        <v>0</v>
      </c>
      <c r="Z845" s="67">
        <v>0</v>
      </c>
      <c r="AA845" s="67">
        <v>0</v>
      </c>
      <c r="AB845" s="31">
        <v>0</v>
      </c>
      <c r="AC845" s="31">
        <v>0</v>
      </c>
      <c r="AD845" s="31">
        <v>0</v>
      </c>
      <c r="AE845" s="32">
        <v>0</v>
      </c>
      <c r="AF845" s="32">
        <v>0</v>
      </c>
      <c r="AG845" s="32">
        <v>0</v>
      </c>
      <c r="AH845" s="32">
        <v>0</v>
      </c>
      <c r="AI845" s="51">
        <v>0</v>
      </c>
      <c r="AJ845" s="51">
        <v>0</v>
      </c>
      <c r="AK845" s="51">
        <v>0</v>
      </c>
      <c r="AL845" s="51">
        <v>0</v>
      </c>
      <c r="AM845" s="32">
        <v>-999</v>
      </c>
      <c r="AN845" s="32" t="s">
        <v>22151</v>
      </c>
      <c r="AO845" s="32">
        <v>-999</v>
      </c>
      <c r="AP845" s="32" t="s">
        <v>22151</v>
      </c>
      <c r="AQ845" s="32" t="s">
        <v>22151</v>
      </c>
      <c r="AR845" s="32" t="s">
        <v>22151</v>
      </c>
      <c r="AS845" s="32" t="s">
        <v>22151</v>
      </c>
      <c r="AT845" s="32">
        <v>-999</v>
      </c>
      <c r="AU845" s="32" t="s">
        <v>22151</v>
      </c>
      <c r="AV845" s="32">
        <v>-999</v>
      </c>
      <c r="AW845" s="32">
        <v>-999</v>
      </c>
      <c r="AX845" s="32">
        <v>-999</v>
      </c>
      <c r="AY845" s="133" t="s">
        <v>22151</v>
      </c>
      <c r="AZ845" s="132">
        <v>46</v>
      </c>
      <c r="BA845" s="132" t="s">
        <v>22151</v>
      </c>
      <c r="BB845" s="132" t="s">
        <v>22151</v>
      </c>
      <c r="BC845" s="132" t="s">
        <v>22151</v>
      </c>
      <c r="BD845" s="132" t="s">
        <v>22151</v>
      </c>
      <c r="BE845" s="132">
        <v>61</v>
      </c>
      <c r="BF845" s="132" t="s">
        <v>22151</v>
      </c>
      <c r="BG845" s="132">
        <v>118</v>
      </c>
      <c r="BH845" s="132">
        <v>280</v>
      </c>
      <c r="BI845" s="132">
        <v>265</v>
      </c>
      <c r="BJ845" s="92" t="s">
        <v>22151</v>
      </c>
      <c r="BK845" s="32">
        <v>8.3853679235062994</v>
      </c>
      <c r="BL845" s="8">
        <v>-1007.3853679235064</v>
      </c>
      <c r="BM845" s="12">
        <v>839</v>
      </c>
      <c r="BN845" s="32">
        <v>0</v>
      </c>
      <c r="BO845" s="32">
        <v>0.19435732070240119</v>
      </c>
      <c r="BP845" s="32">
        <v>-1007.5797252442087</v>
      </c>
      <c r="BQ845" s="40">
        <v>-2146.5971562029608</v>
      </c>
      <c r="BR845" s="40"/>
      <c r="BS845" s="32">
        <v>0</v>
      </c>
      <c r="BT845" s="38">
        <v>0</v>
      </c>
      <c r="BU845" s="6" t="s">
        <v>22633</v>
      </c>
      <c r="BV845" s="75">
        <v>999</v>
      </c>
      <c r="BW845" s="75">
        <v>1851</v>
      </c>
      <c r="BX845" s="51">
        <v>-852</v>
      </c>
      <c r="BY845" s="75">
        <v>0</v>
      </c>
      <c r="BZ845" s="75">
        <v>0</v>
      </c>
      <c r="CA845" s="184" t="s">
        <v>22151</v>
      </c>
    </row>
    <row r="846" spans="1:79" x14ac:dyDescent="0.3">
      <c r="A846" s="26" t="s">
        <v>1408</v>
      </c>
      <c r="B846" s="1" t="s">
        <v>6754</v>
      </c>
      <c r="C846" s="2" t="s">
        <v>6755</v>
      </c>
      <c r="D846" s="91" t="s">
        <v>485</v>
      </c>
      <c r="E846" s="2" t="s">
        <v>1526</v>
      </c>
      <c r="F846" s="2" t="s">
        <v>9094</v>
      </c>
      <c r="G846" s="2" t="s">
        <v>1396</v>
      </c>
      <c r="H846" s="2" t="s">
        <v>22151</v>
      </c>
      <c r="I846" s="2" t="s">
        <v>1396</v>
      </c>
      <c r="J846" s="269" t="s">
        <v>1396</v>
      </c>
      <c r="K846">
        <v>2530</v>
      </c>
      <c r="L846" t="s">
        <v>10556</v>
      </c>
      <c r="M846" t="e">
        <v>#VALUE!</v>
      </c>
      <c r="N846" t="s">
        <v>5084</v>
      </c>
      <c r="O846" s="169">
        <v>0</v>
      </c>
      <c r="P846" s="123">
        <v>0</v>
      </c>
      <c r="Q846" s="123">
        <v>0</v>
      </c>
      <c r="R846" s="75">
        <v>0</v>
      </c>
      <c r="S846" s="123">
        <v>0</v>
      </c>
      <c r="T846" s="123">
        <v>0</v>
      </c>
      <c r="U846" s="123">
        <v>0</v>
      </c>
      <c r="V846" s="75">
        <v>0</v>
      </c>
      <c r="W846" s="123">
        <v>0</v>
      </c>
      <c r="X846" s="75">
        <v>0</v>
      </c>
      <c r="Y846" s="75">
        <v>0</v>
      </c>
      <c r="Z846" s="75">
        <v>0</v>
      </c>
      <c r="AA846" s="75">
        <v>0</v>
      </c>
      <c r="AB846" s="3">
        <v>0</v>
      </c>
      <c r="AC846" s="3">
        <v>0</v>
      </c>
      <c r="AD846" s="3">
        <v>0</v>
      </c>
      <c r="AE846" s="6">
        <v>0</v>
      </c>
      <c r="AF846" s="6">
        <v>0</v>
      </c>
      <c r="AG846" s="6">
        <v>0</v>
      </c>
      <c r="AH846" s="6">
        <v>0</v>
      </c>
      <c r="AI846" s="51">
        <v>0</v>
      </c>
      <c r="AJ846" s="51">
        <v>0</v>
      </c>
      <c r="AK846" s="51">
        <v>0</v>
      </c>
      <c r="AL846" s="51">
        <v>0</v>
      </c>
      <c r="AM846" s="6">
        <v>-999</v>
      </c>
      <c r="AN846" s="6" t="s">
        <v>22151</v>
      </c>
      <c r="AO846" s="6">
        <v>-999</v>
      </c>
      <c r="AP846" s="6" t="s">
        <v>22151</v>
      </c>
      <c r="AQ846" s="6" t="s">
        <v>22151</v>
      </c>
      <c r="AR846" s="6" t="s">
        <v>22151</v>
      </c>
      <c r="AS846" s="6" t="s">
        <v>22151</v>
      </c>
      <c r="AT846" s="6">
        <v>-999</v>
      </c>
      <c r="AU846" s="6" t="s">
        <v>22151</v>
      </c>
      <c r="AV846" s="6">
        <v>-999</v>
      </c>
      <c r="AW846" s="6">
        <v>-999</v>
      </c>
      <c r="AX846" s="6">
        <v>-999</v>
      </c>
      <c r="AY846" s="99" t="s">
        <v>22151</v>
      </c>
      <c r="AZ846" s="132">
        <v>46</v>
      </c>
      <c r="BA846" s="132" t="s">
        <v>22151</v>
      </c>
      <c r="BB846" s="132" t="s">
        <v>22151</v>
      </c>
      <c r="BC846" s="132" t="s">
        <v>22151</v>
      </c>
      <c r="BD846" s="132" t="s">
        <v>22151</v>
      </c>
      <c r="BE846" s="132">
        <v>61</v>
      </c>
      <c r="BF846" s="132" t="s">
        <v>22151</v>
      </c>
      <c r="BG846" s="132">
        <v>118</v>
      </c>
      <c r="BH846" s="132">
        <v>280</v>
      </c>
      <c r="BI846" s="132">
        <v>265</v>
      </c>
      <c r="BJ846" s="92" t="s">
        <v>22151</v>
      </c>
      <c r="BK846" s="6">
        <v>8.3853679235062994</v>
      </c>
      <c r="BL846" s="8">
        <v>-1007.3853679235064</v>
      </c>
      <c r="BM846" s="12">
        <v>839</v>
      </c>
      <c r="BN846" s="6">
        <v>0</v>
      </c>
      <c r="BO846" s="6">
        <v>0.19435732070240119</v>
      </c>
      <c r="BP846" s="6">
        <v>-1007.5797252442087</v>
      </c>
      <c r="BQ846" s="38">
        <v>-2146.5971562029608</v>
      </c>
      <c r="BR846" s="38"/>
      <c r="BS846" s="6">
        <v>0</v>
      </c>
      <c r="BT846" s="38">
        <v>0</v>
      </c>
      <c r="BU846" s="6" t="s">
        <v>22633</v>
      </c>
      <c r="BV846" s="75">
        <v>999</v>
      </c>
      <c r="BW846" s="75">
        <v>1851</v>
      </c>
      <c r="BX846" s="51">
        <v>-852</v>
      </c>
      <c r="BY846" s="75">
        <v>0</v>
      </c>
      <c r="BZ846" s="75">
        <v>0</v>
      </c>
      <c r="CA846" s="184" t="s">
        <v>22151</v>
      </c>
    </row>
    <row r="847" spans="1:79" x14ac:dyDescent="0.3">
      <c r="A847" s="134" t="s">
        <v>15876</v>
      </c>
      <c r="B847" s="1" t="s">
        <v>12752</v>
      </c>
      <c r="C847" s="2" t="s">
        <v>6677</v>
      </c>
      <c r="D847" s="91" t="s">
        <v>14308</v>
      </c>
      <c r="E847" s="2" t="s">
        <v>3591</v>
      </c>
      <c r="F847" s="118" t="s">
        <v>3591</v>
      </c>
      <c r="G847" s="118" t="s">
        <v>1396</v>
      </c>
      <c r="H847" s="118" t="s">
        <v>1396</v>
      </c>
      <c r="I847" s="118" t="s">
        <v>1396</v>
      </c>
      <c r="J847" s="269" t="s">
        <v>1396</v>
      </c>
      <c r="K847" s="122">
        <v>15214</v>
      </c>
      <c r="L847" s="122" t="s">
        <v>15877</v>
      </c>
      <c r="M847" s="122" t="e">
        <v>#VALUE!</v>
      </c>
      <c r="N847" s="122" t="s">
        <v>15332</v>
      </c>
      <c r="O847" s="123">
        <v>0</v>
      </c>
      <c r="P847" s="123">
        <v>0</v>
      </c>
      <c r="Q847" s="123">
        <v>0</v>
      </c>
      <c r="R847" s="123">
        <v>0</v>
      </c>
      <c r="S847" s="123">
        <v>0</v>
      </c>
      <c r="T847" s="123">
        <v>0</v>
      </c>
      <c r="U847" s="123">
        <v>0</v>
      </c>
      <c r="V847" s="123">
        <v>0</v>
      </c>
      <c r="W847" s="123">
        <v>0</v>
      </c>
      <c r="X847" s="123">
        <v>0</v>
      </c>
      <c r="Y847" s="123">
        <v>0</v>
      </c>
      <c r="Z847" s="123">
        <v>0</v>
      </c>
      <c r="AA847" s="123">
        <v>0</v>
      </c>
      <c r="AB847" s="124">
        <v>0</v>
      </c>
      <c r="AC847" s="124">
        <v>0</v>
      </c>
      <c r="AD847" s="124">
        <v>0</v>
      </c>
      <c r="AE847" s="125">
        <v>0</v>
      </c>
      <c r="AF847" s="125">
        <v>0</v>
      </c>
      <c r="AG847" s="125">
        <v>0</v>
      </c>
      <c r="AH847" s="125">
        <v>0</v>
      </c>
      <c r="AI847" s="125">
        <v>0</v>
      </c>
      <c r="AJ847" s="125">
        <v>0</v>
      </c>
      <c r="AK847" s="125">
        <v>0</v>
      </c>
      <c r="AL847" s="51">
        <v>0</v>
      </c>
      <c r="AM847" s="125">
        <v>-999</v>
      </c>
      <c r="AN847" s="125" t="s">
        <v>22151</v>
      </c>
      <c r="AO847" s="125">
        <v>-999</v>
      </c>
      <c r="AP847" s="125" t="s">
        <v>22151</v>
      </c>
      <c r="AQ847" s="125" t="s">
        <v>22151</v>
      </c>
      <c r="AR847" s="125" t="s">
        <v>22151</v>
      </c>
      <c r="AS847" s="125" t="s">
        <v>22151</v>
      </c>
      <c r="AT847" s="125">
        <v>-999</v>
      </c>
      <c r="AU847" s="125" t="s">
        <v>22151</v>
      </c>
      <c r="AV847" s="125">
        <v>-999</v>
      </c>
      <c r="AW847" s="125">
        <v>-999</v>
      </c>
      <c r="AX847" s="125">
        <v>-999</v>
      </c>
      <c r="AY847" s="127" t="s">
        <v>22151</v>
      </c>
      <c r="AZ847" s="127">
        <v>46</v>
      </c>
      <c r="BA847" s="127" t="s">
        <v>22151</v>
      </c>
      <c r="BB847" s="127" t="s">
        <v>22151</v>
      </c>
      <c r="BC847" s="127" t="s">
        <v>22151</v>
      </c>
      <c r="BD847" s="127" t="s">
        <v>22151</v>
      </c>
      <c r="BE847" s="127">
        <v>61</v>
      </c>
      <c r="BF847" s="127" t="s">
        <v>22151</v>
      </c>
      <c r="BG847" s="127">
        <v>118</v>
      </c>
      <c r="BH847" s="127">
        <v>280</v>
      </c>
      <c r="BI847" s="127">
        <v>265</v>
      </c>
      <c r="BJ847" s="126" t="s">
        <v>22151</v>
      </c>
      <c r="BK847" s="125">
        <v>8.3853679235062994</v>
      </c>
      <c r="BL847" s="125">
        <v>-1007.3853679235064</v>
      </c>
      <c r="BM847" s="127">
        <v>839</v>
      </c>
      <c r="BN847" s="125">
        <v>0</v>
      </c>
      <c r="BO847" s="125">
        <v>0.19435732070240119</v>
      </c>
      <c r="BP847" s="125">
        <v>-1007.5797252442087</v>
      </c>
      <c r="BQ847" s="128">
        <v>-2146.5971562029608</v>
      </c>
      <c r="BR847" s="128"/>
      <c r="BS847" s="125">
        <v>0</v>
      </c>
      <c r="BT847" s="38">
        <v>0</v>
      </c>
      <c r="BU847" s="125" t="s">
        <v>22633</v>
      </c>
      <c r="BV847" s="123">
        <v>999</v>
      </c>
      <c r="BW847" s="123">
        <v>1851</v>
      </c>
      <c r="BX847" s="125">
        <v>-852</v>
      </c>
      <c r="BY847" s="123">
        <v>0</v>
      </c>
      <c r="BZ847" s="123">
        <v>0</v>
      </c>
      <c r="CA847" s="184" t="s">
        <v>22151</v>
      </c>
    </row>
    <row r="848" spans="1:79" x14ac:dyDescent="0.3">
      <c r="A848" s="61" t="s">
        <v>17416</v>
      </c>
      <c r="B848" s="1" t="s">
        <v>17417</v>
      </c>
      <c r="C848" s="2" t="s">
        <v>6874</v>
      </c>
      <c r="D848" s="91" t="s">
        <v>17148</v>
      </c>
      <c r="E848" s="2" t="s">
        <v>1531</v>
      </c>
      <c r="F848" s="2" t="s">
        <v>9094</v>
      </c>
      <c r="G848" s="2" t="s">
        <v>1396</v>
      </c>
      <c r="H848" s="2" t="s">
        <v>22151</v>
      </c>
      <c r="I848" s="2" t="s">
        <v>1396</v>
      </c>
      <c r="J848" s="269" t="s">
        <v>1396</v>
      </c>
      <c r="K848" t="e">
        <v>#VALUE!</v>
      </c>
      <c r="L848" t="s">
        <v>17149</v>
      </c>
      <c r="M848" t="e">
        <v>#VALUE!</v>
      </c>
      <c r="N848" t="s">
        <v>17303</v>
      </c>
      <c r="O848" s="169">
        <v>0</v>
      </c>
      <c r="P848" s="123">
        <v>0</v>
      </c>
      <c r="Q848" s="123">
        <v>0</v>
      </c>
      <c r="R848" s="75">
        <v>0</v>
      </c>
      <c r="S848" s="123">
        <v>0</v>
      </c>
      <c r="T848" s="123">
        <v>0</v>
      </c>
      <c r="U848" s="123">
        <v>0</v>
      </c>
      <c r="V848" s="75">
        <v>0</v>
      </c>
      <c r="W848" s="123">
        <v>0</v>
      </c>
      <c r="X848" s="75">
        <v>0</v>
      </c>
      <c r="Y848" s="75">
        <v>0</v>
      </c>
      <c r="Z848" s="75">
        <v>0</v>
      </c>
      <c r="AA848" s="75">
        <v>0</v>
      </c>
      <c r="AB848" s="52">
        <v>0</v>
      </c>
      <c r="AC848" s="52">
        <v>0</v>
      </c>
      <c r="AD848" s="52">
        <v>0</v>
      </c>
      <c r="AE848" s="51">
        <v>0</v>
      </c>
      <c r="AF848" s="51">
        <v>0</v>
      </c>
      <c r="AG848" s="51">
        <v>0</v>
      </c>
      <c r="AH848" s="51">
        <v>0</v>
      </c>
      <c r="AI848" s="51">
        <v>0</v>
      </c>
      <c r="AJ848" s="51">
        <v>0</v>
      </c>
      <c r="AK848" s="51">
        <v>0</v>
      </c>
      <c r="AL848" s="51">
        <v>0</v>
      </c>
      <c r="AM848" s="51">
        <v>-999</v>
      </c>
      <c r="AN848" s="51" t="s">
        <v>22151</v>
      </c>
      <c r="AO848" s="51">
        <v>-999</v>
      </c>
      <c r="AP848" s="51" t="s">
        <v>22151</v>
      </c>
      <c r="AQ848" s="51" t="s">
        <v>22151</v>
      </c>
      <c r="AR848" s="51" t="s">
        <v>22151</v>
      </c>
      <c r="AS848" s="51" t="s">
        <v>22151</v>
      </c>
      <c r="AT848" s="51">
        <v>-999</v>
      </c>
      <c r="AU848" s="51" t="s">
        <v>22151</v>
      </c>
      <c r="AV848" s="51">
        <v>-999</v>
      </c>
      <c r="AW848" s="51">
        <v>-999</v>
      </c>
      <c r="AX848" s="51">
        <v>-999</v>
      </c>
      <c r="AY848" s="76" t="s">
        <v>22151</v>
      </c>
      <c r="AZ848" s="132">
        <v>46</v>
      </c>
      <c r="BA848" s="132" t="s">
        <v>22151</v>
      </c>
      <c r="BB848" s="132" t="s">
        <v>22151</v>
      </c>
      <c r="BC848" s="132" t="s">
        <v>22151</v>
      </c>
      <c r="BD848" s="132" t="s">
        <v>22151</v>
      </c>
      <c r="BE848" s="132">
        <v>61</v>
      </c>
      <c r="BF848" s="132" t="s">
        <v>22151</v>
      </c>
      <c r="BG848" s="132">
        <v>118</v>
      </c>
      <c r="BH848" s="132">
        <v>280</v>
      </c>
      <c r="BI848" s="132">
        <v>265</v>
      </c>
      <c r="BJ848" s="92" t="s">
        <v>22151</v>
      </c>
      <c r="BK848" s="51">
        <v>8.3853679235062994</v>
      </c>
      <c r="BL848" s="8">
        <v>-1007.3853679235064</v>
      </c>
      <c r="BM848" s="12">
        <v>839</v>
      </c>
      <c r="BN848" s="51">
        <v>0</v>
      </c>
      <c r="BO848" s="51">
        <v>0.19435732070240119</v>
      </c>
      <c r="BP848" s="51">
        <v>-1007.5797252442087</v>
      </c>
      <c r="BQ848" s="64">
        <v>-2146.5971562029608</v>
      </c>
      <c r="BR848" s="64"/>
      <c r="BS848" s="51">
        <v>0</v>
      </c>
      <c r="BT848" s="38">
        <v>0</v>
      </c>
      <c r="BU848" s="51" t="s">
        <v>22633</v>
      </c>
      <c r="BV848" s="75">
        <v>673.14</v>
      </c>
      <c r="BW848" s="75">
        <v>1851</v>
      </c>
      <c r="BX848" s="51">
        <v>-1177.8600000000001</v>
      </c>
      <c r="BY848" s="75">
        <v>548</v>
      </c>
      <c r="BZ848" s="75">
        <v>749</v>
      </c>
      <c r="CA848" s="184" t="s">
        <v>22151</v>
      </c>
    </row>
    <row r="849" spans="1:79" x14ac:dyDescent="0.3">
      <c r="A849" s="26" t="s">
        <v>10746</v>
      </c>
      <c r="B849" s="1" t="s">
        <v>10748</v>
      </c>
      <c r="C849" s="2" t="s">
        <v>7237</v>
      </c>
      <c r="D849" s="91" t="s">
        <v>10747</v>
      </c>
      <c r="E849" s="2" t="s">
        <v>1430</v>
      </c>
      <c r="F849" s="2" t="s">
        <v>6120</v>
      </c>
      <c r="G849" s="2" t="s">
        <v>1396</v>
      </c>
      <c r="H849" s="2" t="s">
        <v>22151</v>
      </c>
      <c r="I849" s="2" t="s">
        <v>1396</v>
      </c>
      <c r="J849" s="269" t="s">
        <v>1396</v>
      </c>
      <c r="K849">
        <v>14131</v>
      </c>
      <c r="L849" t="s">
        <v>10749</v>
      </c>
      <c r="M849" t="e">
        <v>#VALUE!</v>
      </c>
      <c r="N849" t="s">
        <v>10750</v>
      </c>
      <c r="O849" s="169">
        <v>0</v>
      </c>
      <c r="P849" s="123">
        <v>0</v>
      </c>
      <c r="Q849" s="123">
        <v>0</v>
      </c>
      <c r="R849" s="75">
        <v>0</v>
      </c>
      <c r="S849" s="123">
        <v>0</v>
      </c>
      <c r="T849" s="123">
        <v>0</v>
      </c>
      <c r="U849" s="123">
        <v>0</v>
      </c>
      <c r="V849" s="75">
        <v>0</v>
      </c>
      <c r="W849" s="123">
        <v>0</v>
      </c>
      <c r="X849" s="75">
        <v>0</v>
      </c>
      <c r="Y849" s="75">
        <v>0</v>
      </c>
      <c r="Z849" s="75">
        <v>0</v>
      </c>
      <c r="AA849" s="75">
        <v>0</v>
      </c>
      <c r="AB849" s="4">
        <v>0</v>
      </c>
      <c r="AC849" s="4">
        <v>0</v>
      </c>
      <c r="AD849" s="4">
        <v>0</v>
      </c>
      <c r="AE849" s="8">
        <v>0</v>
      </c>
      <c r="AF849" s="8">
        <v>0</v>
      </c>
      <c r="AG849" s="8">
        <v>0</v>
      </c>
      <c r="AH849" s="8">
        <v>0</v>
      </c>
      <c r="AI849" s="51">
        <v>0</v>
      </c>
      <c r="AJ849" s="51">
        <v>0</v>
      </c>
      <c r="AK849" s="51">
        <v>0</v>
      </c>
      <c r="AL849" s="51">
        <v>0</v>
      </c>
      <c r="AM849" s="8">
        <v>-999</v>
      </c>
      <c r="AN849" s="8" t="s">
        <v>22151</v>
      </c>
      <c r="AO849" s="8">
        <v>-999</v>
      </c>
      <c r="AP849" s="8" t="s">
        <v>22151</v>
      </c>
      <c r="AQ849" s="8" t="s">
        <v>22151</v>
      </c>
      <c r="AR849" s="8" t="s">
        <v>22151</v>
      </c>
      <c r="AS849" s="8" t="s">
        <v>22151</v>
      </c>
      <c r="AT849" s="8">
        <v>-999</v>
      </c>
      <c r="AU849" s="8" t="s">
        <v>22151</v>
      </c>
      <c r="AV849" s="8">
        <v>-999</v>
      </c>
      <c r="AW849" s="8">
        <v>-999</v>
      </c>
      <c r="AX849" s="8">
        <v>-999</v>
      </c>
      <c r="AY849" s="132" t="s">
        <v>22151</v>
      </c>
      <c r="AZ849" s="132">
        <v>46</v>
      </c>
      <c r="BA849" s="132" t="s">
        <v>22151</v>
      </c>
      <c r="BB849" s="132" t="s">
        <v>22151</v>
      </c>
      <c r="BC849" s="132" t="s">
        <v>22151</v>
      </c>
      <c r="BD849" s="132" t="s">
        <v>22151</v>
      </c>
      <c r="BE849" s="132">
        <v>61</v>
      </c>
      <c r="BF849" s="132" t="s">
        <v>22151</v>
      </c>
      <c r="BG849" s="132">
        <v>118</v>
      </c>
      <c r="BH849" s="132">
        <v>280</v>
      </c>
      <c r="BI849" s="132">
        <v>265</v>
      </c>
      <c r="BJ849" s="92" t="s">
        <v>22151</v>
      </c>
      <c r="BK849" s="8">
        <v>8.3853679235062994</v>
      </c>
      <c r="BL849" s="8">
        <v>-1007.3853679235064</v>
      </c>
      <c r="BM849" s="12">
        <v>839</v>
      </c>
      <c r="BN849" s="10">
        <v>0</v>
      </c>
      <c r="BO849" s="10">
        <v>0.19435732070240119</v>
      </c>
      <c r="BP849" s="10">
        <v>-1007.5797252442087</v>
      </c>
      <c r="BQ849" s="41">
        <v>-2146.5971562029608</v>
      </c>
      <c r="BR849" s="41"/>
      <c r="BS849" s="10">
        <v>0</v>
      </c>
      <c r="BT849" s="38">
        <v>0</v>
      </c>
      <c r="BU849" s="6" t="s">
        <v>22633</v>
      </c>
      <c r="BV849" s="75">
        <v>999</v>
      </c>
      <c r="BW849" s="75">
        <v>1851</v>
      </c>
      <c r="BX849" s="51">
        <v>-852</v>
      </c>
      <c r="BY849" s="75">
        <v>0</v>
      </c>
      <c r="BZ849" s="75">
        <v>0</v>
      </c>
      <c r="CA849" s="184" t="s">
        <v>22151</v>
      </c>
    </row>
    <row r="850" spans="1:79" x14ac:dyDescent="0.3">
      <c r="A850" s="48" t="s">
        <v>8156</v>
      </c>
      <c r="B850" s="1" t="s">
        <v>8157</v>
      </c>
      <c r="C850" s="2" t="s">
        <v>6648</v>
      </c>
      <c r="D850" s="91" t="s">
        <v>8400</v>
      </c>
      <c r="E850" s="2" t="s">
        <v>1470</v>
      </c>
      <c r="F850" s="2" t="s">
        <v>6120</v>
      </c>
      <c r="G850" s="2" t="s">
        <v>1396</v>
      </c>
      <c r="H850" s="2" t="s">
        <v>22151</v>
      </c>
      <c r="I850" s="2" t="s">
        <v>1396</v>
      </c>
      <c r="J850" s="269" t="s">
        <v>1396</v>
      </c>
      <c r="K850">
        <v>9744</v>
      </c>
      <c r="L850" t="s">
        <v>9882</v>
      </c>
      <c r="M850" t="e">
        <v>#VALUE!</v>
      </c>
      <c r="N850" t="s">
        <v>8402</v>
      </c>
      <c r="O850" s="169">
        <v>0</v>
      </c>
      <c r="P850" s="123">
        <v>0</v>
      </c>
      <c r="Q850" s="123">
        <v>0</v>
      </c>
      <c r="R850" s="67">
        <v>0</v>
      </c>
      <c r="S850" s="123">
        <v>0</v>
      </c>
      <c r="T850" s="123">
        <v>0</v>
      </c>
      <c r="U850" s="123">
        <v>0</v>
      </c>
      <c r="V850" s="67">
        <v>0</v>
      </c>
      <c r="W850" s="123">
        <v>0</v>
      </c>
      <c r="X850" s="67">
        <v>0</v>
      </c>
      <c r="Y850" s="67">
        <v>0</v>
      </c>
      <c r="Z850" s="67">
        <v>0</v>
      </c>
      <c r="AA850" s="67">
        <v>0</v>
      </c>
      <c r="AB850" s="4">
        <v>0</v>
      </c>
      <c r="AC850" s="4">
        <v>0</v>
      </c>
      <c r="AD850" s="4">
        <v>0</v>
      </c>
      <c r="AE850" s="8">
        <v>0</v>
      </c>
      <c r="AF850" s="8">
        <v>0</v>
      </c>
      <c r="AG850" s="8">
        <v>0</v>
      </c>
      <c r="AH850" s="8">
        <v>0</v>
      </c>
      <c r="AI850" s="51">
        <v>0</v>
      </c>
      <c r="AJ850" s="51">
        <v>0</v>
      </c>
      <c r="AK850" s="51">
        <v>0</v>
      </c>
      <c r="AL850" s="51">
        <v>0</v>
      </c>
      <c r="AM850" s="8">
        <v>-999</v>
      </c>
      <c r="AN850" s="8" t="s">
        <v>22151</v>
      </c>
      <c r="AO850" s="8">
        <v>-999</v>
      </c>
      <c r="AP850" s="8" t="s">
        <v>22151</v>
      </c>
      <c r="AQ850" s="8" t="s">
        <v>22151</v>
      </c>
      <c r="AR850" s="8" t="s">
        <v>22151</v>
      </c>
      <c r="AS850" s="8" t="s">
        <v>22151</v>
      </c>
      <c r="AT850" s="8">
        <v>-999</v>
      </c>
      <c r="AU850" s="8" t="s">
        <v>22151</v>
      </c>
      <c r="AV850" s="8">
        <v>-999</v>
      </c>
      <c r="AW850" s="8">
        <v>-999</v>
      </c>
      <c r="AX850" s="8">
        <v>-999</v>
      </c>
      <c r="AY850" s="132" t="s">
        <v>22151</v>
      </c>
      <c r="AZ850" s="132">
        <v>46</v>
      </c>
      <c r="BA850" s="132" t="s">
        <v>22151</v>
      </c>
      <c r="BB850" s="132" t="s">
        <v>22151</v>
      </c>
      <c r="BC850" s="132" t="s">
        <v>22151</v>
      </c>
      <c r="BD850" s="132" t="s">
        <v>22151</v>
      </c>
      <c r="BE850" s="132">
        <v>61</v>
      </c>
      <c r="BF850" s="132" t="s">
        <v>22151</v>
      </c>
      <c r="BG850" s="132">
        <v>118</v>
      </c>
      <c r="BH850" s="132">
        <v>280</v>
      </c>
      <c r="BI850" s="132">
        <v>265</v>
      </c>
      <c r="BJ850" s="92" t="s">
        <v>22151</v>
      </c>
      <c r="BK850" s="8">
        <v>8.3853679235062994</v>
      </c>
      <c r="BL850" s="8">
        <v>-1007.3853679235064</v>
      </c>
      <c r="BM850" s="12">
        <v>839</v>
      </c>
      <c r="BN850" s="10">
        <v>0</v>
      </c>
      <c r="BO850" s="10">
        <v>0.19435732070240119</v>
      </c>
      <c r="BP850" s="10">
        <v>-1007.5797252442087</v>
      </c>
      <c r="BQ850" s="41">
        <v>-2146.5971562029608</v>
      </c>
      <c r="BR850" s="41"/>
      <c r="BS850" s="10">
        <v>0</v>
      </c>
      <c r="BT850" s="38">
        <v>0</v>
      </c>
      <c r="BU850" s="6" t="s">
        <v>22633</v>
      </c>
      <c r="BV850" s="75">
        <v>999</v>
      </c>
      <c r="BW850" s="75">
        <v>1851</v>
      </c>
      <c r="BX850" s="51">
        <v>-852</v>
      </c>
      <c r="BY850" s="75">
        <v>0</v>
      </c>
      <c r="BZ850" s="75">
        <v>0</v>
      </c>
      <c r="CA850" s="184" t="s">
        <v>22151</v>
      </c>
    </row>
    <row r="851" spans="1:79" x14ac:dyDescent="0.3">
      <c r="A851" s="48" t="s">
        <v>8162</v>
      </c>
      <c r="B851" s="1" t="s">
        <v>8163</v>
      </c>
      <c r="C851" s="2" t="s">
        <v>6661</v>
      </c>
      <c r="D851" s="91" t="s">
        <v>8477</v>
      </c>
      <c r="E851" s="2" t="s">
        <v>1430</v>
      </c>
      <c r="F851" s="2" t="s">
        <v>6120</v>
      </c>
      <c r="G851" s="2" t="s">
        <v>1396</v>
      </c>
      <c r="H851" s="2" t="s">
        <v>1396</v>
      </c>
      <c r="I851" s="2" t="s">
        <v>1396</v>
      </c>
      <c r="J851" s="269" t="s">
        <v>1396</v>
      </c>
      <c r="K851">
        <v>3298</v>
      </c>
      <c r="L851" t="s">
        <v>10395</v>
      </c>
      <c r="M851" t="e">
        <v>#VALUE!</v>
      </c>
      <c r="N851" t="s">
        <v>8480</v>
      </c>
      <c r="O851" s="169">
        <v>0</v>
      </c>
      <c r="P851" s="123">
        <v>0</v>
      </c>
      <c r="Q851" s="123">
        <v>0</v>
      </c>
      <c r="R851" s="67">
        <v>0</v>
      </c>
      <c r="S851" s="123">
        <v>0</v>
      </c>
      <c r="T851" s="123">
        <v>0</v>
      </c>
      <c r="U851" s="123">
        <v>0</v>
      </c>
      <c r="V851" s="67">
        <v>0</v>
      </c>
      <c r="W851" s="123">
        <v>0</v>
      </c>
      <c r="X851" s="67">
        <v>0</v>
      </c>
      <c r="Y851" s="67">
        <v>0</v>
      </c>
      <c r="Z851" s="67">
        <v>0</v>
      </c>
      <c r="AA851" s="67">
        <v>0</v>
      </c>
      <c r="AB851" s="3">
        <v>0</v>
      </c>
      <c r="AC851" s="3">
        <v>0</v>
      </c>
      <c r="AD851" s="3">
        <v>0</v>
      </c>
      <c r="AE851" s="6">
        <v>0</v>
      </c>
      <c r="AF851" s="6">
        <v>0</v>
      </c>
      <c r="AG851" s="6">
        <v>0</v>
      </c>
      <c r="AH851" s="6">
        <v>0</v>
      </c>
      <c r="AI851" s="51">
        <v>0</v>
      </c>
      <c r="AJ851" s="51">
        <v>0</v>
      </c>
      <c r="AK851" s="51">
        <v>0</v>
      </c>
      <c r="AL851" s="51">
        <v>0</v>
      </c>
      <c r="AM851" s="6">
        <v>-999</v>
      </c>
      <c r="AN851" s="6" t="s">
        <v>22151</v>
      </c>
      <c r="AO851" s="6">
        <v>-999</v>
      </c>
      <c r="AP851" s="6" t="s">
        <v>22151</v>
      </c>
      <c r="AQ851" s="6" t="s">
        <v>22151</v>
      </c>
      <c r="AR851" s="6" t="s">
        <v>22151</v>
      </c>
      <c r="AS851" s="6" t="s">
        <v>22151</v>
      </c>
      <c r="AT851" s="6">
        <v>-999</v>
      </c>
      <c r="AU851" s="6" t="s">
        <v>22151</v>
      </c>
      <c r="AV851" s="6">
        <v>-999</v>
      </c>
      <c r="AW851" s="6">
        <v>-999</v>
      </c>
      <c r="AX851" s="6">
        <v>-999</v>
      </c>
      <c r="AY851" s="99" t="s">
        <v>22151</v>
      </c>
      <c r="AZ851" s="132">
        <v>46</v>
      </c>
      <c r="BA851" s="132" t="s">
        <v>22151</v>
      </c>
      <c r="BB851" s="132" t="s">
        <v>22151</v>
      </c>
      <c r="BC851" s="132" t="s">
        <v>22151</v>
      </c>
      <c r="BD851" s="132" t="s">
        <v>22151</v>
      </c>
      <c r="BE851" s="132">
        <v>61</v>
      </c>
      <c r="BF851" s="132" t="s">
        <v>22151</v>
      </c>
      <c r="BG851" s="132">
        <v>118</v>
      </c>
      <c r="BH851" s="132">
        <v>280</v>
      </c>
      <c r="BI851" s="132">
        <v>265</v>
      </c>
      <c r="BJ851" s="92" t="s">
        <v>22151</v>
      </c>
      <c r="BK851" s="6">
        <v>8.3853679235062994</v>
      </c>
      <c r="BL851" s="8">
        <v>-1007.3853679235064</v>
      </c>
      <c r="BM851" s="12">
        <v>839</v>
      </c>
      <c r="BN851" s="6">
        <v>0</v>
      </c>
      <c r="BO851" s="6">
        <v>0.19435732070240119</v>
      </c>
      <c r="BP851" s="6">
        <v>-1007.5797252442087</v>
      </c>
      <c r="BQ851" s="38">
        <v>-2146.5971562029608</v>
      </c>
      <c r="BR851" s="38"/>
      <c r="BS851" s="6">
        <v>0</v>
      </c>
      <c r="BT851" s="38">
        <v>0</v>
      </c>
      <c r="BU851" s="6" t="s">
        <v>22633</v>
      </c>
      <c r="BV851" s="75">
        <v>999</v>
      </c>
      <c r="BW851" s="75">
        <v>1851</v>
      </c>
      <c r="BX851" s="51">
        <v>-852</v>
      </c>
      <c r="BY851" s="75">
        <v>0</v>
      </c>
      <c r="BZ851" s="75">
        <v>0</v>
      </c>
      <c r="CA851" s="184" t="s">
        <v>22151</v>
      </c>
    </row>
    <row r="852" spans="1:79" x14ac:dyDescent="0.3">
      <c r="A852" s="48" t="s">
        <v>1918</v>
      </c>
      <c r="B852" s="1" t="s">
        <v>6632</v>
      </c>
      <c r="C852" s="2" t="s">
        <v>6633</v>
      </c>
      <c r="D852" s="91" t="s">
        <v>522</v>
      </c>
      <c r="E852" s="2" t="s">
        <v>1553</v>
      </c>
      <c r="F852" s="2" t="s">
        <v>6120</v>
      </c>
      <c r="G852" s="2" t="s">
        <v>1396</v>
      </c>
      <c r="H852" s="2" t="s">
        <v>22151</v>
      </c>
      <c r="I852" s="2" t="s">
        <v>1396</v>
      </c>
      <c r="J852" s="269" t="s">
        <v>1396</v>
      </c>
      <c r="K852" s="98">
        <v>2502</v>
      </c>
      <c r="L852" s="98" t="s">
        <v>9148</v>
      </c>
      <c r="M852" s="98" t="e">
        <v>#VALUE!</v>
      </c>
      <c r="N852" s="98" t="s">
        <v>5424</v>
      </c>
      <c r="O852" s="66">
        <v>0</v>
      </c>
      <c r="P852" s="123">
        <v>0</v>
      </c>
      <c r="Q852" s="123">
        <v>0</v>
      </c>
      <c r="R852" s="75">
        <v>0</v>
      </c>
      <c r="S852" s="123">
        <v>0</v>
      </c>
      <c r="T852" s="123">
        <v>0</v>
      </c>
      <c r="U852" s="123">
        <v>0</v>
      </c>
      <c r="V852" s="75">
        <v>0</v>
      </c>
      <c r="W852" s="123">
        <v>0</v>
      </c>
      <c r="X852" s="75">
        <v>0</v>
      </c>
      <c r="Y852" s="75">
        <v>0</v>
      </c>
      <c r="Z852" s="75">
        <v>0</v>
      </c>
      <c r="AA852" s="75">
        <v>0</v>
      </c>
      <c r="AB852" s="3">
        <v>0</v>
      </c>
      <c r="AC852" s="3">
        <v>0</v>
      </c>
      <c r="AD852" s="3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0</v>
      </c>
      <c r="AL852" s="51">
        <v>0</v>
      </c>
      <c r="AM852" s="6">
        <v>-999</v>
      </c>
      <c r="AN852" s="6" t="s">
        <v>22151</v>
      </c>
      <c r="AO852" s="6">
        <v>-999</v>
      </c>
      <c r="AP852" s="6" t="s">
        <v>22151</v>
      </c>
      <c r="AQ852" s="6" t="s">
        <v>22151</v>
      </c>
      <c r="AR852" s="6" t="s">
        <v>22151</v>
      </c>
      <c r="AS852" s="6" t="s">
        <v>22151</v>
      </c>
      <c r="AT852" s="6">
        <v>-999</v>
      </c>
      <c r="AU852" s="6" t="s">
        <v>22151</v>
      </c>
      <c r="AV852" s="6">
        <v>-999</v>
      </c>
      <c r="AW852" s="6">
        <v>-999</v>
      </c>
      <c r="AX852" s="6">
        <v>-999</v>
      </c>
      <c r="AY852" s="99" t="s">
        <v>22151</v>
      </c>
      <c r="AZ852" s="99">
        <v>46</v>
      </c>
      <c r="BA852" s="99" t="s">
        <v>22151</v>
      </c>
      <c r="BB852" s="99" t="s">
        <v>22151</v>
      </c>
      <c r="BC852" s="99" t="s">
        <v>22151</v>
      </c>
      <c r="BD852" s="99" t="s">
        <v>22151</v>
      </c>
      <c r="BE852" s="99">
        <v>61</v>
      </c>
      <c r="BF852" s="99" t="s">
        <v>22151</v>
      </c>
      <c r="BG852" s="99">
        <v>118</v>
      </c>
      <c r="BH852" s="99">
        <v>280</v>
      </c>
      <c r="BI852" s="99">
        <v>265</v>
      </c>
      <c r="BJ852" s="92" t="s">
        <v>22151</v>
      </c>
      <c r="BK852" s="6">
        <v>8.3853679235062994</v>
      </c>
      <c r="BL852" s="6">
        <v>-1007.3853679235064</v>
      </c>
      <c r="BM852" s="99">
        <v>839</v>
      </c>
      <c r="BN852" s="6">
        <v>0</v>
      </c>
      <c r="BO852" s="6">
        <v>0.19435732070240119</v>
      </c>
      <c r="BP852" s="6">
        <v>-1007.5797252442087</v>
      </c>
      <c r="BQ852" s="38">
        <v>-2146.5971562029608</v>
      </c>
      <c r="BR852" s="38"/>
      <c r="BS852" s="6">
        <v>0</v>
      </c>
      <c r="BT852" s="38">
        <v>0</v>
      </c>
      <c r="BU852" s="6" t="s">
        <v>22633</v>
      </c>
      <c r="BV852" s="75">
        <v>999</v>
      </c>
      <c r="BW852" s="75">
        <v>1851</v>
      </c>
      <c r="BX852" s="51">
        <v>-852</v>
      </c>
      <c r="BY852" s="75">
        <v>0</v>
      </c>
      <c r="BZ852" s="75">
        <v>0</v>
      </c>
      <c r="CA852" s="184" t="s">
        <v>22151</v>
      </c>
    </row>
    <row r="853" spans="1:79" x14ac:dyDescent="0.3">
      <c r="A853" s="53" t="s">
        <v>12336</v>
      </c>
      <c r="B853" s="1" t="s">
        <v>12338</v>
      </c>
      <c r="C853" s="2" t="s">
        <v>12337</v>
      </c>
      <c r="D853" s="91" t="s">
        <v>11620</v>
      </c>
      <c r="E853" s="2" t="s">
        <v>1437</v>
      </c>
      <c r="F853" s="2" t="s">
        <v>9094</v>
      </c>
      <c r="G853" s="2" t="s">
        <v>1396</v>
      </c>
      <c r="H853" s="2" t="s">
        <v>1396</v>
      </c>
      <c r="I853" s="2" t="s">
        <v>1396</v>
      </c>
      <c r="J853" s="269" t="s">
        <v>1396</v>
      </c>
      <c r="K853">
        <v>15447</v>
      </c>
      <c r="L853" t="s">
        <v>11621</v>
      </c>
      <c r="M853" t="e">
        <v>#VALUE!</v>
      </c>
      <c r="N853" t="s">
        <v>12340</v>
      </c>
      <c r="O853" s="169">
        <v>0</v>
      </c>
      <c r="P853" s="123">
        <v>0</v>
      </c>
      <c r="Q853" s="123">
        <v>0</v>
      </c>
      <c r="R853" s="75">
        <v>0</v>
      </c>
      <c r="S853" s="123">
        <v>0</v>
      </c>
      <c r="T853" s="123">
        <v>0</v>
      </c>
      <c r="U853" s="123">
        <v>0</v>
      </c>
      <c r="V853" s="75">
        <v>0</v>
      </c>
      <c r="W853" s="123">
        <v>0</v>
      </c>
      <c r="X853" s="75">
        <v>0</v>
      </c>
      <c r="Y853" s="75">
        <v>0</v>
      </c>
      <c r="Z853" s="75">
        <v>0</v>
      </c>
      <c r="AA853" s="75">
        <v>0</v>
      </c>
      <c r="AB853" s="52">
        <v>0</v>
      </c>
      <c r="AC853" s="52">
        <v>0</v>
      </c>
      <c r="AD853" s="52">
        <v>0</v>
      </c>
      <c r="AE853" s="51">
        <v>0</v>
      </c>
      <c r="AF853" s="51">
        <v>0</v>
      </c>
      <c r="AG853" s="51">
        <v>0</v>
      </c>
      <c r="AH853" s="51">
        <v>0</v>
      </c>
      <c r="AI853" s="51">
        <v>0</v>
      </c>
      <c r="AJ853" s="51">
        <v>0</v>
      </c>
      <c r="AK853" s="51">
        <v>0</v>
      </c>
      <c r="AL853" s="51">
        <v>0</v>
      </c>
      <c r="AM853" s="51">
        <v>-999</v>
      </c>
      <c r="AN853" s="51" t="s">
        <v>22151</v>
      </c>
      <c r="AO853" s="51">
        <v>-999</v>
      </c>
      <c r="AP853" s="51" t="s">
        <v>22151</v>
      </c>
      <c r="AQ853" s="51" t="s">
        <v>22151</v>
      </c>
      <c r="AR853" s="51" t="s">
        <v>22151</v>
      </c>
      <c r="AS853" s="51" t="s">
        <v>22151</v>
      </c>
      <c r="AT853" s="51">
        <v>-999</v>
      </c>
      <c r="AU853" s="51" t="s">
        <v>22151</v>
      </c>
      <c r="AV853" s="51">
        <v>-999</v>
      </c>
      <c r="AW853" s="51">
        <v>-999</v>
      </c>
      <c r="AX853" s="51">
        <v>-999</v>
      </c>
      <c r="AY853" s="76" t="s">
        <v>22151</v>
      </c>
      <c r="AZ853" s="132">
        <v>46</v>
      </c>
      <c r="BA853" s="132" t="s">
        <v>22151</v>
      </c>
      <c r="BB853" s="132" t="s">
        <v>22151</v>
      </c>
      <c r="BC853" s="132" t="s">
        <v>22151</v>
      </c>
      <c r="BD853" s="132" t="s">
        <v>22151</v>
      </c>
      <c r="BE853" s="132">
        <v>61</v>
      </c>
      <c r="BF853" s="132" t="s">
        <v>22151</v>
      </c>
      <c r="BG853" s="132">
        <v>118</v>
      </c>
      <c r="BH853" s="132">
        <v>280</v>
      </c>
      <c r="BI853" s="132">
        <v>265</v>
      </c>
      <c r="BJ853" s="92" t="s">
        <v>22151</v>
      </c>
      <c r="BK853" s="51">
        <v>8.3853679235062994</v>
      </c>
      <c r="BL853" s="51">
        <v>-1007.3853679235064</v>
      </c>
      <c r="BM853" s="76">
        <v>839</v>
      </c>
      <c r="BN853" s="51">
        <v>0</v>
      </c>
      <c r="BO853" s="51">
        <v>0.19435732070240119</v>
      </c>
      <c r="BP853" s="51">
        <v>-1007.5797252442087</v>
      </c>
      <c r="BQ853" s="64">
        <v>-2146.5971562029608</v>
      </c>
      <c r="BR853" s="64"/>
      <c r="BS853" s="51">
        <v>0</v>
      </c>
      <c r="BT853" s="38">
        <v>0</v>
      </c>
      <c r="BU853" s="51" t="s">
        <v>22633</v>
      </c>
      <c r="BV853" s="75">
        <v>999</v>
      </c>
      <c r="BW853" s="75">
        <v>1851</v>
      </c>
      <c r="BX853" s="51">
        <v>-852</v>
      </c>
      <c r="BY853" s="75">
        <v>0</v>
      </c>
      <c r="BZ853" s="75">
        <v>0</v>
      </c>
      <c r="CA853" s="184" t="s">
        <v>22151</v>
      </c>
    </row>
    <row r="854" spans="1:79" x14ac:dyDescent="0.3">
      <c r="A854" s="53" t="s">
        <v>12807</v>
      </c>
      <c r="B854" s="1" t="s">
        <v>7259</v>
      </c>
      <c r="C854" s="2" t="s">
        <v>12808</v>
      </c>
      <c r="D854" s="91" t="s">
        <v>11567</v>
      </c>
      <c r="E854" s="2" t="s">
        <v>1449</v>
      </c>
      <c r="F854" s="2" t="s">
        <v>6120</v>
      </c>
      <c r="G854" s="2" t="s">
        <v>1396</v>
      </c>
      <c r="H854" s="2" t="s">
        <v>1396</v>
      </c>
      <c r="I854" s="2" t="s">
        <v>1396</v>
      </c>
      <c r="J854" s="269" t="s">
        <v>1396</v>
      </c>
      <c r="K854">
        <v>14335</v>
      </c>
      <c r="L854" t="s">
        <v>11568</v>
      </c>
      <c r="M854" t="e">
        <v>#VALUE!</v>
      </c>
      <c r="N854" t="s">
        <v>12809</v>
      </c>
      <c r="O854" s="169">
        <v>0</v>
      </c>
      <c r="P854" s="123">
        <v>0</v>
      </c>
      <c r="Q854" s="123">
        <v>0</v>
      </c>
      <c r="R854" s="75">
        <v>0</v>
      </c>
      <c r="S854" s="123">
        <v>0</v>
      </c>
      <c r="T854" s="123">
        <v>0</v>
      </c>
      <c r="U854" s="123">
        <v>0</v>
      </c>
      <c r="V854" s="75">
        <v>0</v>
      </c>
      <c r="W854" s="123">
        <v>0</v>
      </c>
      <c r="X854" s="75">
        <v>0</v>
      </c>
      <c r="Y854" s="75">
        <v>0</v>
      </c>
      <c r="Z854" s="75">
        <v>0</v>
      </c>
      <c r="AA854" s="75">
        <v>0</v>
      </c>
      <c r="AB854" s="52">
        <v>0</v>
      </c>
      <c r="AC854" s="52">
        <v>0</v>
      </c>
      <c r="AD854" s="52">
        <v>0</v>
      </c>
      <c r="AE854" s="51">
        <v>0</v>
      </c>
      <c r="AF854" s="51">
        <v>0</v>
      </c>
      <c r="AG854" s="51">
        <v>0</v>
      </c>
      <c r="AH854" s="51">
        <v>0</v>
      </c>
      <c r="AI854" s="51">
        <v>0</v>
      </c>
      <c r="AJ854" s="51">
        <v>0</v>
      </c>
      <c r="AK854" s="51">
        <v>0</v>
      </c>
      <c r="AL854" s="51">
        <v>0</v>
      </c>
      <c r="AM854" s="51">
        <v>-999</v>
      </c>
      <c r="AN854" s="51" t="s">
        <v>22151</v>
      </c>
      <c r="AO854" s="51">
        <v>-999</v>
      </c>
      <c r="AP854" s="51" t="s">
        <v>22151</v>
      </c>
      <c r="AQ854" s="51" t="s">
        <v>22151</v>
      </c>
      <c r="AR854" s="51" t="s">
        <v>22151</v>
      </c>
      <c r="AS854" s="51" t="s">
        <v>22151</v>
      </c>
      <c r="AT854" s="51">
        <v>-999</v>
      </c>
      <c r="AU854" s="51" t="s">
        <v>22151</v>
      </c>
      <c r="AV854" s="51">
        <v>-999</v>
      </c>
      <c r="AW854" s="51">
        <v>-999</v>
      </c>
      <c r="AX854" s="51">
        <v>-999</v>
      </c>
      <c r="AY854" s="76" t="s">
        <v>22151</v>
      </c>
      <c r="AZ854" s="132">
        <v>46</v>
      </c>
      <c r="BA854" s="132" t="s">
        <v>22151</v>
      </c>
      <c r="BB854" s="132" t="s">
        <v>22151</v>
      </c>
      <c r="BC854" s="132" t="s">
        <v>22151</v>
      </c>
      <c r="BD854" s="132" t="s">
        <v>22151</v>
      </c>
      <c r="BE854" s="132">
        <v>61</v>
      </c>
      <c r="BF854" s="132" t="s">
        <v>22151</v>
      </c>
      <c r="BG854" s="132">
        <v>118</v>
      </c>
      <c r="BH854" s="132">
        <v>280</v>
      </c>
      <c r="BI854" s="132">
        <v>265</v>
      </c>
      <c r="BJ854" s="92" t="s">
        <v>22151</v>
      </c>
      <c r="BK854" s="51">
        <v>8.3853679235062994</v>
      </c>
      <c r="BL854" s="51">
        <v>-1007.3853679235064</v>
      </c>
      <c r="BM854" s="76">
        <v>839</v>
      </c>
      <c r="BN854" s="51">
        <v>0</v>
      </c>
      <c r="BO854" s="51">
        <v>0.19435732070240119</v>
      </c>
      <c r="BP854" s="51">
        <v>-1007.5797252442087</v>
      </c>
      <c r="BQ854" s="64">
        <v>-2146.5971562029608</v>
      </c>
      <c r="BR854" s="64"/>
      <c r="BS854" s="51">
        <v>0</v>
      </c>
      <c r="BT854" s="38">
        <v>0</v>
      </c>
      <c r="BU854" s="51" t="s">
        <v>22633</v>
      </c>
      <c r="BV854" s="75">
        <v>999</v>
      </c>
      <c r="BW854" s="75">
        <v>1851</v>
      </c>
      <c r="BX854" s="51">
        <v>-852</v>
      </c>
      <c r="BY854" s="75">
        <v>0</v>
      </c>
      <c r="BZ854" s="75">
        <v>0</v>
      </c>
      <c r="CA854" s="184" t="s">
        <v>22151</v>
      </c>
    </row>
    <row r="855" spans="1:79" x14ac:dyDescent="0.3">
      <c r="A855" s="53" t="s">
        <v>13762</v>
      </c>
      <c r="B855" s="1" t="s">
        <v>6565</v>
      </c>
      <c r="C855" s="2" t="s">
        <v>13763</v>
      </c>
      <c r="D855" s="91" t="s">
        <v>13023</v>
      </c>
      <c r="E855" s="2" t="s">
        <v>1383</v>
      </c>
      <c r="F855" s="2" t="s">
        <v>9094</v>
      </c>
      <c r="G855" s="2" t="s">
        <v>1396</v>
      </c>
      <c r="H855" s="2" t="s">
        <v>22151</v>
      </c>
      <c r="I855" s="2" t="s">
        <v>1396</v>
      </c>
      <c r="J855" s="269" t="s">
        <v>1396</v>
      </c>
      <c r="K855">
        <v>15982</v>
      </c>
      <c r="L855" t="s">
        <v>13024</v>
      </c>
      <c r="M855" t="e">
        <v>#VALUE!</v>
      </c>
      <c r="N855" t="s">
        <v>13764</v>
      </c>
      <c r="O855" s="169">
        <v>0</v>
      </c>
      <c r="P855" s="123">
        <v>0</v>
      </c>
      <c r="Q855" s="123">
        <v>0</v>
      </c>
      <c r="R855" s="75">
        <v>0</v>
      </c>
      <c r="S855" s="123">
        <v>0</v>
      </c>
      <c r="T855" s="123">
        <v>0</v>
      </c>
      <c r="U855" s="123">
        <v>0</v>
      </c>
      <c r="V855" s="75">
        <v>0</v>
      </c>
      <c r="W855" s="123">
        <v>0</v>
      </c>
      <c r="X855" s="75">
        <v>0</v>
      </c>
      <c r="Y855" s="75">
        <v>0</v>
      </c>
      <c r="Z855" s="75">
        <v>0</v>
      </c>
      <c r="AA855" s="75">
        <v>0</v>
      </c>
      <c r="AB855" s="52">
        <v>0</v>
      </c>
      <c r="AC855" s="52">
        <v>0</v>
      </c>
      <c r="AD855" s="52">
        <v>0</v>
      </c>
      <c r="AE855" s="51">
        <v>0</v>
      </c>
      <c r="AF855" s="51">
        <v>0</v>
      </c>
      <c r="AG855" s="51">
        <v>0</v>
      </c>
      <c r="AH855" s="51">
        <v>0</v>
      </c>
      <c r="AI855" s="51">
        <v>0</v>
      </c>
      <c r="AJ855" s="51">
        <v>0</v>
      </c>
      <c r="AK855" s="51">
        <v>0</v>
      </c>
      <c r="AL855" s="51">
        <v>0</v>
      </c>
      <c r="AM855" s="51">
        <v>-999</v>
      </c>
      <c r="AN855" s="51" t="s">
        <v>22151</v>
      </c>
      <c r="AO855" s="51">
        <v>-999</v>
      </c>
      <c r="AP855" s="51" t="s">
        <v>22151</v>
      </c>
      <c r="AQ855" s="51" t="s">
        <v>22151</v>
      </c>
      <c r="AR855" s="51" t="s">
        <v>22151</v>
      </c>
      <c r="AS855" s="51" t="s">
        <v>22151</v>
      </c>
      <c r="AT855" s="51">
        <v>-999</v>
      </c>
      <c r="AU855" s="51" t="s">
        <v>22151</v>
      </c>
      <c r="AV855" s="51">
        <v>-999</v>
      </c>
      <c r="AW855" s="51">
        <v>-999</v>
      </c>
      <c r="AX855" s="51">
        <v>-999</v>
      </c>
      <c r="AY855" s="76" t="s">
        <v>22151</v>
      </c>
      <c r="AZ855" s="132">
        <v>46</v>
      </c>
      <c r="BA855" s="132" t="s">
        <v>22151</v>
      </c>
      <c r="BB855" s="132" t="s">
        <v>22151</v>
      </c>
      <c r="BC855" s="132" t="s">
        <v>22151</v>
      </c>
      <c r="BD855" s="132" t="s">
        <v>22151</v>
      </c>
      <c r="BE855" s="132">
        <v>61</v>
      </c>
      <c r="BF855" s="132" t="s">
        <v>22151</v>
      </c>
      <c r="BG855" s="132">
        <v>118</v>
      </c>
      <c r="BH855" s="132">
        <v>280</v>
      </c>
      <c r="BI855" s="132">
        <v>265</v>
      </c>
      <c r="BJ855" s="92" t="s">
        <v>22151</v>
      </c>
      <c r="BK855" s="51">
        <v>8.3853679235062994</v>
      </c>
      <c r="BL855" s="51">
        <v>-1007.3853679235064</v>
      </c>
      <c r="BM855" s="76">
        <v>839</v>
      </c>
      <c r="BN855" s="51">
        <v>0</v>
      </c>
      <c r="BO855" s="51">
        <v>0.19435732070240119</v>
      </c>
      <c r="BP855" s="51">
        <v>-1007.5797252442087</v>
      </c>
      <c r="BQ855" s="64">
        <v>-2146.5971562029608</v>
      </c>
      <c r="BR855" s="64"/>
      <c r="BS855" s="51">
        <v>0</v>
      </c>
      <c r="BT855" s="38">
        <v>0</v>
      </c>
      <c r="BU855" s="51" t="s">
        <v>22633</v>
      </c>
      <c r="BV855" s="75">
        <v>999</v>
      </c>
      <c r="BW855" s="75">
        <v>1851</v>
      </c>
      <c r="BX855" s="51">
        <v>-852</v>
      </c>
      <c r="BY855" s="75">
        <v>0</v>
      </c>
      <c r="BZ855" s="75">
        <v>0</v>
      </c>
      <c r="CA855" s="184" t="s">
        <v>22151</v>
      </c>
    </row>
    <row r="856" spans="1:79" x14ac:dyDescent="0.3">
      <c r="A856" s="48" t="s">
        <v>12112</v>
      </c>
      <c r="B856" s="1" t="s">
        <v>7086</v>
      </c>
      <c r="C856" s="2" t="s">
        <v>7031</v>
      </c>
      <c r="D856" s="91" t="s">
        <v>11498</v>
      </c>
      <c r="E856" s="2" t="s">
        <v>1389</v>
      </c>
      <c r="F856" s="2" t="s">
        <v>6120</v>
      </c>
      <c r="G856" s="2" t="s">
        <v>1396</v>
      </c>
      <c r="H856" s="2" t="s">
        <v>22151</v>
      </c>
      <c r="I856" s="2" t="s">
        <v>1396</v>
      </c>
      <c r="J856" s="269" t="s">
        <v>1396</v>
      </c>
      <c r="K856">
        <v>10349</v>
      </c>
      <c r="L856" t="s">
        <v>11499</v>
      </c>
      <c r="M856" t="e">
        <v>#VALUE!</v>
      </c>
      <c r="N856" t="s">
        <v>12114</v>
      </c>
      <c r="O856" s="169">
        <v>0</v>
      </c>
      <c r="P856" s="123">
        <v>0</v>
      </c>
      <c r="Q856" s="123">
        <v>0</v>
      </c>
      <c r="R856" s="75">
        <v>0</v>
      </c>
      <c r="S856" s="123">
        <v>0</v>
      </c>
      <c r="T856" s="123">
        <v>0</v>
      </c>
      <c r="U856" s="123">
        <v>0</v>
      </c>
      <c r="V856" s="75">
        <v>0</v>
      </c>
      <c r="W856" s="123">
        <v>0</v>
      </c>
      <c r="X856" s="75">
        <v>0</v>
      </c>
      <c r="Y856" s="75">
        <v>0</v>
      </c>
      <c r="Z856" s="75">
        <v>0</v>
      </c>
      <c r="AA856" s="75">
        <v>0</v>
      </c>
      <c r="AB856" s="4">
        <v>0</v>
      </c>
      <c r="AC856" s="4">
        <v>0</v>
      </c>
      <c r="AD856" s="4">
        <v>0</v>
      </c>
      <c r="AE856" s="8">
        <v>0</v>
      </c>
      <c r="AF856" s="8">
        <v>0</v>
      </c>
      <c r="AG856" s="8">
        <v>0</v>
      </c>
      <c r="AH856" s="8">
        <v>0</v>
      </c>
      <c r="AI856" s="51">
        <v>0</v>
      </c>
      <c r="AJ856" s="51">
        <v>0</v>
      </c>
      <c r="AK856" s="51">
        <v>0</v>
      </c>
      <c r="AL856" s="51">
        <v>0</v>
      </c>
      <c r="AM856" s="8">
        <v>-999</v>
      </c>
      <c r="AN856" s="8" t="s">
        <v>22151</v>
      </c>
      <c r="AO856" s="8">
        <v>-999</v>
      </c>
      <c r="AP856" s="8" t="s">
        <v>22151</v>
      </c>
      <c r="AQ856" s="8" t="s">
        <v>22151</v>
      </c>
      <c r="AR856" s="8" t="s">
        <v>22151</v>
      </c>
      <c r="AS856" s="8" t="s">
        <v>22151</v>
      </c>
      <c r="AT856" s="8">
        <v>-999</v>
      </c>
      <c r="AU856" s="8" t="s">
        <v>22151</v>
      </c>
      <c r="AV856" s="8">
        <v>-999</v>
      </c>
      <c r="AW856" s="8">
        <v>-999</v>
      </c>
      <c r="AX856" s="8">
        <v>-999</v>
      </c>
      <c r="AY856" s="132" t="s">
        <v>22151</v>
      </c>
      <c r="AZ856" s="132">
        <v>46</v>
      </c>
      <c r="BA856" s="132" t="s">
        <v>22151</v>
      </c>
      <c r="BB856" s="132" t="s">
        <v>22151</v>
      </c>
      <c r="BC856" s="132" t="s">
        <v>22151</v>
      </c>
      <c r="BD856" s="132" t="s">
        <v>22151</v>
      </c>
      <c r="BE856" s="132">
        <v>61</v>
      </c>
      <c r="BF856" s="132" t="s">
        <v>22151</v>
      </c>
      <c r="BG856" s="132">
        <v>118</v>
      </c>
      <c r="BH856" s="132">
        <v>280</v>
      </c>
      <c r="BI856" s="132">
        <v>265</v>
      </c>
      <c r="BJ856" s="92" t="s">
        <v>22151</v>
      </c>
      <c r="BK856" s="8">
        <v>8.3853679235062994</v>
      </c>
      <c r="BL856" s="8">
        <v>-1007.3853679235064</v>
      </c>
      <c r="BM856" s="12">
        <v>839</v>
      </c>
      <c r="BN856" s="10">
        <v>0</v>
      </c>
      <c r="BO856" s="10">
        <v>0.19435732070240119</v>
      </c>
      <c r="BP856" s="10">
        <v>-1007.5797252442087</v>
      </c>
      <c r="BQ856" s="41">
        <v>-2146.5971562029608</v>
      </c>
      <c r="BR856" s="41"/>
      <c r="BS856" s="10">
        <v>0</v>
      </c>
      <c r="BT856" s="38">
        <v>0</v>
      </c>
      <c r="BU856" s="6" t="s">
        <v>22633</v>
      </c>
      <c r="BV856" s="75">
        <v>999</v>
      </c>
      <c r="BW856" s="75">
        <v>1851</v>
      </c>
      <c r="BX856" s="51">
        <v>-852</v>
      </c>
      <c r="BY856" s="75">
        <v>0</v>
      </c>
      <c r="BZ856" s="75">
        <v>0</v>
      </c>
      <c r="CA856" s="184" t="s">
        <v>22151</v>
      </c>
    </row>
    <row r="857" spans="1:79" x14ac:dyDescent="0.3">
      <c r="A857" s="195" t="s">
        <v>11179</v>
      </c>
      <c r="B857" s="180" t="s">
        <v>6640</v>
      </c>
      <c r="C857" s="196" t="s">
        <v>11181</v>
      </c>
      <c r="D857" s="211" t="s">
        <v>11180</v>
      </c>
      <c r="E857" s="196" t="s">
        <v>3591</v>
      </c>
      <c r="F857" s="196" t="s">
        <v>3591</v>
      </c>
      <c r="G857" s="196" t="s">
        <v>1396</v>
      </c>
      <c r="H857" s="196" t="s">
        <v>22151</v>
      </c>
      <c r="I857" s="196" t="s">
        <v>1396</v>
      </c>
      <c r="J857" s="196" t="s">
        <v>1396</v>
      </c>
      <c r="K857" s="197">
        <v>5107</v>
      </c>
      <c r="L857" s="197" t="s">
        <v>11182</v>
      </c>
      <c r="M857" s="198" t="e">
        <v>#VALUE!</v>
      </c>
      <c r="N857" s="198" t="s">
        <v>11183</v>
      </c>
      <c r="O857" s="199">
        <v>0</v>
      </c>
      <c r="P857" s="200">
        <v>0</v>
      </c>
      <c r="Q857" s="200">
        <v>0</v>
      </c>
      <c r="R857" s="200">
        <v>0</v>
      </c>
      <c r="S857" s="200">
        <v>0</v>
      </c>
      <c r="T857" s="200">
        <v>0</v>
      </c>
      <c r="U857" s="200">
        <v>0</v>
      </c>
      <c r="V857" s="200">
        <v>0</v>
      </c>
      <c r="W857" s="200">
        <v>0</v>
      </c>
      <c r="X857" s="200">
        <v>0</v>
      </c>
      <c r="Y857" s="200">
        <v>0</v>
      </c>
      <c r="Z857" s="200">
        <v>0</v>
      </c>
      <c r="AA857" s="200">
        <v>0</v>
      </c>
      <c r="AB857" s="201">
        <v>0</v>
      </c>
      <c r="AC857" s="202">
        <v>0</v>
      </c>
      <c r="AD857" s="202">
        <v>0</v>
      </c>
      <c r="AE857" s="203">
        <v>0</v>
      </c>
      <c r="AF857" s="203">
        <v>0</v>
      </c>
      <c r="AG857" s="203">
        <v>0</v>
      </c>
      <c r="AH857" s="203">
        <v>0</v>
      </c>
      <c r="AI857" s="203">
        <v>0</v>
      </c>
      <c r="AJ857" s="204">
        <v>0</v>
      </c>
      <c r="AK857" s="204">
        <v>0</v>
      </c>
      <c r="AL857" s="204">
        <v>0</v>
      </c>
      <c r="AM857" s="203">
        <v>-999</v>
      </c>
      <c r="AN857" s="203" t="s">
        <v>22151</v>
      </c>
      <c r="AO857" s="203">
        <v>-999</v>
      </c>
      <c r="AP857" s="203" t="s">
        <v>22151</v>
      </c>
      <c r="AQ857" s="203" t="s">
        <v>22151</v>
      </c>
      <c r="AR857" s="203" t="s">
        <v>22151</v>
      </c>
      <c r="AS857" s="203" t="s">
        <v>22151</v>
      </c>
      <c r="AT857" s="203">
        <v>-999</v>
      </c>
      <c r="AU857" s="203" t="s">
        <v>22151</v>
      </c>
      <c r="AV857" s="203">
        <v>-999</v>
      </c>
      <c r="AW857" s="203">
        <v>-999</v>
      </c>
      <c r="AX857" s="203">
        <v>-999</v>
      </c>
      <c r="AY857" s="205" t="s">
        <v>22151</v>
      </c>
      <c r="AZ857" s="205">
        <v>46</v>
      </c>
      <c r="BA857" s="205" t="s">
        <v>22151</v>
      </c>
      <c r="BB857" s="205" t="s">
        <v>22151</v>
      </c>
      <c r="BC857" s="205" t="s">
        <v>22151</v>
      </c>
      <c r="BD857" s="205" t="s">
        <v>22151</v>
      </c>
      <c r="BE857" s="205">
        <v>61</v>
      </c>
      <c r="BF857" s="205" t="s">
        <v>22151</v>
      </c>
      <c r="BG857" s="205">
        <v>118</v>
      </c>
      <c r="BH857" s="205">
        <v>280</v>
      </c>
      <c r="BI857" s="205">
        <v>265</v>
      </c>
      <c r="BJ857" s="206" t="s">
        <v>22151</v>
      </c>
      <c r="BK857" s="203">
        <v>8.3853679235062994</v>
      </c>
      <c r="BL857" s="203">
        <v>-1007.3853679235064</v>
      </c>
      <c r="BM857" s="205">
        <v>839</v>
      </c>
      <c r="BN857" s="203">
        <v>0</v>
      </c>
      <c r="BO857" s="203">
        <v>0.19435732070240119</v>
      </c>
      <c r="BP857" s="203">
        <v>-1007.5797252442087</v>
      </c>
      <c r="BQ857" s="207">
        <v>-2146.5971562029608</v>
      </c>
      <c r="BR857" s="208"/>
      <c r="BS857" s="203">
        <v>0</v>
      </c>
      <c r="BT857" s="38">
        <v>0</v>
      </c>
      <c r="BU857" s="203" t="s">
        <v>22633</v>
      </c>
      <c r="BV857" s="200">
        <v>999</v>
      </c>
      <c r="BW857" s="209">
        <v>1851</v>
      </c>
      <c r="BX857" s="204">
        <v>-852</v>
      </c>
      <c r="BY857" s="209">
        <v>0</v>
      </c>
      <c r="BZ857" s="209">
        <v>0</v>
      </c>
      <c r="CA857" s="184" t="s">
        <v>22151</v>
      </c>
    </row>
    <row r="858" spans="1:79" x14ac:dyDescent="0.3">
      <c r="A858" s="26" t="s">
        <v>16401</v>
      </c>
      <c r="B858" s="1" t="s">
        <v>16403</v>
      </c>
      <c r="C858" s="2" t="s">
        <v>6874</v>
      </c>
      <c r="D858" s="91" t="s">
        <v>16402</v>
      </c>
      <c r="E858" s="2" t="s">
        <v>1409</v>
      </c>
      <c r="F858" s="2" t="s">
        <v>9094</v>
      </c>
      <c r="G858" s="2" t="s">
        <v>1396</v>
      </c>
      <c r="H858" s="2" t="s">
        <v>22151</v>
      </c>
      <c r="I858" s="2" t="s">
        <v>1396</v>
      </c>
      <c r="J858" s="269" t="s">
        <v>1396</v>
      </c>
      <c r="K858">
        <v>13905</v>
      </c>
      <c r="L858" t="s">
        <v>16404</v>
      </c>
      <c r="M858" t="e">
        <v>#VALUE!</v>
      </c>
      <c r="N858" t="s">
        <v>16405</v>
      </c>
      <c r="O858" s="169">
        <v>0</v>
      </c>
      <c r="P858" s="123">
        <v>0</v>
      </c>
      <c r="Q858" s="123">
        <v>0</v>
      </c>
      <c r="R858" s="75">
        <v>0</v>
      </c>
      <c r="S858" s="123">
        <v>0</v>
      </c>
      <c r="T858" s="123">
        <v>0</v>
      </c>
      <c r="U858" s="123">
        <v>0</v>
      </c>
      <c r="V858" s="75">
        <v>0</v>
      </c>
      <c r="W858" s="123">
        <v>0</v>
      </c>
      <c r="X858" s="75">
        <v>0</v>
      </c>
      <c r="Y858" s="75">
        <v>0</v>
      </c>
      <c r="Z858" s="75">
        <v>0</v>
      </c>
      <c r="AA858" s="75">
        <v>0</v>
      </c>
      <c r="AB858" s="4">
        <v>0</v>
      </c>
      <c r="AC858" s="4">
        <v>0</v>
      </c>
      <c r="AD858" s="4">
        <v>0</v>
      </c>
      <c r="AE858" s="8">
        <v>0</v>
      </c>
      <c r="AF858" s="8">
        <v>0</v>
      </c>
      <c r="AG858" s="8">
        <v>0</v>
      </c>
      <c r="AH858" s="8">
        <v>0</v>
      </c>
      <c r="AI858" s="51">
        <v>0</v>
      </c>
      <c r="AJ858" s="51">
        <v>0</v>
      </c>
      <c r="AK858" s="51">
        <v>0</v>
      </c>
      <c r="AL858" s="51">
        <v>0</v>
      </c>
      <c r="AM858" s="8">
        <v>-999</v>
      </c>
      <c r="AN858" s="8" t="s">
        <v>22151</v>
      </c>
      <c r="AO858" s="8">
        <v>-999</v>
      </c>
      <c r="AP858" s="8" t="s">
        <v>22151</v>
      </c>
      <c r="AQ858" s="8" t="s">
        <v>22151</v>
      </c>
      <c r="AR858" s="8" t="s">
        <v>22151</v>
      </c>
      <c r="AS858" s="8" t="s">
        <v>22151</v>
      </c>
      <c r="AT858" s="8">
        <v>-999</v>
      </c>
      <c r="AU858" s="8" t="s">
        <v>22151</v>
      </c>
      <c r="AV858" s="8">
        <v>-999</v>
      </c>
      <c r="AW858" s="8">
        <v>-999</v>
      </c>
      <c r="AX858" s="8">
        <v>-999</v>
      </c>
      <c r="AY858" s="132" t="s">
        <v>22151</v>
      </c>
      <c r="AZ858" s="132">
        <v>46</v>
      </c>
      <c r="BA858" s="132" t="s">
        <v>22151</v>
      </c>
      <c r="BB858" s="132" t="s">
        <v>22151</v>
      </c>
      <c r="BC858" s="132" t="s">
        <v>22151</v>
      </c>
      <c r="BD858" s="132" t="s">
        <v>22151</v>
      </c>
      <c r="BE858" s="132">
        <v>61</v>
      </c>
      <c r="BF858" s="132" t="s">
        <v>22151</v>
      </c>
      <c r="BG858" s="132">
        <v>118</v>
      </c>
      <c r="BH858" s="132">
        <v>280</v>
      </c>
      <c r="BI858" s="132">
        <v>265</v>
      </c>
      <c r="BJ858" s="92" t="s">
        <v>22151</v>
      </c>
      <c r="BK858" s="8">
        <v>8.3853679235062994</v>
      </c>
      <c r="BL858" s="8">
        <v>-1007.3853679235064</v>
      </c>
      <c r="BM858" s="12">
        <v>839</v>
      </c>
      <c r="BN858" s="10">
        <v>0</v>
      </c>
      <c r="BO858" s="10">
        <v>0.19435732070240119</v>
      </c>
      <c r="BP858" s="10">
        <v>-1007.5797252442087</v>
      </c>
      <c r="BQ858" s="41">
        <v>-2146.5971562029608</v>
      </c>
      <c r="BR858" s="41"/>
      <c r="BS858" s="10">
        <v>0</v>
      </c>
      <c r="BT858" s="38">
        <v>0</v>
      </c>
      <c r="BU858" s="6" t="s">
        <v>22633</v>
      </c>
      <c r="BV858" s="75">
        <v>999</v>
      </c>
      <c r="BW858" s="75">
        <v>1851</v>
      </c>
      <c r="BX858" s="51">
        <v>-852</v>
      </c>
      <c r="BY858" s="75">
        <v>0</v>
      </c>
      <c r="BZ858" s="75">
        <v>0</v>
      </c>
      <c r="CA858" s="184" t="s">
        <v>22151</v>
      </c>
    </row>
    <row r="859" spans="1:79" x14ac:dyDescent="0.3">
      <c r="A859" s="26" t="s">
        <v>11061</v>
      </c>
      <c r="B859" s="1" t="s">
        <v>11064</v>
      </c>
      <c r="C859" s="2" t="s">
        <v>11063</v>
      </c>
      <c r="D859" s="91" t="s">
        <v>11062</v>
      </c>
      <c r="E859" s="2" t="s">
        <v>3591</v>
      </c>
      <c r="F859" s="2" t="s">
        <v>3591</v>
      </c>
      <c r="G859" s="2" t="s">
        <v>1396</v>
      </c>
      <c r="H859" s="2" t="s">
        <v>22151</v>
      </c>
      <c r="I859" s="2" t="s">
        <v>1396</v>
      </c>
      <c r="J859" s="269" t="s">
        <v>1396</v>
      </c>
      <c r="K859">
        <v>18497</v>
      </c>
      <c r="L859" t="s">
        <v>11580</v>
      </c>
      <c r="M859" t="e">
        <v>#VALUE!</v>
      </c>
      <c r="N859" t="s">
        <v>15397</v>
      </c>
      <c r="O859" s="169">
        <v>0</v>
      </c>
      <c r="P859" s="123">
        <v>0</v>
      </c>
      <c r="Q859" s="123">
        <v>0</v>
      </c>
      <c r="R859" s="75">
        <v>0</v>
      </c>
      <c r="S859" s="123">
        <v>0</v>
      </c>
      <c r="T859" s="123">
        <v>0</v>
      </c>
      <c r="U859" s="123">
        <v>0</v>
      </c>
      <c r="V859" s="75">
        <v>0</v>
      </c>
      <c r="W859" s="123">
        <v>0</v>
      </c>
      <c r="X859" s="75">
        <v>0</v>
      </c>
      <c r="Y859" s="75">
        <v>0</v>
      </c>
      <c r="Z859" s="75">
        <v>0</v>
      </c>
      <c r="AA859" s="75">
        <v>0</v>
      </c>
      <c r="AB859" s="4">
        <v>0</v>
      </c>
      <c r="AC859" s="4">
        <v>0</v>
      </c>
      <c r="AD859" s="4">
        <v>0</v>
      </c>
      <c r="AE859" s="8">
        <v>0</v>
      </c>
      <c r="AF859" s="8">
        <v>0</v>
      </c>
      <c r="AG859" s="8">
        <v>0</v>
      </c>
      <c r="AH859" s="8">
        <v>0</v>
      </c>
      <c r="AI859" s="51">
        <v>0</v>
      </c>
      <c r="AJ859" s="51">
        <v>0</v>
      </c>
      <c r="AK859" s="51">
        <v>0</v>
      </c>
      <c r="AL859" s="51">
        <v>0</v>
      </c>
      <c r="AM859" s="8">
        <v>-999</v>
      </c>
      <c r="AN859" s="8" t="s">
        <v>22151</v>
      </c>
      <c r="AO859" s="8">
        <v>-999</v>
      </c>
      <c r="AP859" s="8" t="s">
        <v>22151</v>
      </c>
      <c r="AQ859" s="8" t="s">
        <v>22151</v>
      </c>
      <c r="AR859" s="8" t="s">
        <v>22151</v>
      </c>
      <c r="AS859" s="8" t="s">
        <v>22151</v>
      </c>
      <c r="AT859" s="8">
        <v>-999</v>
      </c>
      <c r="AU859" s="8" t="s">
        <v>22151</v>
      </c>
      <c r="AV859" s="8">
        <v>-999</v>
      </c>
      <c r="AW859" s="8">
        <v>-999</v>
      </c>
      <c r="AX859" s="8">
        <v>-999</v>
      </c>
      <c r="AY859" s="132" t="s">
        <v>22151</v>
      </c>
      <c r="AZ859" s="132">
        <v>46</v>
      </c>
      <c r="BA859" s="132" t="s">
        <v>22151</v>
      </c>
      <c r="BB859" s="132" t="s">
        <v>22151</v>
      </c>
      <c r="BC859" s="132" t="s">
        <v>22151</v>
      </c>
      <c r="BD859" s="132" t="s">
        <v>22151</v>
      </c>
      <c r="BE859" s="132">
        <v>61</v>
      </c>
      <c r="BF859" s="132" t="s">
        <v>22151</v>
      </c>
      <c r="BG859" s="132">
        <v>118</v>
      </c>
      <c r="BH859" s="132">
        <v>280</v>
      </c>
      <c r="BI859" s="132">
        <v>265</v>
      </c>
      <c r="BJ859" s="92" t="s">
        <v>22151</v>
      </c>
      <c r="BK859" s="8">
        <v>8.3853679235062994</v>
      </c>
      <c r="BL859" s="8">
        <v>-1007.3853679235064</v>
      </c>
      <c r="BM859" s="12">
        <v>839</v>
      </c>
      <c r="BN859" s="10">
        <v>0</v>
      </c>
      <c r="BO859" s="10">
        <v>0.19435732070240119</v>
      </c>
      <c r="BP859" s="10">
        <v>-1007.5797252442087</v>
      </c>
      <c r="BQ859" s="41">
        <v>-2146.5971562029608</v>
      </c>
      <c r="BR859" s="41"/>
      <c r="BS859" s="10">
        <v>0</v>
      </c>
      <c r="BT859" s="38">
        <v>0</v>
      </c>
      <c r="BU859" s="6" t="s">
        <v>22633</v>
      </c>
      <c r="BV859" s="75">
        <v>999</v>
      </c>
      <c r="BW859" s="75">
        <v>1851</v>
      </c>
      <c r="BX859" s="51">
        <v>-852</v>
      </c>
      <c r="BY859" s="75">
        <v>0</v>
      </c>
      <c r="BZ859" s="75">
        <v>0</v>
      </c>
      <c r="CA859" s="184" t="s">
        <v>22151</v>
      </c>
    </row>
    <row r="860" spans="1:79" x14ac:dyDescent="0.3">
      <c r="A860" s="26" t="s">
        <v>13505</v>
      </c>
      <c r="B860" s="1" t="s">
        <v>11452</v>
      </c>
      <c r="C860" s="2" t="s">
        <v>7024</v>
      </c>
      <c r="D860" s="91" t="s">
        <v>13020</v>
      </c>
      <c r="E860" s="2" t="s">
        <v>1398</v>
      </c>
      <c r="F860" s="2" t="s">
        <v>9094</v>
      </c>
      <c r="G860" s="2" t="s">
        <v>1396</v>
      </c>
      <c r="H860" s="2" t="s">
        <v>22151</v>
      </c>
      <c r="I860" s="2" t="s">
        <v>1396</v>
      </c>
      <c r="J860" s="269" t="s">
        <v>1396</v>
      </c>
      <c r="K860">
        <v>12244</v>
      </c>
      <c r="L860" t="s">
        <v>13021</v>
      </c>
      <c r="M860" t="e">
        <v>#VALUE!</v>
      </c>
      <c r="N860" t="s">
        <v>13506</v>
      </c>
      <c r="O860" s="169">
        <v>0</v>
      </c>
      <c r="P860" s="123">
        <v>0</v>
      </c>
      <c r="Q860" s="123">
        <v>0</v>
      </c>
      <c r="R860" s="75">
        <v>0</v>
      </c>
      <c r="S860" s="123">
        <v>0</v>
      </c>
      <c r="T860" s="123">
        <v>0</v>
      </c>
      <c r="U860" s="123">
        <v>0</v>
      </c>
      <c r="V860" s="75">
        <v>0</v>
      </c>
      <c r="W860" s="123">
        <v>0</v>
      </c>
      <c r="X860" s="75">
        <v>0</v>
      </c>
      <c r="Y860" s="75">
        <v>0</v>
      </c>
      <c r="Z860" s="75">
        <v>0</v>
      </c>
      <c r="AA860" s="75">
        <v>0</v>
      </c>
      <c r="AB860" s="31">
        <v>0</v>
      </c>
      <c r="AC860" s="31">
        <v>0</v>
      </c>
      <c r="AD860" s="31">
        <v>0</v>
      </c>
      <c r="AE860" s="32">
        <v>0</v>
      </c>
      <c r="AF860" s="32">
        <v>0</v>
      </c>
      <c r="AG860" s="32">
        <v>0</v>
      </c>
      <c r="AH860" s="32">
        <v>0</v>
      </c>
      <c r="AI860" s="51">
        <v>0</v>
      </c>
      <c r="AJ860" s="51">
        <v>0</v>
      </c>
      <c r="AK860" s="51">
        <v>0</v>
      </c>
      <c r="AL860" s="51">
        <v>0</v>
      </c>
      <c r="AM860" s="32">
        <v>-999</v>
      </c>
      <c r="AN860" s="32" t="s">
        <v>22151</v>
      </c>
      <c r="AO860" s="32">
        <v>-999</v>
      </c>
      <c r="AP860" s="32" t="s">
        <v>22151</v>
      </c>
      <c r="AQ860" s="32" t="s">
        <v>22151</v>
      </c>
      <c r="AR860" s="32" t="s">
        <v>22151</v>
      </c>
      <c r="AS860" s="32" t="s">
        <v>22151</v>
      </c>
      <c r="AT860" s="32">
        <v>-999</v>
      </c>
      <c r="AU860" s="32" t="s">
        <v>22151</v>
      </c>
      <c r="AV860" s="32">
        <v>-999</v>
      </c>
      <c r="AW860" s="32">
        <v>-999</v>
      </c>
      <c r="AX860" s="32">
        <v>-999</v>
      </c>
      <c r="AY860" s="133" t="s">
        <v>22151</v>
      </c>
      <c r="AZ860" s="132">
        <v>46</v>
      </c>
      <c r="BA860" s="132" t="s">
        <v>22151</v>
      </c>
      <c r="BB860" s="132" t="s">
        <v>22151</v>
      </c>
      <c r="BC860" s="132" t="s">
        <v>22151</v>
      </c>
      <c r="BD860" s="132" t="s">
        <v>22151</v>
      </c>
      <c r="BE860" s="132">
        <v>61</v>
      </c>
      <c r="BF860" s="132" t="s">
        <v>22151</v>
      </c>
      <c r="BG860" s="132">
        <v>118</v>
      </c>
      <c r="BH860" s="132">
        <v>280</v>
      </c>
      <c r="BI860" s="132">
        <v>265</v>
      </c>
      <c r="BJ860" s="92" t="s">
        <v>22151</v>
      </c>
      <c r="BK860" s="32">
        <v>8.3853679235062994</v>
      </c>
      <c r="BL860" s="8">
        <v>-1007.3853679235064</v>
      </c>
      <c r="BM860" s="12">
        <v>839</v>
      </c>
      <c r="BN860" s="32">
        <v>0</v>
      </c>
      <c r="BO860" s="32">
        <v>0.19435732070240119</v>
      </c>
      <c r="BP860" s="32">
        <v>-1007.5797252442087</v>
      </c>
      <c r="BQ860" s="40">
        <v>-2146.5971562029608</v>
      </c>
      <c r="BR860" s="40"/>
      <c r="BS860" s="32">
        <v>0</v>
      </c>
      <c r="BT860" s="38">
        <v>0</v>
      </c>
      <c r="BU860" s="6" t="s">
        <v>22633</v>
      </c>
      <c r="BV860" s="75">
        <v>999</v>
      </c>
      <c r="BW860" s="75">
        <v>1851</v>
      </c>
      <c r="BX860" s="51">
        <v>-852</v>
      </c>
      <c r="BY860" s="75">
        <v>0</v>
      </c>
      <c r="BZ860" s="75">
        <v>0</v>
      </c>
      <c r="CA860" s="184" t="s">
        <v>22151</v>
      </c>
    </row>
    <row r="861" spans="1:79" x14ac:dyDescent="0.3">
      <c r="A861" s="134" t="s">
        <v>13547</v>
      </c>
      <c r="B861" s="1" t="s">
        <v>6838</v>
      </c>
      <c r="C861" s="2" t="s">
        <v>6855</v>
      </c>
      <c r="D861" s="91" t="s">
        <v>11642</v>
      </c>
      <c r="E861" s="2" t="s">
        <v>1392</v>
      </c>
      <c r="F861" s="2" t="s">
        <v>6120</v>
      </c>
      <c r="G861" s="2" t="s">
        <v>1396</v>
      </c>
      <c r="H861" s="2" t="s">
        <v>22151</v>
      </c>
      <c r="I861" s="2" t="s">
        <v>1396</v>
      </c>
      <c r="J861" s="269" t="s">
        <v>1396</v>
      </c>
      <c r="K861" s="122">
        <v>16263</v>
      </c>
      <c r="L861" s="122" t="s">
        <v>13033</v>
      </c>
      <c r="M861" s="122" t="e">
        <v>#VALUE!</v>
      </c>
      <c r="N861" s="122" t="s">
        <v>13548</v>
      </c>
      <c r="O861" s="123">
        <v>0</v>
      </c>
      <c r="P861" s="123">
        <v>0</v>
      </c>
      <c r="Q861" s="123">
        <v>0</v>
      </c>
      <c r="R861" s="123">
        <v>0</v>
      </c>
      <c r="S861" s="123">
        <v>0</v>
      </c>
      <c r="T861" s="123">
        <v>0</v>
      </c>
      <c r="U861" s="123">
        <v>0</v>
      </c>
      <c r="V861" s="123">
        <v>0</v>
      </c>
      <c r="W861" s="123">
        <v>0</v>
      </c>
      <c r="X861" s="123">
        <v>0</v>
      </c>
      <c r="Y861" s="123">
        <v>0</v>
      </c>
      <c r="Z861" s="123">
        <v>0</v>
      </c>
      <c r="AA861" s="123">
        <v>0</v>
      </c>
      <c r="AB861" s="124">
        <v>0</v>
      </c>
      <c r="AC861" s="124">
        <v>0</v>
      </c>
      <c r="AD861" s="124">
        <v>0</v>
      </c>
      <c r="AE861" s="125">
        <v>0</v>
      </c>
      <c r="AF861" s="125">
        <v>0</v>
      </c>
      <c r="AG861" s="125">
        <v>0</v>
      </c>
      <c r="AH861" s="125">
        <v>0</v>
      </c>
      <c r="AI861" s="125">
        <v>0</v>
      </c>
      <c r="AJ861" s="125">
        <v>0</v>
      </c>
      <c r="AK861" s="125">
        <v>0</v>
      </c>
      <c r="AL861" s="51">
        <v>0</v>
      </c>
      <c r="AM861" s="125">
        <v>-999</v>
      </c>
      <c r="AN861" s="125" t="s">
        <v>22151</v>
      </c>
      <c r="AO861" s="125">
        <v>-999</v>
      </c>
      <c r="AP861" s="125" t="s">
        <v>22151</v>
      </c>
      <c r="AQ861" s="125" t="s">
        <v>22151</v>
      </c>
      <c r="AR861" s="125" t="s">
        <v>22151</v>
      </c>
      <c r="AS861" s="125" t="s">
        <v>22151</v>
      </c>
      <c r="AT861" s="125">
        <v>-999</v>
      </c>
      <c r="AU861" s="125" t="s">
        <v>22151</v>
      </c>
      <c r="AV861" s="125">
        <v>-999</v>
      </c>
      <c r="AW861" s="125">
        <v>-999</v>
      </c>
      <c r="AX861" s="125">
        <v>-999</v>
      </c>
      <c r="AY861" s="127" t="s">
        <v>22151</v>
      </c>
      <c r="AZ861" s="127">
        <v>46</v>
      </c>
      <c r="BA861" s="127" t="s">
        <v>22151</v>
      </c>
      <c r="BB861" s="127" t="s">
        <v>22151</v>
      </c>
      <c r="BC861" s="127" t="s">
        <v>22151</v>
      </c>
      <c r="BD861" s="127" t="s">
        <v>22151</v>
      </c>
      <c r="BE861" s="127">
        <v>61</v>
      </c>
      <c r="BF861" s="127" t="s">
        <v>22151</v>
      </c>
      <c r="BG861" s="127">
        <v>118</v>
      </c>
      <c r="BH861" s="127">
        <v>280</v>
      </c>
      <c r="BI861" s="127">
        <v>265</v>
      </c>
      <c r="BJ861" s="126" t="s">
        <v>22151</v>
      </c>
      <c r="BK861" s="125">
        <v>8.3853679235062994</v>
      </c>
      <c r="BL861" s="125">
        <v>-1007.3853679235064</v>
      </c>
      <c r="BM861" s="127">
        <v>839</v>
      </c>
      <c r="BN861" s="125">
        <v>0</v>
      </c>
      <c r="BO861" s="125">
        <v>0.19435732070240119</v>
      </c>
      <c r="BP861" s="125">
        <v>-1007.5797252442087</v>
      </c>
      <c r="BQ861" s="128">
        <v>-2146.5971562029608</v>
      </c>
      <c r="BR861" s="128"/>
      <c r="BS861" s="125">
        <v>0</v>
      </c>
      <c r="BT861" s="38">
        <v>0</v>
      </c>
      <c r="BU861" s="125" t="s">
        <v>22633</v>
      </c>
      <c r="BV861" s="123">
        <v>999</v>
      </c>
      <c r="BW861" s="123">
        <v>1851</v>
      </c>
      <c r="BX861" s="125">
        <v>-852</v>
      </c>
      <c r="BY861" s="123">
        <v>0</v>
      </c>
      <c r="BZ861" s="123">
        <v>0</v>
      </c>
      <c r="CA861" s="184" t="s">
        <v>22151</v>
      </c>
    </row>
    <row r="862" spans="1:79" x14ac:dyDescent="0.3">
      <c r="A862" s="179" t="s">
        <v>4952</v>
      </c>
      <c r="B862" s="180" t="s">
        <v>6836</v>
      </c>
      <c r="C862" s="196" t="s">
        <v>6837</v>
      </c>
      <c r="D862" s="211" t="s">
        <v>1291</v>
      </c>
      <c r="E862" s="196" t="s">
        <v>3591</v>
      </c>
      <c r="F862" s="196" t="s">
        <v>3591</v>
      </c>
      <c r="G862" s="196" t="s">
        <v>1396</v>
      </c>
      <c r="H862" s="196" t="s">
        <v>22151</v>
      </c>
      <c r="I862" s="196" t="s">
        <v>1396</v>
      </c>
      <c r="J862" s="196" t="s">
        <v>1396</v>
      </c>
      <c r="K862" s="197">
        <v>12101</v>
      </c>
      <c r="L862" s="197" t="s">
        <v>9329</v>
      </c>
      <c r="M862" s="198" t="e">
        <v>#VALUE!</v>
      </c>
      <c r="N862" s="198" t="s">
        <v>6430</v>
      </c>
      <c r="O862" s="199">
        <v>0</v>
      </c>
      <c r="P862" s="200">
        <v>0</v>
      </c>
      <c r="Q862" s="200">
        <v>0</v>
      </c>
      <c r="R862" s="200">
        <v>0</v>
      </c>
      <c r="S862" s="200">
        <v>0</v>
      </c>
      <c r="T862" s="200">
        <v>0</v>
      </c>
      <c r="U862" s="200">
        <v>0</v>
      </c>
      <c r="V862" s="200">
        <v>0</v>
      </c>
      <c r="W862" s="200">
        <v>0</v>
      </c>
      <c r="X862" s="200">
        <v>0</v>
      </c>
      <c r="Y862" s="200">
        <v>0</v>
      </c>
      <c r="Z862" s="200">
        <v>0</v>
      </c>
      <c r="AA862" s="200">
        <v>0</v>
      </c>
      <c r="AB862" s="201">
        <v>0</v>
      </c>
      <c r="AC862" s="202">
        <v>0</v>
      </c>
      <c r="AD862" s="202">
        <v>0</v>
      </c>
      <c r="AE862" s="203">
        <v>0</v>
      </c>
      <c r="AF862" s="203">
        <v>0</v>
      </c>
      <c r="AG862" s="203">
        <v>0</v>
      </c>
      <c r="AH862" s="203">
        <v>0</v>
      </c>
      <c r="AI862" s="203">
        <v>0</v>
      </c>
      <c r="AJ862" s="204">
        <v>0</v>
      </c>
      <c r="AK862" s="204">
        <v>0</v>
      </c>
      <c r="AL862" s="204">
        <v>0</v>
      </c>
      <c r="AM862" s="203">
        <v>-999</v>
      </c>
      <c r="AN862" s="203" t="s">
        <v>22151</v>
      </c>
      <c r="AO862" s="203">
        <v>-999</v>
      </c>
      <c r="AP862" s="203" t="s">
        <v>22151</v>
      </c>
      <c r="AQ862" s="203" t="s">
        <v>22151</v>
      </c>
      <c r="AR862" s="203" t="s">
        <v>22151</v>
      </c>
      <c r="AS862" s="203" t="s">
        <v>22151</v>
      </c>
      <c r="AT862" s="203">
        <v>-999</v>
      </c>
      <c r="AU862" s="203" t="s">
        <v>22151</v>
      </c>
      <c r="AV862" s="203">
        <v>-999</v>
      </c>
      <c r="AW862" s="203">
        <v>-999</v>
      </c>
      <c r="AX862" s="203">
        <v>-999</v>
      </c>
      <c r="AY862" s="205" t="s">
        <v>22151</v>
      </c>
      <c r="AZ862" s="205">
        <v>46</v>
      </c>
      <c r="BA862" s="205" t="s">
        <v>22151</v>
      </c>
      <c r="BB862" s="205" t="s">
        <v>22151</v>
      </c>
      <c r="BC862" s="205" t="s">
        <v>22151</v>
      </c>
      <c r="BD862" s="205" t="s">
        <v>22151</v>
      </c>
      <c r="BE862" s="205">
        <v>61</v>
      </c>
      <c r="BF862" s="205" t="s">
        <v>22151</v>
      </c>
      <c r="BG862" s="205">
        <v>118</v>
      </c>
      <c r="BH862" s="205">
        <v>280</v>
      </c>
      <c r="BI862" s="205">
        <v>265</v>
      </c>
      <c r="BJ862" s="206" t="s">
        <v>22151</v>
      </c>
      <c r="BK862" s="203">
        <v>8.3853679235062994</v>
      </c>
      <c r="BL862" s="203">
        <v>-1007.3853679235064</v>
      </c>
      <c r="BM862" s="205">
        <v>839</v>
      </c>
      <c r="BN862" s="203">
        <v>0</v>
      </c>
      <c r="BO862" s="203">
        <v>0.19435732070240119</v>
      </c>
      <c r="BP862" s="203">
        <v>-1007.5797252442087</v>
      </c>
      <c r="BQ862" s="207">
        <v>-2146.5971562029608</v>
      </c>
      <c r="BR862" s="208"/>
      <c r="BS862" s="203">
        <v>0</v>
      </c>
      <c r="BT862" s="38">
        <v>0</v>
      </c>
      <c r="BU862" s="203" t="s">
        <v>22633</v>
      </c>
      <c r="BV862" s="200">
        <v>999</v>
      </c>
      <c r="BW862" s="209">
        <v>1851</v>
      </c>
      <c r="BX862" s="204">
        <v>-852</v>
      </c>
      <c r="BY862" s="209">
        <v>0</v>
      </c>
      <c r="BZ862" s="209">
        <v>0</v>
      </c>
      <c r="CA862" s="184" t="s">
        <v>22151</v>
      </c>
    </row>
    <row r="863" spans="1:79" x14ac:dyDescent="0.3">
      <c r="A863" s="195" t="s">
        <v>1391</v>
      </c>
      <c r="B863" s="180" t="s">
        <v>6693</v>
      </c>
      <c r="C863" s="196" t="s">
        <v>6556</v>
      </c>
      <c r="D863" s="211" t="s">
        <v>358</v>
      </c>
      <c r="E863" s="196" t="s">
        <v>1392</v>
      </c>
      <c r="F863" s="196" t="s">
        <v>6120</v>
      </c>
      <c r="G863" s="196" t="s">
        <v>1396</v>
      </c>
      <c r="H863" s="196" t="s">
        <v>22151</v>
      </c>
      <c r="I863" s="196" t="s">
        <v>1396</v>
      </c>
      <c r="J863" s="196" t="s">
        <v>1396</v>
      </c>
      <c r="K863" s="197">
        <v>10099</v>
      </c>
      <c r="L863" s="197" t="s">
        <v>9636</v>
      </c>
      <c r="M863" s="198" t="e">
        <v>#VALUE!</v>
      </c>
      <c r="N863" s="198" t="s">
        <v>5071</v>
      </c>
      <c r="O863" s="199">
        <v>0</v>
      </c>
      <c r="P863" s="200">
        <v>0</v>
      </c>
      <c r="Q863" s="200">
        <v>0</v>
      </c>
      <c r="R863" s="200">
        <v>0</v>
      </c>
      <c r="S863" s="200">
        <v>0</v>
      </c>
      <c r="T863" s="200">
        <v>0</v>
      </c>
      <c r="U863" s="200">
        <v>0</v>
      </c>
      <c r="V863" s="200">
        <v>0</v>
      </c>
      <c r="W863" s="200">
        <v>0</v>
      </c>
      <c r="X863" s="200">
        <v>0</v>
      </c>
      <c r="Y863" s="200">
        <v>0</v>
      </c>
      <c r="Z863" s="200">
        <v>0</v>
      </c>
      <c r="AA863" s="200">
        <v>0</v>
      </c>
      <c r="AB863" s="201">
        <v>0</v>
      </c>
      <c r="AC863" s="202">
        <v>0</v>
      </c>
      <c r="AD863" s="202">
        <v>0</v>
      </c>
      <c r="AE863" s="203">
        <v>0</v>
      </c>
      <c r="AF863" s="203">
        <v>0</v>
      </c>
      <c r="AG863" s="203">
        <v>0</v>
      </c>
      <c r="AH863" s="203">
        <v>0</v>
      </c>
      <c r="AI863" s="203">
        <v>0</v>
      </c>
      <c r="AJ863" s="204">
        <v>0</v>
      </c>
      <c r="AK863" s="204">
        <v>0</v>
      </c>
      <c r="AL863" s="204">
        <v>0</v>
      </c>
      <c r="AM863" s="203">
        <v>-999</v>
      </c>
      <c r="AN863" s="203" t="s">
        <v>22151</v>
      </c>
      <c r="AO863" s="203">
        <v>-999</v>
      </c>
      <c r="AP863" s="203" t="s">
        <v>22151</v>
      </c>
      <c r="AQ863" s="203" t="s">
        <v>22151</v>
      </c>
      <c r="AR863" s="203" t="s">
        <v>22151</v>
      </c>
      <c r="AS863" s="203" t="s">
        <v>22151</v>
      </c>
      <c r="AT863" s="203">
        <v>-999</v>
      </c>
      <c r="AU863" s="203" t="s">
        <v>22151</v>
      </c>
      <c r="AV863" s="203">
        <v>-999</v>
      </c>
      <c r="AW863" s="203">
        <v>-999</v>
      </c>
      <c r="AX863" s="203">
        <v>-999</v>
      </c>
      <c r="AY863" s="205" t="s">
        <v>22151</v>
      </c>
      <c r="AZ863" s="205">
        <v>46</v>
      </c>
      <c r="BA863" s="205" t="s">
        <v>22151</v>
      </c>
      <c r="BB863" s="205" t="s">
        <v>22151</v>
      </c>
      <c r="BC863" s="205" t="s">
        <v>22151</v>
      </c>
      <c r="BD863" s="205" t="s">
        <v>22151</v>
      </c>
      <c r="BE863" s="205">
        <v>61</v>
      </c>
      <c r="BF863" s="205" t="s">
        <v>22151</v>
      </c>
      <c r="BG863" s="205">
        <v>118</v>
      </c>
      <c r="BH863" s="205">
        <v>280</v>
      </c>
      <c r="BI863" s="205">
        <v>265</v>
      </c>
      <c r="BJ863" s="206" t="s">
        <v>22151</v>
      </c>
      <c r="BK863" s="203">
        <v>8.3853679235062994</v>
      </c>
      <c r="BL863" s="203">
        <v>-1007.3853679235064</v>
      </c>
      <c r="BM863" s="205">
        <v>839</v>
      </c>
      <c r="BN863" s="203">
        <v>0</v>
      </c>
      <c r="BO863" s="203">
        <v>0.19435732070240119</v>
      </c>
      <c r="BP863" s="203">
        <v>-1007.5797252442087</v>
      </c>
      <c r="BQ863" s="207">
        <v>-2146.5971562029608</v>
      </c>
      <c r="BR863" s="208"/>
      <c r="BS863" s="203">
        <v>0</v>
      </c>
      <c r="BT863" s="38">
        <v>0</v>
      </c>
      <c r="BU863" s="203" t="s">
        <v>22633</v>
      </c>
      <c r="BV863" s="200">
        <v>999</v>
      </c>
      <c r="BW863" s="209">
        <v>1851</v>
      </c>
      <c r="BX863" s="204">
        <v>-852</v>
      </c>
      <c r="BY863" s="209">
        <v>0</v>
      </c>
      <c r="BZ863" s="209">
        <v>0</v>
      </c>
      <c r="CA863" s="184" t="s">
        <v>22151</v>
      </c>
    </row>
    <row r="864" spans="1:79" x14ac:dyDescent="0.3">
      <c r="A864" s="179" t="s">
        <v>3568</v>
      </c>
      <c r="B864" s="180" t="s">
        <v>7181</v>
      </c>
      <c r="C864" s="196" t="s">
        <v>7383</v>
      </c>
      <c r="D864" s="211" t="s">
        <v>296</v>
      </c>
      <c r="E864" s="196" t="s">
        <v>3591</v>
      </c>
      <c r="F864" s="196" t="s">
        <v>3591</v>
      </c>
      <c r="G864" s="196" t="s">
        <v>1396</v>
      </c>
      <c r="H864" s="196" t="s">
        <v>22151</v>
      </c>
      <c r="I864" s="196" t="s">
        <v>1396</v>
      </c>
      <c r="J864" s="196" t="s">
        <v>1396</v>
      </c>
      <c r="K864" s="197">
        <v>9018</v>
      </c>
      <c r="L864" s="197" t="s">
        <v>9585</v>
      </c>
      <c r="M864" s="198" t="e">
        <v>#VALUE!</v>
      </c>
      <c r="N864" s="198" t="s">
        <v>8343</v>
      </c>
      <c r="O864" s="199">
        <v>0</v>
      </c>
      <c r="P864" s="200">
        <v>0</v>
      </c>
      <c r="Q864" s="200">
        <v>0</v>
      </c>
      <c r="R864" s="200">
        <v>0</v>
      </c>
      <c r="S864" s="200">
        <v>0</v>
      </c>
      <c r="T864" s="200">
        <v>0</v>
      </c>
      <c r="U864" s="200">
        <v>0</v>
      </c>
      <c r="V864" s="200">
        <v>0</v>
      </c>
      <c r="W864" s="200">
        <v>0</v>
      </c>
      <c r="X864" s="200">
        <v>0</v>
      </c>
      <c r="Y864" s="200">
        <v>0</v>
      </c>
      <c r="Z864" s="200">
        <v>0</v>
      </c>
      <c r="AA864" s="200">
        <v>0</v>
      </c>
      <c r="AB864" s="201">
        <v>0</v>
      </c>
      <c r="AC864" s="202">
        <v>0</v>
      </c>
      <c r="AD864" s="202">
        <v>0</v>
      </c>
      <c r="AE864" s="203">
        <v>0</v>
      </c>
      <c r="AF864" s="203">
        <v>0</v>
      </c>
      <c r="AG864" s="203">
        <v>0</v>
      </c>
      <c r="AH864" s="203">
        <v>0</v>
      </c>
      <c r="AI864" s="203">
        <v>0</v>
      </c>
      <c r="AJ864" s="204">
        <v>0</v>
      </c>
      <c r="AK864" s="204">
        <v>0</v>
      </c>
      <c r="AL864" s="204">
        <v>0</v>
      </c>
      <c r="AM864" s="203">
        <v>-999</v>
      </c>
      <c r="AN864" s="203" t="s">
        <v>22151</v>
      </c>
      <c r="AO864" s="203">
        <v>-999</v>
      </c>
      <c r="AP864" s="203" t="s">
        <v>22151</v>
      </c>
      <c r="AQ864" s="203" t="s">
        <v>22151</v>
      </c>
      <c r="AR864" s="203" t="s">
        <v>22151</v>
      </c>
      <c r="AS864" s="203" t="s">
        <v>22151</v>
      </c>
      <c r="AT864" s="203">
        <v>-999</v>
      </c>
      <c r="AU864" s="203" t="s">
        <v>22151</v>
      </c>
      <c r="AV864" s="203">
        <v>-999</v>
      </c>
      <c r="AW864" s="203">
        <v>-999</v>
      </c>
      <c r="AX864" s="203">
        <v>-999</v>
      </c>
      <c r="AY864" s="205" t="s">
        <v>22151</v>
      </c>
      <c r="AZ864" s="205">
        <v>46</v>
      </c>
      <c r="BA864" s="205" t="s">
        <v>22151</v>
      </c>
      <c r="BB864" s="205" t="s">
        <v>22151</v>
      </c>
      <c r="BC864" s="205" t="s">
        <v>22151</v>
      </c>
      <c r="BD864" s="205" t="s">
        <v>22151</v>
      </c>
      <c r="BE864" s="205">
        <v>61</v>
      </c>
      <c r="BF864" s="205" t="s">
        <v>22151</v>
      </c>
      <c r="BG864" s="205">
        <v>118</v>
      </c>
      <c r="BH864" s="205">
        <v>280</v>
      </c>
      <c r="BI864" s="205">
        <v>265</v>
      </c>
      <c r="BJ864" s="206" t="s">
        <v>22151</v>
      </c>
      <c r="BK864" s="203">
        <v>8.3853679235062994</v>
      </c>
      <c r="BL864" s="203">
        <v>-1007.3853679235064</v>
      </c>
      <c r="BM864" s="205">
        <v>839</v>
      </c>
      <c r="BN864" s="203">
        <v>0</v>
      </c>
      <c r="BO864" s="203">
        <v>0.19435732070240119</v>
      </c>
      <c r="BP864" s="203">
        <v>-1007.5797252442087</v>
      </c>
      <c r="BQ864" s="207">
        <v>-2146.5971562029608</v>
      </c>
      <c r="BR864" s="208"/>
      <c r="BS864" s="203">
        <v>0</v>
      </c>
      <c r="BT864" s="38">
        <v>0</v>
      </c>
      <c r="BU864" s="203" t="s">
        <v>22633</v>
      </c>
      <c r="BV864" s="200">
        <v>999</v>
      </c>
      <c r="BW864" s="209">
        <v>1851</v>
      </c>
      <c r="BX864" s="204">
        <v>-852</v>
      </c>
      <c r="BY864" s="209">
        <v>0</v>
      </c>
      <c r="BZ864" s="209">
        <v>0</v>
      </c>
      <c r="CA864" s="184" t="s">
        <v>22151</v>
      </c>
    </row>
    <row r="865" spans="1:79" x14ac:dyDescent="0.3">
      <c r="A865" s="179" t="s">
        <v>1498</v>
      </c>
      <c r="B865" s="180" t="s">
        <v>7188</v>
      </c>
      <c r="C865" s="181" t="s">
        <v>7189</v>
      </c>
      <c r="D865" s="210" t="s">
        <v>453</v>
      </c>
      <c r="E865" s="181" t="s">
        <v>3591</v>
      </c>
      <c r="F865" s="181" t="s">
        <v>3591</v>
      </c>
      <c r="G865" s="181" t="s">
        <v>1396</v>
      </c>
      <c r="H865" s="181" t="s">
        <v>22151</v>
      </c>
      <c r="I865" s="181" t="s">
        <v>1396</v>
      </c>
      <c r="J865" s="181" t="s">
        <v>1396</v>
      </c>
      <c r="K865" s="182">
        <v>5928</v>
      </c>
      <c r="L865" s="182" t="s">
        <v>9947</v>
      </c>
      <c r="M865" s="194" t="e">
        <v>#VALUE!</v>
      </c>
      <c r="N865" s="194" t="s">
        <v>5130</v>
      </c>
      <c r="O865" s="66">
        <v>0</v>
      </c>
      <c r="P865" s="184">
        <v>0</v>
      </c>
      <c r="Q865" s="184">
        <v>0</v>
      </c>
      <c r="R865" s="184">
        <v>0</v>
      </c>
      <c r="S865" s="184">
        <v>0</v>
      </c>
      <c r="T865" s="184">
        <v>0</v>
      </c>
      <c r="U865" s="184">
        <v>0</v>
      </c>
      <c r="V865" s="184">
        <v>0</v>
      </c>
      <c r="W865" s="184">
        <v>0</v>
      </c>
      <c r="X865" s="184">
        <v>0</v>
      </c>
      <c r="Y865" s="184">
        <v>0</v>
      </c>
      <c r="Z865" s="184">
        <v>0</v>
      </c>
      <c r="AA865" s="184">
        <v>0</v>
      </c>
      <c r="AB865" s="185">
        <v>0</v>
      </c>
      <c r="AC865" s="186">
        <v>0</v>
      </c>
      <c r="AD865" s="186">
        <v>0</v>
      </c>
      <c r="AE865" s="187">
        <v>0</v>
      </c>
      <c r="AF865" s="187">
        <v>0</v>
      </c>
      <c r="AG865" s="187">
        <v>0</v>
      </c>
      <c r="AH865" s="187">
        <v>0</v>
      </c>
      <c r="AI865" s="187">
        <v>0</v>
      </c>
      <c r="AJ865" s="188">
        <v>0</v>
      </c>
      <c r="AK865" s="188">
        <v>0</v>
      </c>
      <c r="AL865" s="188">
        <v>0</v>
      </c>
      <c r="AM865" s="187">
        <v>-999</v>
      </c>
      <c r="AN865" s="187" t="s">
        <v>22151</v>
      </c>
      <c r="AO865" s="187">
        <v>-999</v>
      </c>
      <c r="AP865" s="187" t="s">
        <v>22151</v>
      </c>
      <c r="AQ865" s="187" t="s">
        <v>22151</v>
      </c>
      <c r="AR865" s="187" t="s">
        <v>22151</v>
      </c>
      <c r="AS865" s="187" t="s">
        <v>22151</v>
      </c>
      <c r="AT865" s="187">
        <v>-999</v>
      </c>
      <c r="AU865" s="187" t="s">
        <v>22151</v>
      </c>
      <c r="AV865" s="187">
        <v>-999</v>
      </c>
      <c r="AW865" s="187">
        <v>-999</v>
      </c>
      <c r="AX865" s="187">
        <v>-999</v>
      </c>
      <c r="AY865" s="189" t="s">
        <v>22151</v>
      </c>
      <c r="AZ865" s="189">
        <v>46</v>
      </c>
      <c r="BA865" s="189" t="s">
        <v>22151</v>
      </c>
      <c r="BB865" s="189" t="s">
        <v>22151</v>
      </c>
      <c r="BC865" s="189" t="s">
        <v>22151</v>
      </c>
      <c r="BD865" s="189" t="s">
        <v>22151</v>
      </c>
      <c r="BE865" s="189">
        <v>61</v>
      </c>
      <c r="BF865" s="189" t="s">
        <v>22151</v>
      </c>
      <c r="BG865" s="189">
        <v>118</v>
      </c>
      <c r="BH865" s="189">
        <v>280</v>
      </c>
      <c r="BI865" s="189">
        <v>265</v>
      </c>
      <c r="BJ865" s="190" t="s">
        <v>22151</v>
      </c>
      <c r="BK865" s="187">
        <v>8.3853679235062994</v>
      </c>
      <c r="BL865" s="187">
        <v>-1007.3853679235064</v>
      </c>
      <c r="BM865" s="189">
        <v>839</v>
      </c>
      <c r="BN865" s="187">
        <v>0</v>
      </c>
      <c r="BO865" s="187">
        <v>0.19435732070240119</v>
      </c>
      <c r="BP865" s="187">
        <v>-1007.5797252442087</v>
      </c>
      <c r="BQ865" s="191">
        <v>-2146.5971562029608</v>
      </c>
      <c r="BR865" s="192"/>
      <c r="BS865" s="187">
        <v>0</v>
      </c>
      <c r="BT865" s="38">
        <v>0</v>
      </c>
      <c r="BU865" s="187" t="s">
        <v>22633</v>
      </c>
      <c r="BV865" s="184">
        <v>999</v>
      </c>
      <c r="BW865" s="193">
        <v>1851</v>
      </c>
      <c r="BX865" s="188">
        <v>-852</v>
      </c>
      <c r="BY865" s="193">
        <v>0</v>
      </c>
      <c r="BZ865" s="193">
        <v>0</v>
      </c>
      <c r="CA865" s="184" t="s">
        <v>22151</v>
      </c>
    </row>
    <row r="866" spans="1:79" x14ac:dyDescent="0.3">
      <c r="A866" s="195" t="s">
        <v>1572</v>
      </c>
      <c r="B866" s="180" t="s">
        <v>7074</v>
      </c>
      <c r="C866" s="196" t="s">
        <v>6585</v>
      </c>
      <c r="D866" s="211" t="s">
        <v>348</v>
      </c>
      <c r="E866" s="196" t="s">
        <v>3591</v>
      </c>
      <c r="F866" s="196" t="s">
        <v>3591</v>
      </c>
      <c r="G866" s="196" t="s">
        <v>1396</v>
      </c>
      <c r="H866" s="196" t="s">
        <v>22151</v>
      </c>
      <c r="I866" s="196" t="s">
        <v>1396</v>
      </c>
      <c r="J866" s="196" t="s">
        <v>1396</v>
      </c>
      <c r="K866" s="197">
        <v>49</v>
      </c>
      <c r="L866" s="197" t="s">
        <v>9528</v>
      </c>
      <c r="M866" s="198" t="e">
        <v>#VALUE!</v>
      </c>
      <c r="N866" s="198" t="s">
        <v>5169</v>
      </c>
      <c r="O866" s="199">
        <v>0</v>
      </c>
      <c r="P866" s="200">
        <v>0</v>
      </c>
      <c r="Q866" s="200">
        <v>0</v>
      </c>
      <c r="R866" s="200">
        <v>0</v>
      </c>
      <c r="S866" s="200">
        <v>0</v>
      </c>
      <c r="T866" s="200">
        <v>0</v>
      </c>
      <c r="U866" s="200">
        <v>0</v>
      </c>
      <c r="V866" s="200">
        <v>0</v>
      </c>
      <c r="W866" s="200">
        <v>0</v>
      </c>
      <c r="X866" s="200">
        <v>0</v>
      </c>
      <c r="Y866" s="200">
        <v>0</v>
      </c>
      <c r="Z866" s="200">
        <v>0</v>
      </c>
      <c r="AA866" s="200">
        <v>0</v>
      </c>
      <c r="AB866" s="201">
        <v>0</v>
      </c>
      <c r="AC866" s="202">
        <v>0</v>
      </c>
      <c r="AD866" s="202">
        <v>0</v>
      </c>
      <c r="AE866" s="203">
        <v>0</v>
      </c>
      <c r="AF866" s="203">
        <v>0</v>
      </c>
      <c r="AG866" s="203">
        <v>0</v>
      </c>
      <c r="AH866" s="203">
        <v>0</v>
      </c>
      <c r="AI866" s="203">
        <v>0</v>
      </c>
      <c r="AJ866" s="204">
        <v>0</v>
      </c>
      <c r="AK866" s="204">
        <v>0</v>
      </c>
      <c r="AL866" s="204">
        <v>0</v>
      </c>
      <c r="AM866" s="203">
        <v>-999</v>
      </c>
      <c r="AN866" s="203" t="s">
        <v>22151</v>
      </c>
      <c r="AO866" s="203">
        <v>-999</v>
      </c>
      <c r="AP866" s="203" t="s">
        <v>22151</v>
      </c>
      <c r="AQ866" s="203" t="s">
        <v>22151</v>
      </c>
      <c r="AR866" s="203" t="s">
        <v>22151</v>
      </c>
      <c r="AS866" s="203" t="s">
        <v>22151</v>
      </c>
      <c r="AT866" s="203">
        <v>-999</v>
      </c>
      <c r="AU866" s="203" t="s">
        <v>22151</v>
      </c>
      <c r="AV866" s="203">
        <v>-999</v>
      </c>
      <c r="AW866" s="203">
        <v>-999</v>
      </c>
      <c r="AX866" s="203">
        <v>-999</v>
      </c>
      <c r="AY866" s="205" t="s">
        <v>22151</v>
      </c>
      <c r="AZ866" s="205">
        <v>46</v>
      </c>
      <c r="BA866" s="205" t="s">
        <v>22151</v>
      </c>
      <c r="BB866" s="205" t="s">
        <v>22151</v>
      </c>
      <c r="BC866" s="205" t="s">
        <v>22151</v>
      </c>
      <c r="BD866" s="205" t="s">
        <v>22151</v>
      </c>
      <c r="BE866" s="205">
        <v>61</v>
      </c>
      <c r="BF866" s="205" t="s">
        <v>22151</v>
      </c>
      <c r="BG866" s="205">
        <v>118</v>
      </c>
      <c r="BH866" s="205">
        <v>280</v>
      </c>
      <c r="BI866" s="205">
        <v>265</v>
      </c>
      <c r="BJ866" s="206" t="s">
        <v>22151</v>
      </c>
      <c r="BK866" s="203">
        <v>8.3853679235062994</v>
      </c>
      <c r="BL866" s="203">
        <v>-1007.3853679235064</v>
      </c>
      <c r="BM866" s="205">
        <v>839</v>
      </c>
      <c r="BN866" s="203">
        <v>0</v>
      </c>
      <c r="BO866" s="203">
        <v>0.19435732070240119</v>
      </c>
      <c r="BP866" s="203">
        <v>-1007.5797252442087</v>
      </c>
      <c r="BQ866" s="207">
        <v>-2146.5971562029608</v>
      </c>
      <c r="BR866" s="208"/>
      <c r="BS866" s="203">
        <v>0</v>
      </c>
      <c r="BT866" s="38">
        <v>0</v>
      </c>
      <c r="BU866" s="203" t="s">
        <v>22633</v>
      </c>
      <c r="BV866" s="200">
        <v>999</v>
      </c>
      <c r="BW866" s="209">
        <v>1851</v>
      </c>
      <c r="BX866" s="204">
        <v>-852</v>
      </c>
      <c r="BY866" s="209">
        <v>0</v>
      </c>
      <c r="BZ866" s="209">
        <v>0</v>
      </c>
      <c r="CA866" s="184" t="s">
        <v>22151</v>
      </c>
    </row>
    <row r="867" spans="1:79" x14ac:dyDescent="0.3">
      <c r="A867" s="26" t="s">
        <v>1643</v>
      </c>
      <c r="B867" s="1" t="s">
        <v>6582</v>
      </c>
      <c r="C867" s="2" t="s">
        <v>6583</v>
      </c>
      <c r="D867" s="91" t="s">
        <v>626</v>
      </c>
      <c r="E867" s="2" t="s">
        <v>3591</v>
      </c>
      <c r="F867" s="2" t="s">
        <v>3591</v>
      </c>
      <c r="G867" s="2" t="s">
        <v>1396</v>
      </c>
      <c r="H867" s="2" t="s">
        <v>22151</v>
      </c>
      <c r="I867" s="2" t="s">
        <v>1396</v>
      </c>
      <c r="J867" s="269" t="s">
        <v>1396</v>
      </c>
      <c r="K867">
        <v>7399</v>
      </c>
      <c r="L867" t="s">
        <v>10931</v>
      </c>
      <c r="M867" t="e">
        <v>#VALUE!</v>
      </c>
      <c r="N867" t="s">
        <v>5222</v>
      </c>
      <c r="O867" s="169">
        <v>0</v>
      </c>
      <c r="P867" s="123">
        <v>0</v>
      </c>
      <c r="Q867" s="123">
        <v>0</v>
      </c>
      <c r="R867" s="75">
        <v>0</v>
      </c>
      <c r="S867" s="123">
        <v>0</v>
      </c>
      <c r="T867" s="123">
        <v>0</v>
      </c>
      <c r="U867" s="123">
        <v>0</v>
      </c>
      <c r="V867" s="75">
        <v>0</v>
      </c>
      <c r="W867" s="123">
        <v>0</v>
      </c>
      <c r="X867" s="75">
        <v>0</v>
      </c>
      <c r="Y867" s="75">
        <v>0</v>
      </c>
      <c r="Z867" s="75">
        <v>0</v>
      </c>
      <c r="AA867" s="75">
        <v>0</v>
      </c>
      <c r="AB867" s="4">
        <v>0</v>
      </c>
      <c r="AC867" s="4">
        <v>0</v>
      </c>
      <c r="AD867" s="4">
        <v>0</v>
      </c>
      <c r="AE867" s="8">
        <v>0</v>
      </c>
      <c r="AF867" s="8">
        <v>0</v>
      </c>
      <c r="AG867" s="8">
        <v>0</v>
      </c>
      <c r="AH867" s="8">
        <v>0</v>
      </c>
      <c r="AI867" s="51">
        <v>0</v>
      </c>
      <c r="AJ867" s="51">
        <v>0</v>
      </c>
      <c r="AK867" s="51">
        <v>0</v>
      </c>
      <c r="AL867" s="51">
        <v>0</v>
      </c>
      <c r="AM867" s="8">
        <v>-999</v>
      </c>
      <c r="AN867" s="8" t="s">
        <v>22151</v>
      </c>
      <c r="AO867" s="8">
        <v>-999</v>
      </c>
      <c r="AP867" s="8" t="s">
        <v>22151</v>
      </c>
      <c r="AQ867" s="8" t="s">
        <v>22151</v>
      </c>
      <c r="AR867" s="8" t="s">
        <v>22151</v>
      </c>
      <c r="AS867" s="8" t="s">
        <v>22151</v>
      </c>
      <c r="AT867" s="8">
        <v>-999</v>
      </c>
      <c r="AU867" s="8" t="s">
        <v>22151</v>
      </c>
      <c r="AV867" s="8">
        <v>-999</v>
      </c>
      <c r="AW867" s="8">
        <v>-999</v>
      </c>
      <c r="AX867" s="8">
        <v>-999</v>
      </c>
      <c r="AY867" s="132" t="s">
        <v>22151</v>
      </c>
      <c r="AZ867" s="132">
        <v>46</v>
      </c>
      <c r="BA867" s="132" t="s">
        <v>22151</v>
      </c>
      <c r="BB867" s="132" t="s">
        <v>22151</v>
      </c>
      <c r="BC867" s="132" t="s">
        <v>22151</v>
      </c>
      <c r="BD867" s="132" t="s">
        <v>22151</v>
      </c>
      <c r="BE867" s="132">
        <v>61</v>
      </c>
      <c r="BF867" s="132" t="s">
        <v>22151</v>
      </c>
      <c r="BG867" s="132">
        <v>118</v>
      </c>
      <c r="BH867" s="132">
        <v>280</v>
      </c>
      <c r="BI867" s="132">
        <v>265</v>
      </c>
      <c r="BJ867" s="92" t="s">
        <v>22151</v>
      </c>
      <c r="BK867" s="8">
        <v>8.3853679235062994</v>
      </c>
      <c r="BL867" s="8">
        <v>-1007.3853679235064</v>
      </c>
      <c r="BM867" s="12">
        <v>839</v>
      </c>
      <c r="BN867" s="10">
        <v>0</v>
      </c>
      <c r="BO867" s="10">
        <v>0.19435732070240119</v>
      </c>
      <c r="BP867" s="10">
        <v>-1007.5797252442087</v>
      </c>
      <c r="BQ867" s="41">
        <v>-2146.5971562029608</v>
      </c>
      <c r="BR867" s="41"/>
      <c r="BS867" s="10">
        <v>0</v>
      </c>
      <c r="BT867" s="38">
        <v>0</v>
      </c>
      <c r="BU867" s="6" t="s">
        <v>22633</v>
      </c>
      <c r="BV867" s="75">
        <v>999</v>
      </c>
      <c r="BW867" s="75">
        <v>1851</v>
      </c>
      <c r="BX867" s="51">
        <v>-852</v>
      </c>
      <c r="BY867" s="75">
        <v>0</v>
      </c>
      <c r="BZ867" s="75">
        <v>0</v>
      </c>
      <c r="CA867" s="184" t="s">
        <v>22151</v>
      </c>
    </row>
    <row r="868" spans="1:79" x14ac:dyDescent="0.3">
      <c r="A868" s="53" t="s">
        <v>3741</v>
      </c>
      <c r="B868" s="1" t="s">
        <v>7018</v>
      </c>
      <c r="C868" s="2" t="s">
        <v>6602</v>
      </c>
      <c r="D868" s="91" t="s">
        <v>55</v>
      </c>
      <c r="E868" s="2" t="s">
        <v>1509</v>
      </c>
      <c r="F868" s="2" t="s">
        <v>9094</v>
      </c>
      <c r="G868" s="2" t="s">
        <v>1396</v>
      </c>
      <c r="H868" s="2" t="s">
        <v>22151</v>
      </c>
      <c r="I868" s="2" t="s">
        <v>1396</v>
      </c>
      <c r="J868" s="269" t="s">
        <v>1396</v>
      </c>
      <c r="K868">
        <v>6938</v>
      </c>
      <c r="L868" t="s">
        <v>10833</v>
      </c>
      <c r="M868" t="e">
        <v>#VALUE!</v>
      </c>
      <c r="N868" t="s">
        <v>5240</v>
      </c>
      <c r="O868" s="169">
        <v>0</v>
      </c>
      <c r="P868" s="123">
        <v>0</v>
      </c>
      <c r="Q868" s="123">
        <v>0</v>
      </c>
      <c r="R868" s="75">
        <v>0</v>
      </c>
      <c r="S868" s="123">
        <v>0</v>
      </c>
      <c r="T868" s="123">
        <v>0</v>
      </c>
      <c r="U868" s="123">
        <v>0</v>
      </c>
      <c r="V868" s="75">
        <v>0</v>
      </c>
      <c r="W868" s="123">
        <v>0</v>
      </c>
      <c r="X868" s="75">
        <v>0</v>
      </c>
      <c r="Y868" s="75">
        <v>0</v>
      </c>
      <c r="Z868" s="75">
        <v>0</v>
      </c>
      <c r="AA868" s="75">
        <v>0</v>
      </c>
      <c r="AB868" s="52">
        <v>0</v>
      </c>
      <c r="AC868" s="52">
        <v>0</v>
      </c>
      <c r="AD868" s="52">
        <v>0</v>
      </c>
      <c r="AE868" s="51">
        <v>0</v>
      </c>
      <c r="AF868" s="51">
        <v>0</v>
      </c>
      <c r="AG868" s="51">
        <v>0</v>
      </c>
      <c r="AH868" s="51">
        <v>0</v>
      </c>
      <c r="AI868" s="51">
        <v>0</v>
      </c>
      <c r="AJ868" s="51">
        <v>0</v>
      </c>
      <c r="AK868" s="51">
        <v>0</v>
      </c>
      <c r="AL868" s="51">
        <v>0</v>
      </c>
      <c r="AM868" s="51">
        <v>-999</v>
      </c>
      <c r="AN868" s="51" t="s">
        <v>22151</v>
      </c>
      <c r="AO868" s="51">
        <v>-999</v>
      </c>
      <c r="AP868" s="51" t="s">
        <v>22151</v>
      </c>
      <c r="AQ868" s="51" t="s">
        <v>22151</v>
      </c>
      <c r="AR868" s="51" t="s">
        <v>22151</v>
      </c>
      <c r="AS868" s="51" t="s">
        <v>22151</v>
      </c>
      <c r="AT868" s="51">
        <v>-999</v>
      </c>
      <c r="AU868" s="51" t="s">
        <v>22151</v>
      </c>
      <c r="AV868" s="51">
        <v>-999</v>
      </c>
      <c r="AW868" s="51">
        <v>-999</v>
      </c>
      <c r="AX868" s="51">
        <v>-999</v>
      </c>
      <c r="AY868" s="76" t="s">
        <v>22151</v>
      </c>
      <c r="AZ868" s="132">
        <v>46</v>
      </c>
      <c r="BA868" s="132" t="s">
        <v>22151</v>
      </c>
      <c r="BB868" s="132" t="s">
        <v>22151</v>
      </c>
      <c r="BC868" s="132" t="s">
        <v>22151</v>
      </c>
      <c r="BD868" s="132" t="s">
        <v>22151</v>
      </c>
      <c r="BE868" s="132">
        <v>61</v>
      </c>
      <c r="BF868" s="132" t="s">
        <v>22151</v>
      </c>
      <c r="BG868" s="132">
        <v>118</v>
      </c>
      <c r="BH868" s="132">
        <v>280</v>
      </c>
      <c r="BI868" s="132">
        <v>265</v>
      </c>
      <c r="BJ868" s="92" t="s">
        <v>22151</v>
      </c>
      <c r="BK868" s="51">
        <v>8.3853679235062994</v>
      </c>
      <c r="BL868" s="51">
        <v>-1007.3853679235064</v>
      </c>
      <c r="BM868" s="76">
        <v>839</v>
      </c>
      <c r="BN868" s="51">
        <v>0</v>
      </c>
      <c r="BO868" s="51">
        <v>0.19435732070240119</v>
      </c>
      <c r="BP868" s="51">
        <v>-1007.5797252442087</v>
      </c>
      <c r="BQ868" s="64">
        <v>-2146.5971562029608</v>
      </c>
      <c r="BR868" s="64"/>
      <c r="BS868" s="51">
        <v>0</v>
      </c>
      <c r="BT868" s="38">
        <v>0</v>
      </c>
      <c r="BU868" s="51" t="s">
        <v>22633</v>
      </c>
      <c r="BV868" s="75">
        <v>999</v>
      </c>
      <c r="BW868" s="75">
        <v>1851</v>
      </c>
      <c r="BX868" s="51">
        <v>-852</v>
      </c>
      <c r="BY868" s="75">
        <v>0</v>
      </c>
      <c r="BZ868" s="75">
        <v>0</v>
      </c>
      <c r="CA868" s="184" t="s">
        <v>22151</v>
      </c>
    </row>
    <row r="869" spans="1:79" x14ac:dyDescent="0.3">
      <c r="A869" s="26" t="s">
        <v>1694</v>
      </c>
      <c r="B869" s="1" t="s">
        <v>7144</v>
      </c>
      <c r="C869" s="2" t="s">
        <v>6539</v>
      </c>
      <c r="D869" s="91" t="s">
        <v>345</v>
      </c>
      <c r="E869" s="2" t="s">
        <v>3591</v>
      </c>
      <c r="F869" s="2" t="s">
        <v>3591</v>
      </c>
      <c r="G869" s="2" t="s">
        <v>1396</v>
      </c>
      <c r="H869" s="2" t="s">
        <v>22151</v>
      </c>
      <c r="I869" s="2" t="s">
        <v>1396</v>
      </c>
      <c r="J869" s="269" t="s">
        <v>1396</v>
      </c>
      <c r="K869">
        <v>7480</v>
      </c>
      <c r="L869" t="s">
        <v>10143</v>
      </c>
      <c r="M869" t="e">
        <v>#VALUE!</v>
      </c>
      <c r="N869" t="s">
        <v>5254</v>
      </c>
      <c r="O869" s="169">
        <v>0</v>
      </c>
      <c r="P869" s="123">
        <v>0</v>
      </c>
      <c r="Q869" s="123">
        <v>0</v>
      </c>
      <c r="R869" s="75">
        <v>0</v>
      </c>
      <c r="S869" s="123">
        <v>0</v>
      </c>
      <c r="T869" s="123">
        <v>0</v>
      </c>
      <c r="U869" s="123">
        <v>0</v>
      </c>
      <c r="V869" s="75">
        <v>0</v>
      </c>
      <c r="W869" s="123">
        <v>0</v>
      </c>
      <c r="X869" s="75">
        <v>0</v>
      </c>
      <c r="Y869" s="75">
        <v>0</v>
      </c>
      <c r="Z869" s="75">
        <v>0</v>
      </c>
      <c r="AA869" s="75">
        <v>0</v>
      </c>
      <c r="AB869" s="31">
        <v>0</v>
      </c>
      <c r="AC869" s="31">
        <v>0</v>
      </c>
      <c r="AD869" s="31">
        <v>0</v>
      </c>
      <c r="AE869" s="32">
        <v>0</v>
      </c>
      <c r="AF869" s="32">
        <v>0</v>
      </c>
      <c r="AG869" s="32">
        <v>0</v>
      </c>
      <c r="AH869" s="32">
        <v>0</v>
      </c>
      <c r="AI869" s="51">
        <v>0</v>
      </c>
      <c r="AJ869" s="51">
        <v>0</v>
      </c>
      <c r="AK869" s="51">
        <v>0</v>
      </c>
      <c r="AL869" s="51">
        <v>0</v>
      </c>
      <c r="AM869" s="32">
        <v>-999</v>
      </c>
      <c r="AN869" s="32" t="s">
        <v>22151</v>
      </c>
      <c r="AO869" s="32">
        <v>-999</v>
      </c>
      <c r="AP869" s="32" t="s">
        <v>22151</v>
      </c>
      <c r="AQ869" s="32" t="s">
        <v>22151</v>
      </c>
      <c r="AR869" s="32" t="s">
        <v>22151</v>
      </c>
      <c r="AS869" s="32" t="s">
        <v>22151</v>
      </c>
      <c r="AT869" s="32">
        <v>-999</v>
      </c>
      <c r="AU869" s="32" t="s">
        <v>22151</v>
      </c>
      <c r="AV869" s="32">
        <v>-999</v>
      </c>
      <c r="AW869" s="32">
        <v>-999</v>
      </c>
      <c r="AX869" s="32">
        <v>-999</v>
      </c>
      <c r="AY869" s="133" t="s">
        <v>22151</v>
      </c>
      <c r="AZ869" s="132">
        <v>46</v>
      </c>
      <c r="BA869" s="132" t="s">
        <v>22151</v>
      </c>
      <c r="BB869" s="132" t="s">
        <v>22151</v>
      </c>
      <c r="BC869" s="132" t="s">
        <v>22151</v>
      </c>
      <c r="BD869" s="132" t="s">
        <v>22151</v>
      </c>
      <c r="BE869" s="132">
        <v>61</v>
      </c>
      <c r="BF869" s="132" t="s">
        <v>22151</v>
      </c>
      <c r="BG869" s="132">
        <v>118</v>
      </c>
      <c r="BH869" s="132">
        <v>280</v>
      </c>
      <c r="BI869" s="132">
        <v>265</v>
      </c>
      <c r="BJ869" s="92" t="s">
        <v>22151</v>
      </c>
      <c r="BK869" s="32">
        <v>8.3853679235062994</v>
      </c>
      <c r="BL869" s="8">
        <v>-1007.3853679235064</v>
      </c>
      <c r="BM869" s="12">
        <v>839</v>
      </c>
      <c r="BN869" s="32">
        <v>0</v>
      </c>
      <c r="BO869" s="32">
        <v>0.19435732070240119</v>
      </c>
      <c r="BP869" s="32">
        <v>-1007.5797252442087</v>
      </c>
      <c r="BQ869" s="40">
        <v>-2146.5971562029608</v>
      </c>
      <c r="BR869" s="40"/>
      <c r="BS869" s="32">
        <v>0</v>
      </c>
      <c r="BT869" s="38">
        <v>0</v>
      </c>
      <c r="BU869" s="6" t="s">
        <v>22633</v>
      </c>
      <c r="BV869" s="75">
        <v>999</v>
      </c>
      <c r="BW869" s="75">
        <v>1851</v>
      </c>
      <c r="BX869" s="51">
        <v>-852</v>
      </c>
      <c r="BY869" s="75">
        <v>0</v>
      </c>
      <c r="BZ869" s="75">
        <v>0</v>
      </c>
      <c r="CA869" s="184" t="s">
        <v>22151</v>
      </c>
    </row>
    <row r="870" spans="1:79" x14ac:dyDescent="0.3">
      <c r="A870" s="26" t="s">
        <v>5259</v>
      </c>
      <c r="B870" s="1" t="s">
        <v>6654</v>
      </c>
      <c r="C870" s="2" t="s">
        <v>6655</v>
      </c>
      <c r="D870" s="91" t="s">
        <v>580</v>
      </c>
      <c r="E870" s="2" t="s">
        <v>3591</v>
      </c>
      <c r="F870" s="2" t="s">
        <v>3591</v>
      </c>
      <c r="G870" s="2" t="s">
        <v>1396</v>
      </c>
      <c r="H870" s="2" t="s">
        <v>22151</v>
      </c>
      <c r="I870" s="2" t="s">
        <v>1396</v>
      </c>
      <c r="J870" s="269" t="s">
        <v>1396</v>
      </c>
      <c r="K870">
        <v>9911</v>
      </c>
      <c r="L870" t="s">
        <v>10012</v>
      </c>
      <c r="M870" t="e">
        <v>#VALUE!</v>
      </c>
      <c r="N870" t="s">
        <v>5260</v>
      </c>
      <c r="O870" s="169">
        <v>0</v>
      </c>
      <c r="P870" s="123">
        <v>0</v>
      </c>
      <c r="Q870" s="123">
        <v>0</v>
      </c>
      <c r="R870" s="67">
        <v>0</v>
      </c>
      <c r="S870" s="123">
        <v>0</v>
      </c>
      <c r="T870" s="123">
        <v>0</v>
      </c>
      <c r="U870" s="123">
        <v>0</v>
      </c>
      <c r="V870" s="67">
        <v>0</v>
      </c>
      <c r="W870" s="123">
        <v>0</v>
      </c>
      <c r="X870" s="67">
        <v>0</v>
      </c>
      <c r="Y870" s="67">
        <v>0</v>
      </c>
      <c r="Z870" s="67">
        <v>0</v>
      </c>
      <c r="AA870" s="67">
        <v>0</v>
      </c>
      <c r="AB870" s="4">
        <v>0</v>
      </c>
      <c r="AC870" s="4">
        <v>0</v>
      </c>
      <c r="AD870" s="4">
        <v>0</v>
      </c>
      <c r="AE870" s="8">
        <v>0</v>
      </c>
      <c r="AF870" s="8">
        <v>0</v>
      </c>
      <c r="AG870" s="8">
        <v>0</v>
      </c>
      <c r="AH870" s="8">
        <v>0</v>
      </c>
      <c r="AI870" s="51">
        <v>0</v>
      </c>
      <c r="AJ870" s="51">
        <v>0</v>
      </c>
      <c r="AK870" s="51">
        <v>0</v>
      </c>
      <c r="AL870" s="51">
        <v>0</v>
      </c>
      <c r="AM870" s="8">
        <v>-999</v>
      </c>
      <c r="AN870" s="8" t="s">
        <v>22151</v>
      </c>
      <c r="AO870" s="8">
        <v>-999</v>
      </c>
      <c r="AP870" s="8" t="s">
        <v>22151</v>
      </c>
      <c r="AQ870" s="8" t="s">
        <v>22151</v>
      </c>
      <c r="AR870" s="8" t="s">
        <v>22151</v>
      </c>
      <c r="AS870" s="8" t="s">
        <v>22151</v>
      </c>
      <c r="AT870" s="8">
        <v>-999</v>
      </c>
      <c r="AU870" s="8" t="s">
        <v>22151</v>
      </c>
      <c r="AV870" s="8">
        <v>-999</v>
      </c>
      <c r="AW870" s="8">
        <v>-999</v>
      </c>
      <c r="AX870" s="8">
        <v>-999</v>
      </c>
      <c r="AY870" s="132" t="s">
        <v>22151</v>
      </c>
      <c r="AZ870" s="132">
        <v>46</v>
      </c>
      <c r="BA870" s="132" t="s">
        <v>22151</v>
      </c>
      <c r="BB870" s="132" t="s">
        <v>22151</v>
      </c>
      <c r="BC870" s="132" t="s">
        <v>22151</v>
      </c>
      <c r="BD870" s="132" t="s">
        <v>22151</v>
      </c>
      <c r="BE870" s="132">
        <v>61</v>
      </c>
      <c r="BF870" s="132" t="s">
        <v>22151</v>
      </c>
      <c r="BG870" s="132">
        <v>118</v>
      </c>
      <c r="BH870" s="132">
        <v>280</v>
      </c>
      <c r="BI870" s="132">
        <v>265</v>
      </c>
      <c r="BJ870" s="92" t="s">
        <v>22151</v>
      </c>
      <c r="BK870" s="8">
        <v>8.3853679235062994</v>
      </c>
      <c r="BL870" s="8">
        <v>-1007.3853679235064</v>
      </c>
      <c r="BM870" s="12">
        <v>839</v>
      </c>
      <c r="BN870" s="10">
        <v>0</v>
      </c>
      <c r="BO870" s="10">
        <v>0.19435732070240119</v>
      </c>
      <c r="BP870" s="10">
        <v>-1007.5797252442087</v>
      </c>
      <c r="BQ870" s="41">
        <v>-2146.5971562029608</v>
      </c>
      <c r="BR870" s="41"/>
      <c r="BS870" s="10">
        <v>0</v>
      </c>
      <c r="BT870" s="38">
        <v>0</v>
      </c>
      <c r="BU870" s="6" t="s">
        <v>22633</v>
      </c>
      <c r="BV870" s="75">
        <v>999</v>
      </c>
      <c r="BW870" s="75">
        <v>1851</v>
      </c>
      <c r="BX870" s="51">
        <v>-852</v>
      </c>
      <c r="BY870" s="75">
        <v>0</v>
      </c>
      <c r="BZ870" s="75">
        <v>0</v>
      </c>
      <c r="CA870" s="184" t="s">
        <v>22151</v>
      </c>
    </row>
    <row r="871" spans="1:79" x14ac:dyDescent="0.3">
      <c r="A871" s="48" t="s">
        <v>1756</v>
      </c>
      <c r="B871" s="1" t="s">
        <v>7400</v>
      </c>
      <c r="C871" s="2" t="s">
        <v>7073</v>
      </c>
      <c r="D871" s="91" t="s">
        <v>174</v>
      </c>
      <c r="E871" s="2" t="s">
        <v>3591</v>
      </c>
      <c r="F871" s="2" t="s">
        <v>3591</v>
      </c>
      <c r="G871" s="2" t="s">
        <v>1396</v>
      </c>
      <c r="H871" s="2" t="s">
        <v>22151</v>
      </c>
      <c r="I871" s="2" t="s">
        <v>1396</v>
      </c>
      <c r="J871" s="269" t="s">
        <v>1396</v>
      </c>
      <c r="K871">
        <v>4652</v>
      </c>
      <c r="L871" t="s">
        <v>10531</v>
      </c>
      <c r="M871" t="e">
        <v>#VALUE!</v>
      </c>
      <c r="N871" t="s">
        <v>8453</v>
      </c>
      <c r="O871" s="169">
        <v>0</v>
      </c>
      <c r="P871" s="123">
        <v>0</v>
      </c>
      <c r="Q871" s="123">
        <v>0</v>
      </c>
      <c r="R871" s="75">
        <v>0</v>
      </c>
      <c r="S871" s="123">
        <v>0</v>
      </c>
      <c r="T871" s="123">
        <v>0</v>
      </c>
      <c r="U871" s="123">
        <v>0</v>
      </c>
      <c r="V871" s="75">
        <v>0</v>
      </c>
      <c r="W871" s="123">
        <v>0</v>
      </c>
      <c r="X871" s="75">
        <v>0</v>
      </c>
      <c r="Y871" s="75">
        <v>0</v>
      </c>
      <c r="Z871" s="75">
        <v>0</v>
      </c>
      <c r="AA871" s="75">
        <v>0</v>
      </c>
      <c r="AB871" s="31">
        <v>0</v>
      </c>
      <c r="AC871" s="31">
        <v>0</v>
      </c>
      <c r="AD871" s="31">
        <v>0</v>
      </c>
      <c r="AE871" s="32">
        <v>0</v>
      </c>
      <c r="AF871" s="32">
        <v>0</v>
      </c>
      <c r="AG871" s="32">
        <v>0</v>
      </c>
      <c r="AH871" s="32">
        <v>0</v>
      </c>
      <c r="AI871" s="51">
        <v>0</v>
      </c>
      <c r="AJ871" s="51">
        <v>0</v>
      </c>
      <c r="AK871" s="51">
        <v>0</v>
      </c>
      <c r="AL871" s="51">
        <v>0</v>
      </c>
      <c r="AM871" s="8">
        <v>-999</v>
      </c>
      <c r="AN871" s="8" t="s">
        <v>22151</v>
      </c>
      <c r="AO871" s="8">
        <v>-999</v>
      </c>
      <c r="AP871" s="8" t="s">
        <v>22151</v>
      </c>
      <c r="AQ871" s="8" t="s">
        <v>22151</v>
      </c>
      <c r="AR871" s="8" t="s">
        <v>22151</v>
      </c>
      <c r="AS871" s="8" t="s">
        <v>22151</v>
      </c>
      <c r="AT871" s="8">
        <v>-999</v>
      </c>
      <c r="AU871" s="8" t="s">
        <v>22151</v>
      </c>
      <c r="AV871" s="8">
        <v>-999</v>
      </c>
      <c r="AW871" s="8">
        <v>-999</v>
      </c>
      <c r="AX871" s="8">
        <v>-999</v>
      </c>
      <c r="AY871" s="132" t="s">
        <v>22151</v>
      </c>
      <c r="AZ871" s="132">
        <v>46</v>
      </c>
      <c r="BA871" s="132" t="s">
        <v>22151</v>
      </c>
      <c r="BB871" s="132" t="s">
        <v>22151</v>
      </c>
      <c r="BC871" s="132" t="s">
        <v>22151</v>
      </c>
      <c r="BD871" s="132" t="s">
        <v>22151</v>
      </c>
      <c r="BE871" s="132">
        <v>61</v>
      </c>
      <c r="BF871" s="132" t="s">
        <v>22151</v>
      </c>
      <c r="BG871" s="132">
        <v>118</v>
      </c>
      <c r="BH871" s="132">
        <v>280</v>
      </c>
      <c r="BI871" s="132">
        <v>265</v>
      </c>
      <c r="BJ871" s="92" t="s">
        <v>22151</v>
      </c>
      <c r="BK871" s="32">
        <v>8.3853679235062994</v>
      </c>
      <c r="BL871" s="8">
        <v>-1007.3853679235064</v>
      </c>
      <c r="BM871" s="12">
        <v>839</v>
      </c>
      <c r="BN871" s="32">
        <v>0</v>
      </c>
      <c r="BO871" s="32">
        <v>0.19435732070240119</v>
      </c>
      <c r="BP871" s="32">
        <v>-1007.5797252442087</v>
      </c>
      <c r="BQ871" s="40">
        <v>-2146.5971562029608</v>
      </c>
      <c r="BR871" s="40"/>
      <c r="BS871" s="32">
        <v>0</v>
      </c>
      <c r="BT871" s="38">
        <v>0</v>
      </c>
      <c r="BU871" s="6" t="s">
        <v>22633</v>
      </c>
      <c r="BV871" s="75">
        <v>999</v>
      </c>
      <c r="BW871" s="75">
        <v>1851</v>
      </c>
      <c r="BX871" s="51">
        <v>-852</v>
      </c>
      <c r="BY871" s="75">
        <v>0</v>
      </c>
      <c r="BZ871" s="75">
        <v>0</v>
      </c>
      <c r="CA871" s="184" t="s">
        <v>22151</v>
      </c>
    </row>
    <row r="872" spans="1:79" x14ac:dyDescent="0.3">
      <c r="A872" s="48" t="s">
        <v>1792</v>
      </c>
      <c r="B872" s="1" t="s">
        <v>7401</v>
      </c>
      <c r="C872" s="2" t="s">
        <v>6683</v>
      </c>
      <c r="D872" s="91" t="s">
        <v>417</v>
      </c>
      <c r="E872" s="2" t="s">
        <v>3591</v>
      </c>
      <c r="F872" s="2" t="s">
        <v>3591</v>
      </c>
      <c r="G872" s="2" t="s">
        <v>1396</v>
      </c>
      <c r="H872" s="2" t="s">
        <v>22151</v>
      </c>
      <c r="I872" s="2" t="s">
        <v>1396</v>
      </c>
      <c r="J872" s="269" t="s">
        <v>1396</v>
      </c>
      <c r="K872">
        <v>7752</v>
      </c>
      <c r="L872" t="s">
        <v>9858</v>
      </c>
      <c r="M872" t="e">
        <v>#VALUE!</v>
      </c>
      <c r="N872" t="s">
        <v>8464</v>
      </c>
      <c r="O872" s="169">
        <v>0</v>
      </c>
      <c r="P872" s="123">
        <v>0</v>
      </c>
      <c r="Q872" s="123">
        <v>0</v>
      </c>
      <c r="R872" s="75">
        <v>0</v>
      </c>
      <c r="S872" s="123">
        <v>0</v>
      </c>
      <c r="T872" s="123">
        <v>0</v>
      </c>
      <c r="U872" s="123">
        <v>0</v>
      </c>
      <c r="V872" s="75">
        <v>0</v>
      </c>
      <c r="W872" s="123">
        <v>0</v>
      </c>
      <c r="X872" s="75">
        <v>0</v>
      </c>
      <c r="Y872" s="75">
        <v>0</v>
      </c>
      <c r="Z872" s="75">
        <v>0</v>
      </c>
      <c r="AA872" s="75">
        <v>0</v>
      </c>
      <c r="AB872" s="4">
        <v>0</v>
      </c>
      <c r="AC872" s="4">
        <v>0</v>
      </c>
      <c r="AD872" s="4">
        <v>0</v>
      </c>
      <c r="AE872" s="8">
        <v>0</v>
      </c>
      <c r="AF872" s="8">
        <v>0</v>
      </c>
      <c r="AG872" s="8">
        <v>0</v>
      </c>
      <c r="AH872" s="8">
        <v>0</v>
      </c>
      <c r="AI872" s="51">
        <v>0</v>
      </c>
      <c r="AJ872" s="51">
        <v>0</v>
      </c>
      <c r="AK872" s="51">
        <v>0</v>
      </c>
      <c r="AL872" s="51">
        <v>0</v>
      </c>
      <c r="AM872" s="8">
        <v>-999</v>
      </c>
      <c r="AN872" s="8" t="s">
        <v>22151</v>
      </c>
      <c r="AO872" s="8">
        <v>-999</v>
      </c>
      <c r="AP872" s="8" t="s">
        <v>22151</v>
      </c>
      <c r="AQ872" s="8" t="s">
        <v>22151</v>
      </c>
      <c r="AR872" s="8" t="s">
        <v>22151</v>
      </c>
      <c r="AS872" s="8" t="s">
        <v>22151</v>
      </c>
      <c r="AT872" s="8">
        <v>-999</v>
      </c>
      <c r="AU872" s="8" t="s">
        <v>22151</v>
      </c>
      <c r="AV872" s="8">
        <v>-999</v>
      </c>
      <c r="AW872" s="8">
        <v>-999</v>
      </c>
      <c r="AX872" s="8">
        <v>-999</v>
      </c>
      <c r="AY872" s="132" t="s">
        <v>22151</v>
      </c>
      <c r="AZ872" s="132">
        <v>46</v>
      </c>
      <c r="BA872" s="132" t="s">
        <v>22151</v>
      </c>
      <c r="BB872" s="132" t="s">
        <v>22151</v>
      </c>
      <c r="BC872" s="132" t="s">
        <v>22151</v>
      </c>
      <c r="BD872" s="132" t="s">
        <v>22151</v>
      </c>
      <c r="BE872" s="132">
        <v>61</v>
      </c>
      <c r="BF872" s="132" t="s">
        <v>22151</v>
      </c>
      <c r="BG872" s="132">
        <v>118</v>
      </c>
      <c r="BH872" s="132">
        <v>280</v>
      </c>
      <c r="BI872" s="132">
        <v>265</v>
      </c>
      <c r="BJ872" s="92" t="s">
        <v>22151</v>
      </c>
      <c r="BK872" s="8">
        <v>8.3853679235062994</v>
      </c>
      <c r="BL872" s="8">
        <v>-1007.3853679235064</v>
      </c>
      <c r="BM872" s="12">
        <v>839</v>
      </c>
      <c r="BN872" s="10">
        <v>0</v>
      </c>
      <c r="BO872" s="10">
        <v>0.19435732070240119</v>
      </c>
      <c r="BP872" s="10">
        <v>-1007.5797252442087</v>
      </c>
      <c r="BQ872" s="41">
        <v>-2146.5971562029608</v>
      </c>
      <c r="BR872" s="41"/>
      <c r="BS872" s="10">
        <v>0</v>
      </c>
      <c r="BT872" s="38">
        <v>0</v>
      </c>
      <c r="BU872" s="6" t="s">
        <v>22633</v>
      </c>
      <c r="BV872" s="75">
        <v>999</v>
      </c>
      <c r="BW872" s="75">
        <v>1851</v>
      </c>
      <c r="BX872" s="51">
        <v>-852</v>
      </c>
      <c r="BY872" s="75">
        <v>0</v>
      </c>
      <c r="BZ872" s="75">
        <v>0</v>
      </c>
      <c r="CA872" s="184" t="s">
        <v>22151</v>
      </c>
    </row>
    <row r="873" spans="1:79" x14ac:dyDescent="0.3">
      <c r="A873" s="26" t="s">
        <v>2047</v>
      </c>
      <c r="B873" s="1" t="s">
        <v>7422</v>
      </c>
      <c r="C873" s="2" t="s">
        <v>7423</v>
      </c>
      <c r="D873" s="91" t="s">
        <v>546</v>
      </c>
      <c r="E873" s="2" t="s">
        <v>3591</v>
      </c>
      <c r="F873" s="2" t="s">
        <v>3591</v>
      </c>
      <c r="G873" s="2" t="s">
        <v>1396</v>
      </c>
      <c r="H873" s="2" t="s">
        <v>22151</v>
      </c>
      <c r="I873" s="2" t="s">
        <v>1396</v>
      </c>
      <c r="J873" s="269" t="s">
        <v>1396</v>
      </c>
      <c r="K873">
        <v>4034</v>
      </c>
      <c r="L873" t="s">
        <v>10616</v>
      </c>
      <c r="M873" t="e">
        <v>#VALUE!</v>
      </c>
      <c r="N873" t="s">
        <v>8573</v>
      </c>
      <c r="O873" s="169">
        <v>0</v>
      </c>
      <c r="P873" s="123">
        <v>0</v>
      </c>
      <c r="Q873" s="123">
        <v>0</v>
      </c>
      <c r="R873" s="75">
        <v>0</v>
      </c>
      <c r="S873" s="123">
        <v>0</v>
      </c>
      <c r="T873" s="123">
        <v>0</v>
      </c>
      <c r="U873" s="123">
        <v>0</v>
      </c>
      <c r="V873" s="75">
        <v>0</v>
      </c>
      <c r="W873" s="123">
        <v>0</v>
      </c>
      <c r="X873" s="75">
        <v>0</v>
      </c>
      <c r="Y873" s="75">
        <v>0</v>
      </c>
      <c r="Z873" s="75">
        <v>0</v>
      </c>
      <c r="AA873" s="75">
        <v>0</v>
      </c>
      <c r="AB873" s="4">
        <v>0</v>
      </c>
      <c r="AC873" s="4">
        <v>0</v>
      </c>
      <c r="AD873" s="4">
        <v>0</v>
      </c>
      <c r="AE873" s="8">
        <v>0</v>
      </c>
      <c r="AF873" s="8">
        <v>0</v>
      </c>
      <c r="AG873" s="8">
        <v>0</v>
      </c>
      <c r="AH873" s="8">
        <v>0</v>
      </c>
      <c r="AI873" s="51">
        <v>0</v>
      </c>
      <c r="AJ873" s="51">
        <v>0</v>
      </c>
      <c r="AK873" s="51">
        <v>0</v>
      </c>
      <c r="AL873" s="51">
        <v>0</v>
      </c>
      <c r="AM873" s="8">
        <v>-999</v>
      </c>
      <c r="AN873" s="8" t="s">
        <v>22151</v>
      </c>
      <c r="AO873" s="8">
        <v>-999</v>
      </c>
      <c r="AP873" s="8" t="s">
        <v>22151</v>
      </c>
      <c r="AQ873" s="8" t="s">
        <v>22151</v>
      </c>
      <c r="AR873" s="8" t="s">
        <v>22151</v>
      </c>
      <c r="AS873" s="8" t="s">
        <v>22151</v>
      </c>
      <c r="AT873" s="8">
        <v>-999</v>
      </c>
      <c r="AU873" s="8" t="s">
        <v>22151</v>
      </c>
      <c r="AV873" s="8">
        <v>-999</v>
      </c>
      <c r="AW873" s="8">
        <v>-999</v>
      </c>
      <c r="AX873" s="8">
        <v>-999</v>
      </c>
      <c r="AY873" s="132" t="s">
        <v>22151</v>
      </c>
      <c r="AZ873" s="132">
        <v>46</v>
      </c>
      <c r="BA873" s="132" t="s">
        <v>22151</v>
      </c>
      <c r="BB873" s="132" t="s">
        <v>22151</v>
      </c>
      <c r="BC873" s="132" t="s">
        <v>22151</v>
      </c>
      <c r="BD873" s="132" t="s">
        <v>22151</v>
      </c>
      <c r="BE873" s="132">
        <v>61</v>
      </c>
      <c r="BF873" s="132" t="s">
        <v>22151</v>
      </c>
      <c r="BG873" s="132">
        <v>118</v>
      </c>
      <c r="BH873" s="132">
        <v>280</v>
      </c>
      <c r="BI873" s="132">
        <v>265</v>
      </c>
      <c r="BJ873" s="92" t="s">
        <v>22151</v>
      </c>
      <c r="BK873" s="8">
        <v>8.3853679235062994</v>
      </c>
      <c r="BL873" s="8">
        <v>-1007.3853679235064</v>
      </c>
      <c r="BM873" s="12">
        <v>839</v>
      </c>
      <c r="BN873" s="10">
        <v>0</v>
      </c>
      <c r="BO873" s="10">
        <v>0.19435732070240119</v>
      </c>
      <c r="BP873" s="10">
        <v>-1007.5797252442087</v>
      </c>
      <c r="BQ873" s="41">
        <v>-2146.5971562029608</v>
      </c>
      <c r="BR873" s="41"/>
      <c r="BS873" s="10">
        <v>0</v>
      </c>
      <c r="BT873" s="38">
        <v>0</v>
      </c>
      <c r="BU873" s="6" t="s">
        <v>22633</v>
      </c>
      <c r="BV873" s="75">
        <v>999</v>
      </c>
      <c r="BW873" s="75">
        <v>1851</v>
      </c>
      <c r="BX873" s="51">
        <v>-852</v>
      </c>
      <c r="BY873" s="75">
        <v>0</v>
      </c>
      <c r="BZ873" s="75">
        <v>0</v>
      </c>
      <c r="CA873" s="184" t="s">
        <v>22151</v>
      </c>
    </row>
    <row r="874" spans="1:79" x14ac:dyDescent="0.3">
      <c r="A874" s="48" t="s">
        <v>2141</v>
      </c>
      <c r="B874" s="1" t="s">
        <v>7250</v>
      </c>
      <c r="C874" s="2" t="s">
        <v>7155</v>
      </c>
      <c r="D874" s="91" t="s">
        <v>454</v>
      </c>
      <c r="E874" s="2" t="s">
        <v>3591</v>
      </c>
      <c r="F874" s="2" t="s">
        <v>3591</v>
      </c>
      <c r="G874" s="2" t="s">
        <v>1396</v>
      </c>
      <c r="H874" s="2" t="s">
        <v>22151</v>
      </c>
      <c r="I874" s="2" t="s">
        <v>1396</v>
      </c>
      <c r="J874" s="269" t="s">
        <v>1396</v>
      </c>
      <c r="K874">
        <v>3118</v>
      </c>
      <c r="L874" t="s">
        <v>10647</v>
      </c>
      <c r="M874" t="e">
        <v>#VALUE!</v>
      </c>
      <c r="N874" t="s">
        <v>5593</v>
      </c>
      <c r="O874" s="169">
        <v>0</v>
      </c>
      <c r="P874" s="123">
        <v>0</v>
      </c>
      <c r="Q874" s="123">
        <v>0</v>
      </c>
      <c r="R874" s="67">
        <v>0</v>
      </c>
      <c r="S874" s="123">
        <v>0</v>
      </c>
      <c r="T874" s="123">
        <v>0</v>
      </c>
      <c r="U874" s="123">
        <v>0</v>
      </c>
      <c r="V874" s="67">
        <v>0</v>
      </c>
      <c r="W874" s="123">
        <v>0</v>
      </c>
      <c r="X874" s="67">
        <v>0</v>
      </c>
      <c r="Y874" s="67">
        <v>0</v>
      </c>
      <c r="Z874" s="67">
        <v>0</v>
      </c>
      <c r="AA874" s="67">
        <v>0</v>
      </c>
      <c r="AB874" s="4">
        <v>0</v>
      </c>
      <c r="AC874" s="4">
        <v>0</v>
      </c>
      <c r="AD874" s="4">
        <v>0</v>
      </c>
      <c r="AE874" s="8">
        <v>0</v>
      </c>
      <c r="AF874" s="8">
        <v>0</v>
      </c>
      <c r="AG874" s="8">
        <v>0</v>
      </c>
      <c r="AH874" s="8">
        <v>0</v>
      </c>
      <c r="AI874" s="51">
        <v>0</v>
      </c>
      <c r="AJ874" s="51">
        <v>0</v>
      </c>
      <c r="AK874" s="51">
        <v>0</v>
      </c>
      <c r="AL874" s="51">
        <v>0</v>
      </c>
      <c r="AM874" s="8">
        <v>-999</v>
      </c>
      <c r="AN874" s="8" t="s">
        <v>22151</v>
      </c>
      <c r="AO874" s="8">
        <v>-999</v>
      </c>
      <c r="AP874" s="8" t="s">
        <v>22151</v>
      </c>
      <c r="AQ874" s="8" t="s">
        <v>22151</v>
      </c>
      <c r="AR874" s="8" t="s">
        <v>22151</v>
      </c>
      <c r="AS874" s="8" t="s">
        <v>22151</v>
      </c>
      <c r="AT874" s="8">
        <v>-999</v>
      </c>
      <c r="AU874" s="8" t="s">
        <v>22151</v>
      </c>
      <c r="AV874" s="8">
        <v>-999</v>
      </c>
      <c r="AW874" s="8">
        <v>-999</v>
      </c>
      <c r="AX874" s="8">
        <v>-999</v>
      </c>
      <c r="AY874" s="132" t="s">
        <v>22151</v>
      </c>
      <c r="AZ874" s="132">
        <v>46</v>
      </c>
      <c r="BA874" s="132" t="s">
        <v>22151</v>
      </c>
      <c r="BB874" s="132" t="s">
        <v>22151</v>
      </c>
      <c r="BC874" s="132" t="s">
        <v>22151</v>
      </c>
      <c r="BD874" s="132" t="s">
        <v>22151</v>
      </c>
      <c r="BE874" s="132">
        <v>61</v>
      </c>
      <c r="BF874" s="132" t="s">
        <v>22151</v>
      </c>
      <c r="BG874" s="132">
        <v>118</v>
      </c>
      <c r="BH874" s="132">
        <v>280</v>
      </c>
      <c r="BI874" s="132">
        <v>265</v>
      </c>
      <c r="BJ874" s="92" t="s">
        <v>22151</v>
      </c>
      <c r="BK874" s="8">
        <v>8.3853679235062994</v>
      </c>
      <c r="BL874" s="8">
        <v>-1007.3853679235064</v>
      </c>
      <c r="BM874" s="12">
        <v>839</v>
      </c>
      <c r="BN874" s="10">
        <v>0</v>
      </c>
      <c r="BO874" s="10">
        <v>0.19435732070240119</v>
      </c>
      <c r="BP874" s="10">
        <v>-1007.5797252442087</v>
      </c>
      <c r="BQ874" s="41">
        <v>-2146.5971562029608</v>
      </c>
      <c r="BR874" s="41"/>
      <c r="BS874" s="10">
        <v>0</v>
      </c>
      <c r="BT874" s="38">
        <v>0</v>
      </c>
      <c r="BU874" s="6" t="s">
        <v>22633</v>
      </c>
      <c r="BV874" s="75">
        <v>999</v>
      </c>
      <c r="BW874" s="75">
        <v>1851</v>
      </c>
      <c r="BX874" s="51">
        <v>-852</v>
      </c>
      <c r="BY874" s="75">
        <v>0</v>
      </c>
      <c r="BZ874" s="75">
        <v>0</v>
      </c>
      <c r="CA874" s="184" t="s">
        <v>22151</v>
      </c>
    </row>
    <row r="875" spans="1:79" x14ac:dyDescent="0.3">
      <c r="A875" s="48" t="s">
        <v>14614</v>
      </c>
      <c r="B875" s="1" t="s">
        <v>13807</v>
      </c>
      <c r="C875" s="2" t="s">
        <v>6655</v>
      </c>
      <c r="D875" s="91" t="s">
        <v>14615</v>
      </c>
      <c r="E875" s="2" t="s">
        <v>1383</v>
      </c>
      <c r="F875" s="2" t="s">
        <v>9094</v>
      </c>
      <c r="G875" s="2" t="s">
        <v>1396</v>
      </c>
      <c r="H875" s="2" t="s">
        <v>22151</v>
      </c>
      <c r="I875" s="2" t="s">
        <v>1396</v>
      </c>
      <c r="J875" s="269" t="s">
        <v>1396</v>
      </c>
      <c r="K875">
        <v>2852</v>
      </c>
      <c r="L875" t="s">
        <v>14616</v>
      </c>
      <c r="M875" t="e">
        <v>#VALUE!</v>
      </c>
      <c r="N875" t="s">
        <v>15158</v>
      </c>
      <c r="O875" s="169">
        <v>0</v>
      </c>
      <c r="P875" s="123">
        <v>0</v>
      </c>
      <c r="Q875" s="123">
        <v>0</v>
      </c>
      <c r="R875" s="75">
        <v>0</v>
      </c>
      <c r="S875" s="123">
        <v>0</v>
      </c>
      <c r="T875" s="123">
        <v>0</v>
      </c>
      <c r="U875" s="123">
        <v>0</v>
      </c>
      <c r="V875" s="75">
        <v>0</v>
      </c>
      <c r="W875" s="123">
        <v>0</v>
      </c>
      <c r="X875" s="75">
        <v>0</v>
      </c>
      <c r="Y875" s="75">
        <v>0</v>
      </c>
      <c r="Z875" s="75">
        <v>0</v>
      </c>
      <c r="AA875" s="75">
        <v>0</v>
      </c>
      <c r="AB875" s="3">
        <v>0</v>
      </c>
      <c r="AC875" s="3">
        <v>0</v>
      </c>
      <c r="AD875" s="3">
        <v>0</v>
      </c>
      <c r="AE875" s="6">
        <v>0</v>
      </c>
      <c r="AF875" s="6">
        <v>0</v>
      </c>
      <c r="AG875" s="6">
        <v>0</v>
      </c>
      <c r="AH875" s="6">
        <v>0</v>
      </c>
      <c r="AI875" s="51">
        <v>0</v>
      </c>
      <c r="AJ875" s="51">
        <v>0</v>
      </c>
      <c r="AK875" s="51">
        <v>0</v>
      </c>
      <c r="AL875" s="51">
        <v>0</v>
      </c>
      <c r="AM875" s="6">
        <v>-999</v>
      </c>
      <c r="AN875" s="6" t="s">
        <v>22151</v>
      </c>
      <c r="AO875" s="6">
        <v>-999</v>
      </c>
      <c r="AP875" s="6" t="s">
        <v>22151</v>
      </c>
      <c r="AQ875" s="6" t="s">
        <v>22151</v>
      </c>
      <c r="AR875" s="6" t="s">
        <v>22151</v>
      </c>
      <c r="AS875" s="6" t="s">
        <v>22151</v>
      </c>
      <c r="AT875" s="6">
        <v>-999</v>
      </c>
      <c r="AU875" s="6" t="s">
        <v>22151</v>
      </c>
      <c r="AV875" s="6">
        <v>-999</v>
      </c>
      <c r="AW875" s="6">
        <v>-999</v>
      </c>
      <c r="AX875" s="6">
        <v>-999</v>
      </c>
      <c r="AY875" s="99" t="s">
        <v>22151</v>
      </c>
      <c r="AZ875" s="132">
        <v>46</v>
      </c>
      <c r="BA875" s="132" t="s">
        <v>22151</v>
      </c>
      <c r="BB875" s="132" t="s">
        <v>22151</v>
      </c>
      <c r="BC875" s="132" t="s">
        <v>22151</v>
      </c>
      <c r="BD875" s="132" t="s">
        <v>22151</v>
      </c>
      <c r="BE875" s="132">
        <v>61</v>
      </c>
      <c r="BF875" s="132" t="s">
        <v>22151</v>
      </c>
      <c r="BG875" s="132">
        <v>118</v>
      </c>
      <c r="BH875" s="132">
        <v>280</v>
      </c>
      <c r="BI875" s="132">
        <v>265</v>
      </c>
      <c r="BJ875" s="92" t="s">
        <v>22151</v>
      </c>
      <c r="BK875" s="6">
        <v>8.3853679235062994</v>
      </c>
      <c r="BL875" s="8">
        <v>-1007.3853679235064</v>
      </c>
      <c r="BM875" s="12">
        <v>839</v>
      </c>
      <c r="BN875" s="6">
        <v>0</v>
      </c>
      <c r="BO875" s="6">
        <v>0.19435732070240119</v>
      </c>
      <c r="BP875" s="6">
        <v>-1007.5797252442087</v>
      </c>
      <c r="BQ875" s="38">
        <v>-2146.5971562029608</v>
      </c>
      <c r="BR875" s="38"/>
      <c r="BS875" s="6">
        <v>0</v>
      </c>
      <c r="BT875" s="38">
        <v>0</v>
      </c>
      <c r="BU875" s="6" t="s">
        <v>22633</v>
      </c>
      <c r="BV875" s="75">
        <v>999</v>
      </c>
      <c r="BW875" s="75">
        <v>1851</v>
      </c>
      <c r="BX875" s="51">
        <v>-852</v>
      </c>
      <c r="BY875" s="75">
        <v>0</v>
      </c>
      <c r="BZ875" s="75">
        <v>0</v>
      </c>
      <c r="CA875" s="184" t="s">
        <v>22151</v>
      </c>
    </row>
    <row r="876" spans="1:79" x14ac:dyDescent="0.3">
      <c r="A876" s="48" t="s">
        <v>2614</v>
      </c>
      <c r="B876" s="1" t="s">
        <v>7297</v>
      </c>
      <c r="C876" s="2" t="s">
        <v>6655</v>
      </c>
      <c r="D876" s="91" t="s">
        <v>186</v>
      </c>
      <c r="E876" s="2" t="s">
        <v>3591</v>
      </c>
      <c r="F876" s="2" t="s">
        <v>3591</v>
      </c>
      <c r="G876" s="2" t="s">
        <v>1396</v>
      </c>
      <c r="H876" s="2" t="s">
        <v>22151</v>
      </c>
      <c r="I876" s="2" t="s">
        <v>1396</v>
      </c>
      <c r="J876" s="269" t="s">
        <v>1396</v>
      </c>
      <c r="K876">
        <v>9423</v>
      </c>
      <c r="L876" t="s">
        <v>10567</v>
      </c>
      <c r="M876" t="e">
        <v>#VALUE!</v>
      </c>
      <c r="N876" t="s">
        <v>10568</v>
      </c>
      <c r="O876" s="169">
        <v>0</v>
      </c>
      <c r="P876" s="123">
        <v>0</v>
      </c>
      <c r="Q876" s="123">
        <v>0</v>
      </c>
      <c r="R876" s="75">
        <v>0</v>
      </c>
      <c r="S876" s="123">
        <v>0</v>
      </c>
      <c r="T876" s="123">
        <v>0</v>
      </c>
      <c r="U876" s="123">
        <v>0</v>
      </c>
      <c r="V876" s="75">
        <v>0</v>
      </c>
      <c r="W876" s="123">
        <v>0</v>
      </c>
      <c r="X876" s="75">
        <v>0</v>
      </c>
      <c r="Y876" s="75">
        <v>0</v>
      </c>
      <c r="Z876" s="75">
        <v>0</v>
      </c>
      <c r="AA876" s="75">
        <v>0</v>
      </c>
      <c r="AB876" s="4">
        <v>0</v>
      </c>
      <c r="AC876" s="4">
        <v>0</v>
      </c>
      <c r="AD876" s="4">
        <v>0</v>
      </c>
      <c r="AE876" s="8">
        <v>0</v>
      </c>
      <c r="AF876" s="8">
        <v>0</v>
      </c>
      <c r="AG876" s="8">
        <v>0</v>
      </c>
      <c r="AH876" s="8">
        <v>0</v>
      </c>
      <c r="AI876" s="51">
        <v>0</v>
      </c>
      <c r="AJ876" s="51">
        <v>0</v>
      </c>
      <c r="AK876" s="51">
        <v>0</v>
      </c>
      <c r="AL876" s="51">
        <v>0</v>
      </c>
      <c r="AM876" s="8">
        <v>-999</v>
      </c>
      <c r="AN876" s="8" t="s">
        <v>22151</v>
      </c>
      <c r="AO876" s="8">
        <v>-999</v>
      </c>
      <c r="AP876" s="8" t="s">
        <v>22151</v>
      </c>
      <c r="AQ876" s="8" t="s">
        <v>22151</v>
      </c>
      <c r="AR876" s="8" t="s">
        <v>22151</v>
      </c>
      <c r="AS876" s="8" t="s">
        <v>22151</v>
      </c>
      <c r="AT876" s="8">
        <v>-999</v>
      </c>
      <c r="AU876" s="8" t="s">
        <v>22151</v>
      </c>
      <c r="AV876" s="8">
        <v>-999</v>
      </c>
      <c r="AW876" s="8">
        <v>-999</v>
      </c>
      <c r="AX876" s="8">
        <v>-999</v>
      </c>
      <c r="AY876" s="132" t="s">
        <v>22151</v>
      </c>
      <c r="AZ876" s="132">
        <v>46</v>
      </c>
      <c r="BA876" s="132" t="s">
        <v>22151</v>
      </c>
      <c r="BB876" s="132" t="s">
        <v>22151</v>
      </c>
      <c r="BC876" s="132" t="s">
        <v>22151</v>
      </c>
      <c r="BD876" s="132" t="s">
        <v>22151</v>
      </c>
      <c r="BE876" s="132">
        <v>61</v>
      </c>
      <c r="BF876" s="132" t="s">
        <v>22151</v>
      </c>
      <c r="BG876" s="132">
        <v>118</v>
      </c>
      <c r="BH876" s="132">
        <v>280</v>
      </c>
      <c r="BI876" s="132">
        <v>265</v>
      </c>
      <c r="BJ876" s="92" t="s">
        <v>22151</v>
      </c>
      <c r="BK876" s="8">
        <v>8.3853679235062994</v>
      </c>
      <c r="BL876" s="8">
        <v>-1007.3853679235064</v>
      </c>
      <c r="BM876" s="12">
        <v>839</v>
      </c>
      <c r="BN876" s="10">
        <v>0</v>
      </c>
      <c r="BO876" s="10">
        <v>0.19435732070240119</v>
      </c>
      <c r="BP876" s="10">
        <v>-1007.5797252442087</v>
      </c>
      <c r="BQ876" s="41">
        <v>-2146.5971562029608</v>
      </c>
      <c r="BR876" s="41"/>
      <c r="BS876" s="10">
        <v>0</v>
      </c>
      <c r="BT876" s="38">
        <v>0</v>
      </c>
      <c r="BU876" s="6" t="s">
        <v>22633</v>
      </c>
      <c r="BV876" s="75">
        <v>999</v>
      </c>
      <c r="BW876" s="75">
        <v>1851</v>
      </c>
      <c r="BX876" s="51">
        <v>-852</v>
      </c>
      <c r="BY876" s="75">
        <v>0</v>
      </c>
      <c r="BZ876" s="75">
        <v>0</v>
      </c>
      <c r="CA876" s="184" t="s">
        <v>22151</v>
      </c>
    </row>
    <row r="877" spans="1:79" x14ac:dyDescent="0.3">
      <c r="A877" s="134" t="s">
        <v>2657</v>
      </c>
      <c r="B877" s="114" t="s">
        <v>6910</v>
      </c>
      <c r="C877" s="118" t="s">
        <v>7155</v>
      </c>
      <c r="D877" s="91" t="s">
        <v>382</v>
      </c>
      <c r="E877" s="118" t="s">
        <v>3591</v>
      </c>
      <c r="F877" s="118" t="s">
        <v>3591</v>
      </c>
      <c r="G877" s="118" t="s">
        <v>1396</v>
      </c>
      <c r="H877" s="118" t="s">
        <v>22151</v>
      </c>
      <c r="I877" s="118" t="s">
        <v>1396</v>
      </c>
      <c r="J877" s="271" t="s">
        <v>1396</v>
      </c>
      <c r="K877" s="122">
        <v>5514</v>
      </c>
      <c r="L877" s="122" t="s">
        <v>10555</v>
      </c>
      <c r="M877" s="122" t="e">
        <v>#VALUE!</v>
      </c>
      <c r="N877" s="122" t="s">
        <v>5950</v>
      </c>
      <c r="O877" s="123">
        <v>0</v>
      </c>
      <c r="P877" s="123">
        <v>0</v>
      </c>
      <c r="Q877" s="123">
        <v>0</v>
      </c>
      <c r="R877" s="123">
        <v>0</v>
      </c>
      <c r="S877" s="123">
        <v>0</v>
      </c>
      <c r="T877" s="123">
        <v>0</v>
      </c>
      <c r="U877" s="123">
        <v>0</v>
      </c>
      <c r="V877" s="123">
        <v>0</v>
      </c>
      <c r="W877" s="123">
        <v>0</v>
      </c>
      <c r="X877" s="123">
        <v>0</v>
      </c>
      <c r="Y877" s="123">
        <v>0</v>
      </c>
      <c r="Z877" s="123">
        <v>0</v>
      </c>
      <c r="AA877" s="123">
        <v>0</v>
      </c>
      <c r="AB877" s="124">
        <v>0</v>
      </c>
      <c r="AC877" s="124">
        <v>0</v>
      </c>
      <c r="AD877" s="124">
        <v>0</v>
      </c>
      <c r="AE877" s="125">
        <v>0</v>
      </c>
      <c r="AF877" s="125">
        <v>0</v>
      </c>
      <c r="AG877" s="125">
        <v>0</v>
      </c>
      <c r="AH877" s="125">
        <v>0</v>
      </c>
      <c r="AI877" s="125">
        <v>0</v>
      </c>
      <c r="AJ877" s="125">
        <v>0</v>
      </c>
      <c r="AK877" s="125">
        <v>0</v>
      </c>
      <c r="AL877" s="51">
        <v>0</v>
      </c>
      <c r="AM877" s="125">
        <v>-999</v>
      </c>
      <c r="AN877" s="125" t="s">
        <v>22151</v>
      </c>
      <c r="AO877" s="125">
        <v>-999</v>
      </c>
      <c r="AP877" s="125" t="s">
        <v>22151</v>
      </c>
      <c r="AQ877" s="125" t="s">
        <v>22151</v>
      </c>
      <c r="AR877" s="125" t="s">
        <v>22151</v>
      </c>
      <c r="AS877" s="125" t="s">
        <v>22151</v>
      </c>
      <c r="AT877" s="125">
        <v>-999</v>
      </c>
      <c r="AU877" s="125" t="s">
        <v>22151</v>
      </c>
      <c r="AV877" s="125">
        <v>-999</v>
      </c>
      <c r="AW877" s="125">
        <v>-999</v>
      </c>
      <c r="AX877" s="125">
        <v>-999</v>
      </c>
      <c r="AY877" s="127" t="s">
        <v>22151</v>
      </c>
      <c r="AZ877" s="127">
        <v>46</v>
      </c>
      <c r="BA877" s="127" t="s">
        <v>22151</v>
      </c>
      <c r="BB877" s="127" t="s">
        <v>22151</v>
      </c>
      <c r="BC877" s="127" t="s">
        <v>22151</v>
      </c>
      <c r="BD877" s="127" t="s">
        <v>22151</v>
      </c>
      <c r="BE877" s="127">
        <v>61</v>
      </c>
      <c r="BF877" s="127" t="s">
        <v>22151</v>
      </c>
      <c r="BG877" s="127">
        <v>118</v>
      </c>
      <c r="BH877" s="127">
        <v>280</v>
      </c>
      <c r="BI877" s="127">
        <v>265</v>
      </c>
      <c r="BJ877" s="126" t="s">
        <v>22151</v>
      </c>
      <c r="BK877" s="125">
        <v>8.3853679235062994</v>
      </c>
      <c r="BL877" s="125">
        <v>-1007.3853679235064</v>
      </c>
      <c r="BM877" s="127">
        <v>839</v>
      </c>
      <c r="BN877" s="125">
        <v>0</v>
      </c>
      <c r="BO877" s="125">
        <v>0.19435732070240119</v>
      </c>
      <c r="BP877" s="125">
        <v>-1007.5797252442087</v>
      </c>
      <c r="BQ877" s="128">
        <v>-2146.5971562029608</v>
      </c>
      <c r="BR877" s="159"/>
      <c r="BS877" s="125">
        <v>0</v>
      </c>
      <c r="BT877" s="38">
        <v>0</v>
      </c>
      <c r="BU877" s="125" t="s">
        <v>22633</v>
      </c>
      <c r="BV877" s="123">
        <v>999</v>
      </c>
      <c r="BW877" s="123">
        <v>1851</v>
      </c>
      <c r="BX877" s="125">
        <v>-852</v>
      </c>
      <c r="BY877" s="123">
        <v>0</v>
      </c>
      <c r="BZ877" s="123">
        <v>0</v>
      </c>
      <c r="CA877" s="184" t="s">
        <v>22151</v>
      </c>
    </row>
    <row r="878" spans="1:79" x14ac:dyDescent="0.3">
      <c r="A878" s="48" t="s">
        <v>2667</v>
      </c>
      <c r="B878" s="1" t="s">
        <v>7125</v>
      </c>
      <c r="C878" s="2" t="s">
        <v>6987</v>
      </c>
      <c r="D878" s="91" t="s">
        <v>351</v>
      </c>
      <c r="E878" s="2" t="s">
        <v>3591</v>
      </c>
      <c r="F878" s="2" t="s">
        <v>3591</v>
      </c>
      <c r="G878" s="2" t="s">
        <v>1396</v>
      </c>
      <c r="H878" s="2" t="s">
        <v>22151</v>
      </c>
      <c r="I878" s="2" t="s">
        <v>1396</v>
      </c>
      <c r="J878" s="269" t="s">
        <v>1396</v>
      </c>
      <c r="K878">
        <v>7244</v>
      </c>
      <c r="L878" t="s">
        <v>10516</v>
      </c>
      <c r="M878" t="e">
        <v>#VALUE!</v>
      </c>
      <c r="N878" t="s">
        <v>5957</v>
      </c>
      <c r="O878" s="169">
        <v>0</v>
      </c>
      <c r="P878" s="123">
        <v>0</v>
      </c>
      <c r="Q878" s="123">
        <v>0</v>
      </c>
      <c r="R878" s="67">
        <v>0</v>
      </c>
      <c r="S878" s="123">
        <v>0</v>
      </c>
      <c r="T878" s="123">
        <v>0</v>
      </c>
      <c r="U878" s="123">
        <v>0</v>
      </c>
      <c r="V878" s="67">
        <v>0</v>
      </c>
      <c r="W878" s="123">
        <v>0</v>
      </c>
      <c r="X878" s="67">
        <v>0</v>
      </c>
      <c r="Y878" s="67">
        <v>0</v>
      </c>
      <c r="Z878" s="67">
        <v>0</v>
      </c>
      <c r="AA878" s="67">
        <v>0</v>
      </c>
      <c r="AB878" s="4">
        <v>0</v>
      </c>
      <c r="AC878" s="4">
        <v>0</v>
      </c>
      <c r="AD878" s="4">
        <v>0</v>
      </c>
      <c r="AE878" s="8">
        <v>0</v>
      </c>
      <c r="AF878" s="8">
        <v>0</v>
      </c>
      <c r="AG878" s="8">
        <v>0</v>
      </c>
      <c r="AH878" s="8">
        <v>0</v>
      </c>
      <c r="AI878" s="51">
        <v>0</v>
      </c>
      <c r="AJ878" s="51">
        <v>0</v>
      </c>
      <c r="AK878" s="51">
        <v>0</v>
      </c>
      <c r="AL878" s="51">
        <v>0</v>
      </c>
      <c r="AM878" s="8">
        <v>-999</v>
      </c>
      <c r="AN878" s="8" t="s">
        <v>22151</v>
      </c>
      <c r="AO878" s="8">
        <v>-999</v>
      </c>
      <c r="AP878" s="8" t="s">
        <v>22151</v>
      </c>
      <c r="AQ878" s="8" t="s">
        <v>22151</v>
      </c>
      <c r="AR878" s="8" t="s">
        <v>22151</v>
      </c>
      <c r="AS878" s="8" t="s">
        <v>22151</v>
      </c>
      <c r="AT878" s="8">
        <v>-999</v>
      </c>
      <c r="AU878" s="8" t="s">
        <v>22151</v>
      </c>
      <c r="AV878" s="8">
        <v>-999</v>
      </c>
      <c r="AW878" s="8">
        <v>-999</v>
      </c>
      <c r="AX878" s="8">
        <v>-999</v>
      </c>
      <c r="AY878" s="132" t="s">
        <v>22151</v>
      </c>
      <c r="AZ878" s="132">
        <v>46</v>
      </c>
      <c r="BA878" s="132" t="s">
        <v>22151</v>
      </c>
      <c r="BB878" s="132" t="s">
        <v>22151</v>
      </c>
      <c r="BC878" s="132" t="s">
        <v>22151</v>
      </c>
      <c r="BD878" s="132" t="s">
        <v>22151</v>
      </c>
      <c r="BE878" s="132">
        <v>61</v>
      </c>
      <c r="BF878" s="132" t="s">
        <v>22151</v>
      </c>
      <c r="BG878" s="132">
        <v>118</v>
      </c>
      <c r="BH878" s="132">
        <v>280</v>
      </c>
      <c r="BI878" s="132">
        <v>265</v>
      </c>
      <c r="BJ878" s="92" t="s">
        <v>22151</v>
      </c>
      <c r="BK878" s="8">
        <v>8.3853679235062994</v>
      </c>
      <c r="BL878" s="8">
        <v>-1007.3853679235064</v>
      </c>
      <c r="BM878" s="12">
        <v>839</v>
      </c>
      <c r="BN878" s="10">
        <v>0</v>
      </c>
      <c r="BO878" s="10">
        <v>0.19435732070240119</v>
      </c>
      <c r="BP878" s="10">
        <v>-1007.5797252442087</v>
      </c>
      <c r="BQ878" s="41">
        <v>-2146.5971562029608</v>
      </c>
      <c r="BR878" s="41"/>
      <c r="BS878" s="10">
        <v>0</v>
      </c>
      <c r="BT878" s="38">
        <v>0</v>
      </c>
      <c r="BU878" s="6" t="s">
        <v>22633</v>
      </c>
      <c r="BV878" s="75">
        <v>999</v>
      </c>
      <c r="BW878" s="75">
        <v>1851</v>
      </c>
      <c r="BX878" s="51">
        <v>-852</v>
      </c>
      <c r="BY878" s="75">
        <v>0</v>
      </c>
      <c r="BZ878" s="75">
        <v>0</v>
      </c>
      <c r="CA878" s="184" t="s">
        <v>22151</v>
      </c>
    </row>
    <row r="879" spans="1:79" x14ac:dyDescent="0.3">
      <c r="A879" s="26" t="s">
        <v>10997</v>
      </c>
      <c r="B879" s="1" t="s">
        <v>7015</v>
      </c>
      <c r="C879" s="2" t="s">
        <v>10999</v>
      </c>
      <c r="D879" s="91" t="s">
        <v>10998</v>
      </c>
      <c r="E879" s="2" t="s">
        <v>3591</v>
      </c>
      <c r="F879" s="2" t="s">
        <v>3591</v>
      </c>
      <c r="G879" s="2" t="s">
        <v>1396</v>
      </c>
      <c r="H879" s="2" t="s">
        <v>22151</v>
      </c>
      <c r="I879" s="2" t="s">
        <v>1396</v>
      </c>
      <c r="J879" s="269" t="s">
        <v>1396</v>
      </c>
      <c r="K879">
        <v>9854</v>
      </c>
      <c r="L879" t="s">
        <v>11000</v>
      </c>
      <c r="M879" t="e">
        <v>#VALUE!</v>
      </c>
      <c r="N879" t="s">
        <v>11001</v>
      </c>
      <c r="O879" s="169">
        <v>0</v>
      </c>
      <c r="P879" s="123">
        <v>0</v>
      </c>
      <c r="Q879" s="123">
        <v>0</v>
      </c>
      <c r="R879" s="75">
        <v>0</v>
      </c>
      <c r="S879" s="123">
        <v>0</v>
      </c>
      <c r="T879" s="123">
        <v>0</v>
      </c>
      <c r="U879" s="123">
        <v>0</v>
      </c>
      <c r="V879" s="75">
        <v>0</v>
      </c>
      <c r="W879" s="123">
        <v>0</v>
      </c>
      <c r="X879" s="75">
        <v>0</v>
      </c>
      <c r="Y879" s="75">
        <v>0</v>
      </c>
      <c r="Z879" s="75">
        <v>0</v>
      </c>
      <c r="AA879" s="75">
        <v>0</v>
      </c>
      <c r="AB879" s="31">
        <v>0</v>
      </c>
      <c r="AC879" s="31">
        <v>0</v>
      </c>
      <c r="AD879" s="31">
        <v>0</v>
      </c>
      <c r="AE879" s="32">
        <v>0</v>
      </c>
      <c r="AF879" s="32">
        <v>0</v>
      </c>
      <c r="AG879" s="32">
        <v>0</v>
      </c>
      <c r="AH879" s="32">
        <v>0</v>
      </c>
      <c r="AI879" s="51">
        <v>0</v>
      </c>
      <c r="AJ879" s="51">
        <v>0</v>
      </c>
      <c r="AK879" s="51">
        <v>0</v>
      </c>
      <c r="AL879" s="51">
        <v>0</v>
      </c>
      <c r="AM879" s="32">
        <v>-999</v>
      </c>
      <c r="AN879" s="32" t="s">
        <v>22151</v>
      </c>
      <c r="AO879" s="32">
        <v>-999</v>
      </c>
      <c r="AP879" s="32" t="s">
        <v>22151</v>
      </c>
      <c r="AQ879" s="32" t="s">
        <v>22151</v>
      </c>
      <c r="AR879" s="32" t="s">
        <v>22151</v>
      </c>
      <c r="AS879" s="32" t="s">
        <v>22151</v>
      </c>
      <c r="AT879" s="32">
        <v>-999</v>
      </c>
      <c r="AU879" s="32" t="s">
        <v>22151</v>
      </c>
      <c r="AV879" s="32">
        <v>-999</v>
      </c>
      <c r="AW879" s="32">
        <v>-999</v>
      </c>
      <c r="AX879" s="32">
        <v>-999</v>
      </c>
      <c r="AY879" s="133" t="s">
        <v>22151</v>
      </c>
      <c r="AZ879" s="132">
        <v>46</v>
      </c>
      <c r="BA879" s="132" t="s">
        <v>22151</v>
      </c>
      <c r="BB879" s="132" t="s">
        <v>22151</v>
      </c>
      <c r="BC879" s="132" t="s">
        <v>22151</v>
      </c>
      <c r="BD879" s="132" t="s">
        <v>22151</v>
      </c>
      <c r="BE879" s="132">
        <v>61</v>
      </c>
      <c r="BF879" s="132" t="s">
        <v>22151</v>
      </c>
      <c r="BG879" s="132">
        <v>118</v>
      </c>
      <c r="BH879" s="132">
        <v>280</v>
      </c>
      <c r="BI879" s="132">
        <v>265</v>
      </c>
      <c r="BJ879" s="92" t="s">
        <v>22151</v>
      </c>
      <c r="BK879" s="32">
        <v>8.3853679235062994</v>
      </c>
      <c r="BL879" s="8">
        <v>-1007.3853679235064</v>
      </c>
      <c r="BM879" s="12">
        <v>839</v>
      </c>
      <c r="BN879" s="32">
        <v>0</v>
      </c>
      <c r="BO879" s="32">
        <v>0.19435732070240119</v>
      </c>
      <c r="BP879" s="32">
        <v>-1007.5797252442087</v>
      </c>
      <c r="BQ879" s="40">
        <v>-2146.5971562029608</v>
      </c>
      <c r="BR879" s="40"/>
      <c r="BS879" s="32">
        <v>0</v>
      </c>
      <c r="BT879" s="38">
        <v>0</v>
      </c>
      <c r="BU879" s="6" t="s">
        <v>22633</v>
      </c>
      <c r="BV879" s="75">
        <v>999</v>
      </c>
      <c r="BW879" s="75">
        <v>1851</v>
      </c>
      <c r="BX879" s="51">
        <v>-852</v>
      </c>
      <c r="BY879" s="75">
        <v>0</v>
      </c>
      <c r="BZ879" s="75">
        <v>0</v>
      </c>
      <c r="CA879" s="184" t="s">
        <v>22151</v>
      </c>
    </row>
    <row r="880" spans="1:79" x14ac:dyDescent="0.3">
      <c r="A880" s="48" t="s">
        <v>2792</v>
      </c>
      <c r="B880" s="1" t="s">
        <v>7319</v>
      </c>
      <c r="C880" s="2" t="s">
        <v>6655</v>
      </c>
      <c r="D880" s="91" t="s">
        <v>407</v>
      </c>
      <c r="E880" s="2" t="s">
        <v>3591</v>
      </c>
      <c r="F880" s="2" t="s">
        <v>3591</v>
      </c>
      <c r="G880" s="2" t="s">
        <v>1396</v>
      </c>
      <c r="H880" s="2" t="s">
        <v>22151</v>
      </c>
      <c r="I880" s="2" t="s">
        <v>1396</v>
      </c>
      <c r="J880" s="269" t="s">
        <v>1396</v>
      </c>
      <c r="K880">
        <v>2554</v>
      </c>
      <c r="L880" t="s">
        <v>10599</v>
      </c>
      <c r="M880" t="e">
        <v>#VALUE!</v>
      </c>
      <c r="N880" t="s">
        <v>6047</v>
      </c>
      <c r="O880" s="169">
        <v>0</v>
      </c>
      <c r="P880" s="123">
        <v>0</v>
      </c>
      <c r="Q880" s="123">
        <v>0</v>
      </c>
      <c r="R880" s="75">
        <v>0</v>
      </c>
      <c r="S880" s="123">
        <v>0</v>
      </c>
      <c r="T880" s="123">
        <v>0</v>
      </c>
      <c r="U880" s="123">
        <v>0</v>
      </c>
      <c r="V880" s="75">
        <v>0</v>
      </c>
      <c r="W880" s="123">
        <v>0</v>
      </c>
      <c r="X880" s="75">
        <v>0</v>
      </c>
      <c r="Y880" s="75">
        <v>0</v>
      </c>
      <c r="Z880" s="75">
        <v>0</v>
      </c>
      <c r="AA880" s="75">
        <v>0</v>
      </c>
      <c r="AB880" s="3">
        <v>0</v>
      </c>
      <c r="AC880" s="3">
        <v>0</v>
      </c>
      <c r="AD880" s="3">
        <v>0</v>
      </c>
      <c r="AE880" s="6">
        <v>0</v>
      </c>
      <c r="AF880" s="6">
        <v>0</v>
      </c>
      <c r="AG880" s="6">
        <v>0</v>
      </c>
      <c r="AH880" s="6">
        <v>0</v>
      </c>
      <c r="AI880" s="51">
        <v>0</v>
      </c>
      <c r="AJ880" s="51">
        <v>0</v>
      </c>
      <c r="AK880" s="51">
        <v>0</v>
      </c>
      <c r="AL880" s="51">
        <v>0</v>
      </c>
      <c r="AM880" s="6">
        <v>-999</v>
      </c>
      <c r="AN880" s="6" t="s">
        <v>22151</v>
      </c>
      <c r="AO880" s="6">
        <v>-999</v>
      </c>
      <c r="AP880" s="6" t="s">
        <v>22151</v>
      </c>
      <c r="AQ880" s="6" t="s">
        <v>22151</v>
      </c>
      <c r="AR880" s="6" t="s">
        <v>22151</v>
      </c>
      <c r="AS880" s="6" t="s">
        <v>22151</v>
      </c>
      <c r="AT880" s="6">
        <v>-999</v>
      </c>
      <c r="AU880" s="6" t="s">
        <v>22151</v>
      </c>
      <c r="AV880" s="6">
        <v>-999</v>
      </c>
      <c r="AW880" s="6">
        <v>-999</v>
      </c>
      <c r="AX880" s="6">
        <v>-999</v>
      </c>
      <c r="AY880" s="99" t="s">
        <v>22151</v>
      </c>
      <c r="AZ880" s="132">
        <v>46</v>
      </c>
      <c r="BA880" s="132" t="s">
        <v>22151</v>
      </c>
      <c r="BB880" s="132" t="s">
        <v>22151</v>
      </c>
      <c r="BC880" s="132" t="s">
        <v>22151</v>
      </c>
      <c r="BD880" s="132" t="s">
        <v>22151</v>
      </c>
      <c r="BE880" s="132">
        <v>61</v>
      </c>
      <c r="BF880" s="132" t="s">
        <v>22151</v>
      </c>
      <c r="BG880" s="132">
        <v>118</v>
      </c>
      <c r="BH880" s="132">
        <v>280</v>
      </c>
      <c r="BI880" s="132">
        <v>265</v>
      </c>
      <c r="BJ880" s="92" t="s">
        <v>22151</v>
      </c>
      <c r="BK880" s="6">
        <v>8.3853679235062994</v>
      </c>
      <c r="BL880" s="8">
        <v>-1007.3853679235064</v>
      </c>
      <c r="BM880" s="12">
        <v>839</v>
      </c>
      <c r="BN880" s="6">
        <v>0</v>
      </c>
      <c r="BO880" s="6">
        <v>0.19435732070240119</v>
      </c>
      <c r="BP880" s="6">
        <v>-1007.5797252442087</v>
      </c>
      <c r="BQ880" s="38">
        <v>-2146.5971562029608</v>
      </c>
      <c r="BR880" s="38"/>
      <c r="BS880" s="6">
        <v>0</v>
      </c>
      <c r="BT880" s="38">
        <v>0</v>
      </c>
      <c r="BU880" s="6" t="s">
        <v>22633</v>
      </c>
      <c r="BV880" s="75">
        <v>999</v>
      </c>
      <c r="BW880" s="75">
        <v>1851</v>
      </c>
      <c r="BX880" s="51">
        <v>-852</v>
      </c>
      <c r="BY880" s="75">
        <v>0</v>
      </c>
      <c r="BZ880" s="75">
        <v>0</v>
      </c>
      <c r="CA880" s="184" t="s">
        <v>22151</v>
      </c>
    </row>
    <row r="881" spans="1:79" x14ac:dyDescent="0.3">
      <c r="A881" s="61" t="s">
        <v>8203</v>
      </c>
      <c r="B881" s="1" t="s">
        <v>8204</v>
      </c>
      <c r="C881" s="2" t="s">
        <v>6560</v>
      </c>
      <c r="D881" s="91" t="s">
        <v>8857</v>
      </c>
      <c r="E881" s="2" t="s">
        <v>3591</v>
      </c>
      <c r="F881" s="2" t="s">
        <v>3591</v>
      </c>
      <c r="G881" s="2" t="s">
        <v>1396</v>
      </c>
      <c r="H881" s="2" t="s">
        <v>22151</v>
      </c>
      <c r="I881" s="2" t="s">
        <v>1396</v>
      </c>
      <c r="J881" s="269" t="s">
        <v>1396</v>
      </c>
      <c r="K881">
        <v>9741</v>
      </c>
      <c r="L881" t="s">
        <v>9660</v>
      </c>
      <c r="M881" t="e">
        <v>#VALUE!</v>
      </c>
      <c r="N881" t="s">
        <v>8859</v>
      </c>
      <c r="O881" s="169">
        <v>0</v>
      </c>
      <c r="P881" s="123">
        <v>0</v>
      </c>
      <c r="Q881" s="123">
        <v>0</v>
      </c>
      <c r="R881" s="75">
        <v>0</v>
      </c>
      <c r="S881" s="123">
        <v>0</v>
      </c>
      <c r="T881" s="123">
        <v>0</v>
      </c>
      <c r="U881" s="123">
        <v>0</v>
      </c>
      <c r="V881" s="75">
        <v>0</v>
      </c>
      <c r="W881" s="123">
        <v>0</v>
      </c>
      <c r="X881" s="75">
        <v>0</v>
      </c>
      <c r="Y881" s="75">
        <v>0</v>
      </c>
      <c r="Z881" s="75">
        <v>0</v>
      </c>
      <c r="AA881" s="75">
        <v>0</v>
      </c>
      <c r="AB881" s="52">
        <v>0</v>
      </c>
      <c r="AC881" s="52">
        <v>0</v>
      </c>
      <c r="AD881" s="52">
        <v>0</v>
      </c>
      <c r="AE881" s="51">
        <v>0</v>
      </c>
      <c r="AF881" s="51">
        <v>0</v>
      </c>
      <c r="AG881" s="51">
        <v>0</v>
      </c>
      <c r="AH881" s="51">
        <v>0</v>
      </c>
      <c r="AI881" s="51">
        <v>0</v>
      </c>
      <c r="AJ881" s="51">
        <v>0</v>
      </c>
      <c r="AK881" s="51">
        <v>0</v>
      </c>
      <c r="AL881" s="51">
        <v>0</v>
      </c>
      <c r="AM881" s="51">
        <v>-999</v>
      </c>
      <c r="AN881" s="51" t="s">
        <v>22151</v>
      </c>
      <c r="AO881" s="51">
        <v>-999</v>
      </c>
      <c r="AP881" s="51" t="s">
        <v>22151</v>
      </c>
      <c r="AQ881" s="51" t="s">
        <v>22151</v>
      </c>
      <c r="AR881" s="51" t="s">
        <v>22151</v>
      </c>
      <c r="AS881" s="51" t="s">
        <v>22151</v>
      </c>
      <c r="AT881" s="51">
        <v>-999</v>
      </c>
      <c r="AU881" s="51" t="s">
        <v>22151</v>
      </c>
      <c r="AV881" s="51">
        <v>-999</v>
      </c>
      <c r="AW881" s="51">
        <v>-999</v>
      </c>
      <c r="AX881" s="51">
        <v>-999</v>
      </c>
      <c r="AY881" s="76" t="s">
        <v>22151</v>
      </c>
      <c r="AZ881" s="76">
        <v>46</v>
      </c>
      <c r="BA881" s="76" t="s">
        <v>22151</v>
      </c>
      <c r="BB881" s="76" t="s">
        <v>22151</v>
      </c>
      <c r="BC881" s="76" t="s">
        <v>22151</v>
      </c>
      <c r="BD881" s="76" t="s">
        <v>22151</v>
      </c>
      <c r="BE881" s="76">
        <v>61</v>
      </c>
      <c r="BF881" s="76" t="s">
        <v>22151</v>
      </c>
      <c r="BG881" s="76">
        <v>118</v>
      </c>
      <c r="BH881" s="76">
        <v>280</v>
      </c>
      <c r="BI881" s="76">
        <v>265</v>
      </c>
      <c r="BJ881" s="93" t="s">
        <v>22151</v>
      </c>
      <c r="BK881" s="51">
        <v>8.3853679235062994</v>
      </c>
      <c r="BL881" s="51">
        <v>-1007.3853679235064</v>
      </c>
      <c r="BM881" s="76">
        <v>839</v>
      </c>
      <c r="BN881" s="51">
        <v>0</v>
      </c>
      <c r="BO881" s="51">
        <v>0.19435732070240119</v>
      </c>
      <c r="BP881" s="51">
        <v>-1007.5797252442087</v>
      </c>
      <c r="BQ881" s="64">
        <v>-2146.5971562029608</v>
      </c>
      <c r="BR881" s="64"/>
      <c r="BS881" s="51">
        <v>0</v>
      </c>
      <c r="BT881" s="38">
        <v>0</v>
      </c>
      <c r="BU881" s="51" t="s">
        <v>22633</v>
      </c>
      <c r="BV881" s="75">
        <v>999</v>
      </c>
      <c r="BW881" s="75">
        <v>1851</v>
      </c>
      <c r="BX881" s="51">
        <v>-852</v>
      </c>
      <c r="BY881" s="75">
        <v>0</v>
      </c>
      <c r="BZ881" s="75">
        <v>0</v>
      </c>
      <c r="CA881" s="184" t="s">
        <v>22151</v>
      </c>
    </row>
    <row r="882" spans="1:79" x14ac:dyDescent="0.3">
      <c r="A882" s="48" t="s">
        <v>11042</v>
      </c>
      <c r="B882" s="1" t="s">
        <v>6568</v>
      </c>
      <c r="C882" s="2" t="s">
        <v>7010</v>
      </c>
      <c r="D882" s="91" t="s">
        <v>11043</v>
      </c>
      <c r="E882" s="2" t="s">
        <v>3591</v>
      </c>
      <c r="F882" s="2" t="s">
        <v>3591</v>
      </c>
      <c r="G882" s="2" t="s">
        <v>1396</v>
      </c>
      <c r="H882" s="2" t="s">
        <v>22151</v>
      </c>
      <c r="I882" s="2" t="s">
        <v>1396</v>
      </c>
      <c r="J882" s="269" t="s">
        <v>1396</v>
      </c>
      <c r="K882">
        <v>6908</v>
      </c>
      <c r="L882" t="s">
        <v>11044</v>
      </c>
      <c r="M882" t="e">
        <v>#VALUE!</v>
      </c>
      <c r="N882" t="s">
        <v>11045</v>
      </c>
      <c r="O882" s="169">
        <v>0</v>
      </c>
      <c r="P882" s="123">
        <v>0</v>
      </c>
      <c r="Q882" s="123">
        <v>0</v>
      </c>
      <c r="R882" s="75">
        <v>0</v>
      </c>
      <c r="S882" s="123">
        <v>0</v>
      </c>
      <c r="T882" s="123">
        <v>0</v>
      </c>
      <c r="U882" s="123">
        <v>0</v>
      </c>
      <c r="V882" s="75">
        <v>0</v>
      </c>
      <c r="W882" s="123">
        <v>0</v>
      </c>
      <c r="X882" s="75">
        <v>0</v>
      </c>
      <c r="Y882" s="75">
        <v>0</v>
      </c>
      <c r="Z882" s="75">
        <v>0</v>
      </c>
      <c r="AA882" s="75">
        <v>0</v>
      </c>
      <c r="AB882" s="4">
        <v>0</v>
      </c>
      <c r="AC882" s="4">
        <v>0</v>
      </c>
      <c r="AD882" s="4">
        <v>0</v>
      </c>
      <c r="AE882" s="8">
        <v>0</v>
      </c>
      <c r="AF882" s="8">
        <v>0</v>
      </c>
      <c r="AG882" s="8">
        <v>0</v>
      </c>
      <c r="AH882" s="8">
        <v>0</v>
      </c>
      <c r="AI882" s="51">
        <v>0</v>
      </c>
      <c r="AJ882" s="51">
        <v>0</v>
      </c>
      <c r="AK882" s="51">
        <v>0</v>
      </c>
      <c r="AL882" s="51">
        <v>0</v>
      </c>
      <c r="AM882" s="8">
        <v>-999</v>
      </c>
      <c r="AN882" s="8" t="s">
        <v>22151</v>
      </c>
      <c r="AO882" s="8">
        <v>-999</v>
      </c>
      <c r="AP882" s="8" t="s">
        <v>22151</v>
      </c>
      <c r="AQ882" s="8" t="s">
        <v>22151</v>
      </c>
      <c r="AR882" s="8" t="s">
        <v>22151</v>
      </c>
      <c r="AS882" s="8" t="s">
        <v>22151</v>
      </c>
      <c r="AT882" s="8">
        <v>-999</v>
      </c>
      <c r="AU882" s="8" t="s">
        <v>22151</v>
      </c>
      <c r="AV882" s="8">
        <v>-999</v>
      </c>
      <c r="AW882" s="8">
        <v>-999</v>
      </c>
      <c r="AX882" s="8">
        <v>-999</v>
      </c>
      <c r="AY882" s="132" t="s">
        <v>22151</v>
      </c>
      <c r="AZ882" s="132">
        <v>46</v>
      </c>
      <c r="BA882" s="132" t="s">
        <v>22151</v>
      </c>
      <c r="BB882" s="132" t="s">
        <v>22151</v>
      </c>
      <c r="BC882" s="132" t="s">
        <v>22151</v>
      </c>
      <c r="BD882" s="132" t="s">
        <v>22151</v>
      </c>
      <c r="BE882" s="132">
        <v>61</v>
      </c>
      <c r="BF882" s="132" t="s">
        <v>22151</v>
      </c>
      <c r="BG882" s="132">
        <v>118</v>
      </c>
      <c r="BH882" s="132">
        <v>280</v>
      </c>
      <c r="BI882" s="132">
        <v>265</v>
      </c>
      <c r="BJ882" s="92" t="s">
        <v>22151</v>
      </c>
      <c r="BK882" s="8">
        <v>8.3853679235062994</v>
      </c>
      <c r="BL882" s="8">
        <v>-1007.3853679235064</v>
      </c>
      <c r="BM882" s="12">
        <v>839</v>
      </c>
      <c r="BN882" s="10">
        <v>0</v>
      </c>
      <c r="BO882" s="10">
        <v>0.19435732070240119</v>
      </c>
      <c r="BP882" s="10">
        <v>-1007.5797252442087</v>
      </c>
      <c r="BQ882" s="41">
        <v>-2146.5971562029608</v>
      </c>
      <c r="BR882" s="41"/>
      <c r="BS882" s="10">
        <v>0</v>
      </c>
      <c r="BT882" s="38">
        <v>0</v>
      </c>
      <c r="BU882" s="6" t="s">
        <v>22633</v>
      </c>
      <c r="BV882" s="75">
        <v>999</v>
      </c>
      <c r="BW882" s="75">
        <v>1851</v>
      </c>
      <c r="BX882" s="51">
        <v>-852</v>
      </c>
      <c r="BY882" s="75">
        <v>0</v>
      </c>
      <c r="BZ882" s="75">
        <v>0</v>
      </c>
      <c r="CA882" s="184" t="s">
        <v>22151</v>
      </c>
    </row>
    <row r="883" spans="1:79" x14ac:dyDescent="0.3">
      <c r="A883" s="53" t="s">
        <v>11038</v>
      </c>
      <c r="B883" s="1" t="s">
        <v>8064</v>
      </c>
      <c r="C883" s="2" t="s">
        <v>6627</v>
      </c>
      <c r="D883" s="91" t="s">
        <v>11039</v>
      </c>
      <c r="E883" s="2" t="s">
        <v>3591</v>
      </c>
      <c r="F883" s="2" t="s">
        <v>3591</v>
      </c>
      <c r="G883" s="2" t="s">
        <v>1396</v>
      </c>
      <c r="H883" s="2" t="s">
        <v>22151</v>
      </c>
      <c r="I883" s="2" t="s">
        <v>1396</v>
      </c>
      <c r="J883" s="269" t="s">
        <v>1396</v>
      </c>
      <c r="K883">
        <v>11773</v>
      </c>
      <c r="L883" t="s">
        <v>11040</v>
      </c>
      <c r="M883" t="e">
        <v>#VALUE!</v>
      </c>
      <c r="N883" t="s">
        <v>11041</v>
      </c>
      <c r="O883" s="169">
        <v>0</v>
      </c>
      <c r="P883" s="123">
        <v>0</v>
      </c>
      <c r="Q883" s="123">
        <v>0</v>
      </c>
      <c r="R883" s="67">
        <v>0</v>
      </c>
      <c r="S883" s="123">
        <v>0</v>
      </c>
      <c r="T883" s="123">
        <v>0</v>
      </c>
      <c r="U883" s="123">
        <v>0</v>
      </c>
      <c r="V883" s="67">
        <v>0</v>
      </c>
      <c r="W883" s="123">
        <v>0</v>
      </c>
      <c r="X883" s="67">
        <v>0</v>
      </c>
      <c r="Y883" s="67">
        <v>0</v>
      </c>
      <c r="Z883" s="67">
        <v>0</v>
      </c>
      <c r="AA883" s="67">
        <v>0</v>
      </c>
      <c r="AB883" s="52">
        <v>0</v>
      </c>
      <c r="AC883" s="52">
        <v>0</v>
      </c>
      <c r="AD883" s="52">
        <v>0</v>
      </c>
      <c r="AE883" s="51">
        <v>0</v>
      </c>
      <c r="AF883" s="51">
        <v>0</v>
      </c>
      <c r="AG883" s="51">
        <v>0</v>
      </c>
      <c r="AH883" s="51">
        <v>0</v>
      </c>
      <c r="AI883" s="51">
        <v>0</v>
      </c>
      <c r="AJ883" s="51">
        <v>0</v>
      </c>
      <c r="AK883" s="51">
        <v>0</v>
      </c>
      <c r="AL883" s="51">
        <v>0</v>
      </c>
      <c r="AM883" s="51">
        <v>-999</v>
      </c>
      <c r="AN883" s="51" t="s">
        <v>22151</v>
      </c>
      <c r="AO883" s="51">
        <v>-999</v>
      </c>
      <c r="AP883" s="51" t="s">
        <v>22151</v>
      </c>
      <c r="AQ883" s="51" t="s">
        <v>22151</v>
      </c>
      <c r="AR883" s="51" t="s">
        <v>22151</v>
      </c>
      <c r="AS883" s="51" t="s">
        <v>22151</v>
      </c>
      <c r="AT883" s="51">
        <v>-999</v>
      </c>
      <c r="AU883" s="51" t="s">
        <v>22151</v>
      </c>
      <c r="AV883" s="51">
        <v>-999</v>
      </c>
      <c r="AW883" s="51">
        <v>-999</v>
      </c>
      <c r="AX883" s="51">
        <v>-999</v>
      </c>
      <c r="AY883" s="76" t="s">
        <v>22151</v>
      </c>
      <c r="AZ883" s="132">
        <v>46</v>
      </c>
      <c r="BA883" s="132" t="s">
        <v>22151</v>
      </c>
      <c r="BB883" s="132" t="s">
        <v>22151</v>
      </c>
      <c r="BC883" s="132" t="s">
        <v>22151</v>
      </c>
      <c r="BD883" s="132" t="s">
        <v>22151</v>
      </c>
      <c r="BE883" s="132">
        <v>61</v>
      </c>
      <c r="BF883" s="132" t="s">
        <v>22151</v>
      </c>
      <c r="BG883" s="132">
        <v>118</v>
      </c>
      <c r="BH883" s="132">
        <v>280</v>
      </c>
      <c r="BI883" s="132">
        <v>265</v>
      </c>
      <c r="BJ883" s="92" t="s">
        <v>22151</v>
      </c>
      <c r="BK883" s="51">
        <v>8.3853679235062994</v>
      </c>
      <c r="BL883" s="8">
        <v>-1007.3853679235064</v>
      </c>
      <c r="BM883" s="12">
        <v>839</v>
      </c>
      <c r="BN883" s="51">
        <v>0</v>
      </c>
      <c r="BO883" s="51">
        <v>0.19435732070240119</v>
      </c>
      <c r="BP883" s="51">
        <v>-1007.5797252442087</v>
      </c>
      <c r="BQ883" s="64">
        <v>-2146.5971562029608</v>
      </c>
      <c r="BR883" s="64"/>
      <c r="BS883" s="51">
        <v>0</v>
      </c>
      <c r="BT883" s="38">
        <v>0</v>
      </c>
      <c r="BU883" s="51" t="s">
        <v>22633</v>
      </c>
      <c r="BV883" s="75">
        <v>999</v>
      </c>
      <c r="BW883" s="75">
        <v>1851</v>
      </c>
      <c r="BX883" s="51">
        <v>-852</v>
      </c>
      <c r="BY883" s="75">
        <v>0</v>
      </c>
      <c r="BZ883" s="75">
        <v>0</v>
      </c>
      <c r="CA883" s="184" t="s">
        <v>22151</v>
      </c>
    </row>
    <row r="884" spans="1:79" x14ac:dyDescent="0.3">
      <c r="A884" s="48" t="s">
        <v>3016</v>
      </c>
      <c r="B884" s="1" t="s">
        <v>6981</v>
      </c>
      <c r="C884" s="2" t="s">
        <v>6982</v>
      </c>
      <c r="D884" s="91" t="s">
        <v>543</v>
      </c>
      <c r="E884" s="2" t="s">
        <v>1526</v>
      </c>
      <c r="F884" s="2" t="s">
        <v>9094</v>
      </c>
      <c r="G884" s="2" t="s">
        <v>1396</v>
      </c>
      <c r="H884" s="2" t="s">
        <v>22151</v>
      </c>
      <c r="I884" s="2" t="s">
        <v>1396</v>
      </c>
      <c r="J884" s="269" t="s">
        <v>1396</v>
      </c>
      <c r="K884">
        <v>8002</v>
      </c>
      <c r="L884" t="s">
        <v>9198</v>
      </c>
      <c r="M884" t="e">
        <v>#VALUE!</v>
      </c>
      <c r="N884" t="s">
        <v>6219</v>
      </c>
      <c r="O884" s="169">
        <v>0</v>
      </c>
      <c r="P884" s="123">
        <v>0</v>
      </c>
      <c r="Q884" s="123">
        <v>0</v>
      </c>
      <c r="R884" s="75">
        <v>0</v>
      </c>
      <c r="S884" s="123">
        <v>0</v>
      </c>
      <c r="T884" s="123">
        <v>0</v>
      </c>
      <c r="U884" s="123">
        <v>0</v>
      </c>
      <c r="V884" s="75">
        <v>0</v>
      </c>
      <c r="W884" s="123">
        <v>0</v>
      </c>
      <c r="X884" s="75">
        <v>0</v>
      </c>
      <c r="Y884" s="75">
        <v>0</v>
      </c>
      <c r="Z884" s="75">
        <v>0</v>
      </c>
      <c r="AA884" s="75">
        <v>0</v>
      </c>
      <c r="AB884" s="4">
        <v>0</v>
      </c>
      <c r="AC884" s="4">
        <v>0</v>
      </c>
      <c r="AD884" s="4">
        <v>0</v>
      </c>
      <c r="AE884" s="8">
        <v>0</v>
      </c>
      <c r="AF884" s="8">
        <v>0</v>
      </c>
      <c r="AG884" s="8">
        <v>0</v>
      </c>
      <c r="AH884" s="8">
        <v>0</v>
      </c>
      <c r="AI884" s="51">
        <v>0</v>
      </c>
      <c r="AJ884" s="51">
        <v>0</v>
      </c>
      <c r="AK884" s="51">
        <v>0</v>
      </c>
      <c r="AL884" s="51">
        <v>0</v>
      </c>
      <c r="AM884" s="8">
        <v>-999</v>
      </c>
      <c r="AN884" s="8" t="s">
        <v>22151</v>
      </c>
      <c r="AO884" s="8">
        <v>-999</v>
      </c>
      <c r="AP884" s="8" t="s">
        <v>22151</v>
      </c>
      <c r="AQ884" s="8" t="s">
        <v>22151</v>
      </c>
      <c r="AR884" s="8" t="s">
        <v>22151</v>
      </c>
      <c r="AS884" s="8" t="s">
        <v>22151</v>
      </c>
      <c r="AT884" s="8">
        <v>-999</v>
      </c>
      <c r="AU884" s="8" t="s">
        <v>22151</v>
      </c>
      <c r="AV884" s="8">
        <v>-999</v>
      </c>
      <c r="AW884" s="8">
        <v>-999</v>
      </c>
      <c r="AX884" s="8">
        <v>-999</v>
      </c>
      <c r="AY884" s="132" t="s">
        <v>22151</v>
      </c>
      <c r="AZ884" s="132">
        <v>46</v>
      </c>
      <c r="BA884" s="132" t="s">
        <v>22151</v>
      </c>
      <c r="BB884" s="132" t="s">
        <v>22151</v>
      </c>
      <c r="BC884" s="132" t="s">
        <v>22151</v>
      </c>
      <c r="BD884" s="132" t="s">
        <v>22151</v>
      </c>
      <c r="BE884" s="132">
        <v>61</v>
      </c>
      <c r="BF884" s="132" t="s">
        <v>22151</v>
      </c>
      <c r="BG884" s="132">
        <v>118</v>
      </c>
      <c r="BH884" s="132">
        <v>280</v>
      </c>
      <c r="BI884" s="132">
        <v>265</v>
      </c>
      <c r="BJ884" s="92" t="s">
        <v>22151</v>
      </c>
      <c r="BK884" s="8">
        <v>8.3853679235062994</v>
      </c>
      <c r="BL884" s="8">
        <v>-1007.3853679235064</v>
      </c>
      <c r="BM884" s="12">
        <v>839</v>
      </c>
      <c r="BN884" s="10">
        <v>0</v>
      </c>
      <c r="BO884" s="10">
        <v>0.19435732070240119</v>
      </c>
      <c r="BP884" s="10">
        <v>-1007.5797252442087</v>
      </c>
      <c r="BQ884" s="41">
        <v>-2146.5971562029608</v>
      </c>
      <c r="BR884" s="41"/>
      <c r="BS884" s="10">
        <v>0</v>
      </c>
      <c r="BT884" s="38">
        <v>0</v>
      </c>
      <c r="BU884" s="6" t="s">
        <v>22633</v>
      </c>
      <c r="BV884" s="75">
        <v>999</v>
      </c>
      <c r="BW884" s="75">
        <v>1851</v>
      </c>
      <c r="BX884" s="51">
        <v>-852</v>
      </c>
      <c r="BY884" s="75">
        <v>0</v>
      </c>
      <c r="BZ884" s="75">
        <v>0</v>
      </c>
      <c r="CA884" s="184" t="s">
        <v>22151</v>
      </c>
    </row>
    <row r="885" spans="1:79" x14ac:dyDescent="0.3">
      <c r="A885" s="48" t="s">
        <v>3519</v>
      </c>
      <c r="B885" s="1" t="s">
        <v>7156</v>
      </c>
      <c r="C885" s="2" t="s">
        <v>6620</v>
      </c>
      <c r="D885" s="91" t="s">
        <v>3455</v>
      </c>
      <c r="E885" s="2" t="s">
        <v>3591</v>
      </c>
      <c r="F885" s="2" t="s">
        <v>3591</v>
      </c>
      <c r="G885" s="2" t="s">
        <v>1396</v>
      </c>
      <c r="H885" s="2" t="s">
        <v>22151</v>
      </c>
      <c r="I885" s="2" t="s">
        <v>1396</v>
      </c>
      <c r="J885" s="269" t="s">
        <v>1396</v>
      </c>
      <c r="K885">
        <v>6788</v>
      </c>
      <c r="L885" t="s">
        <v>9143</v>
      </c>
      <c r="M885" t="e">
        <v>#VALUE!</v>
      </c>
      <c r="N885" t="s">
        <v>6268</v>
      </c>
      <c r="O885" s="169">
        <v>0</v>
      </c>
      <c r="P885" s="123">
        <v>0</v>
      </c>
      <c r="Q885" s="123">
        <v>0</v>
      </c>
      <c r="R885" s="75">
        <v>0</v>
      </c>
      <c r="S885" s="123">
        <v>0</v>
      </c>
      <c r="T885" s="123">
        <v>0</v>
      </c>
      <c r="U885" s="123">
        <v>0</v>
      </c>
      <c r="V885" s="75">
        <v>0</v>
      </c>
      <c r="W885" s="123">
        <v>0</v>
      </c>
      <c r="X885" s="75">
        <v>0</v>
      </c>
      <c r="Y885" s="75">
        <v>0</v>
      </c>
      <c r="Z885" s="75">
        <v>0</v>
      </c>
      <c r="AA885" s="75">
        <v>0</v>
      </c>
      <c r="AB885" s="4">
        <v>0</v>
      </c>
      <c r="AC885" s="4">
        <v>0</v>
      </c>
      <c r="AD885" s="4">
        <v>0</v>
      </c>
      <c r="AE885" s="8">
        <v>0</v>
      </c>
      <c r="AF885" s="8">
        <v>0</v>
      </c>
      <c r="AG885" s="8">
        <v>0</v>
      </c>
      <c r="AH885" s="8">
        <v>0</v>
      </c>
      <c r="AI885" s="51">
        <v>0</v>
      </c>
      <c r="AJ885" s="51">
        <v>0</v>
      </c>
      <c r="AK885" s="51">
        <v>0</v>
      </c>
      <c r="AL885" s="51">
        <v>0</v>
      </c>
      <c r="AM885" s="8">
        <v>-999</v>
      </c>
      <c r="AN885" s="8" t="s">
        <v>22151</v>
      </c>
      <c r="AO885" s="8">
        <v>-999</v>
      </c>
      <c r="AP885" s="8" t="s">
        <v>22151</v>
      </c>
      <c r="AQ885" s="8" t="s">
        <v>22151</v>
      </c>
      <c r="AR885" s="8" t="s">
        <v>22151</v>
      </c>
      <c r="AS885" s="8" t="s">
        <v>22151</v>
      </c>
      <c r="AT885" s="8">
        <v>-999</v>
      </c>
      <c r="AU885" s="8" t="s">
        <v>22151</v>
      </c>
      <c r="AV885" s="8">
        <v>-999</v>
      </c>
      <c r="AW885" s="8">
        <v>-999</v>
      </c>
      <c r="AX885" s="8">
        <v>-999</v>
      </c>
      <c r="AY885" s="132" t="s">
        <v>22151</v>
      </c>
      <c r="AZ885" s="132">
        <v>46</v>
      </c>
      <c r="BA885" s="132" t="s">
        <v>22151</v>
      </c>
      <c r="BB885" s="132" t="s">
        <v>22151</v>
      </c>
      <c r="BC885" s="132" t="s">
        <v>22151</v>
      </c>
      <c r="BD885" s="132" t="s">
        <v>22151</v>
      </c>
      <c r="BE885" s="132">
        <v>61</v>
      </c>
      <c r="BF885" s="132" t="s">
        <v>22151</v>
      </c>
      <c r="BG885" s="132">
        <v>118</v>
      </c>
      <c r="BH885" s="132">
        <v>280</v>
      </c>
      <c r="BI885" s="132">
        <v>265</v>
      </c>
      <c r="BJ885" s="92" t="s">
        <v>22151</v>
      </c>
      <c r="BK885" s="8">
        <v>8.3853679235062994</v>
      </c>
      <c r="BL885" s="8">
        <v>-1007.3853679235064</v>
      </c>
      <c r="BM885" s="12">
        <v>839</v>
      </c>
      <c r="BN885" s="10">
        <v>0</v>
      </c>
      <c r="BO885" s="10">
        <v>0.19435732070240119</v>
      </c>
      <c r="BP885" s="10">
        <v>-1007.5797252442087</v>
      </c>
      <c r="BQ885" s="41">
        <v>-2146.5971562029608</v>
      </c>
      <c r="BR885" s="41"/>
      <c r="BS885" s="10">
        <v>0</v>
      </c>
      <c r="BT885" s="38">
        <v>0</v>
      </c>
      <c r="BU885" s="6" t="s">
        <v>22633</v>
      </c>
      <c r="BV885" s="75">
        <v>999</v>
      </c>
      <c r="BW885" s="75">
        <v>1851</v>
      </c>
      <c r="BX885" s="51">
        <v>-852</v>
      </c>
      <c r="BY885" s="75">
        <v>0</v>
      </c>
      <c r="BZ885" s="75">
        <v>0</v>
      </c>
      <c r="CA885" s="184" t="s">
        <v>22151</v>
      </c>
    </row>
    <row r="886" spans="1:79" x14ac:dyDescent="0.3">
      <c r="A886" s="195" t="s">
        <v>10129</v>
      </c>
      <c r="B886" s="180" t="s">
        <v>10132</v>
      </c>
      <c r="C886" s="196" t="s">
        <v>10131</v>
      </c>
      <c r="D886" s="211" t="s">
        <v>10130</v>
      </c>
      <c r="E886" s="196" t="s">
        <v>3591</v>
      </c>
      <c r="F886" s="196" t="s">
        <v>3591</v>
      </c>
      <c r="G886" s="196" t="s">
        <v>1396</v>
      </c>
      <c r="H886" s="196" t="s">
        <v>22151</v>
      </c>
      <c r="I886" s="196" t="s">
        <v>1396</v>
      </c>
      <c r="J886" s="196" t="s">
        <v>1396</v>
      </c>
      <c r="K886" s="197">
        <v>13271</v>
      </c>
      <c r="L886" s="197" t="s">
        <v>10133</v>
      </c>
      <c r="M886" s="198" t="e">
        <v>#VALUE!</v>
      </c>
      <c r="N886" s="198" t="s">
        <v>10134</v>
      </c>
      <c r="O886" s="199">
        <v>0</v>
      </c>
      <c r="P886" s="200">
        <v>0</v>
      </c>
      <c r="Q886" s="200">
        <v>0</v>
      </c>
      <c r="R886" s="200">
        <v>0</v>
      </c>
      <c r="S886" s="200">
        <v>0</v>
      </c>
      <c r="T886" s="200">
        <v>0</v>
      </c>
      <c r="U886" s="200">
        <v>0</v>
      </c>
      <c r="V886" s="200">
        <v>0</v>
      </c>
      <c r="W886" s="200">
        <v>0</v>
      </c>
      <c r="X886" s="200">
        <v>0</v>
      </c>
      <c r="Y886" s="200">
        <v>0</v>
      </c>
      <c r="Z886" s="200">
        <v>0</v>
      </c>
      <c r="AA886" s="200">
        <v>0</v>
      </c>
      <c r="AB886" s="201">
        <v>0</v>
      </c>
      <c r="AC886" s="202">
        <v>0</v>
      </c>
      <c r="AD886" s="202">
        <v>0</v>
      </c>
      <c r="AE886" s="203">
        <v>0</v>
      </c>
      <c r="AF886" s="203">
        <v>0</v>
      </c>
      <c r="AG886" s="203">
        <v>0</v>
      </c>
      <c r="AH886" s="203">
        <v>0</v>
      </c>
      <c r="AI886" s="203">
        <v>0</v>
      </c>
      <c r="AJ886" s="204">
        <v>0</v>
      </c>
      <c r="AK886" s="204">
        <v>0</v>
      </c>
      <c r="AL886" s="204">
        <v>0</v>
      </c>
      <c r="AM886" s="203">
        <v>-999</v>
      </c>
      <c r="AN886" s="203" t="s">
        <v>22151</v>
      </c>
      <c r="AO886" s="203">
        <v>-999</v>
      </c>
      <c r="AP886" s="203" t="s">
        <v>22151</v>
      </c>
      <c r="AQ886" s="203" t="s">
        <v>22151</v>
      </c>
      <c r="AR886" s="203" t="s">
        <v>22151</v>
      </c>
      <c r="AS886" s="203" t="s">
        <v>22151</v>
      </c>
      <c r="AT886" s="203">
        <v>-999</v>
      </c>
      <c r="AU886" s="203" t="s">
        <v>22151</v>
      </c>
      <c r="AV886" s="203">
        <v>-999</v>
      </c>
      <c r="AW886" s="203">
        <v>-999</v>
      </c>
      <c r="AX886" s="203">
        <v>-999</v>
      </c>
      <c r="AY886" s="205" t="s">
        <v>22151</v>
      </c>
      <c r="AZ886" s="205">
        <v>46</v>
      </c>
      <c r="BA886" s="205" t="s">
        <v>22151</v>
      </c>
      <c r="BB886" s="205" t="s">
        <v>22151</v>
      </c>
      <c r="BC886" s="205" t="s">
        <v>22151</v>
      </c>
      <c r="BD886" s="205" t="s">
        <v>22151</v>
      </c>
      <c r="BE886" s="205">
        <v>61</v>
      </c>
      <c r="BF886" s="205" t="s">
        <v>22151</v>
      </c>
      <c r="BG886" s="205">
        <v>118</v>
      </c>
      <c r="BH886" s="205">
        <v>280</v>
      </c>
      <c r="BI886" s="205">
        <v>265</v>
      </c>
      <c r="BJ886" s="206" t="s">
        <v>22151</v>
      </c>
      <c r="BK886" s="203">
        <v>8.3853679235062994</v>
      </c>
      <c r="BL886" s="203">
        <v>-1007.3853679235064</v>
      </c>
      <c r="BM886" s="205">
        <v>839</v>
      </c>
      <c r="BN886" s="203">
        <v>0</v>
      </c>
      <c r="BO886" s="203">
        <v>0.19435732070240119</v>
      </c>
      <c r="BP886" s="203">
        <v>-1007.5797252442087</v>
      </c>
      <c r="BQ886" s="207">
        <v>-2146.5971562029608</v>
      </c>
      <c r="BR886" s="208"/>
      <c r="BS886" s="203">
        <v>0</v>
      </c>
      <c r="BT886" s="38">
        <v>0</v>
      </c>
      <c r="BU886" s="203" t="s">
        <v>22633</v>
      </c>
      <c r="BV886" s="200">
        <v>999</v>
      </c>
      <c r="BW886" s="209">
        <v>1851</v>
      </c>
      <c r="BX886" s="204">
        <v>-852</v>
      </c>
      <c r="BY886" s="209">
        <v>0</v>
      </c>
      <c r="BZ886" s="209">
        <v>0</v>
      </c>
      <c r="CA886" s="184" t="s">
        <v>22151</v>
      </c>
    </row>
    <row r="887" spans="1:79" x14ac:dyDescent="0.3">
      <c r="A887" s="26" t="s">
        <v>3114</v>
      </c>
      <c r="B887" s="1" t="s">
        <v>7008</v>
      </c>
      <c r="C887" s="2" t="s">
        <v>6808</v>
      </c>
      <c r="D887" s="91" t="s">
        <v>537</v>
      </c>
      <c r="E887" s="2" t="s">
        <v>3591</v>
      </c>
      <c r="F887" s="2" t="s">
        <v>3591</v>
      </c>
      <c r="G887" s="2" t="s">
        <v>1396</v>
      </c>
      <c r="H887" s="2" t="s">
        <v>22151</v>
      </c>
      <c r="I887" s="2" t="s">
        <v>1396</v>
      </c>
      <c r="J887" s="269" t="s">
        <v>1396</v>
      </c>
      <c r="K887">
        <v>10441</v>
      </c>
      <c r="L887" t="s">
        <v>10907</v>
      </c>
      <c r="M887" t="e">
        <v>#VALUE!</v>
      </c>
      <c r="N887" t="s">
        <v>15401</v>
      </c>
      <c r="O887" s="169">
        <v>0</v>
      </c>
      <c r="P887" s="123">
        <v>0</v>
      </c>
      <c r="Q887" s="123">
        <v>0</v>
      </c>
      <c r="R887" s="75">
        <v>0</v>
      </c>
      <c r="S887" s="123">
        <v>0</v>
      </c>
      <c r="T887" s="123">
        <v>0</v>
      </c>
      <c r="U887" s="123">
        <v>0</v>
      </c>
      <c r="V887" s="75">
        <v>0</v>
      </c>
      <c r="W887" s="123">
        <v>0</v>
      </c>
      <c r="X887" s="75">
        <v>0</v>
      </c>
      <c r="Y887" s="75">
        <v>0</v>
      </c>
      <c r="Z887" s="75">
        <v>0</v>
      </c>
      <c r="AA887" s="75">
        <v>0</v>
      </c>
      <c r="AB887" s="4">
        <v>0</v>
      </c>
      <c r="AC887" s="4">
        <v>0</v>
      </c>
      <c r="AD887" s="4">
        <v>0</v>
      </c>
      <c r="AE887" s="8">
        <v>0</v>
      </c>
      <c r="AF887" s="8">
        <v>0</v>
      </c>
      <c r="AG887" s="8">
        <v>0</v>
      </c>
      <c r="AH887" s="8">
        <v>0</v>
      </c>
      <c r="AI887" s="51">
        <v>0</v>
      </c>
      <c r="AJ887" s="51">
        <v>0</v>
      </c>
      <c r="AK887" s="51">
        <v>0</v>
      </c>
      <c r="AL887" s="51">
        <v>0</v>
      </c>
      <c r="AM887" s="6">
        <v>-999</v>
      </c>
      <c r="AN887" s="6" t="s">
        <v>22151</v>
      </c>
      <c r="AO887" s="6">
        <v>-999</v>
      </c>
      <c r="AP887" s="6" t="s">
        <v>22151</v>
      </c>
      <c r="AQ887" s="6" t="s">
        <v>22151</v>
      </c>
      <c r="AR887" s="6" t="s">
        <v>22151</v>
      </c>
      <c r="AS887" s="6" t="s">
        <v>22151</v>
      </c>
      <c r="AT887" s="6">
        <v>-999</v>
      </c>
      <c r="AU887" s="6" t="s">
        <v>22151</v>
      </c>
      <c r="AV887" s="6">
        <v>-999</v>
      </c>
      <c r="AW887" s="6">
        <v>-999</v>
      </c>
      <c r="AX887" s="6">
        <v>-999</v>
      </c>
      <c r="AY887" s="99" t="s">
        <v>22151</v>
      </c>
      <c r="AZ887" s="132">
        <v>46</v>
      </c>
      <c r="BA887" s="132" t="s">
        <v>22151</v>
      </c>
      <c r="BB887" s="132" t="s">
        <v>22151</v>
      </c>
      <c r="BC887" s="132" t="s">
        <v>22151</v>
      </c>
      <c r="BD887" s="132" t="s">
        <v>22151</v>
      </c>
      <c r="BE887" s="132">
        <v>61</v>
      </c>
      <c r="BF887" s="132" t="s">
        <v>22151</v>
      </c>
      <c r="BG887" s="132">
        <v>118</v>
      </c>
      <c r="BH887" s="132">
        <v>280</v>
      </c>
      <c r="BI887" s="132">
        <v>265</v>
      </c>
      <c r="BJ887" s="92" t="s">
        <v>22151</v>
      </c>
      <c r="BK887" s="8">
        <v>8.3853679235062994</v>
      </c>
      <c r="BL887" s="8">
        <v>-1007.3853679235064</v>
      </c>
      <c r="BM887" s="12">
        <v>839</v>
      </c>
      <c r="BN887" s="10">
        <v>0</v>
      </c>
      <c r="BO887" s="10">
        <v>0.19435732070240119</v>
      </c>
      <c r="BP887" s="10">
        <v>-1007.5797252442087</v>
      </c>
      <c r="BQ887" s="41">
        <v>-2146.5971562029608</v>
      </c>
      <c r="BR887" s="41"/>
      <c r="BS887" s="10">
        <v>0</v>
      </c>
      <c r="BT887" s="38">
        <v>0</v>
      </c>
      <c r="BU887" s="6" t="s">
        <v>22633</v>
      </c>
      <c r="BV887" s="75">
        <v>999</v>
      </c>
      <c r="BW887" s="75">
        <v>1851</v>
      </c>
      <c r="BX887" s="51">
        <v>-852</v>
      </c>
      <c r="BY887" s="75">
        <v>0</v>
      </c>
      <c r="BZ887" s="75">
        <v>0</v>
      </c>
      <c r="CA887" s="184" t="s">
        <v>22151</v>
      </c>
    </row>
    <row r="888" spans="1:79" x14ac:dyDescent="0.3">
      <c r="A888" s="48" t="s">
        <v>12793</v>
      </c>
      <c r="B888" s="1" t="s">
        <v>12794</v>
      </c>
      <c r="C888" s="2" t="s">
        <v>7489</v>
      </c>
      <c r="D888" s="91" t="s">
        <v>11604</v>
      </c>
      <c r="E888" s="2" t="s">
        <v>1565</v>
      </c>
      <c r="F888" s="2" t="s">
        <v>6120</v>
      </c>
      <c r="G888" s="2" t="s">
        <v>1396</v>
      </c>
      <c r="H888" s="2" t="s">
        <v>22151</v>
      </c>
      <c r="I888" s="2" t="s">
        <v>1396</v>
      </c>
      <c r="J888" s="269" t="s">
        <v>1396</v>
      </c>
      <c r="K888">
        <v>10067</v>
      </c>
      <c r="L888" t="s">
        <v>11605</v>
      </c>
      <c r="M888" t="e">
        <v>#VALUE!</v>
      </c>
      <c r="N888" t="s">
        <v>12795</v>
      </c>
      <c r="O888" s="169">
        <v>0</v>
      </c>
      <c r="P888" s="123">
        <v>0</v>
      </c>
      <c r="Q888" s="123">
        <v>0</v>
      </c>
      <c r="R888" s="67">
        <v>0</v>
      </c>
      <c r="S888" s="123">
        <v>0</v>
      </c>
      <c r="T888" s="123">
        <v>0</v>
      </c>
      <c r="U888" s="123">
        <v>0</v>
      </c>
      <c r="V888" s="67">
        <v>0</v>
      </c>
      <c r="W888" s="123">
        <v>0</v>
      </c>
      <c r="X888" s="67">
        <v>0</v>
      </c>
      <c r="Y888" s="67">
        <v>0</v>
      </c>
      <c r="Z888" s="67">
        <v>0</v>
      </c>
      <c r="AA888" s="67">
        <v>0</v>
      </c>
      <c r="AB888" s="4">
        <v>0</v>
      </c>
      <c r="AC888" s="4">
        <v>0</v>
      </c>
      <c r="AD888" s="4">
        <v>0</v>
      </c>
      <c r="AE888" s="8">
        <v>0</v>
      </c>
      <c r="AF888" s="8">
        <v>0</v>
      </c>
      <c r="AG888" s="8">
        <v>0</v>
      </c>
      <c r="AH888" s="8">
        <v>0</v>
      </c>
      <c r="AI888" s="51">
        <v>0</v>
      </c>
      <c r="AJ888" s="51">
        <v>0</v>
      </c>
      <c r="AK888" s="51">
        <v>0</v>
      </c>
      <c r="AL888" s="51">
        <v>0</v>
      </c>
      <c r="AM888" s="8">
        <v>-999</v>
      </c>
      <c r="AN888" s="8" t="s">
        <v>22151</v>
      </c>
      <c r="AO888" s="8">
        <v>-999</v>
      </c>
      <c r="AP888" s="8" t="s">
        <v>22151</v>
      </c>
      <c r="AQ888" s="8" t="s">
        <v>22151</v>
      </c>
      <c r="AR888" s="8" t="s">
        <v>22151</v>
      </c>
      <c r="AS888" s="8" t="s">
        <v>22151</v>
      </c>
      <c r="AT888" s="8">
        <v>-999</v>
      </c>
      <c r="AU888" s="8" t="s">
        <v>22151</v>
      </c>
      <c r="AV888" s="8">
        <v>-999</v>
      </c>
      <c r="AW888" s="8">
        <v>-999</v>
      </c>
      <c r="AX888" s="8">
        <v>-999</v>
      </c>
      <c r="AY888" s="132" t="s">
        <v>22151</v>
      </c>
      <c r="AZ888" s="132">
        <v>46</v>
      </c>
      <c r="BA888" s="132" t="s">
        <v>22151</v>
      </c>
      <c r="BB888" s="132" t="s">
        <v>22151</v>
      </c>
      <c r="BC888" s="132" t="s">
        <v>22151</v>
      </c>
      <c r="BD888" s="132" t="s">
        <v>22151</v>
      </c>
      <c r="BE888" s="132">
        <v>61</v>
      </c>
      <c r="BF888" s="132" t="s">
        <v>22151</v>
      </c>
      <c r="BG888" s="132">
        <v>118</v>
      </c>
      <c r="BH888" s="132">
        <v>280</v>
      </c>
      <c r="BI888" s="132">
        <v>265</v>
      </c>
      <c r="BJ888" s="92" t="s">
        <v>22151</v>
      </c>
      <c r="BK888" s="8">
        <v>8.3853679235062994</v>
      </c>
      <c r="BL888" s="8">
        <v>-1007.3853679235064</v>
      </c>
      <c r="BM888" s="12">
        <v>839</v>
      </c>
      <c r="BN888" s="10">
        <v>0</v>
      </c>
      <c r="BO888" s="10">
        <v>0.19435732070240119</v>
      </c>
      <c r="BP888" s="10">
        <v>-1007.5797252442087</v>
      </c>
      <c r="BQ888" s="41">
        <v>-2146.5971562029608</v>
      </c>
      <c r="BR888" s="41"/>
      <c r="BS888" s="10">
        <v>0</v>
      </c>
      <c r="BT888" s="38">
        <v>0</v>
      </c>
      <c r="BU888" s="6" t="s">
        <v>22633</v>
      </c>
      <c r="BV888" s="75">
        <v>999</v>
      </c>
      <c r="BW888" s="75">
        <v>1851</v>
      </c>
      <c r="BX888" s="51">
        <v>-852</v>
      </c>
      <c r="BY888" s="75">
        <v>0</v>
      </c>
      <c r="BZ888" s="75">
        <v>0</v>
      </c>
      <c r="CA888" s="184" t="s">
        <v>22151</v>
      </c>
    </row>
    <row r="889" spans="1:79" x14ac:dyDescent="0.3">
      <c r="A889" s="26" t="s">
        <v>20160</v>
      </c>
      <c r="B889" s="1" t="s">
        <v>20162</v>
      </c>
      <c r="C889" s="2" t="s">
        <v>14159</v>
      </c>
      <c r="D889" s="91" t="s">
        <v>20161</v>
      </c>
      <c r="E889" s="2" t="s">
        <v>1405</v>
      </c>
      <c r="F889" s="2" t="s">
        <v>6120</v>
      </c>
      <c r="G889" s="2" t="s">
        <v>1396</v>
      </c>
      <c r="H889" s="2" t="s">
        <v>22151</v>
      </c>
      <c r="I889" s="2" t="s">
        <v>1396</v>
      </c>
      <c r="J889" s="269" t="s">
        <v>1396</v>
      </c>
      <c r="K889">
        <v>0</v>
      </c>
      <c r="L889" t="s">
        <v>22631</v>
      </c>
      <c r="M889" t="e">
        <v>#VALUE!</v>
      </c>
      <c r="N889" t="s">
        <v>19807</v>
      </c>
      <c r="O889" s="169">
        <v>0</v>
      </c>
      <c r="P889" s="123">
        <v>0</v>
      </c>
      <c r="Q889" s="123">
        <v>0</v>
      </c>
      <c r="R889" s="75">
        <v>0</v>
      </c>
      <c r="S889" s="123">
        <v>0</v>
      </c>
      <c r="T889" s="123">
        <v>0</v>
      </c>
      <c r="U889" s="123">
        <v>0</v>
      </c>
      <c r="V889" s="75">
        <v>0</v>
      </c>
      <c r="W889" s="123">
        <v>0</v>
      </c>
      <c r="X889" s="75">
        <v>0</v>
      </c>
      <c r="Y889" s="75">
        <v>0</v>
      </c>
      <c r="Z889" s="75">
        <v>0</v>
      </c>
      <c r="AA889" s="75">
        <v>0</v>
      </c>
      <c r="AB889" s="31">
        <v>0</v>
      </c>
      <c r="AC889" s="31">
        <v>0</v>
      </c>
      <c r="AD889" s="31">
        <v>0</v>
      </c>
      <c r="AE889" s="32">
        <v>0</v>
      </c>
      <c r="AF889" s="32">
        <v>0</v>
      </c>
      <c r="AG889" s="32">
        <v>0</v>
      </c>
      <c r="AH889" s="32">
        <v>0</v>
      </c>
      <c r="AI889" s="51">
        <v>0</v>
      </c>
      <c r="AJ889" s="51">
        <v>0</v>
      </c>
      <c r="AK889" s="51">
        <v>0</v>
      </c>
      <c r="AL889" s="51">
        <v>0</v>
      </c>
      <c r="AM889" s="32">
        <v>-999</v>
      </c>
      <c r="AN889" s="32" t="s">
        <v>22151</v>
      </c>
      <c r="AO889" s="32">
        <v>-999</v>
      </c>
      <c r="AP889" s="32" t="s">
        <v>22151</v>
      </c>
      <c r="AQ889" s="32" t="s">
        <v>22151</v>
      </c>
      <c r="AR889" s="32" t="s">
        <v>22151</v>
      </c>
      <c r="AS889" s="32" t="s">
        <v>22151</v>
      </c>
      <c r="AT889" s="32">
        <v>-999</v>
      </c>
      <c r="AU889" s="32" t="s">
        <v>22151</v>
      </c>
      <c r="AV889" s="32">
        <v>-999</v>
      </c>
      <c r="AW889" s="32">
        <v>-999</v>
      </c>
      <c r="AX889" s="32">
        <v>-999</v>
      </c>
      <c r="AY889" s="133" t="s">
        <v>22151</v>
      </c>
      <c r="AZ889" s="132">
        <v>46</v>
      </c>
      <c r="BA889" s="132" t="s">
        <v>22151</v>
      </c>
      <c r="BB889" s="132" t="s">
        <v>22151</v>
      </c>
      <c r="BC889" s="132" t="s">
        <v>22151</v>
      </c>
      <c r="BD889" s="132" t="s">
        <v>22151</v>
      </c>
      <c r="BE889" s="132">
        <v>61</v>
      </c>
      <c r="BF889" s="132" t="s">
        <v>22151</v>
      </c>
      <c r="BG889" s="132">
        <v>118</v>
      </c>
      <c r="BH889" s="132">
        <v>280</v>
      </c>
      <c r="BI889" s="132">
        <v>265</v>
      </c>
      <c r="BJ889" s="92" t="s">
        <v>22151</v>
      </c>
      <c r="BK889" s="32">
        <v>8.3853679235062994</v>
      </c>
      <c r="BL889" s="8">
        <v>-1007.3853679235064</v>
      </c>
      <c r="BM889" s="12">
        <v>839</v>
      </c>
      <c r="BN889" s="32">
        <v>0</v>
      </c>
      <c r="BO889" s="32">
        <v>0.19435732070240119</v>
      </c>
      <c r="BP889" s="32">
        <v>-1007.5797252442087</v>
      </c>
      <c r="BQ889" s="40">
        <v>-2146.5971562029608</v>
      </c>
      <c r="BR889" s="40"/>
      <c r="BS889" s="32">
        <v>0</v>
      </c>
      <c r="BT889" s="38">
        <v>0</v>
      </c>
      <c r="BU889" s="6" t="s">
        <v>22633</v>
      </c>
      <c r="BV889" s="75">
        <v>532.95000000000005</v>
      </c>
      <c r="BW889" s="75">
        <v>1851</v>
      </c>
      <c r="BX889" s="51">
        <v>-1318.05</v>
      </c>
      <c r="BY889" s="75">
        <v>343</v>
      </c>
      <c r="BZ889" s="75">
        <v>625</v>
      </c>
      <c r="CA889" s="184" t="s">
        <v>22151</v>
      </c>
    </row>
    <row r="890" spans="1:79" x14ac:dyDescent="0.3">
      <c r="A890" s="61" t="s">
        <v>4988</v>
      </c>
      <c r="B890" s="1" t="s">
        <v>7110</v>
      </c>
      <c r="C890" s="2" t="s">
        <v>7111</v>
      </c>
      <c r="D890" s="91" t="s">
        <v>1298</v>
      </c>
      <c r="E890" s="2" t="s">
        <v>3591</v>
      </c>
      <c r="F890" s="2" t="s">
        <v>3591</v>
      </c>
      <c r="G890" s="2" t="s">
        <v>1396</v>
      </c>
      <c r="H890" s="2" t="s">
        <v>22151</v>
      </c>
      <c r="I890" s="2" t="s">
        <v>1396</v>
      </c>
      <c r="J890" s="269" t="s">
        <v>1396</v>
      </c>
      <c r="K890">
        <v>10622</v>
      </c>
      <c r="L890" t="s">
        <v>10832</v>
      </c>
      <c r="M890" t="e">
        <v>#VALUE!</v>
      </c>
      <c r="N890" t="s">
        <v>6468</v>
      </c>
      <c r="O890" s="169">
        <v>0</v>
      </c>
      <c r="P890" s="123">
        <v>0</v>
      </c>
      <c r="Q890" s="123">
        <v>0</v>
      </c>
      <c r="R890" s="75">
        <v>0</v>
      </c>
      <c r="S890" s="123">
        <v>0</v>
      </c>
      <c r="T890" s="123">
        <v>0</v>
      </c>
      <c r="U890" s="123">
        <v>0</v>
      </c>
      <c r="V890" s="75">
        <v>0</v>
      </c>
      <c r="W890" s="123">
        <v>0</v>
      </c>
      <c r="X890" s="75">
        <v>0</v>
      </c>
      <c r="Y890" s="75">
        <v>0</v>
      </c>
      <c r="Z890" s="75">
        <v>0</v>
      </c>
      <c r="AA890" s="75">
        <v>0</v>
      </c>
      <c r="AB890" s="52">
        <v>0</v>
      </c>
      <c r="AC890" s="52">
        <v>0</v>
      </c>
      <c r="AD890" s="52">
        <v>0</v>
      </c>
      <c r="AE890" s="51">
        <v>0</v>
      </c>
      <c r="AF890" s="51">
        <v>0</v>
      </c>
      <c r="AG890" s="51">
        <v>0</v>
      </c>
      <c r="AH890" s="51">
        <v>0</v>
      </c>
      <c r="AI890" s="51">
        <v>0</v>
      </c>
      <c r="AJ890" s="51">
        <v>0</v>
      </c>
      <c r="AK890" s="51">
        <v>0</v>
      </c>
      <c r="AL890" s="51">
        <v>0</v>
      </c>
      <c r="AM890" s="51">
        <v>-999</v>
      </c>
      <c r="AN890" s="51" t="s">
        <v>22151</v>
      </c>
      <c r="AO890" s="51">
        <v>-999</v>
      </c>
      <c r="AP890" s="51" t="s">
        <v>22151</v>
      </c>
      <c r="AQ890" s="51" t="s">
        <v>22151</v>
      </c>
      <c r="AR890" s="51" t="s">
        <v>22151</v>
      </c>
      <c r="AS890" s="51" t="s">
        <v>22151</v>
      </c>
      <c r="AT890" s="51">
        <v>-999</v>
      </c>
      <c r="AU890" s="51" t="s">
        <v>22151</v>
      </c>
      <c r="AV890" s="51">
        <v>-999</v>
      </c>
      <c r="AW890" s="51">
        <v>-999</v>
      </c>
      <c r="AX890" s="51">
        <v>-999</v>
      </c>
      <c r="AY890" s="76" t="s">
        <v>22151</v>
      </c>
      <c r="AZ890" s="132">
        <v>46</v>
      </c>
      <c r="BA890" s="132" t="s">
        <v>22151</v>
      </c>
      <c r="BB890" s="132" t="s">
        <v>22151</v>
      </c>
      <c r="BC890" s="132" t="s">
        <v>22151</v>
      </c>
      <c r="BD890" s="132" t="s">
        <v>22151</v>
      </c>
      <c r="BE890" s="132">
        <v>61</v>
      </c>
      <c r="BF890" s="132" t="s">
        <v>22151</v>
      </c>
      <c r="BG890" s="132">
        <v>118</v>
      </c>
      <c r="BH890" s="132">
        <v>280</v>
      </c>
      <c r="BI890" s="132">
        <v>265</v>
      </c>
      <c r="BJ890" s="92" t="s">
        <v>22151</v>
      </c>
      <c r="BK890" s="51">
        <v>8.3853679235062994</v>
      </c>
      <c r="BL890" s="51">
        <v>-1007.3853679235064</v>
      </c>
      <c r="BM890" s="76">
        <v>839</v>
      </c>
      <c r="BN890" s="51">
        <v>0</v>
      </c>
      <c r="BO890" s="51">
        <v>0.19435732070240119</v>
      </c>
      <c r="BP890" s="51">
        <v>-1007.5797252442087</v>
      </c>
      <c r="BQ890" s="64">
        <v>-2146.5971562029608</v>
      </c>
      <c r="BR890" s="64"/>
      <c r="BS890" s="51">
        <v>0</v>
      </c>
      <c r="BT890" s="38">
        <v>0</v>
      </c>
      <c r="BU890" s="51" t="s">
        <v>22633</v>
      </c>
      <c r="BV890" s="75">
        <v>999</v>
      </c>
      <c r="BW890" s="75">
        <v>1851</v>
      </c>
      <c r="BX890" s="51">
        <v>-852</v>
      </c>
      <c r="BY890" s="75">
        <v>0</v>
      </c>
      <c r="BZ890" s="75">
        <v>0</v>
      </c>
      <c r="CA890" s="184" t="s">
        <v>22151</v>
      </c>
    </row>
    <row r="891" spans="1:79" x14ac:dyDescent="0.3">
      <c r="A891" s="134" t="s">
        <v>1913</v>
      </c>
      <c r="B891" s="1" t="s">
        <v>6586</v>
      </c>
      <c r="C891" s="2" t="s">
        <v>6587</v>
      </c>
      <c r="D891" s="91" t="s">
        <v>149</v>
      </c>
      <c r="E891" s="2" t="s">
        <v>1434</v>
      </c>
      <c r="F891" s="2" t="s">
        <v>9094</v>
      </c>
      <c r="G891" s="2" t="s">
        <v>661</v>
      </c>
      <c r="H891" s="2" t="s">
        <v>661</v>
      </c>
      <c r="I891" s="2" t="s">
        <v>661</v>
      </c>
      <c r="J891" s="269" t="s">
        <v>661</v>
      </c>
      <c r="K891" s="122">
        <v>9810</v>
      </c>
      <c r="L891" s="122" t="s">
        <v>9332</v>
      </c>
      <c r="M891" s="122" t="e">
        <v>#VALUE!</v>
      </c>
      <c r="N891" s="122" t="s">
        <v>5416</v>
      </c>
      <c r="O891" s="123">
        <v>0</v>
      </c>
      <c r="P891" s="123">
        <v>0</v>
      </c>
      <c r="Q891" s="123">
        <v>0</v>
      </c>
      <c r="R891" s="123">
        <v>0</v>
      </c>
      <c r="S891" s="123">
        <v>0</v>
      </c>
      <c r="T891" s="123">
        <v>0</v>
      </c>
      <c r="U891" s="123">
        <v>0</v>
      </c>
      <c r="V891" s="123">
        <v>0</v>
      </c>
      <c r="W891" s="123">
        <v>0</v>
      </c>
      <c r="X891" s="123">
        <v>0</v>
      </c>
      <c r="Y891" s="123">
        <v>0</v>
      </c>
      <c r="Z891" s="123">
        <v>0</v>
      </c>
      <c r="AA891" s="123">
        <v>0</v>
      </c>
      <c r="AB891" s="124">
        <v>0</v>
      </c>
      <c r="AC891" s="124">
        <v>0</v>
      </c>
      <c r="AD891" s="124">
        <v>0</v>
      </c>
      <c r="AE891" s="125">
        <v>0</v>
      </c>
      <c r="AF891" s="125">
        <v>0</v>
      </c>
      <c r="AG891" s="125">
        <v>0</v>
      </c>
      <c r="AH891" s="125">
        <v>0</v>
      </c>
      <c r="AI891" s="125">
        <v>0</v>
      </c>
      <c r="AJ891" s="125">
        <v>0</v>
      </c>
      <c r="AK891" s="125">
        <v>0</v>
      </c>
      <c r="AL891" s="51">
        <v>0</v>
      </c>
      <c r="AM891" s="125">
        <v>-999</v>
      </c>
      <c r="AN891" s="125" t="s">
        <v>22151</v>
      </c>
      <c r="AO891" s="125" t="s">
        <v>22151</v>
      </c>
      <c r="AP891" s="125">
        <v>-999</v>
      </c>
      <c r="AQ891" s="125" t="s">
        <v>22151</v>
      </c>
      <c r="AR891" s="125" t="s">
        <v>22151</v>
      </c>
      <c r="AS891" s="125" t="s">
        <v>22151</v>
      </c>
      <c r="AT891" s="125" t="s">
        <v>22151</v>
      </c>
      <c r="AU891" s="125">
        <v>-999</v>
      </c>
      <c r="AV891" s="125">
        <v>-999</v>
      </c>
      <c r="AW891" s="125">
        <v>-999</v>
      </c>
      <c r="AX891" s="125">
        <v>-999</v>
      </c>
      <c r="AY891" s="127" t="s">
        <v>22151</v>
      </c>
      <c r="AZ891" s="127" t="s">
        <v>22151</v>
      </c>
      <c r="BA891" s="127">
        <v>87</v>
      </c>
      <c r="BB891" s="127" t="s">
        <v>22151</v>
      </c>
      <c r="BC891" s="127" t="s">
        <v>22151</v>
      </c>
      <c r="BD891" s="127" t="s">
        <v>22151</v>
      </c>
      <c r="BE891" s="127" t="s">
        <v>22151</v>
      </c>
      <c r="BF891" s="127">
        <v>88</v>
      </c>
      <c r="BG891" s="127">
        <v>118</v>
      </c>
      <c r="BH891" s="127">
        <v>280</v>
      </c>
      <c r="BI891" s="127">
        <v>265</v>
      </c>
      <c r="BJ891" s="126" t="s">
        <v>22151</v>
      </c>
      <c r="BK891" s="125">
        <v>8.6531354605957791</v>
      </c>
      <c r="BL891" s="125">
        <v>-1007.6531354605958</v>
      </c>
      <c r="BM891" s="127">
        <v>890</v>
      </c>
      <c r="BN891" s="125">
        <v>0</v>
      </c>
      <c r="BO891" s="125">
        <v>0.19435732070240119</v>
      </c>
      <c r="BP891" s="125">
        <v>-1007.8474927812981</v>
      </c>
      <c r="BQ891" s="128">
        <v>-2147.1678870213455</v>
      </c>
      <c r="BR891" s="128"/>
      <c r="BS891" s="125">
        <v>0</v>
      </c>
      <c r="BT891" s="38">
        <v>0</v>
      </c>
      <c r="BU891" s="125" t="s">
        <v>22634</v>
      </c>
      <c r="BV891" s="123">
        <v>999</v>
      </c>
      <c r="BW891" s="123">
        <v>1902</v>
      </c>
      <c r="BX891" s="125">
        <v>-903</v>
      </c>
      <c r="BY891" s="123">
        <v>0</v>
      </c>
      <c r="BZ891" s="123">
        <v>0</v>
      </c>
      <c r="CA891" s="184" t="s">
        <v>22151</v>
      </c>
    </row>
    <row r="892" spans="1:79" x14ac:dyDescent="0.3">
      <c r="A892" s="61" t="s">
        <v>16472</v>
      </c>
      <c r="B892" s="1" t="s">
        <v>16475</v>
      </c>
      <c r="C892" s="2" t="s">
        <v>16474</v>
      </c>
      <c r="D892" s="91" t="s">
        <v>16473</v>
      </c>
      <c r="E892" s="2" t="s">
        <v>1386</v>
      </c>
      <c r="F892" s="2" t="s">
        <v>6120</v>
      </c>
      <c r="G892" s="2" t="s">
        <v>661</v>
      </c>
      <c r="H892" s="2" t="s">
        <v>22151</v>
      </c>
      <c r="I892" s="2" t="s">
        <v>661</v>
      </c>
      <c r="J892" s="269" t="s">
        <v>661</v>
      </c>
      <c r="K892">
        <v>19635</v>
      </c>
      <c r="L892" t="s">
        <v>16476</v>
      </c>
      <c r="M892" t="e">
        <v>#VALUE!</v>
      </c>
      <c r="N892" t="s">
        <v>16477</v>
      </c>
      <c r="O892" s="169">
        <v>0</v>
      </c>
      <c r="P892" s="123">
        <v>0</v>
      </c>
      <c r="Q892" s="123">
        <v>0</v>
      </c>
      <c r="R892" s="75">
        <v>0</v>
      </c>
      <c r="S892" s="123">
        <v>0</v>
      </c>
      <c r="T892" s="123">
        <v>0</v>
      </c>
      <c r="U892" s="123">
        <v>0</v>
      </c>
      <c r="V892" s="75">
        <v>0</v>
      </c>
      <c r="W892" s="123">
        <v>0</v>
      </c>
      <c r="X892" s="75">
        <v>0</v>
      </c>
      <c r="Y892" s="75">
        <v>0</v>
      </c>
      <c r="Z892" s="75">
        <v>0</v>
      </c>
      <c r="AA892" s="75">
        <v>0</v>
      </c>
      <c r="AB892" s="52">
        <v>0</v>
      </c>
      <c r="AC892" s="52">
        <v>0</v>
      </c>
      <c r="AD892" s="52">
        <v>0</v>
      </c>
      <c r="AE892" s="51">
        <v>0</v>
      </c>
      <c r="AF892" s="51">
        <v>0</v>
      </c>
      <c r="AG892" s="51">
        <v>0</v>
      </c>
      <c r="AH892" s="51">
        <v>0</v>
      </c>
      <c r="AI892" s="51">
        <v>0</v>
      </c>
      <c r="AJ892" s="51">
        <v>0</v>
      </c>
      <c r="AK892" s="51">
        <v>0</v>
      </c>
      <c r="AL892" s="51">
        <v>0</v>
      </c>
      <c r="AM892" s="6">
        <v>-999</v>
      </c>
      <c r="AN892" s="6" t="s">
        <v>22151</v>
      </c>
      <c r="AO892" s="6" t="s">
        <v>22151</v>
      </c>
      <c r="AP892" s="6">
        <v>-999</v>
      </c>
      <c r="AQ892" s="6" t="s">
        <v>22151</v>
      </c>
      <c r="AR892" s="6" t="s">
        <v>22151</v>
      </c>
      <c r="AS892" s="6" t="s">
        <v>22151</v>
      </c>
      <c r="AT892" s="6" t="s">
        <v>22151</v>
      </c>
      <c r="AU892" s="6">
        <v>-999</v>
      </c>
      <c r="AV892" s="6">
        <v>-999</v>
      </c>
      <c r="AW892" s="6">
        <v>-999</v>
      </c>
      <c r="AX892" s="6">
        <v>-999</v>
      </c>
      <c r="AY892" s="99" t="s">
        <v>22151</v>
      </c>
      <c r="AZ892" s="132" t="s">
        <v>22151</v>
      </c>
      <c r="BA892" s="132">
        <v>87</v>
      </c>
      <c r="BB892" s="132" t="s">
        <v>22151</v>
      </c>
      <c r="BC892" s="132" t="s">
        <v>22151</v>
      </c>
      <c r="BD892" s="132" t="s">
        <v>22151</v>
      </c>
      <c r="BE892" s="132" t="s">
        <v>22151</v>
      </c>
      <c r="BF892" s="132">
        <v>88</v>
      </c>
      <c r="BG892" s="132">
        <v>118</v>
      </c>
      <c r="BH892" s="132">
        <v>280</v>
      </c>
      <c r="BI892" s="132">
        <v>265</v>
      </c>
      <c r="BJ892" s="92" t="s">
        <v>22151</v>
      </c>
      <c r="BK892" s="51">
        <v>8.6531354605957791</v>
      </c>
      <c r="BL892" s="8">
        <v>-1007.6531354605958</v>
      </c>
      <c r="BM892" s="12">
        <v>890</v>
      </c>
      <c r="BN892" s="51">
        <v>0</v>
      </c>
      <c r="BO892" s="51">
        <v>0.19435732070240119</v>
      </c>
      <c r="BP892" s="51">
        <v>-1007.8474927812981</v>
      </c>
      <c r="BQ892" s="64">
        <v>-2147.1678870213455</v>
      </c>
      <c r="BR892" s="64"/>
      <c r="BS892" s="51">
        <v>0</v>
      </c>
      <c r="BT892" s="38">
        <v>0</v>
      </c>
      <c r="BU892" s="51" t="s">
        <v>22634</v>
      </c>
      <c r="BV892" s="75">
        <v>745.61</v>
      </c>
      <c r="BW892" s="75">
        <v>1902</v>
      </c>
      <c r="BX892" s="51">
        <v>-1156.3899999999999</v>
      </c>
      <c r="BY892" s="75">
        <v>696</v>
      </c>
      <c r="BZ892" s="75">
        <v>740</v>
      </c>
      <c r="CA892" s="184" t="s">
        <v>22151</v>
      </c>
    </row>
    <row r="893" spans="1:79" x14ac:dyDescent="0.3">
      <c r="A893" s="26" t="s">
        <v>17428</v>
      </c>
      <c r="B893" s="1" t="s">
        <v>17429</v>
      </c>
      <c r="C893" s="2" t="s">
        <v>8020</v>
      </c>
      <c r="D893" s="91" t="s">
        <v>17157</v>
      </c>
      <c r="E893" s="2" t="s">
        <v>1439</v>
      </c>
      <c r="F893" s="2" t="s">
        <v>6120</v>
      </c>
      <c r="G893" s="2" t="s">
        <v>661</v>
      </c>
      <c r="H893" s="2" t="s">
        <v>22151</v>
      </c>
      <c r="I893" s="2" t="s">
        <v>661</v>
      </c>
      <c r="J893" s="269" t="s">
        <v>661</v>
      </c>
      <c r="K893" t="e">
        <v>#VALUE!</v>
      </c>
      <c r="L893" t="s">
        <v>17158</v>
      </c>
      <c r="M893" t="e">
        <v>#VALUE!</v>
      </c>
      <c r="N893" t="s">
        <v>17300</v>
      </c>
      <c r="O893" s="169">
        <v>0</v>
      </c>
      <c r="P893" s="123">
        <v>0</v>
      </c>
      <c r="Q893" s="123">
        <v>0</v>
      </c>
      <c r="R893" s="75">
        <v>0</v>
      </c>
      <c r="S893" s="123">
        <v>0</v>
      </c>
      <c r="T893" s="123">
        <v>0</v>
      </c>
      <c r="U893" s="123">
        <v>0</v>
      </c>
      <c r="V893" s="75">
        <v>0</v>
      </c>
      <c r="W893" s="123">
        <v>0</v>
      </c>
      <c r="X893" s="75">
        <v>0</v>
      </c>
      <c r="Y893" s="75">
        <v>0</v>
      </c>
      <c r="Z893" s="75">
        <v>0</v>
      </c>
      <c r="AA893" s="75">
        <v>0</v>
      </c>
      <c r="AB893" s="31">
        <v>0</v>
      </c>
      <c r="AC893" s="31">
        <v>0</v>
      </c>
      <c r="AD893" s="31">
        <v>0</v>
      </c>
      <c r="AE893" s="32">
        <v>0</v>
      </c>
      <c r="AF893" s="32">
        <v>0</v>
      </c>
      <c r="AG893" s="32">
        <v>0</v>
      </c>
      <c r="AH893" s="32">
        <v>0</v>
      </c>
      <c r="AI893" s="51">
        <v>0</v>
      </c>
      <c r="AJ893" s="51">
        <v>0</v>
      </c>
      <c r="AK893" s="51">
        <v>0</v>
      </c>
      <c r="AL893" s="51">
        <v>0</v>
      </c>
      <c r="AM893" s="32">
        <v>-999</v>
      </c>
      <c r="AN893" s="32" t="s">
        <v>22151</v>
      </c>
      <c r="AO893" s="32" t="s">
        <v>22151</v>
      </c>
      <c r="AP893" s="32">
        <v>-999</v>
      </c>
      <c r="AQ893" s="32" t="s">
        <v>22151</v>
      </c>
      <c r="AR893" s="32" t="s">
        <v>22151</v>
      </c>
      <c r="AS893" s="32" t="s">
        <v>22151</v>
      </c>
      <c r="AT893" s="32" t="s">
        <v>22151</v>
      </c>
      <c r="AU893" s="32">
        <v>-999</v>
      </c>
      <c r="AV893" s="32">
        <v>-999</v>
      </c>
      <c r="AW893" s="32">
        <v>-999</v>
      </c>
      <c r="AX893" s="32">
        <v>-999</v>
      </c>
      <c r="AY893" s="133" t="s">
        <v>22151</v>
      </c>
      <c r="AZ893" s="132" t="s">
        <v>22151</v>
      </c>
      <c r="BA893" s="132">
        <v>87</v>
      </c>
      <c r="BB893" s="132" t="s">
        <v>22151</v>
      </c>
      <c r="BC893" s="132" t="s">
        <v>22151</v>
      </c>
      <c r="BD893" s="132" t="s">
        <v>22151</v>
      </c>
      <c r="BE893" s="132" t="s">
        <v>22151</v>
      </c>
      <c r="BF893" s="132">
        <v>88</v>
      </c>
      <c r="BG893" s="132">
        <v>118</v>
      </c>
      <c r="BH893" s="132">
        <v>280</v>
      </c>
      <c r="BI893" s="132">
        <v>265</v>
      </c>
      <c r="BJ893" s="92" t="s">
        <v>22151</v>
      </c>
      <c r="BK893" s="32">
        <v>8.6531354605957791</v>
      </c>
      <c r="BL893" s="8">
        <v>-1007.6531354605958</v>
      </c>
      <c r="BM893" s="12">
        <v>890</v>
      </c>
      <c r="BN893" s="32">
        <v>0</v>
      </c>
      <c r="BO893" s="32">
        <v>0.19435732070240119</v>
      </c>
      <c r="BP893" s="32">
        <v>-1007.8474927812981</v>
      </c>
      <c r="BQ893" s="40">
        <v>-2147.1678870213455</v>
      </c>
      <c r="BR893" s="40"/>
      <c r="BS893" s="32">
        <v>0</v>
      </c>
      <c r="BT893" s="38">
        <v>0</v>
      </c>
      <c r="BU893" s="6" t="s">
        <v>22634</v>
      </c>
      <c r="BV893" s="75">
        <v>536.32000000000005</v>
      </c>
      <c r="BW893" s="75">
        <v>1902</v>
      </c>
      <c r="BX893" s="51">
        <v>-1365.6799999999998</v>
      </c>
      <c r="BY893" s="75">
        <v>439</v>
      </c>
      <c r="BZ893" s="75">
        <v>642</v>
      </c>
      <c r="CA893" s="184" t="s">
        <v>22151</v>
      </c>
    </row>
    <row r="894" spans="1:79" x14ac:dyDescent="0.3">
      <c r="A894" s="195" t="s">
        <v>14056</v>
      </c>
      <c r="B894" s="180" t="s">
        <v>14057</v>
      </c>
      <c r="C894" s="196" t="s">
        <v>6541</v>
      </c>
      <c r="D894" s="211" t="s">
        <v>14023</v>
      </c>
      <c r="E894" s="196" t="s">
        <v>1446</v>
      </c>
      <c r="F894" s="196" t="s">
        <v>9094</v>
      </c>
      <c r="G894" s="196" t="s">
        <v>661</v>
      </c>
      <c r="H894" s="196" t="s">
        <v>22151</v>
      </c>
      <c r="I894" s="196" t="s">
        <v>661</v>
      </c>
      <c r="J894" s="196" t="s">
        <v>661</v>
      </c>
      <c r="K894" s="197">
        <v>16271</v>
      </c>
      <c r="L894" s="197" t="s">
        <v>14556</v>
      </c>
      <c r="M894" s="198" t="e">
        <v>#VALUE!</v>
      </c>
      <c r="N894" s="198" t="s">
        <v>14058</v>
      </c>
      <c r="O894" s="199">
        <v>0</v>
      </c>
      <c r="P894" s="200">
        <v>0</v>
      </c>
      <c r="Q894" s="200">
        <v>0</v>
      </c>
      <c r="R894" s="200">
        <v>0</v>
      </c>
      <c r="S894" s="200">
        <v>0</v>
      </c>
      <c r="T894" s="200">
        <v>0</v>
      </c>
      <c r="U894" s="200">
        <v>0</v>
      </c>
      <c r="V894" s="200">
        <v>0</v>
      </c>
      <c r="W894" s="200">
        <v>0</v>
      </c>
      <c r="X894" s="200">
        <v>0</v>
      </c>
      <c r="Y894" s="200">
        <v>0</v>
      </c>
      <c r="Z894" s="200">
        <v>0</v>
      </c>
      <c r="AA894" s="200">
        <v>0</v>
      </c>
      <c r="AB894" s="201">
        <v>0</v>
      </c>
      <c r="AC894" s="202">
        <v>0</v>
      </c>
      <c r="AD894" s="202">
        <v>0</v>
      </c>
      <c r="AE894" s="203">
        <v>0</v>
      </c>
      <c r="AF894" s="203">
        <v>0</v>
      </c>
      <c r="AG894" s="203">
        <v>0</v>
      </c>
      <c r="AH894" s="203">
        <v>0</v>
      </c>
      <c r="AI894" s="203">
        <v>0</v>
      </c>
      <c r="AJ894" s="204">
        <v>0</v>
      </c>
      <c r="AK894" s="204">
        <v>0</v>
      </c>
      <c r="AL894" s="204">
        <v>0</v>
      </c>
      <c r="AM894" s="203">
        <v>-999</v>
      </c>
      <c r="AN894" s="203" t="s">
        <v>22151</v>
      </c>
      <c r="AO894" s="203" t="s">
        <v>22151</v>
      </c>
      <c r="AP894" s="203">
        <v>-999</v>
      </c>
      <c r="AQ894" s="203" t="s">
        <v>22151</v>
      </c>
      <c r="AR894" s="203" t="s">
        <v>22151</v>
      </c>
      <c r="AS894" s="203" t="s">
        <v>22151</v>
      </c>
      <c r="AT894" s="203" t="s">
        <v>22151</v>
      </c>
      <c r="AU894" s="203">
        <v>-999</v>
      </c>
      <c r="AV894" s="203">
        <v>-999</v>
      </c>
      <c r="AW894" s="203">
        <v>-999</v>
      </c>
      <c r="AX894" s="203">
        <v>-999</v>
      </c>
      <c r="AY894" s="205" t="s">
        <v>22151</v>
      </c>
      <c r="AZ894" s="205" t="s">
        <v>22151</v>
      </c>
      <c r="BA894" s="205">
        <v>87</v>
      </c>
      <c r="BB894" s="205" t="s">
        <v>22151</v>
      </c>
      <c r="BC894" s="205" t="s">
        <v>22151</v>
      </c>
      <c r="BD894" s="205" t="s">
        <v>22151</v>
      </c>
      <c r="BE894" s="205" t="s">
        <v>22151</v>
      </c>
      <c r="BF894" s="205">
        <v>88</v>
      </c>
      <c r="BG894" s="205">
        <v>118</v>
      </c>
      <c r="BH894" s="205">
        <v>280</v>
      </c>
      <c r="BI894" s="205">
        <v>265</v>
      </c>
      <c r="BJ894" s="206" t="s">
        <v>22151</v>
      </c>
      <c r="BK894" s="203">
        <v>8.6531354605957791</v>
      </c>
      <c r="BL894" s="203">
        <v>-1007.6531354605958</v>
      </c>
      <c r="BM894" s="205">
        <v>890</v>
      </c>
      <c r="BN894" s="203">
        <v>0</v>
      </c>
      <c r="BO894" s="203">
        <v>0.19435732070240119</v>
      </c>
      <c r="BP894" s="203">
        <v>-1007.8474927812981</v>
      </c>
      <c r="BQ894" s="207">
        <v>-2147.1678870213455</v>
      </c>
      <c r="BR894" s="208"/>
      <c r="BS894" s="203">
        <v>0</v>
      </c>
      <c r="BT894" s="38">
        <v>0</v>
      </c>
      <c r="BU894" s="203" t="s">
        <v>22634</v>
      </c>
      <c r="BV894" s="200">
        <v>999</v>
      </c>
      <c r="BW894" s="209">
        <v>1902</v>
      </c>
      <c r="BX894" s="204">
        <v>-903</v>
      </c>
      <c r="BY894" s="209">
        <v>0</v>
      </c>
      <c r="BZ894" s="209">
        <v>0</v>
      </c>
      <c r="CA894" s="184" t="s">
        <v>22151</v>
      </c>
    </row>
    <row r="895" spans="1:79" x14ac:dyDescent="0.3">
      <c r="A895" s="48" t="s">
        <v>13822</v>
      </c>
      <c r="B895" s="1" t="s">
        <v>13823</v>
      </c>
      <c r="C895" s="2" t="s">
        <v>7510</v>
      </c>
      <c r="D895" s="91" t="s">
        <v>12999</v>
      </c>
      <c r="E895" s="2" t="s">
        <v>1395</v>
      </c>
      <c r="F895" s="2" t="s">
        <v>9094</v>
      </c>
      <c r="G895" s="2" t="s">
        <v>661</v>
      </c>
      <c r="H895" s="2" t="s">
        <v>22151</v>
      </c>
      <c r="I895" s="2" t="s">
        <v>661</v>
      </c>
      <c r="J895" s="269" t="s">
        <v>661</v>
      </c>
      <c r="K895">
        <v>14556</v>
      </c>
      <c r="L895" t="s">
        <v>13000</v>
      </c>
      <c r="M895" t="e">
        <v>#VALUE!</v>
      </c>
      <c r="N895" t="s">
        <v>13825</v>
      </c>
      <c r="O895" s="169">
        <v>0</v>
      </c>
      <c r="P895" s="123">
        <v>0</v>
      </c>
      <c r="Q895" s="123">
        <v>0</v>
      </c>
      <c r="R895" s="75">
        <v>0</v>
      </c>
      <c r="S895" s="123">
        <v>0</v>
      </c>
      <c r="T895" s="123">
        <v>0</v>
      </c>
      <c r="U895" s="123">
        <v>0</v>
      </c>
      <c r="V895" s="75">
        <v>0</v>
      </c>
      <c r="W895" s="123">
        <v>0</v>
      </c>
      <c r="X895" s="75">
        <v>0</v>
      </c>
      <c r="Y895" s="75">
        <v>0</v>
      </c>
      <c r="Z895" s="75">
        <v>0</v>
      </c>
      <c r="AA895" s="75">
        <v>0</v>
      </c>
      <c r="AB895" s="4">
        <v>0</v>
      </c>
      <c r="AC895" s="4">
        <v>0</v>
      </c>
      <c r="AD895" s="4">
        <v>0</v>
      </c>
      <c r="AE895" s="8">
        <v>0</v>
      </c>
      <c r="AF895" s="8">
        <v>0</v>
      </c>
      <c r="AG895" s="8">
        <v>0</v>
      </c>
      <c r="AH895" s="8">
        <v>0</v>
      </c>
      <c r="AI895" s="51">
        <v>0</v>
      </c>
      <c r="AJ895" s="51">
        <v>0</v>
      </c>
      <c r="AK895" s="51">
        <v>0</v>
      </c>
      <c r="AL895" s="51">
        <v>0</v>
      </c>
      <c r="AM895" s="8">
        <v>-999</v>
      </c>
      <c r="AN895" s="8" t="s">
        <v>22151</v>
      </c>
      <c r="AO895" s="8" t="s">
        <v>22151</v>
      </c>
      <c r="AP895" s="8">
        <v>-999</v>
      </c>
      <c r="AQ895" s="8" t="s">
        <v>22151</v>
      </c>
      <c r="AR895" s="8" t="s">
        <v>22151</v>
      </c>
      <c r="AS895" s="8" t="s">
        <v>22151</v>
      </c>
      <c r="AT895" s="8" t="s">
        <v>22151</v>
      </c>
      <c r="AU895" s="8">
        <v>-999</v>
      </c>
      <c r="AV895" s="8">
        <v>-999</v>
      </c>
      <c r="AW895" s="8">
        <v>-999</v>
      </c>
      <c r="AX895" s="8">
        <v>-999</v>
      </c>
      <c r="AY895" s="132" t="s">
        <v>22151</v>
      </c>
      <c r="AZ895" s="132" t="s">
        <v>22151</v>
      </c>
      <c r="BA895" s="132">
        <v>87</v>
      </c>
      <c r="BB895" s="132" t="s">
        <v>22151</v>
      </c>
      <c r="BC895" s="132" t="s">
        <v>22151</v>
      </c>
      <c r="BD895" s="132" t="s">
        <v>22151</v>
      </c>
      <c r="BE895" s="132" t="s">
        <v>22151</v>
      </c>
      <c r="BF895" s="132">
        <v>88</v>
      </c>
      <c r="BG895" s="132">
        <v>118</v>
      </c>
      <c r="BH895" s="132">
        <v>280</v>
      </c>
      <c r="BI895" s="132">
        <v>265</v>
      </c>
      <c r="BJ895" s="92" t="s">
        <v>22151</v>
      </c>
      <c r="BK895" s="8">
        <v>8.6531354605957791</v>
      </c>
      <c r="BL895" s="8">
        <v>-1007.6531354605958</v>
      </c>
      <c r="BM895" s="12">
        <v>890</v>
      </c>
      <c r="BN895" s="10">
        <v>0</v>
      </c>
      <c r="BO895" s="10">
        <v>0.19435732070240119</v>
      </c>
      <c r="BP895" s="10">
        <v>-1007.8474927812981</v>
      </c>
      <c r="BQ895" s="41">
        <v>-2147.1678870213455</v>
      </c>
      <c r="BR895" s="41"/>
      <c r="BS895" s="10">
        <v>0</v>
      </c>
      <c r="BT895" s="38">
        <v>0</v>
      </c>
      <c r="BU895" s="6" t="s">
        <v>22634</v>
      </c>
      <c r="BV895" s="75">
        <v>999</v>
      </c>
      <c r="BW895" s="75">
        <v>1902</v>
      </c>
      <c r="BX895" s="51">
        <v>-903</v>
      </c>
      <c r="BY895" s="75">
        <v>0</v>
      </c>
      <c r="BZ895" s="75">
        <v>0</v>
      </c>
      <c r="CA895" s="184" t="s">
        <v>22151</v>
      </c>
    </row>
    <row r="896" spans="1:79" x14ac:dyDescent="0.3">
      <c r="A896" s="26" t="s">
        <v>2992</v>
      </c>
      <c r="B896" s="1" t="s">
        <v>6932</v>
      </c>
      <c r="C896" s="2" t="s">
        <v>7077</v>
      </c>
      <c r="D896" s="91" t="s">
        <v>287</v>
      </c>
      <c r="E896" s="2" t="s">
        <v>3591</v>
      </c>
      <c r="F896" s="2" t="s">
        <v>3591</v>
      </c>
      <c r="G896" s="2" t="s">
        <v>661</v>
      </c>
      <c r="H896" s="2" t="s">
        <v>661</v>
      </c>
      <c r="I896" s="2" t="s">
        <v>661</v>
      </c>
      <c r="J896" s="269" t="s">
        <v>661</v>
      </c>
      <c r="K896">
        <v>6589</v>
      </c>
      <c r="L896" t="s">
        <v>9495</v>
      </c>
      <c r="M896" t="e">
        <v>#VALUE!</v>
      </c>
      <c r="N896" t="s">
        <v>6205</v>
      </c>
      <c r="O896" s="169">
        <v>0</v>
      </c>
      <c r="P896" s="123">
        <v>0</v>
      </c>
      <c r="Q896" s="123">
        <v>0</v>
      </c>
      <c r="R896" s="75">
        <v>0</v>
      </c>
      <c r="S896" s="123">
        <v>0</v>
      </c>
      <c r="T896" s="123">
        <v>0</v>
      </c>
      <c r="U896" s="123">
        <v>0</v>
      </c>
      <c r="V896" s="75">
        <v>0</v>
      </c>
      <c r="W896" s="123">
        <v>0</v>
      </c>
      <c r="X896" s="75">
        <v>0</v>
      </c>
      <c r="Y896" s="75">
        <v>0</v>
      </c>
      <c r="Z896" s="75">
        <v>0</v>
      </c>
      <c r="AA896" s="75">
        <v>0</v>
      </c>
      <c r="AB896" s="4">
        <v>0</v>
      </c>
      <c r="AC896" s="4">
        <v>0</v>
      </c>
      <c r="AD896" s="4">
        <v>0</v>
      </c>
      <c r="AE896" s="8">
        <v>0</v>
      </c>
      <c r="AF896" s="8">
        <v>0</v>
      </c>
      <c r="AG896" s="8">
        <v>0</v>
      </c>
      <c r="AH896" s="8">
        <v>0</v>
      </c>
      <c r="AI896" s="51">
        <v>0</v>
      </c>
      <c r="AJ896" s="51">
        <v>0</v>
      </c>
      <c r="AK896" s="51">
        <v>0</v>
      </c>
      <c r="AL896" s="51">
        <v>0</v>
      </c>
      <c r="AM896" s="51">
        <v>-999</v>
      </c>
      <c r="AN896" s="51" t="s">
        <v>22151</v>
      </c>
      <c r="AO896" s="51" t="s">
        <v>22151</v>
      </c>
      <c r="AP896" s="51">
        <v>-999</v>
      </c>
      <c r="AQ896" s="51" t="s">
        <v>22151</v>
      </c>
      <c r="AR896" s="51" t="s">
        <v>22151</v>
      </c>
      <c r="AS896" s="51" t="s">
        <v>22151</v>
      </c>
      <c r="AT896" s="51" t="s">
        <v>22151</v>
      </c>
      <c r="AU896" s="51">
        <v>-999</v>
      </c>
      <c r="AV896" s="51">
        <v>-999</v>
      </c>
      <c r="AW896" s="51">
        <v>-999</v>
      </c>
      <c r="AX896" s="51">
        <v>-999</v>
      </c>
      <c r="AY896" s="76" t="s">
        <v>22151</v>
      </c>
      <c r="AZ896" s="132" t="s">
        <v>22151</v>
      </c>
      <c r="BA896" s="132">
        <v>87</v>
      </c>
      <c r="BB896" s="132" t="s">
        <v>22151</v>
      </c>
      <c r="BC896" s="132" t="s">
        <v>22151</v>
      </c>
      <c r="BD896" s="132" t="s">
        <v>22151</v>
      </c>
      <c r="BE896" s="132" t="s">
        <v>22151</v>
      </c>
      <c r="BF896" s="132">
        <v>88</v>
      </c>
      <c r="BG896" s="132">
        <v>118</v>
      </c>
      <c r="BH896" s="132">
        <v>280</v>
      </c>
      <c r="BI896" s="132">
        <v>265</v>
      </c>
      <c r="BJ896" s="92" t="s">
        <v>22151</v>
      </c>
      <c r="BK896" s="8">
        <v>8.6531354605957791</v>
      </c>
      <c r="BL896" s="8">
        <v>-1007.6531354605958</v>
      </c>
      <c r="BM896" s="12">
        <v>890</v>
      </c>
      <c r="BN896" s="10">
        <v>0</v>
      </c>
      <c r="BO896" s="10">
        <v>0.19435732070240119</v>
      </c>
      <c r="BP896" s="10">
        <v>-1007.8474927812981</v>
      </c>
      <c r="BQ896" s="41">
        <v>-2147.1678870213455</v>
      </c>
      <c r="BR896" s="41"/>
      <c r="BS896" s="10">
        <v>0</v>
      </c>
      <c r="BT896" s="38">
        <v>0</v>
      </c>
      <c r="BU896" s="6" t="s">
        <v>22634</v>
      </c>
      <c r="BV896" s="75">
        <v>999</v>
      </c>
      <c r="BW896" s="75">
        <v>1902</v>
      </c>
      <c r="BX896" s="51">
        <v>-903</v>
      </c>
      <c r="BY896" s="75">
        <v>0</v>
      </c>
      <c r="BZ896" s="75">
        <v>0</v>
      </c>
      <c r="CA896" s="184" t="s">
        <v>22151</v>
      </c>
    </row>
    <row r="897" spans="1:79" x14ac:dyDescent="0.3">
      <c r="A897" s="288" t="s">
        <v>16952</v>
      </c>
      <c r="B897" s="180" t="s">
        <v>16954</v>
      </c>
      <c r="C897" s="196" t="s">
        <v>16953</v>
      </c>
      <c r="D897" s="211" t="s">
        <v>14322</v>
      </c>
      <c r="E897" s="196" t="s">
        <v>1409</v>
      </c>
      <c r="F897" s="196" t="s">
        <v>9094</v>
      </c>
      <c r="G897" s="196" t="s">
        <v>661</v>
      </c>
      <c r="H897" s="196" t="s">
        <v>22151</v>
      </c>
      <c r="I897" s="196" t="s">
        <v>661</v>
      </c>
      <c r="J897" s="196" t="s">
        <v>661</v>
      </c>
      <c r="K897" s="197">
        <v>12758</v>
      </c>
      <c r="L897" s="197" t="s">
        <v>16955</v>
      </c>
      <c r="M897" s="198" t="e">
        <v>#VALUE!</v>
      </c>
      <c r="N897" s="198" t="s">
        <v>16957</v>
      </c>
      <c r="O897" s="199">
        <v>0</v>
      </c>
      <c r="P897" s="200">
        <v>0</v>
      </c>
      <c r="Q897" s="200">
        <v>0</v>
      </c>
      <c r="R897" s="200">
        <v>0</v>
      </c>
      <c r="S897" s="200">
        <v>0</v>
      </c>
      <c r="T897" s="200">
        <v>0</v>
      </c>
      <c r="U897" s="200">
        <v>0</v>
      </c>
      <c r="V897" s="200">
        <v>0</v>
      </c>
      <c r="W897" s="200">
        <v>0</v>
      </c>
      <c r="X897" s="200">
        <v>0</v>
      </c>
      <c r="Y897" s="200">
        <v>0</v>
      </c>
      <c r="Z897" s="200">
        <v>0</v>
      </c>
      <c r="AA897" s="200">
        <v>0</v>
      </c>
      <c r="AB897" s="201">
        <v>0</v>
      </c>
      <c r="AC897" s="202">
        <v>0</v>
      </c>
      <c r="AD897" s="202">
        <v>0</v>
      </c>
      <c r="AE897" s="203">
        <v>0</v>
      </c>
      <c r="AF897" s="203">
        <v>0</v>
      </c>
      <c r="AG897" s="203">
        <v>0</v>
      </c>
      <c r="AH897" s="203">
        <v>0</v>
      </c>
      <c r="AI897" s="203">
        <v>0</v>
      </c>
      <c r="AJ897" s="204">
        <v>0</v>
      </c>
      <c r="AK897" s="204">
        <v>0</v>
      </c>
      <c r="AL897" s="204">
        <v>0</v>
      </c>
      <c r="AM897" s="203">
        <v>-999</v>
      </c>
      <c r="AN897" s="203" t="s">
        <v>22151</v>
      </c>
      <c r="AO897" s="203" t="s">
        <v>22151</v>
      </c>
      <c r="AP897" s="203">
        <v>-999</v>
      </c>
      <c r="AQ897" s="203" t="s">
        <v>22151</v>
      </c>
      <c r="AR897" s="203" t="s">
        <v>22151</v>
      </c>
      <c r="AS897" s="203" t="s">
        <v>22151</v>
      </c>
      <c r="AT897" s="203" t="s">
        <v>22151</v>
      </c>
      <c r="AU897" s="203">
        <v>-999</v>
      </c>
      <c r="AV897" s="203">
        <v>-999</v>
      </c>
      <c r="AW897" s="203">
        <v>-999</v>
      </c>
      <c r="AX897" s="203">
        <v>-999</v>
      </c>
      <c r="AY897" s="205" t="s">
        <v>22151</v>
      </c>
      <c r="AZ897" s="205" t="s">
        <v>22151</v>
      </c>
      <c r="BA897" s="205">
        <v>87</v>
      </c>
      <c r="BB897" s="205" t="s">
        <v>22151</v>
      </c>
      <c r="BC897" s="205" t="s">
        <v>22151</v>
      </c>
      <c r="BD897" s="205" t="s">
        <v>22151</v>
      </c>
      <c r="BE897" s="205" t="s">
        <v>22151</v>
      </c>
      <c r="BF897" s="205">
        <v>88</v>
      </c>
      <c r="BG897" s="205">
        <v>118</v>
      </c>
      <c r="BH897" s="205">
        <v>280</v>
      </c>
      <c r="BI897" s="205">
        <v>265</v>
      </c>
      <c r="BJ897" s="206" t="s">
        <v>22151</v>
      </c>
      <c r="BK897" s="203">
        <v>8.6531354605957791</v>
      </c>
      <c r="BL897" s="203">
        <v>-1007.6531354605958</v>
      </c>
      <c r="BM897" s="205">
        <v>890</v>
      </c>
      <c r="BN897" s="203">
        <v>0</v>
      </c>
      <c r="BO897" s="203">
        <v>0.19435732070240119</v>
      </c>
      <c r="BP897" s="203">
        <v>-1007.8474927812981</v>
      </c>
      <c r="BQ897" s="207">
        <v>-2147.1678870213455</v>
      </c>
      <c r="BR897" s="208"/>
      <c r="BS897" s="203">
        <v>0</v>
      </c>
      <c r="BT897" s="38">
        <v>0</v>
      </c>
      <c r="BU897" s="203" t="s">
        <v>22634</v>
      </c>
      <c r="BV897" s="200">
        <v>999</v>
      </c>
      <c r="BW897" s="209">
        <v>1902</v>
      </c>
      <c r="BX897" s="204">
        <v>-903</v>
      </c>
      <c r="BY897" s="209">
        <v>0</v>
      </c>
      <c r="BZ897" s="209">
        <v>0</v>
      </c>
      <c r="CA897" s="184" t="s">
        <v>22151</v>
      </c>
    </row>
    <row r="898" spans="1:79" x14ac:dyDescent="0.3">
      <c r="A898" s="48" t="s">
        <v>16270</v>
      </c>
      <c r="B898" s="1" t="s">
        <v>16271</v>
      </c>
      <c r="C898" s="2" t="s">
        <v>10681</v>
      </c>
      <c r="D898" s="91" t="s">
        <v>15012</v>
      </c>
      <c r="E898" s="2" t="s">
        <v>1531</v>
      </c>
      <c r="F898" s="2" t="s">
        <v>9094</v>
      </c>
      <c r="G898" s="2" t="s">
        <v>661</v>
      </c>
      <c r="H898" s="2" t="s">
        <v>22151</v>
      </c>
      <c r="I898" s="2" t="s">
        <v>661</v>
      </c>
      <c r="J898" s="269" t="s">
        <v>661</v>
      </c>
      <c r="K898">
        <v>16404</v>
      </c>
      <c r="L898" t="s">
        <v>16272</v>
      </c>
      <c r="M898" t="e">
        <v>#VALUE!</v>
      </c>
      <c r="N898" t="s">
        <v>16273</v>
      </c>
      <c r="O898" s="169">
        <v>0</v>
      </c>
      <c r="P898" s="123">
        <v>0</v>
      </c>
      <c r="Q898" s="123">
        <v>0</v>
      </c>
      <c r="R898" s="75">
        <v>0</v>
      </c>
      <c r="S898" s="123">
        <v>0</v>
      </c>
      <c r="T898" s="123">
        <v>0</v>
      </c>
      <c r="U898" s="123">
        <v>0</v>
      </c>
      <c r="V898" s="75">
        <v>0</v>
      </c>
      <c r="W898" s="123">
        <v>0</v>
      </c>
      <c r="X898" s="75">
        <v>0</v>
      </c>
      <c r="Y898" s="75">
        <v>0</v>
      </c>
      <c r="Z898" s="75">
        <v>0</v>
      </c>
      <c r="AA898" s="75">
        <v>0</v>
      </c>
      <c r="AB898" s="31">
        <v>0</v>
      </c>
      <c r="AC898" s="31">
        <v>0</v>
      </c>
      <c r="AD898" s="31">
        <v>0</v>
      </c>
      <c r="AE898" s="32">
        <v>0</v>
      </c>
      <c r="AF898" s="32">
        <v>0</v>
      </c>
      <c r="AG898" s="32">
        <v>0</v>
      </c>
      <c r="AH898" s="32">
        <v>0</v>
      </c>
      <c r="AI898" s="51">
        <v>0</v>
      </c>
      <c r="AJ898" s="51">
        <v>0</v>
      </c>
      <c r="AK898" s="51">
        <v>0</v>
      </c>
      <c r="AL898" s="51">
        <v>0</v>
      </c>
      <c r="AM898" s="32">
        <v>-999</v>
      </c>
      <c r="AN898" s="32" t="s">
        <v>22151</v>
      </c>
      <c r="AO898" s="32" t="s">
        <v>22151</v>
      </c>
      <c r="AP898" s="32">
        <v>-999</v>
      </c>
      <c r="AQ898" s="32" t="s">
        <v>22151</v>
      </c>
      <c r="AR898" s="32" t="s">
        <v>22151</v>
      </c>
      <c r="AS898" s="32" t="s">
        <v>22151</v>
      </c>
      <c r="AT898" s="32" t="s">
        <v>22151</v>
      </c>
      <c r="AU898" s="32">
        <v>-999</v>
      </c>
      <c r="AV898" s="32">
        <v>-999</v>
      </c>
      <c r="AW898" s="32">
        <v>-999</v>
      </c>
      <c r="AX898" s="32">
        <v>-999</v>
      </c>
      <c r="AY898" s="133" t="s">
        <v>22151</v>
      </c>
      <c r="AZ898" s="132" t="s">
        <v>22151</v>
      </c>
      <c r="BA898" s="132">
        <v>87</v>
      </c>
      <c r="BB898" s="132" t="s">
        <v>22151</v>
      </c>
      <c r="BC898" s="132" t="s">
        <v>22151</v>
      </c>
      <c r="BD898" s="132" t="s">
        <v>22151</v>
      </c>
      <c r="BE898" s="132" t="s">
        <v>22151</v>
      </c>
      <c r="BF898" s="132">
        <v>88</v>
      </c>
      <c r="BG898" s="132">
        <v>118</v>
      </c>
      <c r="BH898" s="132">
        <v>280</v>
      </c>
      <c r="BI898" s="132">
        <v>265</v>
      </c>
      <c r="BJ898" s="92" t="s">
        <v>22151</v>
      </c>
      <c r="BK898" s="32">
        <v>8.6531354605957791</v>
      </c>
      <c r="BL898" s="8">
        <v>-1007.6531354605958</v>
      </c>
      <c r="BM898" s="12">
        <v>890</v>
      </c>
      <c r="BN898" s="32">
        <v>0</v>
      </c>
      <c r="BO898" s="32">
        <v>0.19435732070240119</v>
      </c>
      <c r="BP898" s="32">
        <v>-1007.8474927812981</v>
      </c>
      <c r="BQ898" s="40">
        <v>-2147.1678870213455</v>
      </c>
      <c r="BR898" s="40"/>
      <c r="BS898" s="32">
        <v>0</v>
      </c>
      <c r="BT898" s="38">
        <v>0</v>
      </c>
      <c r="BU898" s="6" t="s">
        <v>22634</v>
      </c>
      <c r="BV898" s="75">
        <v>999</v>
      </c>
      <c r="BW898" s="75">
        <v>1902</v>
      </c>
      <c r="BX898" s="51">
        <v>-903</v>
      </c>
      <c r="BY898" s="75">
        <v>0</v>
      </c>
      <c r="BZ898" s="75">
        <v>0</v>
      </c>
      <c r="CA898" s="184" t="s">
        <v>22151</v>
      </c>
    </row>
    <row r="899" spans="1:79" x14ac:dyDescent="0.3">
      <c r="A899" s="48" t="s">
        <v>15991</v>
      </c>
      <c r="B899" s="1" t="s">
        <v>6784</v>
      </c>
      <c r="C899" s="2" t="s">
        <v>15993</v>
      </c>
      <c r="D899" s="91" t="s">
        <v>15992</v>
      </c>
      <c r="E899" s="2" t="s">
        <v>1470</v>
      </c>
      <c r="F899" s="2" t="s">
        <v>6120</v>
      </c>
      <c r="G899" s="2" t="s">
        <v>661</v>
      </c>
      <c r="H899" s="2" t="s">
        <v>22151</v>
      </c>
      <c r="I899" s="2" t="s">
        <v>661</v>
      </c>
      <c r="J899" s="269" t="s">
        <v>661</v>
      </c>
      <c r="K899">
        <v>13167</v>
      </c>
      <c r="L899" t="s">
        <v>15994</v>
      </c>
      <c r="M899" t="e">
        <v>#VALUE!</v>
      </c>
      <c r="N899" t="s">
        <v>15995</v>
      </c>
      <c r="O899" s="169">
        <v>0</v>
      </c>
      <c r="P899" s="123">
        <v>0</v>
      </c>
      <c r="Q899" s="123">
        <v>0</v>
      </c>
      <c r="R899" s="75">
        <v>0</v>
      </c>
      <c r="S899" s="123">
        <v>0</v>
      </c>
      <c r="T899" s="123">
        <v>0</v>
      </c>
      <c r="U899" s="123">
        <v>0</v>
      </c>
      <c r="V899" s="75">
        <v>0</v>
      </c>
      <c r="W899" s="123">
        <v>0</v>
      </c>
      <c r="X899" s="75">
        <v>0</v>
      </c>
      <c r="Y899" s="75">
        <v>0</v>
      </c>
      <c r="Z899" s="75">
        <v>0</v>
      </c>
      <c r="AA899" s="75">
        <v>0</v>
      </c>
      <c r="AB899" s="4">
        <v>0</v>
      </c>
      <c r="AC899" s="4">
        <v>0</v>
      </c>
      <c r="AD899" s="4">
        <v>0</v>
      </c>
      <c r="AE899" s="8">
        <v>0</v>
      </c>
      <c r="AF899" s="8">
        <v>0</v>
      </c>
      <c r="AG899" s="8">
        <v>0</v>
      </c>
      <c r="AH899" s="8">
        <v>0</v>
      </c>
      <c r="AI899" s="51">
        <v>0</v>
      </c>
      <c r="AJ899" s="51">
        <v>0</v>
      </c>
      <c r="AK899" s="51">
        <v>0</v>
      </c>
      <c r="AL899" s="51">
        <v>0</v>
      </c>
      <c r="AM899" s="8">
        <v>-999</v>
      </c>
      <c r="AN899" s="8" t="s">
        <v>22151</v>
      </c>
      <c r="AO899" s="8" t="s">
        <v>22151</v>
      </c>
      <c r="AP899" s="8">
        <v>-999</v>
      </c>
      <c r="AQ899" s="8" t="s">
        <v>22151</v>
      </c>
      <c r="AR899" s="8" t="s">
        <v>22151</v>
      </c>
      <c r="AS899" s="8" t="s">
        <v>22151</v>
      </c>
      <c r="AT899" s="8" t="s">
        <v>22151</v>
      </c>
      <c r="AU899" s="8">
        <v>-999</v>
      </c>
      <c r="AV899" s="8">
        <v>-999</v>
      </c>
      <c r="AW899" s="8">
        <v>-999</v>
      </c>
      <c r="AX899" s="8">
        <v>-999</v>
      </c>
      <c r="AY899" s="132" t="s">
        <v>22151</v>
      </c>
      <c r="AZ899" s="132" t="s">
        <v>22151</v>
      </c>
      <c r="BA899" s="132">
        <v>87</v>
      </c>
      <c r="BB899" s="132" t="s">
        <v>22151</v>
      </c>
      <c r="BC899" s="132" t="s">
        <v>22151</v>
      </c>
      <c r="BD899" s="132" t="s">
        <v>22151</v>
      </c>
      <c r="BE899" s="132" t="s">
        <v>22151</v>
      </c>
      <c r="BF899" s="132">
        <v>88</v>
      </c>
      <c r="BG899" s="132">
        <v>118</v>
      </c>
      <c r="BH899" s="132">
        <v>280</v>
      </c>
      <c r="BI899" s="132">
        <v>265</v>
      </c>
      <c r="BJ899" s="92" t="s">
        <v>22151</v>
      </c>
      <c r="BK899" s="8">
        <v>8.6531354605957791</v>
      </c>
      <c r="BL899" s="8">
        <v>-1007.6531354605958</v>
      </c>
      <c r="BM899" s="12">
        <v>890</v>
      </c>
      <c r="BN899" s="10">
        <v>0</v>
      </c>
      <c r="BO899" s="10">
        <v>0.19435732070240119</v>
      </c>
      <c r="BP899" s="10">
        <v>-1007.8474927812981</v>
      </c>
      <c r="BQ899" s="41">
        <v>-2147.1678870213455</v>
      </c>
      <c r="BR899" s="41"/>
      <c r="BS899" s="10">
        <v>0</v>
      </c>
      <c r="BT899" s="38">
        <v>0</v>
      </c>
      <c r="BU899" s="6" t="s">
        <v>22634</v>
      </c>
      <c r="BV899" s="75">
        <v>999</v>
      </c>
      <c r="BW899" s="75">
        <v>1902</v>
      </c>
      <c r="BX899" s="51">
        <v>-903</v>
      </c>
      <c r="BY899" s="75">
        <v>0</v>
      </c>
      <c r="BZ899" s="75">
        <v>0</v>
      </c>
      <c r="CA899" s="184" t="s">
        <v>22151</v>
      </c>
    </row>
    <row r="900" spans="1:79" x14ac:dyDescent="0.3">
      <c r="A900" s="53" t="s">
        <v>9188</v>
      </c>
      <c r="B900" s="1" t="s">
        <v>8134</v>
      </c>
      <c r="C900" s="2" t="s">
        <v>9190</v>
      </c>
      <c r="D900" s="91" t="s">
        <v>9189</v>
      </c>
      <c r="E900" s="2" t="s">
        <v>1426</v>
      </c>
      <c r="F900" s="2" t="s">
        <v>6120</v>
      </c>
      <c r="G900" s="2" t="s">
        <v>661</v>
      </c>
      <c r="H900" s="2" t="s">
        <v>22151</v>
      </c>
      <c r="I900" s="2" t="s">
        <v>661</v>
      </c>
      <c r="J900" s="269" t="s">
        <v>661</v>
      </c>
      <c r="K900" t="e">
        <v>#VALUE!</v>
      </c>
      <c r="L900" t="s">
        <v>9191</v>
      </c>
      <c r="M900" t="e">
        <v>#VALUE!</v>
      </c>
      <c r="N900" t="s">
        <v>9192</v>
      </c>
      <c r="O900" s="169">
        <v>0</v>
      </c>
      <c r="P900" s="123">
        <v>0</v>
      </c>
      <c r="Q900" s="123">
        <v>0</v>
      </c>
      <c r="R900" s="75">
        <v>0</v>
      </c>
      <c r="S900" s="123">
        <v>0</v>
      </c>
      <c r="T900" s="123">
        <v>0</v>
      </c>
      <c r="U900" s="123">
        <v>0</v>
      </c>
      <c r="V900" s="75">
        <v>0</v>
      </c>
      <c r="W900" s="123">
        <v>0</v>
      </c>
      <c r="X900" s="75">
        <v>0</v>
      </c>
      <c r="Y900" s="75">
        <v>0</v>
      </c>
      <c r="Z900" s="75">
        <v>0</v>
      </c>
      <c r="AA900" s="75">
        <v>0</v>
      </c>
      <c r="AB900" s="52">
        <v>0</v>
      </c>
      <c r="AC900" s="52">
        <v>0</v>
      </c>
      <c r="AD900" s="52">
        <v>0</v>
      </c>
      <c r="AE900" s="51">
        <v>0</v>
      </c>
      <c r="AF900" s="51">
        <v>0</v>
      </c>
      <c r="AG900" s="51">
        <v>0</v>
      </c>
      <c r="AH900" s="51">
        <v>0</v>
      </c>
      <c r="AI900" s="51">
        <v>0</v>
      </c>
      <c r="AJ900" s="51">
        <v>0</v>
      </c>
      <c r="AK900" s="51">
        <v>0</v>
      </c>
      <c r="AL900" s="51">
        <v>0</v>
      </c>
      <c r="AM900" s="51">
        <v>-999</v>
      </c>
      <c r="AN900" s="51" t="s">
        <v>22151</v>
      </c>
      <c r="AO900" s="51" t="s">
        <v>22151</v>
      </c>
      <c r="AP900" s="51">
        <v>-999</v>
      </c>
      <c r="AQ900" s="51" t="s">
        <v>22151</v>
      </c>
      <c r="AR900" s="51" t="s">
        <v>22151</v>
      </c>
      <c r="AS900" s="51" t="s">
        <v>22151</v>
      </c>
      <c r="AT900" s="51" t="s">
        <v>22151</v>
      </c>
      <c r="AU900" s="51">
        <v>-999</v>
      </c>
      <c r="AV900" s="51">
        <v>-999</v>
      </c>
      <c r="AW900" s="51">
        <v>-999</v>
      </c>
      <c r="AX900" s="51">
        <v>-999</v>
      </c>
      <c r="AY900" s="76" t="s">
        <v>22151</v>
      </c>
      <c r="AZ900" s="76" t="s">
        <v>22151</v>
      </c>
      <c r="BA900" s="76">
        <v>87</v>
      </c>
      <c r="BB900" s="76" t="s">
        <v>22151</v>
      </c>
      <c r="BC900" s="76" t="s">
        <v>22151</v>
      </c>
      <c r="BD900" s="76" t="s">
        <v>22151</v>
      </c>
      <c r="BE900" s="76" t="s">
        <v>22151</v>
      </c>
      <c r="BF900" s="76">
        <v>88</v>
      </c>
      <c r="BG900" s="76">
        <v>118</v>
      </c>
      <c r="BH900" s="76">
        <v>280</v>
      </c>
      <c r="BI900" s="76">
        <v>265</v>
      </c>
      <c r="BJ900" s="93" t="s">
        <v>22151</v>
      </c>
      <c r="BK900" s="51">
        <v>8.6531354605957791</v>
      </c>
      <c r="BL900" s="51">
        <v>-1007.6531354605958</v>
      </c>
      <c r="BM900" s="76">
        <v>890</v>
      </c>
      <c r="BN900" s="51">
        <v>0</v>
      </c>
      <c r="BO900" s="51">
        <v>0.19435732070240119</v>
      </c>
      <c r="BP900" s="51">
        <v>-1007.8474927812981</v>
      </c>
      <c r="BQ900" s="64">
        <v>-2147.1678870213455</v>
      </c>
      <c r="BR900" s="64"/>
      <c r="BS900" s="51">
        <v>0</v>
      </c>
      <c r="BT900" s="38">
        <v>0</v>
      </c>
      <c r="BU900" s="51" t="s">
        <v>22634</v>
      </c>
      <c r="BV900" s="75">
        <v>999</v>
      </c>
      <c r="BW900" s="75">
        <v>1902</v>
      </c>
      <c r="BX900" s="51">
        <v>-903</v>
      </c>
      <c r="BY900" s="75">
        <v>0</v>
      </c>
      <c r="BZ900" s="75">
        <v>0</v>
      </c>
      <c r="CA900" s="184" t="s">
        <v>22151</v>
      </c>
    </row>
    <row r="901" spans="1:79" x14ac:dyDescent="0.3">
      <c r="A901" s="61" t="s">
        <v>11028</v>
      </c>
      <c r="B901" s="1" t="s">
        <v>11030</v>
      </c>
      <c r="C901" s="2" t="s">
        <v>7980</v>
      </c>
      <c r="D901" s="91" t="s">
        <v>11029</v>
      </c>
      <c r="E901" s="2" t="s">
        <v>1383</v>
      </c>
      <c r="F901" s="2" t="s">
        <v>9094</v>
      </c>
      <c r="G901" s="2" t="s">
        <v>661</v>
      </c>
      <c r="H901" s="2" t="s">
        <v>22151</v>
      </c>
      <c r="I901" s="2" t="s">
        <v>661</v>
      </c>
      <c r="J901" s="269" t="s">
        <v>661</v>
      </c>
      <c r="K901">
        <v>6013</v>
      </c>
      <c r="L901" t="s">
        <v>11031</v>
      </c>
      <c r="M901" t="e">
        <v>#VALUE!</v>
      </c>
      <c r="N901" t="s">
        <v>11032</v>
      </c>
      <c r="O901" s="169">
        <v>0</v>
      </c>
      <c r="P901" s="123">
        <v>0</v>
      </c>
      <c r="Q901" s="123">
        <v>0</v>
      </c>
      <c r="R901" s="75">
        <v>0</v>
      </c>
      <c r="S901" s="123">
        <v>0</v>
      </c>
      <c r="T901" s="123">
        <v>0</v>
      </c>
      <c r="U901" s="123">
        <v>0</v>
      </c>
      <c r="V901" s="75">
        <v>0</v>
      </c>
      <c r="W901" s="123">
        <v>0</v>
      </c>
      <c r="X901" s="75">
        <v>0</v>
      </c>
      <c r="Y901" s="75">
        <v>0</v>
      </c>
      <c r="Z901" s="75">
        <v>0</v>
      </c>
      <c r="AA901" s="75">
        <v>0</v>
      </c>
      <c r="AB901" s="52">
        <v>0</v>
      </c>
      <c r="AC901" s="52">
        <v>0</v>
      </c>
      <c r="AD901" s="52">
        <v>0</v>
      </c>
      <c r="AE901" s="51">
        <v>0</v>
      </c>
      <c r="AF901" s="51">
        <v>0</v>
      </c>
      <c r="AG901" s="51">
        <v>0</v>
      </c>
      <c r="AH901" s="51">
        <v>0</v>
      </c>
      <c r="AI901" s="51">
        <v>0</v>
      </c>
      <c r="AJ901" s="51">
        <v>0</v>
      </c>
      <c r="AK901" s="51">
        <v>0</v>
      </c>
      <c r="AL901" s="51">
        <v>0</v>
      </c>
      <c r="AM901" s="51">
        <v>-999</v>
      </c>
      <c r="AN901" s="51" t="s">
        <v>22151</v>
      </c>
      <c r="AO901" s="51" t="s">
        <v>22151</v>
      </c>
      <c r="AP901" s="51">
        <v>-999</v>
      </c>
      <c r="AQ901" s="51" t="s">
        <v>22151</v>
      </c>
      <c r="AR901" s="51" t="s">
        <v>22151</v>
      </c>
      <c r="AS901" s="51" t="s">
        <v>22151</v>
      </c>
      <c r="AT901" s="51" t="s">
        <v>22151</v>
      </c>
      <c r="AU901" s="51">
        <v>-999</v>
      </c>
      <c r="AV901" s="51">
        <v>-999</v>
      </c>
      <c r="AW901" s="51">
        <v>-999</v>
      </c>
      <c r="AX901" s="51">
        <v>-999</v>
      </c>
      <c r="AY901" s="76" t="s">
        <v>22151</v>
      </c>
      <c r="AZ901" s="132" t="s">
        <v>22151</v>
      </c>
      <c r="BA901" s="132">
        <v>87</v>
      </c>
      <c r="BB901" s="132" t="s">
        <v>22151</v>
      </c>
      <c r="BC901" s="132" t="s">
        <v>22151</v>
      </c>
      <c r="BD901" s="132" t="s">
        <v>22151</v>
      </c>
      <c r="BE901" s="132" t="s">
        <v>22151</v>
      </c>
      <c r="BF901" s="132">
        <v>88</v>
      </c>
      <c r="BG901" s="132">
        <v>118</v>
      </c>
      <c r="BH901" s="132">
        <v>280</v>
      </c>
      <c r="BI901" s="132">
        <v>265</v>
      </c>
      <c r="BJ901" s="92" t="s">
        <v>22151</v>
      </c>
      <c r="BK901" s="51">
        <v>8.6531354605957791</v>
      </c>
      <c r="BL901" s="51">
        <v>-1007.6531354605958</v>
      </c>
      <c r="BM901" s="76">
        <v>890</v>
      </c>
      <c r="BN901" s="51">
        <v>0</v>
      </c>
      <c r="BO901" s="51">
        <v>0.19435732070240119</v>
      </c>
      <c r="BP901" s="51">
        <v>-1007.8474927812981</v>
      </c>
      <c r="BQ901" s="64">
        <v>-2147.1678870213455</v>
      </c>
      <c r="BR901" s="64"/>
      <c r="BS901" s="51">
        <v>0</v>
      </c>
      <c r="BT901" s="38">
        <v>0</v>
      </c>
      <c r="BU901" s="51" t="s">
        <v>22634</v>
      </c>
      <c r="BV901" s="75">
        <v>999</v>
      </c>
      <c r="BW901" s="75">
        <v>1902</v>
      </c>
      <c r="BX901" s="51">
        <v>-903</v>
      </c>
      <c r="BY901" s="75">
        <v>0</v>
      </c>
      <c r="BZ901" s="75">
        <v>0</v>
      </c>
      <c r="CA901" s="184" t="s">
        <v>22151</v>
      </c>
    </row>
    <row r="902" spans="1:79" x14ac:dyDescent="0.3">
      <c r="A902" s="26" t="s">
        <v>12744</v>
      </c>
      <c r="B902" s="1" t="s">
        <v>12745</v>
      </c>
      <c r="C902" s="2" t="s">
        <v>6639</v>
      </c>
      <c r="D902" s="91" t="s">
        <v>11462</v>
      </c>
      <c r="E902" s="2" t="s">
        <v>1430</v>
      </c>
      <c r="F902" s="2" t="s">
        <v>6120</v>
      </c>
      <c r="G902" s="2" t="s">
        <v>661</v>
      </c>
      <c r="H902" s="2" t="s">
        <v>22151</v>
      </c>
      <c r="I902" s="2" t="s">
        <v>661</v>
      </c>
      <c r="J902" s="269" t="s">
        <v>661</v>
      </c>
      <c r="K902">
        <v>15197</v>
      </c>
      <c r="L902" t="s">
        <v>11463</v>
      </c>
      <c r="M902" t="e">
        <v>#VALUE!</v>
      </c>
      <c r="N902" t="s">
        <v>12746</v>
      </c>
      <c r="O902" s="169">
        <v>0</v>
      </c>
      <c r="P902" s="123">
        <v>0</v>
      </c>
      <c r="Q902" s="123">
        <v>0</v>
      </c>
      <c r="R902" s="67">
        <v>0</v>
      </c>
      <c r="S902" s="123">
        <v>0</v>
      </c>
      <c r="T902" s="123">
        <v>0</v>
      </c>
      <c r="U902" s="123">
        <v>0</v>
      </c>
      <c r="V902" s="67">
        <v>0</v>
      </c>
      <c r="W902" s="123">
        <v>0</v>
      </c>
      <c r="X902" s="67">
        <v>0</v>
      </c>
      <c r="Y902" s="67">
        <v>0</v>
      </c>
      <c r="Z902" s="67">
        <v>0</v>
      </c>
      <c r="AA902" s="67">
        <v>0</v>
      </c>
      <c r="AB902" s="4">
        <v>0</v>
      </c>
      <c r="AC902" s="4">
        <v>0</v>
      </c>
      <c r="AD902" s="4">
        <v>0</v>
      </c>
      <c r="AE902" s="8">
        <v>0</v>
      </c>
      <c r="AF902" s="8">
        <v>0</v>
      </c>
      <c r="AG902" s="8">
        <v>0</v>
      </c>
      <c r="AH902" s="8">
        <v>0</v>
      </c>
      <c r="AI902" s="51">
        <v>0</v>
      </c>
      <c r="AJ902" s="51">
        <v>0</v>
      </c>
      <c r="AK902" s="51">
        <v>0</v>
      </c>
      <c r="AL902" s="51">
        <v>0</v>
      </c>
      <c r="AM902" s="8">
        <v>-999</v>
      </c>
      <c r="AN902" s="8" t="s">
        <v>22151</v>
      </c>
      <c r="AO902" s="8" t="s">
        <v>22151</v>
      </c>
      <c r="AP902" s="8">
        <v>-999</v>
      </c>
      <c r="AQ902" s="8" t="s">
        <v>22151</v>
      </c>
      <c r="AR902" s="8" t="s">
        <v>22151</v>
      </c>
      <c r="AS902" s="8" t="s">
        <v>22151</v>
      </c>
      <c r="AT902" s="8" t="s">
        <v>22151</v>
      </c>
      <c r="AU902" s="8">
        <v>-999</v>
      </c>
      <c r="AV902" s="8">
        <v>-999</v>
      </c>
      <c r="AW902" s="8">
        <v>-999</v>
      </c>
      <c r="AX902" s="8">
        <v>-999</v>
      </c>
      <c r="AY902" s="132" t="s">
        <v>22151</v>
      </c>
      <c r="AZ902" s="132" t="s">
        <v>22151</v>
      </c>
      <c r="BA902" s="132">
        <v>87</v>
      </c>
      <c r="BB902" s="132" t="s">
        <v>22151</v>
      </c>
      <c r="BC902" s="132" t="s">
        <v>22151</v>
      </c>
      <c r="BD902" s="132" t="s">
        <v>22151</v>
      </c>
      <c r="BE902" s="132" t="s">
        <v>22151</v>
      </c>
      <c r="BF902" s="132">
        <v>88</v>
      </c>
      <c r="BG902" s="132">
        <v>118</v>
      </c>
      <c r="BH902" s="132">
        <v>280</v>
      </c>
      <c r="BI902" s="132">
        <v>265</v>
      </c>
      <c r="BJ902" s="92" t="s">
        <v>22151</v>
      </c>
      <c r="BK902" s="8">
        <v>8.6531354605957791</v>
      </c>
      <c r="BL902" s="8">
        <v>-1007.6531354605958</v>
      </c>
      <c r="BM902" s="12">
        <v>890</v>
      </c>
      <c r="BN902" s="10">
        <v>0</v>
      </c>
      <c r="BO902" s="10">
        <v>0.19435732070240119</v>
      </c>
      <c r="BP902" s="10">
        <v>-1007.8474927812981</v>
      </c>
      <c r="BQ902" s="41">
        <v>-2147.1678870213455</v>
      </c>
      <c r="BR902" s="41"/>
      <c r="BS902" s="10">
        <v>0</v>
      </c>
      <c r="BT902" s="38">
        <v>0</v>
      </c>
      <c r="BU902" s="6" t="s">
        <v>22634</v>
      </c>
      <c r="BV902" s="75">
        <v>999</v>
      </c>
      <c r="BW902" s="75">
        <v>1902</v>
      </c>
      <c r="BX902" s="51">
        <v>-903</v>
      </c>
      <c r="BY902" s="75">
        <v>0</v>
      </c>
      <c r="BZ902" s="75">
        <v>0</v>
      </c>
      <c r="CA902" s="184" t="s">
        <v>22151</v>
      </c>
    </row>
    <row r="903" spans="1:79" x14ac:dyDescent="0.3">
      <c r="A903" s="26" t="s">
        <v>1521</v>
      </c>
      <c r="B903" s="1" t="s">
        <v>6941</v>
      </c>
      <c r="C903" s="2" t="s">
        <v>6540</v>
      </c>
      <c r="D903" s="91" t="s">
        <v>376</v>
      </c>
      <c r="E903" s="2" t="s">
        <v>1405</v>
      </c>
      <c r="F903" s="2" t="s">
        <v>6120</v>
      </c>
      <c r="G903" s="2" t="s">
        <v>661</v>
      </c>
      <c r="H903" s="2" t="s">
        <v>22151</v>
      </c>
      <c r="I903" s="2" t="s">
        <v>661</v>
      </c>
      <c r="J903" s="269" t="s">
        <v>661</v>
      </c>
      <c r="K903">
        <v>9015</v>
      </c>
      <c r="L903" t="s">
        <v>9771</v>
      </c>
      <c r="M903" t="e">
        <v>#VALUE!</v>
      </c>
      <c r="N903" t="s">
        <v>5140</v>
      </c>
      <c r="O903" s="169">
        <v>0</v>
      </c>
      <c r="P903" s="123">
        <v>0</v>
      </c>
      <c r="Q903" s="123">
        <v>0</v>
      </c>
      <c r="R903" s="67">
        <v>0</v>
      </c>
      <c r="S903" s="123">
        <v>0</v>
      </c>
      <c r="T903" s="123">
        <v>0</v>
      </c>
      <c r="U903" s="123">
        <v>0</v>
      </c>
      <c r="V903" s="67">
        <v>0</v>
      </c>
      <c r="W903" s="123">
        <v>0</v>
      </c>
      <c r="X903" s="67">
        <v>0</v>
      </c>
      <c r="Y903" s="67">
        <v>0</v>
      </c>
      <c r="Z903" s="67">
        <v>0</v>
      </c>
      <c r="AA903" s="67">
        <v>0</v>
      </c>
      <c r="AB903" s="31">
        <v>0</v>
      </c>
      <c r="AC903" s="31">
        <v>0</v>
      </c>
      <c r="AD903" s="31">
        <v>0</v>
      </c>
      <c r="AE903" s="32">
        <v>0</v>
      </c>
      <c r="AF903" s="32">
        <v>0</v>
      </c>
      <c r="AG903" s="32">
        <v>0</v>
      </c>
      <c r="AH903" s="32">
        <v>0</v>
      </c>
      <c r="AI903" s="51">
        <v>0</v>
      </c>
      <c r="AJ903" s="51">
        <v>0</v>
      </c>
      <c r="AK903" s="51">
        <v>0</v>
      </c>
      <c r="AL903" s="51">
        <v>0</v>
      </c>
      <c r="AM903" s="32">
        <v>-999</v>
      </c>
      <c r="AN903" s="32" t="s">
        <v>22151</v>
      </c>
      <c r="AO903" s="32" t="s">
        <v>22151</v>
      </c>
      <c r="AP903" s="32">
        <v>-999</v>
      </c>
      <c r="AQ903" s="32" t="s">
        <v>22151</v>
      </c>
      <c r="AR903" s="32" t="s">
        <v>22151</v>
      </c>
      <c r="AS903" s="32" t="s">
        <v>22151</v>
      </c>
      <c r="AT903" s="32" t="s">
        <v>22151</v>
      </c>
      <c r="AU903" s="32">
        <v>-999</v>
      </c>
      <c r="AV903" s="32">
        <v>-999</v>
      </c>
      <c r="AW903" s="32">
        <v>-999</v>
      </c>
      <c r="AX903" s="32">
        <v>-999</v>
      </c>
      <c r="AY903" s="133" t="s">
        <v>22151</v>
      </c>
      <c r="AZ903" s="132" t="s">
        <v>22151</v>
      </c>
      <c r="BA903" s="132">
        <v>87</v>
      </c>
      <c r="BB903" s="132" t="s">
        <v>22151</v>
      </c>
      <c r="BC903" s="132" t="s">
        <v>22151</v>
      </c>
      <c r="BD903" s="132" t="s">
        <v>22151</v>
      </c>
      <c r="BE903" s="132" t="s">
        <v>22151</v>
      </c>
      <c r="BF903" s="132">
        <v>88</v>
      </c>
      <c r="BG903" s="132">
        <v>118</v>
      </c>
      <c r="BH903" s="132">
        <v>280</v>
      </c>
      <c r="BI903" s="132">
        <v>265</v>
      </c>
      <c r="BJ903" s="92" t="s">
        <v>22151</v>
      </c>
      <c r="BK903" s="32">
        <v>8.6531354605957791</v>
      </c>
      <c r="BL903" s="8">
        <v>-1007.6531354605958</v>
      </c>
      <c r="BM903" s="12">
        <v>890</v>
      </c>
      <c r="BN903" s="32">
        <v>0</v>
      </c>
      <c r="BO903" s="32">
        <v>0.19435732070240119</v>
      </c>
      <c r="BP903" s="32">
        <v>-1007.8474927812981</v>
      </c>
      <c r="BQ903" s="40">
        <v>-2147.1678870213455</v>
      </c>
      <c r="BR903" s="40"/>
      <c r="BS903" s="32">
        <v>0</v>
      </c>
      <c r="BT903" s="38">
        <v>0</v>
      </c>
      <c r="BU903" s="6" t="s">
        <v>22634</v>
      </c>
      <c r="BV903" s="75">
        <v>999</v>
      </c>
      <c r="BW903" s="75">
        <v>1902</v>
      </c>
      <c r="BX903" s="51">
        <v>-903</v>
      </c>
      <c r="BY903" s="75">
        <v>0</v>
      </c>
      <c r="BZ903" s="75">
        <v>0</v>
      </c>
      <c r="CA903" s="184" t="s">
        <v>22151</v>
      </c>
    </row>
    <row r="904" spans="1:79" x14ac:dyDescent="0.3">
      <c r="A904" s="26" t="s">
        <v>12956</v>
      </c>
      <c r="B904" s="1" t="s">
        <v>7174</v>
      </c>
      <c r="C904" s="2" t="s">
        <v>7666</v>
      </c>
      <c r="D904" s="91" t="s">
        <v>11709</v>
      </c>
      <c r="E904" s="2" t="s">
        <v>1509</v>
      </c>
      <c r="F904" s="2" t="s">
        <v>9094</v>
      </c>
      <c r="G904" s="2" t="s">
        <v>661</v>
      </c>
      <c r="H904" s="2" t="s">
        <v>22151</v>
      </c>
      <c r="I904" s="2" t="s">
        <v>661</v>
      </c>
      <c r="J904" s="269" t="s">
        <v>661</v>
      </c>
      <c r="K904">
        <v>17005</v>
      </c>
      <c r="L904" t="s">
        <v>11710</v>
      </c>
      <c r="M904" t="e">
        <v>#VALUE!</v>
      </c>
      <c r="N904" t="s">
        <v>12957</v>
      </c>
      <c r="O904" s="169">
        <v>0</v>
      </c>
      <c r="P904" s="123">
        <v>0</v>
      </c>
      <c r="Q904" s="123">
        <v>0</v>
      </c>
      <c r="R904" s="75">
        <v>0</v>
      </c>
      <c r="S904" s="123">
        <v>0</v>
      </c>
      <c r="T904" s="123">
        <v>0</v>
      </c>
      <c r="U904" s="123">
        <v>0</v>
      </c>
      <c r="V904" s="75">
        <v>0</v>
      </c>
      <c r="W904" s="123">
        <v>0</v>
      </c>
      <c r="X904" s="75">
        <v>0</v>
      </c>
      <c r="Y904" s="75">
        <v>0</v>
      </c>
      <c r="Z904" s="75">
        <v>0</v>
      </c>
      <c r="AA904" s="75">
        <v>0</v>
      </c>
      <c r="AB904" s="4">
        <v>0</v>
      </c>
      <c r="AC904" s="4">
        <v>0</v>
      </c>
      <c r="AD904" s="4">
        <v>0</v>
      </c>
      <c r="AE904" s="8">
        <v>0</v>
      </c>
      <c r="AF904" s="8">
        <v>0</v>
      </c>
      <c r="AG904" s="8">
        <v>0</v>
      </c>
      <c r="AH904" s="8">
        <v>0</v>
      </c>
      <c r="AI904" s="51">
        <v>0</v>
      </c>
      <c r="AJ904" s="51">
        <v>0</v>
      </c>
      <c r="AK904" s="51">
        <v>0</v>
      </c>
      <c r="AL904" s="51">
        <v>0</v>
      </c>
      <c r="AM904" s="8">
        <v>-999</v>
      </c>
      <c r="AN904" s="8" t="s">
        <v>22151</v>
      </c>
      <c r="AO904" s="8" t="s">
        <v>22151</v>
      </c>
      <c r="AP904" s="8">
        <v>-999</v>
      </c>
      <c r="AQ904" s="8" t="s">
        <v>22151</v>
      </c>
      <c r="AR904" s="8" t="s">
        <v>22151</v>
      </c>
      <c r="AS904" s="8" t="s">
        <v>22151</v>
      </c>
      <c r="AT904" s="8" t="s">
        <v>22151</v>
      </c>
      <c r="AU904" s="8">
        <v>-999</v>
      </c>
      <c r="AV904" s="8">
        <v>-999</v>
      </c>
      <c r="AW904" s="8">
        <v>-999</v>
      </c>
      <c r="AX904" s="8">
        <v>-999</v>
      </c>
      <c r="AY904" s="132" t="s">
        <v>22151</v>
      </c>
      <c r="AZ904" s="132" t="s">
        <v>22151</v>
      </c>
      <c r="BA904" s="132">
        <v>87</v>
      </c>
      <c r="BB904" s="132" t="s">
        <v>22151</v>
      </c>
      <c r="BC904" s="132" t="s">
        <v>22151</v>
      </c>
      <c r="BD904" s="132" t="s">
        <v>22151</v>
      </c>
      <c r="BE904" s="132" t="s">
        <v>22151</v>
      </c>
      <c r="BF904" s="132">
        <v>88</v>
      </c>
      <c r="BG904" s="132">
        <v>118</v>
      </c>
      <c r="BH904" s="132">
        <v>280</v>
      </c>
      <c r="BI904" s="132">
        <v>265</v>
      </c>
      <c r="BJ904" s="92" t="s">
        <v>22151</v>
      </c>
      <c r="BK904" s="8">
        <v>8.6531354605957791</v>
      </c>
      <c r="BL904" s="8">
        <v>-1007.6531354605958</v>
      </c>
      <c r="BM904" s="12">
        <v>890</v>
      </c>
      <c r="BN904" s="10">
        <v>0</v>
      </c>
      <c r="BO904" s="10">
        <v>0.19435732070240119</v>
      </c>
      <c r="BP904" s="10">
        <v>-1007.8474927812981</v>
      </c>
      <c r="BQ904" s="41">
        <v>-2147.1678870213455</v>
      </c>
      <c r="BR904" s="41"/>
      <c r="BS904" s="10">
        <v>0</v>
      </c>
      <c r="BT904" s="38">
        <v>0</v>
      </c>
      <c r="BU904" s="6" t="s">
        <v>22634</v>
      </c>
      <c r="BV904" s="75">
        <v>999</v>
      </c>
      <c r="BW904" s="75">
        <v>1902</v>
      </c>
      <c r="BX904" s="51">
        <v>-903</v>
      </c>
      <c r="BY904" s="75">
        <v>0</v>
      </c>
      <c r="BZ904" s="75">
        <v>0</v>
      </c>
      <c r="CA904" s="184" t="s">
        <v>22151</v>
      </c>
    </row>
    <row r="905" spans="1:79" x14ac:dyDescent="0.3">
      <c r="A905" s="195" t="s">
        <v>1872</v>
      </c>
      <c r="B905" s="180" t="s">
        <v>7017</v>
      </c>
      <c r="C905" s="196" t="s">
        <v>6646</v>
      </c>
      <c r="D905" s="211" t="s">
        <v>292</v>
      </c>
      <c r="E905" s="196" t="s">
        <v>1481</v>
      </c>
      <c r="F905" s="196" t="s">
        <v>9094</v>
      </c>
      <c r="G905" s="196" t="s">
        <v>661</v>
      </c>
      <c r="H905" s="196" t="s">
        <v>22151</v>
      </c>
      <c r="I905" s="196" t="s">
        <v>661</v>
      </c>
      <c r="J905" s="196" t="s">
        <v>661</v>
      </c>
      <c r="K905" s="197">
        <v>8392</v>
      </c>
      <c r="L905" s="197" t="s">
        <v>10691</v>
      </c>
      <c r="M905" s="198" t="e">
        <v>#VALUE!</v>
      </c>
      <c r="N905" s="198" t="s">
        <v>5392</v>
      </c>
      <c r="O905" s="199">
        <v>0</v>
      </c>
      <c r="P905" s="200">
        <v>0</v>
      </c>
      <c r="Q905" s="200">
        <v>0</v>
      </c>
      <c r="R905" s="200">
        <v>0</v>
      </c>
      <c r="S905" s="200">
        <v>0</v>
      </c>
      <c r="T905" s="200">
        <v>0</v>
      </c>
      <c r="U905" s="200">
        <v>0</v>
      </c>
      <c r="V905" s="200">
        <v>0</v>
      </c>
      <c r="W905" s="200">
        <v>0</v>
      </c>
      <c r="X905" s="200">
        <v>0</v>
      </c>
      <c r="Y905" s="200">
        <v>0</v>
      </c>
      <c r="Z905" s="200">
        <v>0</v>
      </c>
      <c r="AA905" s="200">
        <v>0</v>
      </c>
      <c r="AB905" s="201">
        <v>0</v>
      </c>
      <c r="AC905" s="202">
        <v>0</v>
      </c>
      <c r="AD905" s="202">
        <v>0</v>
      </c>
      <c r="AE905" s="203">
        <v>0</v>
      </c>
      <c r="AF905" s="203">
        <v>0</v>
      </c>
      <c r="AG905" s="203">
        <v>0</v>
      </c>
      <c r="AH905" s="203">
        <v>0</v>
      </c>
      <c r="AI905" s="203">
        <v>0</v>
      </c>
      <c r="AJ905" s="204">
        <v>0</v>
      </c>
      <c r="AK905" s="204">
        <v>0</v>
      </c>
      <c r="AL905" s="204">
        <v>0</v>
      </c>
      <c r="AM905" s="203">
        <v>-999</v>
      </c>
      <c r="AN905" s="203" t="s">
        <v>22151</v>
      </c>
      <c r="AO905" s="203" t="s">
        <v>22151</v>
      </c>
      <c r="AP905" s="203">
        <v>-999</v>
      </c>
      <c r="AQ905" s="203" t="s">
        <v>22151</v>
      </c>
      <c r="AR905" s="203" t="s">
        <v>22151</v>
      </c>
      <c r="AS905" s="203" t="s">
        <v>22151</v>
      </c>
      <c r="AT905" s="203" t="s">
        <v>22151</v>
      </c>
      <c r="AU905" s="203">
        <v>-999</v>
      </c>
      <c r="AV905" s="203">
        <v>-999</v>
      </c>
      <c r="AW905" s="203">
        <v>-999</v>
      </c>
      <c r="AX905" s="203">
        <v>-999</v>
      </c>
      <c r="AY905" s="205" t="s">
        <v>22151</v>
      </c>
      <c r="AZ905" s="205" t="s">
        <v>22151</v>
      </c>
      <c r="BA905" s="205">
        <v>87</v>
      </c>
      <c r="BB905" s="205" t="s">
        <v>22151</v>
      </c>
      <c r="BC905" s="205" t="s">
        <v>22151</v>
      </c>
      <c r="BD905" s="205" t="s">
        <v>22151</v>
      </c>
      <c r="BE905" s="205" t="s">
        <v>22151</v>
      </c>
      <c r="BF905" s="205">
        <v>88</v>
      </c>
      <c r="BG905" s="205">
        <v>118</v>
      </c>
      <c r="BH905" s="205">
        <v>280</v>
      </c>
      <c r="BI905" s="205">
        <v>265</v>
      </c>
      <c r="BJ905" s="206" t="s">
        <v>22151</v>
      </c>
      <c r="BK905" s="203">
        <v>8.6531354605957791</v>
      </c>
      <c r="BL905" s="203">
        <v>-1007.6531354605958</v>
      </c>
      <c r="BM905" s="205">
        <v>890</v>
      </c>
      <c r="BN905" s="203">
        <v>0</v>
      </c>
      <c r="BO905" s="203">
        <v>0.19435732070240119</v>
      </c>
      <c r="BP905" s="203">
        <v>-1007.8474927812981</v>
      </c>
      <c r="BQ905" s="207">
        <v>-2147.1678870213455</v>
      </c>
      <c r="BR905" s="208"/>
      <c r="BS905" s="203">
        <v>0</v>
      </c>
      <c r="BT905" s="38">
        <v>0</v>
      </c>
      <c r="BU905" s="203" t="s">
        <v>22634</v>
      </c>
      <c r="BV905" s="200">
        <v>999</v>
      </c>
      <c r="BW905" s="209">
        <v>1902</v>
      </c>
      <c r="BX905" s="204">
        <v>-903</v>
      </c>
      <c r="BY905" s="209">
        <v>0</v>
      </c>
      <c r="BZ905" s="209">
        <v>0</v>
      </c>
      <c r="CA905" s="184" t="s">
        <v>22151</v>
      </c>
    </row>
    <row r="906" spans="1:79" x14ac:dyDescent="0.3">
      <c r="A906" s="195" t="s">
        <v>12375</v>
      </c>
      <c r="B906" s="180" t="s">
        <v>12376</v>
      </c>
      <c r="C906" s="196" t="s">
        <v>6817</v>
      </c>
      <c r="D906" s="211" t="s">
        <v>11711</v>
      </c>
      <c r="E906" s="196" t="s">
        <v>1416</v>
      </c>
      <c r="F906" s="196" t="s">
        <v>9094</v>
      </c>
      <c r="G906" s="196" t="s">
        <v>661</v>
      </c>
      <c r="H906" s="196" t="s">
        <v>661</v>
      </c>
      <c r="I906" s="196" t="s">
        <v>661</v>
      </c>
      <c r="J906" s="196" t="s">
        <v>661</v>
      </c>
      <c r="K906" s="197">
        <v>14320</v>
      </c>
      <c r="L906" s="197" t="s">
        <v>11712</v>
      </c>
      <c r="M906" s="198" t="e">
        <v>#VALUE!</v>
      </c>
      <c r="N906" s="198" t="s">
        <v>12378</v>
      </c>
      <c r="O906" s="199">
        <v>0</v>
      </c>
      <c r="P906" s="200">
        <v>0</v>
      </c>
      <c r="Q906" s="200">
        <v>0</v>
      </c>
      <c r="R906" s="200">
        <v>0</v>
      </c>
      <c r="S906" s="200">
        <v>0</v>
      </c>
      <c r="T906" s="200">
        <v>0</v>
      </c>
      <c r="U906" s="200">
        <v>0</v>
      </c>
      <c r="V906" s="200">
        <v>0</v>
      </c>
      <c r="W906" s="200">
        <v>0</v>
      </c>
      <c r="X906" s="200">
        <v>0</v>
      </c>
      <c r="Y906" s="200">
        <v>0</v>
      </c>
      <c r="Z906" s="200">
        <v>0</v>
      </c>
      <c r="AA906" s="200">
        <v>0</v>
      </c>
      <c r="AB906" s="201">
        <v>0</v>
      </c>
      <c r="AC906" s="202">
        <v>0</v>
      </c>
      <c r="AD906" s="202">
        <v>0</v>
      </c>
      <c r="AE906" s="203">
        <v>0</v>
      </c>
      <c r="AF906" s="203">
        <v>0</v>
      </c>
      <c r="AG906" s="203">
        <v>0</v>
      </c>
      <c r="AH906" s="203">
        <v>0</v>
      </c>
      <c r="AI906" s="203">
        <v>0</v>
      </c>
      <c r="AJ906" s="204">
        <v>0</v>
      </c>
      <c r="AK906" s="204">
        <v>0</v>
      </c>
      <c r="AL906" s="204">
        <v>0</v>
      </c>
      <c r="AM906" s="203">
        <v>-999</v>
      </c>
      <c r="AN906" s="203" t="s">
        <v>22151</v>
      </c>
      <c r="AO906" s="203" t="s">
        <v>22151</v>
      </c>
      <c r="AP906" s="203">
        <v>-999</v>
      </c>
      <c r="AQ906" s="203" t="s">
        <v>22151</v>
      </c>
      <c r="AR906" s="203" t="s">
        <v>22151</v>
      </c>
      <c r="AS906" s="203" t="s">
        <v>22151</v>
      </c>
      <c r="AT906" s="203" t="s">
        <v>22151</v>
      </c>
      <c r="AU906" s="203">
        <v>-999</v>
      </c>
      <c r="AV906" s="203">
        <v>-999</v>
      </c>
      <c r="AW906" s="203">
        <v>-999</v>
      </c>
      <c r="AX906" s="203">
        <v>-999</v>
      </c>
      <c r="AY906" s="205" t="s">
        <v>22151</v>
      </c>
      <c r="AZ906" s="205" t="s">
        <v>22151</v>
      </c>
      <c r="BA906" s="205">
        <v>87</v>
      </c>
      <c r="BB906" s="205" t="s">
        <v>22151</v>
      </c>
      <c r="BC906" s="205" t="s">
        <v>22151</v>
      </c>
      <c r="BD906" s="205" t="s">
        <v>22151</v>
      </c>
      <c r="BE906" s="205" t="s">
        <v>22151</v>
      </c>
      <c r="BF906" s="205">
        <v>88</v>
      </c>
      <c r="BG906" s="205">
        <v>118</v>
      </c>
      <c r="BH906" s="205">
        <v>280</v>
      </c>
      <c r="BI906" s="205">
        <v>265</v>
      </c>
      <c r="BJ906" s="206" t="s">
        <v>22151</v>
      </c>
      <c r="BK906" s="203">
        <v>8.6531354605957791</v>
      </c>
      <c r="BL906" s="203">
        <v>-1007.6531354605958</v>
      </c>
      <c r="BM906" s="205">
        <v>890</v>
      </c>
      <c r="BN906" s="203">
        <v>0</v>
      </c>
      <c r="BO906" s="203">
        <v>0.19435732070240119</v>
      </c>
      <c r="BP906" s="203">
        <v>-1007.8474927812981</v>
      </c>
      <c r="BQ906" s="207">
        <v>-2147.1678870213455</v>
      </c>
      <c r="BR906" s="208"/>
      <c r="BS906" s="203">
        <v>0</v>
      </c>
      <c r="BT906" s="38">
        <v>0</v>
      </c>
      <c r="BU906" s="203" t="s">
        <v>22634</v>
      </c>
      <c r="BV906" s="200">
        <v>749.3</v>
      </c>
      <c r="BW906" s="209">
        <v>1902</v>
      </c>
      <c r="BX906" s="204">
        <v>-1152.7</v>
      </c>
      <c r="BY906" s="209">
        <v>676</v>
      </c>
      <c r="BZ906" s="209">
        <v>676</v>
      </c>
      <c r="CA906" s="184" t="s">
        <v>22151</v>
      </c>
    </row>
    <row r="907" spans="1:79" x14ac:dyDescent="0.3">
      <c r="A907" s="26" t="s">
        <v>1962</v>
      </c>
      <c r="B907" s="1" t="s">
        <v>7056</v>
      </c>
      <c r="C907" s="2" t="s">
        <v>6859</v>
      </c>
      <c r="D907" s="91" t="s">
        <v>400</v>
      </c>
      <c r="E907" s="2" t="s">
        <v>1372</v>
      </c>
      <c r="F907" s="2" t="s">
        <v>6120</v>
      </c>
      <c r="G907" s="2" t="s">
        <v>661</v>
      </c>
      <c r="H907" s="2" t="s">
        <v>22151</v>
      </c>
      <c r="I907" s="2" t="s">
        <v>661</v>
      </c>
      <c r="J907" s="269" t="s">
        <v>661</v>
      </c>
      <c r="K907">
        <v>9219</v>
      </c>
      <c r="L907" t="s">
        <v>9756</v>
      </c>
      <c r="M907" t="e">
        <v>#VALUE!</v>
      </c>
      <c r="N907" t="s">
        <v>5450</v>
      </c>
      <c r="O907" s="169">
        <v>0</v>
      </c>
      <c r="P907" s="123">
        <v>0</v>
      </c>
      <c r="Q907" s="123">
        <v>0</v>
      </c>
      <c r="R907" s="75">
        <v>0</v>
      </c>
      <c r="S907" s="123">
        <v>0</v>
      </c>
      <c r="T907" s="123">
        <v>0</v>
      </c>
      <c r="U907" s="123">
        <v>0</v>
      </c>
      <c r="V907" s="75">
        <v>0</v>
      </c>
      <c r="W907" s="123">
        <v>0</v>
      </c>
      <c r="X907" s="75">
        <v>0</v>
      </c>
      <c r="Y907" s="75">
        <v>0</v>
      </c>
      <c r="Z907" s="75">
        <v>0</v>
      </c>
      <c r="AA907" s="75">
        <v>0</v>
      </c>
      <c r="AB907" s="4">
        <v>0</v>
      </c>
      <c r="AC907" s="4">
        <v>0</v>
      </c>
      <c r="AD907" s="4">
        <v>0</v>
      </c>
      <c r="AE907" s="8">
        <v>0</v>
      </c>
      <c r="AF907" s="8">
        <v>0</v>
      </c>
      <c r="AG907" s="8">
        <v>0</v>
      </c>
      <c r="AH907" s="8">
        <v>0</v>
      </c>
      <c r="AI907" s="51">
        <v>0</v>
      </c>
      <c r="AJ907" s="51">
        <v>0</v>
      </c>
      <c r="AK907" s="51">
        <v>0</v>
      </c>
      <c r="AL907" s="51">
        <v>0</v>
      </c>
      <c r="AM907" s="8">
        <v>-999</v>
      </c>
      <c r="AN907" s="8" t="s">
        <v>22151</v>
      </c>
      <c r="AO907" s="8" t="s">
        <v>22151</v>
      </c>
      <c r="AP907" s="8">
        <v>-999</v>
      </c>
      <c r="AQ907" s="8" t="s">
        <v>22151</v>
      </c>
      <c r="AR907" s="8" t="s">
        <v>22151</v>
      </c>
      <c r="AS907" s="8" t="s">
        <v>22151</v>
      </c>
      <c r="AT907" s="8" t="s">
        <v>22151</v>
      </c>
      <c r="AU907" s="8">
        <v>-999</v>
      </c>
      <c r="AV907" s="8">
        <v>-999</v>
      </c>
      <c r="AW907" s="8">
        <v>-999</v>
      </c>
      <c r="AX907" s="8">
        <v>-999</v>
      </c>
      <c r="AY907" s="132" t="s">
        <v>22151</v>
      </c>
      <c r="AZ907" s="132" t="s">
        <v>22151</v>
      </c>
      <c r="BA907" s="132">
        <v>87</v>
      </c>
      <c r="BB907" s="132" t="s">
        <v>22151</v>
      </c>
      <c r="BC907" s="132" t="s">
        <v>22151</v>
      </c>
      <c r="BD907" s="132" t="s">
        <v>22151</v>
      </c>
      <c r="BE907" s="132" t="s">
        <v>22151</v>
      </c>
      <c r="BF907" s="132">
        <v>88</v>
      </c>
      <c r="BG907" s="132">
        <v>118</v>
      </c>
      <c r="BH907" s="132">
        <v>280</v>
      </c>
      <c r="BI907" s="132">
        <v>265</v>
      </c>
      <c r="BJ907" s="92" t="s">
        <v>22151</v>
      </c>
      <c r="BK907" s="8">
        <v>8.6531354605957791</v>
      </c>
      <c r="BL907" s="8">
        <v>-1007.6531354605958</v>
      </c>
      <c r="BM907" s="12">
        <v>890</v>
      </c>
      <c r="BN907" s="10">
        <v>0</v>
      </c>
      <c r="BO907" s="10">
        <v>0.19435732070240119</v>
      </c>
      <c r="BP907" s="10">
        <v>-1007.8474927812981</v>
      </c>
      <c r="BQ907" s="41">
        <v>-2147.1678870213455</v>
      </c>
      <c r="BR907" s="41"/>
      <c r="BS907" s="10">
        <v>0</v>
      </c>
      <c r="BT907" s="38">
        <v>0</v>
      </c>
      <c r="BU907" s="6" t="s">
        <v>22634</v>
      </c>
      <c r="BV907" s="75">
        <v>999</v>
      </c>
      <c r="BW907" s="75">
        <v>1902</v>
      </c>
      <c r="BX907" s="51">
        <v>-903</v>
      </c>
      <c r="BY907" s="75">
        <v>0</v>
      </c>
      <c r="BZ907" s="75">
        <v>0</v>
      </c>
      <c r="CA907" s="184" t="s">
        <v>22151</v>
      </c>
    </row>
    <row r="908" spans="1:79" x14ac:dyDescent="0.3">
      <c r="A908" s="48" t="s">
        <v>11018</v>
      </c>
      <c r="B908" s="1" t="s">
        <v>11020</v>
      </c>
      <c r="C908" s="2" t="s">
        <v>6970</v>
      </c>
      <c r="D908" s="91" t="s">
        <v>11019</v>
      </c>
      <c r="E908" s="2" t="s">
        <v>3591</v>
      </c>
      <c r="F908" s="2" t="s">
        <v>3591</v>
      </c>
      <c r="G908" s="2" t="s">
        <v>661</v>
      </c>
      <c r="H908" s="2" t="s">
        <v>22151</v>
      </c>
      <c r="I908" s="2" t="s">
        <v>661</v>
      </c>
      <c r="J908" s="269" t="s">
        <v>661</v>
      </c>
      <c r="K908">
        <v>12590</v>
      </c>
      <c r="L908" t="s">
        <v>11021</v>
      </c>
      <c r="M908" t="e">
        <v>#VALUE!</v>
      </c>
      <c r="N908" t="s">
        <v>11022</v>
      </c>
      <c r="O908" s="169">
        <v>0</v>
      </c>
      <c r="P908" s="123">
        <v>0</v>
      </c>
      <c r="Q908" s="123">
        <v>0</v>
      </c>
      <c r="R908" s="75">
        <v>0</v>
      </c>
      <c r="S908" s="123">
        <v>0</v>
      </c>
      <c r="T908" s="123">
        <v>0</v>
      </c>
      <c r="U908" s="123">
        <v>0</v>
      </c>
      <c r="V908" s="75">
        <v>0</v>
      </c>
      <c r="W908" s="123">
        <v>0</v>
      </c>
      <c r="X908" s="75">
        <v>0</v>
      </c>
      <c r="Y908" s="75">
        <v>0</v>
      </c>
      <c r="Z908" s="75">
        <v>0</v>
      </c>
      <c r="AA908" s="75">
        <v>0</v>
      </c>
      <c r="AB908" s="31">
        <v>0</v>
      </c>
      <c r="AC908" s="31">
        <v>0</v>
      </c>
      <c r="AD908" s="31">
        <v>0</v>
      </c>
      <c r="AE908" s="32">
        <v>0</v>
      </c>
      <c r="AF908" s="32">
        <v>0</v>
      </c>
      <c r="AG908" s="32">
        <v>0</v>
      </c>
      <c r="AH908" s="32">
        <v>0</v>
      </c>
      <c r="AI908" s="51">
        <v>0</v>
      </c>
      <c r="AJ908" s="51">
        <v>0</v>
      </c>
      <c r="AK908" s="51">
        <v>0</v>
      </c>
      <c r="AL908" s="51">
        <v>0</v>
      </c>
      <c r="AM908" s="51">
        <v>-999</v>
      </c>
      <c r="AN908" s="51" t="s">
        <v>22151</v>
      </c>
      <c r="AO908" s="51" t="s">
        <v>22151</v>
      </c>
      <c r="AP908" s="51">
        <v>-999</v>
      </c>
      <c r="AQ908" s="51" t="s">
        <v>22151</v>
      </c>
      <c r="AR908" s="51" t="s">
        <v>22151</v>
      </c>
      <c r="AS908" s="51" t="s">
        <v>22151</v>
      </c>
      <c r="AT908" s="51" t="s">
        <v>22151</v>
      </c>
      <c r="AU908" s="51">
        <v>-999</v>
      </c>
      <c r="AV908" s="51">
        <v>-999</v>
      </c>
      <c r="AW908" s="51">
        <v>-999</v>
      </c>
      <c r="AX908" s="51">
        <v>-999</v>
      </c>
      <c r="AY908" s="76" t="s">
        <v>22151</v>
      </c>
      <c r="AZ908" s="132" t="s">
        <v>22151</v>
      </c>
      <c r="BA908" s="132">
        <v>87</v>
      </c>
      <c r="BB908" s="132" t="s">
        <v>22151</v>
      </c>
      <c r="BC908" s="132" t="s">
        <v>22151</v>
      </c>
      <c r="BD908" s="132" t="s">
        <v>22151</v>
      </c>
      <c r="BE908" s="132" t="s">
        <v>22151</v>
      </c>
      <c r="BF908" s="132">
        <v>88</v>
      </c>
      <c r="BG908" s="132">
        <v>118</v>
      </c>
      <c r="BH908" s="132">
        <v>280</v>
      </c>
      <c r="BI908" s="132">
        <v>265</v>
      </c>
      <c r="BJ908" s="92" t="s">
        <v>22151</v>
      </c>
      <c r="BK908" s="32">
        <v>8.6531354605957791</v>
      </c>
      <c r="BL908" s="8">
        <v>-1007.6531354605958</v>
      </c>
      <c r="BM908" s="12">
        <v>890</v>
      </c>
      <c r="BN908" s="32">
        <v>0</v>
      </c>
      <c r="BO908" s="32">
        <v>0.19435732070240119</v>
      </c>
      <c r="BP908" s="32">
        <v>-1007.8474927812981</v>
      </c>
      <c r="BQ908" s="40">
        <v>-2147.1678870213455</v>
      </c>
      <c r="BR908" s="40"/>
      <c r="BS908" s="32">
        <v>0</v>
      </c>
      <c r="BT908" s="38">
        <v>0</v>
      </c>
      <c r="BU908" s="6" t="s">
        <v>22634</v>
      </c>
      <c r="BV908" s="75">
        <v>999</v>
      </c>
      <c r="BW908" s="75">
        <v>1902</v>
      </c>
      <c r="BX908" s="51">
        <v>-903</v>
      </c>
      <c r="BY908" s="75">
        <v>0</v>
      </c>
      <c r="BZ908" s="75">
        <v>0</v>
      </c>
      <c r="CA908" s="184" t="s">
        <v>22151</v>
      </c>
    </row>
    <row r="909" spans="1:79" x14ac:dyDescent="0.3">
      <c r="A909" s="26" t="s">
        <v>3487</v>
      </c>
      <c r="B909" s="1" t="s">
        <v>6805</v>
      </c>
      <c r="C909" s="2" t="s">
        <v>6806</v>
      </c>
      <c r="D909" s="91" t="s">
        <v>304</v>
      </c>
      <c r="E909" s="2" t="s">
        <v>1383</v>
      </c>
      <c r="F909" s="2" t="s">
        <v>9094</v>
      </c>
      <c r="G909" s="2" t="s">
        <v>661</v>
      </c>
      <c r="H909" s="2" t="s">
        <v>22151</v>
      </c>
      <c r="I909" s="2" t="s">
        <v>661</v>
      </c>
      <c r="J909" s="269" t="s">
        <v>661</v>
      </c>
      <c r="K909">
        <v>10339</v>
      </c>
      <c r="L909" t="s">
        <v>9210</v>
      </c>
      <c r="M909" t="e">
        <v>#VALUE!</v>
      </c>
      <c r="N909" t="s">
        <v>5521</v>
      </c>
      <c r="O909" s="169">
        <v>0</v>
      </c>
      <c r="P909" s="123">
        <v>0</v>
      </c>
      <c r="Q909" s="123">
        <v>0</v>
      </c>
      <c r="R909" s="75">
        <v>0</v>
      </c>
      <c r="S909" s="123">
        <v>0</v>
      </c>
      <c r="T909" s="123">
        <v>0</v>
      </c>
      <c r="U909" s="123">
        <v>0</v>
      </c>
      <c r="V909" s="75">
        <v>0</v>
      </c>
      <c r="W909" s="123">
        <v>0</v>
      </c>
      <c r="X909" s="75">
        <v>0</v>
      </c>
      <c r="Y909" s="75">
        <v>0</v>
      </c>
      <c r="Z909" s="75">
        <v>0</v>
      </c>
      <c r="AA909" s="75">
        <v>0</v>
      </c>
      <c r="AB909" s="3">
        <v>0</v>
      </c>
      <c r="AC909" s="3">
        <v>0</v>
      </c>
      <c r="AD909" s="3">
        <v>0</v>
      </c>
      <c r="AE909" s="6">
        <v>0</v>
      </c>
      <c r="AF909" s="6">
        <v>0</v>
      </c>
      <c r="AG909" s="6">
        <v>0</v>
      </c>
      <c r="AH909" s="6">
        <v>0</v>
      </c>
      <c r="AI909" s="51">
        <v>0</v>
      </c>
      <c r="AJ909" s="51">
        <v>0</v>
      </c>
      <c r="AK909" s="51">
        <v>0</v>
      </c>
      <c r="AL909" s="51">
        <v>0</v>
      </c>
      <c r="AM909" s="6">
        <v>-999</v>
      </c>
      <c r="AN909" s="6" t="s">
        <v>22151</v>
      </c>
      <c r="AO909" s="6" t="s">
        <v>22151</v>
      </c>
      <c r="AP909" s="6">
        <v>-999</v>
      </c>
      <c r="AQ909" s="6" t="s">
        <v>22151</v>
      </c>
      <c r="AR909" s="6" t="s">
        <v>22151</v>
      </c>
      <c r="AS909" s="6" t="s">
        <v>22151</v>
      </c>
      <c r="AT909" s="6" t="s">
        <v>22151</v>
      </c>
      <c r="AU909" s="6">
        <v>-999</v>
      </c>
      <c r="AV909" s="6">
        <v>-999</v>
      </c>
      <c r="AW909" s="6">
        <v>-999</v>
      </c>
      <c r="AX909" s="6">
        <v>-999</v>
      </c>
      <c r="AY909" s="99" t="s">
        <v>22151</v>
      </c>
      <c r="AZ909" s="132" t="s">
        <v>22151</v>
      </c>
      <c r="BA909" s="132">
        <v>87</v>
      </c>
      <c r="BB909" s="132" t="s">
        <v>22151</v>
      </c>
      <c r="BC909" s="132" t="s">
        <v>22151</v>
      </c>
      <c r="BD909" s="132" t="s">
        <v>22151</v>
      </c>
      <c r="BE909" s="132" t="s">
        <v>22151</v>
      </c>
      <c r="BF909" s="132">
        <v>88</v>
      </c>
      <c r="BG909" s="132">
        <v>118</v>
      </c>
      <c r="BH909" s="132">
        <v>280</v>
      </c>
      <c r="BI909" s="132">
        <v>265</v>
      </c>
      <c r="BJ909" s="92" t="s">
        <v>22151</v>
      </c>
      <c r="BK909" s="6">
        <v>8.6531354605957791</v>
      </c>
      <c r="BL909" s="8">
        <v>-1007.6531354605958</v>
      </c>
      <c r="BM909" s="12">
        <v>890</v>
      </c>
      <c r="BN909" s="6">
        <v>0</v>
      </c>
      <c r="BO909" s="6">
        <v>0.19435732070240119</v>
      </c>
      <c r="BP909" s="6">
        <v>-1007.8474927812981</v>
      </c>
      <c r="BQ909" s="38">
        <v>-2147.1678870213455</v>
      </c>
      <c r="BR909" s="38"/>
      <c r="BS909" s="6">
        <v>0</v>
      </c>
      <c r="BT909" s="38">
        <v>0</v>
      </c>
      <c r="BU909" s="6" t="s">
        <v>22634</v>
      </c>
      <c r="BV909" s="75">
        <v>999</v>
      </c>
      <c r="BW909" s="75">
        <v>1902</v>
      </c>
      <c r="BX909" s="51">
        <v>-903</v>
      </c>
      <c r="BY909" s="75">
        <v>0</v>
      </c>
      <c r="BZ909" s="75">
        <v>0</v>
      </c>
      <c r="CA909" s="184" t="s">
        <v>22151</v>
      </c>
    </row>
    <row r="910" spans="1:79" x14ac:dyDescent="0.3">
      <c r="A910" s="61" t="s">
        <v>2072</v>
      </c>
      <c r="B910" s="1" t="s">
        <v>7078</v>
      </c>
      <c r="C910" s="2" t="s">
        <v>7079</v>
      </c>
      <c r="D910" s="91" t="s">
        <v>301</v>
      </c>
      <c r="E910" s="2" t="s">
        <v>3591</v>
      </c>
      <c r="F910" s="2" t="s">
        <v>3591</v>
      </c>
      <c r="G910" s="2" t="s">
        <v>661</v>
      </c>
      <c r="H910" s="2" t="s">
        <v>22151</v>
      </c>
      <c r="I910" s="2" t="s">
        <v>661</v>
      </c>
      <c r="J910" s="269" t="s">
        <v>661</v>
      </c>
      <c r="K910">
        <v>6740</v>
      </c>
      <c r="L910" t="s">
        <v>10850</v>
      </c>
      <c r="M910" t="e">
        <v>#VALUE!</v>
      </c>
      <c r="N910" t="s">
        <v>5528</v>
      </c>
      <c r="O910" s="169">
        <v>0</v>
      </c>
      <c r="P910" s="123">
        <v>0</v>
      </c>
      <c r="Q910" s="123">
        <v>0</v>
      </c>
      <c r="R910" s="75">
        <v>0</v>
      </c>
      <c r="S910" s="123">
        <v>0</v>
      </c>
      <c r="T910" s="123">
        <v>0</v>
      </c>
      <c r="U910" s="123">
        <v>0</v>
      </c>
      <c r="V910" s="75">
        <v>0</v>
      </c>
      <c r="W910" s="123">
        <v>0</v>
      </c>
      <c r="X910" s="75">
        <v>0</v>
      </c>
      <c r="Y910" s="75">
        <v>0</v>
      </c>
      <c r="Z910" s="75">
        <v>0</v>
      </c>
      <c r="AA910" s="75">
        <v>0</v>
      </c>
      <c r="AB910" s="52">
        <v>0</v>
      </c>
      <c r="AC910" s="52">
        <v>0</v>
      </c>
      <c r="AD910" s="52">
        <v>0</v>
      </c>
      <c r="AE910" s="51">
        <v>0</v>
      </c>
      <c r="AF910" s="51">
        <v>0</v>
      </c>
      <c r="AG910" s="51">
        <v>0</v>
      </c>
      <c r="AH910" s="51">
        <v>0</v>
      </c>
      <c r="AI910" s="51">
        <v>0</v>
      </c>
      <c r="AJ910" s="51">
        <v>0</v>
      </c>
      <c r="AK910" s="51">
        <v>0</v>
      </c>
      <c r="AL910" s="51">
        <v>0</v>
      </c>
      <c r="AM910" s="51">
        <v>-999</v>
      </c>
      <c r="AN910" s="51" t="s">
        <v>22151</v>
      </c>
      <c r="AO910" s="51" t="s">
        <v>22151</v>
      </c>
      <c r="AP910" s="51">
        <v>-999</v>
      </c>
      <c r="AQ910" s="51" t="s">
        <v>22151</v>
      </c>
      <c r="AR910" s="51" t="s">
        <v>22151</v>
      </c>
      <c r="AS910" s="51" t="s">
        <v>22151</v>
      </c>
      <c r="AT910" s="51" t="s">
        <v>22151</v>
      </c>
      <c r="AU910" s="51">
        <v>-999</v>
      </c>
      <c r="AV910" s="51">
        <v>-999</v>
      </c>
      <c r="AW910" s="51">
        <v>-999</v>
      </c>
      <c r="AX910" s="51">
        <v>-999</v>
      </c>
      <c r="AY910" s="76" t="s">
        <v>22151</v>
      </c>
      <c r="AZ910" s="132" t="s">
        <v>22151</v>
      </c>
      <c r="BA910" s="132">
        <v>87</v>
      </c>
      <c r="BB910" s="132" t="s">
        <v>22151</v>
      </c>
      <c r="BC910" s="132" t="s">
        <v>22151</v>
      </c>
      <c r="BD910" s="132" t="s">
        <v>22151</v>
      </c>
      <c r="BE910" s="132" t="s">
        <v>22151</v>
      </c>
      <c r="BF910" s="132">
        <v>88</v>
      </c>
      <c r="BG910" s="132">
        <v>118</v>
      </c>
      <c r="BH910" s="132">
        <v>280</v>
      </c>
      <c r="BI910" s="132">
        <v>265</v>
      </c>
      <c r="BJ910" s="92" t="s">
        <v>22151</v>
      </c>
      <c r="BK910" s="51">
        <v>8.6531354605957791</v>
      </c>
      <c r="BL910" s="8">
        <v>-1007.6531354605958</v>
      </c>
      <c r="BM910" s="12">
        <v>890</v>
      </c>
      <c r="BN910" s="51">
        <v>0</v>
      </c>
      <c r="BO910" s="51">
        <v>0.19435732070240119</v>
      </c>
      <c r="BP910" s="51">
        <v>-1007.8474927812981</v>
      </c>
      <c r="BQ910" s="64">
        <v>-2147.1678870213455</v>
      </c>
      <c r="BR910" s="64"/>
      <c r="BS910" s="51">
        <v>0</v>
      </c>
      <c r="BT910" s="38">
        <v>0</v>
      </c>
      <c r="BU910" s="51" t="s">
        <v>22634</v>
      </c>
      <c r="BV910" s="75">
        <v>999</v>
      </c>
      <c r="BW910" s="75">
        <v>1902</v>
      </c>
      <c r="BX910" s="51">
        <v>-903</v>
      </c>
      <c r="BY910" s="75">
        <v>0</v>
      </c>
      <c r="BZ910" s="75">
        <v>0</v>
      </c>
      <c r="CA910" s="184" t="s">
        <v>22151</v>
      </c>
    </row>
    <row r="911" spans="1:79" x14ac:dyDescent="0.3">
      <c r="A911" s="48" t="s">
        <v>2114</v>
      </c>
      <c r="B911" s="1" t="s">
        <v>7070</v>
      </c>
      <c r="C911" s="2" t="s">
        <v>7071</v>
      </c>
      <c r="D911" s="91" t="s">
        <v>88</v>
      </c>
      <c r="E911" s="2" t="s">
        <v>3591</v>
      </c>
      <c r="F911" s="2" t="s">
        <v>3591</v>
      </c>
      <c r="G911" s="2" t="s">
        <v>661</v>
      </c>
      <c r="H911" s="2" t="s">
        <v>22151</v>
      </c>
      <c r="I911" s="2" t="s">
        <v>661</v>
      </c>
      <c r="J911" s="269" t="s">
        <v>661</v>
      </c>
      <c r="K911" s="98">
        <v>10053</v>
      </c>
      <c r="L911" s="98" t="s">
        <v>9365</v>
      </c>
      <c r="M911" s="98" t="e">
        <v>#VALUE!</v>
      </c>
      <c r="N911" s="98" t="s">
        <v>5570</v>
      </c>
      <c r="O911" s="66">
        <v>0</v>
      </c>
      <c r="P911" s="123">
        <v>0</v>
      </c>
      <c r="Q911" s="123">
        <v>0</v>
      </c>
      <c r="R911" s="75">
        <v>0</v>
      </c>
      <c r="S911" s="123">
        <v>0</v>
      </c>
      <c r="T911" s="123">
        <v>0</v>
      </c>
      <c r="U911" s="123">
        <v>0</v>
      </c>
      <c r="V911" s="75">
        <v>0</v>
      </c>
      <c r="W911" s="123">
        <v>0</v>
      </c>
      <c r="X911" s="75">
        <v>0</v>
      </c>
      <c r="Y911" s="75">
        <v>0</v>
      </c>
      <c r="Z911" s="75">
        <v>0</v>
      </c>
      <c r="AA911" s="75">
        <v>0</v>
      </c>
      <c r="AB911" s="3">
        <v>0</v>
      </c>
      <c r="AC911" s="3">
        <v>0</v>
      </c>
      <c r="AD911" s="3">
        <v>0</v>
      </c>
      <c r="AE911" s="6">
        <v>0</v>
      </c>
      <c r="AF911" s="6">
        <v>0</v>
      </c>
      <c r="AG911" s="6">
        <v>0</v>
      </c>
      <c r="AH911" s="6">
        <v>0</v>
      </c>
      <c r="AI911" s="6">
        <v>0</v>
      </c>
      <c r="AJ911" s="6">
        <v>0</v>
      </c>
      <c r="AK911" s="6">
        <v>0</v>
      </c>
      <c r="AL911" s="51">
        <v>0</v>
      </c>
      <c r="AM911" s="6">
        <v>-999</v>
      </c>
      <c r="AN911" s="6" t="s">
        <v>22151</v>
      </c>
      <c r="AO911" s="6" t="s">
        <v>22151</v>
      </c>
      <c r="AP911" s="6">
        <v>-999</v>
      </c>
      <c r="AQ911" s="6" t="s">
        <v>22151</v>
      </c>
      <c r="AR911" s="6" t="s">
        <v>22151</v>
      </c>
      <c r="AS911" s="6" t="s">
        <v>22151</v>
      </c>
      <c r="AT911" s="6" t="s">
        <v>22151</v>
      </c>
      <c r="AU911" s="6">
        <v>-999</v>
      </c>
      <c r="AV911" s="6">
        <v>-999</v>
      </c>
      <c r="AW911" s="6">
        <v>-999</v>
      </c>
      <c r="AX911" s="6">
        <v>-999</v>
      </c>
      <c r="AY911" s="99" t="s">
        <v>22151</v>
      </c>
      <c r="AZ911" s="99" t="s">
        <v>22151</v>
      </c>
      <c r="BA911" s="99">
        <v>87</v>
      </c>
      <c r="BB911" s="99" t="s">
        <v>22151</v>
      </c>
      <c r="BC911" s="99" t="s">
        <v>22151</v>
      </c>
      <c r="BD911" s="99" t="s">
        <v>22151</v>
      </c>
      <c r="BE911" s="99" t="s">
        <v>22151</v>
      </c>
      <c r="BF911" s="99">
        <v>88</v>
      </c>
      <c r="BG911" s="99">
        <v>118</v>
      </c>
      <c r="BH911" s="99">
        <v>280</v>
      </c>
      <c r="BI911" s="99">
        <v>265</v>
      </c>
      <c r="BJ911" s="92" t="s">
        <v>22151</v>
      </c>
      <c r="BK911" s="6">
        <v>8.6531354605957791</v>
      </c>
      <c r="BL911" s="6">
        <v>-1007.6531354605958</v>
      </c>
      <c r="BM911" s="99">
        <v>890</v>
      </c>
      <c r="BN911" s="6">
        <v>0</v>
      </c>
      <c r="BO911" s="6">
        <v>0.19435732070240119</v>
      </c>
      <c r="BP911" s="6">
        <v>-1007.8474927812981</v>
      </c>
      <c r="BQ911" s="38">
        <v>-2147.1678870213455</v>
      </c>
      <c r="BR911" s="38"/>
      <c r="BS911" s="6">
        <v>0</v>
      </c>
      <c r="BT911" s="38">
        <v>0</v>
      </c>
      <c r="BU911" s="6" t="s">
        <v>22634</v>
      </c>
      <c r="BV911" s="75">
        <v>999</v>
      </c>
      <c r="BW911" s="75">
        <v>1902</v>
      </c>
      <c r="BX911" s="51">
        <v>-903</v>
      </c>
      <c r="BY911" s="75">
        <v>0</v>
      </c>
      <c r="BZ911" s="75">
        <v>0</v>
      </c>
      <c r="CA911" s="184" t="s">
        <v>22151</v>
      </c>
    </row>
    <row r="912" spans="1:79" x14ac:dyDescent="0.3">
      <c r="A912" s="26" t="s">
        <v>10989</v>
      </c>
      <c r="B912" s="1" t="s">
        <v>7909</v>
      </c>
      <c r="C912" s="2" t="s">
        <v>10991</v>
      </c>
      <c r="D912" s="91" t="s">
        <v>10990</v>
      </c>
      <c r="E912" s="2" t="s">
        <v>1392</v>
      </c>
      <c r="F912" s="2" t="s">
        <v>6120</v>
      </c>
      <c r="G912" s="2" t="s">
        <v>661</v>
      </c>
      <c r="H912" s="2" t="s">
        <v>22151</v>
      </c>
      <c r="I912" s="2" t="s">
        <v>661</v>
      </c>
      <c r="J912" s="269" t="s">
        <v>661</v>
      </c>
      <c r="K912">
        <v>12926</v>
      </c>
      <c r="L912" t="s">
        <v>11564</v>
      </c>
      <c r="M912" t="e">
        <v>#VALUE!</v>
      </c>
      <c r="N912" t="s">
        <v>10992</v>
      </c>
      <c r="O912" s="169">
        <v>0</v>
      </c>
      <c r="P912" s="123">
        <v>0</v>
      </c>
      <c r="Q912" s="123">
        <v>0</v>
      </c>
      <c r="R912" s="67">
        <v>0</v>
      </c>
      <c r="S912" s="123">
        <v>0</v>
      </c>
      <c r="T912" s="123">
        <v>0</v>
      </c>
      <c r="U912" s="123">
        <v>0</v>
      </c>
      <c r="V912" s="67">
        <v>0</v>
      </c>
      <c r="W912" s="123">
        <v>0</v>
      </c>
      <c r="X912" s="67">
        <v>0</v>
      </c>
      <c r="Y912" s="67">
        <v>0</v>
      </c>
      <c r="Z912" s="67">
        <v>0</v>
      </c>
      <c r="AA912" s="67">
        <v>0</v>
      </c>
      <c r="AB912" s="4">
        <v>0</v>
      </c>
      <c r="AC912" s="4">
        <v>0</v>
      </c>
      <c r="AD912" s="4">
        <v>0</v>
      </c>
      <c r="AE912" s="8">
        <v>0</v>
      </c>
      <c r="AF912" s="8">
        <v>0</v>
      </c>
      <c r="AG912" s="8">
        <v>0</v>
      </c>
      <c r="AH912" s="8">
        <v>0</v>
      </c>
      <c r="AI912" s="51">
        <v>0</v>
      </c>
      <c r="AJ912" s="51">
        <v>0</v>
      </c>
      <c r="AK912" s="51">
        <v>0</v>
      </c>
      <c r="AL912" s="51">
        <v>0</v>
      </c>
      <c r="AM912" s="8">
        <v>-999</v>
      </c>
      <c r="AN912" s="8" t="s">
        <v>22151</v>
      </c>
      <c r="AO912" s="8" t="s">
        <v>22151</v>
      </c>
      <c r="AP912" s="8">
        <v>-999</v>
      </c>
      <c r="AQ912" s="8" t="s">
        <v>22151</v>
      </c>
      <c r="AR912" s="8" t="s">
        <v>22151</v>
      </c>
      <c r="AS912" s="8" t="s">
        <v>22151</v>
      </c>
      <c r="AT912" s="8" t="s">
        <v>22151</v>
      </c>
      <c r="AU912" s="8">
        <v>-999</v>
      </c>
      <c r="AV912" s="8">
        <v>-999</v>
      </c>
      <c r="AW912" s="8">
        <v>-999</v>
      </c>
      <c r="AX912" s="8">
        <v>-999</v>
      </c>
      <c r="AY912" s="132" t="s">
        <v>22151</v>
      </c>
      <c r="AZ912" s="132" t="s">
        <v>22151</v>
      </c>
      <c r="BA912" s="132">
        <v>87</v>
      </c>
      <c r="BB912" s="132" t="s">
        <v>22151</v>
      </c>
      <c r="BC912" s="132" t="s">
        <v>22151</v>
      </c>
      <c r="BD912" s="132" t="s">
        <v>22151</v>
      </c>
      <c r="BE912" s="132" t="s">
        <v>22151</v>
      </c>
      <c r="BF912" s="132">
        <v>88</v>
      </c>
      <c r="BG912" s="132">
        <v>118</v>
      </c>
      <c r="BH912" s="132">
        <v>280</v>
      </c>
      <c r="BI912" s="132">
        <v>265</v>
      </c>
      <c r="BJ912" s="92" t="s">
        <v>22151</v>
      </c>
      <c r="BK912" s="8">
        <v>8.6531354605957791</v>
      </c>
      <c r="BL912" s="8">
        <v>-1007.6531354605958</v>
      </c>
      <c r="BM912" s="12">
        <v>890</v>
      </c>
      <c r="BN912" s="10">
        <v>0</v>
      </c>
      <c r="BO912" s="10">
        <v>0.19435732070240119</v>
      </c>
      <c r="BP912" s="10">
        <v>-1007.8474927812981</v>
      </c>
      <c r="BQ912" s="41">
        <v>-2147.1678870213455</v>
      </c>
      <c r="BR912" s="41"/>
      <c r="BS912" s="10">
        <v>0</v>
      </c>
      <c r="BT912" s="38">
        <v>0</v>
      </c>
      <c r="BU912" s="6" t="s">
        <v>22634</v>
      </c>
      <c r="BV912" s="75">
        <v>999</v>
      </c>
      <c r="BW912" s="75">
        <v>1902</v>
      </c>
      <c r="BX912" s="51">
        <v>-903</v>
      </c>
      <c r="BY912" s="75">
        <v>0</v>
      </c>
      <c r="BZ912" s="75">
        <v>0</v>
      </c>
      <c r="CA912" s="184" t="s">
        <v>22151</v>
      </c>
    </row>
    <row r="913" spans="1:79" x14ac:dyDescent="0.3">
      <c r="A913" s="48" t="s">
        <v>14583</v>
      </c>
      <c r="B913" s="1" t="s">
        <v>6972</v>
      </c>
      <c r="C913" s="2" t="s">
        <v>7345</v>
      </c>
      <c r="D913" s="91" t="s">
        <v>14318</v>
      </c>
      <c r="E913" s="2" t="s">
        <v>1389</v>
      </c>
      <c r="F913" s="2" t="s">
        <v>6120</v>
      </c>
      <c r="G913" s="2" t="s">
        <v>661</v>
      </c>
      <c r="H913" s="2" t="s">
        <v>22151</v>
      </c>
      <c r="I913" s="2" t="s">
        <v>661</v>
      </c>
      <c r="J913" s="269" t="s">
        <v>661</v>
      </c>
      <c r="K913">
        <v>13154</v>
      </c>
      <c r="L913" t="s">
        <v>14502</v>
      </c>
      <c r="M913" t="e">
        <v>#VALUE!</v>
      </c>
      <c r="N913" t="s">
        <v>15124</v>
      </c>
      <c r="O913" s="169">
        <v>0</v>
      </c>
      <c r="P913" s="123">
        <v>0</v>
      </c>
      <c r="Q913" s="123">
        <v>0</v>
      </c>
      <c r="R913" s="67">
        <v>0</v>
      </c>
      <c r="S913" s="123">
        <v>0</v>
      </c>
      <c r="T913" s="123">
        <v>0</v>
      </c>
      <c r="U913" s="123">
        <v>0</v>
      </c>
      <c r="V913" s="67">
        <v>0</v>
      </c>
      <c r="W913" s="123">
        <v>0</v>
      </c>
      <c r="X913" s="67">
        <v>0</v>
      </c>
      <c r="Y913" s="67">
        <v>0</v>
      </c>
      <c r="Z913" s="67">
        <v>0</v>
      </c>
      <c r="AA913" s="67">
        <v>0</v>
      </c>
      <c r="AB913" s="4">
        <v>0</v>
      </c>
      <c r="AC913" s="4">
        <v>0</v>
      </c>
      <c r="AD913" s="4">
        <v>0</v>
      </c>
      <c r="AE913" s="8">
        <v>0</v>
      </c>
      <c r="AF913" s="8">
        <v>0</v>
      </c>
      <c r="AG913" s="8">
        <v>0</v>
      </c>
      <c r="AH913" s="8">
        <v>0</v>
      </c>
      <c r="AI913" s="51">
        <v>0</v>
      </c>
      <c r="AJ913" s="51">
        <v>0</v>
      </c>
      <c r="AK913" s="51">
        <v>0</v>
      </c>
      <c r="AL913" s="51">
        <v>0</v>
      </c>
      <c r="AM913" s="6">
        <v>-999</v>
      </c>
      <c r="AN913" s="6" t="s">
        <v>22151</v>
      </c>
      <c r="AO913" s="6" t="s">
        <v>22151</v>
      </c>
      <c r="AP913" s="6">
        <v>-999</v>
      </c>
      <c r="AQ913" s="6" t="s">
        <v>22151</v>
      </c>
      <c r="AR913" s="6" t="s">
        <v>22151</v>
      </c>
      <c r="AS913" s="6" t="s">
        <v>22151</v>
      </c>
      <c r="AT913" s="6" t="s">
        <v>22151</v>
      </c>
      <c r="AU913" s="6">
        <v>-999</v>
      </c>
      <c r="AV913" s="6">
        <v>-999</v>
      </c>
      <c r="AW913" s="6">
        <v>-999</v>
      </c>
      <c r="AX913" s="6">
        <v>-999</v>
      </c>
      <c r="AY913" s="99" t="s">
        <v>22151</v>
      </c>
      <c r="AZ913" s="132" t="s">
        <v>22151</v>
      </c>
      <c r="BA913" s="132">
        <v>87</v>
      </c>
      <c r="BB913" s="132" t="s">
        <v>22151</v>
      </c>
      <c r="BC913" s="132" t="s">
        <v>22151</v>
      </c>
      <c r="BD913" s="132" t="s">
        <v>22151</v>
      </c>
      <c r="BE913" s="132" t="s">
        <v>22151</v>
      </c>
      <c r="BF913" s="132">
        <v>88</v>
      </c>
      <c r="BG913" s="132">
        <v>118</v>
      </c>
      <c r="BH913" s="132">
        <v>280</v>
      </c>
      <c r="BI913" s="132">
        <v>265</v>
      </c>
      <c r="BJ913" s="92" t="s">
        <v>22151</v>
      </c>
      <c r="BK913" s="8">
        <v>8.6531354605957791</v>
      </c>
      <c r="BL913" s="8">
        <v>-1007.6531354605958</v>
      </c>
      <c r="BM913" s="12">
        <v>890</v>
      </c>
      <c r="BN913" s="10">
        <v>0</v>
      </c>
      <c r="BO913" s="10">
        <v>0.19435732070240119</v>
      </c>
      <c r="BP913" s="10">
        <v>-1007.8474927812981</v>
      </c>
      <c r="BQ913" s="41">
        <v>-2147.1678870213455</v>
      </c>
      <c r="BR913" s="41"/>
      <c r="BS913" s="10">
        <v>0</v>
      </c>
      <c r="BT913" s="38">
        <v>0</v>
      </c>
      <c r="BU913" s="6" t="s">
        <v>22634</v>
      </c>
      <c r="BV913" s="75">
        <v>999</v>
      </c>
      <c r="BW913" s="75">
        <v>1902</v>
      </c>
      <c r="BX913" s="51">
        <v>-903</v>
      </c>
      <c r="BY913" s="75">
        <v>0</v>
      </c>
      <c r="BZ913" s="75">
        <v>0</v>
      </c>
      <c r="CA913" s="184" t="s">
        <v>22151</v>
      </c>
    </row>
    <row r="914" spans="1:79" x14ac:dyDescent="0.3">
      <c r="A914" s="53" t="s">
        <v>2348</v>
      </c>
      <c r="B914" s="1" t="s">
        <v>7086</v>
      </c>
      <c r="C914" s="2" t="s">
        <v>7440</v>
      </c>
      <c r="D914" s="91" t="s">
        <v>364</v>
      </c>
      <c r="E914" s="2" t="s">
        <v>1416</v>
      </c>
      <c r="F914" s="2" t="s">
        <v>9094</v>
      </c>
      <c r="G914" s="2" t="s">
        <v>661</v>
      </c>
      <c r="H914" s="2" t="s">
        <v>22151</v>
      </c>
      <c r="I914" s="2" t="s">
        <v>661</v>
      </c>
      <c r="J914" s="269" t="s">
        <v>661</v>
      </c>
      <c r="K914">
        <v>5503</v>
      </c>
      <c r="L914" t="s">
        <v>10490</v>
      </c>
      <c r="M914" t="e">
        <v>#VALUE!</v>
      </c>
      <c r="N914" t="s">
        <v>8690</v>
      </c>
      <c r="O914" s="169">
        <v>0</v>
      </c>
      <c r="P914" s="123">
        <v>0</v>
      </c>
      <c r="Q914" s="123">
        <v>0</v>
      </c>
      <c r="R914" s="75">
        <v>0</v>
      </c>
      <c r="S914" s="123">
        <v>0</v>
      </c>
      <c r="T914" s="123">
        <v>0</v>
      </c>
      <c r="U914" s="123">
        <v>0</v>
      </c>
      <c r="V914" s="75">
        <v>0</v>
      </c>
      <c r="W914" s="123">
        <v>0</v>
      </c>
      <c r="X914" s="75">
        <v>0</v>
      </c>
      <c r="Y914" s="75">
        <v>0</v>
      </c>
      <c r="Z914" s="75">
        <v>0</v>
      </c>
      <c r="AA914" s="75">
        <v>0</v>
      </c>
      <c r="AB914" s="52">
        <v>0</v>
      </c>
      <c r="AC914" s="52">
        <v>0</v>
      </c>
      <c r="AD914" s="52">
        <v>0</v>
      </c>
      <c r="AE914" s="51">
        <v>0</v>
      </c>
      <c r="AF914" s="51">
        <v>0</v>
      </c>
      <c r="AG914" s="51">
        <v>0</v>
      </c>
      <c r="AH914" s="51">
        <v>0</v>
      </c>
      <c r="AI914" s="51">
        <v>0</v>
      </c>
      <c r="AJ914" s="51">
        <v>0</v>
      </c>
      <c r="AK914" s="51">
        <v>0</v>
      </c>
      <c r="AL914" s="51">
        <v>0</v>
      </c>
      <c r="AM914" s="51">
        <v>-999</v>
      </c>
      <c r="AN914" s="51" t="s">
        <v>22151</v>
      </c>
      <c r="AO914" s="51" t="s">
        <v>22151</v>
      </c>
      <c r="AP914" s="51">
        <v>-999</v>
      </c>
      <c r="AQ914" s="51" t="s">
        <v>22151</v>
      </c>
      <c r="AR914" s="51" t="s">
        <v>22151</v>
      </c>
      <c r="AS914" s="51" t="s">
        <v>22151</v>
      </c>
      <c r="AT914" s="51" t="s">
        <v>22151</v>
      </c>
      <c r="AU914" s="51">
        <v>-999</v>
      </c>
      <c r="AV914" s="51">
        <v>-999</v>
      </c>
      <c r="AW914" s="51">
        <v>-999</v>
      </c>
      <c r="AX914" s="51">
        <v>-999</v>
      </c>
      <c r="AY914" s="76" t="s">
        <v>22151</v>
      </c>
      <c r="AZ914" s="132" t="s">
        <v>22151</v>
      </c>
      <c r="BA914" s="132">
        <v>87</v>
      </c>
      <c r="BB914" s="132" t="s">
        <v>22151</v>
      </c>
      <c r="BC914" s="132" t="s">
        <v>22151</v>
      </c>
      <c r="BD914" s="132" t="s">
        <v>22151</v>
      </c>
      <c r="BE914" s="132" t="s">
        <v>22151</v>
      </c>
      <c r="BF914" s="132">
        <v>88</v>
      </c>
      <c r="BG914" s="132">
        <v>118</v>
      </c>
      <c r="BH914" s="132">
        <v>280</v>
      </c>
      <c r="BI914" s="132">
        <v>265</v>
      </c>
      <c r="BJ914" s="92" t="s">
        <v>22151</v>
      </c>
      <c r="BK914" s="51">
        <v>8.6531354605957791</v>
      </c>
      <c r="BL914" s="8">
        <v>-1007.6531354605958</v>
      </c>
      <c r="BM914" s="12">
        <v>890</v>
      </c>
      <c r="BN914" s="51">
        <v>0</v>
      </c>
      <c r="BO914" s="51">
        <v>0.19435732070240119</v>
      </c>
      <c r="BP914" s="51">
        <v>-1007.8474927812981</v>
      </c>
      <c r="BQ914" s="64">
        <v>-2147.1678870213455</v>
      </c>
      <c r="BR914" s="64"/>
      <c r="BS914" s="51">
        <v>0</v>
      </c>
      <c r="BT914" s="38">
        <v>0</v>
      </c>
      <c r="BU914" s="51" t="s">
        <v>22634</v>
      </c>
      <c r="BV914" s="75">
        <v>999</v>
      </c>
      <c r="BW914" s="75">
        <v>1902</v>
      </c>
      <c r="BX914" s="51">
        <v>-903</v>
      </c>
      <c r="BY914" s="75">
        <v>0</v>
      </c>
      <c r="BZ914" s="75">
        <v>0</v>
      </c>
      <c r="CA914" s="184" t="s">
        <v>22151</v>
      </c>
    </row>
    <row r="915" spans="1:79" x14ac:dyDescent="0.3">
      <c r="A915" s="48" t="s">
        <v>2485</v>
      </c>
      <c r="B915" s="1" t="s">
        <v>7123</v>
      </c>
      <c r="C915" s="2" t="s">
        <v>6736</v>
      </c>
      <c r="D915" s="91" t="s">
        <v>310</v>
      </c>
      <c r="E915" s="2" t="s">
        <v>3591</v>
      </c>
      <c r="F915" s="2" t="s">
        <v>3591</v>
      </c>
      <c r="G915" s="2" t="s">
        <v>661</v>
      </c>
      <c r="H915" s="2" t="s">
        <v>22151</v>
      </c>
      <c r="I915" s="2" t="s">
        <v>661</v>
      </c>
      <c r="J915" s="269" t="s">
        <v>661</v>
      </c>
      <c r="K915">
        <v>5422</v>
      </c>
      <c r="L915" t="s">
        <v>10664</v>
      </c>
      <c r="M915" t="e">
        <v>#VALUE!</v>
      </c>
      <c r="N915" t="s">
        <v>5831</v>
      </c>
      <c r="O915" s="169">
        <v>0</v>
      </c>
      <c r="P915" s="123">
        <v>0</v>
      </c>
      <c r="Q915" s="123">
        <v>0</v>
      </c>
      <c r="R915" s="75">
        <v>0</v>
      </c>
      <c r="S915" s="123">
        <v>0</v>
      </c>
      <c r="T915" s="123">
        <v>0</v>
      </c>
      <c r="U915" s="123">
        <v>0</v>
      </c>
      <c r="V915" s="75">
        <v>0</v>
      </c>
      <c r="W915" s="123">
        <v>0</v>
      </c>
      <c r="X915" s="75">
        <v>0</v>
      </c>
      <c r="Y915" s="75">
        <v>0</v>
      </c>
      <c r="Z915" s="75">
        <v>0</v>
      </c>
      <c r="AA915" s="75">
        <v>0</v>
      </c>
      <c r="AB915" s="31">
        <v>0</v>
      </c>
      <c r="AC915" s="31">
        <v>0</v>
      </c>
      <c r="AD915" s="31">
        <v>0</v>
      </c>
      <c r="AE915" s="32">
        <v>0</v>
      </c>
      <c r="AF915" s="32">
        <v>0</v>
      </c>
      <c r="AG915" s="32">
        <v>0</v>
      </c>
      <c r="AH915" s="32">
        <v>0</v>
      </c>
      <c r="AI915" s="51">
        <v>0</v>
      </c>
      <c r="AJ915" s="51">
        <v>0</v>
      </c>
      <c r="AK915" s="51">
        <v>0</v>
      </c>
      <c r="AL915" s="51">
        <v>0</v>
      </c>
      <c r="AM915" s="32">
        <v>-999</v>
      </c>
      <c r="AN915" s="32" t="s">
        <v>22151</v>
      </c>
      <c r="AO915" s="32" t="s">
        <v>22151</v>
      </c>
      <c r="AP915" s="32">
        <v>-999</v>
      </c>
      <c r="AQ915" s="32" t="s">
        <v>22151</v>
      </c>
      <c r="AR915" s="32" t="s">
        <v>22151</v>
      </c>
      <c r="AS915" s="32" t="s">
        <v>22151</v>
      </c>
      <c r="AT915" s="32" t="s">
        <v>22151</v>
      </c>
      <c r="AU915" s="32">
        <v>-999</v>
      </c>
      <c r="AV915" s="32">
        <v>-999</v>
      </c>
      <c r="AW915" s="32">
        <v>-999</v>
      </c>
      <c r="AX915" s="32">
        <v>-999</v>
      </c>
      <c r="AY915" s="133" t="s">
        <v>22151</v>
      </c>
      <c r="AZ915" s="132" t="s">
        <v>22151</v>
      </c>
      <c r="BA915" s="132">
        <v>87</v>
      </c>
      <c r="BB915" s="132" t="s">
        <v>22151</v>
      </c>
      <c r="BC915" s="132" t="s">
        <v>22151</v>
      </c>
      <c r="BD915" s="132" t="s">
        <v>22151</v>
      </c>
      <c r="BE915" s="132" t="s">
        <v>22151</v>
      </c>
      <c r="BF915" s="132">
        <v>88</v>
      </c>
      <c r="BG915" s="132">
        <v>118</v>
      </c>
      <c r="BH915" s="132">
        <v>280</v>
      </c>
      <c r="BI915" s="132">
        <v>265</v>
      </c>
      <c r="BJ915" s="92" t="s">
        <v>22151</v>
      </c>
      <c r="BK915" s="32">
        <v>8.6531354605957791</v>
      </c>
      <c r="BL915" s="8">
        <v>-1007.6531354605958</v>
      </c>
      <c r="BM915" s="12">
        <v>890</v>
      </c>
      <c r="BN915" s="32">
        <v>0</v>
      </c>
      <c r="BO915" s="32">
        <v>0.19435732070240119</v>
      </c>
      <c r="BP915" s="32">
        <v>-1007.8474927812981</v>
      </c>
      <c r="BQ915" s="40">
        <v>-2147.1678870213455</v>
      </c>
      <c r="BR915" s="40"/>
      <c r="BS915" s="32">
        <v>0</v>
      </c>
      <c r="BT915" s="38">
        <v>0</v>
      </c>
      <c r="BU915" s="6" t="s">
        <v>22634</v>
      </c>
      <c r="BV915" s="75">
        <v>999</v>
      </c>
      <c r="BW915" s="75">
        <v>1902</v>
      </c>
      <c r="BX915" s="51">
        <v>-903</v>
      </c>
      <c r="BY915" s="75">
        <v>0</v>
      </c>
      <c r="BZ915" s="75">
        <v>0</v>
      </c>
      <c r="CA915" s="184" t="s">
        <v>22151</v>
      </c>
    </row>
    <row r="916" spans="1:79" x14ac:dyDescent="0.3">
      <c r="A916" s="26" t="s">
        <v>14627</v>
      </c>
      <c r="B916" s="1" t="s">
        <v>14629</v>
      </c>
      <c r="C916" s="2" t="s">
        <v>14628</v>
      </c>
      <c r="D916" s="91" t="s">
        <v>14291</v>
      </c>
      <c r="E916" s="2" t="s">
        <v>1426</v>
      </c>
      <c r="F916" s="2" t="s">
        <v>6120</v>
      </c>
      <c r="G916" s="2" t="s">
        <v>661</v>
      </c>
      <c r="H916" s="2" t="s">
        <v>22151</v>
      </c>
      <c r="I916" s="2" t="s">
        <v>661</v>
      </c>
      <c r="J916" s="269" t="s">
        <v>661</v>
      </c>
      <c r="K916">
        <v>10340</v>
      </c>
      <c r="L916" t="s">
        <v>14507</v>
      </c>
      <c r="M916" t="e">
        <v>#VALUE!</v>
      </c>
      <c r="N916" t="s">
        <v>15166</v>
      </c>
      <c r="O916" s="169">
        <v>0</v>
      </c>
      <c r="P916" s="123">
        <v>0</v>
      </c>
      <c r="Q916" s="123">
        <v>0</v>
      </c>
      <c r="R916" s="75">
        <v>0</v>
      </c>
      <c r="S916" s="123">
        <v>0</v>
      </c>
      <c r="T916" s="123">
        <v>0</v>
      </c>
      <c r="U916" s="123">
        <v>0</v>
      </c>
      <c r="V916" s="75">
        <v>0</v>
      </c>
      <c r="W916" s="123">
        <v>0</v>
      </c>
      <c r="X916" s="75">
        <v>0</v>
      </c>
      <c r="Y916" s="75">
        <v>0</v>
      </c>
      <c r="Z916" s="75">
        <v>0</v>
      </c>
      <c r="AA916" s="75">
        <v>0</v>
      </c>
      <c r="AB916" s="4">
        <v>0</v>
      </c>
      <c r="AC916" s="4">
        <v>0</v>
      </c>
      <c r="AD916" s="4">
        <v>0</v>
      </c>
      <c r="AE916" s="8">
        <v>0</v>
      </c>
      <c r="AF916" s="8">
        <v>0</v>
      </c>
      <c r="AG916" s="8">
        <v>0</v>
      </c>
      <c r="AH916" s="8">
        <v>0</v>
      </c>
      <c r="AI916" s="51">
        <v>0</v>
      </c>
      <c r="AJ916" s="51">
        <v>0</v>
      </c>
      <c r="AK916" s="51">
        <v>0</v>
      </c>
      <c r="AL916" s="51">
        <v>0</v>
      </c>
      <c r="AM916" s="8">
        <v>-999</v>
      </c>
      <c r="AN916" s="8" t="s">
        <v>22151</v>
      </c>
      <c r="AO916" s="8" t="s">
        <v>22151</v>
      </c>
      <c r="AP916" s="8">
        <v>-999</v>
      </c>
      <c r="AQ916" s="8" t="s">
        <v>22151</v>
      </c>
      <c r="AR916" s="8" t="s">
        <v>22151</v>
      </c>
      <c r="AS916" s="8" t="s">
        <v>22151</v>
      </c>
      <c r="AT916" s="8" t="s">
        <v>22151</v>
      </c>
      <c r="AU916" s="8">
        <v>-999</v>
      </c>
      <c r="AV916" s="8">
        <v>-999</v>
      </c>
      <c r="AW916" s="8">
        <v>-999</v>
      </c>
      <c r="AX916" s="8">
        <v>-999</v>
      </c>
      <c r="AY916" s="132" t="s">
        <v>22151</v>
      </c>
      <c r="AZ916" s="132" t="s">
        <v>22151</v>
      </c>
      <c r="BA916" s="132">
        <v>87</v>
      </c>
      <c r="BB916" s="132" t="s">
        <v>22151</v>
      </c>
      <c r="BC916" s="132" t="s">
        <v>22151</v>
      </c>
      <c r="BD916" s="132" t="s">
        <v>22151</v>
      </c>
      <c r="BE916" s="132" t="s">
        <v>22151</v>
      </c>
      <c r="BF916" s="132">
        <v>88</v>
      </c>
      <c r="BG916" s="132">
        <v>118</v>
      </c>
      <c r="BH916" s="132">
        <v>280</v>
      </c>
      <c r="BI916" s="132">
        <v>265</v>
      </c>
      <c r="BJ916" s="92" t="s">
        <v>22151</v>
      </c>
      <c r="BK916" s="8">
        <v>8.6531354605957791</v>
      </c>
      <c r="BL916" s="8">
        <v>-1007.6531354605958</v>
      </c>
      <c r="BM916" s="12">
        <v>890</v>
      </c>
      <c r="BN916" s="10">
        <v>0</v>
      </c>
      <c r="BO916" s="10">
        <v>0.19435732070240119</v>
      </c>
      <c r="BP916" s="10">
        <v>-1007.8474927812981</v>
      </c>
      <c r="BQ916" s="41">
        <v>-2147.1678870213455</v>
      </c>
      <c r="BR916" s="41"/>
      <c r="BS916" s="10">
        <v>0</v>
      </c>
      <c r="BT916" s="38">
        <v>0</v>
      </c>
      <c r="BU916" s="6" t="s">
        <v>22634</v>
      </c>
      <c r="BV916" s="75">
        <v>999</v>
      </c>
      <c r="BW916" s="75">
        <v>1902</v>
      </c>
      <c r="BX916" s="51">
        <v>-903</v>
      </c>
      <c r="BY916" s="75">
        <v>0</v>
      </c>
      <c r="BZ916" s="75">
        <v>0</v>
      </c>
      <c r="CA916" s="184" t="s">
        <v>22151</v>
      </c>
    </row>
    <row r="917" spans="1:79" x14ac:dyDescent="0.3">
      <c r="A917" s="26" t="s">
        <v>16685</v>
      </c>
      <c r="B917" s="1" t="s">
        <v>7718</v>
      </c>
      <c r="C917" s="2" t="s">
        <v>6543</v>
      </c>
      <c r="D917" s="91" t="s">
        <v>14301</v>
      </c>
      <c r="E917" s="2" t="s">
        <v>1395</v>
      </c>
      <c r="F917" s="2" t="s">
        <v>9094</v>
      </c>
      <c r="G917" s="2" t="s">
        <v>661</v>
      </c>
      <c r="H917" s="2" t="s">
        <v>22151</v>
      </c>
      <c r="I917" s="2" t="s">
        <v>661</v>
      </c>
      <c r="J917" s="269" t="s">
        <v>661</v>
      </c>
      <c r="K917">
        <v>14140</v>
      </c>
      <c r="L917" t="s">
        <v>16686</v>
      </c>
      <c r="M917" t="e">
        <v>#VALUE!</v>
      </c>
      <c r="N917" t="s">
        <v>15476</v>
      </c>
      <c r="O917" s="169">
        <v>0</v>
      </c>
      <c r="P917" s="123">
        <v>0</v>
      </c>
      <c r="Q917" s="123">
        <v>0</v>
      </c>
      <c r="R917" s="75">
        <v>0</v>
      </c>
      <c r="S917" s="123">
        <v>0</v>
      </c>
      <c r="T917" s="123">
        <v>0</v>
      </c>
      <c r="U917" s="123">
        <v>0</v>
      </c>
      <c r="V917" s="75">
        <v>0</v>
      </c>
      <c r="W917" s="123">
        <v>0</v>
      </c>
      <c r="X917" s="75">
        <v>0</v>
      </c>
      <c r="Y917" s="75">
        <v>0</v>
      </c>
      <c r="Z917" s="75">
        <v>0</v>
      </c>
      <c r="AA917" s="75">
        <v>0</v>
      </c>
      <c r="AB917" s="4">
        <v>0</v>
      </c>
      <c r="AC917" s="4">
        <v>0</v>
      </c>
      <c r="AD917" s="4">
        <v>0</v>
      </c>
      <c r="AE917" s="8">
        <v>0</v>
      </c>
      <c r="AF917" s="8">
        <v>0</v>
      </c>
      <c r="AG917" s="8">
        <v>0</v>
      </c>
      <c r="AH917" s="8">
        <v>0</v>
      </c>
      <c r="AI917" s="51">
        <v>0</v>
      </c>
      <c r="AJ917" s="51">
        <v>0</v>
      </c>
      <c r="AK917" s="51">
        <v>0</v>
      </c>
      <c r="AL917" s="51">
        <v>0</v>
      </c>
      <c r="AM917" s="8">
        <v>-999</v>
      </c>
      <c r="AN917" s="8" t="s">
        <v>22151</v>
      </c>
      <c r="AO917" s="8" t="s">
        <v>22151</v>
      </c>
      <c r="AP917" s="8">
        <v>-999</v>
      </c>
      <c r="AQ917" s="8" t="s">
        <v>22151</v>
      </c>
      <c r="AR917" s="8" t="s">
        <v>22151</v>
      </c>
      <c r="AS917" s="8" t="s">
        <v>22151</v>
      </c>
      <c r="AT917" s="8" t="s">
        <v>22151</v>
      </c>
      <c r="AU917" s="8">
        <v>-999</v>
      </c>
      <c r="AV917" s="8">
        <v>-999</v>
      </c>
      <c r="AW917" s="8">
        <v>-999</v>
      </c>
      <c r="AX917" s="8">
        <v>-999</v>
      </c>
      <c r="AY917" s="132" t="s">
        <v>22151</v>
      </c>
      <c r="AZ917" s="132" t="s">
        <v>22151</v>
      </c>
      <c r="BA917" s="132">
        <v>87</v>
      </c>
      <c r="BB917" s="132" t="s">
        <v>22151</v>
      </c>
      <c r="BC917" s="132" t="s">
        <v>22151</v>
      </c>
      <c r="BD917" s="132" t="s">
        <v>22151</v>
      </c>
      <c r="BE917" s="132" t="s">
        <v>22151</v>
      </c>
      <c r="BF917" s="132">
        <v>88</v>
      </c>
      <c r="BG917" s="132">
        <v>118</v>
      </c>
      <c r="BH917" s="132">
        <v>280</v>
      </c>
      <c r="BI917" s="132">
        <v>265</v>
      </c>
      <c r="BJ917" s="92" t="s">
        <v>22151</v>
      </c>
      <c r="BK917" s="8">
        <v>8.6531354605957791</v>
      </c>
      <c r="BL917" s="8">
        <v>-1007.6531354605958</v>
      </c>
      <c r="BM917" s="12">
        <v>890</v>
      </c>
      <c r="BN917" s="10">
        <v>0</v>
      </c>
      <c r="BO917" s="10">
        <v>0.19435732070240119</v>
      </c>
      <c r="BP917" s="10">
        <v>-1007.8474927812981</v>
      </c>
      <c r="BQ917" s="41">
        <v>-2147.1678870213455</v>
      </c>
      <c r="BR917" s="41"/>
      <c r="BS917" s="10">
        <v>0</v>
      </c>
      <c r="BT917" s="38">
        <v>0</v>
      </c>
      <c r="BU917" s="6" t="s">
        <v>22634</v>
      </c>
      <c r="BV917" s="75">
        <v>999</v>
      </c>
      <c r="BW917" s="75">
        <v>1902</v>
      </c>
      <c r="BX917" s="51">
        <v>-903</v>
      </c>
      <c r="BY917" s="75">
        <v>0</v>
      </c>
      <c r="BZ917" s="75">
        <v>0</v>
      </c>
      <c r="CA917" s="184" t="s">
        <v>22151</v>
      </c>
    </row>
    <row r="918" spans="1:79" x14ac:dyDescent="0.3">
      <c r="A918" s="26" t="s">
        <v>8223</v>
      </c>
      <c r="B918" s="1" t="s">
        <v>8224</v>
      </c>
      <c r="C918" s="2" t="s">
        <v>6939</v>
      </c>
      <c r="D918" s="91" t="s">
        <v>8962</v>
      </c>
      <c r="E918" s="2" t="s">
        <v>3591</v>
      </c>
      <c r="F918" s="2" t="s">
        <v>3591</v>
      </c>
      <c r="G918" s="2" t="s">
        <v>661</v>
      </c>
      <c r="H918" s="2" t="s">
        <v>22151</v>
      </c>
      <c r="I918" s="2" t="s">
        <v>661</v>
      </c>
      <c r="J918" s="269" t="s">
        <v>661</v>
      </c>
      <c r="K918">
        <v>13153</v>
      </c>
      <c r="L918" t="s">
        <v>9498</v>
      </c>
      <c r="M918" t="e">
        <v>#VALUE!</v>
      </c>
      <c r="N918" t="s">
        <v>8965</v>
      </c>
      <c r="O918" s="169">
        <v>0</v>
      </c>
      <c r="P918" s="123">
        <v>0</v>
      </c>
      <c r="Q918" s="123">
        <v>0</v>
      </c>
      <c r="R918" s="67">
        <v>0</v>
      </c>
      <c r="S918" s="123">
        <v>0</v>
      </c>
      <c r="T918" s="123">
        <v>0</v>
      </c>
      <c r="U918" s="123">
        <v>0</v>
      </c>
      <c r="V918" s="67">
        <v>0</v>
      </c>
      <c r="W918" s="123">
        <v>0</v>
      </c>
      <c r="X918" s="67">
        <v>0</v>
      </c>
      <c r="Y918" s="67">
        <v>0</v>
      </c>
      <c r="Z918" s="67">
        <v>0</v>
      </c>
      <c r="AA918" s="67">
        <v>0</v>
      </c>
      <c r="AB918" s="3">
        <v>0</v>
      </c>
      <c r="AC918" s="3">
        <v>0</v>
      </c>
      <c r="AD918" s="3">
        <v>0</v>
      </c>
      <c r="AE918" s="6">
        <v>0</v>
      </c>
      <c r="AF918" s="6">
        <v>0</v>
      </c>
      <c r="AG918" s="6">
        <v>0</v>
      </c>
      <c r="AH918" s="6">
        <v>0</v>
      </c>
      <c r="AI918" s="51">
        <v>0</v>
      </c>
      <c r="AJ918" s="51">
        <v>0</v>
      </c>
      <c r="AK918" s="51">
        <v>0</v>
      </c>
      <c r="AL918" s="51">
        <v>0</v>
      </c>
      <c r="AM918" s="6">
        <v>-999</v>
      </c>
      <c r="AN918" s="6" t="s">
        <v>22151</v>
      </c>
      <c r="AO918" s="6" t="s">
        <v>22151</v>
      </c>
      <c r="AP918" s="6">
        <v>-999</v>
      </c>
      <c r="AQ918" s="6" t="s">
        <v>22151</v>
      </c>
      <c r="AR918" s="6" t="s">
        <v>22151</v>
      </c>
      <c r="AS918" s="6" t="s">
        <v>22151</v>
      </c>
      <c r="AT918" s="6" t="s">
        <v>22151</v>
      </c>
      <c r="AU918" s="6">
        <v>-999</v>
      </c>
      <c r="AV918" s="6">
        <v>-999</v>
      </c>
      <c r="AW918" s="6">
        <v>-999</v>
      </c>
      <c r="AX918" s="6">
        <v>-999</v>
      </c>
      <c r="AY918" s="99" t="s">
        <v>22151</v>
      </c>
      <c r="AZ918" s="132" t="s">
        <v>22151</v>
      </c>
      <c r="BA918" s="132">
        <v>87</v>
      </c>
      <c r="BB918" s="132" t="s">
        <v>22151</v>
      </c>
      <c r="BC918" s="132" t="s">
        <v>22151</v>
      </c>
      <c r="BD918" s="132" t="s">
        <v>22151</v>
      </c>
      <c r="BE918" s="132" t="s">
        <v>22151</v>
      </c>
      <c r="BF918" s="132">
        <v>88</v>
      </c>
      <c r="BG918" s="132">
        <v>118</v>
      </c>
      <c r="BH918" s="132">
        <v>280</v>
      </c>
      <c r="BI918" s="132">
        <v>265</v>
      </c>
      <c r="BJ918" s="92" t="s">
        <v>22151</v>
      </c>
      <c r="BK918" s="6">
        <v>8.6531354605957791</v>
      </c>
      <c r="BL918" s="8">
        <v>-1007.6531354605958</v>
      </c>
      <c r="BM918" s="12">
        <v>890</v>
      </c>
      <c r="BN918" s="6">
        <v>0</v>
      </c>
      <c r="BO918" s="6">
        <v>0.19435732070240119</v>
      </c>
      <c r="BP918" s="6">
        <v>-1007.8474927812981</v>
      </c>
      <c r="BQ918" s="38">
        <v>-2147.1678870213455</v>
      </c>
      <c r="BR918" s="38"/>
      <c r="BS918" s="6">
        <v>0</v>
      </c>
      <c r="BT918" s="38">
        <v>0</v>
      </c>
      <c r="BU918" s="6" t="s">
        <v>22634</v>
      </c>
      <c r="BV918" s="75">
        <v>999</v>
      </c>
      <c r="BW918" s="75">
        <v>1902</v>
      </c>
      <c r="BX918" s="51">
        <v>-903</v>
      </c>
      <c r="BY918" s="75">
        <v>0</v>
      </c>
      <c r="BZ918" s="75">
        <v>0</v>
      </c>
      <c r="CA918" s="184" t="s">
        <v>22151</v>
      </c>
    </row>
    <row r="919" spans="1:79" x14ac:dyDescent="0.3">
      <c r="A919" s="26" t="s">
        <v>4857</v>
      </c>
      <c r="B919" s="1" t="s">
        <v>7005</v>
      </c>
      <c r="C919" s="2" t="s">
        <v>7006</v>
      </c>
      <c r="D919" s="91" t="s">
        <v>305</v>
      </c>
      <c r="E919" s="2" t="s">
        <v>1460</v>
      </c>
      <c r="F919" s="2" t="s">
        <v>9094</v>
      </c>
      <c r="G919" s="2" t="s">
        <v>661</v>
      </c>
      <c r="H919" s="2" t="s">
        <v>22151</v>
      </c>
      <c r="I919" s="2" t="s">
        <v>661</v>
      </c>
      <c r="J919" s="269" t="s">
        <v>661</v>
      </c>
      <c r="K919">
        <v>5352</v>
      </c>
      <c r="L919" t="s">
        <v>10048</v>
      </c>
      <c r="M919" t="e">
        <v>#VALUE!</v>
      </c>
      <c r="N919" t="s">
        <v>6322</v>
      </c>
      <c r="O919" s="169">
        <v>0</v>
      </c>
      <c r="P919" s="123">
        <v>0</v>
      </c>
      <c r="Q919" s="123">
        <v>0</v>
      </c>
      <c r="R919" s="75">
        <v>0</v>
      </c>
      <c r="S919" s="123">
        <v>0</v>
      </c>
      <c r="T919" s="123">
        <v>0</v>
      </c>
      <c r="U919" s="123">
        <v>0</v>
      </c>
      <c r="V919" s="75">
        <v>0</v>
      </c>
      <c r="W919" s="123">
        <v>0</v>
      </c>
      <c r="X919" s="75">
        <v>0</v>
      </c>
      <c r="Y919" s="75">
        <v>0</v>
      </c>
      <c r="Z919" s="75">
        <v>0</v>
      </c>
      <c r="AA919" s="75">
        <v>0</v>
      </c>
      <c r="AB919" s="4">
        <v>0</v>
      </c>
      <c r="AC919" s="4">
        <v>0</v>
      </c>
      <c r="AD919" s="4">
        <v>0</v>
      </c>
      <c r="AE919" s="8">
        <v>0</v>
      </c>
      <c r="AF919" s="8">
        <v>0</v>
      </c>
      <c r="AG919" s="8">
        <v>0</v>
      </c>
      <c r="AH919" s="8">
        <v>0</v>
      </c>
      <c r="AI919" s="51">
        <v>0</v>
      </c>
      <c r="AJ919" s="51">
        <v>0</v>
      </c>
      <c r="AK919" s="51">
        <v>0</v>
      </c>
      <c r="AL919" s="51">
        <v>0</v>
      </c>
      <c r="AM919" s="8">
        <v>-999</v>
      </c>
      <c r="AN919" s="8" t="s">
        <v>22151</v>
      </c>
      <c r="AO919" s="8" t="s">
        <v>22151</v>
      </c>
      <c r="AP919" s="8">
        <v>-999</v>
      </c>
      <c r="AQ919" s="8" t="s">
        <v>22151</v>
      </c>
      <c r="AR919" s="8" t="s">
        <v>22151</v>
      </c>
      <c r="AS919" s="8" t="s">
        <v>22151</v>
      </c>
      <c r="AT919" s="8" t="s">
        <v>22151</v>
      </c>
      <c r="AU919" s="8">
        <v>-999</v>
      </c>
      <c r="AV919" s="8">
        <v>-999</v>
      </c>
      <c r="AW919" s="8">
        <v>-999</v>
      </c>
      <c r="AX919" s="8">
        <v>-999</v>
      </c>
      <c r="AY919" s="132" t="s">
        <v>22151</v>
      </c>
      <c r="AZ919" s="132" t="s">
        <v>22151</v>
      </c>
      <c r="BA919" s="132">
        <v>87</v>
      </c>
      <c r="BB919" s="132" t="s">
        <v>22151</v>
      </c>
      <c r="BC919" s="132" t="s">
        <v>22151</v>
      </c>
      <c r="BD919" s="132" t="s">
        <v>22151</v>
      </c>
      <c r="BE919" s="132" t="s">
        <v>22151</v>
      </c>
      <c r="BF919" s="132">
        <v>88</v>
      </c>
      <c r="BG919" s="132">
        <v>118</v>
      </c>
      <c r="BH919" s="132">
        <v>280</v>
      </c>
      <c r="BI919" s="132">
        <v>265</v>
      </c>
      <c r="BJ919" s="92" t="s">
        <v>22151</v>
      </c>
      <c r="BK919" s="8">
        <v>8.6531354605957791</v>
      </c>
      <c r="BL919" s="8">
        <v>-1007.6531354605958</v>
      </c>
      <c r="BM919" s="12">
        <v>890</v>
      </c>
      <c r="BN919" s="10">
        <v>0</v>
      </c>
      <c r="BO919" s="10">
        <v>0.19435732070240119</v>
      </c>
      <c r="BP919" s="10">
        <v>-1007.8474927812981</v>
      </c>
      <c r="BQ919" s="41">
        <v>-2147.1678870213455</v>
      </c>
      <c r="BR919" s="41"/>
      <c r="BS919" s="10">
        <v>0</v>
      </c>
      <c r="BT919" s="38">
        <v>0</v>
      </c>
      <c r="BU919" s="6" t="s">
        <v>22634</v>
      </c>
      <c r="BV919" s="75">
        <v>999</v>
      </c>
      <c r="BW919" s="75">
        <v>1902</v>
      </c>
      <c r="BX919" s="51">
        <v>-903</v>
      </c>
      <c r="BY919" s="75">
        <v>0</v>
      </c>
      <c r="BZ919" s="75">
        <v>0</v>
      </c>
      <c r="CA919" s="184" t="s">
        <v>22151</v>
      </c>
    </row>
    <row r="920" spans="1:79" x14ac:dyDescent="0.3">
      <c r="A920" s="48" t="s">
        <v>8226</v>
      </c>
      <c r="B920" s="1" t="s">
        <v>8227</v>
      </c>
      <c r="C920" s="2" t="s">
        <v>7888</v>
      </c>
      <c r="D920" s="91" t="s">
        <v>8987</v>
      </c>
      <c r="E920" s="2" t="s">
        <v>1437</v>
      </c>
      <c r="F920" s="2" t="s">
        <v>9094</v>
      </c>
      <c r="G920" s="2" t="s">
        <v>661</v>
      </c>
      <c r="H920" s="2" t="s">
        <v>22151</v>
      </c>
      <c r="I920" s="2" t="s">
        <v>661</v>
      </c>
      <c r="J920" s="269" t="s">
        <v>661</v>
      </c>
      <c r="K920">
        <v>12294</v>
      </c>
      <c r="L920" t="s">
        <v>10620</v>
      </c>
      <c r="M920" t="e">
        <v>#VALUE!</v>
      </c>
      <c r="N920" t="s">
        <v>8989</v>
      </c>
      <c r="O920" s="169">
        <v>0</v>
      </c>
      <c r="P920" s="123">
        <v>0</v>
      </c>
      <c r="Q920" s="123">
        <v>0</v>
      </c>
      <c r="R920" s="75">
        <v>0</v>
      </c>
      <c r="S920" s="123">
        <v>0</v>
      </c>
      <c r="T920" s="123">
        <v>0</v>
      </c>
      <c r="U920" s="123">
        <v>0</v>
      </c>
      <c r="V920" s="75">
        <v>0</v>
      </c>
      <c r="W920" s="123">
        <v>0</v>
      </c>
      <c r="X920" s="75">
        <v>0</v>
      </c>
      <c r="Y920" s="75">
        <v>0</v>
      </c>
      <c r="Z920" s="75">
        <v>0</v>
      </c>
      <c r="AA920" s="75">
        <v>0</v>
      </c>
      <c r="AB920" s="4">
        <v>0</v>
      </c>
      <c r="AC920" s="4">
        <v>0</v>
      </c>
      <c r="AD920" s="4">
        <v>0</v>
      </c>
      <c r="AE920" s="8">
        <v>0</v>
      </c>
      <c r="AF920" s="8">
        <v>0</v>
      </c>
      <c r="AG920" s="8">
        <v>0</v>
      </c>
      <c r="AH920" s="8">
        <v>0</v>
      </c>
      <c r="AI920" s="51">
        <v>0</v>
      </c>
      <c r="AJ920" s="51">
        <v>0</v>
      </c>
      <c r="AK920" s="51">
        <v>0</v>
      </c>
      <c r="AL920" s="51">
        <v>0</v>
      </c>
      <c r="AM920" s="8">
        <v>-999</v>
      </c>
      <c r="AN920" s="8" t="s">
        <v>22151</v>
      </c>
      <c r="AO920" s="8" t="s">
        <v>22151</v>
      </c>
      <c r="AP920" s="8">
        <v>-999</v>
      </c>
      <c r="AQ920" s="8" t="s">
        <v>22151</v>
      </c>
      <c r="AR920" s="8" t="s">
        <v>22151</v>
      </c>
      <c r="AS920" s="8" t="s">
        <v>22151</v>
      </c>
      <c r="AT920" s="8" t="s">
        <v>22151</v>
      </c>
      <c r="AU920" s="8">
        <v>-999</v>
      </c>
      <c r="AV920" s="8">
        <v>-999</v>
      </c>
      <c r="AW920" s="8">
        <v>-999</v>
      </c>
      <c r="AX920" s="8">
        <v>-999</v>
      </c>
      <c r="AY920" s="132" t="s">
        <v>22151</v>
      </c>
      <c r="AZ920" s="132" t="s">
        <v>22151</v>
      </c>
      <c r="BA920" s="132">
        <v>87</v>
      </c>
      <c r="BB920" s="132" t="s">
        <v>22151</v>
      </c>
      <c r="BC920" s="132" t="s">
        <v>22151</v>
      </c>
      <c r="BD920" s="132" t="s">
        <v>22151</v>
      </c>
      <c r="BE920" s="132" t="s">
        <v>22151</v>
      </c>
      <c r="BF920" s="132">
        <v>88</v>
      </c>
      <c r="BG920" s="132">
        <v>118</v>
      </c>
      <c r="BH920" s="132">
        <v>280</v>
      </c>
      <c r="BI920" s="132">
        <v>265</v>
      </c>
      <c r="BJ920" s="92" t="s">
        <v>22151</v>
      </c>
      <c r="BK920" s="8">
        <v>8.6531354605957791</v>
      </c>
      <c r="BL920" s="8">
        <v>-1007.6531354605958</v>
      </c>
      <c r="BM920" s="12">
        <v>890</v>
      </c>
      <c r="BN920" s="10">
        <v>0</v>
      </c>
      <c r="BO920" s="10">
        <v>0.19435732070240119</v>
      </c>
      <c r="BP920" s="10">
        <v>-1007.8474927812981</v>
      </c>
      <c r="BQ920" s="41">
        <v>-2147.1678870213455</v>
      </c>
      <c r="BR920" s="41"/>
      <c r="BS920" s="10">
        <v>0</v>
      </c>
      <c r="BT920" s="38">
        <v>0</v>
      </c>
      <c r="BU920" s="6" t="s">
        <v>22634</v>
      </c>
      <c r="BV920" s="75">
        <v>999</v>
      </c>
      <c r="BW920" s="75">
        <v>1902</v>
      </c>
      <c r="BX920" s="51">
        <v>-903</v>
      </c>
      <c r="BY920" s="75">
        <v>0</v>
      </c>
      <c r="BZ920" s="75">
        <v>0</v>
      </c>
      <c r="CA920" s="184" t="s">
        <v>22151</v>
      </c>
    </row>
    <row r="921" spans="1:79" x14ac:dyDescent="0.3">
      <c r="A921" s="48" t="s">
        <v>3202</v>
      </c>
      <c r="B921" s="1" t="s">
        <v>7025</v>
      </c>
      <c r="C921" s="2" t="s">
        <v>7026</v>
      </c>
      <c r="D921" s="91" t="s">
        <v>280</v>
      </c>
      <c r="E921" s="2" t="s">
        <v>1426</v>
      </c>
      <c r="F921" s="2" t="s">
        <v>6120</v>
      </c>
      <c r="G921" s="2" t="s">
        <v>661</v>
      </c>
      <c r="H921" s="2" t="s">
        <v>22151</v>
      </c>
      <c r="I921" s="2" t="s">
        <v>661</v>
      </c>
      <c r="J921" s="269" t="s">
        <v>661</v>
      </c>
      <c r="K921">
        <v>5519</v>
      </c>
      <c r="L921" t="s">
        <v>9349</v>
      </c>
      <c r="M921" t="e">
        <v>#VALUE!</v>
      </c>
      <c r="N921" t="s">
        <v>6379</v>
      </c>
      <c r="O921" s="169">
        <v>0</v>
      </c>
      <c r="P921" s="123">
        <v>0</v>
      </c>
      <c r="Q921" s="123">
        <v>0</v>
      </c>
      <c r="R921" s="75">
        <v>0</v>
      </c>
      <c r="S921" s="123">
        <v>0</v>
      </c>
      <c r="T921" s="123">
        <v>0</v>
      </c>
      <c r="U921" s="123">
        <v>0</v>
      </c>
      <c r="V921" s="75">
        <v>0</v>
      </c>
      <c r="W921" s="123">
        <v>0</v>
      </c>
      <c r="X921" s="75">
        <v>0</v>
      </c>
      <c r="Y921" s="75">
        <v>0</v>
      </c>
      <c r="Z921" s="75">
        <v>0</v>
      </c>
      <c r="AA921" s="75">
        <v>0</v>
      </c>
      <c r="AB921" s="4">
        <v>0</v>
      </c>
      <c r="AC921" s="4">
        <v>0</v>
      </c>
      <c r="AD921" s="4">
        <v>0</v>
      </c>
      <c r="AE921" s="8">
        <v>0</v>
      </c>
      <c r="AF921" s="8">
        <v>0</v>
      </c>
      <c r="AG921" s="8">
        <v>0</v>
      </c>
      <c r="AH921" s="8">
        <v>0</v>
      </c>
      <c r="AI921" s="51">
        <v>0</v>
      </c>
      <c r="AJ921" s="51">
        <v>0</v>
      </c>
      <c r="AK921" s="51">
        <v>0</v>
      </c>
      <c r="AL921" s="51">
        <v>0</v>
      </c>
      <c r="AM921" s="8">
        <v>-999</v>
      </c>
      <c r="AN921" s="8" t="s">
        <v>22151</v>
      </c>
      <c r="AO921" s="8" t="s">
        <v>22151</v>
      </c>
      <c r="AP921" s="8">
        <v>-999</v>
      </c>
      <c r="AQ921" s="8" t="s">
        <v>22151</v>
      </c>
      <c r="AR921" s="8" t="s">
        <v>22151</v>
      </c>
      <c r="AS921" s="8" t="s">
        <v>22151</v>
      </c>
      <c r="AT921" s="8" t="s">
        <v>22151</v>
      </c>
      <c r="AU921" s="8">
        <v>-999</v>
      </c>
      <c r="AV921" s="8">
        <v>-999</v>
      </c>
      <c r="AW921" s="8">
        <v>-999</v>
      </c>
      <c r="AX921" s="8">
        <v>-999</v>
      </c>
      <c r="AY921" s="132" t="s">
        <v>22151</v>
      </c>
      <c r="AZ921" s="132" t="s">
        <v>22151</v>
      </c>
      <c r="BA921" s="132">
        <v>87</v>
      </c>
      <c r="BB921" s="132" t="s">
        <v>22151</v>
      </c>
      <c r="BC921" s="132" t="s">
        <v>22151</v>
      </c>
      <c r="BD921" s="132" t="s">
        <v>22151</v>
      </c>
      <c r="BE921" s="132" t="s">
        <v>22151</v>
      </c>
      <c r="BF921" s="132">
        <v>88</v>
      </c>
      <c r="BG921" s="132">
        <v>118</v>
      </c>
      <c r="BH921" s="132">
        <v>280</v>
      </c>
      <c r="BI921" s="132">
        <v>265</v>
      </c>
      <c r="BJ921" s="92" t="s">
        <v>22151</v>
      </c>
      <c r="BK921" s="8">
        <v>8.6531354605957791</v>
      </c>
      <c r="BL921" s="8">
        <v>-1007.6531354605958</v>
      </c>
      <c r="BM921" s="12">
        <v>890</v>
      </c>
      <c r="BN921" s="10">
        <v>0</v>
      </c>
      <c r="BO921" s="10">
        <v>0.19435732070240119</v>
      </c>
      <c r="BP921" s="10">
        <v>-1007.8474927812981</v>
      </c>
      <c r="BQ921" s="41">
        <v>-2147.1678870213455</v>
      </c>
      <c r="BR921" s="41"/>
      <c r="BS921" s="10">
        <v>0</v>
      </c>
      <c r="BT921" s="38">
        <v>0</v>
      </c>
      <c r="BU921" s="6" t="s">
        <v>22634</v>
      </c>
      <c r="BV921" s="75">
        <v>999</v>
      </c>
      <c r="BW921" s="75">
        <v>1902</v>
      </c>
      <c r="BX921" s="51">
        <v>-903</v>
      </c>
      <c r="BY921" s="75">
        <v>0</v>
      </c>
      <c r="BZ921" s="75">
        <v>0</v>
      </c>
      <c r="CA921" s="184" t="s">
        <v>22151</v>
      </c>
    </row>
    <row r="922" spans="1:79" x14ac:dyDescent="0.3">
      <c r="A922" s="48" t="s">
        <v>11122</v>
      </c>
      <c r="B922" s="1" t="s">
        <v>11125</v>
      </c>
      <c r="C922" s="2" t="s">
        <v>11124</v>
      </c>
      <c r="D922" s="91" t="s">
        <v>11123</v>
      </c>
      <c r="E922" s="2" t="s">
        <v>1526</v>
      </c>
      <c r="F922" s="2" t="s">
        <v>9094</v>
      </c>
      <c r="G922" s="2" t="s">
        <v>661</v>
      </c>
      <c r="H922" s="2" t="s">
        <v>22151</v>
      </c>
      <c r="I922" s="2" t="s">
        <v>661</v>
      </c>
      <c r="J922" s="269" t="s">
        <v>661</v>
      </c>
      <c r="K922">
        <v>13005</v>
      </c>
      <c r="L922" t="s">
        <v>11126</v>
      </c>
      <c r="M922" t="e">
        <v>#VALUE!</v>
      </c>
      <c r="N922" t="s">
        <v>11127</v>
      </c>
      <c r="O922" s="169">
        <v>0</v>
      </c>
      <c r="P922" s="123">
        <v>0</v>
      </c>
      <c r="Q922" s="123">
        <v>0</v>
      </c>
      <c r="R922" s="75">
        <v>0</v>
      </c>
      <c r="S922" s="123">
        <v>0</v>
      </c>
      <c r="T922" s="123">
        <v>0</v>
      </c>
      <c r="U922" s="123">
        <v>0</v>
      </c>
      <c r="V922" s="75">
        <v>0</v>
      </c>
      <c r="W922" s="123">
        <v>0</v>
      </c>
      <c r="X922" s="75">
        <v>0</v>
      </c>
      <c r="Y922" s="75">
        <v>0</v>
      </c>
      <c r="Z922" s="75">
        <v>0</v>
      </c>
      <c r="AA922" s="75">
        <v>0</v>
      </c>
      <c r="AB922" s="4">
        <v>0</v>
      </c>
      <c r="AC922" s="4">
        <v>0</v>
      </c>
      <c r="AD922" s="4">
        <v>0</v>
      </c>
      <c r="AE922" s="8">
        <v>0</v>
      </c>
      <c r="AF922" s="8">
        <v>0</v>
      </c>
      <c r="AG922" s="8">
        <v>0</v>
      </c>
      <c r="AH922" s="8">
        <v>0</v>
      </c>
      <c r="AI922" s="51">
        <v>0</v>
      </c>
      <c r="AJ922" s="51">
        <v>0</v>
      </c>
      <c r="AK922" s="51">
        <v>0</v>
      </c>
      <c r="AL922" s="51">
        <v>0</v>
      </c>
      <c r="AM922" s="8">
        <v>-999</v>
      </c>
      <c r="AN922" s="8" t="s">
        <v>22151</v>
      </c>
      <c r="AO922" s="8" t="s">
        <v>22151</v>
      </c>
      <c r="AP922" s="8">
        <v>-999</v>
      </c>
      <c r="AQ922" s="8" t="s">
        <v>22151</v>
      </c>
      <c r="AR922" s="8" t="s">
        <v>22151</v>
      </c>
      <c r="AS922" s="8" t="s">
        <v>22151</v>
      </c>
      <c r="AT922" s="8" t="s">
        <v>22151</v>
      </c>
      <c r="AU922" s="8">
        <v>-999</v>
      </c>
      <c r="AV922" s="8">
        <v>-999</v>
      </c>
      <c r="AW922" s="8">
        <v>-999</v>
      </c>
      <c r="AX922" s="8">
        <v>-999</v>
      </c>
      <c r="AY922" s="132" t="s">
        <v>22151</v>
      </c>
      <c r="AZ922" s="132" t="s">
        <v>22151</v>
      </c>
      <c r="BA922" s="132">
        <v>87</v>
      </c>
      <c r="BB922" s="132" t="s">
        <v>22151</v>
      </c>
      <c r="BC922" s="132" t="s">
        <v>22151</v>
      </c>
      <c r="BD922" s="132" t="s">
        <v>22151</v>
      </c>
      <c r="BE922" s="132" t="s">
        <v>22151</v>
      </c>
      <c r="BF922" s="132">
        <v>88</v>
      </c>
      <c r="BG922" s="132">
        <v>118</v>
      </c>
      <c r="BH922" s="132">
        <v>280</v>
      </c>
      <c r="BI922" s="132">
        <v>265</v>
      </c>
      <c r="BJ922" s="92" t="s">
        <v>22151</v>
      </c>
      <c r="BK922" s="8">
        <v>8.6531354605957791</v>
      </c>
      <c r="BL922" s="8">
        <v>-1007.6531354605958</v>
      </c>
      <c r="BM922" s="12">
        <v>890</v>
      </c>
      <c r="BN922" s="10">
        <v>0</v>
      </c>
      <c r="BO922" s="10">
        <v>0.19435732070240119</v>
      </c>
      <c r="BP922" s="10">
        <v>-1007.8474927812981</v>
      </c>
      <c r="BQ922" s="41">
        <v>-2147.1678870213455</v>
      </c>
      <c r="BR922" s="41"/>
      <c r="BS922" s="10">
        <v>0</v>
      </c>
      <c r="BT922" s="38">
        <v>0</v>
      </c>
      <c r="BU922" s="6" t="s">
        <v>22634</v>
      </c>
      <c r="BV922" s="75">
        <v>999</v>
      </c>
      <c r="BW922" s="75">
        <v>1902</v>
      </c>
      <c r="BX922" s="51">
        <v>-903</v>
      </c>
      <c r="BY922" s="75">
        <v>0</v>
      </c>
      <c r="BZ922" s="75">
        <v>0</v>
      </c>
      <c r="CA922" s="184" t="s">
        <v>22151</v>
      </c>
    </row>
    <row r="923" spans="1:79" x14ac:dyDescent="0.3">
      <c r="A923" s="53" t="s">
        <v>8233</v>
      </c>
      <c r="B923" s="1" t="s">
        <v>6838</v>
      </c>
      <c r="C923" s="2" t="s">
        <v>8234</v>
      </c>
      <c r="D923" s="91" t="s">
        <v>9027</v>
      </c>
      <c r="E923" s="2" t="s">
        <v>1426</v>
      </c>
      <c r="F923" s="2" t="s">
        <v>6120</v>
      </c>
      <c r="G923" s="2" t="s">
        <v>661</v>
      </c>
      <c r="H923" s="2" t="s">
        <v>22151</v>
      </c>
      <c r="I923" s="2" t="s">
        <v>661</v>
      </c>
      <c r="J923" s="269" t="s">
        <v>661</v>
      </c>
      <c r="K923">
        <v>13862</v>
      </c>
      <c r="L923" t="s">
        <v>9103</v>
      </c>
      <c r="M923" t="e">
        <v>#VALUE!</v>
      </c>
      <c r="N923" t="s">
        <v>9028</v>
      </c>
      <c r="O923" s="169">
        <v>0</v>
      </c>
      <c r="P923" s="123">
        <v>0</v>
      </c>
      <c r="Q923" s="123">
        <v>0</v>
      </c>
      <c r="R923" s="75">
        <v>0</v>
      </c>
      <c r="S923" s="123">
        <v>0</v>
      </c>
      <c r="T923" s="123">
        <v>0</v>
      </c>
      <c r="U923" s="123">
        <v>0</v>
      </c>
      <c r="V923" s="75">
        <v>0</v>
      </c>
      <c r="W923" s="123">
        <v>0</v>
      </c>
      <c r="X923" s="75">
        <v>0</v>
      </c>
      <c r="Y923" s="75">
        <v>0</v>
      </c>
      <c r="Z923" s="75">
        <v>0</v>
      </c>
      <c r="AA923" s="75">
        <v>0</v>
      </c>
      <c r="AB923" s="52">
        <v>0</v>
      </c>
      <c r="AC923" s="52">
        <v>0</v>
      </c>
      <c r="AD923" s="52">
        <v>0</v>
      </c>
      <c r="AE923" s="51">
        <v>0</v>
      </c>
      <c r="AF923" s="51">
        <v>0</v>
      </c>
      <c r="AG923" s="51">
        <v>0</v>
      </c>
      <c r="AH923" s="51">
        <v>0</v>
      </c>
      <c r="AI923" s="51">
        <v>0</v>
      </c>
      <c r="AJ923" s="51">
        <v>0</v>
      </c>
      <c r="AK923" s="51">
        <v>0</v>
      </c>
      <c r="AL923" s="51">
        <v>0</v>
      </c>
      <c r="AM923" s="51">
        <v>-999</v>
      </c>
      <c r="AN923" s="51" t="s">
        <v>22151</v>
      </c>
      <c r="AO923" s="51" t="s">
        <v>22151</v>
      </c>
      <c r="AP923" s="51">
        <v>-999</v>
      </c>
      <c r="AQ923" s="51" t="s">
        <v>22151</v>
      </c>
      <c r="AR923" s="51" t="s">
        <v>22151</v>
      </c>
      <c r="AS923" s="51" t="s">
        <v>22151</v>
      </c>
      <c r="AT923" s="51" t="s">
        <v>22151</v>
      </c>
      <c r="AU923" s="51">
        <v>-999</v>
      </c>
      <c r="AV923" s="51">
        <v>-999</v>
      </c>
      <c r="AW923" s="51">
        <v>-999</v>
      </c>
      <c r="AX923" s="51">
        <v>-999</v>
      </c>
      <c r="AY923" s="76" t="s">
        <v>22151</v>
      </c>
      <c r="AZ923" s="132" t="s">
        <v>22151</v>
      </c>
      <c r="BA923" s="132">
        <v>87</v>
      </c>
      <c r="BB923" s="132" t="s">
        <v>22151</v>
      </c>
      <c r="BC923" s="132" t="s">
        <v>22151</v>
      </c>
      <c r="BD923" s="132" t="s">
        <v>22151</v>
      </c>
      <c r="BE923" s="132" t="s">
        <v>22151</v>
      </c>
      <c r="BF923" s="132">
        <v>88</v>
      </c>
      <c r="BG923" s="132">
        <v>118</v>
      </c>
      <c r="BH923" s="132">
        <v>280</v>
      </c>
      <c r="BI923" s="132">
        <v>265</v>
      </c>
      <c r="BJ923" s="92" t="s">
        <v>22151</v>
      </c>
      <c r="BK923" s="51">
        <v>8.6531354605957791</v>
      </c>
      <c r="BL923" s="51">
        <v>-1007.6531354605958</v>
      </c>
      <c r="BM923" s="76">
        <v>890</v>
      </c>
      <c r="BN923" s="51">
        <v>0</v>
      </c>
      <c r="BO923" s="51">
        <v>0.19435732070240119</v>
      </c>
      <c r="BP923" s="51">
        <v>-1007.8474927812981</v>
      </c>
      <c r="BQ923" s="64">
        <v>-2147.1678870213455</v>
      </c>
      <c r="BR923" s="64"/>
      <c r="BS923" s="51">
        <v>0</v>
      </c>
      <c r="BT923" s="38">
        <v>0</v>
      </c>
      <c r="BU923" s="51" t="s">
        <v>22634</v>
      </c>
      <c r="BV923" s="75">
        <v>999</v>
      </c>
      <c r="BW923" s="75">
        <v>1902</v>
      </c>
      <c r="BX923" s="51">
        <v>-903</v>
      </c>
      <c r="BY923" s="75">
        <v>0</v>
      </c>
      <c r="BZ923" s="75">
        <v>0</v>
      </c>
      <c r="CA923" s="184" t="s">
        <v>22151</v>
      </c>
    </row>
    <row r="924" spans="1:79" x14ac:dyDescent="0.3">
      <c r="A924" s="195" t="s">
        <v>3546</v>
      </c>
      <c r="B924" s="180" t="s">
        <v>6826</v>
      </c>
      <c r="C924" s="181" t="s">
        <v>6683</v>
      </c>
      <c r="D924" s="210" t="s">
        <v>322</v>
      </c>
      <c r="E924" s="181" t="s">
        <v>3591</v>
      </c>
      <c r="F924" s="181" t="s">
        <v>3591</v>
      </c>
      <c r="G924" s="181" t="s">
        <v>661</v>
      </c>
      <c r="H924" s="181" t="s">
        <v>22151</v>
      </c>
      <c r="I924" s="181" t="s">
        <v>661</v>
      </c>
      <c r="J924" s="181" t="s">
        <v>661</v>
      </c>
      <c r="K924" s="182">
        <v>7389</v>
      </c>
      <c r="L924" s="182" t="s">
        <v>9512</v>
      </c>
      <c r="M924" s="194" t="e">
        <v>#VALUE!</v>
      </c>
      <c r="N924" s="194" t="s">
        <v>8333</v>
      </c>
      <c r="O924" s="66">
        <v>0</v>
      </c>
      <c r="P924" s="184">
        <v>0</v>
      </c>
      <c r="Q924" s="184">
        <v>0</v>
      </c>
      <c r="R924" s="184">
        <v>0</v>
      </c>
      <c r="S924" s="184">
        <v>0</v>
      </c>
      <c r="T924" s="184">
        <v>0</v>
      </c>
      <c r="U924" s="184">
        <v>0</v>
      </c>
      <c r="V924" s="184">
        <v>0</v>
      </c>
      <c r="W924" s="184">
        <v>0</v>
      </c>
      <c r="X924" s="184">
        <v>0</v>
      </c>
      <c r="Y924" s="184">
        <v>0</v>
      </c>
      <c r="Z924" s="184">
        <v>0</v>
      </c>
      <c r="AA924" s="184">
        <v>0</v>
      </c>
      <c r="AB924" s="185">
        <v>0</v>
      </c>
      <c r="AC924" s="186">
        <v>0</v>
      </c>
      <c r="AD924" s="186">
        <v>0</v>
      </c>
      <c r="AE924" s="187">
        <v>0</v>
      </c>
      <c r="AF924" s="187">
        <v>0</v>
      </c>
      <c r="AG924" s="187">
        <v>0</v>
      </c>
      <c r="AH924" s="187">
        <v>0</v>
      </c>
      <c r="AI924" s="187">
        <v>0</v>
      </c>
      <c r="AJ924" s="188">
        <v>0</v>
      </c>
      <c r="AK924" s="188">
        <v>0</v>
      </c>
      <c r="AL924" s="188">
        <v>0</v>
      </c>
      <c r="AM924" s="187">
        <v>-999</v>
      </c>
      <c r="AN924" s="187" t="s">
        <v>22151</v>
      </c>
      <c r="AO924" s="187" t="s">
        <v>22151</v>
      </c>
      <c r="AP924" s="187">
        <v>-999</v>
      </c>
      <c r="AQ924" s="187" t="s">
        <v>22151</v>
      </c>
      <c r="AR924" s="187" t="s">
        <v>22151</v>
      </c>
      <c r="AS924" s="187" t="s">
        <v>22151</v>
      </c>
      <c r="AT924" s="187" t="s">
        <v>22151</v>
      </c>
      <c r="AU924" s="187">
        <v>-999</v>
      </c>
      <c r="AV924" s="187">
        <v>-999</v>
      </c>
      <c r="AW924" s="187">
        <v>-999</v>
      </c>
      <c r="AX924" s="187">
        <v>-999</v>
      </c>
      <c r="AY924" s="189" t="s">
        <v>22151</v>
      </c>
      <c r="AZ924" s="189" t="s">
        <v>22151</v>
      </c>
      <c r="BA924" s="189">
        <v>87</v>
      </c>
      <c r="BB924" s="189" t="s">
        <v>22151</v>
      </c>
      <c r="BC924" s="189" t="s">
        <v>22151</v>
      </c>
      <c r="BD924" s="189" t="s">
        <v>22151</v>
      </c>
      <c r="BE924" s="189" t="s">
        <v>22151</v>
      </c>
      <c r="BF924" s="189">
        <v>88</v>
      </c>
      <c r="BG924" s="189">
        <v>118</v>
      </c>
      <c r="BH924" s="189">
        <v>280</v>
      </c>
      <c r="BI924" s="189">
        <v>265</v>
      </c>
      <c r="BJ924" s="190" t="s">
        <v>22151</v>
      </c>
      <c r="BK924" s="187">
        <v>8.6531354605957791</v>
      </c>
      <c r="BL924" s="187">
        <v>-1007.6531354605958</v>
      </c>
      <c r="BM924" s="189">
        <v>890</v>
      </c>
      <c r="BN924" s="187">
        <v>0</v>
      </c>
      <c r="BO924" s="187">
        <v>0.19435732070240119</v>
      </c>
      <c r="BP924" s="187">
        <v>-1007.8474927812981</v>
      </c>
      <c r="BQ924" s="191">
        <v>-2147.1678870213455</v>
      </c>
      <c r="BR924" s="192"/>
      <c r="BS924" s="187">
        <v>0</v>
      </c>
      <c r="BT924" s="38">
        <v>0</v>
      </c>
      <c r="BU924" s="187" t="s">
        <v>22634</v>
      </c>
      <c r="BV924" s="184">
        <v>999</v>
      </c>
      <c r="BW924" s="193">
        <v>1902</v>
      </c>
      <c r="BX924" s="188">
        <v>-903</v>
      </c>
      <c r="BY924" s="193">
        <v>0</v>
      </c>
      <c r="BZ924" s="193">
        <v>0</v>
      </c>
      <c r="CA924" s="184" t="s">
        <v>22151</v>
      </c>
    </row>
    <row r="925" spans="1:79" x14ac:dyDescent="0.3">
      <c r="A925" s="26" t="s">
        <v>1427</v>
      </c>
      <c r="B925" s="1" t="s">
        <v>7182</v>
      </c>
      <c r="C925" s="2" t="s">
        <v>7082</v>
      </c>
      <c r="D925" s="91" t="s">
        <v>52</v>
      </c>
      <c r="E925" s="2" t="s">
        <v>3591</v>
      </c>
      <c r="F925" s="2" t="s">
        <v>3591</v>
      </c>
      <c r="G925" s="2" t="s">
        <v>661</v>
      </c>
      <c r="H925" s="2" t="s">
        <v>22151</v>
      </c>
      <c r="I925" s="2" t="s">
        <v>661</v>
      </c>
      <c r="J925" s="269" t="s">
        <v>661</v>
      </c>
      <c r="K925">
        <v>4900</v>
      </c>
      <c r="L925" t="s">
        <v>9142</v>
      </c>
      <c r="M925" t="e">
        <v>#VALUE!</v>
      </c>
      <c r="N925" t="s">
        <v>8344</v>
      </c>
      <c r="O925" s="169">
        <v>0</v>
      </c>
      <c r="P925" s="123">
        <v>0</v>
      </c>
      <c r="Q925" s="123">
        <v>0</v>
      </c>
      <c r="R925" s="75">
        <v>0</v>
      </c>
      <c r="S925" s="123">
        <v>0</v>
      </c>
      <c r="T925" s="123">
        <v>0</v>
      </c>
      <c r="U925" s="123">
        <v>0</v>
      </c>
      <c r="V925" s="75">
        <v>0</v>
      </c>
      <c r="W925" s="123">
        <v>0</v>
      </c>
      <c r="X925" s="75">
        <v>0</v>
      </c>
      <c r="Y925" s="75">
        <v>0</v>
      </c>
      <c r="Z925" s="75">
        <v>0</v>
      </c>
      <c r="AA925" s="75">
        <v>0</v>
      </c>
      <c r="AB925" s="31">
        <v>0</v>
      </c>
      <c r="AC925" s="31">
        <v>0</v>
      </c>
      <c r="AD925" s="31">
        <v>0</v>
      </c>
      <c r="AE925" s="32">
        <v>0</v>
      </c>
      <c r="AF925" s="32">
        <v>0</v>
      </c>
      <c r="AG925" s="32">
        <v>0</v>
      </c>
      <c r="AH925" s="32">
        <v>0</v>
      </c>
      <c r="AI925" s="51">
        <v>0</v>
      </c>
      <c r="AJ925" s="51">
        <v>0</v>
      </c>
      <c r="AK925" s="51">
        <v>0</v>
      </c>
      <c r="AL925" s="51">
        <v>0</v>
      </c>
      <c r="AM925" s="32">
        <v>-999</v>
      </c>
      <c r="AN925" s="32" t="s">
        <v>22151</v>
      </c>
      <c r="AO925" s="32" t="s">
        <v>22151</v>
      </c>
      <c r="AP925" s="32">
        <v>-999</v>
      </c>
      <c r="AQ925" s="32" t="s">
        <v>22151</v>
      </c>
      <c r="AR925" s="32" t="s">
        <v>22151</v>
      </c>
      <c r="AS925" s="32" t="s">
        <v>22151</v>
      </c>
      <c r="AT925" s="32" t="s">
        <v>22151</v>
      </c>
      <c r="AU925" s="32">
        <v>-999</v>
      </c>
      <c r="AV925" s="32">
        <v>-999</v>
      </c>
      <c r="AW925" s="32">
        <v>-999</v>
      </c>
      <c r="AX925" s="32">
        <v>-999</v>
      </c>
      <c r="AY925" s="133" t="s">
        <v>22151</v>
      </c>
      <c r="AZ925" s="132" t="s">
        <v>22151</v>
      </c>
      <c r="BA925" s="132">
        <v>87</v>
      </c>
      <c r="BB925" s="132" t="s">
        <v>22151</v>
      </c>
      <c r="BC925" s="132" t="s">
        <v>22151</v>
      </c>
      <c r="BD925" s="132" t="s">
        <v>22151</v>
      </c>
      <c r="BE925" s="132" t="s">
        <v>22151</v>
      </c>
      <c r="BF925" s="132">
        <v>88</v>
      </c>
      <c r="BG925" s="132">
        <v>118</v>
      </c>
      <c r="BH925" s="132">
        <v>280</v>
      </c>
      <c r="BI925" s="132">
        <v>265</v>
      </c>
      <c r="BJ925" s="92" t="s">
        <v>22151</v>
      </c>
      <c r="BK925" s="32">
        <v>8.6531354605957791</v>
      </c>
      <c r="BL925" s="8">
        <v>-1007.6531354605958</v>
      </c>
      <c r="BM925" s="12">
        <v>890</v>
      </c>
      <c r="BN925" s="32">
        <v>0</v>
      </c>
      <c r="BO925" s="32">
        <v>0.19435732070240119</v>
      </c>
      <c r="BP925" s="32">
        <v>-1007.8474927812981</v>
      </c>
      <c r="BQ925" s="40">
        <v>-2147.1678870213455</v>
      </c>
      <c r="BR925" s="40"/>
      <c r="BS925" s="32">
        <v>0</v>
      </c>
      <c r="BT925" s="38">
        <v>0</v>
      </c>
      <c r="BU925" s="6" t="s">
        <v>22634</v>
      </c>
      <c r="BV925" s="75">
        <v>999</v>
      </c>
      <c r="BW925" s="75">
        <v>1902</v>
      </c>
      <c r="BX925" s="51">
        <v>-903</v>
      </c>
      <c r="BY925" s="75">
        <v>0</v>
      </c>
      <c r="BZ925" s="75">
        <v>0</v>
      </c>
      <c r="CA925" s="184" t="s">
        <v>22151</v>
      </c>
    </row>
    <row r="926" spans="1:79" x14ac:dyDescent="0.3">
      <c r="A926" s="48" t="s">
        <v>1493</v>
      </c>
      <c r="B926" s="1" t="s">
        <v>7137</v>
      </c>
      <c r="C926" s="2" t="s">
        <v>7138</v>
      </c>
      <c r="D926" s="91" t="s">
        <v>227</v>
      </c>
      <c r="E926" s="2" t="s">
        <v>1426</v>
      </c>
      <c r="F926" s="2" t="s">
        <v>6120</v>
      </c>
      <c r="G926" s="2" t="s">
        <v>661</v>
      </c>
      <c r="H926" s="2" t="s">
        <v>22151</v>
      </c>
      <c r="I926" s="2" t="s">
        <v>661</v>
      </c>
      <c r="J926" s="269" t="s">
        <v>661</v>
      </c>
      <c r="K926">
        <v>2430</v>
      </c>
      <c r="L926" t="s">
        <v>9292</v>
      </c>
      <c r="M926" t="e">
        <v>#VALUE!</v>
      </c>
      <c r="N926" t="s">
        <v>5128</v>
      </c>
      <c r="O926" s="169">
        <v>0</v>
      </c>
      <c r="P926" s="123">
        <v>0</v>
      </c>
      <c r="Q926" s="123">
        <v>0</v>
      </c>
      <c r="R926" s="75">
        <v>0</v>
      </c>
      <c r="S926" s="123">
        <v>0</v>
      </c>
      <c r="T926" s="123">
        <v>0</v>
      </c>
      <c r="U926" s="123">
        <v>0</v>
      </c>
      <c r="V926" s="75">
        <v>0</v>
      </c>
      <c r="W926" s="123">
        <v>0</v>
      </c>
      <c r="X926" s="75">
        <v>0</v>
      </c>
      <c r="Y926" s="75">
        <v>0</v>
      </c>
      <c r="Z926" s="75">
        <v>0</v>
      </c>
      <c r="AA926" s="75">
        <v>0</v>
      </c>
      <c r="AB926" s="31">
        <v>0</v>
      </c>
      <c r="AC926" s="31">
        <v>0</v>
      </c>
      <c r="AD926" s="31">
        <v>0</v>
      </c>
      <c r="AE926" s="32">
        <v>0</v>
      </c>
      <c r="AF926" s="32">
        <v>0</v>
      </c>
      <c r="AG926" s="32">
        <v>0</v>
      </c>
      <c r="AH926" s="32">
        <v>0</v>
      </c>
      <c r="AI926" s="51">
        <v>0</v>
      </c>
      <c r="AJ926" s="51">
        <v>0</v>
      </c>
      <c r="AK926" s="51">
        <v>0</v>
      </c>
      <c r="AL926" s="51">
        <v>0</v>
      </c>
      <c r="AM926" s="8">
        <v>-999</v>
      </c>
      <c r="AN926" s="8" t="s">
        <v>22151</v>
      </c>
      <c r="AO926" s="8" t="s">
        <v>22151</v>
      </c>
      <c r="AP926" s="8">
        <v>-999</v>
      </c>
      <c r="AQ926" s="8" t="s">
        <v>22151</v>
      </c>
      <c r="AR926" s="8" t="s">
        <v>22151</v>
      </c>
      <c r="AS926" s="8" t="s">
        <v>22151</v>
      </c>
      <c r="AT926" s="8" t="s">
        <v>22151</v>
      </c>
      <c r="AU926" s="8">
        <v>-999</v>
      </c>
      <c r="AV926" s="8">
        <v>-999</v>
      </c>
      <c r="AW926" s="8">
        <v>-999</v>
      </c>
      <c r="AX926" s="8">
        <v>-999</v>
      </c>
      <c r="AY926" s="132" t="s">
        <v>22151</v>
      </c>
      <c r="AZ926" s="132" t="s">
        <v>22151</v>
      </c>
      <c r="BA926" s="132">
        <v>87</v>
      </c>
      <c r="BB926" s="132" t="s">
        <v>22151</v>
      </c>
      <c r="BC926" s="132" t="s">
        <v>22151</v>
      </c>
      <c r="BD926" s="132" t="s">
        <v>22151</v>
      </c>
      <c r="BE926" s="132" t="s">
        <v>22151</v>
      </c>
      <c r="BF926" s="132">
        <v>88</v>
      </c>
      <c r="BG926" s="132">
        <v>118</v>
      </c>
      <c r="BH926" s="132">
        <v>280</v>
      </c>
      <c r="BI926" s="132">
        <v>265</v>
      </c>
      <c r="BJ926" s="92" t="s">
        <v>22151</v>
      </c>
      <c r="BK926" s="32">
        <v>8.6531354605957791</v>
      </c>
      <c r="BL926" s="8">
        <v>-1007.6531354605958</v>
      </c>
      <c r="BM926" s="12">
        <v>890</v>
      </c>
      <c r="BN926" s="32">
        <v>0</v>
      </c>
      <c r="BO926" s="32">
        <v>0.19435732070240119</v>
      </c>
      <c r="BP926" s="32">
        <v>-1007.8474927812981</v>
      </c>
      <c r="BQ926" s="40">
        <v>-2147.1678870213455</v>
      </c>
      <c r="BR926" s="40"/>
      <c r="BS926" s="32">
        <v>0</v>
      </c>
      <c r="BT926" s="38">
        <v>0</v>
      </c>
      <c r="BU926" s="6" t="s">
        <v>22634</v>
      </c>
      <c r="BV926" s="75">
        <v>999</v>
      </c>
      <c r="BW926" s="75">
        <v>1902</v>
      </c>
      <c r="BX926" s="51">
        <v>-903</v>
      </c>
      <c r="BY926" s="75">
        <v>0</v>
      </c>
      <c r="BZ926" s="75">
        <v>0</v>
      </c>
      <c r="CA926" s="184" t="s">
        <v>22151</v>
      </c>
    </row>
    <row r="927" spans="1:79" x14ac:dyDescent="0.3">
      <c r="A927" s="53" t="s">
        <v>1677</v>
      </c>
      <c r="B927" s="1" t="s">
        <v>7399</v>
      </c>
      <c r="C927" s="2" t="s">
        <v>6573</v>
      </c>
      <c r="D927" s="91" t="s">
        <v>258</v>
      </c>
      <c r="E927" s="2" t="s">
        <v>3591</v>
      </c>
      <c r="F927" s="2" t="s">
        <v>3591</v>
      </c>
      <c r="G927" s="2" t="s">
        <v>661</v>
      </c>
      <c r="H927" s="2" t="s">
        <v>22151</v>
      </c>
      <c r="I927" s="2" t="s">
        <v>661</v>
      </c>
      <c r="J927" s="269" t="s">
        <v>661</v>
      </c>
      <c r="K927">
        <v>9514</v>
      </c>
      <c r="L927" t="s">
        <v>9966</v>
      </c>
      <c r="M927" t="e">
        <v>#VALUE!</v>
      </c>
      <c r="N927" t="s">
        <v>8435</v>
      </c>
      <c r="O927" s="169">
        <v>0</v>
      </c>
      <c r="P927" s="123">
        <v>0</v>
      </c>
      <c r="Q927" s="123">
        <v>0</v>
      </c>
      <c r="R927" s="75">
        <v>0</v>
      </c>
      <c r="S927" s="123">
        <v>0</v>
      </c>
      <c r="T927" s="123">
        <v>0</v>
      </c>
      <c r="U927" s="123">
        <v>0</v>
      </c>
      <c r="V927" s="75">
        <v>0</v>
      </c>
      <c r="W927" s="123">
        <v>0</v>
      </c>
      <c r="X927" s="75">
        <v>0</v>
      </c>
      <c r="Y927" s="75">
        <v>0</v>
      </c>
      <c r="Z927" s="75">
        <v>0</v>
      </c>
      <c r="AA927" s="75">
        <v>0</v>
      </c>
      <c r="AB927" s="52">
        <v>0</v>
      </c>
      <c r="AC927" s="52">
        <v>0</v>
      </c>
      <c r="AD927" s="52">
        <v>0</v>
      </c>
      <c r="AE927" s="51">
        <v>0</v>
      </c>
      <c r="AF927" s="51">
        <v>0</v>
      </c>
      <c r="AG927" s="51">
        <v>0</v>
      </c>
      <c r="AH927" s="51">
        <v>0</v>
      </c>
      <c r="AI927" s="51">
        <v>0</v>
      </c>
      <c r="AJ927" s="51">
        <v>0</v>
      </c>
      <c r="AK927" s="51">
        <v>0</v>
      </c>
      <c r="AL927" s="51">
        <v>0</v>
      </c>
      <c r="AM927" s="51">
        <v>-999</v>
      </c>
      <c r="AN927" s="51" t="s">
        <v>22151</v>
      </c>
      <c r="AO927" s="51" t="s">
        <v>22151</v>
      </c>
      <c r="AP927" s="51">
        <v>-999</v>
      </c>
      <c r="AQ927" s="51" t="s">
        <v>22151</v>
      </c>
      <c r="AR927" s="51" t="s">
        <v>22151</v>
      </c>
      <c r="AS927" s="51" t="s">
        <v>22151</v>
      </c>
      <c r="AT927" s="51" t="s">
        <v>22151</v>
      </c>
      <c r="AU927" s="51">
        <v>-999</v>
      </c>
      <c r="AV927" s="51">
        <v>-999</v>
      </c>
      <c r="AW927" s="51">
        <v>-999</v>
      </c>
      <c r="AX927" s="51">
        <v>-999</v>
      </c>
      <c r="AY927" s="76" t="s">
        <v>22151</v>
      </c>
      <c r="AZ927" s="132" t="s">
        <v>22151</v>
      </c>
      <c r="BA927" s="132">
        <v>87</v>
      </c>
      <c r="BB927" s="132" t="s">
        <v>22151</v>
      </c>
      <c r="BC927" s="132" t="s">
        <v>22151</v>
      </c>
      <c r="BD927" s="132" t="s">
        <v>22151</v>
      </c>
      <c r="BE927" s="132" t="s">
        <v>22151</v>
      </c>
      <c r="BF927" s="132">
        <v>88</v>
      </c>
      <c r="BG927" s="132">
        <v>118</v>
      </c>
      <c r="BH927" s="132">
        <v>280</v>
      </c>
      <c r="BI927" s="132">
        <v>265</v>
      </c>
      <c r="BJ927" s="92" t="s">
        <v>22151</v>
      </c>
      <c r="BK927" s="51">
        <v>8.6531354605957791</v>
      </c>
      <c r="BL927" s="8">
        <v>-1007.6531354605958</v>
      </c>
      <c r="BM927" s="12">
        <v>890</v>
      </c>
      <c r="BN927" s="51">
        <v>0</v>
      </c>
      <c r="BO927" s="51">
        <v>0.19435732070240119</v>
      </c>
      <c r="BP927" s="51">
        <v>-1007.8474927812981</v>
      </c>
      <c r="BQ927" s="64">
        <v>-2147.1678870213455</v>
      </c>
      <c r="BR927" s="64"/>
      <c r="BS927" s="51">
        <v>0</v>
      </c>
      <c r="BT927" s="38">
        <v>0</v>
      </c>
      <c r="BU927" s="51" t="s">
        <v>22634</v>
      </c>
      <c r="BV927" s="75">
        <v>999</v>
      </c>
      <c r="BW927" s="75">
        <v>1902</v>
      </c>
      <c r="BX927" s="51">
        <v>-903</v>
      </c>
      <c r="BY927" s="75">
        <v>0</v>
      </c>
      <c r="BZ927" s="75">
        <v>0</v>
      </c>
      <c r="CA927" s="184" t="s">
        <v>22151</v>
      </c>
    </row>
    <row r="928" spans="1:79" x14ac:dyDescent="0.3">
      <c r="A928" s="179" t="s">
        <v>1972</v>
      </c>
      <c r="B928" s="180" t="s">
        <v>7415</v>
      </c>
      <c r="C928" s="181" t="s">
        <v>6602</v>
      </c>
      <c r="D928" s="210" t="s">
        <v>19</v>
      </c>
      <c r="E928" s="181" t="s">
        <v>3591</v>
      </c>
      <c r="F928" s="181" t="s">
        <v>3591</v>
      </c>
      <c r="G928" s="181" t="s">
        <v>661</v>
      </c>
      <c r="H928" s="181" t="s">
        <v>22151</v>
      </c>
      <c r="I928" s="181" t="s">
        <v>661</v>
      </c>
      <c r="J928" s="181" t="s">
        <v>661</v>
      </c>
      <c r="K928" s="182">
        <v>2066</v>
      </c>
      <c r="L928" s="182" t="s">
        <v>9455</v>
      </c>
      <c r="M928" s="194" t="e">
        <v>#VALUE!</v>
      </c>
      <c r="N928" s="194" t="s">
        <v>8541</v>
      </c>
      <c r="O928" s="66">
        <v>0</v>
      </c>
      <c r="P928" s="184">
        <v>0</v>
      </c>
      <c r="Q928" s="184">
        <v>0</v>
      </c>
      <c r="R928" s="184">
        <v>0</v>
      </c>
      <c r="S928" s="184">
        <v>0</v>
      </c>
      <c r="T928" s="184">
        <v>0</v>
      </c>
      <c r="U928" s="184">
        <v>0</v>
      </c>
      <c r="V928" s="184">
        <v>0</v>
      </c>
      <c r="W928" s="184">
        <v>0</v>
      </c>
      <c r="X928" s="184">
        <v>0</v>
      </c>
      <c r="Y928" s="184">
        <v>0</v>
      </c>
      <c r="Z928" s="184">
        <v>0</v>
      </c>
      <c r="AA928" s="184">
        <v>0</v>
      </c>
      <c r="AB928" s="185">
        <v>0</v>
      </c>
      <c r="AC928" s="186">
        <v>0</v>
      </c>
      <c r="AD928" s="186">
        <v>0</v>
      </c>
      <c r="AE928" s="187">
        <v>0</v>
      </c>
      <c r="AF928" s="187">
        <v>0</v>
      </c>
      <c r="AG928" s="187">
        <v>0</v>
      </c>
      <c r="AH928" s="187">
        <v>0</v>
      </c>
      <c r="AI928" s="187">
        <v>0</v>
      </c>
      <c r="AJ928" s="188">
        <v>0</v>
      </c>
      <c r="AK928" s="188">
        <v>0</v>
      </c>
      <c r="AL928" s="188">
        <v>0</v>
      </c>
      <c r="AM928" s="187">
        <v>-999</v>
      </c>
      <c r="AN928" s="187" t="s">
        <v>22151</v>
      </c>
      <c r="AO928" s="187" t="s">
        <v>22151</v>
      </c>
      <c r="AP928" s="187">
        <v>-999</v>
      </c>
      <c r="AQ928" s="187" t="s">
        <v>22151</v>
      </c>
      <c r="AR928" s="187" t="s">
        <v>22151</v>
      </c>
      <c r="AS928" s="187" t="s">
        <v>22151</v>
      </c>
      <c r="AT928" s="187" t="s">
        <v>22151</v>
      </c>
      <c r="AU928" s="187">
        <v>-999</v>
      </c>
      <c r="AV928" s="187">
        <v>-999</v>
      </c>
      <c r="AW928" s="187">
        <v>-999</v>
      </c>
      <c r="AX928" s="187">
        <v>-999</v>
      </c>
      <c r="AY928" s="189" t="s">
        <v>22151</v>
      </c>
      <c r="AZ928" s="189" t="s">
        <v>22151</v>
      </c>
      <c r="BA928" s="189">
        <v>87</v>
      </c>
      <c r="BB928" s="189" t="s">
        <v>22151</v>
      </c>
      <c r="BC928" s="189" t="s">
        <v>22151</v>
      </c>
      <c r="BD928" s="189" t="s">
        <v>22151</v>
      </c>
      <c r="BE928" s="189" t="s">
        <v>22151</v>
      </c>
      <c r="BF928" s="189">
        <v>88</v>
      </c>
      <c r="BG928" s="189">
        <v>118</v>
      </c>
      <c r="BH928" s="189">
        <v>280</v>
      </c>
      <c r="BI928" s="189">
        <v>265</v>
      </c>
      <c r="BJ928" s="190" t="s">
        <v>22151</v>
      </c>
      <c r="BK928" s="187">
        <v>8.6531354605957791</v>
      </c>
      <c r="BL928" s="187">
        <v>-1007.6531354605958</v>
      </c>
      <c r="BM928" s="189">
        <v>890</v>
      </c>
      <c r="BN928" s="187">
        <v>0</v>
      </c>
      <c r="BO928" s="187">
        <v>0.19435732070240119</v>
      </c>
      <c r="BP928" s="187">
        <v>-1007.8474927812981</v>
      </c>
      <c r="BQ928" s="191">
        <v>-2147.1678870213455</v>
      </c>
      <c r="BR928" s="192"/>
      <c r="BS928" s="187">
        <v>0</v>
      </c>
      <c r="BT928" s="38">
        <v>0</v>
      </c>
      <c r="BU928" s="187" t="s">
        <v>22634</v>
      </c>
      <c r="BV928" s="184">
        <v>999</v>
      </c>
      <c r="BW928" s="193">
        <v>1902</v>
      </c>
      <c r="BX928" s="188">
        <v>-903</v>
      </c>
      <c r="BY928" s="193">
        <v>0</v>
      </c>
      <c r="BZ928" s="193">
        <v>0</v>
      </c>
      <c r="CA928" s="184" t="s">
        <v>22151</v>
      </c>
    </row>
    <row r="929" spans="1:79" x14ac:dyDescent="0.3">
      <c r="A929" s="48" t="s">
        <v>12728</v>
      </c>
      <c r="B929" s="1" t="s">
        <v>7670</v>
      </c>
      <c r="C929" s="2" t="s">
        <v>12730</v>
      </c>
      <c r="D929" s="91" t="s">
        <v>12729</v>
      </c>
      <c r="E929" s="2" t="s">
        <v>3591</v>
      </c>
      <c r="F929" s="2" t="s">
        <v>3591</v>
      </c>
      <c r="G929" s="2" t="s">
        <v>661</v>
      </c>
      <c r="H929" s="2" t="s">
        <v>22151</v>
      </c>
      <c r="I929" s="2" t="s">
        <v>661</v>
      </c>
      <c r="J929" s="269" t="s">
        <v>661</v>
      </c>
      <c r="K929" t="e">
        <v>#VALUE!</v>
      </c>
      <c r="L929" t="s">
        <v>13047</v>
      </c>
      <c r="M929" t="e">
        <v>#VALUE!</v>
      </c>
      <c r="N929" t="s">
        <v>15389</v>
      </c>
      <c r="O929" s="169">
        <v>0</v>
      </c>
      <c r="P929" s="123">
        <v>0</v>
      </c>
      <c r="Q929" s="123">
        <v>0</v>
      </c>
      <c r="R929" s="67">
        <v>0</v>
      </c>
      <c r="S929" s="123">
        <v>0</v>
      </c>
      <c r="T929" s="123">
        <v>0</v>
      </c>
      <c r="U929" s="123">
        <v>0</v>
      </c>
      <c r="V929" s="67">
        <v>0</v>
      </c>
      <c r="W929" s="123">
        <v>0</v>
      </c>
      <c r="X929" s="67">
        <v>0</v>
      </c>
      <c r="Y929" s="67">
        <v>0</v>
      </c>
      <c r="Z929" s="67">
        <v>0</v>
      </c>
      <c r="AA929" s="67">
        <v>0</v>
      </c>
      <c r="AB929" s="4">
        <v>0</v>
      </c>
      <c r="AC929" s="4">
        <v>0</v>
      </c>
      <c r="AD929" s="4">
        <v>0</v>
      </c>
      <c r="AE929" s="8">
        <v>0</v>
      </c>
      <c r="AF929" s="8">
        <v>0</v>
      </c>
      <c r="AG929" s="8">
        <v>0</v>
      </c>
      <c r="AH929" s="8">
        <v>0</v>
      </c>
      <c r="AI929" s="51">
        <v>0</v>
      </c>
      <c r="AJ929" s="51">
        <v>0</v>
      </c>
      <c r="AK929" s="51">
        <v>0</v>
      </c>
      <c r="AL929" s="51">
        <v>0</v>
      </c>
      <c r="AM929" s="8">
        <v>-999</v>
      </c>
      <c r="AN929" s="8" t="s">
        <v>22151</v>
      </c>
      <c r="AO929" s="8" t="s">
        <v>22151</v>
      </c>
      <c r="AP929" s="8">
        <v>-999</v>
      </c>
      <c r="AQ929" s="8" t="s">
        <v>22151</v>
      </c>
      <c r="AR929" s="8" t="s">
        <v>22151</v>
      </c>
      <c r="AS929" s="8" t="s">
        <v>22151</v>
      </c>
      <c r="AT929" s="8" t="s">
        <v>22151</v>
      </c>
      <c r="AU929" s="8">
        <v>-999</v>
      </c>
      <c r="AV929" s="8">
        <v>-999</v>
      </c>
      <c r="AW929" s="8">
        <v>-999</v>
      </c>
      <c r="AX929" s="8">
        <v>-999</v>
      </c>
      <c r="AY929" s="132" t="s">
        <v>22151</v>
      </c>
      <c r="AZ929" s="132" t="s">
        <v>22151</v>
      </c>
      <c r="BA929" s="132">
        <v>87</v>
      </c>
      <c r="BB929" s="132" t="s">
        <v>22151</v>
      </c>
      <c r="BC929" s="132" t="s">
        <v>22151</v>
      </c>
      <c r="BD929" s="132" t="s">
        <v>22151</v>
      </c>
      <c r="BE929" s="132" t="s">
        <v>22151</v>
      </c>
      <c r="BF929" s="132">
        <v>88</v>
      </c>
      <c r="BG929" s="132">
        <v>118</v>
      </c>
      <c r="BH929" s="132">
        <v>280</v>
      </c>
      <c r="BI929" s="132">
        <v>265</v>
      </c>
      <c r="BJ929" s="92" t="s">
        <v>22151</v>
      </c>
      <c r="BK929" s="8">
        <v>8.6531354605957791</v>
      </c>
      <c r="BL929" s="8">
        <v>-1007.6531354605958</v>
      </c>
      <c r="BM929" s="12">
        <v>890</v>
      </c>
      <c r="BN929" s="10">
        <v>0</v>
      </c>
      <c r="BO929" s="10">
        <v>0.19435732070240119</v>
      </c>
      <c r="BP929" s="10">
        <v>-1007.8474927812981</v>
      </c>
      <c r="BQ929" s="41">
        <v>-2147.1678870213455</v>
      </c>
      <c r="BR929" s="41"/>
      <c r="BS929" s="10">
        <v>0</v>
      </c>
      <c r="BT929" s="38">
        <v>0</v>
      </c>
      <c r="BU929" s="6" t="s">
        <v>22634</v>
      </c>
      <c r="BV929" s="75">
        <v>999</v>
      </c>
      <c r="BW929" s="75">
        <v>1902</v>
      </c>
      <c r="BX929" s="51">
        <v>-903</v>
      </c>
      <c r="BY929" s="75">
        <v>0</v>
      </c>
      <c r="BZ929" s="75">
        <v>0</v>
      </c>
      <c r="CA929" s="184" t="s">
        <v>22151</v>
      </c>
    </row>
    <row r="930" spans="1:79" x14ac:dyDescent="0.3">
      <c r="A930" s="48" t="s">
        <v>2195</v>
      </c>
      <c r="B930" s="1" t="s">
        <v>7255</v>
      </c>
      <c r="C930" s="2" t="s">
        <v>7256</v>
      </c>
      <c r="D930" s="91" t="s">
        <v>63</v>
      </c>
      <c r="E930" s="2" t="s">
        <v>3591</v>
      </c>
      <c r="F930" s="2" t="s">
        <v>3591</v>
      </c>
      <c r="G930" s="2" t="s">
        <v>661</v>
      </c>
      <c r="H930" s="2" t="s">
        <v>22151</v>
      </c>
      <c r="I930" s="2" t="s">
        <v>661</v>
      </c>
      <c r="J930" s="269" t="s">
        <v>661</v>
      </c>
      <c r="K930" t="e">
        <v>#VALUE!</v>
      </c>
      <c r="L930" t="s">
        <v>62</v>
      </c>
      <c r="M930" t="e">
        <v>#VALUE!</v>
      </c>
      <c r="N930" t="s">
        <v>8630</v>
      </c>
      <c r="O930" s="169">
        <v>0</v>
      </c>
      <c r="P930" s="123">
        <v>0</v>
      </c>
      <c r="Q930" s="123">
        <v>0</v>
      </c>
      <c r="R930" s="75">
        <v>0</v>
      </c>
      <c r="S930" s="123">
        <v>0</v>
      </c>
      <c r="T930" s="123">
        <v>0</v>
      </c>
      <c r="U930" s="123">
        <v>0</v>
      </c>
      <c r="V930" s="75">
        <v>0</v>
      </c>
      <c r="W930" s="123">
        <v>0</v>
      </c>
      <c r="X930" s="75">
        <v>0</v>
      </c>
      <c r="Y930" s="75">
        <v>0</v>
      </c>
      <c r="Z930" s="75">
        <v>0</v>
      </c>
      <c r="AA930" s="75">
        <v>0</v>
      </c>
      <c r="AB930" s="4">
        <v>0</v>
      </c>
      <c r="AC930" s="4">
        <v>0</v>
      </c>
      <c r="AD930" s="4">
        <v>0</v>
      </c>
      <c r="AE930" s="8">
        <v>0</v>
      </c>
      <c r="AF930" s="8">
        <v>0</v>
      </c>
      <c r="AG930" s="8">
        <v>0</v>
      </c>
      <c r="AH930" s="8">
        <v>0</v>
      </c>
      <c r="AI930" s="51">
        <v>0</v>
      </c>
      <c r="AJ930" s="51">
        <v>0</v>
      </c>
      <c r="AK930" s="51">
        <v>0</v>
      </c>
      <c r="AL930" s="51">
        <v>0</v>
      </c>
      <c r="AM930" s="8">
        <v>-999</v>
      </c>
      <c r="AN930" s="8" t="s">
        <v>22151</v>
      </c>
      <c r="AO930" s="8" t="s">
        <v>22151</v>
      </c>
      <c r="AP930" s="8">
        <v>-999</v>
      </c>
      <c r="AQ930" s="8" t="s">
        <v>22151</v>
      </c>
      <c r="AR930" s="8" t="s">
        <v>22151</v>
      </c>
      <c r="AS930" s="8" t="s">
        <v>22151</v>
      </c>
      <c r="AT930" s="8" t="s">
        <v>22151</v>
      </c>
      <c r="AU930" s="8">
        <v>-999</v>
      </c>
      <c r="AV930" s="8">
        <v>-999</v>
      </c>
      <c r="AW930" s="8">
        <v>-999</v>
      </c>
      <c r="AX930" s="8">
        <v>-999</v>
      </c>
      <c r="AY930" s="132" t="s">
        <v>22151</v>
      </c>
      <c r="AZ930" s="132" t="s">
        <v>22151</v>
      </c>
      <c r="BA930" s="132">
        <v>87</v>
      </c>
      <c r="BB930" s="132" t="s">
        <v>22151</v>
      </c>
      <c r="BC930" s="132" t="s">
        <v>22151</v>
      </c>
      <c r="BD930" s="132" t="s">
        <v>22151</v>
      </c>
      <c r="BE930" s="132" t="s">
        <v>22151</v>
      </c>
      <c r="BF930" s="132">
        <v>88</v>
      </c>
      <c r="BG930" s="132">
        <v>118</v>
      </c>
      <c r="BH930" s="132">
        <v>280</v>
      </c>
      <c r="BI930" s="132">
        <v>265</v>
      </c>
      <c r="BJ930" s="92" t="s">
        <v>22151</v>
      </c>
      <c r="BK930" s="8">
        <v>8.6531354605957791</v>
      </c>
      <c r="BL930" s="8">
        <v>-1007.6531354605958</v>
      </c>
      <c r="BM930" s="12">
        <v>890</v>
      </c>
      <c r="BN930" s="10">
        <v>0</v>
      </c>
      <c r="BO930" s="10">
        <v>0.19435732070240119</v>
      </c>
      <c r="BP930" s="10">
        <v>-1007.8474927812981</v>
      </c>
      <c r="BQ930" s="41">
        <v>-2147.1678870213455</v>
      </c>
      <c r="BR930" s="41"/>
      <c r="BS930" s="10">
        <v>0</v>
      </c>
      <c r="BT930" s="38">
        <v>0</v>
      </c>
      <c r="BU930" s="6" t="s">
        <v>22634</v>
      </c>
      <c r="BV930" s="75">
        <v>999</v>
      </c>
      <c r="BW930" s="75">
        <v>1902</v>
      </c>
      <c r="BX930" s="51">
        <v>-903</v>
      </c>
      <c r="BY930" s="75">
        <v>0</v>
      </c>
      <c r="BZ930" s="75">
        <v>0</v>
      </c>
      <c r="CA930" s="184" t="s">
        <v>22151</v>
      </c>
    </row>
    <row r="931" spans="1:79" x14ac:dyDescent="0.3">
      <c r="A931" s="48" t="s">
        <v>9115</v>
      </c>
      <c r="B931" s="1" t="s">
        <v>7259</v>
      </c>
      <c r="C931" s="2" t="s">
        <v>9117</v>
      </c>
      <c r="D931" s="91" t="s">
        <v>9116</v>
      </c>
      <c r="E931" s="2" t="s">
        <v>3591</v>
      </c>
      <c r="F931" s="2" t="s">
        <v>3591</v>
      </c>
      <c r="G931" s="2" t="s">
        <v>661</v>
      </c>
      <c r="H931" s="2" t="s">
        <v>22151</v>
      </c>
      <c r="I931" s="2" t="s">
        <v>661</v>
      </c>
      <c r="J931" s="269" t="s">
        <v>661</v>
      </c>
      <c r="K931">
        <v>5432</v>
      </c>
      <c r="L931" t="s">
        <v>9118</v>
      </c>
      <c r="M931" t="e">
        <v>#VALUE!</v>
      </c>
      <c r="N931" t="s">
        <v>9119</v>
      </c>
      <c r="O931" s="169">
        <v>0</v>
      </c>
      <c r="P931" s="123">
        <v>0</v>
      </c>
      <c r="Q931" s="123">
        <v>0</v>
      </c>
      <c r="R931" s="67">
        <v>0</v>
      </c>
      <c r="S931" s="123">
        <v>0</v>
      </c>
      <c r="T931" s="123">
        <v>0</v>
      </c>
      <c r="U931" s="123">
        <v>0</v>
      </c>
      <c r="V931" s="67">
        <v>0</v>
      </c>
      <c r="W931" s="123">
        <v>0</v>
      </c>
      <c r="X931" s="67">
        <v>0</v>
      </c>
      <c r="Y931" s="67">
        <v>0</v>
      </c>
      <c r="Z931" s="67">
        <v>0</v>
      </c>
      <c r="AA931" s="67">
        <v>0</v>
      </c>
      <c r="AB931" s="4">
        <v>0</v>
      </c>
      <c r="AC931" s="4">
        <v>0</v>
      </c>
      <c r="AD931" s="4">
        <v>0</v>
      </c>
      <c r="AE931" s="8">
        <v>0</v>
      </c>
      <c r="AF931" s="8">
        <v>0</v>
      </c>
      <c r="AG931" s="8">
        <v>0</v>
      </c>
      <c r="AH931" s="8">
        <v>0</v>
      </c>
      <c r="AI931" s="51">
        <v>0</v>
      </c>
      <c r="AJ931" s="51">
        <v>0</v>
      </c>
      <c r="AK931" s="51">
        <v>0</v>
      </c>
      <c r="AL931" s="51">
        <v>0</v>
      </c>
      <c r="AM931" s="8">
        <v>-999</v>
      </c>
      <c r="AN931" s="8" t="s">
        <v>22151</v>
      </c>
      <c r="AO931" s="8" t="s">
        <v>22151</v>
      </c>
      <c r="AP931" s="8">
        <v>-999</v>
      </c>
      <c r="AQ931" s="8" t="s">
        <v>22151</v>
      </c>
      <c r="AR931" s="8" t="s">
        <v>22151</v>
      </c>
      <c r="AS931" s="8" t="s">
        <v>22151</v>
      </c>
      <c r="AT931" s="8" t="s">
        <v>22151</v>
      </c>
      <c r="AU931" s="8">
        <v>-999</v>
      </c>
      <c r="AV931" s="8">
        <v>-999</v>
      </c>
      <c r="AW931" s="8">
        <v>-999</v>
      </c>
      <c r="AX931" s="8">
        <v>-999</v>
      </c>
      <c r="AY931" s="132" t="s">
        <v>22151</v>
      </c>
      <c r="AZ931" s="132" t="s">
        <v>22151</v>
      </c>
      <c r="BA931" s="132">
        <v>87</v>
      </c>
      <c r="BB931" s="132" t="s">
        <v>22151</v>
      </c>
      <c r="BC931" s="132" t="s">
        <v>22151</v>
      </c>
      <c r="BD931" s="132" t="s">
        <v>22151</v>
      </c>
      <c r="BE931" s="132" t="s">
        <v>22151</v>
      </c>
      <c r="BF931" s="132">
        <v>88</v>
      </c>
      <c r="BG931" s="132">
        <v>118</v>
      </c>
      <c r="BH931" s="132">
        <v>280</v>
      </c>
      <c r="BI931" s="132">
        <v>265</v>
      </c>
      <c r="BJ931" s="92" t="s">
        <v>22151</v>
      </c>
      <c r="BK931" s="8">
        <v>8.6531354605957791</v>
      </c>
      <c r="BL931" s="8">
        <v>-1007.6531354605958</v>
      </c>
      <c r="BM931" s="12">
        <v>890</v>
      </c>
      <c r="BN931" s="10">
        <v>0</v>
      </c>
      <c r="BO931" s="10">
        <v>0.19435732070240119</v>
      </c>
      <c r="BP931" s="10">
        <v>-1007.8474927812981</v>
      </c>
      <c r="BQ931" s="41">
        <v>-2147.1678870213455</v>
      </c>
      <c r="BR931" s="41"/>
      <c r="BS931" s="10">
        <v>0</v>
      </c>
      <c r="BT931" s="38">
        <v>0</v>
      </c>
      <c r="BU931" s="6" t="s">
        <v>22634</v>
      </c>
      <c r="BV931" s="75">
        <v>999</v>
      </c>
      <c r="BW931" s="75">
        <v>1902</v>
      </c>
      <c r="BX931" s="51">
        <v>-903</v>
      </c>
      <c r="BY931" s="75">
        <v>0</v>
      </c>
      <c r="BZ931" s="75">
        <v>0</v>
      </c>
      <c r="CA931" s="184" t="s">
        <v>22151</v>
      </c>
    </row>
    <row r="932" spans="1:79" x14ac:dyDescent="0.3">
      <c r="A932" s="114" t="s">
        <v>2229</v>
      </c>
      <c r="B932" s="1" t="s">
        <v>6940</v>
      </c>
      <c r="C932" s="2" t="s">
        <v>6677</v>
      </c>
      <c r="D932" s="91" t="s">
        <v>131</v>
      </c>
      <c r="E932" s="2" t="s">
        <v>3591</v>
      </c>
      <c r="F932" s="2" t="s">
        <v>3591</v>
      </c>
      <c r="G932" s="2" t="s">
        <v>661</v>
      </c>
      <c r="H932" s="2" t="s">
        <v>22151</v>
      </c>
      <c r="I932" s="2" t="s">
        <v>661</v>
      </c>
      <c r="J932" s="269" t="s">
        <v>661</v>
      </c>
      <c r="K932" s="122">
        <v>4003</v>
      </c>
      <c r="L932" s="122" t="s">
        <v>10792</v>
      </c>
      <c r="M932" s="122" t="e">
        <v>#VALUE!</v>
      </c>
      <c r="N932" s="122" t="s">
        <v>5654</v>
      </c>
      <c r="O932" s="123">
        <v>0</v>
      </c>
      <c r="P932" s="123">
        <v>0</v>
      </c>
      <c r="Q932" s="123">
        <v>0</v>
      </c>
      <c r="R932" s="123">
        <v>0</v>
      </c>
      <c r="S932" s="123">
        <v>0</v>
      </c>
      <c r="T932" s="123">
        <v>0</v>
      </c>
      <c r="U932" s="123">
        <v>0</v>
      </c>
      <c r="V932" s="123">
        <v>0</v>
      </c>
      <c r="W932" s="123">
        <v>0</v>
      </c>
      <c r="X932" s="123">
        <v>0</v>
      </c>
      <c r="Y932" s="123">
        <v>0</v>
      </c>
      <c r="Z932" s="123">
        <v>0</v>
      </c>
      <c r="AA932" s="123">
        <v>0</v>
      </c>
      <c r="AB932" s="124">
        <v>0</v>
      </c>
      <c r="AC932" s="124">
        <v>0</v>
      </c>
      <c r="AD932" s="124">
        <v>0</v>
      </c>
      <c r="AE932" s="125">
        <v>0</v>
      </c>
      <c r="AF932" s="125">
        <v>0</v>
      </c>
      <c r="AG932" s="125">
        <v>0</v>
      </c>
      <c r="AH932" s="125">
        <v>0</v>
      </c>
      <c r="AI932" s="125">
        <v>0</v>
      </c>
      <c r="AJ932" s="125">
        <v>0</v>
      </c>
      <c r="AK932" s="125">
        <v>0</v>
      </c>
      <c r="AL932" s="51">
        <v>0</v>
      </c>
      <c r="AM932" s="125">
        <v>-999</v>
      </c>
      <c r="AN932" s="125" t="s">
        <v>22151</v>
      </c>
      <c r="AO932" s="125" t="s">
        <v>22151</v>
      </c>
      <c r="AP932" s="125">
        <v>-999</v>
      </c>
      <c r="AQ932" s="125" t="s">
        <v>22151</v>
      </c>
      <c r="AR932" s="125" t="s">
        <v>22151</v>
      </c>
      <c r="AS932" s="125" t="s">
        <v>22151</v>
      </c>
      <c r="AT932" s="125" t="s">
        <v>22151</v>
      </c>
      <c r="AU932" s="125">
        <v>-999</v>
      </c>
      <c r="AV932" s="125">
        <v>-999</v>
      </c>
      <c r="AW932" s="125">
        <v>-999</v>
      </c>
      <c r="AX932" s="125">
        <v>-999</v>
      </c>
      <c r="AY932" s="127" t="s">
        <v>22151</v>
      </c>
      <c r="AZ932" s="127" t="s">
        <v>22151</v>
      </c>
      <c r="BA932" s="127">
        <v>87</v>
      </c>
      <c r="BB932" s="127" t="s">
        <v>22151</v>
      </c>
      <c r="BC932" s="127" t="s">
        <v>22151</v>
      </c>
      <c r="BD932" s="127" t="s">
        <v>22151</v>
      </c>
      <c r="BE932" s="127" t="s">
        <v>22151</v>
      </c>
      <c r="BF932" s="127">
        <v>88</v>
      </c>
      <c r="BG932" s="127">
        <v>118</v>
      </c>
      <c r="BH932" s="127">
        <v>280</v>
      </c>
      <c r="BI932" s="127">
        <v>265</v>
      </c>
      <c r="BJ932" s="126" t="s">
        <v>22151</v>
      </c>
      <c r="BK932" s="125">
        <v>8.6531354605957791</v>
      </c>
      <c r="BL932" s="125">
        <v>-1007.6531354605958</v>
      </c>
      <c r="BM932" s="127">
        <v>890</v>
      </c>
      <c r="BN932" s="125">
        <v>0</v>
      </c>
      <c r="BO932" s="125">
        <v>0.19435732070240119</v>
      </c>
      <c r="BP932" s="125">
        <v>-1007.8474927812981</v>
      </c>
      <c r="BQ932" s="128">
        <v>-2147.1678870213455</v>
      </c>
      <c r="BR932" s="128"/>
      <c r="BS932" s="125">
        <v>0</v>
      </c>
      <c r="BT932" s="38">
        <v>0</v>
      </c>
      <c r="BU932" s="125" t="s">
        <v>22634</v>
      </c>
      <c r="BV932" s="123">
        <v>999</v>
      </c>
      <c r="BW932" s="123">
        <v>1902</v>
      </c>
      <c r="BX932" s="125">
        <v>-903</v>
      </c>
      <c r="BY932" s="123">
        <v>0</v>
      </c>
      <c r="BZ932" s="123">
        <v>0</v>
      </c>
      <c r="CA932" s="184" t="s">
        <v>22151</v>
      </c>
    </row>
    <row r="933" spans="1:79" x14ac:dyDescent="0.3">
      <c r="A933" s="48" t="s">
        <v>13775</v>
      </c>
      <c r="B933" s="1" t="s">
        <v>7143</v>
      </c>
      <c r="C933" s="2" t="s">
        <v>7377</v>
      </c>
      <c r="D933" s="91" t="s">
        <v>11595</v>
      </c>
      <c r="E933" s="2" t="s">
        <v>3591</v>
      </c>
      <c r="F933" s="2" t="s">
        <v>3591</v>
      </c>
      <c r="G933" s="2" t="s">
        <v>661</v>
      </c>
      <c r="H933" s="2" t="s">
        <v>22151</v>
      </c>
      <c r="I933" s="2" t="s">
        <v>661</v>
      </c>
      <c r="J933" s="269" t="s">
        <v>661</v>
      </c>
      <c r="K933">
        <v>7740</v>
      </c>
      <c r="L933" t="s">
        <v>11596</v>
      </c>
      <c r="M933" t="e">
        <v>#VALUE!</v>
      </c>
      <c r="N933" t="s">
        <v>13777</v>
      </c>
      <c r="O933" s="169">
        <v>0</v>
      </c>
      <c r="P933" s="123">
        <v>0</v>
      </c>
      <c r="Q933" s="123">
        <v>0</v>
      </c>
      <c r="R933" s="75">
        <v>0</v>
      </c>
      <c r="S933" s="123">
        <v>0</v>
      </c>
      <c r="T933" s="123">
        <v>0</v>
      </c>
      <c r="U933" s="123">
        <v>0</v>
      </c>
      <c r="V933" s="75">
        <v>0</v>
      </c>
      <c r="W933" s="123">
        <v>0</v>
      </c>
      <c r="X933" s="75">
        <v>0</v>
      </c>
      <c r="Y933" s="75">
        <v>0</v>
      </c>
      <c r="Z933" s="75">
        <v>0</v>
      </c>
      <c r="AA933" s="75">
        <v>0</v>
      </c>
      <c r="AB933" s="4">
        <v>0</v>
      </c>
      <c r="AC933" s="4">
        <v>0</v>
      </c>
      <c r="AD933" s="4">
        <v>0</v>
      </c>
      <c r="AE933" s="8">
        <v>0</v>
      </c>
      <c r="AF933" s="8">
        <v>0</v>
      </c>
      <c r="AG933" s="8">
        <v>0</v>
      </c>
      <c r="AH933" s="8">
        <v>0</v>
      </c>
      <c r="AI933" s="51">
        <v>0</v>
      </c>
      <c r="AJ933" s="51">
        <v>0</v>
      </c>
      <c r="AK933" s="51">
        <v>0</v>
      </c>
      <c r="AL933" s="51">
        <v>0</v>
      </c>
      <c r="AM933" s="8">
        <v>-999</v>
      </c>
      <c r="AN933" s="8" t="s">
        <v>22151</v>
      </c>
      <c r="AO933" s="8" t="s">
        <v>22151</v>
      </c>
      <c r="AP933" s="8">
        <v>-999</v>
      </c>
      <c r="AQ933" s="8" t="s">
        <v>22151</v>
      </c>
      <c r="AR933" s="8" t="s">
        <v>22151</v>
      </c>
      <c r="AS933" s="8" t="s">
        <v>22151</v>
      </c>
      <c r="AT933" s="8" t="s">
        <v>22151</v>
      </c>
      <c r="AU933" s="8">
        <v>-999</v>
      </c>
      <c r="AV933" s="8">
        <v>-999</v>
      </c>
      <c r="AW933" s="8">
        <v>-999</v>
      </c>
      <c r="AX933" s="8">
        <v>-999</v>
      </c>
      <c r="AY933" s="132" t="s">
        <v>22151</v>
      </c>
      <c r="AZ933" s="132" t="s">
        <v>22151</v>
      </c>
      <c r="BA933" s="132">
        <v>87</v>
      </c>
      <c r="BB933" s="132" t="s">
        <v>22151</v>
      </c>
      <c r="BC933" s="132" t="s">
        <v>22151</v>
      </c>
      <c r="BD933" s="132" t="s">
        <v>22151</v>
      </c>
      <c r="BE933" s="132" t="s">
        <v>22151</v>
      </c>
      <c r="BF933" s="132">
        <v>88</v>
      </c>
      <c r="BG933" s="132">
        <v>118</v>
      </c>
      <c r="BH933" s="132">
        <v>280</v>
      </c>
      <c r="BI933" s="132">
        <v>265</v>
      </c>
      <c r="BJ933" s="92" t="s">
        <v>22151</v>
      </c>
      <c r="BK933" s="8">
        <v>8.6531354605957791</v>
      </c>
      <c r="BL933" s="8">
        <v>-1007.6531354605958</v>
      </c>
      <c r="BM933" s="12">
        <v>890</v>
      </c>
      <c r="BN933" s="10">
        <v>0</v>
      </c>
      <c r="BO933" s="10">
        <v>0.19435732070240119</v>
      </c>
      <c r="BP933" s="10">
        <v>-1007.8474927812981</v>
      </c>
      <c r="BQ933" s="41">
        <v>-2147.1678870213455</v>
      </c>
      <c r="BR933" s="41"/>
      <c r="BS933" s="10">
        <v>0</v>
      </c>
      <c r="BT933" s="38">
        <v>0</v>
      </c>
      <c r="BU933" s="6" t="s">
        <v>22634</v>
      </c>
      <c r="BV933" s="75">
        <v>999</v>
      </c>
      <c r="BW933" s="75">
        <v>1902</v>
      </c>
      <c r="BX933" s="51">
        <v>-903</v>
      </c>
      <c r="BY933" s="75">
        <v>0</v>
      </c>
      <c r="BZ933" s="75">
        <v>0</v>
      </c>
      <c r="CA933" s="184" t="s">
        <v>22151</v>
      </c>
    </row>
    <row r="934" spans="1:79" x14ac:dyDescent="0.3">
      <c r="A934" s="53" t="s">
        <v>14166</v>
      </c>
      <c r="B934" s="1" t="s">
        <v>14189</v>
      </c>
      <c r="C934" s="2" t="s">
        <v>6987</v>
      </c>
      <c r="D934" s="91" t="s">
        <v>14032</v>
      </c>
      <c r="E934" s="2" t="s">
        <v>3591</v>
      </c>
      <c r="F934" s="2" t="s">
        <v>3591</v>
      </c>
      <c r="G934" s="2" t="s">
        <v>661</v>
      </c>
      <c r="H934" s="2" t="s">
        <v>22151</v>
      </c>
      <c r="I934" s="2" t="s">
        <v>661</v>
      </c>
      <c r="J934" s="269" t="s">
        <v>661</v>
      </c>
      <c r="K934">
        <v>3211</v>
      </c>
      <c r="L934" t="s">
        <v>14033</v>
      </c>
      <c r="M934" t="e">
        <v>#VALUE!</v>
      </c>
      <c r="N934" t="s">
        <v>14190</v>
      </c>
      <c r="O934" s="169">
        <v>0</v>
      </c>
      <c r="P934" s="123">
        <v>0</v>
      </c>
      <c r="Q934" s="123">
        <v>0</v>
      </c>
      <c r="R934" s="75">
        <v>0</v>
      </c>
      <c r="S934" s="123">
        <v>0</v>
      </c>
      <c r="T934" s="123">
        <v>0</v>
      </c>
      <c r="U934" s="123">
        <v>0</v>
      </c>
      <c r="V934" s="75">
        <v>0</v>
      </c>
      <c r="W934" s="123">
        <v>0</v>
      </c>
      <c r="X934" s="75">
        <v>0</v>
      </c>
      <c r="Y934" s="75">
        <v>0</v>
      </c>
      <c r="Z934" s="75">
        <v>0</v>
      </c>
      <c r="AA934" s="75">
        <v>0</v>
      </c>
      <c r="AB934" s="52">
        <v>0</v>
      </c>
      <c r="AC934" s="52">
        <v>0</v>
      </c>
      <c r="AD934" s="52">
        <v>0</v>
      </c>
      <c r="AE934" s="51">
        <v>0</v>
      </c>
      <c r="AF934" s="51">
        <v>0</v>
      </c>
      <c r="AG934" s="51">
        <v>0</v>
      </c>
      <c r="AH934" s="51">
        <v>0</v>
      </c>
      <c r="AI934" s="51">
        <v>0</v>
      </c>
      <c r="AJ934" s="51">
        <v>0</v>
      </c>
      <c r="AK934" s="51">
        <v>0</v>
      </c>
      <c r="AL934" s="51">
        <v>0</v>
      </c>
      <c r="AM934" s="51">
        <v>-999</v>
      </c>
      <c r="AN934" s="51" t="s">
        <v>22151</v>
      </c>
      <c r="AO934" s="51" t="s">
        <v>22151</v>
      </c>
      <c r="AP934" s="51">
        <v>-999</v>
      </c>
      <c r="AQ934" s="51" t="s">
        <v>22151</v>
      </c>
      <c r="AR934" s="51" t="s">
        <v>22151</v>
      </c>
      <c r="AS934" s="51" t="s">
        <v>22151</v>
      </c>
      <c r="AT934" s="51" t="s">
        <v>22151</v>
      </c>
      <c r="AU934" s="51">
        <v>-999</v>
      </c>
      <c r="AV934" s="51">
        <v>-999</v>
      </c>
      <c r="AW934" s="51">
        <v>-999</v>
      </c>
      <c r="AX934" s="51">
        <v>-999</v>
      </c>
      <c r="AY934" s="76" t="s">
        <v>22151</v>
      </c>
      <c r="AZ934" s="132" t="s">
        <v>22151</v>
      </c>
      <c r="BA934" s="132">
        <v>87</v>
      </c>
      <c r="BB934" s="132" t="s">
        <v>22151</v>
      </c>
      <c r="BC934" s="132" t="s">
        <v>22151</v>
      </c>
      <c r="BD934" s="132" t="s">
        <v>22151</v>
      </c>
      <c r="BE934" s="132" t="s">
        <v>22151</v>
      </c>
      <c r="BF934" s="132">
        <v>88</v>
      </c>
      <c r="BG934" s="132">
        <v>118</v>
      </c>
      <c r="BH934" s="132">
        <v>280</v>
      </c>
      <c r="BI934" s="132">
        <v>265</v>
      </c>
      <c r="BJ934" s="92" t="s">
        <v>22151</v>
      </c>
      <c r="BK934" s="51">
        <v>8.6531354605957791</v>
      </c>
      <c r="BL934" s="51">
        <v>-1007.6531354605958</v>
      </c>
      <c r="BM934" s="76">
        <v>890</v>
      </c>
      <c r="BN934" s="51">
        <v>0</v>
      </c>
      <c r="BO934" s="51">
        <v>0.19435732070240119</v>
      </c>
      <c r="BP934" s="51">
        <v>-1007.8474927812981</v>
      </c>
      <c r="BQ934" s="64">
        <v>-2147.1678870213455</v>
      </c>
      <c r="BR934" s="64"/>
      <c r="BS934" s="51">
        <v>0</v>
      </c>
      <c r="BT934" s="38">
        <v>0</v>
      </c>
      <c r="BU934" s="51" t="s">
        <v>22634</v>
      </c>
      <c r="BV934" s="75">
        <v>999</v>
      </c>
      <c r="BW934" s="75">
        <v>1902</v>
      </c>
      <c r="BX934" s="51">
        <v>-903</v>
      </c>
      <c r="BY934" s="75">
        <v>0</v>
      </c>
      <c r="BZ934" s="75">
        <v>0</v>
      </c>
      <c r="CA934" s="184" t="s">
        <v>22151</v>
      </c>
    </row>
    <row r="935" spans="1:79" x14ac:dyDescent="0.3">
      <c r="A935" s="26" t="s">
        <v>2437</v>
      </c>
      <c r="B935" s="1" t="s">
        <v>6743</v>
      </c>
      <c r="C935" s="2" t="s">
        <v>6551</v>
      </c>
      <c r="D935" s="91" t="s">
        <v>597</v>
      </c>
      <c r="E935" s="2" t="s">
        <v>3591</v>
      </c>
      <c r="F935" s="2" t="s">
        <v>3591</v>
      </c>
      <c r="G935" s="2" t="s">
        <v>661</v>
      </c>
      <c r="H935" s="2" t="s">
        <v>22151</v>
      </c>
      <c r="I935" s="2" t="s">
        <v>661</v>
      </c>
      <c r="J935" s="269" t="s">
        <v>661</v>
      </c>
      <c r="K935">
        <v>5247</v>
      </c>
      <c r="L935" t="s">
        <v>10958</v>
      </c>
      <c r="M935" t="e">
        <v>#VALUE!</v>
      </c>
      <c r="N935" t="s">
        <v>5804</v>
      </c>
      <c r="O935" s="169">
        <v>0</v>
      </c>
      <c r="P935" s="123">
        <v>0</v>
      </c>
      <c r="Q935" s="123">
        <v>0</v>
      </c>
      <c r="R935" s="75">
        <v>0</v>
      </c>
      <c r="S935" s="123">
        <v>0</v>
      </c>
      <c r="T935" s="123">
        <v>0</v>
      </c>
      <c r="U935" s="123">
        <v>0</v>
      </c>
      <c r="V935" s="75">
        <v>0</v>
      </c>
      <c r="W935" s="123">
        <v>0</v>
      </c>
      <c r="X935" s="75">
        <v>0</v>
      </c>
      <c r="Y935" s="75">
        <v>0</v>
      </c>
      <c r="Z935" s="75">
        <v>0</v>
      </c>
      <c r="AA935" s="75">
        <v>0</v>
      </c>
      <c r="AB935" s="4">
        <v>0</v>
      </c>
      <c r="AC935" s="4">
        <v>0</v>
      </c>
      <c r="AD935" s="4">
        <v>0</v>
      </c>
      <c r="AE935" s="8">
        <v>0</v>
      </c>
      <c r="AF935" s="8">
        <v>0</v>
      </c>
      <c r="AG935" s="8">
        <v>0</v>
      </c>
      <c r="AH935" s="8">
        <v>0</v>
      </c>
      <c r="AI935" s="51">
        <v>0</v>
      </c>
      <c r="AJ935" s="51">
        <v>0</v>
      </c>
      <c r="AK935" s="51">
        <v>0</v>
      </c>
      <c r="AL935" s="51">
        <v>0</v>
      </c>
      <c r="AM935" s="8">
        <v>-999</v>
      </c>
      <c r="AN935" s="8" t="s">
        <v>22151</v>
      </c>
      <c r="AO935" s="8" t="s">
        <v>22151</v>
      </c>
      <c r="AP935" s="8">
        <v>-999</v>
      </c>
      <c r="AQ935" s="8" t="s">
        <v>22151</v>
      </c>
      <c r="AR935" s="8" t="s">
        <v>22151</v>
      </c>
      <c r="AS935" s="8" t="s">
        <v>22151</v>
      </c>
      <c r="AT935" s="8" t="s">
        <v>22151</v>
      </c>
      <c r="AU935" s="8">
        <v>-999</v>
      </c>
      <c r="AV935" s="8">
        <v>-999</v>
      </c>
      <c r="AW935" s="8">
        <v>-999</v>
      </c>
      <c r="AX935" s="8">
        <v>-999</v>
      </c>
      <c r="AY935" s="132" t="s">
        <v>22151</v>
      </c>
      <c r="AZ935" s="132" t="s">
        <v>22151</v>
      </c>
      <c r="BA935" s="132">
        <v>87</v>
      </c>
      <c r="BB935" s="132" t="s">
        <v>22151</v>
      </c>
      <c r="BC935" s="132" t="s">
        <v>22151</v>
      </c>
      <c r="BD935" s="132" t="s">
        <v>22151</v>
      </c>
      <c r="BE935" s="132" t="s">
        <v>22151</v>
      </c>
      <c r="BF935" s="132">
        <v>88</v>
      </c>
      <c r="BG935" s="132">
        <v>118</v>
      </c>
      <c r="BH935" s="132">
        <v>280</v>
      </c>
      <c r="BI935" s="132">
        <v>265</v>
      </c>
      <c r="BJ935" s="92" t="s">
        <v>22151</v>
      </c>
      <c r="BK935" s="8">
        <v>8.6531354605957791</v>
      </c>
      <c r="BL935" s="8">
        <v>-1007.6531354605958</v>
      </c>
      <c r="BM935" s="12">
        <v>890</v>
      </c>
      <c r="BN935" s="10">
        <v>0</v>
      </c>
      <c r="BO935" s="10">
        <v>0.19435732070240119</v>
      </c>
      <c r="BP935" s="10">
        <v>-1007.8474927812981</v>
      </c>
      <c r="BQ935" s="41">
        <v>-2147.1678870213455</v>
      </c>
      <c r="BR935" s="41"/>
      <c r="BS935" s="10">
        <v>0</v>
      </c>
      <c r="BT935" s="38">
        <v>0</v>
      </c>
      <c r="BU935" s="6" t="s">
        <v>22634</v>
      </c>
      <c r="BV935" s="75">
        <v>999</v>
      </c>
      <c r="BW935" s="75">
        <v>1902</v>
      </c>
      <c r="BX935" s="51">
        <v>-903</v>
      </c>
      <c r="BY935" s="75">
        <v>0</v>
      </c>
      <c r="BZ935" s="75">
        <v>0</v>
      </c>
      <c r="CA935" s="184" t="s">
        <v>22151</v>
      </c>
    </row>
    <row r="936" spans="1:79" x14ac:dyDescent="0.3">
      <c r="A936" s="26" t="s">
        <v>2800</v>
      </c>
      <c r="B936" s="1" t="s">
        <v>7320</v>
      </c>
      <c r="C936" s="2" t="s">
        <v>6987</v>
      </c>
      <c r="D936" s="91" t="s">
        <v>278</v>
      </c>
      <c r="E936" s="2" t="s">
        <v>3591</v>
      </c>
      <c r="F936" s="2" t="s">
        <v>3591</v>
      </c>
      <c r="G936" s="2" t="s">
        <v>661</v>
      </c>
      <c r="H936" s="2" t="s">
        <v>22151</v>
      </c>
      <c r="I936" s="2" t="s">
        <v>661</v>
      </c>
      <c r="J936" s="269" t="s">
        <v>661</v>
      </c>
      <c r="K936">
        <v>6777</v>
      </c>
      <c r="L936" t="s">
        <v>10655</v>
      </c>
      <c r="M936" t="e">
        <v>#VALUE!</v>
      </c>
      <c r="N936" t="s">
        <v>6051</v>
      </c>
      <c r="O936" s="169">
        <v>0</v>
      </c>
      <c r="P936" s="123">
        <v>0</v>
      </c>
      <c r="Q936" s="123">
        <v>0</v>
      </c>
      <c r="R936" s="75">
        <v>0</v>
      </c>
      <c r="S936" s="123">
        <v>0</v>
      </c>
      <c r="T936" s="123">
        <v>0</v>
      </c>
      <c r="U936" s="123">
        <v>0</v>
      </c>
      <c r="V936" s="75">
        <v>0</v>
      </c>
      <c r="W936" s="123">
        <v>0</v>
      </c>
      <c r="X936" s="75">
        <v>0</v>
      </c>
      <c r="Y936" s="75">
        <v>0</v>
      </c>
      <c r="Z936" s="75">
        <v>0</v>
      </c>
      <c r="AA936" s="75">
        <v>0</v>
      </c>
      <c r="AB936" s="4">
        <v>0</v>
      </c>
      <c r="AC936" s="4">
        <v>0</v>
      </c>
      <c r="AD936" s="4">
        <v>0</v>
      </c>
      <c r="AE936" s="8">
        <v>0</v>
      </c>
      <c r="AF936" s="8">
        <v>0</v>
      </c>
      <c r="AG936" s="8">
        <v>0</v>
      </c>
      <c r="AH936" s="8">
        <v>0</v>
      </c>
      <c r="AI936" s="51">
        <v>0</v>
      </c>
      <c r="AJ936" s="51">
        <v>0</v>
      </c>
      <c r="AK936" s="51">
        <v>0</v>
      </c>
      <c r="AL936" s="51">
        <v>0</v>
      </c>
      <c r="AM936" s="51">
        <v>-999</v>
      </c>
      <c r="AN936" s="51" t="s">
        <v>22151</v>
      </c>
      <c r="AO936" s="51" t="s">
        <v>22151</v>
      </c>
      <c r="AP936" s="51">
        <v>-999</v>
      </c>
      <c r="AQ936" s="51" t="s">
        <v>22151</v>
      </c>
      <c r="AR936" s="51" t="s">
        <v>22151</v>
      </c>
      <c r="AS936" s="51" t="s">
        <v>22151</v>
      </c>
      <c r="AT936" s="51" t="s">
        <v>22151</v>
      </c>
      <c r="AU936" s="51">
        <v>-999</v>
      </c>
      <c r="AV936" s="51">
        <v>-999</v>
      </c>
      <c r="AW936" s="51">
        <v>-999</v>
      </c>
      <c r="AX936" s="51">
        <v>-999</v>
      </c>
      <c r="AY936" s="76" t="s">
        <v>22151</v>
      </c>
      <c r="AZ936" s="132" t="s">
        <v>22151</v>
      </c>
      <c r="BA936" s="132">
        <v>87</v>
      </c>
      <c r="BB936" s="132" t="s">
        <v>22151</v>
      </c>
      <c r="BC936" s="132" t="s">
        <v>22151</v>
      </c>
      <c r="BD936" s="132" t="s">
        <v>22151</v>
      </c>
      <c r="BE936" s="132" t="s">
        <v>22151</v>
      </c>
      <c r="BF936" s="132">
        <v>88</v>
      </c>
      <c r="BG936" s="132">
        <v>118</v>
      </c>
      <c r="BH936" s="132">
        <v>280</v>
      </c>
      <c r="BI936" s="132">
        <v>265</v>
      </c>
      <c r="BJ936" s="92" t="s">
        <v>22151</v>
      </c>
      <c r="BK936" s="8">
        <v>8.6531354605957791</v>
      </c>
      <c r="BL936" s="8">
        <v>-1007.6531354605958</v>
      </c>
      <c r="BM936" s="12">
        <v>890</v>
      </c>
      <c r="BN936" s="10">
        <v>0</v>
      </c>
      <c r="BO936" s="10">
        <v>0.19435732070240119</v>
      </c>
      <c r="BP936" s="10">
        <v>-1007.8474927812981</v>
      </c>
      <c r="BQ936" s="41">
        <v>-2147.1678870213455</v>
      </c>
      <c r="BR936" s="41"/>
      <c r="BS936" s="10">
        <v>0</v>
      </c>
      <c r="BT936" s="38">
        <v>0</v>
      </c>
      <c r="BU936" s="6" t="s">
        <v>22634</v>
      </c>
      <c r="BV936" s="75">
        <v>999</v>
      </c>
      <c r="BW936" s="75">
        <v>1902</v>
      </c>
      <c r="BX936" s="51">
        <v>-903</v>
      </c>
      <c r="BY936" s="75">
        <v>0</v>
      </c>
      <c r="BZ936" s="75">
        <v>0</v>
      </c>
      <c r="CA936" s="184" t="s">
        <v>22151</v>
      </c>
    </row>
    <row r="937" spans="1:79" x14ac:dyDescent="0.3">
      <c r="A937" s="61" t="s">
        <v>2828</v>
      </c>
      <c r="B937" s="1" t="s">
        <v>6993</v>
      </c>
      <c r="C937" s="2" t="s">
        <v>7322</v>
      </c>
      <c r="D937" s="91" t="s">
        <v>28</v>
      </c>
      <c r="E937" s="2" t="s">
        <v>1383</v>
      </c>
      <c r="F937" s="2" t="s">
        <v>9094</v>
      </c>
      <c r="G937" s="2" t="s">
        <v>661</v>
      </c>
      <c r="H937" s="2" t="s">
        <v>22151</v>
      </c>
      <c r="I937" s="2" t="s">
        <v>661</v>
      </c>
      <c r="J937" s="269" t="s">
        <v>661</v>
      </c>
      <c r="K937">
        <v>8841</v>
      </c>
      <c r="L937" t="s">
        <v>10052</v>
      </c>
      <c r="M937" t="e">
        <v>#VALUE!</v>
      </c>
      <c r="N937" t="s">
        <v>6072</v>
      </c>
      <c r="O937" s="169">
        <v>0</v>
      </c>
      <c r="P937" s="123">
        <v>0</v>
      </c>
      <c r="Q937" s="123">
        <v>0</v>
      </c>
      <c r="R937" s="75">
        <v>0</v>
      </c>
      <c r="S937" s="123">
        <v>0</v>
      </c>
      <c r="T937" s="123">
        <v>0</v>
      </c>
      <c r="U937" s="123">
        <v>0</v>
      </c>
      <c r="V937" s="75">
        <v>0</v>
      </c>
      <c r="W937" s="123">
        <v>0</v>
      </c>
      <c r="X937" s="75">
        <v>0</v>
      </c>
      <c r="Y937" s="75">
        <v>0</v>
      </c>
      <c r="Z937" s="75">
        <v>0</v>
      </c>
      <c r="AA937" s="75">
        <v>0</v>
      </c>
      <c r="AB937" s="52">
        <v>0</v>
      </c>
      <c r="AC937" s="52">
        <v>0</v>
      </c>
      <c r="AD937" s="52">
        <v>0</v>
      </c>
      <c r="AE937" s="51">
        <v>0</v>
      </c>
      <c r="AF937" s="51">
        <v>0</v>
      </c>
      <c r="AG937" s="51">
        <v>0</v>
      </c>
      <c r="AH937" s="51">
        <v>0</v>
      </c>
      <c r="AI937" s="51">
        <v>0</v>
      </c>
      <c r="AJ937" s="51">
        <v>0</v>
      </c>
      <c r="AK937" s="51">
        <v>0</v>
      </c>
      <c r="AL937" s="51">
        <v>0</v>
      </c>
      <c r="AM937" s="51">
        <v>-999</v>
      </c>
      <c r="AN937" s="51" t="s">
        <v>22151</v>
      </c>
      <c r="AO937" s="51" t="s">
        <v>22151</v>
      </c>
      <c r="AP937" s="51">
        <v>-999</v>
      </c>
      <c r="AQ937" s="51" t="s">
        <v>22151</v>
      </c>
      <c r="AR937" s="51" t="s">
        <v>22151</v>
      </c>
      <c r="AS937" s="51" t="s">
        <v>22151</v>
      </c>
      <c r="AT937" s="51" t="s">
        <v>22151</v>
      </c>
      <c r="AU937" s="51">
        <v>-999</v>
      </c>
      <c r="AV937" s="51">
        <v>-999</v>
      </c>
      <c r="AW937" s="51">
        <v>-999</v>
      </c>
      <c r="AX937" s="51">
        <v>-999</v>
      </c>
      <c r="AY937" s="76" t="s">
        <v>22151</v>
      </c>
      <c r="AZ937" s="132" t="s">
        <v>22151</v>
      </c>
      <c r="BA937" s="132">
        <v>87</v>
      </c>
      <c r="BB937" s="132" t="s">
        <v>22151</v>
      </c>
      <c r="BC937" s="132" t="s">
        <v>22151</v>
      </c>
      <c r="BD937" s="132" t="s">
        <v>22151</v>
      </c>
      <c r="BE937" s="132" t="s">
        <v>22151</v>
      </c>
      <c r="BF937" s="132">
        <v>88</v>
      </c>
      <c r="BG937" s="132">
        <v>118</v>
      </c>
      <c r="BH937" s="132">
        <v>280</v>
      </c>
      <c r="BI937" s="132">
        <v>265</v>
      </c>
      <c r="BJ937" s="92" t="s">
        <v>22151</v>
      </c>
      <c r="BK937" s="51">
        <v>8.6531354605957791</v>
      </c>
      <c r="BL937" s="8">
        <v>-1007.6531354605958</v>
      </c>
      <c r="BM937" s="12">
        <v>890</v>
      </c>
      <c r="BN937" s="51">
        <v>0</v>
      </c>
      <c r="BO937" s="51">
        <v>0.19435732070240119</v>
      </c>
      <c r="BP937" s="51">
        <v>-1007.8474927812981</v>
      </c>
      <c r="BQ937" s="64">
        <v>-2147.1678870213455</v>
      </c>
      <c r="BR937" s="64"/>
      <c r="BS937" s="51">
        <v>0</v>
      </c>
      <c r="BT937" s="38">
        <v>0</v>
      </c>
      <c r="BU937" s="51" t="s">
        <v>22634</v>
      </c>
      <c r="BV937" s="75">
        <v>999</v>
      </c>
      <c r="BW937" s="75">
        <v>1902</v>
      </c>
      <c r="BX937" s="51">
        <v>-903</v>
      </c>
      <c r="BY937" s="75">
        <v>0</v>
      </c>
      <c r="BZ937" s="75">
        <v>0</v>
      </c>
      <c r="CA937" s="184" t="s">
        <v>22151</v>
      </c>
    </row>
    <row r="938" spans="1:79" x14ac:dyDescent="0.3">
      <c r="A938" s="48" t="s">
        <v>2861</v>
      </c>
      <c r="B938" s="1" t="s">
        <v>7324</v>
      </c>
      <c r="C938" s="2" t="s">
        <v>7325</v>
      </c>
      <c r="D938" s="91" t="s">
        <v>272</v>
      </c>
      <c r="E938" s="2" t="s">
        <v>3591</v>
      </c>
      <c r="F938" s="2" t="s">
        <v>3591</v>
      </c>
      <c r="G938" s="2" t="s">
        <v>661</v>
      </c>
      <c r="H938" s="2" t="s">
        <v>22151</v>
      </c>
      <c r="I938" s="2" t="s">
        <v>661</v>
      </c>
      <c r="J938" s="269" t="s">
        <v>661</v>
      </c>
      <c r="K938">
        <v>8631</v>
      </c>
      <c r="L938" t="s">
        <v>10353</v>
      </c>
      <c r="M938" t="e">
        <v>#VALUE!</v>
      </c>
      <c r="N938" t="s">
        <v>6101</v>
      </c>
      <c r="O938" s="169">
        <v>0</v>
      </c>
      <c r="P938" s="123">
        <v>0</v>
      </c>
      <c r="Q938" s="123">
        <v>0</v>
      </c>
      <c r="R938" s="75">
        <v>0</v>
      </c>
      <c r="S938" s="123">
        <v>0</v>
      </c>
      <c r="T938" s="123">
        <v>0</v>
      </c>
      <c r="U938" s="123">
        <v>0</v>
      </c>
      <c r="V938" s="75">
        <v>0</v>
      </c>
      <c r="W938" s="123">
        <v>0</v>
      </c>
      <c r="X938" s="75">
        <v>0</v>
      </c>
      <c r="Y938" s="75">
        <v>0</v>
      </c>
      <c r="Z938" s="75">
        <v>0</v>
      </c>
      <c r="AA938" s="75">
        <v>0</v>
      </c>
      <c r="AB938" s="3">
        <v>0</v>
      </c>
      <c r="AC938" s="3">
        <v>0</v>
      </c>
      <c r="AD938" s="3">
        <v>0</v>
      </c>
      <c r="AE938" s="6">
        <v>0</v>
      </c>
      <c r="AF938" s="6">
        <v>0</v>
      </c>
      <c r="AG938" s="6">
        <v>0</v>
      </c>
      <c r="AH938" s="6">
        <v>0</v>
      </c>
      <c r="AI938" s="51">
        <v>0</v>
      </c>
      <c r="AJ938" s="51">
        <v>0</v>
      </c>
      <c r="AK938" s="51">
        <v>0</v>
      </c>
      <c r="AL938" s="51">
        <v>0</v>
      </c>
      <c r="AM938" s="6">
        <v>-999</v>
      </c>
      <c r="AN938" s="6" t="s">
        <v>22151</v>
      </c>
      <c r="AO938" s="6" t="s">
        <v>22151</v>
      </c>
      <c r="AP938" s="6">
        <v>-999</v>
      </c>
      <c r="AQ938" s="6" t="s">
        <v>22151</v>
      </c>
      <c r="AR938" s="6" t="s">
        <v>22151</v>
      </c>
      <c r="AS938" s="6" t="s">
        <v>22151</v>
      </c>
      <c r="AT938" s="6" t="s">
        <v>22151</v>
      </c>
      <c r="AU938" s="6">
        <v>-999</v>
      </c>
      <c r="AV938" s="6">
        <v>-999</v>
      </c>
      <c r="AW938" s="6">
        <v>-999</v>
      </c>
      <c r="AX938" s="6">
        <v>-999</v>
      </c>
      <c r="AY938" s="99" t="s">
        <v>22151</v>
      </c>
      <c r="AZ938" s="132" t="s">
        <v>22151</v>
      </c>
      <c r="BA938" s="132">
        <v>87</v>
      </c>
      <c r="BB938" s="132" t="s">
        <v>22151</v>
      </c>
      <c r="BC938" s="132" t="s">
        <v>22151</v>
      </c>
      <c r="BD938" s="132" t="s">
        <v>22151</v>
      </c>
      <c r="BE938" s="132" t="s">
        <v>22151</v>
      </c>
      <c r="BF938" s="132">
        <v>88</v>
      </c>
      <c r="BG938" s="132">
        <v>118</v>
      </c>
      <c r="BH938" s="132">
        <v>280</v>
      </c>
      <c r="BI938" s="132">
        <v>265</v>
      </c>
      <c r="BJ938" s="92" t="s">
        <v>22151</v>
      </c>
      <c r="BK938" s="6">
        <v>8.6531354605957791</v>
      </c>
      <c r="BL938" s="8">
        <v>-1007.6531354605958</v>
      </c>
      <c r="BM938" s="12">
        <v>890</v>
      </c>
      <c r="BN938" s="6">
        <v>0</v>
      </c>
      <c r="BO938" s="6">
        <v>0.19435732070240119</v>
      </c>
      <c r="BP938" s="6">
        <v>-1007.8474927812981</v>
      </c>
      <c r="BQ938" s="38">
        <v>-2147.1678870213455</v>
      </c>
      <c r="BR938" s="38"/>
      <c r="BS938" s="6">
        <v>0</v>
      </c>
      <c r="BT938" s="38">
        <v>0</v>
      </c>
      <c r="BU938" s="6" t="s">
        <v>22634</v>
      </c>
      <c r="BV938" s="75">
        <v>999</v>
      </c>
      <c r="BW938" s="75">
        <v>1902</v>
      </c>
      <c r="BX938" s="51">
        <v>-903</v>
      </c>
      <c r="BY938" s="75">
        <v>0</v>
      </c>
      <c r="BZ938" s="75">
        <v>0</v>
      </c>
      <c r="CA938" s="184" t="s">
        <v>22151</v>
      </c>
    </row>
    <row r="939" spans="1:79" x14ac:dyDescent="0.3">
      <c r="A939" s="26" t="s">
        <v>2991</v>
      </c>
      <c r="B939" s="1" t="s">
        <v>6932</v>
      </c>
      <c r="C939" s="2" t="s">
        <v>7202</v>
      </c>
      <c r="D939" s="91" t="s">
        <v>353</v>
      </c>
      <c r="E939" s="2" t="s">
        <v>3591</v>
      </c>
      <c r="F939" s="2" t="s">
        <v>3591</v>
      </c>
      <c r="G939" s="2" t="s">
        <v>661</v>
      </c>
      <c r="H939" s="2" t="s">
        <v>22151</v>
      </c>
      <c r="I939" s="2" t="s">
        <v>661</v>
      </c>
      <c r="J939" s="269" t="s">
        <v>661</v>
      </c>
      <c r="K939">
        <v>6371</v>
      </c>
      <c r="L939" t="s">
        <v>10267</v>
      </c>
      <c r="M939" t="e">
        <v>#VALUE!</v>
      </c>
      <c r="N939" t="s">
        <v>6202</v>
      </c>
      <c r="O939" s="169">
        <v>0</v>
      </c>
      <c r="P939" s="123">
        <v>0</v>
      </c>
      <c r="Q939" s="123">
        <v>0</v>
      </c>
      <c r="R939" s="67">
        <v>0</v>
      </c>
      <c r="S939" s="123">
        <v>0</v>
      </c>
      <c r="T939" s="123">
        <v>0</v>
      </c>
      <c r="U939" s="123">
        <v>0</v>
      </c>
      <c r="V939" s="67">
        <v>0</v>
      </c>
      <c r="W939" s="123">
        <v>0</v>
      </c>
      <c r="X939" s="67">
        <v>0</v>
      </c>
      <c r="Y939" s="67">
        <v>0</v>
      </c>
      <c r="Z939" s="67">
        <v>0</v>
      </c>
      <c r="AA939" s="67">
        <v>0</v>
      </c>
      <c r="AB939" s="4">
        <v>0</v>
      </c>
      <c r="AC939" s="4">
        <v>0</v>
      </c>
      <c r="AD939" s="4">
        <v>0</v>
      </c>
      <c r="AE939" s="8">
        <v>0</v>
      </c>
      <c r="AF939" s="8">
        <v>0</v>
      </c>
      <c r="AG939" s="8">
        <v>0</v>
      </c>
      <c r="AH939" s="8">
        <v>0</v>
      </c>
      <c r="AI939" s="51">
        <v>0</v>
      </c>
      <c r="AJ939" s="51">
        <v>0</v>
      </c>
      <c r="AK939" s="51">
        <v>0</v>
      </c>
      <c r="AL939" s="51">
        <v>0</v>
      </c>
      <c r="AM939" s="8">
        <v>-999</v>
      </c>
      <c r="AN939" s="8" t="s">
        <v>22151</v>
      </c>
      <c r="AO939" s="8" t="s">
        <v>22151</v>
      </c>
      <c r="AP939" s="8">
        <v>-999</v>
      </c>
      <c r="AQ939" s="8" t="s">
        <v>22151</v>
      </c>
      <c r="AR939" s="8" t="s">
        <v>22151</v>
      </c>
      <c r="AS939" s="8" t="s">
        <v>22151</v>
      </c>
      <c r="AT939" s="8" t="s">
        <v>22151</v>
      </c>
      <c r="AU939" s="8">
        <v>-999</v>
      </c>
      <c r="AV939" s="8">
        <v>-999</v>
      </c>
      <c r="AW939" s="8">
        <v>-999</v>
      </c>
      <c r="AX939" s="8">
        <v>-999</v>
      </c>
      <c r="AY939" s="132" t="s">
        <v>22151</v>
      </c>
      <c r="AZ939" s="132" t="s">
        <v>22151</v>
      </c>
      <c r="BA939" s="132">
        <v>87</v>
      </c>
      <c r="BB939" s="132" t="s">
        <v>22151</v>
      </c>
      <c r="BC939" s="132" t="s">
        <v>22151</v>
      </c>
      <c r="BD939" s="132" t="s">
        <v>22151</v>
      </c>
      <c r="BE939" s="132" t="s">
        <v>22151</v>
      </c>
      <c r="BF939" s="132">
        <v>88</v>
      </c>
      <c r="BG939" s="132">
        <v>118</v>
      </c>
      <c r="BH939" s="132">
        <v>280</v>
      </c>
      <c r="BI939" s="132">
        <v>265</v>
      </c>
      <c r="BJ939" s="92" t="s">
        <v>22151</v>
      </c>
      <c r="BK939" s="8">
        <v>8.6531354605957791</v>
      </c>
      <c r="BL939" s="8">
        <v>-1007.6531354605958</v>
      </c>
      <c r="BM939" s="12">
        <v>890</v>
      </c>
      <c r="BN939" s="10">
        <v>0</v>
      </c>
      <c r="BO939" s="10">
        <v>0.19435732070240119</v>
      </c>
      <c r="BP939" s="10">
        <v>-1007.8474927812981</v>
      </c>
      <c r="BQ939" s="41">
        <v>-2147.1678870213455</v>
      </c>
      <c r="BR939" s="41"/>
      <c r="BS939" s="10">
        <v>0</v>
      </c>
      <c r="BT939" s="38">
        <v>0</v>
      </c>
      <c r="BU939" s="6" t="s">
        <v>22634</v>
      </c>
      <c r="BV939" s="75">
        <v>999</v>
      </c>
      <c r="BW939" s="75">
        <v>1902</v>
      </c>
      <c r="BX939" s="51">
        <v>-903</v>
      </c>
      <c r="BY939" s="75">
        <v>0</v>
      </c>
      <c r="BZ939" s="75">
        <v>0</v>
      </c>
      <c r="CA939" s="184" t="s">
        <v>22151</v>
      </c>
    </row>
    <row r="940" spans="1:79" x14ac:dyDescent="0.3">
      <c r="A940" s="48" t="s">
        <v>3257</v>
      </c>
      <c r="B940" s="1" t="s">
        <v>7367</v>
      </c>
      <c r="C940" s="2" t="s">
        <v>7368</v>
      </c>
      <c r="D940" s="91" t="s">
        <v>188</v>
      </c>
      <c r="E940" s="2" t="s">
        <v>1413</v>
      </c>
      <c r="F940" s="2" t="s">
        <v>9094</v>
      </c>
      <c r="G940" s="2" t="s">
        <v>661</v>
      </c>
      <c r="H940" s="2" t="s">
        <v>22151</v>
      </c>
      <c r="I940" s="2" t="s">
        <v>661</v>
      </c>
      <c r="J940" s="269" t="s">
        <v>661</v>
      </c>
      <c r="K940">
        <v>5098</v>
      </c>
      <c r="L940" t="s">
        <v>10785</v>
      </c>
      <c r="M940" t="e">
        <v>#VALUE!</v>
      </c>
      <c r="N940" t="s">
        <v>6420</v>
      </c>
      <c r="O940" s="169">
        <v>0</v>
      </c>
      <c r="P940" s="123">
        <v>0</v>
      </c>
      <c r="Q940" s="123">
        <v>0</v>
      </c>
      <c r="R940" s="75">
        <v>0</v>
      </c>
      <c r="S940" s="123">
        <v>0</v>
      </c>
      <c r="T940" s="123">
        <v>0</v>
      </c>
      <c r="U940" s="123">
        <v>0</v>
      </c>
      <c r="V940" s="75">
        <v>0</v>
      </c>
      <c r="W940" s="123">
        <v>0</v>
      </c>
      <c r="X940" s="75">
        <v>0</v>
      </c>
      <c r="Y940" s="75">
        <v>0</v>
      </c>
      <c r="Z940" s="75">
        <v>0</v>
      </c>
      <c r="AA940" s="75">
        <v>0</v>
      </c>
      <c r="AB940" s="4">
        <v>0</v>
      </c>
      <c r="AC940" s="4">
        <v>0</v>
      </c>
      <c r="AD940" s="4">
        <v>0</v>
      </c>
      <c r="AE940" s="8">
        <v>0</v>
      </c>
      <c r="AF940" s="8">
        <v>0</v>
      </c>
      <c r="AG940" s="8">
        <v>0</v>
      </c>
      <c r="AH940" s="8">
        <v>0</v>
      </c>
      <c r="AI940" s="51">
        <v>0</v>
      </c>
      <c r="AJ940" s="51">
        <v>0</v>
      </c>
      <c r="AK940" s="51">
        <v>0</v>
      </c>
      <c r="AL940" s="51">
        <v>0</v>
      </c>
      <c r="AM940" s="8">
        <v>-999</v>
      </c>
      <c r="AN940" s="8" t="s">
        <v>22151</v>
      </c>
      <c r="AO940" s="8" t="s">
        <v>22151</v>
      </c>
      <c r="AP940" s="8">
        <v>-999</v>
      </c>
      <c r="AQ940" s="8" t="s">
        <v>22151</v>
      </c>
      <c r="AR940" s="8" t="s">
        <v>22151</v>
      </c>
      <c r="AS940" s="8" t="s">
        <v>22151</v>
      </c>
      <c r="AT940" s="8" t="s">
        <v>22151</v>
      </c>
      <c r="AU940" s="8">
        <v>-999</v>
      </c>
      <c r="AV940" s="8">
        <v>-999</v>
      </c>
      <c r="AW940" s="8">
        <v>-999</v>
      </c>
      <c r="AX940" s="8">
        <v>-999</v>
      </c>
      <c r="AY940" s="132" t="s">
        <v>22151</v>
      </c>
      <c r="AZ940" s="132" t="s">
        <v>22151</v>
      </c>
      <c r="BA940" s="132">
        <v>87</v>
      </c>
      <c r="BB940" s="132" t="s">
        <v>22151</v>
      </c>
      <c r="BC940" s="132" t="s">
        <v>22151</v>
      </c>
      <c r="BD940" s="132" t="s">
        <v>22151</v>
      </c>
      <c r="BE940" s="132" t="s">
        <v>22151</v>
      </c>
      <c r="BF940" s="132">
        <v>88</v>
      </c>
      <c r="BG940" s="132">
        <v>118</v>
      </c>
      <c r="BH940" s="132">
        <v>280</v>
      </c>
      <c r="BI940" s="132">
        <v>265</v>
      </c>
      <c r="BJ940" s="92" t="s">
        <v>22151</v>
      </c>
      <c r="BK940" s="8">
        <v>8.6531354605957791</v>
      </c>
      <c r="BL940" s="8">
        <v>-1007.6531354605958</v>
      </c>
      <c r="BM940" s="12">
        <v>890</v>
      </c>
      <c r="BN940" s="10">
        <v>0</v>
      </c>
      <c r="BO940" s="10">
        <v>0.19435732070240119</v>
      </c>
      <c r="BP940" s="10">
        <v>-1007.8474927812981</v>
      </c>
      <c r="BQ940" s="41">
        <v>-2147.1678870213455</v>
      </c>
      <c r="BR940" s="41"/>
      <c r="BS940" s="10">
        <v>0</v>
      </c>
      <c r="BT940" s="38">
        <v>0</v>
      </c>
      <c r="BU940" s="6" t="s">
        <v>22634</v>
      </c>
      <c r="BV940" s="75">
        <v>999</v>
      </c>
      <c r="BW940" s="75">
        <v>1902</v>
      </c>
      <c r="BX940" s="51">
        <v>-903</v>
      </c>
      <c r="BY940" s="75">
        <v>0</v>
      </c>
      <c r="BZ940" s="75">
        <v>0</v>
      </c>
      <c r="CA940" s="184" t="s">
        <v>22151</v>
      </c>
    </row>
    <row r="941" spans="1:79" x14ac:dyDescent="0.3">
      <c r="A941" s="53" t="s">
        <v>3325</v>
      </c>
      <c r="B941" s="1" t="s">
        <v>7052</v>
      </c>
      <c r="C941" s="2" t="s">
        <v>7372</v>
      </c>
      <c r="D941" s="91" t="s">
        <v>211</v>
      </c>
      <c r="E941" s="2" t="s">
        <v>3591</v>
      </c>
      <c r="F941" s="2" t="s">
        <v>3591</v>
      </c>
      <c r="G941" s="2" t="s">
        <v>661</v>
      </c>
      <c r="H941" s="2" t="s">
        <v>22151</v>
      </c>
      <c r="I941" s="2" t="s">
        <v>661</v>
      </c>
      <c r="J941" s="269" t="s">
        <v>661</v>
      </c>
      <c r="K941">
        <v>2498</v>
      </c>
      <c r="L941" t="s">
        <v>9569</v>
      </c>
      <c r="M941" t="e">
        <v>#VALUE!</v>
      </c>
      <c r="N941" t="s">
        <v>6484</v>
      </c>
      <c r="O941" s="169">
        <v>0</v>
      </c>
      <c r="P941" s="123">
        <v>0</v>
      </c>
      <c r="Q941" s="123">
        <v>0</v>
      </c>
      <c r="R941" s="75">
        <v>0</v>
      </c>
      <c r="S941" s="123">
        <v>0</v>
      </c>
      <c r="T941" s="123">
        <v>0</v>
      </c>
      <c r="U941" s="123">
        <v>0</v>
      </c>
      <c r="V941" s="75">
        <v>0</v>
      </c>
      <c r="W941" s="123">
        <v>0</v>
      </c>
      <c r="X941" s="75">
        <v>0</v>
      </c>
      <c r="Y941" s="75">
        <v>0</v>
      </c>
      <c r="Z941" s="75">
        <v>0</v>
      </c>
      <c r="AA941" s="75">
        <v>0</v>
      </c>
      <c r="AB941" s="52">
        <v>0</v>
      </c>
      <c r="AC941" s="52">
        <v>0</v>
      </c>
      <c r="AD941" s="52">
        <v>0</v>
      </c>
      <c r="AE941" s="51">
        <v>0</v>
      </c>
      <c r="AF941" s="51">
        <v>0</v>
      </c>
      <c r="AG941" s="51">
        <v>0</v>
      </c>
      <c r="AH941" s="51">
        <v>0</v>
      </c>
      <c r="AI941" s="51">
        <v>0</v>
      </c>
      <c r="AJ941" s="51">
        <v>0</v>
      </c>
      <c r="AK941" s="51">
        <v>0</v>
      </c>
      <c r="AL941" s="51">
        <v>0</v>
      </c>
      <c r="AM941" s="51">
        <v>-999</v>
      </c>
      <c r="AN941" s="51" t="s">
        <v>22151</v>
      </c>
      <c r="AO941" s="51" t="s">
        <v>22151</v>
      </c>
      <c r="AP941" s="51">
        <v>-999</v>
      </c>
      <c r="AQ941" s="51" t="s">
        <v>22151</v>
      </c>
      <c r="AR941" s="51" t="s">
        <v>22151</v>
      </c>
      <c r="AS941" s="51" t="s">
        <v>22151</v>
      </c>
      <c r="AT941" s="51" t="s">
        <v>22151</v>
      </c>
      <c r="AU941" s="51">
        <v>-999</v>
      </c>
      <c r="AV941" s="51">
        <v>-999</v>
      </c>
      <c r="AW941" s="51">
        <v>-999</v>
      </c>
      <c r="AX941" s="51">
        <v>-999</v>
      </c>
      <c r="AY941" s="76" t="s">
        <v>22151</v>
      </c>
      <c r="AZ941" s="132" t="s">
        <v>22151</v>
      </c>
      <c r="BA941" s="132">
        <v>87</v>
      </c>
      <c r="BB941" s="132" t="s">
        <v>22151</v>
      </c>
      <c r="BC941" s="132" t="s">
        <v>22151</v>
      </c>
      <c r="BD941" s="132" t="s">
        <v>22151</v>
      </c>
      <c r="BE941" s="132" t="s">
        <v>22151</v>
      </c>
      <c r="BF941" s="132">
        <v>88</v>
      </c>
      <c r="BG941" s="132">
        <v>118</v>
      </c>
      <c r="BH941" s="132">
        <v>280</v>
      </c>
      <c r="BI941" s="132">
        <v>265</v>
      </c>
      <c r="BJ941" s="92" t="s">
        <v>22151</v>
      </c>
      <c r="BK941" s="51">
        <v>8.6531354605957791</v>
      </c>
      <c r="BL941" s="8">
        <v>-1007.6531354605958</v>
      </c>
      <c r="BM941" s="12">
        <v>890</v>
      </c>
      <c r="BN941" s="51">
        <v>0</v>
      </c>
      <c r="BO941" s="51">
        <v>0.19435732070240119</v>
      </c>
      <c r="BP941" s="51">
        <v>-1007.8474927812981</v>
      </c>
      <c r="BQ941" s="64">
        <v>-2147.1678870213455</v>
      </c>
      <c r="BR941" s="64"/>
      <c r="BS941" s="51">
        <v>0</v>
      </c>
      <c r="BT941" s="38">
        <v>0</v>
      </c>
      <c r="BU941" s="51" t="s">
        <v>22634</v>
      </c>
      <c r="BV941" s="75">
        <v>999</v>
      </c>
      <c r="BW941" s="75">
        <v>1902</v>
      </c>
      <c r="BX941" s="51">
        <v>-903</v>
      </c>
      <c r="BY941" s="75">
        <v>0</v>
      </c>
      <c r="BZ941" s="75">
        <v>0</v>
      </c>
      <c r="CA941" s="184" t="s">
        <v>22151</v>
      </c>
    </row>
    <row r="942" spans="1:79" x14ac:dyDescent="0.3">
      <c r="A942" s="48" t="s">
        <v>3370</v>
      </c>
      <c r="B942" s="1" t="s">
        <v>7381</v>
      </c>
      <c r="C942" s="2" t="s">
        <v>6859</v>
      </c>
      <c r="D942" s="91" t="s">
        <v>73</v>
      </c>
      <c r="E942" s="2" t="s">
        <v>3591</v>
      </c>
      <c r="F942" s="2" t="s">
        <v>3591</v>
      </c>
      <c r="G942" s="2" t="s">
        <v>661</v>
      </c>
      <c r="H942" s="2" t="s">
        <v>22151</v>
      </c>
      <c r="I942" s="2" t="s">
        <v>661</v>
      </c>
      <c r="J942" s="269" t="s">
        <v>661</v>
      </c>
      <c r="K942">
        <v>198</v>
      </c>
      <c r="L942" t="s">
        <v>9324</v>
      </c>
      <c r="M942" t="e">
        <v>#VALUE!</v>
      </c>
      <c r="N942" t="s">
        <v>6518</v>
      </c>
      <c r="O942" s="169">
        <v>0</v>
      </c>
      <c r="P942" s="123">
        <v>0</v>
      </c>
      <c r="Q942" s="123">
        <v>0</v>
      </c>
      <c r="R942" s="75">
        <v>0</v>
      </c>
      <c r="S942" s="123">
        <v>0</v>
      </c>
      <c r="T942" s="123">
        <v>0</v>
      </c>
      <c r="U942" s="123">
        <v>0</v>
      </c>
      <c r="V942" s="75">
        <v>0</v>
      </c>
      <c r="W942" s="123">
        <v>0</v>
      </c>
      <c r="X942" s="75">
        <v>0</v>
      </c>
      <c r="Y942" s="75">
        <v>0</v>
      </c>
      <c r="Z942" s="75">
        <v>0</v>
      </c>
      <c r="AA942" s="75">
        <v>0</v>
      </c>
      <c r="AB942" s="4">
        <v>0</v>
      </c>
      <c r="AC942" s="4">
        <v>0</v>
      </c>
      <c r="AD942" s="4">
        <v>0</v>
      </c>
      <c r="AE942" s="8">
        <v>0</v>
      </c>
      <c r="AF942" s="8">
        <v>0</v>
      </c>
      <c r="AG942" s="8">
        <v>0</v>
      </c>
      <c r="AH942" s="8">
        <v>0</v>
      </c>
      <c r="AI942" s="51">
        <v>0</v>
      </c>
      <c r="AJ942" s="51">
        <v>0</v>
      </c>
      <c r="AK942" s="51">
        <v>0</v>
      </c>
      <c r="AL942" s="51">
        <v>0</v>
      </c>
      <c r="AM942" s="8">
        <v>-999</v>
      </c>
      <c r="AN942" s="8" t="s">
        <v>22151</v>
      </c>
      <c r="AO942" s="8" t="s">
        <v>22151</v>
      </c>
      <c r="AP942" s="8">
        <v>-999</v>
      </c>
      <c r="AQ942" s="8" t="s">
        <v>22151</v>
      </c>
      <c r="AR942" s="8" t="s">
        <v>22151</v>
      </c>
      <c r="AS942" s="8" t="s">
        <v>22151</v>
      </c>
      <c r="AT942" s="8" t="s">
        <v>22151</v>
      </c>
      <c r="AU942" s="8">
        <v>-999</v>
      </c>
      <c r="AV942" s="8">
        <v>-999</v>
      </c>
      <c r="AW942" s="8">
        <v>-999</v>
      </c>
      <c r="AX942" s="8">
        <v>-999</v>
      </c>
      <c r="AY942" s="132" t="s">
        <v>22151</v>
      </c>
      <c r="AZ942" s="132" t="s">
        <v>22151</v>
      </c>
      <c r="BA942" s="132">
        <v>87</v>
      </c>
      <c r="BB942" s="132" t="s">
        <v>22151</v>
      </c>
      <c r="BC942" s="132" t="s">
        <v>22151</v>
      </c>
      <c r="BD942" s="132" t="s">
        <v>22151</v>
      </c>
      <c r="BE942" s="132" t="s">
        <v>22151</v>
      </c>
      <c r="BF942" s="132">
        <v>88</v>
      </c>
      <c r="BG942" s="132">
        <v>118</v>
      </c>
      <c r="BH942" s="132">
        <v>280</v>
      </c>
      <c r="BI942" s="132">
        <v>265</v>
      </c>
      <c r="BJ942" s="92" t="s">
        <v>22151</v>
      </c>
      <c r="BK942" s="8">
        <v>8.6531354605957791</v>
      </c>
      <c r="BL942" s="8">
        <v>-1007.6531354605958</v>
      </c>
      <c r="BM942" s="12">
        <v>890</v>
      </c>
      <c r="BN942" s="10">
        <v>0</v>
      </c>
      <c r="BO942" s="10">
        <v>0.19435732070240119</v>
      </c>
      <c r="BP942" s="10">
        <v>-1007.8474927812981</v>
      </c>
      <c r="BQ942" s="41">
        <v>-2147.1678870213455</v>
      </c>
      <c r="BR942" s="41"/>
      <c r="BS942" s="10">
        <v>0</v>
      </c>
      <c r="BT942" s="38">
        <v>0</v>
      </c>
      <c r="BU942" s="6" t="s">
        <v>22634</v>
      </c>
      <c r="BV942" s="75">
        <v>999</v>
      </c>
      <c r="BW942" s="75">
        <v>1902</v>
      </c>
      <c r="BX942" s="51">
        <v>-903</v>
      </c>
      <c r="BY942" s="75">
        <v>0</v>
      </c>
      <c r="BZ942" s="75">
        <v>0</v>
      </c>
      <c r="CA942" s="184" t="s">
        <v>22151</v>
      </c>
    </row>
    <row r="943" spans="1:79" x14ac:dyDescent="0.3">
      <c r="A943" s="48" t="s">
        <v>15762</v>
      </c>
      <c r="B943" s="1" t="s">
        <v>15765</v>
      </c>
      <c r="C943" s="2" t="s">
        <v>15764</v>
      </c>
      <c r="D943" s="91" t="s">
        <v>15763</v>
      </c>
      <c r="E943" s="2" t="s">
        <v>1413</v>
      </c>
      <c r="F943" s="2" t="s">
        <v>9094</v>
      </c>
      <c r="G943" s="2" t="s">
        <v>14958</v>
      </c>
      <c r="H943" s="2" t="s">
        <v>661</v>
      </c>
      <c r="I943" s="2" t="s">
        <v>1431</v>
      </c>
      <c r="J943" s="269" t="s">
        <v>661</v>
      </c>
      <c r="K943" t="e">
        <v>#VALUE!</v>
      </c>
      <c r="L943" t="s">
        <v>15766</v>
      </c>
      <c r="M943" t="e">
        <v>#VALUE!</v>
      </c>
      <c r="N943" t="s">
        <v>15768</v>
      </c>
      <c r="O943" s="169">
        <v>0</v>
      </c>
      <c r="P943" s="123">
        <v>0</v>
      </c>
      <c r="Q943" s="123">
        <v>0</v>
      </c>
      <c r="R943" s="75">
        <v>0</v>
      </c>
      <c r="S943" s="123">
        <v>0</v>
      </c>
      <c r="T943" s="123">
        <v>0</v>
      </c>
      <c r="U943" s="123">
        <v>0</v>
      </c>
      <c r="V943" s="75">
        <v>0</v>
      </c>
      <c r="W943" s="123">
        <v>0</v>
      </c>
      <c r="X943" s="75">
        <v>0</v>
      </c>
      <c r="Y943" s="75">
        <v>0</v>
      </c>
      <c r="Z943" s="75">
        <v>0</v>
      </c>
      <c r="AA943" s="75">
        <v>0</v>
      </c>
      <c r="AB943" s="4">
        <v>0</v>
      </c>
      <c r="AC943" s="4">
        <v>0</v>
      </c>
      <c r="AD943" s="4">
        <v>0</v>
      </c>
      <c r="AE943" s="8">
        <v>0</v>
      </c>
      <c r="AF943" s="8">
        <v>0</v>
      </c>
      <c r="AG943" s="8">
        <v>0</v>
      </c>
      <c r="AH943" s="8">
        <v>0</v>
      </c>
      <c r="AI943" s="51">
        <v>0</v>
      </c>
      <c r="AJ943" s="51">
        <v>0</v>
      </c>
      <c r="AK943" s="51">
        <v>0</v>
      </c>
      <c r="AL943" s="51">
        <v>0</v>
      </c>
      <c r="AM943" s="8">
        <v>-999</v>
      </c>
      <c r="AN943" s="8" t="s">
        <v>22151</v>
      </c>
      <c r="AO943" s="8" t="s">
        <v>22151</v>
      </c>
      <c r="AP943" s="8">
        <v>-999</v>
      </c>
      <c r="AQ943" s="8" t="s">
        <v>22151</v>
      </c>
      <c r="AR943" s="8" t="s">
        <v>22151</v>
      </c>
      <c r="AS943" s="8" t="s">
        <v>22151</v>
      </c>
      <c r="AT943" s="8" t="s">
        <v>22151</v>
      </c>
      <c r="AU943" s="8">
        <v>-999</v>
      </c>
      <c r="AV943" s="8">
        <v>-999</v>
      </c>
      <c r="AW943" s="8">
        <v>-999</v>
      </c>
      <c r="AX943" s="8">
        <v>-999</v>
      </c>
      <c r="AY943" s="132" t="s">
        <v>22151</v>
      </c>
      <c r="AZ943" s="132" t="s">
        <v>22151</v>
      </c>
      <c r="BA943" s="132">
        <v>87</v>
      </c>
      <c r="BB943" s="132" t="s">
        <v>22151</v>
      </c>
      <c r="BC943" s="132" t="s">
        <v>22151</v>
      </c>
      <c r="BD943" s="132" t="s">
        <v>22151</v>
      </c>
      <c r="BE943" s="132" t="s">
        <v>22151</v>
      </c>
      <c r="BF943" s="132">
        <v>88</v>
      </c>
      <c r="BG943" s="132">
        <v>118</v>
      </c>
      <c r="BH943" s="132">
        <v>280</v>
      </c>
      <c r="BI943" s="132">
        <v>265</v>
      </c>
      <c r="BJ943" s="92" t="s">
        <v>22151</v>
      </c>
      <c r="BK943" s="8">
        <v>8.6531354605957791</v>
      </c>
      <c r="BL943" s="8">
        <v>-1007.6531354605958</v>
      </c>
      <c r="BM943" s="12">
        <v>890</v>
      </c>
      <c r="BN943" s="10">
        <v>0</v>
      </c>
      <c r="BO943" s="10">
        <v>0.19435732070240119</v>
      </c>
      <c r="BP943" s="10">
        <v>-1007.8474927812981</v>
      </c>
      <c r="BQ943" s="41">
        <v>-2147.1678870213455</v>
      </c>
      <c r="BR943" s="41"/>
      <c r="BS943" s="10">
        <v>0</v>
      </c>
      <c r="BT943" s="38">
        <v>0</v>
      </c>
      <c r="BU943" s="6" t="s">
        <v>22634</v>
      </c>
      <c r="BV943" s="75">
        <v>447.91</v>
      </c>
      <c r="BW943" s="75">
        <v>1902</v>
      </c>
      <c r="BX943" s="51">
        <v>-1454.09</v>
      </c>
      <c r="BY943" s="75">
        <v>339</v>
      </c>
      <c r="BZ943" s="75">
        <v>511</v>
      </c>
      <c r="CA943" s="184" t="s">
        <v>22151</v>
      </c>
    </row>
    <row r="944" spans="1:79" x14ac:dyDescent="0.3">
      <c r="A944" s="179" t="s">
        <v>15541</v>
      </c>
      <c r="B944" s="180" t="s">
        <v>6791</v>
      </c>
      <c r="C944" s="181" t="s">
        <v>15542</v>
      </c>
      <c r="D944" s="210" t="s">
        <v>15438</v>
      </c>
      <c r="E944" s="181" t="s">
        <v>1376</v>
      </c>
      <c r="F944" s="181" t="s">
        <v>6120</v>
      </c>
      <c r="G944" s="181" t="s">
        <v>2147</v>
      </c>
      <c r="H944" s="181" t="s">
        <v>2147</v>
      </c>
      <c r="I944" s="181" t="s">
        <v>2147</v>
      </c>
      <c r="J944" s="181" t="s">
        <v>2147</v>
      </c>
      <c r="K944" s="182">
        <v>19556</v>
      </c>
      <c r="L944" s="182" t="s">
        <v>15543</v>
      </c>
      <c r="M944" s="194" t="e">
        <v>#VALUE!</v>
      </c>
      <c r="N944" s="194" t="s">
        <v>15362</v>
      </c>
      <c r="O944" s="66">
        <v>0</v>
      </c>
      <c r="P944" s="184">
        <v>0</v>
      </c>
      <c r="Q944" s="184">
        <v>0</v>
      </c>
      <c r="R944" s="184">
        <v>0</v>
      </c>
      <c r="S944" s="184">
        <v>0</v>
      </c>
      <c r="T944" s="184">
        <v>0</v>
      </c>
      <c r="U944" s="184">
        <v>0</v>
      </c>
      <c r="V944" s="184">
        <v>0</v>
      </c>
      <c r="W944" s="184">
        <v>0</v>
      </c>
      <c r="X944" s="184">
        <v>0</v>
      </c>
      <c r="Y944" s="184">
        <v>0</v>
      </c>
      <c r="Z944" s="184">
        <v>0</v>
      </c>
      <c r="AA944" s="184">
        <v>0</v>
      </c>
      <c r="AB944" s="185">
        <v>0</v>
      </c>
      <c r="AC944" s="186">
        <v>0</v>
      </c>
      <c r="AD944" s="186">
        <v>0</v>
      </c>
      <c r="AE944" s="187">
        <v>0</v>
      </c>
      <c r="AF944" s="187">
        <v>0</v>
      </c>
      <c r="AG944" s="187">
        <v>0</v>
      </c>
      <c r="AH944" s="187">
        <v>0</v>
      </c>
      <c r="AI944" s="187">
        <v>0</v>
      </c>
      <c r="AJ944" s="188">
        <v>0</v>
      </c>
      <c r="AK944" s="188">
        <v>0</v>
      </c>
      <c r="AL944" s="188">
        <v>0</v>
      </c>
      <c r="AM944" s="187">
        <v>-999</v>
      </c>
      <c r="AN944" s="187" t="s">
        <v>22151</v>
      </c>
      <c r="AO944" s="187" t="s">
        <v>22151</v>
      </c>
      <c r="AP944" s="187" t="s">
        <v>22151</v>
      </c>
      <c r="AQ944" s="187" t="s">
        <v>22151</v>
      </c>
      <c r="AR944" s="187" t="s">
        <v>22151</v>
      </c>
      <c r="AS944" s="187" t="s">
        <v>22151</v>
      </c>
      <c r="AT944" s="187" t="s">
        <v>22151</v>
      </c>
      <c r="AU944" s="187" t="s">
        <v>22151</v>
      </c>
      <c r="AV944" s="187" t="s">
        <v>22151</v>
      </c>
      <c r="AW944" s="187">
        <v>-999</v>
      </c>
      <c r="AX944" s="187">
        <v>-999</v>
      </c>
      <c r="AY944" s="189" t="s">
        <v>22151</v>
      </c>
      <c r="AZ944" s="189" t="s">
        <v>22151</v>
      </c>
      <c r="BA944" s="189" t="s">
        <v>22151</v>
      </c>
      <c r="BB944" s="189" t="s">
        <v>22151</v>
      </c>
      <c r="BC944" s="189" t="s">
        <v>22151</v>
      </c>
      <c r="BD944" s="189" t="s">
        <v>22151</v>
      </c>
      <c r="BE944" s="189" t="s">
        <v>22151</v>
      </c>
      <c r="BF944" s="189" t="s">
        <v>22151</v>
      </c>
      <c r="BG944" s="189" t="s">
        <v>22151</v>
      </c>
      <c r="BH944" s="189">
        <v>280</v>
      </c>
      <c r="BI944" s="189">
        <v>265</v>
      </c>
      <c r="BJ944" s="190" t="s">
        <v>22151</v>
      </c>
      <c r="BK944" s="187">
        <v>8.6531354605957791</v>
      </c>
      <c r="BL944" s="187">
        <v>-1007.6531354605958</v>
      </c>
      <c r="BM944" s="189">
        <v>890</v>
      </c>
      <c r="BN944" s="187">
        <v>0</v>
      </c>
      <c r="BO944" s="187">
        <v>0.19435732070240119</v>
      </c>
      <c r="BP944" s="187">
        <v>-1007.8474927812981</v>
      </c>
      <c r="BQ944" s="191">
        <v>-2147.1678870213455</v>
      </c>
      <c r="BR944" s="192"/>
      <c r="BS944" s="187">
        <v>0</v>
      </c>
      <c r="BT944" s="38">
        <v>0</v>
      </c>
      <c r="BU944" s="187" t="s">
        <v>22635</v>
      </c>
      <c r="BV944" s="184">
        <v>84.09</v>
      </c>
      <c r="BW944" s="193">
        <v>1902</v>
      </c>
      <c r="BX944" s="188">
        <v>-1817.91</v>
      </c>
      <c r="BY944" s="193">
        <v>64</v>
      </c>
      <c r="BZ944" s="193">
        <v>117</v>
      </c>
      <c r="CA944" s="184" t="s">
        <v>22151</v>
      </c>
    </row>
    <row r="945" spans="1:79" x14ac:dyDescent="0.3">
      <c r="A945" s="48" t="s">
        <v>15690</v>
      </c>
      <c r="B945" s="1" t="s">
        <v>6845</v>
      </c>
      <c r="C945" s="2" t="s">
        <v>6874</v>
      </c>
      <c r="D945" s="91" t="s">
        <v>15691</v>
      </c>
      <c r="E945" s="2" t="s">
        <v>1386</v>
      </c>
      <c r="F945" s="2" t="s">
        <v>6120</v>
      </c>
      <c r="G945" s="2" t="s">
        <v>2147</v>
      </c>
      <c r="H945" s="2" t="s">
        <v>2147</v>
      </c>
      <c r="I945" s="2" t="s">
        <v>2147</v>
      </c>
      <c r="J945" s="269" t="s">
        <v>2147</v>
      </c>
      <c r="K945">
        <v>18171</v>
      </c>
      <c r="L945" t="s">
        <v>15692</v>
      </c>
      <c r="M945" t="e">
        <v>#VALUE!</v>
      </c>
      <c r="N945" t="s">
        <v>15693</v>
      </c>
      <c r="O945" s="169">
        <v>0</v>
      </c>
      <c r="P945" s="123">
        <v>0</v>
      </c>
      <c r="Q945" s="123">
        <v>0</v>
      </c>
      <c r="R945" s="75">
        <v>0</v>
      </c>
      <c r="S945" s="123">
        <v>0</v>
      </c>
      <c r="T945" s="123">
        <v>0</v>
      </c>
      <c r="U945" s="123">
        <v>0</v>
      </c>
      <c r="V945" s="75">
        <v>0</v>
      </c>
      <c r="W945" s="123">
        <v>0</v>
      </c>
      <c r="X945" s="75">
        <v>0</v>
      </c>
      <c r="Y945" s="75">
        <v>0</v>
      </c>
      <c r="Z945" s="75">
        <v>0</v>
      </c>
      <c r="AA945" s="75">
        <v>0</v>
      </c>
      <c r="AB945" s="4">
        <v>0</v>
      </c>
      <c r="AC945" s="4">
        <v>0</v>
      </c>
      <c r="AD945" s="4">
        <v>0</v>
      </c>
      <c r="AE945" s="8">
        <v>0</v>
      </c>
      <c r="AF945" s="8">
        <v>0</v>
      </c>
      <c r="AG945" s="8">
        <v>0</v>
      </c>
      <c r="AH945" s="8">
        <v>0</v>
      </c>
      <c r="AI945" s="51">
        <v>0</v>
      </c>
      <c r="AJ945" s="51">
        <v>0</v>
      </c>
      <c r="AK945" s="51">
        <v>0</v>
      </c>
      <c r="AL945" s="51">
        <v>0</v>
      </c>
      <c r="AM945" s="8">
        <v>-999</v>
      </c>
      <c r="AN945" s="8" t="s">
        <v>22151</v>
      </c>
      <c r="AO945" s="8" t="s">
        <v>22151</v>
      </c>
      <c r="AP945" s="8" t="s">
        <v>22151</v>
      </c>
      <c r="AQ945" s="8" t="s">
        <v>22151</v>
      </c>
      <c r="AR945" s="8" t="s">
        <v>22151</v>
      </c>
      <c r="AS945" s="8" t="s">
        <v>22151</v>
      </c>
      <c r="AT945" s="8" t="s">
        <v>22151</v>
      </c>
      <c r="AU945" s="8" t="s">
        <v>22151</v>
      </c>
      <c r="AV945" s="8" t="s">
        <v>22151</v>
      </c>
      <c r="AW945" s="8">
        <v>-999</v>
      </c>
      <c r="AX945" s="8">
        <v>-999</v>
      </c>
      <c r="AY945" s="132" t="s">
        <v>22151</v>
      </c>
      <c r="AZ945" s="132" t="s">
        <v>22151</v>
      </c>
      <c r="BA945" s="132" t="s">
        <v>22151</v>
      </c>
      <c r="BB945" s="132" t="s">
        <v>22151</v>
      </c>
      <c r="BC945" s="132" t="s">
        <v>22151</v>
      </c>
      <c r="BD945" s="132" t="s">
        <v>22151</v>
      </c>
      <c r="BE945" s="132" t="s">
        <v>22151</v>
      </c>
      <c r="BF945" s="132" t="s">
        <v>22151</v>
      </c>
      <c r="BG945" s="132" t="s">
        <v>22151</v>
      </c>
      <c r="BH945" s="132">
        <v>280</v>
      </c>
      <c r="BI945" s="132">
        <v>265</v>
      </c>
      <c r="BJ945" s="92" t="s">
        <v>22151</v>
      </c>
      <c r="BK945" s="8">
        <v>8.6531354605957791</v>
      </c>
      <c r="BL945" s="8">
        <v>-1007.6531354605958</v>
      </c>
      <c r="BM945" s="12">
        <v>890</v>
      </c>
      <c r="BN945" s="10">
        <v>0</v>
      </c>
      <c r="BO945" s="10">
        <v>0.19435732070240119</v>
      </c>
      <c r="BP945" s="10">
        <v>-1007.8474927812981</v>
      </c>
      <c r="BQ945" s="41">
        <v>-2147.1678870213455</v>
      </c>
      <c r="BR945" s="41"/>
      <c r="BS945" s="10">
        <v>0</v>
      </c>
      <c r="BT945" s="38">
        <v>0</v>
      </c>
      <c r="BU945" s="6" t="s">
        <v>22635</v>
      </c>
      <c r="BV945" s="75">
        <v>719</v>
      </c>
      <c r="BW945" s="75">
        <v>1902</v>
      </c>
      <c r="BX945" s="51">
        <v>-1183</v>
      </c>
      <c r="BY945" s="75">
        <v>636</v>
      </c>
      <c r="BZ945" s="75">
        <v>737</v>
      </c>
      <c r="CA945" s="184" t="s">
        <v>22151</v>
      </c>
    </row>
    <row r="946" spans="1:79" x14ac:dyDescent="0.3">
      <c r="A946" s="179" t="s">
        <v>6396</v>
      </c>
      <c r="B946" s="180" t="s">
        <v>7489</v>
      </c>
      <c r="C946" s="196" t="s">
        <v>7490</v>
      </c>
      <c r="D946" s="211" t="s">
        <v>6397</v>
      </c>
      <c r="E946" s="196" t="s">
        <v>1434</v>
      </c>
      <c r="F946" s="196" t="s">
        <v>9094</v>
      </c>
      <c r="G946" s="196" t="s">
        <v>2147</v>
      </c>
      <c r="H946" s="196" t="s">
        <v>22151</v>
      </c>
      <c r="I946" s="196" t="s">
        <v>2147</v>
      </c>
      <c r="J946" s="196" t="s">
        <v>2147</v>
      </c>
      <c r="K946" s="197">
        <v>17171</v>
      </c>
      <c r="L946" s="197" t="s">
        <v>9180</v>
      </c>
      <c r="M946" s="198" t="e">
        <v>#VALUE!</v>
      </c>
      <c r="N946" s="198" t="s">
        <v>9023</v>
      </c>
      <c r="O946" s="199">
        <v>0</v>
      </c>
      <c r="P946" s="200">
        <v>0</v>
      </c>
      <c r="Q946" s="200">
        <v>0</v>
      </c>
      <c r="R946" s="200">
        <v>0</v>
      </c>
      <c r="S946" s="200">
        <v>0</v>
      </c>
      <c r="T946" s="200">
        <v>0</v>
      </c>
      <c r="U946" s="200">
        <v>0</v>
      </c>
      <c r="V946" s="200">
        <v>0</v>
      </c>
      <c r="W946" s="200">
        <v>0</v>
      </c>
      <c r="X946" s="200">
        <v>0</v>
      </c>
      <c r="Y946" s="200">
        <v>0</v>
      </c>
      <c r="Z946" s="200">
        <v>0</v>
      </c>
      <c r="AA946" s="200">
        <v>0</v>
      </c>
      <c r="AB946" s="201">
        <v>0</v>
      </c>
      <c r="AC946" s="202">
        <v>0</v>
      </c>
      <c r="AD946" s="202">
        <v>0</v>
      </c>
      <c r="AE946" s="203">
        <v>0</v>
      </c>
      <c r="AF946" s="203">
        <v>0</v>
      </c>
      <c r="AG946" s="203">
        <v>0</v>
      </c>
      <c r="AH946" s="203">
        <v>0</v>
      </c>
      <c r="AI946" s="203">
        <v>0</v>
      </c>
      <c r="AJ946" s="204">
        <v>0</v>
      </c>
      <c r="AK946" s="204">
        <v>0</v>
      </c>
      <c r="AL946" s="204">
        <v>0</v>
      </c>
      <c r="AM946" s="203">
        <v>-999</v>
      </c>
      <c r="AN946" s="203" t="s">
        <v>22151</v>
      </c>
      <c r="AO946" s="203" t="s">
        <v>22151</v>
      </c>
      <c r="AP946" s="203" t="s">
        <v>22151</v>
      </c>
      <c r="AQ946" s="203" t="s">
        <v>22151</v>
      </c>
      <c r="AR946" s="203" t="s">
        <v>22151</v>
      </c>
      <c r="AS946" s="203" t="s">
        <v>22151</v>
      </c>
      <c r="AT946" s="203" t="s">
        <v>22151</v>
      </c>
      <c r="AU946" s="203" t="s">
        <v>22151</v>
      </c>
      <c r="AV946" s="203" t="s">
        <v>22151</v>
      </c>
      <c r="AW946" s="203">
        <v>-999</v>
      </c>
      <c r="AX946" s="203">
        <v>-999</v>
      </c>
      <c r="AY946" s="205" t="s">
        <v>22151</v>
      </c>
      <c r="AZ946" s="205" t="s">
        <v>22151</v>
      </c>
      <c r="BA946" s="205" t="s">
        <v>22151</v>
      </c>
      <c r="BB946" s="205" t="s">
        <v>22151</v>
      </c>
      <c r="BC946" s="205" t="s">
        <v>22151</v>
      </c>
      <c r="BD946" s="205" t="s">
        <v>22151</v>
      </c>
      <c r="BE946" s="205" t="s">
        <v>22151</v>
      </c>
      <c r="BF946" s="205" t="s">
        <v>22151</v>
      </c>
      <c r="BG946" s="205" t="s">
        <v>22151</v>
      </c>
      <c r="BH946" s="205">
        <v>280</v>
      </c>
      <c r="BI946" s="205">
        <v>265</v>
      </c>
      <c r="BJ946" s="206" t="s">
        <v>22151</v>
      </c>
      <c r="BK946" s="203">
        <v>8.6531354605957791</v>
      </c>
      <c r="BL946" s="203">
        <v>-1007.6531354605958</v>
      </c>
      <c r="BM946" s="205">
        <v>890</v>
      </c>
      <c r="BN946" s="203">
        <v>0</v>
      </c>
      <c r="BO946" s="203">
        <v>0.19435732070240119</v>
      </c>
      <c r="BP946" s="203">
        <v>-1007.8474927812981</v>
      </c>
      <c r="BQ946" s="207">
        <v>-2147.1678870213455</v>
      </c>
      <c r="BR946" s="208"/>
      <c r="BS946" s="203">
        <v>0</v>
      </c>
      <c r="BT946" s="38">
        <v>0</v>
      </c>
      <c r="BU946" s="203" t="s">
        <v>22635</v>
      </c>
      <c r="BV946" s="200">
        <v>999</v>
      </c>
      <c r="BW946" s="209">
        <v>1902</v>
      </c>
      <c r="BX946" s="204">
        <v>-903</v>
      </c>
      <c r="BY946" s="209">
        <v>0</v>
      </c>
      <c r="BZ946" s="209">
        <v>0</v>
      </c>
      <c r="CA946" s="184" t="s">
        <v>22151</v>
      </c>
    </row>
    <row r="947" spans="1:79" x14ac:dyDescent="0.3">
      <c r="A947" s="48" t="s">
        <v>13600</v>
      </c>
      <c r="B947" s="1" t="s">
        <v>7822</v>
      </c>
      <c r="C947" s="2" t="s">
        <v>6862</v>
      </c>
      <c r="D947" s="91" t="s">
        <v>11603</v>
      </c>
      <c r="E947" s="2" t="s">
        <v>1464</v>
      </c>
      <c r="F947" s="2" t="s">
        <v>6120</v>
      </c>
      <c r="G947" s="2" t="s">
        <v>2147</v>
      </c>
      <c r="H947" s="2" t="s">
        <v>2147</v>
      </c>
      <c r="I947" s="2" t="s">
        <v>2147</v>
      </c>
      <c r="J947" s="269" t="s">
        <v>2147</v>
      </c>
      <c r="K947">
        <v>19181</v>
      </c>
      <c r="L947" t="s">
        <v>15797</v>
      </c>
      <c r="M947" t="e">
        <v>#VALUE!</v>
      </c>
      <c r="N947" t="s">
        <v>13601</v>
      </c>
      <c r="O947" s="169">
        <v>0</v>
      </c>
      <c r="P947" s="123">
        <v>0</v>
      </c>
      <c r="Q947" s="123">
        <v>0</v>
      </c>
      <c r="R947" s="67">
        <v>0</v>
      </c>
      <c r="S947" s="123">
        <v>0</v>
      </c>
      <c r="T947" s="123">
        <v>0</v>
      </c>
      <c r="U947" s="123">
        <v>0</v>
      </c>
      <c r="V947" s="67">
        <v>0</v>
      </c>
      <c r="W947" s="123">
        <v>0</v>
      </c>
      <c r="X947" s="67">
        <v>0</v>
      </c>
      <c r="Y947" s="67">
        <v>0</v>
      </c>
      <c r="Z947" s="67">
        <v>0</v>
      </c>
      <c r="AA947" s="67">
        <v>0</v>
      </c>
      <c r="AB947" s="4">
        <v>0</v>
      </c>
      <c r="AC947" s="4">
        <v>0</v>
      </c>
      <c r="AD947" s="4">
        <v>0</v>
      </c>
      <c r="AE947" s="8">
        <v>0</v>
      </c>
      <c r="AF947" s="8">
        <v>0</v>
      </c>
      <c r="AG947" s="8">
        <v>0</v>
      </c>
      <c r="AH947" s="8">
        <v>0</v>
      </c>
      <c r="AI947" s="51">
        <v>0</v>
      </c>
      <c r="AJ947" s="51">
        <v>0</v>
      </c>
      <c r="AK947" s="51">
        <v>0</v>
      </c>
      <c r="AL947" s="51">
        <v>0</v>
      </c>
      <c r="AM947" s="8">
        <v>-999</v>
      </c>
      <c r="AN947" s="8" t="s">
        <v>22151</v>
      </c>
      <c r="AO947" s="8" t="s">
        <v>22151</v>
      </c>
      <c r="AP947" s="8" t="s">
        <v>22151</v>
      </c>
      <c r="AQ947" s="8" t="s">
        <v>22151</v>
      </c>
      <c r="AR947" s="8" t="s">
        <v>22151</v>
      </c>
      <c r="AS947" s="8" t="s">
        <v>22151</v>
      </c>
      <c r="AT947" s="8" t="s">
        <v>22151</v>
      </c>
      <c r="AU947" s="8" t="s">
        <v>22151</v>
      </c>
      <c r="AV947" s="8" t="s">
        <v>22151</v>
      </c>
      <c r="AW947" s="8">
        <v>-999</v>
      </c>
      <c r="AX947" s="8">
        <v>-999</v>
      </c>
      <c r="AY947" s="132" t="s">
        <v>22151</v>
      </c>
      <c r="AZ947" s="132" t="s">
        <v>22151</v>
      </c>
      <c r="BA947" s="132" t="s">
        <v>22151</v>
      </c>
      <c r="BB947" s="132" t="s">
        <v>22151</v>
      </c>
      <c r="BC947" s="132" t="s">
        <v>22151</v>
      </c>
      <c r="BD947" s="132" t="s">
        <v>22151</v>
      </c>
      <c r="BE947" s="132" t="s">
        <v>22151</v>
      </c>
      <c r="BF947" s="132" t="s">
        <v>22151</v>
      </c>
      <c r="BG947" s="132" t="s">
        <v>22151</v>
      </c>
      <c r="BH947" s="132">
        <v>280</v>
      </c>
      <c r="BI947" s="132">
        <v>265</v>
      </c>
      <c r="BJ947" s="92" t="s">
        <v>22151</v>
      </c>
      <c r="BK947" s="8">
        <v>8.6531354605957791</v>
      </c>
      <c r="BL947" s="8">
        <v>-1007.6531354605958</v>
      </c>
      <c r="BM947" s="12">
        <v>890</v>
      </c>
      <c r="BN947" s="10">
        <v>0</v>
      </c>
      <c r="BO947" s="10">
        <v>0.19435732070240119</v>
      </c>
      <c r="BP947" s="10">
        <v>-1007.8474927812981</v>
      </c>
      <c r="BQ947" s="41">
        <v>-2147.1678870213455</v>
      </c>
      <c r="BR947" s="41"/>
      <c r="BS947" s="10">
        <v>0</v>
      </c>
      <c r="BT947" s="38">
        <v>0</v>
      </c>
      <c r="BU947" s="6" t="s">
        <v>22635</v>
      </c>
      <c r="BV947" s="75">
        <v>722.66</v>
      </c>
      <c r="BW947" s="75">
        <v>1902</v>
      </c>
      <c r="BX947" s="51">
        <v>-1179.3400000000001</v>
      </c>
      <c r="BY947" s="75">
        <v>615</v>
      </c>
      <c r="BZ947" s="75">
        <v>750</v>
      </c>
      <c r="CA947" s="184" t="s">
        <v>22151</v>
      </c>
    </row>
    <row r="948" spans="1:79" x14ac:dyDescent="0.3">
      <c r="A948" s="114" t="s">
        <v>3234</v>
      </c>
      <c r="B948" s="114" t="s">
        <v>6719</v>
      </c>
      <c r="C948" s="118" t="s">
        <v>6720</v>
      </c>
      <c r="D948" s="91" t="s">
        <v>575</v>
      </c>
      <c r="E948" s="118" t="s">
        <v>1449</v>
      </c>
      <c r="F948" s="118" t="s">
        <v>6120</v>
      </c>
      <c r="G948" s="118" t="s">
        <v>2147</v>
      </c>
      <c r="H948" s="118" t="s">
        <v>22151</v>
      </c>
      <c r="I948" s="118" t="s">
        <v>2147</v>
      </c>
      <c r="J948" s="271" t="s">
        <v>2147</v>
      </c>
      <c r="K948" s="122">
        <v>6876</v>
      </c>
      <c r="L948" s="122" t="s">
        <v>9309</v>
      </c>
      <c r="M948" s="122" t="e">
        <v>#VALUE!</v>
      </c>
      <c r="N948" s="122" t="s">
        <v>6410</v>
      </c>
      <c r="O948" s="123">
        <v>0</v>
      </c>
      <c r="P948" s="123">
        <v>0</v>
      </c>
      <c r="Q948" s="123">
        <v>0</v>
      </c>
      <c r="R948" s="123">
        <v>0</v>
      </c>
      <c r="S948" s="123">
        <v>0</v>
      </c>
      <c r="T948" s="123">
        <v>0</v>
      </c>
      <c r="U948" s="123">
        <v>0</v>
      </c>
      <c r="V948" s="123">
        <v>0</v>
      </c>
      <c r="W948" s="123">
        <v>0</v>
      </c>
      <c r="X948" s="123">
        <v>0</v>
      </c>
      <c r="Y948" s="123">
        <v>0</v>
      </c>
      <c r="Z948" s="123">
        <v>0</v>
      </c>
      <c r="AA948" s="123">
        <v>0</v>
      </c>
      <c r="AB948" s="124">
        <v>0</v>
      </c>
      <c r="AC948" s="124">
        <v>0</v>
      </c>
      <c r="AD948" s="124">
        <v>0</v>
      </c>
      <c r="AE948" s="125">
        <v>0</v>
      </c>
      <c r="AF948" s="125">
        <v>0</v>
      </c>
      <c r="AG948" s="125">
        <v>0</v>
      </c>
      <c r="AH948" s="125">
        <v>0</v>
      </c>
      <c r="AI948" s="125">
        <v>0</v>
      </c>
      <c r="AJ948" s="125">
        <v>0</v>
      </c>
      <c r="AK948" s="125">
        <v>0</v>
      </c>
      <c r="AL948" s="51">
        <v>0</v>
      </c>
      <c r="AM948" s="125">
        <v>-999</v>
      </c>
      <c r="AN948" s="125" t="s">
        <v>22151</v>
      </c>
      <c r="AO948" s="125" t="s">
        <v>22151</v>
      </c>
      <c r="AP948" s="125" t="s">
        <v>22151</v>
      </c>
      <c r="AQ948" s="125" t="s">
        <v>22151</v>
      </c>
      <c r="AR948" s="125" t="s">
        <v>22151</v>
      </c>
      <c r="AS948" s="125" t="s">
        <v>22151</v>
      </c>
      <c r="AT948" s="125" t="s">
        <v>22151</v>
      </c>
      <c r="AU948" s="125" t="s">
        <v>22151</v>
      </c>
      <c r="AV948" s="125" t="s">
        <v>22151</v>
      </c>
      <c r="AW948" s="125">
        <v>-999</v>
      </c>
      <c r="AX948" s="125">
        <v>-999</v>
      </c>
      <c r="AY948" s="127" t="s">
        <v>22151</v>
      </c>
      <c r="AZ948" s="127" t="s">
        <v>22151</v>
      </c>
      <c r="BA948" s="127" t="s">
        <v>22151</v>
      </c>
      <c r="BB948" s="127" t="s">
        <v>22151</v>
      </c>
      <c r="BC948" s="127" t="s">
        <v>22151</v>
      </c>
      <c r="BD948" s="127" t="s">
        <v>22151</v>
      </c>
      <c r="BE948" s="127" t="s">
        <v>22151</v>
      </c>
      <c r="BF948" s="127" t="s">
        <v>22151</v>
      </c>
      <c r="BG948" s="127" t="s">
        <v>22151</v>
      </c>
      <c r="BH948" s="127">
        <v>280</v>
      </c>
      <c r="BI948" s="127">
        <v>265</v>
      </c>
      <c r="BJ948" s="126" t="s">
        <v>22151</v>
      </c>
      <c r="BK948" s="125">
        <v>8.6531354605957791</v>
      </c>
      <c r="BL948" s="125">
        <v>-1007.6531354605958</v>
      </c>
      <c r="BM948" s="127">
        <v>890</v>
      </c>
      <c r="BN948" s="125">
        <v>0</v>
      </c>
      <c r="BO948" s="125">
        <v>0.19435732070240119</v>
      </c>
      <c r="BP948" s="125">
        <v>-1007.8474927812981</v>
      </c>
      <c r="BQ948" s="128">
        <v>-2147.1678870213455</v>
      </c>
      <c r="BR948" s="159"/>
      <c r="BS948" s="125">
        <v>0</v>
      </c>
      <c r="BT948" s="38">
        <v>0</v>
      </c>
      <c r="BU948" s="125" t="s">
        <v>22635</v>
      </c>
      <c r="BV948" s="123">
        <v>999</v>
      </c>
      <c r="BW948" s="123">
        <v>1902</v>
      </c>
      <c r="BX948" s="125">
        <v>-903</v>
      </c>
      <c r="BY948" s="123">
        <v>0</v>
      </c>
      <c r="BZ948" s="123">
        <v>0</v>
      </c>
      <c r="CA948" s="184" t="s">
        <v>22151</v>
      </c>
    </row>
    <row r="949" spans="1:79" x14ac:dyDescent="0.3">
      <c r="A949" s="26" t="s">
        <v>13486</v>
      </c>
      <c r="B949" s="1" t="s">
        <v>7165</v>
      </c>
      <c r="C949" s="2" t="s">
        <v>7180</v>
      </c>
      <c r="D949" s="91" t="s">
        <v>11720</v>
      </c>
      <c r="E949" s="2" t="s">
        <v>1402</v>
      </c>
      <c r="F949" s="2" t="s">
        <v>6120</v>
      </c>
      <c r="G949" s="2" t="s">
        <v>2147</v>
      </c>
      <c r="H949" s="2" t="s">
        <v>22151</v>
      </c>
      <c r="I949" s="2" t="s">
        <v>2147</v>
      </c>
      <c r="J949" s="269" t="s">
        <v>2147</v>
      </c>
      <c r="K949">
        <v>17278</v>
      </c>
      <c r="L949" t="s">
        <v>15666</v>
      </c>
      <c r="M949" t="e">
        <v>#VALUE!</v>
      </c>
      <c r="N949" t="s">
        <v>13487</v>
      </c>
      <c r="O949" s="169">
        <v>0</v>
      </c>
      <c r="P949" s="123">
        <v>0</v>
      </c>
      <c r="Q949" s="123">
        <v>0</v>
      </c>
      <c r="R949" s="75">
        <v>0</v>
      </c>
      <c r="S949" s="123">
        <v>0</v>
      </c>
      <c r="T949" s="123">
        <v>0</v>
      </c>
      <c r="U949" s="123">
        <v>0</v>
      </c>
      <c r="V949" s="75">
        <v>0</v>
      </c>
      <c r="W949" s="123">
        <v>0</v>
      </c>
      <c r="X949" s="75">
        <v>0</v>
      </c>
      <c r="Y949" s="75">
        <v>0</v>
      </c>
      <c r="Z949" s="75">
        <v>0</v>
      </c>
      <c r="AA949" s="75">
        <v>0</v>
      </c>
      <c r="AB949" s="4">
        <v>0</v>
      </c>
      <c r="AC949" s="4">
        <v>0</v>
      </c>
      <c r="AD949" s="4">
        <v>0</v>
      </c>
      <c r="AE949" s="8">
        <v>0</v>
      </c>
      <c r="AF949" s="8">
        <v>0</v>
      </c>
      <c r="AG949" s="8">
        <v>0</v>
      </c>
      <c r="AH949" s="8">
        <v>0</v>
      </c>
      <c r="AI949" s="51">
        <v>0</v>
      </c>
      <c r="AJ949" s="51">
        <v>0</v>
      </c>
      <c r="AK949" s="51">
        <v>0</v>
      </c>
      <c r="AL949" s="51">
        <v>0</v>
      </c>
      <c r="AM949" s="8">
        <v>-999</v>
      </c>
      <c r="AN949" s="8" t="s">
        <v>22151</v>
      </c>
      <c r="AO949" s="8" t="s">
        <v>22151</v>
      </c>
      <c r="AP949" s="8" t="s">
        <v>22151</v>
      </c>
      <c r="AQ949" s="8" t="s">
        <v>22151</v>
      </c>
      <c r="AR949" s="8" t="s">
        <v>22151</v>
      </c>
      <c r="AS949" s="8" t="s">
        <v>22151</v>
      </c>
      <c r="AT949" s="8" t="s">
        <v>22151</v>
      </c>
      <c r="AU949" s="8" t="s">
        <v>22151</v>
      </c>
      <c r="AV949" s="8" t="s">
        <v>22151</v>
      </c>
      <c r="AW949" s="8">
        <v>-999</v>
      </c>
      <c r="AX949" s="8">
        <v>-999</v>
      </c>
      <c r="AY949" s="132" t="s">
        <v>22151</v>
      </c>
      <c r="AZ949" s="132" t="s">
        <v>22151</v>
      </c>
      <c r="BA949" s="132" t="s">
        <v>22151</v>
      </c>
      <c r="BB949" s="132" t="s">
        <v>22151</v>
      </c>
      <c r="BC949" s="132" t="s">
        <v>22151</v>
      </c>
      <c r="BD949" s="132" t="s">
        <v>22151</v>
      </c>
      <c r="BE949" s="132" t="s">
        <v>22151</v>
      </c>
      <c r="BF949" s="132" t="s">
        <v>22151</v>
      </c>
      <c r="BG949" s="132" t="s">
        <v>22151</v>
      </c>
      <c r="BH949" s="132">
        <v>280</v>
      </c>
      <c r="BI949" s="132">
        <v>265</v>
      </c>
      <c r="BJ949" s="92" t="s">
        <v>22151</v>
      </c>
      <c r="BK949" s="8">
        <v>8.6531354605957791</v>
      </c>
      <c r="BL949" s="8">
        <v>-1007.6531354605958</v>
      </c>
      <c r="BM949" s="12">
        <v>890</v>
      </c>
      <c r="BN949" s="10">
        <v>0</v>
      </c>
      <c r="BO949" s="10">
        <v>0.19435732070240119</v>
      </c>
      <c r="BP949" s="10">
        <v>-1007.8474927812981</v>
      </c>
      <c r="BQ949" s="41">
        <v>-2147.1678870213455</v>
      </c>
      <c r="BR949" s="41"/>
      <c r="BS949" s="10">
        <v>0</v>
      </c>
      <c r="BT949" s="38">
        <v>0</v>
      </c>
      <c r="BU949" s="6" t="s">
        <v>22635</v>
      </c>
      <c r="BV949" s="75">
        <v>739.36</v>
      </c>
      <c r="BW949" s="75">
        <v>1902</v>
      </c>
      <c r="BX949" s="51">
        <v>-1162.6399999999999</v>
      </c>
      <c r="BY949" s="75">
        <v>525</v>
      </c>
      <c r="BZ949" s="75">
        <v>716</v>
      </c>
      <c r="CA949" s="184" t="s">
        <v>22151</v>
      </c>
    </row>
    <row r="950" spans="1:79" x14ac:dyDescent="0.3">
      <c r="A950" s="179" t="s">
        <v>4711</v>
      </c>
      <c r="B950" s="180" t="s">
        <v>6930</v>
      </c>
      <c r="C950" s="181" t="s">
        <v>6931</v>
      </c>
      <c r="D950" s="210" t="s">
        <v>47</v>
      </c>
      <c r="E950" s="181" t="s">
        <v>3591</v>
      </c>
      <c r="F950" s="181" t="s">
        <v>3591</v>
      </c>
      <c r="G950" s="181" t="s">
        <v>2147</v>
      </c>
      <c r="H950" s="181" t="s">
        <v>2147</v>
      </c>
      <c r="I950" s="181" t="s">
        <v>2147</v>
      </c>
      <c r="J950" s="181" t="s">
        <v>2147</v>
      </c>
      <c r="K950" s="182">
        <v>3648</v>
      </c>
      <c r="L950" s="182" t="s">
        <v>9994</v>
      </c>
      <c r="M950" s="194" t="e">
        <v>#VALUE!</v>
      </c>
      <c r="N950" s="194" t="s">
        <v>6190</v>
      </c>
      <c r="O950" s="66">
        <v>0</v>
      </c>
      <c r="P950" s="184">
        <v>0</v>
      </c>
      <c r="Q950" s="184">
        <v>0</v>
      </c>
      <c r="R950" s="184">
        <v>0</v>
      </c>
      <c r="S950" s="184">
        <v>0</v>
      </c>
      <c r="T950" s="184">
        <v>0</v>
      </c>
      <c r="U950" s="184">
        <v>0</v>
      </c>
      <c r="V950" s="184">
        <v>0</v>
      </c>
      <c r="W950" s="184">
        <v>0</v>
      </c>
      <c r="X950" s="184">
        <v>0</v>
      </c>
      <c r="Y950" s="184">
        <v>0</v>
      </c>
      <c r="Z950" s="184">
        <v>0</v>
      </c>
      <c r="AA950" s="184">
        <v>0</v>
      </c>
      <c r="AB950" s="185">
        <v>0</v>
      </c>
      <c r="AC950" s="186">
        <v>0</v>
      </c>
      <c r="AD950" s="186">
        <v>0</v>
      </c>
      <c r="AE950" s="187">
        <v>0</v>
      </c>
      <c r="AF950" s="187">
        <v>0</v>
      </c>
      <c r="AG950" s="187">
        <v>0</v>
      </c>
      <c r="AH950" s="187">
        <v>0</v>
      </c>
      <c r="AI950" s="187">
        <v>0</v>
      </c>
      <c r="AJ950" s="188">
        <v>0</v>
      </c>
      <c r="AK950" s="188">
        <v>0</v>
      </c>
      <c r="AL950" s="188">
        <v>0</v>
      </c>
      <c r="AM950" s="187">
        <v>-999</v>
      </c>
      <c r="AN950" s="187" t="s">
        <v>22151</v>
      </c>
      <c r="AO950" s="187" t="s">
        <v>22151</v>
      </c>
      <c r="AP950" s="187" t="s">
        <v>22151</v>
      </c>
      <c r="AQ950" s="187" t="s">
        <v>22151</v>
      </c>
      <c r="AR950" s="187" t="s">
        <v>22151</v>
      </c>
      <c r="AS950" s="187" t="s">
        <v>22151</v>
      </c>
      <c r="AT950" s="187" t="s">
        <v>22151</v>
      </c>
      <c r="AU950" s="187" t="s">
        <v>22151</v>
      </c>
      <c r="AV950" s="187" t="s">
        <v>22151</v>
      </c>
      <c r="AW950" s="187">
        <v>-999</v>
      </c>
      <c r="AX950" s="187">
        <v>-999</v>
      </c>
      <c r="AY950" s="189" t="s">
        <v>22151</v>
      </c>
      <c r="AZ950" s="189" t="s">
        <v>22151</v>
      </c>
      <c r="BA950" s="189" t="s">
        <v>22151</v>
      </c>
      <c r="BB950" s="189" t="s">
        <v>22151</v>
      </c>
      <c r="BC950" s="189" t="s">
        <v>22151</v>
      </c>
      <c r="BD950" s="189" t="s">
        <v>22151</v>
      </c>
      <c r="BE950" s="189" t="s">
        <v>22151</v>
      </c>
      <c r="BF950" s="189" t="s">
        <v>22151</v>
      </c>
      <c r="BG950" s="189" t="s">
        <v>22151</v>
      </c>
      <c r="BH950" s="189">
        <v>280</v>
      </c>
      <c r="BI950" s="189">
        <v>265</v>
      </c>
      <c r="BJ950" s="190" t="s">
        <v>22151</v>
      </c>
      <c r="BK950" s="187">
        <v>8.6531354605957791</v>
      </c>
      <c r="BL950" s="187">
        <v>-1007.6531354605958</v>
      </c>
      <c r="BM950" s="189">
        <v>890</v>
      </c>
      <c r="BN950" s="187">
        <v>0</v>
      </c>
      <c r="BO950" s="187">
        <v>0.19435732070240119</v>
      </c>
      <c r="BP950" s="187">
        <v>-1007.8474927812981</v>
      </c>
      <c r="BQ950" s="191">
        <v>-2147.1678870213455</v>
      </c>
      <c r="BR950" s="192"/>
      <c r="BS950" s="187">
        <v>0</v>
      </c>
      <c r="BT950" s="38">
        <v>0</v>
      </c>
      <c r="BU950" s="187" t="s">
        <v>22635</v>
      </c>
      <c r="BV950" s="184">
        <v>999</v>
      </c>
      <c r="BW950" s="193">
        <v>1902</v>
      </c>
      <c r="BX950" s="188">
        <v>-903</v>
      </c>
      <c r="BY950" s="193">
        <v>0</v>
      </c>
      <c r="BZ950" s="193">
        <v>0</v>
      </c>
      <c r="CA950" s="184" t="s">
        <v>22151</v>
      </c>
    </row>
    <row r="951" spans="1:79" x14ac:dyDescent="0.3">
      <c r="A951" s="53" t="s">
        <v>20280</v>
      </c>
      <c r="B951" s="1" t="s">
        <v>20282</v>
      </c>
      <c r="C951" s="2" t="s">
        <v>6939</v>
      </c>
      <c r="D951" s="91" t="s">
        <v>20281</v>
      </c>
      <c r="E951" s="2" t="s">
        <v>1409</v>
      </c>
      <c r="F951" s="2" t="s">
        <v>9094</v>
      </c>
      <c r="G951" s="2" t="s">
        <v>2147</v>
      </c>
      <c r="H951" s="2" t="s">
        <v>2147</v>
      </c>
      <c r="I951" s="2" t="s">
        <v>2147</v>
      </c>
      <c r="J951" s="269" t="s">
        <v>2147</v>
      </c>
      <c r="K951">
        <v>22217</v>
      </c>
      <c r="L951" t="s">
        <v>20283</v>
      </c>
      <c r="M951" t="e">
        <v>#VALUE!</v>
      </c>
      <c r="N951" t="s">
        <v>20285</v>
      </c>
      <c r="O951" s="169">
        <v>0</v>
      </c>
      <c r="P951" s="123">
        <v>0</v>
      </c>
      <c r="Q951" s="123">
        <v>0</v>
      </c>
      <c r="R951" s="75">
        <v>0</v>
      </c>
      <c r="S951" s="123">
        <v>0</v>
      </c>
      <c r="T951" s="123">
        <v>0</v>
      </c>
      <c r="U951" s="123">
        <v>0</v>
      </c>
      <c r="V951" s="75">
        <v>0</v>
      </c>
      <c r="W951" s="123">
        <v>0</v>
      </c>
      <c r="X951" s="75">
        <v>0</v>
      </c>
      <c r="Y951" s="75">
        <v>0</v>
      </c>
      <c r="Z951" s="75">
        <v>0</v>
      </c>
      <c r="AA951" s="75">
        <v>0</v>
      </c>
      <c r="AB951" s="52">
        <v>0</v>
      </c>
      <c r="AC951" s="52">
        <v>0</v>
      </c>
      <c r="AD951" s="52">
        <v>0</v>
      </c>
      <c r="AE951" s="51">
        <v>0</v>
      </c>
      <c r="AF951" s="51">
        <v>0</v>
      </c>
      <c r="AG951" s="51">
        <v>0</v>
      </c>
      <c r="AH951" s="51">
        <v>0</v>
      </c>
      <c r="AI951" s="51">
        <v>0</v>
      </c>
      <c r="AJ951" s="51">
        <v>0</v>
      </c>
      <c r="AK951" s="51">
        <v>0</v>
      </c>
      <c r="AL951" s="51">
        <v>0</v>
      </c>
      <c r="AM951" s="51">
        <v>-999</v>
      </c>
      <c r="AN951" s="51" t="s">
        <v>22151</v>
      </c>
      <c r="AO951" s="51" t="s">
        <v>22151</v>
      </c>
      <c r="AP951" s="51" t="s">
        <v>22151</v>
      </c>
      <c r="AQ951" s="51" t="s">
        <v>22151</v>
      </c>
      <c r="AR951" s="51" t="s">
        <v>22151</v>
      </c>
      <c r="AS951" s="51" t="s">
        <v>22151</v>
      </c>
      <c r="AT951" s="51" t="s">
        <v>22151</v>
      </c>
      <c r="AU951" s="51" t="s">
        <v>22151</v>
      </c>
      <c r="AV951" s="51" t="s">
        <v>22151</v>
      </c>
      <c r="AW951" s="51">
        <v>-999</v>
      </c>
      <c r="AX951" s="51">
        <v>-999</v>
      </c>
      <c r="AY951" s="76" t="s">
        <v>22151</v>
      </c>
      <c r="AZ951" s="132" t="s">
        <v>22151</v>
      </c>
      <c r="BA951" s="132" t="s">
        <v>22151</v>
      </c>
      <c r="BB951" s="132" t="s">
        <v>22151</v>
      </c>
      <c r="BC951" s="132" t="s">
        <v>22151</v>
      </c>
      <c r="BD951" s="132" t="s">
        <v>22151</v>
      </c>
      <c r="BE951" s="132" t="s">
        <v>22151</v>
      </c>
      <c r="BF951" s="132" t="s">
        <v>22151</v>
      </c>
      <c r="BG951" s="132" t="s">
        <v>22151</v>
      </c>
      <c r="BH951" s="132">
        <v>280</v>
      </c>
      <c r="BI951" s="132">
        <v>265</v>
      </c>
      <c r="BJ951" s="92" t="s">
        <v>22151</v>
      </c>
      <c r="BK951" s="51">
        <v>8.6531354605957791</v>
      </c>
      <c r="BL951" s="51">
        <v>-1007.6531354605958</v>
      </c>
      <c r="BM951" s="76">
        <v>890</v>
      </c>
      <c r="BN951" s="51">
        <v>0</v>
      </c>
      <c r="BO951" s="51">
        <v>0.19435732070240119</v>
      </c>
      <c r="BP951" s="51">
        <v>-1007.8474927812981</v>
      </c>
      <c r="BQ951" s="64">
        <v>-2147.1678870213455</v>
      </c>
      <c r="BR951" s="64"/>
      <c r="BS951" s="51">
        <v>0</v>
      </c>
      <c r="BT951" s="38">
        <v>0</v>
      </c>
      <c r="BU951" s="51" t="s">
        <v>22635</v>
      </c>
      <c r="BV951" s="75">
        <v>728.11</v>
      </c>
      <c r="BW951" s="75">
        <v>1902</v>
      </c>
      <c r="BX951" s="51">
        <v>-1173.8899999999999</v>
      </c>
      <c r="BY951" s="75">
        <v>586</v>
      </c>
      <c r="BZ951" s="75">
        <v>747</v>
      </c>
      <c r="CA951" s="184" t="s">
        <v>22151</v>
      </c>
    </row>
    <row r="952" spans="1:79" x14ac:dyDescent="0.3">
      <c r="A952" s="48" t="s">
        <v>3507</v>
      </c>
      <c r="B952" s="1" t="s">
        <v>7067</v>
      </c>
      <c r="C952" s="2" t="s">
        <v>6620</v>
      </c>
      <c r="D952" s="91" t="s">
        <v>92</v>
      </c>
      <c r="E952" s="2" t="s">
        <v>1386</v>
      </c>
      <c r="F952" s="2" t="s">
        <v>6120</v>
      </c>
      <c r="G952" s="2" t="s">
        <v>2147</v>
      </c>
      <c r="H952" s="2" t="s">
        <v>2147</v>
      </c>
      <c r="I952" s="2" t="s">
        <v>2147</v>
      </c>
      <c r="J952" s="269" t="s">
        <v>2147</v>
      </c>
      <c r="K952">
        <v>9308</v>
      </c>
      <c r="L952" t="s">
        <v>9232</v>
      </c>
      <c r="M952" t="e">
        <v>#VALUE!</v>
      </c>
      <c r="N952" t="s">
        <v>6100</v>
      </c>
      <c r="O952" s="169">
        <v>0</v>
      </c>
      <c r="P952" s="123">
        <v>0</v>
      </c>
      <c r="Q952" s="123">
        <v>0</v>
      </c>
      <c r="R952" s="75">
        <v>0</v>
      </c>
      <c r="S952" s="123">
        <v>0</v>
      </c>
      <c r="T952" s="123">
        <v>0</v>
      </c>
      <c r="U952" s="123">
        <v>0</v>
      </c>
      <c r="V952" s="75">
        <v>0</v>
      </c>
      <c r="W952" s="123">
        <v>0</v>
      </c>
      <c r="X952" s="75">
        <v>0</v>
      </c>
      <c r="Y952" s="75">
        <v>0</v>
      </c>
      <c r="Z952" s="75">
        <v>0</v>
      </c>
      <c r="AA952" s="75">
        <v>0</v>
      </c>
      <c r="AB952" s="4">
        <v>0</v>
      </c>
      <c r="AC952" s="4">
        <v>0</v>
      </c>
      <c r="AD952" s="4">
        <v>0</v>
      </c>
      <c r="AE952" s="8">
        <v>0</v>
      </c>
      <c r="AF952" s="8">
        <v>0</v>
      </c>
      <c r="AG952" s="8">
        <v>0</v>
      </c>
      <c r="AH952" s="8">
        <v>0</v>
      </c>
      <c r="AI952" s="51">
        <v>0</v>
      </c>
      <c r="AJ952" s="51">
        <v>0</v>
      </c>
      <c r="AK952" s="51">
        <v>0</v>
      </c>
      <c r="AL952" s="51">
        <v>0</v>
      </c>
      <c r="AM952" s="8">
        <v>-999</v>
      </c>
      <c r="AN952" s="8" t="s">
        <v>22151</v>
      </c>
      <c r="AO952" s="8" t="s">
        <v>22151</v>
      </c>
      <c r="AP952" s="8" t="s">
        <v>22151</v>
      </c>
      <c r="AQ952" s="8" t="s">
        <v>22151</v>
      </c>
      <c r="AR952" s="8" t="s">
        <v>22151</v>
      </c>
      <c r="AS952" s="8" t="s">
        <v>22151</v>
      </c>
      <c r="AT952" s="8" t="s">
        <v>22151</v>
      </c>
      <c r="AU952" s="8" t="s">
        <v>22151</v>
      </c>
      <c r="AV952" s="8" t="s">
        <v>22151</v>
      </c>
      <c r="AW952" s="8">
        <v>-999</v>
      </c>
      <c r="AX952" s="8">
        <v>-999</v>
      </c>
      <c r="AY952" s="132" t="s">
        <v>22151</v>
      </c>
      <c r="AZ952" s="132" t="s">
        <v>22151</v>
      </c>
      <c r="BA952" s="132" t="s">
        <v>22151</v>
      </c>
      <c r="BB952" s="132" t="s">
        <v>22151</v>
      </c>
      <c r="BC952" s="132" t="s">
        <v>22151</v>
      </c>
      <c r="BD952" s="132" t="s">
        <v>22151</v>
      </c>
      <c r="BE952" s="132" t="s">
        <v>22151</v>
      </c>
      <c r="BF952" s="132" t="s">
        <v>22151</v>
      </c>
      <c r="BG952" s="132" t="s">
        <v>22151</v>
      </c>
      <c r="BH952" s="132">
        <v>280</v>
      </c>
      <c r="BI952" s="132">
        <v>265</v>
      </c>
      <c r="BJ952" s="92" t="s">
        <v>22151</v>
      </c>
      <c r="BK952" s="8">
        <v>8.6531354605957791</v>
      </c>
      <c r="BL952" s="8">
        <v>-1007.6531354605958</v>
      </c>
      <c r="BM952" s="12">
        <v>890</v>
      </c>
      <c r="BN952" s="10">
        <v>0</v>
      </c>
      <c r="BO952" s="10">
        <v>0.19435732070240119</v>
      </c>
      <c r="BP952" s="10">
        <v>-1007.8474927812981</v>
      </c>
      <c r="BQ952" s="41">
        <v>-2147.1678870213455</v>
      </c>
      <c r="BR952" s="41"/>
      <c r="BS952" s="10">
        <v>0</v>
      </c>
      <c r="BT952" s="38">
        <v>0</v>
      </c>
      <c r="BU952" s="6" t="s">
        <v>22635</v>
      </c>
      <c r="BV952" s="75">
        <v>999</v>
      </c>
      <c r="BW952" s="75">
        <v>1902</v>
      </c>
      <c r="BX952" s="51">
        <v>-903</v>
      </c>
      <c r="BY952" s="75">
        <v>0</v>
      </c>
      <c r="BZ952" s="75">
        <v>0</v>
      </c>
      <c r="CA952" s="184" t="s">
        <v>22151</v>
      </c>
    </row>
    <row r="953" spans="1:79" x14ac:dyDescent="0.3">
      <c r="A953" s="195" t="s">
        <v>11390</v>
      </c>
      <c r="B953" s="180" t="s">
        <v>11391</v>
      </c>
      <c r="C953" s="196" t="s">
        <v>6990</v>
      </c>
      <c r="D953" s="211" t="s">
        <v>11194</v>
      </c>
      <c r="E953" s="196" t="s">
        <v>1446</v>
      </c>
      <c r="F953" s="196" t="s">
        <v>9094</v>
      </c>
      <c r="G953" s="196" t="s">
        <v>2147</v>
      </c>
      <c r="H953" s="196" t="s">
        <v>2147</v>
      </c>
      <c r="I953" s="196" t="s">
        <v>2147</v>
      </c>
      <c r="J953" s="196" t="s">
        <v>2147</v>
      </c>
      <c r="K953" s="197">
        <v>12225</v>
      </c>
      <c r="L953" s="197" t="s">
        <v>11195</v>
      </c>
      <c r="M953" s="198" t="e">
        <v>#VALUE!</v>
      </c>
      <c r="N953" s="198" t="s">
        <v>12557</v>
      </c>
      <c r="O953" s="199">
        <v>0</v>
      </c>
      <c r="P953" s="200">
        <v>0</v>
      </c>
      <c r="Q953" s="200">
        <v>0</v>
      </c>
      <c r="R953" s="200">
        <v>0</v>
      </c>
      <c r="S953" s="200">
        <v>0</v>
      </c>
      <c r="T953" s="200">
        <v>0</v>
      </c>
      <c r="U953" s="200">
        <v>0</v>
      </c>
      <c r="V953" s="200">
        <v>0</v>
      </c>
      <c r="W953" s="200">
        <v>0</v>
      </c>
      <c r="X953" s="200">
        <v>0</v>
      </c>
      <c r="Y953" s="200">
        <v>0</v>
      </c>
      <c r="Z953" s="200">
        <v>0</v>
      </c>
      <c r="AA953" s="200">
        <v>0</v>
      </c>
      <c r="AB953" s="201">
        <v>0</v>
      </c>
      <c r="AC953" s="202">
        <v>0</v>
      </c>
      <c r="AD953" s="202">
        <v>0</v>
      </c>
      <c r="AE953" s="203">
        <v>0</v>
      </c>
      <c r="AF953" s="203">
        <v>0</v>
      </c>
      <c r="AG953" s="203">
        <v>0</v>
      </c>
      <c r="AH953" s="203">
        <v>0</v>
      </c>
      <c r="AI953" s="203">
        <v>0</v>
      </c>
      <c r="AJ953" s="204">
        <v>0</v>
      </c>
      <c r="AK953" s="204">
        <v>0</v>
      </c>
      <c r="AL953" s="204">
        <v>0</v>
      </c>
      <c r="AM953" s="203">
        <v>-999</v>
      </c>
      <c r="AN953" s="203" t="s">
        <v>22151</v>
      </c>
      <c r="AO953" s="203" t="s">
        <v>22151</v>
      </c>
      <c r="AP953" s="203" t="s">
        <v>22151</v>
      </c>
      <c r="AQ953" s="203" t="s">
        <v>22151</v>
      </c>
      <c r="AR953" s="203" t="s">
        <v>22151</v>
      </c>
      <c r="AS953" s="203" t="s">
        <v>22151</v>
      </c>
      <c r="AT953" s="203" t="s">
        <v>22151</v>
      </c>
      <c r="AU953" s="203" t="s">
        <v>22151</v>
      </c>
      <c r="AV953" s="203" t="s">
        <v>22151</v>
      </c>
      <c r="AW953" s="203">
        <v>-999</v>
      </c>
      <c r="AX953" s="203">
        <v>-999</v>
      </c>
      <c r="AY953" s="205" t="s">
        <v>22151</v>
      </c>
      <c r="AZ953" s="205" t="s">
        <v>22151</v>
      </c>
      <c r="BA953" s="205" t="s">
        <v>22151</v>
      </c>
      <c r="BB953" s="205" t="s">
        <v>22151</v>
      </c>
      <c r="BC953" s="205" t="s">
        <v>22151</v>
      </c>
      <c r="BD953" s="205" t="s">
        <v>22151</v>
      </c>
      <c r="BE953" s="205" t="s">
        <v>22151</v>
      </c>
      <c r="BF953" s="205" t="s">
        <v>22151</v>
      </c>
      <c r="BG953" s="205" t="s">
        <v>22151</v>
      </c>
      <c r="BH953" s="205">
        <v>280</v>
      </c>
      <c r="BI953" s="205">
        <v>265</v>
      </c>
      <c r="BJ953" s="206" t="s">
        <v>22151</v>
      </c>
      <c r="BK953" s="203">
        <v>8.6531354605957791</v>
      </c>
      <c r="BL953" s="203">
        <v>-1007.6531354605958</v>
      </c>
      <c r="BM953" s="205">
        <v>890</v>
      </c>
      <c r="BN953" s="203">
        <v>0</v>
      </c>
      <c r="BO953" s="203">
        <v>0.19435732070240119</v>
      </c>
      <c r="BP953" s="203">
        <v>-1007.8474927812981</v>
      </c>
      <c r="BQ953" s="207">
        <v>-2147.1678870213455</v>
      </c>
      <c r="BR953" s="208"/>
      <c r="BS953" s="203">
        <v>0</v>
      </c>
      <c r="BT953" s="38">
        <v>0</v>
      </c>
      <c r="BU953" s="203" t="s">
        <v>22635</v>
      </c>
      <c r="BV953" s="200">
        <v>999</v>
      </c>
      <c r="BW953" s="209">
        <v>1902</v>
      </c>
      <c r="BX953" s="204">
        <v>-903</v>
      </c>
      <c r="BY953" s="209">
        <v>0</v>
      </c>
      <c r="BZ953" s="209">
        <v>0</v>
      </c>
      <c r="CA953" s="184" t="s">
        <v>22151</v>
      </c>
    </row>
    <row r="954" spans="1:79" x14ac:dyDescent="0.3">
      <c r="A954" s="48" t="s">
        <v>1415</v>
      </c>
      <c r="B954" s="1" t="s">
        <v>6791</v>
      </c>
      <c r="C954" s="2" t="s">
        <v>6792</v>
      </c>
      <c r="D954" s="91" t="s">
        <v>526</v>
      </c>
      <c r="E954" s="2" t="s">
        <v>1449</v>
      </c>
      <c r="F954" s="2" t="s">
        <v>6120</v>
      </c>
      <c r="G954" s="2" t="s">
        <v>2147</v>
      </c>
      <c r="H954" s="2" t="s">
        <v>22151</v>
      </c>
      <c r="I954" s="2" t="s">
        <v>2147</v>
      </c>
      <c r="J954" s="269" t="s">
        <v>2147</v>
      </c>
      <c r="K954">
        <v>2495</v>
      </c>
      <c r="L954" t="s">
        <v>9517</v>
      </c>
      <c r="M954" t="e">
        <v>#VALUE!</v>
      </c>
      <c r="N954" t="s">
        <v>5088</v>
      </c>
      <c r="O954" s="169">
        <v>0</v>
      </c>
      <c r="P954" s="123">
        <v>0</v>
      </c>
      <c r="Q954" s="123">
        <v>0</v>
      </c>
      <c r="R954" s="67">
        <v>0</v>
      </c>
      <c r="S954" s="123">
        <v>0</v>
      </c>
      <c r="T954" s="123">
        <v>0</v>
      </c>
      <c r="U954" s="123">
        <v>0</v>
      </c>
      <c r="V954" s="67">
        <v>0</v>
      </c>
      <c r="W954" s="123">
        <v>0</v>
      </c>
      <c r="X954" s="67">
        <v>0</v>
      </c>
      <c r="Y954" s="67">
        <v>0</v>
      </c>
      <c r="Z954" s="67">
        <v>0</v>
      </c>
      <c r="AA954" s="67">
        <v>0</v>
      </c>
      <c r="AB954" s="4">
        <v>0</v>
      </c>
      <c r="AC954" s="4">
        <v>0</v>
      </c>
      <c r="AD954" s="4">
        <v>0</v>
      </c>
      <c r="AE954" s="8">
        <v>0</v>
      </c>
      <c r="AF954" s="8">
        <v>0</v>
      </c>
      <c r="AG954" s="8">
        <v>0</v>
      </c>
      <c r="AH954" s="8">
        <v>0</v>
      </c>
      <c r="AI954" s="51">
        <v>0</v>
      </c>
      <c r="AJ954" s="51">
        <v>0</v>
      </c>
      <c r="AK954" s="51">
        <v>0</v>
      </c>
      <c r="AL954" s="51">
        <v>0</v>
      </c>
      <c r="AM954" s="8">
        <v>-999</v>
      </c>
      <c r="AN954" s="8" t="s">
        <v>22151</v>
      </c>
      <c r="AO954" s="8" t="s">
        <v>22151</v>
      </c>
      <c r="AP954" s="8" t="s">
        <v>22151</v>
      </c>
      <c r="AQ954" s="8" t="s">
        <v>22151</v>
      </c>
      <c r="AR954" s="8" t="s">
        <v>22151</v>
      </c>
      <c r="AS954" s="8" t="s">
        <v>22151</v>
      </c>
      <c r="AT954" s="8" t="s">
        <v>22151</v>
      </c>
      <c r="AU954" s="8" t="s">
        <v>22151</v>
      </c>
      <c r="AV954" s="8" t="s">
        <v>22151</v>
      </c>
      <c r="AW954" s="8">
        <v>-999</v>
      </c>
      <c r="AX954" s="8">
        <v>-999</v>
      </c>
      <c r="AY954" s="132" t="s">
        <v>22151</v>
      </c>
      <c r="AZ954" s="132" t="s">
        <v>22151</v>
      </c>
      <c r="BA954" s="132" t="s">
        <v>22151</v>
      </c>
      <c r="BB954" s="132" t="s">
        <v>22151</v>
      </c>
      <c r="BC954" s="132" t="s">
        <v>22151</v>
      </c>
      <c r="BD954" s="132" t="s">
        <v>22151</v>
      </c>
      <c r="BE954" s="132" t="s">
        <v>22151</v>
      </c>
      <c r="BF954" s="132" t="s">
        <v>22151</v>
      </c>
      <c r="BG954" s="132" t="s">
        <v>22151</v>
      </c>
      <c r="BH954" s="132">
        <v>280</v>
      </c>
      <c r="BI954" s="132">
        <v>265</v>
      </c>
      <c r="BJ954" s="92" t="s">
        <v>22151</v>
      </c>
      <c r="BK954" s="8">
        <v>8.6531354605957791</v>
      </c>
      <c r="BL954" s="8">
        <v>-1007.6531354605958</v>
      </c>
      <c r="BM954" s="12">
        <v>890</v>
      </c>
      <c r="BN954" s="10">
        <v>0</v>
      </c>
      <c r="BO954" s="10">
        <v>0.19435732070240119</v>
      </c>
      <c r="BP954" s="10">
        <v>-1007.8474927812981</v>
      </c>
      <c r="BQ954" s="41">
        <v>-2147.1678870213455</v>
      </c>
      <c r="BR954" s="41"/>
      <c r="BS954" s="10">
        <v>0</v>
      </c>
      <c r="BT954" s="38">
        <v>0</v>
      </c>
      <c r="BU954" s="6" t="s">
        <v>22635</v>
      </c>
      <c r="BV954" s="75">
        <v>999</v>
      </c>
      <c r="BW954" s="75">
        <v>1902</v>
      </c>
      <c r="BX954" s="51">
        <v>-903</v>
      </c>
      <c r="BY954" s="75">
        <v>0</v>
      </c>
      <c r="BZ954" s="75">
        <v>0</v>
      </c>
      <c r="CA954" s="184" t="s">
        <v>22151</v>
      </c>
    </row>
    <row r="955" spans="1:79" x14ac:dyDescent="0.3">
      <c r="A955" s="26" t="s">
        <v>3468</v>
      </c>
      <c r="B955" s="1" t="s">
        <v>6863</v>
      </c>
      <c r="C955" s="2" t="s">
        <v>6864</v>
      </c>
      <c r="D955" s="91" t="s">
        <v>1305</v>
      </c>
      <c r="E955" s="2" t="s">
        <v>1565</v>
      </c>
      <c r="F955" s="2" t="s">
        <v>6120</v>
      </c>
      <c r="G955" s="2" t="s">
        <v>2147</v>
      </c>
      <c r="H955" s="2" t="s">
        <v>22151</v>
      </c>
      <c r="I955" s="2" t="s">
        <v>2147</v>
      </c>
      <c r="J955" s="269" t="s">
        <v>2147</v>
      </c>
      <c r="K955">
        <v>11997</v>
      </c>
      <c r="L955" t="s">
        <v>10488</v>
      </c>
      <c r="M955" t="e">
        <v>#VALUE!</v>
      </c>
      <c r="N955" t="s">
        <v>5106</v>
      </c>
      <c r="O955" s="169">
        <v>0</v>
      </c>
      <c r="P955" s="123">
        <v>0</v>
      </c>
      <c r="Q955" s="123">
        <v>0</v>
      </c>
      <c r="R955" s="75">
        <v>0</v>
      </c>
      <c r="S955" s="123">
        <v>0</v>
      </c>
      <c r="T955" s="123">
        <v>0</v>
      </c>
      <c r="U955" s="123">
        <v>0</v>
      </c>
      <c r="V955" s="75">
        <v>0</v>
      </c>
      <c r="W955" s="123">
        <v>0</v>
      </c>
      <c r="X955" s="75">
        <v>0</v>
      </c>
      <c r="Y955" s="75">
        <v>0</v>
      </c>
      <c r="Z955" s="75">
        <v>0</v>
      </c>
      <c r="AA955" s="75">
        <v>0</v>
      </c>
      <c r="AB955" s="31">
        <v>0</v>
      </c>
      <c r="AC955" s="31">
        <v>0</v>
      </c>
      <c r="AD955" s="31">
        <v>0</v>
      </c>
      <c r="AE955" s="32">
        <v>0</v>
      </c>
      <c r="AF955" s="32">
        <v>0</v>
      </c>
      <c r="AG955" s="32">
        <v>0</v>
      </c>
      <c r="AH955" s="32">
        <v>0</v>
      </c>
      <c r="AI955" s="51">
        <v>0</v>
      </c>
      <c r="AJ955" s="51">
        <v>0</v>
      </c>
      <c r="AK955" s="51">
        <v>0</v>
      </c>
      <c r="AL955" s="51">
        <v>0</v>
      </c>
      <c r="AM955" s="32">
        <v>-999</v>
      </c>
      <c r="AN955" s="32" t="s">
        <v>22151</v>
      </c>
      <c r="AO955" s="32" t="s">
        <v>22151</v>
      </c>
      <c r="AP955" s="32" t="s">
        <v>22151</v>
      </c>
      <c r="AQ955" s="32" t="s">
        <v>22151</v>
      </c>
      <c r="AR955" s="32" t="s">
        <v>22151</v>
      </c>
      <c r="AS955" s="32" t="s">
        <v>22151</v>
      </c>
      <c r="AT955" s="32" t="s">
        <v>22151</v>
      </c>
      <c r="AU955" s="32" t="s">
        <v>22151</v>
      </c>
      <c r="AV955" s="32" t="s">
        <v>22151</v>
      </c>
      <c r="AW955" s="32">
        <v>-999</v>
      </c>
      <c r="AX955" s="32">
        <v>-999</v>
      </c>
      <c r="AY955" s="133" t="s">
        <v>22151</v>
      </c>
      <c r="AZ955" s="132" t="s">
        <v>22151</v>
      </c>
      <c r="BA955" s="132" t="s">
        <v>22151</v>
      </c>
      <c r="BB955" s="132" t="s">
        <v>22151</v>
      </c>
      <c r="BC955" s="132" t="s">
        <v>22151</v>
      </c>
      <c r="BD955" s="132" t="s">
        <v>22151</v>
      </c>
      <c r="BE955" s="132" t="s">
        <v>22151</v>
      </c>
      <c r="BF955" s="132" t="s">
        <v>22151</v>
      </c>
      <c r="BG955" s="132" t="s">
        <v>22151</v>
      </c>
      <c r="BH955" s="132">
        <v>280</v>
      </c>
      <c r="BI955" s="132">
        <v>265</v>
      </c>
      <c r="BJ955" s="92" t="s">
        <v>22151</v>
      </c>
      <c r="BK955" s="32">
        <v>8.6531354605957791</v>
      </c>
      <c r="BL955" s="8">
        <v>-1007.6531354605958</v>
      </c>
      <c r="BM955" s="12">
        <v>890</v>
      </c>
      <c r="BN955" s="32">
        <v>0</v>
      </c>
      <c r="BO955" s="32">
        <v>0.19435732070240119</v>
      </c>
      <c r="BP955" s="32">
        <v>-1007.8474927812981</v>
      </c>
      <c r="BQ955" s="40">
        <v>-2147.1678870213455</v>
      </c>
      <c r="BR955" s="40"/>
      <c r="BS955" s="32">
        <v>0</v>
      </c>
      <c r="BT955" s="38">
        <v>0</v>
      </c>
      <c r="BU955" s="6" t="s">
        <v>22635</v>
      </c>
      <c r="BV955" s="75">
        <v>999</v>
      </c>
      <c r="BW955" s="75">
        <v>1902</v>
      </c>
      <c r="BX955" s="51">
        <v>-903</v>
      </c>
      <c r="BY955" s="75">
        <v>0</v>
      </c>
      <c r="BZ955" s="75">
        <v>0</v>
      </c>
      <c r="CA955" s="184" t="s">
        <v>22151</v>
      </c>
    </row>
    <row r="956" spans="1:79" x14ac:dyDescent="0.3">
      <c r="A956" s="48" t="s">
        <v>11987</v>
      </c>
      <c r="B956" s="1" t="s">
        <v>11989</v>
      </c>
      <c r="C956" s="2" t="s">
        <v>11988</v>
      </c>
      <c r="D956" s="91" t="s">
        <v>11613</v>
      </c>
      <c r="E956" s="2" t="s">
        <v>1446</v>
      </c>
      <c r="F956" s="2" t="s">
        <v>9094</v>
      </c>
      <c r="G956" s="2" t="s">
        <v>2147</v>
      </c>
      <c r="H956" s="2" t="s">
        <v>2147</v>
      </c>
      <c r="I956" s="2" t="s">
        <v>2147</v>
      </c>
      <c r="J956" s="269" t="s">
        <v>2147</v>
      </c>
      <c r="K956">
        <v>10473</v>
      </c>
      <c r="L956" t="s">
        <v>11614</v>
      </c>
      <c r="M956" t="e">
        <v>#VALUE!</v>
      </c>
      <c r="N956" t="s">
        <v>11991</v>
      </c>
      <c r="O956" s="169">
        <v>0</v>
      </c>
      <c r="P956" s="123">
        <v>0</v>
      </c>
      <c r="Q956" s="123">
        <v>0</v>
      </c>
      <c r="R956" s="75">
        <v>0</v>
      </c>
      <c r="S956" s="123">
        <v>0</v>
      </c>
      <c r="T956" s="123">
        <v>0</v>
      </c>
      <c r="U956" s="123">
        <v>0</v>
      </c>
      <c r="V956" s="75">
        <v>0</v>
      </c>
      <c r="W956" s="123">
        <v>0</v>
      </c>
      <c r="X956" s="75">
        <v>0</v>
      </c>
      <c r="Y956" s="75">
        <v>0</v>
      </c>
      <c r="Z956" s="75">
        <v>0</v>
      </c>
      <c r="AA956" s="75">
        <v>0</v>
      </c>
      <c r="AB956" s="4">
        <v>0</v>
      </c>
      <c r="AC956" s="4">
        <v>0</v>
      </c>
      <c r="AD956" s="4">
        <v>0</v>
      </c>
      <c r="AE956" s="8">
        <v>0</v>
      </c>
      <c r="AF956" s="8">
        <v>0</v>
      </c>
      <c r="AG956" s="8">
        <v>0</v>
      </c>
      <c r="AH956" s="8">
        <v>0</v>
      </c>
      <c r="AI956" s="51">
        <v>0</v>
      </c>
      <c r="AJ956" s="51">
        <v>0</v>
      </c>
      <c r="AK956" s="51">
        <v>0</v>
      </c>
      <c r="AL956" s="51">
        <v>0</v>
      </c>
      <c r="AM956" s="8">
        <v>-999</v>
      </c>
      <c r="AN956" s="8" t="s">
        <v>22151</v>
      </c>
      <c r="AO956" s="8" t="s">
        <v>22151</v>
      </c>
      <c r="AP956" s="8" t="s">
        <v>22151</v>
      </c>
      <c r="AQ956" s="8" t="s">
        <v>22151</v>
      </c>
      <c r="AR956" s="8" t="s">
        <v>22151</v>
      </c>
      <c r="AS956" s="8" t="s">
        <v>22151</v>
      </c>
      <c r="AT956" s="8" t="s">
        <v>22151</v>
      </c>
      <c r="AU956" s="8" t="s">
        <v>22151</v>
      </c>
      <c r="AV956" s="8" t="s">
        <v>22151</v>
      </c>
      <c r="AW956" s="8">
        <v>-999</v>
      </c>
      <c r="AX956" s="8">
        <v>-999</v>
      </c>
      <c r="AY956" s="132" t="s">
        <v>22151</v>
      </c>
      <c r="AZ956" s="132" t="s">
        <v>22151</v>
      </c>
      <c r="BA956" s="132" t="s">
        <v>22151</v>
      </c>
      <c r="BB956" s="132" t="s">
        <v>22151</v>
      </c>
      <c r="BC956" s="132" t="s">
        <v>22151</v>
      </c>
      <c r="BD956" s="132" t="s">
        <v>22151</v>
      </c>
      <c r="BE956" s="132" t="s">
        <v>22151</v>
      </c>
      <c r="BF956" s="132" t="s">
        <v>22151</v>
      </c>
      <c r="BG956" s="132" t="s">
        <v>22151</v>
      </c>
      <c r="BH956" s="132">
        <v>280</v>
      </c>
      <c r="BI956" s="132">
        <v>265</v>
      </c>
      <c r="BJ956" s="92" t="s">
        <v>22151</v>
      </c>
      <c r="BK956" s="8">
        <v>8.6531354605957791</v>
      </c>
      <c r="BL956" s="8">
        <v>-1007.6531354605958</v>
      </c>
      <c r="BM956" s="12">
        <v>890</v>
      </c>
      <c r="BN956" s="10">
        <v>0</v>
      </c>
      <c r="BO956" s="10">
        <v>0.19435732070240119</v>
      </c>
      <c r="BP956" s="10">
        <v>-1007.8474927812981</v>
      </c>
      <c r="BQ956" s="41">
        <v>-2147.1678870213455</v>
      </c>
      <c r="BR956" s="41"/>
      <c r="BS956" s="10">
        <v>0</v>
      </c>
      <c r="BT956" s="38">
        <v>0</v>
      </c>
      <c r="BU956" s="6" t="s">
        <v>22635</v>
      </c>
      <c r="BV956" s="75">
        <v>999</v>
      </c>
      <c r="BW956" s="75">
        <v>1902</v>
      </c>
      <c r="BX956" s="51">
        <v>-903</v>
      </c>
      <c r="BY956" s="75">
        <v>0</v>
      </c>
      <c r="BZ956" s="75">
        <v>0</v>
      </c>
      <c r="CA956" s="184" t="s">
        <v>22151</v>
      </c>
    </row>
    <row r="957" spans="1:79" x14ac:dyDescent="0.3">
      <c r="A957" s="26" t="s">
        <v>2059</v>
      </c>
      <c r="B957" s="1" t="s">
        <v>6707</v>
      </c>
      <c r="C957" s="2" t="s">
        <v>6577</v>
      </c>
      <c r="D957" s="91" t="s">
        <v>515</v>
      </c>
      <c r="E957" s="2" t="s">
        <v>3591</v>
      </c>
      <c r="F957" s="2" t="s">
        <v>3591</v>
      </c>
      <c r="G957" s="2" t="s">
        <v>2147</v>
      </c>
      <c r="H957" s="2" t="s">
        <v>22151</v>
      </c>
      <c r="I957" s="2" t="s">
        <v>2147</v>
      </c>
      <c r="J957" s="269" t="s">
        <v>2147</v>
      </c>
      <c r="K957" s="98">
        <v>11003</v>
      </c>
      <c r="L957" s="98" t="s">
        <v>9375</v>
      </c>
      <c r="M957" s="98" t="e">
        <v>#VALUE!</v>
      </c>
      <c r="N957" s="98" t="s">
        <v>5518</v>
      </c>
      <c r="O957" s="66">
        <v>0</v>
      </c>
      <c r="P957" s="123">
        <v>0</v>
      </c>
      <c r="Q957" s="123">
        <v>0</v>
      </c>
      <c r="R957" s="75">
        <v>0</v>
      </c>
      <c r="S957" s="123">
        <v>0</v>
      </c>
      <c r="T957" s="123">
        <v>0</v>
      </c>
      <c r="U957" s="123">
        <v>0</v>
      </c>
      <c r="V957" s="75">
        <v>0</v>
      </c>
      <c r="W957" s="123">
        <v>0</v>
      </c>
      <c r="X957" s="75">
        <v>0</v>
      </c>
      <c r="Y957" s="75">
        <v>0</v>
      </c>
      <c r="Z957" s="75">
        <v>0</v>
      </c>
      <c r="AA957" s="75">
        <v>0</v>
      </c>
      <c r="AB957" s="3">
        <v>0</v>
      </c>
      <c r="AC957" s="3">
        <v>0</v>
      </c>
      <c r="AD957" s="3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51">
        <v>0</v>
      </c>
      <c r="AM957" s="6">
        <v>-999</v>
      </c>
      <c r="AN957" s="6" t="s">
        <v>22151</v>
      </c>
      <c r="AO957" s="6" t="s">
        <v>22151</v>
      </c>
      <c r="AP957" s="6" t="s">
        <v>22151</v>
      </c>
      <c r="AQ957" s="6" t="s">
        <v>22151</v>
      </c>
      <c r="AR957" s="6" t="s">
        <v>22151</v>
      </c>
      <c r="AS957" s="6" t="s">
        <v>22151</v>
      </c>
      <c r="AT957" s="6" t="s">
        <v>22151</v>
      </c>
      <c r="AU957" s="6" t="s">
        <v>22151</v>
      </c>
      <c r="AV957" s="6" t="s">
        <v>22151</v>
      </c>
      <c r="AW957" s="6">
        <v>-999</v>
      </c>
      <c r="AX957" s="6">
        <v>-999</v>
      </c>
      <c r="AY957" s="99" t="s">
        <v>22151</v>
      </c>
      <c r="AZ957" s="99" t="s">
        <v>22151</v>
      </c>
      <c r="BA957" s="99" t="s">
        <v>22151</v>
      </c>
      <c r="BB957" s="99" t="s">
        <v>22151</v>
      </c>
      <c r="BC957" s="99" t="s">
        <v>22151</v>
      </c>
      <c r="BD957" s="99" t="s">
        <v>22151</v>
      </c>
      <c r="BE957" s="99" t="s">
        <v>22151</v>
      </c>
      <c r="BF957" s="99" t="s">
        <v>22151</v>
      </c>
      <c r="BG957" s="99" t="s">
        <v>22151</v>
      </c>
      <c r="BH957" s="99">
        <v>280</v>
      </c>
      <c r="BI957" s="99">
        <v>265</v>
      </c>
      <c r="BJ957" s="92" t="s">
        <v>22151</v>
      </c>
      <c r="BK957" s="6">
        <v>8.6531354605957791</v>
      </c>
      <c r="BL957" s="6">
        <v>-1007.6531354605958</v>
      </c>
      <c r="BM957" s="99">
        <v>890</v>
      </c>
      <c r="BN957" s="6">
        <v>0</v>
      </c>
      <c r="BO957" s="6">
        <v>0.19435732070240119</v>
      </c>
      <c r="BP957" s="6">
        <v>-1007.8474927812981</v>
      </c>
      <c r="BQ957" s="38">
        <v>-2147.1678870213455</v>
      </c>
      <c r="BR957" s="38"/>
      <c r="BS957" s="6">
        <v>0</v>
      </c>
      <c r="BT957" s="38">
        <v>0</v>
      </c>
      <c r="BU957" s="6" t="s">
        <v>22635</v>
      </c>
      <c r="BV957" s="75">
        <v>999</v>
      </c>
      <c r="BW957" s="75">
        <v>1902</v>
      </c>
      <c r="BX957" s="51">
        <v>-903</v>
      </c>
      <c r="BY957" s="75">
        <v>0</v>
      </c>
      <c r="BZ957" s="75">
        <v>0</v>
      </c>
      <c r="CA957" s="184" t="s">
        <v>22151</v>
      </c>
    </row>
    <row r="958" spans="1:79" x14ac:dyDescent="0.3">
      <c r="A958" s="48" t="s">
        <v>4057</v>
      </c>
      <c r="B958" s="1" t="s">
        <v>6963</v>
      </c>
      <c r="C958" s="2" t="s">
        <v>6650</v>
      </c>
      <c r="D958" s="91" t="s">
        <v>30</v>
      </c>
      <c r="E958" s="2" t="s">
        <v>1386</v>
      </c>
      <c r="F958" s="2" t="s">
        <v>6120</v>
      </c>
      <c r="G958" s="2" t="s">
        <v>2147</v>
      </c>
      <c r="H958" s="2" t="s">
        <v>2147</v>
      </c>
      <c r="I958" s="2" t="s">
        <v>2147</v>
      </c>
      <c r="J958" s="269" t="s">
        <v>2147</v>
      </c>
      <c r="K958">
        <v>9807</v>
      </c>
      <c r="L958" t="s">
        <v>10919</v>
      </c>
      <c r="M958" t="e">
        <v>#VALUE!</v>
      </c>
      <c r="N958" t="s">
        <v>5538</v>
      </c>
      <c r="O958" s="169">
        <v>0</v>
      </c>
      <c r="P958" s="123">
        <v>0</v>
      </c>
      <c r="Q958" s="123">
        <v>0</v>
      </c>
      <c r="R958" s="67">
        <v>0</v>
      </c>
      <c r="S958" s="123">
        <v>0</v>
      </c>
      <c r="T958" s="123">
        <v>0</v>
      </c>
      <c r="U958" s="123">
        <v>0</v>
      </c>
      <c r="V958" s="67">
        <v>0</v>
      </c>
      <c r="W958" s="123">
        <v>0</v>
      </c>
      <c r="X958" s="67">
        <v>0</v>
      </c>
      <c r="Y958" s="67">
        <v>0</v>
      </c>
      <c r="Z958" s="67">
        <v>0</v>
      </c>
      <c r="AA958" s="67">
        <v>0</v>
      </c>
      <c r="AB958" s="4">
        <v>0</v>
      </c>
      <c r="AC958" s="4">
        <v>0</v>
      </c>
      <c r="AD958" s="4">
        <v>0</v>
      </c>
      <c r="AE958" s="8">
        <v>0</v>
      </c>
      <c r="AF958" s="8">
        <v>0</v>
      </c>
      <c r="AG958" s="8">
        <v>0</v>
      </c>
      <c r="AH958" s="8">
        <v>0</v>
      </c>
      <c r="AI958" s="51">
        <v>0</v>
      </c>
      <c r="AJ958" s="51">
        <v>0</v>
      </c>
      <c r="AK958" s="51">
        <v>0</v>
      </c>
      <c r="AL958" s="51">
        <v>0</v>
      </c>
      <c r="AM958" s="8">
        <v>-999</v>
      </c>
      <c r="AN958" s="8" t="s">
        <v>22151</v>
      </c>
      <c r="AO958" s="8" t="s">
        <v>22151</v>
      </c>
      <c r="AP958" s="8" t="s">
        <v>22151</v>
      </c>
      <c r="AQ958" s="8" t="s">
        <v>22151</v>
      </c>
      <c r="AR958" s="8" t="s">
        <v>22151</v>
      </c>
      <c r="AS958" s="8" t="s">
        <v>22151</v>
      </c>
      <c r="AT958" s="8" t="s">
        <v>22151</v>
      </c>
      <c r="AU958" s="8" t="s">
        <v>22151</v>
      </c>
      <c r="AV958" s="8" t="s">
        <v>22151</v>
      </c>
      <c r="AW958" s="8">
        <v>-999</v>
      </c>
      <c r="AX958" s="8">
        <v>-999</v>
      </c>
      <c r="AY958" s="132" t="s">
        <v>22151</v>
      </c>
      <c r="AZ958" s="132" t="s">
        <v>22151</v>
      </c>
      <c r="BA958" s="132" t="s">
        <v>22151</v>
      </c>
      <c r="BB958" s="132" t="s">
        <v>22151</v>
      </c>
      <c r="BC958" s="132" t="s">
        <v>22151</v>
      </c>
      <c r="BD958" s="132" t="s">
        <v>22151</v>
      </c>
      <c r="BE958" s="132" t="s">
        <v>22151</v>
      </c>
      <c r="BF958" s="132" t="s">
        <v>22151</v>
      </c>
      <c r="BG958" s="132" t="s">
        <v>22151</v>
      </c>
      <c r="BH958" s="132">
        <v>280</v>
      </c>
      <c r="BI958" s="132">
        <v>265</v>
      </c>
      <c r="BJ958" s="92" t="s">
        <v>22151</v>
      </c>
      <c r="BK958" s="8">
        <v>8.6531354605957791</v>
      </c>
      <c r="BL958" s="8">
        <v>-1007.6531354605958</v>
      </c>
      <c r="BM958" s="12">
        <v>890</v>
      </c>
      <c r="BN958" s="10">
        <v>0</v>
      </c>
      <c r="BO958" s="10">
        <v>0.19435732070240119</v>
      </c>
      <c r="BP958" s="10">
        <v>-1007.8474927812981</v>
      </c>
      <c r="BQ958" s="41">
        <v>-2147.1678870213455</v>
      </c>
      <c r="BR958" s="41"/>
      <c r="BS958" s="10">
        <v>0</v>
      </c>
      <c r="BT958" s="38">
        <v>0</v>
      </c>
      <c r="BU958" s="6" t="s">
        <v>22635</v>
      </c>
      <c r="BV958" s="75">
        <v>999</v>
      </c>
      <c r="BW958" s="75">
        <v>1902</v>
      </c>
      <c r="BX958" s="51">
        <v>-903</v>
      </c>
      <c r="BY958" s="75">
        <v>0</v>
      </c>
      <c r="BZ958" s="75">
        <v>0</v>
      </c>
      <c r="CA958" s="184" t="s">
        <v>22151</v>
      </c>
    </row>
    <row r="959" spans="1:79" x14ac:dyDescent="0.3">
      <c r="A959" s="61" t="s">
        <v>6119</v>
      </c>
      <c r="B959" s="1" t="s">
        <v>6888</v>
      </c>
      <c r="C959" s="2" t="s">
        <v>6889</v>
      </c>
      <c r="D959" s="91" t="s">
        <v>1285</v>
      </c>
      <c r="E959" s="2" t="s">
        <v>1426</v>
      </c>
      <c r="F959" s="2" t="s">
        <v>6120</v>
      </c>
      <c r="G959" s="2" t="s">
        <v>2147</v>
      </c>
      <c r="H959" s="2" t="s">
        <v>22151</v>
      </c>
      <c r="I959" s="2" t="s">
        <v>2147</v>
      </c>
      <c r="J959" s="269" t="s">
        <v>2147</v>
      </c>
      <c r="K959">
        <v>12797</v>
      </c>
      <c r="L959" t="s">
        <v>10480</v>
      </c>
      <c r="M959" t="e">
        <v>#VALUE!</v>
      </c>
      <c r="N959" t="s">
        <v>6122</v>
      </c>
      <c r="O959" s="169">
        <v>0</v>
      </c>
      <c r="P959" s="123">
        <v>0</v>
      </c>
      <c r="Q959" s="123">
        <v>0</v>
      </c>
      <c r="R959" s="75">
        <v>0</v>
      </c>
      <c r="S959" s="123">
        <v>0</v>
      </c>
      <c r="T959" s="123">
        <v>0</v>
      </c>
      <c r="U959" s="123">
        <v>0</v>
      </c>
      <c r="V959" s="75">
        <v>0</v>
      </c>
      <c r="W959" s="123">
        <v>0</v>
      </c>
      <c r="X959" s="75">
        <v>0</v>
      </c>
      <c r="Y959" s="75">
        <v>0</v>
      </c>
      <c r="Z959" s="75">
        <v>0</v>
      </c>
      <c r="AA959" s="75">
        <v>0</v>
      </c>
      <c r="AB959" s="52">
        <v>0</v>
      </c>
      <c r="AC959" s="52">
        <v>0</v>
      </c>
      <c r="AD959" s="52">
        <v>0</v>
      </c>
      <c r="AE959" s="51">
        <v>0</v>
      </c>
      <c r="AF959" s="51">
        <v>0</v>
      </c>
      <c r="AG959" s="51">
        <v>0</v>
      </c>
      <c r="AH959" s="51">
        <v>0</v>
      </c>
      <c r="AI959" s="51">
        <v>0</v>
      </c>
      <c r="AJ959" s="51">
        <v>0</v>
      </c>
      <c r="AK959" s="51">
        <v>0</v>
      </c>
      <c r="AL959" s="51">
        <v>0</v>
      </c>
      <c r="AM959" s="8">
        <v>-999</v>
      </c>
      <c r="AN959" s="8" t="s">
        <v>22151</v>
      </c>
      <c r="AO959" s="8" t="s">
        <v>22151</v>
      </c>
      <c r="AP959" s="8" t="s">
        <v>22151</v>
      </c>
      <c r="AQ959" s="8" t="s">
        <v>22151</v>
      </c>
      <c r="AR959" s="8" t="s">
        <v>22151</v>
      </c>
      <c r="AS959" s="8" t="s">
        <v>22151</v>
      </c>
      <c r="AT959" s="8" t="s">
        <v>22151</v>
      </c>
      <c r="AU959" s="8" t="s">
        <v>22151</v>
      </c>
      <c r="AV959" s="8" t="s">
        <v>22151</v>
      </c>
      <c r="AW959" s="8">
        <v>-999</v>
      </c>
      <c r="AX959" s="8">
        <v>-999</v>
      </c>
      <c r="AY959" s="132" t="s">
        <v>22151</v>
      </c>
      <c r="AZ959" s="132" t="s">
        <v>22151</v>
      </c>
      <c r="BA959" s="132" t="s">
        <v>22151</v>
      </c>
      <c r="BB959" s="132" t="s">
        <v>22151</v>
      </c>
      <c r="BC959" s="132" t="s">
        <v>22151</v>
      </c>
      <c r="BD959" s="132" t="s">
        <v>22151</v>
      </c>
      <c r="BE959" s="132" t="s">
        <v>22151</v>
      </c>
      <c r="BF959" s="132" t="s">
        <v>22151</v>
      </c>
      <c r="BG959" s="132" t="s">
        <v>22151</v>
      </c>
      <c r="BH959" s="132">
        <v>280</v>
      </c>
      <c r="BI959" s="132">
        <v>265</v>
      </c>
      <c r="BJ959" s="92" t="s">
        <v>22151</v>
      </c>
      <c r="BK959" s="51">
        <v>8.6531354605957791</v>
      </c>
      <c r="BL959" s="8">
        <v>-1007.6531354605958</v>
      </c>
      <c r="BM959" s="12">
        <v>890</v>
      </c>
      <c r="BN959" s="51">
        <v>0</v>
      </c>
      <c r="BO959" s="51">
        <v>0.19435732070240119</v>
      </c>
      <c r="BP959" s="51">
        <v>-1007.8474927812981</v>
      </c>
      <c r="BQ959" s="64">
        <v>-2147.1678870213455</v>
      </c>
      <c r="BR959" s="64"/>
      <c r="BS959" s="51">
        <v>0</v>
      </c>
      <c r="BT959" s="38">
        <v>0</v>
      </c>
      <c r="BU959" s="51" t="s">
        <v>22635</v>
      </c>
      <c r="BV959" s="75">
        <v>999</v>
      </c>
      <c r="BW959" s="75">
        <v>1902</v>
      </c>
      <c r="BX959" s="51">
        <v>-903</v>
      </c>
      <c r="BY959" s="75">
        <v>0</v>
      </c>
      <c r="BZ959" s="75">
        <v>0</v>
      </c>
      <c r="CA959" s="184" t="s">
        <v>22151</v>
      </c>
    </row>
    <row r="960" spans="1:79" x14ac:dyDescent="0.3">
      <c r="A960" s="26" t="s">
        <v>16776</v>
      </c>
      <c r="B960" s="1" t="s">
        <v>16778</v>
      </c>
      <c r="C960" s="2" t="s">
        <v>6623</v>
      </c>
      <c r="D960" s="91" t="s">
        <v>16777</v>
      </c>
      <c r="E960" s="2" t="s">
        <v>1464</v>
      </c>
      <c r="F960" s="2" t="s">
        <v>6120</v>
      </c>
      <c r="G960" s="2" t="s">
        <v>2147</v>
      </c>
      <c r="H960" s="2" t="s">
        <v>22151</v>
      </c>
      <c r="I960" s="2" t="s">
        <v>2147</v>
      </c>
      <c r="J960" s="269" t="s">
        <v>2147</v>
      </c>
      <c r="K960">
        <v>12119</v>
      </c>
      <c r="L960" t="s">
        <v>16779</v>
      </c>
      <c r="M960" t="e">
        <v>#VALUE!</v>
      </c>
      <c r="N960" t="s">
        <v>15477</v>
      </c>
      <c r="O960" s="169">
        <v>0</v>
      </c>
      <c r="P960" s="123">
        <v>0</v>
      </c>
      <c r="Q960" s="123">
        <v>0</v>
      </c>
      <c r="R960" s="67">
        <v>0</v>
      </c>
      <c r="S960" s="123">
        <v>0</v>
      </c>
      <c r="T960" s="123">
        <v>0</v>
      </c>
      <c r="U960" s="123">
        <v>0</v>
      </c>
      <c r="V960" s="67">
        <v>0</v>
      </c>
      <c r="W960" s="123">
        <v>0</v>
      </c>
      <c r="X960" s="67">
        <v>0</v>
      </c>
      <c r="Y960" s="67">
        <v>0</v>
      </c>
      <c r="Z960" s="67">
        <v>0</v>
      </c>
      <c r="AA960" s="67">
        <v>0</v>
      </c>
      <c r="AB960" s="4">
        <v>0</v>
      </c>
      <c r="AC960" s="4">
        <v>0</v>
      </c>
      <c r="AD960" s="4">
        <v>0</v>
      </c>
      <c r="AE960" s="8">
        <v>0</v>
      </c>
      <c r="AF960" s="8">
        <v>0</v>
      </c>
      <c r="AG960" s="8">
        <v>0</v>
      </c>
      <c r="AH960" s="8">
        <v>0</v>
      </c>
      <c r="AI960" s="51">
        <v>0</v>
      </c>
      <c r="AJ960" s="51">
        <v>0</v>
      </c>
      <c r="AK960" s="51">
        <v>0</v>
      </c>
      <c r="AL960" s="51">
        <v>0</v>
      </c>
      <c r="AM960" s="8">
        <v>-999</v>
      </c>
      <c r="AN960" s="8" t="s">
        <v>22151</v>
      </c>
      <c r="AO960" s="8" t="s">
        <v>22151</v>
      </c>
      <c r="AP960" s="8" t="s">
        <v>22151</v>
      </c>
      <c r="AQ960" s="8" t="s">
        <v>22151</v>
      </c>
      <c r="AR960" s="8" t="s">
        <v>22151</v>
      </c>
      <c r="AS960" s="8" t="s">
        <v>22151</v>
      </c>
      <c r="AT960" s="8" t="s">
        <v>22151</v>
      </c>
      <c r="AU960" s="8" t="s">
        <v>22151</v>
      </c>
      <c r="AV960" s="8" t="s">
        <v>22151</v>
      </c>
      <c r="AW960" s="8">
        <v>-999</v>
      </c>
      <c r="AX960" s="8">
        <v>-999</v>
      </c>
      <c r="AY960" s="132" t="s">
        <v>22151</v>
      </c>
      <c r="AZ960" s="132" t="s">
        <v>22151</v>
      </c>
      <c r="BA960" s="132" t="s">
        <v>22151</v>
      </c>
      <c r="BB960" s="132" t="s">
        <v>22151</v>
      </c>
      <c r="BC960" s="132" t="s">
        <v>22151</v>
      </c>
      <c r="BD960" s="132" t="s">
        <v>22151</v>
      </c>
      <c r="BE960" s="132" t="s">
        <v>22151</v>
      </c>
      <c r="BF960" s="132" t="s">
        <v>22151</v>
      </c>
      <c r="BG960" s="132" t="s">
        <v>22151</v>
      </c>
      <c r="BH960" s="132">
        <v>280</v>
      </c>
      <c r="BI960" s="132">
        <v>265</v>
      </c>
      <c r="BJ960" s="92" t="s">
        <v>22151</v>
      </c>
      <c r="BK960" s="8">
        <v>8.6531354605957791</v>
      </c>
      <c r="BL960" s="8">
        <v>-1007.6531354605958</v>
      </c>
      <c r="BM960" s="12">
        <v>890</v>
      </c>
      <c r="BN960" s="10">
        <v>0</v>
      </c>
      <c r="BO960" s="10">
        <v>0.19435732070240119</v>
      </c>
      <c r="BP960" s="10">
        <v>-1007.8474927812981</v>
      </c>
      <c r="BQ960" s="41">
        <v>-2147.1678870213455</v>
      </c>
      <c r="BR960" s="41"/>
      <c r="BS960" s="10">
        <v>0</v>
      </c>
      <c r="BT960" s="38">
        <v>0</v>
      </c>
      <c r="BU960" s="6" t="s">
        <v>22635</v>
      </c>
      <c r="BV960" s="75">
        <v>999</v>
      </c>
      <c r="BW960" s="75">
        <v>1902</v>
      </c>
      <c r="BX960" s="51">
        <v>-903</v>
      </c>
      <c r="BY960" s="75">
        <v>0</v>
      </c>
      <c r="BZ960" s="75">
        <v>0</v>
      </c>
      <c r="CA960" s="184" t="s">
        <v>22151</v>
      </c>
    </row>
    <row r="961" spans="1:79" x14ac:dyDescent="0.3">
      <c r="A961" s="48" t="s">
        <v>17086</v>
      </c>
      <c r="B961" s="1" t="s">
        <v>17087</v>
      </c>
      <c r="C961" s="2" t="s">
        <v>7672</v>
      </c>
      <c r="D961" s="91" t="s">
        <v>14686</v>
      </c>
      <c r="E961" s="2" t="s">
        <v>1481</v>
      </c>
      <c r="F961" s="2" t="s">
        <v>9094</v>
      </c>
      <c r="G961" s="2" t="s">
        <v>2147</v>
      </c>
      <c r="H961" s="2" t="s">
        <v>2147</v>
      </c>
      <c r="I961" s="2" t="s">
        <v>2147</v>
      </c>
      <c r="J961" s="269" t="s">
        <v>2147</v>
      </c>
      <c r="K961">
        <v>13602</v>
      </c>
      <c r="L961" t="s">
        <v>17088</v>
      </c>
      <c r="M961" t="e">
        <v>#VALUE!</v>
      </c>
      <c r="N961" t="s">
        <v>15380</v>
      </c>
      <c r="O961" s="169">
        <v>0</v>
      </c>
      <c r="P961" s="123">
        <v>0</v>
      </c>
      <c r="Q961" s="123">
        <v>0</v>
      </c>
      <c r="R961" s="75">
        <v>0</v>
      </c>
      <c r="S961" s="123">
        <v>0</v>
      </c>
      <c r="T961" s="123">
        <v>0</v>
      </c>
      <c r="U961" s="123">
        <v>0</v>
      </c>
      <c r="V961" s="75">
        <v>0</v>
      </c>
      <c r="W961" s="123">
        <v>0</v>
      </c>
      <c r="X961" s="75">
        <v>0</v>
      </c>
      <c r="Y961" s="75">
        <v>0</v>
      </c>
      <c r="Z961" s="75">
        <v>0</v>
      </c>
      <c r="AA961" s="75">
        <v>0</v>
      </c>
      <c r="AB961" s="4">
        <v>0</v>
      </c>
      <c r="AC961" s="4">
        <v>0</v>
      </c>
      <c r="AD961" s="4">
        <v>0</v>
      </c>
      <c r="AE961" s="8">
        <v>0</v>
      </c>
      <c r="AF961" s="8">
        <v>0</v>
      </c>
      <c r="AG961" s="8">
        <v>0</v>
      </c>
      <c r="AH961" s="8">
        <v>0</v>
      </c>
      <c r="AI961" s="51">
        <v>0</v>
      </c>
      <c r="AJ961" s="51">
        <v>0</v>
      </c>
      <c r="AK961" s="51">
        <v>0</v>
      </c>
      <c r="AL961" s="51">
        <v>0</v>
      </c>
      <c r="AM961" s="51">
        <v>-999</v>
      </c>
      <c r="AN961" s="51" t="s">
        <v>22151</v>
      </c>
      <c r="AO961" s="51" t="s">
        <v>22151</v>
      </c>
      <c r="AP961" s="51" t="s">
        <v>22151</v>
      </c>
      <c r="AQ961" s="51" t="s">
        <v>22151</v>
      </c>
      <c r="AR961" s="51" t="s">
        <v>22151</v>
      </c>
      <c r="AS961" s="51" t="s">
        <v>22151</v>
      </c>
      <c r="AT961" s="51" t="s">
        <v>22151</v>
      </c>
      <c r="AU961" s="51" t="s">
        <v>22151</v>
      </c>
      <c r="AV961" s="51" t="s">
        <v>22151</v>
      </c>
      <c r="AW961" s="51">
        <v>-999</v>
      </c>
      <c r="AX961" s="51">
        <v>-999</v>
      </c>
      <c r="AY961" s="76" t="s">
        <v>22151</v>
      </c>
      <c r="AZ961" s="132" t="s">
        <v>22151</v>
      </c>
      <c r="BA961" s="132" t="s">
        <v>22151</v>
      </c>
      <c r="BB961" s="132" t="s">
        <v>22151</v>
      </c>
      <c r="BC961" s="132" t="s">
        <v>22151</v>
      </c>
      <c r="BD961" s="132" t="s">
        <v>22151</v>
      </c>
      <c r="BE961" s="132" t="s">
        <v>22151</v>
      </c>
      <c r="BF961" s="132" t="s">
        <v>22151</v>
      </c>
      <c r="BG961" s="132" t="s">
        <v>22151</v>
      </c>
      <c r="BH961" s="132">
        <v>280</v>
      </c>
      <c r="BI961" s="132">
        <v>265</v>
      </c>
      <c r="BJ961" s="92" t="s">
        <v>22151</v>
      </c>
      <c r="BK961" s="8">
        <v>8.6531354605957791</v>
      </c>
      <c r="BL961" s="8">
        <v>-1007.6531354605958</v>
      </c>
      <c r="BM961" s="12">
        <v>890</v>
      </c>
      <c r="BN961" s="10">
        <v>0</v>
      </c>
      <c r="BO961" s="10">
        <v>0.19435732070240119</v>
      </c>
      <c r="BP961" s="10">
        <v>-1007.8474927812981</v>
      </c>
      <c r="BQ961" s="41">
        <v>-2147.1678870213455</v>
      </c>
      <c r="BR961" s="41"/>
      <c r="BS961" s="10">
        <v>0</v>
      </c>
      <c r="BT961" s="38">
        <v>0</v>
      </c>
      <c r="BU961" s="6" t="s">
        <v>22635</v>
      </c>
      <c r="BV961" s="75">
        <v>999</v>
      </c>
      <c r="BW961" s="75">
        <v>1902</v>
      </c>
      <c r="BX961" s="51">
        <v>-903</v>
      </c>
      <c r="BY961" s="75">
        <v>0</v>
      </c>
      <c r="BZ961" s="75">
        <v>0</v>
      </c>
      <c r="CA961" s="184" t="s">
        <v>22151</v>
      </c>
    </row>
    <row r="962" spans="1:79" x14ac:dyDescent="0.3">
      <c r="A962" s="195" t="s">
        <v>11392</v>
      </c>
      <c r="B962" s="180" t="s">
        <v>7097</v>
      </c>
      <c r="C962" s="196" t="s">
        <v>6776</v>
      </c>
      <c r="D962" s="211" t="s">
        <v>11187</v>
      </c>
      <c r="E962" s="196" t="s">
        <v>1464</v>
      </c>
      <c r="F962" s="196" t="s">
        <v>6120</v>
      </c>
      <c r="G962" s="196" t="s">
        <v>2147</v>
      </c>
      <c r="H962" s="196" t="s">
        <v>22151</v>
      </c>
      <c r="I962" s="196" t="s">
        <v>2147</v>
      </c>
      <c r="J962" s="196" t="s">
        <v>2147</v>
      </c>
      <c r="K962" s="197">
        <v>16246</v>
      </c>
      <c r="L962" s="197" t="s">
        <v>11674</v>
      </c>
      <c r="M962" s="198" t="e">
        <v>#VALUE!</v>
      </c>
      <c r="N962" s="198" t="s">
        <v>12216</v>
      </c>
      <c r="O962" s="199">
        <v>0</v>
      </c>
      <c r="P962" s="200">
        <v>0</v>
      </c>
      <c r="Q962" s="200">
        <v>0</v>
      </c>
      <c r="R962" s="200">
        <v>0</v>
      </c>
      <c r="S962" s="200">
        <v>0</v>
      </c>
      <c r="T962" s="200">
        <v>0</v>
      </c>
      <c r="U962" s="200">
        <v>0</v>
      </c>
      <c r="V962" s="200">
        <v>0</v>
      </c>
      <c r="W962" s="200">
        <v>0</v>
      </c>
      <c r="X962" s="200">
        <v>0</v>
      </c>
      <c r="Y962" s="200">
        <v>0</v>
      </c>
      <c r="Z962" s="200">
        <v>0</v>
      </c>
      <c r="AA962" s="200">
        <v>0</v>
      </c>
      <c r="AB962" s="201">
        <v>0</v>
      </c>
      <c r="AC962" s="202">
        <v>0</v>
      </c>
      <c r="AD962" s="202">
        <v>0</v>
      </c>
      <c r="AE962" s="203">
        <v>0</v>
      </c>
      <c r="AF962" s="203">
        <v>0</v>
      </c>
      <c r="AG962" s="203">
        <v>0</v>
      </c>
      <c r="AH962" s="203">
        <v>0</v>
      </c>
      <c r="AI962" s="203">
        <v>0</v>
      </c>
      <c r="AJ962" s="204">
        <v>0</v>
      </c>
      <c r="AK962" s="204">
        <v>0</v>
      </c>
      <c r="AL962" s="204">
        <v>0</v>
      </c>
      <c r="AM962" s="203">
        <v>-999</v>
      </c>
      <c r="AN962" s="203" t="s">
        <v>22151</v>
      </c>
      <c r="AO962" s="203" t="s">
        <v>22151</v>
      </c>
      <c r="AP962" s="203" t="s">
        <v>22151</v>
      </c>
      <c r="AQ962" s="203" t="s">
        <v>22151</v>
      </c>
      <c r="AR962" s="203" t="s">
        <v>22151</v>
      </c>
      <c r="AS962" s="203" t="s">
        <v>22151</v>
      </c>
      <c r="AT962" s="203" t="s">
        <v>22151</v>
      </c>
      <c r="AU962" s="203" t="s">
        <v>22151</v>
      </c>
      <c r="AV962" s="203" t="s">
        <v>22151</v>
      </c>
      <c r="AW962" s="203">
        <v>-999</v>
      </c>
      <c r="AX962" s="203">
        <v>-999</v>
      </c>
      <c r="AY962" s="205" t="s">
        <v>22151</v>
      </c>
      <c r="AZ962" s="205" t="s">
        <v>22151</v>
      </c>
      <c r="BA962" s="205" t="s">
        <v>22151</v>
      </c>
      <c r="BB962" s="205" t="s">
        <v>22151</v>
      </c>
      <c r="BC962" s="205" t="s">
        <v>22151</v>
      </c>
      <c r="BD962" s="205" t="s">
        <v>22151</v>
      </c>
      <c r="BE962" s="205" t="s">
        <v>22151</v>
      </c>
      <c r="BF962" s="205" t="s">
        <v>22151</v>
      </c>
      <c r="BG962" s="205" t="s">
        <v>22151</v>
      </c>
      <c r="BH962" s="205">
        <v>280</v>
      </c>
      <c r="BI962" s="205">
        <v>265</v>
      </c>
      <c r="BJ962" s="206" t="s">
        <v>22151</v>
      </c>
      <c r="BK962" s="203">
        <v>8.6531354605957791</v>
      </c>
      <c r="BL962" s="203">
        <v>-1007.6531354605958</v>
      </c>
      <c r="BM962" s="205">
        <v>890</v>
      </c>
      <c r="BN962" s="203">
        <v>0</v>
      </c>
      <c r="BO962" s="203">
        <v>0.19435732070240119</v>
      </c>
      <c r="BP962" s="203">
        <v>-1007.8474927812981</v>
      </c>
      <c r="BQ962" s="207">
        <v>-2147.1678870213455</v>
      </c>
      <c r="BR962" s="208"/>
      <c r="BS962" s="203">
        <v>0</v>
      </c>
      <c r="BT962" s="38">
        <v>0</v>
      </c>
      <c r="BU962" s="203" t="s">
        <v>22635</v>
      </c>
      <c r="BV962" s="200">
        <v>999</v>
      </c>
      <c r="BW962" s="209">
        <v>1902</v>
      </c>
      <c r="BX962" s="204">
        <v>-903</v>
      </c>
      <c r="BY962" s="209">
        <v>0</v>
      </c>
      <c r="BZ962" s="209">
        <v>0</v>
      </c>
      <c r="CA962" s="184" t="s">
        <v>22151</v>
      </c>
    </row>
    <row r="963" spans="1:79" x14ac:dyDescent="0.3">
      <c r="A963" s="26" t="s">
        <v>3062</v>
      </c>
      <c r="B963" s="1" t="s">
        <v>7340</v>
      </c>
      <c r="C963" s="2" t="s">
        <v>7252</v>
      </c>
      <c r="D963" s="91" t="s">
        <v>326</v>
      </c>
      <c r="E963" s="2" t="s">
        <v>3591</v>
      </c>
      <c r="F963" s="2" t="s">
        <v>3591</v>
      </c>
      <c r="G963" s="2" t="s">
        <v>2147</v>
      </c>
      <c r="H963" s="2" t="s">
        <v>22151</v>
      </c>
      <c r="I963" s="2" t="s">
        <v>2147</v>
      </c>
      <c r="J963" s="269" t="s">
        <v>2147</v>
      </c>
      <c r="K963">
        <v>4016</v>
      </c>
      <c r="L963" t="s">
        <v>9419</v>
      </c>
      <c r="M963" t="e">
        <v>#VALUE!</v>
      </c>
      <c r="N963" t="s">
        <v>6259</v>
      </c>
      <c r="O963" s="169">
        <v>0</v>
      </c>
      <c r="P963" s="123">
        <v>0</v>
      </c>
      <c r="Q963" s="123">
        <v>0</v>
      </c>
      <c r="R963" s="75">
        <v>0</v>
      </c>
      <c r="S963" s="123">
        <v>0</v>
      </c>
      <c r="T963" s="123">
        <v>0</v>
      </c>
      <c r="U963" s="123">
        <v>0</v>
      </c>
      <c r="V963" s="75">
        <v>0</v>
      </c>
      <c r="W963" s="123">
        <v>0</v>
      </c>
      <c r="X963" s="75">
        <v>0</v>
      </c>
      <c r="Y963" s="75">
        <v>0</v>
      </c>
      <c r="Z963" s="75">
        <v>0</v>
      </c>
      <c r="AA963" s="75">
        <v>0</v>
      </c>
      <c r="AB963" s="4">
        <v>0</v>
      </c>
      <c r="AC963" s="4">
        <v>0</v>
      </c>
      <c r="AD963" s="4">
        <v>0</v>
      </c>
      <c r="AE963" s="8">
        <v>0</v>
      </c>
      <c r="AF963" s="8">
        <v>0</v>
      </c>
      <c r="AG963" s="8">
        <v>0</v>
      </c>
      <c r="AH963" s="8">
        <v>0</v>
      </c>
      <c r="AI963" s="51">
        <v>0</v>
      </c>
      <c r="AJ963" s="51">
        <v>0</v>
      </c>
      <c r="AK963" s="51">
        <v>0</v>
      </c>
      <c r="AL963" s="51">
        <v>0</v>
      </c>
      <c r="AM963" s="8">
        <v>-999</v>
      </c>
      <c r="AN963" s="8" t="s">
        <v>22151</v>
      </c>
      <c r="AO963" s="8" t="s">
        <v>22151</v>
      </c>
      <c r="AP963" s="8" t="s">
        <v>22151</v>
      </c>
      <c r="AQ963" s="8" t="s">
        <v>22151</v>
      </c>
      <c r="AR963" s="8" t="s">
        <v>22151</v>
      </c>
      <c r="AS963" s="8" t="s">
        <v>22151</v>
      </c>
      <c r="AT963" s="8" t="s">
        <v>22151</v>
      </c>
      <c r="AU963" s="8" t="s">
        <v>22151</v>
      </c>
      <c r="AV963" s="8" t="s">
        <v>22151</v>
      </c>
      <c r="AW963" s="8">
        <v>-999</v>
      </c>
      <c r="AX963" s="8">
        <v>-999</v>
      </c>
      <c r="AY963" s="132" t="s">
        <v>22151</v>
      </c>
      <c r="AZ963" s="132" t="s">
        <v>22151</v>
      </c>
      <c r="BA963" s="132" t="s">
        <v>22151</v>
      </c>
      <c r="BB963" s="132" t="s">
        <v>22151</v>
      </c>
      <c r="BC963" s="132" t="s">
        <v>22151</v>
      </c>
      <c r="BD963" s="132" t="s">
        <v>22151</v>
      </c>
      <c r="BE963" s="132" t="s">
        <v>22151</v>
      </c>
      <c r="BF963" s="132" t="s">
        <v>22151</v>
      </c>
      <c r="BG963" s="132" t="s">
        <v>22151</v>
      </c>
      <c r="BH963" s="132">
        <v>280</v>
      </c>
      <c r="BI963" s="132">
        <v>265</v>
      </c>
      <c r="BJ963" s="92" t="s">
        <v>22151</v>
      </c>
      <c r="BK963" s="8">
        <v>8.6531354605957791</v>
      </c>
      <c r="BL963" s="8">
        <v>-1007.6531354605958</v>
      </c>
      <c r="BM963" s="12">
        <v>890</v>
      </c>
      <c r="BN963" s="10">
        <v>0</v>
      </c>
      <c r="BO963" s="10">
        <v>0.19435732070240119</v>
      </c>
      <c r="BP963" s="10">
        <v>-1007.8474927812981</v>
      </c>
      <c r="BQ963" s="41">
        <v>-2147.1678870213455</v>
      </c>
      <c r="BR963" s="41"/>
      <c r="BS963" s="10">
        <v>0</v>
      </c>
      <c r="BT963" s="38">
        <v>0</v>
      </c>
      <c r="BU963" s="6" t="s">
        <v>22635</v>
      </c>
      <c r="BV963" s="75">
        <v>999</v>
      </c>
      <c r="BW963" s="75">
        <v>1902</v>
      </c>
      <c r="BX963" s="51">
        <v>-903</v>
      </c>
      <c r="BY963" s="75">
        <v>0</v>
      </c>
      <c r="BZ963" s="75">
        <v>0</v>
      </c>
      <c r="CA963" s="184" t="s">
        <v>22151</v>
      </c>
    </row>
    <row r="964" spans="1:79" x14ac:dyDescent="0.3">
      <c r="A964" s="179" t="s">
        <v>16737</v>
      </c>
      <c r="B964" s="180" t="s">
        <v>16739</v>
      </c>
      <c r="C964" s="181" t="s">
        <v>7510</v>
      </c>
      <c r="D964" s="210" t="s">
        <v>16738</v>
      </c>
      <c r="E964" s="181" t="s">
        <v>1446</v>
      </c>
      <c r="F964" s="181" t="s">
        <v>9094</v>
      </c>
      <c r="G964" s="181" t="s">
        <v>2147</v>
      </c>
      <c r="H964" s="181" t="s">
        <v>2147</v>
      </c>
      <c r="I964" s="181" t="s">
        <v>2147</v>
      </c>
      <c r="J964" s="181" t="s">
        <v>2147</v>
      </c>
      <c r="K964" s="182" t="e">
        <v>#VALUE!</v>
      </c>
      <c r="L964" s="182" t="s">
        <v>16740</v>
      </c>
      <c r="M964" s="194" t="e">
        <v>#VALUE!</v>
      </c>
      <c r="N964" s="194" t="s">
        <v>16742</v>
      </c>
      <c r="O964" s="66">
        <v>0</v>
      </c>
      <c r="P964" s="184">
        <v>0</v>
      </c>
      <c r="Q964" s="184">
        <v>0</v>
      </c>
      <c r="R964" s="184">
        <v>0</v>
      </c>
      <c r="S964" s="184">
        <v>0</v>
      </c>
      <c r="T964" s="184">
        <v>0</v>
      </c>
      <c r="U964" s="184">
        <v>0</v>
      </c>
      <c r="V964" s="184">
        <v>0</v>
      </c>
      <c r="W964" s="184">
        <v>0</v>
      </c>
      <c r="X964" s="184">
        <v>0</v>
      </c>
      <c r="Y964" s="184">
        <v>0</v>
      </c>
      <c r="Z964" s="184">
        <v>0</v>
      </c>
      <c r="AA964" s="184">
        <v>0</v>
      </c>
      <c r="AB964" s="185">
        <v>0</v>
      </c>
      <c r="AC964" s="186">
        <v>0</v>
      </c>
      <c r="AD964" s="186">
        <v>0</v>
      </c>
      <c r="AE964" s="187">
        <v>0</v>
      </c>
      <c r="AF964" s="187">
        <v>0</v>
      </c>
      <c r="AG964" s="187">
        <v>0</v>
      </c>
      <c r="AH964" s="187">
        <v>0</v>
      </c>
      <c r="AI964" s="187">
        <v>0</v>
      </c>
      <c r="AJ964" s="188">
        <v>0</v>
      </c>
      <c r="AK964" s="188">
        <v>0</v>
      </c>
      <c r="AL964" s="188">
        <v>0</v>
      </c>
      <c r="AM964" s="187">
        <v>-999</v>
      </c>
      <c r="AN964" s="187" t="s">
        <v>22151</v>
      </c>
      <c r="AO964" s="187" t="s">
        <v>22151</v>
      </c>
      <c r="AP964" s="187" t="s">
        <v>22151</v>
      </c>
      <c r="AQ964" s="187" t="s">
        <v>22151</v>
      </c>
      <c r="AR964" s="187" t="s">
        <v>22151</v>
      </c>
      <c r="AS964" s="187" t="s">
        <v>22151</v>
      </c>
      <c r="AT964" s="187" t="s">
        <v>22151</v>
      </c>
      <c r="AU964" s="187" t="s">
        <v>22151</v>
      </c>
      <c r="AV964" s="187" t="s">
        <v>22151</v>
      </c>
      <c r="AW964" s="187">
        <v>-999</v>
      </c>
      <c r="AX964" s="187">
        <v>-999</v>
      </c>
      <c r="AY964" s="189" t="s">
        <v>22151</v>
      </c>
      <c r="AZ964" s="189" t="s">
        <v>22151</v>
      </c>
      <c r="BA964" s="189" t="s">
        <v>22151</v>
      </c>
      <c r="BB964" s="189" t="s">
        <v>22151</v>
      </c>
      <c r="BC964" s="189" t="s">
        <v>22151</v>
      </c>
      <c r="BD964" s="189" t="s">
        <v>22151</v>
      </c>
      <c r="BE964" s="189" t="s">
        <v>22151</v>
      </c>
      <c r="BF964" s="189" t="s">
        <v>22151</v>
      </c>
      <c r="BG964" s="189" t="s">
        <v>22151</v>
      </c>
      <c r="BH964" s="189">
        <v>280</v>
      </c>
      <c r="BI964" s="189">
        <v>265</v>
      </c>
      <c r="BJ964" s="190" t="s">
        <v>22151</v>
      </c>
      <c r="BK964" s="187">
        <v>8.6531354605957791</v>
      </c>
      <c r="BL964" s="187">
        <v>-1007.6531354605958</v>
      </c>
      <c r="BM964" s="189">
        <v>890</v>
      </c>
      <c r="BN964" s="187">
        <v>0</v>
      </c>
      <c r="BO964" s="187">
        <v>0.19435732070240119</v>
      </c>
      <c r="BP964" s="187">
        <v>-1007.8474927812981</v>
      </c>
      <c r="BQ964" s="191">
        <v>-2147.1678870213455</v>
      </c>
      <c r="BR964" s="192"/>
      <c r="BS964" s="187">
        <v>0</v>
      </c>
      <c r="BT964" s="38">
        <v>0</v>
      </c>
      <c r="BU964" s="187" t="s">
        <v>22635</v>
      </c>
      <c r="BV964" s="184">
        <v>999</v>
      </c>
      <c r="BW964" s="193">
        <v>1902</v>
      </c>
      <c r="BX964" s="188">
        <v>-903</v>
      </c>
      <c r="BY964" s="193">
        <v>0</v>
      </c>
      <c r="BZ964" s="193">
        <v>0</v>
      </c>
      <c r="CA964" s="184" t="s">
        <v>22151</v>
      </c>
    </row>
  </sheetData>
  <phoneticPr fontId="19" type="noConversion"/>
  <conditionalFormatting sqref="BX1:BX1048576">
    <cfRule type="colorScale" priority="1">
      <colorScale>
        <cfvo type="num" val="-50"/>
        <cfvo type="num" val="0"/>
        <cfvo type="num" val="50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BD1013"/>
  <sheetViews>
    <sheetView zoomScale="80" zoomScaleNormal="80" workbookViewId="0">
      <pane xSplit="7" ySplit="1" topLeftCell="L2" activePane="bottomRight" state="frozen"/>
      <selection pane="topRight" activeCell="H1" sqref="H1"/>
      <selection pane="bottomLeft" activeCell="A2" sqref="A2"/>
      <selection pane="bottomRight" activeCell="G8" sqref="G8"/>
    </sheetView>
  </sheetViews>
  <sheetFormatPr defaultRowHeight="14.4" x14ac:dyDescent="0.3"/>
  <cols>
    <col min="1" max="1" width="11.44140625" customWidth="1"/>
    <col min="2" max="3" width="9.109375" customWidth="1"/>
    <col min="4" max="4" width="23.44140625" customWidth="1"/>
    <col min="5" max="5" width="9.109375" customWidth="1"/>
    <col min="6" max="6" width="7.109375" customWidth="1"/>
    <col min="7" max="7" width="7" customWidth="1"/>
    <col min="8" max="11" width="9.109375" hidden="1" customWidth="1"/>
    <col min="12" max="12" width="7.109375" customWidth="1"/>
    <col min="13" max="13" width="7.33203125" customWidth="1"/>
    <col min="14" max="14" width="6.5546875" style="66" customWidth="1"/>
    <col min="15" max="15" width="6.33203125" style="66" customWidth="1"/>
    <col min="16" max="16" width="6.5546875" style="66" customWidth="1"/>
    <col min="17" max="17" width="6" style="66" customWidth="1"/>
    <col min="18" max="19" width="7.109375" style="66" customWidth="1"/>
    <col min="20" max="20" width="7.5546875" style="66" customWidth="1"/>
    <col min="21" max="21" width="9.109375" style="66" hidden="1" customWidth="1"/>
    <col min="22" max="26" width="7.5546875" style="66" customWidth="1"/>
    <col min="27" max="28" width="9.109375" style="6" customWidth="1"/>
    <col min="29" max="30" width="11.109375" style="6" hidden="1" customWidth="1"/>
    <col min="31" max="33" width="9.6640625" style="6" hidden="1" customWidth="1"/>
    <col min="34" max="34" width="11.5546875" style="6" hidden="1" customWidth="1"/>
    <col min="35" max="35" width="12.6640625" style="6" hidden="1" customWidth="1"/>
    <col min="36" max="37" width="14.109375" style="6" hidden="1" customWidth="1"/>
    <col min="38" max="38" width="12.109375" style="6" customWidth="1"/>
    <col min="39" max="39" width="12.109375" style="66" hidden="1" customWidth="1"/>
    <col min="40" max="40" width="19.5546875" style="6" hidden="1" customWidth="1"/>
    <col min="41" max="41" width="19.44140625" style="11" hidden="1" customWidth="1"/>
    <col min="42" max="42" width="20.109375" hidden="1" customWidth="1"/>
    <col min="43" max="43" width="12" style="6" hidden="1" customWidth="1"/>
    <col min="44" max="44" width="14.5546875" style="6" hidden="1" customWidth="1"/>
    <col min="45" max="45" width="10.6640625" style="66" customWidth="1"/>
    <col min="46" max="46" width="14" hidden="1" customWidth="1"/>
    <col min="47" max="47" width="13.109375" style="11" customWidth="1"/>
    <col min="48" max="48" width="14.33203125" hidden="1" customWidth="1"/>
    <col min="49" max="49" width="16.109375" hidden="1" customWidth="1"/>
    <col min="50" max="50" width="11" style="11" hidden="1" customWidth="1"/>
    <col min="51" max="52" width="10.44140625" hidden="1" customWidth="1"/>
    <col min="53" max="53" width="10.33203125" hidden="1" customWidth="1"/>
    <col min="54" max="54" width="12.5546875" hidden="1" customWidth="1"/>
    <col min="55" max="55" width="12" hidden="1" customWidth="1"/>
    <col min="56" max="56" width="14.88671875" hidden="1" customWidth="1"/>
    <col min="57" max="57" width="15.33203125" bestFit="1" customWidth="1"/>
  </cols>
  <sheetData>
    <row r="1" spans="1:56" s="13" customFormat="1" x14ac:dyDescent="0.3">
      <c r="A1" s="13" t="s">
        <v>3405</v>
      </c>
      <c r="B1" s="13" t="s">
        <v>3406</v>
      </c>
      <c r="C1" s="13" t="s">
        <v>3407</v>
      </c>
      <c r="D1" s="13" t="s">
        <v>12985</v>
      </c>
      <c r="E1" s="13" t="s">
        <v>1360</v>
      </c>
      <c r="F1" s="13" t="s">
        <v>3539</v>
      </c>
      <c r="G1" s="13" t="s">
        <v>1361</v>
      </c>
      <c r="H1" s="13" t="s">
        <v>14343</v>
      </c>
      <c r="I1" s="13" t="s">
        <v>14342</v>
      </c>
      <c r="J1" s="13" t="s">
        <v>15269</v>
      </c>
      <c r="K1" s="13" t="s">
        <v>15270</v>
      </c>
      <c r="L1" s="13" t="s">
        <v>11198</v>
      </c>
      <c r="M1" s="13" t="s">
        <v>8239</v>
      </c>
      <c r="N1" s="156" t="s">
        <v>665</v>
      </c>
      <c r="O1" s="156" t="s">
        <v>666</v>
      </c>
      <c r="P1" s="156" t="s">
        <v>15263</v>
      </c>
      <c r="Q1" s="156" t="s">
        <v>668</v>
      </c>
      <c r="R1" s="156" t="s">
        <v>15266</v>
      </c>
      <c r="S1" s="156" t="s">
        <v>15420</v>
      </c>
      <c r="T1" s="156" t="s">
        <v>669</v>
      </c>
      <c r="U1" s="156" t="s">
        <v>17709</v>
      </c>
      <c r="V1" s="156" t="s">
        <v>662</v>
      </c>
      <c r="W1" s="156" t="s">
        <v>670</v>
      </c>
      <c r="X1" s="156" t="s">
        <v>659</v>
      </c>
      <c r="Y1" s="156" t="s">
        <v>655</v>
      </c>
      <c r="Z1" s="156" t="s">
        <v>656</v>
      </c>
      <c r="AA1" s="21" t="s">
        <v>667</v>
      </c>
      <c r="AB1" s="21" t="s">
        <v>671</v>
      </c>
      <c r="AC1" s="21" t="s">
        <v>3414</v>
      </c>
      <c r="AD1" s="21" t="s">
        <v>15265</v>
      </c>
      <c r="AE1" s="21" t="s">
        <v>3415</v>
      </c>
      <c r="AF1" s="21" t="s">
        <v>15384</v>
      </c>
      <c r="AG1" s="21" t="s">
        <v>15419</v>
      </c>
      <c r="AH1" s="21" t="s">
        <v>3416</v>
      </c>
      <c r="AI1" s="21" t="s">
        <v>3417</v>
      </c>
      <c r="AJ1" s="21" t="s">
        <v>3418</v>
      </c>
      <c r="AK1" s="21" t="s">
        <v>17725</v>
      </c>
      <c r="AL1" s="21" t="s">
        <v>3419</v>
      </c>
      <c r="AM1" s="156" t="s">
        <v>13983</v>
      </c>
      <c r="AN1" s="21" t="s">
        <v>12973</v>
      </c>
      <c r="AO1" s="16" t="s">
        <v>13984</v>
      </c>
      <c r="AP1" s="16" t="s">
        <v>13982</v>
      </c>
      <c r="AQ1" s="21" t="s">
        <v>5058</v>
      </c>
      <c r="AR1" s="21" t="s">
        <v>5059</v>
      </c>
      <c r="AS1" s="156" t="s">
        <v>3425</v>
      </c>
      <c r="AT1" s="13" t="s">
        <v>3426</v>
      </c>
      <c r="AU1" s="13" t="s">
        <v>3430</v>
      </c>
      <c r="AV1" s="13" t="s">
        <v>3443</v>
      </c>
      <c r="AW1" s="21" t="s">
        <v>3434</v>
      </c>
      <c r="AX1" s="13" t="s">
        <v>3444</v>
      </c>
      <c r="AY1" s="13" t="s">
        <v>14018</v>
      </c>
      <c r="AZ1" s="21" t="s">
        <v>15417</v>
      </c>
      <c r="BA1" s="21" t="s">
        <v>15416</v>
      </c>
      <c r="BB1" s="13" t="s">
        <v>15315</v>
      </c>
      <c r="BC1" s="13" t="s">
        <v>15316</v>
      </c>
      <c r="BD1" s="13" t="s">
        <v>11395</v>
      </c>
    </row>
    <row r="2" spans="1:56" x14ac:dyDescent="0.3">
      <c r="A2" s="213" t="s">
        <v>14767</v>
      </c>
      <c r="B2" s="33" t="s">
        <v>14768</v>
      </c>
      <c r="C2" s="33" t="s">
        <v>6918</v>
      </c>
      <c r="D2" s="121" t="s">
        <v>14698</v>
      </c>
      <c r="E2" s="33" t="s">
        <v>1402</v>
      </c>
      <c r="F2" s="1" t="s">
        <v>6120</v>
      </c>
      <c r="G2" s="1" t="s">
        <v>1373</v>
      </c>
      <c r="H2" s="1">
        <v>19427</v>
      </c>
      <c r="I2" s="1" t="s">
        <v>14769</v>
      </c>
      <c r="J2" s="1" t="e">
        <v>#VALUE!</v>
      </c>
      <c r="K2" s="1" t="s">
        <v>15089</v>
      </c>
      <c r="L2" s="170">
        <v>12</v>
      </c>
      <c r="M2" s="170">
        <v>12</v>
      </c>
      <c r="N2" s="68">
        <v>8</v>
      </c>
      <c r="O2" s="68">
        <v>1</v>
      </c>
      <c r="P2" s="68">
        <v>0</v>
      </c>
      <c r="Q2" s="68">
        <v>0</v>
      </c>
      <c r="R2" s="68">
        <v>0</v>
      </c>
      <c r="S2" s="68">
        <v>0</v>
      </c>
      <c r="T2" s="68">
        <v>77.099999999999994</v>
      </c>
      <c r="U2" s="68">
        <v>77.099999999999994</v>
      </c>
      <c r="V2" s="68">
        <v>45.999999999999993</v>
      </c>
      <c r="W2" s="68">
        <v>14</v>
      </c>
      <c r="X2" s="68">
        <v>7</v>
      </c>
      <c r="Y2" s="68">
        <v>122</v>
      </c>
      <c r="Z2" s="68">
        <v>21</v>
      </c>
      <c r="AA2" s="5">
        <v>1.634241245136187</v>
      </c>
      <c r="AB2" s="5">
        <v>0.86900129701686124</v>
      </c>
      <c r="AC2" s="54">
        <v>8</v>
      </c>
      <c r="AD2" s="54">
        <v>0</v>
      </c>
      <c r="AE2" s="54">
        <v>0</v>
      </c>
      <c r="AF2" s="54">
        <v>0</v>
      </c>
      <c r="AG2" s="54">
        <v>0</v>
      </c>
      <c r="AH2" s="54">
        <v>10.517241379310345</v>
      </c>
      <c r="AI2" s="5">
        <v>4.5054297486007409</v>
      </c>
      <c r="AJ2" s="5">
        <v>4.4020371518866028</v>
      </c>
      <c r="AK2" s="5">
        <v>0</v>
      </c>
      <c r="AL2" s="54">
        <v>27.424708279797688</v>
      </c>
      <c r="AM2" s="77">
        <v>1</v>
      </c>
      <c r="AN2" s="54">
        <v>0</v>
      </c>
      <c r="AO2" s="59" t="s">
        <v>22151</v>
      </c>
      <c r="AP2" s="59" t="s">
        <v>22151</v>
      </c>
      <c r="AQ2" s="54">
        <v>6.895458119358298</v>
      </c>
      <c r="AR2" s="54">
        <v>20.529250160439389</v>
      </c>
      <c r="AS2" s="77">
        <v>1</v>
      </c>
      <c r="AT2" s="54">
        <v>20.529250160439389</v>
      </c>
      <c r="AU2" s="60">
        <v>45.567920633420762</v>
      </c>
      <c r="AV2" s="54"/>
      <c r="AW2" s="54">
        <v>20.529250160439389</v>
      </c>
      <c r="AX2" s="43">
        <v>45.567920633420762</v>
      </c>
      <c r="AY2" s="167">
        <v>9.0500000000000007</v>
      </c>
      <c r="AZ2" s="167">
        <v>1</v>
      </c>
      <c r="BA2" s="113">
        <v>8.0500000000000007</v>
      </c>
      <c r="BB2" s="160">
        <v>3</v>
      </c>
      <c r="BC2" s="160">
        <v>13</v>
      </c>
      <c r="BD2" s="267" t="s">
        <v>22151</v>
      </c>
    </row>
    <row r="3" spans="1:56" x14ac:dyDescent="0.3">
      <c r="A3" s="214" t="s">
        <v>1836</v>
      </c>
      <c r="B3" s="33" t="s">
        <v>7574</v>
      </c>
      <c r="C3" s="33" t="s">
        <v>7575</v>
      </c>
      <c r="D3" s="121" t="s">
        <v>714</v>
      </c>
      <c r="E3" s="33" t="s">
        <v>1409</v>
      </c>
      <c r="F3" s="114" t="s">
        <v>9094</v>
      </c>
      <c r="G3" s="1" t="s">
        <v>1373</v>
      </c>
      <c r="H3" s="114">
        <v>13074</v>
      </c>
      <c r="I3" s="114" t="s">
        <v>9603</v>
      </c>
      <c r="J3" s="114" t="e">
        <v>#VALUE!</v>
      </c>
      <c r="K3" s="114" t="s">
        <v>5357</v>
      </c>
      <c r="L3" s="172">
        <v>12</v>
      </c>
      <c r="M3" s="172">
        <v>12</v>
      </c>
      <c r="N3" s="115">
        <v>8</v>
      </c>
      <c r="O3" s="115">
        <v>3</v>
      </c>
      <c r="P3" s="115">
        <v>0</v>
      </c>
      <c r="Q3" s="115">
        <v>0</v>
      </c>
      <c r="R3" s="115">
        <v>0</v>
      </c>
      <c r="S3" s="115">
        <v>0</v>
      </c>
      <c r="T3" s="115">
        <v>76</v>
      </c>
      <c r="U3" s="115">
        <v>76</v>
      </c>
      <c r="V3" s="115">
        <v>59</v>
      </c>
      <c r="W3" s="115">
        <v>17</v>
      </c>
      <c r="X3" s="115">
        <v>5</v>
      </c>
      <c r="Y3" s="115">
        <v>93</v>
      </c>
      <c r="Z3" s="115">
        <v>14</v>
      </c>
      <c r="AA3" s="116">
        <v>2.013157894736842</v>
      </c>
      <c r="AB3" s="116">
        <v>0.96052631578947367</v>
      </c>
      <c r="AC3" s="116">
        <v>8</v>
      </c>
      <c r="AD3" s="116">
        <v>0</v>
      </c>
      <c r="AE3" s="116">
        <v>0</v>
      </c>
      <c r="AF3" s="116">
        <v>0</v>
      </c>
      <c r="AG3" s="116">
        <v>0</v>
      </c>
      <c r="AH3" s="116">
        <v>8.0172413793103452</v>
      </c>
      <c r="AI3" s="116">
        <v>3.7649397222959409</v>
      </c>
      <c r="AJ3" s="116">
        <v>3.3299462006432199</v>
      </c>
      <c r="AK3" s="116">
        <v>0</v>
      </c>
      <c r="AL3" s="116">
        <v>23.112127302249508</v>
      </c>
      <c r="AM3" s="115">
        <v>2</v>
      </c>
      <c r="AN3" s="116">
        <v>0</v>
      </c>
      <c r="AO3" s="119" t="s">
        <v>22151</v>
      </c>
      <c r="AP3" s="119" t="s">
        <v>22151</v>
      </c>
      <c r="AQ3" s="34">
        <v>6.895458119358298</v>
      </c>
      <c r="AR3" s="116">
        <v>16.216669182891209</v>
      </c>
      <c r="AS3" s="115">
        <v>2</v>
      </c>
      <c r="AT3" s="116">
        <v>16.216669182891209</v>
      </c>
      <c r="AU3" s="117">
        <v>36.205534514567326</v>
      </c>
      <c r="AV3" s="116"/>
      <c r="AW3" s="116">
        <v>16.216669182891209</v>
      </c>
      <c r="AX3" s="43">
        <v>36.205534514567326</v>
      </c>
      <c r="AY3" s="168">
        <v>15.66</v>
      </c>
      <c r="AZ3" s="168">
        <v>7</v>
      </c>
      <c r="BA3" s="120">
        <v>8.66</v>
      </c>
      <c r="BB3" s="161">
        <v>9</v>
      </c>
      <c r="BC3" s="161">
        <v>23</v>
      </c>
      <c r="BD3" s="267" t="s">
        <v>22151</v>
      </c>
    </row>
    <row r="4" spans="1:56" x14ac:dyDescent="0.3">
      <c r="A4" s="178" t="s">
        <v>1506</v>
      </c>
      <c r="B4" s="1" t="s">
        <v>7565</v>
      </c>
      <c r="C4" s="1" t="s">
        <v>6825</v>
      </c>
      <c r="D4" s="121" t="s">
        <v>846</v>
      </c>
      <c r="E4" s="1" t="s">
        <v>1379</v>
      </c>
      <c r="F4" s="1" t="s">
        <v>9094</v>
      </c>
      <c r="G4" s="1" t="s">
        <v>1373</v>
      </c>
      <c r="H4" s="1">
        <v>12703</v>
      </c>
      <c r="I4" s="1" t="s">
        <v>9253</v>
      </c>
      <c r="J4" s="1" t="e">
        <v>#VALUE!</v>
      </c>
      <c r="K4" s="1" t="s">
        <v>5134</v>
      </c>
      <c r="L4" s="170">
        <v>11</v>
      </c>
      <c r="M4" s="170">
        <v>11</v>
      </c>
      <c r="N4" s="68">
        <v>5</v>
      </c>
      <c r="O4" s="68">
        <v>4</v>
      </c>
      <c r="P4" s="68">
        <v>0</v>
      </c>
      <c r="Q4" s="68">
        <v>0</v>
      </c>
      <c r="R4" s="68">
        <v>0</v>
      </c>
      <c r="S4" s="68">
        <v>0</v>
      </c>
      <c r="T4" s="68">
        <v>73</v>
      </c>
      <c r="U4" s="68">
        <v>73</v>
      </c>
      <c r="V4" s="68">
        <v>41</v>
      </c>
      <c r="W4" s="68">
        <v>14</v>
      </c>
      <c r="X4" s="68">
        <v>9</v>
      </c>
      <c r="Y4" s="68">
        <v>100</v>
      </c>
      <c r="Z4" s="68">
        <v>17</v>
      </c>
      <c r="AA4" s="5">
        <v>1.726027397260274</v>
      </c>
      <c r="AB4" s="5">
        <v>0.79452054794520544</v>
      </c>
      <c r="AC4" s="5">
        <v>5</v>
      </c>
      <c r="AD4" s="5">
        <v>0</v>
      </c>
      <c r="AE4" s="5">
        <v>0</v>
      </c>
      <c r="AF4" s="5">
        <v>0</v>
      </c>
      <c r="AG4" s="5">
        <v>0</v>
      </c>
      <c r="AH4" s="5">
        <v>8.6206896551724146</v>
      </c>
      <c r="AI4" s="5">
        <v>4.1435118334114671</v>
      </c>
      <c r="AJ4" s="5">
        <v>5.0192977841104121</v>
      </c>
      <c r="AK4" s="5">
        <v>0</v>
      </c>
      <c r="AL4" s="5">
        <v>22.783499272694293</v>
      </c>
      <c r="AM4" s="68">
        <v>3</v>
      </c>
      <c r="AN4" s="5">
        <v>0</v>
      </c>
      <c r="AO4" s="17" t="s">
        <v>22151</v>
      </c>
      <c r="AP4" s="17" t="s">
        <v>22151</v>
      </c>
      <c r="AQ4" s="5">
        <v>6.895458119358298</v>
      </c>
      <c r="AR4" s="5">
        <v>15.888041153335994</v>
      </c>
      <c r="AS4" s="68">
        <v>3</v>
      </c>
      <c r="AT4" s="14">
        <v>15.888041153335994</v>
      </c>
      <c r="AU4" s="42">
        <v>35.492100374271338</v>
      </c>
      <c r="AV4" s="19"/>
      <c r="AW4" s="19">
        <v>15.888041153335994</v>
      </c>
      <c r="AX4" s="43">
        <v>35.492100374271338</v>
      </c>
      <c r="AY4" s="167">
        <v>16.93</v>
      </c>
      <c r="AZ4" s="167">
        <v>13</v>
      </c>
      <c r="BA4" s="113">
        <v>3.9299999999999997</v>
      </c>
      <c r="BB4" s="160">
        <v>10</v>
      </c>
      <c r="BC4" s="160">
        <v>25</v>
      </c>
      <c r="BD4" s="267" t="s">
        <v>22151</v>
      </c>
    </row>
    <row r="5" spans="1:56" x14ac:dyDescent="0.3">
      <c r="A5" s="178" t="s">
        <v>1773</v>
      </c>
      <c r="B5" s="1" t="s">
        <v>7516</v>
      </c>
      <c r="C5" s="1" t="s">
        <v>7573</v>
      </c>
      <c r="D5" s="121" t="s">
        <v>1207</v>
      </c>
      <c r="E5" s="1" t="s">
        <v>1372</v>
      </c>
      <c r="F5" s="1" t="s">
        <v>6120</v>
      </c>
      <c r="G5" s="1" t="s">
        <v>1373</v>
      </c>
      <c r="H5" s="1">
        <v>13125</v>
      </c>
      <c r="I5" s="1" t="s">
        <v>10275</v>
      </c>
      <c r="J5" s="1" t="e">
        <v>#VALUE!</v>
      </c>
      <c r="K5" s="1" t="s">
        <v>5309</v>
      </c>
      <c r="L5" s="170">
        <v>12</v>
      </c>
      <c r="M5" s="170">
        <v>12</v>
      </c>
      <c r="N5" s="68">
        <v>7</v>
      </c>
      <c r="O5" s="68">
        <v>3</v>
      </c>
      <c r="P5" s="68">
        <v>0</v>
      </c>
      <c r="Q5" s="68">
        <v>0</v>
      </c>
      <c r="R5" s="68">
        <v>0</v>
      </c>
      <c r="S5" s="68">
        <v>0</v>
      </c>
      <c r="T5" s="68">
        <v>73</v>
      </c>
      <c r="U5" s="68">
        <v>73</v>
      </c>
      <c r="V5" s="68">
        <v>53</v>
      </c>
      <c r="W5" s="68">
        <v>23</v>
      </c>
      <c r="X5" s="68">
        <v>14</v>
      </c>
      <c r="Y5" s="68">
        <v>94</v>
      </c>
      <c r="Z5" s="68">
        <v>17</v>
      </c>
      <c r="AA5" s="5">
        <v>2.8356164383561642</v>
      </c>
      <c r="AB5" s="5">
        <v>0.95890410958904104</v>
      </c>
      <c r="AC5" s="5">
        <v>7</v>
      </c>
      <c r="AD5" s="5">
        <v>0</v>
      </c>
      <c r="AE5" s="5">
        <v>0</v>
      </c>
      <c r="AF5" s="5">
        <v>0</v>
      </c>
      <c r="AG5" s="5">
        <v>0</v>
      </c>
      <c r="AH5" s="5">
        <v>8.1034482758620694</v>
      </c>
      <c r="AI5" s="5">
        <v>2.1986520170683681</v>
      </c>
      <c r="AJ5" s="5">
        <v>3.2441237235556462</v>
      </c>
      <c r="AK5" s="5">
        <v>0</v>
      </c>
      <c r="AL5" s="5">
        <v>20.546224016486082</v>
      </c>
      <c r="AM5" s="68">
        <v>4</v>
      </c>
      <c r="AN5" s="5">
        <v>0</v>
      </c>
      <c r="AO5" s="17" t="s">
        <v>22151</v>
      </c>
      <c r="AP5" s="17" t="s">
        <v>22151</v>
      </c>
      <c r="AQ5" s="5">
        <v>6.895458119358298</v>
      </c>
      <c r="AR5" s="5">
        <v>13.650765897127783</v>
      </c>
      <c r="AS5" s="68">
        <v>4</v>
      </c>
      <c r="AT5" s="14">
        <v>13.650765897127783</v>
      </c>
      <c r="AU5" s="42">
        <v>30.635093650959558</v>
      </c>
      <c r="AV5" s="19"/>
      <c r="AW5" s="19">
        <v>13.650765897127783</v>
      </c>
      <c r="AX5" s="43">
        <v>30.635093650959558</v>
      </c>
      <c r="AY5" s="167">
        <v>5.14</v>
      </c>
      <c r="AZ5" s="167">
        <v>16</v>
      </c>
      <c r="BA5" s="113">
        <v>-10.86</v>
      </c>
      <c r="BB5" s="160">
        <v>1</v>
      </c>
      <c r="BC5" s="160">
        <v>9</v>
      </c>
      <c r="BD5" s="267" t="s">
        <v>22151</v>
      </c>
    </row>
    <row r="6" spans="1:56" x14ac:dyDescent="0.3">
      <c r="A6" s="178" t="s">
        <v>11161</v>
      </c>
      <c r="B6" s="33" t="s">
        <v>11164</v>
      </c>
      <c r="C6" s="33" t="s">
        <v>11163</v>
      </c>
      <c r="D6" s="121" t="s">
        <v>11162</v>
      </c>
      <c r="E6" s="33" t="s">
        <v>1565</v>
      </c>
      <c r="F6" s="1" t="s">
        <v>6120</v>
      </c>
      <c r="G6" s="1" t="s">
        <v>1373</v>
      </c>
      <c r="H6" s="1">
        <v>18498</v>
      </c>
      <c r="I6" s="1" t="s">
        <v>11771</v>
      </c>
      <c r="J6" s="1" t="e">
        <v>#VALUE!</v>
      </c>
      <c r="K6" s="1" t="s">
        <v>11165</v>
      </c>
      <c r="L6" s="170">
        <v>11</v>
      </c>
      <c r="M6" s="170">
        <v>11</v>
      </c>
      <c r="N6" s="68">
        <v>6</v>
      </c>
      <c r="O6" s="68">
        <v>1</v>
      </c>
      <c r="P6" s="68">
        <v>0</v>
      </c>
      <c r="Q6" s="68">
        <v>0</v>
      </c>
      <c r="R6" s="68">
        <v>0</v>
      </c>
      <c r="S6" s="68">
        <v>0</v>
      </c>
      <c r="T6" s="68">
        <v>66.2</v>
      </c>
      <c r="U6" s="68">
        <v>66.2</v>
      </c>
      <c r="V6" s="68">
        <v>40</v>
      </c>
      <c r="W6" s="68">
        <v>20</v>
      </c>
      <c r="X6" s="68">
        <v>9</v>
      </c>
      <c r="Y6" s="68">
        <v>80</v>
      </c>
      <c r="Z6" s="68">
        <v>10</v>
      </c>
      <c r="AA6" s="5">
        <v>2.7190332326283988</v>
      </c>
      <c r="AB6" s="5">
        <v>0.75528700906344404</v>
      </c>
      <c r="AC6" s="34">
        <v>6</v>
      </c>
      <c r="AD6" s="34">
        <v>0</v>
      </c>
      <c r="AE6" s="34">
        <v>0</v>
      </c>
      <c r="AF6" s="34">
        <v>0</v>
      </c>
      <c r="AG6" s="34">
        <v>0</v>
      </c>
      <c r="AH6" s="34">
        <v>6.8965517241379315</v>
      </c>
      <c r="AI6" s="5">
        <v>2.2123144208716994</v>
      </c>
      <c r="AJ6" s="5">
        <v>5.0277313010708093</v>
      </c>
      <c r="AK6" s="5">
        <v>0</v>
      </c>
      <c r="AL6" s="34">
        <v>20.13659744608044</v>
      </c>
      <c r="AM6" s="105">
        <v>5</v>
      </c>
      <c r="AN6" s="34">
        <v>0</v>
      </c>
      <c r="AO6" s="35" t="s">
        <v>22151</v>
      </c>
      <c r="AP6" s="35" t="s">
        <v>22151</v>
      </c>
      <c r="AQ6" s="34">
        <v>6.895458119358298</v>
      </c>
      <c r="AR6" s="34">
        <v>13.241139326722141</v>
      </c>
      <c r="AS6" s="105">
        <v>5</v>
      </c>
      <c r="AT6" s="34">
        <v>13.241139326722141</v>
      </c>
      <c r="AU6" s="44">
        <v>29.745815945417277</v>
      </c>
      <c r="AV6" s="34"/>
      <c r="AW6" s="34">
        <v>13.241139326722141</v>
      </c>
      <c r="AX6" s="43">
        <v>29.745815945417277</v>
      </c>
      <c r="AY6" s="167">
        <v>44.5</v>
      </c>
      <c r="AZ6" s="167">
        <v>17</v>
      </c>
      <c r="BA6" s="113">
        <v>27.5</v>
      </c>
      <c r="BB6" s="160">
        <v>30</v>
      </c>
      <c r="BC6" s="160">
        <v>56</v>
      </c>
      <c r="BD6" s="267" t="s">
        <v>22151</v>
      </c>
    </row>
    <row r="7" spans="1:56" x14ac:dyDescent="0.3">
      <c r="A7" s="212" t="s">
        <v>2209</v>
      </c>
      <c r="B7" s="1" t="s">
        <v>7917</v>
      </c>
      <c r="C7" s="1" t="s">
        <v>7918</v>
      </c>
      <c r="D7" s="121" t="s">
        <v>1012</v>
      </c>
      <c r="E7" s="1" t="s">
        <v>1464</v>
      </c>
      <c r="F7" s="1" t="s">
        <v>6120</v>
      </c>
      <c r="G7" s="1" t="s">
        <v>1373</v>
      </c>
      <c r="H7" s="216">
        <v>3548</v>
      </c>
      <c r="I7" s="216" t="s">
        <v>10410</v>
      </c>
      <c r="J7" s="244" t="e">
        <v>#VALUE!</v>
      </c>
      <c r="K7" s="244" t="s">
        <v>5639</v>
      </c>
      <c r="L7" s="171">
        <v>24</v>
      </c>
      <c r="M7" s="171">
        <v>0</v>
      </c>
      <c r="N7" s="221">
        <v>3</v>
      </c>
      <c r="O7" s="97">
        <v>1</v>
      </c>
      <c r="P7" s="97">
        <v>0</v>
      </c>
      <c r="Q7" s="221">
        <v>14</v>
      </c>
      <c r="R7" s="97">
        <v>0</v>
      </c>
      <c r="S7" s="97">
        <v>14</v>
      </c>
      <c r="T7" s="221">
        <v>25.1</v>
      </c>
      <c r="U7" s="221">
        <v>25.1</v>
      </c>
      <c r="V7" s="221">
        <v>14</v>
      </c>
      <c r="W7" s="221">
        <v>5</v>
      </c>
      <c r="X7" s="221">
        <v>1</v>
      </c>
      <c r="Y7" s="221">
        <v>37</v>
      </c>
      <c r="Z7" s="221">
        <v>3</v>
      </c>
      <c r="AA7" s="224">
        <v>1.7928286852589641</v>
      </c>
      <c r="AB7" s="224">
        <v>0.67729083665338641</v>
      </c>
      <c r="AC7" s="224">
        <v>3</v>
      </c>
      <c r="AD7" s="245">
        <v>0</v>
      </c>
      <c r="AE7" s="224">
        <v>8.75</v>
      </c>
      <c r="AF7" s="245">
        <v>0</v>
      </c>
      <c r="AG7" s="245">
        <v>0</v>
      </c>
      <c r="AH7" s="224">
        <v>3.1896551724137931</v>
      </c>
      <c r="AI7" s="224">
        <v>1.5478499854737651</v>
      </c>
      <c r="AJ7" s="224">
        <v>2.5454463555586755</v>
      </c>
      <c r="AK7" s="224">
        <v>0</v>
      </c>
      <c r="AL7" s="228">
        <v>19.032951513446232</v>
      </c>
      <c r="AM7" s="246">
        <v>6</v>
      </c>
      <c r="AN7" s="247">
        <v>0</v>
      </c>
      <c r="AO7" s="248" t="s">
        <v>22151</v>
      </c>
      <c r="AP7" s="253" t="s">
        <v>22151</v>
      </c>
      <c r="AQ7" s="224">
        <v>6.895458119358298</v>
      </c>
      <c r="AR7" s="224">
        <v>12.137493394087933</v>
      </c>
      <c r="AS7" s="221">
        <v>6</v>
      </c>
      <c r="AT7" s="224">
        <v>12.137493394087933</v>
      </c>
      <c r="AU7" s="239">
        <v>27.349858764875705</v>
      </c>
      <c r="AV7" s="224"/>
      <c r="AW7" s="224">
        <v>12.137493394087933</v>
      </c>
      <c r="AX7" s="43">
        <v>27.349858764875705</v>
      </c>
      <c r="AY7" s="268">
        <v>60.2</v>
      </c>
      <c r="AZ7" s="255">
        <v>26</v>
      </c>
      <c r="BA7" s="256">
        <v>34.200000000000003</v>
      </c>
      <c r="BB7" s="257">
        <v>45</v>
      </c>
      <c r="BC7" s="257">
        <v>72</v>
      </c>
      <c r="BD7" s="267" t="s">
        <v>22151</v>
      </c>
    </row>
    <row r="8" spans="1:56" x14ac:dyDescent="0.3">
      <c r="A8" s="212" t="s">
        <v>5375</v>
      </c>
      <c r="B8" s="1" t="s">
        <v>7525</v>
      </c>
      <c r="C8" s="1" t="s">
        <v>7526</v>
      </c>
      <c r="D8" s="121" t="s">
        <v>3885</v>
      </c>
      <c r="E8" s="1" t="s">
        <v>1509</v>
      </c>
      <c r="F8" s="1" t="s">
        <v>9094</v>
      </c>
      <c r="G8" s="1" t="s">
        <v>1373</v>
      </c>
      <c r="H8" s="216">
        <v>10954</v>
      </c>
      <c r="I8" s="216" t="s">
        <v>9226</v>
      </c>
      <c r="J8" s="244" t="e">
        <v>#VALUE!</v>
      </c>
      <c r="K8" s="244" t="s">
        <v>5377</v>
      </c>
      <c r="L8" s="171">
        <v>12</v>
      </c>
      <c r="M8" s="171">
        <v>12</v>
      </c>
      <c r="N8" s="221">
        <v>4</v>
      </c>
      <c r="O8" s="97">
        <v>2</v>
      </c>
      <c r="P8" s="97">
        <v>0</v>
      </c>
      <c r="Q8" s="221">
        <v>0</v>
      </c>
      <c r="R8" s="97">
        <v>0</v>
      </c>
      <c r="S8" s="97">
        <v>0</v>
      </c>
      <c r="T8" s="221">
        <v>68</v>
      </c>
      <c r="U8" s="221">
        <v>68</v>
      </c>
      <c r="V8" s="221">
        <v>47</v>
      </c>
      <c r="W8" s="221">
        <v>18</v>
      </c>
      <c r="X8" s="221">
        <v>7</v>
      </c>
      <c r="Y8" s="221">
        <v>104</v>
      </c>
      <c r="Z8" s="221">
        <v>18</v>
      </c>
      <c r="AA8" s="224">
        <v>2.3823529411764706</v>
      </c>
      <c r="AB8" s="224">
        <v>0.95588235294117652</v>
      </c>
      <c r="AC8" s="224">
        <v>4</v>
      </c>
      <c r="AD8" s="245">
        <v>0</v>
      </c>
      <c r="AE8" s="224">
        <v>0</v>
      </c>
      <c r="AF8" s="245">
        <v>0</v>
      </c>
      <c r="AG8" s="245">
        <v>0</v>
      </c>
      <c r="AH8" s="224">
        <v>8.9655172413793114</v>
      </c>
      <c r="AI8" s="224">
        <v>2.8191824656489275</v>
      </c>
      <c r="AJ8" s="224">
        <v>3.098535918577173</v>
      </c>
      <c r="AK8" s="224">
        <v>0</v>
      </c>
      <c r="AL8" s="228">
        <v>18.883235625605412</v>
      </c>
      <c r="AM8" s="246">
        <v>7</v>
      </c>
      <c r="AN8" s="247">
        <v>0</v>
      </c>
      <c r="AO8" s="248" t="s">
        <v>22151</v>
      </c>
      <c r="AP8" s="253" t="s">
        <v>22151</v>
      </c>
      <c r="AQ8" s="224">
        <v>6.895458119358298</v>
      </c>
      <c r="AR8" s="224">
        <v>11.987777506247113</v>
      </c>
      <c r="AS8" s="221">
        <v>7</v>
      </c>
      <c r="AT8" s="224">
        <v>11.987777506247113</v>
      </c>
      <c r="AU8" s="239">
        <v>27.024833459289532</v>
      </c>
      <c r="AV8" s="224"/>
      <c r="AW8" s="224">
        <v>11.987777506247113</v>
      </c>
      <c r="AX8" s="43">
        <v>27.024833459289532</v>
      </c>
      <c r="AY8" s="268">
        <v>6.32</v>
      </c>
      <c r="AZ8" s="255">
        <v>27</v>
      </c>
      <c r="BA8" s="256">
        <v>-20.68</v>
      </c>
      <c r="BB8" s="257">
        <v>1</v>
      </c>
      <c r="BC8" s="257">
        <v>10</v>
      </c>
      <c r="BD8" s="267" t="s">
        <v>22151</v>
      </c>
    </row>
    <row r="9" spans="1:56" x14ac:dyDescent="0.3">
      <c r="A9" t="s">
        <v>13785</v>
      </c>
      <c r="B9" s="1" t="s">
        <v>13787</v>
      </c>
      <c r="C9" s="1" t="s">
        <v>13786</v>
      </c>
      <c r="D9" s="121" t="s">
        <v>11283</v>
      </c>
      <c r="E9" s="1" t="s">
        <v>1409</v>
      </c>
      <c r="F9" s="1" t="s">
        <v>9094</v>
      </c>
      <c r="G9" s="1" t="s">
        <v>1373</v>
      </c>
      <c r="H9" s="1">
        <v>17186</v>
      </c>
      <c r="I9" s="1" t="s">
        <v>13788</v>
      </c>
      <c r="J9" s="1" t="e">
        <v>#VALUE!</v>
      </c>
      <c r="K9" s="1" t="s">
        <v>13789</v>
      </c>
      <c r="L9" s="170">
        <v>12</v>
      </c>
      <c r="M9" s="170">
        <v>12</v>
      </c>
      <c r="N9" s="68">
        <v>3</v>
      </c>
      <c r="O9" s="68">
        <v>1</v>
      </c>
      <c r="P9" s="68">
        <v>0</v>
      </c>
      <c r="Q9" s="68">
        <v>0</v>
      </c>
      <c r="R9" s="68">
        <v>0</v>
      </c>
      <c r="S9" s="68">
        <v>0</v>
      </c>
      <c r="T9" s="68">
        <v>69</v>
      </c>
      <c r="U9" s="68">
        <v>69</v>
      </c>
      <c r="V9" s="68">
        <v>39</v>
      </c>
      <c r="W9" s="68">
        <v>16</v>
      </c>
      <c r="X9" s="68">
        <v>5</v>
      </c>
      <c r="Y9" s="68">
        <v>93</v>
      </c>
      <c r="Z9" s="68">
        <v>20</v>
      </c>
      <c r="AA9" s="5">
        <v>2.0869565217391304</v>
      </c>
      <c r="AB9" s="5">
        <v>0.85507246376811596</v>
      </c>
      <c r="AC9" s="5">
        <v>3</v>
      </c>
      <c r="AD9" s="5">
        <v>0</v>
      </c>
      <c r="AE9" s="5">
        <v>0</v>
      </c>
      <c r="AF9" s="5">
        <v>0</v>
      </c>
      <c r="AG9" s="5">
        <v>0</v>
      </c>
      <c r="AH9" s="5">
        <v>8.0172413793103452</v>
      </c>
      <c r="AI9" s="5">
        <v>3.3480256317778974</v>
      </c>
      <c r="AJ9" s="5">
        <v>4.1726417481039242</v>
      </c>
      <c r="AK9" s="5">
        <v>0</v>
      </c>
      <c r="AL9" s="5">
        <v>18.537908759192167</v>
      </c>
      <c r="AM9" s="68">
        <v>8</v>
      </c>
      <c r="AN9" s="5">
        <v>0</v>
      </c>
      <c r="AO9" s="17" t="s">
        <v>22151</v>
      </c>
      <c r="AP9" s="17" t="s">
        <v>22151</v>
      </c>
      <c r="AQ9" s="5">
        <v>6.895458119358298</v>
      </c>
      <c r="AR9" s="5">
        <v>11.642450639833868</v>
      </c>
      <c r="AS9" s="68">
        <v>8</v>
      </c>
      <c r="AT9" s="14">
        <v>11.642450639833868</v>
      </c>
      <c r="AU9" s="42">
        <v>26.275147023856469</v>
      </c>
      <c r="AV9" s="19"/>
      <c r="AW9" s="19">
        <v>11.642450639833868</v>
      </c>
      <c r="AX9" s="43">
        <v>26.275147023856469</v>
      </c>
      <c r="AY9" s="167">
        <v>83.25</v>
      </c>
      <c r="AZ9" s="167">
        <v>29</v>
      </c>
      <c r="BA9" s="113">
        <v>54.25</v>
      </c>
      <c r="BB9" s="160">
        <v>51</v>
      </c>
      <c r="BC9" s="160">
        <v>161</v>
      </c>
      <c r="BD9" s="267" t="s">
        <v>22151</v>
      </c>
    </row>
    <row r="10" spans="1:56" x14ac:dyDescent="0.3">
      <c r="A10" t="s">
        <v>2377</v>
      </c>
      <c r="B10" s="33" t="s">
        <v>7495</v>
      </c>
      <c r="C10" s="33" t="s">
        <v>7496</v>
      </c>
      <c r="D10" s="121" t="s">
        <v>685</v>
      </c>
      <c r="E10" s="33" t="s">
        <v>1379</v>
      </c>
      <c r="F10" s="1" t="s">
        <v>9094</v>
      </c>
      <c r="G10" s="1" t="s">
        <v>1373</v>
      </c>
      <c r="H10" s="1">
        <v>2036</v>
      </c>
      <c r="I10" s="1" t="s">
        <v>10939</v>
      </c>
      <c r="J10" s="1" t="e">
        <v>#VALUE!</v>
      </c>
      <c r="K10" s="1" t="s">
        <v>5766</v>
      </c>
      <c r="L10" s="170">
        <v>10</v>
      </c>
      <c r="M10" s="170">
        <v>10</v>
      </c>
      <c r="N10" s="68">
        <v>6</v>
      </c>
      <c r="O10" s="68">
        <v>1.9999999999999998</v>
      </c>
      <c r="P10" s="68">
        <v>0</v>
      </c>
      <c r="Q10" s="68">
        <v>0</v>
      </c>
      <c r="R10" s="68">
        <v>0</v>
      </c>
      <c r="S10" s="68">
        <v>0</v>
      </c>
      <c r="T10" s="68">
        <v>58.1</v>
      </c>
      <c r="U10" s="68">
        <v>58.1</v>
      </c>
      <c r="V10" s="68">
        <v>41</v>
      </c>
      <c r="W10" s="68">
        <v>14</v>
      </c>
      <c r="X10" s="68">
        <v>7.9999999999999991</v>
      </c>
      <c r="Y10" s="68">
        <v>62</v>
      </c>
      <c r="Z10" s="68">
        <v>7.9999999999999991</v>
      </c>
      <c r="AA10" s="5">
        <v>2.1686746987951806</v>
      </c>
      <c r="AB10" s="5">
        <v>0.84337349397590355</v>
      </c>
      <c r="AC10" s="5">
        <v>6</v>
      </c>
      <c r="AD10" s="5">
        <v>0</v>
      </c>
      <c r="AE10" s="5">
        <v>0</v>
      </c>
      <c r="AF10" s="5">
        <v>0</v>
      </c>
      <c r="AG10" s="5">
        <v>0</v>
      </c>
      <c r="AH10" s="5">
        <v>5.3448275862068968</v>
      </c>
      <c r="AI10" s="5">
        <v>2.7712964131725188</v>
      </c>
      <c r="AJ10" s="5">
        <v>3.7335060271061606</v>
      </c>
      <c r="AK10" s="5">
        <v>0</v>
      </c>
      <c r="AL10" s="5">
        <v>17.849630026485574</v>
      </c>
      <c r="AM10" s="68">
        <v>9</v>
      </c>
      <c r="AN10" s="5">
        <v>0</v>
      </c>
      <c r="AO10" s="17" t="s">
        <v>22151</v>
      </c>
      <c r="AP10" s="17" t="s">
        <v>22151</v>
      </c>
      <c r="AQ10" s="5">
        <v>6.895458119358298</v>
      </c>
      <c r="AR10" s="5">
        <v>10.954171907127275</v>
      </c>
      <c r="AS10" s="68">
        <v>9</v>
      </c>
      <c r="AT10" s="14">
        <v>10.954171907127275</v>
      </c>
      <c r="AU10" s="42">
        <v>24.78093015313749</v>
      </c>
      <c r="AV10" s="19"/>
      <c r="AW10" s="19">
        <v>10.954171907127275</v>
      </c>
      <c r="AX10" s="43">
        <v>24.78093015313749</v>
      </c>
      <c r="AY10" s="167">
        <v>32.229999999999997</v>
      </c>
      <c r="AZ10" s="167">
        <v>33</v>
      </c>
      <c r="BA10" s="113">
        <v>-0.77000000000000313</v>
      </c>
      <c r="BB10" s="160">
        <v>24</v>
      </c>
      <c r="BC10" s="160">
        <v>44</v>
      </c>
      <c r="BD10" s="267" t="s">
        <v>22151</v>
      </c>
    </row>
    <row r="11" spans="1:56" x14ac:dyDescent="0.3">
      <c r="A11" s="118" t="s">
        <v>2165</v>
      </c>
      <c r="B11" s="33" t="s">
        <v>7907</v>
      </c>
      <c r="C11" s="33" t="s">
        <v>6876</v>
      </c>
      <c r="D11" s="121" t="s">
        <v>899</v>
      </c>
      <c r="E11" s="33" t="s">
        <v>1434</v>
      </c>
      <c r="F11" s="114" t="s">
        <v>9094</v>
      </c>
      <c r="G11" s="1" t="s">
        <v>1373</v>
      </c>
      <c r="H11" s="114">
        <v>9111</v>
      </c>
      <c r="I11" s="114" t="s">
        <v>9442</v>
      </c>
      <c r="J11" s="114" t="e">
        <v>#VALUE!</v>
      </c>
      <c r="K11" s="114" t="s">
        <v>5609</v>
      </c>
      <c r="L11" s="172">
        <v>23</v>
      </c>
      <c r="M11" s="172">
        <v>0</v>
      </c>
      <c r="N11" s="115">
        <v>2</v>
      </c>
      <c r="O11" s="115">
        <v>1</v>
      </c>
      <c r="P11" s="115">
        <v>0</v>
      </c>
      <c r="Q11" s="115">
        <v>16</v>
      </c>
      <c r="R11" s="115">
        <v>1</v>
      </c>
      <c r="S11" s="115">
        <v>17</v>
      </c>
      <c r="T11" s="115">
        <v>22</v>
      </c>
      <c r="U11" s="115">
        <v>22</v>
      </c>
      <c r="V11" s="115">
        <v>13</v>
      </c>
      <c r="W11" s="115">
        <v>5</v>
      </c>
      <c r="X11" s="115">
        <v>0</v>
      </c>
      <c r="Y11" s="115">
        <v>29</v>
      </c>
      <c r="Z11" s="115">
        <v>4</v>
      </c>
      <c r="AA11" s="116">
        <v>2.0454545454545454</v>
      </c>
      <c r="AB11" s="116">
        <v>0.77272727272727271</v>
      </c>
      <c r="AC11" s="116">
        <v>2</v>
      </c>
      <c r="AD11" s="116">
        <v>0</v>
      </c>
      <c r="AE11" s="116">
        <v>10</v>
      </c>
      <c r="AF11" s="116">
        <v>0</v>
      </c>
      <c r="AG11" s="116">
        <v>0</v>
      </c>
      <c r="AH11" s="116">
        <v>2.5</v>
      </c>
      <c r="AI11" s="116">
        <v>1.2167791310435998</v>
      </c>
      <c r="AJ11" s="116">
        <v>1.9228254341625755</v>
      </c>
      <c r="AK11" s="116">
        <v>0</v>
      </c>
      <c r="AL11" s="116">
        <v>17.639604565206174</v>
      </c>
      <c r="AM11" s="115">
        <v>10</v>
      </c>
      <c r="AN11" s="116">
        <v>0</v>
      </c>
      <c r="AO11" s="119" t="s">
        <v>22151</v>
      </c>
      <c r="AP11" s="119" t="s">
        <v>22151</v>
      </c>
      <c r="AQ11" s="34">
        <v>6.895458119358298</v>
      </c>
      <c r="AR11" s="116">
        <v>10.744146445847875</v>
      </c>
      <c r="AS11" s="115">
        <v>10</v>
      </c>
      <c r="AT11" s="116">
        <v>10.744146445847875</v>
      </c>
      <c r="AU11" s="117">
        <v>24.324975940677469</v>
      </c>
      <c r="AV11" s="116"/>
      <c r="AW11" s="116">
        <v>10.744146445847875</v>
      </c>
      <c r="AX11" s="43">
        <v>24.324975940677469</v>
      </c>
      <c r="AY11" s="168">
        <v>126.84</v>
      </c>
      <c r="AZ11" s="168">
        <v>36</v>
      </c>
      <c r="BA11" s="120">
        <v>90.84</v>
      </c>
      <c r="BB11" s="161">
        <v>81</v>
      </c>
      <c r="BC11" s="161">
        <v>211</v>
      </c>
      <c r="BD11" s="267" t="s">
        <v>22151</v>
      </c>
    </row>
    <row r="12" spans="1:56" x14ac:dyDescent="0.3">
      <c r="A12" s="178" t="s">
        <v>2516</v>
      </c>
      <c r="B12" s="33" t="s">
        <v>7533</v>
      </c>
      <c r="C12" s="33" t="s">
        <v>7193</v>
      </c>
      <c r="D12" s="121" t="s">
        <v>756</v>
      </c>
      <c r="E12" s="33" t="s">
        <v>1464</v>
      </c>
      <c r="F12" s="1" t="s">
        <v>6120</v>
      </c>
      <c r="G12" s="1" t="s">
        <v>1373</v>
      </c>
      <c r="H12" s="1">
        <v>2520</v>
      </c>
      <c r="I12" s="1" t="s">
        <v>9665</v>
      </c>
      <c r="J12" s="1" t="e">
        <v>#VALUE!</v>
      </c>
      <c r="K12" s="1" t="s">
        <v>5851</v>
      </c>
      <c r="L12" s="170">
        <v>13</v>
      </c>
      <c r="M12" s="170">
        <v>13</v>
      </c>
      <c r="N12" s="68">
        <v>6</v>
      </c>
      <c r="O12" s="68">
        <v>3</v>
      </c>
      <c r="P12" s="68">
        <v>0</v>
      </c>
      <c r="Q12" s="68">
        <v>0</v>
      </c>
      <c r="R12" s="68">
        <v>0</v>
      </c>
      <c r="S12" s="68">
        <v>0</v>
      </c>
      <c r="T12" s="68">
        <v>84</v>
      </c>
      <c r="U12" s="68">
        <v>84</v>
      </c>
      <c r="V12" s="68">
        <v>64</v>
      </c>
      <c r="W12" s="68">
        <v>31</v>
      </c>
      <c r="X12" s="68">
        <v>13</v>
      </c>
      <c r="Y12" s="68">
        <v>89</v>
      </c>
      <c r="Z12" s="68">
        <v>25</v>
      </c>
      <c r="AA12" s="5">
        <v>3.3214285714285716</v>
      </c>
      <c r="AB12" s="5">
        <v>1.0595238095238095</v>
      </c>
      <c r="AC12" s="5">
        <v>6</v>
      </c>
      <c r="AD12" s="5">
        <v>0</v>
      </c>
      <c r="AE12" s="5">
        <v>0</v>
      </c>
      <c r="AF12" s="5">
        <v>0</v>
      </c>
      <c r="AG12" s="5">
        <v>0</v>
      </c>
      <c r="AH12" s="5">
        <v>7.6724137931034484</v>
      </c>
      <c r="AI12" s="5">
        <v>1.5134307851748443</v>
      </c>
      <c r="AJ12" s="5">
        <v>2.3979537786531711</v>
      </c>
      <c r="AK12" s="5">
        <v>0</v>
      </c>
      <c r="AL12" s="5">
        <v>17.583798356931464</v>
      </c>
      <c r="AM12" s="68">
        <v>11</v>
      </c>
      <c r="AN12" s="5">
        <v>0</v>
      </c>
      <c r="AO12" s="17" t="s">
        <v>22151</v>
      </c>
      <c r="AP12" s="17" t="s">
        <v>22151</v>
      </c>
      <c r="AQ12" s="5">
        <v>6.895458119358298</v>
      </c>
      <c r="AR12" s="5">
        <v>10.688340237573165</v>
      </c>
      <c r="AS12" s="68">
        <v>11</v>
      </c>
      <c r="AT12" s="14">
        <v>10.688340237573165</v>
      </c>
      <c r="AU12" s="42">
        <v>24.20382360234062</v>
      </c>
      <c r="AV12" s="19"/>
      <c r="AW12" s="19">
        <v>10.688340237573165</v>
      </c>
      <c r="AX12" s="43">
        <v>24.20382360234062</v>
      </c>
      <c r="AY12" s="167">
        <v>52.82</v>
      </c>
      <c r="AZ12" s="167">
        <v>37</v>
      </c>
      <c r="BA12" s="113">
        <v>15.82</v>
      </c>
      <c r="BB12" s="160">
        <v>41</v>
      </c>
      <c r="BC12" s="160">
        <v>71</v>
      </c>
      <c r="BD12" s="267" t="s">
        <v>22151</v>
      </c>
    </row>
    <row r="13" spans="1:56" x14ac:dyDescent="0.3">
      <c r="A13" s="214" t="s">
        <v>4070</v>
      </c>
      <c r="B13" s="33" t="s">
        <v>7894</v>
      </c>
      <c r="C13" s="33" t="s">
        <v>7345</v>
      </c>
      <c r="D13" s="121" t="s">
        <v>4071</v>
      </c>
      <c r="E13" s="33" t="s">
        <v>1392</v>
      </c>
      <c r="F13" s="114" t="s">
        <v>6120</v>
      </c>
      <c r="G13" s="1" t="s">
        <v>1373</v>
      </c>
      <c r="H13" s="114">
        <v>15467</v>
      </c>
      <c r="I13" s="114" t="s">
        <v>9723</v>
      </c>
      <c r="J13" s="114" t="e">
        <v>#VALUE!</v>
      </c>
      <c r="K13" s="114" t="s">
        <v>5550</v>
      </c>
      <c r="L13" s="172">
        <v>11</v>
      </c>
      <c r="M13" s="172">
        <v>11</v>
      </c>
      <c r="N13" s="115">
        <v>7</v>
      </c>
      <c r="O13" s="115">
        <v>2</v>
      </c>
      <c r="P13" s="115">
        <v>0</v>
      </c>
      <c r="Q13" s="115">
        <v>0</v>
      </c>
      <c r="R13" s="115">
        <v>0</v>
      </c>
      <c r="S13" s="115">
        <v>0</v>
      </c>
      <c r="T13" s="115">
        <v>69.2</v>
      </c>
      <c r="U13" s="115">
        <v>69.2</v>
      </c>
      <c r="V13" s="115">
        <v>59</v>
      </c>
      <c r="W13" s="115">
        <v>24</v>
      </c>
      <c r="X13" s="115">
        <v>8</v>
      </c>
      <c r="Y13" s="115">
        <v>64</v>
      </c>
      <c r="Z13" s="115">
        <v>7</v>
      </c>
      <c r="AA13" s="116">
        <v>3.1213872832369942</v>
      </c>
      <c r="AB13" s="116">
        <v>0.95375722543352592</v>
      </c>
      <c r="AC13" s="116">
        <v>7</v>
      </c>
      <c r="AD13" s="116">
        <v>0</v>
      </c>
      <c r="AE13" s="116">
        <v>0</v>
      </c>
      <c r="AF13" s="116">
        <v>0</v>
      </c>
      <c r="AG13" s="116">
        <v>0</v>
      </c>
      <c r="AH13" s="116">
        <v>5.5172413793103452</v>
      </c>
      <c r="AI13" s="116">
        <v>1.62297733908217</v>
      </c>
      <c r="AJ13" s="116">
        <v>3.1636082631541043</v>
      </c>
      <c r="AK13" s="116">
        <v>0</v>
      </c>
      <c r="AL13" s="116">
        <v>17.303826981546617</v>
      </c>
      <c r="AM13" s="115">
        <v>12</v>
      </c>
      <c r="AN13" s="116">
        <v>0</v>
      </c>
      <c r="AO13" s="119" t="s">
        <v>22151</v>
      </c>
      <c r="AP13" s="119" t="s">
        <v>22151</v>
      </c>
      <c r="AQ13" s="34">
        <v>6.895458119358298</v>
      </c>
      <c r="AR13" s="116">
        <v>10.408368862188318</v>
      </c>
      <c r="AS13" s="115">
        <v>12</v>
      </c>
      <c r="AT13" s="116">
        <v>10.408368862188318</v>
      </c>
      <c r="AU13" s="117">
        <v>23.596020495053896</v>
      </c>
      <c r="AV13" s="116"/>
      <c r="AW13" s="116">
        <v>10.408368862188318</v>
      </c>
      <c r="AX13" s="43">
        <v>23.596020495053896</v>
      </c>
      <c r="AY13" s="168">
        <v>169.89</v>
      </c>
      <c r="AZ13" s="168">
        <v>39</v>
      </c>
      <c r="BA13" s="120">
        <v>130.88999999999999</v>
      </c>
      <c r="BB13" s="161">
        <v>117</v>
      </c>
      <c r="BC13" s="161">
        <v>214</v>
      </c>
      <c r="BD13" s="267" t="s">
        <v>22151</v>
      </c>
    </row>
    <row r="14" spans="1:56" x14ac:dyDescent="0.3">
      <c r="A14" s="178" t="s">
        <v>4158</v>
      </c>
      <c r="B14" s="33" t="s">
        <v>7613</v>
      </c>
      <c r="C14" s="33" t="s">
        <v>6585</v>
      </c>
      <c r="D14" s="121" t="s">
        <v>1352</v>
      </c>
      <c r="E14" s="33" t="s">
        <v>1481</v>
      </c>
      <c r="F14" s="1" t="s">
        <v>9094</v>
      </c>
      <c r="G14" s="1" t="s">
        <v>1373</v>
      </c>
      <c r="H14" s="1">
        <v>12049</v>
      </c>
      <c r="I14" s="1" t="s">
        <v>10283</v>
      </c>
      <c r="J14" s="1" t="e">
        <v>#VALUE!</v>
      </c>
      <c r="K14" s="1" t="s">
        <v>5638</v>
      </c>
      <c r="L14" s="170">
        <v>12</v>
      </c>
      <c r="M14" s="170">
        <v>12</v>
      </c>
      <c r="N14" s="68">
        <v>6</v>
      </c>
      <c r="O14" s="68">
        <v>5</v>
      </c>
      <c r="P14" s="68">
        <v>0</v>
      </c>
      <c r="Q14" s="68">
        <v>0</v>
      </c>
      <c r="R14" s="68">
        <v>0</v>
      </c>
      <c r="S14" s="68">
        <v>0</v>
      </c>
      <c r="T14" s="68">
        <v>81.099999999999994</v>
      </c>
      <c r="U14" s="68">
        <v>81.099999999999994</v>
      </c>
      <c r="V14" s="68">
        <v>73</v>
      </c>
      <c r="W14" s="68">
        <v>26</v>
      </c>
      <c r="X14" s="68">
        <v>10</v>
      </c>
      <c r="Y14" s="68">
        <v>63.999999999999993</v>
      </c>
      <c r="Z14" s="68">
        <v>7.9999999999999991</v>
      </c>
      <c r="AA14" s="5">
        <v>2.8853267570900125</v>
      </c>
      <c r="AB14" s="5">
        <v>0.998766954377312</v>
      </c>
      <c r="AC14" s="34">
        <v>6</v>
      </c>
      <c r="AD14" s="34">
        <v>0</v>
      </c>
      <c r="AE14" s="34">
        <v>0</v>
      </c>
      <c r="AF14" s="34">
        <v>0</v>
      </c>
      <c r="AG14" s="34">
        <v>0</v>
      </c>
      <c r="AH14" s="34">
        <v>5.5172413793103443</v>
      </c>
      <c r="AI14" s="5">
        <v>2.3046660004428339</v>
      </c>
      <c r="AJ14" s="5">
        <v>3.0518098088833807</v>
      </c>
      <c r="AK14" s="5">
        <v>0</v>
      </c>
      <c r="AL14" s="34">
        <v>16.873717188636562</v>
      </c>
      <c r="AM14" s="105">
        <v>13</v>
      </c>
      <c r="AN14" s="34">
        <v>0</v>
      </c>
      <c r="AO14" s="35" t="s">
        <v>22151</v>
      </c>
      <c r="AP14" s="35" t="s">
        <v>22151</v>
      </c>
      <c r="AQ14" s="34">
        <v>6.895458119358298</v>
      </c>
      <c r="AR14" s="34">
        <v>9.9782590692782627</v>
      </c>
      <c r="AS14" s="105">
        <v>13</v>
      </c>
      <c r="AT14" s="34">
        <v>9.9782590692782627</v>
      </c>
      <c r="AU14" s="44">
        <v>22.662274792494728</v>
      </c>
      <c r="AV14" s="34"/>
      <c r="AW14" s="34">
        <v>9.9782590692782627</v>
      </c>
      <c r="AX14" s="43">
        <v>22.662274792494728</v>
      </c>
      <c r="AY14" s="167">
        <v>84.11</v>
      </c>
      <c r="AZ14" s="167">
        <v>42</v>
      </c>
      <c r="BA14" s="113">
        <v>42.11</v>
      </c>
      <c r="BB14" s="160">
        <v>63</v>
      </c>
      <c r="BC14" s="160">
        <v>113</v>
      </c>
      <c r="BD14" s="267" t="s">
        <v>22151</v>
      </c>
    </row>
    <row r="15" spans="1:56" x14ac:dyDescent="0.3">
      <c r="A15" s="178" t="s">
        <v>11393</v>
      </c>
      <c r="B15" s="1" t="s">
        <v>7832</v>
      </c>
      <c r="C15" s="1" t="s">
        <v>7111</v>
      </c>
      <c r="D15" s="121" t="s">
        <v>11394</v>
      </c>
      <c r="E15" s="1" t="s">
        <v>1481</v>
      </c>
      <c r="F15" s="1" t="s">
        <v>9094</v>
      </c>
      <c r="G15" s="1" t="s">
        <v>1373</v>
      </c>
      <c r="H15" s="1">
        <v>13183</v>
      </c>
      <c r="I15" s="1" t="s">
        <v>11264</v>
      </c>
      <c r="J15" s="1" t="e">
        <v>#VALUE!</v>
      </c>
      <c r="K15" s="1" t="s">
        <v>12074</v>
      </c>
      <c r="L15" s="170">
        <v>12</v>
      </c>
      <c r="M15" s="170">
        <v>12</v>
      </c>
      <c r="N15" s="68">
        <v>7</v>
      </c>
      <c r="O15" s="68">
        <v>4</v>
      </c>
      <c r="P15" s="68">
        <v>0</v>
      </c>
      <c r="Q15" s="68">
        <v>0</v>
      </c>
      <c r="R15" s="68">
        <v>0</v>
      </c>
      <c r="S15" s="68">
        <v>0</v>
      </c>
      <c r="T15" s="68">
        <v>69.099999999999994</v>
      </c>
      <c r="U15" s="68">
        <v>69.099999999999994</v>
      </c>
      <c r="V15" s="68">
        <v>55</v>
      </c>
      <c r="W15" s="68">
        <v>21</v>
      </c>
      <c r="X15" s="68">
        <v>9</v>
      </c>
      <c r="Y15" s="68">
        <v>63</v>
      </c>
      <c r="Z15" s="68">
        <v>19</v>
      </c>
      <c r="AA15" s="5">
        <v>2.7351664254703332</v>
      </c>
      <c r="AB15" s="5">
        <v>1.0709117221418236</v>
      </c>
      <c r="AC15" s="5">
        <v>7</v>
      </c>
      <c r="AD15" s="5">
        <v>0</v>
      </c>
      <c r="AE15" s="5">
        <v>0</v>
      </c>
      <c r="AF15" s="5">
        <v>0</v>
      </c>
      <c r="AG15" s="5">
        <v>0</v>
      </c>
      <c r="AH15" s="5">
        <v>5.431034482758621</v>
      </c>
      <c r="AI15" s="5">
        <v>2.2673404615806843</v>
      </c>
      <c r="AJ15" s="5">
        <v>1.9520534947652857</v>
      </c>
      <c r="AK15" s="5">
        <v>0</v>
      </c>
      <c r="AL15" s="5">
        <v>16.650428439104591</v>
      </c>
      <c r="AM15" s="68">
        <v>14</v>
      </c>
      <c r="AN15" s="5">
        <v>0</v>
      </c>
      <c r="AO15" s="17" t="s">
        <v>22151</v>
      </c>
      <c r="AP15" s="17" t="s">
        <v>22151</v>
      </c>
      <c r="AQ15" s="5">
        <v>6.895458119358298</v>
      </c>
      <c r="AR15" s="5">
        <v>9.7549703197462918</v>
      </c>
      <c r="AS15" s="68">
        <v>14</v>
      </c>
      <c r="AT15" s="14">
        <v>9.7549703197462918</v>
      </c>
      <c r="AU15" s="42">
        <v>22.177526679938062</v>
      </c>
      <c r="AV15" s="19"/>
      <c r="AW15" s="19">
        <v>9.7549703197462918</v>
      </c>
      <c r="AX15" s="43">
        <v>22.177526679938062</v>
      </c>
      <c r="AY15" s="167">
        <v>246.61</v>
      </c>
      <c r="AZ15" s="167">
        <v>44</v>
      </c>
      <c r="BA15" s="113">
        <v>202.61</v>
      </c>
      <c r="BB15" s="160">
        <v>197</v>
      </c>
      <c r="BC15" s="160">
        <v>315</v>
      </c>
      <c r="BD15" s="267" t="s">
        <v>22151</v>
      </c>
    </row>
    <row r="16" spans="1:56" x14ac:dyDescent="0.3">
      <c r="A16" s="214" t="s">
        <v>14779</v>
      </c>
      <c r="B16" s="33" t="s">
        <v>14780</v>
      </c>
      <c r="C16" s="33" t="s">
        <v>7671</v>
      </c>
      <c r="D16" s="121" t="s">
        <v>14747</v>
      </c>
      <c r="E16" s="33" t="s">
        <v>1437</v>
      </c>
      <c r="F16" s="114" t="s">
        <v>9094</v>
      </c>
      <c r="G16" s="1" t="s">
        <v>1373</v>
      </c>
      <c r="H16" s="114">
        <v>19361</v>
      </c>
      <c r="I16" s="114" t="s">
        <v>14781</v>
      </c>
      <c r="J16" s="114" t="e">
        <v>#VALUE!</v>
      </c>
      <c r="K16" s="114" t="s">
        <v>15093</v>
      </c>
      <c r="L16" s="172">
        <v>12</v>
      </c>
      <c r="M16" s="172">
        <v>9</v>
      </c>
      <c r="N16" s="115">
        <v>3.9999999999999996</v>
      </c>
      <c r="O16" s="115">
        <v>0.99999999999999989</v>
      </c>
      <c r="P16" s="115">
        <v>0</v>
      </c>
      <c r="Q16" s="115">
        <v>0</v>
      </c>
      <c r="R16" s="115">
        <v>0</v>
      </c>
      <c r="S16" s="115">
        <v>0</v>
      </c>
      <c r="T16" s="115">
        <v>59.2</v>
      </c>
      <c r="U16" s="115">
        <v>59.2</v>
      </c>
      <c r="V16" s="115">
        <v>37</v>
      </c>
      <c r="W16" s="115">
        <v>14</v>
      </c>
      <c r="X16" s="115">
        <v>1.9999999999999998</v>
      </c>
      <c r="Y16" s="115">
        <v>88</v>
      </c>
      <c r="Z16" s="115">
        <v>24</v>
      </c>
      <c r="AA16" s="116">
        <v>2.1283783783783781</v>
      </c>
      <c r="AB16" s="116">
        <v>1.0304054054054053</v>
      </c>
      <c r="AC16" s="116">
        <v>3.9999999999999996</v>
      </c>
      <c r="AD16" s="116">
        <v>0</v>
      </c>
      <c r="AE16" s="116">
        <v>0</v>
      </c>
      <c r="AF16" s="116">
        <v>0</v>
      </c>
      <c r="AG16" s="116">
        <v>0</v>
      </c>
      <c r="AH16" s="116">
        <v>7.5862068965517242</v>
      </c>
      <c r="AI16" s="116">
        <v>2.8757790181559666</v>
      </c>
      <c r="AJ16" s="116">
        <v>2.1019169942999167</v>
      </c>
      <c r="AK16" s="116">
        <v>0</v>
      </c>
      <c r="AL16" s="116">
        <v>16.563902909007609</v>
      </c>
      <c r="AM16" s="115">
        <v>15</v>
      </c>
      <c r="AN16" s="116">
        <v>0</v>
      </c>
      <c r="AO16" s="119" t="s">
        <v>22151</v>
      </c>
      <c r="AP16" s="119" t="s">
        <v>22151</v>
      </c>
      <c r="AQ16" s="34">
        <v>6.895458119358298</v>
      </c>
      <c r="AR16" s="116">
        <v>9.6684447896493104</v>
      </c>
      <c r="AS16" s="115">
        <v>15</v>
      </c>
      <c r="AT16" s="116">
        <v>9.6684447896493104</v>
      </c>
      <c r="AU16" s="117">
        <v>21.989684312194981</v>
      </c>
      <c r="AV16" s="116"/>
      <c r="AW16" s="116">
        <v>9.6684447896493104</v>
      </c>
      <c r="AX16" s="43">
        <v>21.989684312194981</v>
      </c>
      <c r="AY16" s="168">
        <v>58.14</v>
      </c>
      <c r="AZ16" s="168">
        <v>45</v>
      </c>
      <c r="BA16" s="120">
        <v>13.14</v>
      </c>
      <c r="BB16" s="161">
        <v>46</v>
      </c>
      <c r="BC16" s="161">
        <v>83</v>
      </c>
      <c r="BD16" s="267" t="s">
        <v>22151</v>
      </c>
    </row>
    <row r="17" spans="1:56" x14ac:dyDescent="0.3">
      <c r="A17" s="178" t="s">
        <v>10101</v>
      </c>
      <c r="B17" s="33" t="s">
        <v>10103</v>
      </c>
      <c r="C17" s="33" t="s">
        <v>6594</v>
      </c>
      <c r="D17" s="121" t="s">
        <v>10102</v>
      </c>
      <c r="E17" s="33" t="s">
        <v>1398</v>
      </c>
      <c r="F17" s="1" t="s">
        <v>9094</v>
      </c>
      <c r="G17" s="1" t="s">
        <v>1373</v>
      </c>
      <c r="H17" s="1">
        <v>16149</v>
      </c>
      <c r="I17" s="1" t="s">
        <v>10104</v>
      </c>
      <c r="J17" s="1" t="e">
        <v>#VALUE!</v>
      </c>
      <c r="K17" s="1" t="s">
        <v>10105</v>
      </c>
      <c r="L17" s="170">
        <v>12</v>
      </c>
      <c r="M17" s="170">
        <v>12</v>
      </c>
      <c r="N17" s="68">
        <v>5</v>
      </c>
      <c r="O17" s="68">
        <v>5</v>
      </c>
      <c r="P17" s="68">
        <v>0</v>
      </c>
      <c r="Q17" s="68">
        <v>0</v>
      </c>
      <c r="R17" s="68">
        <v>0</v>
      </c>
      <c r="S17" s="68">
        <v>0</v>
      </c>
      <c r="T17" s="68">
        <v>71.099999999999994</v>
      </c>
      <c r="U17" s="68">
        <v>71.099999999999994</v>
      </c>
      <c r="V17" s="68">
        <v>54</v>
      </c>
      <c r="W17" s="68">
        <v>26</v>
      </c>
      <c r="X17" s="68">
        <v>9</v>
      </c>
      <c r="Y17" s="68">
        <v>96</v>
      </c>
      <c r="Z17" s="68">
        <v>23</v>
      </c>
      <c r="AA17" s="5">
        <v>3.2911392405063293</v>
      </c>
      <c r="AB17" s="5">
        <v>1.0829817158931083</v>
      </c>
      <c r="AC17" s="5">
        <v>5</v>
      </c>
      <c r="AD17" s="5">
        <v>0</v>
      </c>
      <c r="AE17" s="5">
        <v>0</v>
      </c>
      <c r="AF17" s="5">
        <v>0</v>
      </c>
      <c r="AG17" s="5">
        <v>0</v>
      </c>
      <c r="AH17" s="5">
        <v>8.2758620689655178</v>
      </c>
      <c r="AI17" s="5">
        <v>1.3695143545926645</v>
      </c>
      <c r="AJ17" s="5">
        <v>1.8670555741283617</v>
      </c>
      <c r="AK17" s="5">
        <v>0</v>
      </c>
      <c r="AL17" s="5">
        <v>16.512431997686544</v>
      </c>
      <c r="AM17" s="68">
        <v>16</v>
      </c>
      <c r="AN17" s="5">
        <v>0</v>
      </c>
      <c r="AO17" s="17" t="s">
        <v>22151</v>
      </c>
      <c r="AP17" s="17" t="s">
        <v>22151</v>
      </c>
      <c r="AQ17" s="5">
        <v>6.895458119358298</v>
      </c>
      <c r="AR17" s="5">
        <v>9.6169738783282455</v>
      </c>
      <c r="AS17" s="68">
        <v>16</v>
      </c>
      <c r="AT17" s="14">
        <v>9.6169738783282455</v>
      </c>
      <c r="AU17" s="42">
        <v>21.877943675164431</v>
      </c>
      <c r="AV17" s="19"/>
      <c r="AW17" s="19">
        <v>9.6169738783282455</v>
      </c>
      <c r="AX17" s="43">
        <v>21.877943675164431</v>
      </c>
      <c r="AY17" s="167">
        <v>20.84</v>
      </c>
      <c r="AZ17" s="167">
        <v>46</v>
      </c>
      <c r="BA17" s="113">
        <v>-25.16</v>
      </c>
      <c r="BB17" s="160">
        <v>15</v>
      </c>
      <c r="BC17" s="160">
        <v>28</v>
      </c>
      <c r="BD17" s="267" t="s">
        <v>22151</v>
      </c>
    </row>
    <row r="18" spans="1:56" x14ac:dyDescent="0.3">
      <c r="A18" t="s">
        <v>10229</v>
      </c>
      <c r="B18" s="33" t="s">
        <v>10231</v>
      </c>
      <c r="C18" s="33" t="s">
        <v>6633</v>
      </c>
      <c r="D18" s="121" t="s">
        <v>10230</v>
      </c>
      <c r="E18" s="33" t="s">
        <v>1464</v>
      </c>
      <c r="F18" s="1" t="s">
        <v>6120</v>
      </c>
      <c r="G18" s="1" t="s">
        <v>1373</v>
      </c>
      <c r="H18" s="1">
        <v>15474</v>
      </c>
      <c r="I18" s="1" t="s">
        <v>11748</v>
      </c>
      <c r="J18" s="1" t="e">
        <v>#VALUE!</v>
      </c>
      <c r="K18" s="1" t="s">
        <v>10232</v>
      </c>
      <c r="L18" s="170">
        <v>12</v>
      </c>
      <c r="M18" s="170">
        <v>12</v>
      </c>
      <c r="N18" s="68">
        <v>4</v>
      </c>
      <c r="O18" s="68">
        <v>3</v>
      </c>
      <c r="P18" s="68">
        <v>0</v>
      </c>
      <c r="Q18" s="68">
        <v>0</v>
      </c>
      <c r="R18" s="68">
        <v>0</v>
      </c>
      <c r="S18" s="68">
        <v>0</v>
      </c>
      <c r="T18" s="68">
        <v>72.099999999999994</v>
      </c>
      <c r="U18" s="68">
        <v>72.099999999999994</v>
      </c>
      <c r="V18" s="68">
        <v>47</v>
      </c>
      <c r="W18" s="68">
        <v>28</v>
      </c>
      <c r="X18" s="68">
        <v>8</v>
      </c>
      <c r="Y18" s="68">
        <v>97</v>
      </c>
      <c r="Z18" s="68">
        <v>28</v>
      </c>
      <c r="AA18" s="5">
        <v>3.4951456310679614</v>
      </c>
      <c r="AB18" s="5">
        <v>1.0402219140083218</v>
      </c>
      <c r="AC18" s="34">
        <v>4</v>
      </c>
      <c r="AD18" s="34">
        <v>0</v>
      </c>
      <c r="AE18" s="34">
        <v>0</v>
      </c>
      <c r="AF18" s="34">
        <v>0</v>
      </c>
      <c r="AG18" s="34">
        <v>0</v>
      </c>
      <c r="AH18" s="34">
        <v>8.362068965517242</v>
      </c>
      <c r="AI18" s="5">
        <v>1.0318381836789816</v>
      </c>
      <c r="AJ18" s="5">
        <v>2.3436264485984215</v>
      </c>
      <c r="AK18" s="5">
        <v>0</v>
      </c>
      <c r="AL18" s="34">
        <v>15.737533597794645</v>
      </c>
      <c r="AM18" s="105">
        <v>17</v>
      </c>
      <c r="AN18" s="34">
        <v>0</v>
      </c>
      <c r="AO18" s="35" t="s">
        <v>22151</v>
      </c>
      <c r="AP18" s="35" t="s">
        <v>22151</v>
      </c>
      <c r="AQ18" s="34">
        <v>6.895458119358298</v>
      </c>
      <c r="AR18" s="34">
        <v>8.842075478436346</v>
      </c>
      <c r="AS18" s="105">
        <v>17</v>
      </c>
      <c r="AT18" s="34">
        <v>8.842075478436346</v>
      </c>
      <c r="AU18" s="44">
        <v>20.195680070042684</v>
      </c>
      <c r="AV18" s="34"/>
      <c r="AW18" s="34">
        <v>8.842075478436346</v>
      </c>
      <c r="AX18" s="43">
        <v>20.195680070042684</v>
      </c>
      <c r="AY18" s="167">
        <v>16.57</v>
      </c>
      <c r="AZ18" s="167">
        <v>54</v>
      </c>
      <c r="BA18" s="113">
        <v>-37.43</v>
      </c>
      <c r="BB18" s="160">
        <v>10</v>
      </c>
      <c r="BC18" s="160">
        <v>28</v>
      </c>
      <c r="BD18" s="267" t="s">
        <v>22151</v>
      </c>
    </row>
    <row r="19" spans="1:56" x14ac:dyDescent="0.3">
      <c r="A19" t="s">
        <v>1631</v>
      </c>
      <c r="B19" s="33" t="s">
        <v>7794</v>
      </c>
      <c r="C19" s="33" t="s">
        <v>7755</v>
      </c>
      <c r="D19" s="121" t="s">
        <v>746</v>
      </c>
      <c r="E19" s="33" t="s">
        <v>1470</v>
      </c>
      <c r="F19" s="1" t="s">
        <v>6120</v>
      </c>
      <c r="G19" s="1" t="s">
        <v>1373</v>
      </c>
      <c r="H19" s="26">
        <v>12917</v>
      </c>
      <c r="I19" s="26" t="s">
        <v>9678</v>
      </c>
      <c r="J19" s="26" t="e">
        <v>#VALUE!</v>
      </c>
      <c r="K19" s="26" t="s">
        <v>8411</v>
      </c>
      <c r="L19" s="171">
        <v>11</v>
      </c>
      <c r="M19" s="171">
        <v>11</v>
      </c>
      <c r="N19" s="68">
        <v>6</v>
      </c>
      <c r="O19" s="68">
        <v>3</v>
      </c>
      <c r="P19" s="68">
        <v>0</v>
      </c>
      <c r="Q19" s="97">
        <v>0</v>
      </c>
      <c r="R19" s="97">
        <v>0</v>
      </c>
      <c r="S19" s="97">
        <v>0</v>
      </c>
      <c r="T19" s="97">
        <v>65.2</v>
      </c>
      <c r="U19" s="97">
        <v>65.2</v>
      </c>
      <c r="V19" s="97">
        <v>51</v>
      </c>
      <c r="W19" s="97">
        <v>24</v>
      </c>
      <c r="X19" s="97">
        <v>5</v>
      </c>
      <c r="Y19" s="97">
        <v>71.999999999999986</v>
      </c>
      <c r="Z19" s="97">
        <v>17</v>
      </c>
      <c r="AA19" s="27">
        <v>3.3128834355828221</v>
      </c>
      <c r="AB19" s="27">
        <v>1.0429447852760736</v>
      </c>
      <c r="AC19" s="27">
        <v>6</v>
      </c>
      <c r="AD19" s="27">
        <v>0</v>
      </c>
      <c r="AE19" s="27">
        <v>0</v>
      </c>
      <c r="AF19" s="27">
        <v>0</v>
      </c>
      <c r="AG19" s="27">
        <v>0</v>
      </c>
      <c r="AH19" s="27">
        <v>6.206896551724137</v>
      </c>
      <c r="AI19" s="27">
        <v>1.237851681934059</v>
      </c>
      <c r="AJ19" s="27">
        <v>2.1425704575657747</v>
      </c>
      <c r="AK19" s="27">
        <v>0</v>
      </c>
      <c r="AL19" s="27">
        <v>15.58731869122397</v>
      </c>
      <c r="AM19" s="97">
        <v>18</v>
      </c>
      <c r="AN19" s="27">
        <v>0</v>
      </c>
      <c r="AO19" s="28" t="s">
        <v>22151</v>
      </c>
      <c r="AP19" s="28" t="s">
        <v>22151</v>
      </c>
      <c r="AQ19" s="27">
        <v>6.895458119358298</v>
      </c>
      <c r="AR19" s="27">
        <v>8.6918605718656714</v>
      </c>
      <c r="AS19" s="97">
        <v>18</v>
      </c>
      <c r="AT19" s="27">
        <v>8.6918605718656714</v>
      </c>
      <c r="AU19" s="43">
        <v>19.869571421081915</v>
      </c>
      <c r="AV19" s="27"/>
      <c r="AW19" s="27">
        <v>8.6918605718656714</v>
      </c>
      <c r="AX19" s="43">
        <v>19.869571421081915</v>
      </c>
      <c r="AY19" s="167">
        <v>98.93</v>
      </c>
      <c r="AZ19" s="167">
        <v>57</v>
      </c>
      <c r="BA19" s="113">
        <v>41.930000000000007</v>
      </c>
      <c r="BB19" s="160">
        <v>79</v>
      </c>
      <c r="BC19" s="160">
        <v>123</v>
      </c>
      <c r="BD19" s="267" t="s">
        <v>22151</v>
      </c>
    </row>
    <row r="20" spans="1:56" x14ac:dyDescent="0.3">
      <c r="A20" s="178" t="s">
        <v>12886</v>
      </c>
      <c r="B20" s="1" t="s">
        <v>12887</v>
      </c>
      <c r="C20" s="1" t="s">
        <v>6677</v>
      </c>
      <c r="D20" s="121" t="s">
        <v>11267</v>
      </c>
      <c r="E20" s="1" t="s">
        <v>1437</v>
      </c>
      <c r="F20" s="1" t="s">
        <v>9094</v>
      </c>
      <c r="G20" s="1" t="s">
        <v>1373</v>
      </c>
      <c r="H20" s="1">
        <v>16162</v>
      </c>
      <c r="I20" s="1" t="s">
        <v>13934</v>
      </c>
      <c r="J20" s="1" t="e">
        <v>#VALUE!</v>
      </c>
      <c r="K20" s="1" t="s">
        <v>12888</v>
      </c>
      <c r="L20" s="170">
        <v>13</v>
      </c>
      <c r="M20" s="170">
        <v>13</v>
      </c>
      <c r="N20" s="68">
        <v>3</v>
      </c>
      <c r="O20" s="68">
        <v>5</v>
      </c>
      <c r="P20" s="68">
        <v>0</v>
      </c>
      <c r="Q20" s="68">
        <v>0</v>
      </c>
      <c r="R20" s="68">
        <v>0</v>
      </c>
      <c r="S20" s="68">
        <v>0</v>
      </c>
      <c r="T20" s="68">
        <v>73.2</v>
      </c>
      <c r="U20" s="68">
        <v>73.2</v>
      </c>
      <c r="V20" s="68">
        <v>55</v>
      </c>
      <c r="W20" s="68">
        <v>25</v>
      </c>
      <c r="X20" s="68">
        <v>9</v>
      </c>
      <c r="Y20" s="68">
        <v>91</v>
      </c>
      <c r="Z20" s="68">
        <v>18</v>
      </c>
      <c r="AA20" s="5">
        <v>3.0737704918032787</v>
      </c>
      <c r="AB20" s="5">
        <v>0.99726775956284153</v>
      </c>
      <c r="AC20" s="5">
        <v>3</v>
      </c>
      <c r="AD20" s="5">
        <v>0</v>
      </c>
      <c r="AE20" s="5">
        <v>0</v>
      </c>
      <c r="AF20" s="5">
        <v>0</v>
      </c>
      <c r="AG20" s="5">
        <v>0</v>
      </c>
      <c r="AH20" s="5">
        <v>7.8448275862068968</v>
      </c>
      <c r="AI20" s="5">
        <v>1.7853146008847245</v>
      </c>
      <c r="AJ20" s="5">
        <v>2.8358557535407689</v>
      </c>
      <c r="AK20" s="5">
        <v>0</v>
      </c>
      <c r="AL20" s="5">
        <v>15.465997940632391</v>
      </c>
      <c r="AM20" s="68">
        <v>19</v>
      </c>
      <c r="AN20" s="5">
        <v>0</v>
      </c>
      <c r="AO20" s="17" t="s">
        <v>22151</v>
      </c>
      <c r="AP20" s="17" t="s">
        <v>22151</v>
      </c>
      <c r="AQ20" s="5">
        <v>6.895458119358298</v>
      </c>
      <c r="AR20" s="5">
        <v>8.5705398212740924</v>
      </c>
      <c r="AS20" s="68">
        <v>19</v>
      </c>
      <c r="AT20" s="14">
        <v>8.5705398212740924</v>
      </c>
      <c r="AU20" s="42">
        <v>19.606190462630153</v>
      </c>
      <c r="AV20" s="19"/>
      <c r="AW20" s="19">
        <v>8.5705398212740924</v>
      </c>
      <c r="AX20" s="43">
        <v>19.606190462630153</v>
      </c>
      <c r="AY20" s="167">
        <v>29.36</v>
      </c>
      <c r="AZ20" s="167">
        <v>59</v>
      </c>
      <c r="BA20" s="113">
        <v>-29.64</v>
      </c>
      <c r="BB20" s="160">
        <v>21</v>
      </c>
      <c r="BC20" s="160">
        <v>37</v>
      </c>
      <c r="BD20" s="267" t="s">
        <v>22151</v>
      </c>
    </row>
    <row r="21" spans="1:56" x14ac:dyDescent="0.3">
      <c r="A21" s="178" t="s">
        <v>13991</v>
      </c>
      <c r="B21" s="33" t="s">
        <v>14174</v>
      </c>
      <c r="C21" s="33" t="s">
        <v>7510</v>
      </c>
      <c r="D21" s="121" t="s">
        <v>11326</v>
      </c>
      <c r="E21" s="33" t="s">
        <v>1460</v>
      </c>
      <c r="F21" s="1" t="s">
        <v>9094</v>
      </c>
      <c r="G21" s="1" t="s">
        <v>1373</v>
      </c>
      <c r="H21" s="1">
        <v>13743</v>
      </c>
      <c r="I21" s="1" t="s">
        <v>13964</v>
      </c>
      <c r="J21" s="1" t="e">
        <v>#VALUE!</v>
      </c>
      <c r="K21" s="1" t="s">
        <v>14402</v>
      </c>
      <c r="L21" s="170">
        <v>11</v>
      </c>
      <c r="M21" s="170">
        <v>11</v>
      </c>
      <c r="N21" s="68">
        <v>7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56</v>
      </c>
      <c r="U21" s="68">
        <v>56</v>
      </c>
      <c r="V21" s="68">
        <v>42</v>
      </c>
      <c r="W21" s="68">
        <v>14</v>
      </c>
      <c r="X21" s="68">
        <v>2</v>
      </c>
      <c r="Y21" s="68">
        <v>50</v>
      </c>
      <c r="Z21" s="68">
        <v>19</v>
      </c>
      <c r="AA21" s="5">
        <v>2.25</v>
      </c>
      <c r="AB21" s="5">
        <v>1.0892857142857142</v>
      </c>
      <c r="AC21" s="34">
        <v>7</v>
      </c>
      <c r="AD21" s="34">
        <v>0</v>
      </c>
      <c r="AE21" s="34">
        <v>0</v>
      </c>
      <c r="AF21" s="34">
        <v>0</v>
      </c>
      <c r="AG21" s="34">
        <v>0</v>
      </c>
      <c r="AH21" s="34">
        <v>4.3103448275862073</v>
      </c>
      <c r="AI21" s="5">
        <v>2.5703679404867841</v>
      </c>
      <c r="AJ21" s="5">
        <v>1.5060020300619423</v>
      </c>
      <c r="AK21" s="5">
        <v>0</v>
      </c>
      <c r="AL21" s="34">
        <v>15.386714798134934</v>
      </c>
      <c r="AM21" s="105">
        <v>20</v>
      </c>
      <c r="AN21" s="34">
        <v>0</v>
      </c>
      <c r="AO21" s="35" t="s">
        <v>22151</v>
      </c>
      <c r="AP21" s="35" t="s">
        <v>22151</v>
      </c>
      <c r="AQ21" s="34">
        <v>6.895458119358298</v>
      </c>
      <c r="AR21" s="34">
        <v>8.4912566787766366</v>
      </c>
      <c r="AS21" s="105">
        <v>20</v>
      </c>
      <c r="AT21" s="34">
        <v>8.4912566787766366</v>
      </c>
      <c r="AU21" s="44">
        <v>19.434070936842311</v>
      </c>
      <c r="AV21" s="34"/>
      <c r="AW21" s="34">
        <v>8.4912566787766366</v>
      </c>
      <c r="AX21" s="43">
        <v>19.434070936842311</v>
      </c>
      <c r="AY21" s="167">
        <v>64</v>
      </c>
      <c r="AZ21" s="167">
        <v>60</v>
      </c>
      <c r="BA21" s="113">
        <v>4</v>
      </c>
      <c r="BB21" s="160">
        <v>47</v>
      </c>
      <c r="BC21" s="160">
        <v>93</v>
      </c>
      <c r="BD21" s="267" t="s">
        <v>22151</v>
      </c>
    </row>
    <row r="22" spans="1:56" x14ac:dyDescent="0.3">
      <c r="A22" s="212" t="s">
        <v>16578</v>
      </c>
      <c r="B22" s="1" t="s">
        <v>16580</v>
      </c>
      <c r="C22" s="1" t="s">
        <v>7111</v>
      </c>
      <c r="D22" s="121" t="s">
        <v>16579</v>
      </c>
      <c r="E22" s="1" t="s">
        <v>1402</v>
      </c>
      <c r="F22" s="1" t="s">
        <v>6120</v>
      </c>
      <c r="G22" s="1" t="s">
        <v>1373</v>
      </c>
      <c r="H22" s="216">
        <v>19979</v>
      </c>
      <c r="I22" s="216" t="s">
        <v>16581</v>
      </c>
      <c r="J22" s="244" t="e">
        <v>#VALUE!</v>
      </c>
      <c r="K22" s="244" t="s">
        <v>16582</v>
      </c>
      <c r="L22" s="171">
        <v>8</v>
      </c>
      <c r="M22" s="171">
        <v>8</v>
      </c>
      <c r="N22" s="221">
        <v>4</v>
      </c>
      <c r="O22" s="97">
        <v>2</v>
      </c>
      <c r="P22" s="97">
        <v>0</v>
      </c>
      <c r="Q22" s="221">
        <v>0</v>
      </c>
      <c r="R22" s="97">
        <v>0</v>
      </c>
      <c r="S22" s="97">
        <v>0</v>
      </c>
      <c r="T22" s="221">
        <v>55.1</v>
      </c>
      <c r="U22" s="221">
        <v>55.1</v>
      </c>
      <c r="V22" s="221">
        <v>38</v>
      </c>
      <c r="W22" s="221">
        <v>14</v>
      </c>
      <c r="X22" s="221">
        <v>8</v>
      </c>
      <c r="Y22" s="221">
        <v>57.000000000000007</v>
      </c>
      <c r="Z22" s="221">
        <v>6</v>
      </c>
      <c r="AA22" s="224">
        <v>2.2867513611615244</v>
      </c>
      <c r="AB22" s="224">
        <v>0.79854809437386565</v>
      </c>
      <c r="AC22" s="224">
        <v>4</v>
      </c>
      <c r="AD22" s="245">
        <v>0</v>
      </c>
      <c r="AE22" s="224">
        <v>0</v>
      </c>
      <c r="AF22" s="245">
        <v>0</v>
      </c>
      <c r="AG22" s="245">
        <v>0</v>
      </c>
      <c r="AH22" s="224">
        <v>4.9137931034482767</v>
      </c>
      <c r="AI22" s="224">
        <v>2.4836629298782484</v>
      </c>
      <c r="AJ22" s="224">
        <v>3.9549515124724106</v>
      </c>
      <c r="AK22" s="224">
        <v>0</v>
      </c>
      <c r="AL22" s="228">
        <v>15.352407545798936</v>
      </c>
      <c r="AM22" s="246">
        <v>21</v>
      </c>
      <c r="AN22" s="247">
        <v>0</v>
      </c>
      <c r="AO22" s="248" t="s">
        <v>22151</v>
      </c>
      <c r="AP22" s="253" t="s">
        <v>22151</v>
      </c>
      <c r="AQ22" s="224">
        <v>6.895458119358298</v>
      </c>
      <c r="AR22" s="224">
        <v>8.4569494264406373</v>
      </c>
      <c r="AS22" s="221">
        <v>21</v>
      </c>
      <c r="AT22" s="224">
        <v>8.4569494264406373</v>
      </c>
      <c r="AU22" s="239">
        <v>19.359591699300164</v>
      </c>
      <c r="AV22" s="224"/>
      <c r="AW22" s="224">
        <v>8.4569494264406373</v>
      </c>
      <c r="AX22" s="43">
        <v>19.359591699300164</v>
      </c>
      <c r="AY22" s="268">
        <v>57.16</v>
      </c>
      <c r="AZ22" s="255">
        <v>61</v>
      </c>
      <c r="BA22" s="256">
        <v>-3.8400000000000034</v>
      </c>
      <c r="BB22" s="257">
        <v>41</v>
      </c>
      <c r="BC22" s="257">
        <v>88</v>
      </c>
      <c r="BD22" s="267" t="s">
        <v>22151</v>
      </c>
    </row>
    <row r="23" spans="1:56" x14ac:dyDescent="0.3">
      <c r="A23" s="178" t="s">
        <v>3404</v>
      </c>
      <c r="B23" s="33" t="s">
        <v>7569</v>
      </c>
      <c r="C23" s="33" t="s">
        <v>7570</v>
      </c>
      <c r="D23" s="121" t="s">
        <v>1088</v>
      </c>
      <c r="E23" s="33" t="s">
        <v>1426</v>
      </c>
      <c r="F23" s="1" t="s">
        <v>6120</v>
      </c>
      <c r="G23" s="1" t="s">
        <v>1373</v>
      </c>
      <c r="H23" s="1">
        <v>14444</v>
      </c>
      <c r="I23" s="1" t="s">
        <v>10403</v>
      </c>
      <c r="J23" s="1" t="e">
        <v>#VALUE!</v>
      </c>
      <c r="K23" s="1" t="s">
        <v>19861</v>
      </c>
      <c r="L23" s="170">
        <v>12</v>
      </c>
      <c r="M23" s="170">
        <v>12</v>
      </c>
      <c r="N23" s="68">
        <v>5</v>
      </c>
      <c r="O23" s="68">
        <v>2</v>
      </c>
      <c r="P23" s="68">
        <v>0</v>
      </c>
      <c r="Q23" s="68">
        <v>0</v>
      </c>
      <c r="R23" s="68">
        <v>0</v>
      </c>
      <c r="S23" s="68">
        <v>0</v>
      </c>
      <c r="T23" s="68">
        <v>67</v>
      </c>
      <c r="U23" s="68">
        <v>67</v>
      </c>
      <c r="V23" s="68">
        <v>60</v>
      </c>
      <c r="W23" s="68">
        <v>20</v>
      </c>
      <c r="X23" s="68">
        <v>6</v>
      </c>
      <c r="Y23" s="68">
        <v>72</v>
      </c>
      <c r="Z23" s="68">
        <v>17</v>
      </c>
      <c r="AA23" s="5">
        <v>2.6865671641791047</v>
      </c>
      <c r="AB23" s="5">
        <v>1.1492537313432836</v>
      </c>
      <c r="AC23" s="34">
        <v>5</v>
      </c>
      <c r="AD23" s="34">
        <v>0</v>
      </c>
      <c r="AE23" s="34">
        <v>0</v>
      </c>
      <c r="AF23" s="34">
        <v>0</v>
      </c>
      <c r="AG23" s="34">
        <v>0</v>
      </c>
      <c r="AH23" s="34">
        <v>6.2068965517241379</v>
      </c>
      <c r="AI23" s="5">
        <v>2.287976729218578</v>
      </c>
      <c r="AJ23" s="5">
        <v>1.1201488640255235</v>
      </c>
      <c r="AK23" s="5">
        <v>0</v>
      </c>
      <c r="AL23" s="34">
        <v>14.61502214496824</v>
      </c>
      <c r="AM23" s="105">
        <v>22</v>
      </c>
      <c r="AN23" s="34">
        <v>0</v>
      </c>
      <c r="AO23" s="35" t="s">
        <v>22151</v>
      </c>
      <c r="AP23" s="35" t="s">
        <v>22151</v>
      </c>
      <c r="AQ23" s="34">
        <v>6.895458119358298</v>
      </c>
      <c r="AR23" s="34">
        <v>7.7195640256099418</v>
      </c>
      <c r="AS23" s="105">
        <v>22</v>
      </c>
      <c r="AT23" s="34">
        <v>7.7195640256099418</v>
      </c>
      <c r="AU23" s="44">
        <v>17.758766838984748</v>
      </c>
      <c r="AV23" s="34"/>
      <c r="AW23" s="34">
        <v>7.7195640256099418</v>
      </c>
      <c r="AX23" s="43">
        <v>17.758766838984748</v>
      </c>
      <c r="AY23" s="167">
        <v>69.36</v>
      </c>
      <c r="AZ23" s="167">
        <v>71</v>
      </c>
      <c r="BA23" s="113">
        <v>-1.6400000000000006</v>
      </c>
      <c r="BB23" s="160">
        <v>50</v>
      </c>
      <c r="BC23" s="160">
        <v>85</v>
      </c>
      <c r="BD23" s="267" t="s">
        <v>22151</v>
      </c>
    </row>
    <row r="24" spans="1:56" x14ac:dyDescent="0.3">
      <c r="A24" s="178" t="s">
        <v>2379</v>
      </c>
      <c r="B24" s="1" t="s">
        <v>7554</v>
      </c>
      <c r="C24" s="1" t="s">
        <v>7555</v>
      </c>
      <c r="D24" s="121" t="s">
        <v>1006</v>
      </c>
      <c r="E24" s="1" t="s">
        <v>1464</v>
      </c>
      <c r="F24" s="1" t="s">
        <v>6120</v>
      </c>
      <c r="G24" s="1" t="s">
        <v>1373</v>
      </c>
      <c r="H24" s="1">
        <v>9434</v>
      </c>
      <c r="I24" s="1" t="s">
        <v>9959</v>
      </c>
      <c r="J24" s="1" t="e">
        <v>#VALUE!</v>
      </c>
      <c r="K24" s="1" t="s">
        <v>5767</v>
      </c>
      <c r="L24" s="170">
        <v>11</v>
      </c>
      <c r="M24" s="170">
        <v>11</v>
      </c>
      <c r="N24" s="68">
        <v>6</v>
      </c>
      <c r="O24" s="68">
        <v>2</v>
      </c>
      <c r="P24" s="68">
        <v>0</v>
      </c>
      <c r="Q24" s="68">
        <v>0</v>
      </c>
      <c r="R24" s="68">
        <v>0</v>
      </c>
      <c r="S24" s="68">
        <v>0</v>
      </c>
      <c r="T24" s="68">
        <v>63.1</v>
      </c>
      <c r="U24" s="68">
        <v>63.1</v>
      </c>
      <c r="V24" s="68">
        <v>52</v>
      </c>
      <c r="W24" s="68">
        <v>14</v>
      </c>
      <c r="X24" s="68">
        <v>2</v>
      </c>
      <c r="Y24" s="68">
        <v>42</v>
      </c>
      <c r="Z24" s="68">
        <v>17</v>
      </c>
      <c r="AA24" s="5">
        <v>1.9968304278922344</v>
      </c>
      <c r="AB24" s="5">
        <v>1.0935023771790808</v>
      </c>
      <c r="AC24" s="5">
        <v>6</v>
      </c>
      <c r="AD24" s="5">
        <v>0</v>
      </c>
      <c r="AE24" s="5">
        <v>0</v>
      </c>
      <c r="AF24" s="5">
        <v>0</v>
      </c>
      <c r="AG24" s="5">
        <v>0</v>
      </c>
      <c r="AH24" s="5">
        <v>3.6206896551724137</v>
      </c>
      <c r="AI24" s="5">
        <v>3.242043717331085</v>
      </c>
      <c r="AJ24" s="5">
        <v>1.606719016807949</v>
      </c>
      <c r="AK24" s="5">
        <v>0</v>
      </c>
      <c r="AL24" s="5">
        <v>14.469452389311448</v>
      </c>
      <c r="AM24" s="68">
        <v>23</v>
      </c>
      <c r="AN24" s="5">
        <v>0</v>
      </c>
      <c r="AO24" s="17" t="s">
        <v>22151</v>
      </c>
      <c r="AP24" s="17" t="s">
        <v>22151</v>
      </c>
      <c r="AQ24" s="5">
        <v>6.895458119358298</v>
      </c>
      <c r="AR24" s="5">
        <v>7.5739942699531495</v>
      </c>
      <c r="AS24" s="68">
        <v>23</v>
      </c>
      <c r="AT24" s="14">
        <v>7.5739942699531495</v>
      </c>
      <c r="AU24" s="42">
        <v>17.44274256795509</v>
      </c>
      <c r="AV24" s="19"/>
      <c r="AW24" s="19">
        <v>7.5739942699531495</v>
      </c>
      <c r="AX24" s="43">
        <v>17.44274256795509</v>
      </c>
      <c r="AY24" s="167">
        <v>204.16</v>
      </c>
      <c r="AZ24" s="167">
        <v>73</v>
      </c>
      <c r="BA24" s="113">
        <v>131.16</v>
      </c>
      <c r="BB24" s="160">
        <v>169</v>
      </c>
      <c r="BC24" s="160">
        <v>247</v>
      </c>
      <c r="BD24" s="267" t="s">
        <v>22151</v>
      </c>
    </row>
    <row r="25" spans="1:56" x14ac:dyDescent="0.3">
      <c r="A25" s="178" t="s">
        <v>19990</v>
      </c>
      <c r="B25" s="33" t="s">
        <v>7650</v>
      </c>
      <c r="C25" s="33" t="s">
        <v>6905</v>
      </c>
      <c r="D25" s="121" t="s">
        <v>17249</v>
      </c>
      <c r="E25" s="33" t="s">
        <v>1437</v>
      </c>
      <c r="F25" s="1" t="s">
        <v>9094</v>
      </c>
      <c r="G25" s="1" t="s">
        <v>1373</v>
      </c>
      <c r="H25" s="1">
        <v>15816</v>
      </c>
      <c r="I25" s="1" t="s">
        <v>19991</v>
      </c>
      <c r="J25" s="1" t="e">
        <v>#VALUE!</v>
      </c>
      <c r="K25" s="1" t="s">
        <v>19993</v>
      </c>
      <c r="L25" s="170">
        <v>22</v>
      </c>
      <c r="M25" s="170">
        <v>0</v>
      </c>
      <c r="N25" s="68">
        <v>4</v>
      </c>
      <c r="O25" s="68">
        <v>1</v>
      </c>
      <c r="P25" s="68">
        <v>0</v>
      </c>
      <c r="Q25" s="68">
        <v>0</v>
      </c>
      <c r="R25" s="68">
        <v>9</v>
      </c>
      <c r="S25" s="68">
        <v>9</v>
      </c>
      <c r="T25" s="68">
        <v>27</v>
      </c>
      <c r="U25" s="68">
        <v>27</v>
      </c>
      <c r="V25" s="68">
        <v>8</v>
      </c>
      <c r="W25" s="68">
        <v>1</v>
      </c>
      <c r="X25" s="68">
        <v>1</v>
      </c>
      <c r="Y25" s="68">
        <v>53</v>
      </c>
      <c r="Z25" s="68">
        <v>9</v>
      </c>
      <c r="AA25" s="5">
        <v>0.33333333333333331</v>
      </c>
      <c r="AB25" s="5">
        <v>0.62962962962962965</v>
      </c>
      <c r="AC25" s="34">
        <v>4</v>
      </c>
      <c r="AD25" s="34">
        <v>0</v>
      </c>
      <c r="AE25" s="34">
        <v>0</v>
      </c>
      <c r="AF25" s="34">
        <v>0</v>
      </c>
      <c r="AG25" s="34">
        <v>0</v>
      </c>
      <c r="AH25" s="34">
        <v>4.5689655172413799</v>
      </c>
      <c r="AI25" s="5">
        <v>2.7101881455940275</v>
      </c>
      <c r="AJ25" s="5">
        <v>2.922372560078907</v>
      </c>
      <c r="AK25" s="5">
        <v>0</v>
      </c>
      <c r="AL25" s="34">
        <v>14.201526222914316</v>
      </c>
      <c r="AM25" s="105">
        <v>24</v>
      </c>
      <c r="AN25" s="34">
        <v>0</v>
      </c>
      <c r="AO25" s="35" t="s">
        <v>22151</v>
      </c>
      <c r="AP25" s="35" t="s">
        <v>22151</v>
      </c>
      <c r="AQ25" s="34">
        <v>6.895458119358298</v>
      </c>
      <c r="AR25" s="34">
        <v>7.3060681035560178</v>
      </c>
      <c r="AS25" s="105">
        <v>24</v>
      </c>
      <c r="AT25" s="34">
        <v>7.3060681035560178</v>
      </c>
      <c r="AU25" s="44">
        <v>16.861088974848478</v>
      </c>
      <c r="AV25" s="34"/>
      <c r="AW25" s="34">
        <v>7.3060681035560178</v>
      </c>
      <c r="AX25" s="43">
        <v>16.861088974848478</v>
      </c>
      <c r="AY25" s="167">
        <v>162.59</v>
      </c>
      <c r="AZ25" s="167">
        <v>77</v>
      </c>
      <c r="BA25" s="113">
        <v>85.59</v>
      </c>
      <c r="BB25" s="160">
        <v>131</v>
      </c>
      <c r="BC25" s="160">
        <v>226</v>
      </c>
      <c r="BD25" s="267" t="s">
        <v>22151</v>
      </c>
    </row>
    <row r="26" spans="1:56" x14ac:dyDescent="0.3">
      <c r="A26" s="214" t="s">
        <v>3019</v>
      </c>
      <c r="B26" s="33" t="s">
        <v>7684</v>
      </c>
      <c r="C26" s="33" t="s">
        <v>6825</v>
      </c>
      <c r="D26" s="121" t="s">
        <v>711</v>
      </c>
      <c r="E26" s="33" t="s">
        <v>1553</v>
      </c>
      <c r="F26" s="114" t="s">
        <v>6120</v>
      </c>
      <c r="G26" s="1" t="s">
        <v>1373</v>
      </c>
      <c r="H26" s="114">
        <v>10745</v>
      </c>
      <c r="I26" s="114" t="s">
        <v>10234</v>
      </c>
      <c r="J26" s="114" t="e">
        <v>#VALUE!</v>
      </c>
      <c r="K26" s="114" t="s">
        <v>6220</v>
      </c>
      <c r="L26" s="172">
        <v>23</v>
      </c>
      <c r="M26" s="172">
        <v>0</v>
      </c>
      <c r="N26" s="115">
        <v>1</v>
      </c>
      <c r="O26" s="115">
        <v>0</v>
      </c>
      <c r="P26" s="115">
        <v>0</v>
      </c>
      <c r="Q26" s="115">
        <v>11</v>
      </c>
      <c r="R26" s="115">
        <v>1</v>
      </c>
      <c r="S26" s="115">
        <v>12</v>
      </c>
      <c r="T26" s="115">
        <v>23.2</v>
      </c>
      <c r="U26" s="115">
        <v>23.2</v>
      </c>
      <c r="V26" s="115">
        <v>12</v>
      </c>
      <c r="W26" s="115">
        <v>5</v>
      </c>
      <c r="X26" s="115">
        <v>2</v>
      </c>
      <c r="Y26" s="115">
        <v>38</v>
      </c>
      <c r="Z26" s="115">
        <v>8</v>
      </c>
      <c r="AA26" s="116">
        <v>1.9396551724137931</v>
      </c>
      <c r="AB26" s="116">
        <v>0.86206896551724144</v>
      </c>
      <c r="AC26" s="116">
        <v>1</v>
      </c>
      <c r="AD26" s="116">
        <v>0</v>
      </c>
      <c r="AE26" s="116">
        <v>6.875</v>
      </c>
      <c r="AF26" s="116">
        <v>0</v>
      </c>
      <c r="AG26" s="116">
        <v>0</v>
      </c>
      <c r="AH26" s="116">
        <v>3.2758620689655173</v>
      </c>
      <c r="AI26" s="116">
        <v>1.3455384790629841</v>
      </c>
      <c r="AJ26" s="116">
        <v>1.6664594060263338</v>
      </c>
      <c r="AK26" s="116">
        <v>0</v>
      </c>
      <c r="AL26" s="116">
        <v>14.162859954054836</v>
      </c>
      <c r="AM26" s="115">
        <v>25</v>
      </c>
      <c r="AN26" s="116">
        <v>0</v>
      </c>
      <c r="AO26" s="119" t="s">
        <v>22151</v>
      </c>
      <c r="AP26" s="119" t="s">
        <v>22151</v>
      </c>
      <c r="AQ26" s="34">
        <v>6.895458119358298</v>
      </c>
      <c r="AR26" s="116">
        <v>7.2674018346965381</v>
      </c>
      <c r="AS26" s="115">
        <v>25</v>
      </c>
      <c r="AT26" s="116">
        <v>7.2674018346965381</v>
      </c>
      <c r="AU26" s="117">
        <v>16.777146542063445</v>
      </c>
      <c r="AV26" s="116"/>
      <c r="AW26" s="116">
        <v>7.2674018346965381</v>
      </c>
      <c r="AX26" s="43">
        <v>16.777146542063445</v>
      </c>
      <c r="AY26" s="168">
        <v>157.80000000000001</v>
      </c>
      <c r="AZ26" s="168">
        <v>78</v>
      </c>
      <c r="BA26" s="120">
        <v>79.800000000000011</v>
      </c>
      <c r="BB26" s="161">
        <v>84</v>
      </c>
      <c r="BC26" s="161">
        <v>201</v>
      </c>
      <c r="BD26" s="267" t="s">
        <v>22151</v>
      </c>
    </row>
    <row r="27" spans="1:56" x14ac:dyDescent="0.3">
      <c r="A27" t="s">
        <v>5313</v>
      </c>
      <c r="B27" s="1" t="s">
        <v>7643</v>
      </c>
      <c r="C27" s="1" t="s">
        <v>6541</v>
      </c>
      <c r="D27" s="121" t="s">
        <v>916</v>
      </c>
      <c r="E27" s="1" t="s">
        <v>1565</v>
      </c>
      <c r="F27" s="1" t="s">
        <v>6120</v>
      </c>
      <c r="G27" s="1" t="s">
        <v>1373</v>
      </c>
      <c r="H27" s="1">
        <v>6661</v>
      </c>
      <c r="I27" s="1" t="s">
        <v>10045</v>
      </c>
      <c r="J27" s="1" t="e">
        <v>#VALUE!</v>
      </c>
      <c r="K27" s="1" t="s">
        <v>5316</v>
      </c>
      <c r="L27" s="170">
        <v>21</v>
      </c>
      <c r="M27" s="170">
        <v>0</v>
      </c>
      <c r="N27" s="68">
        <v>2</v>
      </c>
      <c r="O27" s="68">
        <v>0</v>
      </c>
      <c r="P27" s="68">
        <v>0</v>
      </c>
      <c r="Q27" s="68">
        <v>12</v>
      </c>
      <c r="R27" s="68">
        <v>0</v>
      </c>
      <c r="S27" s="68">
        <v>12</v>
      </c>
      <c r="T27" s="68">
        <v>22.1</v>
      </c>
      <c r="U27" s="68">
        <v>22.1</v>
      </c>
      <c r="V27" s="68">
        <v>12.999999999999998</v>
      </c>
      <c r="W27" s="68">
        <v>2</v>
      </c>
      <c r="X27" s="68">
        <v>0</v>
      </c>
      <c r="Y27" s="68">
        <v>16</v>
      </c>
      <c r="Z27" s="68">
        <v>8</v>
      </c>
      <c r="AA27" s="5">
        <v>0.81447963800904977</v>
      </c>
      <c r="AB27" s="5">
        <v>0.95022624434389136</v>
      </c>
      <c r="AC27" s="5">
        <v>2</v>
      </c>
      <c r="AD27" s="5">
        <v>0</v>
      </c>
      <c r="AE27" s="5">
        <v>7.5</v>
      </c>
      <c r="AF27" s="5">
        <v>0</v>
      </c>
      <c r="AG27" s="5">
        <v>0</v>
      </c>
      <c r="AH27" s="5">
        <v>1.3793103448275863</v>
      </c>
      <c r="AI27" s="5">
        <v>1.9577491417457982</v>
      </c>
      <c r="AJ27" s="5">
        <v>1.2765584748118275</v>
      </c>
      <c r="AK27" s="5">
        <v>0</v>
      </c>
      <c r="AL27" s="5">
        <v>14.113617961385213</v>
      </c>
      <c r="AM27" s="68">
        <v>26</v>
      </c>
      <c r="AN27" s="5">
        <v>0</v>
      </c>
      <c r="AO27" s="17" t="s">
        <v>22151</v>
      </c>
      <c r="AP27" s="17" t="s">
        <v>22151</v>
      </c>
      <c r="AQ27" s="5">
        <v>6.895458119358298</v>
      </c>
      <c r="AR27" s="5">
        <v>7.2181598420269149</v>
      </c>
      <c r="AS27" s="68">
        <v>26</v>
      </c>
      <c r="AT27" s="14">
        <v>7.2181598420269149</v>
      </c>
      <c r="AU27" s="42">
        <v>16.670244770007479</v>
      </c>
      <c r="AV27" s="19"/>
      <c r="AW27" s="19">
        <v>7.2181598420269149</v>
      </c>
      <c r="AX27" s="43">
        <v>16.670244770007479</v>
      </c>
      <c r="AY27" s="167">
        <v>167.3</v>
      </c>
      <c r="AZ27" s="167">
        <v>79</v>
      </c>
      <c r="BA27" s="113">
        <v>88.300000000000011</v>
      </c>
      <c r="BB27" s="160">
        <v>93</v>
      </c>
      <c r="BC27" s="160">
        <v>235</v>
      </c>
      <c r="BD27" s="267" t="s">
        <v>22151</v>
      </c>
    </row>
    <row r="28" spans="1:56" x14ac:dyDescent="0.3">
      <c r="A28" s="213" t="s">
        <v>14089</v>
      </c>
      <c r="B28" s="33" t="s">
        <v>14091</v>
      </c>
      <c r="C28" s="33" t="s">
        <v>14090</v>
      </c>
      <c r="D28" s="121" t="s">
        <v>14041</v>
      </c>
      <c r="E28" s="33" t="s">
        <v>1531</v>
      </c>
      <c r="F28" s="1" t="s">
        <v>9094</v>
      </c>
      <c r="G28" s="1" t="s">
        <v>1373</v>
      </c>
      <c r="H28" s="1">
        <v>19291</v>
      </c>
      <c r="I28" s="1" t="s">
        <v>15973</v>
      </c>
      <c r="J28" s="1" t="e">
        <v>#VALUE!</v>
      </c>
      <c r="K28" s="1" t="s">
        <v>14092</v>
      </c>
      <c r="L28" s="170">
        <v>12</v>
      </c>
      <c r="M28" s="170">
        <v>12</v>
      </c>
      <c r="N28" s="68">
        <v>3</v>
      </c>
      <c r="O28" s="68">
        <v>2</v>
      </c>
      <c r="P28" s="68">
        <v>0</v>
      </c>
      <c r="Q28" s="77">
        <v>0</v>
      </c>
      <c r="R28" s="77">
        <v>0</v>
      </c>
      <c r="S28" s="77">
        <v>0</v>
      </c>
      <c r="T28" s="77">
        <v>72</v>
      </c>
      <c r="U28" s="77">
        <v>72</v>
      </c>
      <c r="V28" s="77">
        <v>55</v>
      </c>
      <c r="W28" s="77">
        <v>22</v>
      </c>
      <c r="X28" s="77">
        <v>9</v>
      </c>
      <c r="Y28" s="77">
        <v>82</v>
      </c>
      <c r="Z28" s="77">
        <v>25</v>
      </c>
      <c r="AA28" s="54">
        <v>2.75</v>
      </c>
      <c r="AB28" s="54">
        <v>1.1111111111111112</v>
      </c>
      <c r="AC28" s="54">
        <v>3</v>
      </c>
      <c r="AD28" s="54">
        <v>0</v>
      </c>
      <c r="AE28" s="54">
        <v>0</v>
      </c>
      <c r="AF28" s="54">
        <v>0</v>
      </c>
      <c r="AG28" s="54">
        <v>0</v>
      </c>
      <c r="AH28" s="54">
        <v>7.0689655172413799</v>
      </c>
      <c r="AI28" s="54">
        <v>2.3216614837435841</v>
      </c>
      <c r="AJ28" s="54">
        <v>1.5844259111122323</v>
      </c>
      <c r="AK28" s="54">
        <v>0</v>
      </c>
      <c r="AL28" s="54">
        <v>13.975052912097198</v>
      </c>
      <c r="AM28" s="77">
        <v>27</v>
      </c>
      <c r="AN28" s="54">
        <v>0</v>
      </c>
      <c r="AO28" s="59" t="s">
        <v>22151</v>
      </c>
      <c r="AP28" s="59" t="s">
        <v>22151</v>
      </c>
      <c r="AQ28" s="54">
        <v>6.895458119358298</v>
      </c>
      <c r="AR28" s="54">
        <v>7.0795947927388996</v>
      </c>
      <c r="AS28" s="77">
        <v>27</v>
      </c>
      <c r="AT28" s="54">
        <v>7.0795947927388996</v>
      </c>
      <c r="AU28" s="60">
        <v>16.369427347501961</v>
      </c>
      <c r="AV28" s="54"/>
      <c r="AW28" s="54">
        <v>7.0795947927388996</v>
      </c>
      <c r="AX28" s="43">
        <v>16.369427347501961</v>
      </c>
      <c r="AY28" s="167">
        <v>37.68</v>
      </c>
      <c r="AZ28" s="167">
        <v>80</v>
      </c>
      <c r="BA28" s="113">
        <v>-42.32</v>
      </c>
      <c r="BB28" s="160">
        <v>29</v>
      </c>
      <c r="BC28" s="160">
        <v>53</v>
      </c>
      <c r="BD28" s="267" t="s">
        <v>22151</v>
      </c>
    </row>
    <row r="29" spans="1:56" x14ac:dyDescent="0.3">
      <c r="A29" s="178" t="s">
        <v>8271</v>
      </c>
      <c r="B29" s="33" t="s">
        <v>6849</v>
      </c>
      <c r="C29" s="33" t="s">
        <v>8272</v>
      </c>
      <c r="D29" s="121" t="s">
        <v>8661</v>
      </c>
      <c r="E29" s="33" t="s">
        <v>1470</v>
      </c>
      <c r="F29" s="1" t="s">
        <v>6120</v>
      </c>
      <c r="G29" s="1" t="s">
        <v>1373</v>
      </c>
      <c r="H29" s="1">
        <v>17130</v>
      </c>
      <c r="I29" s="1" t="s">
        <v>9344</v>
      </c>
      <c r="J29" s="1" t="e">
        <v>#VALUE!</v>
      </c>
      <c r="K29" s="1" t="s">
        <v>8662</v>
      </c>
      <c r="L29" s="170">
        <v>22</v>
      </c>
      <c r="M29" s="170">
        <v>0</v>
      </c>
      <c r="N29" s="68">
        <v>4</v>
      </c>
      <c r="O29" s="68">
        <v>3</v>
      </c>
      <c r="P29" s="68">
        <v>0</v>
      </c>
      <c r="Q29" s="68">
        <v>8</v>
      </c>
      <c r="R29" s="68">
        <v>2</v>
      </c>
      <c r="S29" s="68">
        <v>10</v>
      </c>
      <c r="T29" s="68">
        <v>23</v>
      </c>
      <c r="U29" s="68">
        <v>23</v>
      </c>
      <c r="V29" s="68">
        <v>16</v>
      </c>
      <c r="W29" s="68">
        <v>7</v>
      </c>
      <c r="X29" s="68">
        <v>1</v>
      </c>
      <c r="Y29" s="68">
        <v>31</v>
      </c>
      <c r="Z29" s="68">
        <v>5</v>
      </c>
      <c r="AA29" s="5">
        <v>2.7391304347826089</v>
      </c>
      <c r="AB29" s="5">
        <v>0.91304347826086951</v>
      </c>
      <c r="AC29" s="5">
        <v>4</v>
      </c>
      <c r="AD29" s="5">
        <v>0</v>
      </c>
      <c r="AE29" s="5">
        <v>5</v>
      </c>
      <c r="AF29" s="5">
        <v>0</v>
      </c>
      <c r="AG29" s="5">
        <v>0</v>
      </c>
      <c r="AH29" s="5">
        <v>2.6724137931034484</v>
      </c>
      <c r="AI29" s="5">
        <v>0.83840989205745264</v>
      </c>
      <c r="AJ29" s="5">
        <v>1.4597005488773429</v>
      </c>
      <c r="AK29" s="5">
        <v>0</v>
      </c>
      <c r="AL29" s="5">
        <v>13.970524234038244</v>
      </c>
      <c r="AM29" s="68">
        <v>28</v>
      </c>
      <c r="AN29" s="5">
        <v>0</v>
      </c>
      <c r="AO29" s="17" t="s">
        <v>22151</v>
      </c>
      <c r="AP29" s="17" t="s">
        <v>22151</v>
      </c>
      <c r="AQ29" s="5">
        <v>6.895458119358298</v>
      </c>
      <c r="AR29" s="5">
        <v>7.0750661146799461</v>
      </c>
      <c r="AS29" s="68">
        <v>28</v>
      </c>
      <c r="AT29" s="14">
        <v>7.0750661146799461</v>
      </c>
      <c r="AU29" s="42">
        <v>16.359595826003201</v>
      </c>
      <c r="AV29" s="19"/>
      <c r="AW29" s="19">
        <v>7.0750661146799461</v>
      </c>
      <c r="AX29" s="43">
        <v>16.359595826003201</v>
      </c>
      <c r="AY29" s="167">
        <v>83.02</v>
      </c>
      <c r="AZ29" s="167">
        <v>81</v>
      </c>
      <c r="BA29" s="113">
        <v>2.019999999999996</v>
      </c>
      <c r="BB29" s="160">
        <v>68</v>
      </c>
      <c r="BC29" s="160">
        <v>98</v>
      </c>
      <c r="BD29" s="267" t="s">
        <v>22151</v>
      </c>
    </row>
    <row r="30" spans="1:56" x14ac:dyDescent="0.3">
      <c r="A30" s="213" t="s">
        <v>9808</v>
      </c>
      <c r="B30" s="1" t="s">
        <v>9810</v>
      </c>
      <c r="C30" s="1" t="s">
        <v>6987</v>
      </c>
      <c r="D30" s="121" t="s">
        <v>9809</v>
      </c>
      <c r="E30" s="1" t="s">
        <v>1439</v>
      </c>
      <c r="F30" s="1" t="s">
        <v>6120</v>
      </c>
      <c r="G30" s="1" t="s">
        <v>1373</v>
      </c>
      <c r="H30" s="1">
        <v>14374</v>
      </c>
      <c r="I30" s="1" t="s">
        <v>11799</v>
      </c>
      <c r="J30" s="1" t="e">
        <v>#VALUE!</v>
      </c>
      <c r="K30" s="1" t="s">
        <v>9811</v>
      </c>
      <c r="L30" s="170">
        <v>11</v>
      </c>
      <c r="M30" s="170">
        <v>11</v>
      </c>
      <c r="N30" s="68">
        <v>5</v>
      </c>
      <c r="O30" s="68">
        <v>1</v>
      </c>
      <c r="P30" s="68">
        <v>0</v>
      </c>
      <c r="Q30" s="68">
        <v>0</v>
      </c>
      <c r="R30" s="68">
        <v>0</v>
      </c>
      <c r="S30" s="68">
        <v>0</v>
      </c>
      <c r="T30" s="68">
        <v>57.1</v>
      </c>
      <c r="U30" s="68">
        <v>57.1</v>
      </c>
      <c r="V30" s="68">
        <v>43</v>
      </c>
      <c r="W30" s="68">
        <v>26</v>
      </c>
      <c r="X30" s="68">
        <v>11</v>
      </c>
      <c r="Y30" s="68">
        <v>91</v>
      </c>
      <c r="Z30" s="68">
        <v>22</v>
      </c>
      <c r="AA30" s="5">
        <v>4.0980735551663745</v>
      </c>
      <c r="AB30" s="5">
        <v>1.138353765323993</v>
      </c>
      <c r="AC30" s="54">
        <v>5</v>
      </c>
      <c r="AD30" s="54">
        <v>0</v>
      </c>
      <c r="AE30" s="54">
        <v>0</v>
      </c>
      <c r="AF30" s="54">
        <v>0</v>
      </c>
      <c r="AG30" s="54">
        <v>0</v>
      </c>
      <c r="AH30" s="54">
        <v>7.8448275862068968</v>
      </c>
      <c r="AI30" s="5">
        <v>-1.1470907226147862E-2</v>
      </c>
      <c r="AJ30" s="5">
        <v>1.0986147469201133</v>
      </c>
      <c r="AK30" s="5">
        <v>0</v>
      </c>
      <c r="AL30" s="54">
        <v>13.931971425900862</v>
      </c>
      <c r="AM30" s="77">
        <v>29</v>
      </c>
      <c r="AN30" s="54">
        <v>0</v>
      </c>
      <c r="AO30" s="59" t="s">
        <v>22151</v>
      </c>
      <c r="AP30" s="59" t="s">
        <v>22151</v>
      </c>
      <c r="AQ30" s="54">
        <v>6.895458119358298</v>
      </c>
      <c r="AR30" s="54">
        <v>7.036513306542564</v>
      </c>
      <c r="AS30" s="77">
        <v>29</v>
      </c>
      <c r="AT30" s="54">
        <v>7.036513306542564</v>
      </c>
      <c r="AU30" s="60">
        <v>16.275899710468821</v>
      </c>
      <c r="AV30" s="54"/>
      <c r="AW30" s="54">
        <v>7.036513306542564</v>
      </c>
      <c r="AX30" s="43">
        <v>16.275899710468821</v>
      </c>
      <c r="AY30" s="167">
        <v>46.41</v>
      </c>
      <c r="AZ30" s="167">
        <v>83</v>
      </c>
      <c r="BA30" s="113">
        <v>-36.590000000000003</v>
      </c>
      <c r="BB30" s="160">
        <v>31</v>
      </c>
      <c r="BC30" s="160">
        <v>60</v>
      </c>
      <c r="BD30" s="267" t="s">
        <v>22151</v>
      </c>
    </row>
    <row r="31" spans="1:56" x14ac:dyDescent="0.3">
      <c r="A31" s="178" t="s">
        <v>14928</v>
      </c>
      <c r="B31" s="33" t="s">
        <v>7491</v>
      </c>
      <c r="C31" s="33" t="s">
        <v>14929</v>
      </c>
      <c r="D31" s="121" t="s">
        <v>14737</v>
      </c>
      <c r="E31" s="33" t="s">
        <v>1376</v>
      </c>
      <c r="F31" s="1" t="s">
        <v>6120</v>
      </c>
      <c r="G31" s="1" t="s">
        <v>1373</v>
      </c>
      <c r="H31" s="1">
        <v>17295</v>
      </c>
      <c r="I31" s="1" t="s">
        <v>14930</v>
      </c>
      <c r="J31" s="1" t="e">
        <v>#VALUE!</v>
      </c>
      <c r="K31" s="1" t="s">
        <v>15219</v>
      </c>
      <c r="L31" s="170">
        <v>11</v>
      </c>
      <c r="M31" s="170">
        <v>10</v>
      </c>
      <c r="N31" s="68">
        <v>5</v>
      </c>
      <c r="O31" s="68">
        <v>3</v>
      </c>
      <c r="P31" s="68">
        <v>0</v>
      </c>
      <c r="Q31" s="68">
        <v>0</v>
      </c>
      <c r="R31" s="68">
        <v>0</v>
      </c>
      <c r="S31" s="68">
        <v>0</v>
      </c>
      <c r="T31" s="68">
        <v>70.2</v>
      </c>
      <c r="U31" s="68">
        <v>70.2</v>
      </c>
      <c r="V31" s="68">
        <v>63</v>
      </c>
      <c r="W31" s="68">
        <v>28</v>
      </c>
      <c r="X31" s="68">
        <v>5</v>
      </c>
      <c r="Y31" s="68">
        <v>75.999999999999986</v>
      </c>
      <c r="Z31" s="68">
        <v>16</v>
      </c>
      <c r="AA31" s="5">
        <v>3.5897435897435894</v>
      </c>
      <c r="AB31" s="5">
        <v>1.1253561253561253</v>
      </c>
      <c r="AC31" s="5">
        <v>5</v>
      </c>
      <c r="AD31" s="5">
        <v>0</v>
      </c>
      <c r="AE31" s="5">
        <v>0</v>
      </c>
      <c r="AF31" s="5">
        <v>0</v>
      </c>
      <c r="AG31" s="5">
        <v>0</v>
      </c>
      <c r="AH31" s="5">
        <v>6.5517241379310338</v>
      </c>
      <c r="AI31" s="5">
        <v>0.84844109227071507</v>
      </c>
      <c r="AJ31" s="5">
        <v>1.4065644054529265</v>
      </c>
      <c r="AK31" s="5">
        <v>0</v>
      </c>
      <c r="AL31" s="5">
        <v>13.806729635654674</v>
      </c>
      <c r="AM31" s="68">
        <v>30</v>
      </c>
      <c r="AN31" s="5">
        <v>0</v>
      </c>
      <c r="AO31" s="17" t="s">
        <v>22151</v>
      </c>
      <c r="AP31" s="17" t="s">
        <v>22151</v>
      </c>
      <c r="AQ31" s="5">
        <v>6.895458119358298</v>
      </c>
      <c r="AR31" s="5">
        <v>6.9112715162963765</v>
      </c>
      <c r="AS31" s="68">
        <v>30</v>
      </c>
      <c r="AT31" s="14">
        <v>6.9112715162963765</v>
      </c>
      <c r="AU31" s="42">
        <v>16.004006381484217</v>
      </c>
      <c r="AV31" s="19"/>
      <c r="AW31" s="19">
        <v>6.9112715162963765</v>
      </c>
      <c r="AX31" s="43">
        <v>16.004006381484217</v>
      </c>
      <c r="AY31" s="167">
        <v>83.48</v>
      </c>
      <c r="AZ31" s="167">
        <v>86</v>
      </c>
      <c r="BA31" s="113">
        <v>-2.519999999999996</v>
      </c>
      <c r="BB31" s="160">
        <v>64</v>
      </c>
      <c r="BC31" s="160">
        <v>118</v>
      </c>
      <c r="BD31" s="267" t="s">
        <v>22151</v>
      </c>
    </row>
    <row r="32" spans="1:56" x14ac:dyDescent="0.3">
      <c r="A32" t="s">
        <v>2309</v>
      </c>
      <c r="B32" s="33" t="s">
        <v>7737</v>
      </c>
      <c r="C32" s="33" t="s">
        <v>7738</v>
      </c>
      <c r="D32" s="121" t="s">
        <v>676</v>
      </c>
      <c r="E32" s="33" t="s">
        <v>1379</v>
      </c>
      <c r="F32" s="1" t="s">
        <v>9094</v>
      </c>
      <c r="G32" s="1" t="s">
        <v>1373</v>
      </c>
      <c r="H32" s="1">
        <v>3096</v>
      </c>
      <c r="I32" s="1" t="s">
        <v>9791</v>
      </c>
      <c r="J32" s="1" t="e">
        <v>#VALUE!</v>
      </c>
      <c r="K32" s="1" t="s">
        <v>5705</v>
      </c>
      <c r="L32" s="170">
        <v>27.000000000000004</v>
      </c>
      <c r="M32" s="170">
        <v>0</v>
      </c>
      <c r="N32" s="68">
        <v>3</v>
      </c>
      <c r="O32" s="68">
        <v>1</v>
      </c>
      <c r="P32" s="68">
        <v>0</v>
      </c>
      <c r="Q32" s="68">
        <v>11</v>
      </c>
      <c r="R32" s="68">
        <v>0</v>
      </c>
      <c r="S32" s="68">
        <v>11</v>
      </c>
      <c r="T32" s="68">
        <v>24.1</v>
      </c>
      <c r="U32" s="68">
        <v>24.1</v>
      </c>
      <c r="V32" s="68">
        <v>19</v>
      </c>
      <c r="W32" s="68">
        <v>9</v>
      </c>
      <c r="X32" s="68">
        <v>2</v>
      </c>
      <c r="Y32" s="68">
        <v>33</v>
      </c>
      <c r="Z32" s="68">
        <v>9</v>
      </c>
      <c r="AA32" s="5">
        <v>3.3609958506224062</v>
      </c>
      <c r="AB32" s="5">
        <v>1.1618257261410787</v>
      </c>
      <c r="AC32" s="5">
        <v>3</v>
      </c>
      <c r="AD32" s="5">
        <v>0</v>
      </c>
      <c r="AE32" s="5">
        <v>6.875</v>
      </c>
      <c r="AF32" s="5">
        <v>0</v>
      </c>
      <c r="AG32" s="5">
        <v>0</v>
      </c>
      <c r="AH32" s="5">
        <v>2.8448275862068968</v>
      </c>
      <c r="AI32" s="5">
        <v>0.47280317453824366</v>
      </c>
      <c r="AJ32" s="5">
        <v>0.52182091891838456</v>
      </c>
      <c r="AK32" s="5">
        <v>0</v>
      </c>
      <c r="AL32" s="5">
        <v>13.714451679663526</v>
      </c>
      <c r="AM32" s="68">
        <v>31</v>
      </c>
      <c r="AN32" s="5">
        <v>0</v>
      </c>
      <c r="AO32" s="17" t="s">
        <v>22151</v>
      </c>
      <c r="AP32" s="17" t="s">
        <v>22151</v>
      </c>
      <c r="AQ32" s="5">
        <v>6.895458119358298</v>
      </c>
      <c r="AR32" s="5">
        <v>6.8189935603052279</v>
      </c>
      <c r="AS32" s="68">
        <v>31</v>
      </c>
      <c r="AT32" s="14">
        <v>6.8189935603052279</v>
      </c>
      <c r="AU32" s="42">
        <v>15.803675800158212</v>
      </c>
      <c r="AV32" s="19"/>
      <c r="AW32" s="19">
        <v>6.8189935603052279</v>
      </c>
      <c r="AX32" s="43">
        <v>15.803675800158212</v>
      </c>
      <c r="AY32" s="167">
        <v>119.57</v>
      </c>
      <c r="AZ32" s="167">
        <v>87</v>
      </c>
      <c r="BA32" s="113">
        <v>32.569999999999993</v>
      </c>
      <c r="BB32" s="160">
        <v>92</v>
      </c>
      <c r="BC32" s="160">
        <v>143</v>
      </c>
      <c r="BD32" s="267" t="s">
        <v>22151</v>
      </c>
    </row>
    <row r="33" spans="1:56" x14ac:dyDescent="0.3">
      <c r="A33" s="178" t="s">
        <v>10474</v>
      </c>
      <c r="B33" s="33" t="s">
        <v>10476</v>
      </c>
      <c r="C33" s="33" t="s">
        <v>6655</v>
      </c>
      <c r="D33" s="121" t="s">
        <v>10475</v>
      </c>
      <c r="E33" s="33" t="s">
        <v>1386</v>
      </c>
      <c r="F33" s="1" t="s">
        <v>6120</v>
      </c>
      <c r="G33" s="1" t="s">
        <v>1373</v>
      </c>
      <c r="H33" s="1">
        <v>12304</v>
      </c>
      <c r="I33" s="1" t="s">
        <v>10477</v>
      </c>
      <c r="J33" s="1" t="e">
        <v>#VALUE!</v>
      </c>
      <c r="K33" s="1" t="s">
        <v>10479</v>
      </c>
      <c r="L33" s="170">
        <v>11</v>
      </c>
      <c r="M33" s="170">
        <v>11</v>
      </c>
      <c r="N33" s="68">
        <v>5</v>
      </c>
      <c r="O33" s="68">
        <v>2</v>
      </c>
      <c r="P33" s="68">
        <v>0</v>
      </c>
      <c r="Q33" s="68">
        <v>0</v>
      </c>
      <c r="R33" s="68">
        <v>0</v>
      </c>
      <c r="S33" s="68">
        <v>0</v>
      </c>
      <c r="T33" s="68">
        <v>63</v>
      </c>
      <c r="U33" s="68">
        <v>63</v>
      </c>
      <c r="V33" s="68">
        <v>56</v>
      </c>
      <c r="W33" s="68">
        <v>16</v>
      </c>
      <c r="X33" s="68">
        <v>6</v>
      </c>
      <c r="Y33" s="68">
        <v>55</v>
      </c>
      <c r="Z33" s="68">
        <v>17</v>
      </c>
      <c r="AA33" s="5">
        <v>2.2857142857142856</v>
      </c>
      <c r="AB33" s="5">
        <v>1.1587301587301588</v>
      </c>
      <c r="AC33" s="5">
        <v>5</v>
      </c>
      <c r="AD33" s="5">
        <v>0</v>
      </c>
      <c r="AE33" s="5">
        <v>0</v>
      </c>
      <c r="AF33" s="5">
        <v>0</v>
      </c>
      <c r="AG33" s="5">
        <v>0</v>
      </c>
      <c r="AH33" s="5">
        <v>4.7413793103448274</v>
      </c>
      <c r="AI33" s="5">
        <v>2.7908007257193774</v>
      </c>
      <c r="AJ33" s="5">
        <v>0.98321757467838655</v>
      </c>
      <c r="AK33" s="5">
        <v>0</v>
      </c>
      <c r="AL33" s="5">
        <v>13.515397610742591</v>
      </c>
      <c r="AM33" s="68">
        <v>32</v>
      </c>
      <c r="AN33" s="5">
        <v>0</v>
      </c>
      <c r="AO33" s="17" t="s">
        <v>22151</v>
      </c>
      <c r="AP33" s="17" t="s">
        <v>22151</v>
      </c>
      <c r="AQ33" s="5">
        <v>6.895458119358298</v>
      </c>
      <c r="AR33" s="5">
        <v>6.6199394913842928</v>
      </c>
      <c r="AS33" s="68">
        <v>32</v>
      </c>
      <c r="AT33" s="14">
        <v>6.6199394913842928</v>
      </c>
      <c r="AU33" s="42">
        <v>15.371539902544024</v>
      </c>
      <c r="AV33" s="19"/>
      <c r="AW33" s="19">
        <v>6.6199394913842928</v>
      </c>
      <c r="AX33" s="43">
        <v>15.371539902544024</v>
      </c>
      <c r="AY33" s="167">
        <v>191.7</v>
      </c>
      <c r="AZ33" s="167">
        <v>88</v>
      </c>
      <c r="BA33" s="113">
        <v>103.69999999999999</v>
      </c>
      <c r="BB33" s="160">
        <v>108</v>
      </c>
      <c r="BC33" s="160">
        <v>238</v>
      </c>
      <c r="BD33" s="267" t="s">
        <v>22151</v>
      </c>
    </row>
    <row r="34" spans="1:56" x14ac:dyDescent="0.3">
      <c r="A34" s="178" t="s">
        <v>13687</v>
      </c>
      <c r="B34" s="33" t="s">
        <v>6833</v>
      </c>
      <c r="C34" s="33" t="s">
        <v>6939</v>
      </c>
      <c r="D34" s="121" t="s">
        <v>13688</v>
      </c>
      <c r="E34" s="33" t="s">
        <v>1446</v>
      </c>
      <c r="F34" s="1" t="s">
        <v>9094</v>
      </c>
      <c r="G34" s="1" t="s">
        <v>1373</v>
      </c>
      <c r="H34" s="1">
        <v>15689</v>
      </c>
      <c r="I34" s="1" t="s">
        <v>13689</v>
      </c>
      <c r="J34" s="1" t="e">
        <v>#VALUE!</v>
      </c>
      <c r="K34" s="1" t="s">
        <v>13690</v>
      </c>
      <c r="L34" s="170">
        <v>12</v>
      </c>
      <c r="M34" s="170">
        <v>12</v>
      </c>
      <c r="N34" s="68">
        <v>4</v>
      </c>
      <c r="O34" s="68">
        <v>6</v>
      </c>
      <c r="P34" s="68">
        <v>0</v>
      </c>
      <c r="Q34" s="68">
        <v>0</v>
      </c>
      <c r="R34" s="68">
        <v>0</v>
      </c>
      <c r="S34" s="68">
        <v>0</v>
      </c>
      <c r="T34" s="68">
        <v>70</v>
      </c>
      <c r="U34" s="68">
        <v>70</v>
      </c>
      <c r="V34" s="68">
        <v>62</v>
      </c>
      <c r="W34" s="68">
        <v>25</v>
      </c>
      <c r="X34" s="68">
        <v>5</v>
      </c>
      <c r="Y34" s="68">
        <v>89</v>
      </c>
      <c r="Z34" s="68">
        <v>24</v>
      </c>
      <c r="AA34" s="5">
        <v>3.2142857142857144</v>
      </c>
      <c r="AB34" s="5">
        <v>1.2285714285714286</v>
      </c>
      <c r="AC34" s="5">
        <v>4</v>
      </c>
      <c r="AD34" s="5">
        <v>0</v>
      </c>
      <c r="AE34" s="5">
        <v>0</v>
      </c>
      <c r="AF34" s="5">
        <v>0</v>
      </c>
      <c r="AG34" s="5">
        <v>0</v>
      </c>
      <c r="AH34" s="5">
        <v>7.6724137931034484</v>
      </c>
      <c r="AI34" s="5">
        <v>1.4816481334331355</v>
      </c>
      <c r="AJ34" s="5">
        <v>0.32775693724089161</v>
      </c>
      <c r="AK34" s="5">
        <v>0</v>
      </c>
      <c r="AL34" s="5">
        <v>13.481818863777477</v>
      </c>
      <c r="AM34" s="68">
        <v>33</v>
      </c>
      <c r="AN34" s="5">
        <v>0</v>
      </c>
      <c r="AO34" s="17" t="s">
        <v>22151</v>
      </c>
      <c r="AP34" s="17" t="s">
        <v>22151</v>
      </c>
      <c r="AQ34" s="5">
        <v>6.895458119358298</v>
      </c>
      <c r="AR34" s="5">
        <v>6.5863607444191787</v>
      </c>
      <c r="AS34" s="68">
        <v>33</v>
      </c>
      <c r="AT34" s="14">
        <v>6.5863607444191787</v>
      </c>
      <c r="AU34" s="42">
        <v>15.298642211784971</v>
      </c>
      <c r="AV34" s="19"/>
      <c r="AW34" s="19">
        <v>6.5863607444191787</v>
      </c>
      <c r="AX34" s="43">
        <v>15.298642211784971</v>
      </c>
      <c r="AY34" s="167">
        <v>23.98</v>
      </c>
      <c r="AZ34" s="167">
        <v>90</v>
      </c>
      <c r="BA34" s="113">
        <v>-66.02</v>
      </c>
      <c r="BB34" s="160">
        <v>18</v>
      </c>
      <c r="BC34" s="160">
        <v>30</v>
      </c>
      <c r="BD34" s="267" t="s">
        <v>22151</v>
      </c>
    </row>
    <row r="35" spans="1:56" x14ac:dyDescent="0.3">
      <c r="A35" s="178" t="s">
        <v>8294</v>
      </c>
      <c r="B35" s="33" t="s">
        <v>8295</v>
      </c>
      <c r="C35" s="33" t="s">
        <v>7552</v>
      </c>
      <c r="D35" s="121" t="s">
        <v>8671</v>
      </c>
      <c r="E35" s="33" t="s">
        <v>1481</v>
      </c>
      <c r="F35" s="1" t="s">
        <v>9094</v>
      </c>
      <c r="G35" s="1" t="s">
        <v>1373</v>
      </c>
      <c r="H35" s="1">
        <v>9490</v>
      </c>
      <c r="I35" s="1" t="s">
        <v>9461</v>
      </c>
      <c r="J35" s="1" t="e">
        <v>#VALUE!</v>
      </c>
      <c r="K35" s="1" t="s">
        <v>8674</v>
      </c>
      <c r="L35" s="170">
        <v>22</v>
      </c>
      <c r="M35" s="170">
        <v>0</v>
      </c>
      <c r="N35" s="68">
        <v>4</v>
      </c>
      <c r="O35" s="68">
        <v>1</v>
      </c>
      <c r="P35" s="68">
        <v>0</v>
      </c>
      <c r="Q35" s="68">
        <v>8</v>
      </c>
      <c r="R35" s="68">
        <v>3</v>
      </c>
      <c r="S35" s="68">
        <v>11</v>
      </c>
      <c r="T35" s="68">
        <v>23.1</v>
      </c>
      <c r="U35" s="68">
        <v>23.1</v>
      </c>
      <c r="V35" s="68">
        <v>10</v>
      </c>
      <c r="W35" s="68">
        <v>4</v>
      </c>
      <c r="X35" s="68">
        <v>1</v>
      </c>
      <c r="Y35" s="68">
        <v>17</v>
      </c>
      <c r="Z35" s="68">
        <v>12</v>
      </c>
      <c r="AA35" s="5">
        <v>1.5584415584415583</v>
      </c>
      <c r="AB35" s="5">
        <v>0.95238095238095233</v>
      </c>
      <c r="AC35" s="5">
        <v>4</v>
      </c>
      <c r="AD35" s="5">
        <v>0</v>
      </c>
      <c r="AE35" s="5">
        <v>5</v>
      </c>
      <c r="AF35" s="5">
        <v>0</v>
      </c>
      <c r="AG35" s="5">
        <v>0</v>
      </c>
      <c r="AH35" s="5">
        <v>1.4655172413793105</v>
      </c>
      <c r="AI35" s="5">
        <v>1.5776385458758981</v>
      </c>
      <c r="AJ35" s="5">
        <v>1.3137866565820944</v>
      </c>
      <c r="AK35" s="5">
        <v>0</v>
      </c>
      <c r="AL35" s="5">
        <v>13.356942443837301</v>
      </c>
      <c r="AM35" s="68">
        <v>34</v>
      </c>
      <c r="AN35" s="5">
        <v>0</v>
      </c>
      <c r="AO35" s="17" t="s">
        <v>22151</v>
      </c>
      <c r="AP35" s="17" t="s">
        <v>22151</v>
      </c>
      <c r="AQ35" s="5">
        <v>6.895458119358298</v>
      </c>
      <c r="AR35" s="5">
        <v>6.4614843244790032</v>
      </c>
      <c r="AS35" s="68">
        <v>34</v>
      </c>
      <c r="AT35" s="14">
        <v>6.4614843244790032</v>
      </c>
      <c r="AU35" s="42">
        <v>15.027542082487296</v>
      </c>
      <c r="AV35" s="19"/>
      <c r="AW35" s="19">
        <v>6.4614843244790032</v>
      </c>
      <c r="AX35" s="43">
        <v>15.027542082487296</v>
      </c>
      <c r="AY35" s="167">
        <v>544.34</v>
      </c>
      <c r="AZ35" s="167">
        <v>94</v>
      </c>
      <c r="BA35" s="113">
        <v>450.34000000000003</v>
      </c>
      <c r="BB35" s="160">
        <v>318</v>
      </c>
      <c r="BC35" s="160">
        <v>641</v>
      </c>
      <c r="BD35" s="267" t="s">
        <v>22151</v>
      </c>
    </row>
    <row r="36" spans="1:56" x14ac:dyDescent="0.3">
      <c r="A36" s="178" t="s">
        <v>3306</v>
      </c>
      <c r="B36" s="1" t="s">
        <v>7572</v>
      </c>
      <c r="C36" s="1" t="s">
        <v>6566</v>
      </c>
      <c r="D36" s="121" t="s">
        <v>690</v>
      </c>
      <c r="E36" s="1" t="s">
        <v>1395</v>
      </c>
      <c r="F36" s="1" t="s">
        <v>9094</v>
      </c>
      <c r="G36" s="1" t="s">
        <v>1373</v>
      </c>
      <c r="H36" s="1">
        <v>2233</v>
      </c>
      <c r="I36" s="1" t="s">
        <v>9278</v>
      </c>
      <c r="J36" s="1" t="e">
        <v>#VALUE!</v>
      </c>
      <c r="K36" s="1" t="s">
        <v>6457</v>
      </c>
      <c r="L36" s="170">
        <v>10</v>
      </c>
      <c r="M36" s="170">
        <v>10</v>
      </c>
      <c r="N36" s="68">
        <v>5</v>
      </c>
      <c r="O36" s="68">
        <v>3</v>
      </c>
      <c r="P36" s="68">
        <v>0</v>
      </c>
      <c r="Q36" s="68">
        <v>0</v>
      </c>
      <c r="R36" s="68">
        <v>0</v>
      </c>
      <c r="S36" s="68">
        <v>0</v>
      </c>
      <c r="T36" s="68">
        <v>65.2</v>
      </c>
      <c r="U36" s="68">
        <v>65.2</v>
      </c>
      <c r="V36" s="68">
        <v>54</v>
      </c>
      <c r="W36" s="68">
        <v>23</v>
      </c>
      <c r="X36" s="68">
        <v>8.9999999999999982</v>
      </c>
      <c r="Y36" s="68">
        <v>54</v>
      </c>
      <c r="Z36" s="68">
        <v>14.999999999999998</v>
      </c>
      <c r="AA36" s="5">
        <v>3.1748466257668708</v>
      </c>
      <c r="AB36" s="5">
        <v>1.0582822085889569</v>
      </c>
      <c r="AC36" s="5">
        <v>5</v>
      </c>
      <c r="AD36" s="5">
        <v>0</v>
      </c>
      <c r="AE36" s="5">
        <v>0</v>
      </c>
      <c r="AF36" s="5">
        <v>0</v>
      </c>
      <c r="AG36" s="5">
        <v>0</v>
      </c>
      <c r="AH36" s="5">
        <v>4.6551724137931032</v>
      </c>
      <c r="AI36" s="5">
        <v>1.4577274444943848</v>
      </c>
      <c r="AJ36" s="5">
        <v>1.9920514791687844</v>
      </c>
      <c r="AK36" s="5">
        <v>0</v>
      </c>
      <c r="AL36" s="5">
        <v>13.104951337456272</v>
      </c>
      <c r="AM36" s="68">
        <v>35</v>
      </c>
      <c r="AN36" s="5">
        <v>0</v>
      </c>
      <c r="AO36" s="17" t="s">
        <v>22151</v>
      </c>
      <c r="AP36" s="17" t="s">
        <v>22151</v>
      </c>
      <c r="AQ36" s="5">
        <v>6.895458119358298</v>
      </c>
      <c r="AR36" s="5">
        <v>6.2094932180979745</v>
      </c>
      <c r="AS36" s="68">
        <v>35</v>
      </c>
      <c r="AT36" s="14">
        <v>6.2094932180979745</v>
      </c>
      <c r="AU36" s="42">
        <v>14.480482665229104</v>
      </c>
      <c r="AV36" s="19"/>
      <c r="AW36" s="19">
        <v>6.2094932180979745</v>
      </c>
      <c r="AX36" s="43">
        <v>14.480482665229104</v>
      </c>
      <c r="AY36" s="167">
        <v>416.64</v>
      </c>
      <c r="AZ36" s="167">
        <v>98</v>
      </c>
      <c r="BA36" s="113">
        <v>318.64</v>
      </c>
      <c r="BB36" s="160">
        <v>304</v>
      </c>
      <c r="BC36" s="160">
        <v>523</v>
      </c>
      <c r="BD36" s="267" t="s">
        <v>22151</v>
      </c>
    </row>
    <row r="37" spans="1:56" x14ac:dyDescent="0.3">
      <c r="A37" s="178" t="s">
        <v>12739</v>
      </c>
      <c r="B37" s="33" t="s">
        <v>12740</v>
      </c>
      <c r="C37" s="33" t="s">
        <v>6620</v>
      </c>
      <c r="D37" s="121" t="s">
        <v>11280</v>
      </c>
      <c r="E37" s="33" t="s">
        <v>1437</v>
      </c>
      <c r="F37" s="1" t="s">
        <v>9094</v>
      </c>
      <c r="G37" s="1" t="s">
        <v>1373</v>
      </c>
      <c r="H37" s="1">
        <v>14212</v>
      </c>
      <c r="I37" s="1" t="s">
        <v>13751</v>
      </c>
      <c r="J37" s="1" t="e">
        <v>#VALUE!</v>
      </c>
      <c r="K37" s="1" t="s">
        <v>12741</v>
      </c>
      <c r="L37" s="170">
        <v>21.000000000000004</v>
      </c>
      <c r="M37" s="170">
        <v>0</v>
      </c>
      <c r="N37" s="68">
        <v>1</v>
      </c>
      <c r="O37" s="68">
        <v>2</v>
      </c>
      <c r="P37" s="68">
        <v>0</v>
      </c>
      <c r="Q37" s="68">
        <v>13</v>
      </c>
      <c r="R37" s="68">
        <v>0</v>
      </c>
      <c r="S37" s="68">
        <v>13</v>
      </c>
      <c r="T37" s="68">
        <v>19</v>
      </c>
      <c r="U37" s="68">
        <v>19</v>
      </c>
      <c r="V37" s="68">
        <v>8</v>
      </c>
      <c r="W37" s="68">
        <v>8</v>
      </c>
      <c r="X37" s="68">
        <v>3</v>
      </c>
      <c r="Y37" s="68">
        <v>31</v>
      </c>
      <c r="Z37" s="68">
        <v>10</v>
      </c>
      <c r="AA37" s="5">
        <v>3.7894736842105261</v>
      </c>
      <c r="AB37" s="5">
        <v>0.94736842105263153</v>
      </c>
      <c r="AC37" s="5">
        <v>1</v>
      </c>
      <c r="AD37" s="5">
        <v>0</v>
      </c>
      <c r="AE37" s="5">
        <v>8.125</v>
      </c>
      <c r="AF37" s="5">
        <v>0</v>
      </c>
      <c r="AG37" s="5">
        <v>0</v>
      </c>
      <c r="AH37" s="5">
        <v>2.6724137931034484</v>
      </c>
      <c r="AI37" s="5">
        <v>0.155623800022678</v>
      </c>
      <c r="AJ37" s="5">
        <v>1.1431754884258236</v>
      </c>
      <c r="AK37" s="5">
        <v>0</v>
      </c>
      <c r="AL37" s="5">
        <v>13.09621308155195</v>
      </c>
      <c r="AM37" s="68">
        <v>36</v>
      </c>
      <c r="AN37" s="5">
        <v>0</v>
      </c>
      <c r="AO37" s="17" t="s">
        <v>22151</v>
      </c>
      <c r="AP37" s="17" t="s">
        <v>22151</v>
      </c>
      <c r="AQ37" s="5">
        <v>6.895458119358298</v>
      </c>
      <c r="AR37" s="5">
        <v>6.2007549621936517</v>
      </c>
      <c r="AS37" s="68">
        <v>36</v>
      </c>
      <c r="AT37" s="14">
        <v>6.2007549621936517</v>
      </c>
      <c r="AU37" s="42">
        <v>14.461512371985329</v>
      </c>
      <c r="AV37" s="19"/>
      <c r="AW37" s="19">
        <v>6.2007549621936517</v>
      </c>
      <c r="AX37" s="43">
        <v>14.461512371985329</v>
      </c>
      <c r="AY37" s="167">
        <v>57.43</v>
      </c>
      <c r="AZ37" s="167">
        <v>99</v>
      </c>
      <c r="BA37" s="113">
        <v>-41.57</v>
      </c>
      <c r="BB37" s="160">
        <v>45</v>
      </c>
      <c r="BC37" s="160">
        <v>68</v>
      </c>
      <c r="BD37" s="267" t="s">
        <v>22151</v>
      </c>
    </row>
    <row r="38" spans="1:56" x14ac:dyDescent="0.3">
      <c r="A38" s="178" t="s">
        <v>17514</v>
      </c>
      <c r="B38" s="26" t="s">
        <v>6769</v>
      </c>
      <c r="C38" s="26" t="s">
        <v>17376</v>
      </c>
      <c r="D38" s="121" t="s">
        <v>17218</v>
      </c>
      <c r="E38" s="26" t="s">
        <v>1376</v>
      </c>
      <c r="F38" s="1" t="s">
        <v>6120</v>
      </c>
      <c r="G38" s="1" t="s">
        <v>1373</v>
      </c>
      <c r="H38" s="1">
        <v>17606</v>
      </c>
      <c r="I38" s="1" t="s">
        <v>19835</v>
      </c>
      <c r="J38" s="1" t="e">
        <v>#VALUE!</v>
      </c>
      <c r="K38" s="1" t="s">
        <v>17515</v>
      </c>
      <c r="L38" s="170">
        <v>12</v>
      </c>
      <c r="M38" s="170">
        <v>10</v>
      </c>
      <c r="N38" s="68">
        <v>5</v>
      </c>
      <c r="O38" s="68">
        <v>1.9999999999999998</v>
      </c>
      <c r="P38" s="68">
        <v>0</v>
      </c>
      <c r="Q38" s="68">
        <v>0</v>
      </c>
      <c r="R38" s="68">
        <v>0</v>
      </c>
      <c r="S38" s="68">
        <v>0</v>
      </c>
      <c r="T38" s="68">
        <v>54.1</v>
      </c>
      <c r="U38" s="68">
        <v>54.1</v>
      </c>
      <c r="V38" s="68">
        <v>36</v>
      </c>
      <c r="W38" s="68">
        <v>21</v>
      </c>
      <c r="X38" s="68">
        <v>11</v>
      </c>
      <c r="Y38" s="68">
        <v>54</v>
      </c>
      <c r="Z38" s="68">
        <v>18</v>
      </c>
      <c r="AA38" s="5">
        <v>3.4935304990757854</v>
      </c>
      <c r="AB38" s="5">
        <v>0.99815157116451014</v>
      </c>
      <c r="AC38" s="27">
        <v>5</v>
      </c>
      <c r="AD38" s="27">
        <v>0</v>
      </c>
      <c r="AE38" s="27">
        <v>0</v>
      </c>
      <c r="AF38" s="27">
        <v>0</v>
      </c>
      <c r="AG38" s="27">
        <v>0</v>
      </c>
      <c r="AH38" s="27">
        <v>4.6551724137931032</v>
      </c>
      <c r="AI38" s="5">
        <v>0.808478874337903</v>
      </c>
      <c r="AJ38" s="5">
        <v>2.2285591499411757</v>
      </c>
      <c r="AK38" s="5">
        <v>0</v>
      </c>
      <c r="AL38" s="27">
        <v>12.692210438072181</v>
      </c>
      <c r="AM38" s="97">
        <v>37</v>
      </c>
      <c r="AN38" s="27">
        <v>0</v>
      </c>
      <c r="AO38" s="28" t="s">
        <v>22151</v>
      </c>
      <c r="AP38" s="28" t="s">
        <v>22151</v>
      </c>
      <c r="AQ38" s="27">
        <v>6.895458119358298</v>
      </c>
      <c r="AR38" s="27">
        <v>5.7967523187138825</v>
      </c>
      <c r="AS38" s="97">
        <v>37</v>
      </c>
      <c r="AT38" s="27">
        <v>5.7967523187138825</v>
      </c>
      <c r="AU38" s="43">
        <v>13.584443915535035</v>
      </c>
      <c r="AV38" s="27"/>
      <c r="AW38" s="27">
        <v>5.7967523187138825</v>
      </c>
      <c r="AX38" s="43">
        <v>13.584443915535035</v>
      </c>
      <c r="AY38" s="167">
        <v>223.27</v>
      </c>
      <c r="AZ38" s="167">
        <v>103</v>
      </c>
      <c r="BA38" s="113">
        <v>120.27000000000001</v>
      </c>
      <c r="BB38" s="160">
        <v>184</v>
      </c>
      <c r="BC38" s="160">
        <v>286</v>
      </c>
      <c r="BD38" s="267" t="s">
        <v>22151</v>
      </c>
    </row>
    <row r="39" spans="1:56" x14ac:dyDescent="0.3">
      <c r="A39" s="212" t="s">
        <v>1696</v>
      </c>
      <c r="B39" s="1" t="s">
        <v>7602</v>
      </c>
      <c r="C39" s="1" t="s">
        <v>6639</v>
      </c>
      <c r="D39" s="121" t="s">
        <v>967</v>
      </c>
      <c r="E39" s="1" t="s">
        <v>1509</v>
      </c>
      <c r="F39" s="1" t="s">
        <v>9094</v>
      </c>
      <c r="G39" s="1" t="s">
        <v>1373</v>
      </c>
      <c r="H39" s="216">
        <v>6632</v>
      </c>
      <c r="I39" s="216" t="s">
        <v>10116</v>
      </c>
      <c r="J39" s="244" t="e">
        <v>#VALUE!</v>
      </c>
      <c r="K39" s="244" t="s">
        <v>5255</v>
      </c>
      <c r="L39" s="171">
        <v>12</v>
      </c>
      <c r="M39" s="171">
        <v>12</v>
      </c>
      <c r="N39" s="221">
        <v>3</v>
      </c>
      <c r="O39" s="97">
        <v>4</v>
      </c>
      <c r="P39" s="97">
        <v>0</v>
      </c>
      <c r="Q39" s="221">
        <v>0</v>
      </c>
      <c r="R39" s="97">
        <v>0</v>
      </c>
      <c r="S39" s="97">
        <v>0</v>
      </c>
      <c r="T39" s="221">
        <v>68</v>
      </c>
      <c r="U39" s="221">
        <v>68</v>
      </c>
      <c r="V39" s="221">
        <v>55</v>
      </c>
      <c r="W39" s="221">
        <v>22</v>
      </c>
      <c r="X39" s="221">
        <v>8</v>
      </c>
      <c r="Y39" s="221">
        <v>82</v>
      </c>
      <c r="Z39" s="221">
        <v>27</v>
      </c>
      <c r="AA39" s="224">
        <v>2.9117647058823528</v>
      </c>
      <c r="AB39" s="224">
        <v>1.2058823529411764</v>
      </c>
      <c r="AC39" s="224">
        <v>3</v>
      </c>
      <c r="AD39" s="245">
        <v>0</v>
      </c>
      <c r="AE39" s="224">
        <v>0</v>
      </c>
      <c r="AF39" s="245">
        <v>0</v>
      </c>
      <c r="AG39" s="245">
        <v>0</v>
      </c>
      <c r="AH39" s="224">
        <v>7.0689655172413799</v>
      </c>
      <c r="AI39" s="224">
        <v>1.9451679223888396</v>
      </c>
      <c r="AJ39" s="224">
        <v>0.55568152593793174</v>
      </c>
      <c r="AK39" s="224">
        <v>0</v>
      </c>
      <c r="AL39" s="228">
        <v>12.569814965568153</v>
      </c>
      <c r="AM39" s="246">
        <v>38</v>
      </c>
      <c r="AN39" s="247">
        <v>0</v>
      </c>
      <c r="AO39" s="248" t="s">
        <v>22151</v>
      </c>
      <c r="AP39" s="253" t="s">
        <v>22151</v>
      </c>
      <c r="AQ39" s="224">
        <v>6.895458119358298</v>
      </c>
      <c r="AR39" s="224">
        <v>5.6743568462098546</v>
      </c>
      <c r="AS39" s="221">
        <v>38</v>
      </c>
      <c r="AT39" s="224">
        <v>5.6743568462098546</v>
      </c>
      <c r="AU39" s="239">
        <v>13.318729792426858</v>
      </c>
      <c r="AV39" s="224"/>
      <c r="AW39" s="224">
        <v>5.6743568462098546</v>
      </c>
      <c r="AX39" s="43">
        <v>13.318729792426858</v>
      </c>
      <c r="AY39" s="268">
        <v>57.95</v>
      </c>
      <c r="AZ39" s="255">
        <v>108</v>
      </c>
      <c r="BA39" s="256">
        <v>-50.05</v>
      </c>
      <c r="BB39" s="257">
        <v>43</v>
      </c>
      <c r="BC39" s="257">
        <v>87</v>
      </c>
      <c r="BD39" s="267" t="s">
        <v>22151</v>
      </c>
    </row>
    <row r="40" spans="1:56" x14ac:dyDescent="0.3">
      <c r="A40" s="178" t="s">
        <v>2244</v>
      </c>
      <c r="B40" s="33" t="s">
        <v>7578</v>
      </c>
      <c r="C40" s="33" t="s">
        <v>7237</v>
      </c>
      <c r="D40" s="121" t="s">
        <v>679</v>
      </c>
      <c r="E40" s="33" t="s">
        <v>1553</v>
      </c>
      <c r="F40" s="1" t="s">
        <v>6120</v>
      </c>
      <c r="G40" s="1" t="s">
        <v>1373</v>
      </c>
      <c r="H40" s="26">
        <v>7196</v>
      </c>
      <c r="I40" s="26" t="s">
        <v>9772</v>
      </c>
      <c r="J40" s="26" t="e">
        <v>#VALUE!</v>
      </c>
      <c r="K40" s="26" t="s">
        <v>5663</v>
      </c>
      <c r="L40" s="171">
        <v>28</v>
      </c>
      <c r="M40" s="171">
        <v>0</v>
      </c>
      <c r="N40" s="68">
        <v>3</v>
      </c>
      <c r="O40" s="68">
        <v>0</v>
      </c>
      <c r="P40" s="68">
        <v>0</v>
      </c>
      <c r="Q40" s="97">
        <v>6</v>
      </c>
      <c r="R40" s="97">
        <v>2</v>
      </c>
      <c r="S40" s="97">
        <v>8</v>
      </c>
      <c r="T40" s="97">
        <v>28.1</v>
      </c>
      <c r="U40" s="97">
        <v>28.1</v>
      </c>
      <c r="V40" s="97">
        <v>20</v>
      </c>
      <c r="W40" s="97">
        <v>6</v>
      </c>
      <c r="X40" s="97">
        <v>1</v>
      </c>
      <c r="Y40" s="97">
        <v>31</v>
      </c>
      <c r="Z40" s="97">
        <v>7</v>
      </c>
      <c r="AA40" s="27">
        <v>1.9217081850533806</v>
      </c>
      <c r="AB40" s="27">
        <v>0.9608540925266903</v>
      </c>
      <c r="AC40" s="27">
        <v>3</v>
      </c>
      <c r="AD40" s="27">
        <v>0</v>
      </c>
      <c r="AE40" s="27">
        <v>3.75</v>
      </c>
      <c r="AF40" s="27">
        <v>0</v>
      </c>
      <c r="AG40" s="27">
        <v>0</v>
      </c>
      <c r="AH40" s="27">
        <v>2.6724137931034484</v>
      </c>
      <c r="AI40" s="27">
        <v>1.6236291741605404</v>
      </c>
      <c r="AJ40" s="27">
        <v>1.4971954530630986</v>
      </c>
      <c r="AK40" s="27">
        <v>0</v>
      </c>
      <c r="AL40" s="27">
        <v>12.543238420327089</v>
      </c>
      <c r="AM40" s="97">
        <v>39</v>
      </c>
      <c r="AN40" s="27">
        <v>0</v>
      </c>
      <c r="AO40" s="28" t="s">
        <v>22151</v>
      </c>
      <c r="AP40" s="28" t="s">
        <v>22151</v>
      </c>
      <c r="AQ40" s="27">
        <v>6.895458119358298</v>
      </c>
      <c r="AR40" s="27">
        <v>5.6477803009687912</v>
      </c>
      <c r="AS40" s="97">
        <v>39</v>
      </c>
      <c r="AT40" s="27">
        <v>5.6477803009687912</v>
      </c>
      <c r="AU40" s="43">
        <v>13.261033512740191</v>
      </c>
      <c r="AV40" s="27"/>
      <c r="AW40" s="27">
        <v>5.6477803009687912</v>
      </c>
      <c r="AX40" s="43">
        <v>13.261033512740191</v>
      </c>
      <c r="AY40" s="167">
        <v>244.7</v>
      </c>
      <c r="AZ40" s="167">
        <v>109</v>
      </c>
      <c r="BA40" s="113">
        <v>135.69999999999999</v>
      </c>
      <c r="BB40" s="160">
        <v>182</v>
      </c>
      <c r="BC40" s="160">
        <v>293</v>
      </c>
      <c r="BD40" s="267" t="s">
        <v>22151</v>
      </c>
    </row>
    <row r="41" spans="1:56" x14ac:dyDescent="0.3">
      <c r="A41" s="178" t="s">
        <v>15255</v>
      </c>
      <c r="B41" s="33" t="s">
        <v>7453</v>
      </c>
      <c r="C41" s="33" t="s">
        <v>6685</v>
      </c>
      <c r="D41" s="121" t="s">
        <v>14242</v>
      </c>
      <c r="E41" s="33" t="s">
        <v>1413</v>
      </c>
      <c r="F41" s="1" t="s">
        <v>9094</v>
      </c>
      <c r="G41" s="1" t="s">
        <v>1373</v>
      </c>
      <c r="H41" s="1">
        <v>17085</v>
      </c>
      <c r="I41" s="1" t="s">
        <v>15256</v>
      </c>
      <c r="J41" s="1" t="e">
        <v>#VALUE!</v>
      </c>
      <c r="K41" s="1" t="s">
        <v>15257</v>
      </c>
      <c r="L41" s="170">
        <v>11</v>
      </c>
      <c r="M41" s="170">
        <v>11</v>
      </c>
      <c r="N41" s="68">
        <v>6</v>
      </c>
      <c r="O41" s="68">
        <v>4</v>
      </c>
      <c r="P41" s="68">
        <v>0</v>
      </c>
      <c r="Q41" s="68">
        <v>0</v>
      </c>
      <c r="R41" s="68">
        <v>0</v>
      </c>
      <c r="S41" s="68">
        <v>0</v>
      </c>
      <c r="T41" s="68">
        <v>57.1</v>
      </c>
      <c r="U41" s="68">
        <v>57.1</v>
      </c>
      <c r="V41" s="68">
        <v>50</v>
      </c>
      <c r="W41" s="68">
        <v>23</v>
      </c>
      <c r="X41" s="68">
        <v>4</v>
      </c>
      <c r="Y41" s="68">
        <v>59</v>
      </c>
      <c r="Z41" s="68">
        <v>18</v>
      </c>
      <c r="AA41" s="5">
        <v>3.625218914185639</v>
      </c>
      <c r="AB41" s="5">
        <v>1.1908931698774081</v>
      </c>
      <c r="AC41" s="5">
        <v>6</v>
      </c>
      <c r="AD41" s="5">
        <v>0</v>
      </c>
      <c r="AE41" s="5">
        <v>0</v>
      </c>
      <c r="AF41" s="5">
        <v>0</v>
      </c>
      <c r="AG41" s="5">
        <v>0</v>
      </c>
      <c r="AH41" s="5">
        <v>5.0862068965517242</v>
      </c>
      <c r="AI41" s="5">
        <v>0.66036096935994704</v>
      </c>
      <c r="AJ41" s="5">
        <v>0.63870299247863049</v>
      </c>
      <c r="AK41" s="5">
        <v>0</v>
      </c>
      <c r="AL41" s="5">
        <v>12.385270858390303</v>
      </c>
      <c r="AM41" s="68">
        <v>40</v>
      </c>
      <c r="AN41" s="5">
        <v>0</v>
      </c>
      <c r="AO41" s="17" t="s">
        <v>22151</v>
      </c>
      <c r="AP41" s="17" t="s">
        <v>22151</v>
      </c>
      <c r="AQ41" s="5">
        <v>6.895458119358298</v>
      </c>
      <c r="AR41" s="5">
        <v>5.4898127390320051</v>
      </c>
      <c r="AS41" s="68">
        <v>40</v>
      </c>
      <c r="AT41" s="14">
        <v>5.4898127390320051</v>
      </c>
      <c r="AU41" s="42">
        <v>12.918094257383435</v>
      </c>
      <c r="AV41" s="19"/>
      <c r="AW41" s="19">
        <v>5.4898127390320051</v>
      </c>
      <c r="AX41" s="43">
        <v>12.918094257383435</v>
      </c>
      <c r="AY41" s="167">
        <v>115.16</v>
      </c>
      <c r="AZ41" s="167">
        <v>112</v>
      </c>
      <c r="BA41" s="113">
        <v>3.1599999999999966</v>
      </c>
      <c r="BB41" s="160">
        <v>96</v>
      </c>
      <c r="BC41" s="160">
        <v>148</v>
      </c>
      <c r="BD41" s="267" t="s">
        <v>22151</v>
      </c>
    </row>
    <row r="42" spans="1:56" x14ac:dyDescent="0.3">
      <c r="A42" s="212" t="s">
        <v>3087</v>
      </c>
      <c r="B42" s="1" t="s">
        <v>7509</v>
      </c>
      <c r="C42" s="1" t="s">
        <v>7510</v>
      </c>
      <c r="D42" s="121" t="s">
        <v>740</v>
      </c>
      <c r="E42" s="1" t="s">
        <v>1434</v>
      </c>
      <c r="F42" s="1" t="s">
        <v>9094</v>
      </c>
      <c r="G42" s="1" t="s">
        <v>1373</v>
      </c>
      <c r="H42" s="216">
        <v>3137</v>
      </c>
      <c r="I42" s="216" t="s">
        <v>9819</v>
      </c>
      <c r="J42" s="244" t="e">
        <v>#VALUE!</v>
      </c>
      <c r="K42" s="244" t="s">
        <v>6274</v>
      </c>
      <c r="L42" s="171">
        <v>12</v>
      </c>
      <c r="M42" s="171">
        <v>12</v>
      </c>
      <c r="N42" s="221">
        <v>5</v>
      </c>
      <c r="O42" s="97">
        <v>4</v>
      </c>
      <c r="P42" s="97">
        <v>0</v>
      </c>
      <c r="Q42" s="221">
        <v>0</v>
      </c>
      <c r="R42" s="97">
        <v>0</v>
      </c>
      <c r="S42" s="97">
        <v>0</v>
      </c>
      <c r="T42" s="221">
        <v>67.099999999999994</v>
      </c>
      <c r="U42" s="221">
        <v>67.099999999999994</v>
      </c>
      <c r="V42" s="221">
        <v>70</v>
      </c>
      <c r="W42" s="221">
        <v>28</v>
      </c>
      <c r="X42" s="221">
        <v>10</v>
      </c>
      <c r="Y42" s="221">
        <v>92</v>
      </c>
      <c r="Z42" s="221">
        <v>23</v>
      </c>
      <c r="AA42" s="224">
        <v>3.7555886736214608</v>
      </c>
      <c r="AB42" s="224">
        <v>1.3859910581222057</v>
      </c>
      <c r="AC42" s="224">
        <v>5</v>
      </c>
      <c r="AD42" s="245">
        <v>0</v>
      </c>
      <c r="AE42" s="224">
        <v>0</v>
      </c>
      <c r="AF42" s="245">
        <v>0</v>
      </c>
      <c r="AG42" s="245">
        <v>0</v>
      </c>
      <c r="AH42" s="224">
        <v>7.931034482758621</v>
      </c>
      <c r="AI42" s="224">
        <v>0.54587306724432139</v>
      </c>
      <c r="AJ42" s="224">
        <v>-1.2595561202651273</v>
      </c>
      <c r="AK42" s="224">
        <v>0</v>
      </c>
      <c r="AL42" s="228">
        <v>12.217351429737814</v>
      </c>
      <c r="AM42" s="246">
        <v>41</v>
      </c>
      <c r="AN42" s="247">
        <v>0</v>
      </c>
      <c r="AO42" s="248" t="s">
        <v>22151</v>
      </c>
      <c r="AP42" s="253" t="s">
        <v>22151</v>
      </c>
      <c r="AQ42" s="224">
        <v>6.895458119358298</v>
      </c>
      <c r="AR42" s="224">
        <v>5.3218933103795161</v>
      </c>
      <c r="AS42" s="221">
        <v>41</v>
      </c>
      <c r="AT42" s="224">
        <v>5.3218933103795161</v>
      </c>
      <c r="AU42" s="239">
        <v>12.553550023643467</v>
      </c>
      <c r="AV42" s="224"/>
      <c r="AW42" s="224">
        <v>5.3218933103795161</v>
      </c>
      <c r="AX42" s="43">
        <v>12.553550023643467</v>
      </c>
      <c r="AY42" s="268">
        <v>28.09</v>
      </c>
      <c r="AZ42" s="255">
        <v>117</v>
      </c>
      <c r="BA42" s="256">
        <v>-88.91</v>
      </c>
      <c r="BB42" s="257">
        <v>19</v>
      </c>
      <c r="BC42" s="257">
        <v>38</v>
      </c>
      <c r="BD42" s="267" t="s">
        <v>22151</v>
      </c>
    </row>
    <row r="43" spans="1:56" x14ac:dyDescent="0.3">
      <c r="A43" s="178" t="s">
        <v>2113</v>
      </c>
      <c r="B43" s="1" t="s">
        <v>7504</v>
      </c>
      <c r="C43" s="1" t="s">
        <v>7505</v>
      </c>
      <c r="D43" s="121" t="s">
        <v>1325</v>
      </c>
      <c r="E43" s="1" t="s">
        <v>1446</v>
      </c>
      <c r="F43" s="1" t="s">
        <v>9094</v>
      </c>
      <c r="G43" s="1" t="s">
        <v>1373</v>
      </c>
      <c r="H43" s="1">
        <v>12768</v>
      </c>
      <c r="I43" s="1" t="s">
        <v>9303</v>
      </c>
      <c r="J43" s="1" t="e">
        <v>#VALUE!</v>
      </c>
      <c r="K43" s="1" t="s">
        <v>5569</v>
      </c>
      <c r="L43" s="170">
        <v>11</v>
      </c>
      <c r="M43" s="170">
        <v>11</v>
      </c>
      <c r="N43" s="68">
        <v>5</v>
      </c>
      <c r="O43" s="68">
        <v>3</v>
      </c>
      <c r="P43" s="68">
        <v>0</v>
      </c>
      <c r="Q43" s="68">
        <v>0</v>
      </c>
      <c r="R43" s="68">
        <v>0</v>
      </c>
      <c r="S43" s="68">
        <v>0</v>
      </c>
      <c r="T43" s="68">
        <v>56</v>
      </c>
      <c r="U43" s="68">
        <v>56</v>
      </c>
      <c r="V43" s="68">
        <v>42</v>
      </c>
      <c r="W43" s="68">
        <v>23</v>
      </c>
      <c r="X43" s="68">
        <v>4</v>
      </c>
      <c r="Y43" s="68">
        <v>72</v>
      </c>
      <c r="Z43" s="68">
        <v>26</v>
      </c>
      <c r="AA43" s="5">
        <v>3.6964285714285716</v>
      </c>
      <c r="AB43" s="5">
        <v>1.2142857142857142</v>
      </c>
      <c r="AC43" s="5">
        <v>5</v>
      </c>
      <c r="AD43" s="5">
        <v>0</v>
      </c>
      <c r="AE43" s="5">
        <v>0</v>
      </c>
      <c r="AF43" s="5">
        <v>0</v>
      </c>
      <c r="AG43" s="5">
        <v>0</v>
      </c>
      <c r="AH43" s="5">
        <v>6.2068965517241379</v>
      </c>
      <c r="AI43" s="5">
        <v>0.5497953164628161</v>
      </c>
      <c r="AJ43" s="5">
        <v>0.43017141592837532</v>
      </c>
      <c r="AK43" s="5">
        <v>0</v>
      </c>
      <c r="AL43" s="5">
        <v>12.186863284115331</v>
      </c>
      <c r="AM43" s="68">
        <v>42</v>
      </c>
      <c r="AN43" s="5">
        <v>0</v>
      </c>
      <c r="AO43" s="17" t="s">
        <v>22151</v>
      </c>
      <c r="AP43" s="17" t="s">
        <v>22151</v>
      </c>
      <c r="AQ43" s="5">
        <v>6.895458119358298</v>
      </c>
      <c r="AR43" s="5">
        <v>5.291405164757033</v>
      </c>
      <c r="AS43" s="68">
        <v>42</v>
      </c>
      <c r="AT43" s="14">
        <v>5.291405164757033</v>
      </c>
      <c r="AU43" s="42">
        <v>12.487361865588799</v>
      </c>
      <c r="AV43" s="19"/>
      <c r="AW43" s="19">
        <v>5.291405164757033</v>
      </c>
      <c r="AX43" s="43">
        <v>12.487361865588799</v>
      </c>
      <c r="AY43" s="167">
        <v>63.77</v>
      </c>
      <c r="AZ43" s="167">
        <v>119</v>
      </c>
      <c r="BA43" s="113">
        <v>-55.23</v>
      </c>
      <c r="BB43" s="160">
        <v>52</v>
      </c>
      <c r="BC43" s="160">
        <v>79</v>
      </c>
      <c r="BD43" s="267" t="s">
        <v>22151</v>
      </c>
    </row>
    <row r="44" spans="1:56" x14ac:dyDescent="0.3">
      <c r="A44" s="212" t="s">
        <v>14812</v>
      </c>
      <c r="B44" s="1" t="s">
        <v>13254</v>
      </c>
      <c r="C44" s="1" t="s">
        <v>6876</v>
      </c>
      <c r="D44" s="121" t="s">
        <v>14235</v>
      </c>
      <c r="E44" s="1" t="s">
        <v>1553</v>
      </c>
      <c r="F44" s="1" t="s">
        <v>6120</v>
      </c>
      <c r="G44" s="1" t="s">
        <v>1373</v>
      </c>
      <c r="H44" s="216">
        <v>15734</v>
      </c>
      <c r="I44" s="216" t="s">
        <v>14813</v>
      </c>
      <c r="J44" s="244" t="e">
        <v>#VALUE!</v>
      </c>
      <c r="K44" s="244" t="s">
        <v>15138</v>
      </c>
      <c r="L44" s="171">
        <v>9</v>
      </c>
      <c r="M44" s="171">
        <v>9</v>
      </c>
      <c r="N44" s="221">
        <v>5</v>
      </c>
      <c r="O44" s="97">
        <v>3</v>
      </c>
      <c r="P44" s="97">
        <v>0</v>
      </c>
      <c r="Q44" s="221">
        <v>0</v>
      </c>
      <c r="R44" s="97">
        <v>0</v>
      </c>
      <c r="S44" s="97">
        <v>0</v>
      </c>
      <c r="T44" s="221">
        <v>54.2</v>
      </c>
      <c r="U44" s="221">
        <v>54.2</v>
      </c>
      <c r="V44" s="221">
        <v>39</v>
      </c>
      <c r="W44" s="221">
        <v>15</v>
      </c>
      <c r="X44" s="221">
        <v>2</v>
      </c>
      <c r="Y44" s="221">
        <v>35</v>
      </c>
      <c r="Z44" s="221">
        <v>17</v>
      </c>
      <c r="AA44" s="224">
        <v>2.4907749077490773</v>
      </c>
      <c r="AB44" s="224">
        <v>1.033210332103321</v>
      </c>
      <c r="AC44" s="224">
        <v>5</v>
      </c>
      <c r="AD44" s="245">
        <v>0</v>
      </c>
      <c r="AE44" s="224">
        <v>0</v>
      </c>
      <c r="AF44" s="245">
        <v>0</v>
      </c>
      <c r="AG44" s="245">
        <v>0</v>
      </c>
      <c r="AH44" s="224">
        <v>3.0172413793103448</v>
      </c>
      <c r="AI44" s="224">
        <v>2.1711617299397874</v>
      </c>
      <c r="AJ44" s="224">
        <v>1.9385770191693148</v>
      </c>
      <c r="AK44" s="224">
        <v>0</v>
      </c>
      <c r="AL44" s="228">
        <v>12.126980128419447</v>
      </c>
      <c r="AM44" s="246">
        <v>43</v>
      </c>
      <c r="AN44" s="247">
        <v>0</v>
      </c>
      <c r="AO44" s="248" t="s">
        <v>22151</v>
      </c>
      <c r="AP44" s="253" t="s">
        <v>22151</v>
      </c>
      <c r="AQ44" s="224">
        <v>6.895458119358298</v>
      </c>
      <c r="AR44" s="224">
        <v>5.2315220090611492</v>
      </c>
      <c r="AS44" s="221">
        <v>43</v>
      </c>
      <c r="AT44" s="224">
        <v>5.2315220090611492</v>
      </c>
      <c r="AU44" s="239">
        <v>12.35735868917099</v>
      </c>
      <c r="AV44" s="224"/>
      <c r="AW44" s="224">
        <v>5.2315220090611492</v>
      </c>
      <c r="AX44" s="43">
        <v>12.35735868917099</v>
      </c>
      <c r="AY44" s="268">
        <v>315.61</v>
      </c>
      <c r="AZ44" s="255">
        <v>121</v>
      </c>
      <c r="BA44" s="256">
        <v>194.61</v>
      </c>
      <c r="BB44" s="257">
        <v>214</v>
      </c>
      <c r="BC44" s="257">
        <v>394</v>
      </c>
      <c r="BD44" s="267" t="s">
        <v>22151</v>
      </c>
    </row>
    <row r="45" spans="1:56" x14ac:dyDescent="0.3">
      <c r="A45" s="178" t="s">
        <v>20186</v>
      </c>
      <c r="B45" s="33" t="s">
        <v>20187</v>
      </c>
      <c r="C45" s="33" t="s">
        <v>6623</v>
      </c>
      <c r="D45" s="121" t="s">
        <v>17255</v>
      </c>
      <c r="E45" s="33" t="s">
        <v>1464</v>
      </c>
      <c r="F45" s="1" t="s">
        <v>6120</v>
      </c>
      <c r="G45" s="1" t="s">
        <v>1373</v>
      </c>
      <c r="H45" s="1">
        <v>19647</v>
      </c>
      <c r="I45" s="1" t="s">
        <v>20188</v>
      </c>
      <c r="J45" s="1" t="e">
        <v>#VALUE!</v>
      </c>
      <c r="K45" s="1" t="s">
        <v>20190</v>
      </c>
      <c r="L45" s="170">
        <v>23</v>
      </c>
      <c r="M45" s="170">
        <v>2</v>
      </c>
      <c r="N45" s="68">
        <v>6</v>
      </c>
      <c r="O45" s="68">
        <v>1</v>
      </c>
      <c r="P45" s="68">
        <v>0</v>
      </c>
      <c r="Q45" s="68">
        <v>0</v>
      </c>
      <c r="R45" s="68">
        <v>2</v>
      </c>
      <c r="S45" s="68">
        <v>2</v>
      </c>
      <c r="T45" s="68">
        <v>28.2</v>
      </c>
      <c r="U45" s="68">
        <v>28.2</v>
      </c>
      <c r="V45" s="68">
        <v>16</v>
      </c>
      <c r="W45" s="68">
        <v>7</v>
      </c>
      <c r="X45" s="68">
        <v>2</v>
      </c>
      <c r="Y45" s="68">
        <v>30.999999999999996</v>
      </c>
      <c r="Z45" s="68">
        <v>9</v>
      </c>
      <c r="AA45" s="5">
        <v>2.2340425531914896</v>
      </c>
      <c r="AB45" s="5">
        <v>0.88652482269503552</v>
      </c>
      <c r="AC45" s="5">
        <v>6</v>
      </c>
      <c r="AD45" s="5">
        <v>0</v>
      </c>
      <c r="AE45" s="5">
        <v>0</v>
      </c>
      <c r="AF45" s="5">
        <v>0</v>
      </c>
      <c r="AG45" s="5">
        <v>0</v>
      </c>
      <c r="AH45" s="5">
        <v>2.672413793103448</v>
      </c>
      <c r="AI45" s="5">
        <v>1.3943560694804982</v>
      </c>
      <c r="AJ45" s="5">
        <v>1.8455107269707578</v>
      </c>
      <c r="AK45" s="5">
        <v>0</v>
      </c>
      <c r="AL45" s="5">
        <v>11.912280589554705</v>
      </c>
      <c r="AM45" s="68">
        <v>44</v>
      </c>
      <c r="AN45" s="5">
        <v>0</v>
      </c>
      <c r="AO45" s="17" t="s">
        <v>22151</v>
      </c>
      <c r="AP45" s="17" t="s">
        <v>22151</v>
      </c>
      <c r="AQ45" s="5">
        <v>6.895458119358298</v>
      </c>
      <c r="AR45" s="5">
        <v>5.0168224701964066</v>
      </c>
      <c r="AS45" s="68">
        <v>44</v>
      </c>
      <c r="AT45" s="14">
        <v>5.0168224701964066</v>
      </c>
      <c r="AU45" s="42">
        <v>11.891257300499953</v>
      </c>
      <c r="AV45" s="19"/>
      <c r="AW45" s="19">
        <v>5.0168224701964066</v>
      </c>
      <c r="AX45" s="43">
        <v>11.891257300499953</v>
      </c>
      <c r="AY45" s="167">
        <v>693.36</v>
      </c>
      <c r="AZ45" s="167">
        <v>126</v>
      </c>
      <c r="BA45" s="113">
        <v>567.36</v>
      </c>
      <c r="BB45" s="160">
        <v>538</v>
      </c>
      <c r="BC45" s="160">
        <v>742</v>
      </c>
      <c r="BD45" s="267" t="s">
        <v>22151</v>
      </c>
    </row>
    <row r="46" spans="1:56" x14ac:dyDescent="0.3">
      <c r="A46" s="213" t="s">
        <v>3486</v>
      </c>
      <c r="B46" s="33" t="s">
        <v>7587</v>
      </c>
      <c r="C46" s="33" t="s">
        <v>6821</v>
      </c>
      <c r="D46" s="121" t="s">
        <v>1327</v>
      </c>
      <c r="E46" s="33" t="s">
        <v>1383</v>
      </c>
      <c r="F46" s="1" t="s">
        <v>9094</v>
      </c>
      <c r="G46" s="1" t="s">
        <v>1373</v>
      </c>
      <c r="H46" s="1">
        <v>14107</v>
      </c>
      <c r="I46" s="1" t="s">
        <v>10553</v>
      </c>
      <c r="J46" s="1" t="e">
        <v>#VALUE!</v>
      </c>
      <c r="K46" s="1" t="s">
        <v>5519</v>
      </c>
      <c r="L46" s="170">
        <v>12</v>
      </c>
      <c r="M46" s="170">
        <v>10</v>
      </c>
      <c r="N46" s="68">
        <v>3</v>
      </c>
      <c r="O46" s="68">
        <v>3</v>
      </c>
      <c r="P46" s="68">
        <v>0</v>
      </c>
      <c r="Q46" s="77">
        <v>0</v>
      </c>
      <c r="R46" s="77">
        <v>0</v>
      </c>
      <c r="S46" s="77">
        <v>0</v>
      </c>
      <c r="T46" s="77">
        <v>59.2</v>
      </c>
      <c r="U46" s="77">
        <v>59.2</v>
      </c>
      <c r="V46" s="77">
        <v>50</v>
      </c>
      <c r="W46" s="77">
        <v>24</v>
      </c>
      <c r="X46" s="77">
        <v>7.9999999999999991</v>
      </c>
      <c r="Y46" s="77">
        <v>79</v>
      </c>
      <c r="Z46" s="77">
        <v>15.999999999999998</v>
      </c>
      <c r="AA46" s="54">
        <v>3.6486486486486487</v>
      </c>
      <c r="AB46" s="54">
        <v>1.1148648648648649</v>
      </c>
      <c r="AC46" s="54">
        <v>3</v>
      </c>
      <c r="AD46" s="54">
        <v>0</v>
      </c>
      <c r="AE46" s="54">
        <v>0</v>
      </c>
      <c r="AF46" s="54">
        <v>0</v>
      </c>
      <c r="AG46" s="54">
        <v>0</v>
      </c>
      <c r="AH46" s="54">
        <v>6.8103448275862073</v>
      </c>
      <c r="AI46" s="54">
        <v>0.64703046798686581</v>
      </c>
      <c r="AJ46" s="54">
        <v>1.3390567522957264</v>
      </c>
      <c r="AK46" s="54">
        <v>0</v>
      </c>
      <c r="AL46" s="54">
        <v>11.796432047868798</v>
      </c>
      <c r="AM46" s="77">
        <v>45</v>
      </c>
      <c r="AN46" s="54">
        <v>0</v>
      </c>
      <c r="AO46" s="59" t="s">
        <v>22151</v>
      </c>
      <c r="AP46" s="59" t="s">
        <v>22151</v>
      </c>
      <c r="AQ46" s="54">
        <v>6.895458119358298</v>
      </c>
      <c r="AR46" s="54">
        <v>4.9009739285105001</v>
      </c>
      <c r="AS46" s="77">
        <v>45</v>
      </c>
      <c r="AT46" s="54">
        <v>4.9009739285105001</v>
      </c>
      <c r="AU46" s="60">
        <v>11.639756219310707</v>
      </c>
      <c r="AV46" s="54"/>
      <c r="AW46" s="54">
        <v>4.9009739285105001</v>
      </c>
      <c r="AX46" s="43">
        <v>11.639756219310707</v>
      </c>
      <c r="AY46" s="167">
        <v>114.05</v>
      </c>
      <c r="AZ46" s="167">
        <v>128</v>
      </c>
      <c r="BA46" s="113">
        <v>-13.950000000000003</v>
      </c>
      <c r="BB46" s="160">
        <v>95</v>
      </c>
      <c r="BC46" s="160">
        <v>139</v>
      </c>
      <c r="BD46" s="267" t="s">
        <v>22151</v>
      </c>
    </row>
    <row r="47" spans="1:56" x14ac:dyDescent="0.3">
      <c r="A47" s="178" t="s">
        <v>15553</v>
      </c>
      <c r="B47" s="33" t="s">
        <v>7181</v>
      </c>
      <c r="C47" s="33" t="s">
        <v>6581</v>
      </c>
      <c r="D47" s="121" t="s">
        <v>15072</v>
      </c>
      <c r="E47" s="33" t="s">
        <v>1439</v>
      </c>
      <c r="F47" s="1" t="s">
        <v>6120</v>
      </c>
      <c r="G47" s="1" t="s">
        <v>1373</v>
      </c>
      <c r="H47" s="26">
        <v>18337</v>
      </c>
      <c r="I47" s="26" t="s">
        <v>15554</v>
      </c>
      <c r="J47" s="26" t="e">
        <v>#VALUE!</v>
      </c>
      <c r="K47" s="26" t="s">
        <v>15555</v>
      </c>
      <c r="L47" s="171">
        <v>18.999999999999996</v>
      </c>
      <c r="M47" s="171">
        <v>0</v>
      </c>
      <c r="N47" s="68">
        <v>2</v>
      </c>
      <c r="O47" s="68">
        <v>1</v>
      </c>
      <c r="P47" s="68">
        <v>0</v>
      </c>
      <c r="Q47" s="97">
        <v>6</v>
      </c>
      <c r="R47" s="97">
        <v>6</v>
      </c>
      <c r="S47" s="97">
        <v>12</v>
      </c>
      <c r="T47" s="97">
        <v>16.100000000000001</v>
      </c>
      <c r="U47" s="97">
        <v>16.100000000000001</v>
      </c>
      <c r="V47" s="97">
        <v>5</v>
      </c>
      <c r="W47" s="97">
        <v>1</v>
      </c>
      <c r="X47" s="97">
        <v>1</v>
      </c>
      <c r="Y47" s="97">
        <v>26</v>
      </c>
      <c r="Z47" s="97">
        <v>3</v>
      </c>
      <c r="AA47" s="27">
        <v>0.55900621118012417</v>
      </c>
      <c r="AB47" s="27">
        <v>0.49689440993788814</v>
      </c>
      <c r="AC47" s="27">
        <v>2</v>
      </c>
      <c r="AD47" s="27">
        <v>0</v>
      </c>
      <c r="AE47" s="27">
        <v>3.75</v>
      </c>
      <c r="AF47" s="27">
        <v>0</v>
      </c>
      <c r="AG47" s="27">
        <v>0</v>
      </c>
      <c r="AH47" s="27">
        <v>2.2413793103448278</v>
      </c>
      <c r="AI47" s="27">
        <v>1.5607212524069007</v>
      </c>
      <c r="AJ47" s="27">
        <v>2.2332631020793339</v>
      </c>
      <c r="AK47" s="27">
        <v>0</v>
      </c>
      <c r="AL47" s="27">
        <v>11.785363664831063</v>
      </c>
      <c r="AM47" s="97">
        <v>46</v>
      </c>
      <c r="AN47" s="27">
        <v>0</v>
      </c>
      <c r="AO47" s="28" t="s">
        <v>22151</v>
      </c>
      <c r="AP47" s="28" t="s">
        <v>22151</v>
      </c>
      <c r="AQ47" s="27">
        <v>6.895458119358298</v>
      </c>
      <c r="AR47" s="27">
        <v>4.8899055454727653</v>
      </c>
      <c r="AS47" s="97">
        <v>46</v>
      </c>
      <c r="AT47" s="27">
        <v>4.8899055454727653</v>
      </c>
      <c r="AU47" s="43">
        <v>11.615727342809574</v>
      </c>
      <c r="AV47" s="27"/>
      <c r="AW47" s="27">
        <v>4.8899055454727653</v>
      </c>
      <c r="AX47" s="43">
        <v>11.615727342809574</v>
      </c>
      <c r="AY47" s="167">
        <v>146.77000000000001</v>
      </c>
      <c r="AZ47" s="167">
        <v>129</v>
      </c>
      <c r="BA47" s="113">
        <v>17.77000000000001</v>
      </c>
      <c r="BB47" s="160">
        <v>119</v>
      </c>
      <c r="BC47" s="160">
        <v>186</v>
      </c>
      <c r="BD47" s="267" t="s">
        <v>22151</v>
      </c>
    </row>
    <row r="48" spans="1:56" x14ac:dyDescent="0.3">
      <c r="A48" s="178" t="s">
        <v>2386</v>
      </c>
      <c r="B48" s="33" t="s">
        <v>7941</v>
      </c>
      <c r="C48" s="33" t="s">
        <v>6677</v>
      </c>
      <c r="D48" s="121" t="s">
        <v>1056</v>
      </c>
      <c r="E48" s="33" t="s">
        <v>1398</v>
      </c>
      <c r="F48" s="1" t="s">
        <v>9094</v>
      </c>
      <c r="G48" s="1" t="s">
        <v>1373</v>
      </c>
      <c r="H48" s="1">
        <v>9939</v>
      </c>
      <c r="I48" s="1" t="s">
        <v>10635</v>
      </c>
      <c r="J48" s="1" t="e">
        <v>#VALUE!</v>
      </c>
      <c r="K48" s="1" t="s">
        <v>5773</v>
      </c>
      <c r="L48" s="170">
        <v>24</v>
      </c>
      <c r="M48" s="170">
        <v>0</v>
      </c>
      <c r="N48" s="68">
        <v>2</v>
      </c>
      <c r="O48" s="68">
        <v>3</v>
      </c>
      <c r="P48" s="68">
        <v>0</v>
      </c>
      <c r="Q48" s="68">
        <v>12</v>
      </c>
      <c r="R48" s="68">
        <v>1</v>
      </c>
      <c r="S48" s="68">
        <v>13</v>
      </c>
      <c r="T48" s="68">
        <v>24.1</v>
      </c>
      <c r="U48" s="68">
        <v>24.1</v>
      </c>
      <c r="V48" s="68">
        <v>21</v>
      </c>
      <c r="W48" s="68">
        <v>6</v>
      </c>
      <c r="X48" s="68">
        <v>3</v>
      </c>
      <c r="Y48" s="68">
        <v>14</v>
      </c>
      <c r="Z48" s="68">
        <v>11</v>
      </c>
      <c r="AA48" s="5">
        <v>2.2406639004149378</v>
      </c>
      <c r="AB48" s="5">
        <v>1.3278008298755186</v>
      </c>
      <c r="AC48" s="5">
        <v>2</v>
      </c>
      <c r="AD48" s="5">
        <v>0</v>
      </c>
      <c r="AE48" s="5">
        <v>7.5</v>
      </c>
      <c r="AF48" s="5">
        <v>0</v>
      </c>
      <c r="AG48" s="5">
        <v>0</v>
      </c>
      <c r="AH48" s="5">
        <v>1.2068965517241379</v>
      </c>
      <c r="AI48" s="5">
        <v>1.1994060382489029</v>
      </c>
      <c r="AJ48" s="5">
        <v>-0.14138706406584461</v>
      </c>
      <c r="AK48" s="5">
        <v>0</v>
      </c>
      <c r="AL48" s="5">
        <v>11.764915525907197</v>
      </c>
      <c r="AM48" s="68">
        <v>47</v>
      </c>
      <c r="AN48" s="5">
        <v>0</v>
      </c>
      <c r="AO48" s="17" t="s">
        <v>22151</v>
      </c>
      <c r="AP48" s="17" t="s">
        <v>22151</v>
      </c>
      <c r="AQ48" s="5">
        <v>6.895458119358298</v>
      </c>
      <c r="AR48" s="5">
        <v>4.8694574065488991</v>
      </c>
      <c r="AS48" s="68">
        <v>47</v>
      </c>
      <c r="AT48" s="14">
        <v>4.8694574065488991</v>
      </c>
      <c r="AU48" s="42">
        <v>11.571335510397878</v>
      </c>
      <c r="AV48" s="19"/>
      <c r="AW48" s="19">
        <v>4.8694574065488991</v>
      </c>
      <c r="AX48" s="43">
        <v>11.571335510397878</v>
      </c>
      <c r="AY48" s="167">
        <v>420.16</v>
      </c>
      <c r="AZ48" s="167">
        <v>130</v>
      </c>
      <c r="BA48" s="113">
        <v>290.16000000000003</v>
      </c>
      <c r="BB48" s="160">
        <v>282</v>
      </c>
      <c r="BC48" s="160">
        <v>668</v>
      </c>
      <c r="BD48" s="267" t="s">
        <v>22151</v>
      </c>
    </row>
    <row r="49" spans="1:56" x14ac:dyDescent="0.3">
      <c r="A49" s="178" t="s">
        <v>12591</v>
      </c>
      <c r="B49" s="1" t="s">
        <v>7233</v>
      </c>
      <c r="C49" s="1" t="s">
        <v>6592</v>
      </c>
      <c r="D49" s="121" t="s">
        <v>11185</v>
      </c>
      <c r="E49" s="1" t="s">
        <v>1509</v>
      </c>
      <c r="F49" s="1" t="s">
        <v>9094</v>
      </c>
      <c r="G49" s="1" t="s">
        <v>1373</v>
      </c>
      <c r="H49" s="1">
        <v>14710</v>
      </c>
      <c r="I49" s="1" t="s">
        <v>11732</v>
      </c>
      <c r="J49" s="1" t="e">
        <v>#VALUE!</v>
      </c>
      <c r="K49" s="1" t="s">
        <v>12593</v>
      </c>
      <c r="L49" s="170">
        <v>26.000000000000004</v>
      </c>
      <c r="M49" s="170">
        <v>0</v>
      </c>
      <c r="N49" s="68">
        <v>1.9999999999999998</v>
      </c>
      <c r="O49" s="68">
        <v>0.99999999999999989</v>
      </c>
      <c r="P49" s="68">
        <v>0</v>
      </c>
      <c r="Q49" s="68">
        <v>6</v>
      </c>
      <c r="R49" s="68">
        <v>1.9999999999999998</v>
      </c>
      <c r="S49" s="68">
        <v>8</v>
      </c>
      <c r="T49" s="68">
        <v>25.2</v>
      </c>
      <c r="U49" s="68">
        <v>25.2</v>
      </c>
      <c r="V49" s="68">
        <v>18</v>
      </c>
      <c r="W49" s="68">
        <v>5</v>
      </c>
      <c r="X49" s="68">
        <v>1.9999999999999998</v>
      </c>
      <c r="Y49" s="68">
        <v>50</v>
      </c>
      <c r="Z49" s="68">
        <v>14</v>
      </c>
      <c r="AA49" s="5">
        <v>1.7857142857142858</v>
      </c>
      <c r="AB49" s="5">
        <v>1.2698412698412698</v>
      </c>
      <c r="AC49" s="5">
        <v>1.9999999999999998</v>
      </c>
      <c r="AD49" s="5">
        <v>0</v>
      </c>
      <c r="AE49" s="5">
        <v>3.75</v>
      </c>
      <c r="AF49" s="5">
        <v>0</v>
      </c>
      <c r="AG49" s="5">
        <v>0</v>
      </c>
      <c r="AH49" s="5">
        <v>4.3103448275862073</v>
      </c>
      <c r="AI49" s="5">
        <v>1.5584454915076225</v>
      </c>
      <c r="AJ49" s="5">
        <v>8.5082792678697408E-2</v>
      </c>
      <c r="AK49" s="5">
        <v>0</v>
      </c>
      <c r="AL49" s="5">
        <v>11.703873111772527</v>
      </c>
      <c r="AM49" s="68">
        <v>48</v>
      </c>
      <c r="AN49" s="5">
        <v>0</v>
      </c>
      <c r="AO49" s="17" t="s">
        <v>22151</v>
      </c>
      <c r="AP49" s="17" t="s">
        <v>22151</v>
      </c>
      <c r="AQ49" s="5">
        <v>6.895458119358298</v>
      </c>
      <c r="AR49" s="5">
        <v>4.808414992414229</v>
      </c>
      <c r="AS49" s="68">
        <v>48</v>
      </c>
      <c r="AT49" s="14">
        <v>4.808414992414229</v>
      </c>
      <c r="AU49" s="42">
        <v>11.438815644978295</v>
      </c>
      <c r="AV49" s="19"/>
      <c r="AW49" s="19">
        <v>4.808414992414229</v>
      </c>
      <c r="AX49" s="43">
        <v>11.438815644978295</v>
      </c>
      <c r="AY49" s="167">
        <v>75.680000000000007</v>
      </c>
      <c r="AZ49" s="167">
        <v>131</v>
      </c>
      <c r="BA49" s="113">
        <v>-55.319999999999993</v>
      </c>
      <c r="BB49" s="160">
        <v>62</v>
      </c>
      <c r="BC49" s="160">
        <v>104</v>
      </c>
      <c r="BD49" s="267" t="s">
        <v>22151</v>
      </c>
    </row>
    <row r="50" spans="1:56" x14ac:dyDescent="0.3">
      <c r="A50" s="213" t="s">
        <v>3340</v>
      </c>
      <c r="B50" s="1" t="s">
        <v>7160</v>
      </c>
      <c r="C50" s="1" t="s">
        <v>6862</v>
      </c>
      <c r="D50" s="121" t="s">
        <v>763</v>
      </c>
      <c r="E50" s="1" t="s">
        <v>1398</v>
      </c>
      <c r="F50" s="1" t="s">
        <v>9094</v>
      </c>
      <c r="G50" s="1" t="s">
        <v>1373</v>
      </c>
      <c r="H50" s="1">
        <v>10310</v>
      </c>
      <c r="I50" s="1" t="s">
        <v>9262</v>
      </c>
      <c r="J50" s="1" t="e">
        <v>#VALUE!</v>
      </c>
      <c r="K50" s="1" t="s">
        <v>6489</v>
      </c>
      <c r="L50" s="170">
        <v>11</v>
      </c>
      <c r="M50" s="170">
        <v>11</v>
      </c>
      <c r="N50" s="68">
        <v>4</v>
      </c>
      <c r="O50" s="68">
        <v>2</v>
      </c>
      <c r="P50" s="68">
        <v>0</v>
      </c>
      <c r="Q50" s="77">
        <v>0</v>
      </c>
      <c r="R50" s="77">
        <v>0</v>
      </c>
      <c r="S50" s="77">
        <v>0</v>
      </c>
      <c r="T50" s="77">
        <v>71</v>
      </c>
      <c r="U50" s="77">
        <v>71</v>
      </c>
      <c r="V50" s="77">
        <v>67</v>
      </c>
      <c r="W50" s="77">
        <v>23</v>
      </c>
      <c r="X50" s="77">
        <v>3</v>
      </c>
      <c r="Y50" s="77">
        <v>53</v>
      </c>
      <c r="Z50" s="77">
        <v>16</v>
      </c>
      <c r="AA50" s="54">
        <v>2.915492957746479</v>
      </c>
      <c r="AB50" s="54">
        <v>1.1690140845070423</v>
      </c>
      <c r="AC50" s="54">
        <v>4</v>
      </c>
      <c r="AD50" s="54">
        <v>0</v>
      </c>
      <c r="AE50" s="54">
        <v>0</v>
      </c>
      <c r="AF50" s="54">
        <v>0</v>
      </c>
      <c r="AG50" s="54">
        <v>0</v>
      </c>
      <c r="AH50" s="54">
        <v>4.5689655172413799</v>
      </c>
      <c r="AI50" s="54">
        <v>2.0111108646349019</v>
      </c>
      <c r="AJ50" s="54">
        <v>0.95748251541963891</v>
      </c>
      <c r="AK50" s="54">
        <v>0</v>
      </c>
      <c r="AL50" s="54">
        <v>11.53755889729592</v>
      </c>
      <c r="AM50" s="77">
        <v>49</v>
      </c>
      <c r="AN50" s="54">
        <v>0</v>
      </c>
      <c r="AO50" s="59" t="s">
        <v>22151</v>
      </c>
      <c r="AP50" s="59" t="s">
        <v>22151</v>
      </c>
      <c r="AQ50" s="54">
        <v>6.895458119358298</v>
      </c>
      <c r="AR50" s="54">
        <v>4.642100777937622</v>
      </c>
      <c r="AS50" s="77">
        <v>49</v>
      </c>
      <c r="AT50" s="54">
        <v>4.642100777937622</v>
      </c>
      <c r="AU50" s="60">
        <v>11.077756246652735</v>
      </c>
      <c r="AV50" s="54"/>
      <c r="AW50" s="54">
        <v>4.642100777937622</v>
      </c>
      <c r="AX50" s="43">
        <v>11.077756246652735</v>
      </c>
      <c r="AY50" s="167">
        <v>89.91</v>
      </c>
      <c r="AZ50" s="167">
        <v>137</v>
      </c>
      <c r="BA50" s="113">
        <v>-47.09</v>
      </c>
      <c r="BB50" s="160">
        <v>64</v>
      </c>
      <c r="BC50" s="160">
        <v>125</v>
      </c>
      <c r="BD50" s="267" t="s">
        <v>22151</v>
      </c>
    </row>
    <row r="51" spans="1:56" x14ac:dyDescent="0.3">
      <c r="A51" s="178" t="s">
        <v>12451</v>
      </c>
      <c r="B51" s="1" t="s">
        <v>12452</v>
      </c>
      <c r="C51" s="1" t="s">
        <v>6650</v>
      </c>
      <c r="D51" s="121" t="s">
        <v>11382</v>
      </c>
      <c r="E51" s="1" t="s">
        <v>1376</v>
      </c>
      <c r="F51" s="1" t="s">
        <v>6120</v>
      </c>
      <c r="G51" s="1" t="s">
        <v>1373</v>
      </c>
      <c r="H51" s="1">
        <v>7005</v>
      </c>
      <c r="I51" s="1" t="s">
        <v>11383</v>
      </c>
      <c r="J51" s="1" t="e">
        <v>#VALUE!</v>
      </c>
      <c r="K51" s="1" t="s">
        <v>12455</v>
      </c>
      <c r="L51" s="170">
        <v>23.000000000000004</v>
      </c>
      <c r="M51" s="170">
        <v>0</v>
      </c>
      <c r="N51" s="68">
        <v>1</v>
      </c>
      <c r="O51" s="68">
        <v>3</v>
      </c>
      <c r="P51" s="68">
        <v>0</v>
      </c>
      <c r="Q51" s="68">
        <v>12</v>
      </c>
      <c r="R51" s="68">
        <v>0</v>
      </c>
      <c r="S51" s="68">
        <v>12</v>
      </c>
      <c r="T51" s="68">
        <v>21</v>
      </c>
      <c r="U51" s="68">
        <v>21</v>
      </c>
      <c r="V51" s="68">
        <v>21</v>
      </c>
      <c r="W51" s="68">
        <v>8</v>
      </c>
      <c r="X51" s="68">
        <v>2</v>
      </c>
      <c r="Y51" s="68">
        <v>29</v>
      </c>
      <c r="Z51" s="68">
        <v>7</v>
      </c>
      <c r="AA51" s="5">
        <v>3.4285714285714284</v>
      </c>
      <c r="AB51" s="5">
        <v>1.3333333333333333</v>
      </c>
      <c r="AC51" s="5">
        <v>1</v>
      </c>
      <c r="AD51" s="5">
        <v>0</v>
      </c>
      <c r="AE51" s="5">
        <v>7.5</v>
      </c>
      <c r="AF51" s="5">
        <v>0</v>
      </c>
      <c r="AG51" s="5">
        <v>0</v>
      </c>
      <c r="AH51" s="5">
        <v>2.5</v>
      </c>
      <c r="AI51" s="5">
        <v>0.37668158259455187</v>
      </c>
      <c r="AJ51" s="5">
        <v>-0.11796735177054367</v>
      </c>
      <c r="AK51" s="5">
        <v>0</v>
      </c>
      <c r="AL51" s="5">
        <v>11.258714230824008</v>
      </c>
      <c r="AM51" s="68">
        <v>50</v>
      </c>
      <c r="AN51" s="5">
        <v>0</v>
      </c>
      <c r="AO51" s="17" t="s">
        <v>22151</v>
      </c>
      <c r="AP51" s="17" t="s">
        <v>22151</v>
      </c>
      <c r="AQ51" s="5">
        <v>6.895458119358298</v>
      </c>
      <c r="AR51" s="5">
        <v>4.3632561114657102</v>
      </c>
      <c r="AS51" s="68">
        <v>50</v>
      </c>
      <c r="AT51" s="14">
        <v>4.3632561114657102</v>
      </c>
      <c r="AU51" s="42">
        <v>10.472399165061848</v>
      </c>
      <c r="AV51" s="19"/>
      <c r="AW51" s="19">
        <v>4.3632561114657102</v>
      </c>
      <c r="AX51" s="43">
        <v>10.472399165061848</v>
      </c>
      <c r="AY51" s="167">
        <v>108.84</v>
      </c>
      <c r="AZ51" s="167">
        <v>145</v>
      </c>
      <c r="BA51" s="113">
        <v>-36.159999999999997</v>
      </c>
      <c r="BB51" s="160">
        <v>80</v>
      </c>
      <c r="BC51" s="160">
        <v>142</v>
      </c>
      <c r="BD51" s="267" t="s">
        <v>22151</v>
      </c>
    </row>
    <row r="52" spans="1:56" x14ac:dyDescent="0.3">
      <c r="A52" s="213" t="s">
        <v>16022</v>
      </c>
      <c r="B52" s="1" t="s">
        <v>16024</v>
      </c>
      <c r="C52" s="1" t="s">
        <v>7041</v>
      </c>
      <c r="D52" s="121" t="s">
        <v>16023</v>
      </c>
      <c r="E52" s="1" t="s">
        <v>1379</v>
      </c>
      <c r="F52" s="1" t="s">
        <v>9094</v>
      </c>
      <c r="G52" s="1" t="s">
        <v>1373</v>
      </c>
      <c r="H52" s="1">
        <v>19388</v>
      </c>
      <c r="I52" s="1" t="s">
        <v>16025</v>
      </c>
      <c r="J52" s="1" t="e">
        <v>#VALUE!</v>
      </c>
      <c r="K52" s="1" t="s">
        <v>16026</v>
      </c>
      <c r="L52" s="170">
        <v>9</v>
      </c>
      <c r="M52" s="170">
        <v>8</v>
      </c>
      <c r="N52" s="68">
        <v>2</v>
      </c>
      <c r="O52" s="68">
        <v>2</v>
      </c>
      <c r="P52" s="68">
        <v>0</v>
      </c>
      <c r="Q52" s="77">
        <v>0</v>
      </c>
      <c r="R52" s="77">
        <v>0</v>
      </c>
      <c r="S52" s="77">
        <v>0</v>
      </c>
      <c r="T52" s="77">
        <v>46.2</v>
      </c>
      <c r="U52" s="77">
        <v>46.2</v>
      </c>
      <c r="V52" s="77">
        <v>32</v>
      </c>
      <c r="W52" s="77">
        <v>12</v>
      </c>
      <c r="X52" s="77">
        <v>2</v>
      </c>
      <c r="Y52" s="77">
        <v>46</v>
      </c>
      <c r="Z52" s="77">
        <v>7.0000000000000009</v>
      </c>
      <c r="AA52" s="54">
        <v>2.3376623376623376</v>
      </c>
      <c r="AB52" s="54">
        <v>0.8441558441558441</v>
      </c>
      <c r="AC52" s="54">
        <v>2</v>
      </c>
      <c r="AD52" s="54">
        <v>0</v>
      </c>
      <c r="AE52" s="54">
        <v>0</v>
      </c>
      <c r="AF52" s="54">
        <v>0</v>
      </c>
      <c r="AG52" s="54">
        <v>0</v>
      </c>
      <c r="AH52" s="54">
        <v>3.9655172413793105</v>
      </c>
      <c r="AI52" s="54">
        <v>2.0658872020871657</v>
      </c>
      <c r="AJ52" s="54">
        <v>3.0842394934183246</v>
      </c>
      <c r="AK52" s="54">
        <v>0</v>
      </c>
      <c r="AL52" s="54">
        <v>11.115643936884801</v>
      </c>
      <c r="AM52" s="77">
        <v>51</v>
      </c>
      <c r="AN52" s="54">
        <v>0</v>
      </c>
      <c r="AO52" s="59" t="s">
        <v>22151</v>
      </c>
      <c r="AP52" s="59" t="s">
        <v>22151</v>
      </c>
      <c r="AQ52" s="54">
        <v>6.895458119358298</v>
      </c>
      <c r="AR52" s="54">
        <v>4.2201858175265032</v>
      </c>
      <c r="AS52" s="77">
        <v>51</v>
      </c>
      <c r="AT52" s="54">
        <v>4.2201858175265032</v>
      </c>
      <c r="AU52" s="60">
        <v>10.161801093751372</v>
      </c>
      <c r="AV52" s="54"/>
      <c r="AW52" s="54">
        <v>4.2201858175265032</v>
      </c>
      <c r="AX52" s="43">
        <v>10.161801093751372</v>
      </c>
      <c r="AY52" s="167">
        <v>188.11</v>
      </c>
      <c r="AZ52" s="167">
        <v>150</v>
      </c>
      <c r="BA52" s="113">
        <v>38.110000000000014</v>
      </c>
      <c r="BB52" s="160">
        <v>151</v>
      </c>
      <c r="BC52" s="160">
        <v>246</v>
      </c>
      <c r="BD52" s="267" t="s">
        <v>22151</v>
      </c>
    </row>
    <row r="53" spans="1:56" x14ac:dyDescent="0.3">
      <c r="A53" s="178" t="s">
        <v>12035</v>
      </c>
      <c r="B53" s="33" t="s">
        <v>8088</v>
      </c>
      <c r="C53" s="33" t="s">
        <v>7232</v>
      </c>
      <c r="D53" s="121" t="s">
        <v>11308</v>
      </c>
      <c r="E53" s="33" t="s">
        <v>1409</v>
      </c>
      <c r="F53" s="1" t="s">
        <v>9094</v>
      </c>
      <c r="G53" s="1" t="s">
        <v>1373</v>
      </c>
      <c r="H53" s="1">
        <v>13543</v>
      </c>
      <c r="I53" s="1" t="s">
        <v>11828</v>
      </c>
      <c r="J53" s="1" t="e">
        <v>#VALUE!</v>
      </c>
      <c r="K53" s="1" t="s">
        <v>12037</v>
      </c>
      <c r="L53" s="170">
        <v>11</v>
      </c>
      <c r="M53" s="170">
        <v>11</v>
      </c>
      <c r="N53" s="68">
        <v>4</v>
      </c>
      <c r="O53" s="68">
        <v>2</v>
      </c>
      <c r="P53" s="68">
        <v>0</v>
      </c>
      <c r="Q53" s="68">
        <v>0</v>
      </c>
      <c r="R53" s="68">
        <v>0</v>
      </c>
      <c r="S53" s="68">
        <v>0</v>
      </c>
      <c r="T53" s="68">
        <v>50</v>
      </c>
      <c r="U53" s="68">
        <v>50</v>
      </c>
      <c r="V53" s="68">
        <v>42</v>
      </c>
      <c r="W53" s="68">
        <v>18</v>
      </c>
      <c r="X53" s="68">
        <v>10</v>
      </c>
      <c r="Y53" s="68">
        <v>63</v>
      </c>
      <c r="Z53" s="68">
        <v>18</v>
      </c>
      <c r="AA53" s="5">
        <v>3.24</v>
      </c>
      <c r="AB53" s="5">
        <v>1.2</v>
      </c>
      <c r="AC53" s="34">
        <v>4</v>
      </c>
      <c r="AD53" s="34">
        <v>0</v>
      </c>
      <c r="AE53" s="34">
        <v>0</v>
      </c>
      <c r="AF53" s="34">
        <v>0</v>
      </c>
      <c r="AG53" s="34">
        <v>0</v>
      </c>
      <c r="AH53" s="34">
        <v>5.431034482758621</v>
      </c>
      <c r="AI53" s="5">
        <v>1.0749466469023703</v>
      </c>
      <c r="AJ53" s="5">
        <v>0.52062477258743711</v>
      </c>
      <c r="AK53" s="5">
        <v>0</v>
      </c>
      <c r="AL53" s="34">
        <v>11.026605902248429</v>
      </c>
      <c r="AM53" s="105">
        <v>52</v>
      </c>
      <c r="AN53" s="34">
        <v>0</v>
      </c>
      <c r="AO53" s="35" t="s">
        <v>22151</v>
      </c>
      <c r="AP53" s="35" t="s">
        <v>22151</v>
      </c>
      <c r="AQ53" s="34">
        <v>6.895458119358298</v>
      </c>
      <c r="AR53" s="34">
        <v>4.1311477828901308</v>
      </c>
      <c r="AS53" s="105">
        <v>52</v>
      </c>
      <c r="AT53" s="34">
        <v>4.1311477828901308</v>
      </c>
      <c r="AU53" s="44">
        <v>9.968504211010055</v>
      </c>
      <c r="AV53" s="34"/>
      <c r="AW53" s="34">
        <v>4.1311477828901308</v>
      </c>
      <c r="AX53" s="43">
        <v>9.968504211010055</v>
      </c>
      <c r="AY53" s="167">
        <v>44.48</v>
      </c>
      <c r="AZ53" s="167">
        <v>154</v>
      </c>
      <c r="BA53" s="113">
        <v>-109.52000000000001</v>
      </c>
      <c r="BB53" s="160">
        <v>19</v>
      </c>
      <c r="BC53" s="160">
        <v>56</v>
      </c>
      <c r="BD53" s="267" t="s">
        <v>22151</v>
      </c>
    </row>
    <row r="54" spans="1:56" x14ac:dyDescent="0.3">
      <c r="A54" s="213" t="s">
        <v>3532</v>
      </c>
      <c r="B54" s="1" t="s">
        <v>6797</v>
      </c>
      <c r="C54" s="1" t="s">
        <v>7600</v>
      </c>
      <c r="D54" s="121" t="s">
        <v>998</v>
      </c>
      <c r="E54" s="1" t="s">
        <v>1392</v>
      </c>
      <c r="F54" s="1" t="s">
        <v>6120</v>
      </c>
      <c r="G54" s="1" t="s">
        <v>1373</v>
      </c>
      <c r="H54" s="1">
        <v>11836</v>
      </c>
      <c r="I54" s="1" t="s">
        <v>10248</v>
      </c>
      <c r="J54" s="1" t="e">
        <v>#VALUE!</v>
      </c>
      <c r="K54" s="1" t="s">
        <v>6464</v>
      </c>
      <c r="L54" s="170">
        <v>11</v>
      </c>
      <c r="M54" s="170">
        <v>11</v>
      </c>
      <c r="N54" s="68">
        <v>4</v>
      </c>
      <c r="O54" s="68">
        <v>3</v>
      </c>
      <c r="P54" s="68">
        <v>0</v>
      </c>
      <c r="Q54" s="77">
        <v>0</v>
      </c>
      <c r="R54" s="77">
        <v>0</v>
      </c>
      <c r="S54" s="77">
        <v>0</v>
      </c>
      <c r="T54" s="77">
        <v>53.1</v>
      </c>
      <c r="U54" s="77">
        <v>53.1</v>
      </c>
      <c r="V54" s="77">
        <v>43</v>
      </c>
      <c r="W54" s="77">
        <v>16</v>
      </c>
      <c r="X54" s="77">
        <v>8</v>
      </c>
      <c r="Y54" s="77">
        <v>50</v>
      </c>
      <c r="Z54" s="77">
        <v>19</v>
      </c>
      <c r="AA54" s="54">
        <v>2.7118644067796609</v>
      </c>
      <c r="AB54" s="54">
        <v>1.167608286252354</v>
      </c>
      <c r="AC54" s="54">
        <v>4</v>
      </c>
      <c r="AD54" s="54">
        <v>0</v>
      </c>
      <c r="AE54" s="54">
        <v>0</v>
      </c>
      <c r="AF54" s="54">
        <v>0</v>
      </c>
      <c r="AG54" s="54">
        <v>0</v>
      </c>
      <c r="AH54" s="54">
        <v>4.3103448275862073</v>
      </c>
      <c r="AI54" s="54">
        <v>1.8376790440127271</v>
      </c>
      <c r="AJ54" s="54">
        <v>0.80364222989070344</v>
      </c>
      <c r="AK54" s="54">
        <v>0</v>
      </c>
      <c r="AL54" s="54">
        <v>10.951666101489637</v>
      </c>
      <c r="AM54" s="77">
        <v>53</v>
      </c>
      <c r="AN54" s="54">
        <v>0</v>
      </c>
      <c r="AO54" s="59" t="s">
        <v>22151</v>
      </c>
      <c r="AP54" s="59" t="s">
        <v>22151</v>
      </c>
      <c r="AQ54" s="54">
        <v>6.895458119358298</v>
      </c>
      <c r="AR54" s="54">
        <v>4.0562079821313395</v>
      </c>
      <c r="AS54" s="77">
        <v>53</v>
      </c>
      <c r="AT54" s="54">
        <v>4.0562079821313395</v>
      </c>
      <c r="AU54" s="60">
        <v>9.8058138513329975</v>
      </c>
      <c r="AV54" s="54"/>
      <c r="AW54" s="54">
        <v>4.0562079821313395</v>
      </c>
      <c r="AX54" s="43">
        <v>9.8058138513329975</v>
      </c>
      <c r="AY54" s="167">
        <v>323.91000000000003</v>
      </c>
      <c r="AZ54" s="167">
        <v>157</v>
      </c>
      <c r="BA54" s="113">
        <v>166.91000000000003</v>
      </c>
      <c r="BB54" s="160">
        <v>273</v>
      </c>
      <c r="BC54" s="160">
        <v>410</v>
      </c>
      <c r="BD54" s="267" t="s">
        <v>22151</v>
      </c>
    </row>
    <row r="55" spans="1:56" x14ac:dyDescent="0.3">
      <c r="A55" s="178" t="s">
        <v>16664</v>
      </c>
      <c r="B55" s="33" t="s">
        <v>6932</v>
      </c>
      <c r="C55" s="33" t="s">
        <v>8057</v>
      </c>
      <c r="D55" s="121" t="s">
        <v>14693</v>
      </c>
      <c r="E55" s="33" t="s">
        <v>1416</v>
      </c>
      <c r="F55" s="1" t="s">
        <v>9094</v>
      </c>
      <c r="G55" s="1" t="s">
        <v>1373</v>
      </c>
      <c r="H55" s="1">
        <v>13549</v>
      </c>
      <c r="I55" s="1" t="s">
        <v>16665</v>
      </c>
      <c r="J55" s="1" t="e">
        <v>#VALUE!</v>
      </c>
      <c r="K55" s="1" t="s">
        <v>15366</v>
      </c>
      <c r="L55" s="170">
        <v>24</v>
      </c>
      <c r="M55" s="170">
        <v>0</v>
      </c>
      <c r="N55" s="68">
        <v>3</v>
      </c>
      <c r="O55" s="68">
        <v>2</v>
      </c>
      <c r="P55" s="68">
        <v>0</v>
      </c>
      <c r="Q55" s="68">
        <v>4</v>
      </c>
      <c r="R55" s="68">
        <v>2</v>
      </c>
      <c r="S55" s="68">
        <v>6</v>
      </c>
      <c r="T55" s="68">
        <v>23.1</v>
      </c>
      <c r="U55" s="68">
        <v>23.1</v>
      </c>
      <c r="V55" s="68">
        <v>15</v>
      </c>
      <c r="W55" s="68">
        <v>7.0000000000000009</v>
      </c>
      <c r="X55" s="68">
        <v>3</v>
      </c>
      <c r="Y55" s="68">
        <v>34</v>
      </c>
      <c r="Z55" s="68">
        <v>5</v>
      </c>
      <c r="AA55" s="5">
        <v>2.7272727272727275</v>
      </c>
      <c r="AB55" s="5">
        <v>0.86580086580086579</v>
      </c>
      <c r="AC55" s="5">
        <v>3</v>
      </c>
      <c r="AD55" s="5">
        <v>0</v>
      </c>
      <c r="AE55" s="5">
        <v>2.5</v>
      </c>
      <c r="AF55" s="5">
        <v>0</v>
      </c>
      <c r="AG55" s="5">
        <v>0</v>
      </c>
      <c r="AH55" s="5">
        <v>2.931034482758621</v>
      </c>
      <c r="AI55" s="5">
        <v>0.84923620078365925</v>
      </c>
      <c r="AJ55" s="5">
        <v>1.646211887899361</v>
      </c>
      <c r="AK55" s="5">
        <v>0</v>
      </c>
      <c r="AL55" s="5">
        <v>10.926482571441641</v>
      </c>
      <c r="AM55" s="68">
        <v>54</v>
      </c>
      <c r="AN55" s="5">
        <v>0</v>
      </c>
      <c r="AO55" s="17" t="s">
        <v>22151</v>
      </c>
      <c r="AP55" s="17" t="s">
        <v>22151</v>
      </c>
      <c r="AQ55" s="5">
        <v>6.895458119358298</v>
      </c>
      <c r="AR55" s="5">
        <v>4.0310244520833427</v>
      </c>
      <c r="AS55" s="68">
        <v>54</v>
      </c>
      <c r="AT55" s="14">
        <v>4.0310244520833427</v>
      </c>
      <c r="AU55" s="42">
        <v>9.7511417342475255</v>
      </c>
      <c r="AV55" s="19"/>
      <c r="AW55" s="19">
        <v>4.0310244520833427</v>
      </c>
      <c r="AX55" s="43">
        <v>9.7511417342475255</v>
      </c>
      <c r="AY55" s="167">
        <v>197.7</v>
      </c>
      <c r="AZ55" s="167">
        <v>160</v>
      </c>
      <c r="BA55" s="113">
        <v>37.699999999999989</v>
      </c>
      <c r="BB55" s="160">
        <v>160</v>
      </c>
      <c r="BC55" s="160">
        <v>249</v>
      </c>
      <c r="BD55" s="267" t="s">
        <v>22151</v>
      </c>
    </row>
    <row r="56" spans="1:56" x14ac:dyDescent="0.3">
      <c r="A56" s="213" t="s">
        <v>2627</v>
      </c>
      <c r="B56" s="1" t="s">
        <v>7683</v>
      </c>
      <c r="C56" s="1" t="s">
        <v>6720</v>
      </c>
      <c r="D56" s="121" t="s">
        <v>1264</v>
      </c>
      <c r="E56" s="1" t="s">
        <v>1460</v>
      </c>
      <c r="F56" s="1" t="s">
        <v>9094</v>
      </c>
      <c r="G56" s="1" t="s">
        <v>1373</v>
      </c>
      <c r="H56" s="1">
        <v>4264</v>
      </c>
      <c r="I56" s="1" t="s">
        <v>10754</v>
      </c>
      <c r="J56" s="1" t="e">
        <v>#VALUE!</v>
      </c>
      <c r="K56" s="1" t="s">
        <v>5929</v>
      </c>
      <c r="L56" s="170">
        <v>23</v>
      </c>
      <c r="M56" s="170">
        <v>0</v>
      </c>
      <c r="N56" s="68">
        <v>2</v>
      </c>
      <c r="O56" s="68">
        <v>1</v>
      </c>
      <c r="P56" s="68">
        <v>0</v>
      </c>
      <c r="Q56" s="68">
        <v>11</v>
      </c>
      <c r="R56" s="68">
        <v>0</v>
      </c>
      <c r="S56" s="68">
        <v>11</v>
      </c>
      <c r="T56" s="68">
        <v>22.2</v>
      </c>
      <c r="U56" s="68">
        <v>22.2</v>
      </c>
      <c r="V56" s="68">
        <v>22</v>
      </c>
      <c r="W56" s="68">
        <v>7</v>
      </c>
      <c r="X56" s="68">
        <v>1</v>
      </c>
      <c r="Y56" s="68">
        <v>14</v>
      </c>
      <c r="Z56" s="68">
        <v>7</v>
      </c>
      <c r="AA56" s="5">
        <v>2.8378378378378377</v>
      </c>
      <c r="AB56" s="5">
        <v>1.3063063063063063</v>
      </c>
      <c r="AC56" s="54">
        <v>2</v>
      </c>
      <c r="AD56" s="54">
        <v>0</v>
      </c>
      <c r="AE56" s="54">
        <v>6.875</v>
      </c>
      <c r="AF56" s="54">
        <v>0</v>
      </c>
      <c r="AG56" s="54">
        <v>0</v>
      </c>
      <c r="AH56" s="54">
        <v>1.2068965517241379</v>
      </c>
      <c r="AI56" s="5">
        <v>0.7516059439578342</v>
      </c>
      <c r="AJ56" s="5">
        <v>-3.5723330295798349E-2</v>
      </c>
      <c r="AK56" s="5">
        <v>0</v>
      </c>
      <c r="AL56" s="54">
        <v>10.797779165386174</v>
      </c>
      <c r="AM56" s="77">
        <v>55</v>
      </c>
      <c r="AN56" s="54">
        <v>0</v>
      </c>
      <c r="AO56" s="59" t="s">
        <v>22151</v>
      </c>
      <c r="AP56" s="59" t="s">
        <v>22151</v>
      </c>
      <c r="AQ56" s="54">
        <v>6.895458119358298</v>
      </c>
      <c r="AR56" s="54">
        <v>3.9023210460278763</v>
      </c>
      <c r="AS56" s="77">
        <v>55</v>
      </c>
      <c r="AT56" s="54">
        <v>3.9023210460278763</v>
      </c>
      <c r="AU56" s="60">
        <v>9.4717334196961964</v>
      </c>
      <c r="AV56" s="54"/>
      <c r="AW56" s="54">
        <v>3.9023210460278763</v>
      </c>
      <c r="AX56" s="43">
        <v>9.4717334196961964</v>
      </c>
      <c r="AY56" s="167">
        <v>296.2</v>
      </c>
      <c r="AZ56" s="167">
        <v>161</v>
      </c>
      <c r="BA56" s="113">
        <v>135.19999999999999</v>
      </c>
      <c r="BB56" s="160">
        <v>211</v>
      </c>
      <c r="BC56" s="160">
        <v>410</v>
      </c>
      <c r="BD56" s="267" t="s">
        <v>22151</v>
      </c>
    </row>
    <row r="57" spans="1:56" x14ac:dyDescent="0.3">
      <c r="A57" t="s">
        <v>13070</v>
      </c>
      <c r="B57" s="33" t="s">
        <v>13072</v>
      </c>
      <c r="C57" s="33" t="s">
        <v>13071</v>
      </c>
      <c r="D57" s="121" t="s">
        <v>11221</v>
      </c>
      <c r="E57" s="33" t="s">
        <v>1526</v>
      </c>
      <c r="F57" s="1" t="s">
        <v>9094</v>
      </c>
      <c r="G57" s="1" t="s">
        <v>1373</v>
      </c>
      <c r="H57" s="1">
        <v>15038</v>
      </c>
      <c r="I57" s="1" t="s">
        <v>11805</v>
      </c>
      <c r="J57" s="1" t="e">
        <v>#VALUE!</v>
      </c>
      <c r="K57" s="1" t="s">
        <v>13074</v>
      </c>
      <c r="L57" s="170">
        <v>13</v>
      </c>
      <c r="M57" s="170">
        <v>13</v>
      </c>
      <c r="N57" s="68">
        <v>3.9999999999999996</v>
      </c>
      <c r="O57" s="68">
        <v>6</v>
      </c>
      <c r="P57" s="68">
        <v>0</v>
      </c>
      <c r="Q57" s="68">
        <v>0</v>
      </c>
      <c r="R57" s="68">
        <v>0</v>
      </c>
      <c r="S57" s="68">
        <v>0</v>
      </c>
      <c r="T57" s="68">
        <v>81.2</v>
      </c>
      <c r="U57" s="68">
        <v>81.2</v>
      </c>
      <c r="V57" s="68">
        <v>78</v>
      </c>
      <c r="W57" s="68">
        <v>34</v>
      </c>
      <c r="X57" s="68">
        <v>6</v>
      </c>
      <c r="Y57" s="68">
        <v>73</v>
      </c>
      <c r="Z57" s="68">
        <v>25.000000000000004</v>
      </c>
      <c r="AA57" s="5">
        <v>3.7684729064039408</v>
      </c>
      <c r="AB57" s="5">
        <v>1.2684729064039408</v>
      </c>
      <c r="AC57" s="5">
        <v>3.9999999999999996</v>
      </c>
      <c r="AD57" s="5">
        <v>0</v>
      </c>
      <c r="AE57" s="5">
        <v>0</v>
      </c>
      <c r="AF57" s="5">
        <v>0</v>
      </c>
      <c r="AG57" s="5">
        <v>0</v>
      </c>
      <c r="AH57" s="5">
        <v>6.2931034482758621</v>
      </c>
      <c r="AI57" s="5">
        <v>0.61574010817283009</v>
      </c>
      <c r="AJ57" s="5">
        <v>-0.12749726716659077</v>
      </c>
      <c r="AK57" s="5">
        <v>0</v>
      </c>
      <c r="AL57" s="5">
        <v>10.7813462892821</v>
      </c>
      <c r="AM57" s="68">
        <v>56</v>
      </c>
      <c r="AN57" s="5">
        <v>0</v>
      </c>
      <c r="AO57" s="17" t="s">
        <v>22151</v>
      </c>
      <c r="AP57" s="17" t="s">
        <v>22151</v>
      </c>
      <c r="AQ57" s="5">
        <v>6.895458119358298</v>
      </c>
      <c r="AR57" s="5">
        <v>3.8858881699238017</v>
      </c>
      <c r="AS57" s="68">
        <v>56</v>
      </c>
      <c r="AT57" s="14">
        <v>3.8858881699238017</v>
      </c>
      <c r="AU57" s="42">
        <v>9.4360585113453528</v>
      </c>
      <c r="AV57" s="19"/>
      <c r="AW57" s="19">
        <v>3.8858881699238017</v>
      </c>
      <c r="AX57" s="43">
        <v>9.4360585113453528</v>
      </c>
      <c r="AY57" s="167">
        <v>173.98</v>
      </c>
      <c r="AZ57" s="167">
        <v>162</v>
      </c>
      <c r="BA57" s="113">
        <v>11.97999999999999</v>
      </c>
      <c r="BB57" s="160">
        <v>149</v>
      </c>
      <c r="BC57" s="160">
        <v>204</v>
      </c>
      <c r="BD57" s="267" t="s">
        <v>22151</v>
      </c>
    </row>
    <row r="58" spans="1:56" x14ac:dyDescent="0.3">
      <c r="A58" s="213" t="s">
        <v>16566</v>
      </c>
      <c r="B58" s="53" t="s">
        <v>8209</v>
      </c>
      <c r="C58" s="53" t="s">
        <v>6683</v>
      </c>
      <c r="D58" s="121" t="s">
        <v>16567</v>
      </c>
      <c r="E58" s="53" t="s">
        <v>1509</v>
      </c>
      <c r="F58" s="1" t="s">
        <v>9094</v>
      </c>
      <c r="G58" s="1" t="s">
        <v>1373</v>
      </c>
      <c r="H58" s="1">
        <v>20302</v>
      </c>
      <c r="I58" s="1" t="s">
        <v>19856</v>
      </c>
      <c r="J58" s="1" t="e">
        <v>#VALUE!</v>
      </c>
      <c r="K58" s="1" t="s">
        <v>16569</v>
      </c>
      <c r="L58" s="170">
        <v>10</v>
      </c>
      <c r="M58" s="170">
        <v>9</v>
      </c>
      <c r="N58" s="68">
        <v>6</v>
      </c>
      <c r="O58" s="68">
        <v>2</v>
      </c>
      <c r="P58" s="68">
        <v>0</v>
      </c>
      <c r="Q58" s="68">
        <v>0</v>
      </c>
      <c r="R58" s="68">
        <v>0</v>
      </c>
      <c r="S58" s="68">
        <v>0</v>
      </c>
      <c r="T58" s="68">
        <v>49.2</v>
      </c>
      <c r="U58" s="68">
        <v>49.2</v>
      </c>
      <c r="V58" s="68">
        <v>36</v>
      </c>
      <c r="W58" s="68">
        <v>19</v>
      </c>
      <c r="X58" s="68">
        <v>5</v>
      </c>
      <c r="Y58" s="68">
        <v>40</v>
      </c>
      <c r="Z58" s="68">
        <v>24</v>
      </c>
      <c r="AA58" s="5">
        <v>3.475609756097561</v>
      </c>
      <c r="AB58" s="5">
        <v>1.2195121951219512</v>
      </c>
      <c r="AC58" s="54">
        <v>6</v>
      </c>
      <c r="AD58" s="54">
        <v>0</v>
      </c>
      <c r="AE58" s="54">
        <v>0</v>
      </c>
      <c r="AF58" s="54">
        <v>0</v>
      </c>
      <c r="AG58" s="54">
        <v>0</v>
      </c>
      <c r="AH58" s="54">
        <v>3.4482758620689657</v>
      </c>
      <c r="AI58" s="5">
        <v>0.76597544637224524</v>
      </c>
      <c r="AJ58" s="5">
        <v>0.36634672740140223</v>
      </c>
      <c r="AK58" s="5">
        <v>0</v>
      </c>
      <c r="AL58" s="54">
        <v>10.580598035842613</v>
      </c>
      <c r="AM58" s="77">
        <v>57</v>
      </c>
      <c r="AN58" s="54">
        <v>0</v>
      </c>
      <c r="AO58" s="59" t="s">
        <v>22151</v>
      </c>
      <c r="AP58" s="59" t="s">
        <v>22151</v>
      </c>
      <c r="AQ58" s="54">
        <v>6.895458119358298</v>
      </c>
      <c r="AR58" s="54">
        <v>3.6851399164843146</v>
      </c>
      <c r="AS58" s="77">
        <v>57</v>
      </c>
      <c r="AT58" s="54">
        <v>3.6851399164843146</v>
      </c>
      <c r="AU58" s="60">
        <v>9.0002446283897068</v>
      </c>
      <c r="AV58" s="54"/>
      <c r="AW58" s="54">
        <v>3.6851399164843146</v>
      </c>
      <c r="AX58" s="43">
        <v>9.0002446283897068</v>
      </c>
      <c r="AY58" s="167">
        <v>367.16</v>
      </c>
      <c r="AZ58" s="167">
        <v>168</v>
      </c>
      <c r="BA58" s="113">
        <v>199.16000000000003</v>
      </c>
      <c r="BB58" s="160">
        <v>279</v>
      </c>
      <c r="BC58" s="160">
        <v>460</v>
      </c>
      <c r="BD58" s="267" t="s">
        <v>22151</v>
      </c>
    </row>
    <row r="59" spans="1:56" x14ac:dyDescent="0.3">
      <c r="A59" s="178" t="s">
        <v>2258</v>
      </c>
      <c r="B59" s="1" t="s">
        <v>7431</v>
      </c>
      <c r="C59" s="1" t="s">
        <v>6646</v>
      </c>
      <c r="D59" s="121" t="s">
        <v>799</v>
      </c>
      <c r="E59" s="1" t="s">
        <v>1434</v>
      </c>
      <c r="F59" s="1" t="s">
        <v>9094</v>
      </c>
      <c r="G59" s="1" t="s">
        <v>1373</v>
      </c>
      <c r="H59" s="1">
        <v>7146</v>
      </c>
      <c r="I59" s="1" t="s">
        <v>10573</v>
      </c>
      <c r="J59" s="1" t="e">
        <v>#VALUE!</v>
      </c>
      <c r="K59" s="1" t="s">
        <v>5673</v>
      </c>
      <c r="L59" s="170">
        <v>21</v>
      </c>
      <c r="M59" s="170">
        <v>0</v>
      </c>
      <c r="N59" s="68">
        <v>2.9999999999999996</v>
      </c>
      <c r="O59" s="68">
        <v>2</v>
      </c>
      <c r="P59" s="68">
        <v>0</v>
      </c>
      <c r="Q59" s="68">
        <v>10</v>
      </c>
      <c r="R59" s="68">
        <v>0</v>
      </c>
      <c r="S59" s="68">
        <v>10</v>
      </c>
      <c r="T59" s="68">
        <v>20.2</v>
      </c>
      <c r="U59" s="68">
        <v>20.2</v>
      </c>
      <c r="V59" s="68">
        <v>15</v>
      </c>
      <c r="W59" s="68">
        <v>14</v>
      </c>
      <c r="X59" s="68">
        <v>5.9999999999999991</v>
      </c>
      <c r="Y59" s="68">
        <v>28</v>
      </c>
      <c r="Z59" s="68">
        <v>11</v>
      </c>
      <c r="AA59" s="5">
        <v>6.2376237623762378</v>
      </c>
      <c r="AB59" s="5">
        <v>1.2871287128712872</v>
      </c>
      <c r="AC59" s="5">
        <v>2.9999999999999996</v>
      </c>
      <c r="AD59" s="5">
        <v>0</v>
      </c>
      <c r="AE59" s="5">
        <v>6.25</v>
      </c>
      <c r="AF59" s="5">
        <v>0</v>
      </c>
      <c r="AG59" s="5">
        <v>0</v>
      </c>
      <c r="AH59" s="5">
        <v>2.4137931034482758</v>
      </c>
      <c r="AI59" s="5">
        <v>-1.1788200647650164</v>
      </c>
      <c r="AJ59" s="5">
        <v>5.0149756195065627E-2</v>
      </c>
      <c r="AK59" s="5">
        <v>0</v>
      </c>
      <c r="AL59" s="5">
        <v>10.535122794878324</v>
      </c>
      <c r="AM59" s="68">
        <v>58</v>
      </c>
      <c r="AN59" s="5">
        <v>0</v>
      </c>
      <c r="AO59" s="17" t="s">
        <v>22151</v>
      </c>
      <c r="AP59" s="17" t="s">
        <v>22151</v>
      </c>
      <c r="AQ59" s="5">
        <v>6.895458119358298</v>
      </c>
      <c r="AR59" s="5">
        <v>3.6396646755200264</v>
      </c>
      <c r="AS59" s="68">
        <v>58</v>
      </c>
      <c r="AT59" s="14">
        <v>3.6396646755200264</v>
      </c>
      <c r="AU59" s="42">
        <v>8.9015202758564769</v>
      </c>
      <c r="AV59" s="19"/>
      <c r="AW59" s="19">
        <v>3.6396646755200264</v>
      </c>
      <c r="AX59" s="43">
        <v>8.9015202758564769</v>
      </c>
      <c r="AY59" s="167">
        <v>400.86</v>
      </c>
      <c r="AZ59" s="167">
        <v>170</v>
      </c>
      <c r="BA59" s="113">
        <v>230.86</v>
      </c>
      <c r="BB59" s="160">
        <v>245</v>
      </c>
      <c r="BC59" s="160">
        <v>689</v>
      </c>
      <c r="BD59" s="267" t="s">
        <v>22151</v>
      </c>
    </row>
    <row r="60" spans="1:56" x14ac:dyDescent="0.3">
      <c r="A60" s="213" t="s">
        <v>9288</v>
      </c>
      <c r="B60" s="1" t="s">
        <v>9290</v>
      </c>
      <c r="C60" s="1" t="s">
        <v>6543</v>
      </c>
      <c r="D60" s="121" t="s">
        <v>9289</v>
      </c>
      <c r="E60" s="1" t="s">
        <v>1565</v>
      </c>
      <c r="F60" s="1" t="s">
        <v>6120</v>
      </c>
      <c r="G60" s="1" t="s">
        <v>1373</v>
      </c>
      <c r="H60" s="1">
        <v>14168</v>
      </c>
      <c r="I60" s="1" t="s">
        <v>11815</v>
      </c>
      <c r="J60" s="1" t="e">
        <v>#VALUE!</v>
      </c>
      <c r="K60" s="1" t="s">
        <v>9291</v>
      </c>
      <c r="L60" s="170">
        <v>12</v>
      </c>
      <c r="M60" s="170">
        <v>12</v>
      </c>
      <c r="N60" s="68">
        <v>5</v>
      </c>
      <c r="O60" s="68">
        <v>4</v>
      </c>
      <c r="P60" s="68">
        <v>0</v>
      </c>
      <c r="Q60" s="77">
        <v>0</v>
      </c>
      <c r="R60" s="77">
        <v>0</v>
      </c>
      <c r="S60" s="77">
        <v>0</v>
      </c>
      <c r="T60" s="77">
        <v>63</v>
      </c>
      <c r="U60" s="77">
        <v>63</v>
      </c>
      <c r="V60" s="77">
        <v>57</v>
      </c>
      <c r="W60" s="77">
        <v>28</v>
      </c>
      <c r="X60" s="77">
        <v>8</v>
      </c>
      <c r="Y60" s="77">
        <v>68</v>
      </c>
      <c r="Z60" s="77">
        <v>26</v>
      </c>
      <c r="AA60" s="54">
        <v>4</v>
      </c>
      <c r="AB60" s="54">
        <v>1.3174603174603174</v>
      </c>
      <c r="AC60" s="54">
        <v>5</v>
      </c>
      <c r="AD60" s="54">
        <v>0</v>
      </c>
      <c r="AE60" s="54">
        <v>0</v>
      </c>
      <c r="AF60" s="54">
        <v>0</v>
      </c>
      <c r="AG60" s="54">
        <v>0</v>
      </c>
      <c r="AH60" s="54">
        <v>5.862068965517242</v>
      </c>
      <c r="AI60" s="54">
        <v>0.13920858726866539</v>
      </c>
      <c r="AJ60" s="54">
        <v>-0.52943565866598097</v>
      </c>
      <c r="AK60" s="54">
        <v>0</v>
      </c>
      <c r="AL60" s="54">
        <v>10.471841894119926</v>
      </c>
      <c r="AM60" s="77">
        <v>59</v>
      </c>
      <c r="AN60" s="54">
        <v>0</v>
      </c>
      <c r="AO60" s="59" t="s">
        <v>22151</v>
      </c>
      <c r="AP60" s="59" t="s">
        <v>22151</v>
      </c>
      <c r="AQ60" s="54">
        <v>6.895458119358298</v>
      </c>
      <c r="AR60" s="54">
        <v>3.5763837747616281</v>
      </c>
      <c r="AS60" s="77">
        <v>59</v>
      </c>
      <c r="AT60" s="54">
        <v>3.5763837747616281</v>
      </c>
      <c r="AU60" s="60">
        <v>8.7641407738985109</v>
      </c>
      <c r="AV60" s="54"/>
      <c r="AW60" s="54">
        <v>3.5763837747616281</v>
      </c>
      <c r="AX60" s="43">
        <v>8.7641407738985109</v>
      </c>
      <c r="AY60" s="167">
        <v>82.55</v>
      </c>
      <c r="AZ60" s="167">
        <v>172</v>
      </c>
      <c r="BA60" s="113">
        <v>-89.45</v>
      </c>
      <c r="BB60" s="160">
        <v>69</v>
      </c>
      <c r="BC60" s="160">
        <v>102</v>
      </c>
      <c r="BD60" s="267" t="s">
        <v>22151</v>
      </c>
    </row>
    <row r="61" spans="1:56" x14ac:dyDescent="0.3">
      <c r="A61" s="212" t="s">
        <v>16359</v>
      </c>
      <c r="B61" s="1" t="s">
        <v>7987</v>
      </c>
      <c r="C61" s="1" t="s">
        <v>6556</v>
      </c>
      <c r="D61" s="121" t="s">
        <v>16360</v>
      </c>
      <c r="E61" s="1" t="s">
        <v>1379</v>
      </c>
      <c r="F61" s="1" t="s">
        <v>9094</v>
      </c>
      <c r="G61" s="1" t="s">
        <v>1373</v>
      </c>
      <c r="H61" s="216">
        <v>19716</v>
      </c>
      <c r="I61" s="216" t="s">
        <v>16361</v>
      </c>
      <c r="J61" s="244" t="e">
        <v>#VALUE!</v>
      </c>
      <c r="K61" s="244" t="s">
        <v>15321</v>
      </c>
      <c r="L61" s="171">
        <v>12</v>
      </c>
      <c r="M61" s="171">
        <v>10</v>
      </c>
      <c r="N61" s="221">
        <v>3</v>
      </c>
      <c r="O61" s="97">
        <v>1</v>
      </c>
      <c r="P61" s="97">
        <v>0</v>
      </c>
      <c r="Q61" s="221">
        <v>0</v>
      </c>
      <c r="R61" s="97">
        <v>0</v>
      </c>
      <c r="S61" s="97">
        <v>0</v>
      </c>
      <c r="T61" s="221">
        <v>56</v>
      </c>
      <c r="U61" s="221">
        <v>56</v>
      </c>
      <c r="V61" s="221">
        <v>45</v>
      </c>
      <c r="W61" s="221">
        <v>16</v>
      </c>
      <c r="X61" s="221">
        <v>9</v>
      </c>
      <c r="Y61" s="221">
        <v>44</v>
      </c>
      <c r="Z61" s="221">
        <v>16</v>
      </c>
      <c r="AA61" s="224">
        <v>2.5714285714285716</v>
      </c>
      <c r="AB61" s="224">
        <v>1.0892857142857142</v>
      </c>
      <c r="AC61" s="224">
        <v>3</v>
      </c>
      <c r="AD61" s="245">
        <v>0</v>
      </c>
      <c r="AE61" s="224">
        <v>0</v>
      </c>
      <c r="AF61" s="245">
        <v>0</v>
      </c>
      <c r="AG61" s="245">
        <v>0</v>
      </c>
      <c r="AH61" s="224">
        <v>3.7931034482758621</v>
      </c>
      <c r="AI61" s="224">
        <v>2.1213518018147939</v>
      </c>
      <c r="AJ61" s="224">
        <v>1.5060020300619423</v>
      </c>
      <c r="AK61" s="224">
        <v>0</v>
      </c>
      <c r="AL61" s="228">
        <v>10.420457280152599</v>
      </c>
      <c r="AM61" s="246">
        <v>60</v>
      </c>
      <c r="AN61" s="247">
        <v>0</v>
      </c>
      <c r="AO61" s="248" t="s">
        <v>22151</v>
      </c>
      <c r="AP61" s="253" t="s">
        <v>22151</v>
      </c>
      <c r="AQ61" s="224">
        <v>6.895458119358298</v>
      </c>
      <c r="AR61" s="224">
        <v>3.5249991607943008</v>
      </c>
      <c r="AS61" s="221">
        <v>60</v>
      </c>
      <c r="AT61" s="224">
        <v>3.5249991607943008</v>
      </c>
      <c r="AU61" s="239">
        <v>8.6525874838768448</v>
      </c>
      <c r="AV61" s="224"/>
      <c r="AW61" s="224">
        <v>3.5249991607943008</v>
      </c>
      <c r="AX61" s="43">
        <v>8.6525874838768448</v>
      </c>
      <c r="AY61" s="268">
        <v>158.05000000000001</v>
      </c>
      <c r="AZ61" s="255">
        <v>176</v>
      </c>
      <c r="BA61" s="256">
        <v>-17.949999999999989</v>
      </c>
      <c r="BB61" s="257">
        <v>122</v>
      </c>
      <c r="BC61" s="257">
        <v>207</v>
      </c>
      <c r="BD61" s="267" t="s">
        <v>22151</v>
      </c>
    </row>
    <row r="62" spans="1:56" x14ac:dyDescent="0.3">
      <c r="A62" s="178" t="s">
        <v>19984</v>
      </c>
      <c r="B62" s="33" t="s">
        <v>19985</v>
      </c>
      <c r="C62" s="33" t="s">
        <v>6539</v>
      </c>
      <c r="D62" s="121" t="s">
        <v>14244</v>
      </c>
      <c r="E62" s="33" t="s">
        <v>1470</v>
      </c>
      <c r="F62" s="1" t="s">
        <v>6120</v>
      </c>
      <c r="G62" s="1" t="s">
        <v>1373</v>
      </c>
      <c r="H62" s="1">
        <v>15451</v>
      </c>
      <c r="I62" s="1" t="s">
        <v>19986</v>
      </c>
      <c r="J62" s="1" t="e">
        <v>#VALUE!</v>
      </c>
      <c r="K62" s="1" t="s">
        <v>19988</v>
      </c>
      <c r="L62" s="170">
        <v>29</v>
      </c>
      <c r="M62" s="170">
        <v>0</v>
      </c>
      <c r="N62" s="68">
        <v>2</v>
      </c>
      <c r="O62" s="68">
        <v>0</v>
      </c>
      <c r="P62" s="68">
        <v>0</v>
      </c>
      <c r="Q62" s="68">
        <v>2</v>
      </c>
      <c r="R62" s="68">
        <v>5</v>
      </c>
      <c r="S62" s="68">
        <v>7</v>
      </c>
      <c r="T62" s="68">
        <v>30</v>
      </c>
      <c r="U62" s="68">
        <v>30</v>
      </c>
      <c r="V62" s="68">
        <v>18</v>
      </c>
      <c r="W62" s="68">
        <v>7</v>
      </c>
      <c r="X62" s="68">
        <v>2</v>
      </c>
      <c r="Y62" s="68">
        <v>43</v>
      </c>
      <c r="Z62" s="68">
        <v>9</v>
      </c>
      <c r="AA62" s="5">
        <v>2.1</v>
      </c>
      <c r="AB62" s="5">
        <v>0.9</v>
      </c>
      <c r="AC62" s="5">
        <v>2</v>
      </c>
      <c r="AD62" s="5">
        <v>0</v>
      </c>
      <c r="AE62" s="5">
        <v>1.25</v>
      </c>
      <c r="AF62" s="5">
        <v>0</v>
      </c>
      <c r="AG62" s="5">
        <v>0</v>
      </c>
      <c r="AH62" s="5">
        <v>3.7068965517241379</v>
      </c>
      <c r="AI62" s="5">
        <v>1.5835188434287046</v>
      </c>
      <c r="AJ62" s="5">
        <v>1.8762179088388025</v>
      </c>
      <c r="AK62" s="5">
        <v>0</v>
      </c>
      <c r="AL62" s="5">
        <v>10.416633303991645</v>
      </c>
      <c r="AM62" s="68">
        <v>61</v>
      </c>
      <c r="AN62" s="5">
        <v>0</v>
      </c>
      <c r="AO62" s="17" t="s">
        <v>22151</v>
      </c>
      <c r="AP62" s="17" t="s">
        <v>22151</v>
      </c>
      <c r="AQ62" s="5">
        <v>6.895458119358298</v>
      </c>
      <c r="AR62" s="5">
        <v>3.5211751846333472</v>
      </c>
      <c r="AS62" s="68">
        <v>61</v>
      </c>
      <c r="AT62" s="14">
        <v>3.5211751846333472</v>
      </c>
      <c r="AU62" s="42">
        <v>8.6442858330754984</v>
      </c>
      <c r="AV62" s="19"/>
      <c r="AW62" s="19">
        <v>3.5211751846333472</v>
      </c>
      <c r="AX62" s="43">
        <v>8.6442858330754984</v>
      </c>
      <c r="AY62" s="167">
        <v>511.68</v>
      </c>
      <c r="AZ62" s="167">
        <v>177</v>
      </c>
      <c r="BA62" s="113">
        <v>334.68</v>
      </c>
      <c r="BB62" s="160">
        <v>372</v>
      </c>
      <c r="BC62" s="160">
        <v>698</v>
      </c>
      <c r="BD62" s="267" t="s">
        <v>22151</v>
      </c>
    </row>
    <row r="63" spans="1:56" x14ac:dyDescent="0.3">
      <c r="A63" t="s">
        <v>1488</v>
      </c>
      <c r="B63" s="33" t="s">
        <v>7762</v>
      </c>
      <c r="C63" s="33" t="s">
        <v>6646</v>
      </c>
      <c r="D63" s="121" t="s">
        <v>1038</v>
      </c>
      <c r="E63" s="33" t="s">
        <v>1526</v>
      </c>
      <c r="F63" s="1" t="s">
        <v>9094</v>
      </c>
      <c r="G63" s="1" t="s">
        <v>1373</v>
      </c>
      <c r="H63" s="1">
        <v>7115</v>
      </c>
      <c r="I63" s="1" t="s">
        <v>9989</v>
      </c>
      <c r="J63" s="1" t="e">
        <v>#VALUE!</v>
      </c>
      <c r="K63" s="1" t="s">
        <v>8361</v>
      </c>
      <c r="L63" s="170">
        <v>23</v>
      </c>
      <c r="M63" s="170">
        <v>0</v>
      </c>
      <c r="N63" s="68">
        <v>4</v>
      </c>
      <c r="O63" s="68">
        <v>2</v>
      </c>
      <c r="P63" s="68">
        <v>0</v>
      </c>
      <c r="Q63" s="68">
        <v>6</v>
      </c>
      <c r="R63" s="68">
        <v>2</v>
      </c>
      <c r="S63" s="68">
        <v>8</v>
      </c>
      <c r="T63" s="68">
        <v>24.2</v>
      </c>
      <c r="U63" s="68">
        <v>24.2</v>
      </c>
      <c r="V63" s="68">
        <v>22</v>
      </c>
      <c r="W63" s="68">
        <v>10</v>
      </c>
      <c r="X63" s="68">
        <v>2</v>
      </c>
      <c r="Y63" s="68">
        <v>27</v>
      </c>
      <c r="Z63" s="68">
        <v>10</v>
      </c>
      <c r="AA63" s="5">
        <v>3.71900826446281</v>
      </c>
      <c r="AB63" s="5">
        <v>1.3223140495867769</v>
      </c>
      <c r="AC63" s="5">
        <v>4</v>
      </c>
      <c r="AD63" s="5">
        <v>0</v>
      </c>
      <c r="AE63" s="5">
        <v>3.75</v>
      </c>
      <c r="AF63" s="5">
        <v>0</v>
      </c>
      <c r="AG63" s="5">
        <v>0</v>
      </c>
      <c r="AH63" s="5">
        <v>2.3275862068965516</v>
      </c>
      <c r="AI63" s="5">
        <v>0.24154923426816641</v>
      </c>
      <c r="AJ63" s="5">
        <v>-0.12074804579682769</v>
      </c>
      <c r="AK63" s="5">
        <v>0</v>
      </c>
      <c r="AL63" s="5">
        <v>10.19838739536789</v>
      </c>
      <c r="AM63" s="68">
        <v>62</v>
      </c>
      <c r="AN63" s="5">
        <v>0</v>
      </c>
      <c r="AO63" s="17" t="s">
        <v>22151</v>
      </c>
      <c r="AP63" s="17" t="s">
        <v>22151</v>
      </c>
      <c r="AQ63" s="5">
        <v>6.895458119358298</v>
      </c>
      <c r="AR63" s="5">
        <v>3.3029292760095919</v>
      </c>
      <c r="AS63" s="68">
        <v>62</v>
      </c>
      <c r="AT63" s="14">
        <v>3.3029292760095919</v>
      </c>
      <c r="AU63" s="42">
        <v>8.1704854624776395</v>
      </c>
      <c r="AV63" s="19"/>
      <c r="AW63" s="19">
        <v>3.3029292760095919</v>
      </c>
      <c r="AX63" s="43">
        <v>8.1704854624776395</v>
      </c>
      <c r="AY63" s="167">
        <v>286.32</v>
      </c>
      <c r="AZ63" s="167">
        <v>181</v>
      </c>
      <c r="BA63" s="113">
        <v>105.32</v>
      </c>
      <c r="BB63" s="160">
        <v>198</v>
      </c>
      <c r="BC63" s="160">
        <v>415</v>
      </c>
      <c r="BD63" s="267" t="s">
        <v>22151</v>
      </c>
    </row>
    <row r="64" spans="1:56" x14ac:dyDescent="0.3">
      <c r="A64" s="178" t="s">
        <v>17641</v>
      </c>
      <c r="B64" s="33" t="s">
        <v>17642</v>
      </c>
      <c r="C64" s="33" t="s">
        <v>13258</v>
      </c>
      <c r="D64" s="121" t="s">
        <v>17191</v>
      </c>
      <c r="E64" s="33" t="s">
        <v>1553</v>
      </c>
      <c r="F64" s="1" t="s">
        <v>6120</v>
      </c>
      <c r="G64" s="1" t="s">
        <v>1373</v>
      </c>
      <c r="H64" s="1">
        <v>25377</v>
      </c>
      <c r="I64" s="1" t="s">
        <v>19863</v>
      </c>
      <c r="J64" s="1" t="e">
        <v>#VALUE!</v>
      </c>
      <c r="K64" s="1" t="s">
        <v>17290</v>
      </c>
      <c r="L64" s="170">
        <v>12</v>
      </c>
      <c r="M64" s="170">
        <v>12</v>
      </c>
      <c r="N64" s="68">
        <v>4</v>
      </c>
      <c r="O64" s="68">
        <v>5</v>
      </c>
      <c r="P64" s="68">
        <v>0</v>
      </c>
      <c r="Q64" s="68">
        <v>0</v>
      </c>
      <c r="R64" s="68">
        <v>0</v>
      </c>
      <c r="S64" s="68">
        <v>0</v>
      </c>
      <c r="T64" s="68">
        <v>64.099999999999994</v>
      </c>
      <c r="U64" s="68">
        <v>64.099999999999994</v>
      </c>
      <c r="V64" s="68">
        <v>52</v>
      </c>
      <c r="W64" s="68">
        <v>29</v>
      </c>
      <c r="X64" s="68">
        <v>8</v>
      </c>
      <c r="Y64" s="68">
        <v>61</v>
      </c>
      <c r="Z64" s="68">
        <v>23</v>
      </c>
      <c r="AA64" s="5">
        <v>4.0717628705148208</v>
      </c>
      <c r="AB64" s="5">
        <v>1.1700468018720749</v>
      </c>
      <c r="AC64" s="5">
        <v>4</v>
      </c>
      <c r="AD64" s="5">
        <v>0</v>
      </c>
      <c r="AE64" s="5">
        <v>0</v>
      </c>
      <c r="AF64" s="5">
        <v>0</v>
      </c>
      <c r="AG64" s="5">
        <v>0</v>
      </c>
      <c r="AH64" s="5">
        <v>5.2586206896551726</v>
      </c>
      <c r="AI64" s="5">
        <v>2.8630048996820957E-2</v>
      </c>
      <c r="AJ64" s="5">
        <v>0.88531709225255895</v>
      </c>
      <c r="AK64" s="5">
        <v>0</v>
      </c>
      <c r="AL64" s="5">
        <v>10.172567830904551</v>
      </c>
      <c r="AM64" s="68">
        <v>63</v>
      </c>
      <c r="AN64" s="5">
        <v>0</v>
      </c>
      <c r="AO64" s="17" t="s">
        <v>22151</v>
      </c>
      <c r="AP64" s="17" t="s">
        <v>22151</v>
      </c>
      <c r="AQ64" s="5">
        <v>6.895458119358298</v>
      </c>
      <c r="AR64" s="5">
        <v>3.2771097115462533</v>
      </c>
      <c r="AS64" s="68">
        <v>63</v>
      </c>
      <c r="AT64" s="14">
        <v>3.2771097115462533</v>
      </c>
      <c r="AU64" s="42">
        <v>8.1144325481822577</v>
      </c>
      <c r="AV64" s="19"/>
      <c r="AW64" s="19">
        <v>3.2771097115462533</v>
      </c>
      <c r="AX64" s="43">
        <v>8.1144325481822577</v>
      </c>
      <c r="AY64" s="167">
        <v>223.57</v>
      </c>
      <c r="AZ64" s="167">
        <v>182</v>
      </c>
      <c r="BA64" s="113">
        <v>41.569999999999993</v>
      </c>
      <c r="BB64" s="160">
        <v>147</v>
      </c>
      <c r="BC64" s="160">
        <v>280</v>
      </c>
      <c r="BD64" s="267" t="s">
        <v>22151</v>
      </c>
    </row>
    <row r="65" spans="1:56" x14ac:dyDescent="0.3">
      <c r="A65" s="215" t="s">
        <v>2124</v>
      </c>
      <c r="B65" s="1" t="s">
        <v>7506</v>
      </c>
      <c r="C65" s="1" t="s">
        <v>6862</v>
      </c>
      <c r="D65" s="121" t="s">
        <v>709</v>
      </c>
      <c r="E65" s="1" t="s">
        <v>1376</v>
      </c>
      <c r="F65" s="1" t="s">
        <v>6120</v>
      </c>
      <c r="G65" s="1" t="s">
        <v>1373</v>
      </c>
      <c r="H65" s="1">
        <v>1943</v>
      </c>
      <c r="I65" s="1" t="s">
        <v>9152</v>
      </c>
      <c r="J65" s="1" t="e">
        <v>#VALUE!</v>
      </c>
      <c r="K65" s="1" t="s">
        <v>5577</v>
      </c>
      <c r="L65" s="170">
        <v>12</v>
      </c>
      <c r="M65" s="170">
        <v>12</v>
      </c>
      <c r="N65" s="68">
        <v>3</v>
      </c>
      <c r="O65" s="68">
        <v>3</v>
      </c>
      <c r="P65" s="68">
        <v>0</v>
      </c>
      <c r="Q65" s="68">
        <v>0</v>
      </c>
      <c r="R65" s="68">
        <v>0</v>
      </c>
      <c r="S65" s="68">
        <v>0</v>
      </c>
      <c r="T65" s="68">
        <v>67</v>
      </c>
      <c r="U65" s="68">
        <v>67</v>
      </c>
      <c r="V65" s="68">
        <v>67</v>
      </c>
      <c r="W65" s="68">
        <v>30</v>
      </c>
      <c r="X65" s="68">
        <v>6</v>
      </c>
      <c r="Y65" s="68">
        <v>67</v>
      </c>
      <c r="Z65" s="68">
        <v>9</v>
      </c>
      <c r="AA65" s="5">
        <v>4.0298507462686564</v>
      </c>
      <c r="AB65" s="5">
        <v>1.1343283582089552</v>
      </c>
      <c r="AC65" s="5">
        <v>3</v>
      </c>
      <c r="AD65" s="5">
        <v>0</v>
      </c>
      <c r="AE65" s="5">
        <v>0</v>
      </c>
      <c r="AF65" s="5">
        <v>0</v>
      </c>
      <c r="AG65" s="5">
        <v>0</v>
      </c>
      <c r="AH65" s="5">
        <v>5.7758620689655178</v>
      </c>
      <c r="AI65" s="5">
        <v>9.8059621596839119E-2</v>
      </c>
      <c r="AJ65" s="5">
        <v>1.2700626526009762</v>
      </c>
      <c r="AK65" s="5">
        <v>0</v>
      </c>
      <c r="AL65" s="5">
        <v>10.143984343163332</v>
      </c>
      <c r="AM65" s="68">
        <v>64</v>
      </c>
      <c r="AN65" s="5">
        <v>0</v>
      </c>
      <c r="AO65" s="17" t="s">
        <v>22151</v>
      </c>
      <c r="AP65" s="17" t="s">
        <v>22151</v>
      </c>
      <c r="AQ65" s="5">
        <v>6.895458119358298</v>
      </c>
      <c r="AR65" s="5">
        <v>3.2485262238050341</v>
      </c>
      <c r="AS65" s="68">
        <v>64</v>
      </c>
      <c r="AT65" s="14">
        <v>3.2485262238050341</v>
      </c>
      <c r="AU65" s="42">
        <v>8.0523793020519214</v>
      </c>
      <c r="AV65" s="19"/>
      <c r="AW65" s="19">
        <v>3.2485262238050341</v>
      </c>
      <c r="AX65" s="43">
        <v>8.0523793020519214</v>
      </c>
      <c r="AY65" s="167">
        <v>105.77</v>
      </c>
      <c r="AZ65" s="167">
        <v>183</v>
      </c>
      <c r="BA65" s="113">
        <v>-77.23</v>
      </c>
      <c r="BB65" s="160">
        <v>86</v>
      </c>
      <c r="BC65" s="160">
        <v>126</v>
      </c>
      <c r="BD65" s="267" t="s">
        <v>22151</v>
      </c>
    </row>
    <row r="66" spans="1:56" x14ac:dyDescent="0.3">
      <c r="A66" t="s">
        <v>11983</v>
      </c>
      <c r="B66" s="1" t="s">
        <v>11984</v>
      </c>
      <c r="C66" s="1" t="s">
        <v>7111</v>
      </c>
      <c r="D66" s="121" t="s">
        <v>11254</v>
      </c>
      <c r="E66" s="1" t="s">
        <v>1398</v>
      </c>
      <c r="F66" s="1" t="s">
        <v>9094</v>
      </c>
      <c r="G66" s="1" t="s">
        <v>1373</v>
      </c>
      <c r="H66" s="1">
        <v>13774</v>
      </c>
      <c r="I66" s="1" t="s">
        <v>11834</v>
      </c>
      <c r="J66" s="1" t="e">
        <v>#VALUE!</v>
      </c>
      <c r="K66" s="1" t="s">
        <v>11986</v>
      </c>
      <c r="L66" s="170">
        <v>11</v>
      </c>
      <c r="M66" s="170">
        <v>10</v>
      </c>
      <c r="N66" s="68">
        <v>4</v>
      </c>
      <c r="O66" s="68">
        <v>2</v>
      </c>
      <c r="P66" s="68">
        <v>0</v>
      </c>
      <c r="Q66" s="68">
        <v>0</v>
      </c>
      <c r="R66" s="68">
        <v>0</v>
      </c>
      <c r="S66" s="68">
        <v>0</v>
      </c>
      <c r="T66" s="68">
        <v>59</v>
      </c>
      <c r="U66" s="68">
        <v>59</v>
      </c>
      <c r="V66" s="68">
        <v>60</v>
      </c>
      <c r="W66" s="68">
        <v>26</v>
      </c>
      <c r="X66" s="68">
        <v>8</v>
      </c>
      <c r="Y66" s="68">
        <v>70</v>
      </c>
      <c r="Z66" s="68">
        <v>15</v>
      </c>
      <c r="AA66" s="5">
        <v>3.9661016949152543</v>
      </c>
      <c r="AB66" s="5">
        <v>1.271186440677966</v>
      </c>
      <c r="AC66" s="5">
        <v>4</v>
      </c>
      <c r="AD66" s="5">
        <v>0</v>
      </c>
      <c r="AE66" s="5">
        <v>0</v>
      </c>
      <c r="AF66" s="5">
        <v>0</v>
      </c>
      <c r="AG66" s="5">
        <v>0</v>
      </c>
      <c r="AH66" s="5">
        <v>6.0344827586206895</v>
      </c>
      <c r="AI66" s="5">
        <v>0.18110625264008579</v>
      </c>
      <c r="AJ66" s="5">
        <v>-7.2053854888869576E-2</v>
      </c>
      <c r="AK66" s="5">
        <v>0</v>
      </c>
      <c r="AL66" s="5">
        <v>10.143535156371907</v>
      </c>
      <c r="AM66" s="68">
        <v>65</v>
      </c>
      <c r="AN66" s="5">
        <v>0</v>
      </c>
      <c r="AO66" s="17" t="s">
        <v>22151</v>
      </c>
      <c r="AP66" s="17" t="s">
        <v>22151</v>
      </c>
      <c r="AQ66" s="5">
        <v>6.895458119358298</v>
      </c>
      <c r="AR66" s="5">
        <v>3.2480770370136094</v>
      </c>
      <c r="AS66" s="68">
        <v>65</v>
      </c>
      <c r="AT66" s="14">
        <v>3.2480770370136094</v>
      </c>
      <c r="AU66" s="42">
        <v>8.051404141190547</v>
      </c>
      <c r="AV66" s="19"/>
      <c r="AW66" s="19">
        <v>3.2480770370136094</v>
      </c>
      <c r="AX66" s="43">
        <v>8.051404141190547</v>
      </c>
      <c r="AY66" s="167">
        <v>191.23</v>
      </c>
      <c r="AZ66" s="167">
        <v>184</v>
      </c>
      <c r="BA66" s="113">
        <v>7.2299999999999898</v>
      </c>
      <c r="BB66" s="160">
        <v>169</v>
      </c>
      <c r="BC66" s="160">
        <v>235</v>
      </c>
      <c r="BD66" s="267" t="s">
        <v>22151</v>
      </c>
    </row>
    <row r="67" spans="1:56" x14ac:dyDescent="0.3">
      <c r="A67" s="213" t="s">
        <v>13329</v>
      </c>
      <c r="B67" s="33" t="s">
        <v>13330</v>
      </c>
      <c r="C67" s="33" t="s">
        <v>7765</v>
      </c>
      <c r="D67" s="121" t="s">
        <v>11218</v>
      </c>
      <c r="E67" s="33" t="s">
        <v>1526</v>
      </c>
      <c r="F67" s="1" t="s">
        <v>9094</v>
      </c>
      <c r="G67" s="1" t="s">
        <v>1373</v>
      </c>
      <c r="H67" s="1">
        <v>15488</v>
      </c>
      <c r="I67" s="1" t="s">
        <v>13331</v>
      </c>
      <c r="J67" s="1" t="e">
        <v>#VALUE!</v>
      </c>
      <c r="K67" s="1" t="s">
        <v>13332</v>
      </c>
      <c r="L67" s="170">
        <v>12.000000000000002</v>
      </c>
      <c r="M67" s="170">
        <v>12.000000000000002</v>
      </c>
      <c r="N67" s="68">
        <v>4.9999999999999991</v>
      </c>
      <c r="O67" s="68">
        <v>3.0000000000000004</v>
      </c>
      <c r="P67" s="68">
        <v>0</v>
      </c>
      <c r="Q67" s="68">
        <v>0</v>
      </c>
      <c r="R67" s="68">
        <v>0</v>
      </c>
      <c r="S67" s="68">
        <v>0</v>
      </c>
      <c r="T67" s="68">
        <v>73.099999999999994</v>
      </c>
      <c r="U67" s="68">
        <v>73.099999999999994</v>
      </c>
      <c r="V67" s="68">
        <v>71</v>
      </c>
      <c r="W67" s="68">
        <v>28</v>
      </c>
      <c r="X67" s="68">
        <v>9</v>
      </c>
      <c r="Y67" s="68">
        <v>41</v>
      </c>
      <c r="Z67" s="68">
        <v>18</v>
      </c>
      <c r="AA67" s="5">
        <v>3.4473324213406293</v>
      </c>
      <c r="AB67" s="5">
        <v>1.2175102599179208</v>
      </c>
      <c r="AC67" s="54">
        <v>4.9999999999999991</v>
      </c>
      <c r="AD67" s="54">
        <v>0</v>
      </c>
      <c r="AE67" s="54">
        <v>0</v>
      </c>
      <c r="AF67" s="54">
        <v>0</v>
      </c>
      <c r="AG67" s="54">
        <v>0</v>
      </c>
      <c r="AH67" s="54">
        <v>3.5344827586206899</v>
      </c>
      <c r="AI67" s="5">
        <v>1.1277461079473028</v>
      </c>
      <c r="AJ67" s="5">
        <v>0.45171973874344407</v>
      </c>
      <c r="AK67" s="5">
        <v>0</v>
      </c>
      <c r="AL67" s="54">
        <v>10.113948605311435</v>
      </c>
      <c r="AM67" s="77">
        <v>66</v>
      </c>
      <c r="AN67" s="54">
        <v>0</v>
      </c>
      <c r="AO67" s="59" t="s">
        <v>22151</v>
      </c>
      <c r="AP67" s="59" t="s">
        <v>22151</v>
      </c>
      <c r="AQ67" s="54">
        <v>6.895458119358298</v>
      </c>
      <c r="AR67" s="54">
        <v>3.2184904859531374</v>
      </c>
      <c r="AS67" s="77">
        <v>66</v>
      </c>
      <c r="AT67" s="54">
        <v>3.2184904859531374</v>
      </c>
      <c r="AU67" s="60">
        <v>7.9871732974347056</v>
      </c>
      <c r="AV67" s="54"/>
      <c r="AW67" s="54">
        <v>3.2184904859531374</v>
      </c>
      <c r="AX67" s="43">
        <v>7.9871732974347056</v>
      </c>
      <c r="AY67" s="167">
        <v>565.66</v>
      </c>
      <c r="AZ67" s="167">
        <v>185</v>
      </c>
      <c r="BA67" s="113">
        <v>380.65999999999997</v>
      </c>
      <c r="BB67" s="160">
        <v>469</v>
      </c>
      <c r="BC67" s="160">
        <v>725</v>
      </c>
      <c r="BD67" s="267" t="s">
        <v>22151</v>
      </c>
    </row>
    <row r="68" spans="1:56" x14ac:dyDescent="0.3">
      <c r="A68" s="118" t="s">
        <v>19974</v>
      </c>
      <c r="B68" s="26" t="s">
        <v>6972</v>
      </c>
      <c r="C68" s="26" t="s">
        <v>6808</v>
      </c>
      <c r="D68" s="121" t="s">
        <v>15038</v>
      </c>
      <c r="E68" s="26" t="s">
        <v>1430</v>
      </c>
      <c r="F68" s="1" t="s">
        <v>6120</v>
      </c>
      <c r="G68" s="1" t="s">
        <v>1373</v>
      </c>
      <c r="H68" s="114">
        <v>17464</v>
      </c>
      <c r="I68" s="114" t="s">
        <v>19975</v>
      </c>
      <c r="J68" s="114" t="e">
        <v>#VALUE!</v>
      </c>
      <c r="K68" s="114" t="s">
        <v>19977</v>
      </c>
      <c r="L68" s="172">
        <v>27</v>
      </c>
      <c r="M68" s="172">
        <v>0</v>
      </c>
      <c r="N68" s="115">
        <v>5</v>
      </c>
      <c r="O68" s="115">
        <v>1</v>
      </c>
      <c r="P68" s="115">
        <v>0</v>
      </c>
      <c r="Q68" s="115">
        <v>0</v>
      </c>
      <c r="R68" s="115">
        <v>5</v>
      </c>
      <c r="S68" s="115">
        <v>5</v>
      </c>
      <c r="T68" s="115">
        <v>31</v>
      </c>
      <c r="U68" s="115">
        <v>31</v>
      </c>
      <c r="V68" s="115">
        <v>24</v>
      </c>
      <c r="W68" s="115">
        <v>10</v>
      </c>
      <c r="X68" s="115">
        <v>2</v>
      </c>
      <c r="Y68" s="115">
        <v>31</v>
      </c>
      <c r="Z68" s="115">
        <v>8</v>
      </c>
      <c r="AA68" s="116">
        <v>2.903225806451613</v>
      </c>
      <c r="AB68" s="116">
        <v>1.032258064516129</v>
      </c>
      <c r="AC68" s="116">
        <v>5</v>
      </c>
      <c r="AD68" s="116">
        <v>0</v>
      </c>
      <c r="AE68" s="116">
        <v>0</v>
      </c>
      <c r="AF68" s="116">
        <v>0</v>
      </c>
      <c r="AG68" s="116">
        <v>0</v>
      </c>
      <c r="AH68" s="116">
        <v>2.6724137931034484</v>
      </c>
      <c r="AI68" s="116">
        <v>0.9734698129715933</v>
      </c>
      <c r="AJ68" s="116">
        <v>1.2591827537038947</v>
      </c>
      <c r="AK68" s="116">
        <v>0</v>
      </c>
      <c r="AL68" s="116">
        <v>9.905066359778937</v>
      </c>
      <c r="AM68" s="115">
        <v>67</v>
      </c>
      <c r="AN68" s="116">
        <v>0</v>
      </c>
      <c r="AO68" s="119" t="s">
        <v>22151</v>
      </c>
      <c r="AP68" s="119" t="s">
        <v>22151</v>
      </c>
      <c r="AQ68" s="27">
        <v>6.895458119358298</v>
      </c>
      <c r="AR68" s="27">
        <v>3.009608240420639</v>
      </c>
      <c r="AS68" s="115">
        <v>67</v>
      </c>
      <c r="AT68" s="116">
        <v>3.009608240420639</v>
      </c>
      <c r="AU68" s="117">
        <v>7.5337009461374942</v>
      </c>
      <c r="AV68" s="116"/>
      <c r="AW68" s="116">
        <v>3.009608240420639</v>
      </c>
      <c r="AX68" s="43">
        <v>7.5337009461374942</v>
      </c>
      <c r="AY68" s="168">
        <v>376.41</v>
      </c>
      <c r="AZ68" s="168">
        <v>190</v>
      </c>
      <c r="BA68" s="120">
        <v>186.41000000000003</v>
      </c>
      <c r="BB68" s="161">
        <v>254</v>
      </c>
      <c r="BC68" s="161">
        <v>502</v>
      </c>
      <c r="BD68" s="267" t="s">
        <v>22151</v>
      </c>
    </row>
    <row r="69" spans="1:56" x14ac:dyDescent="0.3">
      <c r="A69" s="178" t="s">
        <v>19995</v>
      </c>
      <c r="B69" s="33" t="s">
        <v>19996</v>
      </c>
      <c r="C69" s="33" t="s">
        <v>6936</v>
      </c>
      <c r="D69" s="121" t="s">
        <v>17213</v>
      </c>
      <c r="E69" s="33" t="s">
        <v>1439</v>
      </c>
      <c r="F69" s="1" t="s">
        <v>6120</v>
      </c>
      <c r="G69" s="1" t="s">
        <v>1373</v>
      </c>
      <c r="H69" s="1">
        <v>17998</v>
      </c>
      <c r="I69" s="1" t="s">
        <v>19997</v>
      </c>
      <c r="J69" s="1" t="e">
        <v>#VALUE!</v>
      </c>
      <c r="K69" s="1" t="s">
        <v>20000</v>
      </c>
      <c r="L69" s="170">
        <v>27</v>
      </c>
      <c r="M69" s="170">
        <v>2</v>
      </c>
      <c r="N69" s="68">
        <v>6</v>
      </c>
      <c r="O69" s="68">
        <v>3</v>
      </c>
      <c r="P69" s="68">
        <v>0</v>
      </c>
      <c r="Q69" s="68">
        <v>0</v>
      </c>
      <c r="R69" s="68">
        <v>7</v>
      </c>
      <c r="S69" s="68">
        <v>7</v>
      </c>
      <c r="T69" s="68">
        <v>26.2</v>
      </c>
      <c r="U69" s="68">
        <v>26.2</v>
      </c>
      <c r="V69" s="68">
        <v>23</v>
      </c>
      <c r="W69" s="68">
        <v>8</v>
      </c>
      <c r="X69" s="68">
        <v>2</v>
      </c>
      <c r="Y69" s="68">
        <v>39</v>
      </c>
      <c r="Z69" s="68">
        <v>14</v>
      </c>
      <c r="AA69" s="5">
        <v>2.7480916030534353</v>
      </c>
      <c r="AB69" s="5">
        <v>1.4122137404580153</v>
      </c>
      <c r="AC69" s="5">
        <v>6</v>
      </c>
      <c r="AD69" s="5">
        <v>0</v>
      </c>
      <c r="AE69" s="5">
        <v>0</v>
      </c>
      <c r="AF69" s="5">
        <v>0</v>
      </c>
      <c r="AG69" s="5">
        <v>0</v>
      </c>
      <c r="AH69" s="5">
        <v>3.3620689655172415</v>
      </c>
      <c r="AI69" s="5">
        <v>0.94126136176512443</v>
      </c>
      <c r="AJ69" s="5">
        <v>-0.53482942793948351</v>
      </c>
      <c r="AK69" s="5">
        <v>0</v>
      </c>
      <c r="AL69" s="5">
        <v>9.7685008993428841</v>
      </c>
      <c r="AM69" s="68">
        <v>68</v>
      </c>
      <c r="AN69" s="5">
        <v>0</v>
      </c>
      <c r="AO69" s="17" t="s">
        <v>22151</v>
      </c>
      <c r="AP69" s="17" t="s">
        <v>22151</v>
      </c>
      <c r="AQ69" s="5">
        <v>6.895458119358298</v>
      </c>
      <c r="AR69" s="5">
        <v>2.8730427799845861</v>
      </c>
      <c r="AS69" s="68">
        <v>68</v>
      </c>
      <c r="AT69" s="14">
        <v>2.8730427799845861</v>
      </c>
      <c r="AU69" s="42">
        <v>7.2372245256928087</v>
      </c>
      <c r="AV69" s="19"/>
      <c r="AW69" s="19">
        <v>2.8730427799845861</v>
      </c>
      <c r="AX69" s="43">
        <v>7.2372245256928087</v>
      </c>
      <c r="AY69" s="167">
        <v>420.7</v>
      </c>
      <c r="AZ69" s="167">
        <v>192</v>
      </c>
      <c r="BA69" s="113">
        <v>228.7</v>
      </c>
      <c r="BB69" s="160">
        <v>324</v>
      </c>
      <c r="BC69" s="160">
        <v>506</v>
      </c>
      <c r="BD69" s="267" t="s">
        <v>22151</v>
      </c>
    </row>
    <row r="70" spans="1:56" x14ac:dyDescent="0.3">
      <c r="A70" s="212" t="s">
        <v>17531</v>
      </c>
      <c r="B70" s="1" t="s">
        <v>19841</v>
      </c>
      <c r="C70" s="1" t="s">
        <v>19840</v>
      </c>
      <c r="D70" s="121" t="s">
        <v>19839</v>
      </c>
      <c r="E70" s="1" t="s">
        <v>1395</v>
      </c>
      <c r="F70" s="1" t="s">
        <v>9094</v>
      </c>
      <c r="G70" s="1" t="s">
        <v>1373</v>
      </c>
      <c r="H70" s="216">
        <v>27458</v>
      </c>
      <c r="I70" s="216" t="s">
        <v>18728</v>
      </c>
      <c r="J70" s="244" t="e">
        <v>#VALUE!</v>
      </c>
      <c r="K70" s="244" t="s">
        <v>20520</v>
      </c>
      <c r="L70" s="171">
        <v>8</v>
      </c>
      <c r="M70" s="171">
        <v>7</v>
      </c>
      <c r="N70" s="221">
        <v>3</v>
      </c>
      <c r="O70" s="97">
        <v>0</v>
      </c>
      <c r="P70" s="97">
        <v>0</v>
      </c>
      <c r="Q70" s="221">
        <v>1</v>
      </c>
      <c r="R70" s="97">
        <v>0</v>
      </c>
      <c r="S70" s="97">
        <v>1</v>
      </c>
      <c r="T70" s="221">
        <v>39</v>
      </c>
      <c r="U70" s="221">
        <v>39</v>
      </c>
      <c r="V70" s="221">
        <v>28</v>
      </c>
      <c r="W70" s="221">
        <v>7</v>
      </c>
      <c r="X70" s="221">
        <v>3</v>
      </c>
      <c r="Y70" s="221">
        <v>24</v>
      </c>
      <c r="Z70" s="221">
        <v>12</v>
      </c>
      <c r="AA70" s="224">
        <v>1.6153846153846154</v>
      </c>
      <c r="AB70" s="224">
        <v>1.0256410256410255</v>
      </c>
      <c r="AC70" s="224">
        <v>3</v>
      </c>
      <c r="AD70" s="245">
        <v>0</v>
      </c>
      <c r="AE70" s="224">
        <v>0.625</v>
      </c>
      <c r="AF70" s="245">
        <v>0</v>
      </c>
      <c r="AG70" s="245">
        <v>0</v>
      </c>
      <c r="AH70" s="224">
        <v>2.0689655172413794</v>
      </c>
      <c r="AI70" s="224">
        <v>2.5049935073077099</v>
      </c>
      <c r="AJ70" s="224">
        <v>1.5460561286384362</v>
      </c>
      <c r="AK70" s="224">
        <v>0</v>
      </c>
      <c r="AL70" s="228">
        <v>9.7450151531875253</v>
      </c>
      <c r="AM70" s="246">
        <v>69</v>
      </c>
      <c r="AN70" s="247">
        <v>0</v>
      </c>
      <c r="AO70" s="248" t="s">
        <v>22151</v>
      </c>
      <c r="AP70" s="253" t="s">
        <v>22151</v>
      </c>
      <c r="AQ70" s="224">
        <v>6.895458119358298</v>
      </c>
      <c r="AR70" s="224">
        <v>2.8495570338292273</v>
      </c>
      <c r="AS70" s="221">
        <v>69</v>
      </c>
      <c r="AT70" s="224">
        <v>2.8495570338292273</v>
      </c>
      <c r="AU70" s="239">
        <v>7.1862382080003213</v>
      </c>
      <c r="AV70" s="224"/>
      <c r="AW70" s="224">
        <v>2.8495570338292273</v>
      </c>
      <c r="AX70" s="43">
        <v>7.1862382080003213</v>
      </c>
      <c r="AY70" s="268">
        <v>277.7</v>
      </c>
      <c r="AZ70" s="255">
        <v>194</v>
      </c>
      <c r="BA70" s="256">
        <v>83.699999999999989</v>
      </c>
      <c r="BB70" s="257">
        <v>218</v>
      </c>
      <c r="BC70" s="257">
        <v>358</v>
      </c>
      <c r="BD70" s="267" t="s">
        <v>22151</v>
      </c>
    </row>
    <row r="71" spans="1:56" x14ac:dyDescent="0.3">
      <c r="A71" s="178" t="s">
        <v>20022</v>
      </c>
      <c r="B71" s="1" t="s">
        <v>20023</v>
      </c>
      <c r="C71" s="1" t="s">
        <v>7012</v>
      </c>
      <c r="D71" s="121" t="s">
        <v>19816</v>
      </c>
      <c r="E71" s="1" t="s">
        <v>1426</v>
      </c>
      <c r="F71" s="1" t="s">
        <v>6120</v>
      </c>
      <c r="G71" s="1" t="s">
        <v>1373</v>
      </c>
      <c r="H71" s="1">
        <v>4185</v>
      </c>
      <c r="I71" s="1" t="s">
        <v>20024</v>
      </c>
      <c r="J71" s="1" t="e">
        <v>#VALUE!</v>
      </c>
      <c r="K71" s="1" t="s">
        <v>20027</v>
      </c>
      <c r="L71" s="170">
        <v>24</v>
      </c>
      <c r="M71" s="170">
        <v>0</v>
      </c>
      <c r="N71" s="68">
        <v>2</v>
      </c>
      <c r="O71" s="68">
        <v>2</v>
      </c>
      <c r="P71" s="68">
        <v>0</v>
      </c>
      <c r="Q71" s="68">
        <v>5</v>
      </c>
      <c r="R71" s="68">
        <v>7</v>
      </c>
      <c r="S71" s="68">
        <v>12</v>
      </c>
      <c r="T71" s="68">
        <v>24</v>
      </c>
      <c r="U71" s="68">
        <v>24</v>
      </c>
      <c r="V71" s="68">
        <v>16</v>
      </c>
      <c r="W71" s="68">
        <v>4</v>
      </c>
      <c r="X71" s="68">
        <v>1</v>
      </c>
      <c r="Y71" s="68">
        <v>31</v>
      </c>
      <c r="Z71" s="68">
        <v>14</v>
      </c>
      <c r="AA71" s="5">
        <v>1.5</v>
      </c>
      <c r="AB71" s="5">
        <v>1.25</v>
      </c>
      <c r="AC71" s="5">
        <v>2</v>
      </c>
      <c r="AD71" s="5">
        <v>0</v>
      </c>
      <c r="AE71" s="5">
        <v>3.125</v>
      </c>
      <c r="AF71" s="5">
        <v>0</v>
      </c>
      <c r="AG71" s="5">
        <v>0</v>
      </c>
      <c r="AH71" s="5">
        <v>2.6724137931034484</v>
      </c>
      <c r="AI71" s="5">
        <v>1.6732146188264165</v>
      </c>
      <c r="AJ71" s="5">
        <v>0.16964965044846048</v>
      </c>
      <c r="AK71" s="5">
        <v>0</v>
      </c>
      <c r="AL71" s="5">
        <v>9.6402780623783269</v>
      </c>
      <c r="AM71" s="68">
        <v>70</v>
      </c>
      <c r="AN71" s="5">
        <v>0</v>
      </c>
      <c r="AO71" s="17" t="s">
        <v>22151</v>
      </c>
      <c r="AP71" s="17" t="s">
        <v>22151</v>
      </c>
      <c r="AQ71" s="5">
        <v>6.895458119358298</v>
      </c>
      <c r="AR71" s="5">
        <v>2.7448199430200289</v>
      </c>
      <c r="AS71" s="68">
        <v>70</v>
      </c>
      <c r="AT71" s="14">
        <v>2.7448199430200289</v>
      </c>
      <c r="AU71" s="42">
        <v>6.9588595013218395</v>
      </c>
      <c r="AV71" s="19"/>
      <c r="AW71" s="19">
        <v>2.7448199430200289</v>
      </c>
      <c r="AX71" s="43">
        <v>6.9588595013218395</v>
      </c>
      <c r="AY71" s="167">
        <v>493.3</v>
      </c>
      <c r="AZ71" s="167">
        <v>197</v>
      </c>
      <c r="BA71" s="113">
        <v>296.3</v>
      </c>
      <c r="BB71" s="160">
        <v>275</v>
      </c>
      <c r="BC71" s="160">
        <v>696</v>
      </c>
      <c r="BD71" s="267" t="s">
        <v>22151</v>
      </c>
    </row>
    <row r="72" spans="1:56" x14ac:dyDescent="0.3">
      <c r="A72" s="178" t="s">
        <v>5061</v>
      </c>
      <c r="B72" s="1" t="s">
        <v>7661</v>
      </c>
      <c r="C72" s="1" t="s">
        <v>6562</v>
      </c>
      <c r="D72" s="121" t="s">
        <v>1347</v>
      </c>
      <c r="E72" s="1" t="s">
        <v>1470</v>
      </c>
      <c r="F72" s="1" t="s">
        <v>6120</v>
      </c>
      <c r="G72" s="1" t="s">
        <v>1373</v>
      </c>
      <c r="H72" s="1">
        <v>15423</v>
      </c>
      <c r="I72" s="1" t="s">
        <v>10221</v>
      </c>
      <c r="J72" s="1" t="e">
        <v>#VALUE!</v>
      </c>
      <c r="K72" s="1" t="s">
        <v>5632</v>
      </c>
      <c r="L72" s="170">
        <v>12</v>
      </c>
      <c r="M72" s="170">
        <v>12</v>
      </c>
      <c r="N72" s="68">
        <v>4</v>
      </c>
      <c r="O72" s="68">
        <v>3</v>
      </c>
      <c r="P72" s="68">
        <v>0</v>
      </c>
      <c r="Q72" s="68">
        <v>0</v>
      </c>
      <c r="R72" s="68">
        <v>0</v>
      </c>
      <c r="S72" s="68">
        <v>0</v>
      </c>
      <c r="T72" s="68">
        <v>66.2</v>
      </c>
      <c r="U72" s="68">
        <v>66.2</v>
      </c>
      <c r="V72" s="68">
        <v>63</v>
      </c>
      <c r="W72" s="68">
        <v>33</v>
      </c>
      <c r="X72" s="68">
        <v>9</v>
      </c>
      <c r="Y72" s="68">
        <v>70</v>
      </c>
      <c r="Z72" s="68">
        <v>19</v>
      </c>
      <c r="AA72" s="5">
        <v>4.4864048338368576</v>
      </c>
      <c r="AB72" s="5">
        <v>1.2386706948640482</v>
      </c>
      <c r="AC72" s="5">
        <v>4</v>
      </c>
      <c r="AD72" s="5">
        <v>0</v>
      </c>
      <c r="AE72" s="5">
        <v>0</v>
      </c>
      <c r="AF72" s="5">
        <v>0</v>
      </c>
      <c r="AG72" s="5">
        <v>0</v>
      </c>
      <c r="AH72" s="5">
        <v>6.0344827586206895</v>
      </c>
      <c r="AI72" s="5">
        <v>-0.63967424395111205</v>
      </c>
      <c r="AJ72" s="5">
        <v>0.22190218285621727</v>
      </c>
      <c r="AK72" s="5">
        <v>0</v>
      </c>
      <c r="AL72" s="5">
        <v>9.6167106975257948</v>
      </c>
      <c r="AM72" s="68">
        <v>71</v>
      </c>
      <c r="AN72" s="5">
        <v>0</v>
      </c>
      <c r="AO72" s="17" t="s">
        <v>22151</v>
      </c>
      <c r="AP72" s="17" t="s">
        <v>22151</v>
      </c>
      <c r="AQ72" s="5">
        <v>6.895458119358298</v>
      </c>
      <c r="AR72" s="5">
        <v>2.7212525781674968</v>
      </c>
      <c r="AS72" s="68">
        <v>71</v>
      </c>
      <c r="AT72" s="14">
        <v>2.7212525781674968</v>
      </c>
      <c r="AU72" s="42">
        <v>6.9076959937373985</v>
      </c>
      <c r="AV72" s="19"/>
      <c r="AW72" s="19">
        <v>2.7212525781674968</v>
      </c>
      <c r="AX72" s="43">
        <v>6.9076959937373985</v>
      </c>
      <c r="AY72" s="167">
        <v>204.66</v>
      </c>
      <c r="AZ72" s="167">
        <v>199</v>
      </c>
      <c r="BA72" s="113">
        <v>5.6599999999999966</v>
      </c>
      <c r="BB72" s="160">
        <v>163</v>
      </c>
      <c r="BC72" s="160">
        <v>254</v>
      </c>
      <c r="BD72" s="267" t="s">
        <v>22151</v>
      </c>
    </row>
    <row r="73" spans="1:56" x14ac:dyDescent="0.3">
      <c r="A73" s="178" t="s">
        <v>14066</v>
      </c>
      <c r="B73" s="1" t="s">
        <v>6833</v>
      </c>
      <c r="C73" s="1" t="s">
        <v>14067</v>
      </c>
      <c r="D73" s="121" t="s">
        <v>14034</v>
      </c>
      <c r="E73" s="1" t="s">
        <v>1439</v>
      </c>
      <c r="F73" s="1" t="s">
        <v>6120</v>
      </c>
      <c r="G73" s="1" t="s">
        <v>1373</v>
      </c>
      <c r="H73" s="1">
        <v>17496</v>
      </c>
      <c r="I73" s="1" t="s">
        <v>14941</v>
      </c>
      <c r="J73" s="1" t="e">
        <v>#VALUE!</v>
      </c>
      <c r="K73" s="1" t="s">
        <v>14068</v>
      </c>
      <c r="L73" s="170">
        <v>22</v>
      </c>
      <c r="M73" s="170">
        <v>0</v>
      </c>
      <c r="N73" s="68">
        <v>3</v>
      </c>
      <c r="O73" s="68">
        <v>0</v>
      </c>
      <c r="P73" s="68">
        <v>0</v>
      </c>
      <c r="Q73" s="68">
        <v>4</v>
      </c>
      <c r="R73" s="68">
        <v>5</v>
      </c>
      <c r="S73" s="68">
        <v>9</v>
      </c>
      <c r="T73" s="68">
        <v>21.2</v>
      </c>
      <c r="U73" s="68">
        <v>21.2</v>
      </c>
      <c r="V73" s="68">
        <v>12</v>
      </c>
      <c r="W73" s="68">
        <v>4</v>
      </c>
      <c r="X73" s="68">
        <v>3</v>
      </c>
      <c r="Y73" s="68">
        <v>23</v>
      </c>
      <c r="Z73" s="68">
        <v>11</v>
      </c>
      <c r="AA73" s="5">
        <v>1.6981132075471699</v>
      </c>
      <c r="AB73" s="5">
        <v>1.0849056603773586</v>
      </c>
      <c r="AC73" s="5">
        <v>3</v>
      </c>
      <c r="AD73" s="5">
        <v>0</v>
      </c>
      <c r="AE73" s="5">
        <v>2.5</v>
      </c>
      <c r="AF73" s="5">
        <v>0</v>
      </c>
      <c r="AG73" s="5">
        <v>0</v>
      </c>
      <c r="AH73" s="5">
        <v>1.9827586206896552</v>
      </c>
      <c r="AI73" s="5">
        <v>1.3744610576608365</v>
      </c>
      <c r="AJ73" s="5">
        <v>0.75859927961535989</v>
      </c>
      <c r="AK73" s="5">
        <v>0</v>
      </c>
      <c r="AL73" s="5">
        <v>9.6158189579658515</v>
      </c>
      <c r="AM73" s="68">
        <v>72</v>
      </c>
      <c r="AN73" s="5">
        <v>0</v>
      </c>
      <c r="AO73" s="17" t="s">
        <v>22151</v>
      </c>
      <c r="AP73" s="17" t="s">
        <v>22151</v>
      </c>
      <c r="AQ73" s="5">
        <v>6.895458119358298</v>
      </c>
      <c r="AR73" s="5">
        <v>2.7203608386075535</v>
      </c>
      <c r="AS73" s="68">
        <v>72</v>
      </c>
      <c r="AT73" s="14">
        <v>2.7203608386075535</v>
      </c>
      <c r="AU73" s="42">
        <v>6.9057600741289065</v>
      </c>
      <c r="AV73" s="19"/>
      <c r="AW73" s="19">
        <v>2.7203608386075535</v>
      </c>
      <c r="AX73" s="43">
        <v>6.9057600741289065</v>
      </c>
      <c r="AY73" s="167">
        <v>303.66000000000003</v>
      </c>
      <c r="AZ73" s="167">
        <v>200</v>
      </c>
      <c r="BA73" s="113">
        <v>103.66000000000003</v>
      </c>
      <c r="BB73" s="160">
        <v>258</v>
      </c>
      <c r="BC73" s="160">
        <v>447</v>
      </c>
      <c r="BD73" s="267" t="s">
        <v>22151</v>
      </c>
    </row>
    <row r="74" spans="1:56" x14ac:dyDescent="0.3">
      <c r="A74" t="s">
        <v>1500</v>
      </c>
      <c r="B74" s="33" t="s">
        <v>7763</v>
      </c>
      <c r="C74" s="33" t="s">
        <v>6558</v>
      </c>
      <c r="D74" s="121" t="s">
        <v>1159</v>
      </c>
      <c r="E74" s="33" t="s">
        <v>1413</v>
      </c>
      <c r="F74" s="1" t="s">
        <v>9094</v>
      </c>
      <c r="G74" s="1" t="s">
        <v>1373</v>
      </c>
      <c r="H74" s="1">
        <v>7982</v>
      </c>
      <c r="I74" s="1" t="s">
        <v>9299</v>
      </c>
      <c r="J74" s="1" t="e">
        <v>#VALUE!</v>
      </c>
      <c r="K74" s="1" t="s">
        <v>5131</v>
      </c>
      <c r="L74" s="170">
        <v>26.000000000000004</v>
      </c>
      <c r="M74" s="170">
        <v>0</v>
      </c>
      <c r="N74" s="68">
        <v>1.9999999999999998</v>
      </c>
      <c r="O74" s="68">
        <v>3</v>
      </c>
      <c r="P74" s="68">
        <v>0</v>
      </c>
      <c r="Q74" s="68">
        <v>7</v>
      </c>
      <c r="R74" s="68">
        <v>3</v>
      </c>
      <c r="S74" s="68">
        <v>10</v>
      </c>
      <c r="T74" s="68">
        <v>25.2</v>
      </c>
      <c r="U74" s="68">
        <v>25.2</v>
      </c>
      <c r="V74" s="68">
        <v>17</v>
      </c>
      <c r="W74" s="68">
        <v>10</v>
      </c>
      <c r="X74" s="68">
        <v>1.9999999999999998</v>
      </c>
      <c r="Y74" s="68">
        <v>21</v>
      </c>
      <c r="Z74" s="68">
        <v>9</v>
      </c>
      <c r="AA74" s="5">
        <v>3.5714285714285716</v>
      </c>
      <c r="AB74" s="5">
        <v>1.0317460317460319</v>
      </c>
      <c r="AC74" s="5">
        <v>1.9999999999999998</v>
      </c>
      <c r="AD74" s="5">
        <v>0</v>
      </c>
      <c r="AE74" s="5">
        <v>4.375</v>
      </c>
      <c r="AF74" s="5">
        <v>0</v>
      </c>
      <c r="AG74" s="5">
        <v>0</v>
      </c>
      <c r="AH74" s="5">
        <v>1.8103448275862069</v>
      </c>
      <c r="AI74" s="5">
        <v>0.35072269895676678</v>
      </c>
      <c r="AJ74" s="5">
        <v>1.0771986974318777</v>
      </c>
      <c r="AK74" s="5">
        <v>0</v>
      </c>
      <c r="AL74" s="5">
        <v>9.6132662239748505</v>
      </c>
      <c r="AM74" s="68">
        <v>73</v>
      </c>
      <c r="AN74" s="5">
        <v>0</v>
      </c>
      <c r="AO74" s="17" t="s">
        <v>22151</v>
      </c>
      <c r="AP74" s="17" t="s">
        <v>22151</v>
      </c>
      <c r="AQ74" s="5">
        <v>6.895458119358298</v>
      </c>
      <c r="AR74" s="5">
        <v>2.7178081046165525</v>
      </c>
      <c r="AS74" s="68">
        <v>73</v>
      </c>
      <c r="AT74" s="14">
        <v>2.7178081046165525</v>
      </c>
      <c r="AU74" s="42">
        <v>6.9002182231104801</v>
      </c>
      <c r="AV74" s="19"/>
      <c r="AW74" s="19">
        <v>2.7178081046165525</v>
      </c>
      <c r="AX74" s="43">
        <v>6.9002182231104801</v>
      </c>
      <c r="AY74" s="167">
        <v>499.02</v>
      </c>
      <c r="AZ74" s="167">
        <v>201</v>
      </c>
      <c r="BA74" s="113">
        <v>298.02</v>
      </c>
      <c r="BB74" s="160">
        <v>310</v>
      </c>
      <c r="BC74" s="160">
        <v>720</v>
      </c>
      <c r="BD74" s="267" t="s">
        <v>22151</v>
      </c>
    </row>
    <row r="75" spans="1:56" x14ac:dyDescent="0.3">
      <c r="A75" s="118" t="s">
        <v>1611</v>
      </c>
      <c r="B75" s="33" t="s">
        <v>7687</v>
      </c>
      <c r="C75" s="33" t="s">
        <v>7111</v>
      </c>
      <c r="D75" s="121" t="s">
        <v>857</v>
      </c>
      <c r="E75" s="33" t="s">
        <v>1372</v>
      </c>
      <c r="F75" s="114" t="s">
        <v>6120</v>
      </c>
      <c r="G75" s="1" t="s">
        <v>1373</v>
      </c>
      <c r="H75" s="114">
        <v>3240</v>
      </c>
      <c r="I75" s="114" t="s">
        <v>10872</v>
      </c>
      <c r="J75" s="114" t="e">
        <v>#VALUE!</v>
      </c>
      <c r="K75" s="114" t="s">
        <v>15463</v>
      </c>
      <c r="L75" s="172">
        <v>20</v>
      </c>
      <c r="M75" s="172">
        <v>0</v>
      </c>
      <c r="N75" s="115">
        <v>1</v>
      </c>
      <c r="O75" s="115">
        <v>2</v>
      </c>
      <c r="P75" s="115">
        <v>0</v>
      </c>
      <c r="Q75" s="115">
        <v>8</v>
      </c>
      <c r="R75" s="115">
        <v>3</v>
      </c>
      <c r="S75" s="115">
        <v>11</v>
      </c>
      <c r="T75" s="115">
        <v>19</v>
      </c>
      <c r="U75" s="115">
        <v>19</v>
      </c>
      <c r="V75" s="115">
        <v>12</v>
      </c>
      <c r="W75" s="115">
        <v>4</v>
      </c>
      <c r="X75" s="115">
        <v>0</v>
      </c>
      <c r="Y75" s="115">
        <v>16</v>
      </c>
      <c r="Z75" s="115">
        <v>7</v>
      </c>
      <c r="AA75" s="116">
        <v>1.8947368421052631</v>
      </c>
      <c r="AB75" s="116">
        <v>1</v>
      </c>
      <c r="AC75" s="116">
        <v>1</v>
      </c>
      <c r="AD75" s="116">
        <v>0</v>
      </c>
      <c r="AE75" s="116">
        <v>5</v>
      </c>
      <c r="AF75" s="116">
        <v>0</v>
      </c>
      <c r="AG75" s="116">
        <v>0</v>
      </c>
      <c r="AH75" s="116">
        <v>1.3793103448275863</v>
      </c>
      <c r="AI75" s="116">
        <v>1.1367896145264469</v>
      </c>
      <c r="AJ75" s="116">
        <v>0.97525784903088331</v>
      </c>
      <c r="AK75" s="116">
        <v>0</v>
      </c>
      <c r="AL75" s="116">
        <v>9.491357808384917</v>
      </c>
      <c r="AM75" s="115">
        <v>74</v>
      </c>
      <c r="AN75" s="116">
        <v>0</v>
      </c>
      <c r="AO75" s="119" t="s">
        <v>22151</v>
      </c>
      <c r="AP75" s="119" t="s">
        <v>22151</v>
      </c>
      <c r="AQ75" s="34">
        <v>6.895458119358298</v>
      </c>
      <c r="AR75" s="116">
        <v>2.5958996890266191</v>
      </c>
      <c r="AS75" s="115">
        <v>74</v>
      </c>
      <c r="AT75" s="116">
        <v>2.5958996890266191</v>
      </c>
      <c r="AU75" s="117">
        <v>6.6355614749050238</v>
      </c>
      <c r="AV75" s="116"/>
      <c r="AW75" s="116">
        <v>2.5958996890266191</v>
      </c>
      <c r="AX75" s="43">
        <v>6.6355614749050238</v>
      </c>
      <c r="AY75" s="168">
        <v>378.27</v>
      </c>
      <c r="AZ75" s="168">
        <v>203</v>
      </c>
      <c r="BA75" s="120">
        <v>175.26999999999998</v>
      </c>
      <c r="BB75" s="161">
        <v>337</v>
      </c>
      <c r="BC75" s="161">
        <v>467</v>
      </c>
      <c r="BD75" s="267" t="s">
        <v>22151</v>
      </c>
    </row>
    <row r="76" spans="1:56" x14ac:dyDescent="0.3">
      <c r="A76" s="214" t="s">
        <v>5062</v>
      </c>
      <c r="B76" s="33" t="s">
        <v>7581</v>
      </c>
      <c r="C76" s="33" t="s">
        <v>6987</v>
      </c>
      <c r="D76" s="121" t="s">
        <v>896</v>
      </c>
      <c r="E76" s="33" t="s">
        <v>1526</v>
      </c>
      <c r="F76" s="114" t="s">
        <v>9094</v>
      </c>
      <c r="G76" s="1" t="s">
        <v>1373</v>
      </c>
      <c r="H76" s="114">
        <v>10058</v>
      </c>
      <c r="I76" s="114" t="s">
        <v>10730</v>
      </c>
      <c r="J76" s="114" t="e">
        <v>#VALUE!</v>
      </c>
      <c r="K76" s="114" t="s">
        <v>5891</v>
      </c>
      <c r="L76" s="172">
        <v>21</v>
      </c>
      <c r="M76" s="172">
        <v>0</v>
      </c>
      <c r="N76" s="115">
        <v>4</v>
      </c>
      <c r="O76" s="115">
        <v>3</v>
      </c>
      <c r="P76" s="115">
        <v>0</v>
      </c>
      <c r="Q76" s="115">
        <v>0</v>
      </c>
      <c r="R76" s="115">
        <v>1</v>
      </c>
      <c r="S76" s="115">
        <v>1</v>
      </c>
      <c r="T76" s="115">
        <v>29</v>
      </c>
      <c r="U76" s="115">
        <v>29</v>
      </c>
      <c r="V76" s="115">
        <v>23</v>
      </c>
      <c r="W76" s="115">
        <v>9</v>
      </c>
      <c r="X76" s="115">
        <v>1</v>
      </c>
      <c r="Y76" s="115">
        <v>43</v>
      </c>
      <c r="Z76" s="115">
        <v>10</v>
      </c>
      <c r="AA76" s="116">
        <v>2.7931034482758621</v>
      </c>
      <c r="AB76" s="116">
        <v>1.1379310344827587</v>
      </c>
      <c r="AC76" s="116">
        <v>4</v>
      </c>
      <c r="AD76" s="116">
        <v>0</v>
      </c>
      <c r="AE76" s="116">
        <v>0</v>
      </c>
      <c r="AF76" s="116">
        <v>0</v>
      </c>
      <c r="AG76" s="116">
        <v>0</v>
      </c>
      <c r="AH76" s="116">
        <v>3.7068965517241379</v>
      </c>
      <c r="AI76" s="116">
        <v>1.0000253671478605</v>
      </c>
      <c r="AJ76" s="116">
        <v>0.69425703286901785</v>
      </c>
      <c r="AK76" s="116">
        <v>0</v>
      </c>
      <c r="AL76" s="116">
        <v>9.4011789517410165</v>
      </c>
      <c r="AM76" s="115">
        <v>75</v>
      </c>
      <c r="AN76" s="116">
        <v>0</v>
      </c>
      <c r="AO76" s="119" t="s">
        <v>22151</v>
      </c>
      <c r="AP76" s="119" t="s">
        <v>22151</v>
      </c>
      <c r="AQ76" s="34">
        <v>6.895458119358298</v>
      </c>
      <c r="AR76" s="116">
        <v>2.5057208323827185</v>
      </c>
      <c r="AS76" s="115">
        <v>75</v>
      </c>
      <c r="AT76" s="116">
        <v>2.5057208323827185</v>
      </c>
      <c r="AU76" s="117">
        <v>6.4397879276829766</v>
      </c>
      <c r="AV76" s="116"/>
      <c r="AW76" s="116">
        <v>2.5057208323827185</v>
      </c>
      <c r="AX76" s="43">
        <v>6.4397879276829766</v>
      </c>
      <c r="AY76" s="168">
        <v>603.04999999999995</v>
      </c>
      <c r="AZ76" s="168">
        <v>209</v>
      </c>
      <c r="BA76" s="120">
        <v>394.04999999999995</v>
      </c>
      <c r="BB76" s="161">
        <v>508</v>
      </c>
      <c r="BC76" s="161">
        <v>722</v>
      </c>
      <c r="BD76" s="267" t="s">
        <v>22151</v>
      </c>
    </row>
    <row r="77" spans="1:56" x14ac:dyDescent="0.3">
      <c r="A77" s="118" t="s">
        <v>1951</v>
      </c>
      <c r="B77" s="33" t="s">
        <v>7527</v>
      </c>
      <c r="C77" s="33" t="s">
        <v>7528</v>
      </c>
      <c r="D77" s="121" t="s">
        <v>827</v>
      </c>
      <c r="E77" s="33" t="s">
        <v>1389</v>
      </c>
      <c r="F77" s="114" t="s">
        <v>6120</v>
      </c>
      <c r="G77" s="1" t="s">
        <v>1373</v>
      </c>
      <c r="H77" s="114">
        <v>9132</v>
      </c>
      <c r="I77" s="114" t="s">
        <v>9868</v>
      </c>
      <c r="J77" s="114" t="e">
        <v>#VALUE!</v>
      </c>
      <c r="K77" s="114" t="s">
        <v>5445</v>
      </c>
      <c r="L77" s="172">
        <v>9</v>
      </c>
      <c r="M77" s="172">
        <v>9</v>
      </c>
      <c r="N77" s="115">
        <v>3.9999999999999996</v>
      </c>
      <c r="O77" s="115">
        <v>1.9999999999999998</v>
      </c>
      <c r="P77" s="115">
        <v>0</v>
      </c>
      <c r="Q77" s="115">
        <v>0</v>
      </c>
      <c r="R77" s="115">
        <v>0</v>
      </c>
      <c r="S77" s="115">
        <v>0</v>
      </c>
      <c r="T77" s="115">
        <v>48.1</v>
      </c>
      <c r="U77" s="115">
        <v>48.1</v>
      </c>
      <c r="V77" s="115">
        <v>51</v>
      </c>
      <c r="W77" s="115">
        <v>20</v>
      </c>
      <c r="X77" s="115">
        <v>7.9999999999999991</v>
      </c>
      <c r="Y77" s="115">
        <v>52.000000000000007</v>
      </c>
      <c r="Z77" s="115">
        <v>7.0000000000000009</v>
      </c>
      <c r="AA77" s="116">
        <v>3.742203742203742</v>
      </c>
      <c r="AB77" s="116">
        <v>1.2058212058212059</v>
      </c>
      <c r="AC77" s="116">
        <v>3.9999999999999996</v>
      </c>
      <c r="AD77" s="116">
        <v>0</v>
      </c>
      <c r="AE77" s="116">
        <v>0</v>
      </c>
      <c r="AF77" s="116">
        <v>0</v>
      </c>
      <c r="AG77" s="116">
        <v>0</v>
      </c>
      <c r="AH77" s="116">
        <v>4.4827586206896557</v>
      </c>
      <c r="AI77" s="116">
        <v>0.42499921154625347</v>
      </c>
      <c r="AJ77" s="116">
        <v>0.46631782942015282</v>
      </c>
      <c r="AK77" s="116">
        <v>0</v>
      </c>
      <c r="AL77" s="116">
        <v>9.374075661656061</v>
      </c>
      <c r="AM77" s="115">
        <v>76</v>
      </c>
      <c r="AN77" s="116">
        <v>0</v>
      </c>
      <c r="AO77" s="119" t="s">
        <v>22151</v>
      </c>
      <c r="AP77" s="119" t="s">
        <v>22151</v>
      </c>
      <c r="AQ77" s="34">
        <v>6.895458119358298</v>
      </c>
      <c r="AR77" s="116">
        <v>2.478617542297763</v>
      </c>
      <c r="AS77" s="115">
        <v>76</v>
      </c>
      <c r="AT77" s="116">
        <v>2.478617542297763</v>
      </c>
      <c r="AU77" s="117">
        <v>6.3809481126887295</v>
      </c>
      <c r="AV77" s="116"/>
      <c r="AW77" s="116">
        <v>2.478617542297763</v>
      </c>
      <c r="AX77" s="43">
        <v>6.3809481126887295</v>
      </c>
      <c r="AY77" s="168">
        <v>229.11</v>
      </c>
      <c r="AZ77" s="168">
        <v>210</v>
      </c>
      <c r="BA77" s="120">
        <v>19.110000000000014</v>
      </c>
      <c r="BB77" s="161">
        <v>178</v>
      </c>
      <c r="BC77" s="161">
        <v>307</v>
      </c>
      <c r="BD77" s="267" t="s">
        <v>22151</v>
      </c>
    </row>
    <row r="78" spans="1:56" x14ac:dyDescent="0.3">
      <c r="A78" s="212" t="s">
        <v>13089</v>
      </c>
      <c r="B78" s="1" t="s">
        <v>7181</v>
      </c>
      <c r="C78" s="1" t="s">
        <v>6537</v>
      </c>
      <c r="D78" s="121" t="s">
        <v>12865</v>
      </c>
      <c r="E78" s="1" t="s">
        <v>1460</v>
      </c>
      <c r="F78" s="1" t="s">
        <v>9094</v>
      </c>
      <c r="G78" s="1" t="s">
        <v>1373</v>
      </c>
      <c r="H78" s="216">
        <v>19951</v>
      </c>
      <c r="I78" s="216" t="s">
        <v>19821</v>
      </c>
      <c r="J78" s="244" t="e">
        <v>#VALUE!</v>
      </c>
      <c r="K78" s="244" t="s">
        <v>13090</v>
      </c>
      <c r="L78" s="171">
        <v>6</v>
      </c>
      <c r="M78" s="171">
        <v>6</v>
      </c>
      <c r="N78" s="221">
        <v>3</v>
      </c>
      <c r="O78" s="97">
        <v>2</v>
      </c>
      <c r="P78" s="97">
        <v>0</v>
      </c>
      <c r="Q78" s="221">
        <v>0</v>
      </c>
      <c r="R78" s="97">
        <v>0</v>
      </c>
      <c r="S78" s="97">
        <v>0</v>
      </c>
      <c r="T78" s="221">
        <v>32.1</v>
      </c>
      <c r="U78" s="221">
        <v>32.1</v>
      </c>
      <c r="V78" s="221">
        <v>21</v>
      </c>
      <c r="W78" s="221">
        <v>7</v>
      </c>
      <c r="X78" s="221">
        <v>1</v>
      </c>
      <c r="Y78" s="221">
        <v>41</v>
      </c>
      <c r="Z78" s="221">
        <v>14</v>
      </c>
      <c r="AA78" s="224">
        <v>1.9626168224299065</v>
      </c>
      <c r="AB78" s="224">
        <v>1.0903426791277258</v>
      </c>
      <c r="AC78" s="224">
        <v>3</v>
      </c>
      <c r="AD78" s="245">
        <v>0</v>
      </c>
      <c r="AE78" s="224">
        <v>0</v>
      </c>
      <c r="AF78" s="245">
        <v>0</v>
      </c>
      <c r="AG78" s="245">
        <v>0</v>
      </c>
      <c r="AH78" s="224">
        <v>3.5344827586206899</v>
      </c>
      <c r="AI78" s="224">
        <v>1.8021236622139716</v>
      </c>
      <c r="AJ78" s="224">
        <v>0.9903687447576488</v>
      </c>
      <c r="AK78" s="224">
        <v>0</v>
      </c>
      <c r="AL78" s="228">
        <v>9.3269751655923123</v>
      </c>
      <c r="AM78" s="246">
        <v>77</v>
      </c>
      <c r="AN78" s="247">
        <v>0</v>
      </c>
      <c r="AO78" s="248" t="s">
        <v>22151</v>
      </c>
      <c r="AP78" s="253" t="s">
        <v>22151</v>
      </c>
      <c r="AQ78" s="224">
        <v>6.895458119358298</v>
      </c>
      <c r="AR78" s="224">
        <v>2.4315170462340143</v>
      </c>
      <c r="AS78" s="221">
        <v>77</v>
      </c>
      <c r="AT78" s="224">
        <v>2.4315170462340143</v>
      </c>
      <c r="AU78" s="239">
        <v>6.2786954169517424</v>
      </c>
      <c r="AV78" s="224"/>
      <c r="AW78" s="224">
        <v>2.4315170462340143</v>
      </c>
      <c r="AX78" s="43">
        <v>6.2786954169517424</v>
      </c>
      <c r="AY78" s="268">
        <v>96.64</v>
      </c>
      <c r="AZ78" s="255">
        <v>211</v>
      </c>
      <c r="BA78" s="256">
        <v>-114.36</v>
      </c>
      <c r="BB78" s="257">
        <v>62</v>
      </c>
      <c r="BC78" s="257">
        <v>134</v>
      </c>
      <c r="BD78" s="267" t="s">
        <v>22151</v>
      </c>
    </row>
    <row r="79" spans="1:56" x14ac:dyDescent="0.3">
      <c r="A79" s="212" t="s">
        <v>11921</v>
      </c>
      <c r="B79" s="1" t="s">
        <v>8002</v>
      </c>
      <c r="C79" s="1" t="s">
        <v>11922</v>
      </c>
      <c r="D79" s="121" t="s">
        <v>11304</v>
      </c>
      <c r="E79" s="1" t="s">
        <v>1481</v>
      </c>
      <c r="F79" s="1" t="s">
        <v>9094</v>
      </c>
      <c r="G79" s="1" t="s">
        <v>1373</v>
      </c>
      <c r="H79" s="216">
        <v>13834</v>
      </c>
      <c r="I79" s="216" t="s">
        <v>11751</v>
      </c>
      <c r="J79" s="244" t="e">
        <v>#VALUE!</v>
      </c>
      <c r="K79" s="244" t="s">
        <v>11924</v>
      </c>
      <c r="L79" s="171">
        <v>11</v>
      </c>
      <c r="M79" s="171">
        <v>11</v>
      </c>
      <c r="N79" s="221">
        <v>5</v>
      </c>
      <c r="O79" s="97">
        <v>5</v>
      </c>
      <c r="P79" s="97">
        <v>0</v>
      </c>
      <c r="Q79" s="221">
        <v>0</v>
      </c>
      <c r="R79" s="97">
        <v>0</v>
      </c>
      <c r="S79" s="97">
        <v>0</v>
      </c>
      <c r="T79" s="221">
        <v>62.1</v>
      </c>
      <c r="U79" s="221">
        <v>62.1</v>
      </c>
      <c r="V79" s="221">
        <v>53</v>
      </c>
      <c r="W79" s="221">
        <v>31</v>
      </c>
      <c r="X79" s="221">
        <v>13</v>
      </c>
      <c r="Y79" s="221">
        <v>46</v>
      </c>
      <c r="Z79" s="221">
        <v>19</v>
      </c>
      <c r="AA79" s="224">
        <v>4.4927536231884053</v>
      </c>
      <c r="AB79" s="224">
        <v>1.1594202898550725</v>
      </c>
      <c r="AC79" s="224">
        <v>5</v>
      </c>
      <c r="AD79" s="245">
        <v>0</v>
      </c>
      <c r="AE79" s="224">
        <v>0</v>
      </c>
      <c r="AF79" s="245">
        <v>0</v>
      </c>
      <c r="AG79" s="245">
        <v>0</v>
      </c>
      <c r="AH79" s="224">
        <v>3.9655172413793105</v>
      </c>
      <c r="AI79" s="224">
        <v>-0.61531268815211726</v>
      </c>
      <c r="AJ79" s="224">
        <v>0.96722436445709048</v>
      </c>
      <c r="AK79" s="224">
        <v>0</v>
      </c>
      <c r="AL79" s="228">
        <v>9.3174289176842819</v>
      </c>
      <c r="AM79" s="246">
        <v>78</v>
      </c>
      <c r="AN79" s="247">
        <v>0</v>
      </c>
      <c r="AO79" s="248" t="s">
        <v>22151</v>
      </c>
      <c r="AP79" s="253" t="s">
        <v>22151</v>
      </c>
      <c r="AQ79" s="224">
        <v>6.895458119358298</v>
      </c>
      <c r="AR79" s="224">
        <v>2.4219707983259839</v>
      </c>
      <c r="AS79" s="221">
        <v>78</v>
      </c>
      <c r="AT79" s="224">
        <v>2.4219707983259839</v>
      </c>
      <c r="AU79" s="239">
        <v>6.2579710156323056</v>
      </c>
      <c r="AV79" s="224"/>
      <c r="AW79" s="224">
        <v>2.4219707983259839</v>
      </c>
      <c r="AX79" s="43">
        <v>6.2579710156323056</v>
      </c>
      <c r="AY79" s="268">
        <v>481.52</v>
      </c>
      <c r="AZ79" s="255">
        <v>212</v>
      </c>
      <c r="BA79" s="256">
        <v>269.52</v>
      </c>
      <c r="BB79" s="257">
        <v>413</v>
      </c>
      <c r="BC79" s="257">
        <v>563</v>
      </c>
      <c r="BD79" s="267" t="s">
        <v>22151</v>
      </c>
    </row>
    <row r="80" spans="1:56" x14ac:dyDescent="0.3">
      <c r="A80" s="178" t="s">
        <v>20029</v>
      </c>
      <c r="B80" s="33" t="s">
        <v>20030</v>
      </c>
      <c r="C80" s="33" t="s">
        <v>6920</v>
      </c>
      <c r="D80" s="121" t="s">
        <v>15408</v>
      </c>
      <c r="E80" s="33" t="s">
        <v>1439</v>
      </c>
      <c r="F80" s="1" t="s">
        <v>6120</v>
      </c>
      <c r="G80" s="1" t="s">
        <v>1373</v>
      </c>
      <c r="H80" s="1">
        <v>16128</v>
      </c>
      <c r="I80" s="1" t="s">
        <v>20031</v>
      </c>
      <c r="J80" s="1" t="e">
        <v>#VALUE!</v>
      </c>
      <c r="K80" s="1" t="s">
        <v>20033</v>
      </c>
      <c r="L80" s="170">
        <v>17</v>
      </c>
      <c r="M80" s="170">
        <v>3</v>
      </c>
      <c r="N80" s="68">
        <v>3</v>
      </c>
      <c r="O80" s="68">
        <v>0</v>
      </c>
      <c r="P80" s="68">
        <v>0</v>
      </c>
      <c r="Q80" s="68">
        <v>2</v>
      </c>
      <c r="R80" s="68">
        <v>0</v>
      </c>
      <c r="S80" s="68">
        <v>2</v>
      </c>
      <c r="T80" s="68">
        <v>25</v>
      </c>
      <c r="U80" s="68">
        <v>25</v>
      </c>
      <c r="V80" s="68">
        <v>21</v>
      </c>
      <c r="W80" s="68">
        <v>5</v>
      </c>
      <c r="X80" s="68">
        <v>3</v>
      </c>
      <c r="Y80" s="68">
        <v>25</v>
      </c>
      <c r="Z80" s="68">
        <v>3</v>
      </c>
      <c r="AA80" s="5">
        <v>1.8</v>
      </c>
      <c r="AB80" s="5">
        <v>0.96</v>
      </c>
      <c r="AC80" s="5">
        <v>3</v>
      </c>
      <c r="AD80" s="5">
        <v>0</v>
      </c>
      <c r="AE80" s="5">
        <v>1.25</v>
      </c>
      <c r="AF80" s="5">
        <v>0</v>
      </c>
      <c r="AG80" s="5">
        <v>0</v>
      </c>
      <c r="AH80" s="5">
        <v>2.1551724137931036</v>
      </c>
      <c r="AI80" s="5">
        <v>1.5372492559208755</v>
      </c>
      <c r="AJ80" s="5">
        <v>1.3674711526696681</v>
      </c>
      <c r="AK80" s="5">
        <v>0</v>
      </c>
      <c r="AL80" s="5">
        <v>9.309892822383647</v>
      </c>
      <c r="AM80" s="68">
        <v>79</v>
      </c>
      <c r="AN80" s="5">
        <v>0</v>
      </c>
      <c r="AO80" s="17" t="s">
        <v>22151</v>
      </c>
      <c r="AP80" s="17" t="s">
        <v>22151</v>
      </c>
      <c r="AQ80" s="5">
        <v>6.895458119358298</v>
      </c>
      <c r="AR80" s="5">
        <v>2.414434703025349</v>
      </c>
      <c r="AS80" s="68">
        <v>79</v>
      </c>
      <c r="AT80" s="14">
        <v>2.414434703025349</v>
      </c>
      <c r="AU80" s="42">
        <v>6.241610549730253</v>
      </c>
      <c r="AV80" s="19"/>
      <c r="AW80" s="19">
        <v>2.414434703025349</v>
      </c>
      <c r="AX80" s="43">
        <v>6.241610549730253</v>
      </c>
      <c r="AY80" s="167">
        <v>736.43</v>
      </c>
      <c r="AZ80" s="167">
        <v>214</v>
      </c>
      <c r="BA80" s="113">
        <v>522.42999999999995</v>
      </c>
      <c r="BB80" s="160">
        <v>661</v>
      </c>
      <c r="BC80" s="160">
        <v>750</v>
      </c>
      <c r="BD80" s="267" t="s">
        <v>22151</v>
      </c>
    </row>
    <row r="81" spans="1:56" x14ac:dyDescent="0.3">
      <c r="A81" t="s">
        <v>19963</v>
      </c>
      <c r="B81" s="33" t="s">
        <v>19964</v>
      </c>
      <c r="C81" s="33" t="s">
        <v>6620</v>
      </c>
      <c r="D81" s="121" t="s">
        <v>17267</v>
      </c>
      <c r="E81" s="33" t="s">
        <v>1439</v>
      </c>
      <c r="F81" s="1" t="s">
        <v>6120</v>
      </c>
      <c r="G81" s="1" t="s">
        <v>1373</v>
      </c>
      <c r="H81" s="1">
        <v>20418</v>
      </c>
      <c r="I81" s="1" t="s">
        <v>19965</v>
      </c>
      <c r="J81" s="1" t="e">
        <v>#VALUE!</v>
      </c>
      <c r="K81" s="1" t="s">
        <v>19967</v>
      </c>
      <c r="L81" s="170">
        <v>7</v>
      </c>
      <c r="M81" s="170">
        <v>5</v>
      </c>
      <c r="N81" s="68">
        <v>5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32.1</v>
      </c>
      <c r="U81" s="68">
        <v>32.1</v>
      </c>
      <c r="V81" s="68">
        <v>28</v>
      </c>
      <c r="W81" s="68">
        <v>10</v>
      </c>
      <c r="X81" s="68">
        <v>5</v>
      </c>
      <c r="Y81" s="68">
        <v>25</v>
      </c>
      <c r="Z81" s="68">
        <v>7</v>
      </c>
      <c r="AA81" s="5">
        <v>2.8037383177570092</v>
      </c>
      <c r="AB81" s="5">
        <v>1.0903426791277258</v>
      </c>
      <c r="AC81" s="34">
        <v>5</v>
      </c>
      <c r="AD81" s="34">
        <v>0</v>
      </c>
      <c r="AE81" s="34">
        <v>0</v>
      </c>
      <c r="AF81" s="34">
        <v>0</v>
      </c>
      <c r="AG81" s="34">
        <v>0</v>
      </c>
      <c r="AH81" s="34">
        <v>2.1551724137931036</v>
      </c>
      <c r="AI81" s="5">
        <v>1.0896027748122377</v>
      </c>
      <c r="AJ81" s="5">
        <v>0.9903687447576488</v>
      </c>
      <c r="AK81" s="5">
        <v>0</v>
      </c>
      <c r="AL81" s="34">
        <v>9.2351439333629912</v>
      </c>
      <c r="AM81" s="105">
        <v>80</v>
      </c>
      <c r="AN81" s="34">
        <v>0</v>
      </c>
      <c r="AO81" s="35" t="s">
        <v>22151</v>
      </c>
      <c r="AP81" s="35" t="s">
        <v>22151</v>
      </c>
      <c r="AQ81" s="34">
        <v>6.895458119358298</v>
      </c>
      <c r="AR81" s="34">
        <v>2.3396858140046932</v>
      </c>
      <c r="AS81" s="105">
        <v>80</v>
      </c>
      <c r="AT81" s="34">
        <v>2.3396858140046932</v>
      </c>
      <c r="AU81" s="44">
        <v>6.0793346493796054</v>
      </c>
      <c r="AV81" s="34"/>
      <c r="AW81" s="34">
        <v>2.3396858140046932</v>
      </c>
      <c r="AX81" s="43">
        <v>6.0793346493796054</v>
      </c>
      <c r="AY81" s="167">
        <v>448.59</v>
      </c>
      <c r="AZ81" s="167">
        <v>217</v>
      </c>
      <c r="BA81" s="113">
        <v>231.58999999999997</v>
      </c>
      <c r="BB81" s="160">
        <v>300</v>
      </c>
      <c r="BC81" s="160">
        <v>501</v>
      </c>
      <c r="BD81" s="267" t="s">
        <v>22151</v>
      </c>
    </row>
    <row r="82" spans="1:56" x14ac:dyDescent="0.3">
      <c r="A82" s="178" t="s">
        <v>12132</v>
      </c>
      <c r="B82" s="1" t="s">
        <v>8064</v>
      </c>
      <c r="C82" s="1" t="s">
        <v>6970</v>
      </c>
      <c r="D82" s="121" t="s">
        <v>11256</v>
      </c>
      <c r="E82" s="1" t="s">
        <v>1565</v>
      </c>
      <c r="F82" s="1" t="s">
        <v>6120</v>
      </c>
      <c r="G82" s="1" t="s">
        <v>1373</v>
      </c>
      <c r="H82" s="1">
        <v>13449</v>
      </c>
      <c r="I82" s="1" t="s">
        <v>11825</v>
      </c>
      <c r="J82" s="1" t="e">
        <v>#VALUE!</v>
      </c>
      <c r="K82" s="1" t="s">
        <v>12133</v>
      </c>
      <c r="L82" s="170">
        <v>21</v>
      </c>
      <c r="M82" s="170">
        <v>0</v>
      </c>
      <c r="N82" s="68">
        <v>2</v>
      </c>
      <c r="O82" s="68">
        <v>4</v>
      </c>
      <c r="P82" s="68">
        <v>0</v>
      </c>
      <c r="Q82" s="68">
        <v>9</v>
      </c>
      <c r="R82" s="68">
        <v>2</v>
      </c>
      <c r="S82" s="68">
        <v>11</v>
      </c>
      <c r="T82" s="68">
        <v>20</v>
      </c>
      <c r="U82" s="68">
        <v>20</v>
      </c>
      <c r="V82" s="68">
        <v>26</v>
      </c>
      <c r="W82" s="68">
        <v>9</v>
      </c>
      <c r="X82" s="68">
        <v>2</v>
      </c>
      <c r="Y82" s="68">
        <v>24</v>
      </c>
      <c r="Z82" s="68">
        <v>4</v>
      </c>
      <c r="AA82" s="5">
        <v>4.05</v>
      </c>
      <c r="AB82" s="5">
        <v>1.5</v>
      </c>
      <c r="AC82" s="5">
        <v>2</v>
      </c>
      <c r="AD82" s="5">
        <v>0</v>
      </c>
      <c r="AE82" s="5">
        <v>5.625</v>
      </c>
      <c r="AF82" s="5">
        <v>0</v>
      </c>
      <c r="AG82" s="5">
        <v>0</v>
      </c>
      <c r="AH82" s="5">
        <v>2.0689655172413794</v>
      </c>
      <c r="AI82" s="5">
        <v>2.1749268687489328E-2</v>
      </c>
      <c r="AJ82" s="5">
        <v>-0.66145960458871578</v>
      </c>
      <c r="AK82" s="5">
        <v>0</v>
      </c>
      <c r="AL82" s="5">
        <v>9.0542551813401531</v>
      </c>
      <c r="AM82" s="68">
        <v>81</v>
      </c>
      <c r="AN82" s="5">
        <v>0</v>
      </c>
      <c r="AO82" s="17" t="s">
        <v>22151</v>
      </c>
      <c r="AP82" s="17" t="s">
        <v>22151</v>
      </c>
      <c r="AQ82" s="5">
        <v>6.895458119358298</v>
      </c>
      <c r="AR82" s="5">
        <v>2.1587970619818551</v>
      </c>
      <c r="AS82" s="68">
        <v>81</v>
      </c>
      <c r="AT82" s="14">
        <v>2.1587970619818551</v>
      </c>
      <c r="AU82" s="42">
        <v>5.6866346978164533</v>
      </c>
      <c r="AV82" s="19"/>
      <c r="AW82" s="19">
        <v>2.1587970619818551</v>
      </c>
      <c r="AX82" s="43">
        <v>5.6866346978164533</v>
      </c>
      <c r="AY82" s="167">
        <v>125.07</v>
      </c>
      <c r="AZ82" s="167">
        <v>225</v>
      </c>
      <c r="BA82" s="113">
        <v>-99.93</v>
      </c>
      <c r="BB82" s="160">
        <v>80</v>
      </c>
      <c r="BC82" s="160">
        <v>163</v>
      </c>
      <c r="BD82" s="267" t="s">
        <v>22151</v>
      </c>
    </row>
    <row r="83" spans="1:56" x14ac:dyDescent="0.3">
      <c r="A83" s="213" t="s">
        <v>10344</v>
      </c>
      <c r="B83" s="33" t="s">
        <v>10346</v>
      </c>
      <c r="C83" s="33" t="s">
        <v>7205</v>
      </c>
      <c r="D83" s="121" t="s">
        <v>10345</v>
      </c>
      <c r="E83" s="33" t="s">
        <v>1379</v>
      </c>
      <c r="F83" s="1" t="s">
        <v>9094</v>
      </c>
      <c r="G83" s="1" t="s">
        <v>1373</v>
      </c>
      <c r="H83" s="1">
        <v>14765</v>
      </c>
      <c r="I83" s="1" t="s">
        <v>11778</v>
      </c>
      <c r="J83" s="1" t="e">
        <v>#VALUE!</v>
      </c>
      <c r="K83" s="1" t="s">
        <v>10347</v>
      </c>
      <c r="L83" s="170">
        <v>11</v>
      </c>
      <c r="M83" s="170">
        <v>10</v>
      </c>
      <c r="N83" s="68">
        <v>3</v>
      </c>
      <c r="O83" s="68">
        <v>0</v>
      </c>
      <c r="P83" s="68">
        <v>0</v>
      </c>
      <c r="Q83" s="77">
        <v>0</v>
      </c>
      <c r="R83" s="77">
        <v>0</v>
      </c>
      <c r="S83" s="77">
        <v>0</v>
      </c>
      <c r="T83" s="77">
        <v>55</v>
      </c>
      <c r="U83" s="77">
        <v>55</v>
      </c>
      <c r="V83" s="77">
        <v>45</v>
      </c>
      <c r="W83" s="77">
        <v>20</v>
      </c>
      <c r="X83" s="77">
        <v>5</v>
      </c>
      <c r="Y83" s="77">
        <v>45</v>
      </c>
      <c r="Z83" s="77">
        <v>18</v>
      </c>
      <c r="AA83" s="54">
        <v>3.2727272727272729</v>
      </c>
      <c r="AB83" s="54">
        <v>1.1454545454545455</v>
      </c>
      <c r="AC83" s="54">
        <v>3</v>
      </c>
      <c r="AD83" s="54">
        <v>0</v>
      </c>
      <c r="AE83" s="54">
        <v>0</v>
      </c>
      <c r="AF83" s="54">
        <v>0</v>
      </c>
      <c r="AG83" s="54">
        <v>0</v>
      </c>
      <c r="AH83" s="54">
        <v>3.8793103448275863</v>
      </c>
      <c r="AI83" s="54">
        <v>1.12386671452005</v>
      </c>
      <c r="AJ83" s="54">
        <v>1.0098977234614777</v>
      </c>
      <c r="AK83" s="54">
        <v>0</v>
      </c>
      <c r="AL83" s="54">
        <v>9.0130747828091149</v>
      </c>
      <c r="AM83" s="77">
        <v>82</v>
      </c>
      <c r="AN83" s="54">
        <v>0</v>
      </c>
      <c r="AO83" s="59" t="s">
        <v>22151</v>
      </c>
      <c r="AP83" s="59" t="s">
        <v>22151</v>
      </c>
      <c r="AQ83" s="54">
        <v>6.895458119358298</v>
      </c>
      <c r="AR83" s="54">
        <v>2.1176166634508169</v>
      </c>
      <c r="AS83" s="77">
        <v>82</v>
      </c>
      <c r="AT83" s="54">
        <v>2.1176166634508169</v>
      </c>
      <c r="AU83" s="60">
        <v>5.5972342219568585</v>
      </c>
      <c r="AV83" s="54"/>
      <c r="AW83" s="54">
        <v>2.1176166634508169</v>
      </c>
      <c r="AX83" s="43">
        <v>5.5972342219568585</v>
      </c>
      <c r="AY83" s="167">
        <v>111.68</v>
      </c>
      <c r="AZ83" s="167">
        <v>229</v>
      </c>
      <c r="BA83" s="113">
        <v>-117.32</v>
      </c>
      <c r="BB83" s="160">
        <v>87</v>
      </c>
      <c r="BC83" s="160">
        <v>150</v>
      </c>
      <c r="BD83" s="267" t="s">
        <v>22151</v>
      </c>
    </row>
    <row r="84" spans="1:56" x14ac:dyDescent="0.3">
      <c r="A84" s="178" t="s">
        <v>8244</v>
      </c>
      <c r="B84" s="33" t="s">
        <v>8245</v>
      </c>
      <c r="C84" s="33" t="s">
        <v>7193</v>
      </c>
      <c r="D84" s="121" t="s">
        <v>8789</v>
      </c>
      <c r="E84" s="33" t="s">
        <v>1376</v>
      </c>
      <c r="F84" s="1" t="s">
        <v>6120</v>
      </c>
      <c r="G84" s="1" t="s">
        <v>1373</v>
      </c>
      <c r="H84" s="1">
        <v>14120</v>
      </c>
      <c r="I84" s="1" t="s">
        <v>9464</v>
      </c>
      <c r="J84" s="1" t="e">
        <v>#VALUE!</v>
      </c>
      <c r="K84" s="1" t="s">
        <v>14126</v>
      </c>
      <c r="L84" s="170">
        <v>11</v>
      </c>
      <c r="M84" s="170">
        <v>11</v>
      </c>
      <c r="N84" s="68">
        <v>3</v>
      </c>
      <c r="O84" s="68">
        <v>3</v>
      </c>
      <c r="P84" s="68">
        <v>0</v>
      </c>
      <c r="Q84" s="68">
        <v>0</v>
      </c>
      <c r="R84" s="68">
        <v>0</v>
      </c>
      <c r="S84" s="68">
        <v>0</v>
      </c>
      <c r="T84" s="68">
        <v>55</v>
      </c>
      <c r="U84" s="68">
        <v>55</v>
      </c>
      <c r="V84" s="68">
        <v>44</v>
      </c>
      <c r="W84" s="68">
        <v>24</v>
      </c>
      <c r="X84" s="68">
        <v>5</v>
      </c>
      <c r="Y84" s="68">
        <v>55.999999999999993</v>
      </c>
      <c r="Z84" s="68">
        <v>20</v>
      </c>
      <c r="AA84" s="5">
        <v>3.9272727272727272</v>
      </c>
      <c r="AB84" s="5">
        <v>1.1636363636363636</v>
      </c>
      <c r="AC84" s="5">
        <v>3</v>
      </c>
      <c r="AD84" s="5">
        <v>0</v>
      </c>
      <c r="AE84" s="5">
        <v>0</v>
      </c>
      <c r="AF84" s="5">
        <v>0</v>
      </c>
      <c r="AG84" s="5">
        <v>0</v>
      </c>
      <c r="AH84" s="5">
        <v>4.8275862068965516</v>
      </c>
      <c r="AI84" s="5">
        <v>0.22377323904237081</v>
      </c>
      <c r="AJ84" s="5">
        <v>0.85585488034281021</v>
      </c>
      <c r="AK84" s="5">
        <v>0</v>
      </c>
      <c r="AL84" s="5">
        <v>8.9072143262817338</v>
      </c>
      <c r="AM84" s="68">
        <v>83</v>
      </c>
      <c r="AN84" s="5">
        <v>0</v>
      </c>
      <c r="AO84" s="17" t="s">
        <v>22151</v>
      </c>
      <c r="AP84" s="17" t="s">
        <v>22151</v>
      </c>
      <c r="AQ84" s="5">
        <v>6.895458119358298</v>
      </c>
      <c r="AR84" s="5">
        <v>2.0117562069234358</v>
      </c>
      <c r="AS84" s="68">
        <v>83</v>
      </c>
      <c r="AT84" s="14">
        <v>2.0117562069234358</v>
      </c>
      <c r="AU84" s="42">
        <v>5.3674167474822321</v>
      </c>
      <c r="AV84" s="19"/>
      <c r="AW84" s="19">
        <v>2.0117562069234358</v>
      </c>
      <c r="AX84" s="43">
        <v>5.3674167474822321</v>
      </c>
      <c r="AY84" s="167">
        <v>117.14</v>
      </c>
      <c r="AZ84" s="167">
        <v>235</v>
      </c>
      <c r="BA84" s="113">
        <v>-117.86</v>
      </c>
      <c r="BB84" s="160">
        <v>86</v>
      </c>
      <c r="BC84" s="160">
        <v>155</v>
      </c>
      <c r="BD84" s="267" t="s">
        <v>22151</v>
      </c>
    </row>
    <row r="85" spans="1:56" x14ac:dyDescent="0.3">
      <c r="A85" s="178" t="s">
        <v>20198</v>
      </c>
      <c r="B85" s="33" t="s">
        <v>20200</v>
      </c>
      <c r="C85" s="33" t="s">
        <v>20199</v>
      </c>
      <c r="D85" s="121" t="s">
        <v>17238</v>
      </c>
      <c r="E85" s="33" t="s">
        <v>1464</v>
      </c>
      <c r="F85" s="1" t="s">
        <v>6120</v>
      </c>
      <c r="G85" s="1" t="s">
        <v>1373</v>
      </c>
      <c r="H85" s="1">
        <v>23293</v>
      </c>
      <c r="I85" s="1" t="s">
        <v>20201</v>
      </c>
      <c r="J85" s="1" t="e">
        <v>#VALUE!</v>
      </c>
      <c r="K85" s="1" t="s">
        <v>20202</v>
      </c>
      <c r="L85" s="170">
        <v>21</v>
      </c>
      <c r="M85" s="170">
        <v>0</v>
      </c>
      <c r="N85" s="68">
        <v>3</v>
      </c>
      <c r="O85" s="68">
        <v>0</v>
      </c>
      <c r="P85" s="68">
        <v>0</v>
      </c>
      <c r="Q85" s="68">
        <v>1</v>
      </c>
      <c r="R85" s="68">
        <v>5</v>
      </c>
      <c r="S85" s="68">
        <v>6</v>
      </c>
      <c r="T85" s="68">
        <v>23.2</v>
      </c>
      <c r="U85" s="68">
        <v>23.2</v>
      </c>
      <c r="V85" s="68">
        <v>12</v>
      </c>
      <c r="W85" s="68">
        <v>4</v>
      </c>
      <c r="X85" s="68">
        <v>1</v>
      </c>
      <c r="Y85" s="68">
        <v>25</v>
      </c>
      <c r="Z85" s="68">
        <v>9</v>
      </c>
      <c r="AA85" s="5">
        <v>1.5517241379310345</v>
      </c>
      <c r="AB85" s="5">
        <v>0.90517241379310343</v>
      </c>
      <c r="AC85" s="34">
        <v>3</v>
      </c>
      <c r="AD85" s="34">
        <v>0</v>
      </c>
      <c r="AE85" s="34">
        <v>0.625</v>
      </c>
      <c r="AF85" s="34">
        <v>0</v>
      </c>
      <c r="AG85" s="34">
        <v>0</v>
      </c>
      <c r="AH85" s="34">
        <v>2.1551724137931036</v>
      </c>
      <c r="AI85" s="5">
        <v>1.5882791443846416</v>
      </c>
      <c r="AJ85" s="5">
        <v>1.5002879438598282</v>
      </c>
      <c r="AK85" s="5">
        <v>0</v>
      </c>
      <c r="AL85" s="34">
        <v>8.8687395020375721</v>
      </c>
      <c r="AM85" s="105">
        <v>84</v>
      </c>
      <c r="AN85" s="34">
        <v>0</v>
      </c>
      <c r="AO85" s="35" t="s">
        <v>22151</v>
      </c>
      <c r="AP85" s="35" t="s">
        <v>22151</v>
      </c>
      <c r="AQ85" s="34">
        <v>6.895458119358298</v>
      </c>
      <c r="AR85" s="34">
        <v>1.9732813826792741</v>
      </c>
      <c r="AS85" s="105">
        <v>84</v>
      </c>
      <c r="AT85" s="34">
        <v>1.9732813826792741</v>
      </c>
      <c r="AU85" s="44">
        <v>5.2838899308719016</v>
      </c>
      <c r="AV85" s="34"/>
      <c r="AW85" s="34">
        <v>1.9732813826792741</v>
      </c>
      <c r="AX85" s="43">
        <v>5.2838899308719016</v>
      </c>
      <c r="AY85" s="167">
        <v>661.48</v>
      </c>
      <c r="AZ85" s="167">
        <v>238</v>
      </c>
      <c r="BA85" s="113">
        <v>423.48</v>
      </c>
      <c r="BB85" s="160">
        <v>484</v>
      </c>
      <c r="BC85" s="160">
        <v>750</v>
      </c>
      <c r="BD85" s="267" t="s">
        <v>22151</v>
      </c>
    </row>
    <row r="86" spans="1:56" x14ac:dyDescent="0.3">
      <c r="A86" s="65" t="s">
        <v>20077</v>
      </c>
      <c r="B86" s="33" t="s">
        <v>6553</v>
      </c>
      <c r="C86" s="33" t="s">
        <v>20078</v>
      </c>
      <c r="D86" s="121" t="s">
        <v>15053</v>
      </c>
      <c r="E86" s="33" t="s">
        <v>1395</v>
      </c>
      <c r="F86" s="1" t="s">
        <v>9094</v>
      </c>
      <c r="G86" s="1" t="s">
        <v>1373</v>
      </c>
      <c r="H86" s="1">
        <v>17490</v>
      </c>
      <c r="I86" s="1" t="s">
        <v>20079</v>
      </c>
      <c r="J86" s="1" t="e">
        <v>#VALUE!</v>
      </c>
      <c r="K86" s="1" t="s">
        <v>20081</v>
      </c>
      <c r="L86" s="170">
        <v>19</v>
      </c>
      <c r="M86" s="170">
        <v>0</v>
      </c>
      <c r="N86" s="68">
        <v>4</v>
      </c>
      <c r="O86" s="68">
        <v>1</v>
      </c>
      <c r="P86" s="68">
        <v>0</v>
      </c>
      <c r="Q86" s="68">
        <v>1</v>
      </c>
      <c r="R86" s="68">
        <v>2</v>
      </c>
      <c r="S86" s="68">
        <v>3</v>
      </c>
      <c r="T86" s="68">
        <v>22.1</v>
      </c>
      <c r="U86" s="68">
        <v>22.1</v>
      </c>
      <c r="V86" s="68">
        <v>10</v>
      </c>
      <c r="W86" s="68">
        <v>6</v>
      </c>
      <c r="X86" s="68">
        <v>3</v>
      </c>
      <c r="Y86" s="68">
        <v>32</v>
      </c>
      <c r="Z86" s="68">
        <v>16</v>
      </c>
      <c r="AA86" s="5">
        <v>2.4434389140271491</v>
      </c>
      <c r="AB86" s="5">
        <v>1.1764705882352939</v>
      </c>
      <c r="AC86" s="54">
        <v>4</v>
      </c>
      <c r="AD86" s="54">
        <v>0</v>
      </c>
      <c r="AE86" s="54">
        <v>0.625</v>
      </c>
      <c r="AF86" s="54">
        <v>0</v>
      </c>
      <c r="AG86" s="54">
        <v>0</v>
      </c>
      <c r="AH86" s="54">
        <v>2.7586206896551726</v>
      </c>
      <c r="AI86" s="5">
        <v>0.98413479284128524</v>
      </c>
      <c r="AJ86" s="5">
        <v>0.44343210242709152</v>
      </c>
      <c r="AK86" s="5">
        <v>0</v>
      </c>
      <c r="AL86" s="54">
        <v>8.8111875849235499</v>
      </c>
      <c r="AM86" s="77">
        <v>85</v>
      </c>
      <c r="AN86" s="54">
        <v>0</v>
      </c>
      <c r="AO86" s="59" t="s">
        <v>22151</v>
      </c>
      <c r="AP86" s="59" t="s">
        <v>22151</v>
      </c>
      <c r="AQ86" s="54">
        <v>6.895458119358298</v>
      </c>
      <c r="AR86" s="54">
        <v>1.9157294655652519</v>
      </c>
      <c r="AS86" s="77">
        <v>85</v>
      </c>
      <c r="AT86" s="54">
        <v>1.9157294655652519</v>
      </c>
      <c r="AU86" s="60">
        <v>5.1589477506074832</v>
      </c>
      <c r="AV86" s="54"/>
      <c r="AW86" s="54">
        <v>1.9157294655652519</v>
      </c>
      <c r="AX86" s="43">
        <v>5.1589477506074832</v>
      </c>
      <c r="AY86" s="167">
        <v>681.18</v>
      </c>
      <c r="AZ86" s="167">
        <v>241</v>
      </c>
      <c r="BA86" s="113">
        <v>440.17999999999995</v>
      </c>
      <c r="BB86" s="160">
        <v>571</v>
      </c>
      <c r="BC86" s="160">
        <v>742</v>
      </c>
      <c r="BD86" s="267" t="s">
        <v>22151</v>
      </c>
    </row>
    <row r="87" spans="1:56" x14ac:dyDescent="0.3">
      <c r="A87" s="178" t="s">
        <v>11947</v>
      </c>
      <c r="B87" s="1" t="s">
        <v>7095</v>
      </c>
      <c r="C87" s="1" t="s">
        <v>6623</v>
      </c>
      <c r="D87" s="121" t="s">
        <v>11350</v>
      </c>
      <c r="E87" s="1" t="s">
        <v>1389</v>
      </c>
      <c r="F87" s="1" t="s">
        <v>6120</v>
      </c>
      <c r="G87" s="1" t="s">
        <v>1373</v>
      </c>
      <c r="H87" s="1">
        <v>12863</v>
      </c>
      <c r="I87" s="1" t="s">
        <v>11351</v>
      </c>
      <c r="J87" s="1" t="e">
        <v>#VALUE!</v>
      </c>
      <c r="K87" s="1" t="s">
        <v>11950</v>
      </c>
      <c r="L87" s="170">
        <v>24</v>
      </c>
      <c r="M87" s="170">
        <v>0</v>
      </c>
      <c r="N87" s="68">
        <v>1</v>
      </c>
      <c r="O87" s="68">
        <v>3</v>
      </c>
      <c r="P87" s="68">
        <v>0</v>
      </c>
      <c r="Q87" s="68">
        <v>9</v>
      </c>
      <c r="R87" s="68">
        <v>4</v>
      </c>
      <c r="S87" s="68">
        <v>13</v>
      </c>
      <c r="T87" s="68">
        <v>23</v>
      </c>
      <c r="U87" s="68">
        <v>23</v>
      </c>
      <c r="V87" s="68">
        <v>18</v>
      </c>
      <c r="W87" s="68">
        <v>11</v>
      </c>
      <c r="X87" s="68">
        <v>4</v>
      </c>
      <c r="Y87" s="68">
        <v>31</v>
      </c>
      <c r="Z87" s="68">
        <v>14</v>
      </c>
      <c r="AA87" s="5">
        <v>4.3043478260869561</v>
      </c>
      <c r="AB87" s="5">
        <v>1.3913043478260869</v>
      </c>
      <c r="AC87" s="5">
        <v>1</v>
      </c>
      <c r="AD87" s="5">
        <v>0</v>
      </c>
      <c r="AE87" s="5">
        <v>5.625</v>
      </c>
      <c r="AF87" s="5">
        <v>0</v>
      </c>
      <c r="AG87" s="5">
        <v>0</v>
      </c>
      <c r="AH87" s="5">
        <v>2.6724137931034484</v>
      </c>
      <c r="AI87" s="5">
        <v>-0.13303381937055908</v>
      </c>
      <c r="AJ87" s="5">
        <v>-0.36909113605928501</v>
      </c>
      <c r="AK87" s="5">
        <v>0</v>
      </c>
      <c r="AL87" s="5">
        <v>8.7952888376736045</v>
      </c>
      <c r="AM87" s="68">
        <v>86</v>
      </c>
      <c r="AN87" s="5">
        <v>0</v>
      </c>
      <c r="AO87" s="17" t="s">
        <v>22151</v>
      </c>
      <c r="AP87" s="17" t="s">
        <v>22151</v>
      </c>
      <c r="AQ87" s="5">
        <v>6.895458119358298</v>
      </c>
      <c r="AR87" s="5">
        <v>1.8998307183153065</v>
      </c>
      <c r="AS87" s="68">
        <v>86</v>
      </c>
      <c r="AT87" s="14">
        <v>1.8998307183153065</v>
      </c>
      <c r="AU87" s="42">
        <v>5.1244324078614616</v>
      </c>
      <c r="AV87" s="19"/>
      <c r="AW87" s="19">
        <v>1.8998307183153065</v>
      </c>
      <c r="AX87" s="43">
        <v>5.1244324078614616</v>
      </c>
      <c r="AY87" s="167">
        <v>203.07</v>
      </c>
      <c r="AZ87" s="167">
        <v>242</v>
      </c>
      <c r="BA87" s="113">
        <v>-38.930000000000007</v>
      </c>
      <c r="BB87" s="160">
        <v>139</v>
      </c>
      <c r="BC87" s="160">
        <v>266</v>
      </c>
      <c r="BD87" s="267" t="s">
        <v>22151</v>
      </c>
    </row>
    <row r="88" spans="1:56" x14ac:dyDescent="0.3">
      <c r="A88" s="212" t="s">
        <v>15129</v>
      </c>
      <c r="B88" s="1" t="s">
        <v>7431</v>
      </c>
      <c r="C88" s="1" t="s">
        <v>14959</v>
      </c>
      <c r="D88" s="121" t="s">
        <v>14745</v>
      </c>
      <c r="E88" s="1" t="s">
        <v>1395</v>
      </c>
      <c r="F88" s="1" t="s">
        <v>9094</v>
      </c>
      <c r="G88" s="1" t="s">
        <v>1373</v>
      </c>
      <c r="H88" s="216">
        <v>19206</v>
      </c>
      <c r="I88" s="216" t="s">
        <v>14960</v>
      </c>
      <c r="J88" s="244" t="e">
        <v>#VALUE!</v>
      </c>
      <c r="K88" s="244" t="s">
        <v>15130</v>
      </c>
      <c r="L88" s="171">
        <v>8</v>
      </c>
      <c r="M88" s="171">
        <v>8</v>
      </c>
      <c r="N88" s="221">
        <v>3</v>
      </c>
      <c r="O88" s="97">
        <v>2</v>
      </c>
      <c r="P88" s="97">
        <v>0</v>
      </c>
      <c r="Q88" s="221">
        <v>0</v>
      </c>
      <c r="R88" s="97">
        <v>0</v>
      </c>
      <c r="S88" s="97">
        <v>0</v>
      </c>
      <c r="T88" s="221">
        <v>39</v>
      </c>
      <c r="U88" s="221">
        <v>39</v>
      </c>
      <c r="V88" s="221">
        <v>24</v>
      </c>
      <c r="W88" s="221">
        <v>12</v>
      </c>
      <c r="X88" s="221">
        <v>5</v>
      </c>
      <c r="Y88" s="221">
        <v>30.999999999999996</v>
      </c>
      <c r="Z88" s="221">
        <v>15</v>
      </c>
      <c r="AA88" s="224">
        <v>2.7692307692307692</v>
      </c>
      <c r="AB88" s="224">
        <v>1</v>
      </c>
      <c r="AC88" s="224">
        <v>3</v>
      </c>
      <c r="AD88" s="245">
        <v>0</v>
      </c>
      <c r="AE88" s="224">
        <v>0</v>
      </c>
      <c r="AF88" s="245">
        <v>0</v>
      </c>
      <c r="AG88" s="245">
        <v>0</v>
      </c>
      <c r="AH88" s="224">
        <v>2.672413793103448</v>
      </c>
      <c r="AI88" s="224">
        <v>1.3369828573352016</v>
      </c>
      <c r="AJ88" s="224">
        <v>1.7059716807152068</v>
      </c>
      <c r="AK88" s="224">
        <v>0</v>
      </c>
      <c r="AL88" s="228">
        <v>8.7153683311538579</v>
      </c>
      <c r="AM88" s="246">
        <v>87</v>
      </c>
      <c r="AN88" s="247">
        <v>0</v>
      </c>
      <c r="AO88" s="248" t="s">
        <v>22151</v>
      </c>
      <c r="AP88" s="253" t="s">
        <v>22151</v>
      </c>
      <c r="AQ88" s="224">
        <v>6.895458119358298</v>
      </c>
      <c r="AR88" s="224">
        <v>1.8199102117955599</v>
      </c>
      <c r="AS88" s="221">
        <v>87</v>
      </c>
      <c r="AT88" s="224">
        <v>1.8199102117955599</v>
      </c>
      <c r="AU88" s="239">
        <v>4.9509291983570662</v>
      </c>
      <c r="AV88" s="224"/>
      <c r="AW88" s="224">
        <v>1.8199102117955599</v>
      </c>
      <c r="AX88" s="43">
        <v>4.9509291983570662</v>
      </c>
      <c r="AY88" s="268">
        <v>729.66</v>
      </c>
      <c r="AZ88" s="255">
        <v>246</v>
      </c>
      <c r="BA88" s="256">
        <v>483.65999999999997</v>
      </c>
      <c r="BB88" s="257">
        <v>370</v>
      </c>
      <c r="BC88" s="257">
        <v>750</v>
      </c>
      <c r="BD88" s="267" t="s">
        <v>22151</v>
      </c>
    </row>
    <row r="89" spans="1:56" x14ac:dyDescent="0.3">
      <c r="A89" s="65" t="s">
        <v>15822</v>
      </c>
      <c r="B89" s="33" t="s">
        <v>15825</v>
      </c>
      <c r="C89" s="33" t="s">
        <v>15824</v>
      </c>
      <c r="D89" s="121" t="s">
        <v>15823</v>
      </c>
      <c r="E89" s="33" t="s">
        <v>1531</v>
      </c>
      <c r="F89" s="1" t="s">
        <v>9094</v>
      </c>
      <c r="G89" s="1" t="s">
        <v>1373</v>
      </c>
      <c r="H89" s="1">
        <v>16058</v>
      </c>
      <c r="I89" s="1" t="s">
        <v>15826</v>
      </c>
      <c r="J89" s="1" t="e">
        <v>#VALUE!</v>
      </c>
      <c r="K89" s="1" t="s">
        <v>15828</v>
      </c>
      <c r="L89" s="170">
        <v>26</v>
      </c>
      <c r="M89" s="170">
        <v>0</v>
      </c>
      <c r="N89" s="68">
        <v>2</v>
      </c>
      <c r="O89" s="68">
        <v>2</v>
      </c>
      <c r="P89" s="68">
        <v>0</v>
      </c>
      <c r="Q89" s="77">
        <v>5</v>
      </c>
      <c r="R89" s="77">
        <v>2</v>
      </c>
      <c r="S89" s="77">
        <v>7</v>
      </c>
      <c r="T89" s="77">
        <v>26</v>
      </c>
      <c r="U89" s="77">
        <v>26</v>
      </c>
      <c r="V89" s="77">
        <v>22</v>
      </c>
      <c r="W89" s="77">
        <v>7</v>
      </c>
      <c r="X89" s="77">
        <v>1</v>
      </c>
      <c r="Y89" s="77">
        <v>23</v>
      </c>
      <c r="Z89" s="77">
        <v>9</v>
      </c>
      <c r="AA89" s="54">
        <v>2.4230769230769229</v>
      </c>
      <c r="AB89" s="54">
        <v>1.1923076923076923</v>
      </c>
      <c r="AC89" s="54">
        <v>2</v>
      </c>
      <c r="AD89" s="54">
        <v>0</v>
      </c>
      <c r="AE89" s="54">
        <v>3.125</v>
      </c>
      <c r="AF89" s="54">
        <v>0</v>
      </c>
      <c r="AG89" s="54">
        <v>0</v>
      </c>
      <c r="AH89" s="54">
        <v>1.9827586206896552</v>
      </c>
      <c r="AI89" s="54">
        <v>1.1608831358109744</v>
      </c>
      <c r="AJ89" s="54">
        <v>0.41404603319770644</v>
      </c>
      <c r="AK89" s="54">
        <v>0</v>
      </c>
      <c r="AL89" s="54">
        <v>8.6826877896983365</v>
      </c>
      <c r="AM89" s="77">
        <v>88</v>
      </c>
      <c r="AN89" s="54">
        <v>0</v>
      </c>
      <c r="AO89" s="59" t="s">
        <v>22151</v>
      </c>
      <c r="AP89" s="59" t="s">
        <v>22151</v>
      </c>
      <c r="AQ89" s="54">
        <v>6.895458119358298</v>
      </c>
      <c r="AR89" s="54">
        <v>1.7872296703400385</v>
      </c>
      <c r="AS89" s="77">
        <v>88</v>
      </c>
      <c r="AT89" s="54">
        <v>1.7872296703400385</v>
      </c>
      <c r="AU89" s="60">
        <v>4.879981464442575</v>
      </c>
      <c r="AV89" s="54"/>
      <c r="AW89" s="54">
        <v>1.7872296703400385</v>
      </c>
      <c r="AX89" s="43">
        <v>4.879981464442575</v>
      </c>
      <c r="AY89" s="167">
        <v>243.27</v>
      </c>
      <c r="AZ89" s="167">
        <v>249</v>
      </c>
      <c r="BA89" s="113">
        <v>-5.7299999999999898</v>
      </c>
      <c r="BB89" s="160">
        <v>182</v>
      </c>
      <c r="BC89" s="160">
        <v>307</v>
      </c>
      <c r="BD89" s="267" t="s">
        <v>22151</v>
      </c>
    </row>
    <row r="90" spans="1:56" x14ac:dyDescent="0.3">
      <c r="A90" s="178" t="s">
        <v>12039</v>
      </c>
      <c r="B90" s="33" t="s">
        <v>7070</v>
      </c>
      <c r="C90" s="33" t="s">
        <v>7364</v>
      </c>
      <c r="D90" s="121" t="s">
        <v>11385</v>
      </c>
      <c r="E90" s="33" t="s">
        <v>1372</v>
      </c>
      <c r="F90" s="1" t="s">
        <v>6120</v>
      </c>
      <c r="G90" s="1" t="s">
        <v>1373</v>
      </c>
      <c r="H90" s="1">
        <v>15552</v>
      </c>
      <c r="I90" s="1" t="s">
        <v>11746</v>
      </c>
      <c r="J90" s="1" t="e">
        <v>#VALUE!</v>
      </c>
      <c r="K90" s="1" t="s">
        <v>12040</v>
      </c>
      <c r="L90" s="170">
        <v>22</v>
      </c>
      <c r="M90" s="170">
        <v>0</v>
      </c>
      <c r="N90" s="68">
        <v>3</v>
      </c>
      <c r="O90" s="68">
        <v>3</v>
      </c>
      <c r="P90" s="68">
        <v>0</v>
      </c>
      <c r="Q90" s="68">
        <v>0.99999999999999989</v>
      </c>
      <c r="R90" s="68">
        <v>6</v>
      </c>
      <c r="S90" s="68">
        <v>7</v>
      </c>
      <c r="T90" s="68">
        <v>25.2</v>
      </c>
      <c r="U90" s="68">
        <v>25.2</v>
      </c>
      <c r="V90" s="68">
        <v>13.000000000000002</v>
      </c>
      <c r="W90" s="68">
        <v>10</v>
      </c>
      <c r="X90" s="68">
        <v>5</v>
      </c>
      <c r="Y90" s="68">
        <v>31.999999999999996</v>
      </c>
      <c r="Z90" s="68">
        <v>7.9999999999999991</v>
      </c>
      <c r="AA90" s="5">
        <v>3.5714285714285716</v>
      </c>
      <c r="AB90" s="5">
        <v>0.83333333333333337</v>
      </c>
      <c r="AC90" s="34">
        <v>3</v>
      </c>
      <c r="AD90" s="34">
        <v>0</v>
      </c>
      <c r="AE90" s="34">
        <v>0.62499999999999989</v>
      </c>
      <c r="AF90" s="34">
        <v>0</v>
      </c>
      <c r="AG90" s="34">
        <v>0</v>
      </c>
      <c r="AH90" s="34">
        <v>2.7586206896551722</v>
      </c>
      <c r="AI90" s="5">
        <v>0.35072269895676678</v>
      </c>
      <c r="AJ90" s="5">
        <v>1.9039619513928712</v>
      </c>
      <c r="AK90" s="5">
        <v>0</v>
      </c>
      <c r="AL90" s="34">
        <v>8.6383053400048109</v>
      </c>
      <c r="AM90" s="105">
        <v>89</v>
      </c>
      <c r="AN90" s="34">
        <v>0</v>
      </c>
      <c r="AO90" s="35" t="s">
        <v>22151</v>
      </c>
      <c r="AP90" s="35" t="s">
        <v>22151</v>
      </c>
      <c r="AQ90" s="34">
        <v>6.895458119358298</v>
      </c>
      <c r="AR90" s="34">
        <v>1.7428472206465129</v>
      </c>
      <c r="AS90" s="105">
        <v>89</v>
      </c>
      <c r="AT90" s="34">
        <v>1.7428472206465129</v>
      </c>
      <c r="AU90" s="44">
        <v>4.7836295041907793</v>
      </c>
      <c r="AV90" s="34"/>
      <c r="AW90" s="34">
        <v>1.7428472206465129</v>
      </c>
      <c r="AX90" s="43">
        <v>4.7836295041907793</v>
      </c>
      <c r="AY90" s="167">
        <v>562</v>
      </c>
      <c r="AZ90" s="167">
        <v>251</v>
      </c>
      <c r="BA90" s="113">
        <v>311</v>
      </c>
      <c r="BB90" s="160">
        <v>469</v>
      </c>
      <c r="BC90" s="160">
        <v>668</v>
      </c>
      <c r="BD90" s="267" t="s">
        <v>22151</v>
      </c>
    </row>
    <row r="91" spans="1:56" x14ac:dyDescent="0.3">
      <c r="A91" s="178" t="s">
        <v>2751</v>
      </c>
      <c r="B91" s="33" t="s">
        <v>7694</v>
      </c>
      <c r="C91" s="33" t="s">
        <v>7695</v>
      </c>
      <c r="D91" s="121" t="s">
        <v>712</v>
      </c>
      <c r="E91" s="33" t="s">
        <v>1460</v>
      </c>
      <c r="F91" s="1" t="s">
        <v>9094</v>
      </c>
      <c r="G91" s="1" t="s">
        <v>1373</v>
      </c>
      <c r="H91" s="1">
        <v>3321</v>
      </c>
      <c r="I91" s="1" t="s">
        <v>9403</v>
      </c>
      <c r="J91" s="1" t="e">
        <v>#VALUE!</v>
      </c>
      <c r="K91" s="1" t="s">
        <v>6013</v>
      </c>
      <c r="L91" s="170">
        <v>18.999999999999996</v>
      </c>
      <c r="M91" s="170">
        <v>0</v>
      </c>
      <c r="N91" s="68">
        <v>4</v>
      </c>
      <c r="O91" s="68">
        <v>0</v>
      </c>
      <c r="P91" s="68">
        <v>0</v>
      </c>
      <c r="Q91" s="68">
        <v>0</v>
      </c>
      <c r="R91" s="68">
        <v>2</v>
      </c>
      <c r="S91" s="68">
        <v>2</v>
      </c>
      <c r="T91" s="68">
        <v>16.100000000000001</v>
      </c>
      <c r="U91" s="68">
        <v>16.100000000000001</v>
      </c>
      <c r="V91" s="68">
        <v>8</v>
      </c>
      <c r="W91" s="68">
        <v>2</v>
      </c>
      <c r="X91" s="68">
        <v>1</v>
      </c>
      <c r="Y91" s="68">
        <v>22</v>
      </c>
      <c r="Z91" s="68">
        <v>5</v>
      </c>
      <c r="AA91" s="5">
        <v>1.1180124223602483</v>
      </c>
      <c r="AB91" s="5">
        <v>0.80745341614906829</v>
      </c>
      <c r="AC91" s="5">
        <v>4</v>
      </c>
      <c r="AD91" s="5">
        <v>0</v>
      </c>
      <c r="AE91" s="5">
        <v>0</v>
      </c>
      <c r="AF91" s="5">
        <v>0</v>
      </c>
      <c r="AG91" s="5">
        <v>0</v>
      </c>
      <c r="AH91" s="5">
        <v>1.896551724137931</v>
      </c>
      <c r="AI91" s="5">
        <v>1.3136370245108584</v>
      </c>
      <c r="AJ91" s="5">
        <v>1.387538563643214</v>
      </c>
      <c r="AK91" s="5">
        <v>0</v>
      </c>
      <c r="AL91" s="5">
        <v>8.5977273122920028</v>
      </c>
      <c r="AM91" s="68">
        <v>90</v>
      </c>
      <c r="AN91" s="5">
        <v>0</v>
      </c>
      <c r="AO91" s="17" t="s">
        <v>22151</v>
      </c>
      <c r="AP91" s="17" t="s">
        <v>22151</v>
      </c>
      <c r="AQ91" s="5">
        <v>6.895458119358298</v>
      </c>
      <c r="AR91" s="5">
        <v>1.7022691929337048</v>
      </c>
      <c r="AS91" s="68">
        <v>90</v>
      </c>
      <c r="AT91" s="14">
        <v>1.7022691929337048</v>
      </c>
      <c r="AU91" s="42">
        <v>4.6955367436451363</v>
      </c>
      <c r="AV91" s="19"/>
      <c r="AW91" s="19">
        <v>1.7022691929337048</v>
      </c>
      <c r="AX91" s="43">
        <v>4.6955367436451363</v>
      </c>
      <c r="AY91" s="167">
        <v>746.89</v>
      </c>
      <c r="AZ91" s="167">
        <v>255</v>
      </c>
      <c r="BA91" s="113">
        <v>491.89</v>
      </c>
      <c r="BB91" s="160">
        <v>611</v>
      </c>
      <c r="BC91" s="160">
        <v>746</v>
      </c>
      <c r="BD91" s="267" t="s">
        <v>22151</v>
      </c>
    </row>
    <row r="92" spans="1:56" x14ac:dyDescent="0.3">
      <c r="A92" s="178" t="s">
        <v>13997</v>
      </c>
      <c r="B92" s="33" t="s">
        <v>13998</v>
      </c>
      <c r="C92" s="33" t="s">
        <v>6987</v>
      </c>
      <c r="D92" s="121" t="s">
        <v>13941</v>
      </c>
      <c r="E92" s="33" t="s">
        <v>1446</v>
      </c>
      <c r="F92" s="1" t="s">
        <v>9094</v>
      </c>
      <c r="G92" s="1" t="s">
        <v>1373</v>
      </c>
      <c r="H92" s="1">
        <v>16358</v>
      </c>
      <c r="I92" s="1" t="s">
        <v>13967</v>
      </c>
      <c r="J92" s="1" t="e">
        <v>#VALUE!</v>
      </c>
      <c r="K92" s="1" t="s">
        <v>13999</v>
      </c>
      <c r="L92" s="170">
        <v>10</v>
      </c>
      <c r="M92" s="170">
        <v>9</v>
      </c>
      <c r="N92" s="68">
        <v>2</v>
      </c>
      <c r="O92" s="68">
        <v>2</v>
      </c>
      <c r="P92" s="68">
        <v>0</v>
      </c>
      <c r="Q92" s="68">
        <v>0</v>
      </c>
      <c r="R92" s="68">
        <v>0</v>
      </c>
      <c r="S92" s="68">
        <v>0</v>
      </c>
      <c r="T92" s="68">
        <v>47.2</v>
      </c>
      <c r="U92" s="68">
        <v>47.2</v>
      </c>
      <c r="V92" s="68">
        <v>34</v>
      </c>
      <c r="W92" s="68">
        <v>19</v>
      </c>
      <c r="X92" s="68">
        <v>6</v>
      </c>
      <c r="Y92" s="68">
        <v>60</v>
      </c>
      <c r="Z92" s="68">
        <v>21</v>
      </c>
      <c r="AA92" s="5">
        <v>3.6228813559322033</v>
      </c>
      <c r="AB92" s="5">
        <v>1.1652542372881356</v>
      </c>
      <c r="AC92" s="5">
        <v>2</v>
      </c>
      <c r="AD92" s="5">
        <v>0</v>
      </c>
      <c r="AE92" s="5">
        <v>0</v>
      </c>
      <c r="AF92" s="5">
        <v>0</v>
      </c>
      <c r="AG92" s="5">
        <v>0</v>
      </c>
      <c r="AH92" s="5">
        <v>5.1724137931034484</v>
      </c>
      <c r="AI92" s="5">
        <v>0.56130623504641552</v>
      </c>
      <c r="AJ92" s="5">
        <v>0.76238231041886129</v>
      </c>
      <c r="AK92" s="5">
        <v>0</v>
      </c>
      <c r="AL92" s="5">
        <v>8.4961023385687255</v>
      </c>
      <c r="AM92" s="68">
        <v>91</v>
      </c>
      <c r="AN92" s="5">
        <v>0</v>
      </c>
      <c r="AO92" s="17" t="s">
        <v>22151</v>
      </c>
      <c r="AP92" s="17" t="s">
        <v>22151</v>
      </c>
      <c r="AQ92" s="5">
        <v>6.895458119358298</v>
      </c>
      <c r="AR92" s="5">
        <v>1.6006442192104275</v>
      </c>
      <c r="AS92" s="68">
        <v>91</v>
      </c>
      <c r="AT92" s="14">
        <v>1.6006442192104275</v>
      </c>
      <c r="AU92" s="42">
        <v>4.4749142792162866</v>
      </c>
      <c r="AV92" s="19"/>
      <c r="AW92" s="19">
        <v>1.6006442192104275</v>
      </c>
      <c r="AX92" s="43">
        <v>4.4749142792162866</v>
      </c>
      <c r="AY92" s="167">
        <v>161.82</v>
      </c>
      <c r="AZ92" s="167">
        <v>258</v>
      </c>
      <c r="BA92" s="113">
        <v>-96.18</v>
      </c>
      <c r="BB92" s="160">
        <v>126</v>
      </c>
      <c r="BC92" s="160">
        <v>199</v>
      </c>
      <c r="BD92" s="267" t="s">
        <v>22151</v>
      </c>
    </row>
    <row r="93" spans="1:56" x14ac:dyDescent="0.3">
      <c r="A93" s="178" t="s">
        <v>3472</v>
      </c>
      <c r="B93" s="1" t="s">
        <v>7165</v>
      </c>
      <c r="C93" s="1" t="s">
        <v>7736</v>
      </c>
      <c r="D93" s="121" t="s">
        <v>1319</v>
      </c>
      <c r="E93" s="1" t="s">
        <v>1398</v>
      </c>
      <c r="F93" s="1" t="s">
        <v>9094</v>
      </c>
      <c r="G93" s="1" t="s">
        <v>1373</v>
      </c>
      <c r="H93" s="1">
        <v>12918</v>
      </c>
      <c r="I93" s="1" t="s">
        <v>10926</v>
      </c>
      <c r="J93" s="1" t="e">
        <v>#VALUE!</v>
      </c>
      <c r="K93" s="1" t="s">
        <v>5187</v>
      </c>
      <c r="L93" s="170">
        <v>16</v>
      </c>
      <c r="M93" s="170">
        <v>0</v>
      </c>
      <c r="N93" s="68">
        <v>2</v>
      </c>
      <c r="O93" s="68">
        <v>0</v>
      </c>
      <c r="P93" s="68">
        <v>0</v>
      </c>
      <c r="Q93" s="68">
        <v>6</v>
      </c>
      <c r="R93" s="68">
        <v>2</v>
      </c>
      <c r="S93" s="68">
        <v>8</v>
      </c>
      <c r="T93" s="68">
        <v>18.100000000000001</v>
      </c>
      <c r="U93" s="68">
        <v>18.100000000000001</v>
      </c>
      <c r="V93" s="68">
        <v>17</v>
      </c>
      <c r="W93" s="68">
        <v>6</v>
      </c>
      <c r="X93" s="68">
        <v>1</v>
      </c>
      <c r="Y93" s="68">
        <v>18</v>
      </c>
      <c r="Z93" s="68">
        <v>3</v>
      </c>
      <c r="AA93" s="5">
        <v>2.9834254143646408</v>
      </c>
      <c r="AB93" s="5">
        <v>1.1049723756906076</v>
      </c>
      <c r="AC93" s="5">
        <v>2</v>
      </c>
      <c r="AD93" s="5">
        <v>0</v>
      </c>
      <c r="AE93" s="5">
        <v>3.75</v>
      </c>
      <c r="AF93" s="5">
        <v>0</v>
      </c>
      <c r="AG93" s="5">
        <v>0</v>
      </c>
      <c r="AH93" s="5">
        <v>1.5517241379310345</v>
      </c>
      <c r="AI93" s="5">
        <v>0.54711448175148958</v>
      </c>
      <c r="AJ93" s="5">
        <v>0.62088884877022177</v>
      </c>
      <c r="AK93" s="5">
        <v>0</v>
      </c>
      <c r="AL93" s="5">
        <v>8.4697274684527457</v>
      </c>
      <c r="AM93" s="68">
        <v>92</v>
      </c>
      <c r="AN93" s="5">
        <v>0</v>
      </c>
      <c r="AO93" s="17" t="s">
        <v>22151</v>
      </c>
      <c r="AP93" s="17" t="s">
        <v>22151</v>
      </c>
      <c r="AQ93" s="5">
        <v>6.895458119358298</v>
      </c>
      <c r="AR93" s="5">
        <v>1.5742693490944477</v>
      </c>
      <c r="AS93" s="68">
        <v>92</v>
      </c>
      <c r="AT93" s="14">
        <v>1.5742693490944477</v>
      </c>
      <c r="AU93" s="42">
        <v>4.4176558256020897</v>
      </c>
      <c r="AV93" s="19"/>
      <c r="AW93" s="19">
        <v>1.5742693490944477</v>
      </c>
      <c r="AX93" s="43">
        <v>4.4176558256020897</v>
      </c>
      <c r="AY93" s="167">
        <v>310.32</v>
      </c>
      <c r="AZ93" s="167">
        <v>260</v>
      </c>
      <c r="BA93" s="113">
        <v>50.319999999999993</v>
      </c>
      <c r="BB93" s="160">
        <v>192</v>
      </c>
      <c r="BC93" s="160">
        <v>459</v>
      </c>
      <c r="BD93" s="267" t="s">
        <v>22151</v>
      </c>
    </row>
    <row r="94" spans="1:56" x14ac:dyDescent="0.3">
      <c r="A94" s="213" t="s">
        <v>13461</v>
      </c>
      <c r="B94" s="33" t="s">
        <v>13463</v>
      </c>
      <c r="C94" s="33" t="s">
        <v>13462</v>
      </c>
      <c r="D94" s="121" t="s">
        <v>11228</v>
      </c>
      <c r="E94" s="33" t="s">
        <v>1392</v>
      </c>
      <c r="F94" s="1" t="s">
        <v>6120</v>
      </c>
      <c r="G94" s="1" t="s">
        <v>1373</v>
      </c>
      <c r="H94" s="1">
        <v>17285</v>
      </c>
      <c r="I94" s="1" t="s">
        <v>14977</v>
      </c>
      <c r="J94" s="1" t="e">
        <v>#VALUE!</v>
      </c>
      <c r="K94" s="1" t="s">
        <v>13464</v>
      </c>
      <c r="L94" s="170">
        <v>10</v>
      </c>
      <c r="M94" s="170">
        <v>10</v>
      </c>
      <c r="N94" s="68">
        <v>4</v>
      </c>
      <c r="O94" s="68">
        <v>3</v>
      </c>
      <c r="P94" s="68">
        <v>0</v>
      </c>
      <c r="Q94" s="68">
        <v>0</v>
      </c>
      <c r="R94" s="68">
        <v>0</v>
      </c>
      <c r="S94" s="68">
        <v>0</v>
      </c>
      <c r="T94" s="68">
        <v>55.1</v>
      </c>
      <c r="U94" s="68">
        <v>55.1</v>
      </c>
      <c r="V94" s="68">
        <v>52</v>
      </c>
      <c r="W94" s="68">
        <v>22</v>
      </c>
      <c r="X94" s="68">
        <v>2</v>
      </c>
      <c r="Y94" s="68">
        <v>48</v>
      </c>
      <c r="Z94" s="68">
        <v>20</v>
      </c>
      <c r="AA94" s="5">
        <v>3.5934664246823957</v>
      </c>
      <c r="AB94" s="5">
        <v>1.3067150635208711</v>
      </c>
      <c r="AC94" s="54">
        <v>4</v>
      </c>
      <c r="AD94" s="54">
        <v>0</v>
      </c>
      <c r="AE94" s="54">
        <v>0</v>
      </c>
      <c r="AF94" s="54">
        <v>0</v>
      </c>
      <c r="AG94" s="54">
        <v>0</v>
      </c>
      <c r="AH94" s="54">
        <v>4.1379310344827589</v>
      </c>
      <c r="AI94" s="5">
        <v>0.68388906992359888</v>
      </c>
      <c r="AJ94" s="5">
        <v>-0.35725833990213451</v>
      </c>
      <c r="AK94" s="5">
        <v>0</v>
      </c>
      <c r="AL94" s="54">
        <v>8.4645617645042215</v>
      </c>
      <c r="AM94" s="77">
        <v>93</v>
      </c>
      <c r="AN94" s="54">
        <v>0</v>
      </c>
      <c r="AO94" s="59" t="s">
        <v>22151</v>
      </c>
      <c r="AP94" s="59" t="s">
        <v>22151</v>
      </c>
      <c r="AQ94" s="54">
        <v>6.895458119358298</v>
      </c>
      <c r="AR94" s="54">
        <v>1.5691036451459235</v>
      </c>
      <c r="AS94" s="77">
        <v>93</v>
      </c>
      <c r="AT94" s="54">
        <v>1.5691036451459235</v>
      </c>
      <c r="AU94" s="60">
        <v>4.4064413544551</v>
      </c>
      <c r="AV94" s="54"/>
      <c r="AW94" s="54">
        <v>1.5691036451459235</v>
      </c>
      <c r="AX94" s="43">
        <v>4.4064413544551</v>
      </c>
      <c r="AY94" s="167">
        <v>294.55</v>
      </c>
      <c r="AZ94" s="167">
        <v>261</v>
      </c>
      <c r="BA94" s="113">
        <v>33.550000000000011</v>
      </c>
      <c r="BB94" s="160">
        <v>258</v>
      </c>
      <c r="BC94" s="160">
        <v>366</v>
      </c>
      <c r="BD94" s="267" t="s">
        <v>22151</v>
      </c>
    </row>
    <row r="95" spans="1:56" x14ac:dyDescent="0.3">
      <c r="A95" s="178" t="s">
        <v>14968</v>
      </c>
      <c r="B95" s="33" t="s">
        <v>14970</v>
      </c>
      <c r="C95" s="33" t="s">
        <v>6655</v>
      </c>
      <c r="D95" s="121" t="s">
        <v>14969</v>
      </c>
      <c r="E95" s="33" t="s">
        <v>1409</v>
      </c>
      <c r="F95" s="1" t="s">
        <v>9094</v>
      </c>
      <c r="G95" s="1" t="s">
        <v>1373</v>
      </c>
      <c r="H95" s="1">
        <v>20099</v>
      </c>
      <c r="I95" s="1" t="s">
        <v>16528</v>
      </c>
      <c r="J95" s="1" t="e">
        <v>#VALUE!</v>
      </c>
      <c r="K95" s="1" t="s">
        <v>15173</v>
      </c>
      <c r="L95" s="170">
        <v>12</v>
      </c>
      <c r="M95" s="170">
        <v>12</v>
      </c>
      <c r="N95" s="68">
        <v>4</v>
      </c>
      <c r="O95" s="68">
        <v>5</v>
      </c>
      <c r="P95" s="68">
        <v>0</v>
      </c>
      <c r="Q95" s="68">
        <v>0</v>
      </c>
      <c r="R95" s="68">
        <v>0</v>
      </c>
      <c r="S95" s="68">
        <v>0</v>
      </c>
      <c r="T95" s="68">
        <v>59</v>
      </c>
      <c r="U95" s="68">
        <v>59</v>
      </c>
      <c r="V95" s="68">
        <v>60</v>
      </c>
      <c r="W95" s="68">
        <v>31.000000000000004</v>
      </c>
      <c r="X95" s="68">
        <v>14</v>
      </c>
      <c r="Y95" s="68">
        <v>58</v>
      </c>
      <c r="Z95" s="68">
        <v>12</v>
      </c>
      <c r="AA95" s="5">
        <v>4.7288135593220346</v>
      </c>
      <c r="AB95" s="5">
        <v>1.2203389830508475</v>
      </c>
      <c r="AC95" s="5">
        <v>4</v>
      </c>
      <c r="AD95" s="5">
        <v>0</v>
      </c>
      <c r="AE95" s="5">
        <v>0</v>
      </c>
      <c r="AF95" s="5">
        <v>0</v>
      </c>
      <c r="AG95" s="5">
        <v>0</v>
      </c>
      <c r="AH95" s="5">
        <v>5</v>
      </c>
      <c r="AI95" s="5">
        <v>-0.93377491956288605</v>
      </c>
      <c r="AJ95" s="5">
        <v>0.38587049235153681</v>
      </c>
      <c r="AK95" s="5">
        <v>0</v>
      </c>
      <c r="AL95" s="5">
        <v>8.4520955727886502</v>
      </c>
      <c r="AM95" s="68">
        <v>94</v>
      </c>
      <c r="AN95" s="5">
        <v>0</v>
      </c>
      <c r="AO95" s="17" t="s">
        <v>22151</v>
      </c>
      <c r="AP95" s="17" t="s">
        <v>22151</v>
      </c>
      <c r="AQ95" s="5">
        <v>6.895458119358298</v>
      </c>
      <c r="AR95" s="5">
        <v>1.5566374534303522</v>
      </c>
      <c r="AS95" s="68">
        <v>94</v>
      </c>
      <c r="AT95" s="14">
        <v>1.5566374534303522</v>
      </c>
      <c r="AU95" s="42">
        <v>4.3793779089498557</v>
      </c>
      <c r="AV95" s="19"/>
      <c r="AW95" s="19">
        <v>1.5566374534303522</v>
      </c>
      <c r="AX95" s="43">
        <v>4.3793779089498557</v>
      </c>
      <c r="AY95" s="167">
        <v>106.07</v>
      </c>
      <c r="AZ95" s="167">
        <v>262</v>
      </c>
      <c r="BA95" s="113">
        <v>-155.93</v>
      </c>
      <c r="BB95" s="160">
        <v>62</v>
      </c>
      <c r="BC95" s="160">
        <v>126</v>
      </c>
      <c r="BD95" s="267" t="s">
        <v>22151</v>
      </c>
    </row>
    <row r="96" spans="1:56" x14ac:dyDescent="0.3">
      <c r="A96" s="178" t="s">
        <v>14649</v>
      </c>
      <c r="B96" s="33" t="s">
        <v>14650</v>
      </c>
      <c r="C96" s="33" t="s">
        <v>7343</v>
      </c>
      <c r="D96" s="121" t="s">
        <v>14236</v>
      </c>
      <c r="E96" s="33" t="s">
        <v>1446</v>
      </c>
      <c r="F96" s="1" t="s">
        <v>9094</v>
      </c>
      <c r="G96" s="1" t="s">
        <v>1373</v>
      </c>
      <c r="H96" s="1">
        <v>13470</v>
      </c>
      <c r="I96" s="1" t="s">
        <v>14520</v>
      </c>
      <c r="J96" s="1" t="e">
        <v>#VALUE!</v>
      </c>
      <c r="K96" s="1" t="s">
        <v>15306</v>
      </c>
      <c r="L96" s="170">
        <v>20</v>
      </c>
      <c r="M96" s="170">
        <v>0</v>
      </c>
      <c r="N96" s="68">
        <v>3</v>
      </c>
      <c r="O96" s="68">
        <v>0</v>
      </c>
      <c r="P96" s="68">
        <v>0</v>
      </c>
      <c r="Q96" s="68">
        <v>0</v>
      </c>
      <c r="R96" s="68">
        <v>5</v>
      </c>
      <c r="S96" s="68">
        <v>5</v>
      </c>
      <c r="T96" s="68">
        <v>25.2</v>
      </c>
      <c r="U96" s="68">
        <v>25.2</v>
      </c>
      <c r="V96" s="68">
        <v>13.000000000000002</v>
      </c>
      <c r="W96" s="68">
        <v>7</v>
      </c>
      <c r="X96" s="68">
        <v>3</v>
      </c>
      <c r="Y96" s="68">
        <v>34</v>
      </c>
      <c r="Z96" s="68">
        <v>11</v>
      </c>
      <c r="AA96" s="5">
        <v>2.5</v>
      </c>
      <c r="AB96" s="5">
        <v>0.95238095238095244</v>
      </c>
      <c r="AC96" s="27">
        <v>3</v>
      </c>
      <c r="AD96" s="27">
        <v>0</v>
      </c>
      <c r="AE96" s="27">
        <v>0</v>
      </c>
      <c r="AF96" s="27">
        <v>0</v>
      </c>
      <c r="AG96" s="27">
        <v>0</v>
      </c>
      <c r="AH96" s="27">
        <v>2.931034482758621</v>
      </c>
      <c r="AI96" s="5">
        <v>1.0753563744872832</v>
      </c>
      <c r="AJ96" s="5">
        <v>1.4079039990162661</v>
      </c>
      <c r="AK96" s="5">
        <v>0</v>
      </c>
      <c r="AL96" s="27">
        <v>8.4142948562621704</v>
      </c>
      <c r="AM96" s="97">
        <v>95</v>
      </c>
      <c r="AN96" s="27">
        <v>0</v>
      </c>
      <c r="AO96" s="28" t="s">
        <v>22151</v>
      </c>
      <c r="AP96" s="28" t="s">
        <v>22151</v>
      </c>
      <c r="AQ96" s="27">
        <v>6.895458119358298</v>
      </c>
      <c r="AR96" s="27">
        <v>1.5188367369038724</v>
      </c>
      <c r="AS96" s="97">
        <v>95</v>
      </c>
      <c r="AT96" s="27">
        <v>1.5188367369038724</v>
      </c>
      <c r="AU96" s="43">
        <v>4.2973145446831431</v>
      </c>
      <c r="AV96" s="27"/>
      <c r="AW96" s="27">
        <v>1.5188367369038724</v>
      </c>
      <c r="AX96" s="43">
        <v>4.2973145446831431</v>
      </c>
      <c r="AY96" s="167">
        <v>321.52</v>
      </c>
      <c r="AZ96" s="167">
        <v>264</v>
      </c>
      <c r="BA96" s="113">
        <v>57.519999999999982</v>
      </c>
      <c r="BB96" s="160">
        <v>249</v>
      </c>
      <c r="BC96" s="160">
        <v>404</v>
      </c>
      <c r="BD96" s="267" t="s">
        <v>22151</v>
      </c>
    </row>
    <row r="97" spans="1:56" x14ac:dyDescent="0.3">
      <c r="A97" s="65" t="s">
        <v>13201</v>
      </c>
      <c r="B97" s="1" t="s">
        <v>13203</v>
      </c>
      <c r="C97" s="1" t="s">
        <v>13202</v>
      </c>
      <c r="D97" s="121" t="s">
        <v>12899</v>
      </c>
      <c r="E97" s="1" t="s">
        <v>1402</v>
      </c>
      <c r="F97" s="1" t="s">
        <v>6120</v>
      </c>
      <c r="G97" s="1" t="s">
        <v>1373</v>
      </c>
      <c r="H97" s="1">
        <v>18000</v>
      </c>
      <c r="I97" s="1" t="s">
        <v>19847</v>
      </c>
      <c r="J97" s="1" t="e">
        <v>#VALUE!</v>
      </c>
      <c r="K97" s="1" t="s">
        <v>13204</v>
      </c>
      <c r="L97" s="170">
        <v>8</v>
      </c>
      <c r="M97" s="170">
        <v>6</v>
      </c>
      <c r="N97" s="68">
        <v>2</v>
      </c>
      <c r="O97" s="68">
        <v>1</v>
      </c>
      <c r="P97" s="68">
        <v>0</v>
      </c>
      <c r="Q97" s="77">
        <v>0</v>
      </c>
      <c r="R97" s="77">
        <v>0</v>
      </c>
      <c r="S97" s="77">
        <v>0</v>
      </c>
      <c r="T97" s="77">
        <v>33.1</v>
      </c>
      <c r="U97" s="77">
        <v>33.1</v>
      </c>
      <c r="V97" s="77">
        <v>21</v>
      </c>
      <c r="W97" s="77">
        <v>12</v>
      </c>
      <c r="X97" s="77">
        <v>6</v>
      </c>
      <c r="Y97" s="77">
        <v>42</v>
      </c>
      <c r="Z97" s="77">
        <v>9</v>
      </c>
      <c r="AA97" s="54">
        <v>3.2628398791540785</v>
      </c>
      <c r="AB97" s="54">
        <v>0.90634441087613293</v>
      </c>
      <c r="AC97" s="54">
        <v>2</v>
      </c>
      <c r="AD97" s="54">
        <v>0</v>
      </c>
      <c r="AE97" s="54">
        <v>0</v>
      </c>
      <c r="AF97" s="54">
        <v>0</v>
      </c>
      <c r="AG97" s="54">
        <v>0</v>
      </c>
      <c r="AH97" s="54">
        <v>3.6206896551724137</v>
      </c>
      <c r="AI97" s="54">
        <v>0.72077643738080355</v>
      </c>
      <c r="AJ97" s="54">
        <v>2.0005632355717724</v>
      </c>
      <c r="AK97" s="54">
        <v>0</v>
      </c>
      <c r="AL97" s="54">
        <v>8.3420293281249904</v>
      </c>
      <c r="AM97" s="77">
        <v>96</v>
      </c>
      <c r="AN97" s="54">
        <v>0</v>
      </c>
      <c r="AO97" s="59" t="s">
        <v>22151</v>
      </c>
      <c r="AP97" s="59" t="s">
        <v>22151</v>
      </c>
      <c r="AQ97" s="54">
        <v>6.895458119358298</v>
      </c>
      <c r="AR97" s="54">
        <v>1.4465712087666924</v>
      </c>
      <c r="AS97" s="77">
        <v>96</v>
      </c>
      <c r="AT97" s="54">
        <v>1.4465712087666924</v>
      </c>
      <c r="AU97" s="60">
        <v>4.140429889989008</v>
      </c>
      <c r="AV97" s="54"/>
      <c r="AW97" s="54">
        <v>1.4465712087666924</v>
      </c>
      <c r="AX97" s="43">
        <v>4.140429889989008</v>
      </c>
      <c r="AY97" s="167">
        <v>195.73</v>
      </c>
      <c r="AZ97" s="167">
        <v>266</v>
      </c>
      <c r="BA97" s="113">
        <v>-70.27000000000001</v>
      </c>
      <c r="BB97" s="160">
        <v>148</v>
      </c>
      <c r="BC97" s="160">
        <v>289</v>
      </c>
      <c r="BD97" s="267" t="s">
        <v>22151</v>
      </c>
    </row>
    <row r="98" spans="1:56" x14ac:dyDescent="0.3">
      <c r="A98" s="65" t="s">
        <v>12465</v>
      </c>
      <c r="B98" s="33" t="s">
        <v>12466</v>
      </c>
      <c r="C98" s="33" t="s">
        <v>6539</v>
      </c>
      <c r="D98" s="121" t="s">
        <v>11300</v>
      </c>
      <c r="E98" s="33" t="s">
        <v>1402</v>
      </c>
      <c r="F98" s="1" t="s">
        <v>6120</v>
      </c>
      <c r="G98" s="1" t="s">
        <v>1373</v>
      </c>
      <c r="H98" s="1">
        <v>12808</v>
      </c>
      <c r="I98" s="1" t="s">
        <v>11824</v>
      </c>
      <c r="J98" s="1" t="e">
        <v>#VALUE!</v>
      </c>
      <c r="K98" s="1" t="s">
        <v>12468</v>
      </c>
      <c r="L98" s="170">
        <v>8</v>
      </c>
      <c r="M98" s="170">
        <v>8</v>
      </c>
      <c r="N98" s="68">
        <v>3</v>
      </c>
      <c r="O98" s="68">
        <v>2</v>
      </c>
      <c r="P98" s="68">
        <v>0</v>
      </c>
      <c r="Q98" s="77">
        <v>0</v>
      </c>
      <c r="R98" s="77">
        <v>0</v>
      </c>
      <c r="S98" s="77">
        <v>0</v>
      </c>
      <c r="T98" s="77">
        <v>41.2</v>
      </c>
      <c r="U98" s="77">
        <v>41.2</v>
      </c>
      <c r="V98" s="77">
        <v>34</v>
      </c>
      <c r="W98" s="77">
        <v>14</v>
      </c>
      <c r="X98" s="77">
        <v>6</v>
      </c>
      <c r="Y98" s="77">
        <v>40</v>
      </c>
      <c r="Z98" s="77">
        <v>14</v>
      </c>
      <c r="AA98" s="54">
        <v>3.058252427184466</v>
      </c>
      <c r="AB98" s="54">
        <v>1.1650485436893203</v>
      </c>
      <c r="AC98" s="54">
        <v>3</v>
      </c>
      <c r="AD98" s="54">
        <v>0</v>
      </c>
      <c r="AE98" s="54">
        <v>0</v>
      </c>
      <c r="AF98" s="54">
        <v>0</v>
      </c>
      <c r="AG98" s="54">
        <v>0</v>
      </c>
      <c r="AH98" s="54">
        <v>3.4482758620689657</v>
      </c>
      <c r="AI98" s="54">
        <v>1.0975752911802013</v>
      </c>
      <c r="AJ98" s="54">
        <v>0.7003654428125915</v>
      </c>
      <c r="AK98" s="54">
        <v>0</v>
      </c>
      <c r="AL98" s="54">
        <v>8.2462165960617586</v>
      </c>
      <c r="AM98" s="77">
        <v>97</v>
      </c>
      <c r="AN98" s="54">
        <v>0</v>
      </c>
      <c r="AO98" s="59" t="s">
        <v>22151</v>
      </c>
      <c r="AP98" s="59" t="s">
        <v>22151</v>
      </c>
      <c r="AQ98" s="54">
        <v>6.895458119358298</v>
      </c>
      <c r="AR98" s="54">
        <v>1.3507584767034606</v>
      </c>
      <c r="AS98" s="77">
        <v>97</v>
      </c>
      <c r="AT98" s="54">
        <v>1.3507584767034606</v>
      </c>
      <c r="AU98" s="60">
        <v>3.9324254960197575</v>
      </c>
      <c r="AV98" s="54"/>
      <c r="AW98" s="54">
        <v>1.3507584767034606</v>
      </c>
      <c r="AX98" s="43">
        <v>3.9324254960197575</v>
      </c>
      <c r="AY98" s="167">
        <v>740.82</v>
      </c>
      <c r="AZ98" s="167">
        <v>270</v>
      </c>
      <c r="BA98" s="113">
        <v>470.82000000000005</v>
      </c>
      <c r="BB98" s="160">
        <v>303</v>
      </c>
      <c r="BC98" s="160">
        <v>303</v>
      </c>
      <c r="BD98" s="267" t="s">
        <v>22151</v>
      </c>
    </row>
    <row r="99" spans="1:56" x14ac:dyDescent="0.3">
      <c r="A99" s="215" t="s">
        <v>3527</v>
      </c>
      <c r="B99" s="1" t="s">
        <v>7648</v>
      </c>
      <c r="C99" s="1" t="s">
        <v>7649</v>
      </c>
      <c r="D99" s="121" t="s">
        <v>3450</v>
      </c>
      <c r="E99" s="1" t="s">
        <v>1372</v>
      </c>
      <c r="F99" s="1" t="s">
        <v>6120</v>
      </c>
      <c r="G99" s="1" t="s">
        <v>1373</v>
      </c>
      <c r="H99" s="1">
        <v>15764</v>
      </c>
      <c r="I99" s="1" t="s">
        <v>10313</v>
      </c>
      <c r="J99" s="1" t="e">
        <v>#VALUE!</v>
      </c>
      <c r="K99" s="1" t="s">
        <v>6366</v>
      </c>
      <c r="L99" s="170">
        <v>10</v>
      </c>
      <c r="M99" s="170">
        <v>10</v>
      </c>
      <c r="N99" s="68">
        <v>3</v>
      </c>
      <c r="O99" s="68">
        <v>3</v>
      </c>
      <c r="P99" s="68">
        <v>0</v>
      </c>
      <c r="Q99" s="68">
        <v>0</v>
      </c>
      <c r="R99" s="68">
        <v>0</v>
      </c>
      <c r="S99" s="68">
        <v>0</v>
      </c>
      <c r="T99" s="68">
        <v>48</v>
      </c>
      <c r="U99" s="68">
        <v>48</v>
      </c>
      <c r="V99" s="68">
        <v>48</v>
      </c>
      <c r="W99" s="68">
        <v>19</v>
      </c>
      <c r="X99" s="68">
        <v>9</v>
      </c>
      <c r="Y99" s="68">
        <v>44</v>
      </c>
      <c r="Z99" s="68">
        <v>8</v>
      </c>
      <c r="AA99" s="5">
        <v>3.5625</v>
      </c>
      <c r="AB99" s="5">
        <v>1.1666666666666667</v>
      </c>
      <c r="AC99" s="5">
        <v>3</v>
      </c>
      <c r="AD99" s="5">
        <v>0</v>
      </c>
      <c r="AE99" s="5">
        <v>0</v>
      </c>
      <c r="AF99" s="5">
        <v>0</v>
      </c>
      <c r="AG99" s="5">
        <v>0</v>
      </c>
      <c r="AH99" s="5">
        <v>3.7931034482758621</v>
      </c>
      <c r="AI99" s="5">
        <v>0.64340308857936979</v>
      </c>
      <c r="AJ99" s="5">
        <v>0.76008284647176338</v>
      </c>
      <c r="AK99" s="5">
        <v>0</v>
      </c>
      <c r="AL99" s="5">
        <v>8.1965893833269945</v>
      </c>
      <c r="AM99" s="68">
        <v>98</v>
      </c>
      <c r="AN99" s="5">
        <v>0</v>
      </c>
      <c r="AO99" s="17" t="s">
        <v>22151</v>
      </c>
      <c r="AP99" s="17" t="s">
        <v>22151</v>
      </c>
      <c r="AQ99" s="5">
        <v>6.895458119358298</v>
      </c>
      <c r="AR99" s="5">
        <v>1.3011312639686965</v>
      </c>
      <c r="AS99" s="68">
        <v>98</v>
      </c>
      <c r="AT99" s="14">
        <v>1.3011312639686965</v>
      </c>
      <c r="AU99" s="42">
        <v>3.8246874314954602</v>
      </c>
      <c r="AV99" s="19"/>
      <c r="AW99" s="19">
        <v>1.3011312639686965</v>
      </c>
      <c r="AX99" s="43">
        <v>3.8246874314954602</v>
      </c>
      <c r="AY99" s="167">
        <v>430.82</v>
      </c>
      <c r="AZ99" s="167">
        <v>274</v>
      </c>
      <c r="BA99" s="113">
        <v>156.82</v>
      </c>
      <c r="BB99" s="160">
        <v>246</v>
      </c>
      <c r="BC99" s="160">
        <v>649</v>
      </c>
      <c r="BD99" s="267" t="s">
        <v>22151</v>
      </c>
    </row>
    <row r="100" spans="1:56" x14ac:dyDescent="0.3">
      <c r="A100" s="212" t="s">
        <v>15242</v>
      </c>
      <c r="B100" s="1" t="s">
        <v>7143</v>
      </c>
      <c r="C100" s="1" t="s">
        <v>15244</v>
      </c>
      <c r="D100" s="121" t="s">
        <v>15243</v>
      </c>
      <c r="E100" s="1" t="s">
        <v>1531</v>
      </c>
      <c r="F100" s="1" t="s">
        <v>9094</v>
      </c>
      <c r="G100" s="1" t="s">
        <v>1373</v>
      </c>
      <c r="H100" s="216">
        <v>11156</v>
      </c>
      <c r="I100" s="216" t="s">
        <v>16197</v>
      </c>
      <c r="J100" s="244" t="e">
        <v>#VALUE!</v>
      </c>
      <c r="K100" s="244" t="s">
        <v>15245</v>
      </c>
      <c r="L100" s="171">
        <v>5</v>
      </c>
      <c r="M100" s="171">
        <v>5</v>
      </c>
      <c r="N100" s="221">
        <v>3</v>
      </c>
      <c r="O100" s="97">
        <v>2</v>
      </c>
      <c r="P100" s="97">
        <v>0</v>
      </c>
      <c r="Q100" s="221">
        <v>0</v>
      </c>
      <c r="R100" s="97">
        <v>0</v>
      </c>
      <c r="S100" s="97">
        <v>0</v>
      </c>
      <c r="T100" s="221">
        <v>31.1</v>
      </c>
      <c r="U100" s="221">
        <v>31.1</v>
      </c>
      <c r="V100" s="221">
        <v>26</v>
      </c>
      <c r="W100" s="221">
        <v>9</v>
      </c>
      <c r="X100" s="221">
        <v>5</v>
      </c>
      <c r="Y100" s="221">
        <v>29</v>
      </c>
      <c r="Z100" s="221">
        <v>5</v>
      </c>
      <c r="AA100" s="224">
        <v>2.6045016077170415</v>
      </c>
      <c r="AB100" s="224">
        <v>0.99678456591639863</v>
      </c>
      <c r="AC100" s="224">
        <v>3</v>
      </c>
      <c r="AD100" s="245">
        <v>0</v>
      </c>
      <c r="AE100" s="224">
        <v>0</v>
      </c>
      <c r="AF100" s="245">
        <v>0</v>
      </c>
      <c r="AG100" s="245">
        <v>0</v>
      </c>
      <c r="AH100" s="224">
        <v>2.5</v>
      </c>
      <c r="AI100" s="224">
        <v>1.2221367306921538</v>
      </c>
      <c r="AJ100" s="224">
        <v>1.4421193137154773</v>
      </c>
      <c r="AK100" s="224">
        <v>0</v>
      </c>
      <c r="AL100" s="228">
        <v>8.1642560444076313</v>
      </c>
      <c r="AM100" s="246">
        <v>99</v>
      </c>
      <c r="AN100" s="247">
        <v>0</v>
      </c>
      <c r="AO100" s="248" t="s">
        <v>22151</v>
      </c>
      <c r="AP100" s="253" t="s">
        <v>22151</v>
      </c>
      <c r="AQ100" s="224">
        <v>6.895458119358298</v>
      </c>
      <c r="AR100" s="224">
        <v>1.2687979250493333</v>
      </c>
      <c r="AS100" s="221">
        <v>99</v>
      </c>
      <c r="AT100" s="224">
        <v>1.2687979250493333</v>
      </c>
      <c r="AU100" s="239">
        <v>3.754493455996609</v>
      </c>
      <c r="AV100" s="224"/>
      <c r="AW100" s="224">
        <v>1.2687979250493333</v>
      </c>
      <c r="AX100" s="43">
        <v>3.754493455996609</v>
      </c>
      <c r="AY100" s="268">
        <v>515.52</v>
      </c>
      <c r="AZ100" s="255">
        <v>277</v>
      </c>
      <c r="BA100" s="256">
        <v>238.51999999999998</v>
      </c>
      <c r="BB100" s="257">
        <v>385</v>
      </c>
      <c r="BC100" s="257">
        <v>637</v>
      </c>
      <c r="BD100" s="267" t="s">
        <v>22151</v>
      </c>
    </row>
    <row r="101" spans="1:56" x14ac:dyDescent="0.3">
      <c r="A101" s="212" t="s">
        <v>2610</v>
      </c>
      <c r="B101" s="1" t="s">
        <v>7991</v>
      </c>
      <c r="C101" s="1" t="s">
        <v>6764</v>
      </c>
      <c r="D101" s="121" t="s">
        <v>683</v>
      </c>
      <c r="E101" s="1" t="s">
        <v>1383</v>
      </c>
      <c r="F101" s="1" t="s">
        <v>9094</v>
      </c>
      <c r="G101" s="1" t="s">
        <v>1373</v>
      </c>
      <c r="H101" s="216">
        <v>7550</v>
      </c>
      <c r="I101" s="216" t="s">
        <v>10530</v>
      </c>
      <c r="J101" s="244" t="e">
        <v>#VALUE!</v>
      </c>
      <c r="K101" s="244" t="s">
        <v>5907</v>
      </c>
      <c r="L101" s="171">
        <v>24</v>
      </c>
      <c r="M101" s="171">
        <v>0</v>
      </c>
      <c r="N101" s="221">
        <v>3</v>
      </c>
      <c r="O101" s="97">
        <v>1</v>
      </c>
      <c r="P101" s="97">
        <v>0</v>
      </c>
      <c r="Q101" s="221">
        <v>0</v>
      </c>
      <c r="R101" s="97">
        <v>4</v>
      </c>
      <c r="S101" s="97">
        <v>4</v>
      </c>
      <c r="T101" s="221">
        <v>20.100000000000001</v>
      </c>
      <c r="U101" s="221">
        <v>20.100000000000001</v>
      </c>
      <c r="V101" s="221">
        <v>14</v>
      </c>
      <c r="W101" s="221">
        <v>6</v>
      </c>
      <c r="X101" s="221">
        <v>2</v>
      </c>
      <c r="Y101" s="221">
        <v>33</v>
      </c>
      <c r="Z101" s="221">
        <v>3</v>
      </c>
      <c r="AA101" s="224">
        <v>2.6865671641791042</v>
      </c>
      <c r="AB101" s="224">
        <v>0.84577114427860689</v>
      </c>
      <c r="AC101" s="224">
        <v>3</v>
      </c>
      <c r="AD101" s="245">
        <v>0</v>
      </c>
      <c r="AE101" s="224">
        <v>0</v>
      </c>
      <c r="AF101" s="245">
        <v>0</v>
      </c>
      <c r="AG101" s="245">
        <v>0</v>
      </c>
      <c r="AH101" s="224">
        <v>2.8448275862068968</v>
      </c>
      <c r="AI101" s="224">
        <v>0.76671504924041278</v>
      </c>
      <c r="AJ101" s="224">
        <v>1.5364583214982759</v>
      </c>
      <c r="AK101" s="224">
        <v>0</v>
      </c>
      <c r="AL101" s="228">
        <v>8.1480009569455856</v>
      </c>
      <c r="AM101" s="246">
        <v>100</v>
      </c>
      <c r="AN101" s="247">
        <v>0</v>
      </c>
      <c r="AO101" s="248" t="s">
        <v>22151</v>
      </c>
      <c r="AP101" s="253" t="s">
        <v>22151</v>
      </c>
      <c r="AQ101" s="224">
        <v>6.895458119358298</v>
      </c>
      <c r="AR101" s="224">
        <v>1.2525428375872876</v>
      </c>
      <c r="AS101" s="221">
        <v>100</v>
      </c>
      <c r="AT101" s="224">
        <v>1.2525428375872876</v>
      </c>
      <c r="AU101" s="239">
        <v>3.7192045174218422</v>
      </c>
      <c r="AV101" s="224"/>
      <c r="AW101" s="224">
        <v>1.2525428375872876</v>
      </c>
      <c r="AX101" s="43">
        <v>3.7192045174218422</v>
      </c>
      <c r="AY101" s="268">
        <v>738.66</v>
      </c>
      <c r="AZ101" s="255">
        <v>278</v>
      </c>
      <c r="BA101" s="256">
        <v>460.65999999999997</v>
      </c>
      <c r="BB101" s="257">
        <v>592</v>
      </c>
      <c r="BC101" s="257">
        <v>743</v>
      </c>
      <c r="BD101" s="267" t="s">
        <v>22151</v>
      </c>
    </row>
    <row r="102" spans="1:56" x14ac:dyDescent="0.3">
      <c r="A102" s="178" t="s">
        <v>2882</v>
      </c>
      <c r="B102" s="33" t="s">
        <v>7626</v>
      </c>
      <c r="C102" s="33" t="s">
        <v>6872</v>
      </c>
      <c r="D102" s="121" t="s">
        <v>1052</v>
      </c>
      <c r="E102" s="33" t="s">
        <v>1409</v>
      </c>
      <c r="F102" s="1" t="s">
        <v>9094</v>
      </c>
      <c r="G102" s="1" t="s">
        <v>1373</v>
      </c>
      <c r="H102" s="1">
        <v>11426</v>
      </c>
      <c r="I102" s="1" t="s">
        <v>9452</v>
      </c>
      <c r="J102" s="1" t="e">
        <v>#VALUE!</v>
      </c>
      <c r="K102" s="1" t="s">
        <v>6117</v>
      </c>
      <c r="L102" s="170">
        <v>20</v>
      </c>
      <c r="M102" s="170">
        <v>0</v>
      </c>
      <c r="N102" s="68">
        <v>0.99999999999999989</v>
      </c>
      <c r="O102" s="68">
        <v>0</v>
      </c>
      <c r="P102" s="68">
        <v>0</v>
      </c>
      <c r="Q102" s="68">
        <v>3.9999999999999996</v>
      </c>
      <c r="R102" s="68">
        <v>9</v>
      </c>
      <c r="S102" s="68">
        <v>13</v>
      </c>
      <c r="T102" s="68">
        <v>18.2</v>
      </c>
      <c r="U102" s="68">
        <v>18.2</v>
      </c>
      <c r="V102" s="68">
        <v>9</v>
      </c>
      <c r="W102" s="68">
        <v>3</v>
      </c>
      <c r="X102" s="68">
        <v>0.99999999999999989</v>
      </c>
      <c r="Y102" s="68">
        <v>29</v>
      </c>
      <c r="Z102" s="68">
        <v>10</v>
      </c>
      <c r="AA102" s="5">
        <v>1.4835164835164836</v>
      </c>
      <c r="AB102" s="5">
        <v>1.043956043956044</v>
      </c>
      <c r="AC102" s="5">
        <v>0.99999999999999989</v>
      </c>
      <c r="AD102" s="5">
        <v>0</v>
      </c>
      <c r="AE102" s="5">
        <v>2.4999999999999996</v>
      </c>
      <c r="AF102" s="5">
        <v>0</v>
      </c>
      <c r="AG102" s="5">
        <v>0</v>
      </c>
      <c r="AH102" s="5">
        <v>2.5</v>
      </c>
      <c r="AI102" s="5">
        <v>1.2954970361619114</v>
      </c>
      <c r="AJ102" s="5">
        <v>0.80990162991301684</v>
      </c>
      <c r="AK102" s="5">
        <v>0</v>
      </c>
      <c r="AL102" s="5">
        <v>8.1053986660749295</v>
      </c>
      <c r="AM102" s="68">
        <v>101</v>
      </c>
      <c r="AN102" s="5">
        <v>0</v>
      </c>
      <c r="AO102" s="17" t="s">
        <v>22151</v>
      </c>
      <c r="AP102" s="17" t="s">
        <v>22151</v>
      </c>
      <c r="AQ102" s="5">
        <v>6.895458119358298</v>
      </c>
      <c r="AR102" s="5">
        <v>1.2099405467166315</v>
      </c>
      <c r="AS102" s="68">
        <v>101</v>
      </c>
      <c r="AT102" s="14">
        <v>1.2099405467166315</v>
      </c>
      <c r="AU102" s="42">
        <v>3.6267171881971167</v>
      </c>
      <c r="AV102" s="19"/>
      <c r="AW102" s="19">
        <v>1.2099405467166315</v>
      </c>
      <c r="AX102" s="43">
        <v>3.6267171881971167</v>
      </c>
      <c r="AY102" s="167">
        <v>234.32</v>
      </c>
      <c r="AZ102" s="167">
        <v>280</v>
      </c>
      <c r="BA102" s="113">
        <v>-45.680000000000007</v>
      </c>
      <c r="BB102" s="160">
        <v>177</v>
      </c>
      <c r="BC102" s="160">
        <v>384</v>
      </c>
      <c r="BD102" s="267" t="s">
        <v>22151</v>
      </c>
    </row>
    <row r="103" spans="1:56" x14ac:dyDescent="0.3">
      <c r="A103" s="212" t="s">
        <v>13313</v>
      </c>
      <c r="B103" s="33" t="s">
        <v>6996</v>
      </c>
      <c r="C103" s="33" t="s">
        <v>7133</v>
      </c>
      <c r="D103" s="121" t="s">
        <v>11240</v>
      </c>
      <c r="E103" s="33" t="s">
        <v>1413</v>
      </c>
      <c r="F103" s="1" t="s">
        <v>9094</v>
      </c>
      <c r="G103" s="1" t="s">
        <v>1373</v>
      </c>
      <c r="H103" s="216">
        <v>18684</v>
      </c>
      <c r="I103" s="216" t="s">
        <v>14906</v>
      </c>
      <c r="J103" s="244" t="e">
        <v>#VALUE!</v>
      </c>
      <c r="K103" s="244" t="s">
        <v>13314</v>
      </c>
      <c r="L103" s="171">
        <v>7</v>
      </c>
      <c r="M103" s="171">
        <v>7</v>
      </c>
      <c r="N103" s="221">
        <v>3</v>
      </c>
      <c r="O103" s="97">
        <v>2</v>
      </c>
      <c r="P103" s="97">
        <v>0</v>
      </c>
      <c r="Q103" s="221">
        <v>0</v>
      </c>
      <c r="R103" s="97">
        <v>0</v>
      </c>
      <c r="S103" s="97">
        <v>0</v>
      </c>
      <c r="T103" s="221">
        <v>42</v>
      </c>
      <c r="U103" s="221">
        <v>42</v>
      </c>
      <c r="V103" s="221">
        <v>35</v>
      </c>
      <c r="W103" s="221">
        <v>14</v>
      </c>
      <c r="X103" s="221">
        <v>4</v>
      </c>
      <c r="Y103" s="221">
        <v>39</v>
      </c>
      <c r="Z103" s="221">
        <v>15</v>
      </c>
      <c r="AA103" s="224">
        <v>3</v>
      </c>
      <c r="AB103" s="224">
        <v>1.1904761904761905</v>
      </c>
      <c r="AC103" s="224">
        <v>3</v>
      </c>
      <c r="AD103" s="245">
        <v>0</v>
      </c>
      <c r="AE103" s="224">
        <v>0</v>
      </c>
      <c r="AF103" s="245">
        <v>0</v>
      </c>
      <c r="AG103" s="245">
        <v>0</v>
      </c>
      <c r="AH103" s="224">
        <v>3.3620689655172415</v>
      </c>
      <c r="AI103" s="224">
        <v>1.179822530785436</v>
      </c>
      <c r="AJ103" s="224">
        <v>0.53937016219144018</v>
      </c>
      <c r="AK103" s="224">
        <v>0</v>
      </c>
      <c r="AL103" s="228">
        <v>8.0812616584941175</v>
      </c>
      <c r="AM103" s="246">
        <v>102</v>
      </c>
      <c r="AN103" s="247">
        <v>0</v>
      </c>
      <c r="AO103" s="248" t="s">
        <v>22151</v>
      </c>
      <c r="AP103" s="253" t="s">
        <v>22151</v>
      </c>
      <c r="AQ103" s="224">
        <v>6.895458119358298</v>
      </c>
      <c r="AR103" s="224">
        <v>1.1858035391358195</v>
      </c>
      <c r="AS103" s="221">
        <v>102</v>
      </c>
      <c r="AT103" s="224">
        <v>1.1858035391358195</v>
      </c>
      <c r="AU103" s="239">
        <v>3.5743170162579152</v>
      </c>
      <c r="AV103" s="224"/>
      <c r="AW103" s="224">
        <v>1.1858035391358195</v>
      </c>
      <c r="AX103" s="43">
        <v>3.5743170162579152</v>
      </c>
      <c r="AY103" s="268">
        <v>137.19999999999999</v>
      </c>
      <c r="AZ103" s="255">
        <v>283</v>
      </c>
      <c r="BA103" s="256">
        <v>-145.80000000000001</v>
      </c>
      <c r="BB103" s="257">
        <v>108</v>
      </c>
      <c r="BC103" s="257">
        <v>170</v>
      </c>
      <c r="BD103" s="267" t="s">
        <v>22151</v>
      </c>
    </row>
    <row r="104" spans="1:56" x14ac:dyDescent="0.3">
      <c r="A104" s="178" t="s">
        <v>15783</v>
      </c>
      <c r="B104" s="33" t="s">
        <v>15785</v>
      </c>
      <c r="C104" s="33" t="s">
        <v>6594</v>
      </c>
      <c r="D104" s="121" t="s">
        <v>15784</v>
      </c>
      <c r="E104" s="33" t="s">
        <v>1402</v>
      </c>
      <c r="F104" s="1" t="s">
        <v>6120</v>
      </c>
      <c r="G104" s="1" t="s">
        <v>1373</v>
      </c>
      <c r="H104" s="1">
        <v>19479</v>
      </c>
      <c r="I104" s="1" t="s">
        <v>15786</v>
      </c>
      <c r="J104" s="1" t="e">
        <v>#VALUE!</v>
      </c>
      <c r="K104" s="1" t="s">
        <v>15787</v>
      </c>
      <c r="L104" s="170">
        <v>12</v>
      </c>
      <c r="M104" s="170">
        <v>12</v>
      </c>
      <c r="N104" s="68">
        <v>4</v>
      </c>
      <c r="O104" s="68">
        <v>6</v>
      </c>
      <c r="P104" s="68">
        <v>0</v>
      </c>
      <c r="Q104" s="68">
        <v>0</v>
      </c>
      <c r="R104" s="68">
        <v>0</v>
      </c>
      <c r="S104" s="68">
        <v>0</v>
      </c>
      <c r="T104" s="68">
        <v>74</v>
      </c>
      <c r="U104" s="68">
        <v>74</v>
      </c>
      <c r="V104" s="68">
        <v>82</v>
      </c>
      <c r="W104" s="68">
        <v>38.999999999999993</v>
      </c>
      <c r="X104" s="68">
        <v>11</v>
      </c>
      <c r="Y104" s="68">
        <v>69</v>
      </c>
      <c r="Z104" s="68">
        <v>16</v>
      </c>
      <c r="AA104" s="5">
        <v>4.7432432432432421</v>
      </c>
      <c r="AB104" s="5">
        <v>1.3243243243243243</v>
      </c>
      <c r="AC104" s="5">
        <v>4</v>
      </c>
      <c r="AD104" s="5">
        <v>0</v>
      </c>
      <c r="AE104" s="5">
        <v>0</v>
      </c>
      <c r="AF104" s="5">
        <v>0</v>
      </c>
      <c r="AG104" s="5">
        <v>0</v>
      </c>
      <c r="AH104" s="5">
        <v>5.9482758620689653</v>
      </c>
      <c r="AI104" s="5">
        <v>-1.1581204304289017</v>
      </c>
      <c r="AJ104" s="5">
        <v>-0.71250016330471611</v>
      </c>
      <c r="AK104" s="5">
        <v>0</v>
      </c>
      <c r="AL104" s="5">
        <v>8.0776552683353469</v>
      </c>
      <c r="AM104" s="68">
        <v>103</v>
      </c>
      <c r="AN104" s="5">
        <v>0</v>
      </c>
      <c r="AO104" s="17" t="s">
        <v>22151</v>
      </c>
      <c r="AP104" s="17" t="s">
        <v>22151</v>
      </c>
      <c r="AQ104" s="5">
        <v>6.895458119358298</v>
      </c>
      <c r="AR104" s="5">
        <v>1.1821971489770489</v>
      </c>
      <c r="AS104" s="68">
        <v>103</v>
      </c>
      <c r="AT104" s="14">
        <v>1.1821971489770489</v>
      </c>
      <c r="AU104" s="42">
        <v>3.566487733205046</v>
      </c>
      <c r="AV104" s="19"/>
      <c r="AW104" s="19">
        <v>1.1821971489770489</v>
      </c>
      <c r="AX104" s="43">
        <v>3.566487733205046</v>
      </c>
      <c r="AY104" s="167">
        <v>180.91</v>
      </c>
      <c r="AZ104" s="167">
        <v>284</v>
      </c>
      <c r="BA104" s="113">
        <v>-103.09</v>
      </c>
      <c r="BB104" s="160">
        <v>142</v>
      </c>
      <c r="BC104" s="160">
        <v>230</v>
      </c>
      <c r="BD104" s="267" t="s">
        <v>22151</v>
      </c>
    </row>
    <row r="105" spans="1:56" x14ac:dyDescent="0.3">
      <c r="A105" s="178" t="s">
        <v>16239</v>
      </c>
      <c r="B105" s="1" t="s">
        <v>16240</v>
      </c>
      <c r="C105" s="1" t="s">
        <v>6566</v>
      </c>
      <c r="D105" s="121" t="s">
        <v>14713</v>
      </c>
      <c r="E105" s="1" t="s">
        <v>1379</v>
      </c>
      <c r="F105" s="1" t="s">
        <v>9094</v>
      </c>
      <c r="G105" s="1" t="s">
        <v>1373</v>
      </c>
      <c r="H105" s="1">
        <v>10843</v>
      </c>
      <c r="I105" s="1" t="s">
        <v>16241</v>
      </c>
      <c r="J105" s="1" t="e">
        <v>#VALUE!</v>
      </c>
      <c r="K105" s="1" t="s">
        <v>16243</v>
      </c>
      <c r="L105" s="170">
        <v>20</v>
      </c>
      <c r="M105" s="170">
        <v>0</v>
      </c>
      <c r="N105" s="68">
        <v>3</v>
      </c>
      <c r="O105" s="68">
        <v>0</v>
      </c>
      <c r="P105" s="68">
        <v>0</v>
      </c>
      <c r="Q105" s="68">
        <v>1</v>
      </c>
      <c r="R105" s="68">
        <v>3</v>
      </c>
      <c r="S105" s="68">
        <v>4</v>
      </c>
      <c r="T105" s="68">
        <v>19</v>
      </c>
      <c r="U105" s="68">
        <v>19</v>
      </c>
      <c r="V105" s="68">
        <v>11</v>
      </c>
      <c r="W105" s="68">
        <v>2</v>
      </c>
      <c r="X105" s="68">
        <v>1</v>
      </c>
      <c r="Y105" s="68">
        <v>13</v>
      </c>
      <c r="Z105" s="68">
        <v>4</v>
      </c>
      <c r="AA105" s="5">
        <v>0.94736842105263153</v>
      </c>
      <c r="AB105" s="5">
        <v>0.78947368421052633</v>
      </c>
      <c r="AC105" s="5">
        <v>3</v>
      </c>
      <c r="AD105" s="5">
        <v>0</v>
      </c>
      <c r="AE105" s="5">
        <v>0.625</v>
      </c>
      <c r="AF105" s="5">
        <v>0</v>
      </c>
      <c r="AG105" s="5">
        <v>0</v>
      </c>
      <c r="AH105" s="5">
        <v>1.1206896551724139</v>
      </c>
      <c r="AI105" s="5">
        <v>1.6273725217783312</v>
      </c>
      <c r="AJ105" s="5">
        <v>1.6469284066106447</v>
      </c>
      <c r="AK105" s="5">
        <v>0</v>
      </c>
      <c r="AL105" s="5">
        <v>8.0199905835613894</v>
      </c>
      <c r="AM105" s="68">
        <v>104</v>
      </c>
      <c r="AN105" s="5">
        <v>0</v>
      </c>
      <c r="AO105" s="17" t="s">
        <v>22151</v>
      </c>
      <c r="AP105" s="17" t="s">
        <v>22151</v>
      </c>
      <c r="AQ105" s="5">
        <v>6.895458119358298</v>
      </c>
      <c r="AR105" s="5">
        <v>1.1245324642030914</v>
      </c>
      <c r="AS105" s="68">
        <v>104</v>
      </c>
      <c r="AT105" s="14">
        <v>1.1245324642030914</v>
      </c>
      <c r="AU105" s="42">
        <v>3.4413007402914206</v>
      </c>
      <c r="AV105" s="19"/>
      <c r="AW105" s="19">
        <v>1.1245324642030914</v>
      </c>
      <c r="AX105" s="43">
        <v>3.4413007402914206</v>
      </c>
      <c r="AY105" s="167">
        <v>999</v>
      </c>
      <c r="AZ105" s="167">
        <v>286</v>
      </c>
      <c r="BA105" s="113">
        <v>713</v>
      </c>
      <c r="BB105" s="160">
        <v>0</v>
      </c>
      <c r="BC105" s="160">
        <v>0</v>
      </c>
      <c r="BD105" s="267" t="s">
        <v>22151</v>
      </c>
    </row>
    <row r="106" spans="1:56" x14ac:dyDescent="0.3">
      <c r="A106" s="178" t="s">
        <v>8265</v>
      </c>
      <c r="B106" s="53" t="s">
        <v>8266</v>
      </c>
      <c r="C106" s="53" t="s">
        <v>6764</v>
      </c>
      <c r="D106" s="121" t="s">
        <v>8515</v>
      </c>
      <c r="E106" s="53" t="s">
        <v>1386</v>
      </c>
      <c r="F106" s="1" t="s">
        <v>6120</v>
      </c>
      <c r="G106" s="1" t="s">
        <v>1373</v>
      </c>
      <c r="H106" s="1">
        <v>5003</v>
      </c>
      <c r="I106" s="1" t="s">
        <v>9867</v>
      </c>
      <c r="J106" s="1" t="e">
        <v>#VALUE!</v>
      </c>
      <c r="K106" s="1" t="s">
        <v>8518</v>
      </c>
      <c r="L106" s="170">
        <v>21</v>
      </c>
      <c r="M106" s="170">
        <v>0</v>
      </c>
      <c r="N106" s="68">
        <v>2</v>
      </c>
      <c r="O106" s="68">
        <v>0</v>
      </c>
      <c r="P106" s="68">
        <v>0</v>
      </c>
      <c r="Q106" s="68">
        <v>0</v>
      </c>
      <c r="R106" s="68">
        <v>13</v>
      </c>
      <c r="S106" s="68">
        <v>13</v>
      </c>
      <c r="T106" s="68">
        <v>21.1</v>
      </c>
      <c r="U106" s="68">
        <v>21.1</v>
      </c>
      <c r="V106" s="68">
        <v>8</v>
      </c>
      <c r="W106" s="68">
        <v>1</v>
      </c>
      <c r="X106" s="68">
        <v>1</v>
      </c>
      <c r="Y106" s="68">
        <v>31</v>
      </c>
      <c r="Z106" s="68">
        <v>12</v>
      </c>
      <c r="AA106" s="5">
        <v>0.42654028436018954</v>
      </c>
      <c r="AB106" s="5">
        <v>0.94786729857819896</v>
      </c>
      <c r="AC106" s="54">
        <v>2</v>
      </c>
      <c r="AD106" s="54">
        <v>0</v>
      </c>
      <c r="AE106" s="54">
        <v>0</v>
      </c>
      <c r="AF106" s="54">
        <v>0</v>
      </c>
      <c r="AG106" s="54">
        <v>0</v>
      </c>
      <c r="AH106" s="54">
        <v>2.6724137931034484</v>
      </c>
      <c r="AI106" s="5">
        <v>2.0957424555613371</v>
      </c>
      <c r="AJ106" s="5">
        <v>1.239144978910123</v>
      </c>
      <c r="AK106" s="5">
        <v>0</v>
      </c>
      <c r="AL106" s="54">
        <v>8.0073012275749083</v>
      </c>
      <c r="AM106" s="77">
        <v>105</v>
      </c>
      <c r="AN106" s="54">
        <v>0</v>
      </c>
      <c r="AO106" s="59" t="s">
        <v>22151</v>
      </c>
      <c r="AP106" s="59" t="s">
        <v>22151</v>
      </c>
      <c r="AQ106" s="54">
        <v>6.895458119358298</v>
      </c>
      <c r="AR106" s="54">
        <v>1.1118431082166103</v>
      </c>
      <c r="AS106" s="77">
        <v>105</v>
      </c>
      <c r="AT106" s="54">
        <v>1.1118431082166103</v>
      </c>
      <c r="AU106" s="60">
        <v>3.4137528169101508</v>
      </c>
      <c r="AV106" s="54"/>
      <c r="AW106" s="54">
        <v>1.1118431082166103</v>
      </c>
      <c r="AX106" s="43">
        <v>3.4137528169101508</v>
      </c>
      <c r="AY106" s="167">
        <v>310.5</v>
      </c>
      <c r="AZ106" s="167">
        <v>287</v>
      </c>
      <c r="BA106" s="113">
        <v>23.5</v>
      </c>
      <c r="BB106" s="160">
        <v>217</v>
      </c>
      <c r="BC106" s="160">
        <v>412</v>
      </c>
      <c r="BD106" s="267" t="s">
        <v>22151</v>
      </c>
    </row>
    <row r="107" spans="1:56" x14ac:dyDescent="0.3">
      <c r="A107" s="178" t="s">
        <v>17345</v>
      </c>
      <c r="B107" s="33" t="s">
        <v>17371</v>
      </c>
      <c r="C107" s="33" t="s">
        <v>6681</v>
      </c>
      <c r="D107" s="121" t="s">
        <v>17210</v>
      </c>
      <c r="E107" s="33" t="s">
        <v>1402</v>
      </c>
      <c r="F107" s="1" t="s">
        <v>6120</v>
      </c>
      <c r="G107" s="1" t="s">
        <v>1373</v>
      </c>
      <c r="H107" s="1">
        <v>20151</v>
      </c>
      <c r="I107" s="1" t="s">
        <v>17372</v>
      </c>
      <c r="J107" s="1" t="e">
        <v>#VALUE!</v>
      </c>
      <c r="K107" s="1" t="s">
        <v>17329</v>
      </c>
      <c r="L107" s="170">
        <v>27</v>
      </c>
      <c r="M107" s="170">
        <v>0</v>
      </c>
      <c r="N107" s="68">
        <v>1</v>
      </c>
      <c r="O107" s="68">
        <v>2</v>
      </c>
      <c r="P107" s="68">
        <v>0</v>
      </c>
      <c r="Q107" s="68">
        <v>1</v>
      </c>
      <c r="R107" s="68">
        <v>8</v>
      </c>
      <c r="S107" s="68">
        <v>9</v>
      </c>
      <c r="T107" s="68">
        <v>27</v>
      </c>
      <c r="U107" s="68">
        <v>27</v>
      </c>
      <c r="V107" s="68">
        <v>14</v>
      </c>
      <c r="W107" s="68">
        <v>8</v>
      </c>
      <c r="X107" s="68">
        <v>1</v>
      </c>
      <c r="Y107" s="68">
        <v>53</v>
      </c>
      <c r="Z107" s="68">
        <v>16</v>
      </c>
      <c r="AA107" s="5">
        <v>2.6666666666666665</v>
      </c>
      <c r="AB107" s="5">
        <v>1.1111111111111112</v>
      </c>
      <c r="AC107" s="5">
        <v>1</v>
      </c>
      <c r="AD107" s="5">
        <v>0</v>
      </c>
      <c r="AE107" s="5">
        <v>0.625</v>
      </c>
      <c r="AF107" s="5">
        <v>0</v>
      </c>
      <c r="AG107" s="5">
        <v>0</v>
      </c>
      <c r="AH107" s="5">
        <v>4.5689655172413799</v>
      </c>
      <c r="AI107" s="5">
        <v>1.0268414713120211</v>
      </c>
      <c r="AJ107" s="5">
        <v>0.78227889747302748</v>
      </c>
      <c r="AK107" s="5">
        <v>0</v>
      </c>
      <c r="AL107" s="5">
        <v>8.0030858860264278</v>
      </c>
      <c r="AM107" s="68">
        <v>106</v>
      </c>
      <c r="AN107" s="5">
        <v>0</v>
      </c>
      <c r="AO107" s="17" t="s">
        <v>22151</v>
      </c>
      <c r="AP107" s="17" t="s">
        <v>22151</v>
      </c>
      <c r="AQ107" s="5">
        <v>6.895458119358298</v>
      </c>
      <c r="AR107" s="5">
        <v>1.1076277666681298</v>
      </c>
      <c r="AS107" s="68">
        <v>106</v>
      </c>
      <c r="AT107" s="14">
        <v>1.1076277666681298</v>
      </c>
      <c r="AU107" s="42">
        <v>3.404601532469306</v>
      </c>
      <c r="AV107" s="19"/>
      <c r="AW107" s="19">
        <v>1.1076277666681298</v>
      </c>
      <c r="AX107" s="43">
        <v>3.404601532469306</v>
      </c>
      <c r="AY107" s="167">
        <v>94.75</v>
      </c>
      <c r="AZ107" s="167">
        <v>288</v>
      </c>
      <c r="BA107" s="113">
        <v>-193.25</v>
      </c>
      <c r="BB107" s="160">
        <v>76</v>
      </c>
      <c r="BC107" s="160">
        <v>121</v>
      </c>
      <c r="BD107" s="267" t="s">
        <v>22151</v>
      </c>
    </row>
    <row r="108" spans="1:56" x14ac:dyDescent="0.3">
      <c r="A108" s="212" t="s">
        <v>2175</v>
      </c>
      <c r="B108" s="1" t="s">
        <v>7645</v>
      </c>
      <c r="C108" s="1" t="s">
        <v>7646</v>
      </c>
      <c r="D108" s="121" t="s">
        <v>866</v>
      </c>
      <c r="E108" s="1" t="s">
        <v>1565</v>
      </c>
      <c r="F108" s="1" t="s">
        <v>6120</v>
      </c>
      <c r="G108" s="1" t="s">
        <v>1373</v>
      </c>
      <c r="H108" s="216">
        <v>7410</v>
      </c>
      <c r="I108" s="216" t="s">
        <v>9223</v>
      </c>
      <c r="J108" s="244" t="e">
        <v>#VALUE!</v>
      </c>
      <c r="K108" s="244" t="s">
        <v>5613</v>
      </c>
      <c r="L108" s="171">
        <v>9</v>
      </c>
      <c r="M108" s="171">
        <v>9</v>
      </c>
      <c r="N108" s="221">
        <v>2</v>
      </c>
      <c r="O108" s="97">
        <v>2</v>
      </c>
      <c r="P108" s="97">
        <v>0</v>
      </c>
      <c r="Q108" s="221">
        <v>0</v>
      </c>
      <c r="R108" s="97">
        <v>0</v>
      </c>
      <c r="S108" s="97">
        <v>0</v>
      </c>
      <c r="T108" s="221">
        <v>49.1</v>
      </c>
      <c r="U108" s="221">
        <v>49.1</v>
      </c>
      <c r="V108" s="221">
        <v>37</v>
      </c>
      <c r="W108" s="221">
        <v>19</v>
      </c>
      <c r="X108" s="221">
        <v>8</v>
      </c>
      <c r="Y108" s="221">
        <v>42</v>
      </c>
      <c r="Z108" s="221">
        <v>14.999999999999998</v>
      </c>
      <c r="AA108" s="224">
        <v>3.4826883910386965</v>
      </c>
      <c r="AB108" s="224">
        <v>1.0590631364562118</v>
      </c>
      <c r="AC108" s="224">
        <v>2</v>
      </c>
      <c r="AD108" s="245">
        <v>0</v>
      </c>
      <c r="AE108" s="224">
        <v>0</v>
      </c>
      <c r="AF108" s="245">
        <v>0</v>
      </c>
      <c r="AG108" s="245">
        <v>0</v>
      </c>
      <c r="AH108" s="224">
        <v>3.6206896551724137</v>
      </c>
      <c r="AI108" s="224">
        <v>0.75578722608500282</v>
      </c>
      <c r="AJ108" s="224">
        <v>1.5962816964101751</v>
      </c>
      <c r="AK108" s="224">
        <v>0</v>
      </c>
      <c r="AL108" s="228">
        <v>7.9727585776675918</v>
      </c>
      <c r="AM108" s="246">
        <v>107</v>
      </c>
      <c r="AN108" s="247">
        <v>0</v>
      </c>
      <c r="AO108" s="248" t="s">
        <v>22151</v>
      </c>
      <c r="AP108" s="253" t="s">
        <v>22151</v>
      </c>
      <c r="AQ108" s="224">
        <v>6.895458119358298</v>
      </c>
      <c r="AR108" s="224">
        <v>1.0773004583092938</v>
      </c>
      <c r="AS108" s="221">
        <v>107</v>
      </c>
      <c r="AT108" s="224">
        <v>1.0773004583092938</v>
      </c>
      <c r="AU108" s="239">
        <v>3.3387625436412329</v>
      </c>
      <c r="AV108" s="224"/>
      <c r="AW108" s="224">
        <v>1.0773004583092938</v>
      </c>
      <c r="AX108" s="43">
        <v>3.3387625436412329</v>
      </c>
      <c r="AY108" s="268">
        <v>382.27</v>
      </c>
      <c r="AZ108" s="255">
        <v>290</v>
      </c>
      <c r="BA108" s="256">
        <v>92.269999999999982</v>
      </c>
      <c r="BB108" s="257">
        <v>272</v>
      </c>
      <c r="BC108" s="257">
        <v>488</v>
      </c>
      <c r="BD108" s="267" t="s">
        <v>22151</v>
      </c>
    </row>
    <row r="109" spans="1:56" x14ac:dyDescent="0.3">
      <c r="A109" s="178" t="s">
        <v>14964</v>
      </c>
      <c r="B109" s="33" t="s">
        <v>14966</v>
      </c>
      <c r="C109" s="33" t="s">
        <v>7155</v>
      </c>
      <c r="D109" s="121" t="s">
        <v>14965</v>
      </c>
      <c r="E109" s="33" t="s">
        <v>1386</v>
      </c>
      <c r="F109" s="1" t="s">
        <v>6120</v>
      </c>
      <c r="G109" s="1" t="s">
        <v>1373</v>
      </c>
      <c r="H109" s="26">
        <v>19959</v>
      </c>
      <c r="I109" s="26" t="s">
        <v>17715</v>
      </c>
      <c r="J109" s="26" t="e">
        <v>#VALUE!</v>
      </c>
      <c r="K109" s="26" t="s">
        <v>15157</v>
      </c>
      <c r="L109" s="171">
        <v>12</v>
      </c>
      <c r="M109" s="171">
        <v>9</v>
      </c>
      <c r="N109" s="68">
        <v>3</v>
      </c>
      <c r="O109" s="68">
        <v>2</v>
      </c>
      <c r="P109" s="68">
        <v>0</v>
      </c>
      <c r="Q109" s="97">
        <v>0</v>
      </c>
      <c r="R109" s="97">
        <v>0</v>
      </c>
      <c r="S109" s="97">
        <v>0</v>
      </c>
      <c r="T109" s="97">
        <v>59</v>
      </c>
      <c r="U109" s="97">
        <v>59</v>
      </c>
      <c r="V109" s="97">
        <v>58</v>
      </c>
      <c r="W109" s="97">
        <v>27</v>
      </c>
      <c r="X109" s="97">
        <v>9</v>
      </c>
      <c r="Y109" s="97">
        <v>59</v>
      </c>
      <c r="Z109" s="97">
        <v>17</v>
      </c>
      <c r="AA109" s="27">
        <v>4.1186440677966099</v>
      </c>
      <c r="AB109" s="27">
        <v>1.271186440677966</v>
      </c>
      <c r="AC109" s="27">
        <v>3</v>
      </c>
      <c r="AD109" s="27">
        <v>0</v>
      </c>
      <c r="AE109" s="27">
        <v>0</v>
      </c>
      <c r="AF109" s="27">
        <v>0</v>
      </c>
      <c r="AG109" s="27">
        <v>0</v>
      </c>
      <c r="AH109" s="27">
        <v>5.0862068965517242</v>
      </c>
      <c r="AI109" s="27">
        <v>-4.1869981800506655E-2</v>
      </c>
      <c r="AJ109" s="27">
        <v>-7.2053854888869576E-2</v>
      </c>
      <c r="AK109" s="27">
        <v>0</v>
      </c>
      <c r="AL109" s="27">
        <v>7.9722830598623489</v>
      </c>
      <c r="AM109" s="97">
        <v>108</v>
      </c>
      <c r="AN109" s="27">
        <v>0</v>
      </c>
      <c r="AO109" s="28" t="s">
        <v>22151</v>
      </c>
      <c r="AP109" s="28" t="s">
        <v>22151</v>
      </c>
      <c r="AQ109" s="27">
        <v>6.895458119358298</v>
      </c>
      <c r="AR109" s="27">
        <v>1.0768249405040509</v>
      </c>
      <c r="AS109" s="97">
        <v>108</v>
      </c>
      <c r="AT109" s="27">
        <v>1.0768249405040509</v>
      </c>
      <c r="AU109" s="43">
        <v>3.3377302195359579</v>
      </c>
      <c r="AV109" s="27"/>
      <c r="AW109" s="27">
        <v>1.0768249405040509</v>
      </c>
      <c r="AX109" s="43">
        <v>3.3377302195359579</v>
      </c>
      <c r="AY109" s="167">
        <v>94.89</v>
      </c>
      <c r="AZ109" s="167">
        <v>291</v>
      </c>
      <c r="BA109" s="113">
        <v>-196.11</v>
      </c>
      <c r="BB109" s="160">
        <v>68</v>
      </c>
      <c r="BC109" s="160">
        <v>122</v>
      </c>
      <c r="BD109" s="267" t="s">
        <v>22151</v>
      </c>
    </row>
    <row r="110" spans="1:56" x14ac:dyDescent="0.3">
      <c r="A110" s="214" t="s">
        <v>4116</v>
      </c>
      <c r="B110" s="33" t="s">
        <v>7634</v>
      </c>
      <c r="C110" s="33" t="s">
        <v>7632</v>
      </c>
      <c r="D110" s="121" t="s">
        <v>1331</v>
      </c>
      <c r="E110" s="33" t="s">
        <v>1553</v>
      </c>
      <c r="F110" s="114" t="s">
        <v>6120</v>
      </c>
      <c r="G110" s="1" t="s">
        <v>1373</v>
      </c>
      <c r="H110" s="114">
        <v>13287</v>
      </c>
      <c r="I110" s="114" t="s">
        <v>10851</v>
      </c>
      <c r="J110" s="114" t="e">
        <v>#VALUE!</v>
      </c>
      <c r="K110" s="114" t="s">
        <v>5598</v>
      </c>
      <c r="L110" s="172">
        <v>18</v>
      </c>
      <c r="M110" s="172">
        <v>0</v>
      </c>
      <c r="N110" s="115">
        <v>1</v>
      </c>
      <c r="O110" s="115">
        <v>0</v>
      </c>
      <c r="P110" s="115">
        <v>0</v>
      </c>
      <c r="Q110" s="115">
        <v>3</v>
      </c>
      <c r="R110" s="115">
        <v>5</v>
      </c>
      <c r="S110" s="115">
        <v>8</v>
      </c>
      <c r="T110" s="115">
        <v>17.100000000000001</v>
      </c>
      <c r="U110" s="115">
        <v>17.100000000000001</v>
      </c>
      <c r="V110" s="115">
        <v>4</v>
      </c>
      <c r="W110" s="115">
        <v>1</v>
      </c>
      <c r="X110" s="115">
        <v>0</v>
      </c>
      <c r="Y110" s="115">
        <v>19</v>
      </c>
      <c r="Z110" s="115">
        <v>8</v>
      </c>
      <c r="AA110" s="116">
        <v>0.52631578947368418</v>
      </c>
      <c r="AB110" s="116">
        <v>0.70175438596491224</v>
      </c>
      <c r="AC110" s="116">
        <v>1</v>
      </c>
      <c r="AD110" s="116">
        <v>0</v>
      </c>
      <c r="AE110" s="116">
        <v>1.875</v>
      </c>
      <c r="AF110" s="116">
        <v>0</v>
      </c>
      <c r="AG110" s="116">
        <v>0</v>
      </c>
      <c r="AH110" s="116">
        <v>1.6379310344827587</v>
      </c>
      <c r="AI110" s="116">
        <v>1.6688014948895615</v>
      </c>
      <c r="AJ110" s="116">
        <v>1.7624886634496968</v>
      </c>
      <c r="AK110" s="116">
        <v>0</v>
      </c>
      <c r="AL110" s="116">
        <v>7.9442211928220168</v>
      </c>
      <c r="AM110" s="115">
        <v>109</v>
      </c>
      <c r="AN110" s="116">
        <v>0</v>
      </c>
      <c r="AO110" s="119" t="s">
        <v>22151</v>
      </c>
      <c r="AP110" s="119" t="s">
        <v>22151</v>
      </c>
      <c r="AQ110" s="34">
        <v>6.895458119358298</v>
      </c>
      <c r="AR110" s="116">
        <v>1.0487630734637188</v>
      </c>
      <c r="AS110" s="115">
        <v>109</v>
      </c>
      <c r="AT110" s="116">
        <v>1.0487630734637188</v>
      </c>
      <c r="AU110" s="117">
        <v>3.2768093844686748</v>
      </c>
      <c r="AV110" s="116"/>
      <c r="AW110" s="116">
        <v>1.0487630734637188</v>
      </c>
      <c r="AX110" s="43">
        <v>3.2768093844686748</v>
      </c>
      <c r="AY110" s="168">
        <v>619.84</v>
      </c>
      <c r="AZ110" s="168">
        <v>292</v>
      </c>
      <c r="BA110" s="120">
        <v>327.84000000000003</v>
      </c>
      <c r="BB110" s="161">
        <v>529</v>
      </c>
      <c r="BC110" s="161">
        <v>710</v>
      </c>
      <c r="BD110" s="267" t="s">
        <v>22151</v>
      </c>
    </row>
    <row r="111" spans="1:56" x14ac:dyDescent="0.3">
      <c r="A111" s="178" t="s">
        <v>12393</v>
      </c>
      <c r="B111" s="33" t="s">
        <v>12394</v>
      </c>
      <c r="C111" s="33" t="s">
        <v>7077</v>
      </c>
      <c r="D111" s="121" t="s">
        <v>11371</v>
      </c>
      <c r="E111" s="33" t="s">
        <v>1386</v>
      </c>
      <c r="F111" s="1" t="s">
        <v>6120</v>
      </c>
      <c r="G111" s="33" t="s">
        <v>1373</v>
      </c>
      <c r="H111" s="1">
        <v>15873</v>
      </c>
      <c r="I111" s="1" t="s">
        <v>11770</v>
      </c>
      <c r="J111" s="1" t="e">
        <v>#VALUE!</v>
      </c>
      <c r="K111" s="1" t="s">
        <v>12396</v>
      </c>
      <c r="L111" s="170">
        <v>11</v>
      </c>
      <c r="M111" s="170">
        <v>11</v>
      </c>
      <c r="N111" s="68">
        <v>4</v>
      </c>
      <c r="O111" s="68">
        <v>3</v>
      </c>
      <c r="P111" s="68">
        <v>0</v>
      </c>
      <c r="Q111" s="68">
        <v>0</v>
      </c>
      <c r="R111" s="68">
        <v>0</v>
      </c>
      <c r="S111" s="68">
        <v>0</v>
      </c>
      <c r="T111" s="68">
        <v>54</v>
      </c>
      <c r="U111" s="68">
        <v>54</v>
      </c>
      <c r="V111" s="68">
        <v>57</v>
      </c>
      <c r="W111" s="68">
        <v>27</v>
      </c>
      <c r="X111" s="68">
        <v>7</v>
      </c>
      <c r="Y111" s="68">
        <v>45</v>
      </c>
      <c r="Z111" s="68">
        <v>8</v>
      </c>
      <c r="AA111" s="5">
        <v>4.5</v>
      </c>
      <c r="AB111" s="5">
        <v>1.2037037037037037</v>
      </c>
      <c r="AC111" s="27">
        <v>4</v>
      </c>
      <c r="AD111" s="27">
        <v>0</v>
      </c>
      <c r="AE111" s="27">
        <v>0</v>
      </c>
      <c r="AF111" s="27">
        <v>0</v>
      </c>
      <c r="AG111" s="27">
        <v>0</v>
      </c>
      <c r="AH111" s="27">
        <v>3.8793103448275863</v>
      </c>
      <c r="AI111" s="5">
        <v>-0.55483095671531057</v>
      </c>
      <c r="AJ111" s="5">
        <v>0.51151082249023982</v>
      </c>
      <c r="AK111" s="5">
        <v>0</v>
      </c>
      <c r="AL111" s="27">
        <v>7.8359902106025157</v>
      </c>
      <c r="AM111" s="97">
        <v>110</v>
      </c>
      <c r="AN111" s="27">
        <v>0</v>
      </c>
      <c r="AO111" s="28" t="s">
        <v>22151</v>
      </c>
      <c r="AP111" s="28" t="s">
        <v>22151</v>
      </c>
      <c r="AQ111" s="27">
        <v>6.895458119358298</v>
      </c>
      <c r="AR111" s="27">
        <v>0.94053209124421766</v>
      </c>
      <c r="AS111" s="97">
        <v>110</v>
      </c>
      <c r="AT111" s="27">
        <v>0.94053209124421766</v>
      </c>
      <c r="AU111" s="43">
        <v>3.0418456235939004</v>
      </c>
      <c r="AV111" s="27"/>
      <c r="AW111" s="27">
        <v>0.94053209124421766</v>
      </c>
      <c r="AX111" s="43">
        <v>3.0418456235939004</v>
      </c>
      <c r="AY111" s="167">
        <v>242.05</v>
      </c>
      <c r="AZ111" s="167">
        <v>296</v>
      </c>
      <c r="BA111" s="113">
        <v>-53.949999999999989</v>
      </c>
      <c r="BB111" s="160">
        <v>190</v>
      </c>
      <c r="BC111" s="160">
        <v>308</v>
      </c>
      <c r="BD111" s="267" t="s">
        <v>22151</v>
      </c>
    </row>
    <row r="112" spans="1:56" x14ac:dyDescent="0.3">
      <c r="A112" s="178" t="s">
        <v>2498</v>
      </c>
      <c r="B112" s="1" t="s">
        <v>7965</v>
      </c>
      <c r="C112" s="1" t="s">
        <v>6594</v>
      </c>
      <c r="D112" s="121" t="s">
        <v>1232</v>
      </c>
      <c r="E112" s="1" t="s">
        <v>1509</v>
      </c>
      <c r="F112" s="1" t="s">
        <v>9094</v>
      </c>
      <c r="G112" s="1" t="s">
        <v>1373</v>
      </c>
      <c r="H112" s="1">
        <v>10343</v>
      </c>
      <c r="I112" s="1" t="s">
        <v>9257</v>
      </c>
      <c r="J112" s="1" t="e">
        <v>#VALUE!</v>
      </c>
      <c r="K112" s="1" t="s">
        <v>5840</v>
      </c>
      <c r="L112" s="170">
        <v>24</v>
      </c>
      <c r="M112" s="170">
        <v>0</v>
      </c>
      <c r="N112" s="68">
        <v>3</v>
      </c>
      <c r="O112" s="68">
        <v>2</v>
      </c>
      <c r="P112" s="68">
        <v>0</v>
      </c>
      <c r="Q112" s="68">
        <v>0</v>
      </c>
      <c r="R112" s="68">
        <v>4</v>
      </c>
      <c r="S112" s="68">
        <v>4</v>
      </c>
      <c r="T112" s="68">
        <v>25</v>
      </c>
      <c r="U112" s="68">
        <v>25</v>
      </c>
      <c r="V112" s="68">
        <v>17</v>
      </c>
      <c r="W112" s="68">
        <v>7.0000000000000009</v>
      </c>
      <c r="X112" s="68">
        <v>3</v>
      </c>
      <c r="Y112" s="68">
        <v>22</v>
      </c>
      <c r="Z112" s="68">
        <v>4</v>
      </c>
      <c r="AA112" s="5">
        <v>2.5200000000000005</v>
      </c>
      <c r="AB112" s="5">
        <v>0.84</v>
      </c>
      <c r="AC112" s="5">
        <v>3</v>
      </c>
      <c r="AD112" s="5">
        <v>0</v>
      </c>
      <c r="AE112" s="5">
        <v>0</v>
      </c>
      <c r="AF112" s="5">
        <v>0</v>
      </c>
      <c r="AG112" s="5">
        <v>0</v>
      </c>
      <c r="AH112" s="5">
        <v>1.896551724137931</v>
      </c>
      <c r="AI112" s="5">
        <v>1.0539219789501213</v>
      </c>
      <c r="AJ112" s="5">
        <v>1.8637736585523841</v>
      </c>
      <c r="AK112" s="5">
        <v>0</v>
      </c>
      <c r="AL112" s="5">
        <v>7.8142473616404367</v>
      </c>
      <c r="AM112" s="68">
        <v>111</v>
      </c>
      <c r="AN112" s="5">
        <v>0</v>
      </c>
      <c r="AO112" s="17" t="s">
        <v>22151</v>
      </c>
      <c r="AP112" s="17" t="s">
        <v>22151</v>
      </c>
      <c r="AQ112" s="5">
        <v>6.895458119358298</v>
      </c>
      <c r="AR112" s="5">
        <v>0.91878924228213865</v>
      </c>
      <c r="AS112" s="68">
        <v>111</v>
      </c>
      <c r="AT112" s="14">
        <v>0.91878924228213865</v>
      </c>
      <c r="AU112" s="42">
        <v>2.994643043893559</v>
      </c>
      <c r="AV112" s="19"/>
      <c r="AW112" s="19">
        <v>0.91878924228213865</v>
      </c>
      <c r="AX112" s="43">
        <v>2.994643043893559</v>
      </c>
      <c r="AY112" s="167">
        <v>999</v>
      </c>
      <c r="AZ112" s="167">
        <v>297</v>
      </c>
      <c r="BA112" s="113">
        <v>702</v>
      </c>
      <c r="BB112" s="160">
        <v>0</v>
      </c>
      <c r="BC112" s="160">
        <v>0</v>
      </c>
      <c r="BD112" s="267" t="s">
        <v>22151</v>
      </c>
    </row>
    <row r="113" spans="1:56" x14ac:dyDescent="0.3">
      <c r="A113" s="212" t="s">
        <v>14158</v>
      </c>
      <c r="B113" s="1" t="s">
        <v>14160</v>
      </c>
      <c r="C113" s="1" t="s">
        <v>14159</v>
      </c>
      <c r="D113" s="121" t="s">
        <v>14042</v>
      </c>
      <c r="E113" s="1" t="s">
        <v>3591</v>
      </c>
      <c r="F113" s="1" t="s">
        <v>3591</v>
      </c>
      <c r="G113" s="1" t="s">
        <v>1373</v>
      </c>
      <c r="H113" s="216">
        <v>16207</v>
      </c>
      <c r="I113" s="216" t="s">
        <v>16937</v>
      </c>
      <c r="J113" s="244" t="e">
        <v>#VALUE!</v>
      </c>
      <c r="K113" s="244" t="s">
        <v>14161</v>
      </c>
      <c r="L113" s="171">
        <v>11</v>
      </c>
      <c r="M113" s="171">
        <v>11</v>
      </c>
      <c r="N113" s="221">
        <v>4</v>
      </c>
      <c r="O113" s="97">
        <v>4</v>
      </c>
      <c r="P113" s="97">
        <v>0</v>
      </c>
      <c r="Q113" s="221">
        <v>0</v>
      </c>
      <c r="R113" s="97">
        <v>0</v>
      </c>
      <c r="S113" s="97">
        <v>0</v>
      </c>
      <c r="T113" s="221">
        <v>56.2</v>
      </c>
      <c r="U113" s="221">
        <v>56.2</v>
      </c>
      <c r="V113" s="221">
        <v>47</v>
      </c>
      <c r="W113" s="221">
        <v>25</v>
      </c>
      <c r="X113" s="221">
        <v>2</v>
      </c>
      <c r="Y113" s="221">
        <v>51</v>
      </c>
      <c r="Z113" s="221">
        <v>29</v>
      </c>
      <c r="AA113" s="224">
        <v>4.0035587188612096</v>
      </c>
      <c r="AB113" s="224">
        <v>1.3523131672597863</v>
      </c>
      <c r="AC113" s="224">
        <v>4</v>
      </c>
      <c r="AD113" s="245">
        <v>0</v>
      </c>
      <c r="AE113" s="224">
        <v>0</v>
      </c>
      <c r="AF113" s="245">
        <v>0</v>
      </c>
      <c r="AG113" s="245">
        <v>0</v>
      </c>
      <c r="AH113" s="224">
        <v>4.3965517241379315</v>
      </c>
      <c r="AI113" s="224">
        <v>0.1211289901105173</v>
      </c>
      <c r="AJ113" s="224">
        <v>-0.76079348940200708</v>
      </c>
      <c r="AK113" s="224">
        <v>0</v>
      </c>
      <c r="AL113" s="228">
        <v>7.7568872248464418</v>
      </c>
      <c r="AM113" s="246">
        <v>112</v>
      </c>
      <c r="AN113" s="247">
        <v>0</v>
      </c>
      <c r="AO113" s="248" t="s">
        <v>22151</v>
      </c>
      <c r="AP113" s="253" t="s">
        <v>22151</v>
      </c>
      <c r="AQ113" s="224">
        <v>6.895458119358298</v>
      </c>
      <c r="AR113" s="224">
        <v>0.86142910548814378</v>
      </c>
      <c r="AS113" s="221">
        <v>112</v>
      </c>
      <c r="AT113" s="224">
        <v>0.86142910548814378</v>
      </c>
      <c r="AU113" s="239">
        <v>2.8701172086010827</v>
      </c>
      <c r="AV113" s="224"/>
      <c r="AW113" s="224">
        <v>0.86142910548814378</v>
      </c>
      <c r="AX113" s="43">
        <v>2.8701172086010827</v>
      </c>
      <c r="AY113" s="268">
        <v>340.64</v>
      </c>
      <c r="AZ113" s="255">
        <v>301</v>
      </c>
      <c r="BA113" s="256">
        <v>39.639999999999986</v>
      </c>
      <c r="BB113" s="257">
        <v>285</v>
      </c>
      <c r="BC113" s="257">
        <v>399</v>
      </c>
      <c r="BD113" s="267" t="s">
        <v>22151</v>
      </c>
    </row>
    <row r="114" spans="1:56" x14ac:dyDescent="0.3">
      <c r="A114" t="s">
        <v>20143</v>
      </c>
      <c r="B114" s="33" t="s">
        <v>20144</v>
      </c>
      <c r="C114" s="33" t="s">
        <v>7663</v>
      </c>
      <c r="D114" s="121" t="s">
        <v>17212</v>
      </c>
      <c r="E114" s="33" t="s">
        <v>1389</v>
      </c>
      <c r="F114" s="1" t="s">
        <v>6120</v>
      </c>
      <c r="G114" s="1" t="s">
        <v>1373</v>
      </c>
      <c r="H114" s="1">
        <v>19879</v>
      </c>
      <c r="I114" s="1" t="s">
        <v>20145</v>
      </c>
      <c r="J114" s="1" t="e">
        <v>#VALUE!</v>
      </c>
      <c r="K114" s="1" t="s">
        <v>20147</v>
      </c>
      <c r="L114" s="170">
        <v>3</v>
      </c>
      <c r="M114" s="170">
        <v>3</v>
      </c>
      <c r="N114" s="68">
        <v>3</v>
      </c>
      <c r="O114" s="68">
        <v>0</v>
      </c>
      <c r="P114" s="68">
        <v>0</v>
      </c>
      <c r="Q114" s="68">
        <v>0</v>
      </c>
      <c r="R114" s="68">
        <v>0</v>
      </c>
      <c r="S114" s="68">
        <v>0</v>
      </c>
      <c r="T114" s="68">
        <v>17</v>
      </c>
      <c r="U114" s="68">
        <v>17</v>
      </c>
      <c r="V114" s="68">
        <v>6</v>
      </c>
      <c r="W114" s="68">
        <v>1</v>
      </c>
      <c r="X114" s="68">
        <v>1</v>
      </c>
      <c r="Y114" s="68">
        <v>21</v>
      </c>
      <c r="Z114" s="68">
        <v>9</v>
      </c>
      <c r="AA114" s="5">
        <v>0.52941176470588236</v>
      </c>
      <c r="AB114" s="5">
        <v>0.88235294117647056</v>
      </c>
      <c r="AC114" s="5">
        <v>3</v>
      </c>
      <c r="AD114" s="5">
        <v>0</v>
      </c>
      <c r="AE114" s="5">
        <v>0</v>
      </c>
      <c r="AF114" s="5">
        <v>0</v>
      </c>
      <c r="AG114" s="5">
        <v>0</v>
      </c>
      <c r="AH114" s="5">
        <v>1.8103448275862069</v>
      </c>
      <c r="AI114" s="5">
        <v>1.6580179302806832</v>
      </c>
      <c r="AJ114" s="5">
        <v>1.23566837245693</v>
      </c>
      <c r="AK114" s="5">
        <v>0</v>
      </c>
      <c r="AL114" s="5">
        <v>7.7040311303238198</v>
      </c>
      <c r="AM114" s="68">
        <v>113</v>
      </c>
      <c r="AN114" s="5">
        <v>0</v>
      </c>
      <c r="AO114" s="17" t="s">
        <v>22151</v>
      </c>
      <c r="AP114" s="17" t="s">
        <v>22151</v>
      </c>
      <c r="AQ114" s="5">
        <v>6.895458119358298</v>
      </c>
      <c r="AR114" s="5">
        <v>0.80857301096552181</v>
      </c>
      <c r="AS114" s="68">
        <v>113</v>
      </c>
      <c r="AT114" s="14">
        <v>0.80857301096552181</v>
      </c>
      <c r="AU114" s="42">
        <v>2.7553694118103209</v>
      </c>
      <c r="AV114" s="19"/>
      <c r="AW114" s="19">
        <v>0.80857301096552181</v>
      </c>
      <c r="AX114" s="43">
        <v>2.7553694118103209</v>
      </c>
      <c r="AY114" s="167">
        <v>388.52</v>
      </c>
      <c r="AZ114" s="167">
        <v>303</v>
      </c>
      <c r="BA114" s="113">
        <v>85.519999999999982</v>
      </c>
      <c r="BB114" s="160">
        <v>244</v>
      </c>
      <c r="BC114" s="160">
        <v>524</v>
      </c>
      <c r="BD114" s="267" t="s">
        <v>22151</v>
      </c>
    </row>
    <row r="115" spans="1:56" x14ac:dyDescent="0.3">
      <c r="A115" s="214" t="s">
        <v>8273</v>
      </c>
      <c r="B115" s="26" t="s">
        <v>6784</v>
      </c>
      <c r="C115" s="26" t="s">
        <v>8274</v>
      </c>
      <c r="D115" s="121" t="s">
        <v>8576</v>
      </c>
      <c r="E115" s="26" t="s">
        <v>1413</v>
      </c>
      <c r="F115" s="1" t="s">
        <v>9094</v>
      </c>
      <c r="G115" s="1" t="s">
        <v>1373</v>
      </c>
      <c r="H115" s="114">
        <v>12095</v>
      </c>
      <c r="I115" s="114" t="s">
        <v>10899</v>
      </c>
      <c r="J115" s="114" t="e">
        <v>#VALUE!</v>
      </c>
      <c r="K115" s="114" t="s">
        <v>8579</v>
      </c>
      <c r="L115" s="172">
        <v>14</v>
      </c>
      <c r="M115" s="172">
        <v>0</v>
      </c>
      <c r="N115" s="115">
        <v>3</v>
      </c>
      <c r="O115" s="115">
        <v>0</v>
      </c>
      <c r="P115" s="115">
        <v>0</v>
      </c>
      <c r="Q115" s="115">
        <v>1</v>
      </c>
      <c r="R115" s="115">
        <v>4</v>
      </c>
      <c r="S115" s="115">
        <v>5</v>
      </c>
      <c r="T115" s="115">
        <v>15</v>
      </c>
      <c r="U115" s="115">
        <v>15</v>
      </c>
      <c r="V115" s="115">
        <v>9</v>
      </c>
      <c r="W115" s="115">
        <v>1</v>
      </c>
      <c r="X115" s="115">
        <v>0</v>
      </c>
      <c r="Y115" s="115">
        <v>19</v>
      </c>
      <c r="Z115" s="115">
        <v>5</v>
      </c>
      <c r="AA115" s="116">
        <v>0.6</v>
      </c>
      <c r="AB115" s="116">
        <v>0.93333333333333335</v>
      </c>
      <c r="AC115" s="116">
        <v>3</v>
      </c>
      <c r="AD115" s="116">
        <v>0</v>
      </c>
      <c r="AE115" s="116">
        <v>0.625</v>
      </c>
      <c r="AF115" s="116">
        <v>0</v>
      </c>
      <c r="AG115" s="116">
        <v>0</v>
      </c>
      <c r="AH115" s="116">
        <v>1.6379310344827587</v>
      </c>
      <c r="AI115" s="116">
        <v>1.4412020150435672</v>
      </c>
      <c r="AJ115" s="116">
        <v>0.98986601441563982</v>
      </c>
      <c r="AK115" s="116">
        <v>0</v>
      </c>
      <c r="AL115" s="116">
        <v>7.6939990639419653</v>
      </c>
      <c r="AM115" s="115">
        <v>114</v>
      </c>
      <c r="AN115" s="116">
        <v>0</v>
      </c>
      <c r="AO115" s="119" t="s">
        <v>22151</v>
      </c>
      <c r="AP115" s="119" t="s">
        <v>22151</v>
      </c>
      <c r="AQ115" s="27">
        <v>6.895458119358298</v>
      </c>
      <c r="AR115" s="27">
        <v>0.79854094458366731</v>
      </c>
      <c r="AS115" s="115">
        <v>114</v>
      </c>
      <c r="AT115" s="116">
        <v>0.79854094458366731</v>
      </c>
      <c r="AU115" s="117">
        <v>2.7335903241767507</v>
      </c>
      <c r="AV115" s="116"/>
      <c r="AW115" s="116">
        <v>0.79854094458366731</v>
      </c>
      <c r="AX115" s="43">
        <v>2.7335903241767507</v>
      </c>
      <c r="AY115" s="168">
        <v>321.98</v>
      </c>
      <c r="AZ115" s="168">
        <v>304</v>
      </c>
      <c r="BA115" s="120">
        <v>17.980000000000018</v>
      </c>
      <c r="BB115" s="161">
        <v>228</v>
      </c>
      <c r="BC115" s="161">
        <v>409</v>
      </c>
      <c r="BD115" s="267" t="s">
        <v>22151</v>
      </c>
    </row>
    <row r="116" spans="1:56" x14ac:dyDescent="0.3">
      <c r="A116" s="214" t="s">
        <v>15969</v>
      </c>
      <c r="B116" s="26" t="s">
        <v>15970</v>
      </c>
      <c r="C116" s="26" t="s">
        <v>10867</v>
      </c>
      <c r="D116" s="121" t="s">
        <v>14287</v>
      </c>
      <c r="E116" s="26" t="s">
        <v>1395</v>
      </c>
      <c r="F116" s="1" t="s">
        <v>9094</v>
      </c>
      <c r="G116" s="1" t="s">
        <v>1373</v>
      </c>
      <c r="H116" s="114">
        <v>14986</v>
      </c>
      <c r="I116" s="114" t="s">
        <v>15971</v>
      </c>
      <c r="J116" s="114" t="e">
        <v>#VALUE!</v>
      </c>
      <c r="K116" s="114" t="s">
        <v>15972</v>
      </c>
      <c r="L116" s="172">
        <v>16</v>
      </c>
      <c r="M116" s="172">
        <v>0</v>
      </c>
      <c r="N116" s="115">
        <v>2</v>
      </c>
      <c r="O116" s="115">
        <v>2</v>
      </c>
      <c r="P116" s="115">
        <v>0</v>
      </c>
      <c r="Q116" s="115">
        <v>4</v>
      </c>
      <c r="R116" s="115">
        <v>1</v>
      </c>
      <c r="S116" s="115">
        <v>5</v>
      </c>
      <c r="T116" s="115">
        <v>15</v>
      </c>
      <c r="U116" s="115">
        <v>15</v>
      </c>
      <c r="V116" s="115">
        <v>9</v>
      </c>
      <c r="W116" s="115">
        <v>6</v>
      </c>
      <c r="X116" s="115">
        <v>1</v>
      </c>
      <c r="Y116" s="115">
        <v>21</v>
      </c>
      <c r="Z116" s="115">
        <v>4</v>
      </c>
      <c r="AA116" s="116">
        <v>3.6</v>
      </c>
      <c r="AB116" s="116">
        <v>0.8666666666666667</v>
      </c>
      <c r="AC116" s="116">
        <v>2</v>
      </c>
      <c r="AD116" s="116">
        <v>0</v>
      </c>
      <c r="AE116" s="116">
        <v>2.5</v>
      </c>
      <c r="AF116" s="116">
        <v>0</v>
      </c>
      <c r="AG116" s="116">
        <v>0</v>
      </c>
      <c r="AH116" s="116">
        <v>1.8103448275862069</v>
      </c>
      <c r="AI116" s="116">
        <v>0.20234641471958817</v>
      </c>
      <c r="AJ116" s="116">
        <v>1.1594811435875096</v>
      </c>
      <c r="AK116" s="116">
        <v>0</v>
      </c>
      <c r="AL116" s="116">
        <v>7.6721723858933037</v>
      </c>
      <c r="AM116" s="115">
        <v>115</v>
      </c>
      <c r="AN116" s="116">
        <v>0</v>
      </c>
      <c r="AO116" s="119" t="s">
        <v>22151</v>
      </c>
      <c r="AP116" s="119" t="s">
        <v>22151</v>
      </c>
      <c r="AQ116" s="27">
        <v>6.895458119358298</v>
      </c>
      <c r="AR116" s="27">
        <v>0.77671426653500575</v>
      </c>
      <c r="AS116" s="115">
        <v>115</v>
      </c>
      <c r="AT116" s="116">
        <v>0.77671426653500575</v>
      </c>
      <c r="AU116" s="117">
        <v>2.6862057559454895</v>
      </c>
      <c r="AV116" s="116"/>
      <c r="AW116" s="116">
        <v>0.77671426653500575</v>
      </c>
      <c r="AX116" s="43">
        <v>2.6862057559454895</v>
      </c>
      <c r="AY116" s="168">
        <v>277.64</v>
      </c>
      <c r="AZ116" s="168">
        <v>306</v>
      </c>
      <c r="BA116" s="120">
        <v>-28.360000000000014</v>
      </c>
      <c r="BB116" s="161">
        <v>206</v>
      </c>
      <c r="BC116" s="161">
        <v>379</v>
      </c>
      <c r="BD116" s="267" t="s">
        <v>22151</v>
      </c>
    </row>
    <row r="117" spans="1:56" x14ac:dyDescent="0.3">
      <c r="A117" s="212" t="s">
        <v>14085</v>
      </c>
      <c r="B117" s="1" t="s">
        <v>7050</v>
      </c>
      <c r="C117" s="1" t="s">
        <v>7254</v>
      </c>
      <c r="D117" s="121" t="s">
        <v>13945</v>
      </c>
      <c r="E117" s="1" t="s">
        <v>1395</v>
      </c>
      <c r="F117" s="1" t="s">
        <v>9094</v>
      </c>
      <c r="G117" s="1" t="s">
        <v>1373</v>
      </c>
      <c r="H117" s="216">
        <v>17479</v>
      </c>
      <c r="I117" s="216" t="s">
        <v>13969</v>
      </c>
      <c r="J117" s="244" t="e">
        <v>#VALUE!</v>
      </c>
      <c r="K117" s="244" t="s">
        <v>14086</v>
      </c>
      <c r="L117" s="171">
        <v>9</v>
      </c>
      <c r="M117" s="171">
        <v>9</v>
      </c>
      <c r="N117" s="221">
        <v>3.9999999999999996</v>
      </c>
      <c r="O117" s="97">
        <v>3.0000000000000004</v>
      </c>
      <c r="P117" s="97">
        <v>0</v>
      </c>
      <c r="Q117" s="221">
        <v>0</v>
      </c>
      <c r="R117" s="97">
        <v>0</v>
      </c>
      <c r="S117" s="97">
        <v>0</v>
      </c>
      <c r="T117" s="221">
        <v>40.1</v>
      </c>
      <c r="U117" s="221">
        <v>40.1</v>
      </c>
      <c r="V117" s="221">
        <v>33</v>
      </c>
      <c r="W117" s="221">
        <v>22</v>
      </c>
      <c r="X117" s="221">
        <v>6.0000000000000009</v>
      </c>
      <c r="Y117" s="221">
        <v>49.000000000000007</v>
      </c>
      <c r="Z117" s="221">
        <v>15.999999999999998</v>
      </c>
      <c r="AA117" s="224">
        <v>4.9376558603491274</v>
      </c>
      <c r="AB117" s="224">
        <v>1.2219451371571073</v>
      </c>
      <c r="AC117" s="224">
        <v>3.9999999999999996</v>
      </c>
      <c r="AD117" s="245">
        <v>0</v>
      </c>
      <c r="AE117" s="224">
        <v>0</v>
      </c>
      <c r="AF117" s="245">
        <v>0</v>
      </c>
      <c r="AG117" s="245">
        <v>0</v>
      </c>
      <c r="AH117" s="224">
        <v>4.2241379310344831</v>
      </c>
      <c r="AI117" s="224">
        <v>-0.87995695224292436</v>
      </c>
      <c r="AJ117" s="224">
        <v>0.32461786571505952</v>
      </c>
      <c r="AK117" s="224">
        <v>0</v>
      </c>
      <c r="AL117" s="228">
        <v>7.6687988445066173</v>
      </c>
      <c r="AM117" s="246">
        <v>116</v>
      </c>
      <c r="AN117" s="247">
        <v>0</v>
      </c>
      <c r="AO117" s="248" t="s">
        <v>22151</v>
      </c>
      <c r="AP117" s="253" t="s">
        <v>22151</v>
      </c>
      <c r="AQ117" s="224">
        <v>6.895458119358298</v>
      </c>
      <c r="AR117" s="224">
        <v>0.77334072514831931</v>
      </c>
      <c r="AS117" s="221">
        <v>116</v>
      </c>
      <c r="AT117" s="224">
        <v>0.77334072514831931</v>
      </c>
      <c r="AU117" s="239">
        <v>2.6788819753105231</v>
      </c>
      <c r="AV117" s="224"/>
      <c r="AW117" s="224">
        <v>0.77334072514831931</v>
      </c>
      <c r="AX117" s="43">
        <v>2.6788819753105231</v>
      </c>
      <c r="AY117" s="268">
        <v>28.41</v>
      </c>
      <c r="AZ117" s="255">
        <v>307</v>
      </c>
      <c r="BA117" s="256">
        <v>-278.58999999999997</v>
      </c>
      <c r="BB117" s="257">
        <v>22</v>
      </c>
      <c r="BC117" s="257">
        <v>38</v>
      </c>
      <c r="BD117" s="267" t="s">
        <v>22151</v>
      </c>
    </row>
    <row r="118" spans="1:56" x14ac:dyDescent="0.3">
      <c r="A118" s="213" t="s">
        <v>14850</v>
      </c>
      <c r="B118" s="33" t="s">
        <v>6728</v>
      </c>
      <c r="C118" s="33" t="s">
        <v>6894</v>
      </c>
      <c r="D118" s="121" t="s">
        <v>14238</v>
      </c>
      <c r="E118" s="33" t="s">
        <v>1437</v>
      </c>
      <c r="F118" s="1" t="s">
        <v>9094</v>
      </c>
      <c r="G118" s="1" t="s">
        <v>1373</v>
      </c>
      <c r="H118" s="1">
        <v>18679</v>
      </c>
      <c r="I118" s="1" t="s">
        <v>14851</v>
      </c>
      <c r="J118" s="1" t="e">
        <v>#VALUE!</v>
      </c>
      <c r="K118" s="1" t="s">
        <v>15178</v>
      </c>
      <c r="L118" s="170">
        <v>15</v>
      </c>
      <c r="M118" s="170">
        <v>0.99999999999999989</v>
      </c>
      <c r="N118" s="68">
        <v>3</v>
      </c>
      <c r="O118" s="68">
        <v>0.99999999999999989</v>
      </c>
      <c r="P118" s="68">
        <v>0</v>
      </c>
      <c r="Q118" s="77">
        <v>0</v>
      </c>
      <c r="R118" s="77">
        <v>3</v>
      </c>
      <c r="S118" s="77">
        <v>3</v>
      </c>
      <c r="T118" s="77">
        <v>29.1</v>
      </c>
      <c r="U118" s="77">
        <v>29.1</v>
      </c>
      <c r="V118" s="77">
        <v>22</v>
      </c>
      <c r="W118" s="77">
        <v>13</v>
      </c>
      <c r="X118" s="77">
        <v>1.9999999999999998</v>
      </c>
      <c r="Y118" s="77">
        <v>47</v>
      </c>
      <c r="Z118" s="77">
        <v>12</v>
      </c>
      <c r="AA118" s="54">
        <v>4.0206185567010309</v>
      </c>
      <c r="AB118" s="54">
        <v>1.1683848797250858</v>
      </c>
      <c r="AC118" s="54">
        <v>3</v>
      </c>
      <c r="AD118" s="54">
        <v>0</v>
      </c>
      <c r="AE118" s="54">
        <v>0</v>
      </c>
      <c r="AF118" s="54">
        <v>0</v>
      </c>
      <c r="AG118" s="54">
        <v>0</v>
      </c>
      <c r="AH118" s="54">
        <v>4.0517241379310347</v>
      </c>
      <c r="AI118" s="54">
        <v>5.3670792499289473E-2</v>
      </c>
      <c r="AJ118" s="54">
        <v>0.5506663799373871</v>
      </c>
      <c r="AK118" s="54">
        <v>0</v>
      </c>
      <c r="AL118" s="54">
        <v>7.6560613103677113</v>
      </c>
      <c r="AM118" s="77">
        <v>117</v>
      </c>
      <c r="AN118" s="54">
        <v>0</v>
      </c>
      <c r="AO118" s="59" t="s">
        <v>22151</v>
      </c>
      <c r="AP118" s="59" t="s">
        <v>22151</v>
      </c>
      <c r="AQ118" s="54">
        <v>6.895458119358298</v>
      </c>
      <c r="AR118" s="54">
        <v>0.76060319100941332</v>
      </c>
      <c r="AS118" s="77">
        <v>117</v>
      </c>
      <c r="AT118" s="54">
        <v>0.76060319100941332</v>
      </c>
      <c r="AU118" s="60">
        <v>2.6512294596983259</v>
      </c>
      <c r="AV118" s="54"/>
      <c r="AW118" s="54">
        <v>0.76060319100941332</v>
      </c>
      <c r="AX118" s="43">
        <v>2.6512294596983259</v>
      </c>
      <c r="AY118" s="167">
        <v>339.41</v>
      </c>
      <c r="AZ118" s="167">
        <v>308</v>
      </c>
      <c r="BA118" s="113">
        <v>31.410000000000025</v>
      </c>
      <c r="BB118" s="160">
        <v>284</v>
      </c>
      <c r="BC118" s="160">
        <v>417</v>
      </c>
      <c r="BD118" s="267" t="s">
        <v>22151</v>
      </c>
    </row>
    <row r="119" spans="1:56" x14ac:dyDescent="0.3">
      <c r="A119" s="178" t="s">
        <v>17346</v>
      </c>
      <c r="B119" s="33" t="s">
        <v>17365</v>
      </c>
      <c r="C119" s="33" t="s">
        <v>7812</v>
      </c>
      <c r="D119" s="121" t="s">
        <v>17192</v>
      </c>
      <c r="E119" s="33" t="s">
        <v>1565</v>
      </c>
      <c r="F119" s="1" t="s">
        <v>6120</v>
      </c>
      <c r="G119" s="1" t="s">
        <v>1373</v>
      </c>
      <c r="H119" s="1">
        <v>23798</v>
      </c>
      <c r="I119" s="1" t="s">
        <v>17366</v>
      </c>
      <c r="J119" s="1" t="e">
        <v>#VALUE!</v>
      </c>
      <c r="K119" s="1" t="s">
        <v>17328</v>
      </c>
      <c r="L119" s="170">
        <v>10</v>
      </c>
      <c r="M119" s="170">
        <v>10</v>
      </c>
      <c r="N119" s="68">
        <v>6</v>
      </c>
      <c r="O119" s="68">
        <v>4</v>
      </c>
      <c r="P119" s="68">
        <v>0</v>
      </c>
      <c r="Q119" s="68">
        <v>0</v>
      </c>
      <c r="R119" s="68">
        <v>0</v>
      </c>
      <c r="S119" s="68">
        <v>0</v>
      </c>
      <c r="T119" s="68">
        <v>46.2</v>
      </c>
      <c r="U119" s="68">
        <v>46.2</v>
      </c>
      <c r="V119" s="68">
        <v>50</v>
      </c>
      <c r="W119" s="68">
        <v>21</v>
      </c>
      <c r="X119" s="68">
        <v>3</v>
      </c>
      <c r="Y119" s="68">
        <v>27</v>
      </c>
      <c r="Z119" s="68">
        <v>13</v>
      </c>
      <c r="AA119" s="5">
        <v>4.0909090909090908</v>
      </c>
      <c r="AB119" s="5">
        <v>1.3636363636363635</v>
      </c>
      <c r="AC119" s="27">
        <v>6</v>
      </c>
      <c r="AD119" s="27">
        <v>0</v>
      </c>
      <c r="AE119" s="27">
        <v>0</v>
      </c>
      <c r="AF119" s="27">
        <v>0</v>
      </c>
      <c r="AG119" s="27">
        <v>0</v>
      </c>
      <c r="AH119" s="27">
        <v>2.3275862068965516</v>
      </c>
      <c r="AI119" s="5">
        <v>-1.0717564970390929E-3</v>
      </c>
      <c r="AJ119" s="5">
        <v>-0.68900102158102638</v>
      </c>
      <c r="AK119" s="5">
        <v>0</v>
      </c>
      <c r="AL119" s="27">
        <v>7.6375134288184867</v>
      </c>
      <c r="AM119" s="97">
        <v>118</v>
      </c>
      <c r="AN119" s="27">
        <v>0</v>
      </c>
      <c r="AO119" s="28" t="s">
        <v>22151</v>
      </c>
      <c r="AP119" s="28" t="s">
        <v>22151</v>
      </c>
      <c r="AQ119" s="27">
        <v>6.895458119358298</v>
      </c>
      <c r="AR119" s="27">
        <v>0.74205530946018872</v>
      </c>
      <c r="AS119" s="97">
        <v>118</v>
      </c>
      <c r="AT119" s="27">
        <v>0.74205530946018872</v>
      </c>
      <c r="AU119" s="43">
        <v>2.6109629859428987</v>
      </c>
      <c r="AV119" s="27"/>
      <c r="AW119" s="27">
        <v>0.74205530946018872</v>
      </c>
      <c r="AX119" s="43">
        <v>2.6109629859428987</v>
      </c>
      <c r="AY119" s="167">
        <v>507.8</v>
      </c>
      <c r="AZ119" s="167">
        <v>309</v>
      </c>
      <c r="BA119" s="113">
        <v>198.8</v>
      </c>
      <c r="BB119" s="160">
        <v>408</v>
      </c>
      <c r="BC119" s="160">
        <v>599</v>
      </c>
      <c r="BD119" s="267" t="s">
        <v>22151</v>
      </c>
    </row>
    <row r="120" spans="1:56" x14ac:dyDescent="0.3">
      <c r="A120" t="s">
        <v>1987</v>
      </c>
      <c r="B120" s="1" t="s">
        <v>7577</v>
      </c>
      <c r="C120" s="1" t="s">
        <v>6539</v>
      </c>
      <c r="D120" s="121" t="s">
        <v>761</v>
      </c>
      <c r="E120" s="1" t="s">
        <v>1386</v>
      </c>
      <c r="F120" s="1" t="s">
        <v>6120</v>
      </c>
      <c r="G120" s="1" t="s">
        <v>1373</v>
      </c>
      <c r="H120" s="1">
        <v>7754</v>
      </c>
      <c r="I120" s="1" t="s">
        <v>10405</v>
      </c>
      <c r="J120" s="1" t="e">
        <v>#VALUE!</v>
      </c>
      <c r="K120" s="1" t="s">
        <v>5467</v>
      </c>
      <c r="L120" s="170">
        <v>11</v>
      </c>
      <c r="M120" s="170">
        <v>11</v>
      </c>
      <c r="N120" s="68">
        <v>6</v>
      </c>
      <c r="O120" s="68">
        <v>3</v>
      </c>
      <c r="P120" s="68">
        <v>0</v>
      </c>
      <c r="Q120" s="68">
        <v>0</v>
      </c>
      <c r="R120" s="68">
        <v>0</v>
      </c>
      <c r="S120" s="68">
        <v>0</v>
      </c>
      <c r="T120" s="68">
        <v>59</v>
      </c>
      <c r="U120" s="68">
        <v>59</v>
      </c>
      <c r="V120" s="68">
        <v>65</v>
      </c>
      <c r="W120" s="68">
        <v>30</v>
      </c>
      <c r="X120" s="68">
        <v>9</v>
      </c>
      <c r="Y120" s="68">
        <v>37</v>
      </c>
      <c r="Z120" s="68">
        <v>16</v>
      </c>
      <c r="AA120" s="5">
        <v>4.5762711864406782</v>
      </c>
      <c r="AB120" s="5">
        <v>1.3728813559322033</v>
      </c>
      <c r="AC120" s="5">
        <v>6</v>
      </c>
      <c r="AD120" s="5">
        <v>0</v>
      </c>
      <c r="AE120" s="5">
        <v>0</v>
      </c>
      <c r="AF120" s="5">
        <v>0</v>
      </c>
      <c r="AG120" s="5">
        <v>0</v>
      </c>
      <c r="AH120" s="5">
        <v>3.1896551724137931</v>
      </c>
      <c r="AI120" s="5">
        <v>-0.71079868512228395</v>
      </c>
      <c r="AJ120" s="5">
        <v>-0.98790254936969724</v>
      </c>
      <c r="AK120" s="5">
        <v>0</v>
      </c>
      <c r="AL120" s="5">
        <v>7.4909539379218115</v>
      </c>
      <c r="AM120" s="68">
        <v>119</v>
      </c>
      <c r="AN120" s="5">
        <v>0</v>
      </c>
      <c r="AO120" s="17" t="s">
        <v>22151</v>
      </c>
      <c r="AP120" s="17" t="s">
        <v>22151</v>
      </c>
      <c r="AQ120" s="5">
        <v>6.895458119358298</v>
      </c>
      <c r="AR120" s="5">
        <v>0.59549581856351352</v>
      </c>
      <c r="AS120" s="68">
        <v>119</v>
      </c>
      <c r="AT120" s="14">
        <v>0.59549581856351352</v>
      </c>
      <c r="AU120" s="42">
        <v>2.2927900518459348</v>
      </c>
      <c r="AV120" s="19"/>
      <c r="AW120" s="19">
        <v>0.59549581856351352</v>
      </c>
      <c r="AX120" s="43">
        <v>2.2927900518459348</v>
      </c>
      <c r="AY120" s="167">
        <v>652.79999999999995</v>
      </c>
      <c r="AZ120" s="167">
        <v>311</v>
      </c>
      <c r="BA120" s="113">
        <v>341.79999999999995</v>
      </c>
      <c r="BB120" s="160">
        <v>548</v>
      </c>
      <c r="BC120" s="160">
        <v>746</v>
      </c>
      <c r="BD120" s="267" t="s">
        <v>22151</v>
      </c>
    </row>
    <row r="121" spans="1:56" x14ac:dyDescent="0.3">
      <c r="A121" s="178" t="s">
        <v>15773</v>
      </c>
      <c r="B121" s="1" t="s">
        <v>15775</v>
      </c>
      <c r="C121" s="1" t="s">
        <v>6543</v>
      </c>
      <c r="D121" s="121" t="s">
        <v>15774</v>
      </c>
      <c r="E121" s="1" t="s">
        <v>1405</v>
      </c>
      <c r="F121" s="1" t="s">
        <v>6120</v>
      </c>
      <c r="G121" s="1" t="s">
        <v>1373</v>
      </c>
      <c r="H121" s="1">
        <v>6399</v>
      </c>
      <c r="I121" s="1" t="s">
        <v>15776</v>
      </c>
      <c r="J121" s="1" t="e">
        <v>#VALUE!</v>
      </c>
      <c r="K121" s="1" t="s">
        <v>15778</v>
      </c>
      <c r="L121" s="170">
        <v>29</v>
      </c>
      <c r="M121" s="170">
        <v>0</v>
      </c>
      <c r="N121" s="68">
        <v>3</v>
      </c>
      <c r="O121" s="68">
        <v>3</v>
      </c>
      <c r="P121" s="68">
        <v>0</v>
      </c>
      <c r="Q121" s="68">
        <v>0</v>
      </c>
      <c r="R121" s="68">
        <v>6</v>
      </c>
      <c r="S121" s="68">
        <v>6</v>
      </c>
      <c r="T121" s="68">
        <v>29.2</v>
      </c>
      <c r="U121" s="68">
        <v>29.2</v>
      </c>
      <c r="V121" s="68">
        <v>23</v>
      </c>
      <c r="W121" s="68">
        <v>10</v>
      </c>
      <c r="X121" s="68">
        <v>0.99999999999999989</v>
      </c>
      <c r="Y121" s="68">
        <v>34</v>
      </c>
      <c r="Z121" s="68">
        <v>10</v>
      </c>
      <c r="AA121" s="5">
        <v>3.0821917808219177</v>
      </c>
      <c r="AB121" s="5">
        <v>1.1301369863013699</v>
      </c>
      <c r="AC121" s="5">
        <v>3</v>
      </c>
      <c r="AD121" s="5">
        <v>0</v>
      </c>
      <c r="AE121" s="5">
        <v>0</v>
      </c>
      <c r="AF121" s="5">
        <v>0</v>
      </c>
      <c r="AG121" s="5">
        <v>0</v>
      </c>
      <c r="AH121" s="5">
        <v>2.931034482758621</v>
      </c>
      <c r="AI121" s="5">
        <v>0.78208952343860116</v>
      </c>
      <c r="AJ121" s="5">
        <v>0.73462379095164188</v>
      </c>
      <c r="AK121" s="5">
        <v>0</v>
      </c>
      <c r="AL121" s="5">
        <v>7.4477477971488639</v>
      </c>
      <c r="AM121" s="68">
        <v>120</v>
      </c>
      <c r="AN121" s="5">
        <v>0</v>
      </c>
      <c r="AO121" s="17" t="s">
        <v>22151</v>
      </c>
      <c r="AP121" s="17" t="s">
        <v>22151</v>
      </c>
      <c r="AQ121" s="5">
        <v>6.895458119358298</v>
      </c>
      <c r="AR121" s="5">
        <v>0.55228967779056592</v>
      </c>
      <c r="AS121" s="68">
        <v>120</v>
      </c>
      <c r="AT121" s="14">
        <v>0.55228967779056592</v>
      </c>
      <c r="AU121" s="42">
        <v>2.1989917962936767</v>
      </c>
      <c r="AV121" s="19"/>
      <c r="AW121" s="19">
        <v>0.55228967779056592</v>
      </c>
      <c r="AX121" s="43">
        <v>2.1989917962936767</v>
      </c>
      <c r="AY121" s="167">
        <v>662.39</v>
      </c>
      <c r="AZ121" s="167">
        <v>312</v>
      </c>
      <c r="BA121" s="113">
        <v>350.39</v>
      </c>
      <c r="BB121" s="160">
        <v>485</v>
      </c>
      <c r="BC121" s="160">
        <v>721</v>
      </c>
      <c r="BD121" s="267" t="s">
        <v>22151</v>
      </c>
    </row>
    <row r="122" spans="1:56" x14ac:dyDescent="0.3">
      <c r="A122" s="178" t="s">
        <v>3501</v>
      </c>
      <c r="B122" s="1" t="s">
        <v>6910</v>
      </c>
      <c r="C122" s="1" t="s">
        <v>7012</v>
      </c>
      <c r="D122" s="121" t="s">
        <v>1080</v>
      </c>
      <c r="E122" s="1" t="s">
        <v>1392</v>
      </c>
      <c r="F122" s="1" t="s">
        <v>6120</v>
      </c>
      <c r="G122" s="1" t="s">
        <v>1373</v>
      </c>
      <c r="H122" s="1">
        <v>12760</v>
      </c>
      <c r="I122" s="1" t="s">
        <v>10108</v>
      </c>
      <c r="J122" s="1" t="e">
        <v>#VALUE!</v>
      </c>
      <c r="K122" s="1" t="s">
        <v>5953</v>
      </c>
      <c r="L122" s="170">
        <v>17</v>
      </c>
      <c r="M122" s="170">
        <v>0</v>
      </c>
      <c r="N122" s="68">
        <v>0</v>
      </c>
      <c r="O122" s="68">
        <v>1</v>
      </c>
      <c r="P122" s="68">
        <v>0</v>
      </c>
      <c r="Q122" s="68">
        <v>8</v>
      </c>
      <c r="R122" s="68">
        <v>0</v>
      </c>
      <c r="S122" s="68">
        <v>8</v>
      </c>
      <c r="T122" s="68">
        <v>17.2</v>
      </c>
      <c r="U122" s="68">
        <v>17.2</v>
      </c>
      <c r="V122" s="68">
        <v>12</v>
      </c>
      <c r="W122" s="68">
        <v>8</v>
      </c>
      <c r="X122" s="68">
        <v>2</v>
      </c>
      <c r="Y122" s="68">
        <v>19</v>
      </c>
      <c r="Z122" s="68">
        <v>6</v>
      </c>
      <c r="AA122" s="5">
        <v>4.1860465116279073</v>
      </c>
      <c r="AB122" s="5">
        <v>1.0465116279069768</v>
      </c>
      <c r="AC122" s="5">
        <v>0</v>
      </c>
      <c r="AD122" s="5">
        <v>0</v>
      </c>
      <c r="AE122" s="5">
        <v>5</v>
      </c>
      <c r="AF122" s="5">
        <v>0</v>
      </c>
      <c r="AG122" s="5">
        <v>0</v>
      </c>
      <c r="AH122" s="5">
        <v>1.6379310344827587</v>
      </c>
      <c r="AI122" s="5">
        <v>-4.5228296989476738E-2</v>
      </c>
      <c r="AJ122" s="5">
        <v>0.77094856830761971</v>
      </c>
      <c r="AK122" s="5">
        <v>0</v>
      </c>
      <c r="AL122" s="5">
        <v>7.3636513058009019</v>
      </c>
      <c r="AM122" s="68">
        <v>121</v>
      </c>
      <c r="AN122" s="5">
        <v>0</v>
      </c>
      <c r="AO122" s="17" t="s">
        <v>22151</v>
      </c>
      <c r="AP122" s="17" t="s">
        <v>22151</v>
      </c>
      <c r="AQ122" s="5">
        <v>6.895458119358298</v>
      </c>
      <c r="AR122" s="5">
        <v>0.46819318644260388</v>
      </c>
      <c r="AS122" s="68">
        <v>121</v>
      </c>
      <c r="AT122" s="14">
        <v>0.46819318644260388</v>
      </c>
      <c r="AU122" s="42">
        <v>2.0164227437148505</v>
      </c>
      <c r="AV122" s="19"/>
      <c r="AW122" s="19">
        <v>0.46819318644260388</v>
      </c>
      <c r="AX122" s="43">
        <v>2.0164227437148505</v>
      </c>
      <c r="AY122" s="167">
        <v>179.23</v>
      </c>
      <c r="AZ122" s="167">
        <v>316</v>
      </c>
      <c r="BA122" s="113">
        <v>-136.77000000000001</v>
      </c>
      <c r="BB122" s="160">
        <v>117</v>
      </c>
      <c r="BC122" s="160">
        <v>224</v>
      </c>
      <c r="BD122" s="267" t="s">
        <v>22151</v>
      </c>
    </row>
    <row r="123" spans="1:56" x14ac:dyDescent="0.3">
      <c r="A123" s="213" t="s">
        <v>15231</v>
      </c>
      <c r="B123" s="33" t="s">
        <v>15232</v>
      </c>
      <c r="C123" s="33" t="s">
        <v>7755</v>
      </c>
      <c r="D123" s="121" t="s">
        <v>15046</v>
      </c>
      <c r="E123" s="33" t="s">
        <v>1464</v>
      </c>
      <c r="F123" s="1" t="s">
        <v>6120</v>
      </c>
      <c r="G123" s="1" t="s">
        <v>1373</v>
      </c>
      <c r="H123" s="1">
        <v>18525</v>
      </c>
      <c r="I123" s="1" t="s">
        <v>15746</v>
      </c>
      <c r="J123" s="1" t="e">
        <v>#VALUE!</v>
      </c>
      <c r="K123" s="1" t="s">
        <v>15233</v>
      </c>
      <c r="L123" s="170">
        <v>12</v>
      </c>
      <c r="M123" s="170">
        <v>12</v>
      </c>
      <c r="N123" s="68">
        <v>5</v>
      </c>
      <c r="O123" s="68">
        <v>3.9999999999999996</v>
      </c>
      <c r="P123" s="68">
        <v>0</v>
      </c>
      <c r="Q123" s="77">
        <v>0</v>
      </c>
      <c r="R123" s="77">
        <v>0</v>
      </c>
      <c r="S123" s="77">
        <v>0</v>
      </c>
      <c r="T123" s="77">
        <v>58.1</v>
      </c>
      <c r="U123" s="77">
        <v>58.1</v>
      </c>
      <c r="V123" s="77">
        <v>50</v>
      </c>
      <c r="W123" s="77">
        <v>26</v>
      </c>
      <c r="X123" s="77">
        <v>12</v>
      </c>
      <c r="Y123" s="77">
        <v>44</v>
      </c>
      <c r="Z123" s="77">
        <v>34</v>
      </c>
      <c r="AA123" s="54">
        <v>4.0275387263339066</v>
      </c>
      <c r="AB123" s="54">
        <v>1.4457831325301205</v>
      </c>
      <c r="AC123" s="54">
        <v>5</v>
      </c>
      <c r="AD123" s="54">
        <v>0</v>
      </c>
      <c r="AE123" s="54">
        <v>0</v>
      </c>
      <c r="AF123" s="54">
        <v>0</v>
      </c>
      <c r="AG123" s="54">
        <v>0</v>
      </c>
      <c r="AH123" s="54">
        <v>3.7931034482758621</v>
      </c>
      <c r="AI123" s="54">
        <v>9.0093386874406267E-2</v>
      </c>
      <c r="AJ123" s="54">
        <v>-1.6199026998984667</v>
      </c>
      <c r="AK123" s="54">
        <v>0</v>
      </c>
      <c r="AL123" s="54">
        <v>7.2632941352518001</v>
      </c>
      <c r="AM123" s="77">
        <v>122</v>
      </c>
      <c r="AN123" s="54">
        <v>0</v>
      </c>
      <c r="AO123" s="59" t="s">
        <v>22151</v>
      </c>
      <c r="AP123" s="59" t="s">
        <v>22151</v>
      </c>
      <c r="AQ123" s="54">
        <v>6.895458119358298</v>
      </c>
      <c r="AR123" s="54">
        <v>0.36783601589350212</v>
      </c>
      <c r="AS123" s="77">
        <v>122</v>
      </c>
      <c r="AT123" s="54">
        <v>0.36783601589350212</v>
      </c>
      <c r="AU123" s="60">
        <v>1.7985526131902532</v>
      </c>
      <c r="AV123" s="54"/>
      <c r="AW123" s="54">
        <v>0.36783601589350212</v>
      </c>
      <c r="AX123" s="43">
        <v>1.7985526131902532</v>
      </c>
      <c r="AY123" s="167">
        <v>380.41</v>
      </c>
      <c r="AZ123" s="167">
        <v>318</v>
      </c>
      <c r="BA123" s="113">
        <v>62.410000000000025</v>
      </c>
      <c r="BB123" s="160">
        <v>303</v>
      </c>
      <c r="BC123" s="160">
        <v>462</v>
      </c>
      <c r="BD123" s="267" t="s">
        <v>22151</v>
      </c>
    </row>
    <row r="124" spans="1:56" x14ac:dyDescent="0.3">
      <c r="A124" s="212" t="s">
        <v>12919</v>
      </c>
      <c r="B124" s="1" t="s">
        <v>12920</v>
      </c>
      <c r="C124" s="1" t="s">
        <v>6874</v>
      </c>
      <c r="D124" s="121" t="s">
        <v>11381</v>
      </c>
      <c r="E124" s="1" t="s">
        <v>1509</v>
      </c>
      <c r="F124" s="1" t="s">
        <v>9094</v>
      </c>
      <c r="G124" s="1" t="s">
        <v>1373</v>
      </c>
      <c r="H124" s="216">
        <v>12447</v>
      </c>
      <c r="I124" s="216" t="s">
        <v>11782</v>
      </c>
      <c r="J124" s="244" t="e">
        <v>#VALUE!</v>
      </c>
      <c r="K124" s="244" t="s">
        <v>12921</v>
      </c>
      <c r="L124" s="171">
        <v>16</v>
      </c>
      <c r="M124" s="171">
        <v>7</v>
      </c>
      <c r="N124" s="221">
        <v>3</v>
      </c>
      <c r="O124" s="97">
        <v>4</v>
      </c>
      <c r="P124" s="97">
        <v>0</v>
      </c>
      <c r="Q124" s="221">
        <v>3</v>
      </c>
      <c r="R124" s="97">
        <v>0</v>
      </c>
      <c r="S124" s="97">
        <v>3</v>
      </c>
      <c r="T124" s="221">
        <v>36.200000000000003</v>
      </c>
      <c r="U124" s="221">
        <v>36.200000000000003</v>
      </c>
      <c r="V124" s="221">
        <v>40</v>
      </c>
      <c r="W124" s="221">
        <v>21</v>
      </c>
      <c r="X124" s="221">
        <v>8</v>
      </c>
      <c r="Y124" s="221">
        <v>47</v>
      </c>
      <c r="Z124" s="221">
        <v>10</v>
      </c>
      <c r="AA124" s="224">
        <v>5.220994475138121</v>
      </c>
      <c r="AB124" s="224">
        <v>1.3812154696132595</v>
      </c>
      <c r="AC124" s="224">
        <v>3</v>
      </c>
      <c r="AD124" s="245">
        <v>0</v>
      </c>
      <c r="AE124" s="224">
        <v>1.875</v>
      </c>
      <c r="AF124" s="245">
        <v>0</v>
      </c>
      <c r="AG124" s="245">
        <v>0</v>
      </c>
      <c r="AH124" s="224">
        <v>4.0517241379310347</v>
      </c>
      <c r="AI124" s="224">
        <v>-1.0698195353462869</v>
      </c>
      <c r="AJ124" s="224">
        <v>-0.61376431675007082</v>
      </c>
      <c r="AK124" s="224">
        <v>0</v>
      </c>
      <c r="AL124" s="228">
        <v>7.2431402858346772</v>
      </c>
      <c r="AM124" s="246">
        <v>123</v>
      </c>
      <c r="AN124" s="247">
        <v>0</v>
      </c>
      <c r="AO124" s="248" t="s">
        <v>22151</v>
      </c>
      <c r="AP124" s="253" t="s">
        <v>22151</v>
      </c>
      <c r="AQ124" s="224">
        <v>6.895458119358298</v>
      </c>
      <c r="AR124" s="224">
        <v>0.34768216647637917</v>
      </c>
      <c r="AS124" s="221">
        <v>123</v>
      </c>
      <c r="AT124" s="224">
        <v>0.34768216647637917</v>
      </c>
      <c r="AU124" s="239">
        <v>1.7547996677947539</v>
      </c>
      <c r="AV124" s="224"/>
      <c r="AW124" s="224">
        <v>0.34768216647637917</v>
      </c>
      <c r="AX124" s="43">
        <v>1.7547996677947539</v>
      </c>
      <c r="AY124" s="268">
        <v>380.48</v>
      </c>
      <c r="AZ124" s="255">
        <v>321</v>
      </c>
      <c r="BA124" s="256">
        <v>59.480000000000018</v>
      </c>
      <c r="BB124" s="257">
        <v>278</v>
      </c>
      <c r="BC124" s="257">
        <v>560</v>
      </c>
      <c r="BD124" s="267" t="s">
        <v>22151</v>
      </c>
    </row>
    <row r="125" spans="1:56" x14ac:dyDescent="0.3">
      <c r="A125" s="214" t="s">
        <v>8267</v>
      </c>
      <c r="B125" s="33" t="s">
        <v>8268</v>
      </c>
      <c r="C125" s="33" t="s">
        <v>6623</v>
      </c>
      <c r="D125" s="121" t="s">
        <v>8345</v>
      </c>
      <c r="E125" s="33" t="s">
        <v>1389</v>
      </c>
      <c r="F125" s="114" t="s">
        <v>6120</v>
      </c>
      <c r="G125" s="1" t="s">
        <v>1373</v>
      </c>
      <c r="H125" s="114">
        <v>12022</v>
      </c>
      <c r="I125" s="114" t="s">
        <v>10100</v>
      </c>
      <c r="J125" s="114" t="e">
        <v>#VALUE!</v>
      </c>
      <c r="K125" s="114" t="s">
        <v>8346</v>
      </c>
      <c r="L125" s="172">
        <v>16</v>
      </c>
      <c r="M125" s="172">
        <v>1</v>
      </c>
      <c r="N125" s="115">
        <v>2</v>
      </c>
      <c r="O125" s="115">
        <v>4</v>
      </c>
      <c r="P125" s="115">
        <v>0</v>
      </c>
      <c r="Q125" s="115">
        <v>2</v>
      </c>
      <c r="R125" s="115">
        <v>3</v>
      </c>
      <c r="S125" s="115">
        <v>5</v>
      </c>
      <c r="T125" s="115">
        <v>32</v>
      </c>
      <c r="U125" s="115">
        <v>32</v>
      </c>
      <c r="V125" s="115">
        <v>21</v>
      </c>
      <c r="W125" s="115">
        <v>16</v>
      </c>
      <c r="X125" s="115">
        <v>5</v>
      </c>
      <c r="Y125" s="115">
        <v>33</v>
      </c>
      <c r="Z125" s="115">
        <v>11</v>
      </c>
      <c r="AA125" s="116">
        <v>4.5</v>
      </c>
      <c r="AB125" s="116">
        <v>1</v>
      </c>
      <c r="AC125" s="116">
        <v>2</v>
      </c>
      <c r="AD125" s="116">
        <v>0</v>
      </c>
      <c r="AE125" s="116">
        <v>1.25</v>
      </c>
      <c r="AF125" s="116">
        <v>0</v>
      </c>
      <c r="AG125" s="116">
        <v>0</v>
      </c>
      <c r="AH125" s="116">
        <v>2.8448275862068968</v>
      </c>
      <c r="AI125" s="116">
        <v>-0.34631626952798245</v>
      </c>
      <c r="AJ125" s="116">
        <v>1.4582782293280014</v>
      </c>
      <c r="AK125" s="116">
        <v>0</v>
      </c>
      <c r="AL125" s="116">
        <v>7.2067895460069167</v>
      </c>
      <c r="AM125" s="115">
        <v>124</v>
      </c>
      <c r="AN125" s="116">
        <v>0</v>
      </c>
      <c r="AO125" s="119" t="s">
        <v>22151</v>
      </c>
      <c r="AP125" s="119" t="s">
        <v>22151</v>
      </c>
      <c r="AQ125" s="34">
        <v>6.895458119358298</v>
      </c>
      <c r="AR125" s="116">
        <v>0.31133142664861868</v>
      </c>
      <c r="AS125" s="115">
        <v>124</v>
      </c>
      <c r="AT125" s="116">
        <v>0.31133142664861868</v>
      </c>
      <c r="AU125" s="117">
        <v>1.6758841265573199</v>
      </c>
      <c r="AV125" s="116"/>
      <c r="AW125" s="116">
        <v>0.31133142664861868</v>
      </c>
      <c r="AX125" s="43">
        <v>1.6758841265573199</v>
      </c>
      <c r="AY125" s="168">
        <v>713.23</v>
      </c>
      <c r="AZ125" s="168">
        <v>324</v>
      </c>
      <c r="BA125" s="120">
        <v>389.23</v>
      </c>
      <c r="BB125" s="161">
        <v>603</v>
      </c>
      <c r="BC125" s="161">
        <v>749</v>
      </c>
      <c r="BD125" s="267" t="s">
        <v>22151</v>
      </c>
    </row>
    <row r="126" spans="1:56" x14ac:dyDescent="0.3">
      <c r="A126" s="178" t="s">
        <v>13345</v>
      </c>
      <c r="B126" s="33" t="s">
        <v>13347</v>
      </c>
      <c r="C126" s="33" t="s">
        <v>13346</v>
      </c>
      <c r="D126" s="121" t="s">
        <v>12916</v>
      </c>
      <c r="E126" s="33" t="s">
        <v>1409</v>
      </c>
      <c r="F126" s="1" t="s">
        <v>9094</v>
      </c>
      <c r="G126" s="1" t="s">
        <v>1373</v>
      </c>
      <c r="H126" s="1">
        <v>19312</v>
      </c>
      <c r="I126" s="1" t="s">
        <v>16599</v>
      </c>
      <c r="J126" s="1" t="e">
        <v>#VALUE!</v>
      </c>
      <c r="K126" s="1" t="s">
        <v>13348</v>
      </c>
      <c r="L126" s="170">
        <v>18</v>
      </c>
      <c r="M126" s="170">
        <v>3</v>
      </c>
      <c r="N126" s="68">
        <v>2</v>
      </c>
      <c r="O126" s="68">
        <v>0</v>
      </c>
      <c r="P126" s="68">
        <v>0</v>
      </c>
      <c r="Q126" s="68">
        <v>1</v>
      </c>
      <c r="R126" s="68">
        <v>2</v>
      </c>
      <c r="S126" s="68">
        <v>3</v>
      </c>
      <c r="T126" s="68">
        <v>32</v>
      </c>
      <c r="U126" s="68">
        <v>32</v>
      </c>
      <c r="V126" s="68">
        <v>31</v>
      </c>
      <c r="W126" s="68">
        <v>8</v>
      </c>
      <c r="X126" s="68">
        <v>4</v>
      </c>
      <c r="Y126" s="68">
        <v>31</v>
      </c>
      <c r="Z126" s="68">
        <v>8</v>
      </c>
      <c r="AA126" s="5">
        <v>2.25</v>
      </c>
      <c r="AB126" s="5">
        <v>1.21875</v>
      </c>
      <c r="AC126" s="5">
        <v>2</v>
      </c>
      <c r="AD126" s="5">
        <v>0</v>
      </c>
      <c r="AE126" s="5">
        <v>0.625</v>
      </c>
      <c r="AF126" s="5">
        <v>0</v>
      </c>
      <c r="AG126" s="5">
        <v>0</v>
      </c>
      <c r="AH126" s="5">
        <v>2.6724137931034484</v>
      </c>
      <c r="AI126" s="5">
        <v>1.5541998437353428</v>
      </c>
      <c r="AJ126" s="5">
        <v>0.31988183262497216</v>
      </c>
      <c r="AK126" s="5">
        <v>0</v>
      </c>
      <c r="AL126" s="5">
        <v>7.1714954694637632</v>
      </c>
      <c r="AM126" s="68">
        <v>125</v>
      </c>
      <c r="AN126" s="5">
        <v>0</v>
      </c>
      <c r="AO126" s="17" t="s">
        <v>22151</v>
      </c>
      <c r="AP126" s="17" t="s">
        <v>22151</v>
      </c>
      <c r="AQ126" s="5">
        <v>6.895458119358298</v>
      </c>
      <c r="AR126" s="5">
        <v>0.27603735010546515</v>
      </c>
      <c r="AS126" s="68">
        <v>125</v>
      </c>
      <c r="AT126" s="14">
        <v>0.27603735010546515</v>
      </c>
      <c r="AU126" s="42">
        <v>1.5992625456465692</v>
      </c>
      <c r="AV126" s="19"/>
      <c r="AW126" s="19">
        <v>0.27603735010546515</v>
      </c>
      <c r="AX126" s="43">
        <v>1.5992625456465692</v>
      </c>
      <c r="AY126" s="167">
        <v>361.77</v>
      </c>
      <c r="AZ126" s="167">
        <v>326</v>
      </c>
      <c r="BA126" s="113">
        <v>35.769999999999982</v>
      </c>
      <c r="BB126" s="160">
        <v>305</v>
      </c>
      <c r="BC126" s="160">
        <v>450</v>
      </c>
      <c r="BD126" s="267" t="s">
        <v>22151</v>
      </c>
    </row>
    <row r="127" spans="1:56" x14ac:dyDescent="0.3">
      <c r="A127" s="215" t="s">
        <v>20072</v>
      </c>
      <c r="B127" s="33" t="s">
        <v>13868</v>
      </c>
      <c r="C127" s="33" t="s">
        <v>7001</v>
      </c>
      <c r="D127" s="121" t="s">
        <v>15031</v>
      </c>
      <c r="E127" s="33" t="s">
        <v>1426</v>
      </c>
      <c r="F127" s="1" t="s">
        <v>6120</v>
      </c>
      <c r="G127" s="1" t="s">
        <v>1373</v>
      </c>
      <c r="H127" s="1">
        <v>16122</v>
      </c>
      <c r="I127" s="1" t="s">
        <v>20073</v>
      </c>
      <c r="J127" s="1" t="e">
        <v>#VALUE!</v>
      </c>
      <c r="K127" s="1" t="s">
        <v>20075</v>
      </c>
      <c r="L127" s="170">
        <v>15.000000000000002</v>
      </c>
      <c r="M127" s="170">
        <v>0</v>
      </c>
      <c r="N127" s="68">
        <v>2</v>
      </c>
      <c r="O127" s="68">
        <v>1</v>
      </c>
      <c r="P127" s="68">
        <v>0</v>
      </c>
      <c r="Q127" s="68">
        <v>2</v>
      </c>
      <c r="R127" s="68">
        <v>5</v>
      </c>
      <c r="S127" s="68">
        <v>7</v>
      </c>
      <c r="T127" s="68">
        <v>14.2</v>
      </c>
      <c r="U127" s="68">
        <v>14.2</v>
      </c>
      <c r="V127" s="68">
        <v>8</v>
      </c>
      <c r="W127" s="68">
        <v>2</v>
      </c>
      <c r="X127" s="68">
        <v>2</v>
      </c>
      <c r="Y127" s="68">
        <v>21</v>
      </c>
      <c r="Z127" s="68">
        <v>5</v>
      </c>
      <c r="AA127" s="5">
        <v>1.267605633802817</v>
      </c>
      <c r="AB127" s="5">
        <v>0.91549295774647887</v>
      </c>
      <c r="AC127" s="34">
        <v>2</v>
      </c>
      <c r="AD127" s="34">
        <v>0</v>
      </c>
      <c r="AE127" s="34">
        <v>1.25</v>
      </c>
      <c r="AF127" s="34">
        <v>0</v>
      </c>
      <c r="AG127" s="34">
        <v>0</v>
      </c>
      <c r="AH127" s="34">
        <v>1.8103448275862069</v>
      </c>
      <c r="AI127" s="5">
        <v>1.1055876184626472</v>
      </c>
      <c r="AJ127" s="5">
        <v>0.99282316125759362</v>
      </c>
      <c r="AK127" s="5">
        <v>0</v>
      </c>
      <c r="AL127" s="34">
        <v>7.1587556073064471</v>
      </c>
      <c r="AM127" s="105">
        <v>126</v>
      </c>
      <c r="AN127" s="34">
        <v>0</v>
      </c>
      <c r="AO127" s="35" t="s">
        <v>22151</v>
      </c>
      <c r="AP127" s="35" t="s">
        <v>22151</v>
      </c>
      <c r="AQ127" s="34">
        <v>6.895458119358298</v>
      </c>
      <c r="AR127" s="34">
        <v>0.26329748794814911</v>
      </c>
      <c r="AS127" s="105">
        <v>126</v>
      </c>
      <c r="AT127" s="34">
        <v>0.26329748794814911</v>
      </c>
      <c r="AU127" s="44">
        <v>1.5716049760290423</v>
      </c>
      <c r="AV127" s="34"/>
      <c r="AW127" s="34">
        <v>0.26329748794814911</v>
      </c>
      <c r="AX127" s="43">
        <v>1.5716049760290423</v>
      </c>
      <c r="AY127" s="167">
        <v>291.61</v>
      </c>
      <c r="AZ127" s="167">
        <v>327</v>
      </c>
      <c r="BA127" s="113">
        <v>-35.389999999999986</v>
      </c>
      <c r="BB127" s="160">
        <v>187</v>
      </c>
      <c r="BC127" s="160">
        <v>456</v>
      </c>
      <c r="BD127" s="267" t="s">
        <v>22151</v>
      </c>
    </row>
    <row r="128" spans="1:56" x14ac:dyDescent="0.3">
      <c r="A128" s="212" t="s">
        <v>11033</v>
      </c>
      <c r="B128" s="1" t="s">
        <v>11035</v>
      </c>
      <c r="C128" s="1" t="s">
        <v>6987</v>
      </c>
      <c r="D128" s="121" t="s">
        <v>11034</v>
      </c>
      <c r="E128" s="1" t="s">
        <v>1565</v>
      </c>
      <c r="F128" s="1" t="s">
        <v>6120</v>
      </c>
      <c r="G128" s="1" t="s">
        <v>1373</v>
      </c>
      <c r="H128" s="216">
        <v>13758</v>
      </c>
      <c r="I128" s="216" t="s">
        <v>11036</v>
      </c>
      <c r="J128" s="244" t="e">
        <v>#VALUE!</v>
      </c>
      <c r="K128" s="244" t="s">
        <v>11037</v>
      </c>
      <c r="L128" s="171">
        <v>22</v>
      </c>
      <c r="M128" s="171">
        <v>0</v>
      </c>
      <c r="N128" s="221">
        <v>1</v>
      </c>
      <c r="O128" s="97">
        <v>1</v>
      </c>
      <c r="P128" s="97">
        <v>0</v>
      </c>
      <c r="Q128" s="221">
        <v>0</v>
      </c>
      <c r="R128" s="97">
        <v>12</v>
      </c>
      <c r="S128" s="97">
        <v>12</v>
      </c>
      <c r="T128" s="221">
        <v>24</v>
      </c>
      <c r="U128" s="221">
        <v>24</v>
      </c>
      <c r="V128" s="221">
        <v>13</v>
      </c>
      <c r="W128" s="221">
        <v>5</v>
      </c>
      <c r="X128" s="221">
        <v>2</v>
      </c>
      <c r="Y128" s="221">
        <v>31</v>
      </c>
      <c r="Z128" s="221">
        <v>6</v>
      </c>
      <c r="AA128" s="224">
        <v>1.875</v>
      </c>
      <c r="AB128" s="224">
        <v>0.79166666666666663</v>
      </c>
      <c r="AC128" s="224">
        <v>1</v>
      </c>
      <c r="AD128" s="245">
        <v>0</v>
      </c>
      <c r="AE128" s="224">
        <v>0</v>
      </c>
      <c r="AF128" s="245">
        <v>0</v>
      </c>
      <c r="AG128" s="245">
        <v>0</v>
      </c>
      <c r="AH128" s="224">
        <v>2.6724137931034484</v>
      </c>
      <c r="AI128" s="224">
        <v>1.4309538149422825</v>
      </c>
      <c r="AJ128" s="224">
        <v>1.9939222810390409</v>
      </c>
      <c r="AK128" s="224">
        <v>0</v>
      </c>
      <c r="AL128" s="228">
        <v>7.097289889084772</v>
      </c>
      <c r="AM128" s="246">
        <v>127</v>
      </c>
      <c r="AN128" s="247">
        <v>0</v>
      </c>
      <c r="AO128" s="248" t="s">
        <v>22151</v>
      </c>
      <c r="AP128" s="253" t="s">
        <v>22151</v>
      </c>
      <c r="AQ128" s="224">
        <v>6.895458119358298</v>
      </c>
      <c r="AR128" s="224">
        <v>0.20183176972647399</v>
      </c>
      <c r="AS128" s="221">
        <v>127</v>
      </c>
      <c r="AT128" s="224">
        <v>0.20183176972647399</v>
      </c>
      <c r="AU128" s="239">
        <v>1.4381661397359007</v>
      </c>
      <c r="AV128" s="224"/>
      <c r="AW128" s="224">
        <v>0.20183176972647399</v>
      </c>
      <c r="AX128" s="43">
        <v>1.4381661397359007</v>
      </c>
      <c r="AY128" s="268">
        <v>375.09</v>
      </c>
      <c r="AZ128" s="255">
        <v>331</v>
      </c>
      <c r="BA128" s="256">
        <v>44.089999999999975</v>
      </c>
      <c r="BB128" s="257">
        <v>318</v>
      </c>
      <c r="BC128" s="257">
        <v>461</v>
      </c>
      <c r="BD128" s="267" t="s">
        <v>22151</v>
      </c>
    </row>
    <row r="129" spans="1:56" x14ac:dyDescent="0.3">
      <c r="A129" s="178" t="s">
        <v>15529</v>
      </c>
      <c r="B129" s="1" t="s">
        <v>6890</v>
      </c>
      <c r="C129" s="1" t="s">
        <v>15530</v>
      </c>
      <c r="D129" s="121" t="s">
        <v>14198</v>
      </c>
      <c r="E129" s="1" t="s">
        <v>1526</v>
      </c>
      <c r="F129" s="1" t="s">
        <v>9094</v>
      </c>
      <c r="G129" s="1" t="s">
        <v>1373</v>
      </c>
      <c r="H129" s="1">
        <v>15068</v>
      </c>
      <c r="I129" s="1" t="s">
        <v>15531</v>
      </c>
      <c r="J129" s="1" t="e">
        <v>#VALUE!</v>
      </c>
      <c r="K129" s="1" t="s">
        <v>15533</v>
      </c>
      <c r="L129" s="170">
        <v>24</v>
      </c>
      <c r="M129" s="170">
        <v>0</v>
      </c>
      <c r="N129" s="68">
        <v>3</v>
      </c>
      <c r="O129" s="68">
        <v>0</v>
      </c>
      <c r="P129" s="68">
        <v>0</v>
      </c>
      <c r="Q129" s="68">
        <v>1</v>
      </c>
      <c r="R129" s="68">
        <v>4</v>
      </c>
      <c r="S129" s="68">
        <v>5</v>
      </c>
      <c r="T129" s="68">
        <v>27.2</v>
      </c>
      <c r="U129" s="68">
        <v>27.2</v>
      </c>
      <c r="V129" s="68">
        <v>25</v>
      </c>
      <c r="W129" s="68">
        <v>9</v>
      </c>
      <c r="X129" s="68">
        <v>2</v>
      </c>
      <c r="Y129" s="68">
        <v>23</v>
      </c>
      <c r="Z129" s="68">
        <v>6</v>
      </c>
      <c r="AA129" s="5">
        <v>2.9779411764705883</v>
      </c>
      <c r="AB129" s="5">
        <v>1.1397058823529411</v>
      </c>
      <c r="AC129" s="5">
        <v>3</v>
      </c>
      <c r="AD129" s="5">
        <v>0</v>
      </c>
      <c r="AE129" s="5">
        <v>0.625</v>
      </c>
      <c r="AF129" s="5">
        <v>0</v>
      </c>
      <c r="AG129" s="5">
        <v>0</v>
      </c>
      <c r="AH129" s="5">
        <v>1.9827586206896552</v>
      </c>
      <c r="AI129" s="5">
        <v>0.80782386351568636</v>
      </c>
      <c r="AJ129" s="5">
        <v>0.65825855837378933</v>
      </c>
      <c r="AK129" s="5">
        <v>0</v>
      </c>
      <c r="AL129" s="5">
        <v>7.0738410425791303</v>
      </c>
      <c r="AM129" s="68">
        <v>128</v>
      </c>
      <c r="AN129" s="5">
        <v>0</v>
      </c>
      <c r="AO129" s="17" t="s">
        <v>22151</v>
      </c>
      <c r="AP129" s="17" t="s">
        <v>22151</v>
      </c>
      <c r="AQ129" s="5">
        <v>6.895458119358298</v>
      </c>
      <c r="AR129" s="5">
        <v>0.17838292322083227</v>
      </c>
      <c r="AS129" s="68">
        <v>128</v>
      </c>
      <c r="AT129" s="14">
        <v>0.17838292322083227</v>
      </c>
      <c r="AU129" s="42">
        <v>1.387259929239105</v>
      </c>
      <c r="AV129" s="19"/>
      <c r="AW129" s="19">
        <v>0.17838292322083227</v>
      </c>
      <c r="AX129" s="43">
        <v>1.387259929239105</v>
      </c>
      <c r="AY129" s="167">
        <v>746.8</v>
      </c>
      <c r="AZ129" s="167">
        <v>332</v>
      </c>
      <c r="BA129" s="113">
        <v>414.79999999999995</v>
      </c>
      <c r="BB129" s="160">
        <v>659</v>
      </c>
      <c r="BC129" s="160">
        <v>740</v>
      </c>
      <c r="BD129" s="267" t="s">
        <v>22151</v>
      </c>
    </row>
    <row r="130" spans="1:56" x14ac:dyDescent="0.3">
      <c r="A130" s="178" t="s">
        <v>3481</v>
      </c>
      <c r="B130" s="1" t="s">
        <v>7612</v>
      </c>
      <c r="C130" s="1" t="s">
        <v>6859</v>
      </c>
      <c r="D130" s="121" t="s">
        <v>1031</v>
      </c>
      <c r="E130" s="1" t="s">
        <v>1553</v>
      </c>
      <c r="F130" s="1" t="s">
        <v>6120</v>
      </c>
      <c r="G130" s="1" t="s">
        <v>1373</v>
      </c>
      <c r="H130" s="1">
        <v>3542</v>
      </c>
      <c r="I130" s="1" t="s">
        <v>10427</v>
      </c>
      <c r="J130" s="1" t="e">
        <v>#VALUE!</v>
      </c>
      <c r="K130" s="1" t="s">
        <v>5426</v>
      </c>
      <c r="L130" s="170">
        <v>12</v>
      </c>
      <c r="M130" s="170">
        <v>11</v>
      </c>
      <c r="N130" s="68">
        <v>4</v>
      </c>
      <c r="O130" s="68">
        <v>4</v>
      </c>
      <c r="P130" s="68">
        <v>0</v>
      </c>
      <c r="Q130" s="68">
        <v>0</v>
      </c>
      <c r="R130" s="68">
        <v>1</v>
      </c>
      <c r="S130" s="68">
        <v>1</v>
      </c>
      <c r="T130" s="68">
        <v>56.1</v>
      </c>
      <c r="U130" s="68">
        <v>56.1</v>
      </c>
      <c r="V130" s="68">
        <v>53</v>
      </c>
      <c r="W130" s="68">
        <v>31.000000000000004</v>
      </c>
      <c r="X130" s="68">
        <v>10</v>
      </c>
      <c r="Y130" s="68">
        <v>57.000000000000007</v>
      </c>
      <c r="Z130" s="68">
        <v>22</v>
      </c>
      <c r="AA130" s="5">
        <v>4.9732620320855627</v>
      </c>
      <c r="AB130" s="5">
        <v>1.3368983957219251</v>
      </c>
      <c r="AC130" s="5">
        <v>4</v>
      </c>
      <c r="AD130" s="5">
        <v>0</v>
      </c>
      <c r="AE130" s="5">
        <v>0</v>
      </c>
      <c r="AF130" s="5">
        <v>0</v>
      </c>
      <c r="AG130" s="5">
        <v>0</v>
      </c>
      <c r="AH130" s="5">
        <v>4.9137931034482767</v>
      </c>
      <c r="AI130" s="5">
        <v>-1.2357836014825847</v>
      </c>
      <c r="AJ130" s="5">
        <v>-0.62641207304349422</v>
      </c>
      <c r="AK130" s="5">
        <v>0</v>
      </c>
      <c r="AL130" s="5">
        <v>7.0515974289221992</v>
      </c>
      <c r="AM130" s="68">
        <v>129</v>
      </c>
      <c r="AN130" s="5">
        <v>0</v>
      </c>
      <c r="AO130" s="17" t="s">
        <v>22151</v>
      </c>
      <c r="AP130" s="17" t="s">
        <v>22151</v>
      </c>
      <c r="AQ130" s="5">
        <v>6.895458119358298</v>
      </c>
      <c r="AR130" s="5">
        <v>0.15613930956390121</v>
      </c>
      <c r="AS130" s="68">
        <v>129</v>
      </c>
      <c r="AT130" s="14">
        <v>0.15613930956390121</v>
      </c>
      <c r="AU130" s="42">
        <v>1.3389702157661332</v>
      </c>
      <c r="AV130" s="19"/>
      <c r="AW130" s="19">
        <v>0.15613930956390121</v>
      </c>
      <c r="AX130" s="43">
        <v>1.3389702157661332</v>
      </c>
      <c r="AY130" s="167">
        <v>505.55</v>
      </c>
      <c r="AZ130" s="167">
        <v>333</v>
      </c>
      <c r="BA130" s="113">
        <v>172.55</v>
      </c>
      <c r="BB130" s="160">
        <v>429</v>
      </c>
      <c r="BC130" s="160">
        <v>579</v>
      </c>
      <c r="BD130" s="267" t="s">
        <v>22151</v>
      </c>
    </row>
    <row r="131" spans="1:56" x14ac:dyDescent="0.3">
      <c r="A131" s="213" t="s">
        <v>13985</v>
      </c>
      <c r="B131" s="33" t="s">
        <v>13986</v>
      </c>
      <c r="C131" s="33" t="s">
        <v>6797</v>
      </c>
      <c r="D131" s="121" t="s">
        <v>13952</v>
      </c>
      <c r="E131" s="33" t="s">
        <v>1379</v>
      </c>
      <c r="F131" s="1" t="s">
        <v>9094</v>
      </c>
      <c r="G131" s="1" t="s">
        <v>1373</v>
      </c>
      <c r="H131" s="1">
        <v>19374</v>
      </c>
      <c r="I131" s="1" t="s">
        <v>13981</v>
      </c>
      <c r="J131" s="1" t="e">
        <v>#VALUE!</v>
      </c>
      <c r="K131" s="1" t="s">
        <v>13987</v>
      </c>
      <c r="L131" s="170">
        <v>8</v>
      </c>
      <c r="M131" s="170">
        <v>8</v>
      </c>
      <c r="N131" s="68">
        <v>1</v>
      </c>
      <c r="O131" s="68">
        <v>0</v>
      </c>
      <c r="P131" s="68">
        <v>0</v>
      </c>
      <c r="Q131" s="77">
        <v>0</v>
      </c>
      <c r="R131" s="77">
        <v>0</v>
      </c>
      <c r="S131" s="77">
        <v>0</v>
      </c>
      <c r="T131" s="77">
        <v>36.200000000000003</v>
      </c>
      <c r="U131" s="77">
        <v>36.200000000000003</v>
      </c>
      <c r="V131" s="77">
        <v>24</v>
      </c>
      <c r="W131" s="77">
        <v>14</v>
      </c>
      <c r="X131" s="77">
        <v>7</v>
      </c>
      <c r="Y131" s="77">
        <v>42</v>
      </c>
      <c r="Z131" s="77">
        <v>11.000000000000002</v>
      </c>
      <c r="AA131" s="54">
        <v>3.4806629834254141</v>
      </c>
      <c r="AB131" s="54">
        <v>0.96685082872928174</v>
      </c>
      <c r="AC131" s="54">
        <v>1</v>
      </c>
      <c r="AD131" s="54">
        <v>0</v>
      </c>
      <c r="AE131" s="54">
        <v>0</v>
      </c>
      <c r="AF131" s="54">
        <v>0</v>
      </c>
      <c r="AG131" s="54">
        <v>0</v>
      </c>
      <c r="AH131" s="54">
        <v>3.6206896551724137</v>
      </c>
      <c r="AI131" s="54">
        <v>0.57637827440448886</v>
      </c>
      <c r="AJ131" s="54">
        <v>1.801080025453847</v>
      </c>
      <c r="AK131" s="54">
        <v>0</v>
      </c>
      <c r="AL131" s="54">
        <v>6.998147955030749</v>
      </c>
      <c r="AM131" s="77">
        <v>130</v>
      </c>
      <c r="AN131" s="54">
        <v>0</v>
      </c>
      <c r="AO131" s="59" t="s">
        <v>22151</v>
      </c>
      <c r="AP131" s="59" t="s">
        <v>22151</v>
      </c>
      <c r="AQ131" s="54">
        <v>6.895458119358298</v>
      </c>
      <c r="AR131" s="54">
        <v>0.10268983567245105</v>
      </c>
      <c r="AS131" s="77">
        <v>130</v>
      </c>
      <c r="AT131" s="54">
        <v>0.10268983567245105</v>
      </c>
      <c r="AU131" s="60">
        <v>1.2229342236244085</v>
      </c>
      <c r="AV131" s="54"/>
      <c r="AW131" s="54">
        <v>0.10268983567245105</v>
      </c>
      <c r="AX131" s="43">
        <v>1.2229342236244085</v>
      </c>
      <c r="AY131" s="167">
        <v>19.98</v>
      </c>
      <c r="AZ131" s="167">
        <v>336</v>
      </c>
      <c r="BA131" s="113">
        <v>-316.02</v>
      </c>
      <c r="BB131" s="160">
        <v>14</v>
      </c>
      <c r="BC131" s="160">
        <v>27</v>
      </c>
      <c r="BD131" s="267" t="s">
        <v>22151</v>
      </c>
    </row>
    <row r="132" spans="1:56" x14ac:dyDescent="0.3">
      <c r="A132" s="178" t="s">
        <v>14118</v>
      </c>
      <c r="B132" s="1" t="s">
        <v>6570</v>
      </c>
      <c r="C132" s="1" t="s">
        <v>6655</v>
      </c>
      <c r="D132" s="121" t="s">
        <v>14038</v>
      </c>
      <c r="E132" s="1" t="s">
        <v>1460</v>
      </c>
      <c r="F132" s="1" t="s">
        <v>9094</v>
      </c>
      <c r="G132" s="1" t="s">
        <v>1373</v>
      </c>
      <c r="H132" s="1">
        <v>11847</v>
      </c>
      <c r="I132" s="1" t="s">
        <v>14039</v>
      </c>
      <c r="J132" s="1" t="e">
        <v>#VALUE!</v>
      </c>
      <c r="K132" s="1" t="s">
        <v>14119</v>
      </c>
      <c r="L132" s="170">
        <v>19</v>
      </c>
      <c r="M132" s="170">
        <v>0</v>
      </c>
      <c r="N132" s="68">
        <v>1</v>
      </c>
      <c r="O132" s="68">
        <v>1</v>
      </c>
      <c r="P132" s="68">
        <v>0</v>
      </c>
      <c r="Q132" s="68">
        <v>1</v>
      </c>
      <c r="R132" s="68">
        <v>6</v>
      </c>
      <c r="S132" s="68">
        <v>7</v>
      </c>
      <c r="T132" s="68">
        <v>18</v>
      </c>
      <c r="U132" s="68">
        <v>18</v>
      </c>
      <c r="V132" s="68">
        <v>8</v>
      </c>
      <c r="W132" s="68">
        <v>2</v>
      </c>
      <c r="X132" s="68">
        <v>1</v>
      </c>
      <c r="Y132" s="68">
        <v>20</v>
      </c>
      <c r="Z132" s="68">
        <v>3</v>
      </c>
      <c r="AA132" s="5">
        <v>1</v>
      </c>
      <c r="AB132" s="5">
        <v>0.61111111111111116</v>
      </c>
      <c r="AC132" s="5">
        <v>1</v>
      </c>
      <c r="AD132" s="5">
        <v>0</v>
      </c>
      <c r="AE132" s="5">
        <v>0.625</v>
      </c>
      <c r="AF132" s="5">
        <v>0</v>
      </c>
      <c r="AG132" s="5">
        <v>0</v>
      </c>
      <c r="AH132" s="5">
        <v>1.7241379310344829</v>
      </c>
      <c r="AI132" s="5">
        <v>1.5197034401205782</v>
      </c>
      <c r="AJ132" s="5">
        <v>2.1151694348730206</v>
      </c>
      <c r="AK132" s="5">
        <v>0</v>
      </c>
      <c r="AL132" s="5">
        <v>6.9840108060280812</v>
      </c>
      <c r="AM132" s="68">
        <v>131</v>
      </c>
      <c r="AN132" s="5">
        <v>0</v>
      </c>
      <c r="AO132" s="17" t="s">
        <v>22151</v>
      </c>
      <c r="AP132" s="17" t="s">
        <v>22151</v>
      </c>
      <c r="AQ132" s="5">
        <v>6.895458119358298</v>
      </c>
      <c r="AR132" s="5">
        <v>8.855268666978322E-2</v>
      </c>
      <c r="AS132" s="68">
        <v>131</v>
      </c>
      <c r="AT132" s="14">
        <v>8.855268666978322E-2</v>
      </c>
      <c r="AU132" s="42">
        <v>1.1922432178736042</v>
      </c>
      <c r="AV132" s="19"/>
      <c r="AW132" s="19">
        <v>8.855268666978322E-2</v>
      </c>
      <c r="AX132" s="43">
        <v>1.1922432178736042</v>
      </c>
      <c r="AY132" s="167">
        <v>359.45</v>
      </c>
      <c r="AZ132" s="167">
        <v>339</v>
      </c>
      <c r="BA132" s="113">
        <v>20.449999999999989</v>
      </c>
      <c r="BB132" s="160">
        <v>298</v>
      </c>
      <c r="BC132" s="160">
        <v>456</v>
      </c>
      <c r="BD132" s="267" t="s">
        <v>22151</v>
      </c>
    </row>
    <row r="133" spans="1:56" x14ac:dyDescent="0.3">
      <c r="A133" s="178" t="s">
        <v>16395</v>
      </c>
      <c r="B133" s="33" t="s">
        <v>16396</v>
      </c>
      <c r="C133" s="33" t="s">
        <v>6920</v>
      </c>
      <c r="D133" s="121" t="s">
        <v>14734</v>
      </c>
      <c r="E133" s="33" t="s">
        <v>1449</v>
      </c>
      <c r="F133" s="1" t="s">
        <v>6120</v>
      </c>
      <c r="G133" s="1" t="s">
        <v>1373</v>
      </c>
      <c r="H133" s="1">
        <v>16269</v>
      </c>
      <c r="I133" s="1" t="s">
        <v>16397</v>
      </c>
      <c r="J133" s="1" t="e">
        <v>#VALUE!</v>
      </c>
      <c r="K133" s="1" t="s">
        <v>16398</v>
      </c>
      <c r="L133" s="170">
        <v>10</v>
      </c>
      <c r="M133" s="170">
        <v>10</v>
      </c>
      <c r="N133" s="68">
        <v>2</v>
      </c>
      <c r="O133" s="68">
        <v>4</v>
      </c>
      <c r="P133" s="68">
        <v>0</v>
      </c>
      <c r="Q133" s="68">
        <v>0</v>
      </c>
      <c r="R133" s="68">
        <v>0</v>
      </c>
      <c r="S133" s="68">
        <v>0</v>
      </c>
      <c r="T133" s="68">
        <v>43.2</v>
      </c>
      <c r="U133" s="68">
        <v>43.2</v>
      </c>
      <c r="V133" s="68">
        <v>36</v>
      </c>
      <c r="W133" s="68">
        <v>22</v>
      </c>
      <c r="X133" s="68">
        <v>11.999999999999998</v>
      </c>
      <c r="Y133" s="68">
        <v>42</v>
      </c>
      <c r="Z133" s="68">
        <v>7</v>
      </c>
      <c r="AA133" s="5">
        <v>4.583333333333333</v>
      </c>
      <c r="AB133" s="5">
        <v>0.99537037037037035</v>
      </c>
      <c r="AC133" s="34">
        <v>2</v>
      </c>
      <c r="AD133" s="34">
        <v>0</v>
      </c>
      <c r="AE133" s="34">
        <v>0</v>
      </c>
      <c r="AF133" s="34">
        <v>0</v>
      </c>
      <c r="AG133" s="34">
        <v>0</v>
      </c>
      <c r="AH133" s="34">
        <v>3.6206896551724137</v>
      </c>
      <c r="AI133" s="5">
        <v>-0.54768883941485125</v>
      </c>
      <c r="AJ133" s="5">
        <v>1.8823271855670067</v>
      </c>
      <c r="AK133" s="5">
        <v>0</v>
      </c>
      <c r="AL133" s="34">
        <v>6.9553280013245686</v>
      </c>
      <c r="AM133" s="105">
        <v>132</v>
      </c>
      <c r="AN133" s="34">
        <v>0</v>
      </c>
      <c r="AO133" s="35" t="s">
        <v>22151</v>
      </c>
      <c r="AP133" s="35" t="s">
        <v>22151</v>
      </c>
      <c r="AQ133" s="34">
        <v>6.895458119358298</v>
      </c>
      <c r="AR133" s="34">
        <v>5.9869881966270633E-2</v>
      </c>
      <c r="AS133" s="105">
        <v>132</v>
      </c>
      <c r="AT133" s="34">
        <v>5.9869881966270633E-2</v>
      </c>
      <c r="AU133" s="44">
        <v>1.1299743598500682</v>
      </c>
      <c r="AV133" s="34"/>
      <c r="AW133" s="34">
        <v>5.9869881966270633E-2</v>
      </c>
      <c r="AX133" s="43">
        <v>1.1299743598500682</v>
      </c>
      <c r="AY133" s="167">
        <v>207</v>
      </c>
      <c r="AZ133" s="167">
        <v>341</v>
      </c>
      <c r="BA133" s="113">
        <v>-134</v>
      </c>
      <c r="BB133" s="160">
        <v>174</v>
      </c>
      <c r="BC133" s="160">
        <v>249</v>
      </c>
      <c r="BD133" s="267" t="s">
        <v>22151</v>
      </c>
    </row>
    <row r="134" spans="1:56" x14ac:dyDescent="0.3">
      <c r="A134" s="65" t="s">
        <v>15597</v>
      </c>
      <c r="B134" s="33" t="s">
        <v>15598</v>
      </c>
      <c r="C134" s="33" t="s">
        <v>6990</v>
      </c>
      <c r="D134" s="121" t="s">
        <v>14230</v>
      </c>
      <c r="E134" s="33" t="s">
        <v>1553</v>
      </c>
      <c r="F134" s="1" t="s">
        <v>6120</v>
      </c>
      <c r="G134" s="1" t="s">
        <v>1373</v>
      </c>
      <c r="H134" s="1">
        <v>14993</v>
      </c>
      <c r="I134" s="1" t="s">
        <v>15599</v>
      </c>
      <c r="J134" s="1" t="e">
        <v>#VALUE!</v>
      </c>
      <c r="K134" s="1" t="s">
        <v>15600</v>
      </c>
      <c r="L134" s="170">
        <v>32</v>
      </c>
      <c r="M134" s="170">
        <v>0</v>
      </c>
      <c r="N134" s="68">
        <v>2</v>
      </c>
      <c r="O134" s="68">
        <v>1</v>
      </c>
      <c r="P134" s="68">
        <v>0</v>
      </c>
      <c r="Q134" s="77">
        <v>2</v>
      </c>
      <c r="R134" s="77">
        <v>7</v>
      </c>
      <c r="S134" s="77">
        <v>9</v>
      </c>
      <c r="T134" s="77">
        <v>30</v>
      </c>
      <c r="U134" s="77">
        <v>30</v>
      </c>
      <c r="V134" s="77">
        <v>27</v>
      </c>
      <c r="W134" s="77">
        <v>14</v>
      </c>
      <c r="X134" s="77">
        <v>4</v>
      </c>
      <c r="Y134" s="77">
        <v>39</v>
      </c>
      <c r="Z134" s="77">
        <v>9</v>
      </c>
      <c r="AA134" s="54">
        <v>4.2</v>
      </c>
      <c r="AB134" s="54">
        <v>1.2</v>
      </c>
      <c r="AC134" s="54">
        <v>2</v>
      </c>
      <c r="AD134" s="54">
        <v>0</v>
      </c>
      <c r="AE134" s="54">
        <v>1.25</v>
      </c>
      <c r="AF134" s="54">
        <v>0</v>
      </c>
      <c r="AG134" s="54">
        <v>0</v>
      </c>
      <c r="AH134" s="54">
        <v>3.3620689655172415</v>
      </c>
      <c r="AI134" s="54">
        <v>-8.7531192350330578E-2</v>
      </c>
      <c r="AJ134" s="54">
        <v>0.40543753218956524</v>
      </c>
      <c r="AK134" s="54">
        <v>0</v>
      </c>
      <c r="AL134" s="54">
        <v>6.9299753053564768</v>
      </c>
      <c r="AM134" s="77">
        <v>133</v>
      </c>
      <c r="AN134" s="54">
        <v>0</v>
      </c>
      <c r="AO134" s="59" t="s">
        <v>22151</v>
      </c>
      <c r="AP134" s="59" t="s">
        <v>22151</v>
      </c>
      <c r="AQ134" s="54">
        <v>6.895458119358298</v>
      </c>
      <c r="AR134" s="54">
        <v>3.4517185998178768E-2</v>
      </c>
      <c r="AS134" s="77">
        <v>133</v>
      </c>
      <c r="AT134" s="54">
        <v>3.4517185998178768E-2</v>
      </c>
      <c r="AU134" s="60">
        <v>1.0749349924635985</v>
      </c>
      <c r="AV134" s="54"/>
      <c r="AW134" s="54">
        <v>3.4517185998178768E-2</v>
      </c>
      <c r="AX134" s="43">
        <v>1.0749349924635985</v>
      </c>
      <c r="AY134" s="167">
        <v>523.75</v>
      </c>
      <c r="AZ134" s="167">
        <v>342</v>
      </c>
      <c r="BA134" s="113">
        <v>181.75</v>
      </c>
      <c r="BB134" s="160">
        <v>406</v>
      </c>
      <c r="BC134" s="160">
        <v>738</v>
      </c>
      <c r="BD134" s="267" t="s">
        <v>22151</v>
      </c>
    </row>
    <row r="135" spans="1:56" x14ac:dyDescent="0.3">
      <c r="A135" s="178" t="s">
        <v>19913</v>
      </c>
      <c r="B135" s="33" t="s">
        <v>7034</v>
      </c>
      <c r="C135" s="33" t="s">
        <v>16723</v>
      </c>
      <c r="D135" s="121" t="s">
        <v>16722</v>
      </c>
      <c r="E135" s="33" t="s">
        <v>1413</v>
      </c>
      <c r="F135" s="1" t="s">
        <v>9094</v>
      </c>
      <c r="G135" s="1" t="s">
        <v>1373</v>
      </c>
      <c r="H135" s="1">
        <v>19680</v>
      </c>
      <c r="I135" s="1" t="s">
        <v>19862</v>
      </c>
      <c r="J135" s="1" t="e">
        <v>#VALUE!</v>
      </c>
      <c r="K135" s="1" t="s">
        <v>15358</v>
      </c>
      <c r="L135" s="170">
        <v>7</v>
      </c>
      <c r="M135" s="170">
        <v>7</v>
      </c>
      <c r="N135" s="68">
        <v>3</v>
      </c>
      <c r="O135" s="68">
        <v>2</v>
      </c>
      <c r="P135" s="68">
        <v>0</v>
      </c>
      <c r="Q135" s="68">
        <v>0</v>
      </c>
      <c r="R135" s="68">
        <v>0</v>
      </c>
      <c r="S135" s="68">
        <v>0</v>
      </c>
      <c r="T135" s="68">
        <v>39</v>
      </c>
      <c r="U135" s="68">
        <v>39</v>
      </c>
      <c r="V135" s="68">
        <v>36</v>
      </c>
      <c r="W135" s="68">
        <v>15</v>
      </c>
      <c r="X135" s="68">
        <v>3</v>
      </c>
      <c r="Y135" s="68">
        <v>33</v>
      </c>
      <c r="Z135" s="68">
        <v>11</v>
      </c>
      <c r="AA135" s="5">
        <v>3.4615384615384617</v>
      </c>
      <c r="AB135" s="5">
        <v>1.2051282051282051</v>
      </c>
      <c r="AC135" s="34">
        <v>3</v>
      </c>
      <c r="AD135" s="34">
        <v>0</v>
      </c>
      <c r="AE135" s="34">
        <v>0</v>
      </c>
      <c r="AF135" s="34">
        <v>0</v>
      </c>
      <c r="AG135" s="34">
        <v>0</v>
      </c>
      <c r="AH135" s="34">
        <v>2.8448275862068968</v>
      </c>
      <c r="AI135" s="5">
        <v>0.63617646735169486</v>
      </c>
      <c r="AJ135" s="5">
        <v>0.42664726410101211</v>
      </c>
      <c r="AK135" s="5">
        <v>0</v>
      </c>
      <c r="AL135" s="34">
        <v>6.9076513176596039</v>
      </c>
      <c r="AM135" s="105">
        <v>134</v>
      </c>
      <c r="AN135" s="34">
        <v>0</v>
      </c>
      <c r="AO135" s="35" t="s">
        <v>22151</v>
      </c>
      <c r="AP135" s="35" t="s">
        <v>22151</v>
      </c>
      <c r="AQ135" s="34">
        <v>6.895458119358298</v>
      </c>
      <c r="AR135" s="34">
        <v>1.2193198301305941E-2</v>
      </c>
      <c r="AS135" s="105">
        <v>134</v>
      </c>
      <c r="AT135" s="34">
        <v>1.2193198301305941E-2</v>
      </c>
      <c r="AU135" s="44">
        <v>1.026470791183955</v>
      </c>
      <c r="AV135" s="34"/>
      <c r="AW135" s="34">
        <v>1.2193198301305941E-2</v>
      </c>
      <c r="AX135" s="43">
        <v>1.026470791183955</v>
      </c>
      <c r="AY135" s="167">
        <v>134.02000000000001</v>
      </c>
      <c r="AZ135" s="167">
        <v>343</v>
      </c>
      <c r="BA135" s="113">
        <v>-208.98</v>
      </c>
      <c r="BB135" s="160">
        <v>92</v>
      </c>
      <c r="BC135" s="160">
        <v>165</v>
      </c>
      <c r="BD135" s="267" t="s">
        <v>22151</v>
      </c>
    </row>
    <row r="136" spans="1:56" x14ac:dyDescent="0.3">
      <c r="A136" s="178" t="s">
        <v>1762</v>
      </c>
      <c r="B136" s="33" t="s">
        <v>7677</v>
      </c>
      <c r="C136" s="33" t="s">
        <v>6987</v>
      </c>
      <c r="D136" s="121" t="s">
        <v>728</v>
      </c>
      <c r="E136" s="33" t="s">
        <v>1565</v>
      </c>
      <c r="F136" s="1" t="s">
        <v>6120</v>
      </c>
      <c r="G136" s="1" t="s">
        <v>1373</v>
      </c>
      <c r="H136" s="1">
        <v>5640</v>
      </c>
      <c r="I136" s="1" t="s">
        <v>9104</v>
      </c>
      <c r="J136" s="1" t="e">
        <v>#VALUE!</v>
      </c>
      <c r="K136" s="1" t="s">
        <v>5302</v>
      </c>
      <c r="L136" s="170">
        <v>26</v>
      </c>
      <c r="M136" s="170">
        <v>2</v>
      </c>
      <c r="N136" s="68">
        <v>2</v>
      </c>
      <c r="O136" s="68">
        <v>1</v>
      </c>
      <c r="P136" s="68">
        <v>0</v>
      </c>
      <c r="Q136" s="68">
        <v>0</v>
      </c>
      <c r="R136" s="68">
        <v>7</v>
      </c>
      <c r="S136" s="68">
        <v>7</v>
      </c>
      <c r="T136" s="68">
        <v>26</v>
      </c>
      <c r="U136" s="68">
        <v>26</v>
      </c>
      <c r="V136" s="68">
        <v>19</v>
      </c>
      <c r="W136" s="68">
        <v>8</v>
      </c>
      <c r="X136" s="68">
        <v>2</v>
      </c>
      <c r="Y136" s="68">
        <v>26</v>
      </c>
      <c r="Z136" s="68">
        <v>4</v>
      </c>
      <c r="AA136" s="5">
        <v>2.7692307692307692</v>
      </c>
      <c r="AB136" s="5">
        <v>0.88461538461538458</v>
      </c>
      <c r="AC136" s="5">
        <v>2</v>
      </c>
      <c r="AD136" s="5">
        <v>0</v>
      </c>
      <c r="AE136" s="5">
        <v>0</v>
      </c>
      <c r="AF136" s="5">
        <v>0</v>
      </c>
      <c r="AG136" s="5">
        <v>0</v>
      </c>
      <c r="AH136" s="5">
        <v>2.2413793103448278</v>
      </c>
      <c r="AI136" s="5">
        <v>0.91981372597482758</v>
      </c>
      <c r="AJ136" s="5">
        <v>1.7342650830386435</v>
      </c>
      <c r="AK136" s="5">
        <v>0</v>
      </c>
      <c r="AL136" s="5">
        <v>6.895458119358298</v>
      </c>
      <c r="AM136" s="68">
        <v>135</v>
      </c>
      <c r="AN136" s="5">
        <v>0</v>
      </c>
      <c r="AO136" s="17" t="s">
        <v>22151</v>
      </c>
      <c r="AP136" s="17" t="s">
        <v>22349</v>
      </c>
      <c r="AQ136" s="5">
        <v>6.895458119358298</v>
      </c>
      <c r="AR136" s="5">
        <v>0</v>
      </c>
      <c r="AS136" s="68">
        <v>135</v>
      </c>
      <c r="AT136" s="14">
        <v>0</v>
      </c>
      <c r="AU136" s="42">
        <v>1</v>
      </c>
      <c r="AV136" s="19"/>
      <c r="AW136" s="19">
        <v>0</v>
      </c>
      <c r="AX136" s="43">
        <v>0</v>
      </c>
      <c r="AY136" s="167">
        <v>749.02</v>
      </c>
      <c r="AZ136" s="167">
        <v>344</v>
      </c>
      <c r="BA136" s="113">
        <v>405.02</v>
      </c>
      <c r="BB136" s="160">
        <v>675</v>
      </c>
      <c r="BC136" s="160">
        <v>740</v>
      </c>
      <c r="BD136" s="267" t="s">
        <v>22151</v>
      </c>
    </row>
    <row r="137" spans="1:56" x14ac:dyDescent="0.3">
      <c r="A137" s="214" t="s">
        <v>13896</v>
      </c>
      <c r="B137" s="33" t="s">
        <v>13897</v>
      </c>
      <c r="C137" s="33" t="s">
        <v>7287</v>
      </c>
      <c r="D137" s="121" t="s">
        <v>11290</v>
      </c>
      <c r="E137" s="33" t="s">
        <v>1437</v>
      </c>
      <c r="F137" s="114" t="s">
        <v>9094</v>
      </c>
      <c r="G137" s="1" t="s">
        <v>1373</v>
      </c>
      <c r="H137" s="114">
        <v>13942</v>
      </c>
      <c r="I137" s="114" t="s">
        <v>11764</v>
      </c>
      <c r="J137" s="114" t="e">
        <v>#VALUE!</v>
      </c>
      <c r="K137" s="114" t="s">
        <v>13899</v>
      </c>
      <c r="L137" s="172">
        <v>16</v>
      </c>
      <c r="M137" s="172">
        <v>4</v>
      </c>
      <c r="N137" s="115">
        <v>2</v>
      </c>
      <c r="O137" s="115">
        <v>0</v>
      </c>
      <c r="P137" s="115">
        <v>0</v>
      </c>
      <c r="Q137" s="115">
        <v>0</v>
      </c>
      <c r="R137" s="115">
        <v>2</v>
      </c>
      <c r="S137" s="115">
        <v>2</v>
      </c>
      <c r="T137" s="115">
        <v>31.2</v>
      </c>
      <c r="U137" s="115">
        <v>31.2</v>
      </c>
      <c r="V137" s="115">
        <v>30</v>
      </c>
      <c r="W137" s="115">
        <v>11</v>
      </c>
      <c r="X137" s="115">
        <v>4</v>
      </c>
      <c r="Y137" s="115">
        <v>38</v>
      </c>
      <c r="Z137" s="115">
        <v>5</v>
      </c>
      <c r="AA137" s="116">
        <v>3.1730769230769234</v>
      </c>
      <c r="AB137" s="116">
        <v>1.1217948717948718</v>
      </c>
      <c r="AC137" s="116">
        <v>2</v>
      </c>
      <c r="AD137" s="116">
        <v>0</v>
      </c>
      <c r="AE137" s="116">
        <v>0</v>
      </c>
      <c r="AF137" s="116">
        <v>0</v>
      </c>
      <c r="AG137" s="116">
        <v>0</v>
      </c>
      <c r="AH137" s="116">
        <v>3.2758620689655173</v>
      </c>
      <c r="AI137" s="116">
        <v>0.75660510132680248</v>
      </c>
      <c r="AJ137" s="116">
        <v>0.81024740577332499</v>
      </c>
      <c r="AK137" s="116">
        <v>0</v>
      </c>
      <c r="AL137" s="116">
        <v>6.8427145760656449</v>
      </c>
      <c r="AM137" s="115">
        <v>136</v>
      </c>
      <c r="AN137" s="116">
        <v>6.8427145760656449</v>
      </c>
      <c r="AO137" s="119">
        <v>1</v>
      </c>
      <c r="AP137" s="119" t="s">
        <v>22151</v>
      </c>
      <c r="AQ137" s="34">
        <v>6.895458119358298</v>
      </c>
      <c r="AR137" s="116">
        <v>-5.2743543292653072E-2</v>
      </c>
      <c r="AS137" s="115">
        <v>136</v>
      </c>
      <c r="AT137" s="116">
        <v>0</v>
      </c>
      <c r="AU137" s="117">
        <v>0.88549654600039018</v>
      </c>
      <c r="AV137" s="116"/>
      <c r="AW137" s="116">
        <v>0</v>
      </c>
      <c r="AX137" s="43">
        <v>0</v>
      </c>
      <c r="AY137" s="168">
        <v>513.61</v>
      </c>
      <c r="AZ137" s="168">
        <v>346</v>
      </c>
      <c r="BA137" s="120">
        <v>167.61</v>
      </c>
      <c r="BB137" s="161">
        <v>459</v>
      </c>
      <c r="BC137" s="161">
        <v>579</v>
      </c>
      <c r="BD137" s="267" t="s">
        <v>22151</v>
      </c>
    </row>
    <row r="138" spans="1:56" x14ac:dyDescent="0.3">
      <c r="A138" s="212" t="s">
        <v>20049</v>
      </c>
      <c r="B138" s="1" t="s">
        <v>6784</v>
      </c>
      <c r="C138" s="1" t="s">
        <v>7064</v>
      </c>
      <c r="D138" s="121" t="s">
        <v>17265</v>
      </c>
      <c r="E138" s="1" t="s">
        <v>1405</v>
      </c>
      <c r="F138" s="1" t="s">
        <v>6120</v>
      </c>
      <c r="G138" s="1" t="s">
        <v>1373</v>
      </c>
      <c r="H138" s="216">
        <v>19457</v>
      </c>
      <c r="I138" s="216" t="s">
        <v>20050</v>
      </c>
      <c r="J138" s="244" t="e">
        <v>#VALUE!</v>
      </c>
      <c r="K138" s="244" t="s">
        <v>20052</v>
      </c>
      <c r="L138" s="171">
        <v>25.999999999999996</v>
      </c>
      <c r="M138" s="171">
        <v>0</v>
      </c>
      <c r="N138" s="221">
        <v>2</v>
      </c>
      <c r="O138" s="97">
        <v>1</v>
      </c>
      <c r="P138" s="97">
        <v>0</v>
      </c>
      <c r="Q138" s="221">
        <v>4</v>
      </c>
      <c r="R138" s="97">
        <v>3</v>
      </c>
      <c r="S138" s="97">
        <v>7</v>
      </c>
      <c r="T138" s="221">
        <v>21.2</v>
      </c>
      <c r="U138" s="221">
        <v>21.2</v>
      </c>
      <c r="V138" s="221">
        <v>18</v>
      </c>
      <c r="W138" s="221">
        <v>4</v>
      </c>
      <c r="X138" s="221">
        <v>0</v>
      </c>
      <c r="Y138" s="221">
        <v>12</v>
      </c>
      <c r="Z138" s="221">
        <v>10</v>
      </c>
      <c r="AA138" s="224">
        <v>1.6981132075471699</v>
      </c>
      <c r="AB138" s="224">
        <v>1.3207547169811322</v>
      </c>
      <c r="AC138" s="224">
        <v>2</v>
      </c>
      <c r="AD138" s="245">
        <v>0</v>
      </c>
      <c r="AE138" s="224">
        <v>2.5</v>
      </c>
      <c r="AF138" s="245">
        <v>0</v>
      </c>
      <c r="AG138" s="245">
        <v>0</v>
      </c>
      <c r="AH138" s="224">
        <v>1.0344827586206897</v>
      </c>
      <c r="AI138" s="224">
        <v>1.3744610576608365</v>
      </c>
      <c r="AJ138" s="224">
        <v>-7.6392836670808761E-2</v>
      </c>
      <c r="AK138" s="224">
        <v>0</v>
      </c>
      <c r="AL138" s="228">
        <v>6.8325509796107173</v>
      </c>
      <c r="AM138" s="246">
        <v>137</v>
      </c>
      <c r="AN138" s="247">
        <v>6.8325509796107173</v>
      </c>
      <c r="AO138" s="248">
        <v>2</v>
      </c>
      <c r="AP138" s="253" t="s">
        <v>22151</v>
      </c>
      <c r="AQ138" s="224">
        <v>6.895458119358298</v>
      </c>
      <c r="AR138" s="224">
        <v>-6.2907139747580665E-2</v>
      </c>
      <c r="AS138" s="221">
        <v>137</v>
      </c>
      <c r="AT138" s="224">
        <v>0</v>
      </c>
      <c r="AU138" s="239">
        <v>0.86343191350707971</v>
      </c>
      <c r="AV138" s="224"/>
      <c r="AW138" s="224">
        <v>0</v>
      </c>
      <c r="AX138" s="43">
        <v>0</v>
      </c>
      <c r="AY138" s="268">
        <v>422.98</v>
      </c>
      <c r="AZ138" s="255">
        <v>347</v>
      </c>
      <c r="BA138" s="256">
        <v>75.980000000000018</v>
      </c>
      <c r="BB138" s="257">
        <v>306</v>
      </c>
      <c r="BC138" s="257">
        <v>530</v>
      </c>
      <c r="BD138" s="267" t="s">
        <v>22151</v>
      </c>
    </row>
    <row r="139" spans="1:56" x14ac:dyDescent="0.3">
      <c r="A139" s="178" t="s">
        <v>17723</v>
      </c>
      <c r="B139" s="33" t="s">
        <v>8064</v>
      </c>
      <c r="C139" s="33" t="s">
        <v>6987</v>
      </c>
      <c r="D139" s="121" t="s">
        <v>17251</v>
      </c>
      <c r="E139" s="33" t="s">
        <v>1383</v>
      </c>
      <c r="F139" s="1" t="s">
        <v>9094</v>
      </c>
      <c r="G139" s="1" t="s">
        <v>1373</v>
      </c>
      <c r="H139" s="1">
        <v>15541</v>
      </c>
      <c r="I139" s="1" t="s">
        <v>17724</v>
      </c>
      <c r="J139" s="1" t="e">
        <v>#VALUE!</v>
      </c>
      <c r="K139" s="1" t="s">
        <v>17283</v>
      </c>
      <c r="L139" s="170">
        <v>29.000000000000004</v>
      </c>
      <c r="M139" s="170">
        <v>0</v>
      </c>
      <c r="N139" s="68">
        <v>3</v>
      </c>
      <c r="O139" s="68">
        <v>3</v>
      </c>
      <c r="P139" s="68">
        <v>0</v>
      </c>
      <c r="Q139" s="68">
        <v>3</v>
      </c>
      <c r="R139" s="68">
        <v>10</v>
      </c>
      <c r="S139" s="68">
        <v>13</v>
      </c>
      <c r="T139" s="68">
        <v>28</v>
      </c>
      <c r="U139" s="68">
        <v>28</v>
      </c>
      <c r="V139" s="68">
        <v>31</v>
      </c>
      <c r="W139" s="68">
        <v>14</v>
      </c>
      <c r="X139" s="68">
        <v>2</v>
      </c>
      <c r="Y139" s="68">
        <v>27</v>
      </c>
      <c r="Z139" s="68">
        <v>6</v>
      </c>
      <c r="AA139" s="5">
        <v>4.5</v>
      </c>
      <c r="AB139" s="5">
        <v>1.3214285714285714</v>
      </c>
      <c r="AC139" s="27">
        <v>3</v>
      </c>
      <c r="AD139" s="27">
        <v>0</v>
      </c>
      <c r="AE139" s="27">
        <v>1.875</v>
      </c>
      <c r="AF139" s="27">
        <v>0</v>
      </c>
      <c r="AG139" s="27">
        <v>0</v>
      </c>
      <c r="AH139" s="27">
        <v>2.3275862068965516</v>
      </c>
      <c r="AI139" s="5">
        <v>-0.30599260965141239</v>
      </c>
      <c r="AJ139" s="5">
        <v>-0.16504850626651477</v>
      </c>
      <c r="AK139" s="5">
        <v>0</v>
      </c>
      <c r="AL139" s="27">
        <v>6.7315450909786243</v>
      </c>
      <c r="AM139" s="97">
        <v>138</v>
      </c>
      <c r="AN139" s="27">
        <v>6.7315450909786243</v>
      </c>
      <c r="AO139" s="28">
        <v>3</v>
      </c>
      <c r="AP139" s="28" t="s">
        <v>22151</v>
      </c>
      <c r="AQ139" s="27">
        <v>6.895458119358298</v>
      </c>
      <c r="AR139" s="27">
        <v>-0.1639130283796737</v>
      </c>
      <c r="AS139" s="97">
        <v>138</v>
      </c>
      <c r="AT139" s="27">
        <v>0</v>
      </c>
      <c r="AU139" s="43">
        <v>0.6441534501982713</v>
      </c>
      <c r="AV139" s="27"/>
      <c r="AW139" s="27">
        <v>0</v>
      </c>
      <c r="AX139" s="43">
        <v>0</v>
      </c>
      <c r="AY139" s="167">
        <v>580.27</v>
      </c>
      <c r="AZ139" s="167">
        <v>353</v>
      </c>
      <c r="BA139" s="113">
        <v>227.26999999999998</v>
      </c>
      <c r="BB139" s="160">
        <v>450</v>
      </c>
      <c r="BC139" s="160">
        <v>690</v>
      </c>
      <c r="BD139" s="267" t="s">
        <v>22151</v>
      </c>
    </row>
    <row r="140" spans="1:56" x14ac:dyDescent="0.3">
      <c r="A140" s="178" t="s">
        <v>3007</v>
      </c>
      <c r="B140" s="33" t="s">
        <v>7727</v>
      </c>
      <c r="C140" s="33" t="s">
        <v>7728</v>
      </c>
      <c r="D140" s="121" t="s">
        <v>673</v>
      </c>
      <c r="E140" s="33" t="s">
        <v>1565</v>
      </c>
      <c r="F140" s="1" t="s">
        <v>6120</v>
      </c>
      <c r="G140" s="1" t="s">
        <v>1373</v>
      </c>
      <c r="H140" s="1">
        <v>9817</v>
      </c>
      <c r="I140" s="1" t="s">
        <v>9341</v>
      </c>
      <c r="J140" s="1" t="e">
        <v>#VALUE!</v>
      </c>
      <c r="K140" s="1" t="s">
        <v>6215</v>
      </c>
      <c r="L140" s="170">
        <v>24</v>
      </c>
      <c r="M140" s="170">
        <v>0</v>
      </c>
      <c r="N140" s="68">
        <v>1</v>
      </c>
      <c r="O140" s="68">
        <v>2</v>
      </c>
      <c r="P140" s="68">
        <v>0</v>
      </c>
      <c r="Q140" s="68">
        <v>5</v>
      </c>
      <c r="R140" s="68">
        <v>10</v>
      </c>
      <c r="S140" s="68">
        <v>15</v>
      </c>
      <c r="T140" s="68">
        <v>20</v>
      </c>
      <c r="U140" s="68">
        <v>20</v>
      </c>
      <c r="V140" s="68">
        <v>16</v>
      </c>
      <c r="W140" s="68">
        <v>9</v>
      </c>
      <c r="X140" s="68">
        <v>3</v>
      </c>
      <c r="Y140" s="68">
        <v>23</v>
      </c>
      <c r="Z140" s="68">
        <v>7</v>
      </c>
      <c r="AA140" s="5">
        <v>4.05</v>
      </c>
      <c r="AB140" s="5">
        <v>1.1499999999999999</v>
      </c>
      <c r="AC140" s="34">
        <v>1</v>
      </c>
      <c r="AD140" s="34">
        <v>0</v>
      </c>
      <c r="AE140" s="34">
        <v>3.125</v>
      </c>
      <c r="AF140" s="34">
        <v>0</v>
      </c>
      <c r="AG140" s="34">
        <v>0</v>
      </c>
      <c r="AH140" s="34">
        <v>1.9827586206896552</v>
      </c>
      <c r="AI140" s="5">
        <v>2.1749268687489328E-2</v>
      </c>
      <c r="AJ140" s="5">
        <v>0.51103033321158431</v>
      </c>
      <c r="AK140" s="5">
        <v>0</v>
      </c>
      <c r="AL140" s="34">
        <v>6.6405382225887282</v>
      </c>
      <c r="AM140" s="105">
        <v>139</v>
      </c>
      <c r="AN140" s="34">
        <v>6.6405382225887282</v>
      </c>
      <c r="AO140" s="35">
        <v>4</v>
      </c>
      <c r="AP140" s="35" t="s">
        <v>22151</v>
      </c>
      <c r="AQ140" s="34">
        <v>6.895458119358298</v>
      </c>
      <c r="AR140" s="34">
        <v>-0.25491989676956983</v>
      </c>
      <c r="AS140" s="105">
        <v>139</v>
      </c>
      <c r="AT140" s="34">
        <v>0</v>
      </c>
      <c r="AU140" s="44">
        <v>0.44658233309468154</v>
      </c>
      <c r="AV140" s="34"/>
      <c r="AW140" s="34">
        <v>0</v>
      </c>
      <c r="AX140" s="43">
        <v>0</v>
      </c>
      <c r="AY140" s="167">
        <v>735.86</v>
      </c>
      <c r="AZ140" s="167">
        <v>360</v>
      </c>
      <c r="BA140" s="113">
        <v>375.86</v>
      </c>
      <c r="BB140" s="160">
        <v>629</v>
      </c>
      <c r="BC140" s="160">
        <v>745</v>
      </c>
      <c r="BD140" s="267" t="s">
        <v>22151</v>
      </c>
    </row>
    <row r="141" spans="1:56" x14ac:dyDescent="0.3">
      <c r="A141" s="178" t="s">
        <v>1421</v>
      </c>
      <c r="B141" s="33" t="s">
        <v>7181</v>
      </c>
      <c r="C141" s="33" t="s">
        <v>6551</v>
      </c>
      <c r="D141" s="121" t="s">
        <v>713</v>
      </c>
      <c r="E141" s="33" t="s">
        <v>1437</v>
      </c>
      <c r="F141" s="1" t="s">
        <v>9094</v>
      </c>
      <c r="G141" s="1" t="s">
        <v>1373</v>
      </c>
      <c r="H141" s="26">
        <v>8223</v>
      </c>
      <c r="I141" s="26" t="s">
        <v>10841</v>
      </c>
      <c r="J141" s="26" t="e">
        <v>#VALUE!</v>
      </c>
      <c r="K141" s="26" t="s">
        <v>5091</v>
      </c>
      <c r="L141" s="171">
        <v>10</v>
      </c>
      <c r="M141" s="171">
        <v>10</v>
      </c>
      <c r="N141" s="68">
        <v>4</v>
      </c>
      <c r="O141" s="68">
        <v>4</v>
      </c>
      <c r="P141" s="68">
        <v>0</v>
      </c>
      <c r="Q141" s="97">
        <v>0</v>
      </c>
      <c r="R141" s="97">
        <v>0</v>
      </c>
      <c r="S141" s="97">
        <v>0</v>
      </c>
      <c r="T141" s="97">
        <v>47</v>
      </c>
      <c r="U141" s="97">
        <v>47</v>
      </c>
      <c r="V141" s="97">
        <v>50</v>
      </c>
      <c r="W141" s="97">
        <v>22</v>
      </c>
      <c r="X141" s="97">
        <v>5.9999999999999991</v>
      </c>
      <c r="Y141" s="97">
        <v>32</v>
      </c>
      <c r="Z141" s="97">
        <v>10</v>
      </c>
      <c r="AA141" s="27">
        <v>4.2127659574468082</v>
      </c>
      <c r="AB141" s="27">
        <v>1.2765957446808511</v>
      </c>
      <c r="AC141" s="27">
        <v>4</v>
      </c>
      <c r="AD141" s="27">
        <v>0</v>
      </c>
      <c r="AE141" s="27">
        <v>0</v>
      </c>
      <c r="AF141" s="27">
        <v>0</v>
      </c>
      <c r="AG141" s="27">
        <v>0</v>
      </c>
      <c r="AH141" s="27">
        <v>2.7586206896551726</v>
      </c>
      <c r="AI141" s="27">
        <v>-0.14696351237370295</v>
      </c>
      <c r="AJ141" s="27">
        <v>-6.0893907413203087E-2</v>
      </c>
      <c r="AK141" s="27">
        <v>0</v>
      </c>
      <c r="AL141" s="27">
        <v>6.5507632698682663</v>
      </c>
      <c r="AM141" s="97">
        <v>140</v>
      </c>
      <c r="AN141" s="27">
        <v>6.5507632698682663</v>
      </c>
      <c r="AO141" s="28">
        <v>5</v>
      </c>
      <c r="AP141" s="28" t="s">
        <v>22151</v>
      </c>
      <c r="AQ141" s="27">
        <v>6.895458119358298</v>
      </c>
      <c r="AR141" s="27">
        <v>-0.34469484949003171</v>
      </c>
      <c r="AS141" s="97">
        <v>140</v>
      </c>
      <c r="AT141" s="27">
        <v>0</v>
      </c>
      <c r="AU141" s="43">
        <v>0.25168564001307647</v>
      </c>
      <c r="AV141" s="27"/>
      <c r="AW141" s="27">
        <v>0</v>
      </c>
      <c r="AX141" s="43">
        <v>0</v>
      </c>
      <c r="AY141" s="167">
        <v>665.39</v>
      </c>
      <c r="AZ141" s="167">
        <v>366</v>
      </c>
      <c r="BA141" s="113">
        <v>299.39</v>
      </c>
      <c r="BB141" s="160">
        <v>550</v>
      </c>
      <c r="BC141" s="160">
        <v>747</v>
      </c>
      <c r="BD141" s="267" t="s">
        <v>22151</v>
      </c>
    </row>
    <row r="142" spans="1:56" x14ac:dyDescent="0.3">
      <c r="A142" s="213" t="s">
        <v>14849</v>
      </c>
      <c r="B142" s="53" t="s">
        <v>6993</v>
      </c>
      <c r="C142" s="53" t="s">
        <v>7327</v>
      </c>
      <c r="D142" s="121" t="s">
        <v>14250</v>
      </c>
      <c r="E142" s="53" t="s">
        <v>1470</v>
      </c>
      <c r="F142" s="1" t="s">
        <v>6120</v>
      </c>
      <c r="G142" s="1" t="s">
        <v>1373</v>
      </c>
      <c r="H142" s="1">
        <v>13403</v>
      </c>
      <c r="I142" s="1" t="s">
        <v>14519</v>
      </c>
      <c r="J142" s="1" t="e">
        <v>#VALUE!</v>
      </c>
      <c r="K142" s="1" t="s">
        <v>15177</v>
      </c>
      <c r="L142" s="170">
        <v>25</v>
      </c>
      <c r="M142" s="170">
        <v>0</v>
      </c>
      <c r="N142" s="68">
        <v>3</v>
      </c>
      <c r="O142" s="68">
        <v>0</v>
      </c>
      <c r="P142" s="68">
        <v>0</v>
      </c>
      <c r="Q142" s="68">
        <v>2</v>
      </c>
      <c r="R142" s="68">
        <v>4</v>
      </c>
      <c r="S142" s="68">
        <v>6</v>
      </c>
      <c r="T142" s="68">
        <v>26.2</v>
      </c>
      <c r="U142" s="68">
        <v>26.2</v>
      </c>
      <c r="V142" s="68">
        <v>27</v>
      </c>
      <c r="W142" s="68">
        <v>12</v>
      </c>
      <c r="X142" s="68">
        <v>2</v>
      </c>
      <c r="Y142" s="68">
        <v>28.999999999999996</v>
      </c>
      <c r="Z142" s="68">
        <v>8</v>
      </c>
      <c r="AA142" s="5">
        <v>4.1221374045801529</v>
      </c>
      <c r="AB142" s="5">
        <v>1.33587786259542</v>
      </c>
      <c r="AC142" s="54">
        <v>3</v>
      </c>
      <c r="AD142" s="54">
        <v>0</v>
      </c>
      <c r="AE142" s="54">
        <v>1.25</v>
      </c>
      <c r="AF142" s="54">
        <v>0</v>
      </c>
      <c r="AG142" s="54">
        <v>0</v>
      </c>
      <c r="AH142" s="54">
        <v>2.4999999999999996</v>
      </c>
      <c r="AI142" s="5">
        <v>-2.2542296678031815E-2</v>
      </c>
      <c r="AJ142" s="5">
        <v>-0.20493690055289818</v>
      </c>
      <c r="AK142" s="5">
        <v>0</v>
      </c>
      <c r="AL142" s="54">
        <v>6.52252080276907</v>
      </c>
      <c r="AM142" s="77">
        <v>141</v>
      </c>
      <c r="AN142" s="54">
        <v>6.52252080276907</v>
      </c>
      <c r="AO142" s="59">
        <v>6</v>
      </c>
      <c r="AP142" s="59" t="s">
        <v>22151</v>
      </c>
      <c r="AQ142" s="54">
        <v>6.895458119358298</v>
      </c>
      <c r="AR142" s="54">
        <v>-0.37293731658922802</v>
      </c>
      <c r="AS142" s="77">
        <v>141</v>
      </c>
      <c r="AT142" s="54">
        <v>0</v>
      </c>
      <c r="AU142" s="60">
        <v>0.1903727317318693</v>
      </c>
      <c r="AV142" s="54"/>
      <c r="AW142" s="54">
        <v>0</v>
      </c>
      <c r="AX142" s="43">
        <v>0</v>
      </c>
      <c r="AY142" s="167">
        <v>689.34</v>
      </c>
      <c r="AZ142" s="167">
        <v>368</v>
      </c>
      <c r="BA142" s="113">
        <v>321.34000000000003</v>
      </c>
      <c r="BB142" s="160">
        <v>559</v>
      </c>
      <c r="BC142" s="160">
        <v>742</v>
      </c>
      <c r="BD142" s="267" t="s">
        <v>22151</v>
      </c>
    </row>
    <row r="143" spans="1:56" x14ac:dyDescent="0.3">
      <c r="A143" s="178" t="s">
        <v>20060</v>
      </c>
      <c r="B143" s="33" t="s">
        <v>7491</v>
      </c>
      <c r="C143" s="33" t="s">
        <v>6973</v>
      </c>
      <c r="D143" s="121" t="s">
        <v>17244</v>
      </c>
      <c r="E143" s="33" t="s">
        <v>1449</v>
      </c>
      <c r="F143" s="1" t="s">
        <v>6120</v>
      </c>
      <c r="G143" s="1" t="s">
        <v>1373</v>
      </c>
      <c r="H143" s="1">
        <v>9013</v>
      </c>
      <c r="I143" s="1" t="s">
        <v>20061</v>
      </c>
      <c r="J143" s="1" t="e">
        <v>#VALUE!</v>
      </c>
      <c r="K143" s="1" t="s">
        <v>20064</v>
      </c>
      <c r="L143" s="170">
        <v>9</v>
      </c>
      <c r="M143" s="170">
        <v>0</v>
      </c>
      <c r="N143" s="68">
        <v>1</v>
      </c>
      <c r="O143" s="68">
        <v>1</v>
      </c>
      <c r="P143" s="68">
        <v>0</v>
      </c>
      <c r="Q143" s="68">
        <v>3</v>
      </c>
      <c r="R143" s="68">
        <v>0</v>
      </c>
      <c r="S143" s="68">
        <v>3</v>
      </c>
      <c r="T143" s="68">
        <v>14.1</v>
      </c>
      <c r="U143" s="68">
        <v>14.1</v>
      </c>
      <c r="V143" s="68">
        <v>7</v>
      </c>
      <c r="W143" s="68">
        <v>2</v>
      </c>
      <c r="X143" s="68">
        <v>0</v>
      </c>
      <c r="Y143" s="68">
        <v>12</v>
      </c>
      <c r="Z143" s="68">
        <v>3</v>
      </c>
      <c r="AA143" s="5">
        <v>1.2765957446808511</v>
      </c>
      <c r="AB143" s="5">
        <v>0.70921985815602839</v>
      </c>
      <c r="AC143" s="5">
        <v>1</v>
      </c>
      <c r="AD143" s="5">
        <v>0</v>
      </c>
      <c r="AE143" s="5">
        <v>1.875</v>
      </c>
      <c r="AF143" s="5">
        <v>0</v>
      </c>
      <c r="AG143" s="5">
        <v>0</v>
      </c>
      <c r="AH143" s="5">
        <v>1.0344827586206897</v>
      </c>
      <c r="AI143" s="5">
        <v>1.0945821765926878</v>
      </c>
      <c r="AJ143" s="5">
        <v>1.4819488363482682</v>
      </c>
      <c r="AK143" s="5">
        <v>0</v>
      </c>
      <c r="AL143" s="5">
        <v>6.4860137715616455</v>
      </c>
      <c r="AM143" s="68">
        <v>142</v>
      </c>
      <c r="AN143" s="5">
        <v>6.4860137715616455</v>
      </c>
      <c r="AO143" s="17">
        <v>7</v>
      </c>
      <c r="AP143" s="17" t="s">
        <v>22151</v>
      </c>
      <c r="AQ143" s="5">
        <v>6.895458119358298</v>
      </c>
      <c r="AR143" s="5">
        <v>-0.40944434779665251</v>
      </c>
      <c r="AS143" s="68">
        <v>142</v>
      </c>
      <c r="AT143" s="14">
        <v>0</v>
      </c>
      <c r="AU143" s="42">
        <v>0.11111789014249263</v>
      </c>
      <c r="AV143" s="19"/>
      <c r="AW143" s="19">
        <v>0</v>
      </c>
      <c r="AX143" s="43">
        <v>0</v>
      </c>
      <c r="AY143" s="167">
        <v>702.05</v>
      </c>
      <c r="AZ143" s="167">
        <v>371</v>
      </c>
      <c r="BA143" s="113">
        <v>331.04999999999995</v>
      </c>
      <c r="BB143" s="160">
        <v>556</v>
      </c>
      <c r="BC143" s="160">
        <v>743</v>
      </c>
      <c r="BD143" s="267" t="s">
        <v>22151</v>
      </c>
    </row>
    <row r="144" spans="1:56" x14ac:dyDescent="0.3">
      <c r="A144" s="178" t="s">
        <v>6004</v>
      </c>
      <c r="B144" s="33" t="s">
        <v>6921</v>
      </c>
      <c r="C144" s="33" t="s">
        <v>6646</v>
      </c>
      <c r="D144" s="121" t="s">
        <v>1322</v>
      </c>
      <c r="E144" s="33" t="s">
        <v>1405</v>
      </c>
      <c r="F144" s="1" t="s">
        <v>6120</v>
      </c>
      <c r="G144" s="1" t="s">
        <v>1373</v>
      </c>
      <c r="H144" s="1">
        <v>13475</v>
      </c>
      <c r="I144" s="1" t="s">
        <v>10097</v>
      </c>
      <c r="J144" s="1" t="e">
        <v>#VALUE!</v>
      </c>
      <c r="K144" s="1" t="s">
        <v>6006</v>
      </c>
      <c r="L144" s="170">
        <v>14.000000000000002</v>
      </c>
      <c r="M144" s="170">
        <v>1</v>
      </c>
      <c r="N144" s="68">
        <v>3</v>
      </c>
      <c r="O144" s="68">
        <v>1</v>
      </c>
      <c r="P144" s="68">
        <v>0</v>
      </c>
      <c r="Q144" s="68">
        <v>0</v>
      </c>
      <c r="R144" s="68">
        <v>0</v>
      </c>
      <c r="S144" s="68">
        <v>0</v>
      </c>
      <c r="T144" s="68">
        <v>27.2</v>
      </c>
      <c r="U144" s="68">
        <v>27.2</v>
      </c>
      <c r="V144" s="68">
        <v>25</v>
      </c>
      <c r="W144" s="68">
        <v>10</v>
      </c>
      <c r="X144" s="68">
        <v>2</v>
      </c>
      <c r="Y144" s="68">
        <v>28.000000000000004</v>
      </c>
      <c r="Z144" s="68">
        <v>7.0000000000000009</v>
      </c>
      <c r="AA144" s="5">
        <v>3.3088235294117649</v>
      </c>
      <c r="AB144" s="5">
        <v>1.1764705882352942</v>
      </c>
      <c r="AC144" s="5">
        <v>3</v>
      </c>
      <c r="AD144" s="5">
        <v>0</v>
      </c>
      <c r="AE144" s="5">
        <v>0</v>
      </c>
      <c r="AF144" s="5">
        <v>0</v>
      </c>
      <c r="AG144" s="5">
        <v>0</v>
      </c>
      <c r="AH144" s="5">
        <v>2.4137931034482762</v>
      </c>
      <c r="AI144" s="5">
        <v>0.56746368196182007</v>
      </c>
      <c r="AJ144" s="5">
        <v>0.49371668912215094</v>
      </c>
      <c r="AK144" s="5">
        <v>0</v>
      </c>
      <c r="AL144" s="5">
        <v>6.4749734745322467</v>
      </c>
      <c r="AM144" s="68">
        <v>143</v>
      </c>
      <c r="AN144" s="5">
        <v>6.4749734745322467</v>
      </c>
      <c r="AO144" s="17">
        <v>8</v>
      </c>
      <c r="AP144" s="17" t="s">
        <v>22151</v>
      </c>
      <c r="AQ144" s="5">
        <v>6.895458119358298</v>
      </c>
      <c r="AR144" s="5">
        <v>-0.4204846448260513</v>
      </c>
      <c r="AS144" s="68">
        <v>143</v>
      </c>
      <c r="AT144" s="14">
        <v>0</v>
      </c>
      <c r="AU144" s="42">
        <v>8.7149986885907915E-2</v>
      </c>
      <c r="AV144" s="19"/>
      <c r="AW144" s="19">
        <v>0</v>
      </c>
      <c r="AX144" s="43">
        <v>0</v>
      </c>
      <c r="AY144" s="167">
        <v>644.29999999999995</v>
      </c>
      <c r="AZ144" s="167">
        <v>372</v>
      </c>
      <c r="BA144" s="113">
        <v>272.29999999999995</v>
      </c>
      <c r="BB144" s="160">
        <v>559</v>
      </c>
      <c r="BC144" s="160">
        <v>703</v>
      </c>
      <c r="BD144" s="267" t="s">
        <v>22151</v>
      </c>
    </row>
    <row r="145" spans="1:56" x14ac:dyDescent="0.3">
      <c r="A145" s="212" t="s">
        <v>19950</v>
      </c>
      <c r="B145" s="1" t="s">
        <v>19952</v>
      </c>
      <c r="C145" s="1" t="s">
        <v>19951</v>
      </c>
      <c r="D145" s="121" t="s">
        <v>17250</v>
      </c>
      <c r="E145" s="1" t="s">
        <v>1446</v>
      </c>
      <c r="F145" s="1" t="s">
        <v>9094</v>
      </c>
      <c r="G145" s="1" t="s">
        <v>1373</v>
      </c>
      <c r="H145" s="216">
        <v>16233</v>
      </c>
      <c r="I145" s="216" t="s">
        <v>19953</v>
      </c>
      <c r="J145" s="244" t="e">
        <v>#VALUE!</v>
      </c>
      <c r="K145" s="244" t="s">
        <v>19955</v>
      </c>
      <c r="L145" s="171">
        <v>13</v>
      </c>
      <c r="M145" s="171">
        <v>4</v>
      </c>
      <c r="N145" s="221">
        <v>0</v>
      </c>
      <c r="O145" s="97">
        <v>3</v>
      </c>
      <c r="P145" s="97">
        <v>0</v>
      </c>
      <c r="Q145" s="221">
        <v>0</v>
      </c>
      <c r="R145" s="97">
        <v>1</v>
      </c>
      <c r="S145" s="97">
        <v>1</v>
      </c>
      <c r="T145" s="221">
        <v>35.1</v>
      </c>
      <c r="U145" s="221">
        <v>35.1</v>
      </c>
      <c r="V145" s="221">
        <v>20</v>
      </c>
      <c r="W145" s="221">
        <v>11</v>
      </c>
      <c r="X145" s="221">
        <v>4</v>
      </c>
      <c r="Y145" s="221">
        <v>45</v>
      </c>
      <c r="Z145" s="221">
        <v>16</v>
      </c>
      <c r="AA145" s="224">
        <v>2.8205128205128203</v>
      </c>
      <c r="AB145" s="224">
        <v>1.0256410256410255</v>
      </c>
      <c r="AC145" s="224">
        <v>0</v>
      </c>
      <c r="AD145" s="245">
        <v>0</v>
      </c>
      <c r="AE145" s="224">
        <v>0</v>
      </c>
      <c r="AF145" s="245">
        <v>0</v>
      </c>
      <c r="AG145" s="245">
        <v>0</v>
      </c>
      <c r="AH145" s="224">
        <v>3.8793103448275863</v>
      </c>
      <c r="AI145" s="224">
        <v>1.1674125517365983</v>
      </c>
      <c r="AJ145" s="224">
        <v>1.4237259630509949</v>
      </c>
      <c r="AK145" s="224">
        <v>0</v>
      </c>
      <c r="AL145" s="228">
        <v>6.4704488596151792</v>
      </c>
      <c r="AM145" s="246">
        <v>144</v>
      </c>
      <c r="AN145" s="247">
        <v>6.4704488596151792</v>
      </c>
      <c r="AO145" s="248">
        <v>9</v>
      </c>
      <c r="AP145" s="253" t="s">
        <v>22151</v>
      </c>
      <c r="AQ145" s="224">
        <v>6.895458119358298</v>
      </c>
      <c r="AR145" s="224">
        <v>-0.42500925974311876</v>
      </c>
      <c r="AS145" s="221">
        <v>144</v>
      </c>
      <c r="AT145" s="224">
        <v>0</v>
      </c>
      <c r="AU145" s="239">
        <v>7.7327286254140759E-2</v>
      </c>
      <c r="AV145" s="224"/>
      <c r="AW145" s="224">
        <v>0</v>
      </c>
      <c r="AX145" s="43">
        <v>0</v>
      </c>
      <c r="AY145" s="268">
        <v>325.36</v>
      </c>
      <c r="AZ145" s="255">
        <v>373</v>
      </c>
      <c r="BA145" s="256">
        <v>-47.639999999999986</v>
      </c>
      <c r="BB145" s="257">
        <v>257</v>
      </c>
      <c r="BC145" s="257">
        <v>403</v>
      </c>
      <c r="BD145" s="267" t="s">
        <v>22151</v>
      </c>
    </row>
    <row r="146" spans="1:56" x14ac:dyDescent="0.3">
      <c r="A146" s="213" t="s">
        <v>16601</v>
      </c>
      <c r="B146" s="33" t="s">
        <v>16602</v>
      </c>
      <c r="C146" s="33" t="s">
        <v>7663</v>
      </c>
      <c r="D146" s="121" t="s">
        <v>14738</v>
      </c>
      <c r="E146" s="33" t="s">
        <v>1434</v>
      </c>
      <c r="F146" s="1" t="s">
        <v>9094</v>
      </c>
      <c r="G146" s="1" t="s">
        <v>1373</v>
      </c>
      <c r="H146" s="1">
        <v>17610</v>
      </c>
      <c r="I146" s="1" t="s">
        <v>16603</v>
      </c>
      <c r="J146" s="1" t="e">
        <v>#VALUE!</v>
      </c>
      <c r="K146" s="1" t="s">
        <v>16605</v>
      </c>
      <c r="L146" s="170">
        <v>20</v>
      </c>
      <c r="M146" s="170">
        <v>0</v>
      </c>
      <c r="N146" s="68">
        <v>1</v>
      </c>
      <c r="O146" s="68">
        <v>1</v>
      </c>
      <c r="P146" s="68">
        <v>0</v>
      </c>
      <c r="Q146" s="68">
        <v>0</v>
      </c>
      <c r="R146" s="68">
        <v>9</v>
      </c>
      <c r="S146" s="68">
        <v>9</v>
      </c>
      <c r="T146" s="68">
        <v>20.100000000000001</v>
      </c>
      <c r="U146" s="68">
        <v>20.100000000000001</v>
      </c>
      <c r="V146" s="68">
        <v>8</v>
      </c>
      <c r="W146" s="68">
        <v>6</v>
      </c>
      <c r="X146" s="68">
        <v>4</v>
      </c>
      <c r="Y146" s="68">
        <v>32</v>
      </c>
      <c r="Z146" s="68">
        <v>7</v>
      </c>
      <c r="AA146" s="5">
        <v>2.6865671641791042</v>
      </c>
      <c r="AB146" s="5">
        <v>0.74626865671641784</v>
      </c>
      <c r="AC146" s="54">
        <v>1</v>
      </c>
      <c r="AD146" s="54">
        <v>0</v>
      </c>
      <c r="AE146" s="54">
        <v>0</v>
      </c>
      <c r="AF146" s="54">
        <v>0</v>
      </c>
      <c r="AG146" s="54">
        <v>0</v>
      </c>
      <c r="AH146" s="54">
        <v>2.7586206896551726</v>
      </c>
      <c r="AI146" s="5">
        <v>0.76671504924041278</v>
      </c>
      <c r="AJ146" s="5">
        <v>1.8713718612547052</v>
      </c>
      <c r="AK146" s="5">
        <v>0</v>
      </c>
      <c r="AL146" s="54">
        <v>6.3967076001502914</v>
      </c>
      <c r="AM146" s="77">
        <v>145</v>
      </c>
      <c r="AN146" s="54">
        <v>6.3967076001502914</v>
      </c>
      <c r="AO146" s="59">
        <v>10</v>
      </c>
      <c r="AP146" s="59" t="s">
        <v>22151</v>
      </c>
      <c r="AQ146" s="54">
        <v>6.895458119358298</v>
      </c>
      <c r="AR146" s="54">
        <v>-0.49875051920800662</v>
      </c>
      <c r="AS146" s="77">
        <v>145</v>
      </c>
      <c r="AT146" s="54">
        <v>0</v>
      </c>
      <c r="AU146" s="60">
        <v>-8.2761103412073211E-2</v>
      </c>
      <c r="AV146" s="54"/>
      <c r="AW146" s="54">
        <v>0</v>
      </c>
      <c r="AX146" s="43">
        <v>0</v>
      </c>
      <c r="AY146" s="167">
        <v>293.07</v>
      </c>
      <c r="AZ146" s="167">
        <v>377</v>
      </c>
      <c r="BA146" s="113">
        <v>-83.93</v>
      </c>
      <c r="BB146" s="160">
        <v>211</v>
      </c>
      <c r="BC146" s="160">
        <v>523</v>
      </c>
      <c r="BD146" s="267" t="s">
        <v>22151</v>
      </c>
    </row>
    <row r="147" spans="1:56" x14ac:dyDescent="0.3">
      <c r="A147" s="214" t="s">
        <v>8311</v>
      </c>
      <c r="B147" s="33" t="s">
        <v>7979</v>
      </c>
      <c r="C147" s="33" t="s">
        <v>6577</v>
      </c>
      <c r="D147" s="121" t="s">
        <v>8763</v>
      </c>
      <c r="E147" s="33" t="s">
        <v>1464</v>
      </c>
      <c r="F147" s="114" t="s">
        <v>6120</v>
      </c>
      <c r="G147" s="1" t="s">
        <v>1373</v>
      </c>
      <c r="H147" s="114">
        <v>12297</v>
      </c>
      <c r="I147" s="114" t="s">
        <v>9211</v>
      </c>
      <c r="J147" s="114" t="e">
        <v>#VALUE!</v>
      </c>
      <c r="K147" s="114" t="s">
        <v>8765</v>
      </c>
      <c r="L147" s="172">
        <v>23</v>
      </c>
      <c r="M147" s="172">
        <v>0</v>
      </c>
      <c r="N147" s="115">
        <v>2</v>
      </c>
      <c r="O147" s="115">
        <v>1</v>
      </c>
      <c r="P147" s="115">
        <v>0</v>
      </c>
      <c r="Q147" s="115">
        <v>0</v>
      </c>
      <c r="R147" s="115">
        <v>8</v>
      </c>
      <c r="S147" s="115">
        <v>8</v>
      </c>
      <c r="T147" s="115">
        <v>22.2</v>
      </c>
      <c r="U147" s="115">
        <v>22.2</v>
      </c>
      <c r="V147" s="115">
        <v>17</v>
      </c>
      <c r="W147" s="115">
        <v>6</v>
      </c>
      <c r="X147" s="115">
        <v>1</v>
      </c>
      <c r="Y147" s="115">
        <v>30</v>
      </c>
      <c r="Z147" s="115">
        <v>7</v>
      </c>
      <c r="AA147" s="116">
        <v>2.4324324324324325</v>
      </c>
      <c r="AB147" s="116">
        <v>1.0810810810810811</v>
      </c>
      <c r="AC147" s="116">
        <v>2</v>
      </c>
      <c r="AD147" s="116">
        <v>0</v>
      </c>
      <c r="AE147" s="116">
        <v>0</v>
      </c>
      <c r="AF147" s="116">
        <v>0</v>
      </c>
      <c r="AG147" s="116">
        <v>0</v>
      </c>
      <c r="AH147" s="116">
        <v>2.5862068965517242</v>
      </c>
      <c r="AI147" s="116">
        <v>0.99494911597094848</v>
      </c>
      <c r="AJ147" s="116">
        <v>0.79719625176250908</v>
      </c>
      <c r="AK147" s="116">
        <v>0</v>
      </c>
      <c r="AL147" s="116">
        <v>6.3783522642851818</v>
      </c>
      <c r="AM147" s="115">
        <v>146</v>
      </c>
      <c r="AN147" s="116">
        <v>6.3783522642851818</v>
      </c>
      <c r="AO147" s="119">
        <v>11</v>
      </c>
      <c r="AP147" s="119" t="s">
        <v>22151</v>
      </c>
      <c r="AQ147" s="34">
        <v>6.895458119358298</v>
      </c>
      <c r="AR147" s="116">
        <v>-0.51710585507311624</v>
      </c>
      <c r="AS147" s="115">
        <v>146</v>
      </c>
      <c r="AT147" s="116">
        <v>0</v>
      </c>
      <c r="AU147" s="117">
        <v>-0.12260957063044331</v>
      </c>
      <c r="AV147" s="116"/>
      <c r="AW147" s="116">
        <v>0</v>
      </c>
      <c r="AX147" s="43">
        <v>0</v>
      </c>
      <c r="AY147" s="168">
        <v>710.27</v>
      </c>
      <c r="AZ147" s="168">
        <v>378</v>
      </c>
      <c r="BA147" s="120">
        <v>332.27</v>
      </c>
      <c r="BB147" s="161">
        <v>593</v>
      </c>
      <c r="BC147" s="161">
        <v>742</v>
      </c>
      <c r="BD147" s="267" t="s">
        <v>22151</v>
      </c>
    </row>
    <row r="148" spans="1:56" x14ac:dyDescent="0.3">
      <c r="A148" s="178" t="s">
        <v>20154</v>
      </c>
      <c r="B148" s="33" t="s">
        <v>20156</v>
      </c>
      <c r="C148" s="33" t="s">
        <v>7557</v>
      </c>
      <c r="D148" s="121" t="s">
        <v>20155</v>
      </c>
      <c r="E148" s="33" t="s">
        <v>1426</v>
      </c>
      <c r="F148" s="1" t="s">
        <v>6120</v>
      </c>
      <c r="G148" s="1" t="s">
        <v>1373</v>
      </c>
      <c r="H148" s="1">
        <v>19264</v>
      </c>
      <c r="I148" s="1" t="s">
        <v>20157</v>
      </c>
      <c r="J148" s="1" t="e">
        <v>#VALUE!</v>
      </c>
      <c r="K148" s="1" t="s">
        <v>20159</v>
      </c>
      <c r="L148" s="170">
        <v>17</v>
      </c>
      <c r="M148" s="170">
        <v>1</v>
      </c>
      <c r="N148" s="68">
        <v>3</v>
      </c>
      <c r="O148" s="68">
        <v>1</v>
      </c>
      <c r="P148" s="68">
        <v>0</v>
      </c>
      <c r="Q148" s="68">
        <v>0</v>
      </c>
      <c r="R148" s="68">
        <v>3</v>
      </c>
      <c r="S148" s="68">
        <v>3</v>
      </c>
      <c r="T148" s="68">
        <v>26.1</v>
      </c>
      <c r="U148" s="68">
        <v>26.1</v>
      </c>
      <c r="V148" s="68">
        <v>18</v>
      </c>
      <c r="W148" s="68">
        <v>8</v>
      </c>
      <c r="X148" s="68">
        <v>2</v>
      </c>
      <c r="Y148" s="68">
        <v>23</v>
      </c>
      <c r="Z148" s="68">
        <v>13</v>
      </c>
      <c r="AA148" s="5">
        <v>2.7586206896551722</v>
      </c>
      <c r="AB148" s="5">
        <v>1.1877394636015326</v>
      </c>
      <c r="AC148" s="5">
        <v>3</v>
      </c>
      <c r="AD148" s="5">
        <v>0</v>
      </c>
      <c r="AE148" s="5">
        <v>0</v>
      </c>
      <c r="AF148" s="5">
        <v>0</v>
      </c>
      <c r="AG148" s="5">
        <v>0</v>
      </c>
      <c r="AH148" s="5">
        <v>1.9827586206896552</v>
      </c>
      <c r="AI148" s="5">
        <v>0.93054018010989759</v>
      </c>
      <c r="AJ148" s="5">
        <v>0.43445210890884817</v>
      </c>
      <c r="AK148" s="5">
        <v>0</v>
      </c>
      <c r="AL148" s="5">
        <v>6.3477509097084006</v>
      </c>
      <c r="AM148" s="68">
        <v>147</v>
      </c>
      <c r="AN148" s="5">
        <v>6.3477509097084006</v>
      </c>
      <c r="AO148" s="17">
        <v>12</v>
      </c>
      <c r="AP148" s="17" t="s">
        <v>22151</v>
      </c>
      <c r="AQ148" s="5">
        <v>6.895458119358298</v>
      </c>
      <c r="AR148" s="5">
        <v>-0.54770720964989739</v>
      </c>
      <c r="AS148" s="68">
        <v>147</v>
      </c>
      <c r="AT148" s="14">
        <v>0</v>
      </c>
      <c r="AU148" s="42">
        <v>-0.18904349936113407</v>
      </c>
      <c r="AV148" s="19"/>
      <c r="AW148" s="19">
        <v>0</v>
      </c>
      <c r="AX148" s="43">
        <v>0</v>
      </c>
      <c r="AY148" s="167">
        <v>693.34</v>
      </c>
      <c r="AZ148" s="167">
        <v>379</v>
      </c>
      <c r="BA148" s="113">
        <v>314.34000000000003</v>
      </c>
      <c r="BB148" s="160">
        <v>541</v>
      </c>
      <c r="BC148" s="160">
        <v>742</v>
      </c>
      <c r="BD148" s="267" t="s">
        <v>22151</v>
      </c>
    </row>
    <row r="149" spans="1:56" x14ac:dyDescent="0.3">
      <c r="A149" s="213" t="s">
        <v>12239</v>
      </c>
      <c r="B149" s="33" t="s">
        <v>12240</v>
      </c>
      <c r="C149" s="33" t="s">
        <v>7071</v>
      </c>
      <c r="D149" s="121" t="s">
        <v>11204</v>
      </c>
      <c r="E149" s="33" t="s">
        <v>1460</v>
      </c>
      <c r="F149" s="1" t="s">
        <v>9094</v>
      </c>
      <c r="G149" s="1" t="s">
        <v>1373</v>
      </c>
      <c r="H149" s="1">
        <v>11203</v>
      </c>
      <c r="I149" s="1" t="s">
        <v>11827</v>
      </c>
      <c r="J149" s="1" t="e">
        <v>#VALUE!</v>
      </c>
      <c r="K149" s="1" t="s">
        <v>12242</v>
      </c>
      <c r="L149" s="170">
        <v>18</v>
      </c>
      <c r="M149" s="170">
        <v>0</v>
      </c>
      <c r="N149" s="68">
        <v>2</v>
      </c>
      <c r="O149" s="68">
        <v>1</v>
      </c>
      <c r="P149" s="68">
        <v>0</v>
      </c>
      <c r="Q149" s="77">
        <v>0</v>
      </c>
      <c r="R149" s="77">
        <v>0</v>
      </c>
      <c r="S149" s="77">
        <v>0</v>
      </c>
      <c r="T149" s="77">
        <v>27.1</v>
      </c>
      <c r="U149" s="77">
        <v>27.1</v>
      </c>
      <c r="V149" s="77">
        <v>22</v>
      </c>
      <c r="W149" s="77">
        <v>7</v>
      </c>
      <c r="X149" s="77">
        <v>4</v>
      </c>
      <c r="Y149" s="77">
        <v>32</v>
      </c>
      <c r="Z149" s="77">
        <v>11</v>
      </c>
      <c r="AA149" s="54">
        <v>2.3247232472324724</v>
      </c>
      <c r="AB149" s="54">
        <v>1.2177121771217712</v>
      </c>
      <c r="AC149" s="54">
        <v>2</v>
      </c>
      <c r="AD149" s="54">
        <v>0</v>
      </c>
      <c r="AE149" s="54">
        <v>0</v>
      </c>
      <c r="AF149" s="54">
        <v>0</v>
      </c>
      <c r="AG149" s="54">
        <v>0</v>
      </c>
      <c r="AH149" s="54">
        <v>2.7586206896551726</v>
      </c>
      <c r="AI149" s="54">
        <v>1.2779344995658177</v>
      </c>
      <c r="AJ149" s="54">
        <v>0.30879797271407045</v>
      </c>
      <c r="AK149" s="54">
        <v>0</v>
      </c>
      <c r="AL149" s="54">
        <v>6.3453531619350612</v>
      </c>
      <c r="AM149" s="77">
        <v>148</v>
      </c>
      <c r="AN149" s="54">
        <v>6.3453531619350612</v>
      </c>
      <c r="AO149" s="59">
        <v>13</v>
      </c>
      <c r="AP149" s="59" t="s">
        <v>22151</v>
      </c>
      <c r="AQ149" s="54">
        <v>6.895458119358298</v>
      </c>
      <c r="AR149" s="54">
        <v>-0.55010495742323684</v>
      </c>
      <c r="AS149" s="77">
        <v>148</v>
      </c>
      <c r="AT149" s="54">
        <v>0</v>
      </c>
      <c r="AU149" s="60">
        <v>-0.19424888346557068</v>
      </c>
      <c r="AV149" s="54"/>
      <c r="AW149" s="54">
        <v>0</v>
      </c>
      <c r="AX149" s="43">
        <v>0</v>
      </c>
      <c r="AY149" s="167">
        <v>748.98</v>
      </c>
      <c r="AZ149" s="167">
        <v>380</v>
      </c>
      <c r="BA149" s="113">
        <v>368.98</v>
      </c>
      <c r="BB149" s="160">
        <v>665</v>
      </c>
      <c r="BC149" s="160">
        <v>748</v>
      </c>
      <c r="BD149" s="267" t="s">
        <v>22151</v>
      </c>
    </row>
    <row r="150" spans="1:56" x14ac:dyDescent="0.3">
      <c r="A150" s="214" t="s">
        <v>15923</v>
      </c>
      <c r="B150" s="33" t="s">
        <v>15924</v>
      </c>
      <c r="C150" s="33" t="s">
        <v>7755</v>
      </c>
      <c r="D150" s="121" t="s">
        <v>14720</v>
      </c>
      <c r="E150" s="33" t="s">
        <v>1379</v>
      </c>
      <c r="F150" s="114" t="s">
        <v>9094</v>
      </c>
      <c r="G150" s="1" t="s">
        <v>1373</v>
      </c>
      <c r="H150" s="114">
        <v>13394</v>
      </c>
      <c r="I150" s="114" t="s">
        <v>15925</v>
      </c>
      <c r="J150" s="114" t="e">
        <v>#VALUE!</v>
      </c>
      <c r="K150" s="114" t="s">
        <v>15926</v>
      </c>
      <c r="L150" s="172">
        <v>25</v>
      </c>
      <c r="M150" s="172">
        <v>0</v>
      </c>
      <c r="N150" s="115">
        <v>3</v>
      </c>
      <c r="O150" s="115">
        <v>0</v>
      </c>
      <c r="P150" s="115">
        <v>0</v>
      </c>
      <c r="Q150" s="115">
        <v>0</v>
      </c>
      <c r="R150" s="115">
        <v>4</v>
      </c>
      <c r="S150" s="115">
        <v>4</v>
      </c>
      <c r="T150" s="115">
        <v>24.1</v>
      </c>
      <c r="U150" s="115">
        <v>24.1</v>
      </c>
      <c r="V150" s="115">
        <v>23</v>
      </c>
      <c r="W150" s="115">
        <v>7</v>
      </c>
      <c r="X150" s="115">
        <v>1</v>
      </c>
      <c r="Y150" s="115">
        <v>19</v>
      </c>
      <c r="Z150" s="115">
        <v>4</v>
      </c>
      <c r="AA150" s="116">
        <v>2.6141078838174274</v>
      </c>
      <c r="AB150" s="116">
        <v>1.1203319502074689</v>
      </c>
      <c r="AC150" s="116">
        <v>3</v>
      </c>
      <c r="AD150" s="116">
        <v>0</v>
      </c>
      <c r="AE150" s="116">
        <v>0</v>
      </c>
      <c r="AF150" s="116">
        <v>0</v>
      </c>
      <c r="AG150" s="116">
        <v>0</v>
      </c>
      <c r="AH150" s="116">
        <v>1.6379310344827587</v>
      </c>
      <c r="AI150" s="116">
        <v>0.95720508367868307</v>
      </c>
      <c r="AJ150" s="116">
        <v>0.68762291466443437</v>
      </c>
      <c r="AK150" s="116">
        <v>0</v>
      </c>
      <c r="AL150" s="116">
        <v>6.2827590328258758</v>
      </c>
      <c r="AM150" s="115">
        <v>149</v>
      </c>
      <c r="AN150" s="116">
        <v>6.2827590328258758</v>
      </c>
      <c r="AO150" s="119">
        <v>14</v>
      </c>
      <c r="AP150" s="119" t="s">
        <v>22151</v>
      </c>
      <c r="AQ150" s="34">
        <v>6.895458119358298</v>
      </c>
      <c r="AR150" s="116">
        <v>-0.61269908653242222</v>
      </c>
      <c r="AS150" s="115">
        <v>149</v>
      </c>
      <c r="AT150" s="116">
        <v>0</v>
      </c>
      <c r="AU150" s="117">
        <v>-0.33013744035169101</v>
      </c>
      <c r="AV150" s="116"/>
      <c r="AW150" s="116">
        <v>0</v>
      </c>
      <c r="AX150" s="43">
        <v>0</v>
      </c>
      <c r="AY150" s="168">
        <v>999</v>
      </c>
      <c r="AZ150" s="168">
        <v>381</v>
      </c>
      <c r="BA150" s="120">
        <v>618</v>
      </c>
      <c r="BB150" s="161">
        <v>0</v>
      </c>
      <c r="BC150" s="161">
        <v>0</v>
      </c>
      <c r="BD150" s="267" t="s">
        <v>22151</v>
      </c>
    </row>
    <row r="151" spans="1:56" x14ac:dyDescent="0.3">
      <c r="A151" s="178" t="s">
        <v>11097</v>
      </c>
      <c r="B151" s="1" t="s">
        <v>6593</v>
      </c>
      <c r="C151" s="1" t="s">
        <v>7912</v>
      </c>
      <c r="D151" s="121" t="s">
        <v>11098</v>
      </c>
      <c r="E151" s="1" t="s">
        <v>1565</v>
      </c>
      <c r="F151" s="1" t="s">
        <v>6120</v>
      </c>
      <c r="G151" s="1" t="s">
        <v>1373</v>
      </c>
      <c r="H151" s="1">
        <v>4806</v>
      </c>
      <c r="I151" s="1" t="s">
        <v>11099</v>
      </c>
      <c r="J151" s="1" t="e">
        <v>#VALUE!</v>
      </c>
      <c r="K151" s="1" t="s">
        <v>11100</v>
      </c>
      <c r="L151" s="170">
        <v>7.9999999999999991</v>
      </c>
      <c r="M151" s="170">
        <v>7.9999999999999991</v>
      </c>
      <c r="N151" s="68">
        <v>1.9999999999999998</v>
      </c>
      <c r="O151" s="68">
        <v>1.9999999999999998</v>
      </c>
      <c r="P151" s="68">
        <v>0</v>
      </c>
      <c r="Q151" s="68">
        <v>0</v>
      </c>
      <c r="R151" s="68">
        <v>0</v>
      </c>
      <c r="S151" s="68">
        <v>0</v>
      </c>
      <c r="T151" s="68">
        <v>38.200000000000003</v>
      </c>
      <c r="U151" s="68">
        <v>38.200000000000003</v>
      </c>
      <c r="V151" s="68">
        <v>28.000000000000004</v>
      </c>
      <c r="W151" s="68">
        <v>13</v>
      </c>
      <c r="X151" s="68">
        <v>3</v>
      </c>
      <c r="Y151" s="68">
        <v>31</v>
      </c>
      <c r="Z151" s="68">
        <v>17</v>
      </c>
      <c r="AA151" s="5">
        <v>3.0628272251308899</v>
      </c>
      <c r="AB151" s="5">
        <v>1.1780104712041883</v>
      </c>
      <c r="AC151" s="5">
        <v>1.9999999999999998</v>
      </c>
      <c r="AD151" s="5">
        <v>0</v>
      </c>
      <c r="AE151" s="5">
        <v>0</v>
      </c>
      <c r="AF151" s="5">
        <v>0</v>
      </c>
      <c r="AG151" s="5">
        <v>0</v>
      </c>
      <c r="AH151" s="5">
        <v>2.6724137931034484</v>
      </c>
      <c r="AI151" s="5">
        <v>1.0203984519664593</v>
      </c>
      <c r="AJ151" s="5">
        <v>0.58858029112440835</v>
      </c>
      <c r="AK151" s="5">
        <v>0</v>
      </c>
      <c r="AL151" s="5">
        <v>6.2813925361943159</v>
      </c>
      <c r="AM151" s="68">
        <v>150</v>
      </c>
      <c r="AN151" s="5">
        <v>6.2813925361943159</v>
      </c>
      <c r="AO151" s="17">
        <v>15</v>
      </c>
      <c r="AP151" s="17" t="s">
        <v>22151</v>
      </c>
      <c r="AQ151" s="5">
        <v>6.895458119358298</v>
      </c>
      <c r="AR151" s="5">
        <v>-0.61406558316398208</v>
      </c>
      <c r="AS151" s="68">
        <v>150</v>
      </c>
      <c r="AT151" s="14">
        <v>0</v>
      </c>
      <c r="AU151" s="42">
        <v>-0.33310403255283028</v>
      </c>
      <c r="AV151" s="19"/>
      <c r="AW151" s="19">
        <v>0</v>
      </c>
      <c r="AX151" s="43">
        <v>0</v>
      </c>
      <c r="AY151" s="167">
        <v>475.86</v>
      </c>
      <c r="AZ151" s="167">
        <v>382</v>
      </c>
      <c r="BA151" s="113">
        <v>93.860000000000014</v>
      </c>
      <c r="BB151" s="160">
        <v>346</v>
      </c>
      <c r="BC151" s="160">
        <v>573</v>
      </c>
      <c r="BD151" s="267" t="s">
        <v>22151</v>
      </c>
    </row>
    <row r="152" spans="1:56" x14ac:dyDescent="0.3">
      <c r="A152" s="212" t="s">
        <v>8255</v>
      </c>
      <c r="B152" s="1" t="s">
        <v>7516</v>
      </c>
      <c r="C152" s="1" t="s">
        <v>6776</v>
      </c>
      <c r="D152" s="121" t="s">
        <v>8456</v>
      </c>
      <c r="E152" s="1" t="s">
        <v>1426</v>
      </c>
      <c r="F152" s="1" t="s">
        <v>6120</v>
      </c>
      <c r="G152" s="1" t="s">
        <v>1373</v>
      </c>
      <c r="H152" s="216">
        <v>11467</v>
      </c>
      <c r="I152" s="216" t="s">
        <v>9894</v>
      </c>
      <c r="J152" s="244" t="e">
        <v>#VALUE!</v>
      </c>
      <c r="K152" s="244" t="s">
        <v>8457</v>
      </c>
      <c r="L152" s="171">
        <v>24</v>
      </c>
      <c r="M152" s="171">
        <v>0</v>
      </c>
      <c r="N152" s="221">
        <v>3</v>
      </c>
      <c r="O152" s="97">
        <v>0</v>
      </c>
      <c r="P152" s="97">
        <v>0</v>
      </c>
      <c r="Q152" s="221">
        <v>1</v>
      </c>
      <c r="R152" s="97">
        <v>2</v>
      </c>
      <c r="S152" s="97">
        <v>3</v>
      </c>
      <c r="T152" s="221">
        <v>23.1</v>
      </c>
      <c r="U152" s="221">
        <v>23.1</v>
      </c>
      <c r="V152" s="221">
        <v>19</v>
      </c>
      <c r="W152" s="221">
        <v>8</v>
      </c>
      <c r="X152" s="221">
        <v>3</v>
      </c>
      <c r="Y152" s="221">
        <v>20</v>
      </c>
      <c r="Z152" s="221">
        <v>9</v>
      </c>
      <c r="AA152" s="224">
        <v>3.1168831168831166</v>
      </c>
      <c r="AB152" s="224">
        <v>1.2121212121212122</v>
      </c>
      <c r="AC152" s="224">
        <v>3</v>
      </c>
      <c r="AD152" s="245">
        <v>0</v>
      </c>
      <c r="AE152" s="224">
        <v>0.625</v>
      </c>
      <c r="AF152" s="245">
        <v>0</v>
      </c>
      <c r="AG152" s="245">
        <v>0</v>
      </c>
      <c r="AH152" s="224">
        <v>1.7241379310344829</v>
      </c>
      <c r="AI152" s="224">
        <v>0.60643541908624621</v>
      </c>
      <c r="AJ152" s="224">
        <v>0.31651096263029416</v>
      </c>
      <c r="AK152" s="224">
        <v>0</v>
      </c>
      <c r="AL152" s="228">
        <v>6.2720843127510228</v>
      </c>
      <c r="AM152" s="246">
        <v>151</v>
      </c>
      <c r="AN152" s="247">
        <v>6.2720843127510228</v>
      </c>
      <c r="AO152" s="248">
        <v>16</v>
      </c>
      <c r="AP152" s="253" t="s">
        <v>22151</v>
      </c>
      <c r="AQ152" s="224">
        <v>6.895458119358298</v>
      </c>
      <c r="AR152" s="224">
        <v>-0.62337380660727515</v>
      </c>
      <c r="AS152" s="221">
        <v>151</v>
      </c>
      <c r="AT152" s="224">
        <v>0</v>
      </c>
      <c r="AU152" s="239">
        <v>-0.35331169529826556</v>
      </c>
      <c r="AV152" s="224"/>
      <c r="AW152" s="224">
        <v>0</v>
      </c>
      <c r="AX152" s="43">
        <v>0</v>
      </c>
      <c r="AY152" s="268">
        <v>999</v>
      </c>
      <c r="AZ152" s="255">
        <v>384</v>
      </c>
      <c r="BA152" s="256">
        <v>615</v>
      </c>
      <c r="BB152" s="257">
        <v>0</v>
      </c>
      <c r="BC152" s="257">
        <v>0</v>
      </c>
      <c r="BD152" s="267" t="s">
        <v>22151</v>
      </c>
    </row>
    <row r="153" spans="1:56" x14ac:dyDescent="0.3">
      <c r="A153" s="178" t="s">
        <v>8320</v>
      </c>
      <c r="B153" s="1" t="s">
        <v>8321</v>
      </c>
      <c r="C153" s="1" t="s">
        <v>6623</v>
      </c>
      <c r="D153" s="121" t="s">
        <v>9078</v>
      </c>
      <c r="E153" s="1" t="s">
        <v>1383</v>
      </c>
      <c r="F153" s="1" t="s">
        <v>9094</v>
      </c>
      <c r="G153" s="1" t="s">
        <v>1373</v>
      </c>
      <c r="H153" s="1">
        <v>12804</v>
      </c>
      <c r="I153" s="1" t="s">
        <v>9383</v>
      </c>
      <c r="J153" s="1" t="e">
        <v>#VALUE!</v>
      </c>
      <c r="K153" s="1" t="s">
        <v>9079</v>
      </c>
      <c r="L153" s="170">
        <v>18</v>
      </c>
      <c r="M153" s="170">
        <v>4</v>
      </c>
      <c r="N153" s="68">
        <v>0</v>
      </c>
      <c r="O153" s="68">
        <v>1</v>
      </c>
      <c r="P153" s="68">
        <v>0</v>
      </c>
      <c r="Q153" s="68">
        <v>1</v>
      </c>
      <c r="R153" s="68">
        <v>3</v>
      </c>
      <c r="S153" s="68">
        <v>4</v>
      </c>
      <c r="T153" s="68">
        <v>25.1</v>
      </c>
      <c r="U153" s="68">
        <v>25.1</v>
      </c>
      <c r="V153" s="68">
        <v>14.999999999999998</v>
      </c>
      <c r="W153" s="68">
        <v>3</v>
      </c>
      <c r="X153" s="68">
        <v>2</v>
      </c>
      <c r="Y153" s="68">
        <v>35</v>
      </c>
      <c r="Z153" s="68">
        <v>14</v>
      </c>
      <c r="AA153" s="5">
        <v>1.0756972111553784</v>
      </c>
      <c r="AB153" s="5">
        <v>1.1553784860557768</v>
      </c>
      <c r="AC153" s="5">
        <v>0</v>
      </c>
      <c r="AD153" s="5">
        <v>0</v>
      </c>
      <c r="AE153" s="5">
        <v>0.625</v>
      </c>
      <c r="AF153" s="5">
        <v>0</v>
      </c>
      <c r="AG153" s="5">
        <v>0</v>
      </c>
      <c r="AH153" s="5">
        <v>3.0172413793103448</v>
      </c>
      <c r="AI153" s="5">
        <v>2.0310581531237011</v>
      </c>
      <c r="AJ153" s="5">
        <v>0.56072555957371339</v>
      </c>
      <c r="AK153" s="5">
        <v>0</v>
      </c>
      <c r="AL153" s="5">
        <v>6.2340250920077587</v>
      </c>
      <c r="AM153" s="68">
        <v>152</v>
      </c>
      <c r="AN153" s="5">
        <v>6.2340250920077587</v>
      </c>
      <c r="AO153" s="17">
        <v>17</v>
      </c>
      <c r="AP153" s="17" t="s">
        <v>22151</v>
      </c>
      <c r="AQ153" s="5">
        <v>6.895458119358298</v>
      </c>
      <c r="AR153" s="5">
        <v>-0.66143302735053933</v>
      </c>
      <c r="AS153" s="68">
        <v>152</v>
      </c>
      <c r="AT153" s="14">
        <v>0</v>
      </c>
      <c r="AU153" s="42">
        <v>-0.43593625860181562</v>
      </c>
      <c r="AV153" s="19"/>
      <c r="AW153" s="19">
        <v>0</v>
      </c>
      <c r="AX153" s="43">
        <v>0</v>
      </c>
      <c r="AY153" s="167">
        <v>582.20000000000005</v>
      </c>
      <c r="AZ153" s="167">
        <v>386</v>
      </c>
      <c r="BA153" s="113">
        <v>196.20000000000005</v>
      </c>
      <c r="BB153" s="160">
        <v>444</v>
      </c>
      <c r="BC153" s="160">
        <v>715</v>
      </c>
      <c r="BD153" s="267" t="s">
        <v>22151</v>
      </c>
    </row>
    <row r="154" spans="1:56" x14ac:dyDescent="0.3">
      <c r="A154" s="178" t="s">
        <v>17352</v>
      </c>
      <c r="B154" s="33" t="s">
        <v>7240</v>
      </c>
      <c r="C154" s="33" t="s">
        <v>6648</v>
      </c>
      <c r="D154" s="121" t="s">
        <v>17196</v>
      </c>
      <c r="E154" s="33" t="s">
        <v>1392</v>
      </c>
      <c r="F154" s="1" t="s">
        <v>6120</v>
      </c>
      <c r="G154" s="1" t="s">
        <v>1373</v>
      </c>
      <c r="H154" s="1">
        <v>19268</v>
      </c>
      <c r="I154" s="1" t="s">
        <v>17367</v>
      </c>
      <c r="J154" s="1" t="e">
        <v>#VALUE!</v>
      </c>
      <c r="K154" s="1" t="s">
        <v>17323</v>
      </c>
      <c r="L154" s="170">
        <v>10</v>
      </c>
      <c r="M154" s="170">
        <v>10</v>
      </c>
      <c r="N154" s="68">
        <v>4</v>
      </c>
      <c r="O154" s="68">
        <v>1</v>
      </c>
      <c r="P154" s="68">
        <v>0</v>
      </c>
      <c r="Q154" s="68">
        <v>0</v>
      </c>
      <c r="R154" s="68">
        <v>0</v>
      </c>
      <c r="S154" s="68">
        <v>0</v>
      </c>
      <c r="T154" s="68">
        <v>45.2</v>
      </c>
      <c r="U154" s="68">
        <v>45.2</v>
      </c>
      <c r="V154" s="68">
        <v>31</v>
      </c>
      <c r="W154" s="68">
        <v>22</v>
      </c>
      <c r="X154" s="68">
        <v>10</v>
      </c>
      <c r="Y154" s="68">
        <v>38</v>
      </c>
      <c r="Z154" s="68">
        <v>31</v>
      </c>
      <c r="AA154" s="5">
        <v>4.3805309734513269</v>
      </c>
      <c r="AB154" s="5">
        <v>1.3716814159292035</v>
      </c>
      <c r="AC154" s="34">
        <v>4</v>
      </c>
      <c r="AD154" s="34">
        <v>0</v>
      </c>
      <c r="AE154" s="34">
        <v>0</v>
      </c>
      <c r="AF154" s="34">
        <v>0</v>
      </c>
      <c r="AG154" s="34">
        <v>0</v>
      </c>
      <c r="AH154" s="34">
        <v>3.2758620689655173</v>
      </c>
      <c r="AI154" s="5">
        <v>-0.3358893702242422</v>
      </c>
      <c r="AJ154" s="5">
        <v>-0.72891259854439594</v>
      </c>
      <c r="AK154" s="5">
        <v>0</v>
      </c>
      <c r="AL154" s="34">
        <v>6.2110601001968799</v>
      </c>
      <c r="AM154" s="105">
        <v>153</v>
      </c>
      <c r="AN154" s="34">
        <v>6.2110601001968799</v>
      </c>
      <c r="AO154" s="35">
        <v>18</v>
      </c>
      <c r="AP154" s="35" t="s">
        <v>22151</v>
      </c>
      <c r="AQ154" s="34">
        <v>6.895458119358298</v>
      </c>
      <c r="AR154" s="34">
        <v>-0.68439801916141807</v>
      </c>
      <c r="AS154" s="105">
        <v>153</v>
      </c>
      <c r="AT154" s="34">
        <v>0</v>
      </c>
      <c r="AU154" s="44">
        <v>-0.48579204604536907</v>
      </c>
      <c r="AV154" s="34"/>
      <c r="AW154" s="34">
        <v>0</v>
      </c>
      <c r="AX154" s="43">
        <v>0</v>
      </c>
      <c r="AY154" s="167">
        <v>548.09</v>
      </c>
      <c r="AZ154" s="167">
        <v>387</v>
      </c>
      <c r="BA154" s="113">
        <v>161.09000000000003</v>
      </c>
      <c r="BB154" s="160">
        <v>424</v>
      </c>
      <c r="BC154" s="160">
        <v>684</v>
      </c>
      <c r="BD154" s="267" t="s">
        <v>22151</v>
      </c>
    </row>
    <row r="155" spans="1:56" x14ac:dyDescent="0.3">
      <c r="A155" s="214" t="s">
        <v>3138</v>
      </c>
      <c r="B155" s="33" t="s">
        <v>7729</v>
      </c>
      <c r="C155" s="33" t="s">
        <v>7730</v>
      </c>
      <c r="D155" s="121" t="s">
        <v>1228</v>
      </c>
      <c r="E155" s="33" t="s">
        <v>1531</v>
      </c>
      <c r="F155" s="114" t="s">
        <v>9094</v>
      </c>
      <c r="G155" s="1" t="s">
        <v>1373</v>
      </c>
      <c r="H155" s="114">
        <v>6941</v>
      </c>
      <c r="I155" s="114" t="s">
        <v>10729</v>
      </c>
      <c r="J155" s="114" t="e">
        <v>#VALUE!</v>
      </c>
      <c r="K155" s="114" t="s">
        <v>6326</v>
      </c>
      <c r="L155" s="172">
        <v>22</v>
      </c>
      <c r="M155" s="172">
        <v>0</v>
      </c>
      <c r="N155" s="115">
        <v>2</v>
      </c>
      <c r="O155" s="115">
        <v>2</v>
      </c>
      <c r="P155" s="115">
        <v>0</v>
      </c>
      <c r="Q155" s="115">
        <v>2</v>
      </c>
      <c r="R155" s="115">
        <v>4</v>
      </c>
      <c r="S155" s="115">
        <v>6</v>
      </c>
      <c r="T155" s="115">
        <v>22.1</v>
      </c>
      <c r="U155" s="115">
        <v>22.1</v>
      </c>
      <c r="V155" s="115">
        <v>18</v>
      </c>
      <c r="W155" s="115">
        <v>7</v>
      </c>
      <c r="X155" s="115">
        <v>1</v>
      </c>
      <c r="Y155" s="115">
        <v>24</v>
      </c>
      <c r="Z155" s="115">
        <v>10</v>
      </c>
      <c r="AA155" s="116">
        <v>2.8506787330316739</v>
      </c>
      <c r="AB155" s="116">
        <v>1.2669683257918551</v>
      </c>
      <c r="AC155" s="116">
        <v>2</v>
      </c>
      <c r="AD155" s="116">
        <v>0</v>
      </c>
      <c r="AE155" s="116">
        <v>1.25</v>
      </c>
      <c r="AF155" s="116">
        <v>0</v>
      </c>
      <c r="AG155" s="116">
        <v>0</v>
      </c>
      <c r="AH155" s="116">
        <v>2.0689655172413794</v>
      </c>
      <c r="AI155" s="116">
        <v>0.74073120561516437</v>
      </c>
      <c r="AJ155" s="116">
        <v>0.11018155347320614</v>
      </c>
      <c r="AK155" s="116">
        <v>0</v>
      </c>
      <c r="AL155" s="116">
        <v>6.1698782763297491</v>
      </c>
      <c r="AM155" s="115">
        <v>154</v>
      </c>
      <c r="AN155" s="116">
        <v>6.1698782763297491</v>
      </c>
      <c r="AO155" s="119">
        <v>19</v>
      </c>
      <c r="AP155" s="119" t="s">
        <v>22151</v>
      </c>
      <c r="AQ155" s="34">
        <v>6.895458119358298</v>
      </c>
      <c r="AR155" s="116">
        <v>-0.72557984302854894</v>
      </c>
      <c r="AS155" s="115">
        <v>154</v>
      </c>
      <c r="AT155" s="116">
        <v>0</v>
      </c>
      <c r="AU155" s="117">
        <v>-0.57519561623453574</v>
      </c>
      <c r="AV155" s="116"/>
      <c r="AW155" s="116">
        <v>0</v>
      </c>
      <c r="AX155" s="43">
        <v>0</v>
      </c>
      <c r="AY155" s="168">
        <v>675.11</v>
      </c>
      <c r="AZ155" s="168">
        <v>389</v>
      </c>
      <c r="BA155" s="120">
        <v>286.11</v>
      </c>
      <c r="BB155" s="161">
        <v>502</v>
      </c>
      <c r="BC155" s="161">
        <v>741</v>
      </c>
      <c r="BD155" s="267" t="s">
        <v>22151</v>
      </c>
    </row>
    <row r="156" spans="1:56" x14ac:dyDescent="0.3">
      <c r="A156" s="178" t="s">
        <v>4421</v>
      </c>
      <c r="B156" s="33" t="s">
        <v>7987</v>
      </c>
      <c r="C156" s="33" t="s">
        <v>6825</v>
      </c>
      <c r="D156" s="121" t="s">
        <v>981</v>
      </c>
      <c r="E156" s="33" t="s">
        <v>1509</v>
      </c>
      <c r="F156" s="1" t="s">
        <v>9094</v>
      </c>
      <c r="G156" s="1" t="s">
        <v>1373</v>
      </c>
      <c r="H156" s="1">
        <v>6398</v>
      </c>
      <c r="I156" s="1" t="s">
        <v>9802</v>
      </c>
      <c r="J156" s="1" t="e">
        <v>#VALUE!</v>
      </c>
      <c r="K156" s="1" t="s">
        <v>5899</v>
      </c>
      <c r="L156" s="170">
        <v>24</v>
      </c>
      <c r="M156" s="170">
        <v>0</v>
      </c>
      <c r="N156" s="68">
        <v>1</v>
      </c>
      <c r="O156" s="68">
        <v>0</v>
      </c>
      <c r="P156" s="68">
        <v>0</v>
      </c>
      <c r="Q156" s="68">
        <v>2</v>
      </c>
      <c r="R156" s="68">
        <v>8</v>
      </c>
      <c r="S156" s="68">
        <v>10</v>
      </c>
      <c r="T156" s="68">
        <v>23.1</v>
      </c>
      <c r="U156" s="68">
        <v>23.1</v>
      </c>
      <c r="V156" s="68">
        <v>20</v>
      </c>
      <c r="W156" s="68">
        <v>10</v>
      </c>
      <c r="X156" s="68">
        <v>5</v>
      </c>
      <c r="Y156" s="68">
        <v>38</v>
      </c>
      <c r="Z156" s="68">
        <v>7.0000000000000009</v>
      </c>
      <c r="AA156" s="5">
        <v>3.8961038961038961</v>
      </c>
      <c r="AB156" s="5">
        <v>1.1688311688311688</v>
      </c>
      <c r="AC156" s="5">
        <v>1</v>
      </c>
      <c r="AD156" s="5">
        <v>0</v>
      </c>
      <c r="AE156" s="5">
        <v>1.25</v>
      </c>
      <c r="AF156" s="5">
        <v>0</v>
      </c>
      <c r="AG156" s="5">
        <v>0</v>
      </c>
      <c r="AH156" s="5">
        <v>3.2758620689655173</v>
      </c>
      <c r="AI156" s="5">
        <v>0.12083385569142033</v>
      </c>
      <c r="AJ156" s="5">
        <v>0.48272357828892754</v>
      </c>
      <c r="AK156" s="5">
        <v>0</v>
      </c>
      <c r="AL156" s="5">
        <v>6.1294195029458658</v>
      </c>
      <c r="AM156" s="68">
        <v>155</v>
      </c>
      <c r="AN156" s="5">
        <v>6.1294195029458658</v>
      </c>
      <c r="AO156" s="17">
        <v>20</v>
      </c>
      <c r="AP156" s="17" t="s">
        <v>22151</v>
      </c>
      <c r="AQ156" s="5">
        <v>6.895458119358298</v>
      </c>
      <c r="AR156" s="5">
        <v>-0.76603861641243221</v>
      </c>
      <c r="AS156" s="68">
        <v>155</v>
      </c>
      <c r="AT156" s="14">
        <v>0</v>
      </c>
      <c r="AU156" s="42">
        <v>-0.66302948191430744</v>
      </c>
      <c r="AV156" s="19"/>
      <c r="AW156" s="19">
        <v>0</v>
      </c>
      <c r="AX156" s="43">
        <v>0</v>
      </c>
      <c r="AY156" s="167">
        <v>463.82</v>
      </c>
      <c r="AZ156" s="167">
        <v>393</v>
      </c>
      <c r="BA156" s="113">
        <v>70.819999999999993</v>
      </c>
      <c r="BB156" s="160">
        <v>316</v>
      </c>
      <c r="BC156" s="160">
        <v>544</v>
      </c>
      <c r="BD156" s="267" t="s">
        <v>22151</v>
      </c>
    </row>
    <row r="157" spans="1:56" x14ac:dyDescent="0.3">
      <c r="A157" s="212" t="s">
        <v>2959</v>
      </c>
      <c r="B157" s="1" t="s">
        <v>7668</v>
      </c>
      <c r="C157" s="1" t="s">
        <v>6962</v>
      </c>
      <c r="D157" s="121" t="s">
        <v>871</v>
      </c>
      <c r="E157" s="1" t="s">
        <v>1409</v>
      </c>
      <c r="F157" s="1" t="s">
        <v>9094</v>
      </c>
      <c r="G157" s="1" t="s">
        <v>1373</v>
      </c>
      <c r="H157" s="216">
        <v>9784</v>
      </c>
      <c r="I157" s="216" t="s">
        <v>10678</v>
      </c>
      <c r="J157" s="244" t="e">
        <v>#VALUE!</v>
      </c>
      <c r="K157" s="244" t="s">
        <v>6182</v>
      </c>
      <c r="L157" s="171">
        <v>14</v>
      </c>
      <c r="M157" s="171">
        <v>10</v>
      </c>
      <c r="N157" s="221">
        <v>2</v>
      </c>
      <c r="O157" s="97">
        <v>2</v>
      </c>
      <c r="P157" s="97">
        <v>0</v>
      </c>
      <c r="Q157" s="221">
        <v>0</v>
      </c>
      <c r="R157" s="97">
        <v>1</v>
      </c>
      <c r="S157" s="97">
        <v>1</v>
      </c>
      <c r="T157" s="221">
        <v>51.1</v>
      </c>
      <c r="U157" s="221">
        <v>51.1</v>
      </c>
      <c r="V157" s="221">
        <v>47</v>
      </c>
      <c r="W157" s="221">
        <v>23</v>
      </c>
      <c r="X157" s="221">
        <v>7</v>
      </c>
      <c r="Y157" s="221">
        <v>46</v>
      </c>
      <c r="Z157" s="221">
        <v>17</v>
      </c>
      <c r="AA157" s="224">
        <v>4.0508806262230923</v>
      </c>
      <c r="AB157" s="224">
        <v>1.2524461839530332</v>
      </c>
      <c r="AC157" s="224">
        <v>2</v>
      </c>
      <c r="AD157" s="245">
        <v>0</v>
      </c>
      <c r="AE157" s="224">
        <v>0</v>
      </c>
      <c r="AF157" s="245">
        <v>0</v>
      </c>
      <c r="AG157" s="245">
        <v>0</v>
      </c>
      <c r="AH157" s="224">
        <v>3.9655172413793105</v>
      </c>
      <c r="AI157" s="224">
        <v>5.0431625632706638E-2</v>
      </c>
      <c r="AJ157" s="224">
        <v>0.11008682421480892</v>
      </c>
      <c r="AK157" s="224">
        <v>0</v>
      </c>
      <c r="AL157" s="228">
        <v>6.1260356912268259</v>
      </c>
      <c r="AM157" s="246">
        <v>156</v>
      </c>
      <c r="AN157" s="247">
        <v>6.1260356912268259</v>
      </c>
      <c r="AO157" s="248">
        <v>21</v>
      </c>
      <c r="AP157" s="253" t="s">
        <v>22151</v>
      </c>
      <c r="AQ157" s="224">
        <v>6.895458119358298</v>
      </c>
      <c r="AR157" s="224">
        <v>-0.7694224281314721</v>
      </c>
      <c r="AS157" s="221">
        <v>156</v>
      </c>
      <c r="AT157" s="224">
        <v>0</v>
      </c>
      <c r="AU157" s="239">
        <v>-0.67037555889977973</v>
      </c>
      <c r="AV157" s="224"/>
      <c r="AW157" s="224">
        <v>0</v>
      </c>
      <c r="AX157" s="43">
        <v>0</v>
      </c>
      <c r="AY157" s="268">
        <v>416.11</v>
      </c>
      <c r="AZ157" s="255">
        <v>395</v>
      </c>
      <c r="BA157" s="256">
        <v>21.110000000000014</v>
      </c>
      <c r="BB157" s="257">
        <v>313</v>
      </c>
      <c r="BC157" s="257">
        <v>472</v>
      </c>
      <c r="BD157" s="267" t="s">
        <v>22151</v>
      </c>
    </row>
    <row r="158" spans="1:56" x14ac:dyDescent="0.3">
      <c r="A158" t="s">
        <v>12273</v>
      </c>
      <c r="B158" s="33" t="s">
        <v>12274</v>
      </c>
      <c r="C158" s="33" t="s">
        <v>6629</v>
      </c>
      <c r="D158" s="121" t="s">
        <v>11355</v>
      </c>
      <c r="E158" s="33" t="s">
        <v>1409</v>
      </c>
      <c r="F158" s="1" t="s">
        <v>9094</v>
      </c>
      <c r="G158" s="1" t="s">
        <v>1373</v>
      </c>
      <c r="H158" s="1">
        <v>12970</v>
      </c>
      <c r="I158" s="1" t="s">
        <v>11817</v>
      </c>
      <c r="J158" s="1" t="e">
        <v>#VALUE!</v>
      </c>
      <c r="K158" s="1" t="s">
        <v>12276</v>
      </c>
      <c r="L158" s="170">
        <v>8</v>
      </c>
      <c r="M158" s="170">
        <v>8</v>
      </c>
      <c r="N158" s="68">
        <v>1</v>
      </c>
      <c r="O158" s="68">
        <v>5.0000000000000009</v>
      </c>
      <c r="P158" s="68">
        <v>0</v>
      </c>
      <c r="Q158" s="68">
        <v>0</v>
      </c>
      <c r="R158" s="68">
        <v>0</v>
      </c>
      <c r="S158" s="68">
        <v>0</v>
      </c>
      <c r="T158" s="68">
        <v>39.200000000000003</v>
      </c>
      <c r="U158" s="68">
        <v>39.200000000000003</v>
      </c>
      <c r="V158" s="68">
        <v>33</v>
      </c>
      <c r="W158" s="68">
        <v>17</v>
      </c>
      <c r="X158" s="68">
        <v>5.0000000000000009</v>
      </c>
      <c r="Y158" s="68">
        <v>55</v>
      </c>
      <c r="Z158" s="68">
        <v>16</v>
      </c>
      <c r="AA158" s="5">
        <v>3.9030612244897958</v>
      </c>
      <c r="AB158" s="5">
        <v>1.25</v>
      </c>
      <c r="AC158" s="5">
        <v>1</v>
      </c>
      <c r="AD158" s="5">
        <v>0</v>
      </c>
      <c r="AE158" s="5">
        <v>0</v>
      </c>
      <c r="AF158" s="5">
        <v>0</v>
      </c>
      <c r="AG158" s="5">
        <v>0</v>
      </c>
      <c r="AH158" s="5">
        <v>4.7413793103448274</v>
      </c>
      <c r="AI158" s="5">
        <v>0.19011344715132888</v>
      </c>
      <c r="AJ158" s="5">
        <v>0.14650135121726354</v>
      </c>
      <c r="AK158" s="5">
        <v>0</v>
      </c>
      <c r="AL158" s="5">
        <v>6.0779941087134199</v>
      </c>
      <c r="AM158" s="68">
        <v>157</v>
      </c>
      <c r="AN158" s="5">
        <v>6.0779941087134199</v>
      </c>
      <c r="AO158" s="17">
        <v>22</v>
      </c>
      <c r="AP158" s="17" t="s">
        <v>22151</v>
      </c>
      <c r="AQ158" s="5">
        <v>6.895458119358298</v>
      </c>
      <c r="AR158" s="5">
        <v>-0.81746401064487806</v>
      </c>
      <c r="AS158" s="68">
        <v>157</v>
      </c>
      <c r="AT158" s="14">
        <v>0</v>
      </c>
      <c r="AU158" s="42">
        <v>-0.7746713037432722</v>
      </c>
      <c r="AV158" s="19"/>
      <c r="AW158" s="19">
        <v>0</v>
      </c>
      <c r="AX158" s="43">
        <v>0</v>
      </c>
      <c r="AY158" s="167">
        <v>123.7</v>
      </c>
      <c r="AZ158" s="167">
        <v>396</v>
      </c>
      <c r="BA158" s="113">
        <v>-272.3</v>
      </c>
      <c r="BB158" s="160">
        <v>104</v>
      </c>
      <c r="BC158" s="160">
        <v>159</v>
      </c>
      <c r="BD158" s="267" t="s">
        <v>22151</v>
      </c>
    </row>
    <row r="159" spans="1:56" x14ac:dyDescent="0.3">
      <c r="A159" s="178" t="s">
        <v>14162</v>
      </c>
      <c r="B159" s="33" t="s">
        <v>14163</v>
      </c>
      <c r="C159" s="33" t="s">
        <v>6650</v>
      </c>
      <c r="D159" s="121" t="s">
        <v>14037</v>
      </c>
      <c r="E159" s="33" t="s">
        <v>1439</v>
      </c>
      <c r="F159" s="1" t="s">
        <v>6120</v>
      </c>
      <c r="G159" s="1" t="s">
        <v>1373</v>
      </c>
      <c r="H159" s="1">
        <v>16502</v>
      </c>
      <c r="I159" s="1" t="s">
        <v>14663</v>
      </c>
      <c r="J159" s="1" t="e">
        <v>#VALUE!</v>
      </c>
      <c r="K159" s="1" t="s">
        <v>14164</v>
      </c>
      <c r="L159" s="170">
        <v>11</v>
      </c>
      <c r="M159" s="170">
        <v>9</v>
      </c>
      <c r="N159" s="68">
        <v>1</v>
      </c>
      <c r="O159" s="68">
        <v>4</v>
      </c>
      <c r="P159" s="68">
        <v>0</v>
      </c>
      <c r="Q159" s="68">
        <v>0</v>
      </c>
      <c r="R159" s="68">
        <v>0</v>
      </c>
      <c r="S159" s="68">
        <v>0</v>
      </c>
      <c r="T159" s="68">
        <v>55.2</v>
      </c>
      <c r="U159" s="68">
        <v>55.2</v>
      </c>
      <c r="V159" s="68">
        <v>54</v>
      </c>
      <c r="W159" s="68">
        <v>22</v>
      </c>
      <c r="X159" s="68">
        <v>5</v>
      </c>
      <c r="Y159" s="68">
        <v>44</v>
      </c>
      <c r="Z159" s="68">
        <v>12</v>
      </c>
      <c r="AA159" s="5">
        <v>3.5869565217391304</v>
      </c>
      <c r="AB159" s="5">
        <v>1.1956521739130435</v>
      </c>
      <c r="AC159" s="27">
        <v>1</v>
      </c>
      <c r="AD159" s="27">
        <v>0</v>
      </c>
      <c r="AE159" s="27">
        <v>0</v>
      </c>
      <c r="AF159" s="27">
        <v>0</v>
      </c>
      <c r="AG159" s="27">
        <v>0</v>
      </c>
      <c r="AH159" s="27">
        <v>3.7931034482758621</v>
      </c>
      <c r="AI159" s="5">
        <v>0.69395354299305267</v>
      </c>
      <c r="AJ159" s="5">
        <v>0.5857953369188158</v>
      </c>
      <c r="AK159" s="5">
        <v>0</v>
      </c>
      <c r="AL159" s="27">
        <v>6.0728523281877305</v>
      </c>
      <c r="AM159" s="97">
        <v>158</v>
      </c>
      <c r="AN159" s="27">
        <v>6.0728523281877305</v>
      </c>
      <c r="AO159" s="28">
        <v>23</v>
      </c>
      <c r="AP159" s="28" t="s">
        <v>22151</v>
      </c>
      <c r="AQ159" s="27">
        <v>6.895458119358298</v>
      </c>
      <c r="AR159" s="27">
        <v>-0.82260579117056754</v>
      </c>
      <c r="AS159" s="97">
        <v>158</v>
      </c>
      <c r="AT159" s="27">
        <v>0</v>
      </c>
      <c r="AU159" s="43">
        <v>-0.78583383839955467</v>
      </c>
      <c r="AV159" s="27"/>
      <c r="AW159" s="27">
        <v>0</v>
      </c>
      <c r="AX159" s="43">
        <v>0</v>
      </c>
      <c r="AY159" s="167">
        <v>237.18</v>
      </c>
      <c r="AZ159" s="167">
        <v>397</v>
      </c>
      <c r="BA159" s="113">
        <v>-159.82</v>
      </c>
      <c r="BB159" s="160">
        <v>198</v>
      </c>
      <c r="BC159" s="160">
        <v>290</v>
      </c>
      <c r="BD159" s="267" t="s">
        <v>22151</v>
      </c>
    </row>
    <row r="160" spans="1:56" x14ac:dyDescent="0.3">
      <c r="A160" s="178" t="s">
        <v>19957</v>
      </c>
      <c r="B160" s="1" t="s">
        <v>19958</v>
      </c>
      <c r="C160" s="1" t="s">
        <v>7836</v>
      </c>
      <c r="D160" s="121" t="s">
        <v>15056</v>
      </c>
      <c r="E160" s="1" t="s">
        <v>1430</v>
      </c>
      <c r="F160" s="1" t="s">
        <v>6120</v>
      </c>
      <c r="G160" s="1" t="s">
        <v>1373</v>
      </c>
      <c r="H160" s="1">
        <v>19409</v>
      </c>
      <c r="I160" s="1" t="s">
        <v>19959</v>
      </c>
      <c r="J160" s="1" t="e">
        <v>#VALUE!</v>
      </c>
      <c r="K160" s="1" t="s">
        <v>19961</v>
      </c>
      <c r="L160" s="170">
        <v>7</v>
      </c>
      <c r="M160" s="170">
        <v>7</v>
      </c>
      <c r="N160" s="68">
        <v>2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34</v>
      </c>
      <c r="U160" s="68">
        <v>34</v>
      </c>
      <c r="V160" s="68">
        <v>25</v>
      </c>
      <c r="W160" s="68">
        <v>15</v>
      </c>
      <c r="X160" s="68">
        <v>4</v>
      </c>
      <c r="Y160" s="68">
        <v>35</v>
      </c>
      <c r="Z160" s="68">
        <v>13</v>
      </c>
      <c r="AA160" s="5">
        <v>3.9705882352941178</v>
      </c>
      <c r="AB160" s="5">
        <v>1.1176470588235294</v>
      </c>
      <c r="AC160" s="5">
        <v>2</v>
      </c>
      <c r="AD160" s="5">
        <v>0</v>
      </c>
      <c r="AE160" s="5">
        <v>0</v>
      </c>
      <c r="AF160" s="5">
        <v>0</v>
      </c>
      <c r="AG160" s="5">
        <v>0</v>
      </c>
      <c r="AH160" s="5">
        <v>3.0172413793103448</v>
      </c>
      <c r="AI160" s="5">
        <v>0.10665112687030846</v>
      </c>
      <c r="AJ160" s="5">
        <v>0.88252623708150824</v>
      </c>
      <c r="AK160" s="5">
        <v>0</v>
      </c>
      <c r="AL160" s="5">
        <v>6.0064187432621621</v>
      </c>
      <c r="AM160" s="68">
        <v>159</v>
      </c>
      <c r="AN160" s="5">
        <v>6.0064187432621621</v>
      </c>
      <c r="AO160" s="17">
        <v>24</v>
      </c>
      <c r="AP160" s="17" t="s">
        <v>22151</v>
      </c>
      <c r="AQ160" s="5">
        <v>6.895458119358298</v>
      </c>
      <c r="AR160" s="5">
        <v>-0.88903937609613592</v>
      </c>
      <c r="AS160" s="68">
        <v>159</v>
      </c>
      <c r="AT160" s="14">
        <v>0</v>
      </c>
      <c r="AU160" s="42">
        <v>-0.93005765160350351</v>
      </c>
      <c r="AV160" s="19"/>
      <c r="AW160" s="19">
        <v>0</v>
      </c>
      <c r="AX160" s="43">
        <v>0</v>
      </c>
      <c r="AY160" s="167">
        <v>280.25</v>
      </c>
      <c r="AZ160" s="167">
        <v>399</v>
      </c>
      <c r="BA160" s="113">
        <v>-118.75</v>
      </c>
      <c r="BB160" s="160">
        <v>243</v>
      </c>
      <c r="BC160" s="160">
        <v>325</v>
      </c>
      <c r="BD160" s="267" t="s">
        <v>22151</v>
      </c>
    </row>
    <row r="161" spans="1:56" x14ac:dyDescent="0.3">
      <c r="A161" t="s">
        <v>15720</v>
      </c>
      <c r="B161" s="1" t="s">
        <v>15722</v>
      </c>
      <c r="C161" s="1" t="s">
        <v>7898</v>
      </c>
      <c r="D161" s="121" t="s">
        <v>15721</v>
      </c>
      <c r="E161" s="1" t="s">
        <v>1470</v>
      </c>
      <c r="F161" s="1" t="s">
        <v>6120</v>
      </c>
      <c r="G161" s="1" t="s">
        <v>1373</v>
      </c>
      <c r="H161" s="1">
        <v>19867</v>
      </c>
      <c r="I161" s="1" t="s">
        <v>15723</v>
      </c>
      <c r="J161" s="1" t="e">
        <v>#VALUE!</v>
      </c>
      <c r="K161" s="1" t="s">
        <v>15370</v>
      </c>
      <c r="L161" s="170">
        <v>11</v>
      </c>
      <c r="M161" s="170">
        <v>11</v>
      </c>
      <c r="N161" s="68">
        <v>2</v>
      </c>
      <c r="O161" s="68">
        <v>3</v>
      </c>
      <c r="P161" s="68">
        <v>0</v>
      </c>
      <c r="Q161" s="68">
        <v>0</v>
      </c>
      <c r="R161" s="68">
        <v>0</v>
      </c>
      <c r="S161" s="68">
        <v>0</v>
      </c>
      <c r="T161" s="68">
        <v>56.1</v>
      </c>
      <c r="U161" s="68">
        <v>56.1</v>
      </c>
      <c r="V161" s="68">
        <v>54</v>
      </c>
      <c r="W161" s="68">
        <v>25</v>
      </c>
      <c r="X161" s="68">
        <v>8</v>
      </c>
      <c r="Y161" s="68">
        <v>56</v>
      </c>
      <c r="Z161" s="68">
        <v>23</v>
      </c>
      <c r="AA161" s="5">
        <v>4.0106951871657754</v>
      </c>
      <c r="AB161" s="5">
        <v>1.3725490196078431</v>
      </c>
      <c r="AC161" s="5">
        <v>2</v>
      </c>
      <c r="AD161" s="5">
        <v>0</v>
      </c>
      <c r="AE161" s="5">
        <v>0</v>
      </c>
      <c r="AF161" s="5">
        <v>0</v>
      </c>
      <c r="AG161" s="5">
        <v>0</v>
      </c>
      <c r="AH161" s="5">
        <v>4.8275862068965516</v>
      </c>
      <c r="AI161" s="5">
        <v>0.11095641345273125</v>
      </c>
      <c r="AJ161" s="5">
        <v>-0.93372187510927207</v>
      </c>
      <c r="AK161" s="5">
        <v>0</v>
      </c>
      <c r="AL161" s="5">
        <v>6.0048207452400106</v>
      </c>
      <c r="AM161" s="68">
        <v>160</v>
      </c>
      <c r="AN161" s="5">
        <v>6.0048207452400106</v>
      </c>
      <c r="AO161" s="17">
        <v>25</v>
      </c>
      <c r="AP161" s="17" t="s">
        <v>22151</v>
      </c>
      <c r="AQ161" s="5">
        <v>6.895458119358298</v>
      </c>
      <c r="AR161" s="5">
        <v>-0.89063737411828736</v>
      </c>
      <c r="AS161" s="68">
        <v>160</v>
      </c>
      <c r="AT161" s="14">
        <v>0</v>
      </c>
      <c r="AU161" s="42">
        <v>-0.93352682112830432</v>
      </c>
      <c r="AV161" s="19"/>
      <c r="AW161" s="19">
        <v>0</v>
      </c>
      <c r="AX161" s="43">
        <v>0</v>
      </c>
      <c r="AY161" s="167">
        <v>309.66000000000003</v>
      </c>
      <c r="AZ161" s="167">
        <v>400</v>
      </c>
      <c r="BA161" s="113">
        <v>-90.339999999999975</v>
      </c>
      <c r="BB161" s="160">
        <v>243</v>
      </c>
      <c r="BC161" s="160">
        <v>400</v>
      </c>
      <c r="BD161" s="267" t="s">
        <v>22151</v>
      </c>
    </row>
    <row r="162" spans="1:56" x14ac:dyDescent="0.3">
      <c r="A162" s="178" t="s">
        <v>14568</v>
      </c>
      <c r="B162" s="1" t="s">
        <v>6784</v>
      </c>
      <c r="C162" s="1" t="s">
        <v>14569</v>
      </c>
      <c r="D162" s="121" t="s">
        <v>14239</v>
      </c>
      <c r="E162" s="1" t="s">
        <v>1383</v>
      </c>
      <c r="F162" s="1" t="s">
        <v>9094</v>
      </c>
      <c r="G162" s="1" t="s">
        <v>1373</v>
      </c>
      <c r="H162" s="1">
        <v>18282</v>
      </c>
      <c r="I162" s="1" t="s">
        <v>14540</v>
      </c>
      <c r="J162" s="1" t="e">
        <v>#VALUE!</v>
      </c>
      <c r="K162" s="1" t="s">
        <v>15110</v>
      </c>
      <c r="L162" s="170">
        <v>19</v>
      </c>
      <c r="M162" s="170">
        <v>0</v>
      </c>
      <c r="N162" s="68">
        <v>2</v>
      </c>
      <c r="O162" s="68">
        <v>1</v>
      </c>
      <c r="P162" s="68">
        <v>0</v>
      </c>
      <c r="Q162" s="68">
        <v>0</v>
      </c>
      <c r="R162" s="68">
        <v>6</v>
      </c>
      <c r="S162" s="68">
        <v>6</v>
      </c>
      <c r="T162" s="68">
        <v>18.100000000000001</v>
      </c>
      <c r="U162" s="68">
        <v>18.100000000000001</v>
      </c>
      <c r="V162" s="68">
        <v>11.000000000000002</v>
      </c>
      <c r="W162" s="68">
        <v>1</v>
      </c>
      <c r="X162" s="68">
        <v>0</v>
      </c>
      <c r="Y162" s="68">
        <v>14</v>
      </c>
      <c r="Z162" s="68">
        <v>7</v>
      </c>
      <c r="AA162" s="5">
        <v>0.49723756906077343</v>
      </c>
      <c r="AB162" s="5">
        <v>0.99447513812154686</v>
      </c>
      <c r="AC162" s="5">
        <v>2</v>
      </c>
      <c r="AD162" s="5">
        <v>0</v>
      </c>
      <c r="AE162" s="5">
        <v>0</v>
      </c>
      <c r="AF162" s="5">
        <v>0</v>
      </c>
      <c r="AG162" s="5">
        <v>0</v>
      </c>
      <c r="AH162" s="5">
        <v>1.2068965517241379</v>
      </c>
      <c r="AI162" s="5">
        <v>1.7763396891416177</v>
      </c>
      <c r="AJ162" s="5">
        <v>0.95748205992133018</v>
      </c>
      <c r="AK162" s="5">
        <v>0</v>
      </c>
      <c r="AL162" s="5">
        <v>5.9407183007870854</v>
      </c>
      <c r="AM162" s="68">
        <v>161</v>
      </c>
      <c r="AN162" s="5">
        <v>5.9407183007870854</v>
      </c>
      <c r="AO162" s="17">
        <v>26</v>
      </c>
      <c r="AP162" s="17" t="s">
        <v>22151</v>
      </c>
      <c r="AQ162" s="5">
        <v>6.895458119358298</v>
      </c>
      <c r="AR162" s="5">
        <v>-0.9547398185712126</v>
      </c>
      <c r="AS162" s="68">
        <v>161</v>
      </c>
      <c r="AT162" s="14">
        <v>0</v>
      </c>
      <c r="AU162" s="42">
        <v>-1.0726898511688079</v>
      </c>
      <c r="AV162" s="19"/>
      <c r="AW162" s="19">
        <v>0</v>
      </c>
      <c r="AX162" s="43">
        <v>0</v>
      </c>
      <c r="AY162" s="167">
        <v>741.89</v>
      </c>
      <c r="AZ162" s="167">
        <v>403</v>
      </c>
      <c r="BA162" s="113">
        <v>338.89</v>
      </c>
      <c r="BB162" s="160">
        <v>624</v>
      </c>
      <c r="BC162" s="160">
        <v>739</v>
      </c>
      <c r="BD162" s="267" t="s">
        <v>22151</v>
      </c>
    </row>
    <row r="163" spans="1:56" x14ac:dyDescent="0.3">
      <c r="A163" s="178" t="s">
        <v>15788</v>
      </c>
      <c r="B163" s="33" t="s">
        <v>15789</v>
      </c>
      <c r="C163" s="33" t="s">
        <v>6970</v>
      </c>
      <c r="D163" s="121" t="s">
        <v>15048</v>
      </c>
      <c r="E163" s="33" t="s">
        <v>1531</v>
      </c>
      <c r="F163" s="1" t="s">
        <v>9094</v>
      </c>
      <c r="G163" s="1" t="s">
        <v>1373</v>
      </c>
      <c r="H163" s="1">
        <v>17611</v>
      </c>
      <c r="I163" s="1" t="s">
        <v>15790</v>
      </c>
      <c r="J163" s="1" t="e">
        <v>#VALUE!</v>
      </c>
      <c r="K163" s="1" t="s">
        <v>15468</v>
      </c>
      <c r="L163" s="170">
        <v>12</v>
      </c>
      <c r="M163" s="170">
        <v>5</v>
      </c>
      <c r="N163" s="68">
        <v>3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43.1</v>
      </c>
      <c r="U163" s="68">
        <v>43.1</v>
      </c>
      <c r="V163" s="68">
        <v>35</v>
      </c>
      <c r="W163" s="68">
        <v>21</v>
      </c>
      <c r="X163" s="68">
        <v>8</v>
      </c>
      <c r="Y163" s="68">
        <v>40</v>
      </c>
      <c r="Z163" s="68">
        <v>21</v>
      </c>
      <c r="AA163" s="5">
        <v>4.3851508120649649</v>
      </c>
      <c r="AB163" s="5">
        <v>1.2993039443155452</v>
      </c>
      <c r="AC163" s="5">
        <v>3</v>
      </c>
      <c r="AD163" s="5">
        <v>0</v>
      </c>
      <c r="AE163" s="5">
        <v>0</v>
      </c>
      <c r="AF163" s="5">
        <v>0</v>
      </c>
      <c r="AG163" s="5">
        <v>0</v>
      </c>
      <c r="AH163" s="5">
        <v>3.4482758620689657</v>
      </c>
      <c r="AI163" s="5">
        <v>-0.32698919656054981</v>
      </c>
      <c r="AJ163" s="5">
        <v>-0.19570320475441189</v>
      </c>
      <c r="AK163" s="5">
        <v>0</v>
      </c>
      <c r="AL163" s="5">
        <v>5.9255834607540043</v>
      </c>
      <c r="AM163" s="68">
        <v>162</v>
      </c>
      <c r="AN163" s="5">
        <v>5.9255834607540043</v>
      </c>
      <c r="AO163" s="17">
        <v>27</v>
      </c>
      <c r="AP163" s="17" t="s">
        <v>22151</v>
      </c>
      <c r="AQ163" s="5">
        <v>6.895458119358298</v>
      </c>
      <c r="AR163" s="5">
        <v>-0.96987465860429367</v>
      </c>
      <c r="AS163" s="68">
        <v>162</v>
      </c>
      <c r="AT163" s="14">
        <v>0</v>
      </c>
      <c r="AU163" s="42">
        <v>-1.1055467915890533</v>
      </c>
      <c r="AV163" s="19"/>
      <c r="AW163" s="19">
        <v>0</v>
      </c>
      <c r="AX163" s="43">
        <v>0</v>
      </c>
      <c r="AY163" s="167">
        <v>744.39</v>
      </c>
      <c r="AZ163" s="167">
        <v>404</v>
      </c>
      <c r="BA163" s="113">
        <v>340.39</v>
      </c>
      <c r="BB163" s="160">
        <v>632</v>
      </c>
      <c r="BC163" s="160">
        <v>744</v>
      </c>
      <c r="BD163" s="267" t="s">
        <v>22151</v>
      </c>
    </row>
    <row r="164" spans="1:56" x14ac:dyDescent="0.3">
      <c r="A164" t="s">
        <v>2641</v>
      </c>
      <c r="B164" s="1" t="s">
        <v>6875</v>
      </c>
      <c r="C164" s="1" t="s">
        <v>6562</v>
      </c>
      <c r="D164" s="121" t="s">
        <v>1097</v>
      </c>
      <c r="E164" s="1" t="s">
        <v>1395</v>
      </c>
      <c r="F164" s="1" t="s">
        <v>9094</v>
      </c>
      <c r="G164" s="1" t="s">
        <v>1373</v>
      </c>
      <c r="H164" s="1">
        <v>6785</v>
      </c>
      <c r="I164" s="1" t="s">
        <v>10257</v>
      </c>
      <c r="J164" s="1" t="e">
        <v>#VALUE!</v>
      </c>
      <c r="K164" s="1" t="s">
        <v>5937</v>
      </c>
      <c r="L164" s="170">
        <v>16</v>
      </c>
      <c r="M164" s="170">
        <v>0</v>
      </c>
      <c r="N164" s="68">
        <v>1</v>
      </c>
      <c r="O164" s="68">
        <v>1</v>
      </c>
      <c r="P164" s="68">
        <v>0</v>
      </c>
      <c r="Q164" s="68">
        <v>4</v>
      </c>
      <c r="R164" s="68">
        <v>2</v>
      </c>
      <c r="S164" s="68">
        <v>6</v>
      </c>
      <c r="T164" s="68">
        <v>13</v>
      </c>
      <c r="U164" s="68">
        <v>13</v>
      </c>
      <c r="V164" s="68">
        <v>9</v>
      </c>
      <c r="W164" s="68">
        <v>4</v>
      </c>
      <c r="X164" s="68">
        <v>0</v>
      </c>
      <c r="Y164" s="68">
        <v>16</v>
      </c>
      <c r="Z164" s="68">
        <v>5</v>
      </c>
      <c r="AA164" s="5">
        <v>2.7692307692307692</v>
      </c>
      <c r="AB164" s="5">
        <v>1.0769230769230769</v>
      </c>
      <c r="AC164" s="5">
        <v>1</v>
      </c>
      <c r="AD164" s="5">
        <v>0</v>
      </c>
      <c r="AE164" s="5">
        <v>2.5</v>
      </c>
      <c r="AF164" s="5">
        <v>0</v>
      </c>
      <c r="AG164" s="5">
        <v>0</v>
      </c>
      <c r="AH164" s="5">
        <v>1.3793103448275863</v>
      </c>
      <c r="AI164" s="5">
        <v>0.47509361215367513</v>
      </c>
      <c r="AJ164" s="5">
        <v>0.57108939224518784</v>
      </c>
      <c r="AK164" s="5">
        <v>0</v>
      </c>
      <c r="AL164" s="5">
        <v>5.9254933492264499</v>
      </c>
      <c r="AM164" s="68">
        <v>163</v>
      </c>
      <c r="AN164" s="5">
        <v>5.9254933492264499</v>
      </c>
      <c r="AO164" s="17">
        <v>28</v>
      </c>
      <c r="AP164" s="17" t="s">
        <v>22151</v>
      </c>
      <c r="AQ164" s="5">
        <v>6.895458119358298</v>
      </c>
      <c r="AR164" s="5">
        <v>-0.96996477013184812</v>
      </c>
      <c r="AS164" s="68">
        <v>163</v>
      </c>
      <c r="AT164" s="14">
        <v>0</v>
      </c>
      <c r="AU164" s="42">
        <v>-1.1057424189683691</v>
      </c>
      <c r="AV164" s="19"/>
      <c r="AW164" s="19">
        <v>0</v>
      </c>
      <c r="AX164" s="43">
        <v>0</v>
      </c>
      <c r="AY164" s="167">
        <v>601.64</v>
      </c>
      <c r="AZ164" s="167">
        <v>405</v>
      </c>
      <c r="BA164" s="113">
        <v>196.64</v>
      </c>
      <c r="BB164" s="160">
        <v>449</v>
      </c>
      <c r="BC164" s="160">
        <v>673</v>
      </c>
      <c r="BD164" s="267" t="s">
        <v>22151</v>
      </c>
    </row>
    <row r="165" spans="1:56" x14ac:dyDescent="0.3">
      <c r="A165" s="212" t="s">
        <v>1734</v>
      </c>
      <c r="B165" s="1" t="s">
        <v>7711</v>
      </c>
      <c r="C165" s="1" t="s">
        <v>7712</v>
      </c>
      <c r="D165" s="121" t="s">
        <v>684</v>
      </c>
      <c r="E165" s="1" t="s">
        <v>1372</v>
      </c>
      <c r="F165" s="1" t="s">
        <v>6120</v>
      </c>
      <c r="G165" s="1" t="s">
        <v>1373</v>
      </c>
      <c r="H165" s="216">
        <v>10233</v>
      </c>
      <c r="I165" s="216" t="s">
        <v>9538</v>
      </c>
      <c r="J165" s="244" t="e">
        <v>#VALUE!</v>
      </c>
      <c r="K165" s="244" t="s">
        <v>5279</v>
      </c>
      <c r="L165" s="171">
        <v>13</v>
      </c>
      <c r="M165" s="171">
        <v>0</v>
      </c>
      <c r="N165" s="221">
        <v>1</v>
      </c>
      <c r="O165" s="97">
        <v>1</v>
      </c>
      <c r="P165" s="97">
        <v>0</v>
      </c>
      <c r="Q165" s="221">
        <v>2.9999999999999996</v>
      </c>
      <c r="R165" s="97">
        <v>0</v>
      </c>
      <c r="S165" s="97">
        <v>2.9999999999999996</v>
      </c>
      <c r="T165" s="221">
        <v>11.2</v>
      </c>
      <c r="U165" s="221">
        <v>11.2</v>
      </c>
      <c r="V165" s="221">
        <v>5.9999999999999991</v>
      </c>
      <c r="W165" s="221">
        <v>4</v>
      </c>
      <c r="X165" s="221">
        <v>2</v>
      </c>
      <c r="Y165" s="221">
        <v>22</v>
      </c>
      <c r="Z165" s="221">
        <v>4</v>
      </c>
      <c r="AA165" s="224">
        <v>3.2142857142857144</v>
      </c>
      <c r="AB165" s="224">
        <v>0.8928571428571429</v>
      </c>
      <c r="AC165" s="224">
        <v>1</v>
      </c>
      <c r="AD165" s="245">
        <v>0</v>
      </c>
      <c r="AE165" s="224">
        <v>1.8749999999999996</v>
      </c>
      <c r="AF165" s="245">
        <v>0</v>
      </c>
      <c r="AG165" s="245">
        <v>0</v>
      </c>
      <c r="AH165" s="224">
        <v>1.896551724137931</v>
      </c>
      <c r="AI165" s="224">
        <v>0.27263372824266813</v>
      </c>
      <c r="AJ165" s="224">
        <v>0.87557511064726556</v>
      </c>
      <c r="AK165" s="224">
        <v>0</v>
      </c>
      <c r="AL165" s="228">
        <v>5.9197605630278645</v>
      </c>
      <c r="AM165" s="246">
        <v>164</v>
      </c>
      <c r="AN165" s="247">
        <v>5.9197605630278645</v>
      </c>
      <c r="AO165" s="248">
        <v>29</v>
      </c>
      <c r="AP165" s="253" t="s">
        <v>22151</v>
      </c>
      <c r="AQ165" s="224">
        <v>6.895458119358298</v>
      </c>
      <c r="AR165" s="224">
        <v>-0.97569755633043354</v>
      </c>
      <c r="AS165" s="221">
        <v>164</v>
      </c>
      <c r="AT165" s="224">
        <v>0</v>
      </c>
      <c r="AU165" s="239">
        <v>-1.1181879958067906</v>
      </c>
      <c r="AV165" s="224"/>
      <c r="AW165" s="224">
        <v>0</v>
      </c>
      <c r="AX165" s="43">
        <v>0</v>
      </c>
      <c r="AY165" s="268">
        <v>72.819999999999993</v>
      </c>
      <c r="AZ165" s="255">
        <v>406</v>
      </c>
      <c r="BA165" s="256">
        <v>-333.18</v>
      </c>
      <c r="BB165" s="257">
        <v>61</v>
      </c>
      <c r="BC165" s="257">
        <v>86</v>
      </c>
      <c r="BD165" s="267" t="s">
        <v>22151</v>
      </c>
    </row>
    <row r="166" spans="1:56" x14ac:dyDescent="0.3">
      <c r="A166" s="214" t="s">
        <v>17050</v>
      </c>
      <c r="B166" s="33" t="s">
        <v>17051</v>
      </c>
      <c r="C166" s="33" t="s">
        <v>7117</v>
      </c>
      <c r="D166" s="121" t="s">
        <v>14723</v>
      </c>
      <c r="E166" s="33" t="s">
        <v>1386</v>
      </c>
      <c r="F166" s="114" t="s">
        <v>6120</v>
      </c>
      <c r="G166" s="1" t="s">
        <v>1373</v>
      </c>
      <c r="H166" s="114">
        <v>14506</v>
      </c>
      <c r="I166" s="114" t="s">
        <v>17052</v>
      </c>
      <c r="J166" s="114" t="e">
        <v>#VALUE!</v>
      </c>
      <c r="K166" s="114" t="s">
        <v>15457</v>
      </c>
      <c r="L166" s="172">
        <v>21</v>
      </c>
      <c r="M166" s="172">
        <v>0</v>
      </c>
      <c r="N166" s="115">
        <v>1</v>
      </c>
      <c r="O166" s="115">
        <v>1</v>
      </c>
      <c r="P166" s="115">
        <v>0</v>
      </c>
      <c r="Q166" s="115">
        <v>0</v>
      </c>
      <c r="R166" s="115">
        <v>2</v>
      </c>
      <c r="S166" s="115">
        <v>2</v>
      </c>
      <c r="T166" s="115">
        <v>25</v>
      </c>
      <c r="U166" s="115">
        <v>25</v>
      </c>
      <c r="V166" s="115">
        <v>17</v>
      </c>
      <c r="W166" s="115">
        <v>5</v>
      </c>
      <c r="X166" s="115">
        <v>2</v>
      </c>
      <c r="Y166" s="115">
        <v>31</v>
      </c>
      <c r="Z166" s="115">
        <v>11</v>
      </c>
      <c r="AA166" s="116">
        <v>1.8</v>
      </c>
      <c r="AB166" s="116">
        <v>1.1200000000000001</v>
      </c>
      <c r="AC166" s="116">
        <v>1</v>
      </c>
      <c r="AD166" s="116">
        <v>0</v>
      </c>
      <c r="AE166" s="116">
        <v>0</v>
      </c>
      <c r="AF166" s="116">
        <v>0</v>
      </c>
      <c r="AG166" s="116">
        <v>0</v>
      </c>
      <c r="AH166" s="116">
        <v>2.6724137931034484</v>
      </c>
      <c r="AI166" s="116">
        <v>1.5372492559208755</v>
      </c>
      <c r="AJ166" s="116">
        <v>0.7057344781593603</v>
      </c>
      <c r="AK166" s="116">
        <v>0</v>
      </c>
      <c r="AL166" s="116">
        <v>5.9153975271836847</v>
      </c>
      <c r="AM166" s="115">
        <v>165</v>
      </c>
      <c r="AN166" s="116">
        <v>5.9153975271836847</v>
      </c>
      <c r="AO166" s="119">
        <v>30</v>
      </c>
      <c r="AP166" s="119" t="s">
        <v>22151</v>
      </c>
      <c r="AQ166" s="34">
        <v>6.895458119358298</v>
      </c>
      <c r="AR166" s="116">
        <v>-0.98006059217461328</v>
      </c>
      <c r="AS166" s="115">
        <v>165</v>
      </c>
      <c r="AT166" s="116">
        <v>0</v>
      </c>
      <c r="AU166" s="117">
        <v>-1.1276599167831782</v>
      </c>
      <c r="AV166" s="116"/>
      <c r="AW166" s="116">
        <v>0</v>
      </c>
      <c r="AX166" s="43">
        <v>0</v>
      </c>
      <c r="AY166" s="168">
        <v>452.2</v>
      </c>
      <c r="AZ166" s="168">
        <v>407</v>
      </c>
      <c r="BA166" s="120">
        <v>45.199999999999989</v>
      </c>
      <c r="BB166" s="161">
        <v>311</v>
      </c>
      <c r="BC166" s="161">
        <v>529</v>
      </c>
      <c r="BD166" s="267" t="s">
        <v>22151</v>
      </c>
    </row>
    <row r="167" spans="1:56" x14ac:dyDescent="0.3">
      <c r="A167" s="178" t="s">
        <v>12107</v>
      </c>
      <c r="B167" s="33" t="s">
        <v>12108</v>
      </c>
      <c r="C167" s="33" t="s">
        <v>7232</v>
      </c>
      <c r="D167" s="121" t="s">
        <v>11272</v>
      </c>
      <c r="E167" s="33" t="s">
        <v>1379</v>
      </c>
      <c r="F167" s="1" t="s">
        <v>9094</v>
      </c>
      <c r="G167" s="1" t="s">
        <v>1373</v>
      </c>
      <c r="H167" s="1">
        <v>12572</v>
      </c>
      <c r="I167" s="1" t="s">
        <v>11273</v>
      </c>
      <c r="J167" s="1" t="e">
        <v>#VALUE!</v>
      </c>
      <c r="K167" s="1" t="s">
        <v>12110</v>
      </c>
      <c r="L167" s="170">
        <v>27</v>
      </c>
      <c r="M167" s="170">
        <v>0</v>
      </c>
      <c r="N167" s="68">
        <v>3</v>
      </c>
      <c r="O167" s="68">
        <v>3</v>
      </c>
      <c r="P167" s="68">
        <v>0</v>
      </c>
      <c r="Q167" s="68">
        <v>0.99999999999999989</v>
      </c>
      <c r="R167" s="68">
        <v>9</v>
      </c>
      <c r="S167" s="68">
        <v>10</v>
      </c>
      <c r="T167" s="68">
        <v>25.2</v>
      </c>
      <c r="U167" s="68">
        <v>25.2</v>
      </c>
      <c r="V167" s="68">
        <v>23</v>
      </c>
      <c r="W167" s="68">
        <v>11</v>
      </c>
      <c r="X167" s="68">
        <v>0.99999999999999989</v>
      </c>
      <c r="Y167" s="68">
        <v>22</v>
      </c>
      <c r="Z167" s="68">
        <v>7.9999999999999991</v>
      </c>
      <c r="AA167" s="5">
        <v>3.9285714285714288</v>
      </c>
      <c r="AB167" s="5">
        <v>1.2301587301587302</v>
      </c>
      <c r="AC167" s="34">
        <v>3</v>
      </c>
      <c r="AD167" s="34">
        <v>0</v>
      </c>
      <c r="AE167" s="34">
        <v>0.62499999999999989</v>
      </c>
      <c r="AF167" s="34">
        <v>0</v>
      </c>
      <c r="AG167" s="34">
        <v>0</v>
      </c>
      <c r="AH167" s="34">
        <v>1.896551724137931</v>
      </c>
      <c r="AI167" s="5">
        <v>0.1091781404465947</v>
      </c>
      <c r="AJ167" s="5">
        <v>0.2504354434708842</v>
      </c>
      <c r="AK167" s="5">
        <v>0</v>
      </c>
      <c r="AL167" s="34">
        <v>5.8811653080554098</v>
      </c>
      <c r="AM167" s="105">
        <v>166</v>
      </c>
      <c r="AN167" s="34">
        <v>5.8811653080554098</v>
      </c>
      <c r="AO167" s="35">
        <v>31</v>
      </c>
      <c r="AP167" s="35" t="s">
        <v>22151</v>
      </c>
      <c r="AQ167" s="34">
        <v>6.895458119358298</v>
      </c>
      <c r="AR167" s="34">
        <v>-1.0142928113028882</v>
      </c>
      <c r="AS167" s="105">
        <v>166</v>
      </c>
      <c r="AT167" s="34">
        <v>0</v>
      </c>
      <c r="AU167" s="44">
        <v>-1.2019762611840479</v>
      </c>
      <c r="AV167" s="34"/>
      <c r="AW167" s="34">
        <v>0</v>
      </c>
      <c r="AX167" s="43">
        <v>0</v>
      </c>
      <c r="AY167" s="167">
        <v>424.93</v>
      </c>
      <c r="AZ167" s="167">
        <v>409</v>
      </c>
      <c r="BA167" s="113">
        <v>15.930000000000007</v>
      </c>
      <c r="BB167" s="160">
        <v>339</v>
      </c>
      <c r="BC167" s="160">
        <v>550</v>
      </c>
      <c r="BD167" s="267" t="s">
        <v>22151</v>
      </c>
    </row>
    <row r="168" spans="1:56" x14ac:dyDescent="0.3">
      <c r="A168" s="213" t="s">
        <v>11977</v>
      </c>
      <c r="B168" s="33" t="s">
        <v>7181</v>
      </c>
      <c r="C168" s="33" t="s">
        <v>6987</v>
      </c>
      <c r="D168" s="121" t="s">
        <v>11245</v>
      </c>
      <c r="E168" s="33" t="s">
        <v>1383</v>
      </c>
      <c r="F168" s="1" t="s">
        <v>9094</v>
      </c>
      <c r="G168" s="1" t="s">
        <v>1373</v>
      </c>
      <c r="H168" s="1">
        <v>12880</v>
      </c>
      <c r="I168" s="1" t="s">
        <v>11783</v>
      </c>
      <c r="J168" s="1" t="e">
        <v>#VALUE!</v>
      </c>
      <c r="K168" s="1" t="s">
        <v>11979</v>
      </c>
      <c r="L168" s="170">
        <v>13</v>
      </c>
      <c r="M168" s="170">
        <v>11</v>
      </c>
      <c r="N168" s="68">
        <v>3.9999999999999996</v>
      </c>
      <c r="O168" s="68">
        <v>3</v>
      </c>
      <c r="P168" s="68">
        <v>0</v>
      </c>
      <c r="Q168" s="77">
        <v>0</v>
      </c>
      <c r="R168" s="77">
        <v>0</v>
      </c>
      <c r="S168" s="77">
        <v>0</v>
      </c>
      <c r="T168" s="77">
        <v>59.2</v>
      </c>
      <c r="U168" s="77">
        <v>59.2</v>
      </c>
      <c r="V168" s="77">
        <v>58</v>
      </c>
      <c r="W168" s="77">
        <v>29</v>
      </c>
      <c r="X168" s="77">
        <v>5</v>
      </c>
      <c r="Y168" s="77">
        <v>41</v>
      </c>
      <c r="Z168" s="77">
        <v>25</v>
      </c>
      <c r="AA168" s="54">
        <v>4.4087837837837833</v>
      </c>
      <c r="AB168" s="54">
        <v>1.402027027027027</v>
      </c>
      <c r="AC168" s="54">
        <v>3.9999999999999996</v>
      </c>
      <c r="AD168" s="54">
        <v>0</v>
      </c>
      <c r="AE168" s="54">
        <v>0</v>
      </c>
      <c r="AF168" s="54">
        <v>0</v>
      </c>
      <c r="AG168" s="54">
        <v>0</v>
      </c>
      <c r="AH168" s="54">
        <v>3.5344827586206899</v>
      </c>
      <c r="AI168" s="54">
        <v>-0.46734380709767492</v>
      </c>
      <c r="AJ168" s="54">
        <v>-1.2546680705185065</v>
      </c>
      <c r="AK168" s="54">
        <v>0</v>
      </c>
      <c r="AL168" s="54">
        <v>5.8124708810045087</v>
      </c>
      <c r="AM168" s="77">
        <v>167</v>
      </c>
      <c r="AN168" s="54">
        <v>5.8124708810045087</v>
      </c>
      <c r="AO168" s="59">
        <v>32</v>
      </c>
      <c r="AP168" s="59" t="s">
        <v>22151</v>
      </c>
      <c r="AQ168" s="54">
        <v>6.895458119358298</v>
      </c>
      <c r="AR168" s="54">
        <v>-1.0829872383537893</v>
      </c>
      <c r="AS168" s="77">
        <v>167</v>
      </c>
      <c r="AT168" s="54">
        <v>0</v>
      </c>
      <c r="AU168" s="60">
        <v>-1.3511082435426935</v>
      </c>
      <c r="AV168" s="54"/>
      <c r="AW168" s="54">
        <v>0</v>
      </c>
      <c r="AX168" s="43">
        <v>0</v>
      </c>
      <c r="AY168" s="167">
        <v>725.07</v>
      </c>
      <c r="AZ168" s="167">
        <v>411</v>
      </c>
      <c r="BA168" s="113">
        <v>314.07000000000005</v>
      </c>
      <c r="BB168" s="160">
        <v>634</v>
      </c>
      <c r="BC168" s="160">
        <v>750</v>
      </c>
      <c r="BD168" s="267" t="s">
        <v>22151</v>
      </c>
    </row>
    <row r="169" spans="1:56" x14ac:dyDescent="0.3">
      <c r="A169" s="178" t="s">
        <v>17090</v>
      </c>
      <c r="B169" s="1" t="s">
        <v>17091</v>
      </c>
      <c r="C169" s="1" t="s">
        <v>6581</v>
      </c>
      <c r="D169" s="121" t="s">
        <v>14282</v>
      </c>
      <c r="E169" s="1" t="s">
        <v>1402</v>
      </c>
      <c r="F169" s="1" t="s">
        <v>6120</v>
      </c>
      <c r="G169" s="1" t="s">
        <v>1373</v>
      </c>
      <c r="H169" s="1">
        <v>15594</v>
      </c>
      <c r="I169" s="1" t="s">
        <v>17092</v>
      </c>
      <c r="J169" s="1" t="e">
        <v>#VALUE!</v>
      </c>
      <c r="K169" s="1" t="s">
        <v>17094</v>
      </c>
      <c r="L169" s="170">
        <v>25</v>
      </c>
      <c r="M169" s="170">
        <v>0</v>
      </c>
      <c r="N169" s="68">
        <v>2</v>
      </c>
      <c r="O169" s="68">
        <v>0</v>
      </c>
      <c r="P169" s="68">
        <v>0</v>
      </c>
      <c r="Q169" s="68">
        <v>0</v>
      </c>
      <c r="R169" s="68">
        <v>10</v>
      </c>
      <c r="S169" s="68">
        <v>10</v>
      </c>
      <c r="T169" s="68">
        <v>23.2</v>
      </c>
      <c r="U169" s="68">
        <v>23.2</v>
      </c>
      <c r="V169" s="68">
        <v>18</v>
      </c>
      <c r="W169" s="68">
        <v>9</v>
      </c>
      <c r="X169" s="68">
        <v>4</v>
      </c>
      <c r="Y169" s="68">
        <v>28</v>
      </c>
      <c r="Z169" s="68">
        <v>6</v>
      </c>
      <c r="AA169" s="5">
        <v>3.4913793103448278</v>
      </c>
      <c r="AB169" s="5">
        <v>1.0344827586206897</v>
      </c>
      <c r="AC169" s="5">
        <v>2</v>
      </c>
      <c r="AD169" s="5">
        <v>0</v>
      </c>
      <c r="AE169" s="5">
        <v>0</v>
      </c>
      <c r="AF169" s="5">
        <v>0</v>
      </c>
      <c r="AG169" s="5">
        <v>0</v>
      </c>
      <c r="AH169" s="5">
        <v>2.4137931034482758</v>
      </c>
      <c r="AI169" s="5">
        <v>0.37457581777635868</v>
      </c>
      <c r="AJ169" s="5">
        <v>1.0017735573603268</v>
      </c>
      <c r="AK169" s="5">
        <v>0</v>
      </c>
      <c r="AL169" s="5">
        <v>5.7901424785849613</v>
      </c>
      <c r="AM169" s="68">
        <v>168</v>
      </c>
      <c r="AN169" s="5">
        <v>5.7901424785849613</v>
      </c>
      <c r="AO169" s="17">
        <v>33</v>
      </c>
      <c r="AP169" s="17" t="s">
        <v>22151</v>
      </c>
      <c r="AQ169" s="5">
        <v>6.895458119358298</v>
      </c>
      <c r="AR169" s="5">
        <v>-1.1053156407733367</v>
      </c>
      <c r="AS169" s="68">
        <v>168</v>
      </c>
      <c r="AT169" s="14">
        <v>0</v>
      </c>
      <c r="AU169" s="42">
        <v>-1.3995820289526995</v>
      </c>
      <c r="AV169" s="19"/>
      <c r="AW169" s="19">
        <v>0</v>
      </c>
      <c r="AX169" s="43">
        <v>0</v>
      </c>
      <c r="AY169" s="167">
        <v>539.41</v>
      </c>
      <c r="AZ169" s="167">
        <v>414</v>
      </c>
      <c r="BA169" s="113">
        <v>125.40999999999997</v>
      </c>
      <c r="BB169" s="160">
        <v>454</v>
      </c>
      <c r="BC169" s="160">
        <v>654</v>
      </c>
      <c r="BD169" s="267" t="s">
        <v>22151</v>
      </c>
    </row>
    <row r="170" spans="1:56" x14ac:dyDescent="0.3">
      <c r="A170" s="178" t="s">
        <v>12802</v>
      </c>
      <c r="B170" s="1" t="s">
        <v>6962</v>
      </c>
      <c r="C170" s="1" t="s">
        <v>12803</v>
      </c>
      <c r="D170" s="121" t="s">
        <v>11215</v>
      </c>
      <c r="E170" s="1" t="s">
        <v>1446</v>
      </c>
      <c r="F170" s="1" t="s">
        <v>9094</v>
      </c>
      <c r="G170" s="1" t="s">
        <v>1373</v>
      </c>
      <c r="H170" s="1">
        <v>14375</v>
      </c>
      <c r="I170" s="1" t="s">
        <v>13732</v>
      </c>
      <c r="J170" s="1" t="e">
        <v>#VALUE!</v>
      </c>
      <c r="K170" s="1" t="s">
        <v>12804</v>
      </c>
      <c r="L170" s="170">
        <v>21</v>
      </c>
      <c r="M170" s="170">
        <v>0</v>
      </c>
      <c r="N170" s="68">
        <v>1</v>
      </c>
      <c r="O170" s="68">
        <v>0</v>
      </c>
      <c r="P170" s="68">
        <v>0</v>
      </c>
      <c r="Q170" s="68">
        <v>1</v>
      </c>
      <c r="R170" s="68">
        <v>6</v>
      </c>
      <c r="S170" s="68">
        <v>7</v>
      </c>
      <c r="T170" s="68">
        <v>18.100000000000001</v>
      </c>
      <c r="U170" s="68">
        <v>18.100000000000001</v>
      </c>
      <c r="V170" s="68">
        <v>10</v>
      </c>
      <c r="W170" s="68">
        <v>5</v>
      </c>
      <c r="X170" s="68">
        <v>4</v>
      </c>
      <c r="Y170" s="68">
        <v>26</v>
      </c>
      <c r="Z170" s="68">
        <v>7</v>
      </c>
      <c r="AA170" s="5">
        <v>2.4861878453038671</v>
      </c>
      <c r="AB170" s="5">
        <v>0.93922651933701651</v>
      </c>
      <c r="AC170" s="5">
        <v>1</v>
      </c>
      <c r="AD170" s="5">
        <v>0</v>
      </c>
      <c r="AE170" s="5">
        <v>0.625</v>
      </c>
      <c r="AF170" s="5">
        <v>0</v>
      </c>
      <c r="AG170" s="5">
        <v>0</v>
      </c>
      <c r="AH170" s="5">
        <v>2.2413793103448278</v>
      </c>
      <c r="AI170" s="5">
        <v>0.79295952322951713</v>
      </c>
      <c r="AJ170" s="5">
        <v>1.1257786654968993</v>
      </c>
      <c r="AK170" s="5">
        <v>0</v>
      </c>
      <c r="AL170" s="5">
        <v>5.7851174990712444</v>
      </c>
      <c r="AM170" s="68">
        <v>169</v>
      </c>
      <c r="AN170" s="5">
        <v>5.7851174990712444</v>
      </c>
      <c r="AO170" s="17">
        <v>34</v>
      </c>
      <c r="AP170" s="17" t="s">
        <v>22151</v>
      </c>
      <c r="AQ170" s="5">
        <v>6.895458119358298</v>
      </c>
      <c r="AR170" s="5">
        <v>-1.1103406202870536</v>
      </c>
      <c r="AS170" s="68">
        <v>169</v>
      </c>
      <c r="AT170" s="14">
        <v>0</v>
      </c>
      <c r="AU170" s="42">
        <v>-1.410490994764976</v>
      </c>
      <c r="AV170" s="19"/>
      <c r="AW170" s="19">
        <v>0</v>
      </c>
      <c r="AX170" s="43">
        <v>0</v>
      </c>
      <c r="AY170" s="167">
        <v>293.66000000000003</v>
      </c>
      <c r="AZ170" s="167">
        <v>415</v>
      </c>
      <c r="BA170" s="113">
        <v>-121.33999999999997</v>
      </c>
      <c r="BB170" s="160">
        <v>206</v>
      </c>
      <c r="BC170" s="160">
        <v>395</v>
      </c>
      <c r="BD170" s="267" t="s">
        <v>22151</v>
      </c>
    </row>
    <row r="171" spans="1:56" x14ac:dyDescent="0.3">
      <c r="A171" s="215" t="s">
        <v>10764</v>
      </c>
      <c r="B171" s="33" t="s">
        <v>10766</v>
      </c>
      <c r="C171" s="33" t="s">
        <v>6585</v>
      </c>
      <c r="D171" s="121" t="s">
        <v>10765</v>
      </c>
      <c r="E171" s="33" t="s">
        <v>1553</v>
      </c>
      <c r="F171" s="1" t="s">
        <v>6120</v>
      </c>
      <c r="G171" s="1" t="s">
        <v>1373</v>
      </c>
      <c r="H171" s="1">
        <v>14169</v>
      </c>
      <c r="I171" s="1" t="s">
        <v>17133</v>
      </c>
      <c r="J171" s="1" t="e">
        <v>#VALUE!</v>
      </c>
      <c r="K171" s="1" t="s">
        <v>10767</v>
      </c>
      <c r="L171" s="170">
        <v>16</v>
      </c>
      <c r="M171" s="170">
        <v>1</v>
      </c>
      <c r="N171" s="68">
        <v>1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23</v>
      </c>
      <c r="U171" s="68">
        <v>23</v>
      </c>
      <c r="V171" s="68">
        <v>14</v>
      </c>
      <c r="W171" s="68">
        <v>4</v>
      </c>
      <c r="X171" s="68">
        <v>0</v>
      </c>
      <c r="Y171" s="68">
        <v>25.999999999999996</v>
      </c>
      <c r="Z171" s="68">
        <v>10</v>
      </c>
      <c r="AA171" s="5">
        <v>1.5652173913043479</v>
      </c>
      <c r="AB171" s="5">
        <v>1.0434782608695652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2.2413793103448274</v>
      </c>
      <c r="AI171" s="5">
        <v>1.5669926756284662</v>
      </c>
      <c r="AJ171" s="5">
        <v>0.96093918025826797</v>
      </c>
      <c r="AK171" s="5">
        <v>0</v>
      </c>
      <c r="AL171" s="27">
        <v>5.769311166231561</v>
      </c>
      <c r="AM171" s="97">
        <v>170</v>
      </c>
      <c r="AN171" s="27">
        <v>5.769311166231561</v>
      </c>
      <c r="AO171" s="28">
        <v>35</v>
      </c>
      <c r="AP171" s="28" t="s">
        <v>22151</v>
      </c>
      <c r="AQ171" s="27">
        <v>6.895458119358298</v>
      </c>
      <c r="AR171" s="27">
        <v>-1.126146953126737</v>
      </c>
      <c r="AS171" s="97">
        <v>170</v>
      </c>
      <c r="AT171" s="27">
        <v>0</v>
      </c>
      <c r="AU171" s="43">
        <v>-1.4448057106946375</v>
      </c>
      <c r="AV171" s="27"/>
      <c r="AW171" s="27">
        <v>0</v>
      </c>
      <c r="AX171" s="43">
        <v>0</v>
      </c>
      <c r="AY171" s="167">
        <v>736.57</v>
      </c>
      <c r="AZ171" s="167">
        <v>416</v>
      </c>
      <c r="BA171" s="113">
        <v>320.57000000000005</v>
      </c>
      <c r="BB171" s="160">
        <v>677</v>
      </c>
      <c r="BC171" s="160">
        <v>749</v>
      </c>
      <c r="BD171" s="267" t="s">
        <v>22151</v>
      </c>
    </row>
    <row r="172" spans="1:56" x14ac:dyDescent="0.3">
      <c r="A172" s="178" t="s">
        <v>14877</v>
      </c>
      <c r="B172" s="33" t="s">
        <v>6873</v>
      </c>
      <c r="C172" s="33" t="s">
        <v>14878</v>
      </c>
      <c r="D172" s="121" t="s">
        <v>14211</v>
      </c>
      <c r="E172" s="33" t="s">
        <v>1383</v>
      </c>
      <c r="F172" s="1" t="s">
        <v>9094</v>
      </c>
      <c r="G172" s="1" t="s">
        <v>1373</v>
      </c>
      <c r="H172" s="26">
        <v>12784</v>
      </c>
      <c r="I172" s="26" t="s">
        <v>14526</v>
      </c>
      <c r="J172" s="26" t="e">
        <v>#VALUE!</v>
      </c>
      <c r="K172" s="26" t="s">
        <v>15201</v>
      </c>
      <c r="L172" s="171">
        <v>6</v>
      </c>
      <c r="M172" s="171">
        <v>0</v>
      </c>
      <c r="N172" s="68">
        <v>2</v>
      </c>
      <c r="O172" s="68">
        <v>0</v>
      </c>
      <c r="P172" s="68">
        <v>0</v>
      </c>
      <c r="Q172" s="97">
        <v>1</v>
      </c>
      <c r="R172" s="97">
        <v>0</v>
      </c>
      <c r="S172" s="97">
        <v>1</v>
      </c>
      <c r="T172" s="97">
        <v>12</v>
      </c>
      <c r="U172" s="97">
        <v>12</v>
      </c>
      <c r="V172" s="97">
        <v>7</v>
      </c>
      <c r="W172" s="97">
        <v>3</v>
      </c>
      <c r="X172" s="97">
        <v>1</v>
      </c>
      <c r="Y172" s="97">
        <v>13</v>
      </c>
      <c r="Z172" s="97">
        <v>1</v>
      </c>
      <c r="AA172" s="27">
        <v>2.25</v>
      </c>
      <c r="AB172" s="27">
        <v>0.66666666666666663</v>
      </c>
      <c r="AC172" s="27">
        <v>2</v>
      </c>
      <c r="AD172" s="27">
        <v>0</v>
      </c>
      <c r="AE172" s="27">
        <v>0.625</v>
      </c>
      <c r="AF172" s="27">
        <v>0</v>
      </c>
      <c r="AG172" s="27">
        <v>0</v>
      </c>
      <c r="AH172" s="27">
        <v>1.1206896551724139</v>
      </c>
      <c r="AI172" s="27">
        <v>0.61250906685315409</v>
      </c>
      <c r="AJ172" s="27">
        <v>1.3855670599373473</v>
      </c>
      <c r="AK172" s="27">
        <v>0</v>
      </c>
      <c r="AL172" s="27">
        <v>5.7437657819629155</v>
      </c>
      <c r="AM172" s="97">
        <v>171</v>
      </c>
      <c r="AN172" s="27">
        <v>5.7437657819629155</v>
      </c>
      <c r="AO172" s="28">
        <v>36</v>
      </c>
      <c r="AP172" s="28" t="s">
        <v>22151</v>
      </c>
      <c r="AQ172" s="27">
        <v>6.895458119358298</v>
      </c>
      <c r="AR172" s="27">
        <v>-1.1516923373953825</v>
      </c>
      <c r="AS172" s="97">
        <v>171</v>
      </c>
      <c r="AT172" s="27">
        <v>0</v>
      </c>
      <c r="AU172" s="43">
        <v>-1.5002633942309398</v>
      </c>
      <c r="AV172" s="27"/>
      <c r="AW172" s="27">
        <v>0</v>
      </c>
      <c r="AX172" s="43">
        <v>0</v>
      </c>
      <c r="AY172" s="167">
        <v>746.36</v>
      </c>
      <c r="AZ172" s="167">
        <v>417</v>
      </c>
      <c r="BA172" s="113">
        <v>329.36</v>
      </c>
      <c r="BB172" s="160">
        <v>659</v>
      </c>
      <c r="BC172" s="160">
        <v>739</v>
      </c>
      <c r="BD172" s="267" t="s">
        <v>22151</v>
      </c>
    </row>
    <row r="173" spans="1:56" x14ac:dyDescent="0.3">
      <c r="A173" s="213" t="s">
        <v>13832</v>
      </c>
      <c r="B173" s="53" t="s">
        <v>7173</v>
      </c>
      <c r="C173" s="53" t="s">
        <v>7232</v>
      </c>
      <c r="D173" s="121" t="s">
        <v>11301</v>
      </c>
      <c r="E173" s="53" t="s">
        <v>1398</v>
      </c>
      <c r="F173" s="1" t="s">
        <v>9094</v>
      </c>
      <c r="G173" s="1" t="s">
        <v>1373</v>
      </c>
      <c r="H173" s="1">
        <v>5224</v>
      </c>
      <c r="I173" s="1" t="s">
        <v>11302</v>
      </c>
      <c r="J173" s="1" t="e">
        <v>#VALUE!</v>
      </c>
      <c r="K173" s="1" t="s">
        <v>13834</v>
      </c>
      <c r="L173" s="170">
        <v>14</v>
      </c>
      <c r="M173" s="170">
        <v>1</v>
      </c>
      <c r="N173" s="68">
        <v>3</v>
      </c>
      <c r="O173" s="68">
        <v>0</v>
      </c>
      <c r="P173" s="68">
        <v>0</v>
      </c>
      <c r="Q173" s="68">
        <v>0</v>
      </c>
      <c r="R173" s="68">
        <v>1</v>
      </c>
      <c r="S173" s="68">
        <v>1</v>
      </c>
      <c r="T173" s="68">
        <v>16</v>
      </c>
      <c r="U173" s="68">
        <v>16</v>
      </c>
      <c r="V173" s="68">
        <v>12</v>
      </c>
      <c r="W173" s="68">
        <v>5</v>
      </c>
      <c r="X173" s="68">
        <v>2</v>
      </c>
      <c r="Y173" s="68">
        <v>25</v>
      </c>
      <c r="Z173" s="68">
        <v>9</v>
      </c>
      <c r="AA173" s="5">
        <v>2.8125</v>
      </c>
      <c r="AB173" s="5">
        <v>1.3125</v>
      </c>
      <c r="AC173" s="54">
        <v>3</v>
      </c>
      <c r="AD173" s="54">
        <v>0</v>
      </c>
      <c r="AE173" s="54">
        <v>0</v>
      </c>
      <c r="AF173" s="54">
        <v>0</v>
      </c>
      <c r="AG173" s="54">
        <v>0</v>
      </c>
      <c r="AH173" s="54">
        <v>2.1551724137931036</v>
      </c>
      <c r="AI173" s="5">
        <v>0.56129719679319057</v>
      </c>
      <c r="AJ173" s="5">
        <v>1.3357956671125064E-2</v>
      </c>
      <c r="AK173" s="5">
        <v>0</v>
      </c>
      <c r="AL173" s="54">
        <v>5.729827567257419</v>
      </c>
      <c r="AM173" s="77">
        <v>172</v>
      </c>
      <c r="AN173" s="54">
        <v>5.729827567257419</v>
      </c>
      <c r="AO173" s="59">
        <v>37</v>
      </c>
      <c r="AP173" s="59" t="s">
        <v>22151</v>
      </c>
      <c r="AQ173" s="54">
        <v>6.895458119358298</v>
      </c>
      <c r="AR173" s="54">
        <v>-1.165630552100879</v>
      </c>
      <c r="AS173" s="77">
        <v>172</v>
      </c>
      <c r="AT173" s="54">
        <v>0</v>
      </c>
      <c r="AU173" s="60">
        <v>-1.5305225241022886</v>
      </c>
      <c r="AV173" s="54"/>
      <c r="AW173" s="54">
        <v>0</v>
      </c>
      <c r="AX173" s="43">
        <v>0</v>
      </c>
      <c r="AY173" s="167">
        <v>999</v>
      </c>
      <c r="AZ173" s="167">
        <v>418</v>
      </c>
      <c r="BA173" s="113">
        <v>581</v>
      </c>
      <c r="BB173" s="160">
        <v>0</v>
      </c>
      <c r="BC173" s="160">
        <v>0</v>
      </c>
      <c r="BD173" s="267" t="s">
        <v>22151</v>
      </c>
    </row>
    <row r="174" spans="1:56" x14ac:dyDescent="0.3">
      <c r="A174" t="s">
        <v>20007</v>
      </c>
      <c r="B174" s="33" t="s">
        <v>20008</v>
      </c>
      <c r="C174" s="33" t="s">
        <v>6838</v>
      </c>
      <c r="D174" s="121" t="s">
        <v>15051</v>
      </c>
      <c r="E174" s="33" t="s">
        <v>1449</v>
      </c>
      <c r="F174" s="1" t="s">
        <v>6120</v>
      </c>
      <c r="G174" s="1" t="s">
        <v>1373</v>
      </c>
      <c r="H174" s="1">
        <v>18600</v>
      </c>
      <c r="I174" s="1" t="s">
        <v>20009</v>
      </c>
      <c r="J174" s="1" t="e">
        <v>#VALUE!</v>
      </c>
      <c r="K174" s="1" t="s">
        <v>20014</v>
      </c>
      <c r="L174" s="170">
        <v>22</v>
      </c>
      <c r="M174" s="170">
        <v>0</v>
      </c>
      <c r="N174" s="68">
        <v>3</v>
      </c>
      <c r="O174" s="68">
        <v>1.9999999999999998</v>
      </c>
      <c r="P174" s="68">
        <v>0</v>
      </c>
      <c r="Q174" s="68">
        <v>0.99999999999999989</v>
      </c>
      <c r="R174" s="68">
        <v>0.99999999999999989</v>
      </c>
      <c r="S174" s="68">
        <v>1.9999999999999998</v>
      </c>
      <c r="T174" s="68">
        <v>25.2</v>
      </c>
      <c r="U174" s="68">
        <v>25.2</v>
      </c>
      <c r="V174" s="68">
        <v>25</v>
      </c>
      <c r="W174" s="68">
        <v>7.9999999999999991</v>
      </c>
      <c r="X174" s="68">
        <v>1.9999999999999998</v>
      </c>
      <c r="Y174" s="68">
        <v>25</v>
      </c>
      <c r="Z174" s="68">
        <v>13.000000000000002</v>
      </c>
      <c r="AA174" s="5">
        <v>2.8571428571428568</v>
      </c>
      <c r="AB174" s="5">
        <v>1.5079365079365079</v>
      </c>
      <c r="AC174" s="34">
        <v>3</v>
      </c>
      <c r="AD174" s="34">
        <v>0</v>
      </c>
      <c r="AE174" s="34">
        <v>0.62499999999999989</v>
      </c>
      <c r="AF174" s="34">
        <v>0</v>
      </c>
      <c r="AG174" s="34">
        <v>0</v>
      </c>
      <c r="AH174" s="34">
        <v>2.1551724137931036</v>
      </c>
      <c r="AI174" s="5">
        <v>0.83381181597711096</v>
      </c>
      <c r="AJ174" s="5">
        <v>-0.90703311207449777</v>
      </c>
      <c r="AK174" s="5">
        <v>0</v>
      </c>
      <c r="AL174" s="34">
        <v>5.7069511176957164</v>
      </c>
      <c r="AM174" s="105">
        <v>173</v>
      </c>
      <c r="AN174" s="34">
        <v>5.7069511176957164</v>
      </c>
      <c r="AO174" s="35">
        <v>38</v>
      </c>
      <c r="AP174" s="35" t="s">
        <v>22151</v>
      </c>
      <c r="AQ174" s="34">
        <v>6.895458119358298</v>
      </c>
      <c r="AR174" s="34">
        <v>-1.1885070016625816</v>
      </c>
      <c r="AS174" s="105">
        <v>173</v>
      </c>
      <c r="AT174" s="34">
        <v>0</v>
      </c>
      <c r="AU174" s="44">
        <v>-1.5801860909872176</v>
      </c>
      <c r="AV174" s="34"/>
      <c r="AW174" s="34">
        <v>0</v>
      </c>
      <c r="AX174" s="43">
        <v>0</v>
      </c>
      <c r="AY174" s="167">
        <v>999</v>
      </c>
      <c r="AZ174" s="167">
        <v>420</v>
      </c>
      <c r="BA174" s="113">
        <v>579</v>
      </c>
      <c r="BB174" s="160">
        <v>0</v>
      </c>
      <c r="BC174" s="160">
        <v>0</v>
      </c>
      <c r="BD174" s="267" t="s">
        <v>22151</v>
      </c>
    </row>
    <row r="175" spans="1:56" x14ac:dyDescent="0.3">
      <c r="A175" s="178" t="s">
        <v>15287</v>
      </c>
      <c r="B175" s="33" t="s">
        <v>15288</v>
      </c>
      <c r="C175" s="33" t="s">
        <v>7087</v>
      </c>
      <c r="D175" s="121" t="s">
        <v>14700</v>
      </c>
      <c r="E175" s="33" t="s">
        <v>1379</v>
      </c>
      <c r="F175" s="1" t="s">
        <v>9094</v>
      </c>
      <c r="G175" s="1" t="s">
        <v>1373</v>
      </c>
      <c r="H175" s="26">
        <v>19349</v>
      </c>
      <c r="I175" s="26" t="s">
        <v>15289</v>
      </c>
      <c r="J175" s="26" t="e">
        <v>#VALUE!</v>
      </c>
      <c r="K175" s="26" t="s">
        <v>15291</v>
      </c>
      <c r="L175" s="171">
        <v>21</v>
      </c>
      <c r="M175" s="171">
        <v>0.99999999999999989</v>
      </c>
      <c r="N175" s="68">
        <v>1.9999999999999998</v>
      </c>
      <c r="O175" s="68">
        <v>0.99999999999999989</v>
      </c>
      <c r="P175" s="68">
        <v>0</v>
      </c>
      <c r="Q175" s="97">
        <v>0</v>
      </c>
      <c r="R175" s="97">
        <v>5</v>
      </c>
      <c r="S175" s="97">
        <v>5</v>
      </c>
      <c r="T175" s="97">
        <v>18.2</v>
      </c>
      <c r="U175" s="97">
        <v>18.2</v>
      </c>
      <c r="V175" s="97">
        <v>15.999999999999998</v>
      </c>
      <c r="W175" s="97">
        <v>6</v>
      </c>
      <c r="X175" s="97">
        <v>3.9999999999999996</v>
      </c>
      <c r="Y175" s="97">
        <v>27</v>
      </c>
      <c r="Z175" s="97">
        <v>3</v>
      </c>
      <c r="AA175" s="27">
        <v>2.9670329670329672</v>
      </c>
      <c r="AB175" s="27">
        <v>1.043956043956044</v>
      </c>
      <c r="AC175" s="27">
        <v>1.9999999999999998</v>
      </c>
      <c r="AD175" s="27">
        <v>0</v>
      </c>
      <c r="AE175" s="27">
        <v>0</v>
      </c>
      <c r="AF175" s="27">
        <v>0</v>
      </c>
      <c r="AG175" s="27">
        <v>0</v>
      </c>
      <c r="AH175" s="27">
        <v>2.3275862068965516</v>
      </c>
      <c r="AI175" s="27">
        <v>0.55814681110243436</v>
      </c>
      <c r="AJ175" s="27">
        <v>0.80990162991301684</v>
      </c>
      <c r="AK175" s="27">
        <v>0</v>
      </c>
      <c r="AL175" s="27">
        <v>5.6956346479120024</v>
      </c>
      <c r="AM175" s="97">
        <v>174</v>
      </c>
      <c r="AN175" s="27">
        <v>5.6956346479120024</v>
      </c>
      <c r="AO175" s="28">
        <v>39</v>
      </c>
      <c r="AP175" s="28" t="s">
        <v>22151</v>
      </c>
      <c r="AQ175" s="27">
        <v>6.895458119358298</v>
      </c>
      <c r="AR175" s="27">
        <v>-1.1998234714462956</v>
      </c>
      <c r="AS175" s="97">
        <v>174</v>
      </c>
      <c r="AT175" s="27">
        <v>0</v>
      </c>
      <c r="AU175" s="43">
        <v>-1.6047535507448552</v>
      </c>
      <c r="AV175" s="27"/>
      <c r="AW175" s="27">
        <v>0</v>
      </c>
      <c r="AX175" s="43">
        <v>0</v>
      </c>
      <c r="AY175" s="167">
        <v>748.41</v>
      </c>
      <c r="AZ175" s="167">
        <v>421</v>
      </c>
      <c r="BA175" s="113">
        <v>327.40999999999997</v>
      </c>
      <c r="BB175" s="160">
        <v>653</v>
      </c>
      <c r="BC175" s="160">
        <v>735</v>
      </c>
      <c r="BD175" s="267" t="s">
        <v>22151</v>
      </c>
    </row>
    <row r="176" spans="1:56" x14ac:dyDescent="0.3">
      <c r="A176" s="212" t="s">
        <v>20001</v>
      </c>
      <c r="B176" s="1" t="s">
        <v>20002</v>
      </c>
      <c r="C176" s="1" t="s">
        <v>6620</v>
      </c>
      <c r="D176" s="121" t="s">
        <v>15052</v>
      </c>
      <c r="E176" s="1" t="s">
        <v>1553</v>
      </c>
      <c r="F176" s="1" t="s">
        <v>6120</v>
      </c>
      <c r="G176" s="1" t="s">
        <v>1373</v>
      </c>
      <c r="H176" s="216">
        <v>18335</v>
      </c>
      <c r="I176" s="216" t="s">
        <v>20003</v>
      </c>
      <c r="J176" s="244" t="e">
        <v>#VALUE!</v>
      </c>
      <c r="K176" s="244" t="s">
        <v>20005</v>
      </c>
      <c r="L176" s="171">
        <v>26.000000000000004</v>
      </c>
      <c r="M176" s="171">
        <v>0</v>
      </c>
      <c r="N176" s="221">
        <v>1.9999999999999998</v>
      </c>
      <c r="O176" s="97">
        <v>0.99999999999999989</v>
      </c>
      <c r="P176" s="97">
        <v>0</v>
      </c>
      <c r="Q176" s="221">
        <v>0</v>
      </c>
      <c r="R176" s="97">
        <v>7.9999999999999991</v>
      </c>
      <c r="S176" s="97">
        <v>7.9999999999999991</v>
      </c>
      <c r="T176" s="221">
        <v>25.2</v>
      </c>
      <c r="U176" s="221">
        <v>25.2</v>
      </c>
      <c r="V176" s="221">
        <v>20</v>
      </c>
      <c r="W176" s="221">
        <v>7</v>
      </c>
      <c r="X176" s="221">
        <v>1.9999999999999998</v>
      </c>
      <c r="Y176" s="221">
        <v>37</v>
      </c>
      <c r="Z176" s="221">
        <v>15.999999999999998</v>
      </c>
      <c r="AA176" s="224">
        <v>2.5</v>
      </c>
      <c r="AB176" s="224">
        <v>1.4285714285714286</v>
      </c>
      <c r="AC176" s="224">
        <v>1.9999999999999998</v>
      </c>
      <c r="AD176" s="245">
        <v>0</v>
      </c>
      <c r="AE176" s="224">
        <v>0</v>
      </c>
      <c r="AF176" s="245">
        <v>0</v>
      </c>
      <c r="AG176" s="245">
        <v>0</v>
      </c>
      <c r="AH176" s="224">
        <v>3.1896551724137931</v>
      </c>
      <c r="AI176" s="224">
        <v>1.0753563744872832</v>
      </c>
      <c r="AJ176" s="224">
        <v>-0.57632781049009441</v>
      </c>
      <c r="AK176" s="224">
        <v>0</v>
      </c>
      <c r="AL176" s="228">
        <v>5.6886837364109812</v>
      </c>
      <c r="AM176" s="246">
        <v>175</v>
      </c>
      <c r="AN176" s="247">
        <v>5.6886837364109812</v>
      </c>
      <c r="AO176" s="248">
        <v>40</v>
      </c>
      <c r="AP176" s="253" t="s">
        <v>22151</v>
      </c>
      <c r="AQ176" s="224">
        <v>6.895458119358298</v>
      </c>
      <c r="AR176" s="224">
        <v>-1.2067743829473168</v>
      </c>
      <c r="AS176" s="221">
        <v>175</v>
      </c>
      <c r="AT176" s="224">
        <v>0</v>
      </c>
      <c r="AU176" s="239">
        <v>-1.6198436134449734</v>
      </c>
      <c r="AV176" s="224"/>
      <c r="AW176" s="224">
        <v>0</v>
      </c>
      <c r="AX176" s="43">
        <v>0</v>
      </c>
      <c r="AY176" s="268">
        <v>414.11</v>
      </c>
      <c r="AZ176" s="255">
        <v>422</v>
      </c>
      <c r="BA176" s="256">
        <v>-7.8899999999999864</v>
      </c>
      <c r="BB176" s="257">
        <v>320</v>
      </c>
      <c r="BC176" s="257">
        <v>532</v>
      </c>
      <c r="BD176" s="267" t="s">
        <v>22151</v>
      </c>
    </row>
    <row r="177" spans="1:56" x14ac:dyDescent="0.3">
      <c r="A177" s="178" t="s">
        <v>2848</v>
      </c>
      <c r="B177" s="33" t="s">
        <v>6850</v>
      </c>
      <c r="C177" s="33" t="s">
        <v>6570</v>
      </c>
      <c r="D177" s="121" t="s">
        <v>842</v>
      </c>
      <c r="E177" s="33" t="s">
        <v>1389</v>
      </c>
      <c r="F177" s="1" t="s">
        <v>6120</v>
      </c>
      <c r="G177" s="1" t="s">
        <v>1373</v>
      </c>
      <c r="H177" s="1">
        <v>6902</v>
      </c>
      <c r="I177" s="1" t="s">
        <v>9537</v>
      </c>
      <c r="J177" s="1" t="e">
        <v>#VALUE!</v>
      </c>
      <c r="K177" s="1" t="s">
        <v>6087</v>
      </c>
      <c r="L177" s="170">
        <v>12</v>
      </c>
      <c r="M177" s="170">
        <v>12</v>
      </c>
      <c r="N177" s="68">
        <v>3</v>
      </c>
      <c r="O177" s="68">
        <v>5</v>
      </c>
      <c r="P177" s="68">
        <v>0</v>
      </c>
      <c r="Q177" s="68">
        <v>0</v>
      </c>
      <c r="R177" s="68">
        <v>0</v>
      </c>
      <c r="S177" s="68">
        <v>0</v>
      </c>
      <c r="T177" s="68">
        <v>62</v>
      </c>
      <c r="U177" s="68">
        <v>62</v>
      </c>
      <c r="V177" s="68">
        <v>55</v>
      </c>
      <c r="W177" s="68">
        <v>31</v>
      </c>
      <c r="X177" s="68">
        <v>8</v>
      </c>
      <c r="Y177" s="68">
        <v>46</v>
      </c>
      <c r="Z177" s="68">
        <v>28</v>
      </c>
      <c r="AA177" s="5">
        <v>4.5</v>
      </c>
      <c r="AB177" s="5">
        <v>1.3387096774193548</v>
      </c>
      <c r="AC177" s="5">
        <v>3</v>
      </c>
      <c r="AD177" s="5">
        <v>0</v>
      </c>
      <c r="AE177" s="5">
        <v>0</v>
      </c>
      <c r="AF177" s="5">
        <v>0</v>
      </c>
      <c r="AG177" s="5">
        <v>0</v>
      </c>
      <c r="AH177" s="5">
        <v>3.9655172413793105</v>
      </c>
      <c r="AI177" s="5">
        <v>-0.62551604511184156</v>
      </c>
      <c r="AJ177" s="5">
        <v>-0.71907915450875126</v>
      </c>
      <c r="AK177" s="5">
        <v>0</v>
      </c>
      <c r="AL177" s="5">
        <v>5.6209220417587176</v>
      </c>
      <c r="AM177" s="68">
        <v>176</v>
      </c>
      <c r="AN177" s="5">
        <v>5.6209220417587176</v>
      </c>
      <c r="AO177" s="17">
        <v>41</v>
      </c>
      <c r="AP177" s="17" t="s">
        <v>22151</v>
      </c>
      <c r="AQ177" s="5">
        <v>6.895458119358298</v>
      </c>
      <c r="AR177" s="5">
        <v>-1.2745360775995804</v>
      </c>
      <c r="AS177" s="68">
        <v>176</v>
      </c>
      <c r="AT177" s="14">
        <v>0</v>
      </c>
      <c r="AU177" s="42">
        <v>-1.7669506829017929</v>
      </c>
      <c r="AV177" s="19"/>
      <c r="AW177" s="19">
        <v>0</v>
      </c>
      <c r="AX177" s="43">
        <v>0</v>
      </c>
      <c r="AY177" s="167">
        <v>639.79999999999995</v>
      </c>
      <c r="AZ177" s="167">
        <v>425</v>
      </c>
      <c r="BA177" s="113">
        <v>214.79999999999995</v>
      </c>
      <c r="BB177" s="160">
        <v>548</v>
      </c>
      <c r="BC177" s="160">
        <v>726</v>
      </c>
      <c r="BD177" s="267" t="s">
        <v>22151</v>
      </c>
    </row>
    <row r="178" spans="1:56" x14ac:dyDescent="0.3">
      <c r="A178" s="213" t="s">
        <v>20306</v>
      </c>
      <c r="B178" s="33" t="s">
        <v>20307</v>
      </c>
      <c r="C178" s="33" t="s">
        <v>6773</v>
      </c>
      <c r="D178" s="121" t="s">
        <v>17278</v>
      </c>
      <c r="E178" s="33" t="s">
        <v>1565</v>
      </c>
      <c r="F178" s="1" t="s">
        <v>6120</v>
      </c>
      <c r="G178" s="1" t="s">
        <v>1373</v>
      </c>
      <c r="H178" s="1">
        <v>19459</v>
      </c>
      <c r="I178" s="1" t="s">
        <v>20308</v>
      </c>
      <c r="J178" s="1" t="e">
        <v>#VALUE!</v>
      </c>
      <c r="K178" s="1" t="s">
        <v>20310</v>
      </c>
      <c r="L178" s="170">
        <v>16</v>
      </c>
      <c r="M178" s="170">
        <v>0</v>
      </c>
      <c r="N178" s="68">
        <v>2</v>
      </c>
      <c r="O178" s="68">
        <v>1</v>
      </c>
      <c r="P178" s="68">
        <v>0</v>
      </c>
      <c r="Q178" s="77">
        <v>0</v>
      </c>
      <c r="R178" s="77">
        <v>0</v>
      </c>
      <c r="S178" s="77">
        <v>0</v>
      </c>
      <c r="T178" s="77">
        <v>24</v>
      </c>
      <c r="U178" s="77">
        <v>24</v>
      </c>
      <c r="V178" s="77">
        <v>21</v>
      </c>
      <c r="W178" s="77">
        <v>7</v>
      </c>
      <c r="X178" s="77">
        <v>3</v>
      </c>
      <c r="Y178" s="77">
        <v>27</v>
      </c>
      <c r="Z178" s="77">
        <v>8</v>
      </c>
      <c r="AA178" s="54">
        <v>2.625</v>
      </c>
      <c r="AB178" s="54">
        <v>1.2083333333333333</v>
      </c>
      <c r="AC178" s="54">
        <v>2</v>
      </c>
      <c r="AD178" s="54">
        <v>0</v>
      </c>
      <c r="AE178" s="54">
        <v>0</v>
      </c>
      <c r="AF178" s="54">
        <v>0</v>
      </c>
      <c r="AG178" s="54">
        <v>0</v>
      </c>
      <c r="AH178" s="54">
        <v>2.3275862068965516</v>
      </c>
      <c r="AI178" s="54">
        <v>0.9464322071740191</v>
      </c>
      <c r="AJ178" s="54">
        <v>0.33549261686578052</v>
      </c>
      <c r="AK178" s="54">
        <v>0</v>
      </c>
      <c r="AL178" s="54">
        <v>5.6095110309363507</v>
      </c>
      <c r="AM178" s="77">
        <v>177</v>
      </c>
      <c r="AN178" s="54">
        <v>5.6095110309363507</v>
      </c>
      <c r="AO178" s="59">
        <v>42</v>
      </c>
      <c r="AP178" s="59" t="s">
        <v>22151</v>
      </c>
      <c r="AQ178" s="54">
        <v>6.895458119358298</v>
      </c>
      <c r="AR178" s="54">
        <v>-1.2859470884219473</v>
      </c>
      <c r="AS178" s="77">
        <v>177</v>
      </c>
      <c r="AT178" s="54">
        <v>0</v>
      </c>
      <c r="AU178" s="60">
        <v>-1.7917233862739974</v>
      </c>
      <c r="AV178" s="54"/>
      <c r="AW178" s="54">
        <v>0</v>
      </c>
      <c r="AX178" s="43">
        <v>0</v>
      </c>
      <c r="AY178" s="167">
        <v>716.36</v>
      </c>
      <c r="AZ178" s="167">
        <v>427</v>
      </c>
      <c r="BA178" s="113">
        <v>289.36</v>
      </c>
      <c r="BB178" s="160">
        <v>626</v>
      </c>
      <c r="BC178" s="160">
        <v>750</v>
      </c>
      <c r="BD178" s="267" t="s">
        <v>22151</v>
      </c>
    </row>
    <row r="179" spans="1:56" x14ac:dyDescent="0.3">
      <c r="A179" s="213" t="s">
        <v>16117</v>
      </c>
      <c r="B179" s="33" t="s">
        <v>6972</v>
      </c>
      <c r="C179" s="33" t="s">
        <v>16118</v>
      </c>
      <c r="D179" s="121" t="s">
        <v>14210</v>
      </c>
      <c r="E179" s="33" t="s">
        <v>1413</v>
      </c>
      <c r="F179" s="1" t="s">
        <v>9094</v>
      </c>
      <c r="G179" s="1" t="s">
        <v>1373</v>
      </c>
      <c r="H179" s="1">
        <v>16933</v>
      </c>
      <c r="I179" s="1" t="s">
        <v>16119</v>
      </c>
      <c r="J179" s="1" t="e">
        <v>#VALUE!</v>
      </c>
      <c r="K179" s="1" t="s">
        <v>16120</v>
      </c>
      <c r="L179" s="170">
        <v>6</v>
      </c>
      <c r="M179" s="170">
        <v>6</v>
      </c>
      <c r="N179" s="68">
        <v>0.99999999999999989</v>
      </c>
      <c r="O179" s="68">
        <v>0</v>
      </c>
      <c r="P179" s="68">
        <v>0</v>
      </c>
      <c r="Q179" s="68">
        <v>0</v>
      </c>
      <c r="R179" s="68">
        <v>0</v>
      </c>
      <c r="S179" s="68">
        <v>0</v>
      </c>
      <c r="T179" s="68">
        <v>25.2</v>
      </c>
      <c r="U179" s="68">
        <v>25.2</v>
      </c>
      <c r="V179" s="68">
        <v>21</v>
      </c>
      <c r="W179" s="68">
        <v>9</v>
      </c>
      <c r="X179" s="68">
        <v>5</v>
      </c>
      <c r="Y179" s="68">
        <v>34</v>
      </c>
      <c r="Z179" s="68">
        <v>5</v>
      </c>
      <c r="AA179" s="5">
        <v>3.2142857142857144</v>
      </c>
      <c r="AB179" s="5">
        <v>1.0317460317460319</v>
      </c>
      <c r="AC179" s="54">
        <v>0.99999999999999989</v>
      </c>
      <c r="AD179" s="54">
        <v>0</v>
      </c>
      <c r="AE179" s="54">
        <v>0</v>
      </c>
      <c r="AF179" s="54">
        <v>0</v>
      </c>
      <c r="AG179" s="54">
        <v>0</v>
      </c>
      <c r="AH179" s="54">
        <v>2.931034482758621</v>
      </c>
      <c r="AI179" s="5">
        <v>0.59226725746693887</v>
      </c>
      <c r="AJ179" s="5">
        <v>1.0771986974318777</v>
      </c>
      <c r="AK179" s="5">
        <v>0</v>
      </c>
      <c r="AL179" s="54">
        <v>5.6005004376574377</v>
      </c>
      <c r="AM179" s="77">
        <v>178</v>
      </c>
      <c r="AN179" s="54">
        <v>5.6005004376574377</v>
      </c>
      <c r="AO179" s="59">
        <v>43</v>
      </c>
      <c r="AP179" s="59" t="s">
        <v>22151</v>
      </c>
      <c r="AQ179" s="54">
        <v>6.895458119358298</v>
      </c>
      <c r="AR179" s="54">
        <v>-1.2949576817008603</v>
      </c>
      <c r="AS179" s="77">
        <v>178</v>
      </c>
      <c r="AT179" s="54">
        <v>0</v>
      </c>
      <c r="AU179" s="60">
        <v>-1.8112849096114889</v>
      </c>
      <c r="AV179" s="54"/>
      <c r="AW179" s="54">
        <v>0</v>
      </c>
      <c r="AX179" s="43">
        <v>0</v>
      </c>
      <c r="AY179" s="167">
        <v>259.14</v>
      </c>
      <c r="AZ179" s="167">
        <v>428</v>
      </c>
      <c r="BA179" s="113">
        <v>-168.86</v>
      </c>
      <c r="BB179" s="160">
        <v>225</v>
      </c>
      <c r="BC179" s="160">
        <v>321</v>
      </c>
      <c r="BD179" s="267" t="s">
        <v>22151</v>
      </c>
    </row>
    <row r="180" spans="1:56" x14ac:dyDescent="0.3">
      <c r="A180" s="178" t="s">
        <v>3320</v>
      </c>
      <c r="B180" s="33" t="s">
        <v>7673</v>
      </c>
      <c r="C180" s="33" t="s">
        <v>7041</v>
      </c>
      <c r="D180" s="121" t="s">
        <v>1205</v>
      </c>
      <c r="E180" s="33" t="s">
        <v>1383</v>
      </c>
      <c r="F180" s="1" t="s">
        <v>9094</v>
      </c>
      <c r="G180" s="1" t="s">
        <v>1373</v>
      </c>
      <c r="H180" s="1">
        <v>3132</v>
      </c>
      <c r="I180" s="1" t="s">
        <v>10871</v>
      </c>
      <c r="J180" s="1" t="e">
        <v>#VALUE!</v>
      </c>
      <c r="K180" s="1" t="s">
        <v>6473</v>
      </c>
      <c r="L180" s="170">
        <v>21</v>
      </c>
      <c r="M180" s="170">
        <v>0</v>
      </c>
      <c r="N180" s="68">
        <v>1</v>
      </c>
      <c r="O180" s="68">
        <v>0</v>
      </c>
      <c r="P180" s="68">
        <v>0</v>
      </c>
      <c r="Q180" s="68">
        <v>2</v>
      </c>
      <c r="R180" s="68">
        <v>10</v>
      </c>
      <c r="S180" s="68">
        <v>12</v>
      </c>
      <c r="T180" s="68">
        <v>18</v>
      </c>
      <c r="U180" s="68">
        <v>18</v>
      </c>
      <c r="V180" s="68">
        <v>13</v>
      </c>
      <c r="W180" s="68">
        <v>5</v>
      </c>
      <c r="X180" s="68">
        <v>3</v>
      </c>
      <c r="Y180" s="68">
        <v>15</v>
      </c>
      <c r="Z180" s="68">
        <v>3</v>
      </c>
      <c r="AA180" s="5">
        <v>2.5</v>
      </c>
      <c r="AB180" s="5">
        <v>0.88888888888888884</v>
      </c>
      <c r="AC180" s="27">
        <v>1</v>
      </c>
      <c r="AD180" s="27">
        <v>0</v>
      </c>
      <c r="AE180" s="27">
        <v>1.25</v>
      </c>
      <c r="AF180" s="27">
        <v>0</v>
      </c>
      <c r="AG180" s="27">
        <v>0</v>
      </c>
      <c r="AH180" s="27">
        <v>1.2931034482758621</v>
      </c>
      <c r="AI180" s="5">
        <v>0.78198332355718747</v>
      </c>
      <c r="AJ180" s="5">
        <v>1.2734753421496929</v>
      </c>
      <c r="AK180" s="5">
        <v>0</v>
      </c>
      <c r="AL180" s="27">
        <v>5.5985621139827426</v>
      </c>
      <c r="AM180" s="97">
        <v>179</v>
      </c>
      <c r="AN180" s="27">
        <v>5.5985621139827426</v>
      </c>
      <c r="AO180" s="28">
        <v>44</v>
      </c>
      <c r="AP180" s="28" t="s">
        <v>22151</v>
      </c>
      <c r="AQ180" s="27">
        <v>6.895458119358298</v>
      </c>
      <c r="AR180" s="27">
        <v>-1.2968960053755554</v>
      </c>
      <c r="AS180" s="97">
        <v>179</v>
      </c>
      <c r="AT180" s="27">
        <v>0</v>
      </c>
      <c r="AU180" s="43">
        <v>-1.8154929081998716</v>
      </c>
      <c r="AV180" s="27"/>
      <c r="AW180" s="27">
        <v>0</v>
      </c>
      <c r="AX180" s="43">
        <v>0</v>
      </c>
      <c r="AY180" s="167">
        <v>723.61</v>
      </c>
      <c r="AZ180" s="167">
        <v>429</v>
      </c>
      <c r="BA180" s="113">
        <v>294.61</v>
      </c>
      <c r="BB180" s="160">
        <v>584</v>
      </c>
      <c r="BC180" s="160">
        <v>747</v>
      </c>
      <c r="BD180" s="267" t="s">
        <v>22151</v>
      </c>
    </row>
    <row r="181" spans="1:56" x14ac:dyDescent="0.3">
      <c r="A181" s="215" t="s">
        <v>14797</v>
      </c>
      <c r="B181" s="33" t="s">
        <v>14798</v>
      </c>
      <c r="C181" s="33" t="s">
        <v>6575</v>
      </c>
      <c r="D181" s="121" t="s">
        <v>14240</v>
      </c>
      <c r="E181" s="33" t="s">
        <v>1526</v>
      </c>
      <c r="F181" s="1" t="s">
        <v>9094</v>
      </c>
      <c r="G181" s="1" t="s">
        <v>1373</v>
      </c>
      <c r="H181" s="1">
        <v>16561</v>
      </c>
      <c r="I181" s="1" t="s">
        <v>14799</v>
      </c>
      <c r="J181" s="1" t="e">
        <v>#VALUE!</v>
      </c>
      <c r="K181" s="1" t="s">
        <v>15114</v>
      </c>
      <c r="L181" s="170">
        <v>14</v>
      </c>
      <c r="M181" s="170">
        <v>4</v>
      </c>
      <c r="N181" s="68">
        <v>1</v>
      </c>
      <c r="O181" s="68">
        <v>1</v>
      </c>
      <c r="P181" s="68">
        <v>0</v>
      </c>
      <c r="Q181" s="68">
        <v>0</v>
      </c>
      <c r="R181" s="68">
        <v>1</v>
      </c>
      <c r="S181" s="68">
        <v>1</v>
      </c>
      <c r="T181" s="68">
        <v>29</v>
      </c>
      <c r="U181" s="68">
        <v>29</v>
      </c>
      <c r="V181" s="68">
        <v>19</v>
      </c>
      <c r="W181" s="68">
        <v>6</v>
      </c>
      <c r="X181" s="68">
        <v>1</v>
      </c>
      <c r="Y181" s="68">
        <v>27</v>
      </c>
      <c r="Z181" s="68">
        <v>15.000000000000002</v>
      </c>
      <c r="AA181" s="5">
        <v>1.8620689655172413</v>
      </c>
      <c r="AB181" s="5">
        <v>1.1724137931034482</v>
      </c>
      <c r="AC181" s="5">
        <v>1</v>
      </c>
      <c r="AD181" s="5">
        <v>0</v>
      </c>
      <c r="AE181" s="5">
        <v>0</v>
      </c>
      <c r="AF181" s="5">
        <v>0</v>
      </c>
      <c r="AG181" s="5">
        <v>0</v>
      </c>
      <c r="AH181" s="5">
        <v>2.3275862068965516</v>
      </c>
      <c r="AI181" s="5">
        <v>1.717937755156161</v>
      </c>
      <c r="AJ181" s="5">
        <v>0.53043809869262826</v>
      </c>
      <c r="AK181" s="5">
        <v>0</v>
      </c>
      <c r="AL181" s="5">
        <v>5.5759620607453408</v>
      </c>
      <c r="AM181" s="68">
        <v>180</v>
      </c>
      <c r="AN181" s="5">
        <v>5.5759620607453408</v>
      </c>
      <c r="AO181" s="17">
        <v>45</v>
      </c>
      <c r="AP181" s="17" t="s">
        <v>22151</v>
      </c>
      <c r="AQ181" s="5">
        <v>6.895458119358298</v>
      </c>
      <c r="AR181" s="5">
        <v>-1.3194960586129572</v>
      </c>
      <c r="AS181" s="68">
        <v>180</v>
      </c>
      <c r="AT181" s="14">
        <v>0</v>
      </c>
      <c r="AU181" s="42">
        <v>-1.8645564332250864</v>
      </c>
      <c r="AV181" s="19"/>
      <c r="AW181" s="19">
        <v>0</v>
      </c>
      <c r="AX181" s="43">
        <v>0</v>
      </c>
      <c r="AY181" s="167">
        <v>461.95</v>
      </c>
      <c r="AZ181" s="167">
        <v>430</v>
      </c>
      <c r="BA181" s="113">
        <v>31.949999999999989</v>
      </c>
      <c r="BB181" s="160">
        <v>376</v>
      </c>
      <c r="BC181" s="160">
        <v>599</v>
      </c>
      <c r="BD181" s="267" t="s">
        <v>22151</v>
      </c>
    </row>
    <row r="182" spans="1:56" x14ac:dyDescent="0.3">
      <c r="A182" s="213" t="s">
        <v>15251</v>
      </c>
      <c r="B182" s="33" t="s">
        <v>15252</v>
      </c>
      <c r="C182" s="33" t="s">
        <v>6808</v>
      </c>
      <c r="D182" s="121" t="s">
        <v>14750</v>
      </c>
      <c r="E182" s="33" t="s">
        <v>1372</v>
      </c>
      <c r="F182" s="1" t="s">
        <v>6120</v>
      </c>
      <c r="G182" s="1" t="s">
        <v>1373</v>
      </c>
      <c r="H182" s="1">
        <v>19753</v>
      </c>
      <c r="I182" s="1" t="s">
        <v>15253</v>
      </c>
      <c r="J182" s="1" t="e">
        <v>#VALUE!</v>
      </c>
      <c r="K182" s="1" t="s">
        <v>15254</v>
      </c>
      <c r="L182" s="170">
        <v>12</v>
      </c>
      <c r="M182" s="170">
        <v>3</v>
      </c>
      <c r="N182" s="68">
        <v>3</v>
      </c>
      <c r="O182" s="68">
        <v>0</v>
      </c>
      <c r="P182" s="68">
        <v>0</v>
      </c>
      <c r="Q182" s="68">
        <v>0</v>
      </c>
      <c r="R182" s="68">
        <v>2</v>
      </c>
      <c r="S182" s="68">
        <v>2</v>
      </c>
      <c r="T182" s="68">
        <v>23</v>
      </c>
      <c r="U182" s="68">
        <v>23</v>
      </c>
      <c r="V182" s="68">
        <v>21</v>
      </c>
      <c r="W182" s="68">
        <v>9</v>
      </c>
      <c r="X182" s="68">
        <v>3</v>
      </c>
      <c r="Y182" s="68">
        <v>22</v>
      </c>
      <c r="Z182" s="68">
        <v>7</v>
      </c>
      <c r="AA182" s="5">
        <v>3.5217391304347827</v>
      </c>
      <c r="AB182" s="5">
        <v>1.2173913043478262</v>
      </c>
      <c r="AC182" s="54">
        <v>3</v>
      </c>
      <c r="AD182" s="54">
        <v>0</v>
      </c>
      <c r="AE182" s="54">
        <v>0</v>
      </c>
      <c r="AF182" s="54">
        <v>0</v>
      </c>
      <c r="AG182" s="54">
        <v>0</v>
      </c>
      <c r="AH182" s="54">
        <v>1.896551724137931</v>
      </c>
      <c r="AI182" s="5">
        <v>0.35268803634344681</v>
      </c>
      <c r="AJ182" s="5">
        <v>0.29592402209949148</v>
      </c>
      <c r="AK182" s="5">
        <v>0</v>
      </c>
      <c r="AL182" s="54">
        <v>5.5451637825808691</v>
      </c>
      <c r="AM182" s="77">
        <v>181</v>
      </c>
      <c r="AN182" s="54">
        <v>5.5451637825808691</v>
      </c>
      <c r="AO182" s="59">
        <v>46</v>
      </c>
      <c r="AP182" s="59" t="s">
        <v>22151</v>
      </c>
      <c r="AQ182" s="54">
        <v>6.895458119358298</v>
      </c>
      <c r="AR182" s="54">
        <v>-1.3502943367774289</v>
      </c>
      <c r="AS182" s="77">
        <v>181</v>
      </c>
      <c r="AT182" s="54">
        <v>0</v>
      </c>
      <c r="AU182" s="60">
        <v>-1.9314178726908722</v>
      </c>
      <c r="AV182" s="54"/>
      <c r="AW182" s="54">
        <v>0</v>
      </c>
      <c r="AX182" s="43">
        <v>0</v>
      </c>
      <c r="AY182" s="167">
        <v>584.02</v>
      </c>
      <c r="AZ182" s="167">
        <v>431</v>
      </c>
      <c r="BA182" s="113">
        <v>153.01999999999998</v>
      </c>
      <c r="BB182" s="160">
        <v>448</v>
      </c>
      <c r="BC182" s="160">
        <v>677</v>
      </c>
      <c r="BD182" s="267" t="s">
        <v>22151</v>
      </c>
    </row>
    <row r="183" spans="1:56" x14ac:dyDescent="0.3">
      <c r="A183" s="65" t="s">
        <v>12495</v>
      </c>
      <c r="B183" s="33" t="s">
        <v>12496</v>
      </c>
      <c r="C183" s="33" t="s">
        <v>7171</v>
      </c>
      <c r="D183" s="121" t="s">
        <v>11353</v>
      </c>
      <c r="E183" s="33" t="s">
        <v>1398</v>
      </c>
      <c r="F183" s="1" t="s">
        <v>9094</v>
      </c>
      <c r="G183" s="1" t="s">
        <v>1373</v>
      </c>
      <c r="H183" s="1">
        <v>11804</v>
      </c>
      <c r="I183" s="1" t="s">
        <v>11354</v>
      </c>
      <c r="J183" s="1" t="e">
        <v>#VALUE!</v>
      </c>
      <c r="K183" s="1" t="s">
        <v>12499</v>
      </c>
      <c r="L183" s="170">
        <v>24</v>
      </c>
      <c r="M183" s="170">
        <v>0</v>
      </c>
      <c r="N183" s="68">
        <v>2</v>
      </c>
      <c r="O183" s="68">
        <v>2</v>
      </c>
      <c r="P183" s="68">
        <v>0</v>
      </c>
      <c r="Q183" s="77">
        <v>5</v>
      </c>
      <c r="R183" s="77">
        <v>4</v>
      </c>
      <c r="S183" s="77">
        <v>9</v>
      </c>
      <c r="T183" s="77">
        <v>21.2</v>
      </c>
      <c r="U183" s="77">
        <v>21.2</v>
      </c>
      <c r="V183" s="77">
        <v>24</v>
      </c>
      <c r="W183" s="77">
        <v>11</v>
      </c>
      <c r="X183" s="77">
        <v>0</v>
      </c>
      <c r="Y183" s="77">
        <v>27</v>
      </c>
      <c r="Z183" s="77">
        <v>12.999999999999998</v>
      </c>
      <c r="AA183" s="54">
        <v>4.6698113207547172</v>
      </c>
      <c r="AB183" s="54">
        <v>1.7452830188679247</v>
      </c>
      <c r="AC183" s="54">
        <v>2</v>
      </c>
      <c r="AD183" s="54">
        <v>0</v>
      </c>
      <c r="AE183" s="54">
        <v>3.125</v>
      </c>
      <c r="AF183" s="54">
        <v>0</v>
      </c>
      <c r="AG183" s="54">
        <v>0</v>
      </c>
      <c r="AH183" s="54">
        <v>2.3275862068965516</v>
      </c>
      <c r="AI183" s="54">
        <v>-0.33317968211656479</v>
      </c>
      <c r="AJ183" s="54">
        <v>-1.5793786459859243</v>
      </c>
      <c r="AK183" s="54">
        <v>0</v>
      </c>
      <c r="AL183" s="54">
        <v>5.5400278787940627</v>
      </c>
      <c r="AM183" s="77">
        <v>182</v>
      </c>
      <c r="AN183" s="54">
        <v>5.5400278787940627</v>
      </c>
      <c r="AO183" s="59">
        <v>47</v>
      </c>
      <c r="AP183" s="59" t="s">
        <v>22151</v>
      </c>
      <c r="AQ183" s="54">
        <v>6.895458119358298</v>
      </c>
      <c r="AR183" s="54">
        <v>-1.3554302405642353</v>
      </c>
      <c r="AS183" s="77">
        <v>182</v>
      </c>
      <c r="AT183" s="54">
        <v>0</v>
      </c>
      <c r="AU183" s="60">
        <v>-1.9425676492566213</v>
      </c>
      <c r="AV183" s="54"/>
      <c r="AW183" s="54">
        <v>0</v>
      </c>
      <c r="AX183" s="43">
        <v>0</v>
      </c>
      <c r="AY183" s="167">
        <v>277.36</v>
      </c>
      <c r="AZ183" s="167">
        <v>432</v>
      </c>
      <c r="BA183" s="113">
        <v>-154.63999999999999</v>
      </c>
      <c r="BB183" s="160">
        <v>177</v>
      </c>
      <c r="BC183" s="160">
        <v>390</v>
      </c>
      <c r="BD183" s="267" t="s">
        <v>22151</v>
      </c>
    </row>
    <row r="184" spans="1:56" x14ac:dyDescent="0.3">
      <c r="A184" s="213" t="s">
        <v>14127</v>
      </c>
      <c r="B184" s="1" t="s">
        <v>14128</v>
      </c>
      <c r="C184" s="1" t="s">
        <v>6776</v>
      </c>
      <c r="D184" s="121" t="s">
        <v>13948</v>
      </c>
      <c r="E184" s="1" t="s">
        <v>1460</v>
      </c>
      <c r="F184" s="1" t="s">
        <v>9094</v>
      </c>
      <c r="G184" s="1" t="s">
        <v>1373</v>
      </c>
      <c r="H184" s="1">
        <v>18655</v>
      </c>
      <c r="I184" s="1" t="s">
        <v>13979</v>
      </c>
      <c r="J184" s="1" t="e">
        <v>#VALUE!</v>
      </c>
      <c r="K184" s="1" t="s">
        <v>14129</v>
      </c>
      <c r="L184" s="170">
        <v>22</v>
      </c>
      <c r="M184" s="170">
        <v>0</v>
      </c>
      <c r="N184" s="68">
        <v>1</v>
      </c>
      <c r="O184" s="68">
        <v>1</v>
      </c>
      <c r="P184" s="68">
        <v>0</v>
      </c>
      <c r="Q184" s="77">
        <v>0</v>
      </c>
      <c r="R184" s="77">
        <v>5</v>
      </c>
      <c r="S184" s="77">
        <v>5</v>
      </c>
      <c r="T184" s="77">
        <v>21.2</v>
      </c>
      <c r="U184" s="77">
        <v>21.2</v>
      </c>
      <c r="V184" s="77">
        <v>15</v>
      </c>
      <c r="W184" s="77">
        <v>2</v>
      </c>
      <c r="X184" s="77">
        <v>1</v>
      </c>
      <c r="Y184" s="77">
        <v>24</v>
      </c>
      <c r="Z184" s="77">
        <v>9</v>
      </c>
      <c r="AA184" s="54">
        <v>0.84905660377358494</v>
      </c>
      <c r="AB184" s="54">
        <v>1.1320754716981132</v>
      </c>
      <c r="AC184" s="54">
        <v>1</v>
      </c>
      <c r="AD184" s="54">
        <v>0</v>
      </c>
      <c r="AE184" s="54">
        <v>0</v>
      </c>
      <c r="AF184" s="54">
        <v>0</v>
      </c>
      <c r="AG184" s="54">
        <v>0</v>
      </c>
      <c r="AH184" s="54">
        <v>2.0689655172413794</v>
      </c>
      <c r="AI184" s="54">
        <v>1.8623584118829546</v>
      </c>
      <c r="AJ184" s="54">
        <v>0.59160085635812321</v>
      </c>
      <c r="AK184" s="54">
        <v>0</v>
      </c>
      <c r="AL184" s="54">
        <v>5.5229247854824575</v>
      </c>
      <c r="AM184" s="77">
        <v>183</v>
      </c>
      <c r="AN184" s="54">
        <v>5.5229247854824575</v>
      </c>
      <c r="AO184" s="59">
        <v>48</v>
      </c>
      <c r="AP184" s="59" t="s">
        <v>22151</v>
      </c>
      <c r="AQ184" s="54">
        <v>6.895458119358298</v>
      </c>
      <c r="AR184" s="54">
        <v>-1.3725333338758405</v>
      </c>
      <c r="AS184" s="77">
        <v>183</v>
      </c>
      <c r="AT184" s="54">
        <v>0</v>
      </c>
      <c r="AU184" s="60">
        <v>-1.9796975638584948</v>
      </c>
      <c r="AV184" s="54"/>
      <c r="AW184" s="54">
        <v>0</v>
      </c>
      <c r="AX184" s="43">
        <v>0</v>
      </c>
      <c r="AY184" s="167">
        <v>576.59</v>
      </c>
      <c r="AZ184" s="167">
        <v>433</v>
      </c>
      <c r="BA184" s="113">
        <v>143.59000000000003</v>
      </c>
      <c r="BB184" s="160">
        <v>432</v>
      </c>
      <c r="BC184" s="160">
        <v>720</v>
      </c>
      <c r="BD184" s="267" t="s">
        <v>22151</v>
      </c>
    </row>
    <row r="185" spans="1:56" x14ac:dyDescent="0.3">
      <c r="A185" s="178" t="s">
        <v>15570</v>
      </c>
      <c r="B185" s="33" t="s">
        <v>15571</v>
      </c>
      <c r="C185" s="33" t="s">
        <v>7799</v>
      </c>
      <c r="D185" s="121" t="s">
        <v>14279</v>
      </c>
      <c r="E185" s="33" t="s">
        <v>1449</v>
      </c>
      <c r="F185" s="1" t="s">
        <v>6120</v>
      </c>
      <c r="G185" s="1" t="s">
        <v>1373</v>
      </c>
      <c r="H185" s="1">
        <v>12857</v>
      </c>
      <c r="I185" s="1" t="s">
        <v>15572</v>
      </c>
      <c r="J185" s="1" t="e">
        <v>#VALUE!</v>
      </c>
      <c r="K185" s="1" t="s">
        <v>15376</v>
      </c>
      <c r="L185" s="170">
        <v>14</v>
      </c>
      <c r="M185" s="170">
        <v>0</v>
      </c>
      <c r="N185" s="68">
        <v>2</v>
      </c>
      <c r="O185" s="68">
        <v>0</v>
      </c>
      <c r="P185" s="68">
        <v>0</v>
      </c>
      <c r="Q185" s="68">
        <v>0</v>
      </c>
      <c r="R185" s="68">
        <v>3</v>
      </c>
      <c r="S185" s="68">
        <v>3</v>
      </c>
      <c r="T185" s="68">
        <v>15</v>
      </c>
      <c r="U185" s="68">
        <v>15</v>
      </c>
      <c r="V185" s="68">
        <v>9</v>
      </c>
      <c r="W185" s="68">
        <v>3</v>
      </c>
      <c r="X185" s="68">
        <v>1</v>
      </c>
      <c r="Y185" s="68">
        <v>14</v>
      </c>
      <c r="Z185" s="68">
        <v>3</v>
      </c>
      <c r="AA185" s="5">
        <v>1.8</v>
      </c>
      <c r="AB185" s="5">
        <v>0.8</v>
      </c>
      <c r="AC185" s="34">
        <v>2</v>
      </c>
      <c r="AD185" s="34">
        <v>0</v>
      </c>
      <c r="AE185" s="34">
        <v>0</v>
      </c>
      <c r="AF185" s="34">
        <v>0</v>
      </c>
      <c r="AG185" s="34">
        <v>0</v>
      </c>
      <c r="AH185" s="34">
        <v>1.2068965517241379</v>
      </c>
      <c r="AI185" s="5">
        <v>0.94565977491397168</v>
      </c>
      <c r="AJ185" s="5">
        <v>1.3290962727593947</v>
      </c>
      <c r="AK185" s="5">
        <v>0</v>
      </c>
      <c r="AL185" s="34">
        <v>5.4816525993975036</v>
      </c>
      <c r="AM185" s="105">
        <v>184</v>
      </c>
      <c r="AN185" s="34">
        <v>5.4816525993975036</v>
      </c>
      <c r="AO185" s="35">
        <v>49</v>
      </c>
      <c r="AP185" s="35" t="s">
        <v>22151</v>
      </c>
      <c r="AQ185" s="34">
        <v>6.895458119358298</v>
      </c>
      <c r="AR185" s="34">
        <v>-1.4138055199607944</v>
      </c>
      <c r="AS185" s="105">
        <v>184</v>
      </c>
      <c r="AT185" s="34">
        <v>0</v>
      </c>
      <c r="AU185" s="44">
        <v>-2.069297305662344</v>
      </c>
      <c r="AV185" s="34"/>
      <c r="AW185" s="34">
        <v>0</v>
      </c>
      <c r="AX185" s="43">
        <v>0</v>
      </c>
      <c r="AY185" s="167">
        <v>999</v>
      </c>
      <c r="AZ185" s="167">
        <v>434</v>
      </c>
      <c r="BA185" s="113">
        <v>565</v>
      </c>
      <c r="BB185" s="160">
        <v>0</v>
      </c>
      <c r="BC185" s="160">
        <v>0</v>
      </c>
      <c r="BD185" s="267" t="s">
        <v>22151</v>
      </c>
    </row>
    <row r="186" spans="1:56" x14ac:dyDescent="0.3">
      <c r="A186" s="212" t="s">
        <v>20363</v>
      </c>
      <c r="B186" s="33" t="s">
        <v>6873</v>
      </c>
      <c r="C186" s="33" t="s">
        <v>13213</v>
      </c>
      <c r="D186" s="121" t="s">
        <v>17198</v>
      </c>
      <c r="E186" s="33" t="s">
        <v>1531</v>
      </c>
      <c r="F186" s="1" t="s">
        <v>9094</v>
      </c>
      <c r="G186" s="1" t="s">
        <v>1373</v>
      </c>
      <c r="H186" s="216">
        <v>19826</v>
      </c>
      <c r="I186" s="216" t="s">
        <v>20364</v>
      </c>
      <c r="J186" s="244" t="e">
        <v>#VALUE!</v>
      </c>
      <c r="K186" s="244" t="s">
        <v>20366</v>
      </c>
      <c r="L186" s="171">
        <v>6</v>
      </c>
      <c r="M186" s="171">
        <v>0</v>
      </c>
      <c r="N186" s="221">
        <v>2</v>
      </c>
      <c r="O186" s="97">
        <v>0</v>
      </c>
      <c r="P186" s="97">
        <v>0</v>
      </c>
      <c r="Q186" s="221">
        <v>0</v>
      </c>
      <c r="R186" s="97">
        <v>0</v>
      </c>
      <c r="S186" s="97">
        <v>0</v>
      </c>
      <c r="T186" s="221">
        <v>18.100000000000001</v>
      </c>
      <c r="U186" s="221">
        <v>18.100000000000001</v>
      </c>
      <c r="V186" s="221">
        <v>14.999999999999998</v>
      </c>
      <c r="W186" s="221">
        <v>3</v>
      </c>
      <c r="X186" s="221">
        <v>1</v>
      </c>
      <c r="Y186" s="221">
        <v>18</v>
      </c>
      <c r="Z186" s="221">
        <v>5</v>
      </c>
      <c r="AA186" s="224">
        <v>1.4917127071823204</v>
      </c>
      <c r="AB186" s="224">
        <v>1.1049723756906076</v>
      </c>
      <c r="AC186" s="224">
        <v>2</v>
      </c>
      <c r="AD186" s="245">
        <v>0</v>
      </c>
      <c r="AE186" s="224">
        <v>0</v>
      </c>
      <c r="AF186" s="245">
        <v>0</v>
      </c>
      <c r="AG186" s="245">
        <v>0</v>
      </c>
      <c r="AH186" s="224">
        <v>1.5517241379310345</v>
      </c>
      <c r="AI186" s="224">
        <v>1.2846496061855674</v>
      </c>
      <c r="AJ186" s="224">
        <v>0.62088884877022177</v>
      </c>
      <c r="AK186" s="224">
        <v>0</v>
      </c>
      <c r="AL186" s="228">
        <v>5.4572625928868241</v>
      </c>
      <c r="AM186" s="246">
        <v>185</v>
      </c>
      <c r="AN186" s="247">
        <v>5.4572625928868241</v>
      </c>
      <c r="AO186" s="248">
        <v>50</v>
      </c>
      <c r="AP186" s="253" t="s">
        <v>22151</v>
      </c>
      <c r="AQ186" s="224">
        <v>6.895458119358298</v>
      </c>
      <c r="AR186" s="224">
        <v>-1.4381955264714739</v>
      </c>
      <c r="AS186" s="221">
        <v>185</v>
      </c>
      <c r="AT186" s="224">
        <v>0</v>
      </c>
      <c r="AU186" s="239">
        <v>-2.1222467249505015</v>
      </c>
      <c r="AV186" s="224"/>
      <c r="AW186" s="224">
        <v>0</v>
      </c>
      <c r="AX186" s="43">
        <v>0</v>
      </c>
      <c r="AY186" s="268">
        <v>999</v>
      </c>
      <c r="AZ186" s="255">
        <v>436</v>
      </c>
      <c r="BA186" s="256">
        <v>563</v>
      </c>
      <c r="BB186" s="257">
        <v>0</v>
      </c>
      <c r="BC186" s="257">
        <v>0</v>
      </c>
      <c r="BD186" s="267" t="s">
        <v>22151</v>
      </c>
    </row>
    <row r="187" spans="1:56" x14ac:dyDescent="0.3">
      <c r="A187" s="212" t="s">
        <v>17479</v>
      </c>
      <c r="B187" s="1" t="s">
        <v>6784</v>
      </c>
      <c r="C187" s="1" t="s">
        <v>17480</v>
      </c>
      <c r="D187" s="121" t="s">
        <v>17200</v>
      </c>
      <c r="E187" s="1" t="s">
        <v>1372</v>
      </c>
      <c r="F187" s="1" t="s">
        <v>6120</v>
      </c>
      <c r="G187" s="1" t="s">
        <v>1373</v>
      </c>
      <c r="H187" s="216">
        <v>20276</v>
      </c>
      <c r="I187" s="216" t="s">
        <v>19829</v>
      </c>
      <c r="J187" s="244" t="e">
        <v>#VALUE!</v>
      </c>
      <c r="K187" s="244" t="s">
        <v>17316</v>
      </c>
      <c r="L187" s="171">
        <v>6</v>
      </c>
      <c r="M187" s="171">
        <v>6</v>
      </c>
      <c r="N187" s="221">
        <v>3</v>
      </c>
      <c r="O187" s="97">
        <v>2</v>
      </c>
      <c r="P187" s="97">
        <v>0</v>
      </c>
      <c r="Q187" s="221">
        <v>0</v>
      </c>
      <c r="R187" s="97">
        <v>0</v>
      </c>
      <c r="S187" s="97">
        <v>0</v>
      </c>
      <c r="T187" s="221">
        <v>34.1</v>
      </c>
      <c r="U187" s="221">
        <v>34.1</v>
      </c>
      <c r="V187" s="221">
        <v>35</v>
      </c>
      <c r="W187" s="221">
        <v>19</v>
      </c>
      <c r="X187" s="221">
        <v>6</v>
      </c>
      <c r="Y187" s="221">
        <v>33</v>
      </c>
      <c r="Z187" s="221">
        <v>6</v>
      </c>
      <c r="AA187" s="224">
        <v>5.0146627565982405</v>
      </c>
      <c r="AB187" s="224">
        <v>1.2023460410557185</v>
      </c>
      <c r="AC187" s="224">
        <v>3</v>
      </c>
      <c r="AD187" s="245">
        <v>0</v>
      </c>
      <c r="AE187" s="224">
        <v>0</v>
      </c>
      <c r="AF187" s="245">
        <v>0</v>
      </c>
      <c r="AG187" s="245">
        <v>0</v>
      </c>
      <c r="AH187" s="224">
        <v>2.8448275862068968</v>
      </c>
      <c r="AI187" s="224">
        <v>-0.82808028159259051</v>
      </c>
      <c r="AJ187" s="224">
        <v>0.41701171649139973</v>
      </c>
      <c r="AK187" s="224">
        <v>0</v>
      </c>
      <c r="AL187" s="228">
        <v>5.4337590211057059</v>
      </c>
      <c r="AM187" s="246">
        <v>186</v>
      </c>
      <c r="AN187" s="247">
        <v>5.4337590211057059</v>
      </c>
      <c r="AO187" s="248">
        <v>51</v>
      </c>
      <c r="AP187" s="253" t="s">
        <v>22151</v>
      </c>
      <c r="AQ187" s="224">
        <v>6.895458119358298</v>
      </c>
      <c r="AR187" s="224">
        <v>-1.4616990982525921</v>
      </c>
      <c r="AS187" s="221">
        <v>186</v>
      </c>
      <c r="AT187" s="224">
        <v>0</v>
      </c>
      <c r="AU187" s="239">
        <v>-2.173271741137472</v>
      </c>
      <c r="AV187" s="224"/>
      <c r="AW187" s="224">
        <v>0</v>
      </c>
      <c r="AX187" s="43">
        <v>0</v>
      </c>
      <c r="AY187" s="268">
        <v>325.95</v>
      </c>
      <c r="AZ187" s="255">
        <v>439</v>
      </c>
      <c r="BA187" s="256">
        <v>-113.05000000000001</v>
      </c>
      <c r="BB187" s="257">
        <v>237</v>
      </c>
      <c r="BC187" s="257">
        <v>444</v>
      </c>
      <c r="BD187" s="267" t="s">
        <v>22151</v>
      </c>
    </row>
    <row r="188" spans="1:56" x14ac:dyDescent="0.3">
      <c r="A188" s="178" t="s">
        <v>12475</v>
      </c>
      <c r="B188" s="1" t="s">
        <v>12476</v>
      </c>
      <c r="C188" s="1" t="s">
        <v>6828</v>
      </c>
      <c r="D188" s="121" t="s">
        <v>11220</v>
      </c>
      <c r="E188" s="1" t="s">
        <v>1416</v>
      </c>
      <c r="F188" s="1" t="s">
        <v>9094</v>
      </c>
      <c r="G188" s="1" t="s">
        <v>1373</v>
      </c>
      <c r="H188" s="1">
        <v>15291</v>
      </c>
      <c r="I188" s="1" t="s">
        <v>11820</v>
      </c>
      <c r="J188" s="1" t="e">
        <v>#VALUE!</v>
      </c>
      <c r="K188" s="1" t="s">
        <v>12479</v>
      </c>
      <c r="L188" s="170">
        <v>11</v>
      </c>
      <c r="M188" s="170">
        <v>10</v>
      </c>
      <c r="N188" s="68">
        <v>1</v>
      </c>
      <c r="O188" s="68">
        <v>3</v>
      </c>
      <c r="P188" s="68">
        <v>0</v>
      </c>
      <c r="Q188" s="68">
        <v>0</v>
      </c>
      <c r="R188" s="68">
        <v>0</v>
      </c>
      <c r="S188" s="68">
        <v>0</v>
      </c>
      <c r="T188" s="68">
        <v>42.2</v>
      </c>
      <c r="U188" s="68">
        <v>42.2</v>
      </c>
      <c r="V188" s="68">
        <v>29</v>
      </c>
      <c r="W188" s="68">
        <v>16</v>
      </c>
      <c r="X188" s="68">
        <v>2</v>
      </c>
      <c r="Y188" s="68">
        <v>38</v>
      </c>
      <c r="Z188" s="68">
        <v>22</v>
      </c>
      <c r="AA188" s="5">
        <v>3.4123222748815163</v>
      </c>
      <c r="AB188" s="5">
        <v>1.2085308056872037</v>
      </c>
      <c r="AC188" s="5">
        <v>1</v>
      </c>
      <c r="AD188" s="5">
        <v>0</v>
      </c>
      <c r="AE188" s="5">
        <v>0</v>
      </c>
      <c r="AF188" s="5">
        <v>0</v>
      </c>
      <c r="AG188" s="5">
        <v>0</v>
      </c>
      <c r="AH188" s="5">
        <v>3.2758620689655173</v>
      </c>
      <c r="AI188" s="5">
        <v>0.73666682822649254</v>
      </c>
      <c r="AJ188" s="5">
        <v>0.41986378942957747</v>
      </c>
      <c r="AK188" s="5">
        <v>0</v>
      </c>
      <c r="AL188" s="5">
        <v>5.4323926866215873</v>
      </c>
      <c r="AM188" s="68">
        <v>187</v>
      </c>
      <c r="AN188" s="5">
        <v>5.4323926866215873</v>
      </c>
      <c r="AO188" s="17">
        <v>52</v>
      </c>
      <c r="AP188" s="17" t="s">
        <v>22151</v>
      </c>
      <c r="AQ188" s="5">
        <v>6.895458119358298</v>
      </c>
      <c r="AR188" s="5">
        <v>-1.4630654327367107</v>
      </c>
      <c r="AS188" s="68">
        <v>187</v>
      </c>
      <c r="AT188" s="14">
        <v>0</v>
      </c>
      <c r="AU188" s="42">
        <v>-2.1762379813250581</v>
      </c>
      <c r="AV188" s="19"/>
      <c r="AW188" s="19">
        <v>0</v>
      </c>
      <c r="AX188" s="43">
        <v>0</v>
      </c>
      <c r="AY188" s="167">
        <v>483.61</v>
      </c>
      <c r="AZ188" s="167">
        <v>440</v>
      </c>
      <c r="BA188" s="113">
        <v>43.610000000000014</v>
      </c>
      <c r="BB188" s="160">
        <v>370</v>
      </c>
      <c r="BC188" s="160">
        <v>575</v>
      </c>
      <c r="BD188" s="267" t="s">
        <v>22151</v>
      </c>
    </row>
    <row r="189" spans="1:56" x14ac:dyDescent="0.3">
      <c r="A189" s="214" t="s">
        <v>4620</v>
      </c>
      <c r="B189" s="33" t="s">
        <v>7653</v>
      </c>
      <c r="C189" s="33" t="s">
        <v>7654</v>
      </c>
      <c r="D189" s="121" t="s">
        <v>1143</v>
      </c>
      <c r="E189" s="33" t="s">
        <v>1386</v>
      </c>
      <c r="F189" s="114" t="s">
        <v>6120</v>
      </c>
      <c r="G189" s="1" t="s">
        <v>1373</v>
      </c>
      <c r="H189" s="114">
        <v>4020</v>
      </c>
      <c r="I189" s="114" t="s">
        <v>10220</v>
      </c>
      <c r="J189" s="114" t="e">
        <v>#VALUE!</v>
      </c>
      <c r="K189" s="114" t="s">
        <v>6092</v>
      </c>
      <c r="L189" s="172">
        <v>25.999999999999996</v>
      </c>
      <c r="M189" s="172">
        <v>0</v>
      </c>
      <c r="N189" s="115">
        <v>2</v>
      </c>
      <c r="O189" s="115">
        <v>1</v>
      </c>
      <c r="P189" s="115">
        <v>0</v>
      </c>
      <c r="Q189" s="115">
        <v>0</v>
      </c>
      <c r="R189" s="115">
        <v>7.0000000000000009</v>
      </c>
      <c r="S189" s="115">
        <v>7.0000000000000009</v>
      </c>
      <c r="T189" s="115">
        <v>21.2</v>
      </c>
      <c r="U189" s="115">
        <v>21.2</v>
      </c>
      <c r="V189" s="115">
        <v>19</v>
      </c>
      <c r="W189" s="115">
        <v>4</v>
      </c>
      <c r="X189" s="115">
        <v>3</v>
      </c>
      <c r="Y189" s="115">
        <v>17</v>
      </c>
      <c r="Z189" s="115">
        <v>5</v>
      </c>
      <c r="AA189" s="116">
        <v>1.6981132075471699</v>
      </c>
      <c r="AB189" s="116">
        <v>1.1320754716981132</v>
      </c>
      <c r="AC189" s="116">
        <v>2</v>
      </c>
      <c r="AD189" s="116">
        <v>0</v>
      </c>
      <c r="AE189" s="116">
        <v>0</v>
      </c>
      <c r="AF189" s="116">
        <v>0</v>
      </c>
      <c r="AG189" s="116">
        <v>0</v>
      </c>
      <c r="AH189" s="116">
        <v>1.4655172413793105</v>
      </c>
      <c r="AI189" s="116">
        <v>1.3744610576608365</v>
      </c>
      <c r="AJ189" s="116">
        <v>0.59160085635812321</v>
      </c>
      <c r="AK189" s="116">
        <v>0</v>
      </c>
      <c r="AL189" s="116">
        <v>5.4315791553982695</v>
      </c>
      <c r="AM189" s="115">
        <v>188</v>
      </c>
      <c r="AN189" s="116">
        <v>5.4315791553982695</v>
      </c>
      <c r="AO189" s="119">
        <v>53</v>
      </c>
      <c r="AP189" s="119" t="s">
        <v>22151</v>
      </c>
      <c r="AQ189" s="34">
        <v>6.895458119358298</v>
      </c>
      <c r="AR189" s="116">
        <v>-1.4638789639600285</v>
      </c>
      <c r="AS189" s="115">
        <v>188</v>
      </c>
      <c r="AT189" s="116">
        <v>0</v>
      </c>
      <c r="AU189" s="117">
        <v>-2.1780041147546902</v>
      </c>
      <c r="AV189" s="116"/>
      <c r="AW189" s="116">
        <v>0</v>
      </c>
      <c r="AX189" s="43">
        <v>0</v>
      </c>
      <c r="AY189" s="168">
        <v>688.77</v>
      </c>
      <c r="AZ189" s="168">
        <v>441</v>
      </c>
      <c r="BA189" s="120">
        <v>247.76999999999998</v>
      </c>
      <c r="BB189" s="161">
        <v>498</v>
      </c>
      <c r="BC189" s="161">
        <v>748</v>
      </c>
      <c r="BD189" s="267" t="s">
        <v>22151</v>
      </c>
    </row>
    <row r="190" spans="1:56" x14ac:dyDescent="0.3">
      <c r="A190" s="178" t="s">
        <v>13887</v>
      </c>
      <c r="B190" s="33" t="s">
        <v>13888</v>
      </c>
      <c r="C190" s="33" t="s">
        <v>6655</v>
      </c>
      <c r="D190" s="121" t="s">
        <v>11265</v>
      </c>
      <c r="E190" s="33" t="s">
        <v>1416</v>
      </c>
      <c r="F190" s="1" t="s">
        <v>9094</v>
      </c>
      <c r="G190" s="1" t="s">
        <v>1373</v>
      </c>
      <c r="H190" s="1">
        <v>13761</v>
      </c>
      <c r="I190" s="1" t="s">
        <v>11830</v>
      </c>
      <c r="J190" s="1" t="e">
        <v>#VALUE!</v>
      </c>
      <c r="K190" s="1" t="s">
        <v>13890</v>
      </c>
      <c r="L190" s="170">
        <v>27</v>
      </c>
      <c r="M190" s="170">
        <v>0</v>
      </c>
      <c r="N190" s="68">
        <v>2</v>
      </c>
      <c r="O190" s="68">
        <v>1</v>
      </c>
      <c r="P190" s="68">
        <v>0</v>
      </c>
      <c r="Q190" s="68">
        <v>0</v>
      </c>
      <c r="R190" s="68">
        <v>5</v>
      </c>
      <c r="S190" s="68">
        <v>5</v>
      </c>
      <c r="T190" s="68">
        <v>30</v>
      </c>
      <c r="U190" s="68">
        <v>30</v>
      </c>
      <c r="V190" s="68">
        <v>26</v>
      </c>
      <c r="W190" s="68">
        <v>13</v>
      </c>
      <c r="X190" s="68">
        <v>3</v>
      </c>
      <c r="Y190" s="68">
        <v>39</v>
      </c>
      <c r="Z190" s="68">
        <v>13</v>
      </c>
      <c r="AA190" s="5">
        <v>3.9</v>
      </c>
      <c r="AB190" s="5">
        <v>1.3</v>
      </c>
      <c r="AC190" s="5">
        <v>2</v>
      </c>
      <c r="AD190" s="5">
        <v>0</v>
      </c>
      <c r="AE190" s="5">
        <v>0</v>
      </c>
      <c r="AF190" s="5">
        <v>0</v>
      </c>
      <c r="AG190" s="5">
        <v>0</v>
      </c>
      <c r="AH190" s="5">
        <v>3.3620689655172415</v>
      </c>
      <c r="AI190" s="5">
        <v>0.15119024133239356</v>
      </c>
      <c r="AJ190" s="5">
        <v>-8.4822593360185425E-2</v>
      </c>
      <c r="AK190" s="5">
        <v>0</v>
      </c>
      <c r="AL190" s="5">
        <v>5.4284366134894499</v>
      </c>
      <c r="AM190" s="68">
        <v>189</v>
      </c>
      <c r="AN190" s="5">
        <v>5.4284366134894499</v>
      </c>
      <c r="AO190" s="17">
        <v>54</v>
      </c>
      <c r="AP190" s="17" t="s">
        <v>22151</v>
      </c>
      <c r="AQ190" s="5">
        <v>6.895458119358298</v>
      </c>
      <c r="AR190" s="5">
        <v>-1.4670215058688481</v>
      </c>
      <c r="AS190" s="68">
        <v>189</v>
      </c>
      <c r="AT190" s="14">
        <v>0</v>
      </c>
      <c r="AU190" s="42">
        <v>-2.1848264076920798</v>
      </c>
      <c r="AV190" s="19"/>
      <c r="AW190" s="19">
        <v>0</v>
      </c>
      <c r="AX190" s="43">
        <v>0</v>
      </c>
      <c r="AY190" s="167">
        <v>723.02</v>
      </c>
      <c r="AZ190" s="167">
        <v>443</v>
      </c>
      <c r="BA190" s="113">
        <v>280.02</v>
      </c>
      <c r="BB190" s="160">
        <v>627</v>
      </c>
      <c r="BC190" s="160">
        <v>750</v>
      </c>
      <c r="BD190" s="267" t="s">
        <v>22151</v>
      </c>
    </row>
    <row r="191" spans="1:56" x14ac:dyDescent="0.3">
      <c r="A191" s="178" t="s">
        <v>20045</v>
      </c>
      <c r="B191" s="33" t="s">
        <v>7650</v>
      </c>
      <c r="C191" s="33" t="s">
        <v>6970</v>
      </c>
      <c r="D191" s="121" t="s">
        <v>14247</v>
      </c>
      <c r="E191" s="33" t="s">
        <v>1409</v>
      </c>
      <c r="F191" s="1" t="s">
        <v>9094</v>
      </c>
      <c r="G191" s="1" t="s">
        <v>1373</v>
      </c>
      <c r="H191" s="26">
        <v>14899</v>
      </c>
      <c r="I191" s="26" t="s">
        <v>20046</v>
      </c>
      <c r="J191" s="26" t="e">
        <v>#VALUE!</v>
      </c>
      <c r="K191" s="26" t="s">
        <v>20048</v>
      </c>
      <c r="L191" s="171">
        <v>15.000000000000002</v>
      </c>
      <c r="M191" s="171">
        <v>0</v>
      </c>
      <c r="N191" s="68">
        <v>1</v>
      </c>
      <c r="O191" s="68">
        <v>1</v>
      </c>
      <c r="P191" s="68">
        <v>0</v>
      </c>
      <c r="Q191" s="97">
        <v>6</v>
      </c>
      <c r="R191" s="97">
        <v>1</v>
      </c>
      <c r="S191" s="97">
        <v>7</v>
      </c>
      <c r="T191" s="97">
        <v>14.2</v>
      </c>
      <c r="U191" s="97">
        <v>14.2</v>
      </c>
      <c r="V191" s="97">
        <v>14</v>
      </c>
      <c r="W191" s="97">
        <v>10</v>
      </c>
      <c r="X191" s="97">
        <v>1</v>
      </c>
      <c r="Y191" s="97">
        <v>20</v>
      </c>
      <c r="Z191" s="97">
        <v>7</v>
      </c>
      <c r="AA191" s="27">
        <v>6.3380281690140849</v>
      </c>
      <c r="AB191" s="27">
        <v>1.4788732394366197</v>
      </c>
      <c r="AC191" s="27">
        <v>1</v>
      </c>
      <c r="AD191" s="27">
        <v>0</v>
      </c>
      <c r="AE191" s="27">
        <v>3.75</v>
      </c>
      <c r="AF191" s="27">
        <v>0</v>
      </c>
      <c r="AG191" s="27">
        <v>0</v>
      </c>
      <c r="AH191" s="27">
        <v>1.7241379310344829</v>
      </c>
      <c r="AI191" s="27">
        <v>-0.88059703469645689</v>
      </c>
      <c r="AJ191" s="27">
        <v>-0.36684686976406511</v>
      </c>
      <c r="AK191" s="27">
        <v>0</v>
      </c>
      <c r="AL191" s="27">
        <v>5.226694026573961</v>
      </c>
      <c r="AM191" s="97">
        <v>190</v>
      </c>
      <c r="AN191" s="27">
        <v>5.226694026573961</v>
      </c>
      <c r="AO191" s="28">
        <v>55</v>
      </c>
      <c r="AP191" s="28" t="s">
        <v>22151</v>
      </c>
      <c r="AQ191" s="27">
        <v>6.895458119358298</v>
      </c>
      <c r="AR191" s="27">
        <v>-1.668764092784337</v>
      </c>
      <c r="AS191" s="97">
        <v>190</v>
      </c>
      <c r="AT191" s="27">
        <v>0</v>
      </c>
      <c r="AU191" s="43">
        <v>-2.622798936243413</v>
      </c>
      <c r="AV191" s="27"/>
      <c r="AW191" s="27">
        <v>0</v>
      </c>
      <c r="AX191" s="43">
        <v>0</v>
      </c>
      <c r="AY191" s="167">
        <v>749.98</v>
      </c>
      <c r="AZ191" s="167">
        <v>451</v>
      </c>
      <c r="BA191" s="113">
        <v>298.98</v>
      </c>
      <c r="BB191" s="160">
        <v>706</v>
      </c>
      <c r="BC191" s="160">
        <v>706</v>
      </c>
      <c r="BD191" s="267" t="s">
        <v>22151</v>
      </c>
    </row>
    <row r="192" spans="1:56" x14ac:dyDescent="0.3">
      <c r="A192" s="178" t="s">
        <v>14123</v>
      </c>
      <c r="B192" s="33" t="s">
        <v>14124</v>
      </c>
      <c r="C192" s="33" t="s">
        <v>7089</v>
      </c>
      <c r="D192" s="121" t="s">
        <v>13950</v>
      </c>
      <c r="E192" s="33" t="s">
        <v>1402</v>
      </c>
      <c r="F192" s="1" t="s">
        <v>6120</v>
      </c>
      <c r="G192" s="1" t="s">
        <v>1373</v>
      </c>
      <c r="H192" s="1">
        <v>18064</v>
      </c>
      <c r="I192" s="1" t="s">
        <v>13975</v>
      </c>
      <c r="J192" s="1" t="e">
        <v>#VALUE!</v>
      </c>
      <c r="K192" s="1" t="s">
        <v>14125</v>
      </c>
      <c r="L192" s="170">
        <v>23</v>
      </c>
      <c r="M192" s="170">
        <v>0</v>
      </c>
      <c r="N192" s="68">
        <v>3</v>
      </c>
      <c r="O192" s="68">
        <v>3</v>
      </c>
      <c r="P192" s="68">
        <v>0</v>
      </c>
      <c r="Q192" s="68">
        <v>0</v>
      </c>
      <c r="R192" s="68">
        <v>4</v>
      </c>
      <c r="S192" s="68">
        <v>4</v>
      </c>
      <c r="T192" s="68">
        <v>21.2</v>
      </c>
      <c r="U192" s="68">
        <v>21.2</v>
      </c>
      <c r="V192" s="68">
        <v>23</v>
      </c>
      <c r="W192" s="68">
        <v>11</v>
      </c>
      <c r="X192" s="68">
        <v>1</v>
      </c>
      <c r="Y192" s="68">
        <v>32</v>
      </c>
      <c r="Z192" s="68">
        <v>6</v>
      </c>
      <c r="AA192" s="5">
        <v>4.6698113207547172</v>
      </c>
      <c r="AB192" s="5">
        <v>1.3679245283018868</v>
      </c>
      <c r="AC192" s="34">
        <v>3</v>
      </c>
      <c r="AD192" s="34">
        <v>0</v>
      </c>
      <c r="AE192" s="34">
        <v>0</v>
      </c>
      <c r="AF192" s="34">
        <v>0</v>
      </c>
      <c r="AG192" s="34">
        <v>0</v>
      </c>
      <c r="AH192" s="34">
        <v>2.7586206896551726</v>
      </c>
      <c r="AI192" s="5">
        <v>-0.33317968211656479</v>
      </c>
      <c r="AJ192" s="5">
        <v>-0.2433912599280455</v>
      </c>
      <c r="AK192" s="5">
        <v>0</v>
      </c>
      <c r="AL192" s="34">
        <v>5.1820497476105629</v>
      </c>
      <c r="AM192" s="105">
        <v>191</v>
      </c>
      <c r="AN192" s="34">
        <v>5.1820497476105629</v>
      </c>
      <c r="AO192" s="35">
        <v>56</v>
      </c>
      <c r="AP192" s="35" t="s">
        <v>22151</v>
      </c>
      <c r="AQ192" s="34">
        <v>6.895458119358298</v>
      </c>
      <c r="AR192" s="34">
        <v>-1.7134083717477351</v>
      </c>
      <c r="AS192" s="105">
        <v>191</v>
      </c>
      <c r="AT192" s="34">
        <v>0</v>
      </c>
      <c r="AU192" s="44">
        <v>-2.7197193140471403</v>
      </c>
      <c r="AV192" s="34"/>
      <c r="AW192" s="34">
        <v>0</v>
      </c>
      <c r="AX192" s="43">
        <v>0</v>
      </c>
      <c r="AY192" s="167">
        <v>698.57</v>
      </c>
      <c r="AZ192" s="167">
        <v>452</v>
      </c>
      <c r="BA192" s="113">
        <v>246.57000000000005</v>
      </c>
      <c r="BB192" s="160">
        <v>603</v>
      </c>
      <c r="BC192" s="160">
        <v>749</v>
      </c>
      <c r="BD192" s="267" t="s">
        <v>22151</v>
      </c>
    </row>
    <row r="193" spans="1:56" x14ac:dyDescent="0.3">
      <c r="A193" s="178" t="s">
        <v>12563</v>
      </c>
      <c r="B193" s="1" t="s">
        <v>12564</v>
      </c>
      <c r="C193" s="1" t="s">
        <v>6681</v>
      </c>
      <c r="D193" s="121" t="s">
        <v>11269</v>
      </c>
      <c r="E193" s="1" t="s">
        <v>1413</v>
      </c>
      <c r="F193" s="1" t="s">
        <v>9094</v>
      </c>
      <c r="G193" s="1" t="s">
        <v>1373</v>
      </c>
      <c r="H193" s="1">
        <v>14605</v>
      </c>
      <c r="I193" s="1" t="s">
        <v>11773</v>
      </c>
      <c r="J193" s="1" t="e">
        <v>#VALUE!</v>
      </c>
      <c r="K193" s="1" t="s">
        <v>12565</v>
      </c>
      <c r="L193" s="170">
        <v>24</v>
      </c>
      <c r="M193" s="170">
        <v>0</v>
      </c>
      <c r="N193" s="68">
        <v>2</v>
      </c>
      <c r="O193" s="68">
        <v>0</v>
      </c>
      <c r="P193" s="68">
        <v>0</v>
      </c>
      <c r="Q193" s="68">
        <v>0</v>
      </c>
      <c r="R193" s="68">
        <v>5</v>
      </c>
      <c r="S193" s="68">
        <v>5</v>
      </c>
      <c r="T193" s="68">
        <v>14.2</v>
      </c>
      <c r="U193" s="68">
        <v>14.2</v>
      </c>
      <c r="V193" s="68">
        <v>9</v>
      </c>
      <c r="W193" s="68">
        <v>2</v>
      </c>
      <c r="X193" s="68">
        <v>1</v>
      </c>
      <c r="Y193" s="68">
        <v>20</v>
      </c>
      <c r="Z193" s="68">
        <v>8</v>
      </c>
      <c r="AA193" s="5">
        <v>1.267605633802817</v>
      </c>
      <c r="AB193" s="5">
        <v>1.1971830985915493</v>
      </c>
      <c r="AC193" s="5">
        <v>2</v>
      </c>
      <c r="AD193" s="5">
        <v>0</v>
      </c>
      <c r="AE193" s="5">
        <v>0</v>
      </c>
      <c r="AF193" s="5">
        <v>0</v>
      </c>
      <c r="AG193" s="5">
        <v>0</v>
      </c>
      <c r="AH193" s="5">
        <v>1.7241379310344829</v>
      </c>
      <c r="AI193" s="5">
        <v>1.1055876184626472</v>
      </c>
      <c r="AJ193" s="5">
        <v>0.31298814574676426</v>
      </c>
      <c r="AK193" s="5">
        <v>0</v>
      </c>
      <c r="AL193" s="5">
        <v>5.142713695243895</v>
      </c>
      <c r="AM193" s="68">
        <v>192</v>
      </c>
      <c r="AN193" s="5">
        <v>5.142713695243895</v>
      </c>
      <c r="AO193" s="17">
        <v>57</v>
      </c>
      <c r="AP193" s="17" t="s">
        <v>22151</v>
      </c>
      <c r="AQ193" s="5">
        <v>6.895458119358298</v>
      </c>
      <c r="AR193" s="5">
        <v>-1.752744424114403</v>
      </c>
      <c r="AS193" s="68">
        <v>192</v>
      </c>
      <c r="AT193" s="14">
        <v>0</v>
      </c>
      <c r="AU193" s="42">
        <v>-2.8051158115426058</v>
      </c>
      <c r="AV193" s="19"/>
      <c r="AW193" s="19">
        <v>0</v>
      </c>
      <c r="AX193" s="43">
        <v>0</v>
      </c>
      <c r="AY193" s="167">
        <v>746.61</v>
      </c>
      <c r="AZ193" s="167">
        <v>456</v>
      </c>
      <c r="BA193" s="113">
        <v>290.61</v>
      </c>
      <c r="BB193" s="160">
        <v>661</v>
      </c>
      <c r="BC193" s="160">
        <v>743</v>
      </c>
      <c r="BD193" s="267" t="s">
        <v>22151</v>
      </c>
    </row>
    <row r="194" spans="1:56" x14ac:dyDescent="0.3">
      <c r="A194" s="178" t="s">
        <v>2470</v>
      </c>
      <c r="B194" s="33" t="s">
        <v>7959</v>
      </c>
      <c r="C194" s="33" t="s">
        <v>6620</v>
      </c>
      <c r="D194" s="121" t="s">
        <v>994</v>
      </c>
      <c r="E194" s="33" t="s">
        <v>1437</v>
      </c>
      <c r="F194" s="1" t="s">
        <v>9094</v>
      </c>
      <c r="G194" s="1" t="s">
        <v>1373</v>
      </c>
      <c r="H194" s="1">
        <v>7882</v>
      </c>
      <c r="I194" s="1" t="s">
        <v>9233</v>
      </c>
      <c r="J194" s="1" t="e">
        <v>#VALUE!</v>
      </c>
      <c r="K194" s="1" t="s">
        <v>8733</v>
      </c>
      <c r="L194" s="170">
        <v>12</v>
      </c>
      <c r="M194" s="170">
        <v>10</v>
      </c>
      <c r="N194" s="68">
        <v>2</v>
      </c>
      <c r="O194" s="68">
        <v>4</v>
      </c>
      <c r="P194" s="68">
        <v>0</v>
      </c>
      <c r="Q194" s="68">
        <v>0</v>
      </c>
      <c r="R194" s="68">
        <v>0</v>
      </c>
      <c r="S194" s="68">
        <v>0</v>
      </c>
      <c r="T194" s="68">
        <v>45.1</v>
      </c>
      <c r="U194" s="68">
        <v>45.1</v>
      </c>
      <c r="V194" s="68">
        <v>42</v>
      </c>
      <c r="W194" s="68">
        <v>25.999999999999996</v>
      </c>
      <c r="X194" s="68">
        <v>6</v>
      </c>
      <c r="Y194" s="68">
        <v>51.999999999999993</v>
      </c>
      <c r="Z194" s="68">
        <v>16</v>
      </c>
      <c r="AA194" s="5">
        <v>5.1884700665188461</v>
      </c>
      <c r="AB194" s="5">
        <v>1.286031042128603</v>
      </c>
      <c r="AC194" s="5">
        <v>2</v>
      </c>
      <c r="AD194" s="5">
        <v>0</v>
      </c>
      <c r="AE194" s="5">
        <v>0</v>
      </c>
      <c r="AF194" s="5">
        <v>0</v>
      </c>
      <c r="AG194" s="5">
        <v>0</v>
      </c>
      <c r="AH194" s="5">
        <v>4.4827586206896548</v>
      </c>
      <c r="AI194" s="5">
        <v>-1.2674538104634685</v>
      </c>
      <c r="AJ194" s="5">
        <v>-0.11817842734511652</v>
      </c>
      <c r="AK194" s="5">
        <v>0</v>
      </c>
      <c r="AL194" s="5">
        <v>5.0971263828810702</v>
      </c>
      <c r="AM194" s="68">
        <v>193</v>
      </c>
      <c r="AN194" s="5">
        <v>5.0971263828810702</v>
      </c>
      <c r="AO194" s="17">
        <v>58</v>
      </c>
      <c r="AP194" s="17" t="s">
        <v>22151</v>
      </c>
      <c r="AQ194" s="5">
        <v>6.895458119358298</v>
      </c>
      <c r="AR194" s="5">
        <v>-1.7983317364772278</v>
      </c>
      <c r="AS194" s="68">
        <v>193</v>
      </c>
      <c r="AT194" s="14">
        <v>0</v>
      </c>
      <c r="AU194" s="42">
        <v>-2.9040834651782244</v>
      </c>
      <c r="AV194" s="19"/>
      <c r="AW194" s="19">
        <v>0</v>
      </c>
      <c r="AX194" s="43">
        <v>0</v>
      </c>
      <c r="AY194" s="167">
        <v>334.77</v>
      </c>
      <c r="AZ194" s="167">
        <v>461</v>
      </c>
      <c r="BA194" s="113">
        <v>-126.23000000000002</v>
      </c>
      <c r="BB194" s="160">
        <v>281</v>
      </c>
      <c r="BC194" s="160">
        <v>396</v>
      </c>
      <c r="BD194" s="267" t="s">
        <v>22151</v>
      </c>
    </row>
    <row r="195" spans="1:56" x14ac:dyDescent="0.3">
      <c r="A195" s="178" t="s">
        <v>8256</v>
      </c>
      <c r="B195" s="1" t="s">
        <v>8257</v>
      </c>
      <c r="C195" s="1" t="s">
        <v>6596</v>
      </c>
      <c r="D195" s="121" t="s">
        <v>8747</v>
      </c>
      <c r="E195" s="1" t="s">
        <v>1446</v>
      </c>
      <c r="F195" s="1" t="s">
        <v>9094</v>
      </c>
      <c r="G195" s="1" t="s">
        <v>1373</v>
      </c>
      <c r="H195" s="1">
        <v>14843</v>
      </c>
      <c r="I195" s="1" t="s">
        <v>9720</v>
      </c>
      <c r="J195" s="1" t="e">
        <v>#VALUE!</v>
      </c>
      <c r="K195" s="1" t="s">
        <v>8748</v>
      </c>
      <c r="L195" s="170">
        <v>18</v>
      </c>
      <c r="M195" s="170">
        <v>2</v>
      </c>
      <c r="N195" s="68">
        <v>3</v>
      </c>
      <c r="O195" s="68">
        <v>1</v>
      </c>
      <c r="P195" s="68">
        <v>0</v>
      </c>
      <c r="Q195" s="68">
        <v>0</v>
      </c>
      <c r="R195" s="68">
        <v>2</v>
      </c>
      <c r="S195" s="68">
        <v>2</v>
      </c>
      <c r="T195" s="68">
        <v>33.200000000000003</v>
      </c>
      <c r="U195" s="68">
        <v>33.200000000000003</v>
      </c>
      <c r="V195" s="68">
        <v>30</v>
      </c>
      <c r="W195" s="68">
        <v>16</v>
      </c>
      <c r="X195" s="68">
        <v>3</v>
      </c>
      <c r="Y195" s="68">
        <v>35</v>
      </c>
      <c r="Z195" s="68">
        <v>17</v>
      </c>
      <c r="AA195" s="5">
        <v>4.3373493975903612</v>
      </c>
      <c r="AB195" s="5">
        <v>1.4156626506024095</v>
      </c>
      <c r="AC195" s="5">
        <v>3</v>
      </c>
      <c r="AD195" s="5">
        <v>0</v>
      </c>
      <c r="AE195" s="5">
        <v>0</v>
      </c>
      <c r="AF195" s="5">
        <v>0</v>
      </c>
      <c r="AG195" s="5">
        <v>0</v>
      </c>
      <c r="AH195" s="5">
        <v>3.0172413793103448</v>
      </c>
      <c r="AI195" s="5">
        <v>-0.21613594328095539</v>
      </c>
      <c r="AJ195" s="5">
        <v>-0.73642524171988599</v>
      </c>
      <c r="AK195" s="5">
        <v>0</v>
      </c>
      <c r="AL195" s="5">
        <v>5.0646801943095046</v>
      </c>
      <c r="AM195" s="68">
        <v>194</v>
      </c>
      <c r="AN195" s="5">
        <v>5.0646801943095046</v>
      </c>
      <c r="AO195" s="17">
        <v>59</v>
      </c>
      <c r="AP195" s="17" t="s">
        <v>22151</v>
      </c>
      <c r="AQ195" s="5">
        <v>6.895458119358298</v>
      </c>
      <c r="AR195" s="5">
        <v>-1.8307779250487934</v>
      </c>
      <c r="AS195" s="68">
        <v>194</v>
      </c>
      <c r="AT195" s="14">
        <v>0</v>
      </c>
      <c r="AU195" s="42">
        <v>-2.9745224313271756</v>
      </c>
      <c r="AV195" s="19"/>
      <c r="AW195" s="19">
        <v>0</v>
      </c>
      <c r="AX195" s="43">
        <v>0</v>
      </c>
      <c r="AY195" s="167">
        <v>393.3</v>
      </c>
      <c r="AZ195" s="167">
        <v>463</v>
      </c>
      <c r="BA195" s="113">
        <v>-69.699999999999989</v>
      </c>
      <c r="BB195" s="160">
        <v>291</v>
      </c>
      <c r="BC195" s="160">
        <v>457</v>
      </c>
      <c r="BD195" s="267" t="s">
        <v>22151</v>
      </c>
    </row>
    <row r="196" spans="1:56" x14ac:dyDescent="0.3">
      <c r="A196" s="213" t="s">
        <v>14169</v>
      </c>
      <c r="B196" s="1" t="s">
        <v>14176</v>
      </c>
      <c r="C196" s="1" t="s">
        <v>6594</v>
      </c>
      <c r="D196" s="121" t="s">
        <v>13951</v>
      </c>
      <c r="E196" s="1" t="s">
        <v>1470</v>
      </c>
      <c r="F196" s="1" t="s">
        <v>6120</v>
      </c>
      <c r="G196" s="1" t="s">
        <v>1373</v>
      </c>
      <c r="H196" s="1">
        <v>15231</v>
      </c>
      <c r="I196" s="1" t="s">
        <v>14173</v>
      </c>
      <c r="J196" s="1" t="e">
        <v>#VALUE!</v>
      </c>
      <c r="K196" s="1" t="s">
        <v>14194</v>
      </c>
      <c r="L196" s="170">
        <v>11</v>
      </c>
      <c r="M196" s="170">
        <v>1</v>
      </c>
      <c r="N196" s="68">
        <v>0</v>
      </c>
      <c r="O196" s="68">
        <v>0</v>
      </c>
      <c r="P196" s="68">
        <v>0</v>
      </c>
      <c r="Q196" s="77">
        <v>2</v>
      </c>
      <c r="R196" s="77">
        <v>2</v>
      </c>
      <c r="S196" s="77">
        <v>4</v>
      </c>
      <c r="T196" s="77">
        <v>26</v>
      </c>
      <c r="U196" s="77">
        <v>26</v>
      </c>
      <c r="V196" s="77">
        <v>18</v>
      </c>
      <c r="W196" s="77">
        <v>10</v>
      </c>
      <c r="X196" s="77">
        <v>1</v>
      </c>
      <c r="Y196" s="77">
        <v>19</v>
      </c>
      <c r="Z196" s="77">
        <v>5</v>
      </c>
      <c r="AA196" s="54">
        <v>3.4615384615384617</v>
      </c>
      <c r="AB196" s="54">
        <v>0.88461538461538458</v>
      </c>
      <c r="AC196" s="54">
        <v>0</v>
      </c>
      <c r="AD196" s="54">
        <v>0</v>
      </c>
      <c r="AE196" s="54">
        <v>1.25</v>
      </c>
      <c r="AF196" s="54">
        <v>0</v>
      </c>
      <c r="AG196" s="54">
        <v>0</v>
      </c>
      <c r="AH196" s="54">
        <v>1.6379310344827587</v>
      </c>
      <c r="AI196" s="54">
        <v>0.43767490630252404</v>
      </c>
      <c r="AJ196" s="54">
        <v>1.7342650830386435</v>
      </c>
      <c r="AK196" s="54">
        <v>0</v>
      </c>
      <c r="AL196" s="54">
        <v>5.0598710238239262</v>
      </c>
      <c r="AM196" s="77">
        <v>195</v>
      </c>
      <c r="AN196" s="54">
        <v>5.0598710238239262</v>
      </c>
      <c r="AO196" s="59">
        <v>60</v>
      </c>
      <c r="AP196" s="59" t="s">
        <v>22151</v>
      </c>
      <c r="AQ196" s="54">
        <v>6.895458119358298</v>
      </c>
      <c r="AR196" s="54">
        <v>-1.8355870955343718</v>
      </c>
      <c r="AS196" s="77">
        <v>195</v>
      </c>
      <c r="AT196" s="54">
        <v>0</v>
      </c>
      <c r="AU196" s="60">
        <v>-2.9849628871080145</v>
      </c>
      <c r="AV196" s="54"/>
      <c r="AW196" s="54">
        <v>0</v>
      </c>
      <c r="AX196" s="43">
        <v>0</v>
      </c>
      <c r="AY196" s="167">
        <v>999</v>
      </c>
      <c r="AZ196" s="167">
        <v>464</v>
      </c>
      <c r="BA196" s="113">
        <v>535</v>
      </c>
      <c r="BB196" s="160">
        <v>0</v>
      </c>
      <c r="BC196" s="160">
        <v>0</v>
      </c>
      <c r="BD196" s="267" t="s">
        <v>22151</v>
      </c>
    </row>
    <row r="197" spans="1:56" x14ac:dyDescent="0.3">
      <c r="A197" s="178" t="s">
        <v>17034</v>
      </c>
      <c r="B197" s="26" t="s">
        <v>8139</v>
      </c>
      <c r="C197" s="26" t="s">
        <v>6987</v>
      </c>
      <c r="D197" s="121" t="s">
        <v>14270</v>
      </c>
      <c r="E197" s="26" t="s">
        <v>1395</v>
      </c>
      <c r="F197" s="1" t="s">
        <v>9094</v>
      </c>
      <c r="G197" s="1" t="s">
        <v>1373</v>
      </c>
      <c r="H197" s="1">
        <v>14974</v>
      </c>
      <c r="I197" s="1" t="s">
        <v>17035</v>
      </c>
      <c r="J197" s="1" t="e">
        <v>#VALUE!</v>
      </c>
      <c r="K197" s="1" t="s">
        <v>17037</v>
      </c>
      <c r="L197" s="170">
        <v>21</v>
      </c>
      <c r="M197" s="170">
        <v>0</v>
      </c>
      <c r="N197" s="68">
        <v>1</v>
      </c>
      <c r="O197" s="68">
        <v>1</v>
      </c>
      <c r="P197" s="68">
        <v>0</v>
      </c>
      <c r="Q197" s="68">
        <v>1</v>
      </c>
      <c r="R197" s="68">
        <v>2</v>
      </c>
      <c r="S197" s="68">
        <v>3</v>
      </c>
      <c r="T197" s="68">
        <v>21.2</v>
      </c>
      <c r="U197" s="68">
        <v>21.2</v>
      </c>
      <c r="V197" s="68">
        <v>17</v>
      </c>
      <c r="W197" s="68">
        <v>5</v>
      </c>
      <c r="X197" s="68">
        <v>2</v>
      </c>
      <c r="Y197" s="68">
        <v>19</v>
      </c>
      <c r="Z197" s="68">
        <v>7.0000000000000009</v>
      </c>
      <c r="AA197" s="5">
        <v>2.1226415094339623</v>
      </c>
      <c r="AB197" s="5">
        <v>1.1320754716981132</v>
      </c>
      <c r="AC197" s="27">
        <v>1</v>
      </c>
      <c r="AD197" s="27">
        <v>0</v>
      </c>
      <c r="AE197" s="27">
        <v>0.625</v>
      </c>
      <c r="AF197" s="27">
        <v>0</v>
      </c>
      <c r="AG197" s="27">
        <v>0</v>
      </c>
      <c r="AH197" s="27">
        <v>1.6379310344827587</v>
      </c>
      <c r="AI197" s="5">
        <v>1.1305123805497799</v>
      </c>
      <c r="AJ197" s="5">
        <v>0.59160085635812321</v>
      </c>
      <c r="AK197" s="5">
        <v>0</v>
      </c>
      <c r="AL197" s="27">
        <v>4.9850442713906613</v>
      </c>
      <c r="AM197" s="97">
        <v>196</v>
      </c>
      <c r="AN197" s="27">
        <v>4.9850442713906613</v>
      </c>
      <c r="AO197" s="28">
        <v>61</v>
      </c>
      <c r="AP197" s="28" t="s">
        <v>22151</v>
      </c>
      <c r="AQ197" s="27">
        <v>6.895458119358298</v>
      </c>
      <c r="AR197" s="27">
        <v>-1.9104138479676367</v>
      </c>
      <c r="AS197" s="97">
        <v>196</v>
      </c>
      <c r="AT197" s="27">
        <v>0</v>
      </c>
      <c r="AU197" s="43">
        <v>-3.1474078248256516</v>
      </c>
      <c r="AV197" s="27"/>
      <c r="AW197" s="27">
        <v>0</v>
      </c>
      <c r="AX197" s="43">
        <v>0</v>
      </c>
      <c r="AY197" s="167">
        <v>999</v>
      </c>
      <c r="AZ197" s="167">
        <v>469</v>
      </c>
      <c r="BA197" s="113">
        <v>530</v>
      </c>
      <c r="BB197" s="160">
        <v>0</v>
      </c>
      <c r="BC197" s="160">
        <v>0</v>
      </c>
      <c r="BD197" s="267" t="s">
        <v>22151</v>
      </c>
    </row>
    <row r="198" spans="1:56" x14ac:dyDescent="0.3">
      <c r="A198" s="212" t="s">
        <v>2875</v>
      </c>
      <c r="B198" s="1" t="s">
        <v>7641</v>
      </c>
      <c r="C198" s="1" t="s">
        <v>6596</v>
      </c>
      <c r="D198" s="121" t="s">
        <v>1114</v>
      </c>
      <c r="E198" s="1" t="s">
        <v>1565</v>
      </c>
      <c r="F198" s="1" t="s">
        <v>6120</v>
      </c>
      <c r="G198" s="1" t="s">
        <v>1373</v>
      </c>
      <c r="H198" s="216">
        <v>5372</v>
      </c>
      <c r="I198" s="216" t="s">
        <v>10053</v>
      </c>
      <c r="J198" s="244" t="e">
        <v>#VALUE!</v>
      </c>
      <c r="K198" s="244" t="s">
        <v>6108</v>
      </c>
      <c r="L198" s="171">
        <v>5</v>
      </c>
      <c r="M198" s="171">
        <v>5</v>
      </c>
      <c r="N198" s="221">
        <v>2</v>
      </c>
      <c r="O198" s="97">
        <v>0</v>
      </c>
      <c r="P198" s="97">
        <v>0</v>
      </c>
      <c r="Q198" s="221">
        <v>0</v>
      </c>
      <c r="R198" s="97">
        <v>0</v>
      </c>
      <c r="S198" s="97">
        <v>0</v>
      </c>
      <c r="T198" s="221">
        <v>26.2</v>
      </c>
      <c r="U198" s="221">
        <v>26.2</v>
      </c>
      <c r="V198" s="221">
        <v>25</v>
      </c>
      <c r="W198" s="221">
        <v>10</v>
      </c>
      <c r="X198" s="221">
        <v>0</v>
      </c>
      <c r="Y198" s="221">
        <v>25</v>
      </c>
      <c r="Z198" s="221">
        <v>7</v>
      </c>
      <c r="AA198" s="224">
        <v>3.4351145038167941</v>
      </c>
      <c r="AB198" s="224">
        <v>1.2213740458015268</v>
      </c>
      <c r="AC198" s="224">
        <v>2</v>
      </c>
      <c r="AD198" s="245">
        <v>0</v>
      </c>
      <c r="AE198" s="224">
        <v>0</v>
      </c>
      <c r="AF198" s="245">
        <v>0</v>
      </c>
      <c r="AG198" s="245">
        <v>0</v>
      </c>
      <c r="AH198" s="224">
        <v>2.1551724137931036</v>
      </c>
      <c r="AI198" s="224">
        <v>0.45935953254354628</v>
      </c>
      <c r="AJ198" s="224">
        <v>0.28990189052697241</v>
      </c>
      <c r="AK198" s="224">
        <v>0</v>
      </c>
      <c r="AL198" s="228">
        <v>4.904433836863622</v>
      </c>
      <c r="AM198" s="246">
        <v>197</v>
      </c>
      <c r="AN198" s="247">
        <v>4.904433836863622</v>
      </c>
      <c r="AO198" s="248">
        <v>62</v>
      </c>
      <c r="AP198" s="253" t="s">
        <v>22151</v>
      </c>
      <c r="AQ198" s="224">
        <v>6.895458119358298</v>
      </c>
      <c r="AR198" s="224">
        <v>-1.991024282494676</v>
      </c>
      <c r="AS198" s="221">
        <v>197</v>
      </c>
      <c r="AT198" s="224">
        <v>0</v>
      </c>
      <c r="AU198" s="239">
        <v>-3.3224088316890095</v>
      </c>
      <c r="AV198" s="224"/>
      <c r="AW198" s="224">
        <v>0</v>
      </c>
      <c r="AX198" s="43">
        <v>0</v>
      </c>
      <c r="AY198" s="268">
        <v>235.18</v>
      </c>
      <c r="AZ198" s="255">
        <v>471</v>
      </c>
      <c r="BA198" s="256">
        <v>-235.82</v>
      </c>
      <c r="BB198" s="257">
        <v>190</v>
      </c>
      <c r="BC198" s="257">
        <v>287</v>
      </c>
      <c r="BD198" s="267" t="s">
        <v>22151</v>
      </c>
    </row>
    <row r="199" spans="1:56" x14ac:dyDescent="0.3">
      <c r="A199" s="213" t="s">
        <v>15227</v>
      </c>
      <c r="B199" s="1" t="s">
        <v>15228</v>
      </c>
      <c r="C199" s="1" t="s">
        <v>7377</v>
      </c>
      <c r="D199" s="121" t="s">
        <v>14208</v>
      </c>
      <c r="E199" s="1" t="s">
        <v>1470</v>
      </c>
      <c r="F199" s="1" t="s">
        <v>6120</v>
      </c>
      <c r="G199" s="1" t="s">
        <v>1373</v>
      </c>
      <c r="H199" s="1">
        <v>14719</v>
      </c>
      <c r="I199" s="1" t="s">
        <v>15229</v>
      </c>
      <c r="J199" s="1" t="e">
        <v>#VALUE!</v>
      </c>
      <c r="K199" s="1" t="s">
        <v>15230</v>
      </c>
      <c r="L199" s="170">
        <v>26.999999999999996</v>
      </c>
      <c r="M199" s="170">
        <v>0</v>
      </c>
      <c r="N199" s="68">
        <v>2</v>
      </c>
      <c r="O199" s="68">
        <v>3</v>
      </c>
      <c r="P199" s="68">
        <v>0</v>
      </c>
      <c r="Q199" s="77">
        <v>5</v>
      </c>
      <c r="R199" s="77">
        <v>2</v>
      </c>
      <c r="S199" s="77">
        <v>7</v>
      </c>
      <c r="T199" s="77">
        <v>26.1</v>
      </c>
      <c r="U199" s="77">
        <v>26.1</v>
      </c>
      <c r="V199" s="77">
        <v>28</v>
      </c>
      <c r="W199" s="77">
        <v>17</v>
      </c>
      <c r="X199" s="77">
        <v>4</v>
      </c>
      <c r="Y199" s="77">
        <v>18</v>
      </c>
      <c r="Z199" s="77">
        <v>9</v>
      </c>
      <c r="AA199" s="54">
        <v>5.8620689655172411</v>
      </c>
      <c r="AB199" s="54">
        <v>1.4176245210727969</v>
      </c>
      <c r="AC199" s="54">
        <v>2</v>
      </c>
      <c r="AD199" s="54">
        <v>0</v>
      </c>
      <c r="AE199" s="54">
        <v>3.125</v>
      </c>
      <c r="AF199" s="54">
        <v>0</v>
      </c>
      <c r="AG199" s="54">
        <v>0</v>
      </c>
      <c r="AH199" s="54">
        <v>1.5517241379310345</v>
      </c>
      <c r="AI199" s="54">
        <v>-1.2385511488175818</v>
      </c>
      <c r="AJ199" s="54">
        <v>-0.55546876603791329</v>
      </c>
      <c r="AK199" s="54">
        <v>0</v>
      </c>
      <c r="AL199" s="54">
        <v>4.8827042230755398</v>
      </c>
      <c r="AM199" s="77">
        <v>198</v>
      </c>
      <c r="AN199" s="54">
        <v>4.8827042230755398</v>
      </c>
      <c r="AO199" s="59">
        <v>63</v>
      </c>
      <c r="AP199" s="59" t="s">
        <v>22151</v>
      </c>
      <c r="AQ199" s="54">
        <v>6.895458119358298</v>
      </c>
      <c r="AR199" s="54">
        <v>-2.0127538962827582</v>
      </c>
      <c r="AS199" s="77">
        <v>198</v>
      </c>
      <c r="AT199" s="54">
        <v>0</v>
      </c>
      <c r="AU199" s="60">
        <v>-3.3695826785238232</v>
      </c>
      <c r="AV199" s="54"/>
      <c r="AW199" s="54">
        <v>0</v>
      </c>
      <c r="AX199" s="43">
        <v>0</v>
      </c>
      <c r="AY199" s="167">
        <v>729.05</v>
      </c>
      <c r="AZ199" s="167">
        <v>472</v>
      </c>
      <c r="BA199" s="113">
        <v>257.04999999999995</v>
      </c>
      <c r="BB199" s="160">
        <v>593</v>
      </c>
      <c r="BC199" s="160">
        <v>746</v>
      </c>
      <c r="BD199" s="267" t="s">
        <v>22151</v>
      </c>
    </row>
    <row r="200" spans="1:56" x14ac:dyDescent="0.3">
      <c r="A200" s="214" t="s">
        <v>11444</v>
      </c>
      <c r="B200" s="33" t="s">
        <v>6590</v>
      </c>
      <c r="C200" s="33" t="s">
        <v>6541</v>
      </c>
      <c r="D200" s="121" t="s">
        <v>11223</v>
      </c>
      <c r="E200" s="33" t="s">
        <v>1395</v>
      </c>
      <c r="F200" s="114" t="s">
        <v>9094</v>
      </c>
      <c r="G200" s="1" t="s">
        <v>1373</v>
      </c>
      <c r="H200" s="114">
        <v>15015</v>
      </c>
      <c r="I200" s="114" t="s">
        <v>11822</v>
      </c>
      <c r="J200" s="114" t="e">
        <v>#VALUE!</v>
      </c>
      <c r="K200" s="114" t="s">
        <v>12313</v>
      </c>
      <c r="L200" s="172">
        <v>15</v>
      </c>
      <c r="M200" s="172">
        <v>1</v>
      </c>
      <c r="N200" s="115">
        <v>2</v>
      </c>
      <c r="O200" s="115">
        <v>1</v>
      </c>
      <c r="P200" s="115">
        <v>0</v>
      </c>
      <c r="Q200" s="115">
        <v>1</v>
      </c>
      <c r="R200" s="115">
        <v>2</v>
      </c>
      <c r="S200" s="115">
        <v>3</v>
      </c>
      <c r="T200" s="115">
        <v>19.2</v>
      </c>
      <c r="U200" s="115">
        <v>19.2</v>
      </c>
      <c r="V200" s="115">
        <v>14.000000000000002</v>
      </c>
      <c r="W200" s="115">
        <v>7.0000000000000009</v>
      </c>
      <c r="X200" s="115">
        <v>1</v>
      </c>
      <c r="Y200" s="115">
        <v>27</v>
      </c>
      <c r="Z200" s="115">
        <v>14.000000000000002</v>
      </c>
      <c r="AA200" s="116">
        <v>3.2812500000000004</v>
      </c>
      <c r="AB200" s="116">
        <v>1.4583333333333335</v>
      </c>
      <c r="AC200" s="116">
        <v>2</v>
      </c>
      <c r="AD200" s="116">
        <v>0</v>
      </c>
      <c r="AE200" s="116">
        <v>0.625</v>
      </c>
      <c r="AF200" s="116">
        <v>0</v>
      </c>
      <c r="AG200" s="116">
        <v>0</v>
      </c>
      <c r="AH200" s="116">
        <v>2.3275862068965516</v>
      </c>
      <c r="AI200" s="116">
        <v>0.42299785549456331</v>
      </c>
      <c r="AJ200" s="116">
        <v>-0.49400938076060869</v>
      </c>
      <c r="AK200" s="116">
        <v>0</v>
      </c>
      <c r="AL200" s="116">
        <v>4.8815746816305063</v>
      </c>
      <c r="AM200" s="115">
        <v>199</v>
      </c>
      <c r="AN200" s="116">
        <v>4.8815746816305063</v>
      </c>
      <c r="AO200" s="119">
        <v>64</v>
      </c>
      <c r="AP200" s="119" t="s">
        <v>22151</v>
      </c>
      <c r="AQ200" s="34">
        <v>6.895458119358298</v>
      </c>
      <c r="AR200" s="116">
        <v>-2.0138834377277917</v>
      </c>
      <c r="AS200" s="115">
        <v>199</v>
      </c>
      <c r="AT200" s="116">
        <v>0</v>
      </c>
      <c r="AU200" s="117">
        <v>-3.3720348534976283</v>
      </c>
      <c r="AV200" s="116"/>
      <c r="AW200" s="116">
        <v>0</v>
      </c>
      <c r="AX200" s="43">
        <v>0</v>
      </c>
      <c r="AY200" s="168">
        <v>393.48</v>
      </c>
      <c r="AZ200" s="168">
        <v>474</v>
      </c>
      <c r="BA200" s="120">
        <v>-80.519999999999982</v>
      </c>
      <c r="BB200" s="161">
        <v>248</v>
      </c>
      <c r="BC200" s="161">
        <v>479</v>
      </c>
      <c r="BD200" s="267" t="s">
        <v>22151</v>
      </c>
    </row>
    <row r="201" spans="1:56" x14ac:dyDescent="0.3">
      <c r="A201" s="178" t="s">
        <v>12330</v>
      </c>
      <c r="B201" s="1" t="s">
        <v>12331</v>
      </c>
      <c r="C201" s="1" t="s">
        <v>7364</v>
      </c>
      <c r="D201" s="121" t="s">
        <v>11214</v>
      </c>
      <c r="E201" s="1" t="s">
        <v>1416</v>
      </c>
      <c r="F201" s="1" t="s">
        <v>9094</v>
      </c>
      <c r="G201" s="1" t="s">
        <v>1373</v>
      </c>
      <c r="H201" s="1">
        <v>14975</v>
      </c>
      <c r="I201" s="1" t="s">
        <v>11802</v>
      </c>
      <c r="J201" s="1" t="e">
        <v>#VALUE!</v>
      </c>
      <c r="K201" s="1" t="s">
        <v>12333</v>
      </c>
      <c r="L201" s="170">
        <v>11</v>
      </c>
      <c r="M201" s="170">
        <v>9</v>
      </c>
      <c r="N201" s="68">
        <v>2</v>
      </c>
      <c r="O201" s="68">
        <v>3</v>
      </c>
      <c r="P201" s="68">
        <v>0</v>
      </c>
      <c r="Q201" s="68">
        <v>0</v>
      </c>
      <c r="R201" s="68">
        <v>0</v>
      </c>
      <c r="S201" s="68">
        <v>0</v>
      </c>
      <c r="T201" s="68">
        <v>46.1</v>
      </c>
      <c r="U201" s="68">
        <v>46.1</v>
      </c>
      <c r="V201" s="68">
        <v>35</v>
      </c>
      <c r="W201" s="68">
        <v>22</v>
      </c>
      <c r="X201" s="68">
        <v>8</v>
      </c>
      <c r="Y201" s="68">
        <v>44</v>
      </c>
      <c r="Z201" s="68">
        <v>28</v>
      </c>
      <c r="AA201" s="5">
        <v>4.2950108459869849</v>
      </c>
      <c r="AB201" s="5">
        <v>1.3665943600867678</v>
      </c>
      <c r="AC201" s="5">
        <v>2</v>
      </c>
      <c r="AD201" s="5">
        <v>0</v>
      </c>
      <c r="AE201" s="5">
        <v>0</v>
      </c>
      <c r="AF201" s="5">
        <v>0</v>
      </c>
      <c r="AG201" s="5">
        <v>0</v>
      </c>
      <c r="AH201" s="5">
        <v>3.7931034482758621</v>
      </c>
      <c r="AI201" s="5">
        <v>-0.24122723861753456</v>
      </c>
      <c r="AJ201" s="5">
        <v>-0.70870928202155981</v>
      </c>
      <c r="AK201" s="5">
        <v>0</v>
      </c>
      <c r="AL201" s="5">
        <v>4.8431669276367675</v>
      </c>
      <c r="AM201" s="68">
        <v>200</v>
      </c>
      <c r="AN201" s="5">
        <v>4.8431669276367675</v>
      </c>
      <c r="AO201" s="17">
        <v>65</v>
      </c>
      <c r="AP201" s="17" t="s">
        <v>22151</v>
      </c>
      <c r="AQ201" s="5">
        <v>6.895458119358298</v>
      </c>
      <c r="AR201" s="5">
        <v>-2.0522911917215305</v>
      </c>
      <c r="AS201" s="68">
        <v>200</v>
      </c>
      <c r="AT201" s="14">
        <v>0</v>
      </c>
      <c r="AU201" s="42">
        <v>-3.4554160641274985</v>
      </c>
      <c r="AV201" s="19"/>
      <c r="AW201" s="19">
        <v>0</v>
      </c>
      <c r="AX201" s="43">
        <v>0</v>
      </c>
      <c r="AY201" s="167">
        <v>577.16</v>
      </c>
      <c r="AZ201" s="167">
        <v>478</v>
      </c>
      <c r="BA201" s="113">
        <v>99.159999999999968</v>
      </c>
      <c r="BB201" s="160">
        <v>470</v>
      </c>
      <c r="BC201" s="160">
        <v>702</v>
      </c>
      <c r="BD201" s="267" t="s">
        <v>22151</v>
      </c>
    </row>
    <row r="202" spans="1:56" x14ac:dyDescent="0.3">
      <c r="A202" s="178" t="s">
        <v>16743</v>
      </c>
      <c r="B202" s="1" t="s">
        <v>6990</v>
      </c>
      <c r="C202" s="1" t="s">
        <v>7663</v>
      </c>
      <c r="D202" s="121" t="s">
        <v>14233</v>
      </c>
      <c r="E202" s="1" t="s">
        <v>1449</v>
      </c>
      <c r="F202" s="1" t="s">
        <v>6120</v>
      </c>
      <c r="G202" s="1" t="s">
        <v>1373</v>
      </c>
      <c r="H202" s="1">
        <v>17586</v>
      </c>
      <c r="I202" s="1" t="s">
        <v>16744</v>
      </c>
      <c r="J202" s="1" t="e">
        <v>#VALUE!</v>
      </c>
      <c r="K202" s="1" t="s">
        <v>15365</v>
      </c>
      <c r="L202" s="170">
        <v>25</v>
      </c>
      <c r="M202" s="170">
        <v>0</v>
      </c>
      <c r="N202" s="68">
        <v>0</v>
      </c>
      <c r="O202" s="68">
        <v>0</v>
      </c>
      <c r="P202" s="68">
        <v>0</v>
      </c>
      <c r="Q202" s="68">
        <v>1</v>
      </c>
      <c r="R202" s="68">
        <v>5</v>
      </c>
      <c r="S202" s="68">
        <v>6</v>
      </c>
      <c r="T202" s="68">
        <v>20.2</v>
      </c>
      <c r="U202" s="68">
        <v>20.2</v>
      </c>
      <c r="V202" s="68">
        <v>11.999999999999998</v>
      </c>
      <c r="W202" s="68">
        <v>2.9999999999999996</v>
      </c>
      <c r="X202" s="68">
        <v>1</v>
      </c>
      <c r="Y202" s="68">
        <v>23</v>
      </c>
      <c r="Z202" s="68">
        <v>10</v>
      </c>
      <c r="AA202" s="5">
        <v>1.3366336633663365</v>
      </c>
      <c r="AB202" s="5">
        <v>1.0891089108910892</v>
      </c>
      <c r="AC202" s="5">
        <v>0</v>
      </c>
      <c r="AD202" s="5">
        <v>0</v>
      </c>
      <c r="AE202" s="5">
        <v>0.625</v>
      </c>
      <c r="AF202" s="5">
        <v>0</v>
      </c>
      <c r="AG202" s="5">
        <v>0</v>
      </c>
      <c r="AH202" s="5">
        <v>1.9827586206896552</v>
      </c>
      <c r="AI202" s="5">
        <v>1.5113091688281033</v>
      </c>
      <c r="AJ202" s="5">
        <v>0.71980974845009915</v>
      </c>
      <c r="AK202" s="5">
        <v>0</v>
      </c>
      <c r="AL202" s="5">
        <v>4.8388775379678579</v>
      </c>
      <c r="AM202" s="68">
        <v>201</v>
      </c>
      <c r="AN202" s="5">
        <v>4.8388775379678579</v>
      </c>
      <c r="AO202" s="17">
        <v>66</v>
      </c>
      <c r="AP202" s="17" t="s">
        <v>22151</v>
      </c>
      <c r="AQ202" s="5">
        <v>6.895458119358298</v>
      </c>
      <c r="AR202" s="5">
        <v>-2.0565805813904401</v>
      </c>
      <c r="AS202" s="68">
        <v>201</v>
      </c>
      <c r="AT202" s="14">
        <v>0</v>
      </c>
      <c r="AU202" s="42">
        <v>-3.4647281031369976</v>
      </c>
      <c r="AV202" s="19"/>
      <c r="AW202" s="19">
        <v>0</v>
      </c>
      <c r="AX202" s="43">
        <v>0</v>
      </c>
      <c r="AY202" s="167">
        <v>564.89</v>
      </c>
      <c r="AZ202" s="167">
        <v>479</v>
      </c>
      <c r="BA202" s="113">
        <v>85.889999999999986</v>
      </c>
      <c r="BB202" s="160">
        <v>361</v>
      </c>
      <c r="BC202" s="160">
        <v>697</v>
      </c>
      <c r="BD202" s="267" t="s">
        <v>22151</v>
      </c>
    </row>
    <row r="203" spans="1:56" x14ac:dyDescent="0.3">
      <c r="A203" s="212" t="s">
        <v>3125</v>
      </c>
      <c r="B203" s="1" t="s">
        <v>7582</v>
      </c>
      <c r="C203" s="1" t="s">
        <v>6872</v>
      </c>
      <c r="D203" s="121" t="s">
        <v>1190</v>
      </c>
      <c r="E203" s="1" t="s">
        <v>1460</v>
      </c>
      <c r="F203" s="1" t="s">
        <v>9094</v>
      </c>
      <c r="G203" s="1" t="s">
        <v>1373</v>
      </c>
      <c r="H203" s="216">
        <v>11760</v>
      </c>
      <c r="I203" s="216" t="s">
        <v>10106</v>
      </c>
      <c r="J203" s="244" t="e">
        <v>#VALUE!</v>
      </c>
      <c r="K203" s="244" t="s">
        <v>6315</v>
      </c>
      <c r="L203" s="171">
        <v>7</v>
      </c>
      <c r="M203" s="171">
        <v>5</v>
      </c>
      <c r="N203" s="221">
        <v>0</v>
      </c>
      <c r="O203" s="97">
        <v>1</v>
      </c>
      <c r="P203" s="97">
        <v>0</v>
      </c>
      <c r="Q203" s="221">
        <v>0</v>
      </c>
      <c r="R203" s="97">
        <v>0</v>
      </c>
      <c r="S203" s="97">
        <v>0</v>
      </c>
      <c r="T203" s="221">
        <v>26.1</v>
      </c>
      <c r="U203" s="221">
        <v>26.1</v>
      </c>
      <c r="V203" s="221">
        <v>20</v>
      </c>
      <c r="W203" s="221">
        <v>10</v>
      </c>
      <c r="X203" s="221">
        <v>2</v>
      </c>
      <c r="Y203" s="221">
        <v>42</v>
      </c>
      <c r="Z203" s="221">
        <v>9</v>
      </c>
      <c r="AA203" s="224">
        <v>3.4482758620689653</v>
      </c>
      <c r="AB203" s="224">
        <v>1.1111111111111112</v>
      </c>
      <c r="AC203" s="224">
        <v>0</v>
      </c>
      <c r="AD203" s="245">
        <v>0</v>
      </c>
      <c r="AE203" s="224">
        <v>0</v>
      </c>
      <c r="AF203" s="245">
        <v>0</v>
      </c>
      <c r="AG203" s="245">
        <v>0</v>
      </c>
      <c r="AH203" s="224">
        <v>3.6206896551724137</v>
      </c>
      <c r="AI203" s="224">
        <v>0.44851988479267885</v>
      </c>
      <c r="AJ203" s="224">
        <v>0.7644257338911119</v>
      </c>
      <c r="AK203" s="224">
        <v>0</v>
      </c>
      <c r="AL203" s="228">
        <v>4.8336352738562045</v>
      </c>
      <c r="AM203" s="246">
        <v>202</v>
      </c>
      <c r="AN203" s="247">
        <v>4.8336352738562045</v>
      </c>
      <c r="AO203" s="248">
        <v>67</v>
      </c>
      <c r="AP203" s="253" t="s">
        <v>22151</v>
      </c>
      <c r="AQ203" s="224">
        <v>6.895458119358298</v>
      </c>
      <c r="AR203" s="224">
        <v>-2.0618228455020935</v>
      </c>
      <c r="AS203" s="221">
        <v>202</v>
      </c>
      <c r="AT203" s="224">
        <v>0</v>
      </c>
      <c r="AU203" s="239">
        <v>-3.476108782365011</v>
      </c>
      <c r="AV203" s="224"/>
      <c r="AW203" s="224">
        <v>0</v>
      </c>
      <c r="AX203" s="43">
        <v>0</v>
      </c>
      <c r="AY203" s="268">
        <v>200.36</v>
      </c>
      <c r="AZ203" s="255">
        <v>480</v>
      </c>
      <c r="BA203" s="256">
        <v>-279.64</v>
      </c>
      <c r="BB203" s="257">
        <v>168</v>
      </c>
      <c r="BC203" s="257">
        <v>252</v>
      </c>
      <c r="BD203" s="267" t="s">
        <v>22151</v>
      </c>
    </row>
    <row r="204" spans="1:56" x14ac:dyDescent="0.3">
      <c r="A204" s="214" t="s">
        <v>20264</v>
      </c>
      <c r="B204" s="33" t="s">
        <v>7076</v>
      </c>
      <c r="C204" s="33" t="s">
        <v>20265</v>
      </c>
      <c r="D204" s="121" t="s">
        <v>17269</v>
      </c>
      <c r="E204" s="33" t="s">
        <v>1376</v>
      </c>
      <c r="F204" s="114" t="s">
        <v>6120</v>
      </c>
      <c r="G204" s="1" t="s">
        <v>1373</v>
      </c>
      <c r="H204" s="114">
        <v>20447</v>
      </c>
      <c r="I204" s="114" t="s">
        <v>20266</v>
      </c>
      <c r="J204" s="114" t="e">
        <v>#VALUE!</v>
      </c>
      <c r="K204" s="114" t="s">
        <v>20268</v>
      </c>
      <c r="L204" s="172">
        <v>22</v>
      </c>
      <c r="M204" s="172">
        <v>0</v>
      </c>
      <c r="N204" s="115">
        <v>2.9999999999999996</v>
      </c>
      <c r="O204" s="115">
        <v>2.9999999999999996</v>
      </c>
      <c r="P204" s="115">
        <v>0</v>
      </c>
      <c r="Q204" s="115">
        <v>0</v>
      </c>
      <c r="R204" s="115">
        <v>4</v>
      </c>
      <c r="S204" s="115">
        <v>4</v>
      </c>
      <c r="T204" s="115">
        <v>20.2</v>
      </c>
      <c r="U204" s="115">
        <v>20.2</v>
      </c>
      <c r="V204" s="115">
        <v>18</v>
      </c>
      <c r="W204" s="115">
        <v>7</v>
      </c>
      <c r="X204" s="115">
        <v>1</v>
      </c>
      <c r="Y204" s="115">
        <v>20</v>
      </c>
      <c r="Z204" s="115">
        <v>11</v>
      </c>
      <c r="AA204" s="116">
        <v>3.1188118811881189</v>
      </c>
      <c r="AB204" s="116">
        <v>1.4356435643564356</v>
      </c>
      <c r="AC204" s="116">
        <v>2.9999999999999996</v>
      </c>
      <c r="AD204" s="116">
        <v>0</v>
      </c>
      <c r="AE204" s="116">
        <v>0</v>
      </c>
      <c r="AF204" s="116">
        <v>0</v>
      </c>
      <c r="AG204" s="116">
        <v>0</v>
      </c>
      <c r="AH204" s="116">
        <v>1.7241379310344829</v>
      </c>
      <c r="AI204" s="116">
        <v>0.53308035661242692</v>
      </c>
      <c r="AJ204" s="116">
        <v>-0.45209523799620949</v>
      </c>
      <c r="AK204" s="116">
        <v>0</v>
      </c>
      <c r="AL204" s="116">
        <v>4.8051230496506996</v>
      </c>
      <c r="AM204" s="115">
        <v>203</v>
      </c>
      <c r="AN204" s="116">
        <v>4.8051230496506996</v>
      </c>
      <c r="AO204" s="119">
        <v>68</v>
      </c>
      <c r="AP204" s="119" t="s">
        <v>22151</v>
      </c>
      <c r="AQ204" s="34">
        <v>6.895458119358298</v>
      </c>
      <c r="AR204" s="116">
        <v>-2.0903350697075984</v>
      </c>
      <c r="AS204" s="115">
        <v>203</v>
      </c>
      <c r="AT204" s="116">
        <v>0</v>
      </c>
      <c r="AU204" s="117">
        <v>-3.5380073191134205</v>
      </c>
      <c r="AV204" s="116"/>
      <c r="AW204" s="116">
        <v>0</v>
      </c>
      <c r="AX204" s="43">
        <v>0</v>
      </c>
      <c r="AY204" s="168">
        <v>677.09</v>
      </c>
      <c r="AZ204" s="168">
        <v>484</v>
      </c>
      <c r="BA204" s="120">
        <v>193.09000000000003</v>
      </c>
      <c r="BB204" s="161">
        <v>532</v>
      </c>
      <c r="BC204" s="161">
        <v>747</v>
      </c>
      <c r="BD204" s="267" t="s">
        <v>22151</v>
      </c>
    </row>
    <row r="205" spans="1:56" x14ac:dyDescent="0.3">
      <c r="A205" s="213" t="s">
        <v>3147</v>
      </c>
      <c r="B205" s="33" t="s">
        <v>8089</v>
      </c>
      <c r="C205" s="33" t="s">
        <v>6955</v>
      </c>
      <c r="D205" s="121" t="s">
        <v>1234</v>
      </c>
      <c r="E205" s="33" t="s">
        <v>1409</v>
      </c>
      <c r="F205" s="1" t="s">
        <v>9094</v>
      </c>
      <c r="G205" s="1" t="s">
        <v>1373</v>
      </c>
      <c r="H205" s="1">
        <v>7274</v>
      </c>
      <c r="I205" s="1" t="s">
        <v>9653</v>
      </c>
      <c r="J205" s="1" t="e">
        <v>#VALUE!</v>
      </c>
      <c r="K205" s="1" t="s">
        <v>6338</v>
      </c>
      <c r="L205" s="170">
        <v>24</v>
      </c>
      <c r="M205" s="170">
        <v>0</v>
      </c>
      <c r="N205" s="68">
        <v>4</v>
      </c>
      <c r="O205" s="68">
        <v>2</v>
      </c>
      <c r="P205" s="68">
        <v>0</v>
      </c>
      <c r="Q205" s="77">
        <v>0</v>
      </c>
      <c r="R205" s="77">
        <v>5</v>
      </c>
      <c r="S205" s="77">
        <v>5</v>
      </c>
      <c r="T205" s="77">
        <v>24</v>
      </c>
      <c r="U205" s="77">
        <v>24</v>
      </c>
      <c r="V205" s="77">
        <v>27</v>
      </c>
      <c r="W205" s="77">
        <v>15</v>
      </c>
      <c r="X205" s="77">
        <v>2</v>
      </c>
      <c r="Y205" s="77">
        <v>20</v>
      </c>
      <c r="Z205" s="77">
        <v>4</v>
      </c>
      <c r="AA205" s="54">
        <v>5.625</v>
      </c>
      <c r="AB205" s="54">
        <v>1.2916666666666667</v>
      </c>
      <c r="AC205" s="54">
        <v>4</v>
      </c>
      <c r="AD205" s="54">
        <v>0</v>
      </c>
      <c r="AE205" s="54">
        <v>0</v>
      </c>
      <c r="AF205" s="54">
        <v>0</v>
      </c>
      <c r="AG205" s="54">
        <v>0</v>
      </c>
      <c r="AH205" s="54">
        <v>1.7241379310344829</v>
      </c>
      <c r="AI205" s="54">
        <v>-0.99165422389905367</v>
      </c>
      <c r="AJ205" s="54">
        <v>3.8066840311254866E-3</v>
      </c>
      <c r="AK205" s="54">
        <v>0</v>
      </c>
      <c r="AL205" s="54">
        <v>4.7362903911665546</v>
      </c>
      <c r="AM205" s="77">
        <v>204</v>
      </c>
      <c r="AN205" s="54">
        <v>4.7362903911665546</v>
      </c>
      <c r="AO205" s="59">
        <v>69</v>
      </c>
      <c r="AP205" s="59" t="s">
        <v>22151</v>
      </c>
      <c r="AQ205" s="54">
        <v>6.895458119358298</v>
      </c>
      <c r="AR205" s="54">
        <v>-2.1591677281917434</v>
      </c>
      <c r="AS205" s="77">
        <v>204</v>
      </c>
      <c r="AT205" s="54">
        <v>0</v>
      </c>
      <c r="AU205" s="60">
        <v>-3.6874393946317143</v>
      </c>
      <c r="AV205" s="54"/>
      <c r="AW205" s="54">
        <v>0</v>
      </c>
      <c r="AX205" s="43">
        <v>0</v>
      </c>
      <c r="AY205" s="167">
        <v>999</v>
      </c>
      <c r="AZ205" s="167">
        <v>487</v>
      </c>
      <c r="BA205" s="113">
        <v>512</v>
      </c>
      <c r="BB205" s="160">
        <v>0</v>
      </c>
      <c r="BC205" s="160">
        <v>0</v>
      </c>
      <c r="BD205" s="267" t="s">
        <v>22151</v>
      </c>
    </row>
    <row r="206" spans="1:56" x14ac:dyDescent="0.3">
      <c r="A206" s="178" t="s">
        <v>13124</v>
      </c>
      <c r="B206" s="33" t="s">
        <v>8282</v>
      </c>
      <c r="C206" s="33" t="s">
        <v>7001</v>
      </c>
      <c r="D206" s="121" t="s">
        <v>13125</v>
      </c>
      <c r="E206" s="33" t="s">
        <v>1372</v>
      </c>
      <c r="F206" s="1" t="s">
        <v>6120</v>
      </c>
      <c r="G206" s="1" t="s">
        <v>1373</v>
      </c>
      <c r="H206" s="1">
        <v>16511</v>
      </c>
      <c r="I206" s="1" t="s">
        <v>13126</v>
      </c>
      <c r="J206" s="1" t="e">
        <v>#VALUE!</v>
      </c>
      <c r="K206" s="1" t="s">
        <v>13127</v>
      </c>
      <c r="L206" s="170">
        <v>10</v>
      </c>
      <c r="M206" s="170">
        <v>10</v>
      </c>
      <c r="N206" s="68">
        <v>2</v>
      </c>
      <c r="O206" s="68">
        <v>3</v>
      </c>
      <c r="P206" s="68">
        <v>0</v>
      </c>
      <c r="Q206" s="68">
        <v>0</v>
      </c>
      <c r="R206" s="68">
        <v>0</v>
      </c>
      <c r="S206" s="68">
        <v>0</v>
      </c>
      <c r="T206" s="68">
        <v>44</v>
      </c>
      <c r="U206" s="68">
        <v>44</v>
      </c>
      <c r="V206" s="68">
        <v>48</v>
      </c>
      <c r="W206" s="68">
        <v>25.000000000000004</v>
      </c>
      <c r="X206" s="68">
        <v>7</v>
      </c>
      <c r="Y206" s="68">
        <v>47</v>
      </c>
      <c r="Z206" s="68">
        <v>9</v>
      </c>
      <c r="AA206" s="5">
        <v>5.1136363636363642</v>
      </c>
      <c r="AB206" s="5">
        <v>1.2954545454545454</v>
      </c>
      <c r="AC206" s="5">
        <v>2</v>
      </c>
      <c r="AD206" s="5">
        <v>0</v>
      </c>
      <c r="AE206" s="5">
        <v>0</v>
      </c>
      <c r="AF206" s="5">
        <v>0</v>
      </c>
      <c r="AG206" s="5">
        <v>0</v>
      </c>
      <c r="AH206" s="5">
        <v>4.0517241379310347</v>
      </c>
      <c r="AI206" s="5">
        <v>-1.1552851509882578</v>
      </c>
      <c r="AJ206" s="5">
        <v>-0.17652997383686073</v>
      </c>
      <c r="AK206" s="5">
        <v>0</v>
      </c>
      <c r="AL206" s="5">
        <v>4.7199090131059167</v>
      </c>
      <c r="AM206" s="68">
        <v>205</v>
      </c>
      <c r="AN206" s="5">
        <v>4.7199090131059167</v>
      </c>
      <c r="AO206" s="17">
        <v>70</v>
      </c>
      <c r="AP206" s="17" t="s">
        <v>22151</v>
      </c>
      <c r="AQ206" s="5">
        <v>6.895458119358298</v>
      </c>
      <c r="AR206" s="5">
        <v>-2.1755491062523813</v>
      </c>
      <c r="AS206" s="68">
        <v>205</v>
      </c>
      <c r="AT206" s="14">
        <v>0</v>
      </c>
      <c r="AU206" s="42">
        <v>-3.7230025034431344</v>
      </c>
      <c r="AV206" s="19"/>
      <c r="AW206" s="19">
        <v>0</v>
      </c>
      <c r="AX206" s="43">
        <v>0</v>
      </c>
      <c r="AY206" s="167">
        <v>189.52</v>
      </c>
      <c r="AZ206" s="167">
        <v>489</v>
      </c>
      <c r="BA206" s="113">
        <v>-299.48</v>
      </c>
      <c r="BB206" s="160">
        <v>155</v>
      </c>
      <c r="BC206" s="160">
        <v>233</v>
      </c>
      <c r="BD206" s="267" t="s">
        <v>22151</v>
      </c>
    </row>
    <row r="207" spans="1:56" x14ac:dyDescent="0.3">
      <c r="A207" s="214" t="s">
        <v>15516</v>
      </c>
      <c r="B207" s="33" t="s">
        <v>7129</v>
      </c>
      <c r="C207" s="33" t="s">
        <v>6987</v>
      </c>
      <c r="D207" s="121" t="s">
        <v>15517</v>
      </c>
      <c r="E207" s="33" t="s">
        <v>1405</v>
      </c>
      <c r="F207" s="114" t="s">
        <v>6120</v>
      </c>
      <c r="G207" s="1" t="s">
        <v>1373</v>
      </c>
      <c r="H207" s="114">
        <v>17735</v>
      </c>
      <c r="I207" s="114" t="s">
        <v>15518</v>
      </c>
      <c r="J207" s="114" t="e">
        <v>#VALUE!</v>
      </c>
      <c r="K207" s="114" t="s">
        <v>15519</v>
      </c>
      <c r="L207" s="172">
        <v>14</v>
      </c>
      <c r="M207" s="172">
        <v>2</v>
      </c>
      <c r="N207" s="115">
        <v>2</v>
      </c>
      <c r="O207" s="115">
        <v>3</v>
      </c>
      <c r="P207" s="115">
        <v>0</v>
      </c>
      <c r="Q207" s="115">
        <v>0</v>
      </c>
      <c r="R207" s="115">
        <v>0</v>
      </c>
      <c r="S207" s="115">
        <v>0</v>
      </c>
      <c r="T207" s="115">
        <v>36.1</v>
      </c>
      <c r="U207" s="115">
        <v>36.1</v>
      </c>
      <c r="V207" s="115">
        <v>39</v>
      </c>
      <c r="W207" s="115">
        <v>16</v>
      </c>
      <c r="X207" s="115">
        <v>8</v>
      </c>
      <c r="Y207" s="115">
        <v>34</v>
      </c>
      <c r="Z207" s="115">
        <v>9</v>
      </c>
      <c r="AA207" s="116">
        <v>3.9889196675900274</v>
      </c>
      <c r="AB207" s="116">
        <v>1.3296398891966759</v>
      </c>
      <c r="AC207" s="116">
        <v>2</v>
      </c>
      <c r="AD207" s="116">
        <v>0</v>
      </c>
      <c r="AE207" s="116">
        <v>0</v>
      </c>
      <c r="AF207" s="116">
        <v>0</v>
      </c>
      <c r="AG207" s="116">
        <v>0</v>
      </c>
      <c r="AH207" s="116">
        <v>2.931034482758621</v>
      </c>
      <c r="AI207" s="116">
        <v>9.5371699588101905E-2</v>
      </c>
      <c r="AJ207" s="116">
        <v>-0.31187089112452326</v>
      </c>
      <c r="AK207" s="116">
        <v>0</v>
      </c>
      <c r="AL207" s="116">
        <v>4.7145352912221998</v>
      </c>
      <c r="AM207" s="115">
        <v>206</v>
      </c>
      <c r="AN207" s="116">
        <v>4.7145352912221998</v>
      </c>
      <c r="AO207" s="119">
        <v>71</v>
      </c>
      <c r="AP207" s="119" t="s">
        <v>22151</v>
      </c>
      <c r="AQ207" s="34">
        <v>6.895458119358298</v>
      </c>
      <c r="AR207" s="116">
        <v>-2.1809228281360982</v>
      </c>
      <c r="AS207" s="115">
        <v>206</v>
      </c>
      <c r="AT207" s="116">
        <v>0</v>
      </c>
      <c r="AU207" s="117">
        <v>-3.7346685705692044</v>
      </c>
      <c r="AV207" s="116"/>
      <c r="AW207" s="116">
        <v>0</v>
      </c>
      <c r="AX207" s="43">
        <v>0</v>
      </c>
      <c r="AY207" s="168">
        <v>746.09</v>
      </c>
      <c r="AZ207" s="168">
        <v>490</v>
      </c>
      <c r="BA207" s="120">
        <v>256.09000000000003</v>
      </c>
      <c r="BB207" s="161">
        <v>684</v>
      </c>
      <c r="BC207" s="161">
        <v>727</v>
      </c>
      <c r="BD207" s="267" t="s">
        <v>22151</v>
      </c>
    </row>
    <row r="208" spans="1:56" x14ac:dyDescent="0.3">
      <c r="A208" s="178" t="s">
        <v>16945</v>
      </c>
      <c r="B208" s="33" t="s">
        <v>16947</v>
      </c>
      <c r="C208" s="33" t="s">
        <v>6543</v>
      </c>
      <c r="D208" s="121" t="s">
        <v>16946</v>
      </c>
      <c r="E208" s="33" t="s">
        <v>1376</v>
      </c>
      <c r="F208" s="1" t="s">
        <v>6120</v>
      </c>
      <c r="G208" s="1" t="s">
        <v>1373</v>
      </c>
      <c r="H208" s="26">
        <v>18413</v>
      </c>
      <c r="I208" s="26" t="s">
        <v>16948</v>
      </c>
      <c r="J208" s="26" t="e">
        <v>#VALUE!</v>
      </c>
      <c r="K208" s="26" t="s">
        <v>16949</v>
      </c>
      <c r="L208" s="171">
        <v>5</v>
      </c>
      <c r="M208" s="171">
        <v>5</v>
      </c>
      <c r="N208" s="68">
        <v>0.99999999999999989</v>
      </c>
      <c r="O208" s="68">
        <v>0.99999999999999989</v>
      </c>
      <c r="P208" s="68">
        <v>0</v>
      </c>
      <c r="Q208" s="97">
        <v>0</v>
      </c>
      <c r="R208" s="97">
        <v>0</v>
      </c>
      <c r="S208" s="97">
        <v>0</v>
      </c>
      <c r="T208" s="97">
        <v>29.2</v>
      </c>
      <c r="U208" s="97">
        <v>29.2</v>
      </c>
      <c r="V208" s="97">
        <v>22</v>
      </c>
      <c r="W208" s="97">
        <v>9</v>
      </c>
      <c r="X208" s="97">
        <v>3.9999999999999996</v>
      </c>
      <c r="Y208" s="97">
        <v>17</v>
      </c>
      <c r="Z208" s="97">
        <v>7.9999999999999991</v>
      </c>
      <c r="AA208" s="27">
        <v>2.7739726027397262</v>
      </c>
      <c r="AB208" s="27">
        <v>1.0273972602739727</v>
      </c>
      <c r="AC208" s="27">
        <v>0.99999999999999989</v>
      </c>
      <c r="AD208" s="27">
        <v>0</v>
      </c>
      <c r="AE208" s="27">
        <v>0</v>
      </c>
      <c r="AF208" s="27">
        <v>0</v>
      </c>
      <c r="AG208" s="27">
        <v>0</v>
      </c>
      <c r="AH208" s="27">
        <v>1.4655172413793105</v>
      </c>
      <c r="AI208" s="27">
        <v>1.02127688618658</v>
      </c>
      <c r="AJ208" s="27">
        <v>1.2258407909575433</v>
      </c>
      <c r="AK208" s="27">
        <v>0</v>
      </c>
      <c r="AL208" s="27">
        <v>4.7126349185234337</v>
      </c>
      <c r="AM208" s="97">
        <v>207</v>
      </c>
      <c r="AN208" s="27">
        <v>4.7126349185234337</v>
      </c>
      <c r="AO208" s="28">
        <v>72</v>
      </c>
      <c r="AP208" s="28" t="s">
        <v>22151</v>
      </c>
      <c r="AQ208" s="27">
        <v>6.895458119358298</v>
      </c>
      <c r="AR208" s="27">
        <v>-2.1828232008348643</v>
      </c>
      <c r="AS208" s="97">
        <v>207</v>
      </c>
      <c r="AT208" s="27">
        <v>0</v>
      </c>
      <c r="AU208" s="43">
        <v>-3.7387941795880737</v>
      </c>
      <c r="AV208" s="27"/>
      <c r="AW208" s="27">
        <v>0</v>
      </c>
      <c r="AX208" s="43">
        <v>0</v>
      </c>
      <c r="AY208" s="167">
        <v>230.41</v>
      </c>
      <c r="AZ208" s="167">
        <v>491</v>
      </c>
      <c r="BA208" s="113">
        <v>-260.59000000000003</v>
      </c>
      <c r="BB208" s="160">
        <v>189</v>
      </c>
      <c r="BC208" s="160">
        <v>279</v>
      </c>
      <c r="BD208" s="267" t="s">
        <v>22151</v>
      </c>
    </row>
    <row r="209" spans="1:56" x14ac:dyDescent="0.3">
      <c r="A209" s="215" t="s">
        <v>4919</v>
      </c>
      <c r="B209" s="1" t="s">
        <v>8114</v>
      </c>
      <c r="C209" s="1" t="s">
        <v>6620</v>
      </c>
      <c r="D209" s="121" t="s">
        <v>1020</v>
      </c>
      <c r="E209" s="1" t="s">
        <v>1460</v>
      </c>
      <c r="F209" s="1" t="s">
        <v>9094</v>
      </c>
      <c r="G209" s="1" t="s">
        <v>1373</v>
      </c>
      <c r="H209" s="1">
        <v>9388</v>
      </c>
      <c r="I209" s="1" t="s">
        <v>9334</v>
      </c>
      <c r="J209" s="1" t="e">
        <v>#VALUE!</v>
      </c>
      <c r="K209" s="1" t="s">
        <v>6400</v>
      </c>
      <c r="L209" s="170">
        <v>17</v>
      </c>
      <c r="M209" s="170">
        <v>5.0000000000000009</v>
      </c>
      <c r="N209" s="68">
        <v>2</v>
      </c>
      <c r="O209" s="68">
        <v>2</v>
      </c>
      <c r="P209" s="68">
        <v>0</v>
      </c>
      <c r="Q209" s="68">
        <v>0</v>
      </c>
      <c r="R209" s="68">
        <v>1</v>
      </c>
      <c r="S209" s="68">
        <v>1</v>
      </c>
      <c r="T209" s="68">
        <v>39.200000000000003</v>
      </c>
      <c r="U209" s="68">
        <v>39.200000000000003</v>
      </c>
      <c r="V209" s="68">
        <v>40.000000000000007</v>
      </c>
      <c r="W209" s="68">
        <v>21</v>
      </c>
      <c r="X209" s="68">
        <v>5.9999999999999991</v>
      </c>
      <c r="Y209" s="68">
        <v>36</v>
      </c>
      <c r="Z209" s="68">
        <v>8</v>
      </c>
      <c r="AA209" s="5">
        <v>4.8214285714285712</v>
      </c>
      <c r="AB209" s="5">
        <v>1.2244897959183674</v>
      </c>
      <c r="AC209" s="5">
        <v>2</v>
      </c>
      <c r="AD209" s="5">
        <v>0</v>
      </c>
      <c r="AE209" s="5">
        <v>0</v>
      </c>
      <c r="AF209" s="5">
        <v>0</v>
      </c>
      <c r="AG209" s="5">
        <v>0</v>
      </c>
      <c r="AH209" s="5">
        <v>3.103448275862069</v>
      </c>
      <c r="AI209" s="5">
        <v>-0.74384999409428565</v>
      </c>
      <c r="AJ209" s="5">
        <v>0.30634073210157847</v>
      </c>
      <c r="AK209" s="5">
        <v>0</v>
      </c>
      <c r="AL209" s="5">
        <v>4.6659390138693615</v>
      </c>
      <c r="AM209" s="68">
        <v>208</v>
      </c>
      <c r="AN209" s="5">
        <v>4.6659390138693615</v>
      </c>
      <c r="AO209" s="17">
        <v>73</v>
      </c>
      <c r="AP209" s="17" t="s">
        <v>22151</v>
      </c>
      <c r="AQ209" s="5">
        <v>6.895458119358298</v>
      </c>
      <c r="AR209" s="5">
        <v>-2.2295191054889365</v>
      </c>
      <c r="AS209" s="68">
        <v>208</v>
      </c>
      <c r="AT209" s="14">
        <v>0</v>
      </c>
      <c r="AU209" s="42">
        <v>-3.8401685286882126</v>
      </c>
      <c r="AV209" s="19"/>
      <c r="AW209" s="19">
        <v>0</v>
      </c>
      <c r="AX209" s="43">
        <v>0</v>
      </c>
      <c r="AY209" s="167">
        <v>742.93</v>
      </c>
      <c r="AZ209" s="167">
        <v>494</v>
      </c>
      <c r="BA209" s="113">
        <v>248.92999999999995</v>
      </c>
      <c r="BB209" s="160">
        <v>454</v>
      </c>
      <c r="BC209" s="160">
        <v>746</v>
      </c>
      <c r="BD209" s="267" t="s">
        <v>22151</v>
      </c>
    </row>
    <row r="210" spans="1:56" x14ac:dyDescent="0.3">
      <c r="A210" s="178" t="s">
        <v>2849</v>
      </c>
      <c r="B210" s="1" t="s">
        <v>6850</v>
      </c>
      <c r="C210" s="1" t="s">
        <v>8023</v>
      </c>
      <c r="D210" s="121" t="s">
        <v>1018</v>
      </c>
      <c r="E210" s="1" t="s">
        <v>1402</v>
      </c>
      <c r="F210" s="1" t="s">
        <v>6120</v>
      </c>
      <c r="G210" s="1" t="s">
        <v>1373</v>
      </c>
      <c r="H210" s="1">
        <v>1514</v>
      </c>
      <c r="I210" s="1" t="s">
        <v>9436</v>
      </c>
      <c r="J210" s="1" t="e">
        <v>#VALUE!</v>
      </c>
      <c r="K210" s="1" t="s">
        <v>6088</v>
      </c>
      <c r="L210" s="170">
        <v>21</v>
      </c>
      <c r="M210" s="170">
        <v>0</v>
      </c>
      <c r="N210" s="68">
        <v>1</v>
      </c>
      <c r="O210" s="68">
        <v>1</v>
      </c>
      <c r="P210" s="68">
        <v>0</v>
      </c>
      <c r="Q210" s="68">
        <v>1</v>
      </c>
      <c r="R210" s="68">
        <v>3</v>
      </c>
      <c r="S210" s="68">
        <v>4</v>
      </c>
      <c r="T210" s="68">
        <v>18</v>
      </c>
      <c r="U210" s="68">
        <v>18</v>
      </c>
      <c r="V210" s="68">
        <v>13</v>
      </c>
      <c r="W210" s="68">
        <v>4</v>
      </c>
      <c r="X210" s="68">
        <v>0</v>
      </c>
      <c r="Y210" s="68">
        <v>14</v>
      </c>
      <c r="Z210" s="68">
        <v>6</v>
      </c>
      <c r="AA210" s="5">
        <v>2</v>
      </c>
      <c r="AB210" s="5">
        <v>1.0555555555555556</v>
      </c>
      <c r="AC210" s="5">
        <v>1</v>
      </c>
      <c r="AD210" s="5">
        <v>0</v>
      </c>
      <c r="AE210" s="5">
        <v>0.625</v>
      </c>
      <c r="AF210" s="5">
        <v>0</v>
      </c>
      <c r="AG210" s="5">
        <v>0</v>
      </c>
      <c r="AH210" s="5">
        <v>1.2068965517241379</v>
      </c>
      <c r="AI210" s="5">
        <v>1.0278900290783193</v>
      </c>
      <c r="AJ210" s="5">
        <v>0.76845888651569061</v>
      </c>
      <c r="AK210" s="5">
        <v>0</v>
      </c>
      <c r="AL210" s="5">
        <v>4.6282454673181483</v>
      </c>
      <c r="AM210" s="68">
        <v>209</v>
      </c>
      <c r="AN210" s="5">
        <v>4.6282454673181483</v>
      </c>
      <c r="AO210" s="17">
        <v>74</v>
      </c>
      <c r="AP210" s="17" t="s">
        <v>22151</v>
      </c>
      <c r="AQ210" s="5">
        <v>6.895458119358298</v>
      </c>
      <c r="AR210" s="5">
        <v>-2.2672126520401497</v>
      </c>
      <c r="AS210" s="68">
        <v>209</v>
      </c>
      <c r="AT210" s="14">
        <v>0</v>
      </c>
      <c r="AU210" s="42">
        <v>-3.921999232584251</v>
      </c>
      <c r="AV210" s="19"/>
      <c r="AW210" s="19">
        <v>0</v>
      </c>
      <c r="AX210" s="43">
        <v>0</v>
      </c>
      <c r="AY210" s="167">
        <v>999</v>
      </c>
      <c r="AZ210" s="167">
        <v>498</v>
      </c>
      <c r="BA210" s="113">
        <v>501</v>
      </c>
      <c r="BB210" s="160">
        <v>0</v>
      </c>
      <c r="BC210" s="160">
        <v>0</v>
      </c>
      <c r="BD210" s="267" t="s">
        <v>22151</v>
      </c>
    </row>
    <row r="211" spans="1:56" x14ac:dyDescent="0.3">
      <c r="A211" s="213" t="s">
        <v>15898</v>
      </c>
      <c r="B211" s="33" t="s">
        <v>15900</v>
      </c>
      <c r="C211" s="33" t="s">
        <v>7557</v>
      </c>
      <c r="D211" s="121" t="s">
        <v>15899</v>
      </c>
      <c r="E211" s="33" t="s">
        <v>1449</v>
      </c>
      <c r="F211" s="1" t="s">
        <v>6120</v>
      </c>
      <c r="G211" s="1" t="s">
        <v>1373</v>
      </c>
      <c r="H211" s="1">
        <v>18361</v>
      </c>
      <c r="I211" s="1" t="s">
        <v>15901</v>
      </c>
      <c r="J211" s="1" t="e">
        <v>#VALUE!</v>
      </c>
      <c r="K211" s="1" t="s">
        <v>15902</v>
      </c>
      <c r="L211" s="170">
        <v>12</v>
      </c>
      <c r="M211" s="170">
        <v>4</v>
      </c>
      <c r="N211" s="68">
        <v>3</v>
      </c>
      <c r="O211" s="68">
        <v>1</v>
      </c>
      <c r="P211" s="68">
        <v>0</v>
      </c>
      <c r="Q211" s="77">
        <v>0</v>
      </c>
      <c r="R211" s="77">
        <v>0</v>
      </c>
      <c r="S211" s="77">
        <v>0</v>
      </c>
      <c r="T211" s="77">
        <v>34.200000000000003</v>
      </c>
      <c r="U211" s="77">
        <v>34.200000000000003</v>
      </c>
      <c r="V211" s="77">
        <v>34</v>
      </c>
      <c r="W211" s="77">
        <v>15</v>
      </c>
      <c r="X211" s="77">
        <v>7</v>
      </c>
      <c r="Y211" s="77">
        <v>16</v>
      </c>
      <c r="Z211" s="77">
        <v>9</v>
      </c>
      <c r="AA211" s="54">
        <v>3.9473684210526314</v>
      </c>
      <c r="AB211" s="54">
        <v>1.2573099415204678</v>
      </c>
      <c r="AC211" s="54">
        <v>3</v>
      </c>
      <c r="AD211" s="54">
        <v>0</v>
      </c>
      <c r="AE211" s="54">
        <v>0</v>
      </c>
      <c r="AF211" s="54">
        <v>0</v>
      </c>
      <c r="AG211" s="54">
        <v>0</v>
      </c>
      <c r="AH211" s="54">
        <v>1.3793103448275863</v>
      </c>
      <c r="AI211" s="54">
        <v>0.12807719385189578</v>
      </c>
      <c r="AJ211" s="54">
        <v>0.11348729487903852</v>
      </c>
      <c r="AK211" s="54">
        <v>0</v>
      </c>
      <c r="AL211" s="54">
        <v>4.6208748335585206</v>
      </c>
      <c r="AM211" s="77">
        <v>210</v>
      </c>
      <c r="AN211" s="54">
        <v>4.6208748335585206</v>
      </c>
      <c r="AO211" s="59">
        <v>75</v>
      </c>
      <c r="AP211" s="59" t="s">
        <v>22151</v>
      </c>
      <c r="AQ211" s="54">
        <v>6.895458119358298</v>
      </c>
      <c r="AR211" s="54">
        <v>-2.2745832857997774</v>
      </c>
      <c r="AS211" s="77">
        <v>210</v>
      </c>
      <c r="AT211" s="54">
        <v>0</v>
      </c>
      <c r="AU211" s="60">
        <v>-3.9380004901971635</v>
      </c>
      <c r="AV211" s="54"/>
      <c r="AW211" s="54">
        <v>0</v>
      </c>
      <c r="AX211" s="43">
        <v>0</v>
      </c>
      <c r="AY211" s="167">
        <v>999</v>
      </c>
      <c r="AZ211" s="167">
        <v>499</v>
      </c>
      <c r="BA211" s="113">
        <v>500</v>
      </c>
      <c r="BB211" s="160">
        <v>0</v>
      </c>
      <c r="BC211" s="160">
        <v>0</v>
      </c>
      <c r="BD211" s="267" t="s">
        <v>22151</v>
      </c>
    </row>
    <row r="212" spans="1:56" x14ac:dyDescent="0.3">
      <c r="A212" s="212" t="s">
        <v>1657</v>
      </c>
      <c r="B212" s="1" t="s">
        <v>7601</v>
      </c>
      <c r="C212" s="1" t="s">
        <v>6825</v>
      </c>
      <c r="D212" s="121" t="s">
        <v>811</v>
      </c>
      <c r="E212" s="1" t="s">
        <v>1470</v>
      </c>
      <c r="F212" s="1" t="s">
        <v>6120</v>
      </c>
      <c r="G212" s="1" t="s">
        <v>1373</v>
      </c>
      <c r="H212" s="216">
        <v>6249</v>
      </c>
      <c r="I212" s="216" t="s">
        <v>9318</v>
      </c>
      <c r="J212" s="244" t="e">
        <v>#VALUE!</v>
      </c>
      <c r="K212" s="244" t="s">
        <v>5232</v>
      </c>
      <c r="L212" s="171">
        <v>11</v>
      </c>
      <c r="M212" s="171">
        <v>6</v>
      </c>
      <c r="N212" s="221">
        <v>1</v>
      </c>
      <c r="O212" s="97">
        <v>2</v>
      </c>
      <c r="P212" s="97">
        <v>0</v>
      </c>
      <c r="Q212" s="221">
        <v>0</v>
      </c>
      <c r="R212" s="97">
        <v>1</v>
      </c>
      <c r="S212" s="97">
        <v>1</v>
      </c>
      <c r="T212" s="221">
        <v>25</v>
      </c>
      <c r="U212" s="221">
        <v>25</v>
      </c>
      <c r="V212" s="221">
        <v>16</v>
      </c>
      <c r="W212" s="221">
        <v>9</v>
      </c>
      <c r="X212" s="221">
        <v>3</v>
      </c>
      <c r="Y212" s="221">
        <v>31</v>
      </c>
      <c r="Z212" s="221">
        <v>14.000000000000002</v>
      </c>
      <c r="AA212" s="224">
        <v>3.24</v>
      </c>
      <c r="AB212" s="224">
        <v>1.2</v>
      </c>
      <c r="AC212" s="224">
        <v>1</v>
      </c>
      <c r="AD212" s="245">
        <v>0</v>
      </c>
      <c r="AE212" s="224">
        <v>0</v>
      </c>
      <c r="AF212" s="245">
        <v>0</v>
      </c>
      <c r="AG212" s="245">
        <v>0</v>
      </c>
      <c r="AH212" s="224">
        <v>2.6724137931034484</v>
      </c>
      <c r="AI212" s="224">
        <v>0.5705947019793669</v>
      </c>
      <c r="AJ212" s="224">
        <v>0.37486614090422132</v>
      </c>
      <c r="AK212" s="224">
        <v>0</v>
      </c>
      <c r="AL212" s="228">
        <v>4.6178746359870368</v>
      </c>
      <c r="AM212" s="246">
        <v>211</v>
      </c>
      <c r="AN212" s="247">
        <v>4.6178746359870368</v>
      </c>
      <c r="AO212" s="248">
        <v>76</v>
      </c>
      <c r="AP212" s="253" t="s">
        <v>22151</v>
      </c>
      <c r="AQ212" s="224">
        <v>6.895458119358298</v>
      </c>
      <c r="AR212" s="224">
        <v>-2.2775834833712612</v>
      </c>
      <c r="AS212" s="221">
        <v>211</v>
      </c>
      <c r="AT212" s="224">
        <v>0</v>
      </c>
      <c r="AU212" s="239">
        <v>-3.9445137610767853</v>
      </c>
      <c r="AV212" s="224"/>
      <c r="AW212" s="224">
        <v>0</v>
      </c>
      <c r="AX212" s="43">
        <v>0</v>
      </c>
      <c r="AY212" s="268">
        <v>749.61</v>
      </c>
      <c r="AZ212" s="255">
        <v>500</v>
      </c>
      <c r="BA212" s="256">
        <v>249.61</v>
      </c>
      <c r="BB212" s="257">
        <v>706</v>
      </c>
      <c r="BC212" s="257">
        <v>748</v>
      </c>
      <c r="BD212" s="267" t="s">
        <v>22151</v>
      </c>
    </row>
    <row r="213" spans="1:56" x14ac:dyDescent="0.3">
      <c r="A213" t="s">
        <v>16139</v>
      </c>
      <c r="B213" s="33" t="s">
        <v>6593</v>
      </c>
      <c r="C213" s="33" t="s">
        <v>7044</v>
      </c>
      <c r="D213" s="121" t="s">
        <v>14254</v>
      </c>
      <c r="E213" s="33" t="s">
        <v>1553</v>
      </c>
      <c r="F213" s="1" t="s">
        <v>6120</v>
      </c>
      <c r="G213" s="1" t="s">
        <v>1373</v>
      </c>
      <c r="H213" s="1">
        <v>16814</v>
      </c>
      <c r="I213" s="1" t="s">
        <v>16140</v>
      </c>
      <c r="J213" s="1" t="e">
        <v>#VALUE!</v>
      </c>
      <c r="K213" s="1" t="s">
        <v>15466</v>
      </c>
      <c r="L213" s="170">
        <v>23</v>
      </c>
      <c r="M213" s="170">
        <v>0</v>
      </c>
      <c r="N213" s="68">
        <v>3</v>
      </c>
      <c r="O213" s="68">
        <v>0</v>
      </c>
      <c r="P213" s="68">
        <v>0</v>
      </c>
      <c r="Q213" s="68">
        <v>0</v>
      </c>
      <c r="R213" s="68">
        <v>5</v>
      </c>
      <c r="S213" s="68">
        <v>5</v>
      </c>
      <c r="T213" s="68">
        <v>18</v>
      </c>
      <c r="U213" s="68">
        <v>18</v>
      </c>
      <c r="V213" s="68">
        <v>17</v>
      </c>
      <c r="W213" s="68">
        <v>9</v>
      </c>
      <c r="X213" s="68">
        <v>3</v>
      </c>
      <c r="Y213" s="68">
        <v>20</v>
      </c>
      <c r="Z213" s="68">
        <v>6</v>
      </c>
      <c r="AA213" s="5">
        <v>4.5</v>
      </c>
      <c r="AB213" s="5">
        <v>1.2777777777777777</v>
      </c>
      <c r="AC213" s="5">
        <v>3</v>
      </c>
      <c r="AD213" s="5">
        <v>0</v>
      </c>
      <c r="AE213" s="5">
        <v>0</v>
      </c>
      <c r="AF213" s="5">
        <v>0</v>
      </c>
      <c r="AG213" s="5">
        <v>0</v>
      </c>
      <c r="AH213" s="5">
        <v>1.7241379310344829</v>
      </c>
      <c r="AI213" s="5">
        <v>-0.20164349852732066</v>
      </c>
      <c r="AJ213" s="5">
        <v>9.5103612337040691E-2</v>
      </c>
      <c r="AK213" s="5">
        <v>0</v>
      </c>
      <c r="AL213" s="5">
        <v>4.6175980448442031</v>
      </c>
      <c r="AM213" s="68">
        <v>212</v>
      </c>
      <c r="AN213" s="5">
        <v>4.6175980448442031</v>
      </c>
      <c r="AO213" s="17">
        <v>77</v>
      </c>
      <c r="AP213" s="17" t="s">
        <v>22151</v>
      </c>
      <c r="AQ213" s="5">
        <v>6.895458119358298</v>
      </c>
      <c r="AR213" s="5">
        <v>-2.2778600745140949</v>
      </c>
      <c r="AS213" s="68">
        <v>212</v>
      </c>
      <c r="AT213" s="14">
        <v>0</v>
      </c>
      <c r="AU213" s="42">
        <v>-3.9451142258772718</v>
      </c>
      <c r="AV213" s="19"/>
      <c r="AW213" s="19">
        <v>0</v>
      </c>
      <c r="AX213" s="43">
        <v>0</v>
      </c>
      <c r="AY213" s="167">
        <v>999</v>
      </c>
      <c r="AZ213" s="167">
        <v>501</v>
      </c>
      <c r="BA213" s="113">
        <v>498</v>
      </c>
      <c r="BB213" s="160">
        <v>0</v>
      </c>
      <c r="BC213" s="160">
        <v>0</v>
      </c>
      <c r="BD213" s="267" t="s">
        <v>22151</v>
      </c>
    </row>
    <row r="214" spans="1:56" x14ac:dyDescent="0.3">
      <c r="A214" s="178" t="s">
        <v>16336</v>
      </c>
      <c r="B214" s="33" t="s">
        <v>16338</v>
      </c>
      <c r="C214" s="33" t="s">
        <v>6581</v>
      </c>
      <c r="D214" s="121" t="s">
        <v>16337</v>
      </c>
      <c r="E214" s="33" t="s">
        <v>1392</v>
      </c>
      <c r="F214" s="1" t="s">
        <v>6120</v>
      </c>
      <c r="G214" s="1" t="s">
        <v>1373</v>
      </c>
      <c r="H214" s="1">
        <v>20395</v>
      </c>
      <c r="I214" s="1" t="s">
        <v>16339</v>
      </c>
      <c r="J214" s="1" t="e">
        <v>#VALUE!</v>
      </c>
      <c r="K214" s="1" t="s">
        <v>16340</v>
      </c>
      <c r="L214" s="170">
        <v>10</v>
      </c>
      <c r="M214" s="170">
        <v>7</v>
      </c>
      <c r="N214" s="68">
        <v>2</v>
      </c>
      <c r="O214" s="68">
        <v>3</v>
      </c>
      <c r="P214" s="68">
        <v>0</v>
      </c>
      <c r="Q214" s="68">
        <v>0</v>
      </c>
      <c r="R214" s="68">
        <v>0</v>
      </c>
      <c r="S214" s="68">
        <v>0</v>
      </c>
      <c r="T214" s="68">
        <v>41.1</v>
      </c>
      <c r="U214" s="68">
        <v>41.1</v>
      </c>
      <c r="V214" s="68">
        <v>38</v>
      </c>
      <c r="W214" s="68">
        <v>20.999999999999996</v>
      </c>
      <c r="X214" s="68">
        <v>6</v>
      </c>
      <c r="Y214" s="68">
        <v>36</v>
      </c>
      <c r="Z214" s="68">
        <v>14</v>
      </c>
      <c r="AA214" s="5">
        <v>4.5985401459854005</v>
      </c>
      <c r="AB214" s="5">
        <v>1.2652068126520681</v>
      </c>
      <c r="AC214" s="5">
        <v>2</v>
      </c>
      <c r="AD214" s="5">
        <v>0</v>
      </c>
      <c r="AE214" s="5">
        <v>0</v>
      </c>
      <c r="AF214" s="5">
        <v>0</v>
      </c>
      <c r="AG214" s="5">
        <v>0</v>
      </c>
      <c r="AH214" s="5">
        <v>3.103448275862069</v>
      </c>
      <c r="AI214" s="5">
        <v>-0.53980097995473819</v>
      </c>
      <c r="AJ214" s="5">
        <v>4.4275525305835402E-2</v>
      </c>
      <c r="AK214" s="5">
        <v>0</v>
      </c>
      <c r="AL214" s="5">
        <v>4.6079228212131662</v>
      </c>
      <c r="AM214" s="68">
        <v>213</v>
      </c>
      <c r="AN214" s="5">
        <v>4.6079228212131662</v>
      </c>
      <c r="AO214" s="17">
        <v>78</v>
      </c>
      <c r="AP214" s="17" t="s">
        <v>22151</v>
      </c>
      <c r="AQ214" s="5">
        <v>6.895458119358298</v>
      </c>
      <c r="AR214" s="5">
        <v>-2.2875352981451318</v>
      </c>
      <c r="AS214" s="68">
        <v>213</v>
      </c>
      <c r="AT214" s="14">
        <v>0</v>
      </c>
      <c r="AU214" s="42">
        <v>-3.966118626697015</v>
      </c>
      <c r="AV214" s="19"/>
      <c r="AW214" s="19">
        <v>0</v>
      </c>
      <c r="AX214" s="43">
        <v>0</v>
      </c>
      <c r="AY214" s="167">
        <v>722.64</v>
      </c>
      <c r="AZ214" s="167">
        <v>502</v>
      </c>
      <c r="BA214" s="113">
        <v>220.64</v>
      </c>
      <c r="BB214" s="160">
        <v>609</v>
      </c>
      <c r="BC214" s="160">
        <v>740</v>
      </c>
      <c r="BD214" s="267" t="s">
        <v>22151</v>
      </c>
    </row>
    <row r="215" spans="1:56" x14ac:dyDescent="0.3">
      <c r="A215" s="178" t="s">
        <v>9476</v>
      </c>
      <c r="B215" s="1" t="s">
        <v>9479</v>
      </c>
      <c r="C215" s="1" t="s">
        <v>9478</v>
      </c>
      <c r="D215" s="121" t="s">
        <v>9477</v>
      </c>
      <c r="E215" s="1" t="s">
        <v>1416</v>
      </c>
      <c r="F215" s="1" t="s">
        <v>9094</v>
      </c>
      <c r="G215" s="1" t="s">
        <v>1373</v>
      </c>
      <c r="H215" s="1">
        <v>10855</v>
      </c>
      <c r="I215" s="1" t="s">
        <v>9480</v>
      </c>
      <c r="J215" s="1" t="e">
        <v>#VALUE!</v>
      </c>
      <c r="K215" s="1" t="s">
        <v>9481</v>
      </c>
      <c r="L215" s="170">
        <v>17</v>
      </c>
      <c r="M215" s="170">
        <v>0</v>
      </c>
      <c r="N215" s="68">
        <v>1</v>
      </c>
      <c r="O215" s="68">
        <v>0</v>
      </c>
      <c r="P215" s="68">
        <v>0</v>
      </c>
      <c r="Q215" s="68">
        <v>0</v>
      </c>
      <c r="R215" s="68">
        <v>1</v>
      </c>
      <c r="S215" s="68">
        <v>1</v>
      </c>
      <c r="T215" s="68">
        <v>25</v>
      </c>
      <c r="U215" s="68">
        <v>25</v>
      </c>
      <c r="V215" s="68">
        <v>17</v>
      </c>
      <c r="W215" s="68">
        <v>11</v>
      </c>
      <c r="X215" s="68">
        <v>4</v>
      </c>
      <c r="Y215" s="68">
        <v>34</v>
      </c>
      <c r="Z215" s="68">
        <v>12</v>
      </c>
      <c r="AA215" s="5">
        <v>3.96</v>
      </c>
      <c r="AB215" s="5">
        <v>1.1599999999999999</v>
      </c>
      <c r="AC215" s="5">
        <v>1</v>
      </c>
      <c r="AD215" s="5">
        <v>0</v>
      </c>
      <c r="AE215" s="5">
        <v>0</v>
      </c>
      <c r="AF215" s="5">
        <v>0</v>
      </c>
      <c r="AG215" s="5">
        <v>0</v>
      </c>
      <c r="AH215" s="5">
        <v>2.931034482758621</v>
      </c>
      <c r="AI215" s="5">
        <v>8.7267425008612579E-2</v>
      </c>
      <c r="AJ215" s="5">
        <v>0.54030030953179831</v>
      </c>
      <c r="AK215" s="5">
        <v>0</v>
      </c>
      <c r="AL215" s="5">
        <v>4.5586022172990326</v>
      </c>
      <c r="AM215" s="68">
        <v>214</v>
      </c>
      <c r="AN215" s="5">
        <v>4.5586022172990326</v>
      </c>
      <c r="AO215" s="17">
        <v>79</v>
      </c>
      <c r="AP215" s="17" t="s">
        <v>22151</v>
      </c>
      <c r="AQ215" s="5">
        <v>6.895458119358298</v>
      </c>
      <c r="AR215" s="5">
        <v>-2.3368559020592654</v>
      </c>
      <c r="AS215" s="68">
        <v>214</v>
      </c>
      <c r="AT215" s="14">
        <v>0</v>
      </c>
      <c r="AU215" s="42">
        <v>-4.0731910596236371</v>
      </c>
      <c r="AV215" s="19"/>
      <c r="AW215" s="19">
        <v>0</v>
      </c>
      <c r="AX215" s="43">
        <v>0</v>
      </c>
      <c r="AY215" s="167">
        <v>999</v>
      </c>
      <c r="AZ215" s="167">
        <v>504</v>
      </c>
      <c r="BA215" s="113">
        <v>495</v>
      </c>
      <c r="BB215" s="160">
        <v>0</v>
      </c>
      <c r="BC215" s="160">
        <v>0</v>
      </c>
      <c r="BD215" s="267" t="s">
        <v>22151</v>
      </c>
    </row>
    <row r="216" spans="1:56" x14ac:dyDescent="0.3">
      <c r="A216" s="178" t="s">
        <v>16860</v>
      </c>
      <c r="B216" s="33" t="s">
        <v>16861</v>
      </c>
      <c r="C216" s="33" t="s">
        <v>15946</v>
      </c>
      <c r="D216" s="121" t="s">
        <v>14263</v>
      </c>
      <c r="E216" s="33" t="s">
        <v>1434</v>
      </c>
      <c r="F216" s="1" t="s">
        <v>9094</v>
      </c>
      <c r="G216" s="1" t="s">
        <v>1373</v>
      </c>
      <c r="H216" s="1">
        <v>15855</v>
      </c>
      <c r="I216" s="1" t="s">
        <v>16862</v>
      </c>
      <c r="J216" s="1" t="e">
        <v>#VALUE!</v>
      </c>
      <c r="K216" s="1" t="s">
        <v>16864</v>
      </c>
      <c r="L216" s="170">
        <v>22</v>
      </c>
      <c r="M216" s="170">
        <v>0</v>
      </c>
      <c r="N216" s="68">
        <v>2</v>
      </c>
      <c r="O216" s="68">
        <v>0</v>
      </c>
      <c r="P216" s="68">
        <v>0</v>
      </c>
      <c r="Q216" s="68">
        <v>0</v>
      </c>
      <c r="R216" s="68">
        <v>6</v>
      </c>
      <c r="S216" s="68">
        <v>6</v>
      </c>
      <c r="T216" s="68">
        <v>23.2</v>
      </c>
      <c r="U216" s="68">
        <v>23.2</v>
      </c>
      <c r="V216" s="68">
        <v>20</v>
      </c>
      <c r="W216" s="68">
        <v>10</v>
      </c>
      <c r="X216" s="68">
        <v>1</v>
      </c>
      <c r="Y216" s="68">
        <v>28</v>
      </c>
      <c r="Z216" s="68">
        <v>10</v>
      </c>
      <c r="AA216" s="5">
        <v>3.8793103448275863</v>
      </c>
      <c r="AB216" s="5">
        <v>1.2931034482758621</v>
      </c>
      <c r="AC216" s="34">
        <v>2</v>
      </c>
      <c r="AD216" s="34">
        <v>0</v>
      </c>
      <c r="AE216" s="34">
        <v>0</v>
      </c>
      <c r="AF216" s="34">
        <v>0</v>
      </c>
      <c r="AG216" s="34">
        <v>0</v>
      </c>
      <c r="AH216" s="34">
        <v>2.4137931034482758</v>
      </c>
      <c r="AI216" s="5">
        <v>0.13183515245470115</v>
      </c>
      <c r="AJ216" s="5">
        <v>4.7447843612938882E-3</v>
      </c>
      <c r="AK216" s="5">
        <v>0</v>
      </c>
      <c r="AL216" s="34">
        <v>4.5503730402642706</v>
      </c>
      <c r="AM216" s="105">
        <v>215</v>
      </c>
      <c r="AN216" s="34">
        <v>4.5503730402642706</v>
      </c>
      <c r="AO216" s="35">
        <v>80</v>
      </c>
      <c r="AP216" s="35" t="s">
        <v>22151</v>
      </c>
      <c r="AQ216" s="34">
        <v>6.895458119358298</v>
      </c>
      <c r="AR216" s="34">
        <v>-2.3450850790940274</v>
      </c>
      <c r="AS216" s="105">
        <v>215</v>
      </c>
      <c r="AT216" s="34">
        <v>0</v>
      </c>
      <c r="AU216" s="44">
        <v>-4.0910561694594749</v>
      </c>
      <c r="AV216" s="34"/>
      <c r="AW216" s="34">
        <v>0</v>
      </c>
      <c r="AX216" s="43">
        <v>0</v>
      </c>
      <c r="AY216" s="167">
        <v>999</v>
      </c>
      <c r="AZ216" s="167">
        <v>505</v>
      </c>
      <c r="BA216" s="113">
        <v>494</v>
      </c>
      <c r="BB216" s="160">
        <v>0</v>
      </c>
      <c r="BC216" s="160">
        <v>0</v>
      </c>
      <c r="BD216" s="267" t="s">
        <v>22151</v>
      </c>
    </row>
    <row r="217" spans="1:56" x14ac:dyDescent="0.3">
      <c r="A217" s="212" t="s">
        <v>15246</v>
      </c>
      <c r="B217" s="1" t="s">
        <v>15249</v>
      </c>
      <c r="C217" s="1" t="s">
        <v>15248</v>
      </c>
      <c r="D217" s="121" t="s">
        <v>15247</v>
      </c>
      <c r="E217" s="1" t="s">
        <v>1392</v>
      </c>
      <c r="F217" s="1" t="s">
        <v>6120</v>
      </c>
      <c r="G217" s="1" t="s">
        <v>1373</v>
      </c>
      <c r="H217" s="216">
        <v>20633</v>
      </c>
      <c r="I217" s="216" t="s">
        <v>15478</v>
      </c>
      <c r="J217" s="244" t="e">
        <v>#VALUE!</v>
      </c>
      <c r="K217" s="244" t="s">
        <v>15250</v>
      </c>
      <c r="L217" s="171">
        <v>9</v>
      </c>
      <c r="M217" s="171">
        <v>9</v>
      </c>
      <c r="N217" s="221">
        <v>2</v>
      </c>
      <c r="O217" s="97">
        <v>4</v>
      </c>
      <c r="P217" s="97">
        <v>0</v>
      </c>
      <c r="Q217" s="221">
        <v>0</v>
      </c>
      <c r="R217" s="97">
        <v>0</v>
      </c>
      <c r="S217" s="97">
        <v>0</v>
      </c>
      <c r="T217" s="221">
        <v>47</v>
      </c>
      <c r="U217" s="221">
        <v>47</v>
      </c>
      <c r="V217" s="221">
        <v>41</v>
      </c>
      <c r="W217" s="221">
        <v>27.000000000000004</v>
      </c>
      <c r="X217" s="221">
        <v>2.9999999999999996</v>
      </c>
      <c r="Y217" s="221">
        <v>47</v>
      </c>
      <c r="Z217" s="221">
        <v>20</v>
      </c>
      <c r="AA217" s="224">
        <v>5.1702127659574471</v>
      </c>
      <c r="AB217" s="224">
        <v>1.2978723404255319</v>
      </c>
      <c r="AC217" s="224">
        <v>2</v>
      </c>
      <c r="AD217" s="245">
        <v>0</v>
      </c>
      <c r="AE217" s="224">
        <v>0</v>
      </c>
      <c r="AF217" s="245">
        <v>0</v>
      </c>
      <c r="AG217" s="245">
        <v>0</v>
      </c>
      <c r="AH217" s="224">
        <v>4.0517241379310347</v>
      </c>
      <c r="AI217" s="224">
        <v>-1.2931260872119501</v>
      </c>
      <c r="AJ217" s="224">
        <v>-0.2178181794044802</v>
      </c>
      <c r="AK217" s="224">
        <v>0</v>
      </c>
      <c r="AL217" s="228">
        <v>4.540779871314605</v>
      </c>
      <c r="AM217" s="246">
        <v>216</v>
      </c>
      <c r="AN217" s="247">
        <v>4.540779871314605</v>
      </c>
      <c r="AO217" s="248">
        <v>81</v>
      </c>
      <c r="AP217" s="253" t="s">
        <v>22151</v>
      </c>
      <c r="AQ217" s="224">
        <v>6.895458119358298</v>
      </c>
      <c r="AR217" s="224">
        <v>-2.354678248043693</v>
      </c>
      <c r="AS217" s="221">
        <v>216</v>
      </c>
      <c r="AT217" s="224">
        <v>0</v>
      </c>
      <c r="AU217" s="239">
        <v>-4.1118824338885371</v>
      </c>
      <c r="AV217" s="224"/>
      <c r="AW217" s="224">
        <v>0</v>
      </c>
      <c r="AX217" s="43">
        <v>0</v>
      </c>
      <c r="AY217" s="268">
        <v>302.66000000000003</v>
      </c>
      <c r="AZ217" s="255">
        <v>506</v>
      </c>
      <c r="BA217" s="256">
        <v>-203.33999999999997</v>
      </c>
      <c r="BB217" s="257">
        <v>261</v>
      </c>
      <c r="BC217" s="257">
        <v>372</v>
      </c>
      <c r="BD217" s="267" t="s">
        <v>22151</v>
      </c>
    </row>
    <row r="218" spans="1:56" x14ac:dyDescent="0.3">
      <c r="A218" t="s">
        <v>15545</v>
      </c>
      <c r="B218" s="33" t="s">
        <v>15547</v>
      </c>
      <c r="C218" s="33" t="s">
        <v>15546</v>
      </c>
      <c r="D218" s="121" t="s">
        <v>15041</v>
      </c>
      <c r="E218" s="33" t="s">
        <v>1481</v>
      </c>
      <c r="F218" s="1" t="s">
        <v>9094</v>
      </c>
      <c r="G218" s="1" t="s">
        <v>1373</v>
      </c>
      <c r="H218" s="1">
        <v>17859</v>
      </c>
      <c r="I218" s="1" t="s">
        <v>19820</v>
      </c>
      <c r="J218" s="1" t="e">
        <v>#VALUE!</v>
      </c>
      <c r="K218" s="1" t="s">
        <v>15549</v>
      </c>
      <c r="L218" s="170">
        <v>6</v>
      </c>
      <c r="M218" s="170">
        <v>4</v>
      </c>
      <c r="N218" s="68">
        <v>1</v>
      </c>
      <c r="O218" s="68">
        <v>1</v>
      </c>
      <c r="P218" s="68">
        <v>0</v>
      </c>
      <c r="Q218" s="68">
        <v>0</v>
      </c>
      <c r="R218" s="68">
        <v>0</v>
      </c>
      <c r="S218" s="68">
        <v>0</v>
      </c>
      <c r="T218" s="68">
        <v>21.1</v>
      </c>
      <c r="U218" s="68">
        <v>21.1</v>
      </c>
      <c r="V218" s="68">
        <v>12</v>
      </c>
      <c r="W218" s="68">
        <v>7</v>
      </c>
      <c r="X218" s="68">
        <v>1</v>
      </c>
      <c r="Y218" s="68">
        <v>29</v>
      </c>
      <c r="Z218" s="68">
        <v>13</v>
      </c>
      <c r="AA218" s="5">
        <v>2.985781990521327</v>
      </c>
      <c r="AB218" s="5">
        <v>1.1848341232227488</v>
      </c>
      <c r="AC218" s="5">
        <v>1</v>
      </c>
      <c r="AD218" s="5">
        <v>0</v>
      </c>
      <c r="AE218" s="5">
        <v>0</v>
      </c>
      <c r="AF218" s="5">
        <v>0</v>
      </c>
      <c r="AG218" s="5">
        <v>0</v>
      </c>
      <c r="AH218" s="5">
        <v>2.5</v>
      </c>
      <c r="AI218" s="5">
        <v>0.63168609519041663</v>
      </c>
      <c r="AJ218" s="5">
        <v>0.40394504178577234</v>
      </c>
      <c r="AK218" s="5">
        <v>0</v>
      </c>
      <c r="AL218" s="5">
        <v>4.535631136976189</v>
      </c>
      <c r="AM218" s="68">
        <v>217</v>
      </c>
      <c r="AN218" s="5">
        <v>4.535631136976189</v>
      </c>
      <c r="AO218" s="17">
        <v>82</v>
      </c>
      <c r="AP218" s="17" t="s">
        <v>22151</v>
      </c>
      <c r="AQ218" s="5">
        <v>6.895458119358298</v>
      </c>
      <c r="AR218" s="5">
        <v>-2.359826982382109</v>
      </c>
      <c r="AS218" s="68">
        <v>217</v>
      </c>
      <c r="AT218" s="14">
        <v>0</v>
      </c>
      <c r="AU218" s="42">
        <v>-4.1230600649059275</v>
      </c>
      <c r="AV218" s="19"/>
      <c r="AW218" s="19">
        <v>0</v>
      </c>
      <c r="AX218" s="43">
        <v>0</v>
      </c>
      <c r="AY218" s="167">
        <v>359.55</v>
      </c>
      <c r="AZ218" s="167">
        <v>507</v>
      </c>
      <c r="BA218" s="113">
        <v>-147.44999999999999</v>
      </c>
      <c r="BB218" s="160">
        <v>287</v>
      </c>
      <c r="BC218" s="160">
        <v>450</v>
      </c>
      <c r="BD218" s="267" t="s">
        <v>22151</v>
      </c>
    </row>
    <row r="219" spans="1:56" x14ac:dyDescent="0.3">
      <c r="A219" s="178" t="s">
        <v>14553</v>
      </c>
      <c r="B219" s="33" t="s">
        <v>14554</v>
      </c>
      <c r="C219" s="33" t="s">
        <v>7884</v>
      </c>
      <c r="D219" s="121" t="s">
        <v>14203</v>
      </c>
      <c r="E219" s="33" t="s">
        <v>1470</v>
      </c>
      <c r="F219" s="1" t="s">
        <v>6120</v>
      </c>
      <c r="G219" s="1" t="s">
        <v>1373</v>
      </c>
      <c r="H219" s="1">
        <v>18356</v>
      </c>
      <c r="I219" s="1" t="s">
        <v>14555</v>
      </c>
      <c r="J219" s="1" t="e">
        <v>#VALUE!</v>
      </c>
      <c r="K219" s="1" t="s">
        <v>15087</v>
      </c>
      <c r="L219" s="170">
        <v>7</v>
      </c>
      <c r="M219" s="170">
        <v>5</v>
      </c>
      <c r="N219" s="68">
        <v>1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32.1</v>
      </c>
      <c r="U219" s="68">
        <v>32.1</v>
      </c>
      <c r="V219" s="68">
        <v>27</v>
      </c>
      <c r="W219" s="68">
        <v>13</v>
      </c>
      <c r="X219" s="68">
        <v>3</v>
      </c>
      <c r="Y219" s="68">
        <v>27</v>
      </c>
      <c r="Z219" s="68">
        <v>9</v>
      </c>
      <c r="AA219" s="5">
        <v>3.6448598130841119</v>
      </c>
      <c r="AB219" s="5">
        <v>1.1214953271028036</v>
      </c>
      <c r="AC219" s="5">
        <v>1</v>
      </c>
      <c r="AD219" s="5">
        <v>0</v>
      </c>
      <c r="AE219" s="5">
        <v>0</v>
      </c>
      <c r="AF219" s="5">
        <v>0</v>
      </c>
      <c r="AG219" s="5">
        <v>0</v>
      </c>
      <c r="AH219" s="5">
        <v>2.3275862068965516</v>
      </c>
      <c r="AI219" s="5">
        <v>0.37708188741050391</v>
      </c>
      <c r="AJ219" s="5">
        <v>0.82778008588745278</v>
      </c>
      <c r="AK219" s="5">
        <v>0</v>
      </c>
      <c r="AL219" s="5">
        <v>4.5324481801945078</v>
      </c>
      <c r="AM219" s="68">
        <v>218</v>
      </c>
      <c r="AN219" s="5">
        <v>4.5324481801945078</v>
      </c>
      <c r="AO219" s="17">
        <v>83</v>
      </c>
      <c r="AP219" s="17" t="s">
        <v>22151</v>
      </c>
      <c r="AQ219" s="5">
        <v>6.895458119358298</v>
      </c>
      <c r="AR219" s="5">
        <v>-2.3630099391637902</v>
      </c>
      <c r="AS219" s="68">
        <v>218</v>
      </c>
      <c r="AT219" s="14">
        <v>0</v>
      </c>
      <c r="AU219" s="42">
        <v>-4.1299700964032757</v>
      </c>
      <c r="AV219" s="19"/>
      <c r="AW219" s="19">
        <v>0</v>
      </c>
      <c r="AX219" s="43">
        <v>0</v>
      </c>
      <c r="AY219" s="167">
        <v>558.11</v>
      </c>
      <c r="AZ219" s="167">
        <v>508</v>
      </c>
      <c r="BA219" s="113">
        <v>50.110000000000014</v>
      </c>
      <c r="BB219" s="160">
        <v>499</v>
      </c>
      <c r="BC219" s="160">
        <v>665</v>
      </c>
      <c r="BD219" s="267" t="s">
        <v>22151</v>
      </c>
    </row>
    <row r="220" spans="1:56" x14ac:dyDescent="0.3">
      <c r="A220" s="178" t="s">
        <v>5571</v>
      </c>
      <c r="B220" s="33" t="s">
        <v>7248</v>
      </c>
      <c r="C220" s="33" t="s">
        <v>6918</v>
      </c>
      <c r="D220" s="121" t="s">
        <v>1317</v>
      </c>
      <c r="E220" s="33" t="s">
        <v>1460</v>
      </c>
      <c r="F220" s="1" t="s">
        <v>9094</v>
      </c>
      <c r="G220" s="1" t="s">
        <v>1373</v>
      </c>
      <c r="H220" s="1">
        <v>10756</v>
      </c>
      <c r="I220" s="1" t="s">
        <v>9768</v>
      </c>
      <c r="J220" s="1" t="e">
        <v>#VALUE!</v>
      </c>
      <c r="K220" s="1" t="s">
        <v>5573</v>
      </c>
      <c r="L220" s="170">
        <v>28.000000000000004</v>
      </c>
      <c r="M220" s="170">
        <v>0</v>
      </c>
      <c r="N220" s="68">
        <v>1</v>
      </c>
      <c r="O220" s="68">
        <v>0</v>
      </c>
      <c r="P220" s="68">
        <v>0</v>
      </c>
      <c r="Q220" s="68">
        <v>0</v>
      </c>
      <c r="R220" s="68">
        <v>9</v>
      </c>
      <c r="S220" s="68">
        <v>9</v>
      </c>
      <c r="T220" s="68">
        <v>27.2</v>
      </c>
      <c r="U220" s="68">
        <v>27.2</v>
      </c>
      <c r="V220" s="68">
        <v>22</v>
      </c>
      <c r="W220" s="68">
        <v>8</v>
      </c>
      <c r="X220" s="68">
        <v>2</v>
      </c>
      <c r="Y220" s="68">
        <v>21</v>
      </c>
      <c r="Z220" s="68">
        <v>9</v>
      </c>
      <c r="AA220" s="5">
        <v>2.6470588235294117</v>
      </c>
      <c r="AB220" s="5">
        <v>1.1397058823529411</v>
      </c>
      <c r="AC220" s="27">
        <v>1</v>
      </c>
      <c r="AD220" s="27">
        <v>0</v>
      </c>
      <c r="AE220" s="27">
        <v>0</v>
      </c>
      <c r="AF220" s="27">
        <v>0</v>
      </c>
      <c r="AG220" s="27">
        <v>0</v>
      </c>
      <c r="AH220" s="27">
        <v>1.8103448275862069</v>
      </c>
      <c r="AI220" s="5">
        <v>1.048184045069543</v>
      </c>
      <c r="AJ220" s="5">
        <v>0.65825855837378933</v>
      </c>
      <c r="AK220" s="5">
        <v>0</v>
      </c>
      <c r="AL220" s="27">
        <v>4.5167874310295391</v>
      </c>
      <c r="AM220" s="97">
        <v>219</v>
      </c>
      <c r="AN220" s="27">
        <v>4.5167874310295391</v>
      </c>
      <c r="AO220" s="28">
        <v>84</v>
      </c>
      <c r="AP220" s="28" t="s">
        <v>22151</v>
      </c>
      <c r="AQ220" s="27">
        <v>6.895458119358298</v>
      </c>
      <c r="AR220" s="27">
        <v>-2.3786706883287589</v>
      </c>
      <c r="AS220" s="97">
        <v>219</v>
      </c>
      <c r="AT220" s="27">
        <v>0</v>
      </c>
      <c r="AU220" s="43">
        <v>-4.1639687578443665</v>
      </c>
      <c r="AV220" s="27"/>
      <c r="AW220" s="27">
        <v>0</v>
      </c>
      <c r="AX220" s="43">
        <v>0</v>
      </c>
      <c r="AY220" s="167">
        <v>659.77</v>
      </c>
      <c r="AZ220" s="167">
        <v>509</v>
      </c>
      <c r="BA220" s="113">
        <v>150.76999999999998</v>
      </c>
      <c r="BB220" s="160">
        <v>576</v>
      </c>
      <c r="BC220" s="160">
        <v>733</v>
      </c>
      <c r="BD220" s="267" t="s">
        <v>22151</v>
      </c>
    </row>
    <row r="221" spans="1:56" x14ac:dyDescent="0.3">
      <c r="A221" s="178" t="s">
        <v>12645</v>
      </c>
      <c r="B221" s="33" t="s">
        <v>12647</v>
      </c>
      <c r="C221" s="33" t="s">
        <v>12646</v>
      </c>
      <c r="D221" s="121" t="s">
        <v>11199</v>
      </c>
      <c r="E221" s="33" t="s">
        <v>1449</v>
      </c>
      <c r="F221" s="1" t="s">
        <v>6120</v>
      </c>
      <c r="G221" s="1" t="s">
        <v>1373</v>
      </c>
      <c r="H221" s="1">
        <v>10430</v>
      </c>
      <c r="I221" s="1" t="s">
        <v>11200</v>
      </c>
      <c r="J221" s="1" t="e">
        <v>#VALUE!</v>
      </c>
      <c r="K221" s="1" t="s">
        <v>12648</v>
      </c>
      <c r="L221" s="170">
        <v>22</v>
      </c>
      <c r="M221" s="170">
        <v>0</v>
      </c>
      <c r="N221" s="68">
        <v>1</v>
      </c>
      <c r="O221" s="68">
        <v>1</v>
      </c>
      <c r="P221" s="68">
        <v>0</v>
      </c>
      <c r="Q221" s="68">
        <v>1</v>
      </c>
      <c r="R221" s="68">
        <v>6</v>
      </c>
      <c r="S221" s="68">
        <v>7</v>
      </c>
      <c r="T221" s="68">
        <v>22.1</v>
      </c>
      <c r="U221" s="68">
        <v>22.1</v>
      </c>
      <c r="V221" s="68">
        <v>16</v>
      </c>
      <c r="W221" s="68">
        <v>9</v>
      </c>
      <c r="X221" s="68">
        <v>5</v>
      </c>
      <c r="Y221" s="68">
        <v>25</v>
      </c>
      <c r="Z221" s="68">
        <v>10</v>
      </c>
      <c r="AA221" s="5">
        <v>3.6651583710407238</v>
      </c>
      <c r="AB221" s="5">
        <v>1.1764705882352939</v>
      </c>
      <c r="AC221" s="27">
        <v>1</v>
      </c>
      <c r="AD221" s="27">
        <v>0</v>
      </c>
      <c r="AE221" s="27">
        <v>0.625</v>
      </c>
      <c r="AF221" s="27">
        <v>0</v>
      </c>
      <c r="AG221" s="27">
        <v>0</v>
      </c>
      <c r="AH221" s="27">
        <v>2.1551724137931036</v>
      </c>
      <c r="AI221" s="5">
        <v>0.25392403116290307</v>
      </c>
      <c r="AJ221" s="5">
        <v>0.44343210242709152</v>
      </c>
      <c r="AK221" s="5">
        <v>0</v>
      </c>
      <c r="AL221" s="27">
        <v>4.4775285473830984</v>
      </c>
      <c r="AM221" s="97">
        <v>220</v>
      </c>
      <c r="AN221" s="27">
        <v>4.4775285473830984</v>
      </c>
      <c r="AO221" s="28">
        <v>85</v>
      </c>
      <c r="AP221" s="28" t="s">
        <v>22151</v>
      </c>
      <c r="AQ221" s="27">
        <v>6.895458119358298</v>
      </c>
      <c r="AR221" s="27">
        <v>-2.4179295719751996</v>
      </c>
      <c r="AS221" s="97">
        <v>220</v>
      </c>
      <c r="AT221" s="27">
        <v>0</v>
      </c>
      <c r="AU221" s="43">
        <v>-4.2491977261134064</v>
      </c>
      <c r="AV221" s="27"/>
      <c r="AW221" s="27">
        <v>0</v>
      </c>
      <c r="AX221" s="43">
        <v>0</v>
      </c>
      <c r="AY221" s="167">
        <v>648.92999999999995</v>
      </c>
      <c r="AZ221" s="167">
        <v>511</v>
      </c>
      <c r="BA221" s="113">
        <v>137.92999999999995</v>
      </c>
      <c r="BB221" s="160">
        <v>540</v>
      </c>
      <c r="BC221" s="160">
        <v>742</v>
      </c>
      <c r="BD221" s="267" t="s">
        <v>22151</v>
      </c>
    </row>
    <row r="222" spans="1:56" x14ac:dyDescent="0.3">
      <c r="A222" s="213" t="s">
        <v>20054</v>
      </c>
      <c r="B222" s="33" t="s">
        <v>6608</v>
      </c>
      <c r="C222" s="33" t="s">
        <v>20055</v>
      </c>
      <c r="D222" s="121" t="s">
        <v>17276</v>
      </c>
      <c r="E222" s="33" t="s">
        <v>1392</v>
      </c>
      <c r="F222" s="1" t="s">
        <v>6120</v>
      </c>
      <c r="G222" s="1" t="s">
        <v>1373</v>
      </c>
      <c r="H222" s="1">
        <v>19444</v>
      </c>
      <c r="I222" s="1" t="s">
        <v>20056</v>
      </c>
      <c r="J222" s="1" t="e">
        <v>#VALUE!</v>
      </c>
      <c r="K222" s="1" t="s">
        <v>20058</v>
      </c>
      <c r="L222" s="170">
        <v>16</v>
      </c>
      <c r="M222" s="170">
        <v>0</v>
      </c>
      <c r="N222" s="68">
        <v>0</v>
      </c>
      <c r="O222" s="68">
        <v>0</v>
      </c>
      <c r="P222" s="68">
        <v>0</v>
      </c>
      <c r="Q222" s="68">
        <v>2.9999999999999996</v>
      </c>
      <c r="R222" s="68">
        <v>1</v>
      </c>
      <c r="S222" s="68">
        <v>3.9999999999999996</v>
      </c>
      <c r="T222" s="68">
        <v>20.2</v>
      </c>
      <c r="U222" s="68">
        <v>20.2</v>
      </c>
      <c r="V222" s="68">
        <v>9</v>
      </c>
      <c r="W222" s="68">
        <v>5.9999999999999991</v>
      </c>
      <c r="X222" s="68">
        <v>2.9999999999999996</v>
      </c>
      <c r="Y222" s="68">
        <v>26</v>
      </c>
      <c r="Z222" s="68">
        <v>20</v>
      </c>
      <c r="AA222" s="5">
        <v>2.673267326732673</v>
      </c>
      <c r="AB222" s="5">
        <v>1.4356435643564356</v>
      </c>
      <c r="AC222" s="54">
        <v>0</v>
      </c>
      <c r="AD222" s="54">
        <v>0</v>
      </c>
      <c r="AE222" s="54">
        <v>1.8749999999999996</v>
      </c>
      <c r="AF222" s="54">
        <v>0</v>
      </c>
      <c r="AG222" s="54">
        <v>0</v>
      </c>
      <c r="AH222" s="54">
        <v>2.2413793103448278</v>
      </c>
      <c r="AI222" s="5">
        <v>0.77763755966634596</v>
      </c>
      <c r="AJ222" s="5">
        <v>-0.45209523799620949</v>
      </c>
      <c r="AK222" s="5">
        <v>0</v>
      </c>
      <c r="AL222" s="54">
        <v>4.4419216320149637</v>
      </c>
      <c r="AM222" s="77">
        <v>221</v>
      </c>
      <c r="AN222" s="54">
        <v>4.4419216320149637</v>
      </c>
      <c r="AO222" s="59">
        <v>86</v>
      </c>
      <c r="AP222" s="59" t="s">
        <v>22151</v>
      </c>
      <c r="AQ222" s="54">
        <v>6.895458119358298</v>
      </c>
      <c r="AR222" s="54">
        <v>-2.4535364873433343</v>
      </c>
      <c r="AS222" s="77">
        <v>221</v>
      </c>
      <c r="AT222" s="54">
        <v>0</v>
      </c>
      <c r="AU222" s="60">
        <v>-4.3264984636330857</v>
      </c>
      <c r="AV222" s="54"/>
      <c r="AW222" s="54">
        <v>0</v>
      </c>
      <c r="AX222" s="43">
        <v>0</v>
      </c>
      <c r="AY222" s="167">
        <v>720.57</v>
      </c>
      <c r="AZ222" s="167">
        <v>512</v>
      </c>
      <c r="BA222" s="113">
        <v>208.57000000000005</v>
      </c>
      <c r="BB222" s="160">
        <v>556</v>
      </c>
      <c r="BC222" s="160">
        <v>742</v>
      </c>
      <c r="BD222" s="267" t="s">
        <v>22151</v>
      </c>
    </row>
    <row r="223" spans="1:56" x14ac:dyDescent="0.3">
      <c r="A223" s="178" t="s">
        <v>3122</v>
      </c>
      <c r="B223" s="33" t="s">
        <v>6873</v>
      </c>
      <c r="C223" s="33" t="s">
        <v>6952</v>
      </c>
      <c r="D223" s="121" t="s">
        <v>1017</v>
      </c>
      <c r="E223" s="33" t="s">
        <v>1460</v>
      </c>
      <c r="F223" s="1" t="s">
        <v>9094</v>
      </c>
      <c r="G223" s="1" t="s">
        <v>1373</v>
      </c>
      <c r="H223" s="1">
        <v>8048</v>
      </c>
      <c r="I223" s="1" t="s">
        <v>10370</v>
      </c>
      <c r="J223" s="1" t="e">
        <v>#VALUE!</v>
      </c>
      <c r="K223" s="1" t="s">
        <v>6310</v>
      </c>
      <c r="L223" s="170">
        <v>18</v>
      </c>
      <c r="M223" s="170">
        <v>0</v>
      </c>
      <c r="N223" s="68">
        <v>2</v>
      </c>
      <c r="O223" s="68">
        <v>2</v>
      </c>
      <c r="P223" s="68">
        <v>0</v>
      </c>
      <c r="Q223" s="68">
        <v>0</v>
      </c>
      <c r="R223" s="68">
        <v>5</v>
      </c>
      <c r="S223" s="68">
        <v>5</v>
      </c>
      <c r="T223" s="68">
        <v>16</v>
      </c>
      <c r="U223" s="68">
        <v>16</v>
      </c>
      <c r="V223" s="68">
        <v>11</v>
      </c>
      <c r="W223" s="68">
        <v>8</v>
      </c>
      <c r="X223" s="68">
        <v>7</v>
      </c>
      <c r="Y223" s="68">
        <v>18</v>
      </c>
      <c r="Z223" s="68">
        <v>4</v>
      </c>
      <c r="AA223" s="5">
        <v>4.5</v>
      </c>
      <c r="AB223" s="5">
        <v>0.9375</v>
      </c>
      <c r="AC223" s="34">
        <v>2</v>
      </c>
      <c r="AD223" s="34">
        <v>0</v>
      </c>
      <c r="AE223" s="34">
        <v>0</v>
      </c>
      <c r="AF223" s="34">
        <v>0</v>
      </c>
      <c r="AG223" s="34">
        <v>0</v>
      </c>
      <c r="AH223" s="34">
        <v>1.5517241379310345</v>
      </c>
      <c r="AI223" s="5">
        <v>-0.18014234887295999</v>
      </c>
      <c r="AJ223" s="5">
        <v>1.0284832406704119</v>
      </c>
      <c r="AK223" s="5">
        <v>0</v>
      </c>
      <c r="AL223" s="34">
        <v>4.4000650297284869</v>
      </c>
      <c r="AM223" s="105">
        <v>222</v>
      </c>
      <c r="AN223" s="34">
        <v>4.4000650297284869</v>
      </c>
      <c r="AO223" s="35">
        <v>87</v>
      </c>
      <c r="AP223" s="35" t="s">
        <v>22151</v>
      </c>
      <c r="AQ223" s="34">
        <v>6.895458119358298</v>
      </c>
      <c r="AR223" s="34">
        <v>-2.4953930896298111</v>
      </c>
      <c r="AS223" s="105">
        <v>222</v>
      </c>
      <c r="AT223" s="34">
        <v>0</v>
      </c>
      <c r="AU223" s="44">
        <v>-4.4173669422238513</v>
      </c>
      <c r="AV223" s="34"/>
      <c r="AW223" s="34">
        <v>0</v>
      </c>
      <c r="AX223" s="43">
        <v>0</v>
      </c>
      <c r="AY223" s="167">
        <v>106.27</v>
      </c>
      <c r="AZ223" s="167">
        <v>513</v>
      </c>
      <c r="BA223" s="113">
        <v>-406.73</v>
      </c>
      <c r="BB223" s="160">
        <v>86</v>
      </c>
      <c r="BC223" s="160">
        <v>138</v>
      </c>
      <c r="BD223" s="267" t="s">
        <v>22151</v>
      </c>
    </row>
    <row r="224" spans="1:56" x14ac:dyDescent="0.3">
      <c r="A224" s="178" t="s">
        <v>2455</v>
      </c>
      <c r="B224" s="33" t="s">
        <v>7507</v>
      </c>
      <c r="C224" s="33" t="s">
        <v>6899</v>
      </c>
      <c r="D224" s="121" t="s">
        <v>786</v>
      </c>
      <c r="E224" s="33" t="s">
        <v>1434</v>
      </c>
      <c r="F224" s="1" t="s">
        <v>9094</v>
      </c>
      <c r="G224" s="1" t="s">
        <v>1373</v>
      </c>
      <c r="H224" s="1">
        <v>4930</v>
      </c>
      <c r="I224" s="1" t="s">
        <v>10775</v>
      </c>
      <c r="J224" s="1" t="e">
        <v>#VALUE!</v>
      </c>
      <c r="K224" s="1" t="s">
        <v>5816</v>
      </c>
      <c r="L224" s="170">
        <v>12</v>
      </c>
      <c r="M224" s="170">
        <v>12</v>
      </c>
      <c r="N224" s="68">
        <v>3</v>
      </c>
      <c r="O224" s="68">
        <v>3</v>
      </c>
      <c r="P224" s="68">
        <v>0</v>
      </c>
      <c r="Q224" s="68">
        <v>0</v>
      </c>
      <c r="R224" s="68">
        <v>0</v>
      </c>
      <c r="S224" s="68">
        <v>0</v>
      </c>
      <c r="T224" s="68">
        <v>61</v>
      </c>
      <c r="U224" s="68">
        <v>61</v>
      </c>
      <c r="V224" s="68">
        <v>64</v>
      </c>
      <c r="W224" s="68">
        <v>35</v>
      </c>
      <c r="X224" s="68">
        <v>11</v>
      </c>
      <c r="Y224" s="68">
        <v>42</v>
      </c>
      <c r="Z224" s="68">
        <v>17</v>
      </c>
      <c r="AA224" s="5">
        <v>5.1639344262295079</v>
      </c>
      <c r="AB224" s="5">
        <v>1.3278688524590163</v>
      </c>
      <c r="AC224" s="27">
        <v>3</v>
      </c>
      <c r="AD224" s="27">
        <v>0</v>
      </c>
      <c r="AE224" s="27">
        <v>0</v>
      </c>
      <c r="AF224" s="27">
        <v>0</v>
      </c>
      <c r="AG224" s="27">
        <v>0</v>
      </c>
      <c r="AH224" s="27">
        <v>3.6206896551724137</v>
      </c>
      <c r="AI224" s="5">
        <v>-1.6156700126393673</v>
      </c>
      <c r="AJ224" s="5">
        <v>-0.60568083733588518</v>
      </c>
      <c r="AK224" s="5">
        <v>0</v>
      </c>
      <c r="AL224" s="27">
        <v>4.3993388051971607</v>
      </c>
      <c r="AM224" s="97">
        <v>223</v>
      </c>
      <c r="AN224" s="27">
        <v>4.3993388051971607</v>
      </c>
      <c r="AO224" s="28">
        <v>88</v>
      </c>
      <c r="AP224" s="28" t="s">
        <v>22151</v>
      </c>
      <c r="AQ224" s="27">
        <v>6.895458119358298</v>
      </c>
      <c r="AR224" s="27">
        <v>-2.4961193141611373</v>
      </c>
      <c r="AS224" s="97">
        <v>223</v>
      </c>
      <c r="AT224" s="27">
        <v>0</v>
      </c>
      <c r="AU224" s="43">
        <v>-4.4189435374244184</v>
      </c>
      <c r="AV224" s="27"/>
      <c r="AW224" s="27">
        <v>0</v>
      </c>
      <c r="AX224" s="43">
        <v>0</v>
      </c>
      <c r="AY224" s="167">
        <v>599.5</v>
      </c>
      <c r="AZ224" s="167">
        <v>514</v>
      </c>
      <c r="BA224" s="113">
        <v>85.5</v>
      </c>
      <c r="BB224" s="160">
        <v>389</v>
      </c>
      <c r="BC224" s="160">
        <v>744</v>
      </c>
      <c r="BD224" s="267" t="s">
        <v>22151</v>
      </c>
    </row>
    <row r="225" spans="1:56" x14ac:dyDescent="0.3">
      <c r="A225" s="212" t="s">
        <v>17055</v>
      </c>
      <c r="B225" s="1" t="s">
        <v>17057</v>
      </c>
      <c r="C225" s="1" t="s">
        <v>17056</v>
      </c>
      <c r="D225" s="121" t="s">
        <v>14267</v>
      </c>
      <c r="E225" s="1" t="s">
        <v>1481</v>
      </c>
      <c r="F225" s="1" t="s">
        <v>9094</v>
      </c>
      <c r="G225" s="1" t="s">
        <v>1373</v>
      </c>
      <c r="H225" s="216">
        <v>14646</v>
      </c>
      <c r="I225" s="216" t="s">
        <v>17058</v>
      </c>
      <c r="J225" s="244" t="e">
        <v>#VALUE!</v>
      </c>
      <c r="K225" s="244" t="s">
        <v>17060</v>
      </c>
      <c r="L225" s="171">
        <v>19</v>
      </c>
      <c r="M225" s="171">
        <v>0</v>
      </c>
      <c r="N225" s="221">
        <v>0</v>
      </c>
      <c r="O225" s="97">
        <v>1</v>
      </c>
      <c r="P225" s="97">
        <v>0</v>
      </c>
      <c r="Q225" s="221">
        <v>4</v>
      </c>
      <c r="R225" s="97">
        <v>5</v>
      </c>
      <c r="S225" s="97">
        <v>9</v>
      </c>
      <c r="T225" s="221">
        <v>17.100000000000001</v>
      </c>
      <c r="U225" s="221">
        <v>17.100000000000001</v>
      </c>
      <c r="V225" s="221">
        <v>18</v>
      </c>
      <c r="W225" s="221">
        <v>6</v>
      </c>
      <c r="X225" s="221">
        <v>1</v>
      </c>
      <c r="Y225" s="221">
        <v>20</v>
      </c>
      <c r="Z225" s="221">
        <v>6</v>
      </c>
      <c r="AA225" s="224">
        <v>3.1578947368421049</v>
      </c>
      <c r="AB225" s="224">
        <v>1.4035087719298245</v>
      </c>
      <c r="AC225" s="224">
        <v>0</v>
      </c>
      <c r="AD225" s="245">
        <v>0</v>
      </c>
      <c r="AE225" s="224">
        <v>2.5</v>
      </c>
      <c r="AF225" s="245">
        <v>0</v>
      </c>
      <c r="AG225" s="245">
        <v>0</v>
      </c>
      <c r="AH225" s="224">
        <v>1.7241379310344829</v>
      </c>
      <c r="AI225" s="224">
        <v>0.43648610950367739</v>
      </c>
      <c r="AJ225" s="224">
        <v>-0.26214762072790199</v>
      </c>
      <c r="AK225" s="224">
        <v>0</v>
      </c>
      <c r="AL225" s="228">
        <v>4.3984764198102591</v>
      </c>
      <c r="AM225" s="246">
        <v>224</v>
      </c>
      <c r="AN225" s="247">
        <v>4.3984764198102591</v>
      </c>
      <c r="AO225" s="248">
        <v>89</v>
      </c>
      <c r="AP225" s="253" t="s">
        <v>22151</v>
      </c>
      <c r="AQ225" s="224">
        <v>6.895458119358298</v>
      </c>
      <c r="AR225" s="224">
        <v>-2.4969816995480389</v>
      </c>
      <c r="AS225" s="221">
        <v>224</v>
      </c>
      <c r="AT225" s="224">
        <v>0</v>
      </c>
      <c r="AU225" s="239">
        <v>-4.4208157306695917</v>
      </c>
      <c r="AV225" s="224"/>
      <c r="AW225" s="224">
        <v>0</v>
      </c>
      <c r="AX225" s="43">
        <v>0</v>
      </c>
      <c r="AY225" s="268">
        <v>530.45000000000005</v>
      </c>
      <c r="AZ225" s="255">
        <v>515</v>
      </c>
      <c r="BA225" s="256">
        <v>15.450000000000045</v>
      </c>
      <c r="BB225" s="257">
        <v>466</v>
      </c>
      <c r="BC225" s="257">
        <v>604</v>
      </c>
      <c r="BD225" s="267" t="s">
        <v>22151</v>
      </c>
    </row>
    <row r="226" spans="1:56" x14ac:dyDescent="0.3">
      <c r="A226" s="178" t="s">
        <v>2650</v>
      </c>
      <c r="B226" s="1" t="s">
        <v>7635</v>
      </c>
      <c r="C226" s="1" t="s">
        <v>6539</v>
      </c>
      <c r="D226" s="121" t="s">
        <v>810</v>
      </c>
      <c r="E226" s="1" t="s">
        <v>1553</v>
      </c>
      <c r="F226" s="1" t="s">
        <v>6120</v>
      </c>
      <c r="G226" s="1" t="s">
        <v>1373</v>
      </c>
      <c r="H226" s="1">
        <v>10021</v>
      </c>
      <c r="I226" s="1" t="s">
        <v>10304</v>
      </c>
      <c r="J226" s="1" t="e">
        <v>#VALUE!</v>
      </c>
      <c r="K226" s="1" t="s">
        <v>5946</v>
      </c>
      <c r="L226" s="170">
        <v>12</v>
      </c>
      <c r="M226" s="170">
        <v>11</v>
      </c>
      <c r="N226" s="68">
        <v>1</v>
      </c>
      <c r="O226" s="68">
        <v>6</v>
      </c>
      <c r="P226" s="68">
        <v>0</v>
      </c>
      <c r="Q226" s="68">
        <v>0</v>
      </c>
      <c r="R226" s="68">
        <v>0</v>
      </c>
      <c r="S226" s="68">
        <v>0</v>
      </c>
      <c r="T226" s="68">
        <v>56.2</v>
      </c>
      <c r="U226" s="68">
        <v>56.2</v>
      </c>
      <c r="V226" s="68">
        <v>50</v>
      </c>
      <c r="W226" s="68">
        <v>35</v>
      </c>
      <c r="X226" s="68">
        <v>11</v>
      </c>
      <c r="Y226" s="68">
        <v>62</v>
      </c>
      <c r="Z226" s="68">
        <v>20</v>
      </c>
      <c r="AA226" s="5">
        <v>5.604982206405694</v>
      </c>
      <c r="AB226" s="5">
        <v>1.2455516014234875</v>
      </c>
      <c r="AC226" s="5">
        <v>1</v>
      </c>
      <c r="AD226" s="5">
        <v>0</v>
      </c>
      <c r="AE226" s="5">
        <v>0</v>
      </c>
      <c r="AF226" s="5">
        <v>0</v>
      </c>
      <c r="AG226" s="5">
        <v>0</v>
      </c>
      <c r="AH226" s="5">
        <v>5.3448275862068968</v>
      </c>
      <c r="AI226" s="5">
        <v>-2.1229239349504749</v>
      </c>
      <c r="AJ226" s="5">
        <v>0.16092489324049949</v>
      </c>
      <c r="AK226" s="5">
        <v>0</v>
      </c>
      <c r="AL226" s="5">
        <v>4.3828285444969222</v>
      </c>
      <c r="AM226" s="68">
        <v>225</v>
      </c>
      <c r="AN226" s="5">
        <v>4.3828285444969222</v>
      </c>
      <c r="AO226" s="17">
        <v>90</v>
      </c>
      <c r="AP226" s="17" t="s">
        <v>22151</v>
      </c>
      <c r="AQ226" s="5">
        <v>6.895458119358298</v>
      </c>
      <c r="AR226" s="5">
        <v>-2.5126295748613758</v>
      </c>
      <c r="AS226" s="68">
        <v>225</v>
      </c>
      <c r="AT226" s="14">
        <v>0</v>
      </c>
      <c r="AU226" s="42">
        <v>-4.4547864436569746</v>
      </c>
      <c r="AV226" s="19"/>
      <c r="AW226" s="19">
        <v>0</v>
      </c>
      <c r="AX226" s="43">
        <v>0</v>
      </c>
      <c r="AY226" s="167">
        <v>310.45</v>
      </c>
      <c r="AZ226" s="167">
        <v>518</v>
      </c>
      <c r="BA226" s="113">
        <v>-207.55</v>
      </c>
      <c r="BB226" s="160">
        <v>250</v>
      </c>
      <c r="BC226" s="160">
        <v>388</v>
      </c>
      <c r="BD226" s="267" t="s">
        <v>22151</v>
      </c>
    </row>
    <row r="227" spans="1:56" x14ac:dyDescent="0.3">
      <c r="A227" s="212" t="s">
        <v>5029</v>
      </c>
      <c r="B227" s="1" t="s">
        <v>8149</v>
      </c>
      <c r="C227" s="1" t="s">
        <v>6677</v>
      </c>
      <c r="D227" s="121" t="s">
        <v>980</v>
      </c>
      <c r="E227" s="1" t="s">
        <v>1389</v>
      </c>
      <c r="F227" s="1" t="s">
        <v>6120</v>
      </c>
      <c r="G227" s="1" t="s">
        <v>1373</v>
      </c>
      <c r="H227" s="216">
        <v>11428</v>
      </c>
      <c r="I227" s="216" t="s">
        <v>9915</v>
      </c>
      <c r="J227" s="244" t="e">
        <v>#VALUE!</v>
      </c>
      <c r="K227" s="244" t="s">
        <v>6516</v>
      </c>
      <c r="L227" s="171">
        <v>21</v>
      </c>
      <c r="M227" s="171">
        <v>0</v>
      </c>
      <c r="N227" s="221">
        <v>1</v>
      </c>
      <c r="O227" s="97">
        <v>4</v>
      </c>
      <c r="P227" s="97">
        <v>0</v>
      </c>
      <c r="Q227" s="221">
        <v>9</v>
      </c>
      <c r="R227" s="97">
        <v>1</v>
      </c>
      <c r="S227" s="97">
        <v>10</v>
      </c>
      <c r="T227" s="221">
        <v>19.2</v>
      </c>
      <c r="U227" s="221">
        <v>19.2</v>
      </c>
      <c r="V227" s="221">
        <v>31</v>
      </c>
      <c r="W227" s="221">
        <v>13</v>
      </c>
      <c r="X227" s="221">
        <v>4</v>
      </c>
      <c r="Y227" s="221">
        <v>23</v>
      </c>
      <c r="Z227" s="221">
        <v>13</v>
      </c>
      <c r="AA227" s="224">
        <v>6.09375</v>
      </c>
      <c r="AB227" s="224">
        <v>2.291666666666667</v>
      </c>
      <c r="AC227" s="224">
        <v>1</v>
      </c>
      <c r="AD227" s="245">
        <v>0</v>
      </c>
      <c r="AE227" s="224">
        <v>5.625</v>
      </c>
      <c r="AF227" s="245">
        <v>0</v>
      </c>
      <c r="AG227" s="245">
        <v>0</v>
      </c>
      <c r="AH227" s="224">
        <v>1.9827586206896552</v>
      </c>
      <c r="AI227" s="224">
        <v>-1.0480147795328894</v>
      </c>
      <c r="AJ227" s="224">
        <v>-3.1793478822872272</v>
      </c>
      <c r="AK227" s="224">
        <v>0</v>
      </c>
      <c r="AL227" s="228">
        <v>4.3803959588695385</v>
      </c>
      <c r="AM227" s="246">
        <v>226</v>
      </c>
      <c r="AN227" s="247">
        <v>4.3803959588695385</v>
      </c>
      <c r="AO227" s="248">
        <v>91</v>
      </c>
      <c r="AP227" s="253" t="s">
        <v>22151</v>
      </c>
      <c r="AQ227" s="224">
        <v>6.895458119358298</v>
      </c>
      <c r="AR227" s="224">
        <v>-2.5150621604887595</v>
      </c>
      <c r="AS227" s="221">
        <v>226</v>
      </c>
      <c r="AT227" s="224">
        <v>0</v>
      </c>
      <c r="AU227" s="239">
        <v>-4.4600674589073099</v>
      </c>
      <c r="AV227" s="224"/>
      <c r="AW227" s="224">
        <v>0</v>
      </c>
      <c r="AX227" s="43">
        <v>0</v>
      </c>
      <c r="AY227" s="268">
        <v>695.77</v>
      </c>
      <c r="AZ227" s="255">
        <v>519</v>
      </c>
      <c r="BA227" s="256">
        <v>176.76999999999998</v>
      </c>
      <c r="BB227" s="257">
        <v>539</v>
      </c>
      <c r="BC227" s="257">
        <v>750</v>
      </c>
      <c r="BD227" s="267" t="s">
        <v>22151</v>
      </c>
    </row>
    <row r="228" spans="1:56" x14ac:dyDescent="0.3">
      <c r="A228" s="178" t="s">
        <v>1765</v>
      </c>
      <c r="B228" s="33" t="s">
        <v>7544</v>
      </c>
      <c r="C228" s="33" t="s">
        <v>6541</v>
      </c>
      <c r="D228" s="121" t="s">
        <v>752</v>
      </c>
      <c r="E228" s="33" t="s">
        <v>1470</v>
      </c>
      <c r="F228" s="1" t="s">
        <v>6120</v>
      </c>
      <c r="G228" s="1" t="s">
        <v>1373</v>
      </c>
      <c r="H228" s="1">
        <v>6562</v>
      </c>
      <c r="I228" s="1" t="s">
        <v>10861</v>
      </c>
      <c r="J228" s="1" t="e">
        <v>#VALUE!</v>
      </c>
      <c r="K228" s="1" t="s">
        <v>5303</v>
      </c>
      <c r="L228" s="170">
        <v>10</v>
      </c>
      <c r="M228" s="170">
        <v>10</v>
      </c>
      <c r="N228" s="68">
        <v>2</v>
      </c>
      <c r="O228" s="68">
        <v>5</v>
      </c>
      <c r="P228" s="68">
        <v>0</v>
      </c>
      <c r="Q228" s="68">
        <v>0</v>
      </c>
      <c r="R228" s="68">
        <v>0</v>
      </c>
      <c r="S228" s="68">
        <v>0</v>
      </c>
      <c r="T228" s="68">
        <v>52.1</v>
      </c>
      <c r="U228" s="68">
        <v>52.1</v>
      </c>
      <c r="V228" s="68">
        <v>52</v>
      </c>
      <c r="W228" s="68">
        <v>25</v>
      </c>
      <c r="X228" s="68">
        <v>8</v>
      </c>
      <c r="Y228" s="68">
        <v>38</v>
      </c>
      <c r="Z228" s="68">
        <v>18</v>
      </c>
      <c r="AA228" s="5">
        <v>4.318618042226487</v>
      </c>
      <c r="AB228" s="5">
        <v>1.3435700575815739</v>
      </c>
      <c r="AC228" s="27">
        <v>2</v>
      </c>
      <c r="AD228" s="27">
        <v>0</v>
      </c>
      <c r="AE228" s="27">
        <v>0</v>
      </c>
      <c r="AF228" s="27">
        <v>0</v>
      </c>
      <c r="AG228" s="27">
        <v>0</v>
      </c>
      <c r="AH228" s="27">
        <v>3.2758620689655173</v>
      </c>
      <c r="AI228" s="5">
        <v>-0.2998014632773498</v>
      </c>
      <c r="AJ228" s="5">
        <v>-0.62785956832465561</v>
      </c>
      <c r="AK228" s="5">
        <v>0</v>
      </c>
      <c r="AL228" s="27">
        <v>4.3482010373635127</v>
      </c>
      <c r="AM228" s="97">
        <v>227</v>
      </c>
      <c r="AN228" s="27">
        <v>4.3482010373635127</v>
      </c>
      <c r="AO228" s="28">
        <v>92</v>
      </c>
      <c r="AP228" s="28" t="s">
        <v>22151</v>
      </c>
      <c r="AQ228" s="27">
        <v>6.895458119358298</v>
      </c>
      <c r="AR228" s="27">
        <v>-2.5472570819947853</v>
      </c>
      <c r="AS228" s="97">
        <v>227</v>
      </c>
      <c r="AT228" s="27">
        <v>0</v>
      </c>
      <c r="AU228" s="43">
        <v>-4.5299609374935272</v>
      </c>
      <c r="AV228" s="27"/>
      <c r="AW228" s="27">
        <v>0</v>
      </c>
      <c r="AX228" s="43">
        <v>0</v>
      </c>
      <c r="AY228" s="167">
        <v>617.02</v>
      </c>
      <c r="AZ228" s="167">
        <v>520</v>
      </c>
      <c r="BA228" s="113">
        <v>97.019999999999982</v>
      </c>
      <c r="BB228" s="160">
        <v>520</v>
      </c>
      <c r="BC228" s="160">
        <v>712</v>
      </c>
      <c r="BD228" s="267" t="s">
        <v>22151</v>
      </c>
    </row>
    <row r="229" spans="1:56" x14ac:dyDescent="0.3">
      <c r="A229" t="s">
        <v>8279</v>
      </c>
      <c r="B229" s="33" t="s">
        <v>6630</v>
      </c>
      <c r="C229" s="33" t="s">
        <v>6554</v>
      </c>
      <c r="D229" s="121" t="s">
        <v>8445</v>
      </c>
      <c r="E229" s="33" t="s">
        <v>1449</v>
      </c>
      <c r="F229" s="1" t="s">
        <v>6120</v>
      </c>
      <c r="G229" s="1" t="s">
        <v>1373</v>
      </c>
      <c r="H229" s="1">
        <v>15684</v>
      </c>
      <c r="I229" s="1" t="s">
        <v>9310</v>
      </c>
      <c r="J229" s="1" t="e">
        <v>#VALUE!</v>
      </c>
      <c r="K229" s="1" t="s">
        <v>8446</v>
      </c>
      <c r="L229" s="170">
        <v>26</v>
      </c>
      <c r="M229" s="170">
        <v>0</v>
      </c>
      <c r="N229" s="68">
        <v>2</v>
      </c>
      <c r="O229" s="68">
        <v>2</v>
      </c>
      <c r="P229" s="68">
        <v>0</v>
      </c>
      <c r="Q229" s="68">
        <v>1</v>
      </c>
      <c r="R229" s="68">
        <v>5</v>
      </c>
      <c r="S229" s="68">
        <v>6</v>
      </c>
      <c r="T229" s="68">
        <v>24.2</v>
      </c>
      <c r="U229" s="68">
        <v>24.2</v>
      </c>
      <c r="V229" s="68">
        <v>28.000000000000004</v>
      </c>
      <c r="W229" s="68">
        <v>11</v>
      </c>
      <c r="X229" s="68">
        <v>4</v>
      </c>
      <c r="Y229" s="68">
        <v>38</v>
      </c>
      <c r="Z229" s="68">
        <v>13</v>
      </c>
      <c r="AA229" s="5">
        <v>4.0909090909090908</v>
      </c>
      <c r="AB229" s="5">
        <v>1.694214876033058</v>
      </c>
      <c r="AC229" s="5">
        <v>2</v>
      </c>
      <c r="AD229" s="5">
        <v>0</v>
      </c>
      <c r="AE229" s="5">
        <v>0.625</v>
      </c>
      <c r="AF229" s="5">
        <v>0</v>
      </c>
      <c r="AG229" s="5">
        <v>0</v>
      </c>
      <c r="AH229" s="5">
        <v>3.2758620689655173</v>
      </c>
      <c r="AI229" s="5">
        <v>-5.9190055178169761E-4</v>
      </c>
      <c r="AJ229" s="5">
        <v>-1.6125974536136594</v>
      </c>
      <c r="AK229" s="5">
        <v>0</v>
      </c>
      <c r="AL229" s="5">
        <v>4.2876727148000766</v>
      </c>
      <c r="AM229" s="68">
        <v>228</v>
      </c>
      <c r="AN229" s="5">
        <v>4.2876727148000766</v>
      </c>
      <c r="AO229" s="17">
        <v>93</v>
      </c>
      <c r="AP229" s="17" t="s">
        <v>22151</v>
      </c>
      <c r="AQ229" s="5">
        <v>6.895458119358298</v>
      </c>
      <c r="AR229" s="5">
        <v>-2.6077854045582214</v>
      </c>
      <c r="AS229" s="68">
        <v>228</v>
      </c>
      <c r="AT229" s="14">
        <v>0</v>
      </c>
      <c r="AU229" s="42">
        <v>-4.6613647371939049</v>
      </c>
      <c r="AV229" s="19"/>
      <c r="AW229" s="19">
        <v>0</v>
      </c>
      <c r="AX229" s="43">
        <v>0</v>
      </c>
      <c r="AY229" s="167">
        <v>747.82</v>
      </c>
      <c r="AZ229" s="167">
        <v>521</v>
      </c>
      <c r="BA229" s="113">
        <v>226.82000000000005</v>
      </c>
      <c r="BB229" s="160">
        <v>688</v>
      </c>
      <c r="BC229" s="160">
        <v>724</v>
      </c>
      <c r="BD229" s="267" t="s">
        <v>22151</v>
      </c>
    </row>
    <row r="230" spans="1:56" x14ac:dyDescent="0.3">
      <c r="A230" s="178" t="s">
        <v>14763</v>
      </c>
      <c r="B230" s="33" t="s">
        <v>14765</v>
      </c>
      <c r="C230" s="33" t="s">
        <v>14764</v>
      </c>
      <c r="D230" s="121" t="s">
        <v>14213</v>
      </c>
      <c r="E230" s="33" t="s">
        <v>1439</v>
      </c>
      <c r="F230" s="1" t="s">
        <v>6120</v>
      </c>
      <c r="G230" s="1" t="s">
        <v>1373</v>
      </c>
      <c r="H230" s="1">
        <v>17192</v>
      </c>
      <c r="I230" s="1" t="s">
        <v>14766</v>
      </c>
      <c r="J230" s="1" t="e">
        <v>#VALUE!</v>
      </c>
      <c r="K230" s="1" t="s">
        <v>15088</v>
      </c>
      <c r="L230" s="170">
        <v>12</v>
      </c>
      <c r="M230" s="170">
        <v>0</v>
      </c>
      <c r="N230" s="68">
        <v>0.99999999999999989</v>
      </c>
      <c r="O230" s="68">
        <v>0.99999999999999989</v>
      </c>
      <c r="P230" s="68">
        <v>0</v>
      </c>
      <c r="Q230" s="68">
        <v>0.99999999999999989</v>
      </c>
      <c r="R230" s="68">
        <v>1.9999999999999998</v>
      </c>
      <c r="S230" s="68">
        <v>2.9999999999999996</v>
      </c>
      <c r="T230" s="68">
        <v>19.100000000000001</v>
      </c>
      <c r="U230" s="68">
        <v>19.100000000000001</v>
      </c>
      <c r="V230" s="68">
        <v>21</v>
      </c>
      <c r="W230" s="68">
        <v>7.0000000000000009</v>
      </c>
      <c r="X230" s="68">
        <v>0.99999999999999989</v>
      </c>
      <c r="Y230" s="68">
        <v>26</v>
      </c>
      <c r="Z230" s="68">
        <v>3.9999999999999996</v>
      </c>
      <c r="AA230" s="5">
        <v>3.2984293193717278</v>
      </c>
      <c r="AB230" s="5">
        <v>1.3089005235602094</v>
      </c>
      <c r="AC230" s="5">
        <v>0.99999999999999989</v>
      </c>
      <c r="AD230" s="5">
        <v>0</v>
      </c>
      <c r="AE230" s="5">
        <v>0.62499999999999989</v>
      </c>
      <c r="AF230" s="5">
        <v>0</v>
      </c>
      <c r="AG230" s="5">
        <v>0</v>
      </c>
      <c r="AH230" s="5">
        <v>2.2413793103448278</v>
      </c>
      <c r="AI230" s="5">
        <v>0.41195931638408556</v>
      </c>
      <c r="AJ230" s="5">
        <v>-1.1372979273446621E-2</v>
      </c>
      <c r="AK230" s="5">
        <v>0</v>
      </c>
      <c r="AL230" s="5">
        <v>4.266965647455466</v>
      </c>
      <c r="AM230" s="68">
        <v>229</v>
      </c>
      <c r="AN230" s="5">
        <v>4.266965647455466</v>
      </c>
      <c r="AO230" s="17">
        <v>94</v>
      </c>
      <c r="AP230" s="17" t="s">
        <v>22151</v>
      </c>
      <c r="AQ230" s="5">
        <v>6.895458119358298</v>
      </c>
      <c r="AR230" s="5">
        <v>-2.628492471902832</v>
      </c>
      <c r="AS230" s="68">
        <v>229</v>
      </c>
      <c r="AT230" s="14">
        <v>0</v>
      </c>
      <c r="AU230" s="42">
        <v>-4.7063186895668903</v>
      </c>
      <c r="AV230" s="19"/>
      <c r="AW230" s="19">
        <v>0</v>
      </c>
      <c r="AX230" s="43">
        <v>0</v>
      </c>
      <c r="AY230" s="167">
        <v>749.27</v>
      </c>
      <c r="AZ230" s="167">
        <v>522</v>
      </c>
      <c r="BA230" s="113">
        <v>227.26999999999998</v>
      </c>
      <c r="BB230" s="160">
        <v>675</v>
      </c>
      <c r="BC230" s="160">
        <v>675</v>
      </c>
      <c r="BD230" s="267" t="s">
        <v>22151</v>
      </c>
    </row>
    <row r="231" spans="1:56" x14ac:dyDescent="0.3">
      <c r="A231" s="212" t="s">
        <v>2685</v>
      </c>
      <c r="B231" s="1" t="s">
        <v>8005</v>
      </c>
      <c r="C231" s="1" t="s">
        <v>6661</v>
      </c>
      <c r="D231" s="121" t="s">
        <v>1105</v>
      </c>
      <c r="E231" s="1" t="s">
        <v>1460</v>
      </c>
      <c r="F231" s="1" t="s">
        <v>9094</v>
      </c>
      <c r="G231" s="1" t="s">
        <v>1373</v>
      </c>
      <c r="H231" s="216">
        <v>4676</v>
      </c>
      <c r="I231" s="216" t="s">
        <v>10646</v>
      </c>
      <c r="J231" s="244" t="e">
        <v>#VALUE!</v>
      </c>
      <c r="K231" s="244" t="s">
        <v>5973</v>
      </c>
      <c r="L231" s="171">
        <v>9</v>
      </c>
      <c r="M231" s="171">
        <v>9</v>
      </c>
      <c r="N231" s="221">
        <v>2</v>
      </c>
      <c r="O231" s="97">
        <v>2</v>
      </c>
      <c r="P231" s="97">
        <v>0</v>
      </c>
      <c r="Q231" s="221">
        <v>0</v>
      </c>
      <c r="R231" s="97">
        <v>0</v>
      </c>
      <c r="S231" s="97">
        <v>0</v>
      </c>
      <c r="T231" s="221">
        <v>38</v>
      </c>
      <c r="U231" s="221">
        <v>38</v>
      </c>
      <c r="V231" s="221">
        <v>43</v>
      </c>
      <c r="W231" s="221">
        <v>20</v>
      </c>
      <c r="X231" s="221">
        <v>4</v>
      </c>
      <c r="Y231" s="221">
        <v>42.000000000000007</v>
      </c>
      <c r="Z231" s="221">
        <v>10</v>
      </c>
      <c r="AA231" s="224">
        <v>4.7368421052631575</v>
      </c>
      <c r="AB231" s="224">
        <v>1.3947368421052631</v>
      </c>
      <c r="AC231" s="224">
        <v>2</v>
      </c>
      <c r="AD231" s="245">
        <v>0</v>
      </c>
      <c r="AE231" s="224">
        <v>0</v>
      </c>
      <c r="AF231" s="245">
        <v>0</v>
      </c>
      <c r="AG231" s="245">
        <v>0</v>
      </c>
      <c r="AH231" s="224">
        <v>3.6206896551724146</v>
      </c>
      <c r="AI231" s="224">
        <v>-0.63951717706946154</v>
      </c>
      <c r="AJ231" s="224">
        <v>-0.73336850733396386</v>
      </c>
      <c r="AK231" s="224">
        <v>0</v>
      </c>
      <c r="AL231" s="228">
        <v>4.247803970768989</v>
      </c>
      <c r="AM231" s="246">
        <v>230</v>
      </c>
      <c r="AN231" s="247">
        <v>4.247803970768989</v>
      </c>
      <c r="AO231" s="248">
        <v>95</v>
      </c>
      <c r="AP231" s="253" t="s">
        <v>22151</v>
      </c>
      <c r="AQ231" s="224">
        <v>6.895458119358298</v>
      </c>
      <c r="AR231" s="224">
        <v>-2.647654148589309</v>
      </c>
      <c r="AS231" s="221">
        <v>230</v>
      </c>
      <c r="AT231" s="224">
        <v>0</v>
      </c>
      <c r="AU231" s="239">
        <v>-4.7479176802310432</v>
      </c>
      <c r="AV231" s="224"/>
      <c r="AW231" s="224">
        <v>0</v>
      </c>
      <c r="AX231" s="43">
        <v>0</v>
      </c>
      <c r="AY231" s="268">
        <v>114.52</v>
      </c>
      <c r="AZ231" s="255">
        <v>523</v>
      </c>
      <c r="BA231" s="256">
        <v>-408.48</v>
      </c>
      <c r="BB231" s="257">
        <v>88</v>
      </c>
      <c r="BC231" s="257">
        <v>135</v>
      </c>
      <c r="BD231" s="267" t="s">
        <v>22151</v>
      </c>
    </row>
    <row r="232" spans="1:56" x14ac:dyDescent="0.3">
      <c r="A232" s="178" t="s">
        <v>20111</v>
      </c>
      <c r="B232" s="33" t="s">
        <v>20112</v>
      </c>
      <c r="C232" s="33" t="s">
        <v>7058</v>
      </c>
      <c r="D232" s="121" t="s">
        <v>17272</v>
      </c>
      <c r="E232" s="33" t="s">
        <v>1376</v>
      </c>
      <c r="F232" s="1" t="s">
        <v>6120</v>
      </c>
      <c r="G232" s="1" t="s">
        <v>1373</v>
      </c>
      <c r="H232" s="1">
        <v>20329</v>
      </c>
      <c r="I232" s="1" t="s">
        <v>20113</v>
      </c>
      <c r="J232" s="1" t="e">
        <v>#VALUE!</v>
      </c>
      <c r="K232" s="1" t="s">
        <v>20115</v>
      </c>
      <c r="L232" s="170">
        <v>20</v>
      </c>
      <c r="M232" s="170">
        <v>0</v>
      </c>
      <c r="N232" s="68">
        <v>1</v>
      </c>
      <c r="O232" s="68">
        <v>0</v>
      </c>
      <c r="P232" s="68">
        <v>0</v>
      </c>
      <c r="Q232" s="68">
        <v>1</v>
      </c>
      <c r="R232" s="68">
        <v>2</v>
      </c>
      <c r="S232" s="68">
        <v>3</v>
      </c>
      <c r="T232" s="68">
        <v>23.2</v>
      </c>
      <c r="U232" s="68">
        <v>23.2</v>
      </c>
      <c r="V232" s="68">
        <v>15</v>
      </c>
      <c r="W232" s="68">
        <v>5</v>
      </c>
      <c r="X232" s="68">
        <v>1</v>
      </c>
      <c r="Y232" s="68">
        <v>24</v>
      </c>
      <c r="Z232" s="68">
        <v>20</v>
      </c>
      <c r="AA232" s="5">
        <v>1.9396551724137931</v>
      </c>
      <c r="AB232" s="5">
        <v>1.5086206896551724</v>
      </c>
      <c r="AC232" s="34">
        <v>1</v>
      </c>
      <c r="AD232" s="34">
        <v>0</v>
      </c>
      <c r="AE232" s="34">
        <v>0.625</v>
      </c>
      <c r="AF232" s="34">
        <v>0</v>
      </c>
      <c r="AG232" s="34">
        <v>0</v>
      </c>
      <c r="AH232" s="34">
        <v>2.0689655172413794</v>
      </c>
      <c r="AI232" s="5">
        <v>1.3455384790629841</v>
      </c>
      <c r="AJ232" s="5">
        <v>-0.82611252647121858</v>
      </c>
      <c r="AK232" s="5">
        <v>0</v>
      </c>
      <c r="AL232" s="34">
        <v>4.2133914698331445</v>
      </c>
      <c r="AM232" s="105">
        <v>231</v>
      </c>
      <c r="AN232" s="34">
        <v>4.2133914698331445</v>
      </c>
      <c r="AO232" s="35">
        <v>96</v>
      </c>
      <c r="AP232" s="35" t="s">
        <v>22151</v>
      </c>
      <c r="AQ232" s="34">
        <v>6.895458119358298</v>
      </c>
      <c r="AR232" s="34">
        <v>-2.6820666495251535</v>
      </c>
      <c r="AS232" s="105">
        <v>231</v>
      </c>
      <c r="AT232" s="34">
        <v>0</v>
      </c>
      <c r="AU232" s="44">
        <v>-4.8226254069390411</v>
      </c>
      <c r="AV232" s="34"/>
      <c r="AW232" s="34">
        <v>0</v>
      </c>
      <c r="AX232" s="43">
        <v>0</v>
      </c>
      <c r="AY232" s="167">
        <v>999</v>
      </c>
      <c r="AZ232" s="167">
        <v>526</v>
      </c>
      <c r="BA232" s="113">
        <v>473</v>
      </c>
      <c r="BB232" s="160">
        <v>0</v>
      </c>
      <c r="BC232" s="160">
        <v>0</v>
      </c>
      <c r="BD232" s="267" t="s">
        <v>22151</v>
      </c>
    </row>
    <row r="233" spans="1:56" x14ac:dyDescent="0.3">
      <c r="A233" s="65" t="s">
        <v>17348</v>
      </c>
      <c r="B233" s="1" t="s">
        <v>17369</v>
      </c>
      <c r="C233" s="1" t="s">
        <v>17368</v>
      </c>
      <c r="D233" s="121" t="s">
        <v>17237</v>
      </c>
      <c r="E233" s="1" t="s">
        <v>1379</v>
      </c>
      <c r="F233" s="1" t="s">
        <v>9094</v>
      </c>
      <c r="G233" s="1" t="s">
        <v>1373</v>
      </c>
      <c r="H233" s="1">
        <v>20367</v>
      </c>
      <c r="I233" s="1" t="s">
        <v>17370</v>
      </c>
      <c r="J233" s="1" t="e">
        <v>#VALUE!</v>
      </c>
      <c r="K233" s="1" t="s">
        <v>17326</v>
      </c>
      <c r="L233" s="170">
        <v>23</v>
      </c>
      <c r="M233" s="170">
        <v>2</v>
      </c>
      <c r="N233" s="68">
        <v>1</v>
      </c>
      <c r="O233" s="68">
        <v>2</v>
      </c>
      <c r="P233" s="68">
        <v>0</v>
      </c>
      <c r="Q233" s="77">
        <v>0</v>
      </c>
      <c r="R233" s="77">
        <v>5</v>
      </c>
      <c r="S233" s="77">
        <v>5</v>
      </c>
      <c r="T233" s="77">
        <v>23.1</v>
      </c>
      <c r="U233" s="77">
        <v>23.1</v>
      </c>
      <c r="V233" s="77">
        <v>18</v>
      </c>
      <c r="W233" s="77">
        <v>8</v>
      </c>
      <c r="X233" s="77">
        <v>1</v>
      </c>
      <c r="Y233" s="77">
        <v>13</v>
      </c>
      <c r="Z233" s="77">
        <v>3</v>
      </c>
      <c r="AA233" s="54">
        <v>3.1168831168831166</v>
      </c>
      <c r="AB233" s="54">
        <v>0.90909090909090906</v>
      </c>
      <c r="AC233" s="54">
        <v>1</v>
      </c>
      <c r="AD233" s="54">
        <v>0</v>
      </c>
      <c r="AE233" s="54">
        <v>0</v>
      </c>
      <c r="AF233" s="54">
        <v>0</v>
      </c>
      <c r="AG233" s="54">
        <v>0</v>
      </c>
      <c r="AH233" s="54">
        <v>1.1206896551724139</v>
      </c>
      <c r="AI233" s="54">
        <v>0.60643541908624621</v>
      </c>
      <c r="AJ233" s="54">
        <v>1.4799992722407276</v>
      </c>
      <c r="AK233" s="54">
        <v>0</v>
      </c>
      <c r="AL233" s="54">
        <v>4.2071243464993877</v>
      </c>
      <c r="AM233" s="77">
        <v>232</v>
      </c>
      <c r="AN233" s="54">
        <v>4.2071243464993877</v>
      </c>
      <c r="AO233" s="59">
        <v>97</v>
      </c>
      <c r="AP233" s="59" t="s">
        <v>22151</v>
      </c>
      <c r="AQ233" s="54">
        <v>6.895458119358298</v>
      </c>
      <c r="AR233" s="54">
        <v>-2.6883337728589103</v>
      </c>
      <c r="AS233" s="77">
        <v>232</v>
      </c>
      <c r="AT233" s="54">
        <v>0</v>
      </c>
      <c r="AU233" s="60">
        <v>-4.8362310015494563</v>
      </c>
      <c r="AV233" s="54"/>
      <c r="AW233" s="54">
        <v>0</v>
      </c>
      <c r="AX233" s="43">
        <v>0</v>
      </c>
      <c r="AY233" s="167">
        <v>464.2</v>
      </c>
      <c r="AZ233" s="167">
        <v>527</v>
      </c>
      <c r="BA233" s="113">
        <v>-62.800000000000011</v>
      </c>
      <c r="BB233" s="160">
        <v>378</v>
      </c>
      <c r="BC233" s="160">
        <v>586</v>
      </c>
      <c r="BD233" s="267" t="s">
        <v>22151</v>
      </c>
    </row>
    <row r="234" spans="1:56" x14ac:dyDescent="0.3">
      <c r="A234" s="212" t="s">
        <v>4929</v>
      </c>
      <c r="B234" s="1" t="s">
        <v>8115</v>
      </c>
      <c r="C234" s="1" t="s">
        <v>8116</v>
      </c>
      <c r="D234" s="121" t="s">
        <v>4930</v>
      </c>
      <c r="E234" s="1" t="s">
        <v>1372</v>
      </c>
      <c r="F234" s="1" t="s">
        <v>6120</v>
      </c>
      <c r="G234" s="1" t="s">
        <v>1373</v>
      </c>
      <c r="H234" s="216">
        <v>12385</v>
      </c>
      <c r="I234" s="216" t="s">
        <v>9307</v>
      </c>
      <c r="J234" s="244" t="e">
        <v>#VALUE!</v>
      </c>
      <c r="K234" s="244" t="s">
        <v>9308</v>
      </c>
      <c r="L234" s="171">
        <v>7</v>
      </c>
      <c r="M234" s="171">
        <v>0</v>
      </c>
      <c r="N234" s="221">
        <v>0.99999999999999989</v>
      </c>
      <c r="O234" s="97">
        <v>0</v>
      </c>
      <c r="P234" s="97">
        <v>0</v>
      </c>
      <c r="Q234" s="221">
        <v>0</v>
      </c>
      <c r="R234" s="97">
        <v>0</v>
      </c>
      <c r="S234" s="97">
        <v>0</v>
      </c>
      <c r="T234" s="221">
        <v>15.2</v>
      </c>
      <c r="U234" s="221">
        <v>15.2</v>
      </c>
      <c r="V234" s="221">
        <v>14</v>
      </c>
      <c r="W234" s="221">
        <v>1.9999999999999998</v>
      </c>
      <c r="X234" s="221">
        <v>0.99999999999999989</v>
      </c>
      <c r="Y234" s="221">
        <v>19</v>
      </c>
      <c r="Z234" s="221">
        <v>3.9999999999999996</v>
      </c>
      <c r="AA234" s="224">
        <v>1.1842105263157894</v>
      </c>
      <c r="AB234" s="224">
        <v>1.1842105263157896</v>
      </c>
      <c r="AC234" s="224">
        <v>0.99999999999999989</v>
      </c>
      <c r="AD234" s="245">
        <v>0</v>
      </c>
      <c r="AE234" s="224">
        <v>0</v>
      </c>
      <c r="AF234" s="245">
        <v>0</v>
      </c>
      <c r="AG234" s="245">
        <v>0</v>
      </c>
      <c r="AH234" s="224">
        <v>1.6379310344827587</v>
      </c>
      <c r="AI234" s="224">
        <v>1.2153362413278066</v>
      </c>
      <c r="AJ234" s="224">
        <v>0.35339319515958439</v>
      </c>
      <c r="AK234" s="224">
        <v>0</v>
      </c>
      <c r="AL234" s="228">
        <v>4.2066604709701494</v>
      </c>
      <c r="AM234" s="246">
        <v>233</v>
      </c>
      <c r="AN234" s="247">
        <v>4.2066604709701494</v>
      </c>
      <c r="AO234" s="248">
        <v>98</v>
      </c>
      <c r="AP234" s="253" t="s">
        <v>22151</v>
      </c>
      <c r="AQ234" s="224">
        <v>6.895458119358298</v>
      </c>
      <c r="AR234" s="224">
        <v>-2.6887976483881486</v>
      </c>
      <c r="AS234" s="221">
        <v>233</v>
      </c>
      <c r="AT234" s="224">
        <v>0</v>
      </c>
      <c r="AU234" s="239">
        <v>-4.8372380508868318</v>
      </c>
      <c r="AV234" s="224"/>
      <c r="AW234" s="224">
        <v>0</v>
      </c>
      <c r="AX234" s="43">
        <v>0</v>
      </c>
      <c r="AY234" s="268">
        <v>999</v>
      </c>
      <c r="AZ234" s="255">
        <v>528</v>
      </c>
      <c r="BA234" s="256">
        <v>471</v>
      </c>
      <c r="BB234" s="257">
        <v>0</v>
      </c>
      <c r="BC234" s="257">
        <v>0</v>
      </c>
      <c r="BD234" s="267" t="s">
        <v>22151</v>
      </c>
    </row>
    <row r="235" spans="1:56" x14ac:dyDescent="0.3">
      <c r="A235" t="s">
        <v>20040</v>
      </c>
      <c r="B235" s="33" t="s">
        <v>6864</v>
      </c>
      <c r="C235" s="33" t="s">
        <v>6585</v>
      </c>
      <c r="D235" s="121" t="s">
        <v>17234</v>
      </c>
      <c r="E235" s="33" t="s">
        <v>1430</v>
      </c>
      <c r="F235" s="1" t="s">
        <v>6120</v>
      </c>
      <c r="G235" s="1" t="s">
        <v>1373</v>
      </c>
      <c r="H235" s="1">
        <v>19686</v>
      </c>
      <c r="I235" s="1" t="s">
        <v>20041</v>
      </c>
      <c r="J235" s="1" t="e">
        <v>#VALUE!</v>
      </c>
      <c r="K235" s="1" t="s">
        <v>20043</v>
      </c>
      <c r="L235" s="170">
        <v>8</v>
      </c>
      <c r="M235" s="170">
        <v>5</v>
      </c>
      <c r="N235" s="68">
        <v>1</v>
      </c>
      <c r="O235" s="68">
        <v>1</v>
      </c>
      <c r="P235" s="68">
        <v>0</v>
      </c>
      <c r="Q235" s="68">
        <v>0</v>
      </c>
      <c r="R235" s="68">
        <v>0</v>
      </c>
      <c r="S235" s="68">
        <v>0</v>
      </c>
      <c r="T235" s="68">
        <v>22.2</v>
      </c>
      <c r="U235" s="68">
        <v>22.2</v>
      </c>
      <c r="V235" s="68">
        <v>15</v>
      </c>
      <c r="W235" s="68">
        <v>4</v>
      </c>
      <c r="X235" s="68">
        <v>1</v>
      </c>
      <c r="Y235" s="68">
        <v>18</v>
      </c>
      <c r="Z235" s="68">
        <v>13</v>
      </c>
      <c r="AA235" s="5">
        <v>1.6216216216216217</v>
      </c>
      <c r="AB235" s="5">
        <v>1.2612612612612613</v>
      </c>
      <c r="AC235" s="5">
        <v>1</v>
      </c>
      <c r="AD235" s="5">
        <v>0</v>
      </c>
      <c r="AE235" s="5">
        <v>0</v>
      </c>
      <c r="AF235" s="5">
        <v>0</v>
      </c>
      <c r="AG235" s="5">
        <v>0</v>
      </c>
      <c r="AH235" s="5">
        <v>1.5517241379310345</v>
      </c>
      <c r="AI235" s="5">
        <v>1.4816354599971722</v>
      </c>
      <c r="AJ235" s="5">
        <v>0.13086058611587206</v>
      </c>
      <c r="AK235" s="5">
        <v>0</v>
      </c>
      <c r="AL235" s="5">
        <v>4.1642201840440798</v>
      </c>
      <c r="AM235" s="68">
        <v>234</v>
      </c>
      <c r="AN235" s="5">
        <v>4.1642201840440798</v>
      </c>
      <c r="AO235" s="17">
        <v>99</v>
      </c>
      <c r="AP235" s="17" t="s">
        <v>22151</v>
      </c>
      <c r="AQ235" s="5">
        <v>6.895458119358298</v>
      </c>
      <c r="AR235" s="5">
        <v>-2.7312379353142182</v>
      </c>
      <c r="AS235" s="68">
        <v>234</v>
      </c>
      <c r="AT235" s="14">
        <v>0</v>
      </c>
      <c r="AU235" s="42">
        <v>-4.9293736780821016</v>
      </c>
      <c r="AV235" s="19"/>
      <c r="AW235" s="19">
        <v>0</v>
      </c>
      <c r="AX235" s="43">
        <v>0</v>
      </c>
      <c r="AY235" s="167">
        <v>677.43</v>
      </c>
      <c r="AZ235" s="167">
        <v>529</v>
      </c>
      <c r="BA235" s="113">
        <v>148.42999999999995</v>
      </c>
      <c r="BB235" s="160">
        <v>528</v>
      </c>
      <c r="BC235" s="160">
        <v>745</v>
      </c>
      <c r="BD235" s="267" t="s">
        <v>22151</v>
      </c>
    </row>
    <row r="236" spans="1:56" x14ac:dyDescent="0.3">
      <c r="A236" s="213" t="s">
        <v>10509</v>
      </c>
      <c r="B236" s="33" t="s">
        <v>10512</v>
      </c>
      <c r="C236" s="33" t="s">
        <v>10511</v>
      </c>
      <c r="D236" s="121" t="s">
        <v>10510</v>
      </c>
      <c r="E236" s="33" t="s">
        <v>1386</v>
      </c>
      <c r="F236" s="1" t="s">
        <v>6120</v>
      </c>
      <c r="G236" s="1" t="s">
        <v>1373</v>
      </c>
      <c r="H236" s="1">
        <v>14309</v>
      </c>
      <c r="I236" s="1" t="s">
        <v>10513</v>
      </c>
      <c r="J236" s="1" t="e">
        <v>#VALUE!</v>
      </c>
      <c r="K236" s="1" t="s">
        <v>10514</v>
      </c>
      <c r="L236" s="170">
        <v>11</v>
      </c>
      <c r="M236" s="170">
        <v>11</v>
      </c>
      <c r="N236" s="68">
        <v>3</v>
      </c>
      <c r="O236" s="68">
        <v>5</v>
      </c>
      <c r="P236" s="68">
        <v>0</v>
      </c>
      <c r="Q236" s="68">
        <v>0</v>
      </c>
      <c r="R236" s="68">
        <v>0</v>
      </c>
      <c r="S236" s="68">
        <v>0</v>
      </c>
      <c r="T236" s="68">
        <v>53</v>
      </c>
      <c r="U236" s="68">
        <v>53</v>
      </c>
      <c r="V236" s="68">
        <v>57</v>
      </c>
      <c r="W236" s="68">
        <v>33</v>
      </c>
      <c r="X236" s="68">
        <v>10</v>
      </c>
      <c r="Y236" s="68">
        <v>60</v>
      </c>
      <c r="Z236" s="68">
        <v>23</v>
      </c>
      <c r="AA236" s="5">
        <v>5.6037735849056602</v>
      </c>
      <c r="AB236" s="5">
        <v>1.5094339622641511</v>
      </c>
      <c r="AC236" s="54">
        <v>3</v>
      </c>
      <c r="AD236" s="54">
        <v>0</v>
      </c>
      <c r="AE236" s="54">
        <v>0</v>
      </c>
      <c r="AF236" s="54">
        <v>0</v>
      </c>
      <c r="AG236" s="54">
        <v>0</v>
      </c>
      <c r="AH236" s="54">
        <v>5.1724137931034484</v>
      </c>
      <c r="AI236" s="5">
        <v>-2.0152090909159002</v>
      </c>
      <c r="AJ236" s="5">
        <v>-2.000966507729915</v>
      </c>
      <c r="AK236" s="5">
        <v>0</v>
      </c>
      <c r="AL236" s="54">
        <v>4.1562381944576332</v>
      </c>
      <c r="AM236" s="77">
        <v>235</v>
      </c>
      <c r="AN236" s="54">
        <v>4.1562381944576332</v>
      </c>
      <c r="AO236" s="59">
        <v>100</v>
      </c>
      <c r="AP236" s="59" t="s">
        <v>22151</v>
      </c>
      <c r="AQ236" s="54">
        <v>6.895458119358298</v>
      </c>
      <c r="AR236" s="54">
        <v>-2.7392199249006648</v>
      </c>
      <c r="AS236" s="77">
        <v>235</v>
      </c>
      <c r="AT236" s="54">
        <v>0</v>
      </c>
      <c r="AU236" s="60">
        <v>-4.9467021569892884</v>
      </c>
      <c r="AV236" s="54"/>
      <c r="AW236" s="54">
        <v>0</v>
      </c>
      <c r="AX236" s="43">
        <v>0</v>
      </c>
      <c r="AY236" s="167">
        <v>150.55000000000001</v>
      </c>
      <c r="AZ236" s="167">
        <v>530</v>
      </c>
      <c r="BA236" s="113">
        <v>-379.45</v>
      </c>
      <c r="BB236" s="160">
        <v>118</v>
      </c>
      <c r="BC236" s="160">
        <v>203</v>
      </c>
      <c r="BD236" s="267" t="s">
        <v>22151</v>
      </c>
    </row>
    <row r="237" spans="1:56" x14ac:dyDescent="0.3">
      <c r="A237" s="213" t="s">
        <v>15961</v>
      </c>
      <c r="B237" s="33" t="s">
        <v>14794</v>
      </c>
      <c r="C237" s="33" t="s">
        <v>6564</v>
      </c>
      <c r="D237" s="121" t="s">
        <v>14731</v>
      </c>
      <c r="E237" s="33" t="s">
        <v>1449</v>
      </c>
      <c r="F237" s="1" t="s">
        <v>6120</v>
      </c>
      <c r="G237" s="1" t="s">
        <v>1373</v>
      </c>
      <c r="H237" s="1">
        <v>15832</v>
      </c>
      <c r="I237" s="1" t="s">
        <v>15962</v>
      </c>
      <c r="J237" s="1" t="e">
        <v>#VALUE!</v>
      </c>
      <c r="K237" s="1" t="s">
        <v>15320</v>
      </c>
      <c r="L237" s="170">
        <v>22</v>
      </c>
      <c r="M237" s="170">
        <v>0</v>
      </c>
      <c r="N237" s="68">
        <v>1</v>
      </c>
      <c r="O237" s="68">
        <v>0</v>
      </c>
      <c r="P237" s="68">
        <v>0</v>
      </c>
      <c r="Q237" s="77">
        <v>0</v>
      </c>
      <c r="R237" s="77">
        <v>4</v>
      </c>
      <c r="S237" s="77">
        <v>4</v>
      </c>
      <c r="T237" s="77">
        <v>22</v>
      </c>
      <c r="U237" s="77">
        <v>22</v>
      </c>
      <c r="V237" s="77">
        <v>22</v>
      </c>
      <c r="W237" s="77">
        <v>6</v>
      </c>
      <c r="X237" s="77">
        <v>3</v>
      </c>
      <c r="Y237" s="77">
        <v>29</v>
      </c>
      <c r="Z237" s="77">
        <v>9</v>
      </c>
      <c r="AA237" s="54">
        <v>2.4545454545454546</v>
      </c>
      <c r="AB237" s="54">
        <v>1.4090909090909092</v>
      </c>
      <c r="AC237" s="54">
        <v>1</v>
      </c>
      <c r="AD237" s="54">
        <v>0</v>
      </c>
      <c r="AE237" s="54">
        <v>0</v>
      </c>
      <c r="AF237" s="54">
        <v>0</v>
      </c>
      <c r="AG237" s="54">
        <v>0</v>
      </c>
      <c r="AH237" s="54">
        <v>2.5</v>
      </c>
      <c r="AI237" s="54">
        <v>0.97331509859823506</v>
      </c>
      <c r="AJ237" s="54">
        <v>-0.41050770900506339</v>
      </c>
      <c r="AK237" s="54">
        <v>0</v>
      </c>
      <c r="AL237" s="54">
        <v>4.0628073895931713</v>
      </c>
      <c r="AM237" s="77">
        <v>236</v>
      </c>
      <c r="AN237" s="54">
        <v>4.0628073895931713</v>
      </c>
      <c r="AO237" s="59">
        <v>101</v>
      </c>
      <c r="AP237" s="59" t="s">
        <v>22151</v>
      </c>
      <c r="AQ237" s="54">
        <v>6.895458119358298</v>
      </c>
      <c r="AR237" s="54">
        <v>-2.8326507297651267</v>
      </c>
      <c r="AS237" s="77">
        <v>236</v>
      </c>
      <c r="AT237" s="54">
        <v>0</v>
      </c>
      <c r="AU237" s="60">
        <v>-5.1495355124880762</v>
      </c>
      <c r="AV237" s="54"/>
      <c r="AW237" s="54">
        <v>0</v>
      </c>
      <c r="AX237" s="43">
        <v>0</v>
      </c>
      <c r="AY237" s="167">
        <v>999</v>
      </c>
      <c r="AZ237" s="167">
        <v>537</v>
      </c>
      <c r="BA237" s="113">
        <v>462</v>
      </c>
      <c r="BB237" s="160">
        <v>0</v>
      </c>
      <c r="BC237" s="160">
        <v>0</v>
      </c>
      <c r="BD237" s="267" t="s">
        <v>22151</v>
      </c>
    </row>
    <row r="238" spans="1:56" x14ac:dyDescent="0.3">
      <c r="A238" s="178" t="s">
        <v>3292</v>
      </c>
      <c r="B238" s="33" t="s">
        <v>8128</v>
      </c>
      <c r="C238" s="33" t="s">
        <v>6581</v>
      </c>
      <c r="D238" s="121" t="s">
        <v>1176</v>
      </c>
      <c r="E238" s="33" t="s">
        <v>1430</v>
      </c>
      <c r="F238" s="1" t="s">
        <v>6120</v>
      </c>
      <c r="G238" s="1" t="s">
        <v>1373</v>
      </c>
      <c r="H238" s="1">
        <v>7555</v>
      </c>
      <c r="I238" s="1" t="s">
        <v>10438</v>
      </c>
      <c r="J238" s="1" t="e">
        <v>#VALUE!</v>
      </c>
      <c r="K238" s="1" t="s">
        <v>6443</v>
      </c>
      <c r="L238" s="170">
        <v>21</v>
      </c>
      <c r="M238" s="170">
        <v>0</v>
      </c>
      <c r="N238" s="68">
        <v>1</v>
      </c>
      <c r="O238" s="68">
        <v>2</v>
      </c>
      <c r="P238" s="68">
        <v>0</v>
      </c>
      <c r="Q238" s="68">
        <v>3</v>
      </c>
      <c r="R238" s="68">
        <v>0</v>
      </c>
      <c r="S238" s="68">
        <v>3</v>
      </c>
      <c r="T238" s="68">
        <v>22.1</v>
      </c>
      <c r="U238" s="68">
        <v>22.1</v>
      </c>
      <c r="V238" s="68">
        <v>23</v>
      </c>
      <c r="W238" s="68">
        <v>11</v>
      </c>
      <c r="X238" s="68">
        <v>5</v>
      </c>
      <c r="Y238" s="68">
        <v>17</v>
      </c>
      <c r="Z238" s="68">
        <v>6</v>
      </c>
      <c r="AA238" s="5">
        <v>4.4796380090497738</v>
      </c>
      <c r="AB238" s="5">
        <v>1.3122171945701357</v>
      </c>
      <c r="AC238" s="5">
        <v>1</v>
      </c>
      <c r="AD238" s="5">
        <v>0</v>
      </c>
      <c r="AE238" s="5">
        <v>1.875</v>
      </c>
      <c r="AF238" s="5">
        <v>0</v>
      </c>
      <c r="AG238" s="5">
        <v>0</v>
      </c>
      <c r="AH238" s="5">
        <v>1.4655172413793105</v>
      </c>
      <c r="AI238" s="5">
        <v>-0.23288314328934853</v>
      </c>
      <c r="AJ238" s="5">
        <v>-5.6443721003744014E-2</v>
      </c>
      <c r="AK238" s="5">
        <v>0</v>
      </c>
      <c r="AL238" s="5">
        <v>4.0511903770862183</v>
      </c>
      <c r="AM238" s="68">
        <v>237</v>
      </c>
      <c r="AN238" s="5">
        <v>4.0511903770862183</v>
      </c>
      <c r="AO238" s="17">
        <v>102</v>
      </c>
      <c r="AP238" s="17" t="s">
        <v>22151</v>
      </c>
      <c r="AQ238" s="5">
        <v>6.895458119358298</v>
      </c>
      <c r="AR238" s="5">
        <v>-2.8442677422720797</v>
      </c>
      <c r="AS238" s="68">
        <v>237</v>
      </c>
      <c r="AT238" s="14">
        <v>0</v>
      </c>
      <c r="AU238" s="42">
        <v>-5.17475543466551</v>
      </c>
      <c r="AV238" s="19"/>
      <c r="AW238" s="19">
        <v>0</v>
      </c>
      <c r="AX238" s="43">
        <v>0</v>
      </c>
      <c r="AY238" s="167">
        <v>999</v>
      </c>
      <c r="AZ238" s="167">
        <v>540</v>
      </c>
      <c r="BA238" s="113">
        <v>459</v>
      </c>
      <c r="BB238" s="160">
        <v>0</v>
      </c>
      <c r="BC238" s="160">
        <v>0</v>
      </c>
      <c r="BD238" s="267" t="s">
        <v>22151</v>
      </c>
    </row>
    <row r="239" spans="1:56" x14ac:dyDescent="0.3">
      <c r="A239" s="178" t="s">
        <v>13835</v>
      </c>
      <c r="B239" s="33" t="s">
        <v>6728</v>
      </c>
      <c r="C239" s="33" t="s">
        <v>8063</v>
      </c>
      <c r="D239" s="121" t="s">
        <v>11219</v>
      </c>
      <c r="E239" s="33" t="s">
        <v>1383</v>
      </c>
      <c r="F239" s="1" t="s">
        <v>9094</v>
      </c>
      <c r="G239" s="1" t="s">
        <v>1373</v>
      </c>
      <c r="H239" s="1">
        <v>14295</v>
      </c>
      <c r="I239" s="1" t="s">
        <v>11786</v>
      </c>
      <c r="J239" s="1" t="e">
        <v>#VALUE!</v>
      </c>
      <c r="K239" s="1" t="s">
        <v>13837</v>
      </c>
      <c r="L239" s="170">
        <v>25</v>
      </c>
      <c r="M239" s="170">
        <v>0</v>
      </c>
      <c r="N239" s="68">
        <v>1</v>
      </c>
      <c r="O239" s="68">
        <v>1</v>
      </c>
      <c r="P239" s="68">
        <v>0</v>
      </c>
      <c r="Q239" s="68">
        <v>0</v>
      </c>
      <c r="R239" s="68">
        <v>1</v>
      </c>
      <c r="S239" s="68">
        <v>1</v>
      </c>
      <c r="T239" s="68">
        <v>27.1</v>
      </c>
      <c r="U239" s="68">
        <v>27.1</v>
      </c>
      <c r="V239" s="68">
        <v>22</v>
      </c>
      <c r="W239" s="68">
        <v>10</v>
      </c>
      <c r="X239" s="68">
        <v>3</v>
      </c>
      <c r="Y239" s="68">
        <v>25</v>
      </c>
      <c r="Z239" s="68">
        <v>11</v>
      </c>
      <c r="AA239" s="5">
        <v>3.3210332103321032</v>
      </c>
      <c r="AB239" s="5">
        <v>1.2177121771217712</v>
      </c>
      <c r="AC239" s="5">
        <v>1</v>
      </c>
      <c r="AD239" s="5">
        <v>0</v>
      </c>
      <c r="AE239" s="5">
        <v>0</v>
      </c>
      <c r="AF239" s="5">
        <v>0</v>
      </c>
      <c r="AG239" s="5">
        <v>0</v>
      </c>
      <c r="AH239" s="5">
        <v>2.1551724137931036</v>
      </c>
      <c r="AI239" s="5">
        <v>0.55667712611994813</v>
      </c>
      <c r="AJ239" s="5">
        <v>0.30879797271407045</v>
      </c>
      <c r="AK239" s="5">
        <v>0</v>
      </c>
      <c r="AL239" s="5">
        <v>4.0206475126271224</v>
      </c>
      <c r="AM239" s="68">
        <v>238</v>
      </c>
      <c r="AN239" s="5">
        <v>4.0206475126271224</v>
      </c>
      <c r="AO239" s="17">
        <v>103</v>
      </c>
      <c r="AP239" s="17" t="s">
        <v>22151</v>
      </c>
      <c r="AQ239" s="5">
        <v>6.895458119358298</v>
      </c>
      <c r="AR239" s="5">
        <v>-2.8748106067311756</v>
      </c>
      <c r="AS239" s="68">
        <v>238</v>
      </c>
      <c r="AT239" s="14">
        <v>0</v>
      </c>
      <c r="AU239" s="42">
        <v>-5.2410623844319195</v>
      </c>
      <c r="AV239" s="19"/>
      <c r="AW239" s="19">
        <v>0</v>
      </c>
      <c r="AX239" s="43">
        <v>0</v>
      </c>
      <c r="AY239" s="167">
        <v>999</v>
      </c>
      <c r="AZ239" s="167">
        <v>541</v>
      </c>
      <c r="BA239" s="113">
        <v>458</v>
      </c>
      <c r="BB239" s="160">
        <v>0</v>
      </c>
      <c r="BC239" s="160">
        <v>0</v>
      </c>
      <c r="BD239" s="267" t="s">
        <v>22151</v>
      </c>
    </row>
    <row r="240" spans="1:56" x14ac:dyDescent="0.3">
      <c r="A240" s="178" t="s">
        <v>16439</v>
      </c>
      <c r="B240" s="33" t="s">
        <v>16441</v>
      </c>
      <c r="C240" s="33" t="s">
        <v>6573</v>
      </c>
      <c r="D240" s="121" t="s">
        <v>16440</v>
      </c>
      <c r="E240" s="33" t="s">
        <v>1409</v>
      </c>
      <c r="F240" s="1" t="s">
        <v>9094</v>
      </c>
      <c r="G240" s="1" t="s">
        <v>1373</v>
      </c>
      <c r="H240" s="1">
        <v>20039</v>
      </c>
      <c r="I240" s="1" t="s">
        <v>19849</v>
      </c>
      <c r="J240" s="1" t="e">
        <v>#VALUE!</v>
      </c>
      <c r="K240" s="1" t="s">
        <v>16443</v>
      </c>
      <c r="L240" s="170">
        <v>9</v>
      </c>
      <c r="M240" s="170">
        <v>3.9999999999999996</v>
      </c>
      <c r="N240" s="68">
        <v>1.9999999999999998</v>
      </c>
      <c r="O240" s="68">
        <v>1.9999999999999998</v>
      </c>
      <c r="P240" s="68">
        <v>0</v>
      </c>
      <c r="Q240" s="68">
        <v>0</v>
      </c>
      <c r="R240" s="68">
        <v>0</v>
      </c>
      <c r="S240" s="68">
        <v>0</v>
      </c>
      <c r="T240" s="68">
        <v>19.100000000000001</v>
      </c>
      <c r="U240" s="68">
        <v>19.100000000000001</v>
      </c>
      <c r="V240" s="68">
        <v>20</v>
      </c>
      <c r="W240" s="68">
        <v>10</v>
      </c>
      <c r="X240" s="68">
        <v>7.0000000000000009</v>
      </c>
      <c r="Y240" s="68">
        <v>25</v>
      </c>
      <c r="Z240" s="68">
        <v>3.9999999999999996</v>
      </c>
      <c r="AA240" s="5">
        <v>4.7120418848167533</v>
      </c>
      <c r="AB240" s="5">
        <v>1.256544502617801</v>
      </c>
      <c r="AC240" s="5">
        <v>1.9999999999999998</v>
      </c>
      <c r="AD240" s="5">
        <v>0</v>
      </c>
      <c r="AE240" s="5">
        <v>0</v>
      </c>
      <c r="AF240" s="5">
        <v>0</v>
      </c>
      <c r="AG240" s="5">
        <v>0</v>
      </c>
      <c r="AH240" s="5">
        <v>2.1551724137931036</v>
      </c>
      <c r="AI240" s="5">
        <v>-0.32373097678147794</v>
      </c>
      <c r="AJ240" s="5">
        <v>0.15650265809319536</v>
      </c>
      <c r="AK240" s="5">
        <v>0</v>
      </c>
      <c r="AL240" s="5">
        <v>3.9879440951048206</v>
      </c>
      <c r="AM240" s="68">
        <v>239</v>
      </c>
      <c r="AN240" s="5">
        <v>3.9879440951048206</v>
      </c>
      <c r="AO240" s="17">
        <v>104</v>
      </c>
      <c r="AP240" s="17" t="s">
        <v>22151</v>
      </c>
      <c r="AQ240" s="5">
        <v>6.895458119358298</v>
      </c>
      <c r="AR240" s="5">
        <v>-2.9075140242534774</v>
      </c>
      <c r="AS240" s="68">
        <v>239</v>
      </c>
      <c r="AT240" s="14">
        <v>0</v>
      </c>
      <c r="AU240" s="42">
        <v>-5.312059781082298</v>
      </c>
      <c r="AV240" s="19"/>
      <c r="AW240" s="19">
        <v>0</v>
      </c>
      <c r="AX240" s="43">
        <v>0</v>
      </c>
      <c r="AY240" s="167">
        <v>478.18</v>
      </c>
      <c r="AZ240" s="167">
        <v>543</v>
      </c>
      <c r="BA240" s="113">
        <v>-64.819999999999993</v>
      </c>
      <c r="BB240" s="160">
        <v>303</v>
      </c>
      <c r="BC240" s="160">
        <v>615</v>
      </c>
      <c r="BD240" s="267" t="s">
        <v>22151</v>
      </c>
    </row>
    <row r="241" spans="1:56" x14ac:dyDescent="0.3">
      <c r="A241" s="213" t="s">
        <v>20066</v>
      </c>
      <c r="B241" s="33" t="s">
        <v>20067</v>
      </c>
      <c r="C241" s="33" t="s">
        <v>7516</v>
      </c>
      <c r="D241" s="121" t="s">
        <v>15070</v>
      </c>
      <c r="E241" s="33" t="s">
        <v>1449</v>
      </c>
      <c r="F241" s="1" t="s">
        <v>6120</v>
      </c>
      <c r="G241" s="1" t="s">
        <v>1373</v>
      </c>
      <c r="H241" s="1">
        <v>15256</v>
      </c>
      <c r="I241" s="1" t="s">
        <v>20068</v>
      </c>
      <c r="J241" s="1" t="e">
        <v>#VALUE!</v>
      </c>
      <c r="K241" s="1" t="s">
        <v>20070</v>
      </c>
      <c r="L241" s="170">
        <v>19</v>
      </c>
      <c r="M241" s="170">
        <v>0</v>
      </c>
      <c r="N241" s="68">
        <v>1</v>
      </c>
      <c r="O241" s="68">
        <v>5</v>
      </c>
      <c r="P241" s="68">
        <v>0</v>
      </c>
      <c r="Q241" s="77">
        <v>5</v>
      </c>
      <c r="R241" s="77">
        <v>1</v>
      </c>
      <c r="S241" s="77">
        <v>6</v>
      </c>
      <c r="T241" s="77">
        <v>22.2</v>
      </c>
      <c r="U241" s="77">
        <v>22.2</v>
      </c>
      <c r="V241" s="77">
        <v>17</v>
      </c>
      <c r="W241" s="77">
        <v>14</v>
      </c>
      <c r="X241" s="77">
        <v>2</v>
      </c>
      <c r="Y241" s="77">
        <v>19</v>
      </c>
      <c r="Z241" s="77">
        <v>17</v>
      </c>
      <c r="AA241" s="54">
        <v>5.6756756756756754</v>
      </c>
      <c r="AB241" s="54">
        <v>1.5315315315315317</v>
      </c>
      <c r="AC241" s="54">
        <v>1</v>
      </c>
      <c r="AD241" s="54">
        <v>0</v>
      </c>
      <c r="AE241" s="54">
        <v>3.125</v>
      </c>
      <c r="AF241" s="54">
        <v>0</v>
      </c>
      <c r="AG241" s="54">
        <v>0</v>
      </c>
      <c r="AH241" s="54">
        <v>1.6379310344827587</v>
      </c>
      <c r="AI241" s="54">
        <v>-0.95179626013395136</v>
      </c>
      <c r="AJ241" s="54">
        <v>-0.86864291235409086</v>
      </c>
      <c r="AK241" s="54">
        <v>0</v>
      </c>
      <c r="AL241" s="54">
        <v>3.9424918619947165</v>
      </c>
      <c r="AM241" s="77">
        <v>240</v>
      </c>
      <c r="AN241" s="54">
        <v>3.9424918619947165</v>
      </c>
      <c r="AO241" s="59">
        <v>105</v>
      </c>
      <c r="AP241" s="59" t="s">
        <v>22151</v>
      </c>
      <c r="AQ241" s="54">
        <v>6.895458119358298</v>
      </c>
      <c r="AR241" s="54">
        <v>-2.9529662573635815</v>
      </c>
      <c r="AS241" s="77">
        <v>240</v>
      </c>
      <c r="AT241" s="54">
        <v>0</v>
      </c>
      <c r="AU241" s="60">
        <v>-5.4107341847761301</v>
      </c>
      <c r="AV241" s="54"/>
      <c r="AW241" s="54">
        <v>0</v>
      </c>
      <c r="AX241" s="43">
        <v>0</v>
      </c>
      <c r="AY241" s="167">
        <v>737.55</v>
      </c>
      <c r="AZ241" s="167">
        <v>547</v>
      </c>
      <c r="BA241" s="113">
        <v>190.54999999999995</v>
      </c>
      <c r="BB241" s="160">
        <v>369</v>
      </c>
      <c r="BC241" s="160">
        <v>748</v>
      </c>
      <c r="BD241" s="267" t="s">
        <v>22151</v>
      </c>
    </row>
    <row r="242" spans="1:56" x14ac:dyDescent="0.3">
      <c r="A242" s="178" t="s">
        <v>14000</v>
      </c>
      <c r="B242" s="1" t="s">
        <v>6758</v>
      </c>
      <c r="C242" s="1" t="s">
        <v>6853</v>
      </c>
      <c r="D242" s="121" t="s">
        <v>13943</v>
      </c>
      <c r="E242" s="1" t="s">
        <v>1409</v>
      </c>
      <c r="F242" s="1" t="s">
        <v>9094</v>
      </c>
      <c r="G242" s="1" t="s">
        <v>1373</v>
      </c>
      <c r="H242" s="1">
        <v>14771</v>
      </c>
      <c r="I242" s="1" t="s">
        <v>13972</v>
      </c>
      <c r="J242" s="1" t="e">
        <v>#VALUE!</v>
      </c>
      <c r="K242" s="1" t="s">
        <v>14138</v>
      </c>
      <c r="L242" s="170">
        <v>22</v>
      </c>
      <c r="M242" s="170">
        <v>0</v>
      </c>
      <c r="N242" s="68">
        <v>0</v>
      </c>
      <c r="O242" s="68">
        <v>1</v>
      </c>
      <c r="P242" s="68">
        <v>0</v>
      </c>
      <c r="Q242" s="68">
        <v>2</v>
      </c>
      <c r="R242" s="68">
        <v>7</v>
      </c>
      <c r="S242" s="68">
        <v>9</v>
      </c>
      <c r="T242" s="68">
        <v>22</v>
      </c>
      <c r="U242" s="68">
        <v>22</v>
      </c>
      <c r="V242" s="68">
        <v>14</v>
      </c>
      <c r="W242" s="68">
        <v>11</v>
      </c>
      <c r="X242" s="68">
        <v>4</v>
      </c>
      <c r="Y242" s="68">
        <v>23</v>
      </c>
      <c r="Z242" s="68">
        <v>9</v>
      </c>
      <c r="AA242" s="5">
        <v>4.5</v>
      </c>
      <c r="AB242" s="5">
        <v>1.0454545454545454</v>
      </c>
      <c r="AC242" s="5">
        <v>0</v>
      </c>
      <c r="AD242" s="5">
        <v>0</v>
      </c>
      <c r="AE242" s="5">
        <v>1.25</v>
      </c>
      <c r="AF242" s="5">
        <v>0</v>
      </c>
      <c r="AG242" s="5">
        <v>0</v>
      </c>
      <c r="AH242" s="5">
        <v>1.9827586206896552</v>
      </c>
      <c r="AI242" s="5">
        <v>-0.24400506362857424</v>
      </c>
      <c r="AJ242" s="5">
        <v>0.92282551566216098</v>
      </c>
      <c r="AK242" s="5">
        <v>0</v>
      </c>
      <c r="AL242" s="5">
        <v>3.9115790727232418</v>
      </c>
      <c r="AM242" s="68">
        <v>241</v>
      </c>
      <c r="AN242" s="5">
        <v>3.9115790727232418</v>
      </c>
      <c r="AO242" s="17">
        <v>106</v>
      </c>
      <c r="AP242" s="17" t="s">
        <v>22151</v>
      </c>
      <c r="AQ242" s="5">
        <v>6.895458119358298</v>
      </c>
      <c r="AR242" s="5">
        <v>-2.9838790466350562</v>
      </c>
      <c r="AS242" s="68">
        <v>241</v>
      </c>
      <c r="AT242" s="14">
        <v>0</v>
      </c>
      <c r="AU242" s="42">
        <v>-5.4778442218228633</v>
      </c>
      <c r="AV242" s="19"/>
      <c r="AW242" s="19">
        <v>0</v>
      </c>
      <c r="AX242" s="43">
        <v>0</v>
      </c>
      <c r="AY242" s="167">
        <v>427.84</v>
      </c>
      <c r="AZ242" s="167">
        <v>548</v>
      </c>
      <c r="BA242" s="113">
        <v>-120.16000000000003</v>
      </c>
      <c r="BB242" s="160">
        <v>303</v>
      </c>
      <c r="BC242" s="160">
        <v>540</v>
      </c>
      <c r="BD242" s="267" t="s">
        <v>22151</v>
      </c>
    </row>
    <row r="243" spans="1:56" x14ac:dyDescent="0.3">
      <c r="A243" s="178" t="s">
        <v>2921</v>
      </c>
      <c r="B243" s="33" t="s">
        <v>6608</v>
      </c>
      <c r="C243" s="33" t="s">
        <v>8049</v>
      </c>
      <c r="D243" s="121" t="s">
        <v>754</v>
      </c>
      <c r="E243" s="33" t="s">
        <v>1405</v>
      </c>
      <c r="F243" s="1" t="s">
        <v>6120</v>
      </c>
      <c r="G243" s="1" t="s">
        <v>1373</v>
      </c>
      <c r="H243" s="1">
        <v>10314</v>
      </c>
      <c r="I243" s="1" t="s">
        <v>10755</v>
      </c>
      <c r="J243" s="1" t="e">
        <v>#VALUE!</v>
      </c>
      <c r="K243" s="1" t="s">
        <v>6151</v>
      </c>
      <c r="L243" s="170">
        <v>6</v>
      </c>
      <c r="M243" s="170">
        <v>0</v>
      </c>
      <c r="N243" s="68">
        <v>0</v>
      </c>
      <c r="O243" s="68">
        <v>0</v>
      </c>
      <c r="P243" s="68">
        <v>0</v>
      </c>
      <c r="Q243" s="68">
        <v>1</v>
      </c>
      <c r="R243" s="68">
        <v>0</v>
      </c>
      <c r="S243" s="68">
        <v>1</v>
      </c>
      <c r="T243" s="68">
        <v>14.1</v>
      </c>
      <c r="U243" s="68">
        <v>14.1</v>
      </c>
      <c r="V243" s="68">
        <v>8</v>
      </c>
      <c r="W243" s="68">
        <v>1</v>
      </c>
      <c r="X243" s="68">
        <v>1</v>
      </c>
      <c r="Y243" s="68">
        <v>9</v>
      </c>
      <c r="Z243" s="68">
        <v>4</v>
      </c>
      <c r="AA243" s="5">
        <v>0.63829787234042556</v>
      </c>
      <c r="AB243" s="5">
        <v>0.85106382978723405</v>
      </c>
      <c r="AC243" s="5">
        <v>0</v>
      </c>
      <c r="AD243" s="5">
        <v>0</v>
      </c>
      <c r="AE243" s="5">
        <v>0.625</v>
      </c>
      <c r="AF243" s="5">
        <v>0</v>
      </c>
      <c r="AG243" s="5">
        <v>0</v>
      </c>
      <c r="AH243" s="5">
        <v>0.77586206896551724</v>
      </c>
      <c r="AI243" s="5">
        <v>1.3429181464768314</v>
      </c>
      <c r="AJ243" s="5">
        <v>1.141945226573998</v>
      </c>
      <c r="AK243" s="5">
        <v>0</v>
      </c>
      <c r="AL243" s="5">
        <v>3.8857254420163465</v>
      </c>
      <c r="AM243" s="68">
        <v>242</v>
      </c>
      <c r="AN243" s="5">
        <v>3.8857254420163465</v>
      </c>
      <c r="AO243" s="17">
        <v>107</v>
      </c>
      <c r="AP243" s="17" t="s">
        <v>22151</v>
      </c>
      <c r="AQ243" s="5">
        <v>6.895458119358298</v>
      </c>
      <c r="AR243" s="5">
        <v>-3.0097326773419515</v>
      </c>
      <c r="AS243" s="68">
        <v>242</v>
      </c>
      <c r="AT243" s="14">
        <v>0</v>
      </c>
      <c r="AU243" s="42">
        <v>-5.5339710921384242</v>
      </c>
      <c r="AV243" s="19"/>
      <c r="AW243" s="19">
        <v>0</v>
      </c>
      <c r="AX243" s="43">
        <v>0</v>
      </c>
      <c r="AY243" s="167">
        <v>999</v>
      </c>
      <c r="AZ243" s="167">
        <v>549</v>
      </c>
      <c r="BA243" s="113">
        <v>450</v>
      </c>
      <c r="BB243" s="160">
        <v>0</v>
      </c>
      <c r="BC243" s="160">
        <v>0</v>
      </c>
      <c r="BD243" s="267" t="s">
        <v>22151</v>
      </c>
    </row>
    <row r="244" spans="1:56" x14ac:dyDescent="0.3">
      <c r="A244" s="178" t="s">
        <v>1448</v>
      </c>
      <c r="B244" s="33" t="s">
        <v>7562</v>
      </c>
      <c r="C244" s="33" t="s">
        <v>6764</v>
      </c>
      <c r="D244" s="121" t="s">
        <v>845</v>
      </c>
      <c r="E244" s="33" t="s">
        <v>1398</v>
      </c>
      <c r="F244" s="1" t="s">
        <v>9094</v>
      </c>
      <c r="G244" s="1" t="s">
        <v>1373</v>
      </c>
      <c r="H244" s="1">
        <v>4153</v>
      </c>
      <c r="I244" s="1" t="s">
        <v>10086</v>
      </c>
      <c r="J244" s="1" t="e">
        <v>#VALUE!</v>
      </c>
      <c r="K244" s="1" t="s">
        <v>5104</v>
      </c>
      <c r="L244" s="170">
        <v>9</v>
      </c>
      <c r="M244" s="170">
        <v>9</v>
      </c>
      <c r="N244" s="68">
        <v>4</v>
      </c>
      <c r="O244" s="68">
        <v>4</v>
      </c>
      <c r="P244" s="68">
        <v>0</v>
      </c>
      <c r="Q244" s="68">
        <v>0</v>
      </c>
      <c r="R244" s="68">
        <v>0</v>
      </c>
      <c r="S244" s="68">
        <v>0</v>
      </c>
      <c r="T244" s="68">
        <v>44.1</v>
      </c>
      <c r="U244" s="68">
        <v>44.1</v>
      </c>
      <c r="V244" s="68">
        <v>51</v>
      </c>
      <c r="W244" s="68">
        <v>25</v>
      </c>
      <c r="X244" s="68">
        <v>5.9999999999999991</v>
      </c>
      <c r="Y244" s="68">
        <v>32</v>
      </c>
      <c r="Z244" s="68">
        <v>16</v>
      </c>
      <c r="AA244" s="5">
        <v>5.1020408163265305</v>
      </c>
      <c r="AB244" s="5">
        <v>1.5192743764172336</v>
      </c>
      <c r="AC244" s="5">
        <v>4</v>
      </c>
      <c r="AD244" s="5">
        <v>0</v>
      </c>
      <c r="AE244" s="5">
        <v>0</v>
      </c>
      <c r="AF244" s="5">
        <v>0</v>
      </c>
      <c r="AG244" s="5">
        <v>0</v>
      </c>
      <c r="AH244" s="5">
        <v>2.7586206896551726</v>
      </c>
      <c r="AI244" s="5">
        <v>-1.1445247179533391</v>
      </c>
      <c r="AJ244" s="5">
        <v>-1.7368054877362245</v>
      </c>
      <c r="AK244" s="5">
        <v>0</v>
      </c>
      <c r="AL244" s="5">
        <v>3.8772904839656093</v>
      </c>
      <c r="AM244" s="68">
        <v>243</v>
      </c>
      <c r="AN244" s="5">
        <v>3.8772904839656093</v>
      </c>
      <c r="AO244" s="17">
        <v>108</v>
      </c>
      <c r="AP244" s="17" t="s">
        <v>22151</v>
      </c>
      <c r="AQ244" s="5">
        <v>6.895458119358298</v>
      </c>
      <c r="AR244" s="5">
        <v>-3.0181676353926887</v>
      </c>
      <c r="AS244" s="68">
        <v>243</v>
      </c>
      <c r="AT244" s="14">
        <v>0</v>
      </c>
      <c r="AU244" s="42">
        <v>-5.5522829417195609</v>
      </c>
      <c r="AV244" s="19"/>
      <c r="AW244" s="19">
        <v>0</v>
      </c>
      <c r="AX244" s="43">
        <v>0</v>
      </c>
      <c r="AY244" s="167">
        <v>701.77</v>
      </c>
      <c r="AZ244" s="167">
        <v>551</v>
      </c>
      <c r="BA244" s="113">
        <v>150.76999999999998</v>
      </c>
      <c r="BB244" s="160">
        <v>568</v>
      </c>
      <c r="BC244" s="160">
        <v>749</v>
      </c>
      <c r="BD244" s="267" t="s">
        <v>22151</v>
      </c>
    </row>
    <row r="245" spans="1:56" x14ac:dyDescent="0.3">
      <c r="A245" s="213" t="s">
        <v>3360</v>
      </c>
      <c r="B245" s="33" t="s">
        <v>6897</v>
      </c>
      <c r="C245" s="33" t="s">
        <v>6648</v>
      </c>
      <c r="D245" s="121" t="s">
        <v>940</v>
      </c>
      <c r="E245" s="33" t="s">
        <v>1509</v>
      </c>
      <c r="F245" s="1" t="s">
        <v>9094</v>
      </c>
      <c r="G245" s="1" t="s">
        <v>1373</v>
      </c>
      <c r="H245" s="1">
        <v>4301</v>
      </c>
      <c r="I245" s="1" t="s">
        <v>9474</v>
      </c>
      <c r="J245" s="1" t="e">
        <v>#VALUE!</v>
      </c>
      <c r="K245" s="1" t="s">
        <v>6502</v>
      </c>
      <c r="L245" s="170">
        <v>23</v>
      </c>
      <c r="M245" s="170">
        <v>0</v>
      </c>
      <c r="N245" s="68">
        <v>2</v>
      </c>
      <c r="O245" s="68">
        <v>1</v>
      </c>
      <c r="P245" s="68">
        <v>0</v>
      </c>
      <c r="Q245" s="77">
        <v>0</v>
      </c>
      <c r="R245" s="77">
        <v>10</v>
      </c>
      <c r="S245" s="77">
        <v>10</v>
      </c>
      <c r="T245" s="77">
        <v>19.2</v>
      </c>
      <c r="U245" s="77">
        <v>19.2</v>
      </c>
      <c r="V245" s="77">
        <v>18</v>
      </c>
      <c r="W245" s="77">
        <v>8</v>
      </c>
      <c r="X245" s="77">
        <v>1</v>
      </c>
      <c r="Y245" s="77">
        <v>23</v>
      </c>
      <c r="Z245" s="77">
        <v>9</v>
      </c>
      <c r="AA245" s="54">
        <v>3.75</v>
      </c>
      <c r="AB245" s="54">
        <v>1.40625</v>
      </c>
      <c r="AC245" s="54">
        <v>2</v>
      </c>
      <c r="AD245" s="54">
        <v>0</v>
      </c>
      <c r="AE245" s="54">
        <v>0</v>
      </c>
      <c r="AF245" s="54">
        <v>0</v>
      </c>
      <c r="AG245" s="54">
        <v>0</v>
      </c>
      <c r="AH245" s="54">
        <v>1.9827586206896552</v>
      </c>
      <c r="AI245" s="54">
        <v>0.17782908298998301</v>
      </c>
      <c r="AJ245" s="54">
        <v>-0.32617572441519127</v>
      </c>
      <c r="AK245" s="54">
        <v>0</v>
      </c>
      <c r="AL245" s="54">
        <v>3.8344119792644475</v>
      </c>
      <c r="AM245" s="77">
        <v>244</v>
      </c>
      <c r="AN245" s="54">
        <v>3.8344119792644475</v>
      </c>
      <c r="AO245" s="59">
        <v>109</v>
      </c>
      <c r="AP245" s="59" t="s">
        <v>22151</v>
      </c>
      <c r="AQ245" s="54">
        <v>6.895458119358298</v>
      </c>
      <c r="AR245" s="54">
        <v>-3.0610461400938505</v>
      </c>
      <c r="AS245" s="77">
        <v>244</v>
      </c>
      <c r="AT245" s="54">
        <v>0</v>
      </c>
      <c r="AU245" s="60">
        <v>-5.6453699166195843</v>
      </c>
      <c r="AV245" s="54"/>
      <c r="AW245" s="54">
        <v>0</v>
      </c>
      <c r="AX245" s="43">
        <v>0</v>
      </c>
      <c r="AY245" s="167">
        <v>744.48</v>
      </c>
      <c r="AZ245" s="167">
        <v>554</v>
      </c>
      <c r="BA245" s="113">
        <v>190.48000000000002</v>
      </c>
      <c r="BB245" s="160">
        <v>569</v>
      </c>
      <c r="BC245" s="160">
        <v>646</v>
      </c>
      <c r="BD245" s="267" t="s">
        <v>22151</v>
      </c>
    </row>
    <row r="246" spans="1:56" x14ac:dyDescent="0.3">
      <c r="A246" s="178" t="s">
        <v>13433</v>
      </c>
      <c r="B246" s="1" t="s">
        <v>13434</v>
      </c>
      <c r="C246" s="1" t="s">
        <v>6585</v>
      </c>
      <c r="D246" s="121" t="s">
        <v>11255</v>
      </c>
      <c r="E246" s="1" t="s">
        <v>1526</v>
      </c>
      <c r="F246" s="1" t="s">
        <v>9094</v>
      </c>
      <c r="G246" s="1" t="s">
        <v>1373</v>
      </c>
      <c r="H246" s="1">
        <v>16256</v>
      </c>
      <c r="I246" s="1" t="s">
        <v>13722</v>
      </c>
      <c r="J246" s="1" t="e">
        <v>#VALUE!</v>
      </c>
      <c r="K246" s="1" t="s">
        <v>13435</v>
      </c>
      <c r="L246" s="170">
        <v>13</v>
      </c>
      <c r="M246" s="170">
        <v>13</v>
      </c>
      <c r="N246" s="68">
        <v>2</v>
      </c>
      <c r="O246" s="68">
        <v>3</v>
      </c>
      <c r="P246" s="68">
        <v>0</v>
      </c>
      <c r="Q246" s="68">
        <v>0</v>
      </c>
      <c r="R246" s="68">
        <v>0</v>
      </c>
      <c r="S246" s="68">
        <v>0</v>
      </c>
      <c r="T246" s="68">
        <v>70.2</v>
      </c>
      <c r="U246" s="68">
        <v>70.2</v>
      </c>
      <c r="V246" s="68">
        <v>77</v>
      </c>
      <c r="W246" s="68">
        <v>34</v>
      </c>
      <c r="X246" s="68">
        <v>9</v>
      </c>
      <c r="Y246" s="68">
        <v>46</v>
      </c>
      <c r="Z246" s="68">
        <v>23</v>
      </c>
      <c r="AA246" s="5">
        <v>4.3589743589743586</v>
      </c>
      <c r="AB246" s="5">
        <v>1.4245014245014245</v>
      </c>
      <c r="AC246" s="5">
        <v>2</v>
      </c>
      <c r="AD246" s="5">
        <v>0</v>
      </c>
      <c r="AE246" s="5">
        <v>0</v>
      </c>
      <c r="AF246" s="5">
        <v>0</v>
      </c>
      <c r="AG246" s="5">
        <v>0</v>
      </c>
      <c r="AH246" s="5">
        <v>3.9655172413793105</v>
      </c>
      <c r="AI246" s="5">
        <v>-0.45618385740234346</v>
      </c>
      <c r="AJ246" s="5">
        <v>-1.7192819504751335</v>
      </c>
      <c r="AK246" s="5">
        <v>0</v>
      </c>
      <c r="AL246" s="5">
        <v>3.7900514335018336</v>
      </c>
      <c r="AM246" s="68">
        <v>245</v>
      </c>
      <c r="AN246" s="5">
        <v>3.7900514335018336</v>
      </c>
      <c r="AO246" s="17">
        <v>110</v>
      </c>
      <c r="AP246" s="17" t="s">
        <v>22151</v>
      </c>
      <c r="AQ246" s="5">
        <v>6.895458119358298</v>
      </c>
      <c r="AR246" s="5">
        <v>-3.1054066858564644</v>
      </c>
      <c r="AS246" s="68">
        <v>245</v>
      </c>
      <c r="AT246" s="14">
        <v>0</v>
      </c>
      <c r="AU246" s="42">
        <v>-5.741674324591254</v>
      </c>
      <c r="AV246" s="19"/>
      <c r="AW246" s="19">
        <v>0</v>
      </c>
      <c r="AX246" s="43">
        <v>0</v>
      </c>
      <c r="AY246" s="167">
        <v>578.07000000000005</v>
      </c>
      <c r="AZ246" s="167">
        <v>559</v>
      </c>
      <c r="BA246" s="113">
        <v>19.07000000000005</v>
      </c>
      <c r="BB246" s="160">
        <v>494</v>
      </c>
      <c r="BC246" s="160">
        <v>658</v>
      </c>
      <c r="BD246" s="267" t="s">
        <v>22151</v>
      </c>
    </row>
    <row r="247" spans="1:56" x14ac:dyDescent="0.3">
      <c r="A247" s="178" t="s">
        <v>14852</v>
      </c>
      <c r="B247" s="33" t="s">
        <v>14853</v>
      </c>
      <c r="C247" s="33" t="s">
        <v>6646</v>
      </c>
      <c r="D247" s="121" t="s">
        <v>14703</v>
      </c>
      <c r="E247" s="33" t="s">
        <v>1395</v>
      </c>
      <c r="F247" s="1" t="s">
        <v>9094</v>
      </c>
      <c r="G247" s="1" t="s">
        <v>1373</v>
      </c>
      <c r="H247" s="1">
        <v>16110</v>
      </c>
      <c r="I247" s="1" t="s">
        <v>14854</v>
      </c>
      <c r="J247" s="1" t="e">
        <v>#VALUE!</v>
      </c>
      <c r="K247" s="1" t="s">
        <v>17311</v>
      </c>
      <c r="L247" s="170">
        <v>9</v>
      </c>
      <c r="M247" s="170">
        <v>8</v>
      </c>
      <c r="N247" s="68">
        <v>1</v>
      </c>
      <c r="O247" s="68">
        <v>3</v>
      </c>
      <c r="P247" s="68">
        <v>0</v>
      </c>
      <c r="Q247" s="68">
        <v>0</v>
      </c>
      <c r="R247" s="68">
        <v>0</v>
      </c>
      <c r="S247" s="68">
        <v>0</v>
      </c>
      <c r="T247" s="68">
        <v>32.200000000000003</v>
      </c>
      <c r="U247" s="68">
        <v>32.200000000000003</v>
      </c>
      <c r="V247" s="68">
        <v>23</v>
      </c>
      <c r="W247" s="68">
        <v>18</v>
      </c>
      <c r="X247" s="68">
        <v>8</v>
      </c>
      <c r="Y247" s="68">
        <v>45</v>
      </c>
      <c r="Z247" s="68">
        <v>20</v>
      </c>
      <c r="AA247" s="5">
        <v>5.0310559006211175</v>
      </c>
      <c r="AB247" s="5">
        <v>1.3354037267080745</v>
      </c>
      <c r="AC247" s="5">
        <v>1</v>
      </c>
      <c r="AD247" s="5">
        <v>0</v>
      </c>
      <c r="AE247" s="5">
        <v>0</v>
      </c>
      <c r="AF247" s="5">
        <v>0</v>
      </c>
      <c r="AG247" s="5">
        <v>0</v>
      </c>
      <c r="AH247" s="5">
        <v>3.8793103448275863</v>
      </c>
      <c r="AI247" s="5">
        <v>-0.79946587667851632</v>
      </c>
      <c r="AJ247" s="5">
        <v>-0.29006048669352241</v>
      </c>
      <c r="AK247" s="5">
        <v>0</v>
      </c>
      <c r="AL247" s="5">
        <v>3.7897839814555478</v>
      </c>
      <c r="AM247" s="68">
        <v>246</v>
      </c>
      <c r="AN247" s="5">
        <v>3.7897839814555478</v>
      </c>
      <c r="AO247" s="17">
        <v>111</v>
      </c>
      <c r="AP247" s="17" t="s">
        <v>22151</v>
      </c>
      <c r="AQ247" s="5">
        <v>6.895458119358298</v>
      </c>
      <c r="AR247" s="5">
        <v>-3.1056741379027502</v>
      </c>
      <c r="AS247" s="68">
        <v>246</v>
      </c>
      <c r="AT247" s="14">
        <v>0</v>
      </c>
      <c r="AU247" s="42">
        <v>-5.7422549488945744</v>
      </c>
      <c r="AV247" s="19"/>
      <c r="AW247" s="19">
        <v>0</v>
      </c>
      <c r="AX247" s="43">
        <v>0</v>
      </c>
      <c r="AY247" s="167">
        <v>453.59</v>
      </c>
      <c r="AZ247" s="167">
        <v>560</v>
      </c>
      <c r="BA247" s="113">
        <v>-106.41000000000003</v>
      </c>
      <c r="BB247" s="160">
        <v>362</v>
      </c>
      <c r="BC247" s="160">
        <v>551</v>
      </c>
      <c r="BD247" s="267" t="s">
        <v>22151</v>
      </c>
    </row>
    <row r="248" spans="1:56" x14ac:dyDescent="0.3">
      <c r="A248" s="212" t="s">
        <v>12540</v>
      </c>
      <c r="B248" s="1" t="s">
        <v>12541</v>
      </c>
      <c r="C248" s="1" t="s">
        <v>7890</v>
      </c>
      <c r="D248" s="121" t="s">
        <v>11769</v>
      </c>
      <c r="E248" s="1" t="s">
        <v>1449</v>
      </c>
      <c r="F248" s="1" t="s">
        <v>6120</v>
      </c>
      <c r="G248" s="1" t="s">
        <v>1373</v>
      </c>
      <c r="H248" s="216">
        <v>17796</v>
      </c>
      <c r="I248" s="216" t="s">
        <v>16874</v>
      </c>
      <c r="J248" s="244" t="e">
        <v>#VALUE!</v>
      </c>
      <c r="K248" s="244" t="s">
        <v>12543</v>
      </c>
      <c r="L248" s="171">
        <v>12</v>
      </c>
      <c r="M248" s="171">
        <v>0</v>
      </c>
      <c r="N248" s="221">
        <v>1</v>
      </c>
      <c r="O248" s="97">
        <v>1</v>
      </c>
      <c r="P248" s="97">
        <v>0</v>
      </c>
      <c r="Q248" s="221">
        <v>0</v>
      </c>
      <c r="R248" s="97">
        <v>2</v>
      </c>
      <c r="S248" s="97">
        <v>2</v>
      </c>
      <c r="T248" s="221">
        <v>16.2</v>
      </c>
      <c r="U248" s="221">
        <v>16.2</v>
      </c>
      <c r="V248" s="221">
        <v>9</v>
      </c>
      <c r="W248" s="221">
        <v>6</v>
      </c>
      <c r="X248" s="221">
        <v>1</v>
      </c>
      <c r="Y248" s="221">
        <v>14</v>
      </c>
      <c r="Z248" s="221">
        <v>5</v>
      </c>
      <c r="AA248" s="224">
        <v>3.3333333333333335</v>
      </c>
      <c r="AB248" s="224">
        <v>0.86419753086419759</v>
      </c>
      <c r="AC248" s="224">
        <v>1</v>
      </c>
      <c r="AD248" s="245">
        <v>0</v>
      </c>
      <c r="AE248" s="224">
        <v>0</v>
      </c>
      <c r="AF248" s="245">
        <v>0</v>
      </c>
      <c r="AG248" s="245">
        <v>0</v>
      </c>
      <c r="AH248" s="224">
        <v>1.2068965517241379</v>
      </c>
      <c r="AI248" s="224">
        <v>0.33644392580701854</v>
      </c>
      <c r="AJ248" s="224">
        <v>1.2391060811407775</v>
      </c>
      <c r="AK248" s="224">
        <v>0</v>
      </c>
      <c r="AL248" s="228">
        <v>3.7824465586719338</v>
      </c>
      <c r="AM248" s="246">
        <v>247</v>
      </c>
      <c r="AN248" s="247">
        <v>3.7824465586719338</v>
      </c>
      <c r="AO248" s="248">
        <v>112</v>
      </c>
      <c r="AP248" s="253" t="s">
        <v>22151</v>
      </c>
      <c r="AQ248" s="224">
        <v>6.895458119358298</v>
      </c>
      <c r="AR248" s="224">
        <v>-3.1130115606863642</v>
      </c>
      <c r="AS248" s="221">
        <v>247</v>
      </c>
      <c r="AT248" s="224">
        <v>0</v>
      </c>
      <c r="AU248" s="239">
        <v>-5.7581841072280895</v>
      </c>
      <c r="AV248" s="224"/>
      <c r="AW248" s="224">
        <v>0</v>
      </c>
      <c r="AX248" s="43">
        <v>0</v>
      </c>
      <c r="AY248" s="268">
        <v>733.98</v>
      </c>
      <c r="AZ248" s="255">
        <v>562</v>
      </c>
      <c r="BA248" s="256">
        <v>171.98000000000002</v>
      </c>
      <c r="BB248" s="257">
        <v>659</v>
      </c>
      <c r="BC248" s="257">
        <v>747</v>
      </c>
      <c r="BD248" s="267" t="s">
        <v>22151</v>
      </c>
    </row>
    <row r="249" spans="1:56" x14ac:dyDescent="0.3">
      <c r="A249" s="214" t="s">
        <v>16808</v>
      </c>
      <c r="B249" s="33" t="s">
        <v>7061</v>
      </c>
      <c r="C249" s="33" t="s">
        <v>6771</v>
      </c>
      <c r="D249" s="121" t="s">
        <v>15030</v>
      </c>
      <c r="E249" s="33" t="s">
        <v>1405</v>
      </c>
      <c r="F249" s="114" t="s">
        <v>6120</v>
      </c>
      <c r="G249" s="1" t="s">
        <v>1373</v>
      </c>
      <c r="H249" s="114">
        <v>19677</v>
      </c>
      <c r="I249" s="114" t="s">
        <v>16809</v>
      </c>
      <c r="J249" s="114" t="e">
        <v>#VALUE!</v>
      </c>
      <c r="K249" s="114" t="s">
        <v>16810</v>
      </c>
      <c r="L249" s="172">
        <v>27.000000000000004</v>
      </c>
      <c r="M249" s="172">
        <v>0</v>
      </c>
      <c r="N249" s="115">
        <v>0</v>
      </c>
      <c r="O249" s="115">
        <v>1</v>
      </c>
      <c r="P249" s="115">
        <v>0</v>
      </c>
      <c r="Q249" s="115">
        <v>2</v>
      </c>
      <c r="R249" s="115">
        <v>4</v>
      </c>
      <c r="S249" s="115">
        <v>6</v>
      </c>
      <c r="T249" s="115">
        <v>23</v>
      </c>
      <c r="U249" s="115">
        <v>23</v>
      </c>
      <c r="V249" s="115">
        <v>16</v>
      </c>
      <c r="W249" s="115">
        <v>11</v>
      </c>
      <c r="X249" s="115">
        <v>2</v>
      </c>
      <c r="Y249" s="115">
        <v>29</v>
      </c>
      <c r="Z249" s="115">
        <v>12.999999999999998</v>
      </c>
      <c r="AA249" s="116">
        <v>4.3043478260869561</v>
      </c>
      <c r="AB249" s="116">
        <v>1.2608695652173914</v>
      </c>
      <c r="AC249" s="116">
        <v>0</v>
      </c>
      <c r="AD249" s="116">
        <v>0</v>
      </c>
      <c r="AE249" s="116">
        <v>1.25</v>
      </c>
      <c r="AF249" s="116">
        <v>0</v>
      </c>
      <c r="AG249" s="116">
        <v>0</v>
      </c>
      <c r="AH249" s="116">
        <v>2.5</v>
      </c>
      <c r="AI249" s="116">
        <v>-0.13303381937055908</v>
      </c>
      <c r="AJ249" s="116">
        <v>0.12967023255980481</v>
      </c>
      <c r="AK249" s="116">
        <v>0</v>
      </c>
      <c r="AL249" s="116">
        <v>3.7466364131892456</v>
      </c>
      <c r="AM249" s="115">
        <v>248</v>
      </c>
      <c r="AN249" s="116">
        <v>3.7466364131892456</v>
      </c>
      <c r="AO249" s="119">
        <v>113</v>
      </c>
      <c r="AP249" s="119" t="s">
        <v>22151</v>
      </c>
      <c r="AQ249" s="34">
        <v>6.895458119358298</v>
      </c>
      <c r="AR249" s="116">
        <v>-3.1488217061690524</v>
      </c>
      <c r="AS249" s="115">
        <v>248</v>
      </c>
      <c r="AT249" s="116">
        <v>0</v>
      </c>
      <c r="AU249" s="117">
        <v>-5.8359260466204601</v>
      </c>
      <c r="AV249" s="116"/>
      <c r="AW249" s="116">
        <v>0</v>
      </c>
      <c r="AX249" s="43">
        <v>0</v>
      </c>
      <c r="AY249" s="168">
        <v>486.25</v>
      </c>
      <c r="AZ249" s="168">
        <v>563</v>
      </c>
      <c r="BA249" s="120">
        <v>-76.75</v>
      </c>
      <c r="BB249" s="161">
        <v>378</v>
      </c>
      <c r="BC249" s="161">
        <v>554</v>
      </c>
      <c r="BD249" s="267" t="s">
        <v>22151</v>
      </c>
    </row>
    <row r="250" spans="1:56" x14ac:dyDescent="0.3">
      <c r="A250" s="178" t="s">
        <v>12871</v>
      </c>
      <c r="B250" s="33" t="s">
        <v>7269</v>
      </c>
      <c r="C250" s="33" t="s">
        <v>6629</v>
      </c>
      <c r="D250" s="121" t="s">
        <v>11270</v>
      </c>
      <c r="E250" s="33" t="s">
        <v>1405</v>
      </c>
      <c r="F250" s="1" t="s">
        <v>6120</v>
      </c>
      <c r="G250" s="1" t="s">
        <v>1373</v>
      </c>
      <c r="H250" s="1">
        <v>15761</v>
      </c>
      <c r="I250" s="1" t="s">
        <v>14534</v>
      </c>
      <c r="J250" s="1" t="e">
        <v>#VALUE!</v>
      </c>
      <c r="K250" s="1" t="s">
        <v>12872</v>
      </c>
      <c r="L250" s="170">
        <v>25</v>
      </c>
      <c r="M250" s="170">
        <v>0</v>
      </c>
      <c r="N250" s="68">
        <v>1</v>
      </c>
      <c r="O250" s="68">
        <v>3</v>
      </c>
      <c r="P250" s="68">
        <v>0</v>
      </c>
      <c r="Q250" s="68">
        <v>5</v>
      </c>
      <c r="R250" s="68">
        <v>4</v>
      </c>
      <c r="S250" s="68">
        <v>9</v>
      </c>
      <c r="T250" s="68">
        <v>22.2</v>
      </c>
      <c r="U250" s="68">
        <v>22.2</v>
      </c>
      <c r="V250" s="68">
        <v>25</v>
      </c>
      <c r="W250" s="68">
        <v>18</v>
      </c>
      <c r="X250" s="68">
        <v>7</v>
      </c>
      <c r="Y250" s="68">
        <v>22</v>
      </c>
      <c r="Z250" s="68">
        <v>6</v>
      </c>
      <c r="AA250" s="5">
        <v>7.2972972972972974</v>
      </c>
      <c r="AB250" s="5">
        <v>1.3963963963963963</v>
      </c>
      <c r="AC250" s="5">
        <v>1</v>
      </c>
      <c r="AD250" s="5">
        <v>0</v>
      </c>
      <c r="AE250" s="5">
        <v>3.125</v>
      </c>
      <c r="AF250" s="5">
        <v>0</v>
      </c>
      <c r="AG250" s="5">
        <v>0</v>
      </c>
      <c r="AH250" s="5">
        <v>1.896551724137931</v>
      </c>
      <c r="AI250" s="5">
        <v>-1.9251689481863989</v>
      </c>
      <c r="AJ250" s="5">
        <v>-0.36889116311910941</v>
      </c>
      <c r="AK250" s="5">
        <v>0</v>
      </c>
      <c r="AL250" s="5">
        <v>3.7274916128324223</v>
      </c>
      <c r="AM250" s="68">
        <v>249</v>
      </c>
      <c r="AN250" s="5">
        <v>3.7274916128324223</v>
      </c>
      <c r="AO250" s="17">
        <v>114</v>
      </c>
      <c r="AP250" s="17" t="s">
        <v>22151</v>
      </c>
      <c r="AQ250" s="5">
        <v>6.895458119358298</v>
      </c>
      <c r="AR250" s="5">
        <v>-3.1679665065258757</v>
      </c>
      <c r="AS250" s="68">
        <v>249</v>
      </c>
      <c r="AT250" s="14">
        <v>0</v>
      </c>
      <c r="AU250" s="42">
        <v>-5.8774883996619662</v>
      </c>
      <c r="AV250" s="19"/>
      <c r="AW250" s="19">
        <v>0</v>
      </c>
      <c r="AX250" s="43">
        <v>0</v>
      </c>
      <c r="AY250" s="167">
        <v>557.79999999999995</v>
      </c>
      <c r="AZ250" s="167">
        <v>566</v>
      </c>
      <c r="BA250" s="113">
        <v>-8.2000000000000455</v>
      </c>
      <c r="BB250" s="160">
        <v>477</v>
      </c>
      <c r="BC250" s="160">
        <v>718</v>
      </c>
      <c r="BD250" s="267" t="s">
        <v>22151</v>
      </c>
    </row>
    <row r="251" spans="1:56" x14ac:dyDescent="0.3">
      <c r="A251" s="212" t="s">
        <v>8283</v>
      </c>
      <c r="B251" s="1" t="s">
        <v>6768</v>
      </c>
      <c r="C251" s="1" t="s">
        <v>6792</v>
      </c>
      <c r="D251" s="121" t="s">
        <v>8355</v>
      </c>
      <c r="E251" s="1" t="s">
        <v>1376</v>
      </c>
      <c r="F251" s="1" t="s">
        <v>6120</v>
      </c>
      <c r="G251" s="1" t="s">
        <v>1373</v>
      </c>
      <c r="H251" s="216">
        <v>5420</v>
      </c>
      <c r="I251" s="216" t="s">
        <v>10023</v>
      </c>
      <c r="J251" s="244" t="e">
        <v>#VALUE!</v>
      </c>
      <c r="K251" s="244" t="s">
        <v>8358</v>
      </c>
      <c r="L251" s="171">
        <v>18</v>
      </c>
      <c r="M251" s="171">
        <v>0</v>
      </c>
      <c r="N251" s="221">
        <v>0</v>
      </c>
      <c r="O251" s="97">
        <v>0</v>
      </c>
      <c r="P251" s="97">
        <v>0</v>
      </c>
      <c r="Q251" s="221">
        <v>2</v>
      </c>
      <c r="R251" s="97">
        <v>6</v>
      </c>
      <c r="S251" s="97">
        <v>8</v>
      </c>
      <c r="T251" s="221">
        <v>17</v>
      </c>
      <c r="U251" s="221">
        <v>17</v>
      </c>
      <c r="V251" s="221">
        <v>10</v>
      </c>
      <c r="W251" s="221">
        <v>6</v>
      </c>
      <c r="X251" s="221">
        <v>2</v>
      </c>
      <c r="Y251" s="221">
        <v>13</v>
      </c>
      <c r="Z251" s="221">
        <v>7</v>
      </c>
      <c r="AA251" s="224">
        <v>3.1764705882352939</v>
      </c>
      <c r="AB251" s="224">
        <v>1</v>
      </c>
      <c r="AC251" s="224">
        <v>0</v>
      </c>
      <c r="AD251" s="245">
        <v>0</v>
      </c>
      <c r="AE251" s="224">
        <v>1.25</v>
      </c>
      <c r="AF251" s="245">
        <v>0</v>
      </c>
      <c r="AG251" s="245">
        <v>0</v>
      </c>
      <c r="AH251" s="224">
        <v>1.1206896551724139</v>
      </c>
      <c r="AI251" s="224">
        <v>0.42539267234857087</v>
      </c>
      <c r="AJ251" s="224">
        <v>0.89814414075471294</v>
      </c>
      <c r="AK251" s="224">
        <v>0</v>
      </c>
      <c r="AL251" s="228">
        <v>3.6942264682756978</v>
      </c>
      <c r="AM251" s="246">
        <v>250</v>
      </c>
      <c r="AN251" s="247">
        <v>3.6942264682756978</v>
      </c>
      <c r="AO251" s="248">
        <v>115</v>
      </c>
      <c r="AP251" s="253" t="s">
        <v>22151</v>
      </c>
      <c r="AQ251" s="224">
        <v>6.895458119358298</v>
      </c>
      <c r="AR251" s="224">
        <v>-3.2012316510826002</v>
      </c>
      <c r="AS251" s="221">
        <v>250</v>
      </c>
      <c r="AT251" s="224">
        <v>0</v>
      </c>
      <c r="AU251" s="239">
        <v>-5.9497052761127351</v>
      </c>
      <c r="AV251" s="224"/>
      <c r="AW251" s="224">
        <v>0</v>
      </c>
      <c r="AX251" s="43">
        <v>0</v>
      </c>
      <c r="AY251" s="268">
        <v>703.68</v>
      </c>
      <c r="AZ251" s="255">
        <v>567</v>
      </c>
      <c r="BA251" s="256">
        <v>136.67999999999995</v>
      </c>
      <c r="BB251" s="257">
        <v>513</v>
      </c>
      <c r="BC251" s="257">
        <v>748</v>
      </c>
      <c r="BD251" s="267" t="s">
        <v>22151</v>
      </c>
    </row>
    <row r="252" spans="1:56" x14ac:dyDescent="0.3">
      <c r="A252" s="213" t="s">
        <v>1826</v>
      </c>
      <c r="B252" s="1" t="s">
        <v>7566</v>
      </c>
      <c r="C252" s="1" t="s">
        <v>7079</v>
      </c>
      <c r="D252" s="121" t="s">
        <v>727</v>
      </c>
      <c r="E252" s="1" t="s">
        <v>1383</v>
      </c>
      <c r="F252" s="1" t="s">
        <v>9094</v>
      </c>
      <c r="G252" s="1" t="s">
        <v>1373</v>
      </c>
      <c r="H252" s="1">
        <v>6893</v>
      </c>
      <c r="I252" s="1" t="s">
        <v>9304</v>
      </c>
      <c r="J252" s="1" t="e">
        <v>#VALUE!</v>
      </c>
      <c r="K252" s="1" t="s">
        <v>5346</v>
      </c>
      <c r="L252" s="170">
        <v>12</v>
      </c>
      <c r="M252" s="170">
        <v>12</v>
      </c>
      <c r="N252" s="68">
        <v>2</v>
      </c>
      <c r="O252" s="68">
        <v>3</v>
      </c>
      <c r="P252" s="68">
        <v>0</v>
      </c>
      <c r="Q252" s="77">
        <v>0</v>
      </c>
      <c r="R252" s="77">
        <v>0</v>
      </c>
      <c r="S252" s="77">
        <v>0</v>
      </c>
      <c r="T252" s="77">
        <v>63.1</v>
      </c>
      <c r="U252" s="77">
        <v>63.1</v>
      </c>
      <c r="V252" s="77">
        <v>61</v>
      </c>
      <c r="W252" s="77">
        <v>38</v>
      </c>
      <c r="X252" s="77">
        <v>9</v>
      </c>
      <c r="Y252" s="77">
        <v>56</v>
      </c>
      <c r="Z252" s="77">
        <v>26</v>
      </c>
      <c r="AA252" s="54">
        <v>5.419968304278922</v>
      </c>
      <c r="AB252" s="54">
        <v>1.3787638668779714</v>
      </c>
      <c r="AC252" s="54">
        <v>2</v>
      </c>
      <c r="AD252" s="54">
        <v>0</v>
      </c>
      <c r="AE252" s="54">
        <v>0</v>
      </c>
      <c r="AF252" s="54">
        <v>0</v>
      </c>
      <c r="AG252" s="54">
        <v>0</v>
      </c>
      <c r="AH252" s="54">
        <v>4.8275862068965516</v>
      </c>
      <c r="AI252" s="54">
        <v>-2.0599455689560147</v>
      </c>
      <c r="AJ252" s="54">
        <v>-1.1154432677622759</v>
      </c>
      <c r="AK252" s="54">
        <v>0</v>
      </c>
      <c r="AL252" s="54">
        <v>3.6521973701782611</v>
      </c>
      <c r="AM252" s="77">
        <v>251</v>
      </c>
      <c r="AN252" s="54">
        <v>3.6521973701782611</v>
      </c>
      <c r="AO252" s="59">
        <v>116</v>
      </c>
      <c r="AP252" s="59" t="s">
        <v>22151</v>
      </c>
      <c r="AQ252" s="54">
        <v>6.895458119358298</v>
      </c>
      <c r="AR252" s="54">
        <v>-3.2432607491800369</v>
      </c>
      <c r="AS252" s="77">
        <v>251</v>
      </c>
      <c r="AT252" s="54">
        <v>0</v>
      </c>
      <c r="AU252" s="60">
        <v>-6.0409482340221494</v>
      </c>
      <c r="AV252" s="54"/>
      <c r="AW252" s="54">
        <v>0</v>
      </c>
      <c r="AX252" s="43">
        <v>0</v>
      </c>
      <c r="AY252" s="167">
        <v>545.25</v>
      </c>
      <c r="AZ252" s="167">
        <v>570</v>
      </c>
      <c r="BA252" s="113">
        <v>-24.75</v>
      </c>
      <c r="BB252" s="160">
        <v>436</v>
      </c>
      <c r="BC252" s="160">
        <v>641</v>
      </c>
      <c r="BD252" s="267" t="s">
        <v>22151</v>
      </c>
    </row>
    <row r="253" spans="1:56" x14ac:dyDescent="0.3">
      <c r="A253" s="212" t="s">
        <v>2862</v>
      </c>
      <c r="B253" s="1" t="s">
        <v>7324</v>
      </c>
      <c r="C253" s="1" t="s">
        <v>6683</v>
      </c>
      <c r="D253" s="121" t="s">
        <v>823</v>
      </c>
      <c r="E253" s="1" t="s">
        <v>1437</v>
      </c>
      <c r="F253" s="1" t="s">
        <v>9094</v>
      </c>
      <c r="G253" s="1" t="s">
        <v>1373</v>
      </c>
      <c r="H253" s="216">
        <v>6316</v>
      </c>
      <c r="I253" s="216" t="s">
        <v>9590</v>
      </c>
      <c r="J253" s="244" t="e">
        <v>#VALUE!</v>
      </c>
      <c r="K253" s="244" t="s">
        <v>6102</v>
      </c>
      <c r="L253" s="171">
        <v>22</v>
      </c>
      <c r="M253" s="171">
        <v>0</v>
      </c>
      <c r="N253" s="221">
        <v>2</v>
      </c>
      <c r="O253" s="97">
        <v>4</v>
      </c>
      <c r="P253" s="97">
        <v>0</v>
      </c>
      <c r="Q253" s="221">
        <v>0</v>
      </c>
      <c r="R253" s="97">
        <v>5.9999999999999991</v>
      </c>
      <c r="S253" s="97">
        <v>5.9999999999999991</v>
      </c>
      <c r="T253" s="221">
        <v>20.2</v>
      </c>
      <c r="U253" s="221">
        <v>20.2</v>
      </c>
      <c r="V253" s="221">
        <v>19</v>
      </c>
      <c r="W253" s="221">
        <v>15</v>
      </c>
      <c r="X253" s="221">
        <v>7</v>
      </c>
      <c r="Y253" s="221">
        <v>31</v>
      </c>
      <c r="Z253" s="221">
        <v>5</v>
      </c>
      <c r="AA253" s="224">
        <v>6.6831683168316838</v>
      </c>
      <c r="AB253" s="224">
        <v>1.1881188118811881</v>
      </c>
      <c r="AC253" s="224">
        <v>2</v>
      </c>
      <c r="AD253" s="245">
        <v>0</v>
      </c>
      <c r="AE253" s="224">
        <v>0</v>
      </c>
      <c r="AF253" s="245">
        <v>0</v>
      </c>
      <c r="AG253" s="245">
        <v>0</v>
      </c>
      <c r="AH253" s="224">
        <v>2.6724137931034484</v>
      </c>
      <c r="AI253" s="224">
        <v>-1.4233772678189356</v>
      </c>
      <c r="AJ253" s="224">
        <v>0.38497975232258236</v>
      </c>
      <c r="AK253" s="224">
        <v>0</v>
      </c>
      <c r="AL253" s="228">
        <v>3.6340162776070954</v>
      </c>
      <c r="AM253" s="246">
        <v>252</v>
      </c>
      <c r="AN253" s="247">
        <v>3.6340162776070954</v>
      </c>
      <c r="AO253" s="248">
        <v>117</v>
      </c>
      <c r="AP253" s="253" t="s">
        <v>22151</v>
      </c>
      <c r="AQ253" s="224">
        <v>6.895458119358298</v>
      </c>
      <c r="AR253" s="224">
        <v>-3.2614418417512026</v>
      </c>
      <c r="AS253" s="221">
        <v>252</v>
      </c>
      <c r="AT253" s="224">
        <v>0</v>
      </c>
      <c r="AU253" s="239">
        <v>-6.0804184282283682</v>
      </c>
      <c r="AV253" s="224"/>
      <c r="AW253" s="224">
        <v>0</v>
      </c>
      <c r="AX253" s="43">
        <v>0</v>
      </c>
      <c r="AY253" s="268">
        <v>999</v>
      </c>
      <c r="AZ253" s="255">
        <v>572</v>
      </c>
      <c r="BA253" s="256">
        <v>427</v>
      </c>
      <c r="BB253" s="257">
        <v>0</v>
      </c>
      <c r="BC253" s="257">
        <v>0</v>
      </c>
      <c r="BD253" s="267" t="s">
        <v>22151</v>
      </c>
    </row>
    <row r="254" spans="1:56" x14ac:dyDescent="0.3">
      <c r="A254" s="178" t="s">
        <v>12379</v>
      </c>
      <c r="B254" s="33" t="s">
        <v>12380</v>
      </c>
      <c r="C254" s="33" t="s">
        <v>6623</v>
      </c>
      <c r="D254" s="121" t="s">
        <v>11727</v>
      </c>
      <c r="E254" s="33" t="s">
        <v>1409</v>
      </c>
      <c r="F254" s="1" t="s">
        <v>9094</v>
      </c>
      <c r="G254" s="1" t="s">
        <v>1373</v>
      </c>
      <c r="H254" s="26">
        <v>13799</v>
      </c>
      <c r="I254" s="26" t="s">
        <v>11728</v>
      </c>
      <c r="J254" s="26" t="e">
        <v>#VALUE!</v>
      </c>
      <c r="K254" s="26" t="s">
        <v>12382</v>
      </c>
      <c r="L254" s="171">
        <v>19</v>
      </c>
      <c r="M254" s="171">
        <v>0</v>
      </c>
      <c r="N254" s="68">
        <v>0</v>
      </c>
      <c r="O254" s="68">
        <v>1</v>
      </c>
      <c r="P254" s="68">
        <v>0</v>
      </c>
      <c r="Q254" s="97">
        <v>0</v>
      </c>
      <c r="R254" s="97">
        <v>2.9999999999999996</v>
      </c>
      <c r="S254" s="97">
        <v>2.9999999999999996</v>
      </c>
      <c r="T254" s="97">
        <v>20.2</v>
      </c>
      <c r="U254" s="97">
        <v>20.2</v>
      </c>
      <c r="V254" s="97">
        <v>14</v>
      </c>
      <c r="W254" s="97">
        <v>5.9999999999999991</v>
      </c>
      <c r="X254" s="97">
        <v>2.9999999999999996</v>
      </c>
      <c r="Y254" s="97">
        <v>15</v>
      </c>
      <c r="Z254" s="97">
        <v>4</v>
      </c>
      <c r="AA254" s="27">
        <v>2.673267326732673</v>
      </c>
      <c r="AB254" s="27">
        <v>0.8910891089108911</v>
      </c>
      <c r="AC254" s="27">
        <v>0</v>
      </c>
      <c r="AD254" s="27">
        <v>0</v>
      </c>
      <c r="AE254" s="27">
        <v>0</v>
      </c>
      <c r="AF254" s="27">
        <v>0</v>
      </c>
      <c r="AG254" s="27">
        <v>0</v>
      </c>
      <c r="AH254" s="27">
        <v>1.2931034482758621</v>
      </c>
      <c r="AI254" s="27">
        <v>0.77763755966634596</v>
      </c>
      <c r="AJ254" s="27">
        <v>1.3894697407051178</v>
      </c>
      <c r="AK254" s="27">
        <v>0</v>
      </c>
      <c r="AL254" s="27">
        <v>3.4602107486473259</v>
      </c>
      <c r="AM254" s="97">
        <v>253</v>
      </c>
      <c r="AN254" s="27">
        <v>3.4602107486473259</v>
      </c>
      <c r="AO254" s="28">
        <v>118</v>
      </c>
      <c r="AP254" s="28" t="s">
        <v>22151</v>
      </c>
      <c r="AQ254" s="27">
        <v>6.895458119358298</v>
      </c>
      <c r="AR254" s="27">
        <v>-3.4352473707109721</v>
      </c>
      <c r="AS254" s="97">
        <v>253</v>
      </c>
      <c r="AT254" s="27">
        <v>0</v>
      </c>
      <c r="AU254" s="43">
        <v>-6.4577410756602669</v>
      </c>
      <c r="AV254" s="27"/>
      <c r="AW254" s="27">
        <v>0</v>
      </c>
      <c r="AX254" s="43">
        <v>0</v>
      </c>
      <c r="AY254" s="167">
        <v>713.98</v>
      </c>
      <c r="AZ254" s="167">
        <v>579</v>
      </c>
      <c r="BA254" s="113">
        <v>134.98000000000002</v>
      </c>
      <c r="BB254" s="160">
        <v>608</v>
      </c>
      <c r="BC254" s="160">
        <v>744</v>
      </c>
      <c r="BD254" s="267" t="s">
        <v>22151</v>
      </c>
    </row>
    <row r="255" spans="1:56" x14ac:dyDescent="0.3">
      <c r="A255" s="178" t="s">
        <v>14634</v>
      </c>
      <c r="B255" s="33" t="s">
        <v>6608</v>
      </c>
      <c r="C255" s="33" t="s">
        <v>14635</v>
      </c>
      <c r="D255" s="121" t="s">
        <v>14262</v>
      </c>
      <c r="E255" s="33" t="s">
        <v>1446</v>
      </c>
      <c r="F255" s="1" t="s">
        <v>9094</v>
      </c>
      <c r="G255" s="1" t="s">
        <v>1373</v>
      </c>
      <c r="H255" s="26">
        <v>12800</v>
      </c>
      <c r="I255" s="26" t="s">
        <v>14516</v>
      </c>
      <c r="J255" s="26" t="e">
        <v>#VALUE!</v>
      </c>
      <c r="K255" s="26" t="s">
        <v>15183</v>
      </c>
      <c r="L255" s="171">
        <v>21</v>
      </c>
      <c r="M255" s="171">
        <v>0</v>
      </c>
      <c r="N255" s="68">
        <v>1</v>
      </c>
      <c r="O255" s="68">
        <v>0</v>
      </c>
      <c r="P255" s="68">
        <v>0</v>
      </c>
      <c r="Q255" s="97">
        <v>0</v>
      </c>
      <c r="R255" s="97">
        <v>0</v>
      </c>
      <c r="S255" s="97">
        <v>0</v>
      </c>
      <c r="T255" s="97">
        <v>21</v>
      </c>
      <c r="U255" s="97">
        <v>21</v>
      </c>
      <c r="V255" s="97">
        <v>15</v>
      </c>
      <c r="W255" s="97">
        <v>7</v>
      </c>
      <c r="X255" s="97">
        <v>2</v>
      </c>
      <c r="Y255" s="97">
        <v>14</v>
      </c>
      <c r="Z255" s="97">
        <v>9</v>
      </c>
      <c r="AA255" s="27">
        <v>3</v>
      </c>
      <c r="AB255" s="27">
        <v>1.1428571428571428</v>
      </c>
      <c r="AC255" s="27">
        <v>1</v>
      </c>
      <c r="AD255" s="27">
        <v>0</v>
      </c>
      <c r="AE255" s="27">
        <v>0</v>
      </c>
      <c r="AF255" s="27">
        <v>0</v>
      </c>
      <c r="AG255" s="27">
        <v>0</v>
      </c>
      <c r="AH255" s="27">
        <v>1.2068965517241379</v>
      </c>
      <c r="AI255" s="27">
        <v>0.62075172250462829</v>
      </c>
      <c r="AJ255" s="27">
        <v>0.55035893737918939</v>
      </c>
      <c r="AK255" s="27">
        <v>0</v>
      </c>
      <c r="AL255" s="27">
        <v>3.3780072116079558</v>
      </c>
      <c r="AM255" s="97">
        <v>254</v>
      </c>
      <c r="AN255" s="27">
        <v>3.3780072116079558</v>
      </c>
      <c r="AO255" s="28">
        <v>119</v>
      </c>
      <c r="AP255" s="28" t="s">
        <v>22151</v>
      </c>
      <c r="AQ255" s="27">
        <v>6.895458119358298</v>
      </c>
      <c r="AR255" s="27">
        <v>-3.5174509077503422</v>
      </c>
      <c r="AS255" s="97">
        <v>254</v>
      </c>
      <c r="AT255" s="27">
        <v>0</v>
      </c>
      <c r="AU255" s="43">
        <v>-6.6362006241544966</v>
      </c>
      <c r="AV255" s="27"/>
      <c r="AW255" s="27">
        <v>0</v>
      </c>
      <c r="AX255" s="43">
        <v>0</v>
      </c>
      <c r="AY255" s="167">
        <v>749.25</v>
      </c>
      <c r="AZ255" s="167">
        <v>585</v>
      </c>
      <c r="BA255" s="113">
        <v>164.25</v>
      </c>
      <c r="BB255" s="160">
        <v>709</v>
      </c>
      <c r="BC255" s="160">
        <v>716</v>
      </c>
      <c r="BD255" s="267" t="s">
        <v>22151</v>
      </c>
    </row>
    <row r="256" spans="1:56" x14ac:dyDescent="0.3">
      <c r="A256" s="213" t="s">
        <v>13667</v>
      </c>
      <c r="B256" s="33" t="s">
        <v>13668</v>
      </c>
      <c r="C256" s="33" t="s">
        <v>8057</v>
      </c>
      <c r="D256" s="121" t="s">
        <v>11356</v>
      </c>
      <c r="E256" s="33" t="s">
        <v>1449</v>
      </c>
      <c r="F256" s="1" t="s">
        <v>6120</v>
      </c>
      <c r="G256" s="1" t="s">
        <v>1373</v>
      </c>
      <c r="H256" s="1">
        <v>7803</v>
      </c>
      <c r="I256" s="1" t="s">
        <v>11777</v>
      </c>
      <c r="J256" s="1" t="e">
        <v>#VALUE!</v>
      </c>
      <c r="K256" s="1" t="s">
        <v>13670</v>
      </c>
      <c r="L256" s="170">
        <v>21</v>
      </c>
      <c r="M256" s="170">
        <v>0</v>
      </c>
      <c r="N256" s="68">
        <v>1</v>
      </c>
      <c r="O256" s="68">
        <v>1</v>
      </c>
      <c r="P256" s="68">
        <v>0</v>
      </c>
      <c r="Q256" s="68">
        <v>0</v>
      </c>
      <c r="R256" s="68">
        <v>6</v>
      </c>
      <c r="S256" s="68">
        <v>6</v>
      </c>
      <c r="T256" s="68">
        <v>16.2</v>
      </c>
      <c r="U256" s="68">
        <v>16.2</v>
      </c>
      <c r="V256" s="68">
        <v>14</v>
      </c>
      <c r="W256" s="68">
        <v>4</v>
      </c>
      <c r="X256" s="68">
        <v>0</v>
      </c>
      <c r="Y256" s="68">
        <v>11</v>
      </c>
      <c r="Z256" s="68">
        <v>4</v>
      </c>
      <c r="AA256" s="5">
        <v>2.2222222222222223</v>
      </c>
      <c r="AB256" s="5">
        <v>1.1111111111111112</v>
      </c>
      <c r="AC256" s="54">
        <v>1</v>
      </c>
      <c r="AD256" s="54">
        <v>0</v>
      </c>
      <c r="AE256" s="54">
        <v>0</v>
      </c>
      <c r="AF256" s="54">
        <v>0</v>
      </c>
      <c r="AG256" s="54">
        <v>0</v>
      </c>
      <c r="AH256" s="54">
        <v>0.94827586206896552</v>
      </c>
      <c r="AI256" s="5">
        <v>0.8304878697233381</v>
      </c>
      <c r="AJ256" s="5">
        <v>0.5626969230271619</v>
      </c>
      <c r="AK256" s="5">
        <v>0</v>
      </c>
      <c r="AL256" s="54">
        <v>3.3414606548194659</v>
      </c>
      <c r="AM256" s="77">
        <v>255</v>
      </c>
      <c r="AN256" s="54">
        <v>3.3414606548194659</v>
      </c>
      <c r="AO256" s="59">
        <v>120</v>
      </c>
      <c r="AP256" s="59" t="s">
        <v>22151</v>
      </c>
      <c r="AQ256" s="54">
        <v>6.895458119358298</v>
      </c>
      <c r="AR256" s="54">
        <v>-3.5539974645388321</v>
      </c>
      <c r="AS256" s="77">
        <v>255</v>
      </c>
      <c r="AT256" s="54">
        <v>0</v>
      </c>
      <c r="AU256" s="60">
        <v>-6.7155412736981894</v>
      </c>
      <c r="AV256" s="54"/>
      <c r="AW256" s="54">
        <v>0</v>
      </c>
      <c r="AX256" s="43">
        <v>0</v>
      </c>
      <c r="AY256" s="167">
        <v>999</v>
      </c>
      <c r="AZ256" s="167">
        <v>588</v>
      </c>
      <c r="BA256" s="113">
        <v>411</v>
      </c>
      <c r="BB256" s="160">
        <v>0</v>
      </c>
      <c r="BC256" s="160">
        <v>0</v>
      </c>
      <c r="BD256" s="267" t="s">
        <v>22151</v>
      </c>
    </row>
    <row r="257" spans="1:56" x14ac:dyDescent="0.3">
      <c r="A257" t="s">
        <v>1969</v>
      </c>
      <c r="B257" s="33" t="s">
        <v>7678</v>
      </c>
      <c r="C257" s="33" t="s">
        <v>7679</v>
      </c>
      <c r="D257" s="121" t="s">
        <v>972</v>
      </c>
      <c r="E257" s="33" t="s">
        <v>1509</v>
      </c>
      <c r="F257" s="1" t="s">
        <v>9094</v>
      </c>
      <c r="G257" s="1" t="s">
        <v>1373</v>
      </c>
      <c r="H257" s="1">
        <v>5114</v>
      </c>
      <c r="I257" s="1" t="s">
        <v>10947</v>
      </c>
      <c r="J257" s="1" t="e">
        <v>#VALUE!</v>
      </c>
      <c r="K257" s="1" t="s">
        <v>5455</v>
      </c>
      <c r="L257" s="170">
        <v>25</v>
      </c>
      <c r="M257" s="170">
        <v>0</v>
      </c>
      <c r="N257" s="68">
        <v>2</v>
      </c>
      <c r="O257" s="68">
        <v>0</v>
      </c>
      <c r="P257" s="68">
        <v>0</v>
      </c>
      <c r="Q257" s="68">
        <v>0</v>
      </c>
      <c r="R257" s="68">
        <v>5</v>
      </c>
      <c r="S257" s="68">
        <v>5</v>
      </c>
      <c r="T257" s="68">
        <v>26.2</v>
      </c>
      <c r="U257" s="68">
        <v>26.2</v>
      </c>
      <c r="V257" s="68">
        <v>20</v>
      </c>
      <c r="W257" s="68">
        <v>11</v>
      </c>
      <c r="X257" s="68">
        <v>2</v>
      </c>
      <c r="Y257" s="68">
        <v>23</v>
      </c>
      <c r="Z257" s="68">
        <v>19</v>
      </c>
      <c r="AA257" s="5">
        <v>3.7786259541984735</v>
      </c>
      <c r="AB257" s="5">
        <v>1.4885496183206108</v>
      </c>
      <c r="AC257" s="5">
        <v>2</v>
      </c>
      <c r="AD257" s="5">
        <v>0</v>
      </c>
      <c r="AE257" s="5">
        <v>0</v>
      </c>
      <c r="AF257" s="5">
        <v>0</v>
      </c>
      <c r="AG257" s="5">
        <v>0</v>
      </c>
      <c r="AH257" s="5">
        <v>1.9827586206896552</v>
      </c>
      <c r="AI257" s="5">
        <v>0.21840861793275723</v>
      </c>
      <c r="AJ257" s="5">
        <v>-0.86472195532606888</v>
      </c>
      <c r="AK257" s="5">
        <v>0</v>
      </c>
      <c r="AL257" s="5">
        <v>3.3364452832963436</v>
      </c>
      <c r="AM257" s="68">
        <v>256</v>
      </c>
      <c r="AN257" s="5">
        <v>3.3364452832963436</v>
      </c>
      <c r="AO257" s="17">
        <v>121</v>
      </c>
      <c r="AP257" s="17" t="s">
        <v>22151</v>
      </c>
      <c r="AQ257" s="5">
        <v>6.895458119358298</v>
      </c>
      <c r="AR257" s="5">
        <v>-3.5590128360619544</v>
      </c>
      <c r="AS257" s="68">
        <v>256</v>
      </c>
      <c r="AT257" s="14">
        <v>0</v>
      </c>
      <c r="AU257" s="42">
        <v>-6.7264293810690265</v>
      </c>
      <c r="AV257" s="19"/>
      <c r="AW257" s="19">
        <v>0</v>
      </c>
      <c r="AX257" s="43">
        <v>0</v>
      </c>
      <c r="AY257" s="167">
        <v>750.84</v>
      </c>
      <c r="AZ257" s="167">
        <v>589</v>
      </c>
      <c r="BA257" s="113">
        <v>161.84000000000003</v>
      </c>
      <c r="BB257" s="160">
        <v>745</v>
      </c>
      <c r="BC257" s="160">
        <v>750</v>
      </c>
      <c r="BD257" s="267" t="s">
        <v>22151</v>
      </c>
    </row>
    <row r="258" spans="1:56" x14ac:dyDescent="0.3">
      <c r="A258" s="178" t="s">
        <v>2277</v>
      </c>
      <c r="B258" s="33" t="s">
        <v>6589</v>
      </c>
      <c r="C258" s="33" t="s">
        <v>7031</v>
      </c>
      <c r="D258" s="121" t="s">
        <v>884</v>
      </c>
      <c r="E258" s="33" t="s">
        <v>1398</v>
      </c>
      <c r="F258" s="1" t="s">
        <v>9094</v>
      </c>
      <c r="G258" s="1" t="s">
        <v>1373</v>
      </c>
      <c r="H258" s="1">
        <v>1157</v>
      </c>
      <c r="I258" s="1" t="s">
        <v>9930</v>
      </c>
      <c r="J258" s="1" t="e">
        <v>#VALUE!</v>
      </c>
      <c r="K258" s="1" t="s">
        <v>5686</v>
      </c>
      <c r="L258" s="170">
        <v>24</v>
      </c>
      <c r="M258" s="170">
        <v>0</v>
      </c>
      <c r="N258" s="68">
        <v>0</v>
      </c>
      <c r="O258" s="68">
        <v>1</v>
      </c>
      <c r="P258" s="68">
        <v>0</v>
      </c>
      <c r="Q258" s="68">
        <v>1</v>
      </c>
      <c r="R258" s="68">
        <v>8</v>
      </c>
      <c r="S258" s="68">
        <v>9</v>
      </c>
      <c r="T258" s="68">
        <v>24.2</v>
      </c>
      <c r="U258" s="68">
        <v>24.2</v>
      </c>
      <c r="V258" s="68">
        <v>22</v>
      </c>
      <c r="W258" s="68">
        <v>11</v>
      </c>
      <c r="X258" s="68">
        <v>2</v>
      </c>
      <c r="Y258" s="68">
        <v>25.000000000000004</v>
      </c>
      <c r="Z258" s="68">
        <v>6</v>
      </c>
      <c r="AA258" s="5">
        <v>4.0909090909090908</v>
      </c>
      <c r="AB258" s="5">
        <v>1.1570247933884299</v>
      </c>
      <c r="AC258" s="27">
        <v>0</v>
      </c>
      <c r="AD258" s="27">
        <v>0</v>
      </c>
      <c r="AE258" s="27">
        <v>0.625</v>
      </c>
      <c r="AF258" s="27">
        <v>0</v>
      </c>
      <c r="AG258" s="27">
        <v>0</v>
      </c>
      <c r="AH258" s="27">
        <v>2.1551724137931036</v>
      </c>
      <c r="AI258" s="5">
        <v>-5.9190055178169761E-4</v>
      </c>
      <c r="AJ258" s="5">
        <v>0.54229613545510413</v>
      </c>
      <c r="AK258" s="5">
        <v>0</v>
      </c>
      <c r="AL258" s="27">
        <v>3.321876648696426</v>
      </c>
      <c r="AM258" s="97">
        <v>257</v>
      </c>
      <c r="AN258" s="27">
        <v>3.321876648696426</v>
      </c>
      <c r="AO258" s="28">
        <v>122</v>
      </c>
      <c r="AP258" s="28" t="s">
        <v>22151</v>
      </c>
      <c r="AQ258" s="27">
        <v>6.895458119358298</v>
      </c>
      <c r="AR258" s="27">
        <v>-3.573581470661872</v>
      </c>
      <c r="AS258" s="97">
        <v>257</v>
      </c>
      <c r="AT258" s="27">
        <v>0</v>
      </c>
      <c r="AU258" s="43">
        <v>-6.7580571193211352</v>
      </c>
      <c r="AV258" s="27"/>
      <c r="AW258" s="27">
        <v>0</v>
      </c>
      <c r="AX258" s="43">
        <v>0</v>
      </c>
      <c r="AY258" s="167">
        <v>999</v>
      </c>
      <c r="AZ258" s="167">
        <v>591</v>
      </c>
      <c r="BA258" s="113">
        <v>408</v>
      </c>
      <c r="BB258" s="160">
        <v>0</v>
      </c>
      <c r="BC258" s="160">
        <v>0</v>
      </c>
      <c r="BD258" s="267" t="s">
        <v>22151</v>
      </c>
    </row>
    <row r="259" spans="1:56" x14ac:dyDescent="0.3">
      <c r="A259" s="213" t="s">
        <v>19931</v>
      </c>
      <c r="B259" s="33" t="s">
        <v>19932</v>
      </c>
      <c r="C259" s="33" t="s">
        <v>6916</v>
      </c>
      <c r="D259" s="121" t="s">
        <v>17215</v>
      </c>
      <c r="E259" s="33" t="s">
        <v>1553</v>
      </c>
      <c r="F259" s="1" t="s">
        <v>6120</v>
      </c>
      <c r="G259" s="1" t="s">
        <v>1373</v>
      </c>
      <c r="H259" s="1">
        <v>21455</v>
      </c>
      <c r="I259" s="1" t="s">
        <v>19933</v>
      </c>
      <c r="J259" s="1" t="e">
        <v>#VALUE!</v>
      </c>
      <c r="K259" s="1" t="s">
        <v>19934</v>
      </c>
      <c r="L259" s="170">
        <v>10</v>
      </c>
      <c r="M259" s="170">
        <v>10</v>
      </c>
      <c r="N259" s="68">
        <v>1</v>
      </c>
      <c r="O259" s="68">
        <v>6</v>
      </c>
      <c r="P259" s="68">
        <v>0</v>
      </c>
      <c r="Q259" s="77">
        <v>0</v>
      </c>
      <c r="R259" s="77">
        <v>0</v>
      </c>
      <c r="S259" s="77">
        <v>0</v>
      </c>
      <c r="T259" s="77">
        <v>50</v>
      </c>
      <c r="U259" s="77">
        <v>50</v>
      </c>
      <c r="V259" s="77">
        <v>52</v>
      </c>
      <c r="W259" s="77">
        <v>24</v>
      </c>
      <c r="X259" s="77">
        <v>8</v>
      </c>
      <c r="Y259" s="77">
        <v>49</v>
      </c>
      <c r="Z259" s="77">
        <v>22</v>
      </c>
      <c r="AA259" s="54">
        <v>4.32</v>
      </c>
      <c r="AB259" s="54">
        <v>1.48</v>
      </c>
      <c r="AC259" s="54">
        <v>1</v>
      </c>
      <c r="AD259" s="54">
        <v>0</v>
      </c>
      <c r="AE259" s="54">
        <v>0</v>
      </c>
      <c r="AF259" s="54">
        <v>0</v>
      </c>
      <c r="AG259" s="54">
        <v>0</v>
      </c>
      <c r="AH259" s="54">
        <v>4.2241379310344831</v>
      </c>
      <c r="AI259" s="54">
        <v>-0.29086791622064195</v>
      </c>
      <c r="AJ259" s="54">
        <v>-1.6610119121325382</v>
      </c>
      <c r="AK259" s="54">
        <v>0</v>
      </c>
      <c r="AL259" s="54">
        <v>3.2722581026813029</v>
      </c>
      <c r="AM259" s="77">
        <v>258</v>
      </c>
      <c r="AN259" s="54">
        <v>3.2722581026813029</v>
      </c>
      <c r="AO259" s="59">
        <v>123</v>
      </c>
      <c r="AP259" s="59" t="s">
        <v>22151</v>
      </c>
      <c r="AQ259" s="54">
        <v>6.895458119358298</v>
      </c>
      <c r="AR259" s="54">
        <v>-3.6232000166769951</v>
      </c>
      <c r="AS259" s="77">
        <v>258</v>
      </c>
      <c r="AT259" s="54">
        <v>0</v>
      </c>
      <c r="AU259" s="60">
        <v>-6.8657763688536475</v>
      </c>
      <c r="AV259" s="54"/>
      <c r="AW259" s="54">
        <v>0</v>
      </c>
      <c r="AX259" s="43">
        <v>0</v>
      </c>
      <c r="AY259" s="167">
        <v>478.14</v>
      </c>
      <c r="AZ259" s="167">
        <v>593</v>
      </c>
      <c r="BA259" s="113">
        <v>-114.86000000000001</v>
      </c>
      <c r="BB259" s="160">
        <v>405</v>
      </c>
      <c r="BC259" s="160">
        <v>564</v>
      </c>
      <c r="BD259" s="267" t="s">
        <v>22151</v>
      </c>
    </row>
    <row r="260" spans="1:56" x14ac:dyDescent="0.3">
      <c r="A260" s="212" t="s">
        <v>12923</v>
      </c>
      <c r="B260" s="1" t="s">
        <v>12924</v>
      </c>
      <c r="C260" s="1" t="s">
        <v>6613</v>
      </c>
      <c r="D260" s="121" t="s">
        <v>11324</v>
      </c>
      <c r="E260" s="1" t="s">
        <v>1434</v>
      </c>
      <c r="F260" s="1" t="s">
        <v>9094</v>
      </c>
      <c r="G260" s="1" t="s">
        <v>1373</v>
      </c>
      <c r="H260" s="216">
        <v>17425</v>
      </c>
      <c r="I260" s="216" t="s">
        <v>13970</v>
      </c>
      <c r="J260" s="244" t="e">
        <v>#VALUE!</v>
      </c>
      <c r="K260" s="244" t="s">
        <v>12925</v>
      </c>
      <c r="L260" s="171">
        <v>11</v>
      </c>
      <c r="M260" s="171">
        <v>8</v>
      </c>
      <c r="N260" s="221">
        <v>2</v>
      </c>
      <c r="O260" s="97">
        <v>4</v>
      </c>
      <c r="P260" s="97">
        <v>0</v>
      </c>
      <c r="Q260" s="221">
        <v>0</v>
      </c>
      <c r="R260" s="97">
        <v>0</v>
      </c>
      <c r="S260" s="97">
        <v>0</v>
      </c>
      <c r="T260" s="221">
        <v>50.1</v>
      </c>
      <c r="U260" s="221">
        <v>50.1</v>
      </c>
      <c r="V260" s="221">
        <v>47</v>
      </c>
      <c r="W260" s="221">
        <v>24</v>
      </c>
      <c r="X260" s="221">
        <v>10</v>
      </c>
      <c r="Y260" s="221">
        <v>28</v>
      </c>
      <c r="Z260" s="221">
        <v>22</v>
      </c>
      <c r="AA260" s="224">
        <v>4.3113772455089823</v>
      </c>
      <c r="AB260" s="224">
        <v>1.3772455089820359</v>
      </c>
      <c r="AC260" s="224">
        <v>2</v>
      </c>
      <c r="AD260" s="245">
        <v>0</v>
      </c>
      <c r="AE260" s="224">
        <v>0</v>
      </c>
      <c r="AF260" s="245">
        <v>0</v>
      </c>
      <c r="AG260" s="245">
        <v>0</v>
      </c>
      <c r="AH260" s="224">
        <v>2.4137931034482758</v>
      </c>
      <c r="AI260" s="224">
        <v>-0.28045801642875556</v>
      </c>
      <c r="AJ260" s="224">
        <v>-0.86228592331331533</v>
      </c>
      <c r="AK260" s="224">
        <v>0</v>
      </c>
      <c r="AL260" s="228">
        <v>3.2710491637062047</v>
      </c>
      <c r="AM260" s="246">
        <v>259</v>
      </c>
      <c r="AN260" s="247">
        <v>3.2710491637062047</v>
      </c>
      <c r="AO260" s="248">
        <v>124</v>
      </c>
      <c r="AP260" s="253" t="s">
        <v>22151</v>
      </c>
      <c r="AQ260" s="224">
        <v>6.895458119358298</v>
      </c>
      <c r="AR260" s="224">
        <v>-3.6244089556520933</v>
      </c>
      <c r="AS260" s="221">
        <v>259</v>
      </c>
      <c r="AT260" s="224">
        <v>0</v>
      </c>
      <c r="AU260" s="239">
        <v>-6.868400911682623</v>
      </c>
      <c r="AV260" s="224"/>
      <c r="AW260" s="224">
        <v>0</v>
      </c>
      <c r="AX260" s="43">
        <v>0</v>
      </c>
      <c r="AY260" s="268">
        <v>744.07</v>
      </c>
      <c r="AZ260" s="255">
        <v>594</v>
      </c>
      <c r="BA260" s="256">
        <v>150.07000000000005</v>
      </c>
      <c r="BB260" s="257">
        <v>634</v>
      </c>
      <c r="BC260" s="257">
        <v>746</v>
      </c>
      <c r="BD260" s="267" t="s">
        <v>22151</v>
      </c>
    </row>
    <row r="261" spans="1:56" x14ac:dyDescent="0.3">
      <c r="A261" s="212" t="s">
        <v>19936</v>
      </c>
      <c r="B261" s="1" t="s">
        <v>19939</v>
      </c>
      <c r="C261" s="1" t="s">
        <v>19938</v>
      </c>
      <c r="D261" s="121" t="s">
        <v>19937</v>
      </c>
      <c r="E261" s="1" t="s">
        <v>1416</v>
      </c>
      <c r="F261" s="1" t="s">
        <v>9094</v>
      </c>
      <c r="G261" s="1" t="s">
        <v>1373</v>
      </c>
      <c r="H261" s="216">
        <v>17578</v>
      </c>
      <c r="I261" s="216" t="s">
        <v>19940</v>
      </c>
      <c r="J261" s="244" t="e">
        <v>#VALUE!</v>
      </c>
      <c r="K261" s="244" t="s">
        <v>19942</v>
      </c>
      <c r="L261" s="171">
        <v>11</v>
      </c>
      <c r="M261" s="171">
        <v>9</v>
      </c>
      <c r="N261" s="221">
        <v>1</v>
      </c>
      <c r="O261" s="97">
        <v>3</v>
      </c>
      <c r="P261" s="97">
        <v>0</v>
      </c>
      <c r="Q261" s="221">
        <v>0</v>
      </c>
      <c r="R261" s="97">
        <v>1</v>
      </c>
      <c r="S261" s="97">
        <v>1</v>
      </c>
      <c r="T261" s="221">
        <v>47.1</v>
      </c>
      <c r="U261" s="221">
        <v>47.1</v>
      </c>
      <c r="V261" s="221">
        <v>48</v>
      </c>
      <c r="W261" s="221">
        <v>26</v>
      </c>
      <c r="X261" s="221">
        <v>6</v>
      </c>
      <c r="Y261" s="221">
        <v>48</v>
      </c>
      <c r="Z261" s="221">
        <v>17</v>
      </c>
      <c r="AA261" s="224">
        <v>4.968152866242038</v>
      </c>
      <c r="AB261" s="224">
        <v>1.3800424628450105</v>
      </c>
      <c r="AC261" s="224">
        <v>1</v>
      </c>
      <c r="AD261" s="245">
        <v>0</v>
      </c>
      <c r="AE261" s="224">
        <v>0</v>
      </c>
      <c r="AF261" s="245">
        <v>0</v>
      </c>
      <c r="AG261" s="245">
        <v>0</v>
      </c>
      <c r="AH261" s="224">
        <v>4.1379310344827589</v>
      </c>
      <c r="AI261" s="224">
        <v>-1.0532299647082686</v>
      </c>
      <c r="AJ261" s="224">
        <v>-0.82581649029028048</v>
      </c>
      <c r="AK261" s="224">
        <v>0</v>
      </c>
      <c r="AL261" s="228">
        <v>3.2588845794842096</v>
      </c>
      <c r="AM261" s="246">
        <v>260</v>
      </c>
      <c r="AN261" s="247">
        <v>3.2588845794842096</v>
      </c>
      <c r="AO261" s="248">
        <v>125</v>
      </c>
      <c r="AP261" s="253" t="s">
        <v>22151</v>
      </c>
      <c r="AQ261" s="224">
        <v>6.895458119358298</v>
      </c>
      <c r="AR261" s="224">
        <v>-3.6365735398740884</v>
      </c>
      <c r="AS261" s="221">
        <v>260</v>
      </c>
      <c r="AT261" s="224">
        <v>0</v>
      </c>
      <c r="AU261" s="239">
        <v>-6.8948095832077616</v>
      </c>
      <c r="AV261" s="224"/>
      <c r="AW261" s="224">
        <v>0</v>
      </c>
      <c r="AX261" s="43">
        <v>0</v>
      </c>
      <c r="AY261" s="268">
        <v>464.11</v>
      </c>
      <c r="AZ261" s="255">
        <v>595</v>
      </c>
      <c r="BA261" s="256">
        <v>-130.88999999999999</v>
      </c>
      <c r="BB261" s="257">
        <v>355</v>
      </c>
      <c r="BC261" s="257">
        <v>587</v>
      </c>
      <c r="BD261" s="267" t="s">
        <v>22151</v>
      </c>
    </row>
    <row r="262" spans="1:56" x14ac:dyDescent="0.3">
      <c r="A262" s="178" t="s">
        <v>15278</v>
      </c>
      <c r="B262" s="1" t="s">
        <v>15279</v>
      </c>
      <c r="C262" s="1" t="s">
        <v>6650</v>
      </c>
      <c r="D262" s="121" t="s">
        <v>14709</v>
      </c>
      <c r="E262" s="1" t="s">
        <v>1389</v>
      </c>
      <c r="F262" s="1" t="s">
        <v>6120</v>
      </c>
      <c r="G262" s="1" t="s">
        <v>1373</v>
      </c>
      <c r="H262" s="1">
        <v>5615</v>
      </c>
      <c r="I262" s="1" t="s">
        <v>15280</v>
      </c>
      <c r="J262" s="1" t="e">
        <v>#VALUE!</v>
      </c>
      <c r="K262" s="1" t="s">
        <v>15281</v>
      </c>
      <c r="L262" s="170">
        <v>25</v>
      </c>
      <c r="M262" s="170">
        <v>1</v>
      </c>
      <c r="N262" s="68">
        <v>1</v>
      </c>
      <c r="O262" s="68">
        <v>0</v>
      </c>
      <c r="P262" s="68">
        <v>0</v>
      </c>
      <c r="Q262" s="68">
        <v>0</v>
      </c>
      <c r="R262" s="68">
        <v>10</v>
      </c>
      <c r="S262" s="68">
        <v>10</v>
      </c>
      <c r="T262" s="68">
        <v>25</v>
      </c>
      <c r="U262" s="68">
        <v>25</v>
      </c>
      <c r="V262" s="68">
        <v>24</v>
      </c>
      <c r="W262" s="68">
        <v>11</v>
      </c>
      <c r="X262" s="68">
        <v>2</v>
      </c>
      <c r="Y262" s="68">
        <v>30</v>
      </c>
      <c r="Z262" s="68">
        <v>11</v>
      </c>
      <c r="AA262" s="5">
        <v>3.96</v>
      </c>
      <c r="AB262" s="5">
        <v>1.4</v>
      </c>
      <c r="AC262" s="5">
        <v>1</v>
      </c>
      <c r="AD262" s="5">
        <v>0</v>
      </c>
      <c r="AE262" s="5">
        <v>0</v>
      </c>
      <c r="AF262" s="5">
        <v>0</v>
      </c>
      <c r="AG262" s="5">
        <v>0</v>
      </c>
      <c r="AH262" s="5">
        <v>2.5862068965517242</v>
      </c>
      <c r="AI262" s="5">
        <v>8.7267425008612579E-2</v>
      </c>
      <c r="AJ262" s="5">
        <v>-0.45230470223364849</v>
      </c>
      <c r="AK262" s="5">
        <v>0</v>
      </c>
      <c r="AL262" s="5">
        <v>3.2211696193266883</v>
      </c>
      <c r="AM262" s="68">
        <v>261</v>
      </c>
      <c r="AN262" s="5">
        <v>3.2211696193266883</v>
      </c>
      <c r="AO262" s="17">
        <v>126</v>
      </c>
      <c r="AP262" s="17" t="s">
        <v>22151</v>
      </c>
      <c r="AQ262" s="5">
        <v>6.895458119358298</v>
      </c>
      <c r="AR262" s="5">
        <v>-3.6742885000316097</v>
      </c>
      <c r="AS262" s="68">
        <v>261</v>
      </c>
      <c r="AT262" s="14">
        <v>0</v>
      </c>
      <c r="AU262" s="42">
        <v>-6.9766867749150432</v>
      </c>
      <c r="AV262" s="19"/>
      <c r="AW262" s="19">
        <v>0</v>
      </c>
      <c r="AX262" s="43">
        <v>0</v>
      </c>
      <c r="AY262" s="167">
        <v>736.95</v>
      </c>
      <c r="AZ262" s="167">
        <v>596</v>
      </c>
      <c r="BA262" s="113">
        <v>140.95000000000005</v>
      </c>
      <c r="BB262" s="160">
        <v>603</v>
      </c>
      <c r="BC262" s="160">
        <v>749</v>
      </c>
      <c r="BD262" s="267" t="s">
        <v>22151</v>
      </c>
    </row>
    <row r="263" spans="1:56" x14ac:dyDescent="0.3">
      <c r="A263" s="178" t="s">
        <v>17643</v>
      </c>
      <c r="B263" s="1" t="s">
        <v>17645</v>
      </c>
      <c r="C263" s="1" t="s">
        <v>17644</v>
      </c>
      <c r="D263" s="121" t="s">
        <v>17189</v>
      </c>
      <c r="E263" s="1" t="s">
        <v>1405</v>
      </c>
      <c r="F263" s="1" t="s">
        <v>6120</v>
      </c>
      <c r="G263" s="1" t="s">
        <v>1373</v>
      </c>
      <c r="H263" s="1">
        <v>22267</v>
      </c>
      <c r="I263" s="1" t="s">
        <v>19864</v>
      </c>
      <c r="J263" s="1" t="e">
        <v>#VALUE!</v>
      </c>
      <c r="K263" s="1" t="s">
        <v>17313</v>
      </c>
      <c r="L263" s="170">
        <v>8</v>
      </c>
      <c r="M263" s="170">
        <v>7</v>
      </c>
      <c r="N263" s="68">
        <v>1</v>
      </c>
      <c r="O263" s="68">
        <v>4</v>
      </c>
      <c r="P263" s="68">
        <v>0</v>
      </c>
      <c r="Q263" s="68">
        <v>0</v>
      </c>
      <c r="R263" s="68">
        <v>0</v>
      </c>
      <c r="S263" s="68">
        <v>0</v>
      </c>
      <c r="T263" s="68">
        <v>32</v>
      </c>
      <c r="U263" s="68">
        <v>32</v>
      </c>
      <c r="V263" s="68">
        <v>28</v>
      </c>
      <c r="W263" s="68">
        <v>20</v>
      </c>
      <c r="X263" s="68">
        <v>9</v>
      </c>
      <c r="Y263" s="68">
        <v>37</v>
      </c>
      <c r="Z263" s="68">
        <v>11</v>
      </c>
      <c r="AA263" s="5">
        <v>5.625</v>
      </c>
      <c r="AB263" s="5">
        <v>1.21875</v>
      </c>
      <c r="AC263" s="5">
        <v>1</v>
      </c>
      <c r="AD263" s="5">
        <v>0</v>
      </c>
      <c r="AE263" s="5">
        <v>0</v>
      </c>
      <c r="AF263" s="5">
        <v>0</v>
      </c>
      <c r="AG263" s="5">
        <v>0</v>
      </c>
      <c r="AH263" s="5">
        <v>3.1896551724137931</v>
      </c>
      <c r="AI263" s="5">
        <v>-1.2965743261596427</v>
      </c>
      <c r="AJ263" s="5">
        <v>0.31988183262497216</v>
      </c>
      <c r="AK263" s="5">
        <v>0</v>
      </c>
      <c r="AL263" s="5">
        <v>3.2129626788791228</v>
      </c>
      <c r="AM263" s="68">
        <v>262</v>
      </c>
      <c r="AN263" s="5">
        <v>3.2129626788791228</v>
      </c>
      <c r="AO263" s="17">
        <v>127</v>
      </c>
      <c r="AP263" s="17" t="s">
        <v>22151</v>
      </c>
      <c r="AQ263" s="5">
        <v>6.895458119358298</v>
      </c>
      <c r="AR263" s="5">
        <v>-3.6824954404791752</v>
      </c>
      <c r="AS263" s="68">
        <v>262</v>
      </c>
      <c r="AT263" s="14">
        <v>0</v>
      </c>
      <c r="AU263" s="42">
        <v>-6.994503610291483</v>
      </c>
      <c r="AV263" s="19"/>
      <c r="AW263" s="19">
        <v>0</v>
      </c>
      <c r="AX263" s="43">
        <v>0</v>
      </c>
      <c r="AY263" s="167">
        <v>303.66000000000003</v>
      </c>
      <c r="AZ263" s="167">
        <v>597</v>
      </c>
      <c r="BA263" s="113">
        <v>-293.33999999999997</v>
      </c>
      <c r="BB263" s="160">
        <v>269</v>
      </c>
      <c r="BC263" s="160">
        <v>374</v>
      </c>
      <c r="BD263" s="267" t="s">
        <v>22151</v>
      </c>
    </row>
    <row r="264" spans="1:56" x14ac:dyDescent="0.3">
      <c r="A264" s="214" t="s">
        <v>16483</v>
      </c>
      <c r="B264" s="26" t="s">
        <v>16484</v>
      </c>
      <c r="C264" s="26" t="s">
        <v>6764</v>
      </c>
      <c r="D264" s="121" t="s">
        <v>14727</v>
      </c>
      <c r="E264" s="26" t="s">
        <v>1553</v>
      </c>
      <c r="F264" s="1" t="s">
        <v>6120</v>
      </c>
      <c r="G264" s="1" t="s">
        <v>1373</v>
      </c>
      <c r="H264" s="114">
        <v>15136</v>
      </c>
      <c r="I264" s="114" t="s">
        <v>16485</v>
      </c>
      <c r="J264" s="114" t="e">
        <v>#VALUE!</v>
      </c>
      <c r="K264" s="114" t="s">
        <v>16487</v>
      </c>
      <c r="L264" s="172">
        <v>20</v>
      </c>
      <c r="M264" s="172">
        <v>0</v>
      </c>
      <c r="N264" s="115">
        <v>1</v>
      </c>
      <c r="O264" s="115">
        <v>0</v>
      </c>
      <c r="P264" s="115">
        <v>0</v>
      </c>
      <c r="Q264" s="115">
        <v>1</v>
      </c>
      <c r="R264" s="115">
        <v>1</v>
      </c>
      <c r="S264" s="115">
        <v>2</v>
      </c>
      <c r="T264" s="115">
        <v>22</v>
      </c>
      <c r="U264" s="115">
        <v>22</v>
      </c>
      <c r="V264" s="115">
        <v>20</v>
      </c>
      <c r="W264" s="115">
        <v>10</v>
      </c>
      <c r="X264" s="115">
        <v>3</v>
      </c>
      <c r="Y264" s="115">
        <v>24</v>
      </c>
      <c r="Z264" s="115">
        <v>12</v>
      </c>
      <c r="AA264" s="116">
        <v>4.0909090909090908</v>
      </c>
      <c r="AB264" s="116">
        <v>1.4545454545454546</v>
      </c>
      <c r="AC264" s="116">
        <v>1</v>
      </c>
      <c r="AD264" s="116">
        <v>0</v>
      </c>
      <c r="AE264" s="116">
        <v>0.625</v>
      </c>
      <c r="AF264" s="116">
        <v>0</v>
      </c>
      <c r="AG264" s="116">
        <v>0</v>
      </c>
      <c r="AH264" s="116">
        <v>2.0689655172413794</v>
      </c>
      <c r="AI264" s="116">
        <v>-5.4103118321431902E-4</v>
      </c>
      <c r="AJ264" s="116">
        <v>-0.57717436208846085</v>
      </c>
      <c r="AK264" s="116">
        <v>0</v>
      </c>
      <c r="AL264" s="116">
        <v>3.1162501239697042</v>
      </c>
      <c r="AM264" s="115">
        <v>263</v>
      </c>
      <c r="AN264" s="116">
        <v>3.1162501239697042</v>
      </c>
      <c r="AO264" s="119">
        <v>128</v>
      </c>
      <c r="AP264" s="119" t="s">
        <v>22151</v>
      </c>
      <c r="AQ264" s="27">
        <v>6.895458119358298</v>
      </c>
      <c r="AR264" s="27">
        <v>-3.7792079953885938</v>
      </c>
      <c r="AS264" s="115">
        <v>263</v>
      </c>
      <c r="AT264" s="116">
        <v>0</v>
      </c>
      <c r="AU264" s="117">
        <v>-7.2044614722578384</v>
      </c>
      <c r="AV264" s="116"/>
      <c r="AW264" s="116">
        <v>0</v>
      </c>
      <c r="AX264" s="43">
        <v>0</v>
      </c>
      <c r="AY264" s="168">
        <v>999</v>
      </c>
      <c r="AZ264" s="168">
        <v>599</v>
      </c>
      <c r="BA264" s="120">
        <v>400</v>
      </c>
      <c r="BB264" s="161">
        <v>0</v>
      </c>
      <c r="BC264" s="161">
        <v>0</v>
      </c>
      <c r="BD264" s="267" t="s">
        <v>22151</v>
      </c>
    </row>
    <row r="265" spans="1:56" x14ac:dyDescent="0.3">
      <c r="A265" s="212" t="s">
        <v>13253</v>
      </c>
      <c r="B265" s="1" t="s">
        <v>13254</v>
      </c>
      <c r="C265" s="1" t="s">
        <v>6901</v>
      </c>
      <c r="D265" s="121" t="s">
        <v>11776</v>
      </c>
      <c r="E265" s="1" t="s">
        <v>1416</v>
      </c>
      <c r="F265" s="1" t="s">
        <v>9094</v>
      </c>
      <c r="G265" s="1" t="s">
        <v>1373</v>
      </c>
      <c r="H265" s="216">
        <v>17594</v>
      </c>
      <c r="I265" s="216" t="s">
        <v>16194</v>
      </c>
      <c r="J265" s="244" t="e">
        <v>#VALUE!</v>
      </c>
      <c r="K265" s="244" t="s">
        <v>13255</v>
      </c>
      <c r="L265" s="171">
        <v>5</v>
      </c>
      <c r="M265" s="171">
        <v>5</v>
      </c>
      <c r="N265" s="221">
        <v>1</v>
      </c>
      <c r="O265" s="97">
        <v>1</v>
      </c>
      <c r="P265" s="97">
        <v>0</v>
      </c>
      <c r="Q265" s="221">
        <v>0</v>
      </c>
      <c r="R265" s="97">
        <v>0</v>
      </c>
      <c r="S265" s="97">
        <v>0</v>
      </c>
      <c r="T265" s="221">
        <v>21.2</v>
      </c>
      <c r="U265" s="221">
        <v>21.2</v>
      </c>
      <c r="V265" s="221">
        <v>9</v>
      </c>
      <c r="W265" s="221">
        <v>7.0000000000000009</v>
      </c>
      <c r="X265" s="221">
        <v>4</v>
      </c>
      <c r="Y265" s="221">
        <v>16</v>
      </c>
      <c r="Z265" s="221">
        <v>18</v>
      </c>
      <c r="AA265" s="224">
        <v>2.9716981132075477</v>
      </c>
      <c r="AB265" s="224">
        <v>1.2735849056603774</v>
      </c>
      <c r="AC265" s="224">
        <v>1</v>
      </c>
      <c r="AD265" s="245">
        <v>0</v>
      </c>
      <c r="AE265" s="224">
        <v>0</v>
      </c>
      <c r="AF265" s="245">
        <v>0</v>
      </c>
      <c r="AG265" s="245">
        <v>0</v>
      </c>
      <c r="AH265" s="224">
        <v>1.3793103448275863</v>
      </c>
      <c r="AI265" s="224">
        <v>0.64261502632766176</v>
      </c>
      <c r="AJ265" s="224">
        <v>9.060558658642795E-2</v>
      </c>
      <c r="AK265" s="224">
        <v>0</v>
      </c>
      <c r="AL265" s="228">
        <v>3.1125309577416762</v>
      </c>
      <c r="AM265" s="246">
        <v>264</v>
      </c>
      <c r="AN265" s="247">
        <v>3.1125309577416762</v>
      </c>
      <c r="AO265" s="248">
        <v>129</v>
      </c>
      <c r="AP265" s="253" t="s">
        <v>22151</v>
      </c>
      <c r="AQ265" s="224">
        <v>6.895458119358298</v>
      </c>
      <c r="AR265" s="224">
        <v>-3.7829271616166218</v>
      </c>
      <c r="AS265" s="221">
        <v>264</v>
      </c>
      <c r="AT265" s="224">
        <v>0</v>
      </c>
      <c r="AU265" s="239">
        <v>-7.2125355862161111</v>
      </c>
      <c r="AV265" s="224"/>
      <c r="AW265" s="224">
        <v>0</v>
      </c>
      <c r="AX265" s="43">
        <v>0</v>
      </c>
      <c r="AY265" s="268">
        <v>323.3</v>
      </c>
      <c r="AZ265" s="255">
        <v>600</v>
      </c>
      <c r="BA265" s="256">
        <v>-276.7</v>
      </c>
      <c r="BB265" s="257">
        <v>266</v>
      </c>
      <c r="BC265" s="257">
        <v>416</v>
      </c>
      <c r="BD265" s="267" t="s">
        <v>22151</v>
      </c>
    </row>
    <row r="266" spans="1:56" x14ac:dyDescent="0.3">
      <c r="A266" s="212" t="s">
        <v>13478</v>
      </c>
      <c r="B266" s="1" t="s">
        <v>13479</v>
      </c>
      <c r="C266" s="1" t="s">
        <v>7270</v>
      </c>
      <c r="D266" s="121" t="s">
        <v>11757</v>
      </c>
      <c r="E266" s="1" t="s">
        <v>1392</v>
      </c>
      <c r="F266" s="1" t="s">
        <v>6120</v>
      </c>
      <c r="G266" s="1" t="s">
        <v>1373</v>
      </c>
      <c r="H266" s="216">
        <v>16507</v>
      </c>
      <c r="I266" s="216" t="s">
        <v>11758</v>
      </c>
      <c r="J266" s="244" t="e">
        <v>#VALUE!</v>
      </c>
      <c r="K266" s="244" t="s">
        <v>13481</v>
      </c>
      <c r="L266" s="171">
        <v>22</v>
      </c>
      <c r="M266" s="171">
        <v>0</v>
      </c>
      <c r="N266" s="221">
        <v>2</v>
      </c>
      <c r="O266" s="97">
        <v>3</v>
      </c>
      <c r="P266" s="97">
        <v>0</v>
      </c>
      <c r="Q266" s="221">
        <v>1</v>
      </c>
      <c r="R266" s="97">
        <v>3</v>
      </c>
      <c r="S266" s="97">
        <v>4</v>
      </c>
      <c r="T266" s="221">
        <v>20.100000000000001</v>
      </c>
      <c r="U266" s="221">
        <v>20.100000000000001</v>
      </c>
      <c r="V266" s="221">
        <v>18</v>
      </c>
      <c r="W266" s="221">
        <v>13</v>
      </c>
      <c r="X266" s="221">
        <v>3</v>
      </c>
      <c r="Y266" s="221">
        <v>24</v>
      </c>
      <c r="Z266" s="221">
        <v>12</v>
      </c>
      <c r="AA266" s="224">
        <v>5.8208955223880592</v>
      </c>
      <c r="AB266" s="224">
        <v>1.4925373134328357</v>
      </c>
      <c r="AC266" s="224">
        <v>2</v>
      </c>
      <c r="AD266" s="245">
        <v>0</v>
      </c>
      <c r="AE266" s="224">
        <v>0.625</v>
      </c>
      <c r="AF266" s="245">
        <v>0</v>
      </c>
      <c r="AG266" s="245">
        <v>0</v>
      </c>
      <c r="AH266" s="224">
        <v>2.0689655172413794</v>
      </c>
      <c r="AI266" s="224">
        <v>-0.94561250941625408</v>
      </c>
      <c r="AJ266" s="224">
        <v>-0.6404796869185525</v>
      </c>
      <c r="AK266" s="224">
        <v>0</v>
      </c>
      <c r="AL266" s="228">
        <v>3.1078733209065721</v>
      </c>
      <c r="AM266" s="246">
        <v>265</v>
      </c>
      <c r="AN266" s="247">
        <v>3.1078733209065721</v>
      </c>
      <c r="AO266" s="248">
        <v>130</v>
      </c>
      <c r="AP266" s="253" t="s">
        <v>22151</v>
      </c>
      <c r="AQ266" s="224">
        <v>6.895458119358298</v>
      </c>
      <c r="AR266" s="224">
        <v>-3.7875847984517259</v>
      </c>
      <c r="AS266" s="221">
        <v>265</v>
      </c>
      <c r="AT266" s="224">
        <v>0</v>
      </c>
      <c r="AU266" s="239">
        <v>-7.2226470704244434</v>
      </c>
      <c r="AV266" s="224"/>
      <c r="AW266" s="224">
        <v>0</v>
      </c>
      <c r="AX266" s="43">
        <v>0</v>
      </c>
      <c r="AY266" s="268">
        <v>999</v>
      </c>
      <c r="AZ266" s="255">
        <v>602</v>
      </c>
      <c r="BA266" s="256">
        <v>397</v>
      </c>
      <c r="BB266" s="257">
        <v>0</v>
      </c>
      <c r="BC266" s="257">
        <v>0</v>
      </c>
      <c r="BD266" s="267" t="s">
        <v>22151</v>
      </c>
    </row>
    <row r="267" spans="1:56" x14ac:dyDescent="0.3">
      <c r="A267" t="s">
        <v>12080</v>
      </c>
      <c r="B267" s="33" t="s">
        <v>7901</v>
      </c>
      <c r="C267" s="33" t="s">
        <v>7114</v>
      </c>
      <c r="D267" s="121" t="s">
        <v>11377</v>
      </c>
      <c r="E267" s="33" t="s">
        <v>1470</v>
      </c>
      <c r="F267" s="1" t="s">
        <v>6120</v>
      </c>
      <c r="G267" s="1" t="s">
        <v>1373</v>
      </c>
      <c r="H267" s="26">
        <v>5702</v>
      </c>
      <c r="I267" s="26" t="s">
        <v>11378</v>
      </c>
      <c r="J267" s="26" t="e">
        <v>#VALUE!</v>
      </c>
      <c r="K267" s="26" t="s">
        <v>12082</v>
      </c>
      <c r="L267" s="171">
        <v>25</v>
      </c>
      <c r="M267" s="171">
        <v>0</v>
      </c>
      <c r="N267" s="68">
        <v>1</v>
      </c>
      <c r="O267" s="68">
        <v>2</v>
      </c>
      <c r="P267" s="68">
        <v>0</v>
      </c>
      <c r="Q267" s="97">
        <v>0</v>
      </c>
      <c r="R267" s="97">
        <v>4</v>
      </c>
      <c r="S267" s="97">
        <v>4</v>
      </c>
      <c r="T267" s="97">
        <v>23.2</v>
      </c>
      <c r="U267" s="97">
        <v>23.2</v>
      </c>
      <c r="V267" s="97">
        <v>17</v>
      </c>
      <c r="W267" s="97">
        <v>8</v>
      </c>
      <c r="X267" s="97">
        <v>1</v>
      </c>
      <c r="Y267" s="97">
        <v>21</v>
      </c>
      <c r="Z267" s="97">
        <v>15</v>
      </c>
      <c r="AA267" s="27">
        <v>3.103448275862069</v>
      </c>
      <c r="AB267" s="27">
        <v>1.3793103448275863</v>
      </c>
      <c r="AC267" s="27">
        <v>1</v>
      </c>
      <c r="AD267" s="27">
        <v>0</v>
      </c>
      <c r="AE267" s="27">
        <v>0</v>
      </c>
      <c r="AF267" s="27">
        <v>0</v>
      </c>
      <c r="AG267" s="27">
        <v>0</v>
      </c>
      <c r="AH267" s="27">
        <v>1.8103448275862069</v>
      </c>
      <c r="AI267" s="27">
        <v>0.61731648309801623</v>
      </c>
      <c r="AJ267" s="27">
        <v>-0.32759813997171705</v>
      </c>
      <c r="AK267" s="27">
        <v>0</v>
      </c>
      <c r="AL267" s="27">
        <v>3.1000631707125059</v>
      </c>
      <c r="AM267" s="97">
        <v>266</v>
      </c>
      <c r="AN267" s="27">
        <v>3.1000631707125059</v>
      </c>
      <c r="AO267" s="28">
        <v>131</v>
      </c>
      <c r="AP267" s="28" t="s">
        <v>22151</v>
      </c>
      <c r="AQ267" s="27">
        <v>6.895458119358298</v>
      </c>
      <c r="AR267" s="27">
        <v>-3.7953949486457921</v>
      </c>
      <c r="AS267" s="97">
        <v>266</v>
      </c>
      <c r="AT267" s="27">
        <v>0</v>
      </c>
      <c r="AU267" s="43">
        <v>-7.2396024950631386</v>
      </c>
      <c r="AV267" s="27"/>
      <c r="AW267" s="27">
        <v>0</v>
      </c>
      <c r="AX267" s="43">
        <v>0</v>
      </c>
      <c r="AY267" s="167">
        <v>999</v>
      </c>
      <c r="AZ267" s="167">
        <v>604</v>
      </c>
      <c r="BA267" s="113">
        <v>395</v>
      </c>
      <c r="BB267" s="160">
        <v>0</v>
      </c>
      <c r="BC267" s="160">
        <v>0</v>
      </c>
      <c r="BD267" s="267" t="s">
        <v>22151</v>
      </c>
    </row>
    <row r="268" spans="1:56" x14ac:dyDescent="0.3">
      <c r="A268" s="212" t="s">
        <v>1793</v>
      </c>
      <c r="B268" s="1" t="s">
        <v>7671</v>
      </c>
      <c r="C268" s="1" t="s">
        <v>7672</v>
      </c>
      <c r="D268" s="121" t="s">
        <v>1179</v>
      </c>
      <c r="E268" s="1" t="s">
        <v>1434</v>
      </c>
      <c r="F268" s="1" t="s">
        <v>9094</v>
      </c>
      <c r="G268" s="1" t="s">
        <v>1373</v>
      </c>
      <c r="H268" s="216">
        <v>9323</v>
      </c>
      <c r="I268" s="216" t="s">
        <v>10564</v>
      </c>
      <c r="J268" s="244" t="e">
        <v>#VALUE!</v>
      </c>
      <c r="K268" s="244" t="s">
        <v>5325</v>
      </c>
      <c r="L268" s="171">
        <v>11</v>
      </c>
      <c r="M268" s="171">
        <v>11</v>
      </c>
      <c r="N268" s="221">
        <v>2</v>
      </c>
      <c r="O268" s="97">
        <v>7</v>
      </c>
      <c r="P268" s="97">
        <v>0</v>
      </c>
      <c r="Q268" s="221">
        <v>0</v>
      </c>
      <c r="R268" s="97">
        <v>0</v>
      </c>
      <c r="S268" s="97">
        <v>0</v>
      </c>
      <c r="T268" s="221">
        <v>65.2</v>
      </c>
      <c r="U268" s="221">
        <v>65.2</v>
      </c>
      <c r="V268" s="221">
        <v>85</v>
      </c>
      <c r="W268" s="221">
        <v>34</v>
      </c>
      <c r="X268" s="221">
        <v>10</v>
      </c>
      <c r="Y268" s="221">
        <v>59.999999999999993</v>
      </c>
      <c r="Z268" s="221">
        <v>17.999999999999996</v>
      </c>
      <c r="AA268" s="224">
        <v>4.6932515337423313</v>
      </c>
      <c r="AB268" s="224">
        <v>1.5797546012269938</v>
      </c>
      <c r="AC268" s="224">
        <v>2</v>
      </c>
      <c r="AD268" s="245">
        <v>0</v>
      </c>
      <c r="AE268" s="224">
        <v>0</v>
      </c>
      <c r="AF268" s="245">
        <v>0</v>
      </c>
      <c r="AG268" s="245">
        <v>0</v>
      </c>
      <c r="AH268" s="224">
        <v>5.1724137931034475</v>
      </c>
      <c r="AI268" s="224">
        <v>-0.96090594366919169</v>
      </c>
      <c r="AJ268" s="224">
        <v>-3.1255937863292527</v>
      </c>
      <c r="AK268" s="224">
        <v>0</v>
      </c>
      <c r="AL268" s="228">
        <v>3.0859140631050028</v>
      </c>
      <c r="AM268" s="246">
        <v>267</v>
      </c>
      <c r="AN268" s="247">
        <v>3.0859140631050028</v>
      </c>
      <c r="AO268" s="248">
        <v>132</v>
      </c>
      <c r="AP268" s="253" t="s">
        <v>22151</v>
      </c>
      <c r="AQ268" s="224">
        <v>6.895458119358298</v>
      </c>
      <c r="AR268" s="224">
        <v>-3.8095440562532952</v>
      </c>
      <c r="AS268" s="221">
        <v>267</v>
      </c>
      <c r="AT268" s="224">
        <v>0</v>
      </c>
      <c r="AU268" s="239">
        <v>-7.2703194623150704</v>
      </c>
      <c r="AV268" s="224"/>
      <c r="AW268" s="224">
        <v>0</v>
      </c>
      <c r="AX268" s="43">
        <v>0</v>
      </c>
      <c r="AY268" s="268">
        <v>139.02000000000001</v>
      </c>
      <c r="AZ268" s="255">
        <v>605</v>
      </c>
      <c r="BA268" s="256">
        <v>-465.98</v>
      </c>
      <c r="BB268" s="257">
        <v>93</v>
      </c>
      <c r="BC268" s="257">
        <v>178</v>
      </c>
      <c r="BD268" s="267" t="s">
        <v>22151</v>
      </c>
    </row>
    <row r="269" spans="1:56" x14ac:dyDescent="0.3">
      <c r="A269" s="178" t="s">
        <v>12403</v>
      </c>
      <c r="B269" s="33" t="s">
        <v>12404</v>
      </c>
      <c r="C269" s="33" t="s">
        <v>6995</v>
      </c>
      <c r="D269" s="121" t="s">
        <v>11276</v>
      </c>
      <c r="E269" s="33" t="s">
        <v>1379</v>
      </c>
      <c r="F269" s="1" t="s">
        <v>9094</v>
      </c>
      <c r="G269" s="1" t="s">
        <v>1373</v>
      </c>
      <c r="H269" s="1">
        <v>13273</v>
      </c>
      <c r="I269" s="1" t="s">
        <v>11784</v>
      </c>
      <c r="J269" s="1" t="e">
        <v>#VALUE!</v>
      </c>
      <c r="K269" s="1" t="s">
        <v>12406</v>
      </c>
      <c r="L269" s="170">
        <v>12</v>
      </c>
      <c r="M269" s="170">
        <v>9</v>
      </c>
      <c r="N269" s="68">
        <v>3</v>
      </c>
      <c r="O269" s="68">
        <v>3</v>
      </c>
      <c r="P269" s="68">
        <v>0</v>
      </c>
      <c r="Q269" s="68">
        <v>1</v>
      </c>
      <c r="R269" s="68">
        <v>0</v>
      </c>
      <c r="S269" s="68">
        <v>1</v>
      </c>
      <c r="T269" s="68">
        <v>49.1</v>
      </c>
      <c r="U269" s="68">
        <v>49.1</v>
      </c>
      <c r="V269" s="68">
        <v>56</v>
      </c>
      <c r="W269" s="68">
        <v>32</v>
      </c>
      <c r="X269" s="68">
        <v>13</v>
      </c>
      <c r="Y269" s="68">
        <v>40</v>
      </c>
      <c r="Z269" s="68">
        <v>18</v>
      </c>
      <c r="AA269" s="5">
        <v>5.865580448065173</v>
      </c>
      <c r="AB269" s="5">
        <v>1.5071283095723014</v>
      </c>
      <c r="AC269" s="5">
        <v>3</v>
      </c>
      <c r="AD269" s="5">
        <v>0</v>
      </c>
      <c r="AE269" s="5">
        <v>0.625</v>
      </c>
      <c r="AF269" s="5">
        <v>0</v>
      </c>
      <c r="AG269" s="5">
        <v>0</v>
      </c>
      <c r="AH269" s="5">
        <v>3.4482758620689657</v>
      </c>
      <c r="AI269" s="5">
        <v>-2.2096745751807862</v>
      </c>
      <c r="AJ269" s="5">
        <v>-1.8391836014940126</v>
      </c>
      <c r="AK269" s="5">
        <v>0</v>
      </c>
      <c r="AL269" s="5">
        <v>3.0244176853941673</v>
      </c>
      <c r="AM269" s="68">
        <v>268</v>
      </c>
      <c r="AN269" s="5">
        <v>3.0244176853941673</v>
      </c>
      <c r="AO269" s="17">
        <v>133</v>
      </c>
      <c r="AP269" s="17" t="s">
        <v>22151</v>
      </c>
      <c r="AQ269" s="5">
        <v>6.895458119358298</v>
      </c>
      <c r="AR269" s="5">
        <v>-3.8710404339641307</v>
      </c>
      <c r="AS269" s="68">
        <v>268</v>
      </c>
      <c r="AT269" s="14">
        <v>0</v>
      </c>
      <c r="AU269" s="42">
        <v>-7.4038248587440609</v>
      </c>
      <c r="AV269" s="19"/>
      <c r="AW269" s="19">
        <v>0</v>
      </c>
      <c r="AX269" s="43">
        <v>0</v>
      </c>
      <c r="AY269" s="167">
        <v>449.3</v>
      </c>
      <c r="AZ269" s="167">
        <v>610</v>
      </c>
      <c r="BA269" s="113">
        <v>-160.69999999999999</v>
      </c>
      <c r="BB269" s="160">
        <v>391</v>
      </c>
      <c r="BC269" s="160">
        <v>510</v>
      </c>
      <c r="BD269" s="267" t="s">
        <v>22151</v>
      </c>
    </row>
    <row r="270" spans="1:56" x14ac:dyDescent="0.3">
      <c r="A270" s="178" t="s">
        <v>14899</v>
      </c>
      <c r="B270" s="33" t="s">
        <v>14900</v>
      </c>
      <c r="C270" s="33" t="s">
        <v>7290</v>
      </c>
      <c r="D270" s="121" t="s">
        <v>14252</v>
      </c>
      <c r="E270" s="33" t="s">
        <v>1386</v>
      </c>
      <c r="F270" s="1" t="s">
        <v>6120</v>
      </c>
      <c r="G270" s="1" t="s">
        <v>1373</v>
      </c>
      <c r="H270" s="1">
        <v>15043</v>
      </c>
      <c r="I270" s="1" t="s">
        <v>14901</v>
      </c>
      <c r="J270" s="1" t="e">
        <v>#VALUE!</v>
      </c>
      <c r="K270" s="1" t="s">
        <v>15216</v>
      </c>
      <c r="L270" s="170">
        <v>20</v>
      </c>
      <c r="M270" s="170">
        <v>0</v>
      </c>
      <c r="N270" s="68">
        <v>0</v>
      </c>
      <c r="O270" s="68">
        <v>0</v>
      </c>
      <c r="P270" s="68">
        <v>0</v>
      </c>
      <c r="Q270" s="68">
        <v>0</v>
      </c>
      <c r="R270" s="68">
        <v>0</v>
      </c>
      <c r="S270" s="68">
        <v>0</v>
      </c>
      <c r="T270" s="68">
        <v>23.1</v>
      </c>
      <c r="U270" s="68">
        <v>23.1</v>
      </c>
      <c r="V270" s="68">
        <v>16</v>
      </c>
      <c r="W270" s="68">
        <v>10</v>
      </c>
      <c r="X270" s="68">
        <v>3</v>
      </c>
      <c r="Y270" s="68">
        <v>26</v>
      </c>
      <c r="Z270" s="68">
        <v>10</v>
      </c>
      <c r="AA270" s="5">
        <v>3.8961038961038961</v>
      </c>
      <c r="AB270" s="5">
        <v>1.1255411255411254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2.2413793103448278</v>
      </c>
      <c r="AI270" s="5">
        <v>0.12083385569142033</v>
      </c>
      <c r="AJ270" s="5">
        <v>0.64893619394756086</v>
      </c>
      <c r="AK270" s="5">
        <v>0</v>
      </c>
      <c r="AL270" s="5">
        <v>3.0111493599838086</v>
      </c>
      <c r="AM270" s="68">
        <v>269</v>
      </c>
      <c r="AN270" s="5">
        <v>3.0111493599838086</v>
      </c>
      <c r="AO270" s="17">
        <v>134</v>
      </c>
      <c r="AP270" s="17" t="s">
        <v>22151</v>
      </c>
      <c r="AQ270" s="5">
        <v>6.895458119358298</v>
      </c>
      <c r="AR270" s="5">
        <v>-3.8843087593744894</v>
      </c>
      <c r="AS270" s="68">
        <v>269</v>
      </c>
      <c r="AT270" s="14">
        <v>0</v>
      </c>
      <c r="AU270" s="42">
        <v>-7.4326296942449108</v>
      </c>
      <c r="AV270" s="19"/>
      <c r="AW270" s="19">
        <v>0</v>
      </c>
      <c r="AX270" s="43">
        <v>0</v>
      </c>
      <c r="AY270" s="167">
        <v>613.61</v>
      </c>
      <c r="AZ270" s="167">
        <v>612</v>
      </c>
      <c r="BA270" s="113">
        <v>1.6100000000000136</v>
      </c>
      <c r="BB270" s="160">
        <v>429</v>
      </c>
      <c r="BC270" s="160">
        <v>735</v>
      </c>
      <c r="BD270" s="267" t="s">
        <v>22151</v>
      </c>
    </row>
    <row r="271" spans="1:56" x14ac:dyDescent="0.3">
      <c r="A271" s="178" t="s">
        <v>15258</v>
      </c>
      <c r="B271" s="33" t="s">
        <v>15259</v>
      </c>
      <c r="C271" s="33" t="s">
        <v>6566</v>
      </c>
      <c r="D271" s="121" t="s">
        <v>14201</v>
      </c>
      <c r="E271" s="33" t="s">
        <v>1402</v>
      </c>
      <c r="F271" s="1" t="s">
        <v>6120</v>
      </c>
      <c r="G271" s="1" t="s">
        <v>1373</v>
      </c>
      <c r="H271" s="1">
        <v>15846</v>
      </c>
      <c r="I271" s="1" t="s">
        <v>15260</v>
      </c>
      <c r="J271" s="1" t="e">
        <v>#VALUE!</v>
      </c>
      <c r="K271" s="1" t="s">
        <v>15303</v>
      </c>
      <c r="L271" s="170">
        <v>10</v>
      </c>
      <c r="M271" s="170">
        <v>4</v>
      </c>
      <c r="N271" s="68">
        <v>2</v>
      </c>
      <c r="O271" s="68">
        <v>2</v>
      </c>
      <c r="P271" s="68">
        <v>0</v>
      </c>
      <c r="Q271" s="68">
        <v>1</v>
      </c>
      <c r="R271" s="68">
        <v>0</v>
      </c>
      <c r="S271" s="68">
        <v>1</v>
      </c>
      <c r="T271" s="68">
        <v>27.2</v>
      </c>
      <c r="U271" s="68">
        <v>27.2</v>
      </c>
      <c r="V271" s="68">
        <v>30</v>
      </c>
      <c r="W271" s="68">
        <v>15</v>
      </c>
      <c r="X271" s="68">
        <v>5</v>
      </c>
      <c r="Y271" s="68">
        <v>15</v>
      </c>
      <c r="Z271" s="68">
        <v>7.0000000000000009</v>
      </c>
      <c r="AA271" s="5">
        <v>4.9632352941176467</v>
      </c>
      <c r="AB271" s="5">
        <v>1.3602941176470589</v>
      </c>
      <c r="AC271" s="5">
        <v>2</v>
      </c>
      <c r="AD271" s="5">
        <v>0</v>
      </c>
      <c r="AE271" s="5">
        <v>0.625</v>
      </c>
      <c r="AF271" s="5">
        <v>0</v>
      </c>
      <c r="AG271" s="5">
        <v>0</v>
      </c>
      <c r="AH271" s="5">
        <v>1.2931034482758621</v>
      </c>
      <c r="AI271" s="5">
        <v>-0.63433722580747287</v>
      </c>
      <c r="AJ271" s="5">
        <v>-0.32899265713602605</v>
      </c>
      <c r="AK271" s="5">
        <v>0</v>
      </c>
      <c r="AL271" s="5">
        <v>2.9547735653323635</v>
      </c>
      <c r="AM271" s="68">
        <v>270</v>
      </c>
      <c r="AN271" s="5">
        <v>2.9547735653323635</v>
      </c>
      <c r="AO271" s="17">
        <v>135</v>
      </c>
      <c r="AP271" s="17" t="s">
        <v>22151</v>
      </c>
      <c r="AQ271" s="5">
        <v>6.895458119358298</v>
      </c>
      <c r="AR271" s="5">
        <v>-3.9406845540259345</v>
      </c>
      <c r="AS271" s="68">
        <v>270</v>
      </c>
      <c r="AT271" s="14">
        <v>0</v>
      </c>
      <c r="AU271" s="42">
        <v>-7.5550185746002896</v>
      </c>
      <c r="AV271" s="19"/>
      <c r="AW271" s="19">
        <v>0</v>
      </c>
      <c r="AX271" s="43">
        <v>0</v>
      </c>
      <c r="AY271" s="167">
        <v>732.7</v>
      </c>
      <c r="AZ271" s="167">
        <v>619</v>
      </c>
      <c r="BA271" s="113">
        <v>113.70000000000005</v>
      </c>
      <c r="BB271" s="160">
        <v>618</v>
      </c>
      <c r="BC271" s="160">
        <v>746</v>
      </c>
      <c r="BD271" s="267" t="s">
        <v>22151</v>
      </c>
    </row>
    <row r="272" spans="1:56" x14ac:dyDescent="0.3">
      <c r="A272" t="s">
        <v>14770</v>
      </c>
      <c r="B272" s="1" t="s">
        <v>14771</v>
      </c>
      <c r="C272" s="1" t="s">
        <v>6650</v>
      </c>
      <c r="D272" s="121" t="s">
        <v>14216</v>
      </c>
      <c r="E272" s="1" t="s">
        <v>1426</v>
      </c>
      <c r="F272" s="1" t="s">
        <v>6120</v>
      </c>
      <c r="G272" s="1" t="s">
        <v>1373</v>
      </c>
      <c r="H272" s="1">
        <v>16350</v>
      </c>
      <c r="I272" s="1" t="s">
        <v>14772</v>
      </c>
      <c r="J272" s="1" t="e">
        <v>#VALUE!</v>
      </c>
      <c r="K272" s="1" t="s">
        <v>15090</v>
      </c>
      <c r="L272" s="170">
        <v>21</v>
      </c>
      <c r="M272" s="170">
        <v>0</v>
      </c>
      <c r="N272" s="68">
        <v>1</v>
      </c>
      <c r="O272" s="68">
        <v>1</v>
      </c>
      <c r="P272" s="68">
        <v>0</v>
      </c>
      <c r="Q272" s="68">
        <v>0</v>
      </c>
      <c r="R272" s="68">
        <v>3</v>
      </c>
      <c r="S272" s="68">
        <v>3</v>
      </c>
      <c r="T272" s="68">
        <v>16.2</v>
      </c>
      <c r="U272" s="68">
        <v>16.2</v>
      </c>
      <c r="V272" s="68">
        <v>12</v>
      </c>
      <c r="W272" s="68">
        <v>5</v>
      </c>
      <c r="X272" s="68">
        <v>1</v>
      </c>
      <c r="Y272" s="68">
        <v>21</v>
      </c>
      <c r="Z272" s="68">
        <v>12</v>
      </c>
      <c r="AA272" s="5">
        <v>2.7777777777777777</v>
      </c>
      <c r="AB272" s="5">
        <v>1.4814814814814816</v>
      </c>
      <c r="AC272" s="5">
        <v>1</v>
      </c>
      <c r="AD272" s="5">
        <v>0</v>
      </c>
      <c r="AE272" s="5">
        <v>0</v>
      </c>
      <c r="AF272" s="5">
        <v>0</v>
      </c>
      <c r="AG272" s="5">
        <v>0</v>
      </c>
      <c r="AH272" s="5">
        <v>1.8103448275862069</v>
      </c>
      <c r="AI272" s="5">
        <v>0.58346589776517832</v>
      </c>
      <c r="AJ272" s="5">
        <v>-0.45191681414329121</v>
      </c>
      <c r="AK272" s="5">
        <v>0</v>
      </c>
      <c r="AL272" s="5">
        <v>2.9418939112080942</v>
      </c>
      <c r="AM272" s="68">
        <v>271</v>
      </c>
      <c r="AN272" s="5">
        <v>2.9418939112080942</v>
      </c>
      <c r="AO272" s="17">
        <v>136</v>
      </c>
      <c r="AP272" s="17" t="s">
        <v>22151</v>
      </c>
      <c r="AQ272" s="5">
        <v>6.895458119358298</v>
      </c>
      <c r="AR272" s="5">
        <v>-3.9535642081502038</v>
      </c>
      <c r="AS272" s="68">
        <v>271</v>
      </c>
      <c r="AT272" s="14">
        <v>0</v>
      </c>
      <c r="AU272" s="42">
        <v>-7.5829796252139392</v>
      </c>
      <c r="AV272" s="19"/>
      <c r="AW272" s="19">
        <v>0</v>
      </c>
      <c r="AX272" s="43">
        <v>0</v>
      </c>
      <c r="AY272" s="167">
        <v>747.64</v>
      </c>
      <c r="AZ272" s="167">
        <v>621</v>
      </c>
      <c r="BA272" s="113">
        <v>126.63999999999999</v>
      </c>
      <c r="BB272" s="160">
        <v>668</v>
      </c>
      <c r="BC272" s="160">
        <v>738</v>
      </c>
      <c r="BD272" s="267" t="s">
        <v>22151</v>
      </c>
    </row>
    <row r="273" spans="1:56" x14ac:dyDescent="0.3">
      <c r="A273" s="212" t="s">
        <v>20015</v>
      </c>
      <c r="B273" s="1" t="s">
        <v>20017</v>
      </c>
      <c r="C273" s="1" t="s">
        <v>20016</v>
      </c>
      <c r="D273" s="121" t="s">
        <v>17225</v>
      </c>
      <c r="E273" s="1" t="s">
        <v>1449</v>
      </c>
      <c r="F273" s="1" t="s">
        <v>6120</v>
      </c>
      <c r="G273" s="1" t="s">
        <v>1373</v>
      </c>
      <c r="H273" s="216">
        <v>19362</v>
      </c>
      <c r="I273" s="216" t="s">
        <v>20018</v>
      </c>
      <c r="J273" s="244" t="e">
        <v>#VALUE!</v>
      </c>
      <c r="K273" s="244" t="s">
        <v>20020</v>
      </c>
      <c r="L273" s="171">
        <v>7.9999999999999991</v>
      </c>
      <c r="M273" s="171">
        <v>6</v>
      </c>
      <c r="N273" s="221">
        <v>0.99999999999999989</v>
      </c>
      <c r="O273" s="97">
        <v>1.9999999999999998</v>
      </c>
      <c r="P273" s="97">
        <v>0</v>
      </c>
      <c r="Q273" s="221">
        <v>0</v>
      </c>
      <c r="R273" s="97">
        <v>0</v>
      </c>
      <c r="S273" s="97">
        <v>0</v>
      </c>
      <c r="T273" s="221">
        <v>25.2</v>
      </c>
      <c r="U273" s="221">
        <v>25.2</v>
      </c>
      <c r="V273" s="221">
        <v>27</v>
      </c>
      <c r="W273" s="221">
        <v>13.000000000000002</v>
      </c>
      <c r="X273" s="221">
        <v>3</v>
      </c>
      <c r="Y273" s="221">
        <v>35</v>
      </c>
      <c r="Z273" s="221">
        <v>10</v>
      </c>
      <c r="AA273" s="224">
        <v>4.6428571428571432</v>
      </c>
      <c r="AB273" s="224">
        <v>1.4682539682539684</v>
      </c>
      <c r="AC273" s="224">
        <v>0.99999999999999989</v>
      </c>
      <c r="AD273" s="245">
        <v>0</v>
      </c>
      <c r="AE273" s="224">
        <v>0</v>
      </c>
      <c r="AF273" s="245">
        <v>0</v>
      </c>
      <c r="AG273" s="245">
        <v>0</v>
      </c>
      <c r="AH273" s="224">
        <v>3.0172413793103448</v>
      </c>
      <c r="AI273" s="224">
        <v>-0.37391097657373984</v>
      </c>
      <c r="AJ273" s="224">
        <v>-0.74168046128229603</v>
      </c>
      <c r="AK273" s="224">
        <v>0</v>
      </c>
      <c r="AL273" s="228">
        <v>2.9016499414543087</v>
      </c>
      <c r="AM273" s="246">
        <v>272</v>
      </c>
      <c r="AN273" s="247">
        <v>2.9016499414543087</v>
      </c>
      <c r="AO273" s="248">
        <v>137</v>
      </c>
      <c r="AP273" s="253" t="s">
        <v>22151</v>
      </c>
      <c r="AQ273" s="224">
        <v>6.895458119358298</v>
      </c>
      <c r="AR273" s="224">
        <v>-3.9938081779039893</v>
      </c>
      <c r="AS273" s="221">
        <v>272</v>
      </c>
      <c r="AT273" s="224">
        <v>0</v>
      </c>
      <c r="AU273" s="239">
        <v>-7.6703471635284579</v>
      </c>
      <c r="AV273" s="224"/>
      <c r="AW273" s="224">
        <v>0</v>
      </c>
      <c r="AX273" s="43">
        <v>0</v>
      </c>
      <c r="AY273" s="268">
        <v>502.57</v>
      </c>
      <c r="AZ273" s="255">
        <v>622</v>
      </c>
      <c r="BA273" s="256">
        <v>-119.43</v>
      </c>
      <c r="BB273" s="257">
        <v>444</v>
      </c>
      <c r="BC273" s="257">
        <v>626</v>
      </c>
      <c r="BD273" s="267" t="s">
        <v>22151</v>
      </c>
    </row>
    <row r="274" spans="1:56" x14ac:dyDescent="0.3">
      <c r="A274" s="178" t="s">
        <v>14795</v>
      </c>
      <c r="B274" s="33" t="s">
        <v>14796</v>
      </c>
      <c r="C274" s="33" t="s">
        <v>6920</v>
      </c>
      <c r="D274" s="121" t="s">
        <v>14255</v>
      </c>
      <c r="E274" s="33" t="s">
        <v>1395</v>
      </c>
      <c r="F274" s="1" t="s">
        <v>9094</v>
      </c>
      <c r="G274" s="1" t="s">
        <v>1373</v>
      </c>
      <c r="H274" s="1">
        <v>13684</v>
      </c>
      <c r="I274" s="1" t="s">
        <v>14518</v>
      </c>
      <c r="J274" s="1" t="e">
        <v>#VALUE!</v>
      </c>
      <c r="K274" s="1" t="s">
        <v>15108</v>
      </c>
      <c r="L274" s="170">
        <v>17</v>
      </c>
      <c r="M274" s="170">
        <v>0</v>
      </c>
      <c r="N274" s="68">
        <v>0</v>
      </c>
      <c r="O274" s="68">
        <v>3</v>
      </c>
      <c r="P274" s="68">
        <v>0</v>
      </c>
      <c r="Q274" s="68">
        <v>0</v>
      </c>
      <c r="R274" s="68">
        <v>5</v>
      </c>
      <c r="S274" s="68">
        <v>5</v>
      </c>
      <c r="T274" s="68">
        <v>15</v>
      </c>
      <c r="U274" s="68">
        <v>15</v>
      </c>
      <c r="V274" s="68">
        <v>9</v>
      </c>
      <c r="W274" s="68">
        <v>4</v>
      </c>
      <c r="X274" s="68">
        <v>0</v>
      </c>
      <c r="Y274" s="68">
        <v>18</v>
      </c>
      <c r="Z274" s="68">
        <v>7</v>
      </c>
      <c r="AA274" s="5">
        <v>2.4</v>
      </c>
      <c r="AB274" s="5">
        <v>1.0666666666666667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1.5517241379310345</v>
      </c>
      <c r="AI274" s="5">
        <v>0.69788865484917395</v>
      </c>
      <c r="AJ274" s="5">
        <v>0.65063575607189983</v>
      </c>
      <c r="AK274" s="5">
        <v>0</v>
      </c>
      <c r="AL274" s="34">
        <v>2.9002485488521081</v>
      </c>
      <c r="AM274" s="105">
        <v>273</v>
      </c>
      <c r="AN274" s="34">
        <v>2.9002485488521081</v>
      </c>
      <c r="AO274" s="35">
        <v>138</v>
      </c>
      <c r="AP274" s="35" t="s">
        <v>22151</v>
      </c>
      <c r="AQ274" s="34">
        <v>6.895458119358298</v>
      </c>
      <c r="AR274" s="34">
        <v>-3.9952095705061899</v>
      </c>
      <c r="AS274" s="105">
        <v>273</v>
      </c>
      <c r="AT274" s="34">
        <v>0</v>
      </c>
      <c r="AU274" s="44">
        <v>-7.6733895130435652</v>
      </c>
      <c r="AV274" s="34"/>
      <c r="AW274" s="34">
        <v>0</v>
      </c>
      <c r="AX274" s="43">
        <v>0</v>
      </c>
      <c r="AY274" s="167">
        <v>703.25</v>
      </c>
      <c r="AZ274" s="167">
        <v>623</v>
      </c>
      <c r="BA274" s="113">
        <v>80.25</v>
      </c>
      <c r="BB274" s="160">
        <v>569</v>
      </c>
      <c r="BC274" s="160">
        <v>741</v>
      </c>
      <c r="BD274" s="267" t="s">
        <v>22151</v>
      </c>
    </row>
    <row r="275" spans="1:56" x14ac:dyDescent="0.3">
      <c r="A275" s="212" t="s">
        <v>1876</v>
      </c>
      <c r="B275" s="1" t="s">
        <v>7611</v>
      </c>
      <c r="C275" s="1" t="s">
        <v>6995</v>
      </c>
      <c r="D275" s="121" t="s">
        <v>829</v>
      </c>
      <c r="E275" s="1" t="s">
        <v>1413</v>
      </c>
      <c r="F275" s="1" t="s">
        <v>9094</v>
      </c>
      <c r="G275" s="1" t="s">
        <v>1373</v>
      </c>
      <c r="H275" s="216">
        <v>2859</v>
      </c>
      <c r="I275" s="216" t="s">
        <v>9172</v>
      </c>
      <c r="J275" s="244" t="e">
        <v>#VALUE!</v>
      </c>
      <c r="K275" s="244" t="s">
        <v>5397</v>
      </c>
      <c r="L275" s="171">
        <v>16</v>
      </c>
      <c r="M275" s="171">
        <v>0</v>
      </c>
      <c r="N275" s="221">
        <v>1</v>
      </c>
      <c r="O275" s="97">
        <v>1</v>
      </c>
      <c r="P275" s="97">
        <v>0</v>
      </c>
      <c r="Q275" s="221">
        <v>0</v>
      </c>
      <c r="R275" s="97">
        <v>1</v>
      </c>
      <c r="S275" s="97">
        <v>1</v>
      </c>
      <c r="T275" s="221">
        <v>19.2</v>
      </c>
      <c r="U275" s="221">
        <v>19.2</v>
      </c>
      <c r="V275" s="221">
        <v>19</v>
      </c>
      <c r="W275" s="221">
        <v>7.0000000000000009</v>
      </c>
      <c r="X275" s="221">
        <v>2</v>
      </c>
      <c r="Y275" s="221">
        <v>15</v>
      </c>
      <c r="Z275" s="221">
        <v>5</v>
      </c>
      <c r="AA275" s="224">
        <v>3.2812500000000004</v>
      </c>
      <c r="AB275" s="224">
        <v>1.25</v>
      </c>
      <c r="AC275" s="224">
        <v>1</v>
      </c>
      <c r="AD275" s="245">
        <v>0</v>
      </c>
      <c r="AE275" s="224">
        <v>0</v>
      </c>
      <c r="AF275" s="245">
        <v>0</v>
      </c>
      <c r="AG275" s="245">
        <v>0</v>
      </c>
      <c r="AH275" s="224">
        <v>1.2931034482758621</v>
      </c>
      <c r="AI275" s="224">
        <v>0.42299785549456331</v>
      </c>
      <c r="AJ275" s="224">
        <v>0.17732524462104601</v>
      </c>
      <c r="AK275" s="224">
        <v>0</v>
      </c>
      <c r="AL275" s="228">
        <v>2.8934265483914712</v>
      </c>
      <c r="AM275" s="246">
        <v>274</v>
      </c>
      <c r="AN275" s="247">
        <v>2.8934265483914712</v>
      </c>
      <c r="AO275" s="248">
        <v>139</v>
      </c>
      <c r="AP275" s="253" t="s">
        <v>22151</v>
      </c>
      <c r="AQ275" s="224">
        <v>6.895458119358298</v>
      </c>
      <c r="AR275" s="224">
        <v>-4.0020315709668264</v>
      </c>
      <c r="AS275" s="221">
        <v>274</v>
      </c>
      <c r="AT275" s="224">
        <v>0</v>
      </c>
      <c r="AU275" s="239">
        <v>-7.6881997166659417</v>
      </c>
      <c r="AV275" s="224"/>
      <c r="AW275" s="224">
        <v>0</v>
      </c>
      <c r="AX275" s="43">
        <v>0</v>
      </c>
      <c r="AY275" s="268">
        <v>999</v>
      </c>
      <c r="AZ275" s="255">
        <v>624</v>
      </c>
      <c r="BA275" s="256">
        <v>375</v>
      </c>
      <c r="BB275" s="257">
        <v>0</v>
      </c>
      <c r="BC275" s="257">
        <v>0</v>
      </c>
      <c r="BD275" s="267" t="s">
        <v>22151</v>
      </c>
    </row>
    <row r="276" spans="1:56" x14ac:dyDescent="0.3">
      <c r="A276" s="178" t="s">
        <v>16344</v>
      </c>
      <c r="B276" s="33" t="s">
        <v>6570</v>
      </c>
      <c r="C276" s="33" t="s">
        <v>6551</v>
      </c>
      <c r="D276" s="121" t="s">
        <v>15044</v>
      </c>
      <c r="E276" s="33" t="s">
        <v>1430</v>
      </c>
      <c r="F276" s="1" t="s">
        <v>6120</v>
      </c>
      <c r="G276" s="1" t="s">
        <v>1373</v>
      </c>
      <c r="H276" s="1">
        <v>17369</v>
      </c>
      <c r="I276" s="1" t="s">
        <v>16345</v>
      </c>
      <c r="J276" s="1" t="e">
        <v>#VALUE!</v>
      </c>
      <c r="K276" s="1" t="s">
        <v>16346</v>
      </c>
      <c r="L276" s="170">
        <v>15.000000000000002</v>
      </c>
      <c r="M276" s="170">
        <v>0</v>
      </c>
      <c r="N276" s="68">
        <v>1</v>
      </c>
      <c r="O276" s="68">
        <v>1</v>
      </c>
      <c r="P276" s="68">
        <v>0</v>
      </c>
      <c r="Q276" s="68">
        <v>0</v>
      </c>
      <c r="R276" s="68">
        <v>2</v>
      </c>
      <c r="S276" s="68">
        <v>2</v>
      </c>
      <c r="T276" s="68">
        <v>14.2</v>
      </c>
      <c r="U276" s="68">
        <v>14.2</v>
      </c>
      <c r="V276" s="68">
        <v>8</v>
      </c>
      <c r="W276" s="68">
        <v>3</v>
      </c>
      <c r="X276" s="68">
        <v>2</v>
      </c>
      <c r="Y276" s="68">
        <v>8</v>
      </c>
      <c r="Z276" s="68">
        <v>9</v>
      </c>
      <c r="AA276" s="5">
        <v>1.9014084507042255</v>
      </c>
      <c r="AB276" s="5">
        <v>1.1971830985915493</v>
      </c>
      <c r="AC276" s="5">
        <v>1</v>
      </c>
      <c r="AD276" s="5">
        <v>0</v>
      </c>
      <c r="AE276" s="5">
        <v>0</v>
      </c>
      <c r="AF276" s="5">
        <v>0</v>
      </c>
      <c r="AG276" s="5">
        <v>0</v>
      </c>
      <c r="AH276" s="5">
        <v>0.68965517241379315</v>
      </c>
      <c r="AI276" s="5">
        <v>0.85731453681775804</v>
      </c>
      <c r="AJ276" s="5">
        <v>0.31298814574676426</v>
      </c>
      <c r="AK276" s="5">
        <v>0</v>
      </c>
      <c r="AL276" s="5">
        <v>2.8599578549783153</v>
      </c>
      <c r="AM276" s="68">
        <v>275</v>
      </c>
      <c r="AN276" s="5">
        <v>2.8599578549783153</v>
      </c>
      <c r="AO276" s="17">
        <v>140</v>
      </c>
      <c r="AP276" s="17" t="s">
        <v>22151</v>
      </c>
      <c r="AQ276" s="5">
        <v>6.895458119358298</v>
      </c>
      <c r="AR276" s="5">
        <v>-4.0355002643799827</v>
      </c>
      <c r="AS276" s="68">
        <v>275</v>
      </c>
      <c r="AT276" s="14">
        <v>0</v>
      </c>
      <c r="AU276" s="42">
        <v>-7.7608584869612276</v>
      </c>
      <c r="AV276" s="19"/>
      <c r="AW276" s="19">
        <v>0</v>
      </c>
      <c r="AX276" s="43">
        <v>0</v>
      </c>
      <c r="AY276" s="167">
        <v>999</v>
      </c>
      <c r="AZ276" s="167">
        <v>626</v>
      </c>
      <c r="BA276" s="113">
        <v>373</v>
      </c>
      <c r="BB276" s="160">
        <v>0</v>
      </c>
      <c r="BC276" s="160">
        <v>0</v>
      </c>
      <c r="BD276" s="267" t="s">
        <v>22151</v>
      </c>
    </row>
    <row r="277" spans="1:56" x14ac:dyDescent="0.3">
      <c r="A277" s="178" t="s">
        <v>13644</v>
      </c>
      <c r="B277" s="1" t="s">
        <v>7129</v>
      </c>
      <c r="C277" s="1" t="s">
        <v>6990</v>
      </c>
      <c r="D277" s="121" t="s">
        <v>11366</v>
      </c>
      <c r="E277" s="1" t="s">
        <v>1379</v>
      </c>
      <c r="F277" s="1" t="s">
        <v>9094</v>
      </c>
      <c r="G277" s="1" t="s">
        <v>1373</v>
      </c>
      <c r="H277" s="1">
        <v>10591</v>
      </c>
      <c r="I277" s="1" t="s">
        <v>11367</v>
      </c>
      <c r="J277" s="1" t="e">
        <v>#VALUE!</v>
      </c>
      <c r="K277" s="1" t="s">
        <v>13646</v>
      </c>
      <c r="L277" s="170">
        <v>13</v>
      </c>
      <c r="M277" s="170">
        <v>0</v>
      </c>
      <c r="N277" s="68">
        <v>2</v>
      </c>
      <c r="O277" s="68">
        <v>0</v>
      </c>
      <c r="P277" s="68">
        <v>0</v>
      </c>
      <c r="Q277" s="68">
        <v>0</v>
      </c>
      <c r="R277" s="68">
        <v>3</v>
      </c>
      <c r="S277" s="68">
        <v>3</v>
      </c>
      <c r="T277" s="68">
        <v>12.1</v>
      </c>
      <c r="U277" s="68">
        <v>12.1</v>
      </c>
      <c r="V277" s="68">
        <v>9</v>
      </c>
      <c r="W277" s="68">
        <v>4</v>
      </c>
      <c r="X277" s="68">
        <v>2</v>
      </c>
      <c r="Y277" s="68">
        <v>9</v>
      </c>
      <c r="Z277" s="68">
        <v>9</v>
      </c>
      <c r="AA277" s="5">
        <v>2.9752066115702482</v>
      </c>
      <c r="AB277" s="5">
        <v>1.4876033057851241</v>
      </c>
      <c r="AC277" s="5">
        <v>2</v>
      </c>
      <c r="AD277" s="5">
        <v>0</v>
      </c>
      <c r="AE277" s="5">
        <v>0</v>
      </c>
      <c r="AF277" s="5">
        <v>0</v>
      </c>
      <c r="AG277" s="5">
        <v>0</v>
      </c>
      <c r="AH277" s="5">
        <v>0.77586206896551724</v>
      </c>
      <c r="AI277" s="5">
        <v>0.37409562162537763</v>
      </c>
      <c r="AJ277" s="5">
        <v>-0.3022211583415319</v>
      </c>
      <c r="AK277" s="5">
        <v>0</v>
      </c>
      <c r="AL277" s="5">
        <v>2.8477365322493631</v>
      </c>
      <c r="AM277" s="68">
        <v>276</v>
      </c>
      <c r="AN277" s="5">
        <v>2.8477365322493631</v>
      </c>
      <c r="AO277" s="17">
        <v>141</v>
      </c>
      <c r="AP277" s="17" t="s">
        <v>22151</v>
      </c>
      <c r="AQ277" s="5">
        <v>6.895458119358298</v>
      </c>
      <c r="AR277" s="5">
        <v>-4.0477215871089349</v>
      </c>
      <c r="AS277" s="68">
        <v>276</v>
      </c>
      <c r="AT277" s="14">
        <v>0</v>
      </c>
      <c r="AU277" s="42">
        <v>-7.7873903347960294</v>
      </c>
      <c r="AV277" s="19"/>
      <c r="AW277" s="19">
        <v>0</v>
      </c>
      <c r="AX277" s="43">
        <v>0</v>
      </c>
      <c r="AY277" s="167">
        <v>999</v>
      </c>
      <c r="AZ277" s="167">
        <v>627</v>
      </c>
      <c r="BA277" s="113">
        <v>372</v>
      </c>
      <c r="BB277" s="160">
        <v>0</v>
      </c>
      <c r="BC277" s="160">
        <v>0</v>
      </c>
      <c r="BD277" s="267" t="s">
        <v>22151</v>
      </c>
    </row>
    <row r="278" spans="1:56" x14ac:dyDescent="0.3">
      <c r="A278" s="213" t="s">
        <v>1598</v>
      </c>
      <c r="B278" s="1" t="s">
        <v>7676</v>
      </c>
      <c r="C278" s="1" t="s">
        <v>6876</v>
      </c>
      <c r="D278" s="121" t="s">
        <v>1214</v>
      </c>
      <c r="E278" s="1" t="s">
        <v>1413</v>
      </c>
      <c r="F278" s="1" t="s">
        <v>9094</v>
      </c>
      <c r="G278" s="1" t="s">
        <v>1373</v>
      </c>
      <c r="H278" s="1">
        <v>10133</v>
      </c>
      <c r="I278" s="1" t="s">
        <v>9730</v>
      </c>
      <c r="J278" s="1" t="e">
        <v>#VALUE!</v>
      </c>
      <c r="K278" s="1" t="s">
        <v>5184</v>
      </c>
      <c r="L278" s="170">
        <v>23</v>
      </c>
      <c r="M278" s="170">
        <v>0</v>
      </c>
      <c r="N278" s="68">
        <v>1</v>
      </c>
      <c r="O278" s="68">
        <v>0</v>
      </c>
      <c r="P278" s="68">
        <v>0</v>
      </c>
      <c r="Q278" s="77">
        <v>0</v>
      </c>
      <c r="R278" s="77">
        <v>5</v>
      </c>
      <c r="S278" s="77">
        <v>5</v>
      </c>
      <c r="T278" s="77">
        <v>18</v>
      </c>
      <c r="U278" s="77">
        <v>18</v>
      </c>
      <c r="V278" s="77">
        <v>17</v>
      </c>
      <c r="W278" s="77">
        <v>6</v>
      </c>
      <c r="X278" s="77">
        <v>3</v>
      </c>
      <c r="Y278" s="77">
        <v>18</v>
      </c>
      <c r="Z278" s="77">
        <v>8</v>
      </c>
      <c r="AA278" s="54">
        <v>3</v>
      </c>
      <c r="AB278" s="54">
        <v>1.3888888888888888</v>
      </c>
      <c r="AC278" s="54">
        <v>1</v>
      </c>
      <c r="AD278" s="54">
        <v>0</v>
      </c>
      <c r="AE278" s="54">
        <v>0</v>
      </c>
      <c r="AF278" s="54">
        <v>0</v>
      </c>
      <c r="AG278" s="54">
        <v>0</v>
      </c>
      <c r="AH278" s="54">
        <v>1.5517241379310345</v>
      </c>
      <c r="AI278" s="54">
        <v>0.53607661803606044</v>
      </c>
      <c r="AJ278" s="54">
        <v>-0.24157402475229919</v>
      </c>
      <c r="AK278" s="54">
        <v>0</v>
      </c>
      <c r="AL278" s="54">
        <v>2.846226731214796</v>
      </c>
      <c r="AM278" s="77">
        <v>277</v>
      </c>
      <c r="AN278" s="54">
        <v>2.846226731214796</v>
      </c>
      <c r="AO278" s="59">
        <v>142</v>
      </c>
      <c r="AP278" s="59" t="s">
        <v>22151</v>
      </c>
      <c r="AQ278" s="54">
        <v>6.895458119358298</v>
      </c>
      <c r="AR278" s="54">
        <v>-4.049231388143502</v>
      </c>
      <c r="AS278" s="77">
        <v>277</v>
      </c>
      <c r="AT278" s="54">
        <v>0</v>
      </c>
      <c r="AU278" s="60">
        <v>-7.7906680333069342</v>
      </c>
      <c r="AV278" s="54"/>
      <c r="AW278" s="54">
        <v>0</v>
      </c>
      <c r="AX278" s="43">
        <v>0</v>
      </c>
      <c r="AY278" s="167">
        <v>999</v>
      </c>
      <c r="AZ278" s="167">
        <v>628</v>
      </c>
      <c r="BA278" s="113">
        <v>371</v>
      </c>
      <c r="BB278" s="160">
        <v>0</v>
      </c>
      <c r="BC278" s="160">
        <v>0</v>
      </c>
      <c r="BD278" s="267" t="s">
        <v>22151</v>
      </c>
    </row>
    <row r="279" spans="1:56" x14ac:dyDescent="0.3">
      <c r="A279" s="178" t="s">
        <v>2380</v>
      </c>
      <c r="B279" s="1" t="s">
        <v>7692</v>
      </c>
      <c r="C279" s="1" t="s">
        <v>6955</v>
      </c>
      <c r="D279" s="121" t="s">
        <v>672</v>
      </c>
      <c r="E279" s="1" t="s">
        <v>1481</v>
      </c>
      <c r="F279" s="1" t="s">
        <v>9094</v>
      </c>
      <c r="G279" s="1" t="s">
        <v>1373</v>
      </c>
      <c r="H279" s="1">
        <v>6655</v>
      </c>
      <c r="I279" s="1" t="s">
        <v>9583</v>
      </c>
      <c r="J279" s="1" t="e">
        <v>#VALUE!</v>
      </c>
      <c r="K279" s="1" t="s">
        <v>5771</v>
      </c>
      <c r="L279" s="170">
        <v>18</v>
      </c>
      <c r="M279" s="170">
        <v>0</v>
      </c>
      <c r="N279" s="68">
        <v>0</v>
      </c>
      <c r="O279" s="68">
        <v>1</v>
      </c>
      <c r="P279" s="68">
        <v>0</v>
      </c>
      <c r="Q279" s="68">
        <v>2</v>
      </c>
      <c r="R279" s="68">
        <v>3</v>
      </c>
      <c r="S279" s="68">
        <v>5</v>
      </c>
      <c r="T279" s="68">
        <v>15.1</v>
      </c>
      <c r="U279" s="68">
        <v>15.1</v>
      </c>
      <c r="V279" s="68">
        <v>10</v>
      </c>
      <c r="W279" s="68">
        <v>9</v>
      </c>
      <c r="X279" s="68">
        <v>2</v>
      </c>
      <c r="Y279" s="68">
        <v>28</v>
      </c>
      <c r="Z279" s="68">
        <v>12</v>
      </c>
      <c r="AA279" s="5">
        <v>5.3642384105960268</v>
      </c>
      <c r="AB279" s="5">
        <v>1.4569536423841061</v>
      </c>
      <c r="AC279" s="5">
        <v>0</v>
      </c>
      <c r="AD279" s="5">
        <v>0</v>
      </c>
      <c r="AE279" s="5">
        <v>1.25</v>
      </c>
      <c r="AF279" s="5">
        <v>0</v>
      </c>
      <c r="AG279" s="5">
        <v>0</v>
      </c>
      <c r="AH279" s="5">
        <v>2.4137931034482758</v>
      </c>
      <c r="AI279" s="5">
        <v>-0.52957328734818765</v>
      </c>
      <c r="AJ279" s="5">
        <v>-0.34588444422360037</v>
      </c>
      <c r="AK279" s="5">
        <v>0</v>
      </c>
      <c r="AL279" s="5">
        <v>2.7883353718764878</v>
      </c>
      <c r="AM279" s="68">
        <v>278</v>
      </c>
      <c r="AN279" s="5">
        <v>2.7883353718764878</v>
      </c>
      <c r="AO279" s="17">
        <v>143</v>
      </c>
      <c r="AP279" s="17" t="s">
        <v>22151</v>
      </c>
      <c r="AQ279" s="5">
        <v>6.895458119358298</v>
      </c>
      <c r="AR279" s="5">
        <v>-4.1071227474818102</v>
      </c>
      <c r="AS279" s="68">
        <v>278</v>
      </c>
      <c r="AT279" s="14">
        <v>0</v>
      </c>
      <c r="AU279" s="42">
        <v>-7.9163471247587243</v>
      </c>
      <c r="AV279" s="19"/>
      <c r="AW279" s="19">
        <v>0</v>
      </c>
      <c r="AX279" s="43">
        <v>0</v>
      </c>
      <c r="AY279" s="167">
        <v>175.2</v>
      </c>
      <c r="AZ279" s="167">
        <v>631</v>
      </c>
      <c r="BA279" s="113">
        <v>-455.8</v>
      </c>
      <c r="BB279" s="160">
        <v>135</v>
      </c>
      <c r="BC279" s="160">
        <v>220</v>
      </c>
      <c r="BD279" s="267" t="s">
        <v>22151</v>
      </c>
    </row>
    <row r="280" spans="1:56" x14ac:dyDescent="0.3">
      <c r="A280" s="178" t="s">
        <v>19889</v>
      </c>
      <c r="B280" s="33" t="s">
        <v>10914</v>
      </c>
      <c r="C280" s="33" t="s">
        <v>6650</v>
      </c>
      <c r="D280" s="121" t="s">
        <v>17263</v>
      </c>
      <c r="E280" s="33" t="s">
        <v>1439</v>
      </c>
      <c r="F280" s="1" t="s">
        <v>6120</v>
      </c>
      <c r="G280" s="1" t="s">
        <v>1373</v>
      </c>
      <c r="H280" s="26">
        <v>16647</v>
      </c>
      <c r="I280" s="26" t="s">
        <v>19890</v>
      </c>
      <c r="J280" s="26" t="e">
        <v>#VALUE!</v>
      </c>
      <c r="K280" s="26" t="s">
        <v>19892</v>
      </c>
      <c r="L280" s="171">
        <v>25</v>
      </c>
      <c r="M280" s="171">
        <v>1</v>
      </c>
      <c r="N280" s="68">
        <v>1</v>
      </c>
      <c r="O280" s="68">
        <v>2</v>
      </c>
      <c r="P280" s="68">
        <v>0</v>
      </c>
      <c r="Q280" s="97">
        <v>1</v>
      </c>
      <c r="R280" s="97">
        <v>4</v>
      </c>
      <c r="S280" s="97">
        <v>5</v>
      </c>
      <c r="T280" s="97">
        <v>26.1</v>
      </c>
      <c r="U280" s="97">
        <v>26.1</v>
      </c>
      <c r="V280" s="97">
        <v>29.000000000000004</v>
      </c>
      <c r="W280" s="97">
        <v>13</v>
      </c>
      <c r="X280" s="97">
        <v>4</v>
      </c>
      <c r="Y280" s="97">
        <v>23</v>
      </c>
      <c r="Z280" s="97">
        <v>8</v>
      </c>
      <c r="AA280" s="27">
        <v>4.4827586206896548</v>
      </c>
      <c r="AB280" s="27">
        <v>1.4176245210727969</v>
      </c>
      <c r="AC280" s="27">
        <v>1</v>
      </c>
      <c r="AD280" s="27">
        <v>0</v>
      </c>
      <c r="AE280" s="27">
        <v>0.625</v>
      </c>
      <c r="AF280" s="27">
        <v>0</v>
      </c>
      <c r="AG280" s="27">
        <v>0</v>
      </c>
      <c r="AH280" s="27">
        <v>1.9827586206896552</v>
      </c>
      <c r="AI280" s="27">
        <v>-0.27451055818315401</v>
      </c>
      <c r="AJ280" s="27">
        <v>-0.55546876603791329</v>
      </c>
      <c r="AK280" s="27">
        <v>0</v>
      </c>
      <c r="AL280" s="27">
        <v>2.7777792964685877</v>
      </c>
      <c r="AM280" s="97">
        <v>279</v>
      </c>
      <c r="AN280" s="27">
        <v>2.7777792964685877</v>
      </c>
      <c r="AO280" s="28">
        <v>144</v>
      </c>
      <c r="AP280" s="28" t="s">
        <v>22151</v>
      </c>
      <c r="AQ280" s="27">
        <v>6.895458119358298</v>
      </c>
      <c r="AR280" s="27">
        <v>-4.1176788228897099</v>
      </c>
      <c r="AS280" s="97">
        <v>279</v>
      </c>
      <c r="AT280" s="27">
        <v>0</v>
      </c>
      <c r="AU280" s="43">
        <v>-7.939263808383453</v>
      </c>
      <c r="AV280" s="27"/>
      <c r="AW280" s="27">
        <v>0</v>
      </c>
      <c r="AX280" s="43">
        <v>0</v>
      </c>
      <c r="AY280" s="167">
        <v>999</v>
      </c>
      <c r="AZ280" s="167">
        <v>632</v>
      </c>
      <c r="BA280" s="113">
        <v>367</v>
      </c>
      <c r="BB280" s="160">
        <v>0</v>
      </c>
      <c r="BC280" s="160">
        <v>0</v>
      </c>
      <c r="BD280" s="267" t="s">
        <v>22151</v>
      </c>
    </row>
    <row r="281" spans="1:56" x14ac:dyDescent="0.3">
      <c r="A281" s="178" t="s">
        <v>8284</v>
      </c>
      <c r="B281" s="33" t="s">
        <v>8285</v>
      </c>
      <c r="C281" s="33" t="s">
        <v>7211</v>
      </c>
      <c r="D281" s="121" t="s">
        <v>8538</v>
      </c>
      <c r="E281" s="33" t="s">
        <v>1405</v>
      </c>
      <c r="F281" s="1" t="s">
        <v>6120</v>
      </c>
      <c r="G281" s="1" t="s">
        <v>1373</v>
      </c>
      <c r="H281" s="1">
        <v>14814</v>
      </c>
      <c r="I281" s="1" t="s">
        <v>10591</v>
      </c>
      <c r="J281" s="1" t="e">
        <v>#VALUE!</v>
      </c>
      <c r="K281" s="1" t="s">
        <v>8540</v>
      </c>
      <c r="L281" s="170">
        <v>23</v>
      </c>
      <c r="M281" s="170">
        <v>0</v>
      </c>
      <c r="N281" s="68">
        <v>1</v>
      </c>
      <c r="O281" s="68">
        <v>0</v>
      </c>
      <c r="P281" s="68">
        <v>0</v>
      </c>
      <c r="Q281" s="68">
        <v>0</v>
      </c>
      <c r="R281" s="68">
        <v>7</v>
      </c>
      <c r="S281" s="68">
        <v>7</v>
      </c>
      <c r="T281" s="68">
        <v>21.1</v>
      </c>
      <c r="U281" s="68">
        <v>21.1</v>
      </c>
      <c r="V281" s="68">
        <v>20</v>
      </c>
      <c r="W281" s="68">
        <v>9</v>
      </c>
      <c r="X281" s="68">
        <v>3</v>
      </c>
      <c r="Y281" s="68">
        <v>14</v>
      </c>
      <c r="Z281" s="68">
        <v>5</v>
      </c>
      <c r="AA281" s="5">
        <v>3.8388625592417061</v>
      </c>
      <c r="AB281" s="5">
        <v>1.1848341232227488</v>
      </c>
      <c r="AC281" s="34">
        <v>1</v>
      </c>
      <c r="AD281" s="34">
        <v>0</v>
      </c>
      <c r="AE281" s="34">
        <v>0</v>
      </c>
      <c r="AF281" s="34">
        <v>0</v>
      </c>
      <c r="AG281" s="34">
        <v>0</v>
      </c>
      <c r="AH281" s="34">
        <v>1.2068965517241379</v>
      </c>
      <c r="AI281" s="5">
        <v>0.14366730840010494</v>
      </c>
      <c r="AJ281" s="5">
        <v>0.40394504178577234</v>
      </c>
      <c r="AK281" s="5">
        <v>0</v>
      </c>
      <c r="AL281" s="34">
        <v>2.7545089019100151</v>
      </c>
      <c r="AM281" s="105">
        <v>280</v>
      </c>
      <c r="AN281" s="34">
        <v>2.7545089019100151</v>
      </c>
      <c r="AO281" s="35">
        <v>145</v>
      </c>
      <c r="AP281" s="35" t="s">
        <v>22151</v>
      </c>
      <c r="AQ281" s="34">
        <v>6.895458119358298</v>
      </c>
      <c r="AR281" s="34">
        <v>-4.1409492174482825</v>
      </c>
      <c r="AS281" s="105">
        <v>280</v>
      </c>
      <c r="AT281" s="34">
        <v>0</v>
      </c>
      <c r="AU281" s="44">
        <v>-7.9897826091038713</v>
      </c>
      <c r="AV281" s="34"/>
      <c r="AW281" s="34">
        <v>0</v>
      </c>
      <c r="AX281" s="43">
        <v>0</v>
      </c>
      <c r="AY281" s="167">
        <v>750.57</v>
      </c>
      <c r="AZ281" s="167">
        <v>633</v>
      </c>
      <c r="BA281" s="113">
        <v>117.57000000000005</v>
      </c>
      <c r="BB281" s="160">
        <v>734</v>
      </c>
      <c r="BC281" s="160">
        <v>749</v>
      </c>
      <c r="BD281" s="267" t="s">
        <v>22151</v>
      </c>
    </row>
    <row r="282" spans="1:56" x14ac:dyDescent="0.3">
      <c r="A282" s="178" t="s">
        <v>17124</v>
      </c>
      <c r="B282" s="1" t="s">
        <v>6977</v>
      </c>
      <c r="C282" s="1" t="s">
        <v>6541</v>
      </c>
      <c r="D282" s="121" t="s">
        <v>17125</v>
      </c>
      <c r="E282" s="1" t="s">
        <v>1531</v>
      </c>
      <c r="F282" s="1" t="s">
        <v>9094</v>
      </c>
      <c r="G282" s="1" t="s">
        <v>1373</v>
      </c>
      <c r="H282" s="1">
        <v>18333</v>
      </c>
      <c r="I282" s="1" t="s">
        <v>17126</v>
      </c>
      <c r="J282" s="1" t="e">
        <v>#VALUE!</v>
      </c>
      <c r="K282" s="1" t="s">
        <v>17127</v>
      </c>
      <c r="L282" s="170">
        <v>15</v>
      </c>
      <c r="M282" s="170">
        <v>7</v>
      </c>
      <c r="N282" s="68">
        <v>2</v>
      </c>
      <c r="O282" s="68">
        <v>4</v>
      </c>
      <c r="P282" s="68">
        <v>0</v>
      </c>
      <c r="Q282" s="68">
        <v>0</v>
      </c>
      <c r="R282" s="68">
        <v>1</v>
      </c>
      <c r="S282" s="68">
        <v>1</v>
      </c>
      <c r="T282" s="68">
        <v>46.1</v>
      </c>
      <c r="U282" s="68">
        <v>46.1</v>
      </c>
      <c r="V282" s="68">
        <v>50.999999999999993</v>
      </c>
      <c r="W282" s="68">
        <v>28</v>
      </c>
      <c r="X282" s="68">
        <v>11</v>
      </c>
      <c r="Y282" s="68">
        <v>39</v>
      </c>
      <c r="Z282" s="68">
        <v>14</v>
      </c>
      <c r="AA282" s="5">
        <v>5.4663774403470713</v>
      </c>
      <c r="AB282" s="5">
        <v>1.4099783080260304</v>
      </c>
      <c r="AC282" s="5">
        <v>2</v>
      </c>
      <c r="AD282" s="5">
        <v>0</v>
      </c>
      <c r="AE282" s="5">
        <v>0</v>
      </c>
      <c r="AF282" s="5">
        <v>0</v>
      </c>
      <c r="AG282" s="5">
        <v>0</v>
      </c>
      <c r="AH282" s="5">
        <v>3.3620689655172415</v>
      </c>
      <c r="AI282" s="5">
        <v>-1.6195227507694059</v>
      </c>
      <c r="AJ282" s="5">
        <v>-1.0232196673448024</v>
      </c>
      <c r="AK282" s="5">
        <v>0</v>
      </c>
      <c r="AL282" s="5">
        <v>2.7193265474030337</v>
      </c>
      <c r="AM282" s="68">
        <v>281</v>
      </c>
      <c r="AN282" s="5">
        <v>2.7193265474030337</v>
      </c>
      <c r="AO282" s="17">
        <v>146</v>
      </c>
      <c r="AP282" s="17" t="s">
        <v>22151</v>
      </c>
      <c r="AQ282" s="5">
        <v>6.895458119358298</v>
      </c>
      <c r="AR282" s="5">
        <v>-4.1761315719552643</v>
      </c>
      <c r="AS282" s="68">
        <v>281</v>
      </c>
      <c r="AT282" s="14">
        <v>0</v>
      </c>
      <c r="AU282" s="42">
        <v>-8.0661616473595217</v>
      </c>
      <c r="AV282" s="19"/>
      <c r="AW282" s="19">
        <v>0</v>
      </c>
      <c r="AX282" s="43">
        <v>0</v>
      </c>
      <c r="AY282" s="167">
        <v>732.91</v>
      </c>
      <c r="AZ282" s="167">
        <v>635</v>
      </c>
      <c r="BA282" s="113">
        <v>97.909999999999968</v>
      </c>
      <c r="BB282" s="160">
        <v>580</v>
      </c>
      <c r="BC282" s="160">
        <v>740</v>
      </c>
      <c r="BD282" s="267" t="s">
        <v>22151</v>
      </c>
    </row>
    <row r="283" spans="1:56" x14ac:dyDescent="0.3">
      <c r="A283" s="178" t="s">
        <v>20301</v>
      </c>
      <c r="B283" s="1" t="s">
        <v>6932</v>
      </c>
      <c r="C283" s="1" t="s">
        <v>20302</v>
      </c>
      <c r="D283" s="121" t="s">
        <v>17233</v>
      </c>
      <c r="E283" s="1" t="s">
        <v>1430</v>
      </c>
      <c r="F283" s="1" t="s">
        <v>6120</v>
      </c>
      <c r="G283" s="1" t="s">
        <v>1373</v>
      </c>
      <c r="H283" s="1">
        <v>11487</v>
      </c>
      <c r="I283" s="1" t="s">
        <v>20303</v>
      </c>
      <c r="J283" s="1" t="e">
        <v>#VALUE!</v>
      </c>
      <c r="K283" s="1" t="s">
        <v>17711</v>
      </c>
      <c r="L283" s="170">
        <v>12</v>
      </c>
      <c r="M283" s="170">
        <v>0</v>
      </c>
      <c r="N283" s="68">
        <v>0</v>
      </c>
      <c r="O283" s="68">
        <v>0</v>
      </c>
      <c r="P283" s="68">
        <v>0</v>
      </c>
      <c r="Q283" s="68">
        <v>0</v>
      </c>
      <c r="R283" s="68">
        <v>3</v>
      </c>
      <c r="S283" s="68">
        <v>3</v>
      </c>
      <c r="T283" s="68">
        <v>12.2</v>
      </c>
      <c r="U283" s="68">
        <v>12.2</v>
      </c>
      <c r="V283" s="68">
        <v>8</v>
      </c>
      <c r="W283" s="68">
        <v>3</v>
      </c>
      <c r="X283" s="68">
        <v>0</v>
      </c>
      <c r="Y283" s="68">
        <v>17</v>
      </c>
      <c r="Z283" s="68">
        <v>5</v>
      </c>
      <c r="AA283" s="5">
        <v>2.2131147540983607</v>
      </c>
      <c r="AB283" s="5">
        <v>1.0655737704918034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1.4655172413793105</v>
      </c>
      <c r="AI283" s="5">
        <v>0.63487740005953563</v>
      </c>
      <c r="AJ283" s="5">
        <v>0.57320887070584547</v>
      </c>
      <c r="AK283" s="5">
        <v>0</v>
      </c>
      <c r="AL283" s="5">
        <v>2.6736035121446915</v>
      </c>
      <c r="AM283" s="68">
        <v>282</v>
      </c>
      <c r="AN283" s="5">
        <v>2.6736035121446915</v>
      </c>
      <c r="AO283" s="17">
        <v>147</v>
      </c>
      <c r="AP283" s="17" t="s">
        <v>22151</v>
      </c>
      <c r="AQ283" s="5">
        <v>6.895458119358298</v>
      </c>
      <c r="AR283" s="5">
        <v>-4.2218546072136061</v>
      </c>
      <c r="AS283" s="68">
        <v>282</v>
      </c>
      <c r="AT283" s="14">
        <v>0</v>
      </c>
      <c r="AU283" s="42">
        <v>-8.1654239482515312</v>
      </c>
      <c r="AV283" s="19"/>
      <c r="AW283" s="19">
        <v>0</v>
      </c>
      <c r="AX283" s="43">
        <v>0</v>
      </c>
      <c r="AY283" s="167">
        <v>643</v>
      </c>
      <c r="AZ283" s="167">
        <v>637</v>
      </c>
      <c r="BA283" s="113">
        <v>6</v>
      </c>
      <c r="BB283" s="160">
        <v>563</v>
      </c>
      <c r="BC283" s="160">
        <v>742</v>
      </c>
      <c r="BD283" s="267" t="s">
        <v>22151</v>
      </c>
    </row>
    <row r="284" spans="1:56" x14ac:dyDescent="0.3">
      <c r="A284" s="178" t="s">
        <v>12521</v>
      </c>
      <c r="B284" s="33" t="s">
        <v>12522</v>
      </c>
      <c r="C284" s="33" t="s">
        <v>6939</v>
      </c>
      <c r="D284" s="121" t="s">
        <v>11271</v>
      </c>
      <c r="E284" s="33" t="s">
        <v>1372</v>
      </c>
      <c r="F284" s="1" t="s">
        <v>6120</v>
      </c>
      <c r="G284" s="1" t="s">
        <v>1373</v>
      </c>
      <c r="H284" s="1">
        <v>13345</v>
      </c>
      <c r="I284" s="1" t="s">
        <v>11791</v>
      </c>
      <c r="J284" s="1" t="e">
        <v>#VALUE!</v>
      </c>
      <c r="K284" s="1" t="s">
        <v>12524</v>
      </c>
      <c r="L284" s="170">
        <v>16</v>
      </c>
      <c r="M284" s="170">
        <v>0</v>
      </c>
      <c r="N284" s="68">
        <v>0</v>
      </c>
      <c r="O284" s="68">
        <v>0</v>
      </c>
      <c r="P284" s="68">
        <v>0</v>
      </c>
      <c r="Q284" s="68">
        <v>1</v>
      </c>
      <c r="R284" s="68">
        <v>1</v>
      </c>
      <c r="S284" s="68">
        <v>2</v>
      </c>
      <c r="T284" s="68">
        <v>21.2</v>
      </c>
      <c r="U284" s="68">
        <v>21.2</v>
      </c>
      <c r="V284" s="68">
        <v>20</v>
      </c>
      <c r="W284" s="68">
        <v>8</v>
      </c>
      <c r="X284" s="68">
        <v>2</v>
      </c>
      <c r="Y284" s="68">
        <v>17</v>
      </c>
      <c r="Z284" s="68">
        <v>7.0000000000000009</v>
      </c>
      <c r="AA284" s="5">
        <v>3.3962264150943398</v>
      </c>
      <c r="AB284" s="5">
        <v>1.2735849056603774</v>
      </c>
      <c r="AC284" s="5">
        <v>0</v>
      </c>
      <c r="AD284" s="5">
        <v>0</v>
      </c>
      <c r="AE284" s="5">
        <v>0.625</v>
      </c>
      <c r="AF284" s="5">
        <v>0</v>
      </c>
      <c r="AG284" s="5">
        <v>0</v>
      </c>
      <c r="AH284" s="5">
        <v>1.4655172413793105</v>
      </c>
      <c r="AI284" s="5">
        <v>0.39866634921660027</v>
      </c>
      <c r="AJ284" s="5">
        <v>9.060558658642795E-2</v>
      </c>
      <c r="AK284" s="5">
        <v>0</v>
      </c>
      <c r="AL284" s="5">
        <v>2.5797891771823385</v>
      </c>
      <c r="AM284" s="68">
        <v>283</v>
      </c>
      <c r="AN284" s="5">
        <v>2.5797891771823385</v>
      </c>
      <c r="AO284" s="17">
        <v>148</v>
      </c>
      <c r="AP284" s="17" t="s">
        <v>22151</v>
      </c>
      <c r="AQ284" s="5">
        <v>6.895458119358298</v>
      </c>
      <c r="AR284" s="5">
        <v>-4.3156689421759591</v>
      </c>
      <c r="AS284" s="68">
        <v>283</v>
      </c>
      <c r="AT284" s="14">
        <v>0</v>
      </c>
      <c r="AU284" s="42">
        <v>-8.3690899273887744</v>
      </c>
      <c r="AV284" s="19"/>
      <c r="AW284" s="19">
        <v>0</v>
      </c>
      <c r="AX284" s="43">
        <v>0</v>
      </c>
      <c r="AY284" s="167">
        <v>748.16</v>
      </c>
      <c r="AZ284" s="167">
        <v>639</v>
      </c>
      <c r="BA284" s="113">
        <v>109.15999999999997</v>
      </c>
      <c r="BB284" s="160">
        <v>699</v>
      </c>
      <c r="BC284" s="160">
        <v>728</v>
      </c>
      <c r="BD284" s="267" t="s">
        <v>22151</v>
      </c>
    </row>
    <row r="285" spans="1:56" x14ac:dyDescent="0.3">
      <c r="A285" s="178" t="s">
        <v>4822</v>
      </c>
      <c r="B285" s="33" t="s">
        <v>7537</v>
      </c>
      <c r="C285" s="33" t="s">
        <v>6623</v>
      </c>
      <c r="D285" s="121" t="s">
        <v>1338</v>
      </c>
      <c r="E285" s="33" t="s">
        <v>1426</v>
      </c>
      <c r="F285" s="1" t="s">
        <v>6120</v>
      </c>
      <c r="G285" s="1" t="s">
        <v>1373</v>
      </c>
      <c r="H285" s="1">
        <v>4776</v>
      </c>
      <c r="I285" s="1" t="s">
        <v>9654</v>
      </c>
      <c r="J285" s="1" t="e">
        <v>#VALUE!</v>
      </c>
      <c r="K285" s="1" t="s">
        <v>6291</v>
      </c>
      <c r="L285" s="170">
        <v>6</v>
      </c>
      <c r="M285" s="170">
        <v>6</v>
      </c>
      <c r="N285" s="68">
        <v>0</v>
      </c>
      <c r="O285" s="68">
        <v>1</v>
      </c>
      <c r="P285" s="68">
        <v>0</v>
      </c>
      <c r="Q285" s="68">
        <v>0</v>
      </c>
      <c r="R285" s="68">
        <v>0</v>
      </c>
      <c r="S285" s="68">
        <v>0</v>
      </c>
      <c r="T285" s="68">
        <v>28.2</v>
      </c>
      <c r="U285" s="68">
        <v>28.2</v>
      </c>
      <c r="V285" s="68">
        <v>22</v>
      </c>
      <c r="W285" s="68">
        <v>15</v>
      </c>
      <c r="X285" s="68">
        <v>8</v>
      </c>
      <c r="Y285" s="68">
        <v>26</v>
      </c>
      <c r="Z285" s="68">
        <v>9</v>
      </c>
      <c r="AA285" s="5">
        <v>4.7872340425531918</v>
      </c>
      <c r="AB285" s="5">
        <v>1.0992907801418439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2.2413793103448278</v>
      </c>
      <c r="AI285" s="5">
        <v>-0.52382263437894638</v>
      </c>
      <c r="AJ285" s="5">
        <v>0.86067400988856468</v>
      </c>
      <c r="AK285" s="5">
        <v>0</v>
      </c>
      <c r="AL285" s="34">
        <v>2.5782306858544461</v>
      </c>
      <c r="AM285" s="105">
        <v>284</v>
      </c>
      <c r="AN285" s="34">
        <v>2.5782306858544461</v>
      </c>
      <c r="AO285" s="35">
        <v>149</v>
      </c>
      <c r="AP285" s="35" t="s">
        <v>22151</v>
      </c>
      <c r="AQ285" s="34">
        <v>6.895458119358298</v>
      </c>
      <c r="AR285" s="34">
        <v>-4.3172274335038523</v>
      </c>
      <c r="AS285" s="105">
        <v>284</v>
      </c>
      <c r="AT285" s="34">
        <v>0</v>
      </c>
      <c r="AU285" s="44">
        <v>-8.3724733299615242</v>
      </c>
      <c r="AV285" s="34"/>
      <c r="AW285" s="34">
        <v>0</v>
      </c>
      <c r="AX285" s="43">
        <v>0</v>
      </c>
      <c r="AY285" s="167">
        <v>503.27</v>
      </c>
      <c r="AZ285" s="167">
        <v>640</v>
      </c>
      <c r="BA285" s="113">
        <v>-136.73000000000002</v>
      </c>
      <c r="BB285" s="160">
        <v>419</v>
      </c>
      <c r="BC285" s="160">
        <v>611</v>
      </c>
      <c r="BD285" s="267" t="s">
        <v>22151</v>
      </c>
    </row>
    <row r="286" spans="1:56" x14ac:dyDescent="0.3">
      <c r="A286" s="178" t="s">
        <v>19979</v>
      </c>
      <c r="B286" s="1" t="s">
        <v>7491</v>
      </c>
      <c r="C286" s="1" t="s">
        <v>6786</v>
      </c>
      <c r="D286" s="121" t="s">
        <v>17207</v>
      </c>
      <c r="E286" s="1" t="s">
        <v>1389</v>
      </c>
      <c r="F286" s="1" t="s">
        <v>6120</v>
      </c>
      <c r="G286" s="1" t="s">
        <v>1373</v>
      </c>
      <c r="H286" s="1">
        <v>15605</v>
      </c>
      <c r="I286" s="1" t="s">
        <v>19980</v>
      </c>
      <c r="J286" s="1" t="e">
        <v>#VALUE!</v>
      </c>
      <c r="K286" s="1" t="s">
        <v>19982</v>
      </c>
      <c r="L286" s="170">
        <v>24</v>
      </c>
      <c r="M286" s="170">
        <v>0</v>
      </c>
      <c r="N286" s="68">
        <v>0.99999999999999989</v>
      </c>
      <c r="O286" s="68">
        <v>0.99999999999999989</v>
      </c>
      <c r="P286" s="68">
        <v>0</v>
      </c>
      <c r="Q286" s="68">
        <v>0</v>
      </c>
      <c r="R286" s="68">
        <v>3.9999999999999996</v>
      </c>
      <c r="S286" s="68">
        <v>3.9999999999999996</v>
      </c>
      <c r="T286" s="68">
        <v>30.1</v>
      </c>
      <c r="U286" s="68">
        <v>30.1</v>
      </c>
      <c r="V286" s="68">
        <v>33</v>
      </c>
      <c r="W286" s="68">
        <v>11</v>
      </c>
      <c r="X286" s="68">
        <v>3</v>
      </c>
      <c r="Y286" s="68">
        <v>30</v>
      </c>
      <c r="Z286" s="68">
        <v>15.999999999999998</v>
      </c>
      <c r="AA286" s="5">
        <v>3.2890365448504983</v>
      </c>
      <c r="AB286" s="5">
        <v>1.6279069767441861</v>
      </c>
      <c r="AC286" s="5">
        <v>0.99999999999999989</v>
      </c>
      <c r="AD286" s="5">
        <v>0</v>
      </c>
      <c r="AE286" s="5">
        <v>0</v>
      </c>
      <c r="AF286" s="5">
        <v>0</v>
      </c>
      <c r="AG286" s="5">
        <v>0</v>
      </c>
      <c r="AH286" s="5">
        <v>2.5862068965517242</v>
      </c>
      <c r="AI286" s="5">
        <v>0.63932599839322146</v>
      </c>
      <c r="AJ286" s="5">
        <v>-1.6982963725176083</v>
      </c>
      <c r="AK286" s="5">
        <v>0</v>
      </c>
      <c r="AL286" s="5">
        <v>2.5272365224273377</v>
      </c>
      <c r="AM286" s="68">
        <v>285</v>
      </c>
      <c r="AN286" s="5">
        <v>2.5272365224273377</v>
      </c>
      <c r="AO286" s="17">
        <v>150</v>
      </c>
      <c r="AP286" s="17" t="s">
        <v>22151</v>
      </c>
      <c r="AQ286" s="5">
        <v>6.895458119358298</v>
      </c>
      <c r="AR286" s="5">
        <v>-4.3682215969309599</v>
      </c>
      <c r="AS286" s="68">
        <v>285</v>
      </c>
      <c r="AT286" s="14">
        <v>0</v>
      </c>
      <c r="AU286" s="42">
        <v>-8.4831789724290019</v>
      </c>
      <c r="AV286" s="19"/>
      <c r="AW286" s="19">
        <v>0</v>
      </c>
      <c r="AX286" s="43">
        <v>0</v>
      </c>
      <c r="AY286" s="167">
        <v>999</v>
      </c>
      <c r="AZ286" s="167">
        <v>642</v>
      </c>
      <c r="BA286" s="113">
        <v>357</v>
      </c>
      <c r="BB286" s="160">
        <v>0</v>
      </c>
      <c r="BC286" s="160">
        <v>0</v>
      </c>
      <c r="BD286" s="267" t="s">
        <v>22151</v>
      </c>
    </row>
    <row r="287" spans="1:56" x14ac:dyDescent="0.3">
      <c r="A287" s="178" t="s">
        <v>17031</v>
      </c>
      <c r="B287" s="1" t="s">
        <v>8139</v>
      </c>
      <c r="C287" s="1" t="s">
        <v>6745</v>
      </c>
      <c r="D287" s="121" t="s">
        <v>15050</v>
      </c>
      <c r="E287" s="1" t="s">
        <v>1383</v>
      </c>
      <c r="F287" s="1" t="s">
        <v>9094</v>
      </c>
      <c r="G287" s="1" t="s">
        <v>1373</v>
      </c>
      <c r="H287" s="1">
        <v>17995</v>
      </c>
      <c r="I287" s="1" t="s">
        <v>17032</v>
      </c>
      <c r="J287" s="1" t="e">
        <v>#VALUE!</v>
      </c>
      <c r="K287" s="1" t="s">
        <v>17033</v>
      </c>
      <c r="L287" s="170">
        <v>13</v>
      </c>
      <c r="M287" s="170">
        <v>11</v>
      </c>
      <c r="N287" s="68">
        <v>3</v>
      </c>
      <c r="O287" s="68">
        <v>3.9999999999999996</v>
      </c>
      <c r="P287" s="68">
        <v>0</v>
      </c>
      <c r="Q287" s="68">
        <v>0</v>
      </c>
      <c r="R287" s="68">
        <v>0</v>
      </c>
      <c r="S287" s="68">
        <v>0</v>
      </c>
      <c r="T287" s="68">
        <v>54.1</v>
      </c>
      <c r="U287" s="68">
        <v>54.1</v>
      </c>
      <c r="V287" s="68">
        <v>61.000000000000007</v>
      </c>
      <c r="W287" s="68">
        <v>33</v>
      </c>
      <c r="X287" s="68">
        <v>3.9999999999999996</v>
      </c>
      <c r="Y287" s="68">
        <v>46</v>
      </c>
      <c r="Z287" s="68">
        <v>24</v>
      </c>
      <c r="AA287" s="5">
        <v>5.4898336414048057</v>
      </c>
      <c r="AB287" s="5">
        <v>1.5711645101663585</v>
      </c>
      <c r="AC287" s="5">
        <v>3</v>
      </c>
      <c r="AD287" s="5">
        <v>0</v>
      </c>
      <c r="AE287" s="5">
        <v>0</v>
      </c>
      <c r="AF287" s="5">
        <v>0</v>
      </c>
      <c r="AG287" s="5">
        <v>0</v>
      </c>
      <c r="AH287" s="5">
        <v>3.9655172413793105</v>
      </c>
      <c r="AI287" s="5">
        <v>-1.8973911070216947</v>
      </c>
      <c r="AJ287" s="5">
        <v>-2.5566538707853628</v>
      </c>
      <c r="AK287" s="5">
        <v>0</v>
      </c>
      <c r="AL287" s="5">
        <v>2.5114722635722533</v>
      </c>
      <c r="AM287" s="68">
        <v>286</v>
      </c>
      <c r="AN287" s="5">
        <v>2.5114722635722533</v>
      </c>
      <c r="AO287" s="17">
        <v>151</v>
      </c>
      <c r="AP287" s="17" t="s">
        <v>22151</v>
      </c>
      <c r="AQ287" s="5">
        <v>6.895458119358298</v>
      </c>
      <c r="AR287" s="5">
        <v>-4.3839858557860447</v>
      </c>
      <c r="AS287" s="68">
        <v>286</v>
      </c>
      <c r="AT287" s="14">
        <v>0</v>
      </c>
      <c r="AU287" s="42">
        <v>-8.5174023479545244</v>
      </c>
      <c r="AV287" s="19"/>
      <c r="AW287" s="19">
        <v>0</v>
      </c>
      <c r="AX287" s="43">
        <v>0</v>
      </c>
      <c r="AY287" s="167">
        <v>566.77</v>
      </c>
      <c r="AZ287" s="167">
        <v>643</v>
      </c>
      <c r="BA287" s="113">
        <v>-76.230000000000018</v>
      </c>
      <c r="BB287" s="160">
        <v>501</v>
      </c>
      <c r="BC287" s="160">
        <v>658</v>
      </c>
      <c r="BD287" s="267" t="s">
        <v>22151</v>
      </c>
    </row>
    <row r="288" spans="1:56" x14ac:dyDescent="0.3">
      <c r="A288" s="215" t="s">
        <v>19881</v>
      </c>
      <c r="B288" s="1" t="s">
        <v>19882</v>
      </c>
      <c r="C288" s="1" t="s">
        <v>6987</v>
      </c>
      <c r="D288" s="121" t="s">
        <v>17257</v>
      </c>
      <c r="E288" s="1" t="s">
        <v>1553</v>
      </c>
      <c r="F288" s="1" t="s">
        <v>6120</v>
      </c>
      <c r="G288" s="1" t="s">
        <v>1373</v>
      </c>
      <c r="H288" s="1">
        <v>20379</v>
      </c>
      <c r="I288" s="1" t="s">
        <v>19883</v>
      </c>
      <c r="J288" s="1" t="e">
        <v>#VALUE!</v>
      </c>
      <c r="K288" s="1" t="s">
        <v>19884</v>
      </c>
      <c r="L288" s="170">
        <v>23</v>
      </c>
      <c r="M288" s="170">
        <v>0</v>
      </c>
      <c r="N288" s="68">
        <v>1</v>
      </c>
      <c r="O288" s="68">
        <v>2</v>
      </c>
      <c r="P288" s="68">
        <v>0</v>
      </c>
      <c r="Q288" s="68">
        <v>0</v>
      </c>
      <c r="R288" s="68">
        <v>0</v>
      </c>
      <c r="S288" s="68">
        <v>0</v>
      </c>
      <c r="T288" s="68">
        <v>22</v>
      </c>
      <c r="U288" s="68">
        <v>22</v>
      </c>
      <c r="V288" s="68">
        <v>14.999999999999998</v>
      </c>
      <c r="W288" s="68">
        <v>10</v>
      </c>
      <c r="X288" s="68">
        <v>4</v>
      </c>
      <c r="Y288" s="68">
        <v>29.999999999999996</v>
      </c>
      <c r="Z288" s="68">
        <v>20</v>
      </c>
      <c r="AA288" s="5">
        <v>4.0909090909090908</v>
      </c>
      <c r="AB288" s="5">
        <v>1.5909090909090908</v>
      </c>
      <c r="AC288" s="5">
        <v>1</v>
      </c>
      <c r="AD288" s="5">
        <v>0</v>
      </c>
      <c r="AE288" s="5">
        <v>0</v>
      </c>
      <c r="AF288" s="5">
        <v>0</v>
      </c>
      <c r="AG288" s="5">
        <v>0</v>
      </c>
      <c r="AH288" s="5">
        <v>2.5862068965517238</v>
      </c>
      <c r="AI288" s="5">
        <v>-5.4103118321431902E-4</v>
      </c>
      <c r="AJ288" s="5">
        <v>-1.0771743213386682</v>
      </c>
      <c r="AK288" s="5">
        <v>0</v>
      </c>
      <c r="AL288" s="5">
        <v>2.508491544029841</v>
      </c>
      <c r="AM288" s="68">
        <v>287</v>
      </c>
      <c r="AN288" s="5">
        <v>2.508491544029841</v>
      </c>
      <c r="AO288" s="17">
        <v>152</v>
      </c>
      <c r="AP288" s="17" t="s">
        <v>22151</v>
      </c>
      <c r="AQ288" s="5">
        <v>6.895458119358298</v>
      </c>
      <c r="AR288" s="5">
        <v>-4.386966575328457</v>
      </c>
      <c r="AS288" s="68">
        <v>287</v>
      </c>
      <c r="AT288" s="14">
        <v>0</v>
      </c>
      <c r="AU288" s="42">
        <v>-8.5238733330591199</v>
      </c>
      <c r="AV288" s="19"/>
      <c r="AW288" s="19">
        <v>0</v>
      </c>
      <c r="AX288" s="43">
        <v>0</v>
      </c>
      <c r="AY288" s="167">
        <v>750.39</v>
      </c>
      <c r="AZ288" s="167">
        <v>645</v>
      </c>
      <c r="BA288" s="113">
        <v>105.38999999999999</v>
      </c>
      <c r="BB288" s="160">
        <v>724</v>
      </c>
      <c r="BC288" s="160">
        <v>724</v>
      </c>
      <c r="BD288" s="267" t="s">
        <v>22151</v>
      </c>
    </row>
    <row r="289" spans="1:56" x14ac:dyDescent="0.3">
      <c r="A289" s="178" t="s">
        <v>17038</v>
      </c>
      <c r="B289" s="33" t="s">
        <v>17040</v>
      </c>
      <c r="C289" s="33" t="s">
        <v>6650</v>
      </c>
      <c r="D289" s="121" t="s">
        <v>17039</v>
      </c>
      <c r="E289" s="33" t="s">
        <v>1389</v>
      </c>
      <c r="F289" s="1" t="s">
        <v>6120</v>
      </c>
      <c r="G289" s="1" t="s">
        <v>1373</v>
      </c>
      <c r="H289" s="1">
        <v>10160</v>
      </c>
      <c r="I289" s="1" t="s">
        <v>17041</v>
      </c>
      <c r="J289" s="1" t="e">
        <v>#VALUE!</v>
      </c>
      <c r="K289" s="1" t="s">
        <v>17043</v>
      </c>
      <c r="L289" s="170">
        <v>17</v>
      </c>
      <c r="M289" s="170">
        <v>5</v>
      </c>
      <c r="N289" s="68">
        <v>1</v>
      </c>
      <c r="O289" s="68">
        <v>3</v>
      </c>
      <c r="P289" s="68">
        <v>0</v>
      </c>
      <c r="Q289" s="68">
        <v>0</v>
      </c>
      <c r="R289" s="68">
        <v>5</v>
      </c>
      <c r="S289" s="68">
        <v>5</v>
      </c>
      <c r="T289" s="68">
        <v>43</v>
      </c>
      <c r="U289" s="68">
        <v>43</v>
      </c>
      <c r="V289" s="68">
        <v>44</v>
      </c>
      <c r="W289" s="68">
        <v>21</v>
      </c>
      <c r="X289" s="68">
        <v>8</v>
      </c>
      <c r="Y289" s="68">
        <v>27</v>
      </c>
      <c r="Z289" s="68">
        <v>14.000000000000002</v>
      </c>
      <c r="AA289" s="5">
        <v>4.3953488372093021</v>
      </c>
      <c r="AB289" s="5">
        <v>1.3488372093023255</v>
      </c>
      <c r="AC289" s="34">
        <v>1</v>
      </c>
      <c r="AD289" s="34">
        <v>0</v>
      </c>
      <c r="AE289" s="34">
        <v>0</v>
      </c>
      <c r="AF289" s="34">
        <v>0</v>
      </c>
      <c r="AG289" s="34">
        <v>0</v>
      </c>
      <c r="AH289" s="34">
        <v>2.3275862068965516</v>
      </c>
      <c r="AI289" s="5">
        <v>-0.33758206834901228</v>
      </c>
      <c r="AJ289" s="5">
        <v>-0.53225081887853098</v>
      </c>
      <c r="AK289" s="5">
        <v>0</v>
      </c>
      <c r="AL289" s="34">
        <v>2.4577533196690085</v>
      </c>
      <c r="AM289" s="105">
        <v>288</v>
      </c>
      <c r="AN289" s="34">
        <v>2.4577533196690085</v>
      </c>
      <c r="AO289" s="35">
        <v>153</v>
      </c>
      <c r="AP289" s="35" t="s">
        <v>22151</v>
      </c>
      <c r="AQ289" s="34">
        <v>6.895458119358298</v>
      </c>
      <c r="AR289" s="34">
        <v>-4.4377047996892891</v>
      </c>
      <c r="AS289" s="105">
        <v>288</v>
      </c>
      <c r="AT289" s="34">
        <v>0</v>
      </c>
      <c r="AU289" s="44">
        <v>-8.6340233452963844</v>
      </c>
      <c r="AV289" s="34"/>
      <c r="AW289" s="34">
        <v>0</v>
      </c>
      <c r="AX289" s="43">
        <v>0</v>
      </c>
      <c r="AY289" s="167">
        <v>999</v>
      </c>
      <c r="AZ289" s="167">
        <v>646</v>
      </c>
      <c r="BA289" s="113">
        <v>353</v>
      </c>
      <c r="BB289" s="160">
        <v>0</v>
      </c>
      <c r="BC289" s="160">
        <v>0</v>
      </c>
      <c r="BD289" s="267" t="s">
        <v>22151</v>
      </c>
    </row>
    <row r="290" spans="1:56" x14ac:dyDescent="0.3">
      <c r="A290" s="178" t="s">
        <v>17083</v>
      </c>
      <c r="B290" s="33" t="s">
        <v>17084</v>
      </c>
      <c r="C290" s="33" t="s">
        <v>7270</v>
      </c>
      <c r="D290" s="121" t="s">
        <v>14717</v>
      </c>
      <c r="E290" s="33" t="s">
        <v>1481</v>
      </c>
      <c r="F290" s="1" t="s">
        <v>9094</v>
      </c>
      <c r="G290" s="1" t="s">
        <v>1373</v>
      </c>
      <c r="H290" s="26">
        <v>12237</v>
      </c>
      <c r="I290" s="26" t="s">
        <v>17085</v>
      </c>
      <c r="J290" s="26" t="e">
        <v>#VALUE!</v>
      </c>
      <c r="K290" s="26" t="s">
        <v>15343</v>
      </c>
      <c r="L290" s="171">
        <v>18</v>
      </c>
      <c r="M290" s="171">
        <v>0</v>
      </c>
      <c r="N290" s="68">
        <v>0</v>
      </c>
      <c r="O290" s="68">
        <v>0</v>
      </c>
      <c r="P290" s="68">
        <v>0</v>
      </c>
      <c r="Q290" s="97">
        <v>0</v>
      </c>
      <c r="R290" s="97">
        <v>1</v>
      </c>
      <c r="S290" s="97">
        <v>1</v>
      </c>
      <c r="T290" s="97">
        <v>18.100000000000001</v>
      </c>
      <c r="U290" s="97">
        <v>18.100000000000001</v>
      </c>
      <c r="V290" s="97">
        <v>11.000000000000002</v>
      </c>
      <c r="W290" s="97">
        <v>6</v>
      </c>
      <c r="X290" s="97">
        <v>3</v>
      </c>
      <c r="Y290" s="97">
        <v>18</v>
      </c>
      <c r="Z290" s="97">
        <v>11.000000000000002</v>
      </c>
      <c r="AA290" s="27">
        <v>2.9834254143646408</v>
      </c>
      <c r="AB290" s="27">
        <v>1.2154696132596685</v>
      </c>
      <c r="AC290" s="27">
        <v>0</v>
      </c>
      <c r="AD290" s="27">
        <v>0</v>
      </c>
      <c r="AE290" s="27">
        <v>0</v>
      </c>
      <c r="AF290" s="27">
        <v>0</v>
      </c>
      <c r="AG290" s="27">
        <v>0</v>
      </c>
      <c r="AH290" s="27">
        <v>1.5517241379310345</v>
      </c>
      <c r="AI290" s="27">
        <v>0.54711448175148958</v>
      </c>
      <c r="AJ290" s="27">
        <v>0.28429563761909848</v>
      </c>
      <c r="AK290" s="27">
        <v>0</v>
      </c>
      <c r="AL290" s="27">
        <v>2.3831342573016228</v>
      </c>
      <c r="AM290" s="97">
        <v>289</v>
      </c>
      <c r="AN290" s="27">
        <v>2.3831342573016228</v>
      </c>
      <c r="AO290" s="28">
        <v>154</v>
      </c>
      <c r="AP290" s="28" t="s">
        <v>22151</v>
      </c>
      <c r="AQ290" s="27">
        <v>6.895458119358298</v>
      </c>
      <c r="AR290" s="27">
        <v>-4.5123238620566752</v>
      </c>
      <c r="AS290" s="97">
        <v>289</v>
      </c>
      <c r="AT290" s="27">
        <v>0</v>
      </c>
      <c r="AU290" s="43">
        <v>-8.7960173988219488</v>
      </c>
      <c r="AV290" s="27"/>
      <c r="AW290" s="27">
        <v>0</v>
      </c>
      <c r="AX290" s="43">
        <v>0</v>
      </c>
      <c r="AY290" s="167">
        <v>748.48</v>
      </c>
      <c r="AZ290" s="167">
        <v>649</v>
      </c>
      <c r="BA290" s="113">
        <v>99.480000000000018</v>
      </c>
      <c r="BB290" s="160">
        <v>683</v>
      </c>
      <c r="BC290" s="160">
        <v>708</v>
      </c>
      <c r="BD290" s="267" t="s">
        <v>22151</v>
      </c>
    </row>
    <row r="291" spans="1:56" x14ac:dyDescent="0.3">
      <c r="A291" s="178" t="s">
        <v>2774</v>
      </c>
      <c r="B291" s="1" t="s">
        <v>7696</v>
      </c>
      <c r="C291" s="1" t="s">
        <v>6566</v>
      </c>
      <c r="D291" s="121" t="s">
        <v>1152</v>
      </c>
      <c r="E291" s="1" t="s">
        <v>1389</v>
      </c>
      <c r="F291" s="1" t="s">
        <v>6120</v>
      </c>
      <c r="G291" s="1" t="s">
        <v>1373</v>
      </c>
      <c r="H291" s="1">
        <v>1247</v>
      </c>
      <c r="I291" s="1" t="s">
        <v>10598</v>
      </c>
      <c r="J291" s="1" t="e">
        <v>#VALUE!</v>
      </c>
      <c r="K291" s="1" t="s">
        <v>6027</v>
      </c>
      <c r="L291" s="170">
        <v>24</v>
      </c>
      <c r="M291" s="170">
        <v>0</v>
      </c>
      <c r="N291" s="68">
        <v>2</v>
      </c>
      <c r="O291" s="68">
        <v>3</v>
      </c>
      <c r="P291" s="68">
        <v>0</v>
      </c>
      <c r="Q291" s="68">
        <v>0</v>
      </c>
      <c r="R291" s="68">
        <v>2</v>
      </c>
      <c r="S291" s="68">
        <v>2</v>
      </c>
      <c r="T291" s="68">
        <v>18.100000000000001</v>
      </c>
      <c r="U291" s="68">
        <v>18.100000000000001</v>
      </c>
      <c r="V291" s="68">
        <v>20</v>
      </c>
      <c r="W291" s="68">
        <v>12</v>
      </c>
      <c r="X291" s="68">
        <v>2</v>
      </c>
      <c r="Y291" s="68">
        <v>25</v>
      </c>
      <c r="Z291" s="68">
        <v>9</v>
      </c>
      <c r="AA291" s="5">
        <v>5.9668508287292816</v>
      </c>
      <c r="AB291" s="5">
        <v>1.6022099447513811</v>
      </c>
      <c r="AC291" s="5">
        <v>2</v>
      </c>
      <c r="AD291" s="5">
        <v>0</v>
      </c>
      <c r="AE291" s="5">
        <v>0</v>
      </c>
      <c r="AF291" s="5">
        <v>0</v>
      </c>
      <c r="AG291" s="5">
        <v>0</v>
      </c>
      <c r="AH291" s="5">
        <v>2.1551724137931036</v>
      </c>
      <c r="AI291" s="5">
        <v>-0.92795576711666583</v>
      </c>
      <c r="AJ291" s="5">
        <v>-0.8937806014098405</v>
      </c>
      <c r="AK291" s="5">
        <v>0</v>
      </c>
      <c r="AL291" s="5">
        <v>2.3334360452665965</v>
      </c>
      <c r="AM291" s="68">
        <v>290</v>
      </c>
      <c r="AN291" s="5">
        <v>2.3334360452665965</v>
      </c>
      <c r="AO291" s="17">
        <v>155</v>
      </c>
      <c r="AP291" s="17" t="s">
        <v>22151</v>
      </c>
      <c r="AQ291" s="5">
        <v>6.895458119358298</v>
      </c>
      <c r="AR291" s="5">
        <v>-4.5620220740917015</v>
      </c>
      <c r="AS291" s="68">
        <v>290</v>
      </c>
      <c r="AT291" s="14">
        <v>0</v>
      </c>
      <c r="AU291" s="42">
        <v>-8.9039095990869281</v>
      </c>
      <c r="AV291" s="19"/>
      <c r="AW291" s="19">
        <v>0</v>
      </c>
      <c r="AX291" s="43">
        <v>0</v>
      </c>
      <c r="AY291" s="167">
        <v>595.91</v>
      </c>
      <c r="AZ291" s="167">
        <v>650</v>
      </c>
      <c r="BA291" s="113">
        <v>-54.090000000000032</v>
      </c>
      <c r="BB291" s="160">
        <v>293</v>
      </c>
      <c r="BC291" s="160">
        <v>744</v>
      </c>
      <c r="BD291" s="267" t="s">
        <v>22151</v>
      </c>
    </row>
    <row r="292" spans="1:56" x14ac:dyDescent="0.3">
      <c r="A292" s="178" t="s">
        <v>17028</v>
      </c>
      <c r="B292" s="33" t="s">
        <v>8139</v>
      </c>
      <c r="C292" s="33" t="s">
        <v>7526</v>
      </c>
      <c r="D292" s="121" t="s">
        <v>15064</v>
      </c>
      <c r="E292" s="33" t="s">
        <v>1460</v>
      </c>
      <c r="F292" s="1" t="s">
        <v>9094</v>
      </c>
      <c r="G292" s="1" t="s">
        <v>1373</v>
      </c>
      <c r="H292" s="26">
        <v>19274</v>
      </c>
      <c r="I292" s="26" t="s">
        <v>17029</v>
      </c>
      <c r="J292" s="26" t="e">
        <v>#VALUE!</v>
      </c>
      <c r="K292" s="26" t="s">
        <v>17030</v>
      </c>
      <c r="L292" s="171">
        <v>8</v>
      </c>
      <c r="M292" s="171">
        <v>0</v>
      </c>
      <c r="N292" s="68">
        <v>0</v>
      </c>
      <c r="O292" s="68">
        <v>0</v>
      </c>
      <c r="P292" s="68">
        <v>0</v>
      </c>
      <c r="Q292" s="97">
        <v>0</v>
      </c>
      <c r="R292" s="97">
        <v>0</v>
      </c>
      <c r="S292" s="97">
        <v>0</v>
      </c>
      <c r="T292" s="97">
        <v>10</v>
      </c>
      <c r="U292" s="97">
        <v>10</v>
      </c>
      <c r="V292" s="97">
        <v>7</v>
      </c>
      <c r="W292" s="97">
        <v>0</v>
      </c>
      <c r="X292" s="97">
        <v>0</v>
      </c>
      <c r="Y292" s="97">
        <v>10</v>
      </c>
      <c r="Z292" s="97">
        <v>5</v>
      </c>
      <c r="AA292" s="27">
        <v>0</v>
      </c>
      <c r="AB292" s="27">
        <v>1.2</v>
      </c>
      <c r="AC292" s="27">
        <v>0</v>
      </c>
      <c r="AD292" s="27">
        <v>0</v>
      </c>
      <c r="AE292" s="27">
        <v>0</v>
      </c>
      <c r="AF292" s="27">
        <v>0</v>
      </c>
      <c r="AG292" s="27">
        <v>0</v>
      </c>
      <c r="AH292" s="27">
        <v>0.86206896551724144</v>
      </c>
      <c r="AI292" s="27">
        <v>1.1403924622744939</v>
      </c>
      <c r="AJ292" s="27">
        <v>0.27845691765745972</v>
      </c>
      <c r="AK292" s="27">
        <v>0</v>
      </c>
      <c r="AL292" s="27">
        <v>2.2809183454491948</v>
      </c>
      <c r="AM292" s="97">
        <v>291</v>
      </c>
      <c r="AN292" s="27">
        <v>2.2809183454491948</v>
      </c>
      <c r="AO292" s="28">
        <v>156</v>
      </c>
      <c r="AP292" s="28" t="s">
        <v>22151</v>
      </c>
      <c r="AQ292" s="27">
        <v>6.895458119358298</v>
      </c>
      <c r="AR292" s="27">
        <v>-4.6145397739091027</v>
      </c>
      <c r="AS292" s="97">
        <v>291</v>
      </c>
      <c r="AT292" s="27">
        <v>0</v>
      </c>
      <c r="AU292" s="43">
        <v>-9.0179227587990241</v>
      </c>
      <c r="AV292" s="27"/>
      <c r="AW292" s="27">
        <v>0</v>
      </c>
      <c r="AX292" s="43">
        <v>0</v>
      </c>
      <c r="AY292" s="167">
        <v>999</v>
      </c>
      <c r="AZ292" s="167">
        <v>654</v>
      </c>
      <c r="BA292" s="113">
        <v>345</v>
      </c>
      <c r="BB292" s="160">
        <v>0</v>
      </c>
      <c r="BC292" s="160">
        <v>0</v>
      </c>
      <c r="BD292" s="267" t="s">
        <v>22151</v>
      </c>
    </row>
    <row r="293" spans="1:56" x14ac:dyDescent="0.3">
      <c r="A293" s="178" t="s">
        <v>1736</v>
      </c>
      <c r="B293" s="33" t="s">
        <v>7810</v>
      </c>
      <c r="C293" s="33" t="s">
        <v>6987</v>
      </c>
      <c r="D293" s="121" t="s">
        <v>941</v>
      </c>
      <c r="E293" s="33" t="s">
        <v>1426</v>
      </c>
      <c r="F293" s="1" t="s">
        <v>6120</v>
      </c>
      <c r="G293" s="1" t="s">
        <v>1373</v>
      </c>
      <c r="H293" s="1">
        <v>4338</v>
      </c>
      <c r="I293" s="1" t="s">
        <v>10361</v>
      </c>
      <c r="J293" s="1" t="e">
        <v>#VALUE!</v>
      </c>
      <c r="K293" s="1" t="s">
        <v>8449</v>
      </c>
      <c r="L293" s="170">
        <v>5</v>
      </c>
      <c r="M293" s="170">
        <v>5</v>
      </c>
      <c r="N293" s="68">
        <v>1.9999999999999998</v>
      </c>
      <c r="O293" s="68">
        <v>1.9999999999999998</v>
      </c>
      <c r="P293" s="68">
        <v>0</v>
      </c>
      <c r="Q293" s="68">
        <v>0</v>
      </c>
      <c r="R293" s="68">
        <v>0</v>
      </c>
      <c r="S293" s="68">
        <v>0</v>
      </c>
      <c r="T293" s="68">
        <v>18.2</v>
      </c>
      <c r="U293" s="68">
        <v>18.2</v>
      </c>
      <c r="V293" s="68">
        <v>22.000000000000004</v>
      </c>
      <c r="W293" s="68">
        <v>11.000000000000002</v>
      </c>
      <c r="X293" s="68">
        <v>1.9999999999999998</v>
      </c>
      <c r="Y293" s="68">
        <v>25</v>
      </c>
      <c r="Z293" s="68">
        <v>9</v>
      </c>
      <c r="AA293" s="5">
        <v>5.4395604395604407</v>
      </c>
      <c r="AB293" s="5">
        <v>1.7032967032967035</v>
      </c>
      <c r="AC293" s="5">
        <v>1.9999999999999998</v>
      </c>
      <c r="AD293" s="5">
        <v>0</v>
      </c>
      <c r="AE293" s="5">
        <v>0</v>
      </c>
      <c r="AF293" s="5">
        <v>0</v>
      </c>
      <c r="AG293" s="5">
        <v>0</v>
      </c>
      <c r="AH293" s="5">
        <v>2.1551724137931036</v>
      </c>
      <c r="AI293" s="5">
        <v>-0.67077023066336527</v>
      </c>
      <c r="AJ293" s="5">
        <v>-1.2091513353505323</v>
      </c>
      <c r="AK293" s="5">
        <v>0</v>
      </c>
      <c r="AL293" s="5">
        <v>2.2752508477792057</v>
      </c>
      <c r="AM293" s="68">
        <v>292</v>
      </c>
      <c r="AN293" s="5">
        <v>2.2752508477792057</v>
      </c>
      <c r="AO293" s="17">
        <v>157</v>
      </c>
      <c r="AP293" s="17" t="s">
        <v>22151</v>
      </c>
      <c r="AQ293" s="5">
        <v>6.895458119358298</v>
      </c>
      <c r="AR293" s="5">
        <v>-4.6202072715790923</v>
      </c>
      <c r="AS293" s="68">
        <v>292</v>
      </c>
      <c r="AT293" s="14">
        <v>0</v>
      </c>
      <c r="AU293" s="42">
        <v>-9.0302265976812137</v>
      </c>
      <c r="AV293" s="19"/>
      <c r="AW293" s="19">
        <v>0</v>
      </c>
      <c r="AX293" s="43">
        <v>0</v>
      </c>
      <c r="AY293" s="167">
        <v>644.09</v>
      </c>
      <c r="AZ293" s="167">
        <v>655</v>
      </c>
      <c r="BA293" s="113">
        <v>-10.909999999999968</v>
      </c>
      <c r="BB293" s="160">
        <v>448</v>
      </c>
      <c r="BC293" s="160">
        <v>749</v>
      </c>
      <c r="BD293" s="267" t="s">
        <v>22151</v>
      </c>
    </row>
    <row r="294" spans="1:56" x14ac:dyDescent="0.3">
      <c r="A294" s="178" t="s">
        <v>13900</v>
      </c>
      <c r="B294" s="33" t="s">
        <v>13901</v>
      </c>
      <c r="C294" s="33" t="s">
        <v>6650</v>
      </c>
      <c r="D294" s="121" t="s">
        <v>11330</v>
      </c>
      <c r="E294" s="33" t="s">
        <v>1481</v>
      </c>
      <c r="F294" s="1" t="s">
        <v>9094</v>
      </c>
      <c r="G294" s="1" t="s">
        <v>1373</v>
      </c>
      <c r="H294" s="1">
        <v>10291</v>
      </c>
      <c r="I294" s="1" t="s">
        <v>11331</v>
      </c>
      <c r="J294" s="1" t="e">
        <v>#VALUE!</v>
      </c>
      <c r="K294" s="1" t="s">
        <v>13903</v>
      </c>
      <c r="L294" s="170">
        <v>21</v>
      </c>
      <c r="M294" s="170">
        <v>0</v>
      </c>
      <c r="N294" s="68">
        <v>0</v>
      </c>
      <c r="O294" s="68">
        <v>1</v>
      </c>
      <c r="P294" s="68">
        <v>0</v>
      </c>
      <c r="Q294" s="68">
        <v>0</v>
      </c>
      <c r="R294" s="68">
        <v>2</v>
      </c>
      <c r="S294" s="68">
        <v>2</v>
      </c>
      <c r="T294" s="68">
        <v>20.2</v>
      </c>
      <c r="U294" s="68">
        <v>20.2</v>
      </c>
      <c r="V294" s="68">
        <v>17</v>
      </c>
      <c r="W294" s="68">
        <v>9</v>
      </c>
      <c r="X294" s="68">
        <v>2</v>
      </c>
      <c r="Y294" s="68">
        <v>31</v>
      </c>
      <c r="Z294" s="68">
        <v>11.999999999999998</v>
      </c>
      <c r="AA294" s="5">
        <v>4.0099009900990099</v>
      </c>
      <c r="AB294" s="5">
        <v>1.4356435643564356</v>
      </c>
      <c r="AC294" s="34">
        <v>0</v>
      </c>
      <c r="AD294" s="34">
        <v>0</v>
      </c>
      <c r="AE294" s="34">
        <v>0</v>
      </c>
      <c r="AF294" s="34">
        <v>0</v>
      </c>
      <c r="AG294" s="34">
        <v>0</v>
      </c>
      <c r="AH294" s="34">
        <v>2.6724137931034484</v>
      </c>
      <c r="AI294" s="5">
        <v>4.3965950504579021E-2</v>
      </c>
      <c r="AJ294" s="5">
        <v>-0.45209523799620949</v>
      </c>
      <c r="AK294" s="5">
        <v>0</v>
      </c>
      <c r="AL294" s="34">
        <v>2.2642845056118182</v>
      </c>
      <c r="AM294" s="105">
        <v>293</v>
      </c>
      <c r="AN294" s="34">
        <v>2.2642845056118182</v>
      </c>
      <c r="AO294" s="35">
        <v>158</v>
      </c>
      <c r="AP294" s="35" t="s">
        <v>22151</v>
      </c>
      <c r="AQ294" s="34">
        <v>6.895458119358298</v>
      </c>
      <c r="AR294" s="34">
        <v>-4.6311736137464798</v>
      </c>
      <c r="AS294" s="105">
        <v>293</v>
      </c>
      <c r="AT294" s="34">
        <v>0</v>
      </c>
      <c r="AU294" s="44">
        <v>-9.0540339488282555</v>
      </c>
      <c r="AV294" s="34"/>
      <c r="AW294" s="34">
        <v>0</v>
      </c>
      <c r="AX294" s="43">
        <v>0</v>
      </c>
      <c r="AY294" s="167">
        <v>999</v>
      </c>
      <c r="AZ294" s="167">
        <v>656</v>
      </c>
      <c r="BA294" s="113">
        <v>343</v>
      </c>
      <c r="BB294" s="160">
        <v>0</v>
      </c>
      <c r="BC294" s="160">
        <v>0</v>
      </c>
      <c r="BD294" s="267" t="s">
        <v>22151</v>
      </c>
    </row>
    <row r="295" spans="1:56" x14ac:dyDescent="0.3">
      <c r="A295" s="214" t="s">
        <v>11078</v>
      </c>
      <c r="B295" s="33" t="s">
        <v>11080</v>
      </c>
      <c r="C295" s="33" t="s">
        <v>6623</v>
      </c>
      <c r="D295" s="121" t="s">
        <v>11079</v>
      </c>
      <c r="E295" s="33" t="s">
        <v>1405</v>
      </c>
      <c r="F295" s="114" t="s">
        <v>6120</v>
      </c>
      <c r="G295" s="1" t="s">
        <v>1373</v>
      </c>
      <c r="H295" s="114">
        <v>15440</v>
      </c>
      <c r="I295" s="114" t="s">
        <v>11081</v>
      </c>
      <c r="J295" s="114" t="e">
        <v>#VALUE!</v>
      </c>
      <c r="K295" s="114" t="s">
        <v>14059</v>
      </c>
      <c r="L295" s="172">
        <v>12</v>
      </c>
      <c r="M295" s="172">
        <v>12</v>
      </c>
      <c r="N295" s="115">
        <v>3</v>
      </c>
      <c r="O295" s="115">
        <v>7</v>
      </c>
      <c r="P295" s="115">
        <v>0</v>
      </c>
      <c r="Q295" s="115">
        <v>0</v>
      </c>
      <c r="R295" s="115">
        <v>0</v>
      </c>
      <c r="S295" s="115">
        <v>0</v>
      </c>
      <c r="T295" s="115">
        <v>60.1</v>
      </c>
      <c r="U295" s="115">
        <v>60.1</v>
      </c>
      <c r="V295" s="115">
        <v>67</v>
      </c>
      <c r="W295" s="115">
        <v>45</v>
      </c>
      <c r="X295" s="115">
        <v>15</v>
      </c>
      <c r="Y295" s="115">
        <v>60</v>
      </c>
      <c r="Z295" s="115">
        <v>22</v>
      </c>
      <c r="AA295" s="116">
        <v>6.7387687188019969</v>
      </c>
      <c r="AB295" s="116">
        <v>1.480865224625624</v>
      </c>
      <c r="AC295" s="116">
        <v>3</v>
      </c>
      <c r="AD295" s="116">
        <v>0</v>
      </c>
      <c r="AE295" s="116">
        <v>0</v>
      </c>
      <c r="AF295" s="116">
        <v>0</v>
      </c>
      <c r="AG295" s="116">
        <v>0</v>
      </c>
      <c r="AH295" s="116">
        <v>5.1724137931034484</v>
      </c>
      <c r="AI295" s="116">
        <v>-3.9341364632047404</v>
      </c>
      <c r="AJ295" s="116">
        <v>-1.9953355714190837</v>
      </c>
      <c r="AK295" s="116">
        <v>0</v>
      </c>
      <c r="AL295" s="116">
        <v>2.2429417584796241</v>
      </c>
      <c r="AM295" s="115">
        <v>294</v>
      </c>
      <c r="AN295" s="116">
        <v>2.2429417584796241</v>
      </c>
      <c r="AO295" s="119">
        <v>159</v>
      </c>
      <c r="AP295" s="119" t="s">
        <v>22151</v>
      </c>
      <c r="AQ295" s="34">
        <v>6.895458119358298</v>
      </c>
      <c r="AR295" s="116">
        <v>-4.6525163608786739</v>
      </c>
      <c r="AS295" s="115">
        <v>294</v>
      </c>
      <c r="AT295" s="116">
        <v>0</v>
      </c>
      <c r="AU295" s="117">
        <v>-9.1003679285329699</v>
      </c>
      <c r="AV295" s="116"/>
      <c r="AW295" s="116">
        <v>0</v>
      </c>
      <c r="AX295" s="43">
        <v>0</v>
      </c>
      <c r="AY295" s="168">
        <v>330.25</v>
      </c>
      <c r="AZ295" s="168">
        <v>658</v>
      </c>
      <c r="BA295" s="120">
        <v>-327.75</v>
      </c>
      <c r="BB295" s="161">
        <v>273</v>
      </c>
      <c r="BC295" s="161">
        <v>405</v>
      </c>
      <c r="BD295" s="267" t="s">
        <v>22151</v>
      </c>
    </row>
    <row r="296" spans="1:56" x14ac:dyDescent="0.3">
      <c r="A296" s="213" t="s">
        <v>16216</v>
      </c>
      <c r="B296" s="1" t="s">
        <v>16217</v>
      </c>
      <c r="C296" s="1" t="s">
        <v>6987</v>
      </c>
      <c r="D296" s="121" t="s">
        <v>14214</v>
      </c>
      <c r="E296" s="1" t="s">
        <v>1526</v>
      </c>
      <c r="F296" s="1" t="s">
        <v>9094</v>
      </c>
      <c r="G296" s="1" t="s">
        <v>1373</v>
      </c>
      <c r="H296" s="1">
        <v>18297</v>
      </c>
      <c r="I296" s="1" t="s">
        <v>16218</v>
      </c>
      <c r="J296" s="1" t="e">
        <v>#VALUE!</v>
      </c>
      <c r="K296" s="1" t="s">
        <v>16220</v>
      </c>
      <c r="L296" s="170">
        <v>24</v>
      </c>
      <c r="M296" s="170">
        <v>0</v>
      </c>
      <c r="N296" s="68">
        <v>0</v>
      </c>
      <c r="O296" s="68">
        <v>2</v>
      </c>
      <c r="P296" s="68">
        <v>0</v>
      </c>
      <c r="Q296" s="77">
        <v>0</v>
      </c>
      <c r="R296" s="77">
        <v>4</v>
      </c>
      <c r="S296" s="77">
        <v>4</v>
      </c>
      <c r="T296" s="77">
        <v>23.2</v>
      </c>
      <c r="U296" s="77">
        <v>23.2</v>
      </c>
      <c r="V296" s="77">
        <v>13.000000000000002</v>
      </c>
      <c r="W296" s="77">
        <v>14</v>
      </c>
      <c r="X296" s="77">
        <v>2</v>
      </c>
      <c r="Y296" s="77">
        <v>26.000000000000004</v>
      </c>
      <c r="Z296" s="77">
        <v>12</v>
      </c>
      <c r="AA296" s="54">
        <v>5.431034482758621</v>
      </c>
      <c r="AB296" s="54">
        <v>1.0775862068965518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2.2413793103448278</v>
      </c>
      <c r="AI296" s="54">
        <v>-0.83912750883193865</v>
      </c>
      <c r="AJ296" s="54">
        <v>0.83560209519382134</v>
      </c>
      <c r="AK296" s="54">
        <v>0</v>
      </c>
      <c r="AL296" s="54">
        <v>2.2378538967067105</v>
      </c>
      <c r="AM296" s="77">
        <v>295</v>
      </c>
      <c r="AN296" s="54">
        <v>2.2378538967067105</v>
      </c>
      <c r="AO296" s="59">
        <v>160</v>
      </c>
      <c r="AP296" s="59" t="s">
        <v>22151</v>
      </c>
      <c r="AQ296" s="54">
        <v>6.895458119358298</v>
      </c>
      <c r="AR296" s="54">
        <v>-4.657604222651587</v>
      </c>
      <c r="AS296" s="77">
        <v>295</v>
      </c>
      <c r="AT296" s="54">
        <v>0</v>
      </c>
      <c r="AU296" s="60">
        <v>-9.1114134084173717</v>
      </c>
      <c r="AV296" s="54"/>
      <c r="AW296" s="54">
        <v>0</v>
      </c>
      <c r="AX296" s="43">
        <v>0</v>
      </c>
      <c r="AY296" s="167">
        <v>999</v>
      </c>
      <c r="AZ296" s="167">
        <v>659</v>
      </c>
      <c r="BA296" s="113">
        <v>340</v>
      </c>
      <c r="BB296" s="160">
        <v>0</v>
      </c>
      <c r="BC296" s="160">
        <v>0</v>
      </c>
      <c r="BD296" s="267" t="s">
        <v>22151</v>
      </c>
    </row>
    <row r="297" spans="1:56" x14ac:dyDescent="0.3">
      <c r="A297" s="178" t="s">
        <v>14584</v>
      </c>
      <c r="B297" s="33" t="s">
        <v>14585</v>
      </c>
      <c r="C297" s="33" t="s">
        <v>6808</v>
      </c>
      <c r="D297" s="121" t="s">
        <v>14284</v>
      </c>
      <c r="E297" s="33" t="s">
        <v>1481</v>
      </c>
      <c r="F297" s="1" t="s">
        <v>9094</v>
      </c>
      <c r="G297" s="1" t="s">
        <v>1373</v>
      </c>
      <c r="H297" s="1">
        <v>16588</v>
      </c>
      <c r="I297" s="1" t="s">
        <v>14532</v>
      </c>
      <c r="J297" s="1" t="e">
        <v>#VALUE!</v>
      </c>
      <c r="K297" s="1" t="s">
        <v>15128</v>
      </c>
      <c r="L297" s="170">
        <v>18</v>
      </c>
      <c r="M297" s="170">
        <v>0</v>
      </c>
      <c r="N297" s="68">
        <v>3</v>
      </c>
      <c r="O297" s="68">
        <v>0</v>
      </c>
      <c r="P297" s="68">
        <v>0</v>
      </c>
      <c r="Q297" s="68">
        <v>0</v>
      </c>
      <c r="R297" s="68">
        <v>0</v>
      </c>
      <c r="S297" s="68">
        <v>0</v>
      </c>
      <c r="T297" s="68">
        <v>21.2</v>
      </c>
      <c r="U297" s="68">
        <v>21.2</v>
      </c>
      <c r="V297" s="68">
        <v>25</v>
      </c>
      <c r="W297" s="68">
        <v>12</v>
      </c>
      <c r="X297" s="68">
        <v>3</v>
      </c>
      <c r="Y297" s="68">
        <v>14.000000000000002</v>
      </c>
      <c r="Z297" s="68">
        <v>11</v>
      </c>
      <c r="AA297" s="5">
        <v>5.0943396226415096</v>
      </c>
      <c r="AB297" s="5">
        <v>1.6981132075471699</v>
      </c>
      <c r="AC297" s="5">
        <v>3</v>
      </c>
      <c r="AD297" s="5">
        <v>0</v>
      </c>
      <c r="AE297" s="5">
        <v>0</v>
      </c>
      <c r="AF297" s="5">
        <v>0</v>
      </c>
      <c r="AG297" s="5">
        <v>0</v>
      </c>
      <c r="AH297" s="5">
        <v>1.2068965517241381</v>
      </c>
      <c r="AI297" s="5">
        <v>-0.57712835922762629</v>
      </c>
      <c r="AJ297" s="5">
        <v>-1.4123802227286877</v>
      </c>
      <c r="AK297" s="5">
        <v>0</v>
      </c>
      <c r="AL297" s="5">
        <v>2.2173879697678238</v>
      </c>
      <c r="AM297" s="68">
        <v>296</v>
      </c>
      <c r="AN297" s="5">
        <v>2.2173879697678238</v>
      </c>
      <c r="AO297" s="17">
        <v>161</v>
      </c>
      <c r="AP297" s="17" t="s">
        <v>22151</v>
      </c>
      <c r="AQ297" s="5">
        <v>6.895458119358298</v>
      </c>
      <c r="AR297" s="5">
        <v>-4.6780701495904742</v>
      </c>
      <c r="AS297" s="68">
        <v>296</v>
      </c>
      <c r="AT297" s="14">
        <v>0</v>
      </c>
      <c r="AU297" s="42">
        <v>-9.1558438576726218</v>
      </c>
      <c r="AV297" s="19"/>
      <c r="AW297" s="19">
        <v>0</v>
      </c>
      <c r="AX297" s="43">
        <v>0</v>
      </c>
      <c r="AY297" s="167">
        <v>999</v>
      </c>
      <c r="AZ297" s="167">
        <v>661</v>
      </c>
      <c r="BA297" s="113">
        <v>338</v>
      </c>
      <c r="BB297" s="160">
        <v>0</v>
      </c>
      <c r="BC297" s="160">
        <v>0</v>
      </c>
      <c r="BD297" s="267" t="s">
        <v>22151</v>
      </c>
    </row>
    <row r="298" spans="1:56" x14ac:dyDescent="0.3">
      <c r="A298" s="213" t="s">
        <v>2074</v>
      </c>
      <c r="B298" s="1" t="s">
        <v>7550</v>
      </c>
      <c r="C298" s="1" t="s">
        <v>6585</v>
      </c>
      <c r="D298" s="121" t="s">
        <v>1000</v>
      </c>
      <c r="E298" s="1" t="s">
        <v>1430</v>
      </c>
      <c r="F298" s="1" t="s">
        <v>6120</v>
      </c>
      <c r="G298" s="1" t="s">
        <v>1373</v>
      </c>
      <c r="H298" s="1">
        <v>10123</v>
      </c>
      <c r="I298" s="1" t="s">
        <v>9421</v>
      </c>
      <c r="J298" s="1" t="e">
        <v>#VALUE!</v>
      </c>
      <c r="K298" s="1" t="s">
        <v>5529</v>
      </c>
      <c r="L298" s="170">
        <v>12</v>
      </c>
      <c r="M298" s="170">
        <v>12</v>
      </c>
      <c r="N298" s="68">
        <v>2</v>
      </c>
      <c r="O298" s="68">
        <v>6</v>
      </c>
      <c r="P298" s="68">
        <v>0</v>
      </c>
      <c r="Q298" s="77">
        <v>0</v>
      </c>
      <c r="R298" s="77">
        <v>0</v>
      </c>
      <c r="S298" s="77">
        <v>0</v>
      </c>
      <c r="T298" s="77">
        <v>67.099999999999994</v>
      </c>
      <c r="U298" s="77">
        <v>67.099999999999994</v>
      </c>
      <c r="V298" s="77">
        <v>73.000000000000014</v>
      </c>
      <c r="W298" s="77">
        <v>40</v>
      </c>
      <c r="X298" s="77">
        <v>12</v>
      </c>
      <c r="Y298" s="77">
        <v>58</v>
      </c>
      <c r="Z298" s="77">
        <v>30</v>
      </c>
      <c r="AA298" s="54">
        <v>5.3651266766020873</v>
      </c>
      <c r="AB298" s="54">
        <v>1.5350223546944861</v>
      </c>
      <c r="AC298" s="54">
        <v>2</v>
      </c>
      <c r="AD298" s="54">
        <v>0</v>
      </c>
      <c r="AE298" s="54">
        <v>0</v>
      </c>
      <c r="AF298" s="54">
        <v>0</v>
      </c>
      <c r="AG298" s="54">
        <v>0</v>
      </c>
      <c r="AH298" s="54">
        <v>5</v>
      </c>
      <c r="AI298" s="54">
        <v>-2.0814405947899317</v>
      </c>
      <c r="AJ298" s="54">
        <v>-2.7583592160564883</v>
      </c>
      <c r="AK298" s="54">
        <v>0</v>
      </c>
      <c r="AL298" s="54">
        <v>2.16020018915358</v>
      </c>
      <c r="AM298" s="77">
        <v>297</v>
      </c>
      <c r="AN298" s="54">
        <v>2.16020018915358</v>
      </c>
      <c r="AO298" s="59">
        <v>162</v>
      </c>
      <c r="AP298" s="59" t="s">
        <v>22151</v>
      </c>
      <c r="AQ298" s="54">
        <v>6.895458119358298</v>
      </c>
      <c r="AR298" s="54">
        <v>-4.7352579302047175</v>
      </c>
      <c r="AS298" s="77">
        <v>297</v>
      </c>
      <c r="AT298" s="54">
        <v>0</v>
      </c>
      <c r="AU298" s="60">
        <v>-9.2799955167784471</v>
      </c>
      <c r="AV298" s="54"/>
      <c r="AW298" s="54">
        <v>0</v>
      </c>
      <c r="AX298" s="43">
        <v>0</v>
      </c>
      <c r="AY298" s="167">
        <v>535.20000000000005</v>
      </c>
      <c r="AZ298" s="167">
        <v>665</v>
      </c>
      <c r="BA298" s="113">
        <v>-129.79999999999995</v>
      </c>
      <c r="BB298" s="160">
        <v>470</v>
      </c>
      <c r="BC298" s="160">
        <v>591</v>
      </c>
      <c r="BD298" s="267" t="s">
        <v>22151</v>
      </c>
    </row>
    <row r="299" spans="1:56" x14ac:dyDescent="0.3">
      <c r="A299" s="178" t="s">
        <v>16107</v>
      </c>
      <c r="B299" s="33" t="s">
        <v>16108</v>
      </c>
      <c r="C299" s="33" t="s">
        <v>6650</v>
      </c>
      <c r="D299" s="121" t="s">
        <v>15071</v>
      </c>
      <c r="E299" s="33" t="s">
        <v>1395</v>
      </c>
      <c r="F299" s="1" t="s">
        <v>9094</v>
      </c>
      <c r="G299" s="1" t="s">
        <v>1373</v>
      </c>
      <c r="H299" s="1">
        <v>18138</v>
      </c>
      <c r="I299" s="1" t="s">
        <v>16109</v>
      </c>
      <c r="J299" s="1" t="e">
        <v>#VALUE!</v>
      </c>
      <c r="K299" s="1" t="s">
        <v>15318</v>
      </c>
      <c r="L299" s="170">
        <v>12</v>
      </c>
      <c r="M299" s="170">
        <v>0</v>
      </c>
      <c r="N299" s="68">
        <v>1</v>
      </c>
      <c r="O299" s="68">
        <v>1</v>
      </c>
      <c r="P299" s="68">
        <v>0</v>
      </c>
      <c r="Q299" s="68">
        <v>1</v>
      </c>
      <c r="R299" s="68">
        <v>2</v>
      </c>
      <c r="S299" s="68">
        <v>3</v>
      </c>
      <c r="T299" s="68">
        <v>12</v>
      </c>
      <c r="U299" s="68">
        <v>12</v>
      </c>
      <c r="V299" s="68">
        <v>8</v>
      </c>
      <c r="W299" s="68">
        <v>7</v>
      </c>
      <c r="X299" s="68">
        <v>3</v>
      </c>
      <c r="Y299" s="68">
        <v>10</v>
      </c>
      <c r="Z299" s="68">
        <v>8</v>
      </c>
      <c r="AA299" s="5">
        <v>5.25</v>
      </c>
      <c r="AB299" s="5">
        <v>1.3333333333333333</v>
      </c>
      <c r="AC299" s="5">
        <v>1</v>
      </c>
      <c r="AD299" s="5">
        <v>0</v>
      </c>
      <c r="AE299" s="5">
        <v>0.625</v>
      </c>
      <c r="AF299" s="5">
        <v>0</v>
      </c>
      <c r="AG299" s="5">
        <v>0</v>
      </c>
      <c r="AH299" s="5">
        <v>0.86206896551724144</v>
      </c>
      <c r="AI299" s="5">
        <v>-0.38614702040741922</v>
      </c>
      <c r="AJ299" s="5">
        <v>1.8279531070538643E-2</v>
      </c>
      <c r="AK299" s="5">
        <v>0</v>
      </c>
      <c r="AL299" s="5">
        <v>2.1192014761803613</v>
      </c>
      <c r="AM299" s="68">
        <v>298</v>
      </c>
      <c r="AN299" s="5">
        <v>2.1192014761803613</v>
      </c>
      <c r="AO299" s="17">
        <v>163</v>
      </c>
      <c r="AP299" s="17" t="s">
        <v>22151</v>
      </c>
      <c r="AQ299" s="5">
        <v>6.895458119358298</v>
      </c>
      <c r="AR299" s="5">
        <v>-4.7762566431779367</v>
      </c>
      <c r="AS299" s="68">
        <v>298</v>
      </c>
      <c r="AT299" s="14">
        <v>0</v>
      </c>
      <c r="AU299" s="42">
        <v>-9.369001562863069</v>
      </c>
      <c r="AV299" s="19"/>
      <c r="AW299" s="19">
        <v>0</v>
      </c>
      <c r="AX299" s="43">
        <v>0</v>
      </c>
      <c r="AY299" s="167">
        <v>696.59</v>
      </c>
      <c r="AZ299" s="167">
        <v>666</v>
      </c>
      <c r="BA299" s="113">
        <v>30.590000000000032</v>
      </c>
      <c r="BB299" s="160">
        <v>578</v>
      </c>
      <c r="BC299" s="160">
        <v>739</v>
      </c>
      <c r="BD299" s="267" t="s">
        <v>22151</v>
      </c>
    </row>
    <row r="300" spans="1:56" x14ac:dyDescent="0.3">
      <c r="A300" s="214" t="s">
        <v>8261</v>
      </c>
      <c r="B300" s="26" t="s">
        <v>8262</v>
      </c>
      <c r="C300" s="26" t="s">
        <v>8128</v>
      </c>
      <c r="D300" s="121" t="s">
        <v>9046</v>
      </c>
      <c r="E300" s="26" t="s">
        <v>1398</v>
      </c>
      <c r="F300" s="1" t="s">
        <v>9094</v>
      </c>
      <c r="G300" s="1" t="s">
        <v>1373</v>
      </c>
      <c r="H300" s="114">
        <v>11189</v>
      </c>
      <c r="I300" s="114" t="s">
        <v>9843</v>
      </c>
      <c r="J300" s="114" t="e">
        <v>#VALUE!</v>
      </c>
      <c r="K300" s="114" t="s">
        <v>12736</v>
      </c>
      <c r="L300" s="172">
        <v>9</v>
      </c>
      <c r="M300" s="172">
        <v>7</v>
      </c>
      <c r="N300" s="115">
        <v>1</v>
      </c>
      <c r="O300" s="115">
        <v>1</v>
      </c>
      <c r="P300" s="115">
        <v>0</v>
      </c>
      <c r="Q300" s="115">
        <v>0</v>
      </c>
      <c r="R300" s="115">
        <v>0</v>
      </c>
      <c r="S300" s="115">
        <v>0</v>
      </c>
      <c r="T300" s="115">
        <v>34</v>
      </c>
      <c r="U300" s="115">
        <v>34</v>
      </c>
      <c r="V300" s="115">
        <v>36</v>
      </c>
      <c r="W300" s="115">
        <v>21</v>
      </c>
      <c r="X300" s="115">
        <v>5</v>
      </c>
      <c r="Y300" s="115">
        <v>46</v>
      </c>
      <c r="Z300" s="115">
        <v>17</v>
      </c>
      <c r="AA300" s="116">
        <v>5.5588235294117645</v>
      </c>
      <c r="AB300" s="116">
        <v>1.5588235294117647</v>
      </c>
      <c r="AC300" s="116">
        <v>1</v>
      </c>
      <c r="AD300" s="116">
        <v>0</v>
      </c>
      <c r="AE300" s="116">
        <v>0</v>
      </c>
      <c r="AF300" s="116">
        <v>0</v>
      </c>
      <c r="AG300" s="116">
        <v>0</v>
      </c>
      <c r="AH300" s="116">
        <v>3.9655172413793105</v>
      </c>
      <c r="AI300" s="116">
        <v>-1.3118613980056826</v>
      </c>
      <c r="AJ300" s="116">
        <v>-1.545129426296876</v>
      </c>
      <c r="AK300" s="116">
        <v>0</v>
      </c>
      <c r="AL300" s="116">
        <v>2.1085264170767521</v>
      </c>
      <c r="AM300" s="115">
        <v>299</v>
      </c>
      <c r="AN300" s="116">
        <v>2.1085264170767521</v>
      </c>
      <c r="AO300" s="119">
        <v>164</v>
      </c>
      <c r="AP300" s="119" t="s">
        <v>22151</v>
      </c>
      <c r="AQ300" s="27">
        <v>6.895458119358298</v>
      </c>
      <c r="AR300" s="27">
        <v>-4.7869317022815459</v>
      </c>
      <c r="AS300" s="115">
        <v>299</v>
      </c>
      <c r="AT300" s="116">
        <v>0</v>
      </c>
      <c r="AU300" s="117">
        <v>-9.392176553823214</v>
      </c>
      <c r="AV300" s="116"/>
      <c r="AW300" s="116">
        <v>0</v>
      </c>
      <c r="AX300" s="43">
        <v>0</v>
      </c>
      <c r="AY300" s="168">
        <v>518.91</v>
      </c>
      <c r="AZ300" s="168">
        <v>667</v>
      </c>
      <c r="BA300" s="120">
        <v>-148.09000000000003</v>
      </c>
      <c r="BB300" s="161">
        <v>402</v>
      </c>
      <c r="BC300" s="161">
        <v>582</v>
      </c>
      <c r="BD300" s="267" t="s">
        <v>22151</v>
      </c>
    </row>
    <row r="301" spans="1:56" x14ac:dyDescent="0.3">
      <c r="A301" s="178" t="s">
        <v>16730</v>
      </c>
      <c r="B301" s="33" t="s">
        <v>6638</v>
      </c>
      <c r="C301" s="33" t="s">
        <v>16731</v>
      </c>
      <c r="D301" s="121" t="s">
        <v>14232</v>
      </c>
      <c r="E301" s="33" t="s">
        <v>1379</v>
      </c>
      <c r="F301" s="1" t="s">
        <v>9094</v>
      </c>
      <c r="G301" s="1" t="s">
        <v>1373</v>
      </c>
      <c r="H301" s="1">
        <v>17878</v>
      </c>
      <c r="I301" s="1" t="s">
        <v>16732</v>
      </c>
      <c r="J301" s="1" t="e">
        <v>#VALUE!</v>
      </c>
      <c r="K301" s="1" t="s">
        <v>15340</v>
      </c>
      <c r="L301" s="170">
        <v>12</v>
      </c>
      <c r="M301" s="170">
        <v>0</v>
      </c>
      <c r="N301" s="68">
        <v>1</v>
      </c>
      <c r="O301" s="68">
        <v>2</v>
      </c>
      <c r="P301" s="68">
        <v>0</v>
      </c>
      <c r="Q301" s="68">
        <v>0</v>
      </c>
      <c r="R301" s="68">
        <v>0</v>
      </c>
      <c r="S301" s="68">
        <v>0</v>
      </c>
      <c r="T301" s="68">
        <v>17</v>
      </c>
      <c r="U301" s="68">
        <v>17</v>
      </c>
      <c r="V301" s="68">
        <v>15</v>
      </c>
      <c r="W301" s="68">
        <v>10</v>
      </c>
      <c r="X301" s="68">
        <v>4</v>
      </c>
      <c r="Y301" s="68">
        <v>18</v>
      </c>
      <c r="Z301" s="68">
        <v>7</v>
      </c>
      <c r="AA301" s="5">
        <v>5.2941176470588234</v>
      </c>
      <c r="AB301" s="5">
        <v>1.2941176470588236</v>
      </c>
      <c r="AC301" s="34">
        <v>1</v>
      </c>
      <c r="AD301" s="34">
        <v>0</v>
      </c>
      <c r="AE301" s="34">
        <v>0</v>
      </c>
      <c r="AF301" s="34">
        <v>0</v>
      </c>
      <c r="AG301" s="34">
        <v>0</v>
      </c>
      <c r="AH301" s="34">
        <v>1.5517241379310345</v>
      </c>
      <c r="AI301" s="5">
        <v>-0.56070753399711704</v>
      </c>
      <c r="AJ301" s="5">
        <v>5.4333561499177875E-2</v>
      </c>
      <c r="AK301" s="5">
        <v>0</v>
      </c>
      <c r="AL301" s="34">
        <v>2.0453501654330957</v>
      </c>
      <c r="AM301" s="105">
        <v>300</v>
      </c>
      <c r="AN301" s="34">
        <v>2.0453501654330957</v>
      </c>
      <c r="AO301" s="35">
        <v>165</v>
      </c>
      <c r="AP301" s="35" t="s">
        <v>22151</v>
      </c>
      <c r="AQ301" s="34">
        <v>6.895458119358298</v>
      </c>
      <c r="AR301" s="34">
        <v>-4.8501079539252023</v>
      </c>
      <c r="AS301" s="105">
        <v>300</v>
      </c>
      <c r="AT301" s="34">
        <v>0</v>
      </c>
      <c r="AU301" s="44">
        <v>-9.5293288680659103</v>
      </c>
      <c r="AV301" s="34"/>
      <c r="AW301" s="34">
        <v>0</v>
      </c>
      <c r="AX301" s="43">
        <v>0</v>
      </c>
      <c r="AY301" s="167">
        <v>750.59</v>
      </c>
      <c r="AZ301" s="167">
        <v>668</v>
      </c>
      <c r="BA301" s="113">
        <v>82.590000000000032</v>
      </c>
      <c r="BB301" s="160">
        <v>733</v>
      </c>
      <c r="BC301" s="160">
        <v>733</v>
      </c>
      <c r="BD301" s="267" t="s">
        <v>22151</v>
      </c>
    </row>
    <row r="302" spans="1:56" x14ac:dyDescent="0.3">
      <c r="A302" s="212" t="s">
        <v>8301</v>
      </c>
      <c r="B302" s="1" t="s">
        <v>8302</v>
      </c>
      <c r="C302" s="1" t="s">
        <v>8303</v>
      </c>
      <c r="D302" s="121" t="s">
        <v>8375</v>
      </c>
      <c r="E302" s="1" t="s">
        <v>1470</v>
      </c>
      <c r="F302" s="1" t="s">
        <v>6120</v>
      </c>
      <c r="G302" s="1" t="s">
        <v>1373</v>
      </c>
      <c r="H302" s="216">
        <v>13360</v>
      </c>
      <c r="I302" s="216" t="s">
        <v>9345</v>
      </c>
      <c r="J302" s="244" t="e">
        <v>#VALUE!</v>
      </c>
      <c r="K302" s="244" t="s">
        <v>8377</v>
      </c>
      <c r="L302" s="171">
        <v>11</v>
      </c>
      <c r="M302" s="171">
        <v>0</v>
      </c>
      <c r="N302" s="221">
        <v>0</v>
      </c>
      <c r="O302" s="97">
        <v>0</v>
      </c>
      <c r="P302" s="97">
        <v>0</v>
      </c>
      <c r="Q302" s="221">
        <v>0</v>
      </c>
      <c r="R302" s="97">
        <v>0</v>
      </c>
      <c r="S302" s="97">
        <v>0</v>
      </c>
      <c r="T302" s="221">
        <v>14.2</v>
      </c>
      <c r="U302" s="221">
        <v>14.2</v>
      </c>
      <c r="V302" s="221">
        <v>10</v>
      </c>
      <c r="W302" s="221">
        <v>4</v>
      </c>
      <c r="X302" s="221">
        <v>0</v>
      </c>
      <c r="Y302" s="221">
        <v>11</v>
      </c>
      <c r="Z302" s="221">
        <v>6</v>
      </c>
      <c r="AA302" s="224">
        <v>2.535211267605634</v>
      </c>
      <c r="AB302" s="224">
        <v>1.1267605633802817</v>
      </c>
      <c r="AC302" s="224">
        <v>0</v>
      </c>
      <c r="AD302" s="245">
        <v>0</v>
      </c>
      <c r="AE302" s="224">
        <v>0</v>
      </c>
      <c r="AF302" s="245">
        <v>0</v>
      </c>
      <c r="AG302" s="245">
        <v>0</v>
      </c>
      <c r="AH302" s="224">
        <v>0.94827586206896552</v>
      </c>
      <c r="AI302" s="224">
        <v>0.60904145517286878</v>
      </c>
      <c r="AJ302" s="224">
        <v>0.48294689962447535</v>
      </c>
      <c r="AK302" s="224">
        <v>0</v>
      </c>
      <c r="AL302" s="228">
        <v>2.0402642168663099</v>
      </c>
      <c r="AM302" s="246">
        <v>301</v>
      </c>
      <c r="AN302" s="247">
        <v>2.0402642168663099</v>
      </c>
      <c r="AO302" s="248">
        <v>166</v>
      </c>
      <c r="AP302" s="253" t="s">
        <v>22151</v>
      </c>
      <c r="AQ302" s="224">
        <v>6.895458119358298</v>
      </c>
      <c r="AR302" s="224">
        <v>-4.8551939024919886</v>
      </c>
      <c r="AS302" s="221">
        <v>301</v>
      </c>
      <c r="AT302" s="224">
        <v>0</v>
      </c>
      <c r="AU302" s="239">
        <v>-9.5403701944805981</v>
      </c>
      <c r="AV302" s="224"/>
      <c r="AW302" s="224">
        <v>0</v>
      </c>
      <c r="AX302" s="43">
        <v>0</v>
      </c>
      <c r="AY302" s="268">
        <v>999</v>
      </c>
      <c r="AZ302" s="255">
        <v>669</v>
      </c>
      <c r="BA302" s="256">
        <v>330</v>
      </c>
      <c r="BB302" s="257">
        <v>0</v>
      </c>
      <c r="BC302" s="257">
        <v>0</v>
      </c>
      <c r="BD302" s="267" t="s">
        <v>22151</v>
      </c>
    </row>
    <row r="303" spans="1:56" x14ac:dyDescent="0.3">
      <c r="A303" s="178" t="s">
        <v>14152</v>
      </c>
      <c r="B303" s="1" t="s">
        <v>6873</v>
      </c>
      <c r="C303" s="1" t="s">
        <v>7087</v>
      </c>
      <c r="D303" s="121" t="s">
        <v>11277</v>
      </c>
      <c r="E303" s="1" t="s">
        <v>1413</v>
      </c>
      <c r="F303" s="1" t="s">
        <v>9094</v>
      </c>
      <c r="G303" s="1" t="s">
        <v>1373</v>
      </c>
      <c r="H303" s="1">
        <v>14875</v>
      </c>
      <c r="I303" s="1" t="s">
        <v>13978</v>
      </c>
      <c r="J303" s="1" t="e">
        <v>#VALUE!</v>
      </c>
      <c r="K303" s="1" t="s">
        <v>14153</v>
      </c>
      <c r="L303" s="170">
        <v>5</v>
      </c>
      <c r="M303" s="170">
        <v>4</v>
      </c>
      <c r="N303" s="68">
        <v>0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14</v>
      </c>
      <c r="U303" s="68">
        <v>14</v>
      </c>
      <c r="V303" s="68">
        <v>6</v>
      </c>
      <c r="W303" s="68">
        <v>4</v>
      </c>
      <c r="X303" s="68">
        <v>3</v>
      </c>
      <c r="Y303" s="68">
        <v>15</v>
      </c>
      <c r="Z303" s="68">
        <v>12</v>
      </c>
      <c r="AA303" s="5">
        <v>2.5714285714285716</v>
      </c>
      <c r="AB303" s="5">
        <v>1.2857142857142858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1.2931034482758621</v>
      </c>
      <c r="AI303" s="5">
        <v>0.58677337791206119</v>
      </c>
      <c r="AJ303" s="5">
        <v>0.10082871308790589</v>
      </c>
      <c r="AK303" s="5">
        <v>0</v>
      </c>
      <c r="AL303" s="5">
        <v>1.9807055392758293</v>
      </c>
      <c r="AM303" s="68">
        <v>302</v>
      </c>
      <c r="AN303" s="5">
        <v>1.9807055392758293</v>
      </c>
      <c r="AO303" s="17">
        <v>167</v>
      </c>
      <c r="AP303" s="17" t="s">
        <v>22151</v>
      </c>
      <c r="AQ303" s="5">
        <v>6.895458119358298</v>
      </c>
      <c r="AR303" s="5">
        <v>-4.9147525800824692</v>
      </c>
      <c r="AS303" s="68">
        <v>302</v>
      </c>
      <c r="AT303" s="14">
        <v>0</v>
      </c>
      <c r="AU303" s="42">
        <v>-9.6696689460248297</v>
      </c>
      <c r="AV303" s="19"/>
      <c r="AW303" s="19">
        <v>0</v>
      </c>
      <c r="AX303" s="43">
        <v>0</v>
      </c>
      <c r="AY303" s="167">
        <v>329.25</v>
      </c>
      <c r="AZ303" s="167">
        <v>672</v>
      </c>
      <c r="BA303" s="113">
        <v>-342.75</v>
      </c>
      <c r="BB303" s="160">
        <v>227</v>
      </c>
      <c r="BC303" s="160">
        <v>419</v>
      </c>
      <c r="BD303" s="267" t="s">
        <v>22151</v>
      </c>
    </row>
    <row r="304" spans="1:56" x14ac:dyDescent="0.3">
      <c r="A304" s="214" t="s">
        <v>13691</v>
      </c>
      <c r="B304" s="33" t="s">
        <v>13692</v>
      </c>
      <c r="C304" s="33" t="s">
        <v>6541</v>
      </c>
      <c r="D304" s="121" t="s">
        <v>11318</v>
      </c>
      <c r="E304" s="33" t="s">
        <v>1470</v>
      </c>
      <c r="F304" s="114" t="s">
        <v>6120</v>
      </c>
      <c r="G304" s="1" t="s">
        <v>1373</v>
      </c>
      <c r="H304" s="114">
        <v>12890</v>
      </c>
      <c r="I304" s="114" t="s">
        <v>11319</v>
      </c>
      <c r="J304" s="114" t="e">
        <v>#VALUE!</v>
      </c>
      <c r="K304" s="114" t="s">
        <v>13695</v>
      </c>
      <c r="L304" s="172">
        <v>20</v>
      </c>
      <c r="M304" s="172">
        <v>0</v>
      </c>
      <c r="N304" s="115">
        <v>0</v>
      </c>
      <c r="O304" s="115">
        <v>0</v>
      </c>
      <c r="P304" s="115">
        <v>0</v>
      </c>
      <c r="Q304" s="115">
        <v>1</v>
      </c>
      <c r="R304" s="115">
        <v>1</v>
      </c>
      <c r="S304" s="115">
        <v>2</v>
      </c>
      <c r="T304" s="115">
        <v>19</v>
      </c>
      <c r="U304" s="115">
        <v>19</v>
      </c>
      <c r="V304" s="115">
        <v>18</v>
      </c>
      <c r="W304" s="115">
        <v>9</v>
      </c>
      <c r="X304" s="115">
        <v>2</v>
      </c>
      <c r="Y304" s="115">
        <v>15</v>
      </c>
      <c r="Z304" s="115">
        <v>6</v>
      </c>
      <c r="AA304" s="116">
        <v>4.2631578947368425</v>
      </c>
      <c r="AB304" s="116">
        <v>1.263157894736842</v>
      </c>
      <c r="AC304" s="116">
        <v>0</v>
      </c>
      <c r="AD304" s="116">
        <v>0</v>
      </c>
      <c r="AE304" s="116">
        <v>0.625</v>
      </c>
      <c r="AF304" s="116">
        <v>0</v>
      </c>
      <c r="AG304" s="116">
        <v>0</v>
      </c>
      <c r="AH304" s="116">
        <v>1.2931034482758621</v>
      </c>
      <c r="AI304" s="116">
        <v>-8.9667653603256972E-2</v>
      </c>
      <c r="AJ304" s="116">
        <v>0.13566965205619658</v>
      </c>
      <c r="AK304" s="116">
        <v>0</v>
      </c>
      <c r="AL304" s="116">
        <v>1.9641054467288017</v>
      </c>
      <c r="AM304" s="115">
        <v>303</v>
      </c>
      <c r="AN304" s="116">
        <v>1.9641054467288017</v>
      </c>
      <c r="AO304" s="119">
        <v>168</v>
      </c>
      <c r="AP304" s="119" t="s">
        <v>22151</v>
      </c>
      <c r="AQ304" s="34">
        <v>6.895458119358298</v>
      </c>
      <c r="AR304" s="116">
        <v>-4.9313526726294965</v>
      </c>
      <c r="AS304" s="115">
        <v>303</v>
      </c>
      <c r="AT304" s="116">
        <v>0</v>
      </c>
      <c r="AU304" s="117">
        <v>-9.7057068724644928</v>
      </c>
      <c r="AV304" s="116"/>
      <c r="AW304" s="116">
        <v>0</v>
      </c>
      <c r="AX304" s="43">
        <v>0</v>
      </c>
      <c r="AY304" s="168">
        <v>999</v>
      </c>
      <c r="AZ304" s="168">
        <v>674</v>
      </c>
      <c r="BA304" s="120">
        <v>325</v>
      </c>
      <c r="BB304" s="161">
        <v>0</v>
      </c>
      <c r="BC304" s="161">
        <v>0</v>
      </c>
      <c r="BD304" s="267" t="s">
        <v>22151</v>
      </c>
    </row>
    <row r="305" spans="1:56" x14ac:dyDescent="0.3">
      <c r="A305" s="118" t="s">
        <v>20163</v>
      </c>
      <c r="B305" s="33" t="s">
        <v>20164</v>
      </c>
      <c r="C305" s="33" t="s">
        <v>7122</v>
      </c>
      <c r="D305" s="121" t="s">
        <v>17205</v>
      </c>
      <c r="E305" s="33" t="s">
        <v>1449</v>
      </c>
      <c r="F305" s="114" t="s">
        <v>6120</v>
      </c>
      <c r="G305" s="1" t="s">
        <v>1373</v>
      </c>
      <c r="H305" s="114">
        <v>19350</v>
      </c>
      <c r="I305" s="114" t="s">
        <v>20165</v>
      </c>
      <c r="J305" s="114" t="e">
        <v>#VALUE!</v>
      </c>
      <c r="K305" s="114" t="s">
        <v>20167</v>
      </c>
      <c r="L305" s="172">
        <v>3.9999999999999996</v>
      </c>
      <c r="M305" s="172">
        <v>3.9999999999999996</v>
      </c>
      <c r="N305" s="115">
        <v>0.99999999999999989</v>
      </c>
      <c r="O305" s="115">
        <v>0.99999999999999989</v>
      </c>
      <c r="P305" s="115">
        <v>0</v>
      </c>
      <c r="Q305" s="115">
        <v>0</v>
      </c>
      <c r="R305" s="115">
        <v>0</v>
      </c>
      <c r="S305" s="115">
        <v>0</v>
      </c>
      <c r="T305" s="115">
        <v>18.2</v>
      </c>
      <c r="U305" s="115">
        <v>18.2</v>
      </c>
      <c r="V305" s="115">
        <v>15</v>
      </c>
      <c r="W305" s="115">
        <v>10</v>
      </c>
      <c r="X305" s="115">
        <v>0</v>
      </c>
      <c r="Y305" s="115">
        <v>22.000000000000004</v>
      </c>
      <c r="Z305" s="115">
        <v>12</v>
      </c>
      <c r="AA305" s="116">
        <v>4.9450549450549453</v>
      </c>
      <c r="AB305" s="116">
        <v>1.4835164835164836</v>
      </c>
      <c r="AC305" s="116">
        <v>0.99999999999999989</v>
      </c>
      <c r="AD305" s="116">
        <v>0</v>
      </c>
      <c r="AE305" s="116">
        <v>0</v>
      </c>
      <c r="AF305" s="116">
        <v>0</v>
      </c>
      <c r="AG305" s="116">
        <v>0</v>
      </c>
      <c r="AH305" s="116">
        <v>1.8965517241379315</v>
      </c>
      <c r="AI305" s="116">
        <v>-0.42498682231021118</v>
      </c>
      <c r="AJ305" s="116">
        <v>-0.53613368026267261</v>
      </c>
      <c r="AK305" s="116">
        <v>0</v>
      </c>
      <c r="AL305" s="116">
        <v>1.9354312215650478</v>
      </c>
      <c r="AM305" s="115">
        <v>304</v>
      </c>
      <c r="AN305" s="116">
        <v>1.9354312215650478</v>
      </c>
      <c r="AO305" s="119">
        <v>169</v>
      </c>
      <c r="AP305" s="119" t="s">
        <v>22151</v>
      </c>
      <c r="AQ305" s="34">
        <v>6.895458119358298</v>
      </c>
      <c r="AR305" s="116">
        <v>-4.9600268977932505</v>
      </c>
      <c r="AS305" s="115">
        <v>304</v>
      </c>
      <c r="AT305" s="116">
        <v>0</v>
      </c>
      <c r="AU305" s="117">
        <v>-9.7679571047591764</v>
      </c>
      <c r="AV305" s="116"/>
      <c r="AW305" s="116">
        <v>0</v>
      </c>
      <c r="AX305" s="43">
        <v>0</v>
      </c>
      <c r="AY305" s="168">
        <v>504.07</v>
      </c>
      <c r="AZ305" s="168">
        <v>676</v>
      </c>
      <c r="BA305" s="120">
        <v>-171.93</v>
      </c>
      <c r="BB305" s="161">
        <v>439</v>
      </c>
      <c r="BC305" s="161">
        <v>598</v>
      </c>
      <c r="BD305" s="267" t="s">
        <v>22151</v>
      </c>
    </row>
    <row r="306" spans="1:56" x14ac:dyDescent="0.3">
      <c r="A306" s="178" t="s">
        <v>16704</v>
      </c>
      <c r="B306" s="33" t="s">
        <v>16706</v>
      </c>
      <c r="C306" s="33" t="s">
        <v>6767</v>
      </c>
      <c r="D306" s="121" t="s">
        <v>16705</v>
      </c>
      <c r="E306" s="33" t="s">
        <v>1481</v>
      </c>
      <c r="F306" s="1" t="s">
        <v>9094</v>
      </c>
      <c r="G306" s="1" t="s">
        <v>1373</v>
      </c>
      <c r="H306" s="26">
        <v>11209</v>
      </c>
      <c r="I306" s="26" t="s">
        <v>16707</v>
      </c>
      <c r="J306" s="26" t="e">
        <v>#VALUE!</v>
      </c>
      <c r="K306" s="26" t="s">
        <v>16709</v>
      </c>
      <c r="L306" s="171">
        <v>17</v>
      </c>
      <c r="M306" s="171">
        <v>0</v>
      </c>
      <c r="N306" s="68">
        <v>0.99999999999999989</v>
      </c>
      <c r="O306" s="68">
        <v>1.9999999999999998</v>
      </c>
      <c r="P306" s="68">
        <v>0</v>
      </c>
      <c r="Q306" s="97">
        <v>0</v>
      </c>
      <c r="R306" s="97">
        <v>5</v>
      </c>
      <c r="S306" s="97">
        <v>5</v>
      </c>
      <c r="T306" s="97">
        <v>19.100000000000001</v>
      </c>
      <c r="U306" s="97">
        <v>19.100000000000001</v>
      </c>
      <c r="V306" s="97">
        <v>15</v>
      </c>
      <c r="W306" s="97">
        <v>11</v>
      </c>
      <c r="X306" s="97">
        <v>3</v>
      </c>
      <c r="Y306" s="97">
        <v>21</v>
      </c>
      <c r="Z306" s="97">
        <v>12</v>
      </c>
      <c r="AA306" s="27">
        <v>5.1832460732984291</v>
      </c>
      <c r="AB306" s="27">
        <v>1.413612565445026</v>
      </c>
      <c r="AC306" s="27">
        <v>0.99999999999999989</v>
      </c>
      <c r="AD306" s="27">
        <v>0</v>
      </c>
      <c r="AE306" s="27">
        <v>0</v>
      </c>
      <c r="AF306" s="27">
        <v>0</v>
      </c>
      <c r="AG306" s="27">
        <v>0</v>
      </c>
      <c r="AH306" s="27">
        <v>1.8103448275862069</v>
      </c>
      <c r="AI306" s="27">
        <v>-0.56896107450333244</v>
      </c>
      <c r="AJ306" s="27">
        <v>-0.34712425400671565</v>
      </c>
      <c r="AK306" s="27">
        <v>0</v>
      </c>
      <c r="AL306" s="27">
        <v>1.8942594990761585</v>
      </c>
      <c r="AM306" s="97">
        <v>305</v>
      </c>
      <c r="AN306" s="27">
        <v>1.8942594990761585</v>
      </c>
      <c r="AO306" s="28">
        <v>170</v>
      </c>
      <c r="AP306" s="28" t="s">
        <v>22151</v>
      </c>
      <c r="AQ306" s="27">
        <v>6.895458119358298</v>
      </c>
      <c r="AR306" s="27">
        <v>-5.001198620282139</v>
      </c>
      <c r="AS306" s="97">
        <v>305</v>
      </c>
      <c r="AT306" s="27">
        <v>0</v>
      </c>
      <c r="AU306" s="43">
        <v>-9.8573387453883115</v>
      </c>
      <c r="AV306" s="27"/>
      <c r="AW306" s="27">
        <v>0</v>
      </c>
      <c r="AX306" s="43">
        <v>0</v>
      </c>
      <c r="AY306" s="167">
        <v>999</v>
      </c>
      <c r="AZ306" s="167">
        <v>677</v>
      </c>
      <c r="BA306" s="113">
        <v>322</v>
      </c>
      <c r="BB306" s="160">
        <v>0</v>
      </c>
      <c r="BC306" s="160">
        <v>0</v>
      </c>
      <c r="BD306" s="267" t="s">
        <v>22151</v>
      </c>
    </row>
    <row r="307" spans="1:56" x14ac:dyDescent="0.3">
      <c r="A307" s="178" t="s">
        <v>16725</v>
      </c>
      <c r="B307" s="33" t="s">
        <v>6684</v>
      </c>
      <c r="C307" s="33" t="s">
        <v>7672</v>
      </c>
      <c r="D307" s="121" t="s">
        <v>16726</v>
      </c>
      <c r="E307" s="33" t="s">
        <v>1470</v>
      </c>
      <c r="F307" s="1" t="s">
        <v>6120</v>
      </c>
      <c r="G307" s="1" t="s">
        <v>1373</v>
      </c>
      <c r="H307" s="1">
        <v>19447</v>
      </c>
      <c r="I307" s="1" t="s">
        <v>16727</v>
      </c>
      <c r="J307" s="1" t="e">
        <v>#VALUE!</v>
      </c>
      <c r="K307" s="1" t="s">
        <v>16728</v>
      </c>
      <c r="L307" s="170">
        <v>9</v>
      </c>
      <c r="M307" s="170">
        <v>6</v>
      </c>
      <c r="N307" s="68">
        <v>1</v>
      </c>
      <c r="O307" s="68">
        <v>5</v>
      </c>
      <c r="P307" s="68">
        <v>0</v>
      </c>
      <c r="Q307" s="68">
        <v>0</v>
      </c>
      <c r="R307" s="68">
        <v>0</v>
      </c>
      <c r="S307" s="68">
        <v>0</v>
      </c>
      <c r="T307" s="68">
        <v>36.200000000000003</v>
      </c>
      <c r="U307" s="68">
        <v>36.200000000000003</v>
      </c>
      <c r="V307" s="68">
        <v>37</v>
      </c>
      <c r="W307" s="68">
        <v>23</v>
      </c>
      <c r="X307" s="68">
        <v>10</v>
      </c>
      <c r="Y307" s="68">
        <v>33</v>
      </c>
      <c r="Z307" s="68">
        <v>12</v>
      </c>
      <c r="AA307" s="5">
        <v>5.7182320441988947</v>
      </c>
      <c r="AB307" s="5">
        <v>1.3535911602209945</v>
      </c>
      <c r="AC307" s="34">
        <v>1</v>
      </c>
      <c r="AD307" s="34">
        <v>0</v>
      </c>
      <c r="AE307" s="34">
        <v>0</v>
      </c>
      <c r="AF307" s="34">
        <v>0</v>
      </c>
      <c r="AG307" s="34">
        <v>0</v>
      </c>
      <c r="AH307" s="34">
        <v>2.8448275862068968</v>
      </c>
      <c r="AI307" s="5">
        <v>-1.5401617667036542</v>
      </c>
      <c r="AJ307" s="5">
        <v>-0.45277469393647535</v>
      </c>
      <c r="AK307" s="5">
        <v>0</v>
      </c>
      <c r="AL307" s="34">
        <v>1.8518911255667672</v>
      </c>
      <c r="AM307" s="105">
        <v>306</v>
      </c>
      <c r="AN307" s="34">
        <v>1.8518911255667672</v>
      </c>
      <c r="AO307" s="35">
        <v>171</v>
      </c>
      <c r="AP307" s="35" t="s">
        <v>22151</v>
      </c>
      <c r="AQ307" s="34">
        <v>6.895458119358298</v>
      </c>
      <c r="AR307" s="34">
        <v>-5.0435669937915311</v>
      </c>
      <c r="AS307" s="105">
        <v>306</v>
      </c>
      <c r="AT307" s="34">
        <v>0</v>
      </c>
      <c r="AU307" s="44">
        <v>-9.9493182523443178</v>
      </c>
      <c r="AV307" s="34"/>
      <c r="AW307" s="34">
        <v>0</v>
      </c>
      <c r="AX307" s="43">
        <v>0</v>
      </c>
      <c r="AY307" s="167">
        <v>526.61</v>
      </c>
      <c r="AZ307" s="167">
        <v>680</v>
      </c>
      <c r="BA307" s="113">
        <v>-153.38999999999999</v>
      </c>
      <c r="BB307" s="160">
        <v>464</v>
      </c>
      <c r="BC307" s="160">
        <v>675</v>
      </c>
      <c r="BD307" s="267" t="s">
        <v>22151</v>
      </c>
    </row>
    <row r="308" spans="1:56" x14ac:dyDescent="0.3">
      <c r="A308" s="213" t="s">
        <v>17522</v>
      </c>
      <c r="B308" s="33" t="s">
        <v>17523</v>
      </c>
      <c r="C308" s="33" t="s">
        <v>6558</v>
      </c>
      <c r="D308" s="121" t="s">
        <v>17222</v>
      </c>
      <c r="E308" s="33" t="s">
        <v>1426</v>
      </c>
      <c r="F308" s="1" t="s">
        <v>6120</v>
      </c>
      <c r="G308" s="1" t="s">
        <v>1373</v>
      </c>
      <c r="H308" s="1">
        <v>20387</v>
      </c>
      <c r="I308" s="1" t="s">
        <v>17524</v>
      </c>
      <c r="J308" s="1" t="e">
        <v>#VALUE!</v>
      </c>
      <c r="K308" s="1" t="s">
        <v>17301</v>
      </c>
      <c r="L308" s="170">
        <v>13</v>
      </c>
      <c r="M308" s="170">
        <v>0</v>
      </c>
      <c r="N308" s="68">
        <v>2</v>
      </c>
      <c r="O308" s="68">
        <v>0</v>
      </c>
      <c r="P308" s="68">
        <v>0</v>
      </c>
      <c r="Q308" s="68">
        <v>0</v>
      </c>
      <c r="R308" s="68">
        <v>2</v>
      </c>
      <c r="S308" s="68">
        <v>2</v>
      </c>
      <c r="T308" s="68">
        <v>21</v>
      </c>
      <c r="U308" s="68">
        <v>21</v>
      </c>
      <c r="V308" s="68">
        <v>22</v>
      </c>
      <c r="W308" s="68">
        <v>12</v>
      </c>
      <c r="X308" s="68">
        <v>3</v>
      </c>
      <c r="Y308" s="68">
        <v>22</v>
      </c>
      <c r="Z308" s="68">
        <v>14</v>
      </c>
      <c r="AA308" s="5">
        <v>5.1428571428571432</v>
      </c>
      <c r="AB308" s="5">
        <v>1.7142857142857142</v>
      </c>
      <c r="AC308" s="54">
        <v>2</v>
      </c>
      <c r="AD308" s="54">
        <v>0</v>
      </c>
      <c r="AE308" s="54">
        <v>0</v>
      </c>
      <c r="AF308" s="54">
        <v>0</v>
      </c>
      <c r="AG308" s="54">
        <v>0</v>
      </c>
      <c r="AH308" s="54">
        <v>1.896551724137931</v>
      </c>
      <c r="AI308" s="5">
        <v>-0.5995989770457445</v>
      </c>
      <c r="AJ308" s="5">
        <v>-1.4546199300700098</v>
      </c>
      <c r="AK308" s="5">
        <v>0</v>
      </c>
      <c r="AL308" s="54">
        <v>1.8423328170221767</v>
      </c>
      <c r="AM308" s="77">
        <v>307</v>
      </c>
      <c r="AN308" s="54">
        <v>1.8423328170221767</v>
      </c>
      <c r="AO308" s="59">
        <v>172</v>
      </c>
      <c r="AP308" s="59" t="s">
        <v>22151</v>
      </c>
      <c r="AQ308" s="54">
        <v>6.895458119358298</v>
      </c>
      <c r="AR308" s="54">
        <v>-5.0531253023361211</v>
      </c>
      <c r="AS308" s="77">
        <v>307</v>
      </c>
      <c r="AT308" s="54">
        <v>0</v>
      </c>
      <c r="AU308" s="60">
        <v>-9.9700688366703805</v>
      </c>
      <c r="AV308" s="54"/>
      <c r="AW308" s="54">
        <v>0</v>
      </c>
      <c r="AX308" s="43">
        <v>0</v>
      </c>
      <c r="AY308" s="167">
        <v>743.68</v>
      </c>
      <c r="AZ308" s="167">
        <v>681</v>
      </c>
      <c r="BA308" s="113">
        <v>62.67999999999995</v>
      </c>
      <c r="BB308" s="160">
        <v>591</v>
      </c>
      <c r="BC308" s="160">
        <v>746</v>
      </c>
      <c r="BD308" s="267" t="s">
        <v>22151</v>
      </c>
    </row>
    <row r="309" spans="1:56" x14ac:dyDescent="0.3">
      <c r="A309" s="178" t="s">
        <v>16087</v>
      </c>
      <c r="B309" s="33" t="s">
        <v>16090</v>
      </c>
      <c r="C309" s="33" t="s">
        <v>16089</v>
      </c>
      <c r="D309" s="121" t="s">
        <v>16088</v>
      </c>
      <c r="E309" s="33" t="s">
        <v>1416</v>
      </c>
      <c r="F309" s="1" t="s">
        <v>9094</v>
      </c>
      <c r="G309" s="1" t="s">
        <v>1373</v>
      </c>
      <c r="H309" s="1">
        <v>19558</v>
      </c>
      <c r="I309" s="1" t="s">
        <v>16091</v>
      </c>
      <c r="J309" s="1" t="e">
        <v>#VALUE!</v>
      </c>
      <c r="K309" s="1" t="s">
        <v>16092</v>
      </c>
      <c r="L309" s="170">
        <v>21</v>
      </c>
      <c r="M309" s="170">
        <v>0</v>
      </c>
      <c r="N309" s="68">
        <v>1</v>
      </c>
      <c r="O309" s="68">
        <v>0</v>
      </c>
      <c r="P309" s="68">
        <v>0</v>
      </c>
      <c r="Q309" s="68">
        <v>0</v>
      </c>
      <c r="R309" s="68">
        <v>5</v>
      </c>
      <c r="S309" s="68">
        <v>5</v>
      </c>
      <c r="T309" s="68">
        <v>22.1</v>
      </c>
      <c r="U309" s="68">
        <v>22.1</v>
      </c>
      <c r="V309" s="68">
        <v>16</v>
      </c>
      <c r="W309" s="68">
        <v>9</v>
      </c>
      <c r="X309" s="68">
        <v>1</v>
      </c>
      <c r="Y309" s="68">
        <v>19</v>
      </c>
      <c r="Z309" s="68">
        <v>19</v>
      </c>
      <c r="AA309" s="5">
        <v>3.6651583710407238</v>
      </c>
      <c r="AB309" s="5">
        <v>1.5837104072398189</v>
      </c>
      <c r="AC309" s="34">
        <v>1</v>
      </c>
      <c r="AD309" s="34">
        <v>0</v>
      </c>
      <c r="AE309" s="34">
        <v>0</v>
      </c>
      <c r="AF309" s="34">
        <v>0</v>
      </c>
      <c r="AG309" s="34">
        <v>0</v>
      </c>
      <c r="AH309" s="34">
        <v>1.6379310344827587</v>
      </c>
      <c r="AI309" s="5">
        <v>0.25392403116290307</v>
      </c>
      <c r="AJ309" s="5">
        <v>-1.0561953678654301</v>
      </c>
      <c r="AK309" s="5">
        <v>0</v>
      </c>
      <c r="AL309" s="34">
        <v>1.8356596977802317</v>
      </c>
      <c r="AM309" s="105">
        <v>308</v>
      </c>
      <c r="AN309" s="34">
        <v>1.8356596977802317</v>
      </c>
      <c r="AO309" s="35">
        <v>173</v>
      </c>
      <c r="AP309" s="35" t="s">
        <v>22151</v>
      </c>
      <c r="AQ309" s="34">
        <v>6.895458119358298</v>
      </c>
      <c r="AR309" s="34">
        <v>-5.0597984215780665</v>
      </c>
      <c r="AS309" s="105">
        <v>308</v>
      </c>
      <c r="AT309" s="34">
        <v>0</v>
      </c>
      <c r="AU309" s="44">
        <v>-9.9845558270099239</v>
      </c>
      <c r="AV309" s="34"/>
      <c r="AW309" s="34">
        <v>0</v>
      </c>
      <c r="AX309" s="43">
        <v>0</v>
      </c>
      <c r="AY309" s="167">
        <v>999</v>
      </c>
      <c r="AZ309" s="167">
        <v>682</v>
      </c>
      <c r="BA309" s="113">
        <v>317</v>
      </c>
      <c r="BB309" s="160">
        <v>0</v>
      </c>
      <c r="BC309" s="160">
        <v>0</v>
      </c>
      <c r="BD309" s="267" t="s">
        <v>22151</v>
      </c>
    </row>
    <row r="310" spans="1:56" x14ac:dyDescent="0.3">
      <c r="A310" s="178" t="s">
        <v>16380</v>
      </c>
      <c r="B310" s="33" t="s">
        <v>16381</v>
      </c>
      <c r="C310" s="33" t="s">
        <v>7640</v>
      </c>
      <c r="D310" s="121" t="s">
        <v>14256</v>
      </c>
      <c r="E310" s="33" t="s">
        <v>1386</v>
      </c>
      <c r="F310" s="1" t="s">
        <v>6120</v>
      </c>
      <c r="G310" s="1" t="s">
        <v>1373</v>
      </c>
      <c r="H310" s="1">
        <v>3237</v>
      </c>
      <c r="I310" s="1" t="s">
        <v>16382</v>
      </c>
      <c r="J310" s="1" t="e">
        <v>#VALUE!</v>
      </c>
      <c r="K310" s="1" t="s">
        <v>16383</v>
      </c>
      <c r="L310" s="170">
        <v>23</v>
      </c>
      <c r="M310" s="170">
        <v>0</v>
      </c>
      <c r="N310" s="68">
        <v>2</v>
      </c>
      <c r="O310" s="68">
        <v>0</v>
      </c>
      <c r="P310" s="68">
        <v>0</v>
      </c>
      <c r="Q310" s="68">
        <v>0</v>
      </c>
      <c r="R310" s="68">
        <v>5.9999999999999991</v>
      </c>
      <c r="S310" s="68">
        <v>5.9999999999999991</v>
      </c>
      <c r="T310" s="68">
        <v>20.2</v>
      </c>
      <c r="U310" s="68">
        <v>20.2</v>
      </c>
      <c r="V310" s="68">
        <v>26</v>
      </c>
      <c r="W310" s="68">
        <v>10</v>
      </c>
      <c r="X310" s="68">
        <v>5</v>
      </c>
      <c r="Y310" s="68">
        <v>9</v>
      </c>
      <c r="Z310" s="68">
        <v>5</v>
      </c>
      <c r="AA310" s="5">
        <v>4.4554455445544559</v>
      </c>
      <c r="AB310" s="5">
        <v>1.5346534653465347</v>
      </c>
      <c r="AC310" s="5">
        <v>2</v>
      </c>
      <c r="AD310" s="5">
        <v>0</v>
      </c>
      <c r="AE310" s="5">
        <v>0</v>
      </c>
      <c r="AF310" s="5">
        <v>0</v>
      </c>
      <c r="AG310" s="5">
        <v>0</v>
      </c>
      <c r="AH310" s="5">
        <v>0.77586206896551724</v>
      </c>
      <c r="AI310" s="5">
        <v>-0.20059125254934007</v>
      </c>
      <c r="AJ310" s="5">
        <v>-0.78692523412372617</v>
      </c>
      <c r="AK310" s="5">
        <v>0</v>
      </c>
      <c r="AL310" s="5">
        <v>1.7883455822924508</v>
      </c>
      <c r="AM310" s="68">
        <v>309</v>
      </c>
      <c r="AN310" s="5">
        <v>1.7883455822924508</v>
      </c>
      <c r="AO310" s="17">
        <v>174</v>
      </c>
      <c r="AP310" s="17" t="s">
        <v>22151</v>
      </c>
      <c r="AQ310" s="5">
        <v>6.895458119358298</v>
      </c>
      <c r="AR310" s="5">
        <v>-5.1071125370658468</v>
      </c>
      <c r="AS310" s="68">
        <v>309</v>
      </c>
      <c r="AT310" s="14">
        <v>0</v>
      </c>
      <c r="AU310" s="42">
        <v>-10.087272279263178</v>
      </c>
      <c r="AV310" s="19"/>
      <c r="AW310" s="19">
        <v>0</v>
      </c>
      <c r="AX310" s="43">
        <v>0</v>
      </c>
      <c r="AY310" s="167">
        <v>999</v>
      </c>
      <c r="AZ310" s="167">
        <v>684</v>
      </c>
      <c r="BA310" s="113">
        <v>315</v>
      </c>
      <c r="BB310" s="160">
        <v>0</v>
      </c>
      <c r="BC310" s="160">
        <v>0</v>
      </c>
      <c r="BD310" s="267" t="s">
        <v>22151</v>
      </c>
    </row>
    <row r="311" spans="1:56" x14ac:dyDescent="0.3">
      <c r="A311" s="212" t="s">
        <v>17103</v>
      </c>
      <c r="B311" s="1" t="s">
        <v>6706</v>
      </c>
      <c r="C311" s="1" t="s">
        <v>6585</v>
      </c>
      <c r="D311" s="121" t="s">
        <v>14749</v>
      </c>
      <c r="E311" s="1" t="s">
        <v>1460</v>
      </c>
      <c r="F311" s="1" t="s">
        <v>9094</v>
      </c>
      <c r="G311" s="1" t="s">
        <v>1373</v>
      </c>
      <c r="H311" s="216">
        <v>19665</v>
      </c>
      <c r="I311" s="216" t="s">
        <v>17104</v>
      </c>
      <c r="J311" s="244" t="e">
        <v>#VALUE!</v>
      </c>
      <c r="K311" s="244" t="s">
        <v>15379</v>
      </c>
      <c r="L311" s="171">
        <v>8</v>
      </c>
      <c r="M311" s="171">
        <v>8</v>
      </c>
      <c r="N311" s="221">
        <v>2</v>
      </c>
      <c r="O311" s="97">
        <v>4</v>
      </c>
      <c r="P311" s="97">
        <v>0</v>
      </c>
      <c r="Q311" s="221">
        <v>0</v>
      </c>
      <c r="R311" s="97">
        <v>0</v>
      </c>
      <c r="S311" s="97">
        <v>0</v>
      </c>
      <c r="T311" s="221">
        <v>38</v>
      </c>
      <c r="U311" s="221">
        <v>38</v>
      </c>
      <c r="V311" s="221">
        <v>35</v>
      </c>
      <c r="W311" s="221">
        <v>22</v>
      </c>
      <c r="X311" s="221">
        <v>7</v>
      </c>
      <c r="Y311" s="221">
        <v>30</v>
      </c>
      <c r="Z311" s="221">
        <v>24</v>
      </c>
      <c r="AA311" s="224">
        <v>5.2105263157894735</v>
      </c>
      <c r="AB311" s="224">
        <v>1.5526315789473684</v>
      </c>
      <c r="AC311" s="224">
        <v>2</v>
      </c>
      <c r="AD311" s="245">
        <v>0</v>
      </c>
      <c r="AE311" s="224">
        <v>0</v>
      </c>
      <c r="AF311" s="245">
        <v>0</v>
      </c>
      <c r="AG311" s="245">
        <v>0</v>
      </c>
      <c r="AH311" s="224">
        <v>2.5862068965517242</v>
      </c>
      <c r="AI311" s="224">
        <v>-1.1078373230113021</v>
      </c>
      <c r="AJ311" s="224">
        <v>-1.6951535050400355</v>
      </c>
      <c r="AK311" s="224">
        <v>0</v>
      </c>
      <c r="AL311" s="228">
        <v>1.7832160685003866</v>
      </c>
      <c r="AM311" s="246">
        <v>310</v>
      </c>
      <c r="AN311" s="247">
        <v>1.7832160685003866</v>
      </c>
      <c r="AO311" s="248">
        <v>175</v>
      </c>
      <c r="AP311" s="253" t="s">
        <v>22151</v>
      </c>
      <c r="AQ311" s="224">
        <v>6.895458119358298</v>
      </c>
      <c r="AR311" s="224">
        <v>-5.1122420508579118</v>
      </c>
      <c r="AS311" s="221">
        <v>310</v>
      </c>
      <c r="AT311" s="224">
        <v>0</v>
      </c>
      <c r="AU311" s="239">
        <v>-10.098408183486965</v>
      </c>
      <c r="AV311" s="224"/>
      <c r="AW311" s="224">
        <v>0</v>
      </c>
      <c r="AX311" s="43">
        <v>0</v>
      </c>
      <c r="AY311" s="268">
        <v>508.68</v>
      </c>
      <c r="AZ311" s="255">
        <v>685</v>
      </c>
      <c r="BA311" s="256">
        <v>-176.32</v>
      </c>
      <c r="BB311" s="257">
        <v>423</v>
      </c>
      <c r="BC311" s="257">
        <v>582</v>
      </c>
      <c r="BD311" s="267" t="s">
        <v>22151</v>
      </c>
    </row>
    <row r="312" spans="1:56" x14ac:dyDescent="0.3">
      <c r="A312" s="213" t="s">
        <v>14793</v>
      </c>
      <c r="B312" s="53" t="s">
        <v>14794</v>
      </c>
      <c r="C312" s="53" t="s">
        <v>8210</v>
      </c>
      <c r="D312" s="121" t="s">
        <v>14249</v>
      </c>
      <c r="E312" s="53" t="s">
        <v>1464</v>
      </c>
      <c r="F312" s="1" t="s">
        <v>6120</v>
      </c>
      <c r="G312" s="1" t="s">
        <v>1373</v>
      </c>
      <c r="H312" s="1">
        <v>16159</v>
      </c>
      <c r="I312" s="1" t="s">
        <v>14536</v>
      </c>
      <c r="J312" s="1" t="e">
        <v>#VALUE!</v>
      </c>
      <c r="K312" s="1" t="s">
        <v>15107</v>
      </c>
      <c r="L312" s="170">
        <v>18</v>
      </c>
      <c r="M312" s="170">
        <v>0</v>
      </c>
      <c r="N312" s="68">
        <v>0</v>
      </c>
      <c r="O312" s="68">
        <v>1</v>
      </c>
      <c r="P312" s="68">
        <v>0</v>
      </c>
      <c r="Q312" s="68">
        <v>0</v>
      </c>
      <c r="R312" s="68">
        <v>1</v>
      </c>
      <c r="S312" s="68">
        <v>1</v>
      </c>
      <c r="T312" s="68">
        <v>19.2</v>
      </c>
      <c r="U312" s="68">
        <v>19.2</v>
      </c>
      <c r="V312" s="68">
        <v>16</v>
      </c>
      <c r="W312" s="68">
        <v>8</v>
      </c>
      <c r="X312" s="68">
        <v>3</v>
      </c>
      <c r="Y312" s="68">
        <v>24</v>
      </c>
      <c r="Z312" s="68">
        <v>12</v>
      </c>
      <c r="AA312" s="5">
        <v>3.75</v>
      </c>
      <c r="AB312" s="5">
        <v>1.4583333333333335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2.0689655172413794</v>
      </c>
      <c r="AI312" s="5">
        <v>0.17782908298998301</v>
      </c>
      <c r="AJ312" s="5">
        <v>-0.49400938076060869</v>
      </c>
      <c r="AK312" s="5">
        <v>0</v>
      </c>
      <c r="AL312" s="54">
        <v>1.7527852194707536</v>
      </c>
      <c r="AM312" s="77">
        <v>311</v>
      </c>
      <c r="AN312" s="54">
        <v>1.7527852194707536</v>
      </c>
      <c r="AO312" s="59">
        <v>176</v>
      </c>
      <c r="AP312" s="59" t="s">
        <v>22151</v>
      </c>
      <c r="AQ312" s="54">
        <v>6.895458119358298</v>
      </c>
      <c r="AR312" s="54">
        <v>-5.1426728998875442</v>
      </c>
      <c r="AS312" s="77">
        <v>311</v>
      </c>
      <c r="AT312" s="54">
        <v>0</v>
      </c>
      <c r="AU312" s="60">
        <v>-10.164471953656895</v>
      </c>
      <c r="AV312" s="54"/>
      <c r="AW312" s="54">
        <v>0</v>
      </c>
      <c r="AX312" s="43">
        <v>0</v>
      </c>
      <c r="AY312" s="167">
        <v>999</v>
      </c>
      <c r="AZ312" s="167">
        <v>687</v>
      </c>
      <c r="BA312" s="113">
        <v>312</v>
      </c>
      <c r="BB312" s="160">
        <v>0</v>
      </c>
      <c r="BC312" s="160">
        <v>0</v>
      </c>
      <c r="BD312" s="267" t="s">
        <v>22151</v>
      </c>
    </row>
    <row r="313" spans="1:56" x14ac:dyDescent="0.3">
      <c r="A313" s="178" t="s">
        <v>16700</v>
      </c>
      <c r="B313" s="33" t="s">
        <v>6650</v>
      </c>
      <c r="C313" s="33" t="s">
        <v>6585</v>
      </c>
      <c r="D313" s="121" t="s">
        <v>15069</v>
      </c>
      <c r="E313" s="33" t="s">
        <v>1481</v>
      </c>
      <c r="F313" s="1" t="s">
        <v>9094</v>
      </c>
      <c r="G313" s="1" t="s">
        <v>1373</v>
      </c>
      <c r="H313" s="1">
        <v>11753</v>
      </c>
      <c r="I313" s="1" t="s">
        <v>16701</v>
      </c>
      <c r="J313" s="1" t="e">
        <v>#VALUE!</v>
      </c>
      <c r="K313" s="1" t="s">
        <v>16703</v>
      </c>
      <c r="L313" s="170">
        <v>18</v>
      </c>
      <c r="M313" s="170">
        <v>0</v>
      </c>
      <c r="N313" s="68">
        <v>0.99999999999999989</v>
      </c>
      <c r="O313" s="68">
        <v>0</v>
      </c>
      <c r="P313" s="68">
        <v>0</v>
      </c>
      <c r="Q313" s="68">
        <v>0.99999999999999989</v>
      </c>
      <c r="R313" s="68">
        <v>3.9999999999999996</v>
      </c>
      <c r="S313" s="68">
        <v>4.9999999999999991</v>
      </c>
      <c r="T313" s="68">
        <v>15.2</v>
      </c>
      <c r="U313" s="68">
        <v>15.2</v>
      </c>
      <c r="V313" s="68">
        <v>15.999999999999998</v>
      </c>
      <c r="W313" s="68">
        <v>9</v>
      </c>
      <c r="X313" s="68">
        <v>5</v>
      </c>
      <c r="Y313" s="68">
        <v>11</v>
      </c>
      <c r="Z313" s="68">
        <v>6</v>
      </c>
      <c r="AA313" s="5">
        <v>5.3289473684210531</v>
      </c>
      <c r="AB313" s="5">
        <v>1.4473684210526316</v>
      </c>
      <c r="AC313" s="27">
        <v>0.99999999999999989</v>
      </c>
      <c r="AD313" s="27">
        <v>0</v>
      </c>
      <c r="AE313" s="27">
        <v>0.62499999999999989</v>
      </c>
      <c r="AF313" s="27">
        <v>0</v>
      </c>
      <c r="AG313" s="27">
        <v>0</v>
      </c>
      <c r="AH313" s="27">
        <v>0.94827586206896552</v>
      </c>
      <c r="AI313" s="5">
        <v>-0.51818538527180857</v>
      </c>
      <c r="AJ313" s="5">
        <v>-0.32472456481419054</v>
      </c>
      <c r="AK313" s="5">
        <v>0</v>
      </c>
      <c r="AL313" s="27">
        <v>1.7303659119829662</v>
      </c>
      <c r="AM313" s="97">
        <v>312</v>
      </c>
      <c r="AN313" s="27">
        <v>1.7303659119829662</v>
      </c>
      <c r="AO313" s="28">
        <v>177</v>
      </c>
      <c r="AP313" s="28" t="s">
        <v>22151</v>
      </c>
      <c r="AQ313" s="27">
        <v>6.895458119358298</v>
      </c>
      <c r="AR313" s="27">
        <v>-5.1650922073753316</v>
      </c>
      <c r="AS313" s="97">
        <v>312</v>
      </c>
      <c r="AT313" s="27">
        <v>0</v>
      </c>
      <c r="AU313" s="43">
        <v>-10.213143089181241</v>
      </c>
      <c r="AV313" s="27"/>
      <c r="AW313" s="27">
        <v>0</v>
      </c>
      <c r="AX313" s="43">
        <v>0</v>
      </c>
      <c r="AY313" s="167">
        <v>999</v>
      </c>
      <c r="AZ313" s="167">
        <v>688</v>
      </c>
      <c r="BA313" s="113">
        <v>311</v>
      </c>
      <c r="BB313" s="160">
        <v>0</v>
      </c>
      <c r="BC313" s="160">
        <v>0</v>
      </c>
      <c r="BD313" s="267" t="s">
        <v>22151</v>
      </c>
    </row>
    <row r="314" spans="1:56" x14ac:dyDescent="0.3">
      <c r="A314" s="178" t="s">
        <v>17076</v>
      </c>
      <c r="B314" s="1" t="s">
        <v>6897</v>
      </c>
      <c r="C314" s="1" t="s">
        <v>17077</v>
      </c>
      <c r="D314" s="121" t="s">
        <v>14751</v>
      </c>
      <c r="E314" s="1" t="s">
        <v>1460</v>
      </c>
      <c r="F314" s="1" t="s">
        <v>9094</v>
      </c>
      <c r="G314" s="1" t="s">
        <v>1373</v>
      </c>
      <c r="H314" s="1">
        <v>19990</v>
      </c>
      <c r="I314" s="1" t="s">
        <v>17078</v>
      </c>
      <c r="J314" s="1" t="e">
        <v>#VALUE!</v>
      </c>
      <c r="K314" s="1" t="s">
        <v>15368</v>
      </c>
      <c r="L314" s="170">
        <v>6</v>
      </c>
      <c r="M314" s="170">
        <v>1.9999999999999998</v>
      </c>
      <c r="N314" s="68">
        <v>0.99999999999999989</v>
      </c>
      <c r="O314" s="68">
        <v>0</v>
      </c>
      <c r="P314" s="68">
        <v>0</v>
      </c>
      <c r="Q314" s="68">
        <v>0.99999999999999989</v>
      </c>
      <c r="R314" s="68">
        <v>0</v>
      </c>
      <c r="S314" s="68">
        <v>0.99999999999999989</v>
      </c>
      <c r="T314" s="68">
        <v>15.2</v>
      </c>
      <c r="U314" s="68">
        <v>15.2</v>
      </c>
      <c r="V314" s="68">
        <v>18</v>
      </c>
      <c r="W314" s="68">
        <v>7</v>
      </c>
      <c r="X314" s="68">
        <v>1.9999999999999998</v>
      </c>
      <c r="Y314" s="68">
        <v>15</v>
      </c>
      <c r="Z314" s="68">
        <v>9</v>
      </c>
      <c r="AA314" s="5">
        <v>4.1447368421052637</v>
      </c>
      <c r="AB314" s="5">
        <v>1.7763157894736843</v>
      </c>
      <c r="AC314" s="5">
        <v>0.99999999999999989</v>
      </c>
      <c r="AD314" s="5">
        <v>0</v>
      </c>
      <c r="AE314" s="5">
        <v>0.62499999999999989</v>
      </c>
      <c r="AF314" s="5">
        <v>0</v>
      </c>
      <c r="AG314" s="5">
        <v>0</v>
      </c>
      <c r="AH314" s="5">
        <v>1.2931034482758621</v>
      </c>
      <c r="AI314" s="5">
        <v>-2.2893491957628697E-2</v>
      </c>
      <c r="AJ314" s="5">
        <v>-1.172371764781398</v>
      </c>
      <c r="AK314" s="5">
        <v>0</v>
      </c>
      <c r="AL314" s="5">
        <v>1.7228381915368354</v>
      </c>
      <c r="AM314" s="68">
        <v>313</v>
      </c>
      <c r="AN314" s="5">
        <v>1.7228381915368354</v>
      </c>
      <c r="AO314" s="17">
        <v>178</v>
      </c>
      <c r="AP314" s="17" t="s">
        <v>22151</v>
      </c>
      <c r="AQ314" s="5">
        <v>6.895458119358298</v>
      </c>
      <c r="AR314" s="5">
        <v>-5.1726199278214624</v>
      </c>
      <c r="AS314" s="68">
        <v>313</v>
      </c>
      <c r="AT314" s="14">
        <v>0</v>
      </c>
      <c r="AU314" s="42">
        <v>-10.229485373715347</v>
      </c>
      <c r="AV314" s="19"/>
      <c r="AW314" s="19">
        <v>0</v>
      </c>
      <c r="AX314" s="43">
        <v>0</v>
      </c>
      <c r="AY314" s="167">
        <v>558.54999999999995</v>
      </c>
      <c r="AZ314" s="167">
        <v>689</v>
      </c>
      <c r="BA314" s="113">
        <v>-130.45000000000005</v>
      </c>
      <c r="BB314" s="160">
        <v>462</v>
      </c>
      <c r="BC314" s="160">
        <v>692</v>
      </c>
      <c r="BD314" s="267" t="s">
        <v>22151</v>
      </c>
    </row>
    <row r="315" spans="1:56" x14ac:dyDescent="0.3">
      <c r="A315" s="178" t="s">
        <v>14076</v>
      </c>
      <c r="B315" s="1" t="s">
        <v>14077</v>
      </c>
      <c r="C315" s="1" t="s">
        <v>8023</v>
      </c>
      <c r="D315" s="121" t="s">
        <v>11322</v>
      </c>
      <c r="E315" s="1" t="s">
        <v>1439</v>
      </c>
      <c r="F315" s="1" t="s">
        <v>6120</v>
      </c>
      <c r="G315" s="1" t="s">
        <v>1373</v>
      </c>
      <c r="H315" s="1">
        <v>8823</v>
      </c>
      <c r="I315" s="1" t="s">
        <v>11323</v>
      </c>
      <c r="J315" s="1" t="e">
        <v>#VALUE!</v>
      </c>
      <c r="K315" s="1" t="s">
        <v>14078</v>
      </c>
      <c r="L315" s="170">
        <v>11</v>
      </c>
      <c r="M315" s="170">
        <v>0</v>
      </c>
      <c r="N315" s="68">
        <v>0</v>
      </c>
      <c r="O315" s="68">
        <v>2</v>
      </c>
      <c r="P315" s="68">
        <v>0</v>
      </c>
      <c r="Q315" s="68">
        <v>2</v>
      </c>
      <c r="R315" s="68">
        <v>1</v>
      </c>
      <c r="S315" s="68">
        <v>3</v>
      </c>
      <c r="T315" s="68">
        <v>11</v>
      </c>
      <c r="U315" s="68">
        <v>11</v>
      </c>
      <c r="V315" s="68">
        <v>7</v>
      </c>
      <c r="W315" s="68">
        <v>7</v>
      </c>
      <c r="X315" s="68">
        <v>2</v>
      </c>
      <c r="Y315" s="68">
        <v>7</v>
      </c>
      <c r="Z315" s="68">
        <v>6</v>
      </c>
      <c r="AA315" s="5">
        <v>5.7272727272727275</v>
      </c>
      <c r="AB315" s="5">
        <v>1.1818181818181819</v>
      </c>
      <c r="AC315" s="5">
        <v>0</v>
      </c>
      <c r="AD315" s="5">
        <v>0</v>
      </c>
      <c r="AE315" s="5">
        <v>1.25</v>
      </c>
      <c r="AF315" s="5">
        <v>0</v>
      </c>
      <c r="AG315" s="5">
        <v>0</v>
      </c>
      <c r="AH315" s="5">
        <v>0.60344827586206895</v>
      </c>
      <c r="AI315" s="5">
        <v>-0.50088097808524945</v>
      </c>
      <c r="AJ315" s="5">
        <v>0.31938338771690972</v>
      </c>
      <c r="AK315" s="5">
        <v>0</v>
      </c>
      <c r="AL315" s="5">
        <v>1.6719506854937292</v>
      </c>
      <c r="AM315" s="68">
        <v>314</v>
      </c>
      <c r="AN315" s="5">
        <v>1.6719506854937292</v>
      </c>
      <c r="AO315" s="17">
        <v>179</v>
      </c>
      <c r="AP315" s="17" t="s">
        <v>22151</v>
      </c>
      <c r="AQ315" s="5">
        <v>6.895458119358298</v>
      </c>
      <c r="AR315" s="5">
        <v>-5.2235074338645688</v>
      </c>
      <c r="AS315" s="68">
        <v>314</v>
      </c>
      <c r="AT315" s="14">
        <v>0</v>
      </c>
      <c r="AU315" s="42">
        <v>-10.339959468620787</v>
      </c>
      <c r="AV315" s="19"/>
      <c r="AW315" s="19">
        <v>0</v>
      </c>
      <c r="AX315" s="43">
        <v>0</v>
      </c>
      <c r="AY315" s="167">
        <v>999</v>
      </c>
      <c r="AZ315" s="167">
        <v>690</v>
      </c>
      <c r="BA315" s="113">
        <v>309</v>
      </c>
      <c r="BB315" s="160">
        <v>0</v>
      </c>
      <c r="BC315" s="160">
        <v>0</v>
      </c>
      <c r="BD315" s="267" t="s">
        <v>22151</v>
      </c>
    </row>
    <row r="316" spans="1:56" x14ac:dyDescent="0.3">
      <c r="A316" s="212" t="s">
        <v>16783</v>
      </c>
      <c r="B316" s="1" t="s">
        <v>16785</v>
      </c>
      <c r="C316" s="1" t="s">
        <v>6905</v>
      </c>
      <c r="D316" s="121" t="s">
        <v>16784</v>
      </c>
      <c r="E316" s="1" t="s">
        <v>1565</v>
      </c>
      <c r="F316" s="1" t="s">
        <v>6120</v>
      </c>
      <c r="G316" s="1" t="s">
        <v>1373</v>
      </c>
      <c r="H316" s="216">
        <v>19487</v>
      </c>
      <c r="I316" s="216" t="s">
        <v>16786</v>
      </c>
      <c r="J316" s="244" t="e">
        <v>#VALUE!</v>
      </c>
      <c r="K316" s="244" t="s">
        <v>16787</v>
      </c>
      <c r="L316" s="171">
        <v>7</v>
      </c>
      <c r="M316" s="171">
        <v>1</v>
      </c>
      <c r="N316" s="221">
        <v>2</v>
      </c>
      <c r="O316" s="97">
        <v>0</v>
      </c>
      <c r="P316" s="97">
        <v>0</v>
      </c>
      <c r="Q316" s="221">
        <v>0</v>
      </c>
      <c r="R316" s="97">
        <v>0</v>
      </c>
      <c r="S316" s="97">
        <v>0</v>
      </c>
      <c r="T316" s="221">
        <v>16</v>
      </c>
      <c r="U316" s="221">
        <v>16</v>
      </c>
      <c r="V316" s="221">
        <v>19</v>
      </c>
      <c r="W316" s="221">
        <v>12</v>
      </c>
      <c r="X316" s="221">
        <v>2</v>
      </c>
      <c r="Y316" s="221">
        <v>15</v>
      </c>
      <c r="Z316" s="221">
        <v>5</v>
      </c>
      <c r="AA316" s="224">
        <v>6.75</v>
      </c>
      <c r="AB316" s="224">
        <v>1.5</v>
      </c>
      <c r="AC316" s="224">
        <v>2</v>
      </c>
      <c r="AD316" s="245">
        <v>0</v>
      </c>
      <c r="AE316" s="224">
        <v>0</v>
      </c>
      <c r="AF316" s="245">
        <v>0</v>
      </c>
      <c r="AG316" s="245">
        <v>0</v>
      </c>
      <c r="AH316" s="224">
        <v>1.2931034482758621</v>
      </c>
      <c r="AI316" s="224">
        <v>-1.1687284097611543</v>
      </c>
      <c r="AJ316" s="224">
        <v>-0.49420468532851836</v>
      </c>
      <c r="AK316" s="224">
        <v>0</v>
      </c>
      <c r="AL316" s="228">
        <v>1.6301703531861893</v>
      </c>
      <c r="AM316" s="246">
        <v>315</v>
      </c>
      <c r="AN316" s="247">
        <v>1.6301703531861893</v>
      </c>
      <c r="AO316" s="248">
        <v>180</v>
      </c>
      <c r="AP316" s="253" t="s">
        <v>22151</v>
      </c>
      <c r="AQ316" s="224">
        <v>6.895458119358298</v>
      </c>
      <c r="AR316" s="224">
        <v>-5.2652877661721087</v>
      </c>
      <c r="AS316" s="221">
        <v>315</v>
      </c>
      <c r="AT316" s="224">
        <v>0</v>
      </c>
      <c r="AU316" s="239">
        <v>-10.430662369105123</v>
      </c>
      <c r="AV316" s="224"/>
      <c r="AW316" s="224">
        <v>0</v>
      </c>
      <c r="AX316" s="43">
        <v>0</v>
      </c>
      <c r="AY316" s="268">
        <v>744.89</v>
      </c>
      <c r="AZ316" s="255">
        <v>693</v>
      </c>
      <c r="BA316" s="256">
        <v>51.889999999999986</v>
      </c>
      <c r="BB316" s="257">
        <v>594</v>
      </c>
      <c r="BC316" s="257">
        <v>744</v>
      </c>
      <c r="BD316" s="267" t="s">
        <v>22151</v>
      </c>
    </row>
    <row r="317" spans="1:56" x14ac:dyDescent="0.3">
      <c r="A317" s="178" t="s">
        <v>8286</v>
      </c>
      <c r="B317" s="33" t="s">
        <v>8287</v>
      </c>
      <c r="C317" s="33" t="s">
        <v>6952</v>
      </c>
      <c r="D317" s="121" t="s">
        <v>8625</v>
      </c>
      <c r="E317" s="33" t="s">
        <v>1434</v>
      </c>
      <c r="F317" s="1" t="s">
        <v>9094</v>
      </c>
      <c r="G317" s="1" t="s">
        <v>1373</v>
      </c>
      <c r="H317" s="1">
        <v>3192</v>
      </c>
      <c r="I317" s="1" t="s">
        <v>10742</v>
      </c>
      <c r="J317" s="1" t="e">
        <v>#VALUE!</v>
      </c>
      <c r="K317" s="1" t="s">
        <v>8628</v>
      </c>
      <c r="L317" s="170">
        <v>20</v>
      </c>
      <c r="M317" s="170">
        <v>0</v>
      </c>
      <c r="N317" s="68">
        <v>0</v>
      </c>
      <c r="O317" s="68">
        <v>1</v>
      </c>
      <c r="P317" s="68">
        <v>0</v>
      </c>
      <c r="Q317" s="68">
        <v>1</v>
      </c>
      <c r="R317" s="68">
        <v>6</v>
      </c>
      <c r="S317" s="68">
        <v>7</v>
      </c>
      <c r="T317" s="68">
        <v>17.2</v>
      </c>
      <c r="U317" s="68">
        <v>17.2</v>
      </c>
      <c r="V317" s="68">
        <v>21</v>
      </c>
      <c r="W317" s="68">
        <v>6</v>
      </c>
      <c r="X317" s="68">
        <v>3</v>
      </c>
      <c r="Y317" s="68">
        <v>21</v>
      </c>
      <c r="Z317" s="68">
        <v>9</v>
      </c>
      <c r="AA317" s="5">
        <v>3.1395348837209305</v>
      </c>
      <c r="AB317" s="5">
        <v>1.7441860465116279</v>
      </c>
      <c r="AC317" s="27">
        <v>0</v>
      </c>
      <c r="AD317" s="27">
        <v>0</v>
      </c>
      <c r="AE317" s="27">
        <v>0.625</v>
      </c>
      <c r="AF317" s="27">
        <v>0</v>
      </c>
      <c r="AG317" s="27">
        <v>0</v>
      </c>
      <c r="AH317" s="27">
        <v>1.8103448275862069</v>
      </c>
      <c r="AI317" s="5">
        <v>0.44757397045038544</v>
      </c>
      <c r="AJ317" s="5">
        <v>-1.2531788657406684</v>
      </c>
      <c r="AK317" s="5">
        <v>0</v>
      </c>
      <c r="AL317" s="27">
        <v>1.6297399322959241</v>
      </c>
      <c r="AM317" s="97">
        <v>316</v>
      </c>
      <c r="AN317" s="27">
        <v>1.6297399322959241</v>
      </c>
      <c r="AO317" s="28">
        <v>181</v>
      </c>
      <c r="AP317" s="28" t="s">
        <v>22151</v>
      </c>
      <c r="AQ317" s="27">
        <v>6.895458119358298</v>
      </c>
      <c r="AR317" s="27">
        <v>-5.2657181870623742</v>
      </c>
      <c r="AS317" s="97">
        <v>316</v>
      </c>
      <c r="AT317" s="27">
        <v>0</v>
      </c>
      <c r="AU317" s="43">
        <v>-10.431596790183653</v>
      </c>
      <c r="AV317" s="27"/>
      <c r="AW317" s="27">
        <v>0</v>
      </c>
      <c r="AX317" s="43">
        <v>0</v>
      </c>
      <c r="AY317" s="167">
        <v>715.91</v>
      </c>
      <c r="AZ317" s="167">
        <v>694</v>
      </c>
      <c r="BA317" s="113">
        <v>21.909999999999968</v>
      </c>
      <c r="BB317" s="160">
        <v>611</v>
      </c>
      <c r="BC317" s="160">
        <v>750</v>
      </c>
      <c r="BD317" s="267" t="s">
        <v>22151</v>
      </c>
    </row>
    <row r="318" spans="1:56" x14ac:dyDescent="0.3">
      <c r="A318" s="178" t="s">
        <v>13841</v>
      </c>
      <c r="B318" s="33" t="s">
        <v>13842</v>
      </c>
      <c r="C318" s="33" t="s">
        <v>6581</v>
      </c>
      <c r="D318" s="121" t="s">
        <v>11262</v>
      </c>
      <c r="E318" s="33" t="s">
        <v>1398</v>
      </c>
      <c r="F318" s="1" t="s">
        <v>9094</v>
      </c>
      <c r="G318" s="1" t="s">
        <v>1373</v>
      </c>
      <c r="H318" s="1">
        <v>15454</v>
      </c>
      <c r="I318" s="1" t="s">
        <v>13843</v>
      </c>
      <c r="J318" s="1" t="e">
        <v>#VALUE!</v>
      </c>
      <c r="K318" s="1" t="s">
        <v>13844</v>
      </c>
      <c r="L318" s="170">
        <v>5</v>
      </c>
      <c r="M318" s="170">
        <v>1.9999999999999998</v>
      </c>
      <c r="N318" s="68">
        <v>1.9999999999999998</v>
      </c>
      <c r="O318" s="68">
        <v>0</v>
      </c>
      <c r="P318" s="68">
        <v>0</v>
      </c>
      <c r="Q318" s="68">
        <v>0</v>
      </c>
      <c r="R318" s="68">
        <v>0.99999999999999989</v>
      </c>
      <c r="S318" s="68">
        <v>0.99999999999999989</v>
      </c>
      <c r="T318" s="68">
        <v>15.2</v>
      </c>
      <c r="U318" s="68">
        <v>15.2</v>
      </c>
      <c r="V318" s="68">
        <v>18</v>
      </c>
      <c r="W318" s="68">
        <v>12</v>
      </c>
      <c r="X318" s="68">
        <v>3.9999999999999996</v>
      </c>
      <c r="Y318" s="68">
        <v>17</v>
      </c>
      <c r="Z318" s="68">
        <v>6</v>
      </c>
      <c r="AA318" s="5">
        <v>7.1052631578947372</v>
      </c>
      <c r="AB318" s="5">
        <v>1.5789473684210527</v>
      </c>
      <c r="AC318" s="5">
        <v>1.9999999999999998</v>
      </c>
      <c r="AD318" s="5">
        <v>0</v>
      </c>
      <c r="AE318" s="5">
        <v>0</v>
      </c>
      <c r="AF318" s="5">
        <v>0</v>
      </c>
      <c r="AG318" s="5">
        <v>0</v>
      </c>
      <c r="AH318" s="5">
        <v>1.4655172413793105</v>
      </c>
      <c r="AI318" s="5">
        <v>-1.261123225243064</v>
      </c>
      <c r="AJ318" s="5">
        <v>-0.66378344480107054</v>
      </c>
      <c r="AK318" s="5">
        <v>0</v>
      </c>
      <c r="AL318" s="5">
        <v>1.5406105713351761</v>
      </c>
      <c r="AM318" s="68">
        <v>317</v>
      </c>
      <c r="AN318" s="5">
        <v>1.5406105713351761</v>
      </c>
      <c r="AO318" s="17">
        <v>182</v>
      </c>
      <c r="AP318" s="17" t="s">
        <v>22151</v>
      </c>
      <c r="AQ318" s="5">
        <v>6.895458119358298</v>
      </c>
      <c r="AR318" s="5">
        <v>-5.3548475480231215</v>
      </c>
      <c r="AS318" s="68">
        <v>317</v>
      </c>
      <c r="AT318" s="14">
        <v>0</v>
      </c>
      <c r="AU318" s="42">
        <v>-10.625091937564187</v>
      </c>
      <c r="AV318" s="19"/>
      <c r="AW318" s="19">
        <v>0</v>
      </c>
      <c r="AX318" s="43">
        <v>0</v>
      </c>
      <c r="AY318" s="167">
        <v>477.43</v>
      </c>
      <c r="AZ318" s="167">
        <v>701</v>
      </c>
      <c r="BA318" s="113">
        <v>-223.57</v>
      </c>
      <c r="BB318" s="160">
        <v>358</v>
      </c>
      <c r="BC318" s="160">
        <v>566</v>
      </c>
      <c r="BD318" s="267" t="s">
        <v>22151</v>
      </c>
    </row>
    <row r="319" spans="1:56" x14ac:dyDescent="0.3">
      <c r="A319" s="178" t="s">
        <v>8269</v>
      </c>
      <c r="B319" s="33" t="s">
        <v>8270</v>
      </c>
      <c r="C319" s="33" t="s">
        <v>7445</v>
      </c>
      <c r="D319" s="121" t="s">
        <v>8604</v>
      </c>
      <c r="E319" s="33" t="s">
        <v>1392</v>
      </c>
      <c r="F319" s="1" t="s">
        <v>6120</v>
      </c>
      <c r="G319" s="1" t="s">
        <v>1373</v>
      </c>
      <c r="H319" s="1">
        <v>15514</v>
      </c>
      <c r="I319" s="1" t="s">
        <v>10703</v>
      </c>
      <c r="J319" s="1" t="e">
        <v>#VALUE!</v>
      </c>
      <c r="K319" s="1" t="s">
        <v>8606</v>
      </c>
      <c r="L319" s="170">
        <v>11.000000000000002</v>
      </c>
      <c r="M319" s="170">
        <v>1.9999999999999998</v>
      </c>
      <c r="N319" s="68">
        <v>0.99999999999999989</v>
      </c>
      <c r="O319" s="68">
        <v>3</v>
      </c>
      <c r="P319" s="68">
        <v>0</v>
      </c>
      <c r="Q319" s="68">
        <v>0</v>
      </c>
      <c r="R319" s="68">
        <v>5</v>
      </c>
      <c r="S319" s="68">
        <v>5</v>
      </c>
      <c r="T319" s="68">
        <v>18.2</v>
      </c>
      <c r="U319" s="68">
        <v>18.2</v>
      </c>
      <c r="V319" s="68">
        <v>15</v>
      </c>
      <c r="W319" s="68">
        <v>12</v>
      </c>
      <c r="X319" s="68">
        <v>1.9999999999999998</v>
      </c>
      <c r="Y319" s="68">
        <v>15</v>
      </c>
      <c r="Z319" s="68">
        <v>7.9999999999999991</v>
      </c>
      <c r="AA319" s="5">
        <v>5.9340659340659343</v>
      </c>
      <c r="AB319" s="5">
        <v>1.2637362637362637</v>
      </c>
      <c r="AC319" s="5">
        <v>0.99999999999999989</v>
      </c>
      <c r="AD319" s="5">
        <v>0</v>
      </c>
      <c r="AE319" s="5">
        <v>0</v>
      </c>
      <c r="AF319" s="5">
        <v>0</v>
      </c>
      <c r="AG319" s="5">
        <v>0</v>
      </c>
      <c r="AH319" s="5">
        <v>1.2931034482758621</v>
      </c>
      <c r="AI319" s="5">
        <v>-0.91655363901652909</v>
      </c>
      <c r="AJ319" s="5">
        <v>0.13688397482517214</v>
      </c>
      <c r="AK319" s="5">
        <v>0</v>
      </c>
      <c r="AL319" s="5">
        <v>1.5134337840845054</v>
      </c>
      <c r="AM319" s="68">
        <v>318</v>
      </c>
      <c r="AN319" s="5">
        <v>1.5134337840845054</v>
      </c>
      <c r="AO319" s="17">
        <v>183</v>
      </c>
      <c r="AP319" s="17" t="s">
        <v>22151</v>
      </c>
      <c r="AQ319" s="5">
        <v>6.895458119358298</v>
      </c>
      <c r="AR319" s="5">
        <v>-5.3820243352737922</v>
      </c>
      <c r="AS319" s="68">
        <v>318</v>
      </c>
      <c r="AT319" s="14">
        <v>0</v>
      </c>
      <c r="AU319" s="42">
        <v>-10.684091311033429</v>
      </c>
      <c r="AV319" s="19"/>
      <c r="AW319" s="19">
        <v>0</v>
      </c>
      <c r="AX319" s="43">
        <v>0</v>
      </c>
      <c r="AY319" s="167">
        <v>652.52</v>
      </c>
      <c r="AZ319" s="167">
        <v>703</v>
      </c>
      <c r="BA319" s="113">
        <v>-50.480000000000018</v>
      </c>
      <c r="BB319" s="160">
        <v>528</v>
      </c>
      <c r="BC319" s="160">
        <v>744</v>
      </c>
      <c r="BD319" s="267" t="s">
        <v>22151</v>
      </c>
    </row>
    <row r="320" spans="1:56" x14ac:dyDescent="0.3">
      <c r="A320" s="178" t="s">
        <v>16520</v>
      </c>
      <c r="B320" s="33" t="s">
        <v>16521</v>
      </c>
      <c r="C320" s="33" t="s">
        <v>6620</v>
      </c>
      <c r="D320" s="121" t="s">
        <v>15451</v>
      </c>
      <c r="E320" s="33" t="s">
        <v>1446</v>
      </c>
      <c r="F320" s="1" t="s">
        <v>9094</v>
      </c>
      <c r="G320" s="1" t="s">
        <v>1373</v>
      </c>
      <c r="H320" s="1">
        <v>11528</v>
      </c>
      <c r="I320" s="1" t="s">
        <v>16522</v>
      </c>
      <c r="J320" s="1" t="e">
        <v>#VALUE!</v>
      </c>
      <c r="K320" s="1" t="s">
        <v>16524</v>
      </c>
      <c r="L320" s="170">
        <v>17</v>
      </c>
      <c r="M320" s="170">
        <v>1</v>
      </c>
      <c r="N320" s="68">
        <v>1</v>
      </c>
      <c r="O320" s="68">
        <v>1</v>
      </c>
      <c r="P320" s="68">
        <v>0</v>
      </c>
      <c r="Q320" s="68">
        <v>0</v>
      </c>
      <c r="R320" s="68">
        <v>1</v>
      </c>
      <c r="S320" s="68">
        <v>1</v>
      </c>
      <c r="T320" s="68">
        <v>18.100000000000001</v>
      </c>
      <c r="U320" s="68">
        <v>18.100000000000001</v>
      </c>
      <c r="V320" s="68">
        <v>21</v>
      </c>
      <c r="W320" s="68">
        <v>13</v>
      </c>
      <c r="X320" s="68">
        <v>6</v>
      </c>
      <c r="Y320" s="68">
        <v>24</v>
      </c>
      <c r="Z320" s="68">
        <v>5</v>
      </c>
      <c r="AA320" s="5">
        <v>6.4640883977900545</v>
      </c>
      <c r="AB320" s="5">
        <v>1.4364640883977899</v>
      </c>
      <c r="AC320" s="34">
        <v>1</v>
      </c>
      <c r="AD320" s="34">
        <v>0</v>
      </c>
      <c r="AE320" s="34">
        <v>0</v>
      </c>
      <c r="AF320" s="34">
        <v>0</v>
      </c>
      <c r="AG320" s="34">
        <v>0</v>
      </c>
      <c r="AH320" s="34">
        <v>2.0689655172413794</v>
      </c>
      <c r="AI320" s="5">
        <v>-1.1738008085946934</v>
      </c>
      <c r="AJ320" s="5">
        <v>-0.38889078468314814</v>
      </c>
      <c r="AK320" s="5">
        <v>0</v>
      </c>
      <c r="AL320" s="34">
        <v>1.5062739239635379</v>
      </c>
      <c r="AM320" s="105">
        <v>319</v>
      </c>
      <c r="AN320" s="34">
        <v>1.5062739239635379</v>
      </c>
      <c r="AO320" s="35">
        <v>184</v>
      </c>
      <c r="AP320" s="35" t="s">
        <v>22151</v>
      </c>
      <c r="AQ320" s="34">
        <v>6.895458119358298</v>
      </c>
      <c r="AR320" s="34">
        <v>-5.3891841953947601</v>
      </c>
      <c r="AS320" s="105">
        <v>319</v>
      </c>
      <c r="AT320" s="34">
        <v>0</v>
      </c>
      <c r="AU320" s="44">
        <v>-10.699634990180202</v>
      </c>
      <c r="AV320" s="34"/>
      <c r="AW320" s="34">
        <v>0</v>
      </c>
      <c r="AX320" s="43">
        <v>0</v>
      </c>
      <c r="AY320" s="167">
        <v>999</v>
      </c>
      <c r="AZ320" s="167">
        <v>704</v>
      </c>
      <c r="BA320" s="113">
        <v>295</v>
      </c>
      <c r="BB320" s="160">
        <v>0</v>
      </c>
      <c r="BC320" s="160">
        <v>0</v>
      </c>
      <c r="BD320" s="267" t="s">
        <v>22151</v>
      </c>
    </row>
    <row r="321" spans="1:56" x14ac:dyDescent="0.3">
      <c r="A321" s="213" t="s">
        <v>11105</v>
      </c>
      <c r="B321" s="1" t="s">
        <v>11108</v>
      </c>
      <c r="C321" s="1" t="s">
        <v>11107</v>
      </c>
      <c r="D321" s="121" t="s">
        <v>11106</v>
      </c>
      <c r="E321" s="1" t="s">
        <v>1481</v>
      </c>
      <c r="F321" s="1" t="s">
        <v>9094</v>
      </c>
      <c r="G321" s="1" t="s">
        <v>1373</v>
      </c>
      <c r="H321" s="1">
        <v>12317</v>
      </c>
      <c r="I321" s="1" t="s">
        <v>11109</v>
      </c>
      <c r="J321" s="1" t="e">
        <v>#VALUE!</v>
      </c>
      <c r="K321" s="1" t="s">
        <v>11110</v>
      </c>
      <c r="L321" s="170">
        <v>9</v>
      </c>
      <c r="M321" s="170">
        <v>2</v>
      </c>
      <c r="N321" s="68">
        <v>1</v>
      </c>
      <c r="O321" s="68">
        <v>1</v>
      </c>
      <c r="P321" s="68">
        <v>0</v>
      </c>
      <c r="Q321" s="77">
        <v>0</v>
      </c>
      <c r="R321" s="77">
        <v>1</v>
      </c>
      <c r="S321" s="77">
        <v>1</v>
      </c>
      <c r="T321" s="77">
        <v>14</v>
      </c>
      <c r="U321" s="77">
        <v>14</v>
      </c>
      <c r="V321" s="77">
        <v>15</v>
      </c>
      <c r="W321" s="77">
        <v>9</v>
      </c>
      <c r="X321" s="77">
        <v>3</v>
      </c>
      <c r="Y321" s="77">
        <v>10</v>
      </c>
      <c r="Z321" s="77">
        <v>2</v>
      </c>
      <c r="AA321" s="54">
        <v>5.7857142857142856</v>
      </c>
      <c r="AB321" s="54">
        <v>1.2142857142857142</v>
      </c>
      <c r="AC321" s="54">
        <v>1</v>
      </c>
      <c r="AD321" s="54">
        <v>0</v>
      </c>
      <c r="AE321" s="54">
        <v>0</v>
      </c>
      <c r="AF321" s="54">
        <v>0</v>
      </c>
      <c r="AG321" s="54">
        <v>0</v>
      </c>
      <c r="AH321" s="54">
        <v>0.86206896551724144</v>
      </c>
      <c r="AI321" s="54">
        <v>-0.65522107204290725</v>
      </c>
      <c r="AJ321" s="54">
        <v>0.27087359079985568</v>
      </c>
      <c r="AK321" s="54">
        <v>0</v>
      </c>
      <c r="AL321" s="54">
        <v>1.4777214842741899</v>
      </c>
      <c r="AM321" s="77">
        <v>320</v>
      </c>
      <c r="AN321" s="54">
        <v>1.4777214842741899</v>
      </c>
      <c r="AO321" s="59">
        <v>185</v>
      </c>
      <c r="AP321" s="59" t="s">
        <v>22151</v>
      </c>
      <c r="AQ321" s="54">
        <v>6.895458119358298</v>
      </c>
      <c r="AR321" s="54">
        <v>-5.4177366350841076</v>
      </c>
      <c r="AS321" s="77">
        <v>320</v>
      </c>
      <c r="AT321" s="54">
        <v>0</v>
      </c>
      <c r="AU321" s="60">
        <v>-10.761620832625512</v>
      </c>
      <c r="AV321" s="54"/>
      <c r="AW321" s="54">
        <v>0</v>
      </c>
      <c r="AX321" s="43">
        <v>0</v>
      </c>
      <c r="AY321" s="167">
        <v>750.09</v>
      </c>
      <c r="AZ321" s="167">
        <v>706</v>
      </c>
      <c r="BA321" s="113">
        <v>44.090000000000032</v>
      </c>
      <c r="BB321" s="160">
        <v>711</v>
      </c>
      <c r="BC321" s="160">
        <v>711</v>
      </c>
      <c r="BD321" s="267" t="s">
        <v>22151</v>
      </c>
    </row>
    <row r="322" spans="1:56" x14ac:dyDescent="0.3">
      <c r="A322" s="178" t="s">
        <v>11900</v>
      </c>
      <c r="B322" s="26" t="s">
        <v>7095</v>
      </c>
      <c r="C322" s="26" t="s">
        <v>7526</v>
      </c>
      <c r="D322" s="121" t="s">
        <v>11258</v>
      </c>
      <c r="E322" s="26" t="s">
        <v>1553</v>
      </c>
      <c r="F322" s="1" t="s">
        <v>6120</v>
      </c>
      <c r="G322" s="1" t="s">
        <v>1373</v>
      </c>
      <c r="H322" s="1">
        <v>12323</v>
      </c>
      <c r="I322" s="1" t="s">
        <v>11744</v>
      </c>
      <c r="J322" s="1" t="e">
        <v>#VALUE!</v>
      </c>
      <c r="K322" s="1" t="s">
        <v>11902</v>
      </c>
      <c r="L322" s="170">
        <v>18</v>
      </c>
      <c r="M322" s="170">
        <v>0</v>
      </c>
      <c r="N322" s="68">
        <v>0</v>
      </c>
      <c r="O322" s="68">
        <v>2</v>
      </c>
      <c r="P322" s="68">
        <v>0</v>
      </c>
      <c r="Q322" s="68">
        <v>0</v>
      </c>
      <c r="R322" s="68">
        <v>1</v>
      </c>
      <c r="S322" s="68">
        <v>1</v>
      </c>
      <c r="T322" s="68">
        <v>18</v>
      </c>
      <c r="U322" s="68">
        <v>18</v>
      </c>
      <c r="V322" s="68">
        <v>19</v>
      </c>
      <c r="W322" s="68">
        <v>11</v>
      </c>
      <c r="X322" s="68">
        <v>1</v>
      </c>
      <c r="Y322" s="68">
        <v>24</v>
      </c>
      <c r="Z322" s="68">
        <v>4</v>
      </c>
      <c r="AA322" s="5">
        <v>5.5</v>
      </c>
      <c r="AB322" s="5">
        <v>1.2777777777777777</v>
      </c>
      <c r="AC322" s="27">
        <v>0</v>
      </c>
      <c r="AD322" s="27">
        <v>0</v>
      </c>
      <c r="AE322" s="27">
        <v>0</v>
      </c>
      <c r="AF322" s="27">
        <v>0</v>
      </c>
      <c r="AG322" s="27">
        <v>0</v>
      </c>
      <c r="AH322" s="27">
        <v>2.0689655172413794</v>
      </c>
      <c r="AI322" s="5">
        <v>-0.69345690956958439</v>
      </c>
      <c r="AJ322" s="5">
        <v>9.5103612337040691E-2</v>
      </c>
      <c r="AK322" s="5">
        <v>0</v>
      </c>
      <c r="AL322" s="27">
        <v>1.4706122200088358</v>
      </c>
      <c r="AM322" s="97">
        <v>321</v>
      </c>
      <c r="AN322" s="27">
        <v>1.4706122200088358</v>
      </c>
      <c r="AO322" s="28">
        <v>186</v>
      </c>
      <c r="AP322" s="28" t="s">
        <v>22151</v>
      </c>
      <c r="AQ322" s="27">
        <v>6.895458119358298</v>
      </c>
      <c r="AR322" s="27">
        <v>-5.4248458993494619</v>
      </c>
      <c r="AS322" s="97">
        <v>321</v>
      </c>
      <c r="AT322" s="27">
        <v>0</v>
      </c>
      <c r="AU322" s="43">
        <v>-10.777054670835097</v>
      </c>
      <c r="AV322" s="27"/>
      <c r="AW322" s="27">
        <v>0</v>
      </c>
      <c r="AX322" s="43">
        <v>0</v>
      </c>
      <c r="AY322" s="167">
        <v>999</v>
      </c>
      <c r="AZ322" s="167">
        <v>707</v>
      </c>
      <c r="BA322" s="113">
        <v>292</v>
      </c>
      <c r="BB322" s="160">
        <v>0</v>
      </c>
      <c r="BC322" s="160">
        <v>0</v>
      </c>
      <c r="BD322" s="267" t="s">
        <v>22151</v>
      </c>
    </row>
    <row r="323" spans="1:56" x14ac:dyDescent="0.3">
      <c r="A323" t="s">
        <v>15556</v>
      </c>
      <c r="B323" s="33" t="s">
        <v>7181</v>
      </c>
      <c r="C323" s="33" t="s">
        <v>7975</v>
      </c>
      <c r="D323" s="121" t="s">
        <v>15557</v>
      </c>
      <c r="E323" s="33" t="s">
        <v>1565</v>
      </c>
      <c r="F323" s="1" t="s">
        <v>6120</v>
      </c>
      <c r="G323" s="1" t="s">
        <v>1373</v>
      </c>
      <c r="H323" s="1">
        <v>19453</v>
      </c>
      <c r="I323" s="1" t="s">
        <v>15558</v>
      </c>
      <c r="J323" s="1" t="e">
        <v>#VALUE!</v>
      </c>
      <c r="K323" s="1" t="s">
        <v>15409</v>
      </c>
      <c r="L323" s="170">
        <v>18</v>
      </c>
      <c r="M323" s="170">
        <v>0</v>
      </c>
      <c r="N323" s="68">
        <v>0</v>
      </c>
      <c r="O323" s="68">
        <v>0</v>
      </c>
      <c r="P323" s="68">
        <v>0</v>
      </c>
      <c r="Q323" s="68">
        <v>0</v>
      </c>
      <c r="R323" s="68">
        <v>2</v>
      </c>
      <c r="S323" s="68">
        <v>2</v>
      </c>
      <c r="T323" s="68">
        <v>15.1</v>
      </c>
      <c r="U323" s="68">
        <v>15.1</v>
      </c>
      <c r="V323" s="68">
        <v>10</v>
      </c>
      <c r="W323" s="68">
        <v>6</v>
      </c>
      <c r="X323" s="68">
        <v>3</v>
      </c>
      <c r="Y323" s="68">
        <v>18</v>
      </c>
      <c r="Z323" s="68">
        <v>12</v>
      </c>
      <c r="AA323" s="5">
        <v>3.576158940397351</v>
      </c>
      <c r="AB323" s="5">
        <v>1.4569536423841061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1.5517241379310345</v>
      </c>
      <c r="AI323" s="5">
        <v>0.21355226529466645</v>
      </c>
      <c r="AJ323" s="5">
        <v>-0.34588444422360037</v>
      </c>
      <c r="AK323" s="5">
        <v>0</v>
      </c>
      <c r="AL323" s="5">
        <v>1.4193919590021005</v>
      </c>
      <c r="AM323" s="68">
        <v>322</v>
      </c>
      <c r="AN323" s="5">
        <v>1.4193919590021005</v>
      </c>
      <c r="AO323" s="17">
        <v>187</v>
      </c>
      <c r="AP323" s="17" t="s">
        <v>22151</v>
      </c>
      <c r="AQ323" s="5">
        <v>6.895458119358298</v>
      </c>
      <c r="AR323" s="5">
        <v>-5.4760661603561971</v>
      </c>
      <c r="AS323" s="68">
        <v>322</v>
      </c>
      <c r="AT323" s="14">
        <v>0</v>
      </c>
      <c r="AU323" s="42">
        <v>-10.888251159237303</v>
      </c>
      <c r="AV323" s="19"/>
      <c r="AW323" s="19">
        <v>0</v>
      </c>
      <c r="AX323" s="43">
        <v>0</v>
      </c>
      <c r="AY323" s="167">
        <v>750.07</v>
      </c>
      <c r="AZ323" s="167">
        <v>708</v>
      </c>
      <c r="BA323" s="113">
        <v>42.07000000000005</v>
      </c>
      <c r="BB323" s="160">
        <v>710</v>
      </c>
      <c r="BC323" s="160">
        <v>710</v>
      </c>
      <c r="BD323" s="267" t="s">
        <v>22151</v>
      </c>
    </row>
    <row r="324" spans="1:56" x14ac:dyDescent="0.3">
      <c r="A324" s="178" t="s">
        <v>20182</v>
      </c>
      <c r="B324" s="33" t="s">
        <v>8064</v>
      </c>
      <c r="C324" s="33" t="s">
        <v>6825</v>
      </c>
      <c r="D324" s="121" t="s">
        <v>17195</v>
      </c>
      <c r="E324" s="33" t="s">
        <v>1413</v>
      </c>
      <c r="F324" s="1" t="s">
        <v>9094</v>
      </c>
      <c r="G324" s="1" t="s">
        <v>1373</v>
      </c>
      <c r="H324" s="1">
        <v>22286</v>
      </c>
      <c r="I324" s="1" t="s">
        <v>20183</v>
      </c>
      <c r="J324" s="1" t="e">
        <v>#VALUE!</v>
      </c>
      <c r="K324" s="1" t="s">
        <v>20184</v>
      </c>
      <c r="L324" s="170">
        <v>7</v>
      </c>
      <c r="M324" s="170">
        <v>7</v>
      </c>
      <c r="N324" s="68">
        <v>1</v>
      </c>
      <c r="O324" s="68">
        <v>2</v>
      </c>
      <c r="P324" s="68">
        <v>0</v>
      </c>
      <c r="Q324" s="68">
        <v>0</v>
      </c>
      <c r="R324" s="68">
        <v>0</v>
      </c>
      <c r="S324" s="68">
        <v>0</v>
      </c>
      <c r="T324" s="68">
        <v>28</v>
      </c>
      <c r="U324" s="68">
        <v>28</v>
      </c>
      <c r="V324" s="68">
        <v>32</v>
      </c>
      <c r="W324" s="68">
        <v>19</v>
      </c>
      <c r="X324" s="68">
        <v>5</v>
      </c>
      <c r="Y324" s="68">
        <v>39</v>
      </c>
      <c r="Z324" s="68">
        <v>13</v>
      </c>
      <c r="AA324" s="5">
        <v>6.1071428571428568</v>
      </c>
      <c r="AB324" s="5">
        <v>1.6071428571428572</v>
      </c>
      <c r="AC324" s="34">
        <v>1</v>
      </c>
      <c r="AD324" s="34">
        <v>0</v>
      </c>
      <c r="AE324" s="34">
        <v>0</v>
      </c>
      <c r="AF324" s="34">
        <v>0</v>
      </c>
      <c r="AG324" s="34">
        <v>0</v>
      </c>
      <c r="AH324" s="34">
        <v>3.3620689655172415</v>
      </c>
      <c r="AI324" s="5">
        <v>-1.5054409924313485</v>
      </c>
      <c r="AJ324" s="5">
        <v>-1.4788067349221234</v>
      </c>
      <c r="AK324" s="5">
        <v>0</v>
      </c>
      <c r="AL324" s="34">
        <v>1.3778212381637698</v>
      </c>
      <c r="AM324" s="105">
        <v>323</v>
      </c>
      <c r="AN324" s="34">
        <v>1.3778212381637698</v>
      </c>
      <c r="AO324" s="35">
        <v>188</v>
      </c>
      <c r="AP324" s="35" t="s">
        <v>22151</v>
      </c>
      <c r="AQ324" s="34">
        <v>6.895458119358298</v>
      </c>
      <c r="AR324" s="34">
        <v>-5.5176368811945284</v>
      </c>
      <c r="AS324" s="105">
        <v>323</v>
      </c>
      <c r="AT324" s="34">
        <v>0</v>
      </c>
      <c r="AU324" s="44">
        <v>-10.978499004264156</v>
      </c>
      <c r="AV324" s="34"/>
      <c r="AW324" s="34">
        <v>0</v>
      </c>
      <c r="AX324" s="43">
        <v>0</v>
      </c>
      <c r="AY324" s="167">
        <v>411.98</v>
      </c>
      <c r="AZ324" s="167">
        <v>709</v>
      </c>
      <c r="BA324" s="113">
        <v>-297.02</v>
      </c>
      <c r="BB324" s="160">
        <v>328</v>
      </c>
      <c r="BC324" s="160">
        <v>503</v>
      </c>
      <c r="BD324" s="267" t="s">
        <v>22151</v>
      </c>
    </row>
    <row r="325" spans="1:56" x14ac:dyDescent="0.3">
      <c r="A325" s="212" t="s">
        <v>16870</v>
      </c>
      <c r="B325" s="33" t="s">
        <v>16871</v>
      </c>
      <c r="C325" s="33" t="s">
        <v>6886</v>
      </c>
      <c r="D325" s="121" t="s">
        <v>14732</v>
      </c>
      <c r="E325" s="33" t="s">
        <v>1509</v>
      </c>
      <c r="F325" s="1" t="s">
        <v>9094</v>
      </c>
      <c r="G325" s="1" t="s">
        <v>1373</v>
      </c>
      <c r="H325" s="216">
        <v>15859</v>
      </c>
      <c r="I325" s="216" t="s">
        <v>16872</v>
      </c>
      <c r="J325" s="244" t="e">
        <v>#VALUE!</v>
      </c>
      <c r="K325" s="244" t="s">
        <v>16873</v>
      </c>
      <c r="L325" s="170">
        <v>12</v>
      </c>
      <c r="M325" s="170">
        <v>0</v>
      </c>
      <c r="N325" s="221">
        <v>2</v>
      </c>
      <c r="O325" s="97">
        <v>2</v>
      </c>
      <c r="P325" s="97">
        <v>0</v>
      </c>
      <c r="Q325" s="221">
        <v>1</v>
      </c>
      <c r="R325" s="97">
        <v>2</v>
      </c>
      <c r="S325" s="97">
        <v>3</v>
      </c>
      <c r="T325" s="221">
        <v>11</v>
      </c>
      <c r="U325" s="221">
        <v>11</v>
      </c>
      <c r="V325" s="221">
        <v>11</v>
      </c>
      <c r="W325" s="221">
        <v>11</v>
      </c>
      <c r="X325" s="221">
        <v>2</v>
      </c>
      <c r="Y325" s="221">
        <v>11</v>
      </c>
      <c r="Z325" s="221">
        <v>8</v>
      </c>
      <c r="AA325" s="224">
        <v>9</v>
      </c>
      <c r="AB325" s="224">
        <v>1.7272727272727273</v>
      </c>
      <c r="AC325" s="224">
        <v>2</v>
      </c>
      <c r="AD325" s="245">
        <v>0</v>
      </c>
      <c r="AE325" s="224">
        <v>0.625</v>
      </c>
      <c r="AF325" s="245">
        <v>0</v>
      </c>
      <c r="AG325" s="245">
        <v>0</v>
      </c>
      <c r="AH325" s="224">
        <v>0.94827586206896552</v>
      </c>
      <c r="AI325" s="224">
        <v>-1.5020867088497671</v>
      </c>
      <c r="AJ325" s="224">
        <v>-0.7087003492426287</v>
      </c>
      <c r="AK325" s="224">
        <v>0</v>
      </c>
      <c r="AL325" s="228">
        <v>1.3624888039765695</v>
      </c>
      <c r="AM325" s="246">
        <v>324</v>
      </c>
      <c r="AN325" s="247">
        <v>1.3624888039765695</v>
      </c>
      <c r="AO325" s="248">
        <v>189</v>
      </c>
      <c r="AP325" s="253" t="s">
        <v>22151</v>
      </c>
      <c r="AQ325" s="224">
        <v>6.895458119358298</v>
      </c>
      <c r="AR325" s="224">
        <v>-5.5329693153817283</v>
      </c>
      <c r="AS325" s="221">
        <v>324</v>
      </c>
      <c r="AT325" s="224">
        <v>0</v>
      </c>
      <c r="AU325" s="239">
        <v>-11.011784911183888</v>
      </c>
      <c r="AV325" s="224"/>
      <c r="AW325" s="224">
        <v>0</v>
      </c>
      <c r="AX325" s="43">
        <v>0</v>
      </c>
      <c r="AY325" s="268">
        <v>999</v>
      </c>
      <c r="AZ325" s="255">
        <v>710</v>
      </c>
      <c r="BA325" s="256">
        <v>289</v>
      </c>
      <c r="BB325" s="263">
        <v>0</v>
      </c>
      <c r="BC325" s="263">
        <v>0</v>
      </c>
      <c r="BD325" s="267" t="s">
        <v>22151</v>
      </c>
    </row>
    <row r="326" spans="1:56" x14ac:dyDescent="0.3">
      <c r="A326" s="178" t="s">
        <v>12777</v>
      </c>
      <c r="B326" s="33" t="s">
        <v>12778</v>
      </c>
      <c r="C326" s="33" t="s">
        <v>6575</v>
      </c>
      <c r="D326" s="121" t="s">
        <v>11296</v>
      </c>
      <c r="E326" s="33" t="s">
        <v>1389</v>
      </c>
      <c r="F326" s="1" t="s">
        <v>6120</v>
      </c>
      <c r="G326" s="1" t="s">
        <v>1373</v>
      </c>
      <c r="H326" s="1">
        <v>17237</v>
      </c>
      <c r="I326" s="1" t="s">
        <v>11766</v>
      </c>
      <c r="J326" s="1" t="e">
        <v>#VALUE!</v>
      </c>
      <c r="K326" s="1" t="s">
        <v>12779</v>
      </c>
      <c r="L326" s="170">
        <v>21</v>
      </c>
      <c r="M326" s="170">
        <v>1</v>
      </c>
      <c r="N326" s="68">
        <v>1</v>
      </c>
      <c r="O326" s="68">
        <v>0</v>
      </c>
      <c r="P326" s="68">
        <v>0</v>
      </c>
      <c r="Q326" s="68">
        <v>0</v>
      </c>
      <c r="R326" s="68">
        <v>4</v>
      </c>
      <c r="S326" s="68">
        <v>4</v>
      </c>
      <c r="T326" s="68">
        <v>19.2</v>
      </c>
      <c r="U326" s="68">
        <v>19.2</v>
      </c>
      <c r="V326" s="68">
        <v>17</v>
      </c>
      <c r="W326" s="68">
        <v>13</v>
      </c>
      <c r="X326" s="68">
        <v>3</v>
      </c>
      <c r="Y326" s="68">
        <v>25.000000000000004</v>
      </c>
      <c r="Z326" s="68">
        <v>13</v>
      </c>
      <c r="AA326" s="5">
        <v>6.09375</v>
      </c>
      <c r="AB326" s="5">
        <v>1.5625</v>
      </c>
      <c r="AC326" s="5">
        <v>1</v>
      </c>
      <c r="AD326" s="5">
        <v>0</v>
      </c>
      <c r="AE326" s="5">
        <v>0</v>
      </c>
      <c r="AF326" s="5">
        <v>0</v>
      </c>
      <c r="AG326" s="5">
        <v>0</v>
      </c>
      <c r="AH326" s="5">
        <v>2.1551724137931036</v>
      </c>
      <c r="AI326" s="5">
        <v>-1.0480147795328894</v>
      </c>
      <c r="AJ326" s="5">
        <v>-0.82967669345142858</v>
      </c>
      <c r="AK326" s="5">
        <v>0</v>
      </c>
      <c r="AL326" s="5">
        <v>1.2774809408087855</v>
      </c>
      <c r="AM326" s="68">
        <v>325</v>
      </c>
      <c r="AN326" s="5">
        <v>1.2774809408087855</v>
      </c>
      <c r="AO326" s="17">
        <v>190</v>
      </c>
      <c r="AP326" s="17" t="s">
        <v>22151</v>
      </c>
      <c r="AQ326" s="5">
        <v>6.895458119358298</v>
      </c>
      <c r="AR326" s="5">
        <v>-5.6179771785495127</v>
      </c>
      <c r="AS326" s="68">
        <v>325</v>
      </c>
      <c r="AT326" s="14">
        <v>0</v>
      </c>
      <c r="AU326" s="42">
        <v>-11.196332503973192</v>
      </c>
      <c r="AV326" s="19"/>
      <c r="AW326" s="19">
        <v>0</v>
      </c>
      <c r="AX326" s="43">
        <v>0</v>
      </c>
      <c r="AY326" s="167">
        <v>999</v>
      </c>
      <c r="AZ326" s="167">
        <v>715</v>
      </c>
      <c r="BA326" s="113">
        <v>284</v>
      </c>
      <c r="BB326" s="160">
        <v>0</v>
      </c>
      <c r="BC326" s="160">
        <v>0</v>
      </c>
      <c r="BD326" s="267" t="s">
        <v>22151</v>
      </c>
    </row>
    <row r="327" spans="1:56" x14ac:dyDescent="0.3">
      <c r="A327" s="178" t="s">
        <v>4119</v>
      </c>
      <c r="B327" s="33" t="s">
        <v>7652</v>
      </c>
      <c r="C327" s="33" t="s">
        <v>6683</v>
      </c>
      <c r="D327" s="121" t="s">
        <v>904</v>
      </c>
      <c r="E327" s="33" t="s">
        <v>1372</v>
      </c>
      <c r="F327" s="1" t="s">
        <v>6120</v>
      </c>
      <c r="G327" s="1" t="s">
        <v>1373</v>
      </c>
      <c r="H327" s="1">
        <v>9756</v>
      </c>
      <c r="I327" s="1" t="s">
        <v>9529</v>
      </c>
      <c r="J327" s="1" t="e">
        <v>#VALUE!</v>
      </c>
      <c r="K327" s="1" t="s">
        <v>5601</v>
      </c>
      <c r="L327" s="170">
        <v>11</v>
      </c>
      <c r="M327" s="170">
        <v>2</v>
      </c>
      <c r="N327" s="68">
        <v>0</v>
      </c>
      <c r="O327" s="68">
        <v>0</v>
      </c>
      <c r="P327" s="68">
        <v>0</v>
      </c>
      <c r="Q327" s="68">
        <v>1</v>
      </c>
      <c r="R327" s="68">
        <v>0</v>
      </c>
      <c r="S327" s="68">
        <v>1</v>
      </c>
      <c r="T327" s="68">
        <v>17</v>
      </c>
      <c r="U327" s="68">
        <v>17</v>
      </c>
      <c r="V327" s="68">
        <v>23</v>
      </c>
      <c r="W327" s="68">
        <v>7</v>
      </c>
      <c r="X327" s="68">
        <v>2</v>
      </c>
      <c r="Y327" s="68">
        <v>14</v>
      </c>
      <c r="Z327" s="68">
        <v>4</v>
      </c>
      <c r="AA327" s="5">
        <v>3.7058823529411766</v>
      </c>
      <c r="AB327" s="5">
        <v>1.588235294117647</v>
      </c>
      <c r="AC327" s="34">
        <v>0</v>
      </c>
      <c r="AD327" s="34">
        <v>0</v>
      </c>
      <c r="AE327" s="34">
        <v>0.625</v>
      </c>
      <c r="AF327" s="34">
        <v>0</v>
      </c>
      <c r="AG327" s="34">
        <v>0</v>
      </c>
      <c r="AH327" s="34">
        <v>1.2068965517241379</v>
      </c>
      <c r="AI327" s="5">
        <v>0.17886762076215132</v>
      </c>
      <c r="AJ327" s="5">
        <v>-0.78947701775635715</v>
      </c>
      <c r="AK327" s="5">
        <v>0</v>
      </c>
      <c r="AL327" s="34">
        <v>1.2212871547299322</v>
      </c>
      <c r="AM327" s="105">
        <v>326</v>
      </c>
      <c r="AN327" s="34">
        <v>1.2212871547299322</v>
      </c>
      <c r="AO327" s="35">
        <v>191</v>
      </c>
      <c r="AP327" s="35" t="s">
        <v>22151</v>
      </c>
      <c r="AQ327" s="34">
        <v>6.895458119358298</v>
      </c>
      <c r="AR327" s="34">
        <v>-5.6741709646283658</v>
      </c>
      <c r="AS327" s="105">
        <v>326</v>
      </c>
      <c r="AT327" s="34">
        <v>0</v>
      </c>
      <c r="AU327" s="44">
        <v>-11.318326253305541</v>
      </c>
      <c r="AV327" s="34"/>
      <c r="AW327" s="34">
        <v>0</v>
      </c>
      <c r="AX327" s="43">
        <v>0</v>
      </c>
      <c r="AY327" s="167">
        <v>999</v>
      </c>
      <c r="AZ327" s="167">
        <v>717</v>
      </c>
      <c r="BA327" s="113">
        <v>282</v>
      </c>
      <c r="BB327" s="160">
        <v>0</v>
      </c>
      <c r="BC327" s="160">
        <v>0</v>
      </c>
      <c r="BD327" s="267" t="s">
        <v>22151</v>
      </c>
    </row>
    <row r="328" spans="1:56" x14ac:dyDescent="0.3">
      <c r="A328" s="213" t="s">
        <v>16039</v>
      </c>
      <c r="B328" s="33" t="s">
        <v>16040</v>
      </c>
      <c r="C328" s="33" t="s">
        <v>6825</v>
      </c>
      <c r="D328" s="121" t="s">
        <v>14280</v>
      </c>
      <c r="E328" s="33" t="s">
        <v>1383</v>
      </c>
      <c r="F328" s="1" t="s">
        <v>9094</v>
      </c>
      <c r="G328" s="1" t="s">
        <v>1373</v>
      </c>
      <c r="H328" s="1">
        <v>15046</v>
      </c>
      <c r="I328" s="1" t="s">
        <v>16041</v>
      </c>
      <c r="J328" s="1" t="e">
        <v>#VALUE!</v>
      </c>
      <c r="K328" s="1" t="s">
        <v>16043</v>
      </c>
      <c r="L328" s="170">
        <v>15</v>
      </c>
      <c r="M328" s="170">
        <v>0</v>
      </c>
      <c r="N328" s="68">
        <v>1</v>
      </c>
      <c r="O328" s="68">
        <v>2</v>
      </c>
      <c r="P328" s="68">
        <v>0</v>
      </c>
      <c r="Q328" s="68">
        <v>4</v>
      </c>
      <c r="R328" s="68">
        <v>2.9999999999999996</v>
      </c>
      <c r="S328" s="68">
        <v>7</v>
      </c>
      <c r="T328" s="68">
        <v>11.2</v>
      </c>
      <c r="U328" s="68">
        <v>11.2</v>
      </c>
      <c r="V328" s="68">
        <v>13</v>
      </c>
      <c r="W328" s="68">
        <v>13</v>
      </c>
      <c r="X328" s="68">
        <v>7</v>
      </c>
      <c r="Y328" s="68">
        <v>8</v>
      </c>
      <c r="Z328" s="68">
        <v>8</v>
      </c>
      <c r="AA328" s="5">
        <v>10.446428571428573</v>
      </c>
      <c r="AB328" s="5">
        <v>1.8750000000000002</v>
      </c>
      <c r="AC328" s="54">
        <v>1</v>
      </c>
      <c r="AD328" s="54">
        <v>0</v>
      </c>
      <c r="AE328" s="54">
        <v>2.5</v>
      </c>
      <c r="AF328" s="54">
        <v>0</v>
      </c>
      <c r="AG328" s="54">
        <v>0</v>
      </c>
      <c r="AH328" s="54">
        <v>0.68965517241379315</v>
      </c>
      <c r="AI328" s="5">
        <v>-1.9789294842018459</v>
      </c>
      <c r="AJ328" s="5">
        <v>-1.0082831476396381</v>
      </c>
      <c r="AK328" s="5">
        <v>0</v>
      </c>
      <c r="AL328" s="54">
        <v>1.2024425405723098</v>
      </c>
      <c r="AM328" s="77">
        <v>327</v>
      </c>
      <c r="AN328" s="54">
        <v>1.2024425405723098</v>
      </c>
      <c r="AO328" s="59">
        <v>192</v>
      </c>
      <c r="AP328" s="59" t="s">
        <v>22151</v>
      </c>
      <c r="AQ328" s="54">
        <v>6.895458119358298</v>
      </c>
      <c r="AR328" s="54">
        <v>-5.693015578785988</v>
      </c>
      <c r="AS328" s="77">
        <v>327</v>
      </c>
      <c r="AT328" s="54">
        <v>0</v>
      </c>
      <c r="AU328" s="60">
        <v>-11.359236917922157</v>
      </c>
      <c r="AV328" s="54"/>
      <c r="AW328" s="54">
        <v>0</v>
      </c>
      <c r="AX328" s="43">
        <v>0</v>
      </c>
      <c r="AY328" s="167">
        <v>999</v>
      </c>
      <c r="AZ328" s="167">
        <v>718</v>
      </c>
      <c r="BA328" s="113">
        <v>281</v>
      </c>
      <c r="BB328" s="160">
        <v>0</v>
      </c>
      <c r="BC328" s="160">
        <v>0</v>
      </c>
      <c r="BD328" s="267" t="s">
        <v>22151</v>
      </c>
    </row>
    <row r="329" spans="1:56" x14ac:dyDescent="0.3">
      <c r="A329" s="178" t="s">
        <v>2365</v>
      </c>
      <c r="B329" s="33" t="s">
        <v>7143</v>
      </c>
      <c r="C329" s="33" t="s">
        <v>6629</v>
      </c>
      <c r="D329" s="121" t="s">
        <v>1172</v>
      </c>
      <c r="E329" s="33" t="s">
        <v>1379</v>
      </c>
      <c r="F329" s="1" t="s">
        <v>9094</v>
      </c>
      <c r="G329" s="1" t="s">
        <v>1373</v>
      </c>
      <c r="H329" s="1">
        <v>9761</v>
      </c>
      <c r="I329" s="1" t="s">
        <v>9717</v>
      </c>
      <c r="J329" s="1" t="e">
        <v>#VALUE!</v>
      </c>
      <c r="K329" s="1" t="s">
        <v>5757</v>
      </c>
      <c r="L329" s="170">
        <v>12</v>
      </c>
      <c r="M329" s="170">
        <v>1</v>
      </c>
      <c r="N329" s="68">
        <v>0</v>
      </c>
      <c r="O329" s="68">
        <v>0</v>
      </c>
      <c r="P329" s="68">
        <v>0</v>
      </c>
      <c r="Q329" s="68">
        <v>0</v>
      </c>
      <c r="R329" s="68">
        <v>3</v>
      </c>
      <c r="S329" s="68">
        <v>3</v>
      </c>
      <c r="T329" s="68">
        <v>10</v>
      </c>
      <c r="U329" s="68">
        <v>10</v>
      </c>
      <c r="V329" s="68">
        <v>8</v>
      </c>
      <c r="W329" s="68">
        <v>2</v>
      </c>
      <c r="X329" s="68">
        <v>0</v>
      </c>
      <c r="Y329" s="68">
        <v>9</v>
      </c>
      <c r="Z329" s="68">
        <v>7</v>
      </c>
      <c r="AA329" s="5">
        <v>1.8</v>
      </c>
      <c r="AB329" s="5">
        <v>1.5</v>
      </c>
      <c r="AC329" s="34">
        <v>0</v>
      </c>
      <c r="AD329" s="34">
        <v>0</v>
      </c>
      <c r="AE329" s="34">
        <v>0</v>
      </c>
      <c r="AF329" s="34">
        <v>0</v>
      </c>
      <c r="AG329" s="34">
        <v>0</v>
      </c>
      <c r="AH329" s="34">
        <v>0.77586206896551724</v>
      </c>
      <c r="AI329" s="5">
        <v>0.63850824904855519</v>
      </c>
      <c r="AJ329" s="5">
        <v>-0.23690069726581481</v>
      </c>
      <c r="AK329" s="5">
        <v>0</v>
      </c>
      <c r="AL329" s="34">
        <v>1.1774696207482576</v>
      </c>
      <c r="AM329" s="105">
        <v>328</v>
      </c>
      <c r="AN329" s="34">
        <v>1.1774696207482576</v>
      </c>
      <c r="AO329" s="35">
        <v>193</v>
      </c>
      <c r="AP329" s="35" t="s">
        <v>22151</v>
      </c>
      <c r="AQ329" s="34">
        <v>6.895458119358298</v>
      </c>
      <c r="AR329" s="34">
        <v>-5.7179884986100404</v>
      </c>
      <c r="AS329" s="105">
        <v>328</v>
      </c>
      <c r="AT329" s="34">
        <v>0</v>
      </c>
      <c r="AU329" s="44">
        <v>-11.41345181130623</v>
      </c>
      <c r="AV329" s="34"/>
      <c r="AW329" s="34">
        <v>0</v>
      </c>
      <c r="AX329" s="43">
        <v>0</v>
      </c>
      <c r="AY329" s="167">
        <v>749.14</v>
      </c>
      <c r="AZ329" s="167">
        <v>720</v>
      </c>
      <c r="BA329" s="113">
        <v>29.139999999999986</v>
      </c>
      <c r="BB329" s="160">
        <v>669</v>
      </c>
      <c r="BC329" s="160">
        <v>669</v>
      </c>
      <c r="BD329" s="267" t="s">
        <v>22151</v>
      </c>
    </row>
    <row r="330" spans="1:56" x14ac:dyDescent="0.3">
      <c r="A330" s="178" t="s">
        <v>2886</v>
      </c>
      <c r="B330" s="33" t="s">
        <v>7519</v>
      </c>
      <c r="C330" s="33" t="s">
        <v>7184</v>
      </c>
      <c r="D330" s="121" t="s">
        <v>800</v>
      </c>
      <c r="E330" s="33" t="s">
        <v>1509</v>
      </c>
      <c r="F330" s="1" t="s">
        <v>9094</v>
      </c>
      <c r="G330" s="1" t="s">
        <v>1373</v>
      </c>
      <c r="H330" s="1">
        <v>2717</v>
      </c>
      <c r="I330" s="1" t="s">
        <v>10700</v>
      </c>
      <c r="J330" s="1" t="e">
        <v>#VALUE!</v>
      </c>
      <c r="K330" s="1" t="s">
        <v>6123</v>
      </c>
      <c r="L330" s="170">
        <v>12</v>
      </c>
      <c r="M330" s="170">
        <v>12</v>
      </c>
      <c r="N330" s="68">
        <v>1</v>
      </c>
      <c r="O330" s="68">
        <v>7</v>
      </c>
      <c r="P330" s="68">
        <v>0</v>
      </c>
      <c r="Q330" s="68">
        <v>0</v>
      </c>
      <c r="R330" s="68">
        <v>0</v>
      </c>
      <c r="S330" s="68">
        <v>0</v>
      </c>
      <c r="T330" s="68">
        <v>59</v>
      </c>
      <c r="U330" s="68">
        <v>59</v>
      </c>
      <c r="V330" s="68">
        <v>74</v>
      </c>
      <c r="W330" s="68">
        <v>37</v>
      </c>
      <c r="X330" s="68">
        <v>5</v>
      </c>
      <c r="Y330" s="68">
        <v>54</v>
      </c>
      <c r="Z330" s="68">
        <v>15</v>
      </c>
      <c r="AA330" s="5">
        <v>5.6440677966101696</v>
      </c>
      <c r="AB330" s="5">
        <v>1.5084745762711864</v>
      </c>
      <c r="AC330" s="34">
        <v>1</v>
      </c>
      <c r="AD330" s="34">
        <v>0</v>
      </c>
      <c r="AE330" s="34">
        <v>0</v>
      </c>
      <c r="AF330" s="34">
        <v>0</v>
      </c>
      <c r="AG330" s="34">
        <v>0</v>
      </c>
      <c r="AH330" s="34">
        <v>4.6551724137931032</v>
      </c>
      <c r="AI330" s="5">
        <v>-2.2716323262064408</v>
      </c>
      <c r="AJ330" s="5">
        <v>-2.209034142010796</v>
      </c>
      <c r="AK330" s="5">
        <v>0</v>
      </c>
      <c r="AL330" s="34">
        <v>1.1745059455758664</v>
      </c>
      <c r="AM330" s="105">
        <v>329</v>
      </c>
      <c r="AN330" s="34">
        <v>1.1745059455758664</v>
      </c>
      <c r="AO330" s="35">
        <v>194</v>
      </c>
      <c r="AP330" s="35" t="s">
        <v>22151</v>
      </c>
      <c r="AQ330" s="34">
        <v>6.895458119358298</v>
      </c>
      <c r="AR330" s="34">
        <v>-5.7209521737824316</v>
      </c>
      <c r="AS330" s="105">
        <v>329</v>
      </c>
      <c r="AT330" s="34">
        <v>0</v>
      </c>
      <c r="AU330" s="44">
        <v>-11.419885793981393</v>
      </c>
      <c r="AV330" s="34"/>
      <c r="AW330" s="34">
        <v>0</v>
      </c>
      <c r="AX330" s="43">
        <v>0</v>
      </c>
      <c r="AY330" s="167">
        <v>623.23</v>
      </c>
      <c r="AZ330" s="167">
        <v>722</v>
      </c>
      <c r="BA330" s="113">
        <v>-98.769999999999982</v>
      </c>
      <c r="BB330" s="160">
        <v>528</v>
      </c>
      <c r="BC330" s="160">
        <v>716</v>
      </c>
      <c r="BD330" s="267" t="s">
        <v>22151</v>
      </c>
    </row>
    <row r="331" spans="1:56" x14ac:dyDescent="0.3">
      <c r="A331" s="178" t="s">
        <v>2811</v>
      </c>
      <c r="B331" s="33" t="s">
        <v>7618</v>
      </c>
      <c r="C331" s="33" t="s">
        <v>6681</v>
      </c>
      <c r="D331" s="121" t="s">
        <v>1048</v>
      </c>
      <c r="E331" s="33" t="s">
        <v>1372</v>
      </c>
      <c r="F331" s="1" t="s">
        <v>6120</v>
      </c>
      <c r="G331" s="1" t="s">
        <v>1373</v>
      </c>
      <c r="H331" s="26">
        <v>11828</v>
      </c>
      <c r="I331" s="26" t="s">
        <v>9916</v>
      </c>
      <c r="J331" s="26" t="e">
        <v>#VALUE!</v>
      </c>
      <c r="K331" s="26" t="s">
        <v>6060</v>
      </c>
      <c r="L331" s="171">
        <v>5</v>
      </c>
      <c r="M331" s="171">
        <v>5</v>
      </c>
      <c r="N331" s="68">
        <v>1</v>
      </c>
      <c r="O331" s="68">
        <v>1</v>
      </c>
      <c r="P331" s="68">
        <v>0</v>
      </c>
      <c r="Q331" s="97">
        <v>0</v>
      </c>
      <c r="R331" s="97">
        <v>0</v>
      </c>
      <c r="S331" s="97">
        <v>0</v>
      </c>
      <c r="T331" s="97">
        <v>20.100000000000001</v>
      </c>
      <c r="U331" s="97">
        <v>20.100000000000001</v>
      </c>
      <c r="V331" s="97">
        <v>23</v>
      </c>
      <c r="W331" s="97">
        <v>15</v>
      </c>
      <c r="X331" s="97">
        <v>4</v>
      </c>
      <c r="Y331" s="97">
        <v>26</v>
      </c>
      <c r="Z331" s="97">
        <v>7</v>
      </c>
      <c r="AA331" s="27">
        <v>6.7164179104477606</v>
      </c>
      <c r="AB331" s="27">
        <v>1.4925373134328357</v>
      </c>
      <c r="AC331" s="27">
        <v>1</v>
      </c>
      <c r="AD331" s="27">
        <v>0</v>
      </c>
      <c r="AE331" s="27">
        <v>0</v>
      </c>
      <c r="AF331" s="27">
        <v>0</v>
      </c>
      <c r="AG331" s="27">
        <v>0</v>
      </c>
      <c r="AH331" s="27">
        <v>2.2413793103448278</v>
      </c>
      <c r="AI331" s="27">
        <v>-1.4348489547467316</v>
      </c>
      <c r="AJ331" s="27">
        <v>-0.6404796869185525</v>
      </c>
      <c r="AK331" s="27">
        <v>0</v>
      </c>
      <c r="AL331" s="27">
        <v>1.1660506686795438</v>
      </c>
      <c r="AM331" s="97">
        <v>330</v>
      </c>
      <c r="AN331" s="27">
        <v>1.1660506686795438</v>
      </c>
      <c r="AO331" s="28">
        <v>195</v>
      </c>
      <c r="AP331" s="28" t="s">
        <v>22151</v>
      </c>
      <c r="AQ331" s="27">
        <v>6.895458119358298</v>
      </c>
      <c r="AR331" s="27">
        <v>-5.729407450678754</v>
      </c>
      <c r="AS331" s="97">
        <v>330</v>
      </c>
      <c r="AT331" s="27">
        <v>0</v>
      </c>
      <c r="AU331" s="43">
        <v>-11.438241754705913</v>
      </c>
      <c r="AV331" s="27"/>
      <c r="AW331" s="27">
        <v>0</v>
      </c>
      <c r="AX331" s="43">
        <v>0</v>
      </c>
      <c r="AY331" s="167">
        <v>256.5</v>
      </c>
      <c r="AZ331" s="167">
        <v>723</v>
      </c>
      <c r="BA331" s="113">
        <v>-466.5</v>
      </c>
      <c r="BB331" s="160">
        <v>188</v>
      </c>
      <c r="BC331" s="160">
        <v>350</v>
      </c>
      <c r="BD331" s="267" t="s">
        <v>22151</v>
      </c>
    </row>
    <row r="332" spans="1:56" x14ac:dyDescent="0.3">
      <c r="A332" s="213" t="s">
        <v>14111</v>
      </c>
      <c r="B332" s="33" t="s">
        <v>14114</v>
      </c>
      <c r="C332" s="33" t="s">
        <v>14113</v>
      </c>
      <c r="D332" s="121" t="s">
        <v>14112</v>
      </c>
      <c r="E332" s="33" t="s">
        <v>1392</v>
      </c>
      <c r="F332" s="1" t="s">
        <v>6120</v>
      </c>
      <c r="G332" s="1" t="s">
        <v>1373</v>
      </c>
      <c r="H332" s="1">
        <v>19756</v>
      </c>
      <c r="I332" s="1" t="s">
        <v>14917</v>
      </c>
      <c r="J332" s="1" t="e">
        <v>#VALUE!</v>
      </c>
      <c r="K332" s="1" t="s">
        <v>14115</v>
      </c>
      <c r="L332" s="170">
        <v>13</v>
      </c>
      <c r="M332" s="170">
        <v>0</v>
      </c>
      <c r="N332" s="68">
        <v>0</v>
      </c>
      <c r="O332" s="68">
        <v>1</v>
      </c>
      <c r="P332" s="68">
        <v>0</v>
      </c>
      <c r="Q332" s="68">
        <v>4</v>
      </c>
      <c r="R332" s="68">
        <v>1</v>
      </c>
      <c r="S332" s="68">
        <v>5</v>
      </c>
      <c r="T332" s="68">
        <v>12.1</v>
      </c>
      <c r="U332" s="68">
        <v>12.1</v>
      </c>
      <c r="V332" s="68">
        <v>18</v>
      </c>
      <c r="W332" s="68">
        <v>8</v>
      </c>
      <c r="X332" s="68">
        <v>2</v>
      </c>
      <c r="Y332" s="68">
        <v>11</v>
      </c>
      <c r="Z332" s="68">
        <v>8</v>
      </c>
      <c r="AA332" s="5">
        <v>5.9504132231404965</v>
      </c>
      <c r="AB332" s="5">
        <v>2.1487603305785123</v>
      </c>
      <c r="AC332" s="54">
        <v>0</v>
      </c>
      <c r="AD332" s="54">
        <v>0</v>
      </c>
      <c r="AE332" s="54">
        <v>2.5</v>
      </c>
      <c r="AF332" s="54">
        <v>0</v>
      </c>
      <c r="AG332" s="54">
        <v>0</v>
      </c>
      <c r="AH332" s="54">
        <v>0.94827586206896552</v>
      </c>
      <c r="AI332" s="5">
        <v>-0.62430621531683206</v>
      </c>
      <c r="AJ332" s="5">
        <v>-1.6691605861013259</v>
      </c>
      <c r="AK332" s="5">
        <v>0</v>
      </c>
      <c r="AL332" s="54">
        <v>1.1548090606508072</v>
      </c>
      <c r="AM332" s="77">
        <v>331</v>
      </c>
      <c r="AN332" s="54">
        <v>1.1548090606508072</v>
      </c>
      <c r="AO332" s="59">
        <v>196</v>
      </c>
      <c r="AP332" s="59" t="s">
        <v>22151</v>
      </c>
      <c r="AQ332" s="54">
        <v>6.895458119358298</v>
      </c>
      <c r="AR332" s="54">
        <v>-5.7406490587074908</v>
      </c>
      <c r="AS332" s="77">
        <v>331</v>
      </c>
      <c r="AT332" s="54">
        <v>0</v>
      </c>
      <c r="AU332" s="60">
        <v>-11.462646693537154</v>
      </c>
      <c r="AV332" s="54"/>
      <c r="AW332" s="54">
        <v>0</v>
      </c>
      <c r="AX332" s="43">
        <v>0</v>
      </c>
      <c r="AY332" s="167">
        <v>740.59</v>
      </c>
      <c r="AZ332" s="167">
        <v>725</v>
      </c>
      <c r="BA332" s="113">
        <v>15.590000000000032</v>
      </c>
      <c r="BB332" s="160">
        <v>629</v>
      </c>
      <c r="BC332" s="160">
        <v>738</v>
      </c>
      <c r="BD332" s="267" t="s">
        <v>22151</v>
      </c>
    </row>
    <row r="333" spans="1:56" x14ac:dyDescent="0.3">
      <c r="A333" s="212" t="s">
        <v>3052</v>
      </c>
      <c r="B333" s="1" t="s">
        <v>7034</v>
      </c>
      <c r="C333" s="1" t="s">
        <v>7598</v>
      </c>
      <c r="D333" s="121" t="s">
        <v>749</v>
      </c>
      <c r="E333" s="1" t="s">
        <v>1434</v>
      </c>
      <c r="F333" s="1" t="s">
        <v>9094</v>
      </c>
      <c r="G333" s="1" t="s">
        <v>1373</v>
      </c>
      <c r="H333" s="216">
        <v>3284</v>
      </c>
      <c r="I333" s="216" t="s">
        <v>9995</v>
      </c>
      <c r="J333" s="244" t="e">
        <v>#VALUE!</v>
      </c>
      <c r="K333" s="244" t="s">
        <v>6249</v>
      </c>
      <c r="L333" s="171">
        <v>11</v>
      </c>
      <c r="M333" s="171">
        <v>11</v>
      </c>
      <c r="N333" s="221">
        <v>4</v>
      </c>
      <c r="O333" s="97">
        <v>5</v>
      </c>
      <c r="P333" s="97">
        <v>0</v>
      </c>
      <c r="Q333" s="221">
        <v>0</v>
      </c>
      <c r="R333" s="97">
        <v>0</v>
      </c>
      <c r="S333" s="97">
        <v>0</v>
      </c>
      <c r="T333" s="221">
        <v>53</v>
      </c>
      <c r="U333" s="221">
        <v>53</v>
      </c>
      <c r="V333" s="221">
        <v>70</v>
      </c>
      <c r="W333" s="221">
        <v>39</v>
      </c>
      <c r="X333" s="221">
        <v>11</v>
      </c>
      <c r="Y333" s="221">
        <v>43</v>
      </c>
      <c r="Z333" s="221">
        <v>18</v>
      </c>
      <c r="AA333" s="224">
        <v>6.6226415094339623</v>
      </c>
      <c r="AB333" s="224">
        <v>1.6603773584905661</v>
      </c>
      <c r="AC333" s="224">
        <v>4</v>
      </c>
      <c r="AD333" s="245">
        <v>0</v>
      </c>
      <c r="AE333" s="224">
        <v>0</v>
      </c>
      <c r="AF333" s="245">
        <v>0</v>
      </c>
      <c r="AG333" s="245">
        <v>0</v>
      </c>
      <c r="AH333" s="224">
        <v>3.7068965517241379</v>
      </c>
      <c r="AI333" s="224">
        <v>-3.3715756733596098</v>
      </c>
      <c r="AJ333" s="224">
        <v>-3.2389923816382606</v>
      </c>
      <c r="AK333" s="224">
        <v>0</v>
      </c>
      <c r="AL333" s="228">
        <v>1.0963284967262674</v>
      </c>
      <c r="AM333" s="246">
        <v>332</v>
      </c>
      <c r="AN333" s="247">
        <v>1.0963284967262674</v>
      </c>
      <c r="AO333" s="248">
        <v>197</v>
      </c>
      <c r="AP333" s="253" t="s">
        <v>22151</v>
      </c>
      <c r="AQ333" s="224">
        <v>6.895458119358298</v>
      </c>
      <c r="AR333" s="224">
        <v>-5.7991296226320301</v>
      </c>
      <c r="AS333" s="221">
        <v>332</v>
      </c>
      <c r="AT333" s="224">
        <v>0</v>
      </c>
      <c r="AU333" s="239">
        <v>-11.589604917106815</v>
      </c>
      <c r="AV333" s="224"/>
      <c r="AW333" s="224">
        <v>0</v>
      </c>
      <c r="AX333" s="43">
        <v>0</v>
      </c>
      <c r="AY333" s="268">
        <v>724.68</v>
      </c>
      <c r="AZ333" s="255">
        <v>729</v>
      </c>
      <c r="BA333" s="256">
        <v>-4.32000000000005</v>
      </c>
      <c r="BB333" s="257">
        <v>574</v>
      </c>
      <c r="BC333" s="257">
        <v>749</v>
      </c>
      <c r="BD333" s="267" t="s">
        <v>22151</v>
      </c>
    </row>
    <row r="334" spans="1:56" x14ac:dyDescent="0.3">
      <c r="A334" s="213" t="s">
        <v>16156</v>
      </c>
      <c r="B334" s="33" t="s">
        <v>16157</v>
      </c>
      <c r="C334" s="33" t="s">
        <v>6573</v>
      </c>
      <c r="D334" s="121" t="s">
        <v>14245</v>
      </c>
      <c r="E334" s="33" t="s">
        <v>1437</v>
      </c>
      <c r="F334" s="1" t="s">
        <v>9094</v>
      </c>
      <c r="G334" s="1" t="s">
        <v>1373</v>
      </c>
      <c r="H334" s="1">
        <v>12718</v>
      </c>
      <c r="I334" s="1" t="s">
        <v>16158</v>
      </c>
      <c r="J334" s="1" t="e">
        <v>#VALUE!</v>
      </c>
      <c r="K334" s="1" t="s">
        <v>16160</v>
      </c>
      <c r="L334" s="170">
        <v>12</v>
      </c>
      <c r="M334" s="170">
        <v>11</v>
      </c>
      <c r="N334" s="68">
        <v>1</v>
      </c>
      <c r="O334" s="68">
        <v>6</v>
      </c>
      <c r="P334" s="68">
        <v>0</v>
      </c>
      <c r="Q334" s="68">
        <v>0</v>
      </c>
      <c r="R334" s="68">
        <v>0</v>
      </c>
      <c r="S334" s="68">
        <v>0</v>
      </c>
      <c r="T334" s="68">
        <v>56</v>
      </c>
      <c r="U334" s="68">
        <v>56</v>
      </c>
      <c r="V334" s="68">
        <v>63</v>
      </c>
      <c r="W334" s="68">
        <v>33</v>
      </c>
      <c r="X334" s="68">
        <v>8</v>
      </c>
      <c r="Y334" s="68">
        <v>44</v>
      </c>
      <c r="Z334" s="68">
        <v>21</v>
      </c>
      <c r="AA334" s="5">
        <v>5.3035714285714288</v>
      </c>
      <c r="AB334" s="5">
        <v>1.5</v>
      </c>
      <c r="AC334" s="54">
        <v>1</v>
      </c>
      <c r="AD334" s="54">
        <v>0</v>
      </c>
      <c r="AE334" s="54">
        <v>0</v>
      </c>
      <c r="AF334" s="54">
        <v>0</v>
      </c>
      <c r="AG334" s="54">
        <v>0</v>
      </c>
      <c r="AH334" s="54">
        <v>3.7931034482758621</v>
      </c>
      <c r="AI334" s="5">
        <v>-1.6952853768971397</v>
      </c>
      <c r="AJ334" s="5">
        <v>-2.0288699878054839</v>
      </c>
      <c r="AK334" s="5">
        <v>0</v>
      </c>
      <c r="AL334" s="54">
        <v>1.0689480835732388</v>
      </c>
      <c r="AM334" s="77">
        <v>333</v>
      </c>
      <c r="AN334" s="54">
        <v>1.0689480835732388</v>
      </c>
      <c r="AO334" s="59">
        <v>198</v>
      </c>
      <c r="AP334" s="59" t="s">
        <v>22151</v>
      </c>
      <c r="AQ334" s="54">
        <v>6.895458119358298</v>
      </c>
      <c r="AR334" s="54">
        <v>-5.8265100357850592</v>
      </c>
      <c r="AS334" s="77">
        <v>333</v>
      </c>
      <c r="AT334" s="54">
        <v>0</v>
      </c>
      <c r="AU334" s="60">
        <v>-11.649046351683223</v>
      </c>
      <c r="AV334" s="54"/>
      <c r="AW334" s="54">
        <v>0</v>
      </c>
      <c r="AX334" s="43">
        <v>0</v>
      </c>
      <c r="AY334" s="167">
        <v>448</v>
      </c>
      <c r="AZ334" s="167">
        <v>730</v>
      </c>
      <c r="BA334" s="113">
        <v>-282</v>
      </c>
      <c r="BB334" s="160">
        <v>378</v>
      </c>
      <c r="BC334" s="160">
        <v>557</v>
      </c>
      <c r="BD334" s="267" t="s">
        <v>22151</v>
      </c>
    </row>
    <row r="335" spans="1:56" x14ac:dyDescent="0.3">
      <c r="A335" s="178" t="s">
        <v>2911</v>
      </c>
      <c r="B335" s="1" t="s">
        <v>7535</v>
      </c>
      <c r="C335" s="1" t="s">
        <v>6543</v>
      </c>
      <c r="D335" s="121" t="s">
        <v>1092</v>
      </c>
      <c r="E335" s="1" t="s">
        <v>1470</v>
      </c>
      <c r="F335" s="1" t="s">
        <v>6120</v>
      </c>
      <c r="G335" s="1" t="s">
        <v>1373</v>
      </c>
      <c r="H335" s="1">
        <v>11423</v>
      </c>
      <c r="I335" s="1" t="s">
        <v>10000</v>
      </c>
      <c r="J335" s="1" t="e">
        <v>#VALUE!</v>
      </c>
      <c r="K335" s="1" t="s">
        <v>6145</v>
      </c>
      <c r="L335" s="170">
        <v>4</v>
      </c>
      <c r="M335" s="170">
        <v>1</v>
      </c>
      <c r="N335" s="68">
        <v>0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10</v>
      </c>
      <c r="U335" s="68">
        <v>10</v>
      </c>
      <c r="V335" s="68">
        <v>10</v>
      </c>
      <c r="W335" s="68">
        <v>5</v>
      </c>
      <c r="X335" s="68">
        <v>1</v>
      </c>
      <c r="Y335" s="68">
        <v>12</v>
      </c>
      <c r="Z335" s="68">
        <v>3</v>
      </c>
      <c r="AA335" s="5">
        <v>4.5</v>
      </c>
      <c r="AB335" s="5">
        <v>1.3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1.0344827586206897</v>
      </c>
      <c r="AI335" s="5">
        <v>-0.11431807079034582</v>
      </c>
      <c r="AJ335" s="5">
        <v>0.10667104601636822</v>
      </c>
      <c r="AK335" s="5">
        <v>0</v>
      </c>
      <c r="AL335" s="5">
        <v>1.026835733846712</v>
      </c>
      <c r="AM335" s="68">
        <v>334</v>
      </c>
      <c r="AN335" s="5">
        <v>1.026835733846712</v>
      </c>
      <c r="AO335" s="17">
        <v>199</v>
      </c>
      <c r="AP335" s="17" t="s">
        <v>22151</v>
      </c>
      <c r="AQ335" s="5">
        <v>6.895458119358298</v>
      </c>
      <c r="AR335" s="5">
        <v>-5.8686223855115855</v>
      </c>
      <c r="AS335" s="68">
        <v>334</v>
      </c>
      <c r="AT335" s="14">
        <v>0</v>
      </c>
      <c r="AU335" s="42">
        <v>-11.74047004449376</v>
      </c>
      <c r="AV335" s="19"/>
      <c r="AW335" s="19">
        <v>0</v>
      </c>
      <c r="AX335" s="43">
        <v>0</v>
      </c>
      <c r="AY335" s="167">
        <v>450.18</v>
      </c>
      <c r="AZ335" s="167">
        <v>733</v>
      </c>
      <c r="BA335" s="113">
        <v>-282.82</v>
      </c>
      <c r="BB335" s="160">
        <v>328</v>
      </c>
      <c r="BC335" s="160">
        <v>570</v>
      </c>
      <c r="BD335" s="267" t="s">
        <v>22151</v>
      </c>
    </row>
    <row r="336" spans="1:56" x14ac:dyDescent="0.3">
      <c r="A336" s="178" t="s">
        <v>20373</v>
      </c>
      <c r="B336" s="33" t="s">
        <v>20374</v>
      </c>
      <c r="C336" s="33" t="s">
        <v>6872</v>
      </c>
      <c r="D336" s="121" t="s">
        <v>17243</v>
      </c>
      <c r="E336" s="33" t="s">
        <v>1437</v>
      </c>
      <c r="F336" s="1" t="s">
        <v>9094</v>
      </c>
      <c r="G336" s="1" t="s">
        <v>1373</v>
      </c>
      <c r="H336" s="1">
        <v>25385</v>
      </c>
      <c r="I336" s="1" t="s">
        <v>20375</v>
      </c>
      <c r="J336" s="1" t="e">
        <v>#VALUE!</v>
      </c>
      <c r="K336" s="1" t="s">
        <v>20376</v>
      </c>
      <c r="L336" s="170">
        <v>12</v>
      </c>
      <c r="M336" s="170">
        <v>0</v>
      </c>
      <c r="N336" s="68">
        <v>1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15.1</v>
      </c>
      <c r="U336" s="68">
        <v>15.1</v>
      </c>
      <c r="V336" s="68">
        <v>17</v>
      </c>
      <c r="W336" s="68">
        <v>10</v>
      </c>
      <c r="X336" s="68">
        <v>3</v>
      </c>
      <c r="Y336" s="68">
        <v>21</v>
      </c>
      <c r="Z336" s="68">
        <v>9</v>
      </c>
      <c r="AA336" s="5">
        <v>5.9602649006622519</v>
      </c>
      <c r="AB336" s="5">
        <v>1.7218543046357617</v>
      </c>
      <c r="AC336" s="5">
        <v>1</v>
      </c>
      <c r="AD336" s="5">
        <v>0</v>
      </c>
      <c r="AE336" s="5">
        <v>0</v>
      </c>
      <c r="AF336" s="5">
        <v>0</v>
      </c>
      <c r="AG336" s="5">
        <v>0</v>
      </c>
      <c r="AH336" s="5">
        <v>1.8103448275862069</v>
      </c>
      <c r="AI336" s="5">
        <v>-0.77728180489579923</v>
      </c>
      <c r="AJ336" s="5">
        <v>-1.0241735392533169</v>
      </c>
      <c r="AK336" s="5">
        <v>0</v>
      </c>
      <c r="AL336" s="5">
        <v>1.0088894834370907</v>
      </c>
      <c r="AM336" s="68">
        <v>335</v>
      </c>
      <c r="AN336" s="5">
        <v>1.0088894834370907</v>
      </c>
      <c r="AO336" s="17">
        <v>200</v>
      </c>
      <c r="AP336" s="17" t="s">
        <v>22151</v>
      </c>
      <c r="AQ336" s="5">
        <v>6.895458119358298</v>
      </c>
      <c r="AR336" s="5">
        <v>-5.8865686359212077</v>
      </c>
      <c r="AS336" s="68">
        <v>335</v>
      </c>
      <c r="AT336" s="14">
        <v>0</v>
      </c>
      <c r="AU336" s="42">
        <v>-11.77943040873857</v>
      </c>
      <c r="AV336" s="19"/>
      <c r="AW336" s="19">
        <v>0</v>
      </c>
      <c r="AX336" s="43">
        <v>0</v>
      </c>
      <c r="AY336" s="167">
        <v>748.8</v>
      </c>
      <c r="AZ336" s="167">
        <v>734</v>
      </c>
      <c r="BA336" s="113">
        <v>14.799999999999955</v>
      </c>
      <c r="BB336" s="160">
        <v>675</v>
      </c>
      <c r="BC336" s="160">
        <v>746</v>
      </c>
      <c r="BD336" s="267" t="s">
        <v>22151</v>
      </c>
    </row>
    <row r="337" spans="1:56" x14ac:dyDescent="0.3">
      <c r="A337" s="213" t="s">
        <v>2242</v>
      </c>
      <c r="B337" s="33" t="s">
        <v>7578</v>
      </c>
      <c r="C337" s="33" t="s">
        <v>6922</v>
      </c>
      <c r="D337" s="121" t="s">
        <v>852</v>
      </c>
      <c r="E337" s="33" t="s">
        <v>1405</v>
      </c>
      <c r="F337" s="1" t="s">
        <v>6120</v>
      </c>
      <c r="G337" s="1" t="s">
        <v>1373</v>
      </c>
      <c r="H337" s="1">
        <v>4141</v>
      </c>
      <c r="I337" s="1" t="s">
        <v>10937</v>
      </c>
      <c r="J337" s="1" t="e">
        <v>#VALUE!</v>
      </c>
      <c r="K337" s="1" t="s">
        <v>5662</v>
      </c>
      <c r="L337" s="170">
        <v>12</v>
      </c>
      <c r="M337" s="170">
        <v>5</v>
      </c>
      <c r="N337" s="68">
        <v>1</v>
      </c>
      <c r="O337" s="68">
        <v>3</v>
      </c>
      <c r="P337" s="68">
        <v>0</v>
      </c>
      <c r="Q337" s="77">
        <v>0</v>
      </c>
      <c r="R337" s="77">
        <v>0</v>
      </c>
      <c r="S337" s="77">
        <v>0</v>
      </c>
      <c r="T337" s="77">
        <v>40.200000000000003</v>
      </c>
      <c r="U337" s="77">
        <v>40.200000000000003</v>
      </c>
      <c r="V337" s="77">
        <v>42</v>
      </c>
      <c r="W337" s="77">
        <v>31</v>
      </c>
      <c r="X337" s="77">
        <v>12</v>
      </c>
      <c r="Y337" s="77">
        <v>45</v>
      </c>
      <c r="Z337" s="77">
        <v>15</v>
      </c>
      <c r="AA337" s="54">
        <v>6.9402985074626864</v>
      </c>
      <c r="AB337" s="54">
        <v>1.4179104477611939</v>
      </c>
      <c r="AC337" s="54">
        <v>1</v>
      </c>
      <c r="AD337" s="54">
        <v>0</v>
      </c>
      <c r="AE337" s="54">
        <v>0</v>
      </c>
      <c r="AF337" s="54">
        <v>0</v>
      </c>
      <c r="AG337" s="54">
        <v>0</v>
      </c>
      <c r="AH337" s="54">
        <v>3.8793103448275863</v>
      </c>
      <c r="AI337" s="54">
        <v>-2.9655871105563727</v>
      </c>
      <c r="AJ337" s="54">
        <v>-0.93131531854559491</v>
      </c>
      <c r="AK337" s="54">
        <v>0</v>
      </c>
      <c r="AL337" s="54">
        <v>0.9824079157256187</v>
      </c>
      <c r="AM337" s="77">
        <v>336</v>
      </c>
      <c r="AN337" s="54">
        <v>0.9824079157256187</v>
      </c>
      <c r="AO337" s="59">
        <v>201</v>
      </c>
      <c r="AP337" s="59" t="s">
        <v>22151</v>
      </c>
      <c r="AQ337" s="54">
        <v>6.895458119358298</v>
      </c>
      <c r="AR337" s="54">
        <v>-5.9130502036326789</v>
      </c>
      <c r="AS337" s="77">
        <v>336</v>
      </c>
      <c r="AT337" s="54">
        <v>0</v>
      </c>
      <c r="AU337" s="60">
        <v>-11.836920497211834</v>
      </c>
      <c r="AV337" s="54"/>
      <c r="AW337" s="54">
        <v>0</v>
      </c>
      <c r="AX337" s="43">
        <v>0</v>
      </c>
      <c r="AY337" s="167">
        <v>747.82</v>
      </c>
      <c r="AZ337" s="167">
        <v>736</v>
      </c>
      <c r="BA337" s="113">
        <v>11.82000000000005</v>
      </c>
      <c r="BB337" s="160">
        <v>688</v>
      </c>
      <c r="BC337" s="160">
        <v>724</v>
      </c>
      <c r="BD337" s="267" t="s">
        <v>22151</v>
      </c>
    </row>
    <row r="338" spans="1:56" x14ac:dyDescent="0.3">
      <c r="A338" s="65" t="s">
        <v>12178</v>
      </c>
      <c r="B338" s="33" t="s">
        <v>12179</v>
      </c>
      <c r="C338" s="33" t="s">
        <v>7806</v>
      </c>
      <c r="D338" s="121" t="s">
        <v>11749</v>
      </c>
      <c r="E338" s="33" t="s">
        <v>1464</v>
      </c>
      <c r="F338" s="1" t="s">
        <v>6120</v>
      </c>
      <c r="G338" s="1" t="s">
        <v>1373</v>
      </c>
      <c r="H338" s="1">
        <v>18311</v>
      </c>
      <c r="I338" s="1" t="s">
        <v>11750</v>
      </c>
      <c r="J338" s="1" t="e">
        <v>#VALUE!</v>
      </c>
      <c r="K338" s="1" t="s">
        <v>12182</v>
      </c>
      <c r="L338" s="170">
        <v>10</v>
      </c>
      <c r="M338" s="170">
        <v>0</v>
      </c>
      <c r="N338" s="68">
        <v>0</v>
      </c>
      <c r="O338" s="68">
        <v>0</v>
      </c>
      <c r="P338" s="68">
        <v>0</v>
      </c>
      <c r="Q338" s="77">
        <v>0</v>
      </c>
      <c r="R338" s="77">
        <v>0</v>
      </c>
      <c r="S338" s="77">
        <v>0</v>
      </c>
      <c r="T338" s="77">
        <v>10.1</v>
      </c>
      <c r="U338" s="77">
        <v>10.1</v>
      </c>
      <c r="V338" s="77">
        <v>8</v>
      </c>
      <c r="W338" s="77">
        <v>5</v>
      </c>
      <c r="X338" s="77">
        <v>1</v>
      </c>
      <c r="Y338" s="77">
        <v>11</v>
      </c>
      <c r="Z338" s="77">
        <v>5</v>
      </c>
      <c r="AA338" s="54">
        <v>4.4554455445544559</v>
      </c>
      <c r="AB338" s="54">
        <v>1.2871287128712872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0.94827586206896552</v>
      </c>
      <c r="AI338" s="54">
        <v>-0.10288781090590929</v>
      </c>
      <c r="AJ338" s="54">
        <v>0.12799126909469463</v>
      </c>
      <c r="AK338" s="54">
        <v>0</v>
      </c>
      <c r="AL338" s="54">
        <v>0.97337932025775087</v>
      </c>
      <c r="AM338" s="77">
        <v>337</v>
      </c>
      <c r="AN338" s="54">
        <v>0.97337932025775087</v>
      </c>
      <c r="AO338" s="59">
        <v>202</v>
      </c>
      <c r="AP338" s="59" t="s">
        <v>22151</v>
      </c>
      <c r="AQ338" s="54">
        <v>6.895458119358298</v>
      </c>
      <c r="AR338" s="54">
        <v>-5.9220787991005475</v>
      </c>
      <c r="AS338" s="77">
        <v>337</v>
      </c>
      <c r="AT338" s="54">
        <v>0</v>
      </c>
      <c r="AU338" s="60">
        <v>-11.856521102353206</v>
      </c>
      <c r="AV338" s="54"/>
      <c r="AW338" s="54">
        <v>0</v>
      </c>
      <c r="AX338" s="43">
        <v>0</v>
      </c>
      <c r="AY338" s="167">
        <v>999</v>
      </c>
      <c r="AZ338" s="167">
        <v>739</v>
      </c>
      <c r="BA338" s="113">
        <v>260</v>
      </c>
      <c r="BB338" s="160">
        <v>0</v>
      </c>
      <c r="BC338" s="160">
        <v>0</v>
      </c>
      <c r="BD338" s="267" t="s">
        <v>22151</v>
      </c>
    </row>
    <row r="339" spans="1:56" x14ac:dyDescent="0.3">
      <c r="A339" s="178" t="s">
        <v>2264</v>
      </c>
      <c r="B339" s="33" t="s">
        <v>7434</v>
      </c>
      <c r="C339" s="33" t="s">
        <v>7796</v>
      </c>
      <c r="D339" s="121" t="s">
        <v>1150</v>
      </c>
      <c r="E339" s="33" t="s">
        <v>1398</v>
      </c>
      <c r="F339" s="1" t="s">
        <v>9094</v>
      </c>
      <c r="G339" s="1" t="s">
        <v>1373</v>
      </c>
      <c r="H339" s="1">
        <v>9325</v>
      </c>
      <c r="I339" s="1" t="s">
        <v>9471</v>
      </c>
      <c r="J339" s="1" t="e">
        <v>#VALUE!</v>
      </c>
      <c r="K339" s="1" t="s">
        <v>5680</v>
      </c>
      <c r="L339" s="170">
        <v>18</v>
      </c>
      <c r="M339" s="170">
        <v>0</v>
      </c>
      <c r="N339" s="68">
        <v>1</v>
      </c>
      <c r="O339" s="68">
        <v>2</v>
      </c>
      <c r="P339" s="68">
        <v>0</v>
      </c>
      <c r="Q339" s="68">
        <v>0</v>
      </c>
      <c r="R339" s="68">
        <v>2</v>
      </c>
      <c r="S339" s="68">
        <v>2</v>
      </c>
      <c r="T339" s="68">
        <v>22.1</v>
      </c>
      <c r="U339" s="68">
        <v>22.1</v>
      </c>
      <c r="V339" s="68">
        <v>23</v>
      </c>
      <c r="W339" s="68">
        <v>12</v>
      </c>
      <c r="X339" s="68">
        <v>3</v>
      </c>
      <c r="Y339" s="68">
        <v>21</v>
      </c>
      <c r="Z339" s="68">
        <v>14</v>
      </c>
      <c r="AA339" s="5">
        <v>4.8868778280542982</v>
      </c>
      <c r="AB339" s="5">
        <v>1.6742081447963799</v>
      </c>
      <c r="AC339" s="5">
        <v>1</v>
      </c>
      <c r="AD339" s="5">
        <v>0</v>
      </c>
      <c r="AE339" s="5">
        <v>0</v>
      </c>
      <c r="AF339" s="5">
        <v>0</v>
      </c>
      <c r="AG339" s="5">
        <v>0</v>
      </c>
      <c r="AH339" s="5">
        <v>1.8103448275862069</v>
      </c>
      <c r="AI339" s="5">
        <v>-0.47628673051547915</v>
      </c>
      <c r="AJ339" s="5">
        <v>-1.3894459168193154</v>
      </c>
      <c r="AK339" s="5">
        <v>0</v>
      </c>
      <c r="AL339" s="5">
        <v>0.94461218025141225</v>
      </c>
      <c r="AM339" s="68">
        <v>338</v>
      </c>
      <c r="AN339" s="5">
        <v>0.94461218025141225</v>
      </c>
      <c r="AO339" s="17">
        <v>203</v>
      </c>
      <c r="AP339" s="17" t="s">
        <v>22151</v>
      </c>
      <c r="AQ339" s="5">
        <v>6.895458119358298</v>
      </c>
      <c r="AR339" s="5">
        <v>-5.9508459391068858</v>
      </c>
      <c r="AS339" s="68">
        <v>338</v>
      </c>
      <c r="AT339" s="14">
        <v>0</v>
      </c>
      <c r="AU339" s="42">
        <v>-11.918973047876458</v>
      </c>
      <c r="AV339" s="19"/>
      <c r="AW339" s="19">
        <v>0</v>
      </c>
      <c r="AX339" s="43">
        <v>0</v>
      </c>
      <c r="AY339" s="167">
        <v>999</v>
      </c>
      <c r="AZ339" s="167">
        <v>741</v>
      </c>
      <c r="BA339" s="113">
        <v>258</v>
      </c>
      <c r="BB339" s="160">
        <v>0</v>
      </c>
      <c r="BC339" s="160">
        <v>0</v>
      </c>
      <c r="BD339" s="267" t="s">
        <v>22151</v>
      </c>
    </row>
    <row r="340" spans="1:56" x14ac:dyDescent="0.3">
      <c r="A340" s="212" t="s">
        <v>16985</v>
      </c>
      <c r="B340" s="1" t="s">
        <v>16986</v>
      </c>
      <c r="C340" s="1" t="s">
        <v>6575</v>
      </c>
      <c r="D340" s="121" t="s">
        <v>14224</v>
      </c>
      <c r="E340" s="1" t="s">
        <v>1434</v>
      </c>
      <c r="F340" s="1" t="s">
        <v>9094</v>
      </c>
      <c r="G340" s="1" t="s">
        <v>1373</v>
      </c>
      <c r="H340" s="216">
        <v>15047</v>
      </c>
      <c r="I340" s="216" t="s">
        <v>16987</v>
      </c>
      <c r="J340" s="244" t="e">
        <v>#VALUE!</v>
      </c>
      <c r="K340" s="244" t="s">
        <v>16988</v>
      </c>
      <c r="L340" s="171">
        <v>11</v>
      </c>
      <c r="M340" s="171">
        <v>11</v>
      </c>
      <c r="N340" s="221">
        <v>2</v>
      </c>
      <c r="O340" s="97">
        <v>5</v>
      </c>
      <c r="P340" s="97">
        <v>0</v>
      </c>
      <c r="Q340" s="221">
        <v>0</v>
      </c>
      <c r="R340" s="97">
        <v>0</v>
      </c>
      <c r="S340" s="97">
        <v>0</v>
      </c>
      <c r="T340" s="221">
        <v>49.2</v>
      </c>
      <c r="U340" s="221">
        <v>49.2</v>
      </c>
      <c r="V340" s="221">
        <v>57</v>
      </c>
      <c r="W340" s="221">
        <v>35</v>
      </c>
      <c r="X340" s="221">
        <v>14</v>
      </c>
      <c r="Y340" s="221">
        <v>44</v>
      </c>
      <c r="Z340" s="221">
        <v>18</v>
      </c>
      <c r="AA340" s="224">
        <v>6.4024390243902438</v>
      </c>
      <c r="AB340" s="224">
        <v>1.524390243902439</v>
      </c>
      <c r="AC340" s="224">
        <v>2</v>
      </c>
      <c r="AD340" s="245">
        <v>0</v>
      </c>
      <c r="AE340" s="224">
        <v>0</v>
      </c>
      <c r="AF340" s="245">
        <v>0</v>
      </c>
      <c r="AG340" s="245">
        <v>0</v>
      </c>
      <c r="AH340" s="224">
        <v>3.7931034482758621</v>
      </c>
      <c r="AI340" s="224">
        <v>-2.8829746752899075</v>
      </c>
      <c r="AJ340" s="224">
        <v>-1.9754710939673366</v>
      </c>
      <c r="AK340" s="224">
        <v>0</v>
      </c>
      <c r="AL340" s="228">
        <v>0.93465767901861807</v>
      </c>
      <c r="AM340" s="246">
        <v>339</v>
      </c>
      <c r="AN340" s="247">
        <v>0.93465767901861807</v>
      </c>
      <c r="AO340" s="248">
        <v>204</v>
      </c>
      <c r="AP340" s="253" t="s">
        <v>22151</v>
      </c>
      <c r="AQ340" s="224">
        <v>6.895458119358298</v>
      </c>
      <c r="AR340" s="224">
        <v>-5.9608004403396802</v>
      </c>
      <c r="AS340" s="221">
        <v>339</v>
      </c>
      <c r="AT340" s="224">
        <v>0</v>
      </c>
      <c r="AU340" s="239">
        <v>-11.940583745657491</v>
      </c>
      <c r="AV340" s="224"/>
      <c r="AW340" s="224">
        <v>0</v>
      </c>
      <c r="AX340" s="43">
        <v>0</v>
      </c>
      <c r="AY340" s="268">
        <v>635.17999999999995</v>
      </c>
      <c r="AZ340" s="255">
        <v>743</v>
      </c>
      <c r="BA340" s="256">
        <v>-107.82000000000005</v>
      </c>
      <c r="BB340" s="257">
        <v>498</v>
      </c>
      <c r="BC340" s="257">
        <v>728</v>
      </c>
      <c r="BD340" s="267" t="s">
        <v>22151</v>
      </c>
    </row>
    <row r="341" spans="1:56" x14ac:dyDescent="0.3">
      <c r="A341" s="178" t="s">
        <v>14844</v>
      </c>
      <c r="B341" s="1" t="s">
        <v>8026</v>
      </c>
      <c r="C341" s="1" t="s">
        <v>6815</v>
      </c>
      <c r="D341" s="121" t="s">
        <v>14264</v>
      </c>
      <c r="E341" s="1" t="s">
        <v>1509</v>
      </c>
      <c r="F341" s="1" t="s">
        <v>9094</v>
      </c>
      <c r="G341" s="1" t="s">
        <v>1373</v>
      </c>
      <c r="H341" s="1">
        <v>13677</v>
      </c>
      <c r="I341" s="1" t="s">
        <v>14845</v>
      </c>
      <c r="J341" s="1" t="e">
        <v>#VALUE!</v>
      </c>
      <c r="K341" s="1" t="s">
        <v>15172</v>
      </c>
      <c r="L341" s="170">
        <v>4</v>
      </c>
      <c r="M341" s="170">
        <v>1</v>
      </c>
      <c r="N341" s="68">
        <v>0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13</v>
      </c>
      <c r="U341" s="68">
        <v>13</v>
      </c>
      <c r="V341" s="68">
        <v>14</v>
      </c>
      <c r="W341" s="68">
        <v>7</v>
      </c>
      <c r="X341" s="68">
        <v>3</v>
      </c>
      <c r="Y341" s="68">
        <v>11</v>
      </c>
      <c r="Z341" s="68">
        <v>2</v>
      </c>
      <c r="AA341" s="5">
        <v>4.8461538461538458</v>
      </c>
      <c r="AB341" s="5">
        <v>1.2307692307692308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0.94827586206896552</v>
      </c>
      <c r="AI341" s="5">
        <v>-0.27199593520504489</v>
      </c>
      <c r="AJ341" s="5">
        <v>0.23013577331636775</v>
      </c>
      <c r="AK341" s="5">
        <v>0</v>
      </c>
      <c r="AL341" s="5">
        <v>0.90641570018028839</v>
      </c>
      <c r="AM341" s="68">
        <v>340</v>
      </c>
      <c r="AN341" s="5">
        <v>0.90641570018028839</v>
      </c>
      <c r="AO341" s="17">
        <v>205</v>
      </c>
      <c r="AP341" s="17" t="s">
        <v>22151</v>
      </c>
      <c r="AQ341" s="5">
        <v>6.895458119358298</v>
      </c>
      <c r="AR341" s="5">
        <v>-5.9890424191780092</v>
      </c>
      <c r="AS341" s="68">
        <v>340</v>
      </c>
      <c r="AT341" s="14">
        <v>0</v>
      </c>
      <c r="AU341" s="42">
        <v>-12.001895593950076</v>
      </c>
      <c r="AV341" s="19"/>
      <c r="AW341" s="19">
        <v>0</v>
      </c>
      <c r="AX341" s="43">
        <v>0</v>
      </c>
      <c r="AY341" s="167">
        <v>999</v>
      </c>
      <c r="AZ341" s="167">
        <v>744</v>
      </c>
      <c r="BA341" s="113">
        <v>255</v>
      </c>
      <c r="BB341" s="160">
        <v>0</v>
      </c>
      <c r="BC341" s="160">
        <v>0</v>
      </c>
      <c r="BD341" s="267" t="s">
        <v>22151</v>
      </c>
    </row>
    <row r="342" spans="1:56" x14ac:dyDescent="0.3">
      <c r="A342" s="178" t="s">
        <v>16545</v>
      </c>
      <c r="B342" s="1" t="s">
        <v>16547</v>
      </c>
      <c r="C342" s="1" t="s">
        <v>7037</v>
      </c>
      <c r="D342" s="121" t="s">
        <v>16546</v>
      </c>
      <c r="E342" s="1" t="s">
        <v>1426</v>
      </c>
      <c r="F342" s="1" t="s">
        <v>6120</v>
      </c>
      <c r="G342" s="1" t="s">
        <v>1373</v>
      </c>
      <c r="H342" s="1">
        <v>20160</v>
      </c>
      <c r="I342" s="1" t="s">
        <v>19855</v>
      </c>
      <c r="J342" s="1" t="e">
        <v>#VALUE!</v>
      </c>
      <c r="K342" s="1" t="s">
        <v>16549</v>
      </c>
      <c r="L342" s="170">
        <v>5</v>
      </c>
      <c r="M342" s="170">
        <v>4</v>
      </c>
      <c r="N342" s="68">
        <v>1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18</v>
      </c>
      <c r="U342" s="68">
        <v>18</v>
      </c>
      <c r="V342" s="68">
        <v>14</v>
      </c>
      <c r="W342" s="68">
        <v>12</v>
      </c>
      <c r="X342" s="68">
        <v>5</v>
      </c>
      <c r="Y342" s="68">
        <v>16</v>
      </c>
      <c r="Z342" s="68">
        <v>13</v>
      </c>
      <c r="AA342" s="5">
        <v>6</v>
      </c>
      <c r="AB342" s="5">
        <v>1.5</v>
      </c>
      <c r="AC342" s="5">
        <v>1</v>
      </c>
      <c r="AD342" s="5">
        <v>0</v>
      </c>
      <c r="AE342" s="5">
        <v>0</v>
      </c>
      <c r="AF342" s="5">
        <v>0</v>
      </c>
      <c r="AG342" s="5">
        <v>0</v>
      </c>
      <c r="AH342" s="5">
        <v>1.3793103448275863</v>
      </c>
      <c r="AI342" s="5">
        <v>-0.93936361509071142</v>
      </c>
      <c r="AJ342" s="5">
        <v>-0.57825166184162413</v>
      </c>
      <c r="AK342" s="5">
        <v>0</v>
      </c>
      <c r="AL342" s="5">
        <v>0.86169506789525074</v>
      </c>
      <c r="AM342" s="68">
        <v>341</v>
      </c>
      <c r="AN342" s="5">
        <v>0.86169506789525074</v>
      </c>
      <c r="AO342" s="17">
        <v>206</v>
      </c>
      <c r="AP342" s="17" t="s">
        <v>22151</v>
      </c>
      <c r="AQ342" s="5">
        <v>6.895458119358298</v>
      </c>
      <c r="AR342" s="5">
        <v>-6.0337630514630476</v>
      </c>
      <c r="AS342" s="68">
        <v>341</v>
      </c>
      <c r="AT342" s="14">
        <v>0</v>
      </c>
      <c r="AU342" s="42">
        <v>-12.098981730792852</v>
      </c>
      <c r="AV342" s="19"/>
      <c r="AW342" s="19">
        <v>0</v>
      </c>
      <c r="AX342" s="43">
        <v>0</v>
      </c>
      <c r="AY342" s="167">
        <v>276.8</v>
      </c>
      <c r="AZ342" s="167">
        <v>747</v>
      </c>
      <c r="BA342" s="113">
        <v>-470.2</v>
      </c>
      <c r="BB342" s="160">
        <v>229</v>
      </c>
      <c r="BC342" s="160">
        <v>387</v>
      </c>
      <c r="BD342" s="267" t="s">
        <v>22151</v>
      </c>
    </row>
    <row r="343" spans="1:56" x14ac:dyDescent="0.3">
      <c r="A343" s="178" t="s">
        <v>14069</v>
      </c>
      <c r="B343" s="1" t="s">
        <v>6892</v>
      </c>
      <c r="C343" s="1" t="s">
        <v>14070</v>
      </c>
      <c r="D343" s="121" t="s">
        <v>14035</v>
      </c>
      <c r="E343" s="1" t="s">
        <v>1439</v>
      </c>
      <c r="F343" s="1" t="s">
        <v>6120</v>
      </c>
      <c r="G343" s="1" t="s">
        <v>1373</v>
      </c>
      <c r="H343" s="1">
        <v>16401</v>
      </c>
      <c r="I343" s="1" t="s">
        <v>14561</v>
      </c>
      <c r="J343" s="1" t="e">
        <v>#VALUE!</v>
      </c>
      <c r="K343" s="1" t="s">
        <v>14071</v>
      </c>
      <c r="L343" s="170">
        <v>3</v>
      </c>
      <c r="M343" s="170">
        <v>3</v>
      </c>
      <c r="N343" s="68">
        <v>0</v>
      </c>
      <c r="O343" s="68">
        <v>0</v>
      </c>
      <c r="P343" s="68">
        <v>0</v>
      </c>
      <c r="Q343" s="68">
        <v>0</v>
      </c>
      <c r="R343" s="68">
        <v>0</v>
      </c>
      <c r="S343" s="68">
        <v>0</v>
      </c>
      <c r="T343" s="68">
        <v>11.1</v>
      </c>
      <c r="U343" s="68">
        <v>11.1</v>
      </c>
      <c r="V343" s="68">
        <v>14</v>
      </c>
      <c r="W343" s="68">
        <v>3</v>
      </c>
      <c r="X343" s="68">
        <v>2</v>
      </c>
      <c r="Y343" s="68">
        <v>10</v>
      </c>
      <c r="Z343" s="68">
        <v>4</v>
      </c>
      <c r="AA343" s="5">
        <v>2.4324324324324325</v>
      </c>
      <c r="AB343" s="5">
        <v>1.6216216216216217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0.86206896551724144</v>
      </c>
      <c r="AI343" s="5">
        <v>0.5115689548604011</v>
      </c>
      <c r="AJ343" s="5">
        <v>-0.51592287270647996</v>
      </c>
      <c r="AK343" s="5">
        <v>0</v>
      </c>
      <c r="AL343" s="5">
        <v>0.85771504767116258</v>
      </c>
      <c r="AM343" s="68">
        <v>342</v>
      </c>
      <c r="AN343" s="5">
        <v>0.85771504767116258</v>
      </c>
      <c r="AO343" s="17">
        <v>207</v>
      </c>
      <c r="AP343" s="17" t="s">
        <v>22151</v>
      </c>
      <c r="AQ343" s="5">
        <v>6.895458119358298</v>
      </c>
      <c r="AR343" s="5">
        <v>-6.0377430716871352</v>
      </c>
      <c r="AS343" s="68">
        <v>342</v>
      </c>
      <c r="AT343" s="14">
        <v>0</v>
      </c>
      <c r="AU343" s="42">
        <v>-12.107622145034984</v>
      </c>
      <c r="AV343" s="19"/>
      <c r="AW343" s="19">
        <v>0</v>
      </c>
      <c r="AX343" s="43">
        <v>0</v>
      </c>
      <c r="AY343" s="167">
        <v>750.25</v>
      </c>
      <c r="AZ343" s="167">
        <v>748</v>
      </c>
      <c r="BA343" s="113">
        <v>2.25</v>
      </c>
      <c r="BB343" s="160">
        <v>718</v>
      </c>
      <c r="BC343" s="160">
        <v>718</v>
      </c>
      <c r="BD343" s="267" t="s">
        <v>22151</v>
      </c>
    </row>
    <row r="344" spans="1:56" x14ac:dyDescent="0.3">
      <c r="A344" s="178" t="s">
        <v>16611</v>
      </c>
      <c r="B344" s="33" t="s">
        <v>6608</v>
      </c>
      <c r="C344" s="33" t="s">
        <v>6581</v>
      </c>
      <c r="D344" s="121" t="s">
        <v>16612</v>
      </c>
      <c r="E344" s="33" t="s">
        <v>1405</v>
      </c>
      <c r="F344" s="1" t="s">
        <v>6120</v>
      </c>
      <c r="G344" s="1" t="s">
        <v>1373</v>
      </c>
      <c r="H344" s="1">
        <v>12575</v>
      </c>
      <c r="I344" s="1" t="s">
        <v>16613</v>
      </c>
      <c r="J344" s="1" t="e">
        <v>#VALUE!</v>
      </c>
      <c r="K344" s="1" t="s">
        <v>16614</v>
      </c>
      <c r="L344" s="170">
        <v>5</v>
      </c>
      <c r="M344" s="170">
        <v>0</v>
      </c>
      <c r="N344" s="68">
        <v>0</v>
      </c>
      <c r="O344" s="68">
        <v>0</v>
      </c>
      <c r="P344" s="68">
        <v>0</v>
      </c>
      <c r="Q344" s="68">
        <v>0</v>
      </c>
      <c r="R344" s="68">
        <v>0</v>
      </c>
      <c r="S344" s="68">
        <v>0</v>
      </c>
      <c r="T344" s="68">
        <v>10.199999999999999</v>
      </c>
      <c r="U344" s="68">
        <v>10.199999999999999</v>
      </c>
      <c r="V344" s="68">
        <v>8</v>
      </c>
      <c r="W344" s="68">
        <v>7</v>
      </c>
      <c r="X344" s="68">
        <v>3</v>
      </c>
      <c r="Y344" s="68">
        <v>11.000000000000002</v>
      </c>
      <c r="Z344" s="68">
        <v>4</v>
      </c>
      <c r="AA344" s="5">
        <v>6.1764705882352944</v>
      </c>
      <c r="AB344" s="5">
        <v>1.1764705882352942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0.94827586206896575</v>
      </c>
      <c r="AI344" s="5">
        <v>-0.59309081859355894</v>
      </c>
      <c r="AJ344" s="5">
        <v>0.32099855915593634</v>
      </c>
      <c r="AK344" s="5">
        <v>0</v>
      </c>
      <c r="AL344" s="5">
        <v>0.67618360263134314</v>
      </c>
      <c r="AM344" s="68">
        <v>343</v>
      </c>
      <c r="AN344" s="5">
        <v>0.67618360263134314</v>
      </c>
      <c r="AO344" s="17">
        <v>208</v>
      </c>
      <c r="AP344" s="17" t="s">
        <v>22151</v>
      </c>
      <c r="AQ344" s="5">
        <v>6.895458119358298</v>
      </c>
      <c r="AR344" s="5">
        <v>-6.219274516726955</v>
      </c>
      <c r="AS344" s="68">
        <v>343</v>
      </c>
      <c r="AT344" s="14">
        <v>0</v>
      </c>
      <c r="AU344" s="42">
        <v>-12.501717349281435</v>
      </c>
      <c r="AV344" s="19"/>
      <c r="AW344" s="19">
        <v>0</v>
      </c>
      <c r="AX344" s="43">
        <v>0</v>
      </c>
      <c r="AY344" s="167">
        <v>999</v>
      </c>
      <c r="AZ344" s="167">
        <v>756</v>
      </c>
      <c r="BA344" s="113">
        <v>243</v>
      </c>
      <c r="BB344" s="160">
        <v>0</v>
      </c>
      <c r="BC344" s="160">
        <v>0</v>
      </c>
      <c r="BD344" s="267" t="s">
        <v>22151</v>
      </c>
    </row>
    <row r="345" spans="1:56" x14ac:dyDescent="0.3">
      <c r="A345" s="212" t="s">
        <v>17595</v>
      </c>
      <c r="B345" s="1" t="s">
        <v>17596</v>
      </c>
      <c r="C345" s="1" t="s">
        <v>6939</v>
      </c>
      <c r="D345" s="121" t="s">
        <v>17264</v>
      </c>
      <c r="E345" s="1" t="s">
        <v>1439</v>
      </c>
      <c r="F345" s="1" t="s">
        <v>6120</v>
      </c>
      <c r="G345" s="1" t="s">
        <v>1373</v>
      </c>
      <c r="H345" s="216">
        <v>22815</v>
      </c>
      <c r="I345" s="216" t="s">
        <v>19854</v>
      </c>
      <c r="J345" s="244" t="e">
        <v>#VALUE!</v>
      </c>
      <c r="K345" s="244" t="s">
        <v>17297</v>
      </c>
      <c r="L345" s="171">
        <v>11</v>
      </c>
      <c r="M345" s="171">
        <v>1</v>
      </c>
      <c r="N345" s="221">
        <v>1</v>
      </c>
      <c r="O345" s="97">
        <v>0</v>
      </c>
      <c r="P345" s="97">
        <v>0</v>
      </c>
      <c r="Q345" s="221">
        <v>0</v>
      </c>
      <c r="R345" s="97">
        <v>1</v>
      </c>
      <c r="S345" s="97">
        <v>1</v>
      </c>
      <c r="T345" s="221">
        <v>17.100000000000001</v>
      </c>
      <c r="U345" s="221">
        <v>17.100000000000001</v>
      </c>
      <c r="V345" s="221">
        <v>18</v>
      </c>
      <c r="W345" s="221">
        <v>10</v>
      </c>
      <c r="X345" s="221">
        <v>3</v>
      </c>
      <c r="Y345" s="221">
        <v>21</v>
      </c>
      <c r="Z345" s="221">
        <v>14</v>
      </c>
      <c r="AA345" s="224">
        <v>5.2631578947368416</v>
      </c>
      <c r="AB345" s="224">
        <v>1.871345029239766</v>
      </c>
      <c r="AC345" s="224">
        <v>1</v>
      </c>
      <c r="AD345" s="245">
        <v>0</v>
      </c>
      <c r="AE345" s="224">
        <v>0</v>
      </c>
      <c r="AF345" s="245">
        <v>0</v>
      </c>
      <c r="AG345" s="245">
        <v>0</v>
      </c>
      <c r="AH345" s="224">
        <v>1.8103448275862069</v>
      </c>
      <c r="AI345" s="224">
        <v>-0.54936619880502024</v>
      </c>
      <c r="AJ345" s="224">
        <v>-1.611905143512973</v>
      </c>
      <c r="AK345" s="224">
        <v>0</v>
      </c>
      <c r="AL345" s="228">
        <v>0.64907348526821385</v>
      </c>
      <c r="AM345" s="246">
        <v>344</v>
      </c>
      <c r="AN345" s="247">
        <v>0.64907348526821385</v>
      </c>
      <c r="AO345" s="248">
        <v>209</v>
      </c>
      <c r="AP345" s="253" t="s">
        <v>22151</v>
      </c>
      <c r="AQ345" s="224">
        <v>6.895458119358298</v>
      </c>
      <c r="AR345" s="224">
        <v>-6.2463846340900844</v>
      </c>
      <c r="AS345" s="221">
        <v>344</v>
      </c>
      <c r="AT345" s="224">
        <v>0</v>
      </c>
      <c r="AU345" s="239">
        <v>-12.560571985936942</v>
      </c>
      <c r="AV345" s="224"/>
      <c r="AW345" s="224">
        <v>0</v>
      </c>
      <c r="AX345" s="43">
        <v>0</v>
      </c>
      <c r="AY345" s="268">
        <v>451.05</v>
      </c>
      <c r="AZ345" s="255">
        <v>757</v>
      </c>
      <c r="BA345" s="256">
        <v>-305.95</v>
      </c>
      <c r="BB345" s="257">
        <v>386</v>
      </c>
      <c r="BC345" s="257">
        <v>536</v>
      </c>
      <c r="BD345" s="267" t="s">
        <v>22151</v>
      </c>
    </row>
    <row r="346" spans="1:56" x14ac:dyDescent="0.3">
      <c r="A346" s="212" t="s">
        <v>13924</v>
      </c>
      <c r="B346" s="1" t="s">
        <v>7650</v>
      </c>
      <c r="C346" s="1" t="s">
        <v>6825</v>
      </c>
      <c r="D346" s="121" t="s">
        <v>11337</v>
      </c>
      <c r="E346" s="1" t="s">
        <v>1481</v>
      </c>
      <c r="F346" s="1" t="s">
        <v>9094</v>
      </c>
      <c r="G346" s="1" t="s">
        <v>1373</v>
      </c>
      <c r="H346" s="216">
        <v>16977</v>
      </c>
      <c r="I346" s="216" t="s">
        <v>11823</v>
      </c>
      <c r="J346" s="244" t="e">
        <v>#VALUE!</v>
      </c>
      <c r="K346" s="244" t="s">
        <v>13926</v>
      </c>
      <c r="L346" s="171">
        <v>11</v>
      </c>
      <c r="M346" s="171">
        <v>11</v>
      </c>
      <c r="N346" s="221">
        <v>2</v>
      </c>
      <c r="O346" s="97">
        <v>8</v>
      </c>
      <c r="P346" s="97">
        <v>0</v>
      </c>
      <c r="Q346" s="221">
        <v>0</v>
      </c>
      <c r="R346" s="97">
        <v>0</v>
      </c>
      <c r="S346" s="97">
        <v>0</v>
      </c>
      <c r="T346" s="221">
        <v>55.1</v>
      </c>
      <c r="U346" s="221">
        <v>55.1</v>
      </c>
      <c r="V346" s="221">
        <v>66</v>
      </c>
      <c r="W346" s="221">
        <v>38</v>
      </c>
      <c r="X346" s="221">
        <v>15</v>
      </c>
      <c r="Y346" s="221">
        <v>49</v>
      </c>
      <c r="Z346" s="221">
        <v>21</v>
      </c>
      <c r="AA346" s="224">
        <v>6.2068965517241379</v>
      </c>
      <c r="AB346" s="224">
        <v>1.5789473684210527</v>
      </c>
      <c r="AC346" s="224">
        <v>2</v>
      </c>
      <c r="AD346" s="245">
        <v>0</v>
      </c>
      <c r="AE346" s="224">
        <v>0</v>
      </c>
      <c r="AF346" s="245">
        <v>0</v>
      </c>
      <c r="AG346" s="245">
        <v>0</v>
      </c>
      <c r="AH346" s="224">
        <v>4.2241379310344831</v>
      </c>
      <c r="AI346" s="224">
        <v>-2.9156586499856902</v>
      </c>
      <c r="AJ346" s="224">
        <v>-2.6673707608170818</v>
      </c>
      <c r="AK346" s="224">
        <v>0</v>
      </c>
      <c r="AL346" s="228">
        <v>0.64110852023171105</v>
      </c>
      <c r="AM346" s="246">
        <v>345</v>
      </c>
      <c r="AN346" s="247">
        <v>0.64110852023171105</v>
      </c>
      <c r="AO346" s="248">
        <v>210</v>
      </c>
      <c r="AP346" s="253" t="s">
        <v>22151</v>
      </c>
      <c r="AQ346" s="224">
        <v>6.895458119358298</v>
      </c>
      <c r="AR346" s="224">
        <v>-6.2543495991265869</v>
      </c>
      <c r="AS346" s="221">
        <v>345</v>
      </c>
      <c r="AT346" s="224">
        <v>0</v>
      </c>
      <c r="AU346" s="239">
        <v>-12.577863505443041</v>
      </c>
      <c r="AV346" s="224"/>
      <c r="AW346" s="224">
        <v>0</v>
      </c>
      <c r="AX346" s="43">
        <v>0</v>
      </c>
      <c r="AY346" s="268">
        <v>710.2</v>
      </c>
      <c r="AZ346" s="255">
        <v>758</v>
      </c>
      <c r="BA346" s="256">
        <v>-47.799999999999955</v>
      </c>
      <c r="BB346" s="257">
        <v>530</v>
      </c>
      <c r="BC346" s="257">
        <v>747</v>
      </c>
      <c r="BD346" s="267" t="s">
        <v>22151</v>
      </c>
    </row>
    <row r="347" spans="1:56" x14ac:dyDescent="0.3">
      <c r="A347" s="178" t="s">
        <v>12293</v>
      </c>
      <c r="B347" s="33" t="s">
        <v>12294</v>
      </c>
      <c r="C347" s="33" t="s">
        <v>7776</v>
      </c>
      <c r="D347" s="121" t="s">
        <v>11357</v>
      </c>
      <c r="E347" s="33" t="s">
        <v>1402</v>
      </c>
      <c r="F347" s="1" t="s">
        <v>6120</v>
      </c>
      <c r="G347" s="1" t="s">
        <v>1373</v>
      </c>
      <c r="H347" s="1">
        <v>11632</v>
      </c>
      <c r="I347" s="1" t="s">
        <v>11358</v>
      </c>
      <c r="J347" s="1" t="e">
        <v>#VALUE!</v>
      </c>
      <c r="K347" s="1" t="s">
        <v>12297</v>
      </c>
      <c r="L347" s="170">
        <v>22</v>
      </c>
      <c r="M347" s="170">
        <v>0</v>
      </c>
      <c r="N347" s="68">
        <v>3</v>
      </c>
      <c r="O347" s="68">
        <v>0</v>
      </c>
      <c r="P347" s="68">
        <v>0</v>
      </c>
      <c r="Q347" s="68">
        <v>0</v>
      </c>
      <c r="R347" s="68">
        <v>3</v>
      </c>
      <c r="S347" s="68">
        <v>3</v>
      </c>
      <c r="T347" s="68">
        <v>19</v>
      </c>
      <c r="U347" s="68">
        <v>19</v>
      </c>
      <c r="V347" s="68">
        <v>26</v>
      </c>
      <c r="W347" s="68">
        <v>19</v>
      </c>
      <c r="X347" s="68">
        <v>9</v>
      </c>
      <c r="Y347" s="68">
        <v>20</v>
      </c>
      <c r="Z347" s="68">
        <v>8</v>
      </c>
      <c r="AA347" s="5">
        <v>9</v>
      </c>
      <c r="AB347" s="5">
        <v>1.7894736842105263</v>
      </c>
      <c r="AC347" s="5">
        <v>3</v>
      </c>
      <c r="AD347" s="5">
        <v>0</v>
      </c>
      <c r="AE347" s="5">
        <v>0</v>
      </c>
      <c r="AF347" s="5">
        <v>0</v>
      </c>
      <c r="AG347" s="5">
        <v>0</v>
      </c>
      <c r="AH347" s="5">
        <v>1.7241379310344829</v>
      </c>
      <c r="AI347" s="5">
        <v>-2.5425821898626744</v>
      </c>
      <c r="AJ347" s="5">
        <v>-1.5435067418932067</v>
      </c>
      <c r="AK347" s="5">
        <v>0</v>
      </c>
      <c r="AL347" s="5">
        <v>0.63804899927860204</v>
      </c>
      <c r="AM347" s="68">
        <v>346</v>
      </c>
      <c r="AN347" s="5">
        <v>0.63804899927860204</v>
      </c>
      <c r="AO347" s="17">
        <v>211</v>
      </c>
      <c r="AP347" s="17" t="s">
        <v>22151</v>
      </c>
      <c r="AQ347" s="5">
        <v>6.895458119358298</v>
      </c>
      <c r="AR347" s="5">
        <v>-6.2574091200796964</v>
      </c>
      <c r="AS347" s="68">
        <v>346</v>
      </c>
      <c r="AT347" s="14">
        <v>0</v>
      </c>
      <c r="AU347" s="42">
        <v>-12.584505564259064</v>
      </c>
      <c r="AV347" s="19"/>
      <c r="AW347" s="19">
        <v>0</v>
      </c>
      <c r="AX347" s="43">
        <v>0</v>
      </c>
      <c r="AY347" s="167">
        <v>999</v>
      </c>
      <c r="AZ347" s="167">
        <v>759</v>
      </c>
      <c r="BA347" s="113">
        <v>240</v>
      </c>
      <c r="BB347" s="160">
        <v>0</v>
      </c>
      <c r="BC347" s="160">
        <v>0</v>
      </c>
      <c r="BD347" s="267" t="s">
        <v>22151</v>
      </c>
    </row>
    <row r="348" spans="1:56" x14ac:dyDescent="0.3">
      <c r="A348" s="212" t="s">
        <v>13086</v>
      </c>
      <c r="B348" s="1" t="s">
        <v>13087</v>
      </c>
      <c r="C348" s="1" t="s">
        <v>6539</v>
      </c>
      <c r="D348" s="121" t="s">
        <v>11738</v>
      </c>
      <c r="E348" s="1" t="s">
        <v>1460</v>
      </c>
      <c r="F348" s="1" t="s">
        <v>9094</v>
      </c>
      <c r="G348" s="1" t="s">
        <v>1373</v>
      </c>
      <c r="H348" s="216">
        <v>18383</v>
      </c>
      <c r="I348" s="216" t="s">
        <v>14651</v>
      </c>
      <c r="J348" s="244" t="e">
        <v>#VALUE!</v>
      </c>
      <c r="K348" s="244" t="s">
        <v>13088</v>
      </c>
      <c r="L348" s="171">
        <v>3</v>
      </c>
      <c r="M348" s="171">
        <v>3</v>
      </c>
      <c r="N348" s="221">
        <v>0</v>
      </c>
      <c r="O348" s="97">
        <v>1</v>
      </c>
      <c r="P348" s="97">
        <v>0</v>
      </c>
      <c r="Q348" s="221">
        <v>0</v>
      </c>
      <c r="R348" s="97">
        <v>0</v>
      </c>
      <c r="S348" s="97">
        <v>0</v>
      </c>
      <c r="T348" s="221">
        <v>13.2</v>
      </c>
      <c r="U348" s="221">
        <v>13.2</v>
      </c>
      <c r="V348" s="221">
        <v>11</v>
      </c>
      <c r="W348" s="221">
        <v>6</v>
      </c>
      <c r="X348" s="221">
        <v>0</v>
      </c>
      <c r="Y348" s="221">
        <v>8</v>
      </c>
      <c r="Z348" s="221">
        <v>6.9999999999999991</v>
      </c>
      <c r="AA348" s="224">
        <v>4.0909090909090908</v>
      </c>
      <c r="AB348" s="224">
        <v>1.3636363636363638</v>
      </c>
      <c r="AC348" s="224">
        <v>0</v>
      </c>
      <c r="AD348" s="245">
        <v>0</v>
      </c>
      <c r="AE348" s="224">
        <v>0</v>
      </c>
      <c r="AF348" s="245">
        <v>0</v>
      </c>
      <c r="AG348" s="245">
        <v>0</v>
      </c>
      <c r="AH348" s="224">
        <v>0.68965517241379315</v>
      </c>
      <c r="AI348" s="224">
        <v>-3.3187120132131305E-4</v>
      </c>
      <c r="AJ348" s="224">
        <v>-6.8402560849594798E-2</v>
      </c>
      <c r="AK348" s="224">
        <v>0</v>
      </c>
      <c r="AL348" s="228">
        <v>0.62092074036287703</v>
      </c>
      <c r="AM348" s="246">
        <v>347</v>
      </c>
      <c r="AN348" s="247">
        <v>0.62092074036287703</v>
      </c>
      <c r="AO348" s="248">
        <v>212</v>
      </c>
      <c r="AP348" s="253" t="s">
        <v>22151</v>
      </c>
      <c r="AQ348" s="224">
        <v>6.895458119358298</v>
      </c>
      <c r="AR348" s="224">
        <v>-6.2745373789954213</v>
      </c>
      <c r="AS348" s="221">
        <v>347</v>
      </c>
      <c r="AT348" s="224">
        <v>0</v>
      </c>
      <c r="AU348" s="239">
        <v>-12.621690112061776</v>
      </c>
      <c r="AV348" s="224"/>
      <c r="AW348" s="224">
        <v>0</v>
      </c>
      <c r="AX348" s="43">
        <v>0</v>
      </c>
      <c r="AY348" s="268">
        <v>184.02</v>
      </c>
      <c r="AZ348" s="255">
        <v>760</v>
      </c>
      <c r="BA348" s="256">
        <v>-575.98</v>
      </c>
      <c r="BB348" s="257">
        <v>157</v>
      </c>
      <c r="BC348" s="257">
        <v>236</v>
      </c>
      <c r="BD348" s="267" t="s">
        <v>22151</v>
      </c>
    </row>
    <row r="349" spans="1:56" x14ac:dyDescent="0.3">
      <c r="A349" s="215" t="s">
        <v>1599</v>
      </c>
      <c r="B349" s="33" t="s">
        <v>7789</v>
      </c>
      <c r="C349" s="33" t="s">
        <v>6876</v>
      </c>
      <c r="D349" s="121" t="s">
        <v>1235</v>
      </c>
      <c r="E349" s="33" t="s">
        <v>1509</v>
      </c>
      <c r="F349" s="1" t="s">
        <v>9094</v>
      </c>
      <c r="G349" s="1" t="s">
        <v>1373</v>
      </c>
      <c r="H349" s="1">
        <v>6627</v>
      </c>
      <c r="I349" s="1" t="s">
        <v>9237</v>
      </c>
      <c r="J349" s="1" t="e">
        <v>#VALUE!</v>
      </c>
      <c r="K349" s="1" t="s">
        <v>5185</v>
      </c>
      <c r="L349" s="170">
        <v>14.000000000000002</v>
      </c>
      <c r="M349" s="170">
        <v>0</v>
      </c>
      <c r="N349" s="68">
        <v>1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12.1</v>
      </c>
      <c r="U349" s="68">
        <v>12.1</v>
      </c>
      <c r="V349" s="68">
        <v>8</v>
      </c>
      <c r="W349" s="68">
        <v>8</v>
      </c>
      <c r="X349" s="68">
        <v>2</v>
      </c>
      <c r="Y349" s="68">
        <v>14.000000000000002</v>
      </c>
      <c r="Z349" s="68">
        <v>14.000000000000002</v>
      </c>
      <c r="AA349" s="5">
        <v>5.9504132231404965</v>
      </c>
      <c r="AB349" s="5">
        <v>1.8181818181818183</v>
      </c>
      <c r="AC349" s="5">
        <v>1</v>
      </c>
      <c r="AD349" s="5">
        <v>0</v>
      </c>
      <c r="AE349" s="5">
        <v>0</v>
      </c>
      <c r="AF349" s="5">
        <v>0</v>
      </c>
      <c r="AG349" s="5">
        <v>0</v>
      </c>
      <c r="AH349" s="5">
        <v>1.2068965517241381</v>
      </c>
      <c r="AI349" s="5">
        <v>-0.62430621531683206</v>
      </c>
      <c r="AJ349" s="5">
        <v>-0.98569087222142882</v>
      </c>
      <c r="AK349" s="5">
        <v>0</v>
      </c>
      <c r="AL349" s="5">
        <v>0.59689946418587692</v>
      </c>
      <c r="AM349" s="68">
        <v>348</v>
      </c>
      <c r="AN349" s="5">
        <v>0.59689946418587692</v>
      </c>
      <c r="AO349" s="17">
        <v>213</v>
      </c>
      <c r="AP349" s="17" t="s">
        <v>22151</v>
      </c>
      <c r="AQ349" s="5">
        <v>6.895458119358298</v>
      </c>
      <c r="AR349" s="5">
        <v>-6.2985586551724211</v>
      </c>
      <c r="AS349" s="68">
        <v>348</v>
      </c>
      <c r="AT349" s="14">
        <v>0</v>
      </c>
      <c r="AU349" s="42">
        <v>-12.673839037219942</v>
      </c>
      <c r="AV349" s="19"/>
      <c r="AW349" s="19">
        <v>0</v>
      </c>
      <c r="AX349" s="43">
        <v>0</v>
      </c>
      <c r="AY349" s="167">
        <v>999</v>
      </c>
      <c r="AZ349" s="167">
        <v>761</v>
      </c>
      <c r="BA349" s="113">
        <v>238</v>
      </c>
      <c r="BB349" s="160">
        <v>0</v>
      </c>
      <c r="BC349" s="160">
        <v>0</v>
      </c>
      <c r="BD349" s="267" t="s">
        <v>22151</v>
      </c>
    </row>
    <row r="350" spans="1:56" x14ac:dyDescent="0.3">
      <c r="A350" s="178" t="s">
        <v>19969</v>
      </c>
      <c r="B350" s="1" t="s">
        <v>19970</v>
      </c>
      <c r="C350" s="1" t="s">
        <v>6677</v>
      </c>
      <c r="D350" s="121" t="s">
        <v>17197</v>
      </c>
      <c r="E350" s="1" t="s">
        <v>1376</v>
      </c>
      <c r="F350" s="1" t="s">
        <v>6120</v>
      </c>
      <c r="G350" s="1" t="s">
        <v>1373</v>
      </c>
      <c r="H350" s="1">
        <v>19866</v>
      </c>
      <c r="I350" s="1" t="s">
        <v>19971</v>
      </c>
      <c r="J350" s="1" t="e">
        <v>#VALUE!</v>
      </c>
      <c r="K350" s="1" t="s">
        <v>19973</v>
      </c>
      <c r="L350" s="170">
        <v>12</v>
      </c>
      <c r="M350" s="170">
        <v>6</v>
      </c>
      <c r="N350" s="68">
        <v>3</v>
      </c>
      <c r="O350" s="68">
        <v>3</v>
      </c>
      <c r="P350" s="68">
        <v>0</v>
      </c>
      <c r="Q350" s="68">
        <v>0</v>
      </c>
      <c r="R350" s="68">
        <v>0</v>
      </c>
      <c r="S350" s="68">
        <v>0</v>
      </c>
      <c r="T350" s="68">
        <v>32</v>
      </c>
      <c r="U350" s="68">
        <v>32</v>
      </c>
      <c r="V350" s="68">
        <v>39</v>
      </c>
      <c r="W350" s="68">
        <v>24</v>
      </c>
      <c r="X350" s="68">
        <v>9</v>
      </c>
      <c r="Y350" s="68">
        <v>26</v>
      </c>
      <c r="Z350" s="68">
        <v>17</v>
      </c>
      <c r="AA350" s="5">
        <v>6.75</v>
      </c>
      <c r="AB350" s="5">
        <v>1.75</v>
      </c>
      <c r="AC350" s="5">
        <v>3</v>
      </c>
      <c r="AD350" s="5">
        <v>0</v>
      </c>
      <c r="AE350" s="5">
        <v>0</v>
      </c>
      <c r="AF350" s="5">
        <v>0</v>
      </c>
      <c r="AG350" s="5">
        <v>0</v>
      </c>
      <c r="AH350" s="5">
        <v>2.2413793103448278</v>
      </c>
      <c r="AI350" s="5">
        <v>-2.246832382791303</v>
      </c>
      <c r="AJ350" s="5">
        <v>-2.4447951307966851</v>
      </c>
      <c r="AK350" s="5">
        <v>0</v>
      </c>
      <c r="AL350" s="5">
        <v>0.54975179675683927</v>
      </c>
      <c r="AM350" s="68">
        <v>349</v>
      </c>
      <c r="AN350" s="5">
        <v>0.54975179675683927</v>
      </c>
      <c r="AO350" s="17">
        <v>214</v>
      </c>
      <c r="AP350" s="17" t="s">
        <v>22151</v>
      </c>
      <c r="AQ350" s="5">
        <v>6.895458119358298</v>
      </c>
      <c r="AR350" s="5">
        <v>-6.3457063226014583</v>
      </c>
      <c r="AS350" s="68">
        <v>349</v>
      </c>
      <c r="AT350" s="14">
        <v>0</v>
      </c>
      <c r="AU350" s="42">
        <v>-12.776194139506019</v>
      </c>
      <c r="AV350" s="19"/>
      <c r="AW350" s="19">
        <v>0</v>
      </c>
      <c r="AX350" s="43">
        <v>0</v>
      </c>
      <c r="AY350" s="167">
        <v>999</v>
      </c>
      <c r="AZ350" s="167">
        <v>764</v>
      </c>
      <c r="BA350" s="113">
        <v>235</v>
      </c>
      <c r="BB350" s="160">
        <v>0</v>
      </c>
      <c r="BC350" s="160">
        <v>0</v>
      </c>
      <c r="BD350" s="267" t="s">
        <v>22151</v>
      </c>
    </row>
    <row r="351" spans="1:56" x14ac:dyDescent="0.3">
      <c r="A351" s="178" t="s">
        <v>12610</v>
      </c>
      <c r="B351" s="33" t="s">
        <v>8038</v>
      </c>
      <c r="C351" s="33" t="s">
        <v>6939</v>
      </c>
      <c r="D351" s="121" t="s">
        <v>962</v>
      </c>
      <c r="E351" s="33" t="s">
        <v>3591</v>
      </c>
      <c r="F351" s="1" t="s">
        <v>3591</v>
      </c>
      <c r="G351" s="1" t="s">
        <v>1373</v>
      </c>
      <c r="H351" s="1">
        <v>14682</v>
      </c>
      <c r="I351" s="1" t="s">
        <v>11762</v>
      </c>
      <c r="J351" s="1" t="e">
        <v>#VALUE!</v>
      </c>
      <c r="K351" s="1" t="s">
        <v>8866</v>
      </c>
      <c r="L351" s="170">
        <v>10</v>
      </c>
      <c r="M351" s="170">
        <v>1</v>
      </c>
      <c r="N351" s="68">
        <v>0</v>
      </c>
      <c r="O351" s="68">
        <v>0</v>
      </c>
      <c r="P351" s="68">
        <v>0</v>
      </c>
      <c r="Q351" s="68">
        <v>0</v>
      </c>
      <c r="R351" s="68">
        <v>0</v>
      </c>
      <c r="S351" s="68">
        <v>0</v>
      </c>
      <c r="T351" s="68">
        <v>17.100000000000001</v>
      </c>
      <c r="U351" s="68">
        <v>17.100000000000001</v>
      </c>
      <c r="V351" s="68">
        <v>13</v>
      </c>
      <c r="W351" s="68">
        <v>11</v>
      </c>
      <c r="X351" s="68">
        <v>3</v>
      </c>
      <c r="Y351" s="68">
        <v>16</v>
      </c>
      <c r="Z351" s="68">
        <v>10</v>
      </c>
      <c r="AA351" s="5">
        <v>5.7894736842105257</v>
      </c>
      <c r="AB351" s="5">
        <v>1.3450292397660817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1.3793103448275863</v>
      </c>
      <c r="AI351" s="5">
        <v>-0.7958292758821971</v>
      </c>
      <c r="AJ351" s="5">
        <v>-9.3427930379762561E-2</v>
      </c>
      <c r="AK351" s="5">
        <v>0</v>
      </c>
      <c r="AL351" s="5">
        <v>0.49005313856562666</v>
      </c>
      <c r="AM351" s="68">
        <v>350</v>
      </c>
      <c r="AN351" s="5">
        <v>0.49005313856562666</v>
      </c>
      <c r="AO351" s="17">
        <v>215</v>
      </c>
      <c r="AP351" s="17" t="s">
        <v>22151</v>
      </c>
      <c r="AQ351" s="5">
        <v>6.895458119358298</v>
      </c>
      <c r="AR351" s="5">
        <v>-6.405404980792671</v>
      </c>
      <c r="AS351" s="68">
        <v>350</v>
      </c>
      <c r="AT351" s="14">
        <v>0</v>
      </c>
      <c r="AU351" s="42">
        <v>-12.905796781560371</v>
      </c>
      <c r="AV351" s="19"/>
      <c r="AW351" s="19">
        <v>0</v>
      </c>
      <c r="AX351" s="43">
        <v>0</v>
      </c>
      <c r="AY351" s="167">
        <v>999</v>
      </c>
      <c r="AZ351" s="167">
        <v>767</v>
      </c>
      <c r="BA351" s="113">
        <v>232</v>
      </c>
      <c r="BB351" s="160">
        <v>0</v>
      </c>
      <c r="BC351" s="160">
        <v>0</v>
      </c>
      <c r="BD351" s="267" t="s">
        <v>22151</v>
      </c>
    </row>
    <row r="352" spans="1:56" x14ac:dyDescent="0.3">
      <c r="A352" s="178" t="s">
        <v>14824</v>
      </c>
      <c r="B352" s="33" t="s">
        <v>7453</v>
      </c>
      <c r="C352" s="33" t="s">
        <v>6773</v>
      </c>
      <c r="D352" s="121" t="s">
        <v>14218</v>
      </c>
      <c r="E352" s="33" t="s">
        <v>1553</v>
      </c>
      <c r="F352" s="1" t="s">
        <v>6120</v>
      </c>
      <c r="G352" s="1" t="s">
        <v>1373</v>
      </c>
      <c r="H352" s="26">
        <v>14527</v>
      </c>
      <c r="I352" s="26" t="s">
        <v>14525</v>
      </c>
      <c r="J352" s="26" t="e">
        <v>#VALUE!</v>
      </c>
      <c r="K352" s="26" t="s">
        <v>15152</v>
      </c>
      <c r="L352" s="171">
        <v>10</v>
      </c>
      <c r="M352" s="171">
        <v>6</v>
      </c>
      <c r="N352" s="68">
        <v>2</v>
      </c>
      <c r="O352" s="68">
        <v>2</v>
      </c>
      <c r="P352" s="68">
        <v>0</v>
      </c>
      <c r="Q352" s="97">
        <v>0</v>
      </c>
      <c r="R352" s="97">
        <v>0</v>
      </c>
      <c r="S352" s="97">
        <v>0</v>
      </c>
      <c r="T352" s="97">
        <v>39</v>
      </c>
      <c r="U352" s="97">
        <v>39</v>
      </c>
      <c r="V352" s="97">
        <v>46</v>
      </c>
      <c r="W352" s="97">
        <v>29</v>
      </c>
      <c r="X352" s="97">
        <v>7</v>
      </c>
      <c r="Y352" s="97">
        <v>28</v>
      </c>
      <c r="Z352" s="97">
        <v>12</v>
      </c>
      <c r="AA352" s="27">
        <v>6.6923076923076925</v>
      </c>
      <c r="AB352" s="27">
        <v>1.4871794871794872</v>
      </c>
      <c r="AC352" s="27">
        <v>2</v>
      </c>
      <c r="AD352" s="27">
        <v>0</v>
      </c>
      <c r="AE352" s="27">
        <v>0</v>
      </c>
      <c r="AF352" s="27">
        <v>0</v>
      </c>
      <c r="AG352" s="27">
        <v>0</v>
      </c>
      <c r="AH352" s="27">
        <v>2.4137931034482758</v>
      </c>
      <c r="AI352" s="27">
        <v>-2.6342533525713336</v>
      </c>
      <c r="AJ352" s="27">
        <v>-1.3324238087434945</v>
      </c>
      <c r="AK352" s="27">
        <v>0</v>
      </c>
      <c r="AL352" s="27">
        <v>0.44711594213344763</v>
      </c>
      <c r="AM352" s="97">
        <v>351</v>
      </c>
      <c r="AN352" s="27">
        <v>0.44711594213344763</v>
      </c>
      <c r="AO352" s="28">
        <v>216</v>
      </c>
      <c r="AP352" s="28" t="s">
        <v>22151</v>
      </c>
      <c r="AQ352" s="27">
        <v>6.895458119358298</v>
      </c>
      <c r="AR352" s="27">
        <v>-6.4483421772248501</v>
      </c>
      <c r="AS352" s="97">
        <v>351</v>
      </c>
      <c r="AT352" s="27">
        <v>0</v>
      </c>
      <c r="AU352" s="43">
        <v>-12.9990111731166</v>
      </c>
      <c r="AV352" s="27"/>
      <c r="AW352" s="27">
        <v>0</v>
      </c>
      <c r="AX352" s="43">
        <v>0</v>
      </c>
      <c r="AY352" s="167">
        <v>750.8</v>
      </c>
      <c r="AZ352" s="167">
        <v>771</v>
      </c>
      <c r="BA352" s="113">
        <v>-20.200000000000045</v>
      </c>
      <c r="BB352" s="160">
        <v>742</v>
      </c>
      <c r="BC352" s="160">
        <v>742</v>
      </c>
      <c r="BD352" s="267" t="s">
        <v>22151</v>
      </c>
    </row>
    <row r="353" spans="1:56" x14ac:dyDescent="0.3">
      <c r="A353" s="213" t="s">
        <v>15769</v>
      </c>
      <c r="B353" s="33" t="s">
        <v>15770</v>
      </c>
      <c r="C353" s="33" t="s">
        <v>6566</v>
      </c>
      <c r="D353" s="121" t="s">
        <v>14729</v>
      </c>
      <c r="E353" s="33" t="s">
        <v>1413</v>
      </c>
      <c r="F353" s="1" t="s">
        <v>9094</v>
      </c>
      <c r="G353" s="1" t="s">
        <v>1373</v>
      </c>
      <c r="H353" s="1">
        <v>15288</v>
      </c>
      <c r="I353" s="1" t="s">
        <v>15771</v>
      </c>
      <c r="J353" s="1" t="e">
        <v>#VALUE!</v>
      </c>
      <c r="K353" s="1" t="s">
        <v>15346</v>
      </c>
      <c r="L353" s="170">
        <v>14</v>
      </c>
      <c r="M353" s="170">
        <v>0</v>
      </c>
      <c r="N353" s="68">
        <v>0</v>
      </c>
      <c r="O353" s="68">
        <v>1</v>
      </c>
      <c r="P353" s="68">
        <v>0</v>
      </c>
      <c r="Q353" s="77">
        <v>0</v>
      </c>
      <c r="R353" s="77">
        <v>3</v>
      </c>
      <c r="S353" s="77">
        <v>3</v>
      </c>
      <c r="T353" s="77">
        <v>11.1</v>
      </c>
      <c r="U353" s="77">
        <v>11.1</v>
      </c>
      <c r="V353" s="77">
        <v>13</v>
      </c>
      <c r="W353" s="77">
        <v>5</v>
      </c>
      <c r="X353" s="77">
        <v>1</v>
      </c>
      <c r="Y353" s="77">
        <v>5</v>
      </c>
      <c r="Z353" s="77">
        <v>2</v>
      </c>
      <c r="AA353" s="54">
        <v>4.0540540540540544</v>
      </c>
      <c r="AB353" s="54">
        <v>1.3513513513513513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0.43103448275862072</v>
      </c>
      <c r="AI353" s="54">
        <v>1.1093864502927148E-2</v>
      </c>
      <c r="AJ353" s="54">
        <v>-2.0122094534983244E-3</v>
      </c>
      <c r="AK353" s="54">
        <v>0</v>
      </c>
      <c r="AL353" s="54">
        <v>0.44011613780804953</v>
      </c>
      <c r="AM353" s="77">
        <v>352</v>
      </c>
      <c r="AN353" s="54">
        <v>0.44011613780804953</v>
      </c>
      <c r="AO353" s="59">
        <v>217</v>
      </c>
      <c r="AP353" s="59" t="s">
        <v>22151</v>
      </c>
      <c r="AQ353" s="54">
        <v>6.895458119358298</v>
      </c>
      <c r="AR353" s="54">
        <v>-6.4553419815502489</v>
      </c>
      <c r="AS353" s="77">
        <v>352</v>
      </c>
      <c r="AT353" s="54">
        <v>0</v>
      </c>
      <c r="AU353" s="60">
        <v>-13.014207379562805</v>
      </c>
      <c r="AV353" s="54"/>
      <c r="AW353" s="54">
        <v>0</v>
      </c>
      <c r="AX353" s="43">
        <v>0</v>
      </c>
      <c r="AY353" s="167">
        <v>999</v>
      </c>
      <c r="AZ353" s="167">
        <v>772</v>
      </c>
      <c r="BA353" s="113">
        <v>227</v>
      </c>
      <c r="BB353" s="160">
        <v>0</v>
      </c>
      <c r="BC353" s="160">
        <v>0</v>
      </c>
      <c r="BD353" s="267" t="s">
        <v>22151</v>
      </c>
    </row>
    <row r="354" spans="1:56" x14ac:dyDescent="0.3">
      <c r="A354" s="178" t="s">
        <v>1754</v>
      </c>
      <c r="B354" s="33" t="s">
        <v>7688</v>
      </c>
      <c r="C354" s="33" t="s">
        <v>6736</v>
      </c>
      <c r="D354" s="121" t="s">
        <v>703</v>
      </c>
      <c r="E354" s="33" t="s">
        <v>1376</v>
      </c>
      <c r="F354" s="1" t="s">
        <v>6120</v>
      </c>
      <c r="G354" s="1" t="s">
        <v>1373</v>
      </c>
      <c r="H354" s="1">
        <v>6483</v>
      </c>
      <c r="I354" s="1" t="s">
        <v>9931</v>
      </c>
      <c r="J354" s="1" t="e">
        <v>#VALUE!</v>
      </c>
      <c r="K354" s="1" t="s">
        <v>5297</v>
      </c>
      <c r="L354" s="170">
        <v>22</v>
      </c>
      <c r="M354" s="170">
        <v>0</v>
      </c>
      <c r="N354" s="68">
        <v>0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20</v>
      </c>
      <c r="U354" s="68">
        <v>20</v>
      </c>
      <c r="V354" s="68">
        <v>21</v>
      </c>
      <c r="W354" s="68">
        <v>12</v>
      </c>
      <c r="X354" s="68">
        <v>4</v>
      </c>
      <c r="Y354" s="68">
        <v>21</v>
      </c>
      <c r="Z354" s="68">
        <v>9</v>
      </c>
      <c r="AA354" s="5">
        <v>5.4</v>
      </c>
      <c r="AB354" s="5">
        <v>1.5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1.8103448275862069</v>
      </c>
      <c r="AI354" s="5">
        <v>-0.71228854951521492</v>
      </c>
      <c r="AJ354" s="5">
        <v>-0.66145960458871578</v>
      </c>
      <c r="AK354" s="5">
        <v>0</v>
      </c>
      <c r="AL354" s="5">
        <v>0.43659667348227615</v>
      </c>
      <c r="AM354" s="68">
        <v>353</v>
      </c>
      <c r="AN354" s="5">
        <v>0.43659667348227615</v>
      </c>
      <c r="AO354" s="17">
        <v>218</v>
      </c>
      <c r="AP354" s="17" t="s">
        <v>22151</v>
      </c>
      <c r="AQ354" s="5">
        <v>6.895458119358298</v>
      </c>
      <c r="AR354" s="5">
        <v>-6.4588614458760221</v>
      </c>
      <c r="AS354" s="68">
        <v>353</v>
      </c>
      <c r="AT354" s="14">
        <v>0</v>
      </c>
      <c r="AU354" s="42">
        <v>-13.021847951211422</v>
      </c>
      <c r="AV354" s="19"/>
      <c r="AW354" s="19">
        <v>0</v>
      </c>
      <c r="AX354" s="43">
        <v>0</v>
      </c>
      <c r="AY354" s="167">
        <v>999</v>
      </c>
      <c r="AZ354" s="167">
        <v>773</v>
      </c>
      <c r="BA354" s="113">
        <v>226</v>
      </c>
      <c r="BB354" s="160">
        <v>0</v>
      </c>
      <c r="BC354" s="160">
        <v>0</v>
      </c>
      <c r="BD354" s="267" t="s">
        <v>22151</v>
      </c>
    </row>
    <row r="355" spans="1:56" x14ac:dyDescent="0.3">
      <c r="A355" s="178" t="s">
        <v>11093</v>
      </c>
      <c r="B355" s="33" t="s">
        <v>7303</v>
      </c>
      <c r="C355" s="33" t="s">
        <v>6566</v>
      </c>
      <c r="D355" s="121" t="s">
        <v>11094</v>
      </c>
      <c r="E355" s="33" t="s">
        <v>1398</v>
      </c>
      <c r="F355" s="1" t="s">
        <v>9094</v>
      </c>
      <c r="G355" s="1" t="s">
        <v>1373</v>
      </c>
      <c r="H355" s="1">
        <v>12580</v>
      </c>
      <c r="I355" s="1" t="s">
        <v>11095</v>
      </c>
      <c r="J355" s="1" t="e">
        <v>#VALUE!</v>
      </c>
      <c r="K355" s="1" t="s">
        <v>11096</v>
      </c>
      <c r="L355" s="170">
        <v>17</v>
      </c>
      <c r="M355" s="170">
        <v>0</v>
      </c>
      <c r="N355" s="68">
        <v>0</v>
      </c>
      <c r="O355" s="68">
        <v>1</v>
      </c>
      <c r="P355" s="68">
        <v>0</v>
      </c>
      <c r="Q355" s="68">
        <v>0</v>
      </c>
      <c r="R355" s="68">
        <v>2</v>
      </c>
      <c r="S355" s="68">
        <v>2</v>
      </c>
      <c r="T355" s="68">
        <v>13</v>
      </c>
      <c r="U355" s="68">
        <v>13</v>
      </c>
      <c r="V355" s="68">
        <v>14</v>
      </c>
      <c r="W355" s="68">
        <v>8</v>
      </c>
      <c r="X355" s="68">
        <v>3</v>
      </c>
      <c r="Y355" s="68">
        <v>16</v>
      </c>
      <c r="Z355" s="68">
        <v>6</v>
      </c>
      <c r="AA355" s="5">
        <v>5.5384615384615383</v>
      </c>
      <c r="AB355" s="5">
        <v>1.5384615384615385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1.3793103448275863</v>
      </c>
      <c r="AI355" s="5">
        <v>-0.52102578432461821</v>
      </c>
      <c r="AJ355" s="5">
        <v>-0.45177146454124267</v>
      </c>
      <c r="AK355" s="5">
        <v>0</v>
      </c>
      <c r="AL355" s="5">
        <v>0.40651309596172541</v>
      </c>
      <c r="AM355" s="68">
        <v>354</v>
      </c>
      <c r="AN355" s="5">
        <v>0.40651309596172541</v>
      </c>
      <c r="AO355" s="17">
        <v>219</v>
      </c>
      <c r="AP355" s="17" t="s">
        <v>22151</v>
      </c>
      <c r="AQ355" s="5">
        <v>6.895458119358298</v>
      </c>
      <c r="AR355" s="5">
        <v>-6.4889450233965729</v>
      </c>
      <c r="AS355" s="68">
        <v>354</v>
      </c>
      <c r="AT355" s="14">
        <v>0</v>
      </c>
      <c r="AU355" s="42">
        <v>-13.087157813229128</v>
      </c>
      <c r="AV355" s="19"/>
      <c r="AW355" s="19">
        <v>0</v>
      </c>
      <c r="AX355" s="43">
        <v>0</v>
      </c>
      <c r="AY355" s="167">
        <v>999</v>
      </c>
      <c r="AZ355" s="167">
        <v>774</v>
      </c>
      <c r="BA355" s="113">
        <v>225</v>
      </c>
      <c r="BB355" s="160">
        <v>0</v>
      </c>
      <c r="BC355" s="160">
        <v>0</v>
      </c>
      <c r="BD355" s="267" t="s">
        <v>22151</v>
      </c>
    </row>
    <row r="356" spans="1:56" x14ac:dyDescent="0.3">
      <c r="A356" s="178" t="s">
        <v>12062</v>
      </c>
      <c r="B356" s="33" t="s">
        <v>7097</v>
      </c>
      <c r="C356" s="33" t="s">
        <v>6864</v>
      </c>
      <c r="D356" s="121" t="s">
        <v>11282</v>
      </c>
      <c r="E356" s="33" t="s">
        <v>1446</v>
      </c>
      <c r="F356" s="1" t="s">
        <v>9094</v>
      </c>
      <c r="G356" s="1" t="s">
        <v>1373</v>
      </c>
      <c r="H356" s="1">
        <v>15232</v>
      </c>
      <c r="I356" s="1" t="s">
        <v>11798</v>
      </c>
      <c r="J356" s="1" t="e">
        <v>#VALUE!</v>
      </c>
      <c r="K356" s="1" t="s">
        <v>12064</v>
      </c>
      <c r="L356" s="170">
        <v>11</v>
      </c>
      <c r="M356" s="170">
        <v>0</v>
      </c>
      <c r="N356" s="68">
        <v>0</v>
      </c>
      <c r="O356" s="68">
        <v>1</v>
      </c>
      <c r="P356" s="68">
        <v>0</v>
      </c>
      <c r="Q356" s="68">
        <v>0</v>
      </c>
      <c r="R356" s="68">
        <v>0</v>
      </c>
      <c r="S356" s="68">
        <v>0</v>
      </c>
      <c r="T356" s="68">
        <v>12</v>
      </c>
      <c r="U356" s="68">
        <v>12</v>
      </c>
      <c r="V356" s="68">
        <v>11</v>
      </c>
      <c r="W356" s="68">
        <v>6</v>
      </c>
      <c r="X356" s="68">
        <v>2</v>
      </c>
      <c r="Y356" s="68">
        <v>12</v>
      </c>
      <c r="Z356" s="68">
        <v>8</v>
      </c>
      <c r="AA356" s="5">
        <v>4.5</v>
      </c>
      <c r="AB356" s="5">
        <v>1.5833333333333333</v>
      </c>
      <c r="AC356" s="27">
        <v>0</v>
      </c>
      <c r="AD356" s="27">
        <v>0</v>
      </c>
      <c r="AE356" s="27">
        <v>0</v>
      </c>
      <c r="AF356" s="27">
        <v>0</v>
      </c>
      <c r="AG356" s="27">
        <v>0</v>
      </c>
      <c r="AH356" s="27">
        <v>1.0344827586206897</v>
      </c>
      <c r="AI356" s="5">
        <v>-0.13648299859227347</v>
      </c>
      <c r="AJ356" s="5">
        <v>-0.49445329225452578</v>
      </c>
      <c r="AK356" s="5">
        <v>0</v>
      </c>
      <c r="AL356" s="27">
        <v>0.40354646777389042</v>
      </c>
      <c r="AM356" s="97">
        <v>355</v>
      </c>
      <c r="AN356" s="27">
        <v>0.40354646777389042</v>
      </c>
      <c r="AO356" s="28">
        <v>220</v>
      </c>
      <c r="AP356" s="28" t="s">
        <v>22151</v>
      </c>
      <c r="AQ356" s="27">
        <v>6.895458119358298</v>
      </c>
      <c r="AR356" s="27">
        <v>-6.4919116515844077</v>
      </c>
      <c r="AS356" s="97">
        <v>355</v>
      </c>
      <c r="AT356" s="27">
        <v>0</v>
      </c>
      <c r="AU356" s="43">
        <v>-13.093598206745259</v>
      </c>
      <c r="AV356" s="27"/>
      <c r="AW356" s="27">
        <v>0</v>
      </c>
      <c r="AX356" s="43">
        <v>0</v>
      </c>
      <c r="AY356" s="167">
        <v>750.61</v>
      </c>
      <c r="AZ356" s="167">
        <v>775</v>
      </c>
      <c r="BA356" s="113">
        <v>-24.389999999999986</v>
      </c>
      <c r="BB356" s="160">
        <v>734</v>
      </c>
      <c r="BC356" s="160">
        <v>734</v>
      </c>
      <c r="BD356" s="267" t="s">
        <v>22151</v>
      </c>
    </row>
    <row r="357" spans="1:56" x14ac:dyDescent="0.3">
      <c r="A357" s="213" t="s">
        <v>3531</v>
      </c>
      <c r="B357" s="33" t="s">
        <v>7599</v>
      </c>
      <c r="C357" s="33" t="s">
        <v>6596</v>
      </c>
      <c r="D357" s="121" t="s">
        <v>1354</v>
      </c>
      <c r="E357" s="33" t="s">
        <v>1439</v>
      </c>
      <c r="F357" s="1" t="s">
        <v>6120</v>
      </c>
      <c r="G357" s="1" t="s">
        <v>1373</v>
      </c>
      <c r="H357" s="1">
        <v>14078</v>
      </c>
      <c r="I357" s="1" t="s">
        <v>9726</v>
      </c>
      <c r="J357" s="1" t="e">
        <v>#VALUE!</v>
      </c>
      <c r="K357" s="1" t="s">
        <v>6450</v>
      </c>
      <c r="L357" s="170">
        <v>8</v>
      </c>
      <c r="M357" s="170">
        <v>7</v>
      </c>
      <c r="N357" s="68">
        <v>1</v>
      </c>
      <c r="O357" s="68">
        <v>4</v>
      </c>
      <c r="P357" s="68">
        <v>0</v>
      </c>
      <c r="Q357" s="68">
        <v>0</v>
      </c>
      <c r="R357" s="68">
        <v>0</v>
      </c>
      <c r="S357" s="68">
        <v>0</v>
      </c>
      <c r="T357" s="68">
        <v>34</v>
      </c>
      <c r="U357" s="68">
        <v>34</v>
      </c>
      <c r="V357" s="68">
        <v>46</v>
      </c>
      <c r="W357" s="68">
        <v>25</v>
      </c>
      <c r="X357" s="68">
        <v>9</v>
      </c>
      <c r="Y357" s="68">
        <v>37</v>
      </c>
      <c r="Z357" s="68">
        <v>7</v>
      </c>
      <c r="AA357" s="5">
        <v>6.617647058823529</v>
      </c>
      <c r="AB357" s="5">
        <v>1.5588235294117647</v>
      </c>
      <c r="AC357" s="54">
        <v>1</v>
      </c>
      <c r="AD357" s="54">
        <v>0</v>
      </c>
      <c r="AE357" s="54">
        <v>0</v>
      </c>
      <c r="AF357" s="54">
        <v>0</v>
      </c>
      <c r="AG357" s="54">
        <v>0</v>
      </c>
      <c r="AH357" s="54">
        <v>3.1896551724137931</v>
      </c>
      <c r="AI357" s="5">
        <v>-2.2575364145896768</v>
      </c>
      <c r="AJ357" s="5">
        <v>-1.545129426296876</v>
      </c>
      <c r="AK357" s="5">
        <v>0</v>
      </c>
      <c r="AL357" s="54">
        <v>0.3869893315272408</v>
      </c>
      <c r="AM357" s="77">
        <v>356</v>
      </c>
      <c r="AN357" s="54">
        <v>0.3869893315272408</v>
      </c>
      <c r="AO357" s="59">
        <v>221</v>
      </c>
      <c r="AP357" s="59" t="s">
        <v>22151</v>
      </c>
      <c r="AQ357" s="54">
        <v>6.895458119358298</v>
      </c>
      <c r="AR357" s="54">
        <v>-6.508468787831057</v>
      </c>
      <c r="AS357" s="77">
        <v>356</v>
      </c>
      <c r="AT357" s="54">
        <v>0</v>
      </c>
      <c r="AU357" s="60">
        <v>-13.129542877319706</v>
      </c>
      <c r="AV357" s="54"/>
      <c r="AW357" s="54">
        <v>0</v>
      </c>
      <c r="AX357" s="43">
        <v>0</v>
      </c>
      <c r="AY357" s="167">
        <v>490.3</v>
      </c>
      <c r="AZ357" s="167">
        <v>778</v>
      </c>
      <c r="BA357" s="113">
        <v>-287.7</v>
      </c>
      <c r="BB357" s="160">
        <v>384</v>
      </c>
      <c r="BC357" s="160">
        <v>556</v>
      </c>
      <c r="BD357" s="267" t="s">
        <v>22151</v>
      </c>
    </row>
    <row r="358" spans="1:56" x14ac:dyDescent="0.3">
      <c r="A358" s="178" t="s">
        <v>17353</v>
      </c>
      <c r="B358" s="33" t="s">
        <v>6865</v>
      </c>
      <c r="C358" s="33" t="s">
        <v>14159</v>
      </c>
      <c r="D358" s="121" t="s">
        <v>17190</v>
      </c>
      <c r="E358" s="33" t="s">
        <v>1398</v>
      </c>
      <c r="F358" s="1" t="s">
        <v>9094</v>
      </c>
      <c r="G358" s="1" t="s">
        <v>1373</v>
      </c>
      <c r="H358" s="26">
        <v>23252</v>
      </c>
      <c r="I358" s="26" t="s">
        <v>19834</v>
      </c>
      <c r="J358" s="26" t="e">
        <v>#VALUE!</v>
      </c>
      <c r="K358" s="26" t="s">
        <v>17322</v>
      </c>
      <c r="L358" s="171">
        <v>6</v>
      </c>
      <c r="M358" s="171">
        <v>6</v>
      </c>
      <c r="N358" s="68">
        <v>1</v>
      </c>
      <c r="O358" s="68">
        <v>2</v>
      </c>
      <c r="P358" s="68">
        <v>0</v>
      </c>
      <c r="Q358" s="97">
        <v>0</v>
      </c>
      <c r="R358" s="97">
        <v>0</v>
      </c>
      <c r="S358" s="97">
        <v>0</v>
      </c>
      <c r="T358" s="97">
        <v>24.1</v>
      </c>
      <c r="U358" s="97">
        <v>24.1</v>
      </c>
      <c r="V358" s="97">
        <v>30.000000000000004</v>
      </c>
      <c r="W358" s="97">
        <v>16</v>
      </c>
      <c r="X358" s="97">
        <v>6</v>
      </c>
      <c r="Y358" s="97">
        <v>23</v>
      </c>
      <c r="Z358" s="97">
        <v>10</v>
      </c>
      <c r="AA358" s="27">
        <v>5.9751037344398341</v>
      </c>
      <c r="AB358" s="27">
        <v>1.6597510373443982</v>
      </c>
      <c r="AC358" s="27">
        <v>1</v>
      </c>
      <c r="AD358" s="27">
        <v>0</v>
      </c>
      <c r="AE358" s="27">
        <v>0</v>
      </c>
      <c r="AF358" s="27">
        <v>0</v>
      </c>
      <c r="AG358" s="27">
        <v>0</v>
      </c>
      <c r="AH358" s="27">
        <v>1.9827586206896552</v>
      </c>
      <c r="AI358" s="27">
        <v>-1.2226035074532895</v>
      </c>
      <c r="AJ358" s="27">
        <v>-1.4678030300342881</v>
      </c>
      <c r="AK358" s="27">
        <v>0</v>
      </c>
      <c r="AL358" s="27">
        <v>0.29235208320207762</v>
      </c>
      <c r="AM358" s="97">
        <v>357</v>
      </c>
      <c r="AN358" s="27">
        <v>0.29235208320207762</v>
      </c>
      <c r="AO358" s="28">
        <v>222</v>
      </c>
      <c r="AP358" s="28" t="s">
        <v>22151</v>
      </c>
      <c r="AQ358" s="27">
        <v>6.895458119358298</v>
      </c>
      <c r="AR358" s="27">
        <v>-6.6031060361562206</v>
      </c>
      <c r="AS358" s="97">
        <v>357</v>
      </c>
      <c r="AT358" s="27">
        <v>0</v>
      </c>
      <c r="AU358" s="43">
        <v>-13.334995358017176</v>
      </c>
      <c r="AV358" s="27"/>
      <c r="AW358" s="27">
        <v>0</v>
      </c>
      <c r="AX358" s="43">
        <v>0</v>
      </c>
      <c r="AY358" s="167">
        <v>372.57</v>
      </c>
      <c r="AZ358" s="167">
        <v>781</v>
      </c>
      <c r="BA358" s="113">
        <v>-408.43</v>
      </c>
      <c r="BB358" s="160">
        <v>320</v>
      </c>
      <c r="BC358" s="160">
        <v>447</v>
      </c>
      <c r="BD358" s="267" t="s">
        <v>22151</v>
      </c>
    </row>
    <row r="359" spans="1:56" x14ac:dyDescent="0.3">
      <c r="A359" s="215" t="s">
        <v>12201</v>
      </c>
      <c r="B359" s="1" t="s">
        <v>7504</v>
      </c>
      <c r="C359" s="1" t="s">
        <v>6899</v>
      </c>
      <c r="D359" s="121" t="s">
        <v>9127</v>
      </c>
      <c r="E359" s="1" t="s">
        <v>1526</v>
      </c>
      <c r="F359" s="1" t="s">
        <v>9094</v>
      </c>
      <c r="G359" s="1" t="s">
        <v>1373</v>
      </c>
      <c r="H359" s="1">
        <v>14916</v>
      </c>
      <c r="I359" s="1" t="s">
        <v>9128</v>
      </c>
      <c r="J359" s="1" t="e">
        <v>#VALUE!</v>
      </c>
      <c r="K359" s="1" t="s">
        <v>9129</v>
      </c>
      <c r="L359" s="170">
        <v>8</v>
      </c>
      <c r="M359" s="170">
        <v>8</v>
      </c>
      <c r="N359" s="68">
        <v>2</v>
      </c>
      <c r="O359" s="68">
        <v>4</v>
      </c>
      <c r="P359" s="68">
        <v>0</v>
      </c>
      <c r="Q359" s="68">
        <v>0</v>
      </c>
      <c r="R359" s="68">
        <v>0</v>
      </c>
      <c r="S359" s="68">
        <v>0</v>
      </c>
      <c r="T359" s="68">
        <v>39</v>
      </c>
      <c r="U359" s="68">
        <v>39</v>
      </c>
      <c r="V359" s="68">
        <v>44.999999999999993</v>
      </c>
      <c r="W359" s="68">
        <v>29</v>
      </c>
      <c r="X359" s="68">
        <v>6</v>
      </c>
      <c r="Y359" s="68">
        <v>22</v>
      </c>
      <c r="Z359" s="68">
        <v>11</v>
      </c>
      <c r="AA359" s="5">
        <v>6.6923076923076925</v>
      </c>
      <c r="AB359" s="5">
        <v>1.4358974358974357</v>
      </c>
      <c r="AC359" s="5">
        <v>2</v>
      </c>
      <c r="AD359" s="5">
        <v>0</v>
      </c>
      <c r="AE359" s="5">
        <v>0</v>
      </c>
      <c r="AF359" s="5">
        <v>0</v>
      </c>
      <c r="AG359" s="5">
        <v>0</v>
      </c>
      <c r="AH359" s="5">
        <v>1.896551724137931</v>
      </c>
      <c r="AI359" s="5">
        <v>-2.6342533525713336</v>
      </c>
      <c r="AJ359" s="5">
        <v>-1.0125927045899383</v>
      </c>
      <c r="AK359" s="5">
        <v>0</v>
      </c>
      <c r="AL359" s="5">
        <v>0.24970566697665908</v>
      </c>
      <c r="AM359" s="68">
        <v>358</v>
      </c>
      <c r="AN359" s="5">
        <v>0.24970566697665908</v>
      </c>
      <c r="AO359" s="17">
        <v>223</v>
      </c>
      <c r="AP359" s="17" t="s">
        <v>22151</v>
      </c>
      <c r="AQ359" s="5">
        <v>6.895458119358298</v>
      </c>
      <c r="AR359" s="5">
        <v>-6.6457524523816387</v>
      </c>
      <c r="AS359" s="68">
        <v>358</v>
      </c>
      <c r="AT359" s="14">
        <v>0</v>
      </c>
      <c r="AU359" s="42">
        <v>-13.4275784810626</v>
      </c>
      <c r="AV359" s="19"/>
      <c r="AW359" s="19">
        <v>0</v>
      </c>
      <c r="AX359" s="43">
        <v>0</v>
      </c>
      <c r="AY359" s="167">
        <v>516.41</v>
      </c>
      <c r="AZ359" s="167">
        <v>784</v>
      </c>
      <c r="BA359" s="113">
        <v>-267.59000000000003</v>
      </c>
      <c r="BB359" s="160">
        <v>303</v>
      </c>
      <c r="BC359" s="160">
        <v>610</v>
      </c>
      <c r="BD359" s="267" t="s">
        <v>22151</v>
      </c>
    </row>
    <row r="360" spans="1:56" x14ac:dyDescent="0.3">
      <c r="A360" s="178" t="s">
        <v>13811</v>
      </c>
      <c r="B360" s="1" t="s">
        <v>13812</v>
      </c>
      <c r="C360" s="1" t="s">
        <v>14177</v>
      </c>
      <c r="D360" s="121" t="s">
        <v>11343</v>
      </c>
      <c r="E360" s="1" t="s">
        <v>1392</v>
      </c>
      <c r="F360" s="1" t="s">
        <v>6120</v>
      </c>
      <c r="G360" s="1" t="s">
        <v>1373</v>
      </c>
      <c r="H360" s="1">
        <v>15264</v>
      </c>
      <c r="I360" s="1" t="s">
        <v>13813</v>
      </c>
      <c r="J360" s="1" t="e">
        <v>#VALUE!</v>
      </c>
      <c r="K360" s="1" t="s">
        <v>14437</v>
      </c>
      <c r="L360" s="170">
        <v>13</v>
      </c>
      <c r="M360" s="170">
        <v>0</v>
      </c>
      <c r="N360" s="68">
        <v>0</v>
      </c>
      <c r="O360" s="68">
        <v>1</v>
      </c>
      <c r="P360" s="68">
        <v>0</v>
      </c>
      <c r="Q360" s="68">
        <v>0</v>
      </c>
      <c r="R360" s="68">
        <v>2</v>
      </c>
      <c r="S360" s="68">
        <v>2</v>
      </c>
      <c r="T360" s="68">
        <v>12</v>
      </c>
      <c r="U360" s="68">
        <v>12</v>
      </c>
      <c r="V360" s="68">
        <v>12</v>
      </c>
      <c r="W360" s="68">
        <v>7</v>
      </c>
      <c r="X360" s="68">
        <v>2</v>
      </c>
      <c r="Y360" s="68">
        <v>11</v>
      </c>
      <c r="Z360" s="68">
        <v>6</v>
      </c>
      <c r="AA360" s="5">
        <v>5.25</v>
      </c>
      <c r="AB360" s="5">
        <v>1.5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0.94827586206896552</v>
      </c>
      <c r="AI360" s="5">
        <v>-0.38614702040741922</v>
      </c>
      <c r="AJ360" s="5">
        <v>-0.32354235114617097</v>
      </c>
      <c r="AK360" s="5">
        <v>0</v>
      </c>
      <c r="AL360" s="5">
        <v>0.23858649051537534</v>
      </c>
      <c r="AM360" s="68">
        <v>359</v>
      </c>
      <c r="AN360" s="5">
        <v>0.23858649051537534</v>
      </c>
      <c r="AO360" s="17">
        <v>224</v>
      </c>
      <c r="AP360" s="17" t="s">
        <v>22151</v>
      </c>
      <c r="AQ360" s="5">
        <v>6.895458119358298</v>
      </c>
      <c r="AR360" s="5">
        <v>-6.6568716288429224</v>
      </c>
      <c r="AS360" s="68">
        <v>359</v>
      </c>
      <c r="AT360" s="14">
        <v>0</v>
      </c>
      <c r="AU360" s="42">
        <v>-13.451717627410501</v>
      </c>
      <c r="AV360" s="19"/>
      <c r="AW360" s="19">
        <v>0</v>
      </c>
      <c r="AX360" s="43">
        <v>0</v>
      </c>
      <c r="AY360" s="167">
        <v>742.7</v>
      </c>
      <c r="AZ360" s="167">
        <v>787</v>
      </c>
      <c r="BA360" s="113">
        <v>-44.299999999999955</v>
      </c>
      <c r="BB360" s="160">
        <v>570</v>
      </c>
      <c r="BC360" s="160">
        <v>749</v>
      </c>
      <c r="BD360" s="267" t="s">
        <v>22151</v>
      </c>
    </row>
    <row r="361" spans="1:56" x14ac:dyDescent="0.3">
      <c r="A361" s="178" t="s">
        <v>3162</v>
      </c>
      <c r="B361" s="33" t="s">
        <v>7520</v>
      </c>
      <c r="C361" s="33" t="s">
        <v>6886</v>
      </c>
      <c r="D361" s="121" t="s">
        <v>680</v>
      </c>
      <c r="E361" s="33" t="s">
        <v>1434</v>
      </c>
      <c r="F361" s="1" t="s">
        <v>9094</v>
      </c>
      <c r="G361" s="1" t="s">
        <v>1373</v>
      </c>
      <c r="H361" s="26">
        <v>10131</v>
      </c>
      <c r="I361" s="26" t="s">
        <v>10854</v>
      </c>
      <c r="J361" s="26" t="e">
        <v>#VALUE!</v>
      </c>
      <c r="K361" s="26" t="s">
        <v>6347</v>
      </c>
      <c r="L361" s="171">
        <v>0</v>
      </c>
      <c r="M361" s="171">
        <v>0</v>
      </c>
      <c r="N361" s="68">
        <v>0</v>
      </c>
      <c r="O361" s="68">
        <v>0</v>
      </c>
      <c r="P361" s="68">
        <v>0</v>
      </c>
      <c r="Q361" s="97">
        <v>0</v>
      </c>
      <c r="R361" s="97">
        <v>0</v>
      </c>
      <c r="S361" s="97">
        <v>0</v>
      </c>
      <c r="T361" s="97">
        <v>0</v>
      </c>
      <c r="U361" s="97">
        <v>0</v>
      </c>
      <c r="V361" s="97">
        <v>0</v>
      </c>
      <c r="W361" s="97">
        <v>0</v>
      </c>
      <c r="X361" s="97">
        <v>0</v>
      </c>
      <c r="Y361" s="97">
        <v>0</v>
      </c>
      <c r="Z361" s="97">
        <v>0</v>
      </c>
      <c r="AA361" s="27">
        <v>0</v>
      </c>
      <c r="AB361" s="27">
        <v>0</v>
      </c>
      <c r="AC361" s="27">
        <v>0</v>
      </c>
      <c r="AD361" s="27">
        <v>0</v>
      </c>
      <c r="AE361" s="27">
        <v>0</v>
      </c>
      <c r="AF361" s="27">
        <v>0</v>
      </c>
      <c r="AG361" s="27">
        <v>0</v>
      </c>
      <c r="AH361" s="27">
        <v>0</v>
      </c>
      <c r="AI361" s="27">
        <v>0</v>
      </c>
      <c r="AJ361" s="27">
        <v>0.20996323164924546</v>
      </c>
      <c r="AK361" s="27">
        <v>0</v>
      </c>
      <c r="AL361" s="27">
        <v>0.20996323164924546</v>
      </c>
      <c r="AM361" s="97">
        <v>360</v>
      </c>
      <c r="AN361" s="27">
        <v>0.20996323164924546</v>
      </c>
      <c r="AO361" s="28">
        <v>225</v>
      </c>
      <c r="AP361" s="28" t="s">
        <v>22151</v>
      </c>
      <c r="AQ361" s="27">
        <v>6.895458119358298</v>
      </c>
      <c r="AR361" s="27">
        <v>-6.6854948877090523</v>
      </c>
      <c r="AS361" s="97">
        <v>360</v>
      </c>
      <c r="AT361" s="27">
        <v>0</v>
      </c>
      <c r="AU361" s="43">
        <v>-13.513857214557907</v>
      </c>
      <c r="AV361" s="27"/>
      <c r="AW361" s="27">
        <v>0</v>
      </c>
      <c r="AX361" s="43">
        <v>0</v>
      </c>
      <c r="AY361" s="167">
        <v>66.77</v>
      </c>
      <c r="AZ361" s="167">
        <v>788</v>
      </c>
      <c r="BA361" s="113">
        <v>-721.23</v>
      </c>
      <c r="BB361" s="160">
        <v>57</v>
      </c>
      <c r="BC361" s="160">
        <v>78</v>
      </c>
      <c r="BD361" s="267" t="s">
        <v>22151</v>
      </c>
    </row>
    <row r="362" spans="1:56" x14ac:dyDescent="0.3">
      <c r="A362" s="178" t="s">
        <v>13790</v>
      </c>
      <c r="B362" s="33" t="s">
        <v>13791</v>
      </c>
      <c r="C362" s="33" t="s">
        <v>6543</v>
      </c>
      <c r="D362" s="121" t="s">
        <v>11202</v>
      </c>
      <c r="E362" s="33" t="s">
        <v>1430</v>
      </c>
      <c r="F362" s="1" t="s">
        <v>6120</v>
      </c>
      <c r="G362" s="1" t="s">
        <v>1373</v>
      </c>
      <c r="H362" s="26">
        <v>14524</v>
      </c>
      <c r="I362" s="26" t="s">
        <v>11774</v>
      </c>
      <c r="J362" s="26" t="e">
        <v>#VALUE!</v>
      </c>
      <c r="K362" s="26" t="s">
        <v>13794</v>
      </c>
      <c r="L362" s="171">
        <v>0</v>
      </c>
      <c r="M362" s="171">
        <v>0</v>
      </c>
      <c r="N362" s="68">
        <v>0</v>
      </c>
      <c r="O362" s="68">
        <v>0</v>
      </c>
      <c r="P362" s="68">
        <v>0</v>
      </c>
      <c r="Q362" s="97">
        <v>0</v>
      </c>
      <c r="R362" s="97">
        <v>0</v>
      </c>
      <c r="S362" s="97">
        <v>0</v>
      </c>
      <c r="T362" s="97">
        <v>0</v>
      </c>
      <c r="U362" s="97">
        <v>0</v>
      </c>
      <c r="V362" s="97">
        <v>0</v>
      </c>
      <c r="W362" s="97">
        <v>0</v>
      </c>
      <c r="X362" s="97">
        <v>0</v>
      </c>
      <c r="Y362" s="97">
        <v>0</v>
      </c>
      <c r="Z362" s="97">
        <v>0</v>
      </c>
      <c r="AA362" s="27">
        <v>0</v>
      </c>
      <c r="AB362" s="27">
        <v>0</v>
      </c>
      <c r="AC362" s="27">
        <v>0</v>
      </c>
      <c r="AD362" s="27">
        <v>0</v>
      </c>
      <c r="AE362" s="27">
        <v>0</v>
      </c>
      <c r="AF362" s="27">
        <v>0</v>
      </c>
      <c r="AG362" s="27">
        <v>0</v>
      </c>
      <c r="AH362" s="27">
        <v>0</v>
      </c>
      <c r="AI362" s="27">
        <v>0</v>
      </c>
      <c r="AJ362" s="27">
        <v>0.20996323164924546</v>
      </c>
      <c r="AK362" s="27">
        <v>0</v>
      </c>
      <c r="AL362" s="27">
        <v>0.20996323164924546</v>
      </c>
      <c r="AM362" s="97">
        <v>360</v>
      </c>
      <c r="AN362" s="27">
        <v>0.20996323164924546</v>
      </c>
      <c r="AO362" s="28">
        <v>225</v>
      </c>
      <c r="AP362" s="28" t="s">
        <v>22151</v>
      </c>
      <c r="AQ362" s="27">
        <v>6.895458119358298</v>
      </c>
      <c r="AR362" s="27">
        <v>-6.6854948877090523</v>
      </c>
      <c r="AS362" s="97">
        <v>360</v>
      </c>
      <c r="AT362" s="27">
        <v>0</v>
      </c>
      <c r="AU362" s="43">
        <v>-13.513857214557907</v>
      </c>
      <c r="AV362" s="27"/>
      <c r="AW362" s="27">
        <v>0</v>
      </c>
      <c r="AX362" s="43">
        <v>0</v>
      </c>
      <c r="AY362" s="167">
        <v>999</v>
      </c>
      <c r="AZ362" s="167">
        <v>788</v>
      </c>
      <c r="BA362" s="113">
        <v>211</v>
      </c>
      <c r="BB362" s="160">
        <v>0</v>
      </c>
      <c r="BC362" s="160">
        <v>0</v>
      </c>
      <c r="BD362" s="267" t="s">
        <v>22151</v>
      </c>
    </row>
    <row r="363" spans="1:56" x14ac:dyDescent="0.3">
      <c r="A363" s="178" t="s">
        <v>8932</v>
      </c>
      <c r="B363" s="33" t="s">
        <v>6932</v>
      </c>
      <c r="C363" s="33" t="s">
        <v>7035</v>
      </c>
      <c r="D363" s="121" t="s">
        <v>8931</v>
      </c>
      <c r="E363" s="33" t="s">
        <v>1389</v>
      </c>
      <c r="F363" s="1" t="s">
        <v>6120</v>
      </c>
      <c r="G363" s="1" t="s">
        <v>1373</v>
      </c>
      <c r="H363" s="1">
        <v>13164</v>
      </c>
      <c r="I363" s="1" t="s">
        <v>10942</v>
      </c>
      <c r="J363" s="1" t="e">
        <v>#VALUE!</v>
      </c>
      <c r="K363" s="1" t="s">
        <v>8933</v>
      </c>
      <c r="L363" s="170">
        <v>0</v>
      </c>
      <c r="M363" s="170">
        <v>0</v>
      </c>
      <c r="N363" s="68">
        <v>0</v>
      </c>
      <c r="O363" s="68">
        <v>0</v>
      </c>
      <c r="P363" s="68">
        <v>0</v>
      </c>
      <c r="Q363" s="68">
        <v>0</v>
      </c>
      <c r="R363" s="68">
        <v>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0</v>
      </c>
      <c r="Z363" s="68">
        <v>0</v>
      </c>
      <c r="AA363" s="5">
        <v>0</v>
      </c>
      <c r="AB363" s="5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5">
        <v>0</v>
      </c>
      <c r="AJ363" s="5">
        <v>0.20996323164924546</v>
      </c>
      <c r="AK363" s="5">
        <v>0</v>
      </c>
      <c r="AL363" s="34">
        <v>0.20996323164924546</v>
      </c>
      <c r="AM363" s="105">
        <v>360</v>
      </c>
      <c r="AN363" s="34">
        <v>0.20996323164924546</v>
      </c>
      <c r="AO363" s="35">
        <v>225</v>
      </c>
      <c r="AP363" s="35" t="s">
        <v>22151</v>
      </c>
      <c r="AQ363" s="34">
        <v>6.895458119358298</v>
      </c>
      <c r="AR363" s="34">
        <v>-6.6854948877090523</v>
      </c>
      <c r="AS363" s="105">
        <v>360</v>
      </c>
      <c r="AT363" s="34">
        <v>0</v>
      </c>
      <c r="AU363" s="44">
        <v>-13.513857214557907</v>
      </c>
      <c r="AV363" s="34"/>
      <c r="AW363" s="34">
        <v>0</v>
      </c>
      <c r="AX363" s="43">
        <v>0</v>
      </c>
      <c r="AY363" s="167">
        <v>239.66</v>
      </c>
      <c r="AZ363" s="167">
        <v>788</v>
      </c>
      <c r="BA363" s="113">
        <v>-548.34</v>
      </c>
      <c r="BB363" s="160">
        <v>182</v>
      </c>
      <c r="BC363" s="160">
        <v>304</v>
      </c>
      <c r="BD363" s="267" t="s">
        <v>22151</v>
      </c>
    </row>
    <row r="364" spans="1:56" x14ac:dyDescent="0.3">
      <c r="A364" s="178" t="s">
        <v>3166</v>
      </c>
      <c r="B364" s="33" t="s">
        <v>7571</v>
      </c>
      <c r="C364" s="33" t="s">
        <v>6718</v>
      </c>
      <c r="D364" s="121" t="s">
        <v>1315</v>
      </c>
      <c r="E364" s="33" t="s">
        <v>1509</v>
      </c>
      <c r="F364" s="1" t="s">
        <v>9094</v>
      </c>
      <c r="G364" s="1" t="s">
        <v>1373</v>
      </c>
      <c r="H364" s="1">
        <v>13431</v>
      </c>
      <c r="I364" s="1" t="s">
        <v>10783</v>
      </c>
      <c r="J364" s="1" t="e">
        <v>#VALUE!</v>
      </c>
      <c r="K364" s="1" t="s">
        <v>6350</v>
      </c>
      <c r="L364" s="170">
        <v>0</v>
      </c>
      <c r="M364" s="170">
        <v>0</v>
      </c>
      <c r="N364" s="68">
        <v>0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68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0.20996323164924546</v>
      </c>
      <c r="AK364" s="5">
        <v>0</v>
      </c>
      <c r="AL364" s="5">
        <v>0.20996323164924546</v>
      </c>
      <c r="AM364" s="68">
        <v>360</v>
      </c>
      <c r="AN364" s="5">
        <v>0.20996323164924546</v>
      </c>
      <c r="AO364" s="17">
        <v>225</v>
      </c>
      <c r="AP364" s="17" t="s">
        <v>22151</v>
      </c>
      <c r="AQ364" s="5">
        <v>6.895458119358298</v>
      </c>
      <c r="AR364" s="5">
        <v>-6.6854948877090523</v>
      </c>
      <c r="AS364" s="68">
        <v>360</v>
      </c>
      <c r="AT364" s="14">
        <v>0</v>
      </c>
      <c r="AU364" s="42">
        <v>-13.513857214557907</v>
      </c>
      <c r="AV364" s="19"/>
      <c r="AW364" s="19">
        <v>0</v>
      </c>
      <c r="AX364" s="43">
        <v>0</v>
      </c>
      <c r="AY364" s="167">
        <v>226.59</v>
      </c>
      <c r="AZ364" s="167">
        <v>788</v>
      </c>
      <c r="BA364" s="113">
        <v>-561.41</v>
      </c>
      <c r="BB364" s="160">
        <v>182</v>
      </c>
      <c r="BC364" s="160">
        <v>258</v>
      </c>
      <c r="BD364" s="267" t="s">
        <v>22151</v>
      </c>
    </row>
    <row r="365" spans="1:56" x14ac:dyDescent="0.3">
      <c r="A365" s="214" t="s">
        <v>2894</v>
      </c>
      <c r="B365" s="33" t="s">
        <v>7497</v>
      </c>
      <c r="C365" s="33" t="s">
        <v>6683</v>
      </c>
      <c r="D365" s="121" t="s">
        <v>707</v>
      </c>
      <c r="E365" s="33" t="s">
        <v>1379</v>
      </c>
      <c r="F365" s="114" t="s">
        <v>9094</v>
      </c>
      <c r="G365" s="1" t="s">
        <v>1373</v>
      </c>
      <c r="H365" s="114">
        <v>3184</v>
      </c>
      <c r="I365" s="114" t="s">
        <v>10085</v>
      </c>
      <c r="J365" s="114" t="e">
        <v>#VALUE!</v>
      </c>
      <c r="K365" s="114" t="s">
        <v>6129</v>
      </c>
      <c r="L365" s="172">
        <v>0</v>
      </c>
      <c r="M365" s="172">
        <v>0</v>
      </c>
      <c r="N365" s="115">
        <v>0</v>
      </c>
      <c r="O365" s="115">
        <v>0</v>
      </c>
      <c r="P365" s="115">
        <v>0</v>
      </c>
      <c r="Q365" s="115">
        <v>0</v>
      </c>
      <c r="R365" s="115">
        <v>0</v>
      </c>
      <c r="S365" s="115">
        <v>0</v>
      </c>
      <c r="T365" s="115">
        <v>0</v>
      </c>
      <c r="U365" s="115">
        <v>0</v>
      </c>
      <c r="V365" s="115">
        <v>0</v>
      </c>
      <c r="W365" s="115">
        <v>0</v>
      </c>
      <c r="X365" s="115">
        <v>0</v>
      </c>
      <c r="Y365" s="115">
        <v>0</v>
      </c>
      <c r="Z365" s="115">
        <v>0</v>
      </c>
      <c r="AA365" s="116">
        <v>0</v>
      </c>
      <c r="AB365" s="116">
        <v>0</v>
      </c>
      <c r="AC365" s="116">
        <v>0</v>
      </c>
      <c r="AD365" s="116">
        <v>0</v>
      </c>
      <c r="AE365" s="116">
        <v>0</v>
      </c>
      <c r="AF365" s="116">
        <v>0</v>
      </c>
      <c r="AG365" s="116">
        <v>0</v>
      </c>
      <c r="AH365" s="116">
        <v>0</v>
      </c>
      <c r="AI365" s="116">
        <v>0</v>
      </c>
      <c r="AJ365" s="116">
        <v>0.20996323164924546</v>
      </c>
      <c r="AK365" s="116">
        <v>0</v>
      </c>
      <c r="AL365" s="116">
        <v>0.20996323164924546</v>
      </c>
      <c r="AM365" s="115">
        <v>360</v>
      </c>
      <c r="AN365" s="116">
        <v>0.20996323164924546</v>
      </c>
      <c r="AO365" s="119">
        <v>225</v>
      </c>
      <c r="AP365" s="119" t="s">
        <v>22151</v>
      </c>
      <c r="AQ365" s="34">
        <v>6.895458119358298</v>
      </c>
      <c r="AR365" s="116">
        <v>-6.6854948877090523</v>
      </c>
      <c r="AS365" s="115">
        <v>360</v>
      </c>
      <c r="AT365" s="116">
        <v>0</v>
      </c>
      <c r="AU365" s="117">
        <v>-13.513857214557907</v>
      </c>
      <c r="AV365" s="116"/>
      <c r="AW365" s="116">
        <v>0</v>
      </c>
      <c r="AX365" s="43">
        <v>0</v>
      </c>
      <c r="AY365" s="168">
        <v>183.27</v>
      </c>
      <c r="AZ365" s="168">
        <v>788</v>
      </c>
      <c r="BA365" s="120">
        <v>-604.73</v>
      </c>
      <c r="BB365" s="161">
        <v>123</v>
      </c>
      <c r="BC365" s="161">
        <v>241</v>
      </c>
      <c r="BD365" s="267" t="s">
        <v>22151</v>
      </c>
    </row>
    <row r="366" spans="1:56" x14ac:dyDescent="0.3">
      <c r="A366" s="212" t="s">
        <v>3044</v>
      </c>
      <c r="B366" s="1" t="s">
        <v>7561</v>
      </c>
      <c r="C366" s="1" t="s">
        <v>6655</v>
      </c>
      <c r="D366" s="121" t="s">
        <v>725</v>
      </c>
      <c r="E366" s="1" t="s">
        <v>1389</v>
      </c>
      <c r="F366" s="1" t="s">
        <v>6120</v>
      </c>
      <c r="G366" s="1" t="s">
        <v>1373</v>
      </c>
      <c r="H366" s="216">
        <v>10603</v>
      </c>
      <c r="I366" s="216" t="s">
        <v>9195</v>
      </c>
      <c r="J366" s="244" t="e">
        <v>#VALUE!</v>
      </c>
      <c r="K366" s="244" t="s">
        <v>6244</v>
      </c>
      <c r="L366" s="171">
        <v>0</v>
      </c>
      <c r="M366" s="171">
        <v>0</v>
      </c>
      <c r="N366" s="221">
        <v>0</v>
      </c>
      <c r="O366" s="97">
        <v>0</v>
      </c>
      <c r="P366" s="97">
        <v>0</v>
      </c>
      <c r="Q366" s="221">
        <v>0</v>
      </c>
      <c r="R366" s="97">
        <v>0</v>
      </c>
      <c r="S366" s="97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4">
        <v>0</v>
      </c>
      <c r="AB366" s="224">
        <v>0</v>
      </c>
      <c r="AC366" s="224">
        <v>0</v>
      </c>
      <c r="AD366" s="245">
        <v>0</v>
      </c>
      <c r="AE366" s="224">
        <v>0</v>
      </c>
      <c r="AF366" s="245">
        <v>0</v>
      </c>
      <c r="AG366" s="245">
        <v>0</v>
      </c>
      <c r="AH366" s="224">
        <v>0</v>
      </c>
      <c r="AI366" s="224">
        <v>0</v>
      </c>
      <c r="AJ366" s="224">
        <v>0.20996323164924546</v>
      </c>
      <c r="AK366" s="224">
        <v>0</v>
      </c>
      <c r="AL366" s="228">
        <v>0.20996323164924546</v>
      </c>
      <c r="AM366" s="246">
        <v>360</v>
      </c>
      <c r="AN366" s="247">
        <v>0.20996323164924546</v>
      </c>
      <c r="AO366" s="248">
        <v>225</v>
      </c>
      <c r="AP366" s="253" t="s">
        <v>22151</v>
      </c>
      <c r="AQ366" s="224">
        <v>6.895458119358298</v>
      </c>
      <c r="AR366" s="224">
        <v>-6.6854948877090523</v>
      </c>
      <c r="AS366" s="221">
        <v>360</v>
      </c>
      <c r="AT366" s="224">
        <v>0</v>
      </c>
      <c r="AU366" s="239">
        <v>-13.513857214557907</v>
      </c>
      <c r="AV366" s="224"/>
      <c r="AW366" s="224">
        <v>0</v>
      </c>
      <c r="AX366" s="43">
        <v>0</v>
      </c>
      <c r="AY366" s="268">
        <v>252.05</v>
      </c>
      <c r="AZ366" s="255">
        <v>788</v>
      </c>
      <c r="BA366" s="256">
        <v>-535.95000000000005</v>
      </c>
      <c r="BB366" s="257">
        <v>194</v>
      </c>
      <c r="BC366" s="257">
        <v>389</v>
      </c>
      <c r="BD366" s="267" t="s">
        <v>22151</v>
      </c>
    </row>
    <row r="367" spans="1:56" x14ac:dyDescent="0.3">
      <c r="A367" s="215" t="s">
        <v>2392</v>
      </c>
      <c r="B367" s="33" t="s">
        <v>7501</v>
      </c>
      <c r="C367" s="33" t="s">
        <v>6815</v>
      </c>
      <c r="D367" s="121" t="s">
        <v>1011</v>
      </c>
      <c r="E367" s="33" t="s">
        <v>1372</v>
      </c>
      <c r="F367" s="1" t="s">
        <v>6120</v>
      </c>
      <c r="G367" s="1" t="s">
        <v>1373</v>
      </c>
      <c r="H367" s="1">
        <v>2429</v>
      </c>
      <c r="I367" s="1" t="s">
        <v>9722</v>
      </c>
      <c r="J367" s="1" t="e">
        <v>#VALUE!</v>
      </c>
      <c r="K367" s="1" t="s">
        <v>5776</v>
      </c>
      <c r="L367" s="170">
        <v>0</v>
      </c>
      <c r="M367" s="170">
        <v>0</v>
      </c>
      <c r="N367" s="68">
        <v>0</v>
      </c>
      <c r="O367" s="68">
        <v>0</v>
      </c>
      <c r="P367" s="68">
        <v>0</v>
      </c>
      <c r="Q367" s="68">
        <v>0</v>
      </c>
      <c r="R367" s="68">
        <v>0</v>
      </c>
      <c r="S367" s="68">
        <v>0</v>
      </c>
      <c r="T367" s="68">
        <v>0</v>
      </c>
      <c r="U367" s="68">
        <v>0</v>
      </c>
      <c r="V367" s="68">
        <v>0</v>
      </c>
      <c r="W367" s="68">
        <v>0</v>
      </c>
      <c r="X367" s="68">
        <v>0</v>
      </c>
      <c r="Y367" s="68">
        <v>0</v>
      </c>
      <c r="Z367" s="68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0.20996323164924546</v>
      </c>
      <c r="AK367" s="5">
        <v>0</v>
      </c>
      <c r="AL367" s="5">
        <v>0.20996323164924546</v>
      </c>
      <c r="AM367" s="68">
        <v>360</v>
      </c>
      <c r="AN367" s="5">
        <v>0.20996323164924546</v>
      </c>
      <c r="AO367" s="17">
        <v>225</v>
      </c>
      <c r="AP367" s="17" t="s">
        <v>22151</v>
      </c>
      <c r="AQ367" s="5">
        <v>6.895458119358298</v>
      </c>
      <c r="AR367" s="5">
        <v>-6.6854948877090523</v>
      </c>
      <c r="AS367" s="68">
        <v>360</v>
      </c>
      <c r="AT367" s="14">
        <v>0</v>
      </c>
      <c r="AU367" s="42">
        <v>-13.513857214557907</v>
      </c>
      <c r="AV367" s="19"/>
      <c r="AW367" s="19">
        <v>0</v>
      </c>
      <c r="AX367" s="43">
        <v>0</v>
      </c>
      <c r="AY367" s="167">
        <v>222.23</v>
      </c>
      <c r="AZ367" s="167">
        <v>788</v>
      </c>
      <c r="BA367" s="113">
        <v>-565.77</v>
      </c>
      <c r="BB367" s="160">
        <v>150</v>
      </c>
      <c r="BC367" s="160">
        <v>305</v>
      </c>
      <c r="BD367" s="267" t="s">
        <v>22151</v>
      </c>
    </row>
    <row r="368" spans="1:56" x14ac:dyDescent="0.3">
      <c r="A368" s="178" t="s">
        <v>14805</v>
      </c>
      <c r="B368" s="33" t="s">
        <v>6940</v>
      </c>
      <c r="C368" s="33" t="s">
        <v>7001</v>
      </c>
      <c r="D368" s="121" t="s">
        <v>14748</v>
      </c>
      <c r="E368" s="33" t="s">
        <v>1395</v>
      </c>
      <c r="F368" s="1" t="s">
        <v>9094</v>
      </c>
      <c r="G368" s="1" t="s">
        <v>1373</v>
      </c>
      <c r="H368" s="1">
        <v>19618</v>
      </c>
      <c r="I368" s="1" t="s">
        <v>14806</v>
      </c>
      <c r="J368" s="1" t="e">
        <v>#VALUE!</v>
      </c>
      <c r="K368" s="1" t="s">
        <v>15127</v>
      </c>
      <c r="L368" s="170">
        <v>0</v>
      </c>
      <c r="M368" s="170">
        <v>0</v>
      </c>
      <c r="N368" s="68">
        <v>0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0</v>
      </c>
      <c r="Z368" s="68">
        <v>0</v>
      </c>
      <c r="AA368" s="5">
        <v>0</v>
      </c>
      <c r="AB368" s="5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0</v>
      </c>
      <c r="AI368" s="5">
        <v>0</v>
      </c>
      <c r="AJ368" s="5">
        <v>0.20996323164924546</v>
      </c>
      <c r="AK368" s="5">
        <v>0</v>
      </c>
      <c r="AL368" s="34">
        <v>0.20996323164924546</v>
      </c>
      <c r="AM368" s="105">
        <v>360</v>
      </c>
      <c r="AN368" s="34">
        <v>0.20996323164924546</v>
      </c>
      <c r="AO368" s="35">
        <v>225</v>
      </c>
      <c r="AP368" s="35" t="s">
        <v>22151</v>
      </c>
      <c r="AQ368" s="34">
        <v>6.895458119358298</v>
      </c>
      <c r="AR368" s="34">
        <v>-6.6854948877090523</v>
      </c>
      <c r="AS368" s="105">
        <v>360</v>
      </c>
      <c r="AT368" s="34">
        <v>0</v>
      </c>
      <c r="AU368" s="44">
        <v>-13.513857214557907</v>
      </c>
      <c r="AV368" s="34"/>
      <c r="AW368" s="34">
        <v>0</v>
      </c>
      <c r="AX368" s="43">
        <v>0</v>
      </c>
      <c r="AY368" s="167">
        <v>247.89</v>
      </c>
      <c r="AZ368" s="167">
        <v>788</v>
      </c>
      <c r="BA368" s="113">
        <v>-540.11</v>
      </c>
      <c r="BB368" s="160">
        <v>195</v>
      </c>
      <c r="BC368" s="160">
        <v>301</v>
      </c>
      <c r="BD368" s="267" t="s">
        <v>22151</v>
      </c>
    </row>
    <row r="369" spans="1:56" x14ac:dyDescent="0.3">
      <c r="A369" s="178" t="s">
        <v>3526</v>
      </c>
      <c r="B369" s="33" t="s">
        <v>8102</v>
      </c>
      <c r="C369" s="33" t="s">
        <v>8103</v>
      </c>
      <c r="D369" s="121" t="s">
        <v>1103</v>
      </c>
      <c r="E369" s="33" t="s">
        <v>1372</v>
      </c>
      <c r="F369" s="1" t="s">
        <v>6120</v>
      </c>
      <c r="G369" s="1" t="s">
        <v>1373</v>
      </c>
      <c r="H369" s="1">
        <v>11674</v>
      </c>
      <c r="I369" s="1" t="s">
        <v>11731</v>
      </c>
      <c r="J369" s="1" t="e">
        <v>#VALUE!</v>
      </c>
      <c r="K369" s="1" t="s">
        <v>9007</v>
      </c>
      <c r="L369" s="170">
        <v>0</v>
      </c>
      <c r="M369" s="170">
        <v>0</v>
      </c>
      <c r="N369" s="68">
        <v>0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0</v>
      </c>
      <c r="Z369" s="68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0.20996323164924546</v>
      </c>
      <c r="AK369" s="5">
        <v>0</v>
      </c>
      <c r="AL369" s="5">
        <v>0.20996323164924546</v>
      </c>
      <c r="AM369" s="68">
        <v>360</v>
      </c>
      <c r="AN369" s="5">
        <v>0.20996323164924546</v>
      </c>
      <c r="AO369" s="17">
        <v>225</v>
      </c>
      <c r="AP369" s="17" t="s">
        <v>22151</v>
      </c>
      <c r="AQ369" s="5">
        <v>6.895458119358298</v>
      </c>
      <c r="AR369" s="5">
        <v>-6.6854948877090523</v>
      </c>
      <c r="AS369" s="68">
        <v>360</v>
      </c>
      <c r="AT369" s="14">
        <v>0</v>
      </c>
      <c r="AU369" s="42">
        <v>-13.513857214557907</v>
      </c>
      <c r="AV369" s="19"/>
      <c r="AW369" s="19">
        <v>0</v>
      </c>
      <c r="AX369" s="43">
        <v>0</v>
      </c>
      <c r="AY369" s="167">
        <v>227.2</v>
      </c>
      <c r="AZ369" s="167">
        <v>788</v>
      </c>
      <c r="BA369" s="113">
        <v>-560.79999999999995</v>
      </c>
      <c r="BB369" s="160">
        <v>157</v>
      </c>
      <c r="BC369" s="160">
        <v>283</v>
      </c>
      <c r="BD369" s="267" t="s">
        <v>22151</v>
      </c>
    </row>
    <row r="370" spans="1:56" x14ac:dyDescent="0.3">
      <c r="A370" s="178" t="s">
        <v>13935</v>
      </c>
      <c r="B370" s="33" t="s">
        <v>13937</v>
      </c>
      <c r="C370" s="33" t="s">
        <v>13936</v>
      </c>
      <c r="D370" s="121" t="s">
        <v>11285</v>
      </c>
      <c r="E370" s="33" t="s">
        <v>1426</v>
      </c>
      <c r="F370" s="1" t="s">
        <v>6120</v>
      </c>
      <c r="G370" s="1" t="s">
        <v>1373</v>
      </c>
      <c r="H370" s="1">
        <v>9073</v>
      </c>
      <c r="I370" s="1" t="s">
        <v>11286</v>
      </c>
      <c r="J370" s="1" t="e">
        <v>#VALUE!</v>
      </c>
      <c r="K370" s="1" t="s">
        <v>13939</v>
      </c>
      <c r="L370" s="170">
        <v>0</v>
      </c>
      <c r="M370" s="170">
        <v>0</v>
      </c>
      <c r="N370" s="68">
        <v>0</v>
      </c>
      <c r="O370" s="68">
        <v>0</v>
      </c>
      <c r="P370" s="68">
        <v>0</v>
      </c>
      <c r="Q370" s="68">
        <v>0</v>
      </c>
      <c r="R370" s="68">
        <v>0</v>
      </c>
      <c r="S370" s="68">
        <v>0</v>
      </c>
      <c r="T370" s="68">
        <v>0</v>
      </c>
      <c r="U370" s="68">
        <v>0</v>
      </c>
      <c r="V370" s="68">
        <v>0</v>
      </c>
      <c r="W370" s="68">
        <v>0</v>
      </c>
      <c r="X370" s="68">
        <v>0</v>
      </c>
      <c r="Y370" s="68">
        <v>0</v>
      </c>
      <c r="Z370" s="68">
        <v>0</v>
      </c>
      <c r="AA370" s="5">
        <v>0</v>
      </c>
      <c r="AB370" s="5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5">
        <v>0</v>
      </c>
      <c r="AJ370" s="5">
        <v>0.20996323164924546</v>
      </c>
      <c r="AK370" s="5">
        <v>0</v>
      </c>
      <c r="AL370" s="34">
        <v>0.20996323164924546</v>
      </c>
      <c r="AM370" s="105">
        <v>360</v>
      </c>
      <c r="AN370" s="34">
        <v>0.20996323164924546</v>
      </c>
      <c r="AO370" s="35">
        <v>225</v>
      </c>
      <c r="AP370" s="35" t="s">
        <v>22151</v>
      </c>
      <c r="AQ370" s="34">
        <v>6.895458119358298</v>
      </c>
      <c r="AR370" s="34">
        <v>-6.6854948877090523</v>
      </c>
      <c r="AS370" s="105">
        <v>360</v>
      </c>
      <c r="AT370" s="34">
        <v>0</v>
      </c>
      <c r="AU370" s="44">
        <v>-13.513857214557907</v>
      </c>
      <c r="AV370" s="34"/>
      <c r="AW370" s="34">
        <v>0</v>
      </c>
      <c r="AX370" s="43">
        <v>0</v>
      </c>
      <c r="AY370" s="167">
        <v>171.59</v>
      </c>
      <c r="AZ370" s="167">
        <v>788</v>
      </c>
      <c r="BA370" s="113">
        <v>-616.41</v>
      </c>
      <c r="BB370" s="160">
        <v>75</v>
      </c>
      <c r="BC370" s="160">
        <v>290</v>
      </c>
      <c r="BD370" s="267" t="s">
        <v>22151</v>
      </c>
    </row>
    <row r="371" spans="1:56" x14ac:dyDescent="0.3">
      <c r="A371" s="214" t="s">
        <v>14004</v>
      </c>
      <c r="B371" s="33" t="s">
        <v>14006</v>
      </c>
      <c r="C371" s="33" t="s">
        <v>7462</v>
      </c>
      <c r="D371" s="121" t="s">
        <v>14005</v>
      </c>
      <c r="E371" s="33" t="s">
        <v>1395</v>
      </c>
      <c r="F371" s="114" t="s">
        <v>9094</v>
      </c>
      <c r="G371" s="1" t="s">
        <v>1373</v>
      </c>
      <c r="H371" s="114">
        <v>9803</v>
      </c>
      <c r="I371" s="114" t="s">
        <v>14007</v>
      </c>
      <c r="J371" s="114" t="e">
        <v>#VALUE!</v>
      </c>
      <c r="K371" s="114" t="s">
        <v>14008</v>
      </c>
      <c r="L371" s="172">
        <v>0</v>
      </c>
      <c r="M371" s="172">
        <v>0</v>
      </c>
      <c r="N371" s="115">
        <v>0</v>
      </c>
      <c r="O371" s="115">
        <v>0</v>
      </c>
      <c r="P371" s="115">
        <v>0</v>
      </c>
      <c r="Q371" s="115">
        <v>0</v>
      </c>
      <c r="R371" s="115">
        <v>0</v>
      </c>
      <c r="S371" s="115">
        <v>0</v>
      </c>
      <c r="T371" s="115">
        <v>0</v>
      </c>
      <c r="U371" s="115">
        <v>0</v>
      </c>
      <c r="V371" s="115">
        <v>0</v>
      </c>
      <c r="W371" s="115">
        <v>0</v>
      </c>
      <c r="X371" s="115">
        <v>0</v>
      </c>
      <c r="Y371" s="115">
        <v>0</v>
      </c>
      <c r="Z371" s="115">
        <v>0</v>
      </c>
      <c r="AA371" s="116">
        <v>0</v>
      </c>
      <c r="AB371" s="116">
        <v>0</v>
      </c>
      <c r="AC371" s="116">
        <v>0</v>
      </c>
      <c r="AD371" s="116">
        <v>0</v>
      </c>
      <c r="AE371" s="116">
        <v>0</v>
      </c>
      <c r="AF371" s="116">
        <v>0</v>
      </c>
      <c r="AG371" s="116">
        <v>0</v>
      </c>
      <c r="AH371" s="116">
        <v>0</v>
      </c>
      <c r="AI371" s="116">
        <v>0</v>
      </c>
      <c r="AJ371" s="116">
        <v>0.20996323164924546</v>
      </c>
      <c r="AK371" s="116">
        <v>0</v>
      </c>
      <c r="AL371" s="116">
        <v>0.20996323164924546</v>
      </c>
      <c r="AM371" s="115">
        <v>360</v>
      </c>
      <c r="AN371" s="116">
        <v>0.20996323164924546</v>
      </c>
      <c r="AO371" s="119">
        <v>225</v>
      </c>
      <c r="AP371" s="119" t="s">
        <v>22151</v>
      </c>
      <c r="AQ371" s="34">
        <v>6.895458119358298</v>
      </c>
      <c r="AR371" s="116">
        <v>-6.6854948877090523</v>
      </c>
      <c r="AS371" s="115">
        <v>360</v>
      </c>
      <c r="AT371" s="116">
        <v>0</v>
      </c>
      <c r="AU371" s="117">
        <v>-13.513857214557907</v>
      </c>
      <c r="AV371" s="116"/>
      <c r="AW371" s="116">
        <v>0</v>
      </c>
      <c r="AX371" s="43">
        <v>0</v>
      </c>
      <c r="AY371" s="168">
        <v>376.66</v>
      </c>
      <c r="AZ371" s="168">
        <v>788</v>
      </c>
      <c r="BA371" s="120">
        <v>-411.34</v>
      </c>
      <c r="BB371" s="161">
        <v>286</v>
      </c>
      <c r="BC371" s="161">
        <v>438</v>
      </c>
      <c r="BD371" s="267" t="s">
        <v>22151</v>
      </c>
    </row>
    <row r="372" spans="1:56" x14ac:dyDescent="0.3">
      <c r="A372" s="178" t="s">
        <v>14570</v>
      </c>
      <c r="B372" s="1" t="s">
        <v>13071</v>
      </c>
      <c r="C372" s="1" t="s">
        <v>10681</v>
      </c>
      <c r="D372" s="121" t="s">
        <v>14237</v>
      </c>
      <c r="E372" s="1" t="s">
        <v>1372</v>
      </c>
      <c r="F372" s="1" t="s">
        <v>6120</v>
      </c>
      <c r="G372" s="1" t="s">
        <v>1373</v>
      </c>
      <c r="H372" s="1">
        <v>17149</v>
      </c>
      <c r="I372" s="1" t="s">
        <v>14537</v>
      </c>
      <c r="J372" s="1" t="e">
        <v>#VALUE!</v>
      </c>
      <c r="K372" s="1" t="s">
        <v>15112</v>
      </c>
      <c r="L372" s="170">
        <v>0</v>
      </c>
      <c r="M372" s="170">
        <v>0</v>
      </c>
      <c r="N372" s="68">
        <v>0</v>
      </c>
      <c r="O372" s="68">
        <v>0</v>
      </c>
      <c r="P372" s="68">
        <v>0</v>
      </c>
      <c r="Q372" s="68">
        <v>0</v>
      </c>
      <c r="R372" s="68">
        <v>0</v>
      </c>
      <c r="S372" s="68">
        <v>0</v>
      </c>
      <c r="T372" s="68">
        <v>0</v>
      </c>
      <c r="U372" s="68">
        <v>0</v>
      </c>
      <c r="V372" s="68">
        <v>0</v>
      </c>
      <c r="W372" s="68">
        <v>0</v>
      </c>
      <c r="X372" s="68">
        <v>0</v>
      </c>
      <c r="Y372" s="68">
        <v>0</v>
      </c>
      <c r="Z372" s="68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0.20996323164924546</v>
      </c>
      <c r="AK372" s="5">
        <v>0</v>
      </c>
      <c r="AL372" s="5">
        <v>0.20996323164924546</v>
      </c>
      <c r="AM372" s="68">
        <v>360</v>
      </c>
      <c r="AN372" s="5">
        <v>0.20996323164924546</v>
      </c>
      <c r="AO372" s="17">
        <v>225</v>
      </c>
      <c r="AP372" s="17" t="s">
        <v>22151</v>
      </c>
      <c r="AQ372" s="5">
        <v>6.895458119358298</v>
      </c>
      <c r="AR372" s="5">
        <v>-6.6854948877090523</v>
      </c>
      <c r="AS372" s="68">
        <v>360</v>
      </c>
      <c r="AT372" s="14">
        <v>0</v>
      </c>
      <c r="AU372" s="42">
        <v>-13.513857214557907</v>
      </c>
      <c r="AV372" s="19"/>
      <c r="AW372" s="19">
        <v>0</v>
      </c>
      <c r="AX372" s="43">
        <v>0</v>
      </c>
      <c r="AY372" s="167">
        <v>318.18</v>
      </c>
      <c r="AZ372" s="167">
        <v>788</v>
      </c>
      <c r="BA372" s="113">
        <v>-469.82</v>
      </c>
      <c r="BB372" s="160">
        <v>251</v>
      </c>
      <c r="BC372" s="160">
        <v>412</v>
      </c>
      <c r="BD372" s="267" t="s">
        <v>22151</v>
      </c>
    </row>
    <row r="373" spans="1:56" x14ac:dyDescent="0.3">
      <c r="A373" t="s">
        <v>10770</v>
      </c>
      <c r="B373" s="1" t="s">
        <v>7589</v>
      </c>
      <c r="C373" s="1" t="s">
        <v>6589</v>
      </c>
      <c r="D373" s="121" t="s">
        <v>10771</v>
      </c>
      <c r="E373" s="1" t="s">
        <v>1449</v>
      </c>
      <c r="F373" s="1" t="s">
        <v>6120</v>
      </c>
      <c r="G373" s="1" t="s">
        <v>1373</v>
      </c>
      <c r="H373" s="1">
        <v>15507</v>
      </c>
      <c r="I373" s="1" t="s">
        <v>19832</v>
      </c>
      <c r="J373" s="1" t="e">
        <v>#VALUE!</v>
      </c>
      <c r="K373" s="1" t="s">
        <v>10772</v>
      </c>
      <c r="L373" s="170">
        <v>0</v>
      </c>
      <c r="M373" s="170">
        <v>0</v>
      </c>
      <c r="N373" s="68">
        <v>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68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0.20996323164924546</v>
      </c>
      <c r="AK373" s="5">
        <v>0</v>
      </c>
      <c r="AL373" s="5">
        <v>0.20996323164924546</v>
      </c>
      <c r="AM373" s="68">
        <v>360</v>
      </c>
      <c r="AN373" s="5">
        <v>0.20996323164924546</v>
      </c>
      <c r="AO373" s="17">
        <v>225</v>
      </c>
      <c r="AP373" s="17" t="s">
        <v>22151</v>
      </c>
      <c r="AQ373" s="5">
        <v>6.895458119358298</v>
      </c>
      <c r="AR373" s="5">
        <v>-6.6854948877090523</v>
      </c>
      <c r="AS373" s="68">
        <v>360</v>
      </c>
      <c r="AT373" s="14">
        <v>0</v>
      </c>
      <c r="AU373" s="42">
        <v>-13.513857214557907</v>
      </c>
      <c r="AV373" s="19"/>
      <c r="AW373" s="19">
        <v>0</v>
      </c>
      <c r="AX373" s="43">
        <v>0</v>
      </c>
      <c r="AY373" s="167">
        <v>348.18</v>
      </c>
      <c r="AZ373" s="167">
        <v>788</v>
      </c>
      <c r="BA373" s="113">
        <v>-439.82</v>
      </c>
      <c r="BB373" s="160">
        <v>251</v>
      </c>
      <c r="BC373" s="160">
        <v>480</v>
      </c>
      <c r="BD373" s="267" t="s">
        <v>22151</v>
      </c>
    </row>
    <row r="374" spans="1:56" x14ac:dyDescent="0.3">
      <c r="A374" s="214" t="s">
        <v>9847</v>
      </c>
      <c r="B374" s="33" t="s">
        <v>8297</v>
      </c>
      <c r="C374" s="33" t="s">
        <v>6939</v>
      </c>
      <c r="D374" s="121" t="s">
        <v>9848</v>
      </c>
      <c r="E374" s="33" t="s">
        <v>1372</v>
      </c>
      <c r="F374" s="114" t="s">
        <v>6120</v>
      </c>
      <c r="G374" s="1" t="s">
        <v>1373</v>
      </c>
      <c r="H374" s="114">
        <v>15890</v>
      </c>
      <c r="I374" s="114" t="s">
        <v>9849</v>
      </c>
      <c r="J374" s="114" t="e">
        <v>#VALUE!</v>
      </c>
      <c r="K374" s="114" t="s">
        <v>9850</v>
      </c>
      <c r="L374" s="172">
        <v>0</v>
      </c>
      <c r="M374" s="172">
        <v>0</v>
      </c>
      <c r="N374" s="115">
        <v>0</v>
      </c>
      <c r="O374" s="115">
        <v>0</v>
      </c>
      <c r="P374" s="115">
        <v>0</v>
      </c>
      <c r="Q374" s="115">
        <v>0</v>
      </c>
      <c r="R374" s="115">
        <v>0</v>
      </c>
      <c r="S374" s="115">
        <v>0</v>
      </c>
      <c r="T374" s="115">
        <v>0</v>
      </c>
      <c r="U374" s="115">
        <v>0</v>
      </c>
      <c r="V374" s="115">
        <v>0</v>
      </c>
      <c r="W374" s="115">
        <v>0</v>
      </c>
      <c r="X374" s="115">
        <v>0</v>
      </c>
      <c r="Y374" s="115">
        <v>0</v>
      </c>
      <c r="Z374" s="115">
        <v>0</v>
      </c>
      <c r="AA374" s="116">
        <v>0</v>
      </c>
      <c r="AB374" s="116">
        <v>0</v>
      </c>
      <c r="AC374" s="116">
        <v>0</v>
      </c>
      <c r="AD374" s="116">
        <v>0</v>
      </c>
      <c r="AE374" s="116">
        <v>0</v>
      </c>
      <c r="AF374" s="116">
        <v>0</v>
      </c>
      <c r="AG374" s="116">
        <v>0</v>
      </c>
      <c r="AH374" s="116">
        <v>0</v>
      </c>
      <c r="AI374" s="116">
        <v>0</v>
      </c>
      <c r="AJ374" s="116">
        <v>0.20996323164924546</v>
      </c>
      <c r="AK374" s="116">
        <v>0</v>
      </c>
      <c r="AL374" s="116">
        <v>0.20996323164924546</v>
      </c>
      <c r="AM374" s="115">
        <v>360</v>
      </c>
      <c r="AN374" s="116">
        <v>0.20996323164924546</v>
      </c>
      <c r="AO374" s="119">
        <v>225</v>
      </c>
      <c r="AP374" s="119" t="s">
        <v>22151</v>
      </c>
      <c r="AQ374" s="34">
        <v>6.895458119358298</v>
      </c>
      <c r="AR374" s="116">
        <v>-6.6854948877090523</v>
      </c>
      <c r="AS374" s="115">
        <v>360</v>
      </c>
      <c r="AT374" s="116">
        <v>0</v>
      </c>
      <c r="AU374" s="117">
        <v>-13.513857214557907</v>
      </c>
      <c r="AV374" s="116"/>
      <c r="AW374" s="116">
        <v>0</v>
      </c>
      <c r="AX374" s="43">
        <v>0</v>
      </c>
      <c r="AY374" s="168">
        <v>395.2</v>
      </c>
      <c r="AZ374" s="168">
        <v>788</v>
      </c>
      <c r="BA374" s="120">
        <v>-392.8</v>
      </c>
      <c r="BB374" s="161">
        <v>286</v>
      </c>
      <c r="BC374" s="161">
        <v>527</v>
      </c>
      <c r="BD374" s="267" t="s">
        <v>22151</v>
      </c>
    </row>
    <row r="375" spans="1:56" x14ac:dyDescent="0.3">
      <c r="A375" s="178" t="s">
        <v>8307</v>
      </c>
      <c r="B375" s="33" t="s">
        <v>8308</v>
      </c>
      <c r="C375" s="33" t="s">
        <v>7802</v>
      </c>
      <c r="D375" s="121" t="s">
        <v>8843</v>
      </c>
      <c r="E375" s="33" t="s">
        <v>1376</v>
      </c>
      <c r="F375" s="1" t="s">
        <v>6120</v>
      </c>
      <c r="G375" s="1" t="s">
        <v>1373</v>
      </c>
      <c r="H375" s="1">
        <v>13764</v>
      </c>
      <c r="I375" s="1" t="s">
        <v>9222</v>
      </c>
      <c r="J375" s="1" t="e">
        <v>#VALUE!</v>
      </c>
      <c r="K375" s="1" t="s">
        <v>8844</v>
      </c>
      <c r="L375" s="170">
        <v>0</v>
      </c>
      <c r="M375" s="170">
        <v>0</v>
      </c>
      <c r="N375" s="68">
        <v>0</v>
      </c>
      <c r="O375" s="68">
        <v>0</v>
      </c>
      <c r="P375" s="68">
        <v>0</v>
      </c>
      <c r="Q375" s="68">
        <v>0</v>
      </c>
      <c r="R375" s="68">
        <v>0</v>
      </c>
      <c r="S375" s="68">
        <v>0</v>
      </c>
      <c r="T375" s="68">
        <v>0</v>
      </c>
      <c r="U375" s="68">
        <v>0</v>
      </c>
      <c r="V375" s="68">
        <v>0</v>
      </c>
      <c r="W375" s="68">
        <v>0</v>
      </c>
      <c r="X375" s="68">
        <v>0</v>
      </c>
      <c r="Y375" s="68">
        <v>0</v>
      </c>
      <c r="Z375" s="68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0.20996323164924546</v>
      </c>
      <c r="AK375" s="5">
        <v>0</v>
      </c>
      <c r="AL375" s="5">
        <v>0.20996323164924546</v>
      </c>
      <c r="AM375" s="68">
        <v>360</v>
      </c>
      <c r="AN375" s="5">
        <v>0.20996323164924546</v>
      </c>
      <c r="AO375" s="17">
        <v>225</v>
      </c>
      <c r="AP375" s="17" t="s">
        <v>22151</v>
      </c>
      <c r="AQ375" s="5">
        <v>6.895458119358298</v>
      </c>
      <c r="AR375" s="5">
        <v>-6.6854948877090523</v>
      </c>
      <c r="AS375" s="68">
        <v>360</v>
      </c>
      <c r="AT375" s="14">
        <v>0</v>
      </c>
      <c r="AU375" s="42">
        <v>-13.513857214557907</v>
      </c>
      <c r="AV375" s="19"/>
      <c r="AW375" s="19">
        <v>0</v>
      </c>
      <c r="AX375" s="43">
        <v>0</v>
      </c>
      <c r="AY375" s="167">
        <v>542.02</v>
      </c>
      <c r="AZ375" s="167">
        <v>788</v>
      </c>
      <c r="BA375" s="113">
        <v>-245.98000000000002</v>
      </c>
      <c r="BB375" s="160">
        <v>411</v>
      </c>
      <c r="BC375" s="160">
        <v>700</v>
      </c>
      <c r="BD375" s="267" t="s">
        <v>22151</v>
      </c>
    </row>
    <row r="376" spans="1:56" x14ac:dyDescent="0.3">
      <c r="A376" s="178" t="s">
        <v>16446</v>
      </c>
      <c r="B376" s="33" t="s">
        <v>16447</v>
      </c>
      <c r="C376" s="33" t="s">
        <v>6590</v>
      </c>
      <c r="D376" s="121" t="s">
        <v>14271</v>
      </c>
      <c r="E376" s="33" t="s">
        <v>1383</v>
      </c>
      <c r="F376" s="1" t="s">
        <v>9094</v>
      </c>
      <c r="G376" s="1" t="s">
        <v>1373</v>
      </c>
      <c r="H376" s="1">
        <v>14966</v>
      </c>
      <c r="I376" s="1" t="s">
        <v>16448</v>
      </c>
      <c r="J376" s="1" t="e">
        <v>#VALUE!</v>
      </c>
      <c r="K376" s="1" t="s">
        <v>15371</v>
      </c>
      <c r="L376" s="170">
        <v>0</v>
      </c>
      <c r="M376" s="170">
        <v>0</v>
      </c>
      <c r="N376" s="68">
        <v>0</v>
      </c>
      <c r="O376" s="68">
        <v>0</v>
      </c>
      <c r="P376" s="68">
        <v>0</v>
      </c>
      <c r="Q376" s="68">
        <v>0</v>
      </c>
      <c r="R376" s="68">
        <v>0</v>
      </c>
      <c r="S376" s="68">
        <v>0</v>
      </c>
      <c r="T376" s="68">
        <v>0</v>
      </c>
      <c r="U376" s="68">
        <v>0</v>
      </c>
      <c r="V376" s="68">
        <v>0</v>
      </c>
      <c r="W376" s="68">
        <v>0</v>
      </c>
      <c r="X376" s="68">
        <v>0</v>
      </c>
      <c r="Y376" s="68">
        <v>0</v>
      </c>
      <c r="Z376" s="68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0.20996323164924546</v>
      </c>
      <c r="AK376" s="5">
        <v>0</v>
      </c>
      <c r="AL376" s="5">
        <v>0.20996323164924546</v>
      </c>
      <c r="AM376" s="68">
        <v>360</v>
      </c>
      <c r="AN376" s="5">
        <v>0.20996323164924546</v>
      </c>
      <c r="AO376" s="17">
        <v>225</v>
      </c>
      <c r="AP376" s="17" t="s">
        <v>22151</v>
      </c>
      <c r="AQ376" s="5">
        <v>6.895458119358298</v>
      </c>
      <c r="AR376" s="5">
        <v>-6.6854948877090523</v>
      </c>
      <c r="AS376" s="68">
        <v>360</v>
      </c>
      <c r="AT376" s="14">
        <v>0</v>
      </c>
      <c r="AU376" s="42">
        <v>-13.513857214557907</v>
      </c>
      <c r="AV376" s="19"/>
      <c r="AW376" s="19">
        <v>0</v>
      </c>
      <c r="AX376" s="43">
        <v>0</v>
      </c>
      <c r="AY376" s="167">
        <v>430.68</v>
      </c>
      <c r="AZ376" s="167">
        <v>788</v>
      </c>
      <c r="BA376" s="113">
        <v>-357.32</v>
      </c>
      <c r="BB376" s="160">
        <v>304</v>
      </c>
      <c r="BC376" s="160">
        <v>531</v>
      </c>
      <c r="BD376" s="267" t="s">
        <v>22151</v>
      </c>
    </row>
    <row r="377" spans="1:56" x14ac:dyDescent="0.3">
      <c r="A377" s="178" t="s">
        <v>13093</v>
      </c>
      <c r="B377" s="33" t="s">
        <v>13094</v>
      </c>
      <c r="C377" s="33" t="s">
        <v>6596</v>
      </c>
      <c r="D377" s="121" t="s">
        <v>11222</v>
      </c>
      <c r="E377" s="33" t="s">
        <v>1464</v>
      </c>
      <c r="F377" s="1" t="s">
        <v>6120</v>
      </c>
      <c r="G377" s="1" t="s">
        <v>1373</v>
      </c>
      <c r="H377" s="1">
        <v>17282</v>
      </c>
      <c r="I377" s="1" t="s">
        <v>14919</v>
      </c>
      <c r="J377" s="1" t="e">
        <v>#VALUE!</v>
      </c>
      <c r="K377" s="1" t="s">
        <v>13095</v>
      </c>
      <c r="L377" s="170">
        <v>0</v>
      </c>
      <c r="M377" s="170">
        <v>0</v>
      </c>
      <c r="N377" s="68">
        <v>0</v>
      </c>
      <c r="O377" s="68">
        <v>0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68">
        <v>0</v>
      </c>
      <c r="V377" s="68">
        <v>0</v>
      </c>
      <c r="W377" s="68">
        <v>0</v>
      </c>
      <c r="X377" s="68">
        <v>0</v>
      </c>
      <c r="Y377" s="68">
        <v>0</v>
      </c>
      <c r="Z377" s="68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0.20996323164924546</v>
      </c>
      <c r="AK377" s="5">
        <v>0</v>
      </c>
      <c r="AL377" s="5">
        <v>0.20996323164924546</v>
      </c>
      <c r="AM377" s="68">
        <v>360</v>
      </c>
      <c r="AN377" s="5">
        <v>0.20996323164924546</v>
      </c>
      <c r="AO377" s="17">
        <v>225</v>
      </c>
      <c r="AP377" s="17" t="s">
        <v>22151</v>
      </c>
      <c r="AQ377" s="5">
        <v>6.895458119358298</v>
      </c>
      <c r="AR377" s="5">
        <v>-6.6854948877090523</v>
      </c>
      <c r="AS377" s="68">
        <v>360</v>
      </c>
      <c r="AT377" s="14">
        <v>0</v>
      </c>
      <c r="AU377" s="42">
        <v>-13.513857214557907</v>
      </c>
      <c r="AV377" s="19"/>
      <c r="AW377" s="19">
        <v>0</v>
      </c>
      <c r="AX377" s="43">
        <v>0</v>
      </c>
      <c r="AY377" s="167">
        <v>298.52</v>
      </c>
      <c r="AZ377" s="167">
        <v>788</v>
      </c>
      <c r="BA377" s="113">
        <v>-489.48</v>
      </c>
      <c r="BB377" s="160">
        <v>248</v>
      </c>
      <c r="BC377" s="160">
        <v>401</v>
      </c>
      <c r="BD377" s="267" t="s">
        <v>22151</v>
      </c>
    </row>
    <row r="378" spans="1:56" x14ac:dyDescent="0.3">
      <c r="A378" s="178" t="s">
        <v>3525</v>
      </c>
      <c r="B378" s="1" t="s">
        <v>8100</v>
      </c>
      <c r="C378" s="1" t="s">
        <v>8101</v>
      </c>
      <c r="D378" s="121" t="s">
        <v>1320</v>
      </c>
      <c r="E378" s="1" t="s">
        <v>1509</v>
      </c>
      <c r="F378" s="1" t="s">
        <v>9094</v>
      </c>
      <c r="G378" s="1" t="s">
        <v>1373</v>
      </c>
      <c r="H378" s="1">
        <v>11762</v>
      </c>
      <c r="I378" s="1" t="s">
        <v>10921</v>
      </c>
      <c r="J378" s="1" t="e">
        <v>#VALUE!</v>
      </c>
      <c r="K378" s="1" t="s">
        <v>6362</v>
      </c>
      <c r="L378" s="170">
        <v>0</v>
      </c>
      <c r="M378" s="170">
        <v>0</v>
      </c>
      <c r="N378" s="68">
        <v>0</v>
      </c>
      <c r="O378" s="68">
        <v>0</v>
      </c>
      <c r="P378" s="68">
        <v>0</v>
      </c>
      <c r="Q378" s="68">
        <v>0</v>
      </c>
      <c r="R378" s="68">
        <v>0</v>
      </c>
      <c r="S378" s="68">
        <v>0</v>
      </c>
      <c r="T378" s="68">
        <v>0</v>
      </c>
      <c r="U378" s="68">
        <v>0</v>
      </c>
      <c r="V378" s="68">
        <v>0</v>
      </c>
      <c r="W378" s="68">
        <v>0</v>
      </c>
      <c r="X378" s="68">
        <v>0</v>
      </c>
      <c r="Y378" s="68">
        <v>0</v>
      </c>
      <c r="Z378" s="68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0.20996323164924546</v>
      </c>
      <c r="AK378" s="5">
        <v>0</v>
      </c>
      <c r="AL378" s="5">
        <v>0.20996323164924546</v>
      </c>
      <c r="AM378" s="68">
        <v>360</v>
      </c>
      <c r="AN378" s="5">
        <v>0.20996323164924546</v>
      </c>
      <c r="AO378" s="17">
        <v>225</v>
      </c>
      <c r="AP378" s="17" t="s">
        <v>22151</v>
      </c>
      <c r="AQ378" s="5">
        <v>6.895458119358298</v>
      </c>
      <c r="AR378" s="5">
        <v>-6.6854948877090523</v>
      </c>
      <c r="AS378" s="68">
        <v>360</v>
      </c>
      <c r="AT378" s="14">
        <v>0</v>
      </c>
      <c r="AU378" s="42">
        <v>-13.513857214557907</v>
      </c>
      <c r="AV378" s="19"/>
      <c r="AW378" s="19">
        <v>0</v>
      </c>
      <c r="AX378" s="43">
        <v>0</v>
      </c>
      <c r="AY378" s="167">
        <v>355.66</v>
      </c>
      <c r="AZ378" s="167">
        <v>788</v>
      </c>
      <c r="BA378" s="113">
        <v>-432.34</v>
      </c>
      <c r="BB378" s="160">
        <v>238</v>
      </c>
      <c r="BC378" s="160">
        <v>447</v>
      </c>
      <c r="BD378" s="267" t="s">
        <v>22151</v>
      </c>
    </row>
    <row r="379" spans="1:56" x14ac:dyDescent="0.3">
      <c r="A379" s="214" t="s">
        <v>17354</v>
      </c>
      <c r="B379" s="33" t="s">
        <v>17363</v>
      </c>
      <c r="C379" s="33" t="s">
        <v>17362</v>
      </c>
      <c r="D379" s="121" t="s">
        <v>17211</v>
      </c>
      <c r="E379" s="33" t="s">
        <v>1402</v>
      </c>
      <c r="F379" s="114" t="s">
        <v>6120</v>
      </c>
      <c r="G379" s="1" t="s">
        <v>1373</v>
      </c>
      <c r="H379" s="114">
        <v>21032</v>
      </c>
      <c r="I379" s="114" t="s">
        <v>17364</v>
      </c>
      <c r="J379" s="114" t="e">
        <v>#VALUE!</v>
      </c>
      <c r="K379" s="114" t="s">
        <v>17321</v>
      </c>
      <c r="L379" s="172">
        <v>0</v>
      </c>
      <c r="M379" s="172">
        <v>0</v>
      </c>
      <c r="N379" s="115">
        <v>0</v>
      </c>
      <c r="O379" s="115">
        <v>0</v>
      </c>
      <c r="P379" s="115">
        <v>0</v>
      </c>
      <c r="Q379" s="115">
        <v>0</v>
      </c>
      <c r="R379" s="115">
        <v>0</v>
      </c>
      <c r="S379" s="115">
        <v>0</v>
      </c>
      <c r="T379" s="115">
        <v>0</v>
      </c>
      <c r="U379" s="115">
        <v>0</v>
      </c>
      <c r="V379" s="115">
        <v>0</v>
      </c>
      <c r="W379" s="115">
        <v>0</v>
      </c>
      <c r="X379" s="115">
        <v>0</v>
      </c>
      <c r="Y379" s="115">
        <v>0</v>
      </c>
      <c r="Z379" s="115">
        <v>0</v>
      </c>
      <c r="AA379" s="116">
        <v>0</v>
      </c>
      <c r="AB379" s="116">
        <v>0</v>
      </c>
      <c r="AC379" s="116">
        <v>0</v>
      </c>
      <c r="AD379" s="116">
        <v>0</v>
      </c>
      <c r="AE379" s="116">
        <v>0</v>
      </c>
      <c r="AF379" s="116">
        <v>0</v>
      </c>
      <c r="AG379" s="116">
        <v>0</v>
      </c>
      <c r="AH379" s="116">
        <v>0</v>
      </c>
      <c r="AI379" s="116">
        <v>0</v>
      </c>
      <c r="AJ379" s="116">
        <v>0.20996323164924546</v>
      </c>
      <c r="AK379" s="116">
        <v>0</v>
      </c>
      <c r="AL379" s="116">
        <v>0.20996323164924546</v>
      </c>
      <c r="AM379" s="115">
        <v>360</v>
      </c>
      <c r="AN379" s="116">
        <v>0.20996323164924546</v>
      </c>
      <c r="AO379" s="119">
        <v>225</v>
      </c>
      <c r="AP379" s="119" t="s">
        <v>22151</v>
      </c>
      <c r="AQ379" s="34">
        <v>6.895458119358298</v>
      </c>
      <c r="AR379" s="116">
        <v>-6.6854948877090523</v>
      </c>
      <c r="AS379" s="115">
        <v>360</v>
      </c>
      <c r="AT379" s="116">
        <v>0</v>
      </c>
      <c r="AU379" s="117">
        <v>-13.513857214557907</v>
      </c>
      <c r="AV379" s="116"/>
      <c r="AW379" s="116">
        <v>0</v>
      </c>
      <c r="AX379" s="43">
        <v>0</v>
      </c>
      <c r="AY379" s="168">
        <v>445.11</v>
      </c>
      <c r="AZ379" s="168">
        <v>788</v>
      </c>
      <c r="BA379" s="120">
        <v>-342.89</v>
      </c>
      <c r="BB379" s="161">
        <v>363</v>
      </c>
      <c r="BC379" s="161">
        <v>532</v>
      </c>
      <c r="BD379" s="267" t="s">
        <v>22151</v>
      </c>
    </row>
    <row r="380" spans="1:56" x14ac:dyDescent="0.3">
      <c r="A380" s="178" t="s">
        <v>13514</v>
      </c>
      <c r="B380" s="1" t="s">
        <v>13515</v>
      </c>
      <c r="C380" s="1" t="s">
        <v>6776</v>
      </c>
      <c r="D380" s="121" t="s">
        <v>12941</v>
      </c>
      <c r="E380" s="1" t="s">
        <v>1386</v>
      </c>
      <c r="F380" s="1" t="s">
        <v>6120</v>
      </c>
      <c r="G380" s="1" t="s">
        <v>1373</v>
      </c>
      <c r="H380" s="1">
        <v>19343</v>
      </c>
      <c r="I380" s="1" t="s">
        <v>17714</v>
      </c>
      <c r="J380" s="1" t="e">
        <v>#VALUE!</v>
      </c>
      <c r="K380" s="1" t="s">
        <v>13516</v>
      </c>
      <c r="L380" s="170">
        <v>0</v>
      </c>
      <c r="M380" s="170">
        <v>0</v>
      </c>
      <c r="N380" s="68">
        <v>0</v>
      </c>
      <c r="O380" s="68">
        <v>0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68">
        <v>0</v>
      </c>
      <c r="V380" s="68">
        <v>0</v>
      </c>
      <c r="W380" s="68">
        <v>0</v>
      </c>
      <c r="X380" s="68">
        <v>0</v>
      </c>
      <c r="Y380" s="68">
        <v>0</v>
      </c>
      <c r="Z380" s="68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0.20996323164924546</v>
      </c>
      <c r="AK380" s="5">
        <v>0</v>
      </c>
      <c r="AL380" s="5">
        <v>0.20996323164924546</v>
      </c>
      <c r="AM380" s="68">
        <v>360</v>
      </c>
      <c r="AN380" s="5">
        <v>0.20996323164924546</v>
      </c>
      <c r="AO380" s="17">
        <v>225</v>
      </c>
      <c r="AP380" s="17" t="s">
        <v>22151</v>
      </c>
      <c r="AQ380" s="5">
        <v>6.895458119358298</v>
      </c>
      <c r="AR380" s="5">
        <v>-6.6854948877090523</v>
      </c>
      <c r="AS380" s="68">
        <v>360</v>
      </c>
      <c r="AT380" s="14">
        <v>0</v>
      </c>
      <c r="AU380" s="42">
        <v>-13.513857214557907</v>
      </c>
      <c r="AV380" s="19"/>
      <c r="AW380" s="19">
        <v>0</v>
      </c>
      <c r="AX380" s="43">
        <v>0</v>
      </c>
      <c r="AY380" s="167">
        <v>407.55</v>
      </c>
      <c r="AZ380" s="167">
        <v>788</v>
      </c>
      <c r="BA380" s="113">
        <v>-380.45</v>
      </c>
      <c r="BB380" s="160">
        <v>368</v>
      </c>
      <c r="BC380" s="160">
        <v>474</v>
      </c>
      <c r="BD380" s="267" t="s">
        <v>22151</v>
      </c>
    </row>
    <row r="381" spans="1:56" x14ac:dyDescent="0.3">
      <c r="A381" s="178" t="s">
        <v>8291</v>
      </c>
      <c r="B381" s="33" t="s">
        <v>8292</v>
      </c>
      <c r="C381" s="33" t="s">
        <v>8293</v>
      </c>
      <c r="D381" s="121" t="s">
        <v>8701</v>
      </c>
      <c r="E381" s="33" t="s">
        <v>1416</v>
      </c>
      <c r="F381" s="1" t="s">
        <v>9094</v>
      </c>
      <c r="G381" s="1" t="s">
        <v>1373</v>
      </c>
      <c r="H381" s="1">
        <v>14696</v>
      </c>
      <c r="I381" s="1" t="s">
        <v>9183</v>
      </c>
      <c r="J381" s="1" t="e">
        <v>#VALUE!</v>
      </c>
      <c r="K381" s="1" t="s">
        <v>8702</v>
      </c>
      <c r="L381" s="170">
        <v>0</v>
      </c>
      <c r="M381" s="170">
        <v>0</v>
      </c>
      <c r="N381" s="68">
        <v>0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0</v>
      </c>
      <c r="Z381" s="68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0.20996323164924546</v>
      </c>
      <c r="AK381" s="5">
        <v>0</v>
      </c>
      <c r="AL381" s="5">
        <v>0.20996323164924546</v>
      </c>
      <c r="AM381" s="68">
        <v>360</v>
      </c>
      <c r="AN381" s="5">
        <v>0.20996323164924546</v>
      </c>
      <c r="AO381" s="17">
        <v>225</v>
      </c>
      <c r="AP381" s="17" t="s">
        <v>22151</v>
      </c>
      <c r="AQ381" s="5">
        <v>6.895458119358298</v>
      </c>
      <c r="AR381" s="5">
        <v>-6.6854948877090523</v>
      </c>
      <c r="AS381" s="68">
        <v>360</v>
      </c>
      <c r="AT381" s="14">
        <v>0</v>
      </c>
      <c r="AU381" s="42">
        <v>-13.513857214557907</v>
      </c>
      <c r="AV381" s="19"/>
      <c r="AW381" s="19">
        <v>0</v>
      </c>
      <c r="AX381" s="43">
        <v>0</v>
      </c>
      <c r="AY381" s="167">
        <v>648.36</v>
      </c>
      <c r="AZ381" s="167">
        <v>788</v>
      </c>
      <c r="BA381" s="113">
        <v>-139.63999999999999</v>
      </c>
      <c r="BB381" s="160">
        <v>536</v>
      </c>
      <c r="BC381" s="160">
        <v>740</v>
      </c>
      <c r="BD381" s="267" t="s">
        <v>22151</v>
      </c>
    </row>
    <row r="382" spans="1:56" x14ac:dyDescent="0.3">
      <c r="A382" s="178" t="s">
        <v>16031</v>
      </c>
      <c r="B382" s="33" t="s">
        <v>8175</v>
      </c>
      <c r="C382" s="33" t="s">
        <v>16033</v>
      </c>
      <c r="D382" s="121" t="s">
        <v>16032</v>
      </c>
      <c r="E382" s="33" t="s">
        <v>1409</v>
      </c>
      <c r="F382" s="1" t="s">
        <v>9094</v>
      </c>
      <c r="G382" s="1" t="s">
        <v>1373</v>
      </c>
      <c r="H382" s="1" t="e">
        <v>#VALUE!</v>
      </c>
      <c r="I382" s="1" t="s">
        <v>16034</v>
      </c>
      <c r="J382" s="1" t="e">
        <v>#VALUE!</v>
      </c>
      <c r="K382" s="1" t="s">
        <v>15341</v>
      </c>
      <c r="L382" s="170">
        <v>0</v>
      </c>
      <c r="M382" s="170">
        <v>0</v>
      </c>
      <c r="N382" s="68">
        <v>0</v>
      </c>
      <c r="O382" s="68">
        <v>0</v>
      </c>
      <c r="P382" s="68">
        <v>0</v>
      </c>
      <c r="Q382" s="68">
        <v>0</v>
      </c>
      <c r="R382" s="68">
        <v>0</v>
      </c>
      <c r="S382" s="68">
        <v>0</v>
      </c>
      <c r="T382" s="68">
        <v>0</v>
      </c>
      <c r="U382" s="68">
        <v>0</v>
      </c>
      <c r="V382" s="68">
        <v>0</v>
      </c>
      <c r="W382" s="68">
        <v>0</v>
      </c>
      <c r="X382" s="68">
        <v>0</v>
      </c>
      <c r="Y382" s="68">
        <v>0</v>
      </c>
      <c r="Z382" s="68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0.20996323164924546</v>
      </c>
      <c r="AK382" s="5">
        <v>0</v>
      </c>
      <c r="AL382" s="5">
        <v>0.20996323164924546</v>
      </c>
      <c r="AM382" s="68">
        <v>360</v>
      </c>
      <c r="AN382" s="5">
        <v>0.20996323164924546</v>
      </c>
      <c r="AO382" s="17">
        <v>225</v>
      </c>
      <c r="AP382" s="17" t="s">
        <v>22151</v>
      </c>
      <c r="AQ382" s="5">
        <v>6.895458119358298</v>
      </c>
      <c r="AR382" s="5">
        <v>-6.6854948877090523</v>
      </c>
      <c r="AS382" s="68">
        <v>360</v>
      </c>
      <c r="AT382" s="14">
        <v>0</v>
      </c>
      <c r="AU382" s="42">
        <v>-13.513857214557907</v>
      </c>
      <c r="AV382" s="19"/>
      <c r="AW382" s="19">
        <v>0</v>
      </c>
      <c r="AX382" s="43">
        <v>0</v>
      </c>
      <c r="AY382" s="167">
        <v>338.8</v>
      </c>
      <c r="AZ382" s="167">
        <v>788</v>
      </c>
      <c r="BA382" s="113">
        <v>-449.2</v>
      </c>
      <c r="BB382" s="160">
        <v>259</v>
      </c>
      <c r="BC382" s="160">
        <v>467</v>
      </c>
      <c r="BD382" s="267" t="s">
        <v>22151</v>
      </c>
    </row>
    <row r="383" spans="1:56" x14ac:dyDescent="0.3">
      <c r="A383" s="215" t="s">
        <v>1438</v>
      </c>
      <c r="B383" s="1" t="s">
        <v>7524</v>
      </c>
      <c r="C383" s="1" t="s">
        <v>6655</v>
      </c>
      <c r="D383" s="121" t="s">
        <v>770</v>
      </c>
      <c r="E383" s="1" t="s">
        <v>1439</v>
      </c>
      <c r="F383" s="1" t="s">
        <v>6120</v>
      </c>
      <c r="G383" s="1" t="s">
        <v>1373</v>
      </c>
      <c r="H383" s="1">
        <v>6345</v>
      </c>
      <c r="I383" s="1" t="s">
        <v>10468</v>
      </c>
      <c r="J383" s="1" t="e">
        <v>#VALUE!</v>
      </c>
      <c r="K383" s="1" t="s">
        <v>5098</v>
      </c>
      <c r="L383" s="170">
        <v>0</v>
      </c>
      <c r="M383" s="170">
        <v>0</v>
      </c>
      <c r="N383" s="68">
        <v>0</v>
      </c>
      <c r="O383" s="68">
        <v>0</v>
      </c>
      <c r="P383" s="68">
        <v>0</v>
      </c>
      <c r="Q383" s="68">
        <v>0</v>
      </c>
      <c r="R383" s="68">
        <v>0</v>
      </c>
      <c r="S383" s="68">
        <v>0</v>
      </c>
      <c r="T383" s="68">
        <v>0</v>
      </c>
      <c r="U383" s="68">
        <v>0</v>
      </c>
      <c r="V383" s="68">
        <v>0</v>
      </c>
      <c r="W383" s="68">
        <v>0</v>
      </c>
      <c r="X383" s="68">
        <v>0</v>
      </c>
      <c r="Y383" s="68">
        <v>0</v>
      </c>
      <c r="Z383" s="68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0.20996323164924546</v>
      </c>
      <c r="AK383" s="5">
        <v>0</v>
      </c>
      <c r="AL383" s="5">
        <v>0.20996323164924546</v>
      </c>
      <c r="AM383" s="68">
        <v>360</v>
      </c>
      <c r="AN383" s="5">
        <v>0.20996323164924546</v>
      </c>
      <c r="AO383" s="17">
        <v>225</v>
      </c>
      <c r="AP383" s="17" t="s">
        <v>22151</v>
      </c>
      <c r="AQ383" s="5">
        <v>6.895458119358298</v>
      </c>
      <c r="AR383" s="5">
        <v>-6.6854948877090523</v>
      </c>
      <c r="AS383" s="68">
        <v>360</v>
      </c>
      <c r="AT383" s="14">
        <v>0</v>
      </c>
      <c r="AU383" s="42">
        <v>-13.513857214557907</v>
      </c>
      <c r="AV383" s="19"/>
      <c r="AW383" s="19">
        <v>0</v>
      </c>
      <c r="AX383" s="43">
        <v>0</v>
      </c>
      <c r="AY383" s="167">
        <v>537.5</v>
      </c>
      <c r="AZ383" s="167">
        <v>788</v>
      </c>
      <c r="BA383" s="113">
        <v>-250.5</v>
      </c>
      <c r="BB383" s="160">
        <v>353</v>
      </c>
      <c r="BC383" s="160">
        <v>620</v>
      </c>
      <c r="BD383" s="267" t="s">
        <v>22151</v>
      </c>
    </row>
    <row r="384" spans="1:56" x14ac:dyDescent="0.3">
      <c r="A384" s="178" t="s">
        <v>15697</v>
      </c>
      <c r="B384" s="33" t="s">
        <v>15698</v>
      </c>
      <c r="C384" s="33" t="s">
        <v>6594</v>
      </c>
      <c r="D384" s="121" t="s">
        <v>14227</v>
      </c>
      <c r="E384" s="33" t="s">
        <v>1464</v>
      </c>
      <c r="F384" s="1" t="s">
        <v>6120</v>
      </c>
      <c r="G384" s="1" t="s">
        <v>1373</v>
      </c>
      <c r="H384" s="1">
        <v>16258</v>
      </c>
      <c r="I384" s="1" t="s">
        <v>15699</v>
      </c>
      <c r="J384" s="1" t="e">
        <v>#VALUE!</v>
      </c>
      <c r="K384" s="1" t="s">
        <v>15700</v>
      </c>
      <c r="L384" s="170">
        <v>0</v>
      </c>
      <c r="M384" s="170">
        <v>0</v>
      </c>
      <c r="N384" s="68">
        <v>0</v>
      </c>
      <c r="O384" s="68">
        <v>0</v>
      </c>
      <c r="P384" s="68">
        <v>0</v>
      </c>
      <c r="Q384" s="68">
        <v>0</v>
      </c>
      <c r="R384" s="68">
        <v>0</v>
      </c>
      <c r="S384" s="68">
        <v>0</v>
      </c>
      <c r="T384" s="68">
        <v>0</v>
      </c>
      <c r="U384" s="68">
        <v>0</v>
      </c>
      <c r="V384" s="68">
        <v>0</v>
      </c>
      <c r="W384" s="68">
        <v>0</v>
      </c>
      <c r="X384" s="68">
        <v>0</v>
      </c>
      <c r="Y384" s="68">
        <v>0</v>
      </c>
      <c r="Z384" s="68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0.20996323164924546</v>
      </c>
      <c r="AK384" s="5">
        <v>0</v>
      </c>
      <c r="AL384" s="5">
        <v>0.20996323164924546</v>
      </c>
      <c r="AM384" s="68">
        <v>360</v>
      </c>
      <c r="AN384" s="5">
        <v>0.20996323164924546</v>
      </c>
      <c r="AO384" s="17">
        <v>225</v>
      </c>
      <c r="AP384" s="17" t="s">
        <v>22151</v>
      </c>
      <c r="AQ384" s="5">
        <v>6.895458119358298</v>
      </c>
      <c r="AR384" s="5">
        <v>-6.6854948877090523</v>
      </c>
      <c r="AS384" s="68">
        <v>360</v>
      </c>
      <c r="AT384" s="14">
        <v>0</v>
      </c>
      <c r="AU384" s="42">
        <v>-13.513857214557907</v>
      </c>
      <c r="AV384" s="19"/>
      <c r="AW384" s="19">
        <v>0</v>
      </c>
      <c r="AX384" s="43">
        <v>0</v>
      </c>
      <c r="AY384" s="167">
        <v>415.5</v>
      </c>
      <c r="AZ384" s="167">
        <v>788</v>
      </c>
      <c r="BA384" s="113">
        <v>-372.5</v>
      </c>
      <c r="BB384" s="160">
        <v>223</v>
      </c>
      <c r="BC384" s="160">
        <v>583</v>
      </c>
      <c r="BD384" s="267" t="s">
        <v>22151</v>
      </c>
    </row>
    <row r="385" spans="1:56" x14ac:dyDescent="0.3">
      <c r="A385" s="215" t="s">
        <v>14547</v>
      </c>
      <c r="B385" s="1" t="s">
        <v>14548</v>
      </c>
      <c r="C385" s="1" t="s">
        <v>6543</v>
      </c>
      <c r="D385" s="121" t="s">
        <v>14275</v>
      </c>
      <c r="E385" s="1" t="s">
        <v>1398</v>
      </c>
      <c r="F385" s="1" t="s">
        <v>9094</v>
      </c>
      <c r="G385" s="1" t="s">
        <v>1373</v>
      </c>
      <c r="H385" s="1">
        <v>17780</v>
      </c>
      <c r="I385" s="1" t="s">
        <v>14533</v>
      </c>
      <c r="J385" s="1" t="e">
        <v>#VALUE!</v>
      </c>
      <c r="K385" s="1" t="s">
        <v>15078</v>
      </c>
      <c r="L385" s="170">
        <v>0</v>
      </c>
      <c r="M385" s="170">
        <v>0</v>
      </c>
      <c r="N385" s="68">
        <v>0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0</v>
      </c>
      <c r="V385" s="68">
        <v>0</v>
      </c>
      <c r="W385" s="68">
        <v>0</v>
      </c>
      <c r="X385" s="68">
        <v>0</v>
      </c>
      <c r="Y385" s="68">
        <v>0</v>
      </c>
      <c r="Z385" s="68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0.20996323164924546</v>
      </c>
      <c r="AK385" s="5">
        <v>0</v>
      </c>
      <c r="AL385" s="5">
        <v>0.20996323164924546</v>
      </c>
      <c r="AM385" s="68">
        <v>360</v>
      </c>
      <c r="AN385" s="5">
        <v>0.20996323164924546</v>
      </c>
      <c r="AO385" s="17">
        <v>225</v>
      </c>
      <c r="AP385" s="17" t="s">
        <v>22151</v>
      </c>
      <c r="AQ385" s="5">
        <v>6.895458119358298</v>
      </c>
      <c r="AR385" s="5">
        <v>-6.6854948877090523</v>
      </c>
      <c r="AS385" s="68">
        <v>360</v>
      </c>
      <c r="AT385" s="14">
        <v>0</v>
      </c>
      <c r="AU385" s="42">
        <v>-13.513857214557907</v>
      </c>
      <c r="AV385" s="19"/>
      <c r="AW385" s="19">
        <v>0</v>
      </c>
      <c r="AX385" s="43">
        <v>0</v>
      </c>
      <c r="AY385" s="167">
        <v>586.5</v>
      </c>
      <c r="AZ385" s="167">
        <v>788</v>
      </c>
      <c r="BA385" s="113">
        <v>-201.5</v>
      </c>
      <c r="BB385" s="160">
        <v>479</v>
      </c>
      <c r="BC385" s="160">
        <v>680</v>
      </c>
      <c r="BD385" s="267" t="s">
        <v>22151</v>
      </c>
    </row>
    <row r="386" spans="1:56" x14ac:dyDescent="0.3">
      <c r="A386" s="214" t="s">
        <v>15484</v>
      </c>
      <c r="B386" s="33" t="s">
        <v>6826</v>
      </c>
      <c r="C386" s="33" t="s">
        <v>6575</v>
      </c>
      <c r="D386" s="121" t="s">
        <v>14257</v>
      </c>
      <c r="E386" s="33" t="s">
        <v>1409</v>
      </c>
      <c r="F386" s="114" t="s">
        <v>9094</v>
      </c>
      <c r="G386" s="1" t="s">
        <v>1373</v>
      </c>
      <c r="H386" s="114">
        <v>13801</v>
      </c>
      <c r="I386" s="114" t="s">
        <v>15485</v>
      </c>
      <c r="J386" s="114" t="e">
        <v>#VALUE!</v>
      </c>
      <c r="K386" s="114" t="s">
        <v>15486</v>
      </c>
      <c r="L386" s="172">
        <v>0</v>
      </c>
      <c r="M386" s="172">
        <v>0</v>
      </c>
      <c r="N386" s="115">
        <v>0</v>
      </c>
      <c r="O386" s="115">
        <v>0</v>
      </c>
      <c r="P386" s="115">
        <v>0</v>
      </c>
      <c r="Q386" s="115">
        <v>0</v>
      </c>
      <c r="R386" s="115">
        <v>0</v>
      </c>
      <c r="S386" s="115">
        <v>0</v>
      </c>
      <c r="T386" s="115">
        <v>0</v>
      </c>
      <c r="U386" s="115">
        <v>0</v>
      </c>
      <c r="V386" s="115">
        <v>0</v>
      </c>
      <c r="W386" s="115">
        <v>0</v>
      </c>
      <c r="X386" s="115">
        <v>0</v>
      </c>
      <c r="Y386" s="115">
        <v>0</v>
      </c>
      <c r="Z386" s="115">
        <v>0</v>
      </c>
      <c r="AA386" s="116">
        <v>0</v>
      </c>
      <c r="AB386" s="116">
        <v>0</v>
      </c>
      <c r="AC386" s="116">
        <v>0</v>
      </c>
      <c r="AD386" s="116">
        <v>0</v>
      </c>
      <c r="AE386" s="116">
        <v>0</v>
      </c>
      <c r="AF386" s="116">
        <v>0</v>
      </c>
      <c r="AG386" s="116">
        <v>0</v>
      </c>
      <c r="AH386" s="116">
        <v>0</v>
      </c>
      <c r="AI386" s="116">
        <v>0</v>
      </c>
      <c r="AJ386" s="116">
        <v>0.20996323164924546</v>
      </c>
      <c r="AK386" s="116">
        <v>0</v>
      </c>
      <c r="AL386" s="116">
        <v>0.20996323164924546</v>
      </c>
      <c r="AM386" s="115">
        <v>360</v>
      </c>
      <c r="AN386" s="116">
        <v>0.20996323164924546</v>
      </c>
      <c r="AO386" s="119">
        <v>225</v>
      </c>
      <c r="AP386" s="119" t="s">
        <v>22151</v>
      </c>
      <c r="AQ386" s="34">
        <v>6.895458119358298</v>
      </c>
      <c r="AR386" s="116">
        <v>-6.6854948877090523</v>
      </c>
      <c r="AS386" s="115">
        <v>360</v>
      </c>
      <c r="AT386" s="116">
        <v>0</v>
      </c>
      <c r="AU386" s="117">
        <v>-13.513857214557907</v>
      </c>
      <c r="AV386" s="116"/>
      <c r="AW386" s="116">
        <v>0</v>
      </c>
      <c r="AX386" s="43">
        <v>0</v>
      </c>
      <c r="AY386" s="168">
        <v>604.79999999999995</v>
      </c>
      <c r="AZ386" s="168">
        <v>788</v>
      </c>
      <c r="BA386" s="120">
        <v>-183.20000000000005</v>
      </c>
      <c r="BB386" s="161">
        <v>496</v>
      </c>
      <c r="BC386" s="161">
        <v>714</v>
      </c>
      <c r="BD386" s="267" t="s">
        <v>22151</v>
      </c>
    </row>
    <row r="387" spans="1:56" x14ac:dyDescent="0.3">
      <c r="A387" s="213" t="s">
        <v>16388</v>
      </c>
      <c r="B387" s="53" t="s">
        <v>16390</v>
      </c>
      <c r="C387" s="53" t="s">
        <v>6966</v>
      </c>
      <c r="D387" s="121" t="s">
        <v>16389</v>
      </c>
      <c r="E387" s="53" t="s">
        <v>1439</v>
      </c>
      <c r="F387" s="1" t="s">
        <v>6120</v>
      </c>
      <c r="G387" s="1" t="s">
        <v>1373</v>
      </c>
      <c r="H387" s="1">
        <v>20186</v>
      </c>
      <c r="I387" s="1" t="s">
        <v>16391</v>
      </c>
      <c r="J387" s="1" t="e">
        <v>#VALUE!</v>
      </c>
      <c r="K387" s="1" t="s">
        <v>15469</v>
      </c>
      <c r="L387" s="170">
        <v>0</v>
      </c>
      <c r="M387" s="170">
        <v>0</v>
      </c>
      <c r="N387" s="68">
        <v>0</v>
      </c>
      <c r="O387" s="68">
        <v>0</v>
      </c>
      <c r="P387" s="68">
        <v>0</v>
      </c>
      <c r="Q387" s="68">
        <v>0</v>
      </c>
      <c r="R387" s="68">
        <v>0</v>
      </c>
      <c r="S387" s="68">
        <v>0</v>
      </c>
      <c r="T387" s="68">
        <v>0</v>
      </c>
      <c r="U387" s="68">
        <v>0</v>
      </c>
      <c r="V387" s="68">
        <v>0</v>
      </c>
      <c r="W387" s="68">
        <v>0</v>
      </c>
      <c r="X387" s="68">
        <v>0</v>
      </c>
      <c r="Y387" s="68">
        <v>0</v>
      </c>
      <c r="Z387" s="68">
        <v>0</v>
      </c>
      <c r="AA387" s="5">
        <v>0</v>
      </c>
      <c r="AB387" s="5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">
        <v>0</v>
      </c>
      <c r="AJ387" s="5">
        <v>0.20996323164924546</v>
      </c>
      <c r="AK387" s="5">
        <v>0</v>
      </c>
      <c r="AL387" s="54">
        <v>0.20996323164924546</v>
      </c>
      <c r="AM387" s="77">
        <v>360</v>
      </c>
      <c r="AN387" s="54">
        <v>0.20996323164924546</v>
      </c>
      <c r="AO387" s="59">
        <v>225</v>
      </c>
      <c r="AP387" s="59" t="s">
        <v>22151</v>
      </c>
      <c r="AQ387" s="54">
        <v>6.895458119358298</v>
      </c>
      <c r="AR387" s="54">
        <v>-6.6854948877090523</v>
      </c>
      <c r="AS387" s="77">
        <v>360</v>
      </c>
      <c r="AT387" s="54">
        <v>0</v>
      </c>
      <c r="AU387" s="60">
        <v>-13.513857214557907</v>
      </c>
      <c r="AV387" s="54"/>
      <c r="AW387" s="54">
        <v>0</v>
      </c>
      <c r="AX387" s="43">
        <v>0</v>
      </c>
      <c r="AY387" s="167">
        <v>562.95000000000005</v>
      </c>
      <c r="AZ387" s="167">
        <v>788</v>
      </c>
      <c r="BA387" s="113">
        <v>-225.04999999999995</v>
      </c>
      <c r="BB387" s="160">
        <v>458</v>
      </c>
      <c r="BC387" s="160">
        <v>675</v>
      </c>
      <c r="BD387" s="267" t="s">
        <v>22151</v>
      </c>
    </row>
    <row r="388" spans="1:56" x14ac:dyDescent="0.3">
      <c r="A388" s="213" t="s">
        <v>12122</v>
      </c>
      <c r="B388" s="33" t="s">
        <v>12123</v>
      </c>
      <c r="C388" s="33" t="s">
        <v>7287</v>
      </c>
      <c r="D388" s="121" t="s">
        <v>11205</v>
      </c>
      <c r="E388" s="33" t="s">
        <v>1439</v>
      </c>
      <c r="F388" s="1" t="s">
        <v>6120</v>
      </c>
      <c r="G388" s="1" t="s">
        <v>1373</v>
      </c>
      <c r="H388" s="1" t="e">
        <v>#VALUE!</v>
      </c>
      <c r="I388" s="1" t="s">
        <v>11206</v>
      </c>
      <c r="J388" s="1" t="e">
        <v>#VALUE!</v>
      </c>
      <c r="K388" s="1" t="s">
        <v>17320</v>
      </c>
      <c r="L388" s="170">
        <v>0</v>
      </c>
      <c r="M388" s="170">
        <v>0</v>
      </c>
      <c r="N388" s="68">
        <v>0</v>
      </c>
      <c r="O388" s="68">
        <v>0</v>
      </c>
      <c r="P388" s="68">
        <v>0</v>
      </c>
      <c r="Q388" s="68">
        <v>0</v>
      </c>
      <c r="R388" s="68">
        <v>0</v>
      </c>
      <c r="S388" s="68">
        <v>0</v>
      </c>
      <c r="T388" s="68">
        <v>0</v>
      </c>
      <c r="U388" s="68">
        <v>0</v>
      </c>
      <c r="V388" s="68">
        <v>0</v>
      </c>
      <c r="W388" s="68">
        <v>0</v>
      </c>
      <c r="X388" s="68">
        <v>0</v>
      </c>
      <c r="Y388" s="68">
        <v>0</v>
      </c>
      <c r="Z388" s="68">
        <v>0</v>
      </c>
      <c r="AA388" s="5">
        <v>0</v>
      </c>
      <c r="AB388" s="5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">
        <v>0</v>
      </c>
      <c r="AJ388" s="5">
        <v>0.20996323164924546</v>
      </c>
      <c r="AK388" s="5">
        <v>0</v>
      </c>
      <c r="AL388" s="54">
        <v>0.20996323164924546</v>
      </c>
      <c r="AM388" s="77">
        <v>360</v>
      </c>
      <c r="AN388" s="54">
        <v>0.20996323164924546</v>
      </c>
      <c r="AO388" s="59">
        <v>225</v>
      </c>
      <c r="AP388" s="59" t="s">
        <v>22151</v>
      </c>
      <c r="AQ388" s="54">
        <v>6.895458119358298</v>
      </c>
      <c r="AR388" s="54">
        <v>-6.6854948877090523</v>
      </c>
      <c r="AS388" s="77">
        <v>360</v>
      </c>
      <c r="AT388" s="54">
        <v>0</v>
      </c>
      <c r="AU388" s="60">
        <v>-13.513857214557907</v>
      </c>
      <c r="AV388" s="54"/>
      <c r="AW388" s="54">
        <v>0</v>
      </c>
      <c r="AX388" s="43">
        <v>0</v>
      </c>
      <c r="AY388" s="167">
        <v>607.84</v>
      </c>
      <c r="AZ388" s="167">
        <v>788</v>
      </c>
      <c r="BA388" s="113">
        <v>-180.15999999999997</v>
      </c>
      <c r="BB388" s="160">
        <v>510</v>
      </c>
      <c r="BC388" s="160">
        <v>717</v>
      </c>
      <c r="BD388" s="267" t="s">
        <v>22151</v>
      </c>
    </row>
    <row r="389" spans="1:56" x14ac:dyDescent="0.3">
      <c r="A389" s="178" t="s">
        <v>1901</v>
      </c>
      <c r="B389" s="33" t="s">
        <v>7690</v>
      </c>
      <c r="C389" s="33" t="s">
        <v>7077</v>
      </c>
      <c r="D389" s="121" t="s">
        <v>1272</v>
      </c>
      <c r="E389" s="33" t="s">
        <v>1446</v>
      </c>
      <c r="F389" s="1" t="s">
        <v>9094</v>
      </c>
      <c r="G389" s="1" t="s">
        <v>1373</v>
      </c>
      <c r="H389" s="1">
        <v>1581</v>
      </c>
      <c r="I389" s="1" t="s">
        <v>9247</v>
      </c>
      <c r="J389" s="1" t="e">
        <v>#VALUE!</v>
      </c>
      <c r="K389" s="1" t="s">
        <v>5410</v>
      </c>
      <c r="L389" s="170">
        <v>0</v>
      </c>
      <c r="M389" s="170">
        <v>0</v>
      </c>
      <c r="N389" s="68">
        <v>0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68">
        <v>0</v>
      </c>
      <c r="V389" s="68">
        <v>0</v>
      </c>
      <c r="W389" s="68">
        <v>0</v>
      </c>
      <c r="X389" s="68">
        <v>0</v>
      </c>
      <c r="Y389" s="68">
        <v>0</v>
      </c>
      <c r="Z389" s="68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0.20996323164924546</v>
      </c>
      <c r="AK389" s="5">
        <v>0</v>
      </c>
      <c r="AL389" s="5">
        <v>0.20996323164924546</v>
      </c>
      <c r="AM389" s="68">
        <v>360</v>
      </c>
      <c r="AN389" s="5">
        <v>0.20996323164924546</v>
      </c>
      <c r="AO389" s="17">
        <v>225</v>
      </c>
      <c r="AP389" s="17" t="s">
        <v>22151</v>
      </c>
      <c r="AQ389" s="5">
        <v>6.895458119358298</v>
      </c>
      <c r="AR389" s="5">
        <v>-6.6854948877090523</v>
      </c>
      <c r="AS389" s="68">
        <v>360</v>
      </c>
      <c r="AT389" s="14">
        <v>0</v>
      </c>
      <c r="AU389" s="42">
        <v>-13.513857214557907</v>
      </c>
      <c r="AV389" s="19"/>
      <c r="AW389" s="19">
        <v>0</v>
      </c>
      <c r="AX389" s="43">
        <v>0</v>
      </c>
      <c r="AY389" s="167">
        <v>737.02</v>
      </c>
      <c r="AZ389" s="167">
        <v>788</v>
      </c>
      <c r="BA389" s="113">
        <v>-50.980000000000018</v>
      </c>
      <c r="BB389" s="160">
        <v>599</v>
      </c>
      <c r="BC389" s="160">
        <v>743</v>
      </c>
      <c r="BD389" s="267" t="s">
        <v>22151</v>
      </c>
    </row>
    <row r="390" spans="1:56" x14ac:dyDescent="0.3">
      <c r="A390" s="178" t="s">
        <v>13399</v>
      </c>
      <c r="B390" s="1" t="s">
        <v>13400</v>
      </c>
      <c r="C390" s="1" t="s">
        <v>6623</v>
      </c>
      <c r="D390" s="121" t="s">
        <v>12896</v>
      </c>
      <c r="E390" s="1" t="s">
        <v>1405</v>
      </c>
      <c r="F390" s="1" t="s">
        <v>6120</v>
      </c>
      <c r="G390" s="1" t="s">
        <v>1373</v>
      </c>
      <c r="H390" s="1" t="e">
        <v>#VALUE!</v>
      </c>
      <c r="I390" s="1" t="s">
        <v>13401</v>
      </c>
      <c r="J390" s="1" t="e">
        <v>#VALUE!</v>
      </c>
      <c r="K390" s="1" t="s">
        <v>13402</v>
      </c>
      <c r="L390" s="170">
        <v>0</v>
      </c>
      <c r="M390" s="170">
        <v>0</v>
      </c>
      <c r="N390" s="68">
        <v>0</v>
      </c>
      <c r="O390" s="68">
        <v>0</v>
      </c>
      <c r="P390" s="68">
        <v>0</v>
      </c>
      <c r="Q390" s="68">
        <v>0</v>
      </c>
      <c r="R390" s="68">
        <v>0</v>
      </c>
      <c r="S390" s="68">
        <v>0</v>
      </c>
      <c r="T390" s="68">
        <v>0</v>
      </c>
      <c r="U390" s="68">
        <v>0</v>
      </c>
      <c r="V390" s="68">
        <v>0</v>
      </c>
      <c r="W390" s="68">
        <v>0</v>
      </c>
      <c r="X390" s="68">
        <v>0</v>
      </c>
      <c r="Y390" s="68">
        <v>0</v>
      </c>
      <c r="Z390" s="68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0.20996323164924546</v>
      </c>
      <c r="AK390" s="5">
        <v>0</v>
      </c>
      <c r="AL390" s="5">
        <v>0.20996323164924546</v>
      </c>
      <c r="AM390" s="68">
        <v>360</v>
      </c>
      <c r="AN390" s="5">
        <v>0.20996323164924546</v>
      </c>
      <c r="AO390" s="17">
        <v>225</v>
      </c>
      <c r="AP390" s="17" t="s">
        <v>22151</v>
      </c>
      <c r="AQ390" s="5">
        <v>6.895458119358298</v>
      </c>
      <c r="AR390" s="5">
        <v>-6.6854948877090523</v>
      </c>
      <c r="AS390" s="68">
        <v>360</v>
      </c>
      <c r="AT390" s="14">
        <v>0</v>
      </c>
      <c r="AU390" s="42">
        <v>-13.513857214557907</v>
      </c>
      <c r="AV390" s="19"/>
      <c r="AW390" s="19">
        <v>0</v>
      </c>
      <c r="AX390" s="43">
        <v>0</v>
      </c>
      <c r="AY390" s="167">
        <v>504.86</v>
      </c>
      <c r="AZ390" s="167">
        <v>788</v>
      </c>
      <c r="BA390" s="113">
        <v>-283.14</v>
      </c>
      <c r="BB390" s="160">
        <v>420</v>
      </c>
      <c r="BC390" s="160">
        <v>585</v>
      </c>
      <c r="BD390" s="267" t="s">
        <v>22151</v>
      </c>
    </row>
    <row r="391" spans="1:56" x14ac:dyDescent="0.3">
      <c r="A391" s="283" t="s">
        <v>22097</v>
      </c>
      <c r="B391" s="1" t="s">
        <v>14012</v>
      </c>
      <c r="C391" s="1" t="s">
        <v>14011</v>
      </c>
      <c r="D391" s="121" t="s">
        <v>14010</v>
      </c>
      <c r="E391" s="1" t="s">
        <v>1470</v>
      </c>
      <c r="F391" s="1" t="s">
        <v>6120</v>
      </c>
      <c r="G391" s="1" t="s">
        <v>1373</v>
      </c>
      <c r="H391" s="1">
        <v>19755</v>
      </c>
      <c r="I391" s="1" t="s">
        <v>14021</v>
      </c>
      <c r="J391" s="1" t="e">
        <v>#VALUE!</v>
      </c>
      <c r="K391" s="1" t="s">
        <v>14137</v>
      </c>
      <c r="L391" s="170">
        <v>0</v>
      </c>
      <c r="M391" s="170">
        <v>0</v>
      </c>
      <c r="N391" s="68">
        <v>0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68">
        <v>0</v>
      </c>
      <c r="V391" s="68">
        <v>0</v>
      </c>
      <c r="W391" s="68">
        <v>0</v>
      </c>
      <c r="X391" s="68">
        <v>0</v>
      </c>
      <c r="Y391" s="68">
        <v>0</v>
      </c>
      <c r="Z391" s="68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0.20996323164924546</v>
      </c>
      <c r="AK391" s="5">
        <v>0</v>
      </c>
      <c r="AL391" s="5">
        <v>0.20996323164924546</v>
      </c>
      <c r="AM391" s="68">
        <v>360</v>
      </c>
      <c r="AN391" s="5">
        <v>0.20996323164924546</v>
      </c>
      <c r="AO391" s="17">
        <v>225</v>
      </c>
      <c r="AP391" s="17" t="s">
        <v>22151</v>
      </c>
      <c r="AQ391" s="5">
        <v>6.895458119358298</v>
      </c>
      <c r="AR391" s="5">
        <v>-6.6854948877090523</v>
      </c>
      <c r="AS391" s="68">
        <v>360</v>
      </c>
      <c r="AT391" s="14">
        <v>0</v>
      </c>
      <c r="AU391" s="42">
        <v>-13.513857214557907</v>
      </c>
      <c r="AV391" s="19"/>
      <c r="AW391" s="19">
        <v>0</v>
      </c>
      <c r="AX391" s="43">
        <v>0</v>
      </c>
      <c r="AY391" s="167">
        <v>244.34</v>
      </c>
      <c r="AZ391" s="167">
        <v>788</v>
      </c>
      <c r="BA391" s="113">
        <v>-543.66</v>
      </c>
      <c r="BB391" s="160">
        <v>196</v>
      </c>
      <c r="BC391" s="160">
        <v>326</v>
      </c>
      <c r="BD391" s="267" t="s">
        <v>22151</v>
      </c>
    </row>
    <row r="392" spans="1:56" x14ac:dyDescent="0.3">
      <c r="A392" s="213" t="s">
        <v>2616</v>
      </c>
      <c r="B392" s="1" t="s">
        <v>7558</v>
      </c>
      <c r="C392" s="1" t="s">
        <v>7040</v>
      </c>
      <c r="D392" s="121" t="s">
        <v>1055</v>
      </c>
      <c r="E392" s="1" t="s">
        <v>1376</v>
      </c>
      <c r="F392" s="1" t="s">
        <v>6120</v>
      </c>
      <c r="G392" s="1" t="s">
        <v>1373</v>
      </c>
      <c r="H392" s="1">
        <v>7531</v>
      </c>
      <c r="I392" s="1" t="s">
        <v>9159</v>
      </c>
      <c r="J392" s="1" t="e">
        <v>#VALUE!</v>
      </c>
      <c r="K392" s="1" t="s">
        <v>5912</v>
      </c>
      <c r="L392" s="170">
        <v>0</v>
      </c>
      <c r="M392" s="170">
        <v>0</v>
      </c>
      <c r="N392" s="68">
        <v>0</v>
      </c>
      <c r="O392" s="68">
        <v>0</v>
      </c>
      <c r="P392" s="68">
        <v>0</v>
      </c>
      <c r="Q392" s="77">
        <v>0</v>
      </c>
      <c r="R392" s="77">
        <v>0</v>
      </c>
      <c r="S392" s="77">
        <v>0</v>
      </c>
      <c r="T392" s="77">
        <v>0</v>
      </c>
      <c r="U392" s="77">
        <v>0</v>
      </c>
      <c r="V392" s="77">
        <v>0</v>
      </c>
      <c r="W392" s="77">
        <v>0</v>
      </c>
      <c r="X392" s="77">
        <v>0</v>
      </c>
      <c r="Y392" s="77">
        <v>0</v>
      </c>
      <c r="Z392" s="77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0.20996323164924546</v>
      </c>
      <c r="AK392" s="54">
        <v>0</v>
      </c>
      <c r="AL392" s="54">
        <v>0.20996323164924546</v>
      </c>
      <c r="AM392" s="77">
        <v>360</v>
      </c>
      <c r="AN392" s="54">
        <v>0.20996323164924546</v>
      </c>
      <c r="AO392" s="59">
        <v>225</v>
      </c>
      <c r="AP392" s="59" t="s">
        <v>22151</v>
      </c>
      <c r="AQ392" s="54">
        <v>6.895458119358298</v>
      </c>
      <c r="AR392" s="54">
        <v>-6.6854948877090523</v>
      </c>
      <c r="AS392" s="77">
        <v>360</v>
      </c>
      <c r="AT392" s="54">
        <v>0</v>
      </c>
      <c r="AU392" s="60">
        <v>-13.513857214557907</v>
      </c>
      <c r="AV392" s="54"/>
      <c r="AW392" s="54">
        <v>0</v>
      </c>
      <c r="AX392" s="43">
        <v>0</v>
      </c>
      <c r="AY392" s="167">
        <v>742.68</v>
      </c>
      <c r="AZ392" s="167">
        <v>788</v>
      </c>
      <c r="BA392" s="113">
        <v>-45.32000000000005</v>
      </c>
      <c r="BB392" s="160">
        <v>596</v>
      </c>
      <c r="BC392" s="160">
        <v>747</v>
      </c>
      <c r="BD392" s="267" t="s">
        <v>22151</v>
      </c>
    </row>
    <row r="393" spans="1:56" x14ac:dyDescent="0.3">
      <c r="A393" s="214" t="s">
        <v>2441</v>
      </c>
      <c r="B393" s="33" t="s">
        <v>7532</v>
      </c>
      <c r="C393" s="33" t="s">
        <v>6539</v>
      </c>
      <c r="D393" s="121" t="s">
        <v>861</v>
      </c>
      <c r="E393" s="33" t="s">
        <v>1531</v>
      </c>
      <c r="F393" s="114" t="s">
        <v>9094</v>
      </c>
      <c r="G393" s="1" t="s">
        <v>1373</v>
      </c>
      <c r="H393" s="114">
        <v>10130</v>
      </c>
      <c r="I393" s="114" t="s">
        <v>10178</v>
      </c>
      <c r="J393" s="114" t="e">
        <v>#VALUE!</v>
      </c>
      <c r="K393" s="114" t="s">
        <v>5806</v>
      </c>
      <c r="L393" s="172">
        <v>0</v>
      </c>
      <c r="M393" s="172">
        <v>0</v>
      </c>
      <c r="N393" s="115">
        <v>0</v>
      </c>
      <c r="O393" s="115">
        <v>0</v>
      </c>
      <c r="P393" s="115">
        <v>0</v>
      </c>
      <c r="Q393" s="115">
        <v>0</v>
      </c>
      <c r="R393" s="115">
        <v>0</v>
      </c>
      <c r="S393" s="115">
        <v>0</v>
      </c>
      <c r="T393" s="115">
        <v>0</v>
      </c>
      <c r="U393" s="115">
        <v>0</v>
      </c>
      <c r="V393" s="115">
        <v>0</v>
      </c>
      <c r="W393" s="115">
        <v>0</v>
      </c>
      <c r="X393" s="115">
        <v>0</v>
      </c>
      <c r="Y393" s="115">
        <v>0</v>
      </c>
      <c r="Z393" s="115">
        <v>0</v>
      </c>
      <c r="AA393" s="116">
        <v>0</v>
      </c>
      <c r="AB393" s="116">
        <v>0</v>
      </c>
      <c r="AC393" s="116">
        <v>0</v>
      </c>
      <c r="AD393" s="116">
        <v>0</v>
      </c>
      <c r="AE393" s="116">
        <v>0</v>
      </c>
      <c r="AF393" s="116">
        <v>0</v>
      </c>
      <c r="AG393" s="116">
        <v>0</v>
      </c>
      <c r="AH393" s="116">
        <v>0</v>
      </c>
      <c r="AI393" s="116">
        <v>0</v>
      </c>
      <c r="AJ393" s="116">
        <v>0.20996323164924546</v>
      </c>
      <c r="AK393" s="116">
        <v>0</v>
      </c>
      <c r="AL393" s="116">
        <v>0.20996323164924546</v>
      </c>
      <c r="AM393" s="115">
        <v>360</v>
      </c>
      <c r="AN393" s="116">
        <v>0.20996323164924546</v>
      </c>
      <c r="AO393" s="119">
        <v>225</v>
      </c>
      <c r="AP393" s="119" t="s">
        <v>22151</v>
      </c>
      <c r="AQ393" s="34">
        <v>6.895458119358298</v>
      </c>
      <c r="AR393" s="116">
        <v>-6.6854948877090523</v>
      </c>
      <c r="AS393" s="115">
        <v>360</v>
      </c>
      <c r="AT393" s="116">
        <v>0</v>
      </c>
      <c r="AU393" s="117">
        <v>-13.513857214557907</v>
      </c>
      <c r="AV393" s="116"/>
      <c r="AW393" s="116">
        <v>0</v>
      </c>
      <c r="AX393" s="43">
        <v>0</v>
      </c>
      <c r="AY393" s="168">
        <v>746.8</v>
      </c>
      <c r="AZ393" s="168">
        <v>788</v>
      </c>
      <c r="BA393" s="120">
        <v>-41.200000000000045</v>
      </c>
      <c r="BB393" s="161">
        <v>628</v>
      </c>
      <c r="BC393" s="161">
        <v>723</v>
      </c>
      <c r="BD393" s="267" t="s">
        <v>22151</v>
      </c>
    </row>
    <row r="394" spans="1:56" x14ac:dyDescent="0.3">
      <c r="A394" s="213" t="s">
        <v>11175</v>
      </c>
      <c r="B394" s="33" t="s">
        <v>6995</v>
      </c>
      <c r="C394" s="33" t="s">
        <v>6629</v>
      </c>
      <c r="D394" s="121" t="s">
        <v>11176</v>
      </c>
      <c r="E394" s="33" t="s">
        <v>1434</v>
      </c>
      <c r="F394" s="1" t="s">
        <v>9094</v>
      </c>
      <c r="G394" s="1" t="s">
        <v>1373</v>
      </c>
      <c r="H394" s="1">
        <v>12972</v>
      </c>
      <c r="I394" s="1" t="s">
        <v>11177</v>
      </c>
      <c r="J394" s="1" t="e">
        <v>#VALUE!</v>
      </c>
      <c r="K394" s="1" t="s">
        <v>11178</v>
      </c>
      <c r="L394" s="170">
        <v>0</v>
      </c>
      <c r="M394" s="170">
        <v>0</v>
      </c>
      <c r="N394" s="68">
        <v>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0</v>
      </c>
      <c r="Z394" s="68">
        <v>0</v>
      </c>
      <c r="AA394" s="5">
        <v>0</v>
      </c>
      <c r="AB394" s="5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">
        <v>0</v>
      </c>
      <c r="AJ394" s="5">
        <v>0.20996323164924546</v>
      </c>
      <c r="AK394" s="5">
        <v>0</v>
      </c>
      <c r="AL394" s="54">
        <v>0.20996323164924546</v>
      </c>
      <c r="AM394" s="77">
        <v>360</v>
      </c>
      <c r="AN394" s="54">
        <v>0.20996323164924546</v>
      </c>
      <c r="AO394" s="59">
        <v>225</v>
      </c>
      <c r="AP394" s="59" t="s">
        <v>22151</v>
      </c>
      <c r="AQ394" s="54">
        <v>6.895458119358298</v>
      </c>
      <c r="AR394" s="54">
        <v>-6.6854948877090523</v>
      </c>
      <c r="AS394" s="77">
        <v>360</v>
      </c>
      <c r="AT394" s="54">
        <v>0</v>
      </c>
      <c r="AU394" s="60">
        <v>-13.513857214557907</v>
      </c>
      <c r="AV394" s="54"/>
      <c r="AW394" s="54">
        <v>0</v>
      </c>
      <c r="AX394" s="43">
        <v>0</v>
      </c>
      <c r="AY394" s="167">
        <v>626.07000000000005</v>
      </c>
      <c r="AZ394" s="167">
        <v>788</v>
      </c>
      <c r="BA394" s="113">
        <v>-161.92999999999995</v>
      </c>
      <c r="BB394" s="160">
        <v>507</v>
      </c>
      <c r="BC394" s="160">
        <v>734</v>
      </c>
      <c r="BD394" s="267" t="s">
        <v>22151</v>
      </c>
    </row>
    <row r="395" spans="1:56" x14ac:dyDescent="0.3">
      <c r="A395" s="212" t="s">
        <v>2158</v>
      </c>
      <c r="B395" s="1" t="s">
        <v>7515</v>
      </c>
      <c r="C395" s="1" t="s">
        <v>7516</v>
      </c>
      <c r="D395" s="121" t="s">
        <v>722</v>
      </c>
      <c r="E395" s="1" t="s">
        <v>1460</v>
      </c>
      <c r="F395" s="1" t="s">
        <v>9094</v>
      </c>
      <c r="G395" s="1" t="s">
        <v>1373</v>
      </c>
      <c r="H395" s="216">
        <v>4972</v>
      </c>
      <c r="I395" s="216" t="s">
        <v>10905</v>
      </c>
      <c r="J395" s="244" t="e">
        <v>#VALUE!</v>
      </c>
      <c r="K395" s="244" t="s">
        <v>5605</v>
      </c>
      <c r="L395" s="171">
        <v>0</v>
      </c>
      <c r="M395" s="171">
        <v>0</v>
      </c>
      <c r="N395" s="221">
        <v>0</v>
      </c>
      <c r="O395" s="97">
        <v>0</v>
      </c>
      <c r="P395" s="97">
        <v>0</v>
      </c>
      <c r="Q395" s="221">
        <v>0</v>
      </c>
      <c r="R395" s="97">
        <v>0</v>
      </c>
      <c r="S395" s="97">
        <v>0</v>
      </c>
      <c r="T395" s="221">
        <v>0</v>
      </c>
      <c r="U395" s="221">
        <v>0</v>
      </c>
      <c r="V395" s="221">
        <v>0</v>
      </c>
      <c r="W395" s="221">
        <v>0</v>
      </c>
      <c r="X395" s="221">
        <v>0</v>
      </c>
      <c r="Y395" s="221">
        <v>0</v>
      </c>
      <c r="Z395" s="221">
        <v>0</v>
      </c>
      <c r="AA395" s="224">
        <v>0</v>
      </c>
      <c r="AB395" s="224">
        <v>0</v>
      </c>
      <c r="AC395" s="224">
        <v>0</v>
      </c>
      <c r="AD395" s="245">
        <v>0</v>
      </c>
      <c r="AE395" s="224">
        <v>0</v>
      </c>
      <c r="AF395" s="245">
        <v>0</v>
      </c>
      <c r="AG395" s="245">
        <v>0</v>
      </c>
      <c r="AH395" s="224">
        <v>0</v>
      </c>
      <c r="AI395" s="224">
        <v>0</v>
      </c>
      <c r="AJ395" s="224">
        <v>0.20996323164924546</v>
      </c>
      <c r="AK395" s="224">
        <v>0</v>
      </c>
      <c r="AL395" s="228">
        <v>0.20996323164924546</v>
      </c>
      <c r="AM395" s="246">
        <v>360</v>
      </c>
      <c r="AN395" s="247">
        <v>0.20996323164924546</v>
      </c>
      <c r="AO395" s="248">
        <v>225</v>
      </c>
      <c r="AP395" s="253" t="s">
        <v>22151</v>
      </c>
      <c r="AQ395" s="224">
        <v>6.895458119358298</v>
      </c>
      <c r="AR395" s="224">
        <v>-6.6854948877090523</v>
      </c>
      <c r="AS395" s="221">
        <v>360</v>
      </c>
      <c r="AT395" s="224">
        <v>0</v>
      </c>
      <c r="AU395" s="239">
        <v>-13.513857214557907</v>
      </c>
      <c r="AV395" s="224"/>
      <c r="AW395" s="224">
        <v>0</v>
      </c>
      <c r="AX395" s="43">
        <v>0</v>
      </c>
      <c r="AY395" s="268">
        <v>601.5</v>
      </c>
      <c r="AZ395" s="255">
        <v>788</v>
      </c>
      <c r="BA395" s="256">
        <v>-186.5</v>
      </c>
      <c r="BB395" s="257">
        <v>515</v>
      </c>
      <c r="BC395" s="257">
        <v>683</v>
      </c>
      <c r="BD395" s="267" t="s">
        <v>22151</v>
      </c>
    </row>
    <row r="396" spans="1:56" x14ac:dyDescent="0.3">
      <c r="A396" s="178" t="s">
        <v>8240</v>
      </c>
      <c r="B396" s="33" t="s">
        <v>8241</v>
      </c>
      <c r="C396" s="33" t="s">
        <v>6639</v>
      </c>
      <c r="D396" s="121" t="s">
        <v>8928</v>
      </c>
      <c r="E396" s="33" t="s">
        <v>1464</v>
      </c>
      <c r="F396" s="1" t="s">
        <v>6120</v>
      </c>
      <c r="G396" s="1" t="s">
        <v>1373</v>
      </c>
      <c r="H396" s="1">
        <v>16137</v>
      </c>
      <c r="I396" s="1" t="s">
        <v>9354</v>
      </c>
      <c r="J396" s="1" t="e">
        <v>#VALUE!</v>
      </c>
      <c r="K396" s="1" t="s">
        <v>8929</v>
      </c>
      <c r="L396" s="170">
        <v>0</v>
      </c>
      <c r="M396" s="170">
        <v>0</v>
      </c>
      <c r="N396" s="68">
        <v>0</v>
      </c>
      <c r="O396" s="68">
        <v>0</v>
      </c>
      <c r="P396" s="68">
        <v>0</v>
      </c>
      <c r="Q396" s="68">
        <v>0</v>
      </c>
      <c r="R396" s="68">
        <v>0</v>
      </c>
      <c r="S396" s="68">
        <v>0</v>
      </c>
      <c r="T396" s="68">
        <v>0</v>
      </c>
      <c r="U396" s="68">
        <v>0</v>
      </c>
      <c r="V396" s="68">
        <v>0</v>
      </c>
      <c r="W396" s="68">
        <v>0</v>
      </c>
      <c r="X396" s="68">
        <v>0</v>
      </c>
      <c r="Y396" s="68">
        <v>0</v>
      </c>
      <c r="Z396" s="68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0.20996323164924546</v>
      </c>
      <c r="AK396" s="5">
        <v>0</v>
      </c>
      <c r="AL396" s="5">
        <v>0.20996323164924546</v>
      </c>
      <c r="AM396" s="68">
        <v>360</v>
      </c>
      <c r="AN396" s="5">
        <v>0.20996323164924546</v>
      </c>
      <c r="AO396" s="17">
        <v>225</v>
      </c>
      <c r="AP396" s="17" t="s">
        <v>22151</v>
      </c>
      <c r="AQ396" s="5">
        <v>6.895458119358298</v>
      </c>
      <c r="AR396" s="5">
        <v>-6.6854948877090523</v>
      </c>
      <c r="AS396" s="68">
        <v>360</v>
      </c>
      <c r="AT396" s="14">
        <v>0</v>
      </c>
      <c r="AU396" s="42">
        <v>-13.513857214557907</v>
      </c>
      <c r="AV396" s="19"/>
      <c r="AW396" s="19">
        <v>0</v>
      </c>
      <c r="AX396" s="43">
        <v>0</v>
      </c>
      <c r="AY396" s="167">
        <v>674.3</v>
      </c>
      <c r="AZ396" s="167">
        <v>788</v>
      </c>
      <c r="BA396" s="113">
        <v>-113.70000000000005</v>
      </c>
      <c r="BB396" s="160">
        <v>527</v>
      </c>
      <c r="BC396" s="160">
        <v>749</v>
      </c>
      <c r="BD396" s="267" t="s">
        <v>22151</v>
      </c>
    </row>
    <row r="397" spans="1:56" x14ac:dyDescent="0.3">
      <c r="A397" s="178" t="s">
        <v>14640</v>
      </c>
      <c r="B397" s="33" t="s">
        <v>14642</v>
      </c>
      <c r="C397" s="33" t="s">
        <v>14641</v>
      </c>
      <c r="D397" s="121" t="s">
        <v>14288</v>
      </c>
      <c r="E397" s="33" t="s">
        <v>1439</v>
      </c>
      <c r="F397" s="1" t="s">
        <v>6120</v>
      </c>
      <c r="G397" s="1" t="s">
        <v>1373</v>
      </c>
      <c r="H397" s="1">
        <v>9866</v>
      </c>
      <c r="I397" s="1" t="s">
        <v>14508</v>
      </c>
      <c r="J397" s="1" t="e">
        <v>#VALUE!</v>
      </c>
      <c r="K397" s="1" t="s">
        <v>15193</v>
      </c>
      <c r="L397" s="170">
        <v>0</v>
      </c>
      <c r="M397" s="170">
        <v>0</v>
      </c>
      <c r="N397" s="68">
        <v>0</v>
      </c>
      <c r="O397" s="68">
        <v>0</v>
      </c>
      <c r="P397" s="68">
        <v>0</v>
      </c>
      <c r="Q397" s="68">
        <v>0</v>
      </c>
      <c r="R397" s="68">
        <v>0</v>
      </c>
      <c r="S397" s="68">
        <v>0</v>
      </c>
      <c r="T397" s="68">
        <v>0</v>
      </c>
      <c r="U397" s="68">
        <v>0</v>
      </c>
      <c r="V397" s="68">
        <v>0</v>
      </c>
      <c r="W397" s="68">
        <v>0</v>
      </c>
      <c r="X397" s="68">
        <v>0</v>
      </c>
      <c r="Y397" s="68">
        <v>0</v>
      </c>
      <c r="Z397" s="68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0.20996323164924546</v>
      </c>
      <c r="AK397" s="5">
        <v>0</v>
      </c>
      <c r="AL397" s="5">
        <v>0.20996323164924546</v>
      </c>
      <c r="AM397" s="68">
        <v>360</v>
      </c>
      <c r="AN397" s="5">
        <v>0.20996323164924546</v>
      </c>
      <c r="AO397" s="17">
        <v>225</v>
      </c>
      <c r="AP397" s="17" t="s">
        <v>22151</v>
      </c>
      <c r="AQ397" s="5">
        <v>6.895458119358298</v>
      </c>
      <c r="AR397" s="5">
        <v>-6.6854948877090523</v>
      </c>
      <c r="AS397" s="68">
        <v>360</v>
      </c>
      <c r="AT397" s="14">
        <v>0</v>
      </c>
      <c r="AU397" s="42">
        <v>-13.513857214557907</v>
      </c>
      <c r="AV397" s="19"/>
      <c r="AW397" s="19">
        <v>0</v>
      </c>
      <c r="AX397" s="43">
        <v>0</v>
      </c>
      <c r="AY397" s="167">
        <v>999</v>
      </c>
      <c r="AZ397" s="167">
        <v>788</v>
      </c>
      <c r="BA397" s="113">
        <v>211</v>
      </c>
      <c r="BB397" s="160">
        <v>0</v>
      </c>
      <c r="BC397" s="160">
        <v>0</v>
      </c>
      <c r="BD397" s="267" t="s">
        <v>22151</v>
      </c>
    </row>
    <row r="398" spans="1:56" x14ac:dyDescent="0.3">
      <c r="A398" s="178" t="s">
        <v>20223</v>
      </c>
      <c r="B398" s="33" t="s">
        <v>20225</v>
      </c>
      <c r="C398" s="33" t="s">
        <v>6918</v>
      </c>
      <c r="D398" s="121" t="s">
        <v>20224</v>
      </c>
      <c r="E398" s="33" t="s">
        <v>1439</v>
      </c>
      <c r="F398" s="1" t="s">
        <v>6120</v>
      </c>
      <c r="G398" s="1" t="s">
        <v>1373</v>
      </c>
      <c r="H398" s="1" t="e">
        <v>#VALUE!</v>
      </c>
      <c r="I398" s="1" t="s">
        <v>20226</v>
      </c>
      <c r="J398" s="1" t="e">
        <v>#VALUE!</v>
      </c>
      <c r="K398" s="1" t="s">
        <v>20228</v>
      </c>
      <c r="L398" s="170">
        <v>0</v>
      </c>
      <c r="M398" s="170">
        <v>0</v>
      </c>
      <c r="N398" s="68">
        <v>0</v>
      </c>
      <c r="O398" s="68">
        <v>0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68">
        <v>0</v>
      </c>
      <c r="V398" s="68">
        <v>0</v>
      </c>
      <c r="W398" s="68">
        <v>0</v>
      </c>
      <c r="X398" s="68">
        <v>0</v>
      </c>
      <c r="Y398" s="68">
        <v>0</v>
      </c>
      <c r="Z398" s="68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0.20996323164924546</v>
      </c>
      <c r="AK398" s="5">
        <v>0</v>
      </c>
      <c r="AL398" s="5">
        <v>0.20996323164924546</v>
      </c>
      <c r="AM398" s="68">
        <v>360</v>
      </c>
      <c r="AN398" s="5">
        <v>0.20996323164924546</v>
      </c>
      <c r="AO398" s="17">
        <v>225</v>
      </c>
      <c r="AP398" s="17" t="s">
        <v>22151</v>
      </c>
      <c r="AQ398" s="5">
        <v>6.895458119358298</v>
      </c>
      <c r="AR398" s="5">
        <v>-6.6854948877090523</v>
      </c>
      <c r="AS398" s="68">
        <v>360</v>
      </c>
      <c r="AT398" s="14">
        <v>0</v>
      </c>
      <c r="AU398" s="42">
        <v>-13.513857214557907</v>
      </c>
      <c r="AV398" s="19"/>
      <c r="AW398" s="19">
        <v>0</v>
      </c>
      <c r="AX398" s="43">
        <v>0</v>
      </c>
      <c r="AY398" s="167">
        <v>607.92999999999995</v>
      </c>
      <c r="AZ398" s="167">
        <v>788</v>
      </c>
      <c r="BA398" s="113">
        <v>-180.07000000000005</v>
      </c>
      <c r="BB398" s="160">
        <v>523</v>
      </c>
      <c r="BC398" s="160">
        <v>722</v>
      </c>
      <c r="BD398" s="267" t="s">
        <v>22151</v>
      </c>
    </row>
    <row r="399" spans="1:56" x14ac:dyDescent="0.3">
      <c r="A399" s="212" t="s">
        <v>12103</v>
      </c>
      <c r="B399" s="33" t="s">
        <v>7713</v>
      </c>
      <c r="C399" s="33" t="s">
        <v>6596</v>
      </c>
      <c r="D399" s="121" t="s">
        <v>11274</v>
      </c>
      <c r="E399" s="33" t="s">
        <v>1416</v>
      </c>
      <c r="F399" s="1" t="s">
        <v>9094</v>
      </c>
      <c r="G399" s="1" t="s">
        <v>1373</v>
      </c>
      <c r="H399" s="216">
        <v>11903</v>
      </c>
      <c r="I399" s="216" t="s">
        <v>11275</v>
      </c>
      <c r="J399" s="244" t="e">
        <v>#VALUE!</v>
      </c>
      <c r="K399" s="244" t="s">
        <v>12105</v>
      </c>
      <c r="L399" s="171">
        <v>0</v>
      </c>
      <c r="M399" s="171">
        <v>0</v>
      </c>
      <c r="N399" s="221">
        <v>0</v>
      </c>
      <c r="O399" s="97">
        <v>0</v>
      </c>
      <c r="P399" s="97">
        <v>0</v>
      </c>
      <c r="Q399" s="221">
        <v>0</v>
      </c>
      <c r="R399" s="97">
        <v>0</v>
      </c>
      <c r="S399" s="97">
        <v>0</v>
      </c>
      <c r="T399" s="221">
        <v>0</v>
      </c>
      <c r="U399" s="221">
        <v>0</v>
      </c>
      <c r="V399" s="221">
        <v>0</v>
      </c>
      <c r="W399" s="221">
        <v>0</v>
      </c>
      <c r="X399" s="221">
        <v>0</v>
      </c>
      <c r="Y399" s="221">
        <v>0</v>
      </c>
      <c r="Z399" s="221">
        <v>0</v>
      </c>
      <c r="AA399" s="224">
        <v>0</v>
      </c>
      <c r="AB399" s="224">
        <v>0</v>
      </c>
      <c r="AC399" s="224">
        <v>0</v>
      </c>
      <c r="AD399" s="245">
        <v>0</v>
      </c>
      <c r="AE399" s="224">
        <v>0</v>
      </c>
      <c r="AF399" s="245">
        <v>0</v>
      </c>
      <c r="AG399" s="245">
        <v>0</v>
      </c>
      <c r="AH399" s="224">
        <v>0</v>
      </c>
      <c r="AI399" s="224">
        <v>0</v>
      </c>
      <c r="AJ399" s="224">
        <v>0.20996323164924546</v>
      </c>
      <c r="AK399" s="224">
        <v>0</v>
      </c>
      <c r="AL399" s="228">
        <v>0.20996323164924546</v>
      </c>
      <c r="AM399" s="246">
        <v>360</v>
      </c>
      <c r="AN399" s="247">
        <v>0.20996323164924546</v>
      </c>
      <c r="AO399" s="248">
        <v>225</v>
      </c>
      <c r="AP399" s="253" t="s">
        <v>22151</v>
      </c>
      <c r="AQ399" s="224">
        <v>6.895458119358298</v>
      </c>
      <c r="AR399" s="224">
        <v>-6.6854948877090523</v>
      </c>
      <c r="AS399" s="221">
        <v>360</v>
      </c>
      <c r="AT399" s="224">
        <v>0</v>
      </c>
      <c r="AU399" s="239">
        <v>-13.513857214557907</v>
      </c>
      <c r="AV399" s="224"/>
      <c r="AW399" s="224">
        <v>0</v>
      </c>
      <c r="AX399" s="43">
        <v>0</v>
      </c>
      <c r="AY399" s="268">
        <v>744.52</v>
      </c>
      <c r="AZ399" s="255">
        <v>788</v>
      </c>
      <c r="BA399" s="256">
        <v>-43.480000000000018</v>
      </c>
      <c r="BB399" s="257">
        <v>633</v>
      </c>
      <c r="BC399" s="257">
        <v>740</v>
      </c>
      <c r="BD399" s="267" t="s">
        <v>22151</v>
      </c>
    </row>
    <row r="400" spans="1:56" x14ac:dyDescent="0.3">
      <c r="A400" s="214" t="s">
        <v>14984</v>
      </c>
      <c r="B400" s="33" t="s">
        <v>8112</v>
      </c>
      <c r="C400" s="33" t="s">
        <v>13109</v>
      </c>
      <c r="D400" s="121" t="s">
        <v>14985</v>
      </c>
      <c r="E400" s="33" t="s">
        <v>1426</v>
      </c>
      <c r="F400" s="114" t="s">
        <v>6120</v>
      </c>
      <c r="G400" s="1" t="s">
        <v>1373</v>
      </c>
      <c r="H400" s="114">
        <v>17948</v>
      </c>
      <c r="I400" s="114" t="s">
        <v>16899</v>
      </c>
      <c r="J400" s="114" t="e">
        <v>#VALUE!</v>
      </c>
      <c r="K400" s="114" t="s">
        <v>15214</v>
      </c>
      <c r="L400" s="172">
        <v>0</v>
      </c>
      <c r="M400" s="172">
        <v>0</v>
      </c>
      <c r="N400" s="115">
        <v>0</v>
      </c>
      <c r="O400" s="115">
        <v>0</v>
      </c>
      <c r="P400" s="115">
        <v>0</v>
      </c>
      <c r="Q400" s="115">
        <v>0</v>
      </c>
      <c r="R400" s="115">
        <v>0</v>
      </c>
      <c r="S400" s="115">
        <v>0</v>
      </c>
      <c r="T400" s="115">
        <v>0</v>
      </c>
      <c r="U400" s="115">
        <v>0</v>
      </c>
      <c r="V400" s="115">
        <v>0</v>
      </c>
      <c r="W400" s="115">
        <v>0</v>
      </c>
      <c r="X400" s="115">
        <v>0</v>
      </c>
      <c r="Y400" s="115">
        <v>0</v>
      </c>
      <c r="Z400" s="115">
        <v>0</v>
      </c>
      <c r="AA400" s="116">
        <v>0</v>
      </c>
      <c r="AB400" s="116">
        <v>0</v>
      </c>
      <c r="AC400" s="116">
        <v>0</v>
      </c>
      <c r="AD400" s="116">
        <v>0</v>
      </c>
      <c r="AE400" s="116">
        <v>0</v>
      </c>
      <c r="AF400" s="116">
        <v>0</v>
      </c>
      <c r="AG400" s="116">
        <v>0</v>
      </c>
      <c r="AH400" s="116">
        <v>0</v>
      </c>
      <c r="AI400" s="116">
        <v>0</v>
      </c>
      <c r="AJ400" s="116">
        <v>0.20996323164924546</v>
      </c>
      <c r="AK400" s="116">
        <v>0</v>
      </c>
      <c r="AL400" s="116">
        <v>0.20996323164924546</v>
      </c>
      <c r="AM400" s="115">
        <v>360</v>
      </c>
      <c r="AN400" s="116">
        <v>0.20996323164924546</v>
      </c>
      <c r="AO400" s="119">
        <v>225</v>
      </c>
      <c r="AP400" s="119" t="s">
        <v>22151</v>
      </c>
      <c r="AQ400" s="34">
        <v>6.895458119358298</v>
      </c>
      <c r="AR400" s="116">
        <v>-6.6854948877090523</v>
      </c>
      <c r="AS400" s="115">
        <v>360</v>
      </c>
      <c r="AT400" s="116">
        <v>0</v>
      </c>
      <c r="AU400" s="117">
        <v>-13.513857214557907</v>
      </c>
      <c r="AV400" s="116"/>
      <c r="AW400" s="116">
        <v>0</v>
      </c>
      <c r="AX400" s="43">
        <v>0</v>
      </c>
      <c r="AY400" s="168">
        <v>750.25</v>
      </c>
      <c r="AZ400" s="168">
        <v>788</v>
      </c>
      <c r="BA400" s="120">
        <v>-37.75</v>
      </c>
      <c r="BB400" s="161">
        <v>718</v>
      </c>
      <c r="BC400" s="161">
        <v>718</v>
      </c>
      <c r="BD400" s="267" t="s">
        <v>22151</v>
      </c>
    </row>
    <row r="401" spans="1:56" x14ac:dyDescent="0.3">
      <c r="A401" s="212" t="s">
        <v>10609</v>
      </c>
      <c r="B401" s="1" t="s">
        <v>10611</v>
      </c>
      <c r="C401" s="1" t="s">
        <v>7071</v>
      </c>
      <c r="D401" s="121" t="s">
        <v>10610</v>
      </c>
      <c r="E401" s="1" t="s">
        <v>1386</v>
      </c>
      <c r="F401" s="1" t="s">
        <v>6120</v>
      </c>
      <c r="G401" s="1" t="s">
        <v>1373</v>
      </c>
      <c r="H401" s="216" t="e">
        <v>#VALUE!</v>
      </c>
      <c r="I401" s="216" t="s">
        <v>10612</v>
      </c>
      <c r="J401" s="244" t="e">
        <v>#VALUE!</v>
      </c>
      <c r="K401" s="244" t="s">
        <v>10613</v>
      </c>
      <c r="L401" s="171">
        <v>0</v>
      </c>
      <c r="M401" s="171">
        <v>0</v>
      </c>
      <c r="N401" s="221">
        <v>0</v>
      </c>
      <c r="O401" s="97">
        <v>0</v>
      </c>
      <c r="P401" s="97">
        <v>0</v>
      </c>
      <c r="Q401" s="221">
        <v>0</v>
      </c>
      <c r="R401" s="97">
        <v>0</v>
      </c>
      <c r="S401" s="97">
        <v>0</v>
      </c>
      <c r="T401" s="221">
        <v>0</v>
      </c>
      <c r="U401" s="221">
        <v>0</v>
      </c>
      <c r="V401" s="221">
        <v>0</v>
      </c>
      <c r="W401" s="221">
        <v>0</v>
      </c>
      <c r="X401" s="221">
        <v>0</v>
      </c>
      <c r="Y401" s="221">
        <v>0</v>
      </c>
      <c r="Z401" s="221">
        <v>0</v>
      </c>
      <c r="AA401" s="224">
        <v>0</v>
      </c>
      <c r="AB401" s="224">
        <v>0</v>
      </c>
      <c r="AC401" s="224">
        <v>0</v>
      </c>
      <c r="AD401" s="245">
        <v>0</v>
      </c>
      <c r="AE401" s="224">
        <v>0</v>
      </c>
      <c r="AF401" s="245">
        <v>0</v>
      </c>
      <c r="AG401" s="245">
        <v>0</v>
      </c>
      <c r="AH401" s="224">
        <v>0</v>
      </c>
      <c r="AI401" s="224">
        <v>0</v>
      </c>
      <c r="AJ401" s="224">
        <v>0.20996323164924546</v>
      </c>
      <c r="AK401" s="224">
        <v>0</v>
      </c>
      <c r="AL401" s="228">
        <v>0.20996323164924546</v>
      </c>
      <c r="AM401" s="246">
        <v>360</v>
      </c>
      <c r="AN401" s="247">
        <v>0.20996323164924546</v>
      </c>
      <c r="AO401" s="248">
        <v>225</v>
      </c>
      <c r="AP401" s="253" t="s">
        <v>22151</v>
      </c>
      <c r="AQ401" s="224">
        <v>6.895458119358298</v>
      </c>
      <c r="AR401" s="224">
        <v>-6.6854948877090523</v>
      </c>
      <c r="AS401" s="221">
        <v>360</v>
      </c>
      <c r="AT401" s="224">
        <v>0</v>
      </c>
      <c r="AU401" s="239">
        <v>-13.513857214557907</v>
      </c>
      <c r="AV401" s="224"/>
      <c r="AW401" s="224">
        <v>0</v>
      </c>
      <c r="AX401" s="43">
        <v>0</v>
      </c>
      <c r="AY401" s="268">
        <v>732.91</v>
      </c>
      <c r="AZ401" s="255">
        <v>788</v>
      </c>
      <c r="BA401" s="256">
        <v>-55.090000000000032</v>
      </c>
      <c r="BB401" s="257">
        <v>642</v>
      </c>
      <c r="BC401" s="257">
        <v>732</v>
      </c>
      <c r="BD401" s="267" t="s">
        <v>22151</v>
      </c>
    </row>
    <row r="402" spans="1:56" x14ac:dyDescent="0.3">
      <c r="A402" s="215" t="s">
        <v>16348</v>
      </c>
      <c r="B402" s="33" t="s">
        <v>6570</v>
      </c>
      <c r="C402" s="33" t="s">
        <v>7671</v>
      </c>
      <c r="D402" s="121" t="s">
        <v>15452</v>
      </c>
      <c r="E402" s="33" t="s">
        <v>1531</v>
      </c>
      <c r="F402" s="1" t="s">
        <v>9094</v>
      </c>
      <c r="G402" s="1" t="s">
        <v>1373</v>
      </c>
      <c r="H402" s="1">
        <v>19884</v>
      </c>
      <c r="I402" s="1" t="s">
        <v>16349</v>
      </c>
      <c r="J402" s="1" t="e">
        <v>#VALUE!</v>
      </c>
      <c r="K402" s="1" t="s">
        <v>15317</v>
      </c>
      <c r="L402" s="170">
        <v>0</v>
      </c>
      <c r="M402" s="170">
        <v>0</v>
      </c>
      <c r="N402" s="68">
        <v>0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68">
        <v>0</v>
      </c>
      <c r="V402" s="68">
        <v>0</v>
      </c>
      <c r="W402" s="68">
        <v>0</v>
      </c>
      <c r="X402" s="68">
        <v>0</v>
      </c>
      <c r="Y402" s="68">
        <v>0</v>
      </c>
      <c r="Z402" s="68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0.20996323164924546</v>
      </c>
      <c r="AK402" s="5">
        <v>0</v>
      </c>
      <c r="AL402" s="5">
        <v>0.20996323164924546</v>
      </c>
      <c r="AM402" s="68">
        <v>360</v>
      </c>
      <c r="AN402" s="5">
        <v>0.20996323164924546</v>
      </c>
      <c r="AO402" s="17">
        <v>225</v>
      </c>
      <c r="AP402" s="17" t="s">
        <v>22151</v>
      </c>
      <c r="AQ402" s="5">
        <v>6.895458119358298</v>
      </c>
      <c r="AR402" s="5">
        <v>-6.6854948877090523</v>
      </c>
      <c r="AS402" s="68">
        <v>360</v>
      </c>
      <c r="AT402" s="14">
        <v>0</v>
      </c>
      <c r="AU402" s="42">
        <v>-13.513857214557907</v>
      </c>
      <c r="AV402" s="19"/>
      <c r="AW402" s="19">
        <v>0</v>
      </c>
      <c r="AX402" s="43">
        <v>0</v>
      </c>
      <c r="AY402" s="167">
        <v>607.14</v>
      </c>
      <c r="AZ402" s="167">
        <v>788</v>
      </c>
      <c r="BA402" s="113">
        <v>-180.86</v>
      </c>
      <c r="BB402" s="160">
        <v>397</v>
      </c>
      <c r="BC402" s="160">
        <v>723</v>
      </c>
      <c r="BD402" s="267" t="s">
        <v>22151</v>
      </c>
    </row>
    <row r="403" spans="1:56" x14ac:dyDescent="0.3">
      <c r="A403" s="178" t="s">
        <v>14609</v>
      </c>
      <c r="B403" s="33" t="s">
        <v>14610</v>
      </c>
      <c r="C403" s="33" t="s">
        <v>6687</v>
      </c>
      <c r="D403" s="121" t="s">
        <v>14535</v>
      </c>
      <c r="E403" s="33" t="s">
        <v>1509</v>
      </c>
      <c r="F403" s="1" t="s">
        <v>9094</v>
      </c>
      <c r="G403" s="1" t="s">
        <v>1373</v>
      </c>
      <c r="H403" s="1">
        <v>19320</v>
      </c>
      <c r="I403" s="1" t="s">
        <v>14611</v>
      </c>
      <c r="J403" s="1" t="e">
        <v>#VALUE!</v>
      </c>
      <c r="K403" s="1" t="s">
        <v>15154</v>
      </c>
      <c r="L403" s="170">
        <v>0</v>
      </c>
      <c r="M403" s="170">
        <v>0</v>
      </c>
      <c r="N403" s="68">
        <v>0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68">
        <v>0</v>
      </c>
      <c r="V403" s="68">
        <v>0</v>
      </c>
      <c r="W403" s="68">
        <v>0</v>
      </c>
      <c r="X403" s="68">
        <v>0</v>
      </c>
      <c r="Y403" s="68">
        <v>0</v>
      </c>
      <c r="Z403" s="68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0.20996323164924546</v>
      </c>
      <c r="AK403" s="5">
        <v>0</v>
      </c>
      <c r="AL403" s="5">
        <v>0.20996323164924546</v>
      </c>
      <c r="AM403" s="68">
        <v>360</v>
      </c>
      <c r="AN403" s="5">
        <v>0.20996323164924546</v>
      </c>
      <c r="AO403" s="17">
        <v>225</v>
      </c>
      <c r="AP403" s="17" t="s">
        <v>22151</v>
      </c>
      <c r="AQ403" s="5">
        <v>6.895458119358298</v>
      </c>
      <c r="AR403" s="5">
        <v>-6.6854948877090523</v>
      </c>
      <c r="AS403" s="68">
        <v>360</v>
      </c>
      <c r="AT403" s="14">
        <v>0</v>
      </c>
      <c r="AU403" s="42">
        <v>-13.513857214557907</v>
      </c>
      <c r="AV403" s="19"/>
      <c r="AW403" s="19">
        <v>0</v>
      </c>
      <c r="AX403" s="43">
        <v>0</v>
      </c>
      <c r="AY403" s="167">
        <v>601.86</v>
      </c>
      <c r="AZ403" s="167">
        <v>788</v>
      </c>
      <c r="BA403" s="113">
        <v>-186.14</v>
      </c>
      <c r="BB403" s="160">
        <v>456</v>
      </c>
      <c r="BC403" s="160">
        <v>701</v>
      </c>
      <c r="BD403" s="267" t="s">
        <v>22151</v>
      </c>
    </row>
    <row r="404" spans="1:56" x14ac:dyDescent="0.3">
      <c r="A404" s="178" t="s">
        <v>20168</v>
      </c>
      <c r="B404" s="33" t="s">
        <v>20169</v>
      </c>
      <c r="C404" s="33" t="s">
        <v>15789</v>
      </c>
      <c r="D404" s="121" t="s">
        <v>17268</v>
      </c>
      <c r="E404" s="33" t="s">
        <v>1372</v>
      </c>
      <c r="F404" s="1" t="s">
        <v>6120</v>
      </c>
      <c r="G404" s="1" t="s">
        <v>1373</v>
      </c>
      <c r="H404" s="1">
        <v>19899</v>
      </c>
      <c r="I404" s="1" t="s">
        <v>20170</v>
      </c>
      <c r="J404" s="1" t="e">
        <v>#VALUE!</v>
      </c>
      <c r="K404" s="1" t="s">
        <v>17712</v>
      </c>
      <c r="L404" s="170">
        <v>0</v>
      </c>
      <c r="M404" s="170">
        <v>0</v>
      </c>
      <c r="N404" s="68">
        <v>0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68">
        <v>0</v>
      </c>
      <c r="V404" s="68">
        <v>0</v>
      </c>
      <c r="W404" s="68">
        <v>0</v>
      </c>
      <c r="X404" s="68">
        <v>0</v>
      </c>
      <c r="Y404" s="68">
        <v>0</v>
      </c>
      <c r="Z404" s="68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0.20996323164924546</v>
      </c>
      <c r="AK404" s="5">
        <v>0</v>
      </c>
      <c r="AL404" s="5">
        <v>0.20996323164924546</v>
      </c>
      <c r="AM404" s="68">
        <v>360</v>
      </c>
      <c r="AN404" s="5">
        <v>0.20996323164924546</v>
      </c>
      <c r="AO404" s="17">
        <v>225</v>
      </c>
      <c r="AP404" s="17" t="s">
        <v>22151</v>
      </c>
      <c r="AQ404" s="5">
        <v>6.895458119358298</v>
      </c>
      <c r="AR404" s="5">
        <v>-6.6854948877090523</v>
      </c>
      <c r="AS404" s="68">
        <v>360</v>
      </c>
      <c r="AT404" s="14">
        <v>0</v>
      </c>
      <c r="AU404" s="42">
        <v>-13.513857214557907</v>
      </c>
      <c r="AV404" s="19"/>
      <c r="AW404" s="19">
        <v>0</v>
      </c>
      <c r="AX404" s="43">
        <v>0</v>
      </c>
      <c r="AY404" s="167">
        <v>491.14</v>
      </c>
      <c r="AZ404" s="167">
        <v>788</v>
      </c>
      <c r="BA404" s="113">
        <v>-296.86</v>
      </c>
      <c r="BB404" s="160">
        <v>425</v>
      </c>
      <c r="BC404" s="160">
        <v>575</v>
      </c>
      <c r="BD404" s="267" t="s">
        <v>22151</v>
      </c>
    </row>
    <row r="405" spans="1:56" x14ac:dyDescent="0.3">
      <c r="A405" s="178" t="s">
        <v>16114</v>
      </c>
      <c r="B405" s="1" t="s">
        <v>6972</v>
      </c>
      <c r="C405" s="1" t="s">
        <v>16115</v>
      </c>
      <c r="D405" s="121" t="s">
        <v>15035</v>
      </c>
      <c r="E405" s="1" t="s">
        <v>1389</v>
      </c>
      <c r="F405" s="1" t="s">
        <v>6120</v>
      </c>
      <c r="G405" s="1" t="s">
        <v>1373</v>
      </c>
      <c r="H405" s="1">
        <v>19848</v>
      </c>
      <c r="I405" s="1" t="s">
        <v>16116</v>
      </c>
      <c r="J405" s="1" t="e">
        <v>#VALUE!</v>
      </c>
      <c r="K405" s="1" t="s">
        <v>15464</v>
      </c>
      <c r="L405" s="170">
        <v>0</v>
      </c>
      <c r="M405" s="170">
        <v>0</v>
      </c>
      <c r="N405" s="68">
        <v>0</v>
      </c>
      <c r="O405" s="68">
        <v>0</v>
      </c>
      <c r="P405" s="68">
        <v>0</v>
      </c>
      <c r="Q405" s="68">
        <v>0</v>
      </c>
      <c r="R405" s="68">
        <v>0</v>
      </c>
      <c r="S405" s="68">
        <v>0</v>
      </c>
      <c r="T405" s="68">
        <v>0</v>
      </c>
      <c r="U405" s="68">
        <v>0</v>
      </c>
      <c r="V405" s="68">
        <v>0</v>
      </c>
      <c r="W405" s="68">
        <v>0</v>
      </c>
      <c r="X405" s="68">
        <v>0</v>
      </c>
      <c r="Y405" s="68">
        <v>0</v>
      </c>
      <c r="Z405" s="68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0.20996323164924546</v>
      </c>
      <c r="AK405" s="5">
        <v>0</v>
      </c>
      <c r="AL405" s="5">
        <v>0.20996323164924546</v>
      </c>
      <c r="AM405" s="68">
        <v>360</v>
      </c>
      <c r="AN405" s="5">
        <v>0.20996323164924546</v>
      </c>
      <c r="AO405" s="17">
        <v>225</v>
      </c>
      <c r="AP405" s="17" t="s">
        <v>22151</v>
      </c>
      <c r="AQ405" s="5">
        <v>6.895458119358298</v>
      </c>
      <c r="AR405" s="5">
        <v>-6.6854948877090523</v>
      </c>
      <c r="AS405" s="68">
        <v>360</v>
      </c>
      <c r="AT405" s="14">
        <v>0</v>
      </c>
      <c r="AU405" s="42">
        <v>-13.513857214557907</v>
      </c>
      <c r="AV405" s="19"/>
      <c r="AW405" s="19">
        <v>0</v>
      </c>
      <c r="AX405" s="43">
        <v>0</v>
      </c>
      <c r="AY405" s="167">
        <v>606.77</v>
      </c>
      <c r="AZ405" s="167">
        <v>788</v>
      </c>
      <c r="BA405" s="113">
        <v>-181.23000000000002</v>
      </c>
      <c r="BB405" s="160">
        <v>455</v>
      </c>
      <c r="BC405" s="160">
        <v>739</v>
      </c>
      <c r="BD405" s="267" t="s">
        <v>22151</v>
      </c>
    </row>
    <row r="406" spans="1:56" x14ac:dyDescent="0.3">
      <c r="A406" s="213" t="s">
        <v>11008</v>
      </c>
      <c r="B406" s="33" t="s">
        <v>11010</v>
      </c>
      <c r="C406" s="33" t="s">
        <v>6562</v>
      </c>
      <c r="D406" s="121" t="s">
        <v>11009</v>
      </c>
      <c r="E406" s="33" t="s">
        <v>1481</v>
      </c>
      <c r="F406" s="1" t="s">
        <v>9094</v>
      </c>
      <c r="G406" s="1" t="s">
        <v>1373</v>
      </c>
      <c r="H406" s="1">
        <v>12988</v>
      </c>
      <c r="I406" s="1" t="s">
        <v>11011</v>
      </c>
      <c r="J406" s="1" t="e">
        <v>#VALUE!</v>
      </c>
      <c r="K406" s="1" t="s">
        <v>11012</v>
      </c>
      <c r="L406" s="170">
        <v>0</v>
      </c>
      <c r="M406" s="170">
        <v>0</v>
      </c>
      <c r="N406" s="68">
        <v>0</v>
      </c>
      <c r="O406" s="68">
        <v>0</v>
      </c>
      <c r="P406" s="68">
        <v>0</v>
      </c>
      <c r="Q406" s="77">
        <v>0</v>
      </c>
      <c r="R406" s="77">
        <v>0</v>
      </c>
      <c r="S406" s="77">
        <v>0</v>
      </c>
      <c r="T406" s="77">
        <v>0</v>
      </c>
      <c r="U406" s="77">
        <v>0</v>
      </c>
      <c r="V406" s="77">
        <v>0</v>
      </c>
      <c r="W406" s="77">
        <v>0</v>
      </c>
      <c r="X406" s="77">
        <v>0</v>
      </c>
      <c r="Y406" s="77">
        <v>0</v>
      </c>
      <c r="Z406" s="77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0.20996323164924546</v>
      </c>
      <c r="AK406" s="54">
        <v>0</v>
      </c>
      <c r="AL406" s="54">
        <v>0.20996323164924546</v>
      </c>
      <c r="AM406" s="77">
        <v>360</v>
      </c>
      <c r="AN406" s="54">
        <v>0.20996323164924546</v>
      </c>
      <c r="AO406" s="59">
        <v>225</v>
      </c>
      <c r="AP406" s="59" t="s">
        <v>22151</v>
      </c>
      <c r="AQ406" s="54">
        <v>6.895458119358298</v>
      </c>
      <c r="AR406" s="54">
        <v>-6.6854948877090523</v>
      </c>
      <c r="AS406" s="77">
        <v>360</v>
      </c>
      <c r="AT406" s="54">
        <v>0</v>
      </c>
      <c r="AU406" s="60">
        <v>-13.513857214557907</v>
      </c>
      <c r="AV406" s="54"/>
      <c r="AW406" s="54">
        <v>0</v>
      </c>
      <c r="AX406" s="43">
        <v>0</v>
      </c>
      <c r="AY406" s="167">
        <v>999</v>
      </c>
      <c r="AZ406" s="167">
        <v>788</v>
      </c>
      <c r="BA406" s="113">
        <v>211</v>
      </c>
      <c r="BB406" s="160">
        <v>0</v>
      </c>
      <c r="BC406" s="160">
        <v>0</v>
      </c>
      <c r="BD406" s="267" t="s">
        <v>22151</v>
      </c>
    </row>
    <row r="407" spans="1:56" x14ac:dyDescent="0.3">
      <c r="A407" s="213" t="s">
        <v>2973</v>
      </c>
      <c r="B407" s="33" t="s">
        <v>7700</v>
      </c>
      <c r="C407" s="33" t="s">
        <v>6683</v>
      </c>
      <c r="D407" s="121" t="s">
        <v>674</v>
      </c>
      <c r="E407" s="33" t="s">
        <v>1398</v>
      </c>
      <c r="F407" s="1" t="s">
        <v>9094</v>
      </c>
      <c r="G407" s="1" t="s">
        <v>1373</v>
      </c>
      <c r="H407" s="1">
        <v>8241</v>
      </c>
      <c r="I407" s="1" t="s">
        <v>9532</v>
      </c>
      <c r="J407" s="1" t="e">
        <v>#VALUE!</v>
      </c>
      <c r="K407" s="1" t="s">
        <v>6193</v>
      </c>
      <c r="L407" s="170">
        <v>0</v>
      </c>
      <c r="M407" s="170">
        <v>0</v>
      </c>
      <c r="N407" s="68">
        <v>0</v>
      </c>
      <c r="O407" s="68">
        <v>0</v>
      </c>
      <c r="P407" s="68">
        <v>0</v>
      </c>
      <c r="Q407" s="68">
        <v>0</v>
      </c>
      <c r="R407" s="68">
        <v>0</v>
      </c>
      <c r="S407" s="68">
        <v>0</v>
      </c>
      <c r="T407" s="68">
        <v>0</v>
      </c>
      <c r="U407" s="68">
        <v>0</v>
      </c>
      <c r="V407" s="68">
        <v>0</v>
      </c>
      <c r="W407" s="68">
        <v>0</v>
      </c>
      <c r="X407" s="68">
        <v>0</v>
      </c>
      <c r="Y407" s="68">
        <v>0</v>
      </c>
      <c r="Z407" s="68">
        <v>0</v>
      </c>
      <c r="AA407" s="5">
        <v>0</v>
      </c>
      <c r="AB407" s="5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">
        <v>0</v>
      </c>
      <c r="AJ407" s="5">
        <v>0.20996323164924546</v>
      </c>
      <c r="AK407" s="5">
        <v>0</v>
      </c>
      <c r="AL407" s="54">
        <v>0.20996323164924546</v>
      </c>
      <c r="AM407" s="77">
        <v>360</v>
      </c>
      <c r="AN407" s="54">
        <v>0.20996323164924546</v>
      </c>
      <c r="AO407" s="59">
        <v>225</v>
      </c>
      <c r="AP407" s="59" t="s">
        <v>22151</v>
      </c>
      <c r="AQ407" s="54">
        <v>6.895458119358298</v>
      </c>
      <c r="AR407" s="54">
        <v>-6.6854948877090523</v>
      </c>
      <c r="AS407" s="77">
        <v>360</v>
      </c>
      <c r="AT407" s="54">
        <v>0</v>
      </c>
      <c r="AU407" s="60">
        <v>-13.513857214557907</v>
      </c>
      <c r="AV407" s="54"/>
      <c r="AW407" s="54">
        <v>0</v>
      </c>
      <c r="AX407" s="43">
        <v>0</v>
      </c>
      <c r="AY407" s="167">
        <v>749.75</v>
      </c>
      <c r="AZ407" s="167">
        <v>788</v>
      </c>
      <c r="BA407" s="113">
        <v>-38.25</v>
      </c>
      <c r="BB407" s="160">
        <v>696</v>
      </c>
      <c r="BC407" s="160">
        <v>696</v>
      </c>
      <c r="BD407" s="267" t="s">
        <v>22151</v>
      </c>
    </row>
    <row r="408" spans="1:56" x14ac:dyDescent="0.3">
      <c r="A408" s="178" t="s">
        <v>16886</v>
      </c>
      <c r="B408" s="33" t="s">
        <v>6970</v>
      </c>
      <c r="C408" s="33" t="s">
        <v>6620</v>
      </c>
      <c r="D408" s="121" t="s">
        <v>15058</v>
      </c>
      <c r="E408" s="33" t="s">
        <v>1389</v>
      </c>
      <c r="F408" s="1" t="s">
        <v>6120</v>
      </c>
      <c r="G408" s="1" t="s">
        <v>1373</v>
      </c>
      <c r="H408" s="1">
        <v>17359</v>
      </c>
      <c r="I408" s="1" t="s">
        <v>16887</v>
      </c>
      <c r="J408" s="1" t="e">
        <v>#VALUE!</v>
      </c>
      <c r="K408" s="1" t="s">
        <v>16888</v>
      </c>
      <c r="L408" s="170">
        <v>0</v>
      </c>
      <c r="M408" s="170">
        <v>0</v>
      </c>
      <c r="N408" s="68">
        <v>0</v>
      </c>
      <c r="O408" s="68">
        <v>0</v>
      </c>
      <c r="P408" s="68">
        <v>0</v>
      </c>
      <c r="Q408" s="68">
        <v>0</v>
      </c>
      <c r="R408" s="68">
        <v>0</v>
      </c>
      <c r="S408" s="68">
        <v>0</v>
      </c>
      <c r="T408" s="68">
        <v>0</v>
      </c>
      <c r="U408" s="68">
        <v>0</v>
      </c>
      <c r="V408" s="68">
        <v>0</v>
      </c>
      <c r="W408" s="68">
        <v>0</v>
      </c>
      <c r="X408" s="68">
        <v>0</v>
      </c>
      <c r="Y408" s="68">
        <v>0</v>
      </c>
      <c r="Z408" s="68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0.20996323164924546</v>
      </c>
      <c r="AK408" s="5">
        <v>0</v>
      </c>
      <c r="AL408" s="5">
        <v>0.20996323164924546</v>
      </c>
      <c r="AM408" s="68">
        <v>360</v>
      </c>
      <c r="AN408" s="5">
        <v>0.20996323164924546</v>
      </c>
      <c r="AO408" s="17">
        <v>225</v>
      </c>
      <c r="AP408" s="17" t="s">
        <v>22151</v>
      </c>
      <c r="AQ408" s="5">
        <v>6.895458119358298</v>
      </c>
      <c r="AR408" s="5">
        <v>-6.6854948877090523</v>
      </c>
      <c r="AS408" s="68">
        <v>360</v>
      </c>
      <c r="AT408" s="14">
        <v>0</v>
      </c>
      <c r="AU408" s="42">
        <v>-13.513857214557907</v>
      </c>
      <c r="AV408" s="19"/>
      <c r="AW408" s="19">
        <v>0</v>
      </c>
      <c r="AX408" s="43">
        <v>0</v>
      </c>
      <c r="AY408" s="167">
        <v>999</v>
      </c>
      <c r="AZ408" s="167">
        <v>788</v>
      </c>
      <c r="BA408" s="113">
        <v>211</v>
      </c>
      <c r="BB408" s="160">
        <v>0</v>
      </c>
      <c r="BC408" s="160">
        <v>0</v>
      </c>
      <c r="BD408" s="267" t="s">
        <v>22151</v>
      </c>
    </row>
    <row r="409" spans="1:56" x14ac:dyDescent="0.3">
      <c r="A409" s="178" t="s">
        <v>1476</v>
      </c>
      <c r="B409" s="33" t="s">
        <v>7563</v>
      </c>
      <c r="C409" s="33" t="s">
        <v>7564</v>
      </c>
      <c r="D409" s="121" t="s">
        <v>796</v>
      </c>
      <c r="E409" s="33" t="s">
        <v>1565</v>
      </c>
      <c r="F409" s="1" t="s">
        <v>6120</v>
      </c>
      <c r="G409" s="1" t="s">
        <v>1373</v>
      </c>
      <c r="H409" s="1">
        <v>8362</v>
      </c>
      <c r="I409" s="1" t="s">
        <v>10296</v>
      </c>
      <c r="J409" s="1" t="e">
        <v>#VALUE!</v>
      </c>
      <c r="K409" s="1" t="s">
        <v>5120</v>
      </c>
      <c r="L409" s="170">
        <v>0</v>
      </c>
      <c r="M409" s="170">
        <v>0</v>
      </c>
      <c r="N409" s="68">
        <v>0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0</v>
      </c>
      <c r="Z409" s="68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0.20996323164924546</v>
      </c>
      <c r="AK409" s="5">
        <v>0</v>
      </c>
      <c r="AL409" s="5">
        <v>0.20996323164924546</v>
      </c>
      <c r="AM409" s="68">
        <v>360</v>
      </c>
      <c r="AN409" s="5">
        <v>0.20996323164924546</v>
      </c>
      <c r="AO409" s="17">
        <v>225</v>
      </c>
      <c r="AP409" s="17" t="s">
        <v>22151</v>
      </c>
      <c r="AQ409" s="5">
        <v>6.895458119358298</v>
      </c>
      <c r="AR409" s="5">
        <v>-6.6854948877090523</v>
      </c>
      <c r="AS409" s="68">
        <v>360</v>
      </c>
      <c r="AT409" s="14">
        <v>0</v>
      </c>
      <c r="AU409" s="42">
        <v>-13.513857214557907</v>
      </c>
      <c r="AV409" s="19"/>
      <c r="AW409" s="19">
        <v>0</v>
      </c>
      <c r="AX409" s="43">
        <v>0</v>
      </c>
      <c r="AY409" s="167">
        <v>743.07</v>
      </c>
      <c r="AZ409" s="167">
        <v>788</v>
      </c>
      <c r="BA409" s="113">
        <v>-44.92999999999995</v>
      </c>
      <c r="BB409" s="160">
        <v>640</v>
      </c>
      <c r="BC409" s="160">
        <v>746</v>
      </c>
      <c r="BD409" s="267" t="s">
        <v>22151</v>
      </c>
    </row>
    <row r="410" spans="1:56" x14ac:dyDescent="0.3">
      <c r="A410" t="s">
        <v>15670</v>
      </c>
      <c r="B410" s="33" t="s">
        <v>7162</v>
      </c>
      <c r="C410" s="33" t="s">
        <v>6677</v>
      </c>
      <c r="D410" s="121" t="s">
        <v>15057</v>
      </c>
      <c r="E410" s="33" t="s">
        <v>1392</v>
      </c>
      <c r="F410" s="1" t="s">
        <v>6120</v>
      </c>
      <c r="G410" s="1" t="s">
        <v>1373</v>
      </c>
      <c r="H410" s="1">
        <v>13527</v>
      </c>
      <c r="I410" s="1" t="s">
        <v>15671</v>
      </c>
      <c r="J410" s="1" t="e">
        <v>#VALUE!</v>
      </c>
      <c r="K410" s="1" t="s">
        <v>15672</v>
      </c>
      <c r="L410" s="170">
        <v>0</v>
      </c>
      <c r="M410" s="170">
        <v>0</v>
      </c>
      <c r="N410" s="68">
        <v>0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68">
        <v>0</v>
      </c>
      <c r="V410" s="68">
        <v>0</v>
      </c>
      <c r="W410" s="68">
        <v>0</v>
      </c>
      <c r="X410" s="68">
        <v>0</v>
      </c>
      <c r="Y410" s="68">
        <v>0</v>
      </c>
      <c r="Z410" s="68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0.20996323164924546</v>
      </c>
      <c r="AK410" s="5">
        <v>0</v>
      </c>
      <c r="AL410" s="5">
        <v>0.20996323164924546</v>
      </c>
      <c r="AM410" s="68">
        <v>360</v>
      </c>
      <c r="AN410" s="5">
        <v>0.20996323164924546</v>
      </c>
      <c r="AO410" s="17">
        <v>225</v>
      </c>
      <c r="AP410" s="17" t="s">
        <v>22151</v>
      </c>
      <c r="AQ410" s="5">
        <v>6.895458119358298</v>
      </c>
      <c r="AR410" s="5">
        <v>-6.6854948877090523</v>
      </c>
      <c r="AS410" s="68">
        <v>360</v>
      </c>
      <c r="AT410" s="14">
        <v>0</v>
      </c>
      <c r="AU410" s="42">
        <v>-13.513857214557907</v>
      </c>
      <c r="AV410" s="19"/>
      <c r="AW410" s="19">
        <v>0</v>
      </c>
      <c r="AX410" s="43">
        <v>0</v>
      </c>
      <c r="AY410" s="167">
        <v>999</v>
      </c>
      <c r="AZ410" s="167">
        <v>788</v>
      </c>
      <c r="BA410" s="113">
        <v>211</v>
      </c>
      <c r="BB410" s="160">
        <v>0</v>
      </c>
      <c r="BC410" s="160">
        <v>0</v>
      </c>
      <c r="BD410" s="267" t="s">
        <v>22151</v>
      </c>
    </row>
    <row r="411" spans="1:56" x14ac:dyDescent="0.3">
      <c r="A411" s="178" t="s">
        <v>17065</v>
      </c>
      <c r="B411" s="1" t="s">
        <v>17066</v>
      </c>
      <c r="C411" s="1" t="s">
        <v>6876</v>
      </c>
      <c r="D411" s="121" t="s">
        <v>14277</v>
      </c>
      <c r="E411" s="1" t="s">
        <v>1481</v>
      </c>
      <c r="F411" s="1" t="s">
        <v>9094</v>
      </c>
      <c r="G411" s="1" t="s">
        <v>1373</v>
      </c>
      <c r="H411" s="1">
        <v>16390</v>
      </c>
      <c r="I411" s="1" t="s">
        <v>17067</v>
      </c>
      <c r="J411" s="1" t="e">
        <v>#VALUE!</v>
      </c>
      <c r="K411" s="1" t="s">
        <v>17069</v>
      </c>
      <c r="L411" s="170">
        <v>0</v>
      </c>
      <c r="M411" s="170">
        <v>0</v>
      </c>
      <c r="N411" s="68">
        <v>0</v>
      </c>
      <c r="O411" s="68">
        <v>0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68">
        <v>0</v>
      </c>
      <c r="V411" s="68">
        <v>0</v>
      </c>
      <c r="W411" s="68">
        <v>0</v>
      </c>
      <c r="X411" s="68">
        <v>0</v>
      </c>
      <c r="Y411" s="68">
        <v>0</v>
      </c>
      <c r="Z411" s="68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0.20996323164924546</v>
      </c>
      <c r="AK411" s="5">
        <v>0</v>
      </c>
      <c r="AL411" s="5">
        <v>0.20996323164924546</v>
      </c>
      <c r="AM411" s="68">
        <v>360</v>
      </c>
      <c r="AN411" s="5">
        <v>0.20996323164924546</v>
      </c>
      <c r="AO411" s="17">
        <v>225</v>
      </c>
      <c r="AP411" s="17" t="s">
        <v>22151</v>
      </c>
      <c r="AQ411" s="5">
        <v>6.895458119358298</v>
      </c>
      <c r="AR411" s="5">
        <v>-6.6854948877090523</v>
      </c>
      <c r="AS411" s="68">
        <v>360</v>
      </c>
      <c r="AT411" s="14">
        <v>0</v>
      </c>
      <c r="AU411" s="42">
        <v>-13.513857214557907</v>
      </c>
      <c r="AV411" s="19"/>
      <c r="AW411" s="19">
        <v>0</v>
      </c>
      <c r="AX411" s="43">
        <v>0</v>
      </c>
      <c r="AY411" s="167">
        <v>999</v>
      </c>
      <c r="AZ411" s="167">
        <v>788</v>
      </c>
      <c r="BA411" s="113">
        <v>211</v>
      </c>
      <c r="BB411" s="160">
        <v>0</v>
      </c>
      <c r="BC411" s="160">
        <v>0</v>
      </c>
      <c r="BD411" s="267" t="s">
        <v>22151</v>
      </c>
    </row>
    <row r="412" spans="1:56" x14ac:dyDescent="0.3">
      <c r="A412" s="178" t="s">
        <v>13100</v>
      </c>
      <c r="B412" s="33" t="s">
        <v>13101</v>
      </c>
      <c r="C412" s="33" t="s">
        <v>6681</v>
      </c>
      <c r="D412" s="121" t="s">
        <v>11810</v>
      </c>
      <c r="E412" s="33" t="s">
        <v>3591</v>
      </c>
      <c r="F412" s="1" t="s">
        <v>3591</v>
      </c>
      <c r="G412" s="1" t="s">
        <v>1373</v>
      </c>
      <c r="H412" s="1">
        <v>18331</v>
      </c>
      <c r="I412" s="1" t="s">
        <v>19838</v>
      </c>
      <c r="J412" s="1" t="e">
        <v>#VALUE!</v>
      </c>
      <c r="K412" s="1" t="s">
        <v>13103</v>
      </c>
      <c r="L412" s="170">
        <v>0</v>
      </c>
      <c r="M412" s="170">
        <v>0</v>
      </c>
      <c r="N412" s="68">
        <v>0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68">
        <v>0</v>
      </c>
      <c r="V412" s="68">
        <v>0</v>
      </c>
      <c r="W412" s="68">
        <v>0</v>
      </c>
      <c r="X412" s="68">
        <v>0</v>
      </c>
      <c r="Y412" s="68">
        <v>0</v>
      </c>
      <c r="Z412" s="68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0.20996323164924546</v>
      </c>
      <c r="AK412" s="5">
        <v>0</v>
      </c>
      <c r="AL412" s="5">
        <v>0.20996323164924546</v>
      </c>
      <c r="AM412" s="68">
        <v>360</v>
      </c>
      <c r="AN412" s="5">
        <v>0.20996323164924546</v>
      </c>
      <c r="AO412" s="17">
        <v>225</v>
      </c>
      <c r="AP412" s="17" t="s">
        <v>22151</v>
      </c>
      <c r="AQ412" s="5">
        <v>6.895458119358298</v>
      </c>
      <c r="AR412" s="5">
        <v>-6.6854948877090523</v>
      </c>
      <c r="AS412" s="68">
        <v>360</v>
      </c>
      <c r="AT412" s="14">
        <v>0</v>
      </c>
      <c r="AU412" s="42">
        <v>-13.513857214557907</v>
      </c>
      <c r="AV412" s="19"/>
      <c r="AW412" s="19">
        <v>0</v>
      </c>
      <c r="AX412" s="43">
        <v>0</v>
      </c>
      <c r="AY412" s="167">
        <v>709.64</v>
      </c>
      <c r="AZ412" s="167">
        <v>788</v>
      </c>
      <c r="BA412" s="113">
        <v>-78.360000000000014</v>
      </c>
      <c r="BB412" s="160">
        <v>499</v>
      </c>
      <c r="BC412" s="160">
        <v>750</v>
      </c>
      <c r="BD412" s="267" t="s">
        <v>22151</v>
      </c>
    </row>
    <row r="413" spans="1:56" x14ac:dyDescent="0.3">
      <c r="A413" s="178" t="s">
        <v>8253</v>
      </c>
      <c r="B413" s="33" t="s">
        <v>8254</v>
      </c>
      <c r="C413" s="33" t="s">
        <v>6539</v>
      </c>
      <c r="D413" s="121" t="s">
        <v>8551</v>
      </c>
      <c r="E413" s="33" t="s">
        <v>1430</v>
      </c>
      <c r="F413" s="1" t="s">
        <v>6120</v>
      </c>
      <c r="G413" s="1" t="s">
        <v>1373</v>
      </c>
      <c r="H413" s="26">
        <v>10811</v>
      </c>
      <c r="I413" s="26" t="s">
        <v>10013</v>
      </c>
      <c r="J413" s="26" t="e">
        <v>#VALUE!</v>
      </c>
      <c r="K413" s="26" t="s">
        <v>8553</v>
      </c>
      <c r="L413" s="171">
        <v>0</v>
      </c>
      <c r="M413" s="171">
        <v>0</v>
      </c>
      <c r="N413" s="68">
        <v>0</v>
      </c>
      <c r="O413" s="68">
        <v>0</v>
      </c>
      <c r="P413" s="68">
        <v>0</v>
      </c>
      <c r="Q413" s="97">
        <v>0</v>
      </c>
      <c r="R413" s="97">
        <v>0</v>
      </c>
      <c r="S413" s="97">
        <v>0</v>
      </c>
      <c r="T413" s="97">
        <v>0</v>
      </c>
      <c r="U413" s="97">
        <v>0</v>
      </c>
      <c r="V413" s="97">
        <v>0</v>
      </c>
      <c r="W413" s="97">
        <v>0</v>
      </c>
      <c r="X413" s="97">
        <v>0</v>
      </c>
      <c r="Y413" s="97">
        <v>0</v>
      </c>
      <c r="Z413" s="97">
        <v>0</v>
      </c>
      <c r="AA413" s="27">
        <v>0</v>
      </c>
      <c r="AB413" s="27">
        <v>0</v>
      </c>
      <c r="AC413" s="27">
        <v>0</v>
      </c>
      <c r="AD413" s="27">
        <v>0</v>
      </c>
      <c r="AE413" s="27">
        <v>0</v>
      </c>
      <c r="AF413" s="27">
        <v>0</v>
      </c>
      <c r="AG413" s="27">
        <v>0</v>
      </c>
      <c r="AH413" s="27">
        <v>0</v>
      </c>
      <c r="AI413" s="27">
        <v>0</v>
      </c>
      <c r="AJ413" s="27">
        <v>0.20996323164924546</v>
      </c>
      <c r="AK413" s="27">
        <v>0</v>
      </c>
      <c r="AL413" s="27">
        <v>0.20996323164924546</v>
      </c>
      <c r="AM413" s="97">
        <v>360</v>
      </c>
      <c r="AN413" s="27">
        <v>0.20996323164924546</v>
      </c>
      <c r="AO413" s="28">
        <v>225</v>
      </c>
      <c r="AP413" s="28" t="s">
        <v>22151</v>
      </c>
      <c r="AQ413" s="27">
        <v>6.895458119358298</v>
      </c>
      <c r="AR413" s="27">
        <v>-6.6854948877090523</v>
      </c>
      <c r="AS413" s="97">
        <v>360</v>
      </c>
      <c r="AT413" s="27">
        <v>0</v>
      </c>
      <c r="AU413" s="43">
        <v>-13.513857214557907</v>
      </c>
      <c r="AV413" s="27"/>
      <c r="AW413" s="27">
        <v>0</v>
      </c>
      <c r="AX413" s="43">
        <v>0</v>
      </c>
      <c r="AY413" s="167">
        <v>677.09</v>
      </c>
      <c r="AZ413" s="167">
        <v>788</v>
      </c>
      <c r="BA413" s="113">
        <v>-110.90999999999997</v>
      </c>
      <c r="BB413" s="160">
        <v>542</v>
      </c>
      <c r="BC413" s="160">
        <v>746</v>
      </c>
      <c r="BD413" s="267" t="s">
        <v>22151</v>
      </c>
    </row>
    <row r="414" spans="1:56" x14ac:dyDescent="0.3">
      <c r="A414" s="178" t="s">
        <v>1705</v>
      </c>
      <c r="B414" s="33" t="s">
        <v>7631</v>
      </c>
      <c r="C414" s="33" t="s">
        <v>6562</v>
      </c>
      <c r="D414" s="121" t="s">
        <v>751</v>
      </c>
      <c r="E414" s="33" t="s">
        <v>1389</v>
      </c>
      <c r="F414" s="1" t="s">
        <v>6120</v>
      </c>
      <c r="G414" s="1" t="s">
        <v>1373</v>
      </c>
      <c r="H414" s="1">
        <v>8782</v>
      </c>
      <c r="I414" s="1" t="s">
        <v>10071</v>
      </c>
      <c r="J414" s="1" t="e">
        <v>#VALUE!</v>
      </c>
      <c r="K414" s="1" t="s">
        <v>5261</v>
      </c>
      <c r="L414" s="170">
        <v>0</v>
      </c>
      <c r="M414" s="170">
        <v>0</v>
      </c>
      <c r="N414" s="68">
        <v>0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68">
        <v>0</v>
      </c>
      <c r="V414" s="68">
        <v>0</v>
      </c>
      <c r="W414" s="68">
        <v>0</v>
      </c>
      <c r="X414" s="68">
        <v>0</v>
      </c>
      <c r="Y414" s="68">
        <v>0</v>
      </c>
      <c r="Z414" s="68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0.20996323164924546</v>
      </c>
      <c r="AK414" s="5">
        <v>0</v>
      </c>
      <c r="AL414" s="5">
        <v>0.20996323164924546</v>
      </c>
      <c r="AM414" s="68">
        <v>360</v>
      </c>
      <c r="AN414" s="5">
        <v>0.20996323164924546</v>
      </c>
      <c r="AO414" s="17">
        <v>225</v>
      </c>
      <c r="AP414" s="17" t="s">
        <v>22151</v>
      </c>
      <c r="AQ414" s="5">
        <v>6.895458119358298</v>
      </c>
      <c r="AR414" s="5">
        <v>-6.6854948877090523</v>
      </c>
      <c r="AS414" s="68">
        <v>360</v>
      </c>
      <c r="AT414" s="14">
        <v>0</v>
      </c>
      <c r="AU414" s="42">
        <v>-13.513857214557907</v>
      </c>
      <c r="AV414" s="19"/>
      <c r="AW414" s="19">
        <v>0</v>
      </c>
      <c r="AX414" s="43">
        <v>0</v>
      </c>
      <c r="AY414" s="167">
        <v>999</v>
      </c>
      <c r="AZ414" s="167">
        <v>788</v>
      </c>
      <c r="BA414" s="113">
        <v>211</v>
      </c>
      <c r="BB414" s="160">
        <v>0</v>
      </c>
      <c r="BC414" s="160">
        <v>0</v>
      </c>
      <c r="BD414" s="267" t="s">
        <v>22151</v>
      </c>
    </row>
    <row r="415" spans="1:56" x14ac:dyDescent="0.3">
      <c r="A415" s="212" t="s">
        <v>2663</v>
      </c>
      <c r="B415" s="1" t="s">
        <v>7125</v>
      </c>
      <c r="C415" s="1" t="s">
        <v>6623</v>
      </c>
      <c r="D415" s="121" t="s">
        <v>765</v>
      </c>
      <c r="E415" s="1" t="s">
        <v>1398</v>
      </c>
      <c r="F415" s="1" t="s">
        <v>9094</v>
      </c>
      <c r="G415" s="1" t="s">
        <v>1373</v>
      </c>
      <c r="H415" s="216">
        <v>1890</v>
      </c>
      <c r="I415" s="216" t="s">
        <v>9265</v>
      </c>
      <c r="J415" s="244" t="e">
        <v>#VALUE!</v>
      </c>
      <c r="K415" s="244" t="s">
        <v>5955</v>
      </c>
      <c r="L415" s="171">
        <v>0</v>
      </c>
      <c r="M415" s="171">
        <v>0</v>
      </c>
      <c r="N415" s="221">
        <v>0</v>
      </c>
      <c r="O415" s="97">
        <v>0</v>
      </c>
      <c r="P415" s="97">
        <v>0</v>
      </c>
      <c r="Q415" s="221">
        <v>0</v>
      </c>
      <c r="R415" s="97">
        <v>0</v>
      </c>
      <c r="S415" s="97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4">
        <v>0</v>
      </c>
      <c r="AB415" s="224">
        <v>0</v>
      </c>
      <c r="AC415" s="224">
        <v>0</v>
      </c>
      <c r="AD415" s="245">
        <v>0</v>
      </c>
      <c r="AE415" s="224">
        <v>0</v>
      </c>
      <c r="AF415" s="245">
        <v>0</v>
      </c>
      <c r="AG415" s="245">
        <v>0</v>
      </c>
      <c r="AH415" s="224">
        <v>0</v>
      </c>
      <c r="AI415" s="224">
        <v>0</v>
      </c>
      <c r="AJ415" s="224">
        <v>0.20996323164924546</v>
      </c>
      <c r="AK415" s="224">
        <v>0</v>
      </c>
      <c r="AL415" s="228">
        <v>0.20996323164924546</v>
      </c>
      <c r="AM415" s="246">
        <v>360</v>
      </c>
      <c r="AN415" s="247">
        <v>0.20996323164924546</v>
      </c>
      <c r="AO415" s="248">
        <v>225</v>
      </c>
      <c r="AP415" s="253" t="s">
        <v>22151</v>
      </c>
      <c r="AQ415" s="224">
        <v>6.895458119358298</v>
      </c>
      <c r="AR415" s="224">
        <v>-6.6854948877090523</v>
      </c>
      <c r="AS415" s="221">
        <v>360</v>
      </c>
      <c r="AT415" s="224">
        <v>0</v>
      </c>
      <c r="AU415" s="239">
        <v>-13.513857214557907</v>
      </c>
      <c r="AV415" s="224"/>
      <c r="AW415" s="224">
        <v>0</v>
      </c>
      <c r="AX415" s="43">
        <v>0</v>
      </c>
      <c r="AY415" s="268">
        <v>686.73</v>
      </c>
      <c r="AZ415" s="255">
        <v>788</v>
      </c>
      <c r="BA415" s="256">
        <v>-101.26999999999998</v>
      </c>
      <c r="BB415" s="257">
        <v>477</v>
      </c>
      <c r="BC415" s="257">
        <v>694</v>
      </c>
      <c r="BD415" s="267" t="s">
        <v>22151</v>
      </c>
    </row>
    <row r="416" spans="1:56" x14ac:dyDescent="0.3">
      <c r="A416" s="178" t="s">
        <v>9939</v>
      </c>
      <c r="B416" s="33" t="s">
        <v>9941</v>
      </c>
      <c r="C416" s="33" t="s">
        <v>6585</v>
      </c>
      <c r="D416" s="121" t="s">
        <v>9940</v>
      </c>
      <c r="E416" s="33" t="s">
        <v>1416</v>
      </c>
      <c r="F416" s="1" t="s">
        <v>9094</v>
      </c>
      <c r="G416" s="1" t="s">
        <v>1373</v>
      </c>
      <c r="H416" s="1">
        <v>13182</v>
      </c>
      <c r="I416" s="1" t="s">
        <v>14909</v>
      </c>
      <c r="J416" s="1" t="e">
        <v>#VALUE!</v>
      </c>
      <c r="K416" s="1" t="s">
        <v>9942</v>
      </c>
      <c r="L416" s="170">
        <v>0</v>
      </c>
      <c r="M416" s="170">
        <v>0</v>
      </c>
      <c r="N416" s="68">
        <v>0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68">
        <v>0</v>
      </c>
      <c r="V416" s="68">
        <v>0</v>
      </c>
      <c r="W416" s="68">
        <v>0</v>
      </c>
      <c r="X416" s="68">
        <v>0</v>
      </c>
      <c r="Y416" s="68">
        <v>0</v>
      </c>
      <c r="Z416" s="68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0.20996323164924546</v>
      </c>
      <c r="AK416" s="5">
        <v>0</v>
      </c>
      <c r="AL416" s="5">
        <v>0.20996323164924546</v>
      </c>
      <c r="AM416" s="68">
        <v>360</v>
      </c>
      <c r="AN416" s="5">
        <v>0.20996323164924546</v>
      </c>
      <c r="AO416" s="17">
        <v>225</v>
      </c>
      <c r="AP416" s="17" t="s">
        <v>22151</v>
      </c>
      <c r="AQ416" s="5">
        <v>6.895458119358298</v>
      </c>
      <c r="AR416" s="5">
        <v>-6.6854948877090523</v>
      </c>
      <c r="AS416" s="68">
        <v>360</v>
      </c>
      <c r="AT416" s="14">
        <v>0</v>
      </c>
      <c r="AU416" s="42">
        <v>-13.513857214557907</v>
      </c>
      <c r="AV416" s="19"/>
      <c r="AW416" s="19">
        <v>0</v>
      </c>
      <c r="AX416" s="43">
        <v>0</v>
      </c>
      <c r="AY416" s="167">
        <v>721.39</v>
      </c>
      <c r="AZ416" s="167">
        <v>788</v>
      </c>
      <c r="BA416" s="113">
        <v>-66.610000000000014</v>
      </c>
      <c r="BB416" s="160">
        <v>587</v>
      </c>
      <c r="BC416" s="160">
        <v>750</v>
      </c>
      <c r="BD416" s="267" t="s">
        <v>22151</v>
      </c>
    </row>
    <row r="417" spans="1:56" x14ac:dyDescent="0.3">
      <c r="A417" s="178" t="s">
        <v>12410</v>
      </c>
      <c r="B417" s="1" t="s">
        <v>12411</v>
      </c>
      <c r="C417" s="1" t="s">
        <v>6543</v>
      </c>
      <c r="D417" s="121" t="s">
        <v>11292</v>
      </c>
      <c r="E417" s="1" t="s">
        <v>1439</v>
      </c>
      <c r="F417" s="1" t="s">
        <v>6120</v>
      </c>
      <c r="G417" s="1" t="s">
        <v>1373</v>
      </c>
      <c r="H417" s="1">
        <v>15463</v>
      </c>
      <c r="I417" s="1" t="s">
        <v>11763</v>
      </c>
      <c r="J417" s="1" t="e">
        <v>#VALUE!</v>
      </c>
      <c r="K417" s="1" t="s">
        <v>12413</v>
      </c>
      <c r="L417" s="170">
        <v>0</v>
      </c>
      <c r="M417" s="170">
        <v>0</v>
      </c>
      <c r="N417" s="68">
        <v>0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0</v>
      </c>
      <c r="Z417" s="68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0.20996323164924546</v>
      </c>
      <c r="AK417" s="5">
        <v>0</v>
      </c>
      <c r="AL417" s="5">
        <v>0.20996323164924546</v>
      </c>
      <c r="AM417" s="68">
        <v>360</v>
      </c>
      <c r="AN417" s="5">
        <v>0.20996323164924546</v>
      </c>
      <c r="AO417" s="17">
        <v>225</v>
      </c>
      <c r="AP417" s="17" t="s">
        <v>22151</v>
      </c>
      <c r="AQ417" s="5">
        <v>6.895458119358298</v>
      </c>
      <c r="AR417" s="5">
        <v>-6.6854948877090523</v>
      </c>
      <c r="AS417" s="68">
        <v>360</v>
      </c>
      <c r="AT417" s="14">
        <v>0</v>
      </c>
      <c r="AU417" s="42">
        <v>-13.513857214557907</v>
      </c>
      <c r="AV417" s="19"/>
      <c r="AW417" s="19">
        <v>0</v>
      </c>
      <c r="AX417" s="43">
        <v>0</v>
      </c>
      <c r="AY417" s="167">
        <v>691.8</v>
      </c>
      <c r="AZ417" s="167">
        <v>788</v>
      </c>
      <c r="BA417" s="113">
        <v>-96.200000000000045</v>
      </c>
      <c r="BB417" s="160">
        <v>544</v>
      </c>
      <c r="BC417" s="160">
        <v>741</v>
      </c>
      <c r="BD417" s="267" t="s">
        <v>22151</v>
      </c>
    </row>
    <row r="418" spans="1:56" x14ac:dyDescent="0.3">
      <c r="A418" s="178" t="s">
        <v>20149</v>
      </c>
      <c r="B418" s="33" t="s">
        <v>20150</v>
      </c>
      <c r="C418" s="33" t="s">
        <v>6962</v>
      </c>
      <c r="D418" s="121" t="s">
        <v>19817</v>
      </c>
      <c r="E418" s="33" t="s">
        <v>1464</v>
      </c>
      <c r="F418" s="1" t="s">
        <v>6120</v>
      </c>
      <c r="G418" s="1" t="s">
        <v>1373</v>
      </c>
      <c r="H418" s="26">
        <v>27463</v>
      </c>
      <c r="I418" s="26" t="s">
        <v>20151</v>
      </c>
      <c r="J418" s="26" t="e">
        <v>#VALUE!</v>
      </c>
      <c r="K418" s="26" t="s">
        <v>20152</v>
      </c>
      <c r="L418" s="171">
        <v>0</v>
      </c>
      <c r="M418" s="171">
        <v>0</v>
      </c>
      <c r="N418" s="68">
        <v>0</v>
      </c>
      <c r="O418" s="68">
        <v>0</v>
      </c>
      <c r="P418" s="68">
        <v>0</v>
      </c>
      <c r="Q418" s="97">
        <v>0</v>
      </c>
      <c r="R418" s="97">
        <v>0</v>
      </c>
      <c r="S418" s="97">
        <v>0</v>
      </c>
      <c r="T418" s="97">
        <v>0</v>
      </c>
      <c r="U418" s="97">
        <v>0</v>
      </c>
      <c r="V418" s="97">
        <v>0</v>
      </c>
      <c r="W418" s="97">
        <v>0</v>
      </c>
      <c r="X418" s="97">
        <v>0</v>
      </c>
      <c r="Y418" s="97">
        <v>0</v>
      </c>
      <c r="Z418" s="97">
        <v>0</v>
      </c>
      <c r="AA418" s="27">
        <v>0</v>
      </c>
      <c r="AB418" s="27">
        <v>0</v>
      </c>
      <c r="AC418" s="27">
        <v>0</v>
      </c>
      <c r="AD418" s="27">
        <v>0</v>
      </c>
      <c r="AE418" s="27">
        <v>0</v>
      </c>
      <c r="AF418" s="27">
        <v>0</v>
      </c>
      <c r="AG418" s="27">
        <v>0</v>
      </c>
      <c r="AH418" s="27">
        <v>0</v>
      </c>
      <c r="AI418" s="27">
        <v>0</v>
      </c>
      <c r="AJ418" s="27">
        <v>0.20996323164924546</v>
      </c>
      <c r="AK418" s="27">
        <v>0</v>
      </c>
      <c r="AL418" s="27">
        <v>0.20996323164924546</v>
      </c>
      <c r="AM418" s="97">
        <v>360</v>
      </c>
      <c r="AN418" s="27">
        <v>0.20996323164924546</v>
      </c>
      <c r="AO418" s="28">
        <v>225</v>
      </c>
      <c r="AP418" s="28" t="s">
        <v>22151</v>
      </c>
      <c r="AQ418" s="27">
        <v>6.895458119358298</v>
      </c>
      <c r="AR418" s="27">
        <v>-6.6854948877090523</v>
      </c>
      <c r="AS418" s="97">
        <v>360</v>
      </c>
      <c r="AT418" s="27">
        <v>0</v>
      </c>
      <c r="AU418" s="43">
        <v>-13.513857214557907</v>
      </c>
      <c r="AV418" s="27"/>
      <c r="AW418" s="27">
        <v>0</v>
      </c>
      <c r="AX418" s="43">
        <v>0</v>
      </c>
      <c r="AY418" s="167">
        <v>512.29999999999995</v>
      </c>
      <c r="AZ418" s="167">
        <v>788</v>
      </c>
      <c r="BA418" s="113">
        <v>-275.70000000000005</v>
      </c>
      <c r="BB418" s="160">
        <v>330</v>
      </c>
      <c r="BC418" s="160">
        <v>675</v>
      </c>
      <c r="BD418" s="267" t="s">
        <v>22151</v>
      </c>
    </row>
    <row r="419" spans="1:56" x14ac:dyDescent="0.3">
      <c r="A419" s="178" t="s">
        <v>15282</v>
      </c>
      <c r="B419" s="33" t="s">
        <v>6833</v>
      </c>
      <c r="C419" s="33" t="s">
        <v>6543</v>
      </c>
      <c r="D419" s="121" t="s">
        <v>14228</v>
      </c>
      <c r="E419" s="33" t="s">
        <v>1409</v>
      </c>
      <c r="F419" s="1" t="s">
        <v>9094</v>
      </c>
      <c r="G419" s="1" t="s">
        <v>1373</v>
      </c>
      <c r="H419" s="1">
        <v>17169</v>
      </c>
      <c r="I419" s="1" t="s">
        <v>15283</v>
      </c>
      <c r="J419" s="1" t="e">
        <v>#VALUE!</v>
      </c>
      <c r="K419" s="1" t="s">
        <v>15284</v>
      </c>
      <c r="L419" s="170">
        <v>0</v>
      </c>
      <c r="M419" s="170">
        <v>0</v>
      </c>
      <c r="N419" s="68">
        <v>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68">
        <v>0</v>
      </c>
      <c r="V419" s="68">
        <v>0</v>
      </c>
      <c r="W419" s="68">
        <v>0</v>
      </c>
      <c r="X419" s="68">
        <v>0</v>
      </c>
      <c r="Y419" s="68">
        <v>0</v>
      </c>
      <c r="Z419" s="68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0.20996323164924546</v>
      </c>
      <c r="AK419" s="5">
        <v>0</v>
      </c>
      <c r="AL419" s="5">
        <v>0.20996323164924546</v>
      </c>
      <c r="AM419" s="68">
        <v>360</v>
      </c>
      <c r="AN419" s="5">
        <v>0.20996323164924546</v>
      </c>
      <c r="AO419" s="17">
        <v>225</v>
      </c>
      <c r="AP419" s="17" t="s">
        <v>22151</v>
      </c>
      <c r="AQ419" s="5">
        <v>6.895458119358298</v>
      </c>
      <c r="AR419" s="5">
        <v>-6.6854948877090523</v>
      </c>
      <c r="AS419" s="68">
        <v>360</v>
      </c>
      <c r="AT419" s="14">
        <v>0</v>
      </c>
      <c r="AU419" s="42">
        <v>-13.513857214557907</v>
      </c>
      <c r="AV419" s="19"/>
      <c r="AW419" s="19">
        <v>0</v>
      </c>
      <c r="AX419" s="43">
        <v>0</v>
      </c>
      <c r="AY419" s="167">
        <v>745.2</v>
      </c>
      <c r="AZ419" s="167">
        <v>788</v>
      </c>
      <c r="BA419" s="113">
        <v>-42.799999999999955</v>
      </c>
      <c r="BB419" s="160">
        <v>660</v>
      </c>
      <c r="BC419" s="160">
        <v>724</v>
      </c>
      <c r="BD419" s="267" t="s">
        <v>22151</v>
      </c>
    </row>
    <row r="420" spans="1:56" x14ac:dyDescent="0.3">
      <c r="A420" s="213" t="s">
        <v>14839</v>
      </c>
      <c r="B420" s="1" t="s">
        <v>14840</v>
      </c>
      <c r="C420" s="1" t="s">
        <v>6990</v>
      </c>
      <c r="D420" s="121" t="s">
        <v>14276</v>
      </c>
      <c r="E420" s="1" t="s">
        <v>1526</v>
      </c>
      <c r="F420" s="1" t="s">
        <v>9094</v>
      </c>
      <c r="G420" s="1" t="s">
        <v>1373</v>
      </c>
      <c r="H420" s="1">
        <v>13911</v>
      </c>
      <c r="I420" s="1" t="s">
        <v>14513</v>
      </c>
      <c r="J420" s="1" t="e">
        <v>#VALUE!</v>
      </c>
      <c r="K420" s="1" t="s">
        <v>15170</v>
      </c>
      <c r="L420" s="170">
        <v>0</v>
      </c>
      <c r="M420" s="170">
        <v>0</v>
      </c>
      <c r="N420" s="68">
        <v>0</v>
      </c>
      <c r="O420" s="68">
        <v>0</v>
      </c>
      <c r="P420" s="68">
        <v>0</v>
      </c>
      <c r="Q420" s="77">
        <v>0</v>
      </c>
      <c r="R420" s="77">
        <v>0</v>
      </c>
      <c r="S420" s="77">
        <v>0</v>
      </c>
      <c r="T420" s="77">
        <v>0</v>
      </c>
      <c r="U420" s="77">
        <v>0</v>
      </c>
      <c r="V420" s="77">
        <v>0</v>
      </c>
      <c r="W420" s="77">
        <v>0</v>
      </c>
      <c r="X420" s="77">
        <v>0</v>
      </c>
      <c r="Y420" s="77">
        <v>0</v>
      </c>
      <c r="Z420" s="77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0.20996323164924546</v>
      </c>
      <c r="AK420" s="54">
        <v>0</v>
      </c>
      <c r="AL420" s="54">
        <v>0.20996323164924546</v>
      </c>
      <c r="AM420" s="77">
        <v>360</v>
      </c>
      <c r="AN420" s="54">
        <v>0.20996323164924546</v>
      </c>
      <c r="AO420" s="59">
        <v>225</v>
      </c>
      <c r="AP420" s="59" t="s">
        <v>22151</v>
      </c>
      <c r="AQ420" s="54">
        <v>6.895458119358298</v>
      </c>
      <c r="AR420" s="54">
        <v>-6.6854948877090523</v>
      </c>
      <c r="AS420" s="77">
        <v>360</v>
      </c>
      <c r="AT420" s="54">
        <v>0</v>
      </c>
      <c r="AU420" s="60">
        <v>-13.513857214557907</v>
      </c>
      <c r="AV420" s="54"/>
      <c r="AW420" s="54">
        <v>0</v>
      </c>
      <c r="AX420" s="43">
        <v>0</v>
      </c>
      <c r="AY420" s="167">
        <v>628.52</v>
      </c>
      <c r="AZ420" s="167">
        <v>788</v>
      </c>
      <c r="BA420" s="113">
        <v>-159.48000000000002</v>
      </c>
      <c r="BB420" s="160">
        <v>373</v>
      </c>
      <c r="BC420" s="160">
        <v>742</v>
      </c>
      <c r="BD420" s="267" t="s">
        <v>22151</v>
      </c>
    </row>
    <row r="421" spans="1:56" x14ac:dyDescent="0.3">
      <c r="A421" s="178" t="s">
        <v>12243</v>
      </c>
      <c r="B421" s="33" t="s">
        <v>12244</v>
      </c>
      <c r="C421" s="33" t="s">
        <v>6655</v>
      </c>
      <c r="D421" s="121" t="s">
        <v>11341</v>
      </c>
      <c r="E421" s="33" t="s">
        <v>1531</v>
      </c>
      <c r="F421" s="1" t="s">
        <v>9094</v>
      </c>
      <c r="G421" s="1" t="s">
        <v>1373</v>
      </c>
      <c r="H421" s="1">
        <v>12763</v>
      </c>
      <c r="I421" s="1" t="s">
        <v>11795</v>
      </c>
      <c r="J421" s="1" t="e">
        <v>#VALUE!</v>
      </c>
      <c r="K421" s="1" t="s">
        <v>12246</v>
      </c>
      <c r="L421" s="170">
        <v>0</v>
      </c>
      <c r="M421" s="170">
        <v>0</v>
      </c>
      <c r="N421" s="68">
        <v>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0.20996323164924546</v>
      </c>
      <c r="AK421" s="5">
        <v>0</v>
      </c>
      <c r="AL421" s="5">
        <v>0.20996323164924546</v>
      </c>
      <c r="AM421" s="68">
        <v>360</v>
      </c>
      <c r="AN421" s="5">
        <v>0.20996323164924546</v>
      </c>
      <c r="AO421" s="17">
        <v>225</v>
      </c>
      <c r="AP421" s="17" t="s">
        <v>22151</v>
      </c>
      <c r="AQ421" s="5">
        <v>6.895458119358298</v>
      </c>
      <c r="AR421" s="5">
        <v>-6.6854948877090523</v>
      </c>
      <c r="AS421" s="68">
        <v>360</v>
      </c>
      <c r="AT421" s="14">
        <v>0</v>
      </c>
      <c r="AU421" s="42">
        <v>-13.513857214557907</v>
      </c>
      <c r="AV421" s="19"/>
      <c r="AW421" s="19">
        <v>0</v>
      </c>
      <c r="AX421" s="43">
        <v>0</v>
      </c>
      <c r="AY421" s="167">
        <v>999</v>
      </c>
      <c r="AZ421" s="167">
        <v>788</v>
      </c>
      <c r="BA421" s="113">
        <v>211</v>
      </c>
      <c r="BB421" s="160">
        <v>0</v>
      </c>
      <c r="BC421" s="160">
        <v>0</v>
      </c>
      <c r="BD421" s="267" t="s">
        <v>22151</v>
      </c>
    </row>
    <row r="422" spans="1:56" x14ac:dyDescent="0.3">
      <c r="A422" s="178" t="s">
        <v>15234</v>
      </c>
      <c r="B422" s="33" t="s">
        <v>15235</v>
      </c>
      <c r="C422" s="33" t="s">
        <v>6899</v>
      </c>
      <c r="D422" s="121" t="s">
        <v>15063</v>
      </c>
      <c r="E422" s="33" t="s">
        <v>1531</v>
      </c>
      <c r="F422" s="1" t="s">
        <v>9094</v>
      </c>
      <c r="G422" s="1" t="s">
        <v>1373</v>
      </c>
      <c r="H422" s="1">
        <v>19546</v>
      </c>
      <c r="I422" s="1" t="s">
        <v>15889</v>
      </c>
      <c r="J422" s="1" t="e">
        <v>#VALUE!</v>
      </c>
      <c r="K422" s="1" t="s">
        <v>15236</v>
      </c>
      <c r="L422" s="170">
        <v>0</v>
      </c>
      <c r="M422" s="170">
        <v>0</v>
      </c>
      <c r="N422" s="68">
        <v>0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68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0.20996323164924546</v>
      </c>
      <c r="AK422" s="5">
        <v>0</v>
      </c>
      <c r="AL422" s="5">
        <v>0.20996323164924546</v>
      </c>
      <c r="AM422" s="68">
        <v>360</v>
      </c>
      <c r="AN422" s="5">
        <v>0.20996323164924546</v>
      </c>
      <c r="AO422" s="17">
        <v>225</v>
      </c>
      <c r="AP422" s="17" t="s">
        <v>22151</v>
      </c>
      <c r="AQ422" s="5">
        <v>6.895458119358298</v>
      </c>
      <c r="AR422" s="5">
        <v>-6.6854948877090523</v>
      </c>
      <c r="AS422" s="68">
        <v>360</v>
      </c>
      <c r="AT422" s="14">
        <v>0</v>
      </c>
      <c r="AU422" s="42">
        <v>-13.513857214557907</v>
      </c>
      <c r="AV422" s="19"/>
      <c r="AW422" s="19">
        <v>0</v>
      </c>
      <c r="AX422" s="43">
        <v>0</v>
      </c>
      <c r="AY422" s="167">
        <v>744.82</v>
      </c>
      <c r="AZ422" s="167">
        <v>788</v>
      </c>
      <c r="BA422" s="113">
        <v>-43.17999999999995</v>
      </c>
      <c r="BB422" s="160">
        <v>601</v>
      </c>
      <c r="BC422" s="160">
        <v>750</v>
      </c>
      <c r="BD422" s="267" t="s">
        <v>22151</v>
      </c>
    </row>
    <row r="423" spans="1:56" x14ac:dyDescent="0.3">
      <c r="A423" s="178" t="s">
        <v>3561</v>
      </c>
      <c r="B423" s="33" t="s">
        <v>6791</v>
      </c>
      <c r="C423" s="33" t="s">
        <v>6543</v>
      </c>
      <c r="D423" s="121" t="s">
        <v>923</v>
      </c>
      <c r="E423" s="33" t="s">
        <v>1398</v>
      </c>
      <c r="F423" s="1" t="s">
        <v>9094</v>
      </c>
      <c r="G423" s="1" t="s">
        <v>1373</v>
      </c>
      <c r="H423" s="1">
        <v>5358</v>
      </c>
      <c r="I423" s="1" t="s">
        <v>10858</v>
      </c>
      <c r="J423" s="1" t="e">
        <v>#VALUE!</v>
      </c>
      <c r="K423" s="1" t="s">
        <v>5087</v>
      </c>
      <c r="L423" s="170">
        <v>0</v>
      </c>
      <c r="M423" s="170">
        <v>0</v>
      </c>
      <c r="N423" s="68">
        <v>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0.20996323164924546</v>
      </c>
      <c r="AK423" s="5">
        <v>0</v>
      </c>
      <c r="AL423" s="5">
        <v>0.20996323164924546</v>
      </c>
      <c r="AM423" s="68">
        <v>360</v>
      </c>
      <c r="AN423" s="5">
        <v>0.20996323164924546</v>
      </c>
      <c r="AO423" s="17">
        <v>225</v>
      </c>
      <c r="AP423" s="17" t="s">
        <v>22151</v>
      </c>
      <c r="AQ423" s="5">
        <v>6.895458119358298</v>
      </c>
      <c r="AR423" s="5">
        <v>-6.6854948877090523</v>
      </c>
      <c r="AS423" s="68">
        <v>360</v>
      </c>
      <c r="AT423" s="14">
        <v>0</v>
      </c>
      <c r="AU423" s="42">
        <v>-13.513857214557907</v>
      </c>
      <c r="AV423" s="19"/>
      <c r="AW423" s="19">
        <v>0</v>
      </c>
      <c r="AX423" s="43">
        <v>0</v>
      </c>
      <c r="AY423" s="167">
        <v>999</v>
      </c>
      <c r="AZ423" s="167">
        <v>788</v>
      </c>
      <c r="BA423" s="113">
        <v>211</v>
      </c>
      <c r="BB423" s="160">
        <v>0</v>
      </c>
      <c r="BC423" s="160">
        <v>0</v>
      </c>
      <c r="BD423" s="267" t="s">
        <v>22151</v>
      </c>
    </row>
    <row r="424" spans="1:56" x14ac:dyDescent="0.3">
      <c r="A424" s="178" t="s">
        <v>20357</v>
      </c>
      <c r="B424" s="33" t="s">
        <v>20359</v>
      </c>
      <c r="C424" s="33" t="s">
        <v>7888</v>
      </c>
      <c r="D424" s="121" t="s">
        <v>20358</v>
      </c>
      <c r="E424" s="33" t="s">
        <v>1481</v>
      </c>
      <c r="F424" s="1" t="s">
        <v>9094</v>
      </c>
      <c r="G424" s="1" t="s">
        <v>1373</v>
      </c>
      <c r="H424" s="1" t="e">
        <v>#VALUE!</v>
      </c>
      <c r="I424" s="1" t="s">
        <v>20360</v>
      </c>
      <c r="J424" s="1" t="e">
        <v>#VALUE!</v>
      </c>
      <c r="K424" s="1" t="s">
        <v>20362</v>
      </c>
      <c r="L424" s="170">
        <v>0</v>
      </c>
      <c r="M424" s="170">
        <v>0</v>
      </c>
      <c r="N424" s="68">
        <v>0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0</v>
      </c>
      <c r="V424" s="68">
        <v>0</v>
      </c>
      <c r="W424" s="68">
        <v>0</v>
      </c>
      <c r="X424" s="68">
        <v>0</v>
      </c>
      <c r="Y424" s="68">
        <v>0</v>
      </c>
      <c r="Z424" s="68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0.20996323164924546</v>
      </c>
      <c r="AK424" s="5">
        <v>0</v>
      </c>
      <c r="AL424" s="5">
        <v>0.20996323164924546</v>
      </c>
      <c r="AM424" s="68">
        <v>360</v>
      </c>
      <c r="AN424" s="5">
        <v>0.20996323164924546</v>
      </c>
      <c r="AO424" s="17">
        <v>225</v>
      </c>
      <c r="AP424" s="17" t="s">
        <v>22151</v>
      </c>
      <c r="AQ424" s="5">
        <v>6.895458119358298</v>
      </c>
      <c r="AR424" s="5">
        <v>-6.6854948877090523</v>
      </c>
      <c r="AS424" s="68">
        <v>360</v>
      </c>
      <c r="AT424" s="14">
        <v>0</v>
      </c>
      <c r="AU424" s="42">
        <v>-13.513857214557907</v>
      </c>
      <c r="AV424" s="19"/>
      <c r="AW424" s="19">
        <v>0</v>
      </c>
      <c r="AX424" s="43">
        <v>0</v>
      </c>
      <c r="AY424" s="167">
        <v>736.27</v>
      </c>
      <c r="AZ424" s="167">
        <v>788</v>
      </c>
      <c r="BA424" s="113">
        <v>-51.730000000000018</v>
      </c>
      <c r="BB424" s="160">
        <v>590</v>
      </c>
      <c r="BC424" s="160">
        <v>734</v>
      </c>
      <c r="BD424" s="267" t="s">
        <v>22151</v>
      </c>
    </row>
    <row r="425" spans="1:56" x14ac:dyDescent="0.3">
      <c r="A425" s="215" t="s">
        <v>3167</v>
      </c>
      <c r="B425" s="33" t="s">
        <v>7722</v>
      </c>
      <c r="C425" s="33" t="s">
        <v>6792</v>
      </c>
      <c r="D425" s="121" t="s">
        <v>750</v>
      </c>
      <c r="E425" s="33" t="s">
        <v>1446</v>
      </c>
      <c r="F425" s="1" t="s">
        <v>9094</v>
      </c>
      <c r="G425" s="1" t="s">
        <v>1373</v>
      </c>
      <c r="H425" s="1">
        <v>4070</v>
      </c>
      <c r="I425" s="1" t="s">
        <v>9235</v>
      </c>
      <c r="J425" s="1" t="e">
        <v>#VALUE!</v>
      </c>
      <c r="K425" s="1" t="s">
        <v>6351</v>
      </c>
      <c r="L425" s="170">
        <v>0</v>
      </c>
      <c r="M425" s="170">
        <v>0</v>
      </c>
      <c r="N425" s="68">
        <v>0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68">
        <v>0</v>
      </c>
      <c r="V425" s="68">
        <v>0</v>
      </c>
      <c r="W425" s="68">
        <v>0</v>
      </c>
      <c r="X425" s="68">
        <v>0</v>
      </c>
      <c r="Y425" s="68">
        <v>0</v>
      </c>
      <c r="Z425" s="68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0.20996323164924546</v>
      </c>
      <c r="AK425" s="5">
        <v>0</v>
      </c>
      <c r="AL425" s="5">
        <v>0.20996323164924546</v>
      </c>
      <c r="AM425" s="68">
        <v>360</v>
      </c>
      <c r="AN425" s="5">
        <v>0.20996323164924546</v>
      </c>
      <c r="AO425" s="17">
        <v>225</v>
      </c>
      <c r="AP425" s="17" t="s">
        <v>22151</v>
      </c>
      <c r="AQ425" s="5">
        <v>6.895458119358298</v>
      </c>
      <c r="AR425" s="5">
        <v>-6.6854948877090523</v>
      </c>
      <c r="AS425" s="68">
        <v>360</v>
      </c>
      <c r="AT425" s="14">
        <v>0</v>
      </c>
      <c r="AU425" s="42">
        <v>-13.513857214557907</v>
      </c>
      <c r="AV425" s="19"/>
      <c r="AW425" s="19">
        <v>0</v>
      </c>
      <c r="AX425" s="43">
        <v>0</v>
      </c>
      <c r="AY425" s="167">
        <v>999</v>
      </c>
      <c r="AZ425" s="167">
        <v>788</v>
      </c>
      <c r="BA425" s="113">
        <v>211</v>
      </c>
      <c r="BB425" s="160">
        <v>0</v>
      </c>
      <c r="BC425" s="160">
        <v>0</v>
      </c>
      <c r="BD425" s="267" t="s">
        <v>22151</v>
      </c>
    </row>
    <row r="426" spans="1:56" x14ac:dyDescent="0.3">
      <c r="A426" s="178" t="s">
        <v>13207</v>
      </c>
      <c r="B426" s="33" t="s">
        <v>13208</v>
      </c>
      <c r="C426" s="33" t="s">
        <v>7890</v>
      </c>
      <c r="D426" s="121" t="s">
        <v>11239</v>
      </c>
      <c r="E426" s="33" t="s">
        <v>1470</v>
      </c>
      <c r="F426" s="1" t="s">
        <v>6120</v>
      </c>
      <c r="G426" s="1" t="s">
        <v>1373</v>
      </c>
      <c r="H426" s="1">
        <v>18790</v>
      </c>
      <c r="I426" s="1" t="s">
        <v>13962</v>
      </c>
      <c r="J426" s="1" t="e">
        <v>#VALUE!</v>
      </c>
      <c r="K426" s="1" t="s">
        <v>13209</v>
      </c>
      <c r="L426" s="170">
        <v>0</v>
      </c>
      <c r="M426" s="170">
        <v>0</v>
      </c>
      <c r="N426" s="68">
        <v>0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68">
        <v>0</v>
      </c>
      <c r="V426" s="68">
        <v>0</v>
      </c>
      <c r="W426" s="68">
        <v>0</v>
      </c>
      <c r="X426" s="68">
        <v>0</v>
      </c>
      <c r="Y426" s="68">
        <v>0</v>
      </c>
      <c r="Z426" s="68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0.20996323164924546</v>
      </c>
      <c r="AK426" s="5">
        <v>0</v>
      </c>
      <c r="AL426" s="5">
        <v>0.20996323164924546</v>
      </c>
      <c r="AM426" s="68">
        <v>360</v>
      </c>
      <c r="AN426" s="5">
        <v>0.20996323164924546</v>
      </c>
      <c r="AO426" s="17">
        <v>225</v>
      </c>
      <c r="AP426" s="17" t="s">
        <v>22151</v>
      </c>
      <c r="AQ426" s="5">
        <v>6.895458119358298</v>
      </c>
      <c r="AR426" s="5">
        <v>-6.6854948877090523</v>
      </c>
      <c r="AS426" s="68">
        <v>360</v>
      </c>
      <c r="AT426" s="14">
        <v>0</v>
      </c>
      <c r="AU426" s="42">
        <v>-13.513857214557907</v>
      </c>
      <c r="AV426" s="19"/>
      <c r="AW426" s="19">
        <v>0</v>
      </c>
      <c r="AX426" s="43">
        <v>0</v>
      </c>
      <c r="AY426" s="167">
        <v>999</v>
      </c>
      <c r="AZ426" s="167">
        <v>788</v>
      </c>
      <c r="BA426" s="113">
        <v>211</v>
      </c>
      <c r="BB426" s="160">
        <v>0</v>
      </c>
      <c r="BC426" s="160">
        <v>0</v>
      </c>
      <c r="BD426" s="267" t="s">
        <v>22151</v>
      </c>
    </row>
    <row r="427" spans="1:56" x14ac:dyDescent="0.3">
      <c r="A427" s="178" t="s">
        <v>14981</v>
      </c>
      <c r="B427" s="1" t="s">
        <v>11404</v>
      </c>
      <c r="C427" s="1" t="s">
        <v>7107</v>
      </c>
      <c r="D427" s="121" t="s">
        <v>14982</v>
      </c>
      <c r="E427" s="1" t="s">
        <v>1392</v>
      </c>
      <c r="F427" s="1" t="s">
        <v>6120</v>
      </c>
      <c r="G427" s="1" t="s">
        <v>1373</v>
      </c>
      <c r="H427" s="1">
        <v>16587</v>
      </c>
      <c r="I427" s="1" t="s">
        <v>16866</v>
      </c>
      <c r="J427" s="1" t="e">
        <v>#VALUE!</v>
      </c>
      <c r="K427" s="1" t="s">
        <v>15212</v>
      </c>
      <c r="L427" s="170">
        <v>0</v>
      </c>
      <c r="M427" s="170">
        <v>0</v>
      </c>
      <c r="N427" s="68">
        <v>0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0</v>
      </c>
      <c r="Z427" s="68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0.20996323164924546</v>
      </c>
      <c r="AK427" s="5">
        <v>0</v>
      </c>
      <c r="AL427" s="5">
        <v>0.20996323164924546</v>
      </c>
      <c r="AM427" s="68">
        <v>360</v>
      </c>
      <c r="AN427" s="5">
        <v>0.20996323164924546</v>
      </c>
      <c r="AO427" s="17">
        <v>225</v>
      </c>
      <c r="AP427" s="17" t="s">
        <v>22151</v>
      </c>
      <c r="AQ427" s="5">
        <v>6.895458119358298</v>
      </c>
      <c r="AR427" s="5">
        <v>-6.6854948877090523</v>
      </c>
      <c r="AS427" s="68">
        <v>360</v>
      </c>
      <c r="AT427" s="14">
        <v>0</v>
      </c>
      <c r="AU427" s="42">
        <v>-13.513857214557907</v>
      </c>
      <c r="AV427" s="19"/>
      <c r="AW427" s="19">
        <v>0</v>
      </c>
      <c r="AX427" s="43">
        <v>0</v>
      </c>
      <c r="AY427" s="167">
        <v>999</v>
      </c>
      <c r="AZ427" s="167">
        <v>788</v>
      </c>
      <c r="BA427" s="113">
        <v>211</v>
      </c>
      <c r="BB427" s="160">
        <v>0</v>
      </c>
      <c r="BC427" s="160">
        <v>0</v>
      </c>
      <c r="BD427" s="267" t="s">
        <v>22151</v>
      </c>
    </row>
    <row r="428" spans="1:56" x14ac:dyDescent="0.3">
      <c r="A428" s="213" t="s">
        <v>20272</v>
      </c>
      <c r="B428" s="33" t="s">
        <v>20274</v>
      </c>
      <c r="C428" s="33" t="s">
        <v>20273</v>
      </c>
      <c r="D428" s="121" t="s">
        <v>17247</v>
      </c>
      <c r="E428" s="33" t="s">
        <v>1430</v>
      </c>
      <c r="F428" s="1" t="s">
        <v>6120</v>
      </c>
      <c r="G428" s="1" t="s">
        <v>1373</v>
      </c>
      <c r="H428" s="1">
        <v>21087</v>
      </c>
      <c r="I428" s="1" t="s">
        <v>20275</v>
      </c>
      <c r="J428" s="1" t="e">
        <v>#VALUE!</v>
      </c>
      <c r="K428" s="1" t="s">
        <v>20277</v>
      </c>
      <c r="L428" s="170">
        <v>0</v>
      </c>
      <c r="M428" s="170">
        <v>0</v>
      </c>
      <c r="N428" s="68">
        <v>0</v>
      </c>
      <c r="O428" s="68">
        <v>0</v>
      </c>
      <c r="P428" s="68">
        <v>0</v>
      </c>
      <c r="Q428" s="77">
        <v>0</v>
      </c>
      <c r="R428" s="77">
        <v>0</v>
      </c>
      <c r="S428" s="77">
        <v>0</v>
      </c>
      <c r="T428" s="77">
        <v>0</v>
      </c>
      <c r="U428" s="77">
        <v>0</v>
      </c>
      <c r="V428" s="77">
        <v>0</v>
      </c>
      <c r="W428" s="77">
        <v>0</v>
      </c>
      <c r="X428" s="77">
        <v>0</v>
      </c>
      <c r="Y428" s="77">
        <v>0</v>
      </c>
      <c r="Z428" s="77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0.20996323164924546</v>
      </c>
      <c r="AK428" s="54">
        <v>0</v>
      </c>
      <c r="AL428" s="54">
        <v>0.20996323164924546</v>
      </c>
      <c r="AM428" s="77">
        <v>360</v>
      </c>
      <c r="AN428" s="54">
        <v>0.20996323164924546</v>
      </c>
      <c r="AO428" s="59">
        <v>225</v>
      </c>
      <c r="AP428" s="59" t="s">
        <v>22151</v>
      </c>
      <c r="AQ428" s="54">
        <v>6.895458119358298</v>
      </c>
      <c r="AR428" s="54">
        <v>-6.6854948877090523</v>
      </c>
      <c r="AS428" s="77">
        <v>360</v>
      </c>
      <c r="AT428" s="54">
        <v>0</v>
      </c>
      <c r="AU428" s="60">
        <v>-13.513857214557907</v>
      </c>
      <c r="AV428" s="54"/>
      <c r="AW428" s="54">
        <v>0</v>
      </c>
      <c r="AX428" s="43">
        <v>0</v>
      </c>
      <c r="AY428" s="167">
        <v>653.27</v>
      </c>
      <c r="AZ428" s="167">
        <v>788</v>
      </c>
      <c r="BA428" s="113">
        <v>-134.73000000000002</v>
      </c>
      <c r="BB428" s="160">
        <v>502</v>
      </c>
      <c r="BC428" s="160">
        <v>736</v>
      </c>
      <c r="BD428" s="267" t="s">
        <v>22151</v>
      </c>
    </row>
    <row r="429" spans="1:56" x14ac:dyDescent="0.3">
      <c r="A429" s="178" t="s">
        <v>14755</v>
      </c>
      <c r="B429" s="33" t="s">
        <v>14756</v>
      </c>
      <c r="C429" s="33" t="s">
        <v>6844</v>
      </c>
      <c r="D429" s="121" t="s">
        <v>14221</v>
      </c>
      <c r="E429" s="33" t="s">
        <v>1460</v>
      </c>
      <c r="F429" s="1" t="s">
        <v>9094</v>
      </c>
      <c r="G429" s="1" t="s">
        <v>1373</v>
      </c>
      <c r="H429" s="1">
        <v>15915</v>
      </c>
      <c r="I429" s="1" t="s">
        <v>14539</v>
      </c>
      <c r="J429" s="1" t="e">
        <v>#VALUE!</v>
      </c>
      <c r="K429" s="1" t="s">
        <v>15080</v>
      </c>
      <c r="L429" s="170">
        <v>0</v>
      </c>
      <c r="M429" s="170">
        <v>0</v>
      </c>
      <c r="N429" s="68">
        <v>0</v>
      </c>
      <c r="O429" s="68">
        <v>0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0</v>
      </c>
      <c r="Z429" s="68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0.20996323164924546</v>
      </c>
      <c r="AK429" s="5">
        <v>0</v>
      </c>
      <c r="AL429" s="5">
        <v>0.20996323164924546</v>
      </c>
      <c r="AM429" s="68">
        <v>360</v>
      </c>
      <c r="AN429" s="5">
        <v>0.20996323164924546</v>
      </c>
      <c r="AO429" s="17">
        <v>225</v>
      </c>
      <c r="AP429" s="17" t="s">
        <v>22151</v>
      </c>
      <c r="AQ429" s="5">
        <v>6.895458119358298</v>
      </c>
      <c r="AR429" s="5">
        <v>-6.6854948877090523</v>
      </c>
      <c r="AS429" s="68">
        <v>360</v>
      </c>
      <c r="AT429" s="14">
        <v>0</v>
      </c>
      <c r="AU429" s="42">
        <v>-13.513857214557907</v>
      </c>
      <c r="AV429" s="19"/>
      <c r="AW429" s="19">
        <v>0</v>
      </c>
      <c r="AX429" s="43">
        <v>0</v>
      </c>
      <c r="AY429" s="167">
        <v>999</v>
      </c>
      <c r="AZ429" s="167">
        <v>788</v>
      </c>
      <c r="BA429" s="113">
        <v>211</v>
      </c>
      <c r="BB429" s="160">
        <v>0</v>
      </c>
      <c r="BC429" s="160">
        <v>0</v>
      </c>
      <c r="BD429" s="267" t="s">
        <v>22151</v>
      </c>
    </row>
    <row r="430" spans="1:56" x14ac:dyDescent="0.3">
      <c r="A430" s="214" t="s">
        <v>2212</v>
      </c>
      <c r="B430" s="33" t="s">
        <v>6972</v>
      </c>
      <c r="C430" s="33" t="s">
        <v>7327</v>
      </c>
      <c r="D430" s="121" t="s">
        <v>689</v>
      </c>
      <c r="E430" s="33" t="s">
        <v>1449</v>
      </c>
      <c r="F430" s="114" t="s">
        <v>6120</v>
      </c>
      <c r="G430" s="1" t="s">
        <v>1373</v>
      </c>
      <c r="H430" s="114">
        <v>4772</v>
      </c>
      <c r="I430" s="114" t="s">
        <v>9735</v>
      </c>
      <c r="J430" s="114" t="e">
        <v>#VALUE!</v>
      </c>
      <c r="K430" s="114" t="s">
        <v>5644</v>
      </c>
      <c r="L430" s="172">
        <v>0</v>
      </c>
      <c r="M430" s="172">
        <v>0</v>
      </c>
      <c r="N430" s="115">
        <v>0</v>
      </c>
      <c r="O430" s="115">
        <v>0</v>
      </c>
      <c r="P430" s="115">
        <v>0</v>
      </c>
      <c r="Q430" s="115">
        <v>0</v>
      </c>
      <c r="R430" s="115">
        <v>0</v>
      </c>
      <c r="S430" s="115">
        <v>0</v>
      </c>
      <c r="T430" s="115">
        <v>0</v>
      </c>
      <c r="U430" s="115">
        <v>0</v>
      </c>
      <c r="V430" s="115">
        <v>0</v>
      </c>
      <c r="W430" s="115">
        <v>0</v>
      </c>
      <c r="X430" s="115">
        <v>0</v>
      </c>
      <c r="Y430" s="115">
        <v>0</v>
      </c>
      <c r="Z430" s="115">
        <v>0</v>
      </c>
      <c r="AA430" s="116">
        <v>0</v>
      </c>
      <c r="AB430" s="116">
        <v>0</v>
      </c>
      <c r="AC430" s="116">
        <v>0</v>
      </c>
      <c r="AD430" s="116">
        <v>0</v>
      </c>
      <c r="AE430" s="116">
        <v>0</v>
      </c>
      <c r="AF430" s="116">
        <v>0</v>
      </c>
      <c r="AG430" s="116">
        <v>0</v>
      </c>
      <c r="AH430" s="116">
        <v>0</v>
      </c>
      <c r="AI430" s="116">
        <v>0</v>
      </c>
      <c r="AJ430" s="116">
        <v>0.20996323164924546</v>
      </c>
      <c r="AK430" s="116">
        <v>0</v>
      </c>
      <c r="AL430" s="116">
        <v>0.20996323164924546</v>
      </c>
      <c r="AM430" s="115">
        <v>360</v>
      </c>
      <c r="AN430" s="116">
        <v>0.20996323164924546</v>
      </c>
      <c r="AO430" s="119">
        <v>225</v>
      </c>
      <c r="AP430" s="119" t="s">
        <v>22151</v>
      </c>
      <c r="AQ430" s="34">
        <v>6.895458119358298</v>
      </c>
      <c r="AR430" s="116">
        <v>-6.6854948877090523</v>
      </c>
      <c r="AS430" s="115">
        <v>360</v>
      </c>
      <c r="AT430" s="116">
        <v>0</v>
      </c>
      <c r="AU430" s="117">
        <v>-13.513857214557907</v>
      </c>
      <c r="AV430" s="116"/>
      <c r="AW430" s="116">
        <v>0</v>
      </c>
      <c r="AX430" s="43">
        <v>0</v>
      </c>
      <c r="AY430" s="168">
        <v>999</v>
      </c>
      <c r="AZ430" s="168">
        <v>788</v>
      </c>
      <c r="BA430" s="120">
        <v>211</v>
      </c>
      <c r="BB430" s="161">
        <v>0</v>
      </c>
      <c r="BC430" s="161">
        <v>0</v>
      </c>
      <c r="BD430" s="267" t="s">
        <v>22151</v>
      </c>
    </row>
    <row r="431" spans="1:56" x14ac:dyDescent="0.3">
      <c r="A431" s="178" t="s">
        <v>16469</v>
      </c>
      <c r="B431" s="1" t="s">
        <v>16470</v>
      </c>
      <c r="C431" s="1" t="s">
        <v>6581</v>
      </c>
      <c r="D431" s="121" t="s">
        <v>15067</v>
      </c>
      <c r="E431" s="1" t="s">
        <v>1413</v>
      </c>
      <c r="F431" s="1" t="s">
        <v>9094</v>
      </c>
      <c r="G431" s="1" t="s">
        <v>1373</v>
      </c>
      <c r="H431" s="1">
        <v>18699</v>
      </c>
      <c r="I431" s="1" t="s">
        <v>19851</v>
      </c>
      <c r="J431" s="1" t="e">
        <v>#VALUE!</v>
      </c>
      <c r="K431" s="1" t="s">
        <v>15325</v>
      </c>
      <c r="L431" s="170">
        <v>0</v>
      </c>
      <c r="M431" s="170">
        <v>0</v>
      </c>
      <c r="N431" s="68">
        <v>0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68">
        <v>0</v>
      </c>
      <c r="V431" s="68">
        <v>0</v>
      </c>
      <c r="W431" s="68">
        <v>0</v>
      </c>
      <c r="X431" s="68">
        <v>0</v>
      </c>
      <c r="Y431" s="68">
        <v>0</v>
      </c>
      <c r="Z431" s="68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0.20996323164924546</v>
      </c>
      <c r="AK431" s="5">
        <v>0</v>
      </c>
      <c r="AL431" s="5">
        <v>0.20996323164924546</v>
      </c>
      <c r="AM431" s="68">
        <v>360</v>
      </c>
      <c r="AN431" s="5">
        <v>0.20996323164924546</v>
      </c>
      <c r="AO431" s="17">
        <v>225</v>
      </c>
      <c r="AP431" s="17" t="s">
        <v>22151</v>
      </c>
      <c r="AQ431" s="5">
        <v>6.895458119358298</v>
      </c>
      <c r="AR431" s="5">
        <v>-6.6854948877090523</v>
      </c>
      <c r="AS431" s="68">
        <v>360</v>
      </c>
      <c r="AT431" s="14">
        <v>0</v>
      </c>
      <c r="AU431" s="42">
        <v>-13.513857214557907</v>
      </c>
      <c r="AV431" s="19"/>
      <c r="AW431" s="19">
        <v>0</v>
      </c>
      <c r="AX431" s="43">
        <v>0</v>
      </c>
      <c r="AY431" s="167">
        <v>750.68</v>
      </c>
      <c r="AZ431" s="167">
        <v>788</v>
      </c>
      <c r="BA431" s="113">
        <v>-37.32000000000005</v>
      </c>
      <c r="BB431" s="160">
        <v>737</v>
      </c>
      <c r="BC431" s="160">
        <v>737</v>
      </c>
      <c r="BD431" s="267" t="s">
        <v>22151</v>
      </c>
    </row>
    <row r="432" spans="1:56" x14ac:dyDescent="0.3">
      <c r="A432" s="212" t="s">
        <v>4777</v>
      </c>
      <c r="B432" s="1" t="s">
        <v>7034</v>
      </c>
      <c r="C432" s="1" t="s">
        <v>6594</v>
      </c>
      <c r="D432" s="121" t="s">
        <v>1316</v>
      </c>
      <c r="E432" s="1" t="s">
        <v>1376</v>
      </c>
      <c r="F432" s="1" t="s">
        <v>6120</v>
      </c>
      <c r="G432" s="1" t="s">
        <v>1373</v>
      </c>
      <c r="H432" s="216">
        <v>11490</v>
      </c>
      <c r="I432" s="216" t="s">
        <v>9141</v>
      </c>
      <c r="J432" s="244" t="e">
        <v>#VALUE!</v>
      </c>
      <c r="K432" s="244" t="s">
        <v>6248</v>
      </c>
      <c r="L432" s="171">
        <v>0</v>
      </c>
      <c r="M432" s="171">
        <v>0</v>
      </c>
      <c r="N432" s="221">
        <v>0</v>
      </c>
      <c r="O432" s="97">
        <v>0</v>
      </c>
      <c r="P432" s="97">
        <v>0</v>
      </c>
      <c r="Q432" s="221">
        <v>0</v>
      </c>
      <c r="R432" s="97">
        <v>0</v>
      </c>
      <c r="S432" s="97">
        <v>0</v>
      </c>
      <c r="T432" s="221">
        <v>0</v>
      </c>
      <c r="U432" s="221">
        <v>0</v>
      </c>
      <c r="V432" s="221">
        <v>0</v>
      </c>
      <c r="W432" s="221">
        <v>0</v>
      </c>
      <c r="X432" s="221">
        <v>0</v>
      </c>
      <c r="Y432" s="221">
        <v>0</v>
      </c>
      <c r="Z432" s="221">
        <v>0</v>
      </c>
      <c r="AA432" s="224">
        <v>0</v>
      </c>
      <c r="AB432" s="224">
        <v>0</v>
      </c>
      <c r="AC432" s="224">
        <v>0</v>
      </c>
      <c r="AD432" s="245">
        <v>0</v>
      </c>
      <c r="AE432" s="224">
        <v>0</v>
      </c>
      <c r="AF432" s="245">
        <v>0</v>
      </c>
      <c r="AG432" s="245">
        <v>0</v>
      </c>
      <c r="AH432" s="224">
        <v>0</v>
      </c>
      <c r="AI432" s="224">
        <v>0</v>
      </c>
      <c r="AJ432" s="224">
        <v>0.20996323164924546</v>
      </c>
      <c r="AK432" s="224">
        <v>0</v>
      </c>
      <c r="AL432" s="228">
        <v>0.20996323164924546</v>
      </c>
      <c r="AM432" s="246">
        <v>360</v>
      </c>
      <c r="AN432" s="247">
        <v>0.20996323164924546</v>
      </c>
      <c r="AO432" s="248">
        <v>225</v>
      </c>
      <c r="AP432" s="253" t="s">
        <v>22151</v>
      </c>
      <c r="AQ432" s="224">
        <v>6.895458119358298</v>
      </c>
      <c r="AR432" s="224">
        <v>-6.6854948877090523</v>
      </c>
      <c r="AS432" s="221">
        <v>360</v>
      </c>
      <c r="AT432" s="224">
        <v>0</v>
      </c>
      <c r="AU432" s="239">
        <v>-13.513857214557907</v>
      </c>
      <c r="AV432" s="224"/>
      <c r="AW432" s="224">
        <v>0</v>
      </c>
      <c r="AX432" s="43">
        <v>0</v>
      </c>
      <c r="AY432" s="268">
        <v>999</v>
      </c>
      <c r="AZ432" s="255">
        <v>788</v>
      </c>
      <c r="BA432" s="256">
        <v>211</v>
      </c>
      <c r="BB432" s="257">
        <v>0</v>
      </c>
      <c r="BC432" s="257">
        <v>0</v>
      </c>
      <c r="BD432" s="267" t="s">
        <v>22151</v>
      </c>
    </row>
    <row r="433" spans="1:56" x14ac:dyDescent="0.3">
      <c r="A433" s="213" t="s">
        <v>15651</v>
      </c>
      <c r="B433" s="1" t="s">
        <v>7685</v>
      </c>
      <c r="C433" s="1" t="s">
        <v>8052</v>
      </c>
      <c r="D433" s="121" t="s">
        <v>14722</v>
      </c>
      <c r="E433" s="1" t="s">
        <v>1437</v>
      </c>
      <c r="F433" s="1" t="s">
        <v>9094</v>
      </c>
      <c r="G433" s="1" t="s">
        <v>1373</v>
      </c>
      <c r="H433" s="1">
        <v>14244</v>
      </c>
      <c r="I433" s="1" t="s">
        <v>15652</v>
      </c>
      <c r="J433" s="1" t="e">
        <v>#VALUE!</v>
      </c>
      <c r="K433" s="1" t="s">
        <v>15367</v>
      </c>
      <c r="L433" s="170">
        <v>0</v>
      </c>
      <c r="M433" s="170">
        <v>0</v>
      </c>
      <c r="N433" s="68">
        <v>0</v>
      </c>
      <c r="O433" s="68">
        <v>0</v>
      </c>
      <c r="P433" s="68">
        <v>0</v>
      </c>
      <c r="Q433" s="77">
        <v>0</v>
      </c>
      <c r="R433" s="77">
        <v>0</v>
      </c>
      <c r="S433" s="77">
        <v>0</v>
      </c>
      <c r="T433" s="77">
        <v>0</v>
      </c>
      <c r="U433" s="77">
        <v>0</v>
      </c>
      <c r="V433" s="77">
        <v>0</v>
      </c>
      <c r="W433" s="77">
        <v>0</v>
      </c>
      <c r="X433" s="77">
        <v>0</v>
      </c>
      <c r="Y433" s="77">
        <v>0</v>
      </c>
      <c r="Z433" s="77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0.20996323164924546</v>
      </c>
      <c r="AK433" s="54">
        <v>0</v>
      </c>
      <c r="AL433" s="54">
        <v>0.20996323164924546</v>
      </c>
      <c r="AM433" s="77">
        <v>360</v>
      </c>
      <c r="AN433" s="54">
        <v>0.20996323164924546</v>
      </c>
      <c r="AO433" s="59">
        <v>225</v>
      </c>
      <c r="AP433" s="59" t="s">
        <v>22151</v>
      </c>
      <c r="AQ433" s="54">
        <v>6.895458119358298</v>
      </c>
      <c r="AR433" s="54">
        <v>-6.6854948877090523</v>
      </c>
      <c r="AS433" s="77">
        <v>360</v>
      </c>
      <c r="AT433" s="54">
        <v>0</v>
      </c>
      <c r="AU433" s="60">
        <v>-13.513857214557907</v>
      </c>
      <c r="AV433" s="54"/>
      <c r="AW433" s="54">
        <v>0</v>
      </c>
      <c r="AX433" s="43">
        <v>0</v>
      </c>
      <c r="AY433" s="167">
        <v>999</v>
      </c>
      <c r="AZ433" s="167">
        <v>788</v>
      </c>
      <c r="BA433" s="113">
        <v>211</v>
      </c>
      <c r="BB433" s="160">
        <v>0</v>
      </c>
      <c r="BC433" s="160">
        <v>0</v>
      </c>
      <c r="BD433" s="267" t="s">
        <v>22151</v>
      </c>
    </row>
    <row r="434" spans="1:56" x14ac:dyDescent="0.3">
      <c r="A434" t="s">
        <v>8281</v>
      </c>
      <c r="B434" s="33" t="s">
        <v>8282</v>
      </c>
      <c r="C434" s="33" t="s">
        <v>6596</v>
      </c>
      <c r="D434" s="121" t="s">
        <v>8807</v>
      </c>
      <c r="E434" s="33" t="s">
        <v>1553</v>
      </c>
      <c r="F434" s="1" t="s">
        <v>6120</v>
      </c>
      <c r="G434" s="1" t="s">
        <v>1373</v>
      </c>
      <c r="H434" s="26">
        <v>4869</v>
      </c>
      <c r="I434" s="26" t="s">
        <v>9259</v>
      </c>
      <c r="J434" s="26" t="e">
        <v>#VALUE!</v>
      </c>
      <c r="K434" s="26" t="s">
        <v>9260</v>
      </c>
      <c r="L434" s="171">
        <v>0</v>
      </c>
      <c r="M434" s="171">
        <v>0</v>
      </c>
      <c r="N434" s="68">
        <v>0</v>
      </c>
      <c r="O434" s="68">
        <v>0</v>
      </c>
      <c r="P434" s="68">
        <v>0</v>
      </c>
      <c r="Q434" s="97">
        <v>0</v>
      </c>
      <c r="R434" s="97">
        <v>0</v>
      </c>
      <c r="S434" s="97">
        <v>0</v>
      </c>
      <c r="T434" s="97">
        <v>0</v>
      </c>
      <c r="U434" s="97">
        <v>0</v>
      </c>
      <c r="V434" s="97">
        <v>0</v>
      </c>
      <c r="W434" s="97">
        <v>0</v>
      </c>
      <c r="X434" s="97">
        <v>0</v>
      </c>
      <c r="Y434" s="97">
        <v>0</v>
      </c>
      <c r="Z434" s="97">
        <v>0</v>
      </c>
      <c r="AA434" s="27">
        <v>0</v>
      </c>
      <c r="AB434" s="27">
        <v>0</v>
      </c>
      <c r="AC434" s="27">
        <v>0</v>
      </c>
      <c r="AD434" s="27">
        <v>0</v>
      </c>
      <c r="AE434" s="27">
        <v>0</v>
      </c>
      <c r="AF434" s="27">
        <v>0</v>
      </c>
      <c r="AG434" s="27">
        <v>0</v>
      </c>
      <c r="AH434" s="27">
        <v>0</v>
      </c>
      <c r="AI434" s="27">
        <v>0</v>
      </c>
      <c r="AJ434" s="27">
        <v>0.20996323164924546</v>
      </c>
      <c r="AK434" s="27">
        <v>0</v>
      </c>
      <c r="AL434" s="27">
        <v>0.20996323164924546</v>
      </c>
      <c r="AM434" s="97">
        <v>360</v>
      </c>
      <c r="AN434" s="27">
        <v>0.20996323164924546</v>
      </c>
      <c r="AO434" s="28">
        <v>225</v>
      </c>
      <c r="AP434" s="28" t="s">
        <v>22151</v>
      </c>
      <c r="AQ434" s="27">
        <v>6.895458119358298</v>
      </c>
      <c r="AR434" s="27">
        <v>-6.6854948877090523</v>
      </c>
      <c r="AS434" s="97">
        <v>360</v>
      </c>
      <c r="AT434" s="27">
        <v>0</v>
      </c>
      <c r="AU434" s="43">
        <v>-13.513857214557907</v>
      </c>
      <c r="AV434" s="27"/>
      <c r="AW434" s="27">
        <v>0</v>
      </c>
      <c r="AX434" s="43">
        <v>0</v>
      </c>
      <c r="AY434" s="167">
        <v>999</v>
      </c>
      <c r="AZ434" s="167">
        <v>788</v>
      </c>
      <c r="BA434" s="113">
        <v>211</v>
      </c>
      <c r="BB434" s="160">
        <v>0</v>
      </c>
      <c r="BC434" s="160">
        <v>0</v>
      </c>
      <c r="BD434" s="267" t="s">
        <v>22151</v>
      </c>
    </row>
    <row r="435" spans="1:56" x14ac:dyDescent="0.3">
      <c r="A435" s="213" t="s">
        <v>12814</v>
      </c>
      <c r="B435" s="1" t="s">
        <v>12815</v>
      </c>
      <c r="C435" s="1" t="s">
        <v>6987</v>
      </c>
      <c r="D435" s="121" t="s">
        <v>11305</v>
      </c>
      <c r="E435" s="1" t="s">
        <v>3591</v>
      </c>
      <c r="F435" s="1" t="s">
        <v>3591</v>
      </c>
      <c r="G435" s="1" t="s">
        <v>1373</v>
      </c>
      <c r="H435" s="1">
        <v>16981</v>
      </c>
      <c r="I435" s="1" t="s">
        <v>15615</v>
      </c>
      <c r="J435" s="1" t="e">
        <v>#VALUE!</v>
      </c>
      <c r="K435" s="1" t="s">
        <v>12816</v>
      </c>
      <c r="L435" s="170">
        <v>0</v>
      </c>
      <c r="M435" s="170">
        <v>0</v>
      </c>
      <c r="N435" s="68">
        <v>0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68">
        <v>0</v>
      </c>
      <c r="V435" s="68">
        <v>0</v>
      </c>
      <c r="W435" s="68">
        <v>0</v>
      </c>
      <c r="X435" s="68">
        <v>0</v>
      </c>
      <c r="Y435" s="68">
        <v>0</v>
      </c>
      <c r="Z435" s="68">
        <v>0</v>
      </c>
      <c r="AA435" s="5">
        <v>0</v>
      </c>
      <c r="AB435" s="5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">
        <v>0</v>
      </c>
      <c r="AJ435" s="5">
        <v>0.20996323164924546</v>
      </c>
      <c r="AK435" s="5">
        <v>0</v>
      </c>
      <c r="AL435" s="54">
        <v>0.20996323164924546</v>
      </c>
      <c r="AM435" s="77">
        <v>360</v>
      </c>
      <c r="AN435" s="54">
        <v>0.20996323164924546</v>
      </c>
      <c r="AO435" s="59">
        <v>225</v>
      </c>
      <c r="AP435" s="59" t="s">
        <v>22151</v>
      </c>
      <c r="AQ435" s="54">
        <v>6.895458119358298</v>
      </c>
      <c r="AR435" s="54">
        <v>-6.6854948877090523</v>
      </c>
      <c r="AS435" s="77">
        <v>360</v>
      </c>
      <c r="AT435" s="54">
        <v>0</v>
      </c>
      <c r="AU435" s="60">
        <v>-13.513857214557907</v>
      </c>
      <c r="AV435" s="54"/>
      <c r="AW435" s="54">
        <v>0</v>
      </c>
      <c r="AX435" s="43">
        <v>0</v>
      </c>
      <c r="AY435" s="167">
        <v>704.7</v>
      </c>
      <c r="AZ435" s="167">
        <v>788</v>
      </c>
      <c r="BA435" s="113">
        <v>-83.299999999999955</v>
      </c>
      <c r="BB435" s="160">
        <v>523</v>
      </c>
      <c r="BC435" s="160">
        <v>750</v>
      </c>
      <c r="BD435" s="267" t="s">
        <v>22151</v>
      </c>
    </row>
    <row r="436" spans="1:56" x14ac:dyDescent="0.3">
      <c r="A436" s="178" t="s">
        <v>20177</v>
      </c>
      <c r="B436" s="33" t="s">
        <v>7504</v>
      </c>
      <c r="C436" s="33" t="s">
        <v>20179</v>
      </c>
      <c r="D436" s="121" t="s">
        <v>20178</v>
      </c>
      <c r="E436" s="33" t="s">
        <v>1379</v>
      </c>
      <c r="F436" s="1" t="s">
        <v>9094</v>
      </c>
      <c r="G436" s="1" t="s">
        <v>1373</v>
      </c>
      <c r="H436" s="1" t="e">
        <v>#VALUE!</v>
      </c>
      <c r="I436" s="1" t="s">
        <v>20180</v>
      </c>
      <c r="J436" s="1" t="e">
        <v>#VALUE!</v>
      </c>
      <c r="K436" s="1" t="s">
        <v>20181</v>
      </c>
      <c r="L436" s="170">
        <v>0</v>
      </c>
      <c r="M436" s="170">
        <v>0</v>
      </c>
      <c r="N436" s="68">
        <v>0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0</v>
      </c>
      <c r="Z436" s="68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0.20996323164924546</v>
      </c>
      <c r="AK436" s="5">
        <v>0</v>
      </c>
      <c r="AL436" s="5">
        <v>0.20996323164924546</v>
      </c>
      <c r="AM436" s="68">
        <v>360</v>
      </c>
      <c r="AN436" s="5">
        <v>0.20996323164924546</v>
      </c>
      <c r="AO436" s="17">
        <v>225</v>
      </c>
      <c r="AP436" s="17" t="s">
        <v>22151</v>
      </c>
      <c r="AQ436" s="5">
        <v>6.895458119358298</v>
      </c>
      <c r="AR436" s="5">
        <v>-6.6854948877090523</v>
      </c>
      <c r="AS436" s="68">
        <v>360</v>
      </c>
      <c r="AT436" s="14">
        <v>0</v>
      </c>
      <c r="AU436" s="42">
        <v>-13.513857214557907</v>
      </c>
      <c r="AV436" s="19"/>
      <c r="AW436" s="19">
        <v>0</v>
      </c>
      <c r="AX436" s="43">
        <v>0</v>
      </c>
      <c r="AY436" s="167">
        <v>602.32000000000005</v>
      </c>
      <c r="AZ436" s="167">
        <v>788</v>
      </c>
      <c r="BA436" s="113">
        <v>-185.67999999999995</v>
      </c>
      <c r="BB436" s="160">
        <v>450</v>
      </c>
      <c r="BC436" s="160">
        <v>742</v>
      </c>
      <c r="BD436" s="267" t="s">
        <v>22151</v>
      </c>
    </row>
    <row r="437" spans="1:56" x14ac:dyDescent="0.3">
      <c r="A437" s="213" t="s">
        <v>13116</v>
      </c>
      <c r="B437" s="33" t="s">
        <v>6896</v>
      </c>
      <c r="C437" s="33" t="s">
        <v>13117</v>
      </c>
      <c r="D437" s="121" t="s">
        <v>11251</v>
      </c>
      <c r="E437" s="33" t="s">
        <v>1430</v>
      </c>
      <c r="F437" s="1" t="s">
        <v>6120</v>
      </c>
      <c r="G437" s="1" t="s">
        <v>1373</v>
      </c>
      <c r="H437" s="1">
        <v>16086</v>
      </c>
      <c r="I437" s="1" t="s">
        <v>11816</v>
      </c>
      <c r="J437" s="1" t="e">
        <v>#VALUE!</v>
      </c>
      <c r="K437" s="1" t="s">
        <v>13119</v>
      </c>
      <c r="L437" s="170">
        <v>0</v>
      </c>
      <c r="M437" s="170">
        <v>0</v>
      </c>
      <c r="N437" s="68">
        <v>0</v>
      </c>
      <c r="O437" s="68">
        <v>0</v>
      </c>
      <c r="P437" s="68">
        <v>0</v>
      </c>
      <c r="Q437" s="77">
        <v>0</v>
      </c>
      <c r="R437" s="77">
        <v>0</v>
      </c>
      <c r="S437" s="77">
        <v>0</v>
      </c>
      <c r="T437" s="77">
        <v>0</v>
      </c>
      <c r="U437" s="77">
        <v>0</v>
      </c>
      <c r="V437" s="77">
        <v>0</v>
      </c>
      <c r="W437" s="77">
        <v>0</v>
      </c>
      <c r="X437" s="77">
        <v>0</v>
      </c>
      <c r="Y437" s="77">
        <v>0</v>
      </c>
      <c r="Z437" s="77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0.20996323164924546</v>
      </c>
      <c r="AK437" s="54">
        <v>0</v>
      </c>
      <c r="AL437" s="54">
        <v>0.20996323164924546</v>
      </c>
      <c r="AM437" s="77">
        <v>360</v>
      </c>
      <c r="AN437" s="54">
        <v>0.20996323164924546</v>
      </c>
      <c r="AO437" s="59">
        <v>225</v>
      </c>
      <c r="AP437" s="59" t="s">
        <v>22151</v>
      </c>
      <c r="AQ437" s="54">
        <v>6.895458119358298</v>
      </c>
      <c r="AR437" s="54">
        <v>-6.6854948877090523</v>
      </c>
      <c r="AS437" s="77">
        <v>360</v>
      </c>
      <c r="AT437" s="54">
        <v>0</v>
      </c>
      <c r="AU437" s="60">
        <v>-13.513857214557907</v>
      </c>
      <c r="AV437" s="54"/>
      <c r="AW437" s="54">
        <v>0</v>
      </c>
      <c r="AX437" s="43">
        <v>0</v>
      </c>
      <c r="AY437" s="167">
        <v>999</v>
      </c>
      <c r="AZ437" s="167">
        <v>788</v>
      </c>
      <c r="BA437" s="113">
        <v>211</v>
      </c>
      <c r="BB437" s="160">
        <v>0</v>
      </c>
      <c r="BC437" s="160">
        <v>0</v>
      </c>
      <c r="BD437" s="267" t="s">
        <v>22151</v>
      </c>
    </row>
    <row r="438" spans="1:56" x14ac:dyDescent="0.3">
      <c r="A438" s="178" t="s">
        <v>16855</v>
      </c>
      <c r="B438" s="1" t="s">
        <v>7065</v>
      </c>
      <c r="C438" s="1" t="s">
        <v>16856</v>
      </c>
      <c r="D438" s="121" t="s">
        <v>14702</v>
      </c>
      <c r="E438" s="1" t="s">
        <v>1398</v>
      </c>
      <c r="F438" s="1" t="s">
        <v>9094</v>
      </c>
      <c r="G438" s="1" t="s">
        <v>1373</v>
      </c>
      <c r="H438" s="1">
        <v>17277</v>
      </c>
      <c r="I438" s="1" t="s">
        <v>16857</v>
      </c>
      <c r="J438" s="1" t="e">
        <v>#VALUE!</v>
      </c>
      <c r="K438" s="1" t="s">
        <v>15462</v>
      </c>
      <c r="L438" s="170">
        <v>0</v>
      </c>
      <c r="M438" s="170">
        <v>0</v>
      </c>
      <c r="N438" s="68">
        <v>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68">
        <v>0</v>
      </c>
      <c r="V438" s="68">
        <v>0</v>
      </c>
      <c r="W438" s="68">
        <v>0</v>
      </c>
      <c r="X438" s="68">
        <v>0</v>
      </c>
      <c r="Y438" s="68">
        <v>0</v>
      </c>
      <c r="Z438" s="68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0.20996323164924546</v>
      </c>
      <c r="AK438" s="5">
        <v>0</v>
      </c>
      <c r="AL438" s="5">
        <v>0.20996323164924546</v>
      </c>
      <c r="AM438" s="68">
        <v>360</v>
      </c>
      <c r="AN438" s="5">
        <v>0.20996323164924546</v>
      </c>
      <c r="AO438" s="17">
        <v>225</v>
      </c>
      <c r="AP438" s="17" t="s">
        <v>22151</v>
      </c>
      <c r="AQ438" s="5">
        <v>6.895458119358298</v>
      </c>
      <c r="AR438" s="5">
        <v>-6.6854948877090523</v>
      </c>
      <c r="AS438" s="68">
        <v>360</v>
      </c>
      <c r="AT438" s="14">
        <v>0</v>
      </c>
      <c r="AU438" s="42">
        <v>-13.513857214557907</v>
      </c>
      <c r="AV438" s="19"/>
      <c r="AW438" s="19">
        <v>0</v>
      </c>
      <c r="AX438" s="43">
        <v>0</v>
      </c>
      <c r="AY438" s="167">
        <v>999</v>
      </c>
      <c r="AZ438" s="167">
        <v>788</v>
      </c>
      <c r="BA438" s="113">
        <v>211</v>
      </c>
      <c r="BB438" s="160">
        <v>0</v>
      </c>
      <c r="BC438" s="160">
        <v>0</v>
      </c>
      <c r="BD438" s="267" t="s">
        <v>22151</v>
      </c>
    </row>
    <row r="439" spans="1:56" x14ac:dyDescent="0.3">
      <c r="A439" s="215" t="s">
        <v>14776</v>
      </c>
      <c r="B439" s="1" t="s">
        <v>14777</v>
      </c>
      <c r="C439" s="1" t="s">
        <v>7073</v>
      </c>
      <c r="D439" s="121" t="s">
        <v>14694</v>
      </c>
      <c r="E439" s="1" t="s">
        <v>1413</v>
      </c>
      <c r="F439" s="1" t="s">
        <v>9094</v>
      </c>
      <c r="G439" s="1" t="s">
        <v>1373</v>
      </c>
      <c r="H439" s="1">
        <v>16631</v>
      </c>
      <c r="I439" s="1" t="s">
        <v>14778</v>
      </c>
      <c r="J439" s="1" t="e">
        <v>#VALUE!</v>
      </c>
      <c r="K439" s="1" t="s">
        <v>15092</v>
      </c>
      <c r="L439" s="170">
        <v>0</v>
      </c>
      <c r="M439" s="170">
        <v>0</v>
      </c>
      <c r="N439" s="68">
        <v>0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68">
        <v>0</v>
      </c>
      <c r="V439" s="68">
        <v>0</v>
      </c>
      <c r="W439" s="68">
        <v>0</v>
      </c>
      <c r="X439" s="68">
        <v>0</v>
      </c>
      <c r="Y439" s="68">
        <v>0</v>
      </c>
      <c r="Z439" s="68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0.20996323164924546</v>
      </c>
      <c r="AK439" s="5">
        <v>0</v>
      </c>
      <c r="AL439" s="5">
        <v>0.20996323164924546</v>
      </c>
      <c r="AM439" s="68">
        <v>360</v>
      </c>
      <c r="AN439" s="5">
        <v>0.20996323164924546</v>
      </c>
      <c r="AO439" s="17">
        <v>225</v>
      </c>
      <c r="AP439" s="17" t="s">
        <v>22151</v>
      </c>
      <c r="AQ439" s="5">
        <v>6.895458119358298</v>
      </c>
      <c r="AR439" s="5">
        <v>-6.6854948877090523</v>
      </c>
      <c r="AS439" s="68">
        <v>360</v>
      </c>
      <c r="AT439" s="14">
        <v>0</v>
      </c>
      <c r="AU439" s="42">
        <v>-13.513857214557907</v>
      </c>
      <c r="AV439" s="19"/>
      <c r="AW439" s="19">
        <v>0</v>
      </c>
      <c r="AX439" s="43">
        <v>0</v>
      </c>
      <c r="AY439" s="167">
        <v>999</v>
      </c>
      <c r="AZ439" s="167">
        <v>788</v>
      </c>
      <c r="BA439" s="113">
        <v>211</v>
      </c>
      <c r="BB439" s="160">
        <v>0</v>
      </c>
      <c r="BC439" s="160">
        <v>0</v>
      </c>
      <c r="BD439" s="267" t="s">
        <v>22151</v>
      </c>
    </row>
    <row r="440" spans="1:56" x14ac:dyDescent="0.3">
      <c r="A440" s="178" t="s">
        <v>13866</v>
      </c>
      <c r="B440" s="33" t="s">
        <v>13868</v>
      </c>
      <c r="C440" s="33" t="s">
        <v>13867</v>
      </c>
      <c r="D440" s="121" t="s">
        <v>11309</v>
      </c>
      <c r="E440" s="33" t="s">
        <v>1446</v>
      </c>
      <c r="F440" s="1" t="s">
        <v>9094</v>
      </c>
      <c r="G440" s="1" t="s">
        <v>1373</v>
      </c>
      <c r="H440" s="1">
        <v>13690</v>
      </c>
      <c r="I440" s="1" t="s">
        <v>13869</v>
      </c>
      <c r="J440" s="1" t="e">
        <v>#VALUE!</v>
      </c>
      <c r="K440" s="1" t="s">
        <v>13870</v>
      </c>
      <c r="L440" s="170">
        <v>0</v>
      </c>
      <c r="M440" s="170">
        <v>0</v>
      </c>
      <c r="N440" s="68">
        <v>0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0</v>
      </c>
      <c r="Z440" s="68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0.20996323164924546</v>
      </c>
      <c r="AK440" s="5">
        <v>0</v>
      </c>
      <c r="AL440" s="5">
        <v>0.20996323164924546</v>
      </c>
      <c r="AM440" s="68">
        <v>360</v>
      </c>
      <c r="AN440" s="5">
        <v>0.20996323164924546</v>
      </c>
      <c r="AO440" s="17">
        <v>225</v>
      </c>
      <c r="AP440" s="17" t="s">
        <v>22151</v>
      </c>
      <c r="AQ440" s="5">
        <v>6.895458119358298</v>
      </c>
      <c r="AR440" s="5">
        <v>-6.6854948877090523</v>
      </c>
      <c r="AS440" s="68">
        <v>360</v>
      </c>
      <c r="AT440" s="14">
        <v>0</v>
      </c>
      <c r="AU440" s="42">
        <v>-13.513857214557907</v>
      </c>
      <c r="AV440" s="19"/>
      <c r="AW440" s="19">
        <v>0</v>
      </c>
      <c r="AX440" s="43">
        <v>0</v>
      </c>
      <c r="AY440" s="167">
        <v>999</v>
      </c>
      <c r="AZ440" s="167">
        <v>788</v>
      </c>
      <c r="BA440" s="113">
        <v>211</v>
      </c>
      <c r="BB440" s="160">
        <v>0</v>
      </c>
      <c r="BC440" s="160">
        <v>0</v>
      </c>
      <c r="BD440" s="267" t="s">
        <v>22151</v>
      </c>
    </row>
    <row r="441" spans="1:56" x14ac:dyDescent="0.3">
      <c r="A441" s="213" t="s">
        <v>14817</v>
      </c>
      <c r="B441" s="53" t="s">
        <v>14818</v>
      </c>
      <c r="C441" s="53" t="s">
        <v>6562</v>
      </c>
      <c r="D441" s="121" t="s">
        <v>14283</v>
      </c>
      <c r="E441" s="53" t="s">
        <v>1439</v>
      </c>
      <c r="F441" s="1" t="s">
        <v>6120</v>
      </c>
      <c r="G441" s="1" t="s">
        <v>1373</v>
      </c>
      <c r="H441" s="1">
        <v>12828</v>
      </c>
      <c r="I441" s="1" t="s">
        <v>14511</v>
      </c>
      <c r="J441" s="1" t="e">
        <v>#VALUE!</v>
      </c>
      <c r="K441" s="1" t="s">
        <v>15143</v>
      </c>
      <c r="L441" s="170">
        <v>0</v>
      </c>
      <c r="M441" s="170">
        <v>0</v>
      </c>
      <c r="N441" s="68">
        <v>0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68">
        <v>0</v>
      </c>
      <c r="AA441" s="5">
        <v>0</v>
      </c>
      <c r="AB441" s="5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">
        <v>0</v>
      </c>
      <c r="AJ441" s="5">
        <v>0.20996323164924546</v>
      </c>
      <c r="AK441" s="5">
        <v>0</v>
      </c>
      <c r="AL441" s="54">
        <v>0.20996323164924546</v>
      </c>
      <c r="AM441" s="77">
        <v>360</v>
      </c>
      <c r="AN441" s="54">
        <v>0.20996323164924546</v>
      </c>
      <c r="AO441" s="59">
        <v>225</v>
      </c>
      <c r="AP441" s="59" t="s">
        <v>22151</v>
      </c>
      <c r="AQ441" s="54">
        <v>6.895458119358298</v>
      </c>
      <c r="AR441" s="54">
        <v>-6.6854948877090523</v>
      </c>
      <c r="AS441" s="77">
        <v>360</v>
      </c>
      <c r="AT441" s="54">
        <v>0</v>
      </c>
      <c r="AU441" s="60">
        <v>-13.513857214557907</v>
      </c>
      <c r="AV441" s="54"/>
      <c r="AW441" s="54">
        <v>0</v>
      </c>
      <c r="AX441" s="43">
        <v>0</v>
      </c>
      <c r="AY441" s="167">
        <v>999</v>
      </c>
      <c r="AZ441" s="167">
        <v>788</v>
      </c>
      <c r="BA441" s="113">
        <v>211</v>
      </c>
      <c r="BB441" s="160">
        <v>0</v>
      </c>
      <c r="BC441" s="160">
        <v>0</v>
      </c>
      <c r="BD441" s="267" t="s">
        <v>22151</v>
      </c>
    </row>
    <row r="442" spans="1:56" x14ac:dyDescent="0.3">
      <c r="A442" s="213" t="s">
        <v>14195</v>
      </c>
      <c r="B442" s="33" t="s">
        <v>8143</v>
      </c>
      <c r="C442" s="33" t="s">
        <v>9190</v>
      </c>
      <c r="D442" s="121" t="s">
        <v>14171</v>
      </c>
      <c r="E442" s="33" t="s">
        <v>1376</v>
      </c>
      <c r="F442" s="1" t="s">
        <v>6120</v>
      </c>
      <c r="G442" s="1" t="s">
        <v>1373</v>
      </c>
      <c r="H442" s="1" t="e">
        <v>#VALUE!</v>
      </c>
      <c r="I442" s="1" t="s">
        <v>14172</v>
      </c>
      <c r="J442" s="1" t="e">
        <v>#VALUE!</v>
      </c>
      <c r="K442" s="1" t="s">
        <v>14196</v>
      </c>
      <c r="L442" s="170">
        <v>0</v>
      </c>
      <c r="M442" s="170">
        <v>0</v>
      </c>
      <c r="N442" s="68">
        <v>0</v>
      </c>
      <c r="O442" s="68">
        <v>0</v>
      </c>
      <c r="P442" s="68">
        <v>0</v>
      </c>
      <c r="Q442" s="77">
        <v>0</v>
      </c>
      <c r="R442" s="77">
        <v>0</v>
      </c>
      <c r="S442" s="77">
        <v>0</v>
      </c>
      <c r="T442" s="77">
        <v>0</v>
      </c>
      <c r="U442" s="77">
        <v>0</v>
      </c>
      <c r="V442" s="77">
        <v>0</v>
      </c>
      <c r="W442" s="77">
        <v>0</v>
      </c>
      <c r="X442" s="77">
        <v>0</v>
      </c>
      <c r="Y442" s="77">
        <v>0</v>
      </c>
      <c r="Z442" s="77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0.20996323164924546</v>
      </c>
      <c r="AK442" s="54">
        <v>0</v>
      </c>
      <c r="AL442" s="54">
        <v>0.20996323164924546</v>
      </c>
      <c r="AM442" s="77">
        <v>360</v>
      </c>
      <c r="AN442" s="54">
        <v>0.20996323164924546</v>
      </c>
      <c r="AO442" s="59">
        <v>225</v>
      </c>
      <c r="AP442" s="59" t="s">
        <v>22151</v>
      </c>
      <c r="AQ442" s="54">
        <v>6.895458119358298</v>
      </c>
      <c r="AR442" s="54">
        <v>-6.6854948877090523</v>
      </c>
      <c r="AS442" s="77">
        <v>360</v>
      </c>
      <c r="AT442" s="54">
        <v>0</v>
      </c>
      <c r="AU442" s="60">
        <v>-13.513857214557907</v>
      </c>
      <c r="AV442" s="54"/>
      <c r="AW442" s="54">
        <v>0</v>
      </c>
      <c r="AX442" s="43">
        <v>0</v>
      </c>
      <c r="AY442" s="167">
        <v>522.57000000000005</v>
      </c>
      <c r="AZ442" s="167">
        <v>788</v>
      </c>
      <c r="BA442" s="113">
        <v>-265.42999999999995</v>
      </c>
      <c r="BB442" s="160">
        <v>428</v>
      </c>
      <c r="BC442" s="160">
        <v>595</v>
      </c>
      <c r="BD442" s="267" t="s">
        <v>22151</v>
      </c>
    </row>
    <row r="443" spans="1:56" x14ac:dyDescent="0.3">
      <c r="A443" s="212" t="s">
        <v>16556</v>
      </c>
      <c r="B443" s="33" t="s">
        <v>6850</v>
      </c>
      <c r="C443" s="33" t="s">
        <v>16557</v>
      </c>
      <c r="D443" s="121" t="s">
        <v>14219</v>
      </c>
      <c r="E443" s="33" t="s">
        <v>1376</v>
      </c>
      <c r="F443" s="1" t="s">
        <v>6120</v>
      </c>
      <c r="G443" s="1" t="s">
        <v>1373</v>
      </c>
      <c r="H443" s="216">
        <v>19614</v>
      </c>
      <c r="I443" s="216" t="s">
        <v>16558</v>
      </c>
      <c r="J443" s="244" t="e">
        <v>#VALUE!</v>
      </c>
      <c r="K443" s="244" t="s">
        <v>16559</v>
      </c>
      <c r="L443" s="171">
        <v>0</v>
      </c>
      <c r="M443" s="171">
        <v>0</v>
      </c>
      <c r="N443" s="221">
        <v>0</v>
      </c>
      <c r="O443" s="97">
        <v>0</v>
      </c>
      <c r="P443" s="97">
        <v>0</v>
      </c>
      <c r="Q443" s="221">
        <v>0</v>
      </c>
      <c r="R443" s="97">
        <v>0</v>
      </c>
      <c r="S443" s="97">
        <v>0</v>
      </c>
      <c r="T443" s="221">
        <v>0</v>
      </c>
      <c r="U443" s="221">
        <v>0</v>
      </c>
      <c r="V443" s="221">
        <v>0</v>
      </c>
      <c r="W443" s="221">
        <v>0</v>
      </c>
      <c r="X443" s="221">
        <v>0</v>
      </c>
      <c r="Y443" s="221">
        <v>0</v>
      </c>
      <c r="Z443" s="221">
        <v>0</v>
      </c>
      <c r="AA443" s="224">
        <v>0</v>
      </c>
      <c r="AB443" s="224">
        <v>0</v>
      </c>
      <c r="AC443" s="224">
        <v>0</v>
      </c>
      <c r="AD443" s="245">
        <v>0</v>
      </c>
      <c r="AE443" s="224">
        <v>0</v>
      </c>
      <c r="AF443" s="245">
        <v>0</v>
      </c>
      <c r="AG443" s="245">
        <v>0</v>
      </c>
      <c r="AH443" s="224">
        <v>0</v>
      </c>
      <c r="AI443" s="224">
        <v>0</v>
      </c>
      <c r="AJ443" s="224">
        <v>0.20996323164924546</v>
      </c>
      <c r="AK443" s="224">
        <v>0</v>
      </c>
      <c r="AL443" s="228">
        <v>0.20996323164924546</v>
      </c>
      <c r="AM443" s="246">
        <v>360</v>
      </c>
      <c r="AN443" s="247">
        <v>0.20996323164924546</v>
      </c>
      <c r="AO443" s="248">
        <v>225</v>
      </c>
      <c r="AP443" s="253" t="s">
        <v>22151</v>
      </c>
      <c r="AQ443" s="224">
        <v>6.895458119358298</v>
      </c>
      <c r="AR443" s="224">
        <v>-6.6854948877090523</v>
      </c>
      <c r="AS443" s="221">
        <v>360</v>
      </c>
      <c r="AT443" s="224">
        <v>0</v>
      </c>
      <c r="AU443" s="239">
        <v>-13.513857214557907</v>
      </c>
      <c r="AV443" s="224"/>
      <c r="AW443" s="224">
        <v>0</v>
      </c>
      <c r="AX443" s="43">
        <v>0</v>
      </c>
      <c r="AY443" s="268">
        <v>999</v>
      </c>
      <c r="AZ443" s="255">
        <v>788</v>
      </c>
      <c r="BA443" s="256">
        <v>211</v>
      </c>
      <c r="BB443" s="257">
        <v>0</v>
      </c>
      <c r="BC443" s="257">
        <v>0</v>
      </c>
      <c r="BD443" s="267" t="s">
        <v>22151</v>
      </c>
    </row>
    <row r="444" spans="1:56" x14ac:dyDescent="0.3">
      <c r="A444" s="178" t="s">
        <v>3394</v>
      </c>
      <c r="B444" s="33" t="s">
        <v>7522</v>
      </c>
      <c r="C444" s="33" t="s">
        <v>7001</v>
      </c>
      <c r="D444" s="121" t="s">
        <v>735</v>
      </c>
      <c r="E444" s="33" t="s">
        <v>1437</v>
      </c>
      <c r="F444" s="1" t="s">
        <v>9094</v>
      </c>
      <c r="G444" s="1" t="s">
        <v>1373</v>
      </c>
      <c r="H444" s="1">
        <v>4505</v>
      </c>
      <c r="I444" s="1" t="s">
        <v>10690</v>
      </c>
      <c r="J444" s="1" t="e">
        <v>#VALUE!</v>
      </c>
      <c r="K444" s="1" t="s">
        <v>6532</v>
      </c>
      <c r="L444" s="170">
        <v>0</v>
      </c>
      <c r="M444" s="170">
        <v>0</v>
      </c>
      <c r="N444" s="68">
        <v>0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0</v>
      </c>
      <c r="Z444" s="68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0.20996323164924546</v>
      </c>
      <c r="AK444" s="5">
        <v>0</v>
      </c>
      <c r="AL444" s="5">
        <v>0.20996323164924546</v>
      </c>
      <c r="AM444" s="68">
        <v>360</v>
      </c>
      <c r="AN444" s="5">
        <v>0.20996323164924546</v>
      </c>
      <c r="AO444" s="17">
        <v>225</v>
      </c>
      <c r="AP444" s="17" t="s">
        <v>22151</v>
      </c>
      <c r="AQ444" s="5">
        <v>6.895458119358298</v>
      </c>
      <c r="AR444" s="5">
        <v>-6.6854948877090523</v>
      </c>
      <c r="AS444" s="68">
        <v>360</v>
      </c>
      <c r="AT444" s="14">
        <v>0</v>
      </c>
      <c r="AU444" s="42">
        <v>-13.513857214557907</v>
      </c>
      <c r="AV444" s="19"/>
      <c r="AW444" s="19">
        <v>0</v>
      </c>
      <c r="AX444" s="43">
        <v>0</v>
      </c>
      <c r="AY444" s="167">
        <v>999</v>
      </c>
      <c r="AZ444" s="167">
        <v>788</v>
      </c>
      <c r="BA444" s="113">
        <v>211</v>
      </c>
      <c r="BB444" s="160">
        <v>0</v>
      </c>
      <c r="BC444" s="160">
        <v>0</v>
      </c>
      <c r="BD444" s="267" t="s">
        <v>22151</v>
      </c>
    </row>
    <row r="445" spans="1:56" x14ac:dyDescent="0.3">
      <c r="A445" s="178" t="s">
        <v>12757</v>
      </c>
      <c r="B445" s="33" t="s">
        <v>12758</v>
      </c>
      <c r="C445" s="33" t="s">
        <v>6558</v>
      </c>
      <c r="D445" s="121" t="s">
        <v>11207</v>
      </c>
      <c r="E445" s="33" t="s">
        <v>1383</v>
      </c>
      <c r="F445" s="1" t="s">
        <v>9094</v>
      </c>
      <c r="G445" s="1" t="s">
        <v>1373</v>
      </c>
      <c r="H445" s="1">
        <v>14706</v>
      </c>
      <c r="I445" s="1" t="s">
        <v>13968</v>
      </c>
      <c r="J445" s="1" t="e">
        <v>#VALUE!</v>
      </c>
      <c r="K445" s="1" t="s">
        <v>12759</v>
      </c>
      <c r="L445" s="170">
        <v>0</v>
      </c>
      <c r="M445" s="170">
        <v>0</v>
      </c>
      <c r="N445" s="68">
        <v>0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68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0.20996323164924546</v>
      </c>
      <c r="AK445" s="5">
        <v>0</v>
      </c>
      <c r="AL445" s="5">
        <v>0.20996323164924546</v>
      </c>
      <c r="AM445" s="68">
        <v>360</v>
      </c>
      <c r="AN445" s="5">
        <v>0.20996323164924546</v>
      </c>
      <c r="AO445" s="17">
        <v>225</v>
      </c>
      <c r="AP445" s="17" t="s">
        <v>22151</v>
      </c>
      <c r="AQ445" s="5">
        <v>6.895458119358298</v>
      </c>
      <c r="AR445" s="5">
        <v>-6.6854948877090523</v>
      </c>
      <c r="AS445" s="68">
        <v>360</v>
      </c>
      <c r="AT445" s="14">
        <v>0</v>
      </c>
      <c r="AU445" s="42">
        <v>-13.513857214557907</v>
      </c>
      <c r="AV445" s="19"/>
      <c r="AW445" s="19">
        <v>0</v>
      </c>
      <c r="AX445" s="43">
        <v>0</v>
      </c>
      <c r="AY445" s="167">
        <v>999</v>
      </c>
      <c r="AZ445" s="167">
        <v>788</v>
      </c>
      <c r="BA445" s="113">
        <v>211</v>
      </c>
      <c r="BB445" s="160">
        <v>0</v>
      </c>
      <c r="BC445" s="160">
        <v>0</v>
      </c>
      <c r="BD445" s="267" t="s">
        <v>22151</v>
      </c>
    </row>
    <row r="446" spans="1:56" x14ac:dyDescent="0.3">
      <c r="A446" s="178" t="s">
        <v>12842</v>
      </c>
      <c r="B446" s="33" t="s">
        <v>12843</v>
      </c>
      <c r="C446" s="33" t="s">
        <v>7526</v>
      </c>
      <c r="D446" s="121" t="s">
        <v>11289</v>
      </c>
      <c r="E446" s="33" t="s">
        <v>1470</v>
      </c>
      <c r="F446" s="1" t="s">
        <v>6120</v>
      </c>
      <c r="G446" s="1" t="s">
        <v>1373</v>
      </c>
      <c r="H446" s="26">
        <v>13699</v>
      </c>
      <c r="I446" s="26" t="s">
        <v>13720</v>
      </c>
      <c r="J446" s="26" t="e">
        <v>#VALUE!</v>
      </c>
      <c r="K446" s="26" t="s">
        <v>12844</v>
      </c>
      <c r="L446" s="171">
        <v>0</v>
      </c>
      <c r="M446" s="171">
        <v>0</v>
      </c>
      <c r="N446" s="68">
        <v>0</v>
      </c>
      <c r="O446" s="68">
        <v>0</v>
      </c>
      <c r="P446" s="68">
        <v>0</v>
      </c>
      <c r="Q446" s="97">
        <v>0</v>
      </c>
      <c r="R446" s="97">
        <v>0</v>
      </c>
      <c r="S446" s="97">
        <v>0</v>
      </c>
      <c r="T446" s="97">
        <v>0</v>
      </c>
      <c r="U446" s="97">
        <v>0</v>
      </c>
      <c r="V446" s="97">
        <v>0</v>
      </c>
      <c r="W446" s="97">
        <v>0</v>
      </c>
      <c r="X446" s="97">
        <v>0</v>
      </c>
      <c r="Y446" s="97">
        <v>0</v>
      </c>
      <c r="Z446" s="97">
        <v>0</v>
      </c>
      <c r="AA446" s="27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7">
        <v>0</v>
      </c>
      <c r="AI446" s="27">
        <v>0</v>
      </c>
      <c r="AJ446" s="27">
        <v>0.20996323164924546</v>
      </c>
      <c r="AK446" s="27">
        <v>0</v>
      </c>
      <c r="AL446" s="27">
        <v>0.20996323164924546</v>
      </c>
      <c r="AM446" s="97">
        <v>360</v>
      </c>
      <c r="AN446" s="27">
        <v>0.20996323164924546</v>
      </c>
      <c r="AO446" s="28">
        <v>225</v>
      </c>
      <c r="AP446" s="28" t="s">
        <v>22151</v>
      </c>
      <c r="AQ446" s="27">
        <v>6.895458119358298</v>
      </c>
      <c r="AR446" s="27">
        <v>-6.6854948877090523</v>
      </c>
      <c r="AS446" s="97">
        <v>360</v>
      </c>
      <c r="AT446" s="27">
        <v>0</v>
      </c>
      <c r="AU446" s="43">
        <v>-13.513857214557907</v>
      </c>
      <c r="AV446" s="27"/>
      <c r="AW446" s="27">
        <v>0</v>
      </c>
      <c r="AX446" s="43">
        <v>0</v>
      </c>
      <c r="AY446" s="167">
        <v>999</v>
      </c>
      <c r="AZ446" s="167">
        <v>788</v>
      </c>
      <c r="BA446" s="113">
        <v>211</v>
      </c>
      <c r="BB446" s="160">
        <v>0</v>
      </c>
      <c r="BC446" s="160">
        <v>0</v>
      </c>
      <c r="BD446" s="267" t="s">
        <v>22151</v>
      </c>
    </row>
    <row r="447" spans="1:56" x14ac:dyDescent="0.3">
      <c r="A447" s="214" t="s">
        <v>14053</v>
      </c>
      <c r="B447" s="33" t="s">
        <v>7762</v>
      </c>
      <c r="C447" s="33" t="s">
        <v>7343</v>
      </c>
      <c r="D447" s="121" t="s">
        <v>14036</v>
      </c>
      <c r="E447" s="33" t="s">
        <v>3591</v>
      </c>
      <c r="F447" s="114" t="s">
        <v>3591</v>
      </c>
      <c r="G447" s="1" t="s">
        <v>1373</v>
      </c>
      <c r="H447" s="114">
        <v>14288</v>
      </c>
      <c r="I447" s="114" t="s">
        <v>15595</v>
      </c>
      <c r="J447" s="114" t="e">
        <v>#VALUE!</v>
      </c>
      <c r="K447" s="114" t="s">
        <v>14054</v>
      </c>
      <c r="L447" s="172">
        <v>0</v>
      </c>
      <c r="M447" s="172">
        <v>0</v>
      </c>
      <c r="N447" s="115">
        <v>0</v>
      </c>
      <c r="O447" s="115">
        <v>0</v>
      </c>
      <c r="P447" s="115">
        <v>0</v>
      </c>
      <c r="Q447" s="115">
        <v>0</v>
      </c>
      <c r="R447" s="115">
        <v>0</v>
      </c>
      <c r="S447" s="115">
        <v>0</v>
      </c>
      <c r="T447" s="115">
        <v>0</v>
      </c>
      <c r="U447" s="115">
        <v>0</v>
      </c>
      <c r="V447" s="115">
        <v>0</v>
      </c>
      <c r="W447" s="115">
        <v>0</v>
      </c>
      <c r="X447" s="115">
        <v>0</v>
      </c>
      <c r="Y447" s="115">
        <v>0</v>
      </c>
      <c r="Z447" s="115">
        <v>0</v>
      </c>
      <c r="AA447" s="116">
        <v>0</v>
      </c>
      <c r="AB447" s="116">
        <v>0</v>
      </c>
      <c r="AC447" s="116">
        <v>0</v>
      </c>
      <c r="AD447" s="116">
        <v>0</v>
      </c>
      <c r="AE447" s="116">
        <v>0</v>
      </c>
      <c r="AF447" s="116">
        <v>0</v>
      </c>
      <c r="AG447" s="116">
        <v>0</v>
      </c>
      <c r="AH447" s="116">
        <v>0</v>
      </c>
      <c r="AI447" s="116">
        <v>0</v>
      </c>
      <c r="AJ447" s="116">
        <v>0.20996323164924546</v>
      </c>
      <c r="AK447" s="116">
        <v>0</v>
      </c>
      <c r="AL447" s="116">
        <v>0.20996323164924546</v>
      </c>
      <c r="AM447" s="115">
        <v>360</v>
      </c>
      <c r="AN447" s="116">
        <v>0.20996323164924546</v>
      </c>
      <c r="AO447" s="119">
        <v>225</v>
      </c>
      <c r="AP447" s="119" t="s">
        <v>22151</v>
      </c>
      <c r="AQ447" s="34">
        <v>6.895458119358298</v>
      </c>
      <c r="AR447" s="116">
        <v>-6.6854948877090523</v>
      </c>
      <c r="AS447" s="115">
        <v>360</v>
      </c>
      <c r="AT447" s="116">
        <v>0</v>
      </c>
      <c r="AU447" s="117">
        <v>-13.513857214557907</v>
      </c>
      <c r="AV447" s="116"/>
      <c r="AW447" s="116">
        <v>0</v>
      </c>
      <c r="AX447" s="43">
        <v>0</v>
      </c>
      <c r="AY447" s="168">
        <v>999</v>
      </c>
      <c r="AZ447" s="168">
        <v>788</v>
      </c>
      <c r="BA447" s="120">
        <v>211</v>
      </c>
      <c r="BB447" s="161">
        <v>0</v>
      </c>
      <c r="BC447" s="161">
        <v>0</v>
      </c>
      <c r="BD447" s="267" t="s">
        <v>22151</v>
      </c>
    </row>
    <row r="448" spans="1:56" x14ac:dyDescent="0.3">
      <c r="A448" s="214" t="s">
        <v>17484</v>
      </c>
      <c r="B448" s="33" t="s">
        <v>17485</v>
      </c>
      <c r="C448" s="33" t="s">
        <v>6745</v>
      </c>
      <c r="D448" s="121" t="s">
        <v>17193</v>
      </c>
      <c r="E448" s="33" t="s">
        <v>1392</v>
      </c>
      <c r="F448" s="114" t="s">
        <v>6120</v>
      </c>
      <c r="G448" s="1" t="s">
        <v>1373</v>
      </c>
      <c r="H448" s="114" t="e">
        <v>#VALUE!</v>
      </c>
      <c r="I448" s="114" t="s">
        <v>17194</v>
      </c>
      <c r="J448" s="114" t="e">
        <v>#VALUE!</v>
      </c>
      <c r="K448" s="114" t="s">
        <v>17305</v>
      </c>
      <c r="L448" s="172">
        <v>0</v>
      </c>
      <c r="M448" s="172">
        <v>0</v>
      </c>
      <c r="N448" s="115">
        <v>0</v>
      </c>
      <c r="O448" s="115">
        <v>0</v>
      </c>
      <c r="P448" s="115">
        <v>0</v>
      </c>
      <c r="Q448" s="115">
        <v>0</v>
      </c>
      <c r="R448" s="115">
        <v>0</v>
      </c>
      <c r="S448" s="115">
        <v>0</v>
      </c>
      <c r="T448" s="115">
        <v>0</v>
      </c>
      <c r="U448" s="115">
        <v>0</v>
      </c>
      <c r="V448" s="115">
        <v>0</v>
      </c>
      <c r="W448" s="115">
        <v>0</v>
      </c>
      <c r="X448" s="115">
        <v>0</v>
      </c>
      <c r="Y448" s="115">
        <v>0</v>
      </c>
      <c r="Z448" s="115">
        <v>0</v>
      </c>
      <c r="AA448" s="116">
        <v>0</v>
      </c>
      <c r="AB448" s="116">
        <v>0</v>
      </c>
      <c r="AC448" s="116">
        <v>0</v>
      </c>
      <c r="AD448" s="116">
        <v>0</v>
      </c>
      <c r="AE448" s="116">
        <v>0</v>
      </c>
      <c r="AF448" s="116">
        <v>0</v>
      </c>
      <c r="AG448" s="116">
        <v>0</v>
      </c>
      <c r="AH448" s="116">
        <v>0</v>
      </c>
      <c r="AI448" s="116">
        <v>0</v>
      </c>
      <c r="AJ448" s="116">
        <v>0.20996323164924546</v>
      </c>
      <c r="AK448" s="116">
        <v>0</v>
      </c>
      <c r="AL448" s="116">
        <v>0.20996323164924546</v>
      </c>
      <c r="AM448" s="115">
        <v>360</v>
      </c>
      <c r="AN448" s="116">
        <v>0.20996323164924546</v>
      </c>
      <c r="AO448" s="119">
        <v>225</v>
      </c>
      <c r="AP448" s="119" t="s">
        <v>22151</v>
      </c>
      <c r="AQ448" s="34">
        <v>6.895458119358298</v>
      </c>
      <c r="AR448" s="116">
        <v>-6.6854948877090523</v>
      </c>
      <c r="AS448" s="115">
        <v>360</v>
      </c>
      <c r="AT448" s="116">
        <v>0</v>
      </c>
      <c r="AU448" s="117">
        <v>-13.513857214557907</v>
      </c>
      <c r="AV448" s="116"/>
      <c r="AW448" s="116">
        <v>0</v>
      </c>
      <c r="AX448" s="43">
        <v>0</v>
      </c>
      <c r="AY448" s="168">
        <v>462.2</v>
      </c>
      <c r="AZ448" s="168">
        <v>788</v>
      </c>
      <c r="BA448" s="120">
        <v>-325.8</v>
      </c>
      <c r="BB448" s="161">
        <v>395</v>
      </c>
      <c r="BC448" s="161">
        <v>561</v>
      </c>
      <c r="BD448" s="267" t="s">
        <v>22151</v>
      </c>
    </row>
    <row r="449" spans="1:56" x14ac:dyDescent="0.3">
      <c r="A449" s="178" t="s">
        <v>13232</v>
      </c>
      <c r="B449" s="33" t="s">
        <v>13233</v>
      </c>
      <c r="C449" s="33" t="s">
        <v>7077</v>
      </c>
      <c r="D449" s="121" t="s">
        <v>11291</v>
      </c>
      <c r="E449" s="33" t="s">
        <v>1509</v>
      </c>
      <c r="F449" s="1" t="s">
        <v>9094</v>
      </c>
      <c r="G449" s="1" t="s">
        <v>1373</v>
      </c>
      <c r="H449" s="1">
        <v>17034</v>
      </c>
      <c r="I449" s="1" t="s">
        <v>14976</v>
      </c>
      <c r="J449" s="1" t="e">
        <v>#VALUE!</v>
      </c>
      <c r="K449" s="1" t="s">
        <v>13234</v>
      </c>
      <c r="L449" s="170">
        <v>0</v>
      </c>
      <c r="M449" s="170">
        <v>0</v>
      </c>
      <c r="N449" s="68">
        <v>0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0</v>
      </c>
      <c r="Z449" s="68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0.20996323164924546</v>
      </c>
      <c r="AK449" s="5">
        <v>0</v>
      </c>
      <c r="AL449" s="5">
        <v>0.20996323164924546</v>
      </c>
      <c r="AM449" s="68">
        <v>360</v>
      </c>
      <c r="AN449" s="5">
        <v>0.20996323164924546</v>
      </c>
      <c r="AO449" s="17">
        <v>225</v>
      </c>
      <c r="AP449" s="17" t="s">
        <v>22151</v>
      </c>
      <c r="AQ449" s="5">
        <v>6.895458119358298</v>
      </c>
      <c r="AR449" s="5">
        <v>-6.6854948877090523</v>
      </c>
      <c r="AS449" s="68">
        <v>360</v>
      </c>
      <c r="AT449" s="14">
        <v>0</v>
      </c>
      <c r="AU449" s="42">
        <v>-13.513857214557907</v>
      </c>
      <c r="AV449" s="19"/>
      <c r="AW449" s="19">
        <v>0</v>
      </c>
      <c r="AX449" s="43">
        <v>0</v>
      </c>
      <c r="AY449" s="167">
        <v>999</v>
      </c>
      <c r="AZ449" s="167">
        <v>788</v>
      </c>
      <c r="BA449" s="113">
        <v>211</v>
      </c>
      <c r="BB449" s="160">
        <v>0</v>
      </c>
      <c r="BC449" s="160">
        <v>0</v>
      </c>
      <c r="BD449" s="267" t="s">
        <v>22151</v>
      </c>
    </row>
    <row r="450" spans="1:56" x14ac:dyDescent="0.3">
      <c r="A450" s="178" t="s">
        <v>3502</v>
      </c>
      <c r="B450" s="33" t="s">
        <v>6731</v>
      </c>
      <c r="C450" s="33" t="s">
        <v>6611</v>
      </c>
      <c r="D450" s="121" t="s">
        <v>3452</v>
      </c>
      <c r="E450" s="33" t="s">
        <v>1379</v>
      </c>
      <c r="F450" s="1" t="s">
        <v>9094</v>
      </c>
      <c r="G450" s="1" t="s">
        <v>1373</v>
      </c>
      <c r="H450" s="1">
        <v>10547</v>
      </c>
      <c r="I450" s="1" t="s">
        <v>9875</v>
      </c>
      <c r="J450" s="1" t="e">
        <v>#VALUE!</v>
      </c>
      <c r="K450" s="1" t="s">
        <v>5992</v>
      </c>
      <c r="L450" s="170">
        <v>0</v>
      </c>
      <c r="M450" s="170">
        <v>0</v>
      </c>
      <c r="N450" s="68">
        <v>0</v>
      </c>
      <c r="O450" s="68">
        <v>0</v>
      </c>
      <c r="P450" s="68">
        <v>0</v>
      </c>
      <c r="Q450" s="68">
        <v>0</v>
      </c>
      <c r="R450" s="68">
        <v>0</v>
      </c>
      <c r="S450" s="68">
        <v>0</v>
      </c>
      <c r="T450" s="68">
        <v>0</v>
      </c>
      <c r="U450" s="68">
        <v>0</v>
      </c>
      <c r="V450" s="68">
        <v>0</v>
      </c>
      <c r="W450" s="68">
        <v>0</v>
      </c>
      <c r="X450" s="68">
        <v>0</v>
      </c>
      <c r="Y450" s="68">
        <v>0</v>
      </c>
      <c r="Z450" s="68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0.20996323164924546</v>
      </c>
      <c r="AK450" s="5">
        <v>0</v>
      </c>
      <c r="AL450" s="5">
        <v>0.20996323164924546</v>
      </c>
      <c r="AM450" s="68">
        <v>360</v>
      </c>
      <c r="AN450" s="5">
        <v>0.20996323164924546</v>
      </c>
      <c r="AO450" s="17">
        <v>225</v>
      </c>
      <c r="AP450" s="17" t="s">
        <v>22151</v>
      </c>
      <c r="AQ450" s="5">
        <v>6.895458119358298</v>
      </c>
      <c r="AR450" s="5">
        <v>-6.6854948877090523</v>
      </c>
      <c r="AS450" s="68">
        <v>360</v>
      </c>
      <c r="AT450" s="14">
        <v>0</v>
      </c>
      <c r="AU450" s="42">
        <v>-13.513857214557907</v>
      </c>
      <c r="AV450" s="19"/>
      <c r="AW450" s="19">
        <v>0</v>
      </c>
      <c r="AX450" s="43">
        <v>0</v>
      </c>
      <c r="AY450" s="167">
        <v>750.25</v>
      </c>
      <c r="AZ450" s="167">
        <v>788</v>
      </c>
      <c r="BA450" s="113">
        <v>-37.75</v>
      </c>
      <c r="BB450" s="160">
        <v>718</v>
      </c>
      <c r="BC450" s="160">
        <v>718</v>
      </c>
      <c r="BD450" s="267" t="s">
        <v>22151</v>
      </c>
    </row>
    <row r="451" spans="1:56" x14ac:dyDescent="0.3">
      <c r="A451" s="178" t="s">
        <v>16852</v>
      </c>
      <c r="B451" s="33" t="s">
        <v>7065</v>
      </c>
      <c r="C451" s="33" t="s">
        <v>6543</v>
      </c>
      <c r="D451" s="121" t="s">
        <v>15059</v>
      </c>
      <c r="E451" s="33" t="s">
        <v>1470</v>
      </c>
      <c r="F451" s="1" t="s">
        <v>6120</v>
      </c>
      <c r="G451" s="1" t="s">
        <v>1373</v>
      </c>
      <c r="H451" s="1">
        <v>19911</v>
      </c>
      <c r="I451" s="1" t="s">
        <v>16853</v>
      </c>
      <c r="J451" s="1" t="e">
        <v>#VALUE!</v>
      </c>
      <c r="K451" s="1" t="s">
        <v>15458</v>
      </c>
      <c r="L451" s="170">
        <v>0</v>
      </c>
      <c r="M451" s="170">
        <v>0</v>
      </c>
      <c r="N451" s="68">
        <v>0</v>
      </c>
      <c r="O451" s="68">
        <v>0</v>
      </c>
      <c r="P451" s="68">
        <v>0</v>
      </c>
      <c r="Q451" s="68">
        <v>0</v>
      </c>
      <c r="R451" s="68">
        <v>0</v>
      </c>
      <c r="S451" s="68">
        <v>0</v>
      </c>
      <c r="T451" s="68">
        <v>0</v>
      </c>
      <c r="U451" s="68">
        <v>0</v>
      </c>
      <c r="V451" s="68">
        <v>0</v>
      </c>
      <c r="W451" s="68">
        <v>0</v>
      </c>
      <c r="X451" s="68">
        <v>0</v>
      </c>
      <c r="Y451" s="68">
        <v>0</v>
      </c>
      <c r="Z451" s="68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0.20996323164924546</v>
      </c>
      <c r="AK451" s="5">
        <v>0</v>
      </c>
      <c r="AL451" s="5">
        <v>0.20996323164924546</v>
      </c>
      <c r="AM451" s="68">
        <v>360</v>
      </c>
      <c r="AN451" s="5">
        <v>0.20996323164924546</v>
      </c>
      <c r="AO451" s="17">
        <v>225</v>
      </c>
      <c r="AP451" s="17" t="s">
        <v>22151</v>
      </c>
      <c r="AQ451" s="5">
        <v>6.895458119358298</v>
      </c>
      <c r="AR451" s="5">
        <v>-6.6854948877090523</v>
      </c>
      <c r="AS451" s="68">
        <v>360</v>
      </c>
      <c r="AT451" s="14">
        <v>0</v>
      </c>
      <c r="AU451" s="42">
        <v>-13.513857214557907</v>
      </c>
      <c r="AV451" s="19"/>
      <c r="AW451" s="19">
        <v>0</v>
      </c>
      <c r="AX451" s="43">
        <v>0</v>
      </c>
      <c r="AY451" s="167">
        <v>999</v>
      </c>
      <c r="AZ451" s="167">
        <v>788</v>
      </c>
      <c r="BA451" s="113">
        <v>211</v>
      </c>
      <c r="BB451" s="160">
        <v>0</v>
      </c>
      <c r="BC451" s="160">
        <v>0</v>
      </c>
      <c r="BD451" s="267" t="s">
        <v>22151</v>
      </c>
    </row>
    <row r="452" spans="1:56" x14ac:dyDescent="0.3">
      <c r="A452" s="178" t="s">
        <v>17355</v>
      </c>
      <c r="B452" s="33" t="s">
        <v>14132</v>
      </c>
      <c r="C452" s="33" t="s">
        <v>7360</v>
      </c>
      <c r="D452" s="121" t="s">
        <v>17208</v>
      </c>
      <c r="E452" s="33" t="s">
        <v>1409</v>
      </c>
      <c r="F452" s="1" t="s">
        <v>9094</v>
      </c>
      <c r="G452" s="1" t="s">
        <v>1373</v>
      </c>
      <c r="H452" s="1">
        <v>20373</v>
      </c>
      <c r="I452" s="1" t="s">
        <v>17375</v>
      </c>
      <c r="J452" s="1" t="e">
        <v>#VALUE!</v>
      </c>
      <c r="K452" s="1" t="s">
        <v>17319</v>
      </c>
      <c r="L452" s="170">
        <v>0</v>
      </c>
      <c r="M452" s="170">
        <v>0</v>
      </c>
      <c r="N452" s="68">
        <v>0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0</v>
      </c>
      <c r="Z452" s="68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0.20996323164924546</v>
      </c>
      <c r="AK452" s="5">
        <v>0</v>
      </c>
      <c r="AL452" s="5">
        <v>0.20996323164924546</v>
      </c>
      <c r="AM452" s="68">
        <v>360</v>
      </c>
      <c r="AN452" s="5">
        <v>0.20996323164924546</v>
      </c>
      <c r="AO452" s="17">
        <v>225</v>
      </c>
      <c r="AP452" s="17" t="s">
        <v>22151</v>
      </c>
      <c r="AQ452" s="5">
        <v>6.895458119358298</v>
      </c>
      <c r="AR452" s="5">
        <v>-6.6854948877090523</v>
      </c>
      <c r="AS452" s="68">
        <v>360</v>
      </c>
      <c r="AT452" s="14">
        <v>0</v>
      </c>
      <c r="AU452" s="42">
        <v>-13.513857214557907</v>
      </c>
      <c r="AV452" s="19"/>
      <c r="AW452" s="19">
        <v>0</v>
      </c>
      <c r="AX452" s="43">
        <v>0</v>
      </c>
      <c r="AY452" s="167">
        <v>694.86</v>
      </c>
      <c r="AZ452" s="167">
        <v>788</v>
      </c>
      <c r="BA452" s="113">
        <v>-93.139999999999986</v>
      </c>
      <c r="BB452" s="160">
        <v>567</v>
      </c>
      <c r="BC452" s="160">
        <v>716</v>
      </c>
      <c r="BD452" s="267" t="s">
        <v>22151</v>
      </c>
    </row>
    <row r="453" spans="1:56" x14ac:dyDescent="0.3">
      <c r="A453" s="178" t="s">
        <v>1728</v>
      </c>
      <c r="B453" s="33" t="s">
        <v>7657</v>
      </c>
      <c r="C453" s="33" t="s">
        <v>7658</v>
      </c>
      <c r="D453" s="121" t="s">
        <v>1084</v>
      </c>
      <c r="E453" s="33" t="s">
        <v>1372</v>
      </c>
      <c r="F453" s="1" t="s">
        <v>6120</v>
      </c>
      <c r="G453" s="1" t="s">
        <v>1373</v>
      </c>
      <c r="H453" s="1">
        <v>2608</v>
      </c>
      <c r="I453" s="1" t="s">
        <v>9149</v>
      </c>
      <c r="J453" s="1" t="e">
        <v>#VALUE!</v>
      </c>
      <c r="K453" s="1" t="s">
        <v>5277</v>
      </c>
      <c r="L453" s="170">
        <v>0</v>
      </c>
      <c r="M453" s="170">
        <v>0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0</v>
      </c>
      <c r="Z453" s="68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0.20996323164924546</v>
      </c>
      <c r="AK453" s="5">
        <v>0</v>
      </c>
      <c r="AL453" s="5">
        <v>0.20996323164924546</v>
      </c>
      <c r="AM453" s="68">
        <v>360</v>
      </c>
      <c r="AN453" s="5">
        <v>0.20996323164924546</v>
      </c>
      <c r="AO453" s="17">
        <v>225</v>
      </c>
      <c r="AP453" s="17" t="s">
        <v>22151</v>
      </c>
      <c r="AQ453" s="5">
        <v>6.895458119358298</v>
      </c>
      <c r="AR453" s="5">
        <v>-6.6854948877090523</v>
      </c>
      <c r="AS453" s="68">
        <v>360</v>
      </c>
      <c r="AT453" s="14">
        <v>0</v>
      </c>
      <c r="AU453" s="42">
        <v>-13.513857214557907</v>
      </c>
      <c r="AV453" s="19"/>
      <c r="AW453" s="19">
        <v>0</v>
      </c>
      <c r="AX453" s="43">
        <v>0</v>
      </c>
      <c r="AY453" s="167">
        <v>750.86</v>
      </c>
      <c r="AZ453" s="167">
        <v>788</v>
      </c>
      <c r="BA453" s="113">
        <v>-37.139999999999986</v>
      </c>
      <c r="BB453" s="160">
        <v>745</v>
      </c>
      <c r="BC453" s="160">
        <v>745</v>
      </c>
      <c r="BD453" s="267" t="s">
        <v>22151</v>
      </c>
    </row>
    <row r="454" spans="1:56" x14ac:dyDescent="0.3">
      <c r="A454" s="213" t="s">
        <v>13849</v>
      </c>
      <c r="B454" s="1" t="s">
        <v>13850</v>
      </c>
      <c r="C454" s="1" t="s">
        <v>6575</v>
      </c>
      <c r="D454" s="121" t="s">
        <v>11338</v>
      </c>
      <c r="E454" s="1" t="s">
        <v>1376</v>
      </c>
      <c r="F454" s="1" t="s">
        <v>6120</v>
      </c>
      <c r="G454" s="1" t="s">
        <v>1373</v>
      </c>
      <c r="H454" s="1">
        <v>15290</v>
      </c>
      <c r="I454" s="1" t="s">
        <v>13851</v>
      </c>
      <c r="J454" s="1" t="e">
        <v>#VALUE!</v>
      </c>
      <c r="K454" s="1" t="s">
        <v>13852</v>
      </c>
      <c r="L454" s="170">
        <v>0</v>
      </c>
      <c r="M454" s="170">
        <v>0</v>
      </c>
      <c r="N454" s="68">
        <v>0</v>
      </c>
      <c r="O454" s="68">
        <v>0</v>
      </c>
      <c r="P454" s="68">
        <v>0</v>
      </c>
      <c r="Q454" s="77">
        <v>0</v>
      </c>
      <c r="R454" s="77">
        <v>0</v>
      </c>
      <c r="S454" s="77">
        <v>0</v>
      </c>
      <c r="T454" s="77">
        <v>0</v>
      </c>
      <c r="U454" s="77">
        <v>0</v>
      </c>
      <c r="V454" s="77">
        <v>0</v>
      </c>
      <c r="W454" s="77">
        <v>0</v>
      </c>
      <c r="X454" s="77">
        <v>0</v>
      </c>
      <c r="Y454" s="77">
        <v>0</v>
      </c>
      <c r="Z454" s="77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0.20996323164924546</v>
      </c>
      <c r="AK454" s="54">
        <v>0</v>
      </c>
      <c r="AL454" s="54">
        <v>0.20996323164924546</v>
      </c>
      <c r="AM454" s="77">
        <v>360</v>
      </c>
      <c r="AN454" s="54">
        <v>0.20996323164924546</v>
      </c>
      <c r="AO454" s="59">
        <v>225</v>
      </c>
      <c r="AP454" s="59" t="s">
        <v>22151</v>
      </c>
      <c r="AQ454" s="54">
        <v>6.895458119358298</v>
      </c>
      <c r="AR454" s="54">
        <v>-6.6854948877090523</v>
      </c>
      <c r="AS454" s="77">
        <v>360</v>
      </c>
      <c r="AT454" s="54">
        <v>0</v>
      </c>
      <c r="AU454" s="60">
        <v>-13.513857214557907</v>
      </c>
      <c r="AV454" s="54"/>
      <c r="AW454" s="54">
        <v>0</v>
      </c>
      <c r="AX454" s="43">
        <v>0</v>
      </c>
      <c r="AY454" s="167">
        <v>748.32</v>
      </c>
      <c r="AZ454" s="167">
        <v>788</v>
      </c>
      <c r="BA454" s="113">
        <v>-39.67999999999995</v>
      </c>
      <c r="BB454" s="160">
        <v>649</v>
      </c>
      <c r="BC454" s="160">
        <v>735</v>
      </c>
      <c r="BD454" s="267" t="s">
        <v>22151</v>
      </c>
    </row>
    <row r="455" spans="1:56" x14ac:dyDescent="0.3">
      <c r="A455" s="178" t="s">
        <v>20247</v>
      </c>
      <c r="B455" s="33" t="s">
        <v>6553</v>
      </c>
      <c r="C455" s="33" t="s">
        <v>8012</v>
      </c>
      <c r="D455" s="121" t="s">
        <v>20248</v>
      </c>
      <c r="E455" s="33" t="s">
        <v>1413</v>
      </c>
      <c r="F455" s="1" t="s">
        <v>9094</v>
      </c>
      <c r="G455" s="1" t="s">
        <v>1373</v>
      </c>
      <c r="H455" s="1" t="e">
        <v>#VALUE!</v>
      </c>
      <c r="I455" s="1" t="s">
        <v>20249</v>
      </c>
      <c r="J455" s="1" t="e">
        <v>#VALUE!</v>
      </c>
      <c r="K455" s="1" t="s">
        <v>20251</v>
      </c>
      <c r="L455" s="170">
        <v>0</v>
      </c>
      <c r="M455" s="170">
        <v>0</v>
      </c>
      <c r="N455" s="68">
        <v>0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68">
        <v>0</v>
      </c>
      <c r="V455" s="68">
        <v>0</v>
      </c>
      <c r="W455" s="68">
        <v>0</v>
      </c>
      <c r="X455" s="68">
        <v>0</v>
      </c>
      <c r="Y455" s="68">
        <v>0</v>
      </c>
      <c r="Z455" s="68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0.20996323164924546</v>
      </c>
      <c r="AK455" s="5">
        <v>0</v>
      </c>
      <c r="AL455" s="5">
        <v>0.20996323164924546</v>
      </c>
      <c r="AM455" s="68">
        <v>360</v>
      </c>
      <c r="AN455" s="5">
        <v>0.20996323164924546</v>
      </c>
      <c r="AO455" s="17">
        <v>225</v>
      </c>
      <c r="AP455" s="17" t="s">
        <v>22151</v>
      </c>
      <c r="AQ455" s="5">
        <v>6.895458119358298</v>
      </c>
      <c r="AR455" s="5">
        <v>-6.6854948877090523</v>
      </c>
      <c r="AS455" s="68">
        <v>360</v>
      </c>
      <c r="AT455" s="14">
        <v>0</v>
      </c>
      <c r="AU455" s="42">
        <v>-13.513857214557907</v>
      </c>
      <c r="AV455" s="19"/>
      <c r="AW455" s="19">
        <v>0</v>
      </c>
      <c r="AX455" s="43">
        <v>0</v>
      </c>
      <c r="AY455" s="167">
        <v>503.05</v>
      </c>
      <c r="AZ455" s="167">
        <v>788</v>
      </c>
      <c r="BA455" s="113">
        <v>-284.95</v>
      </c>
      <c r="BB455" s="160">
        <v>423</v>
      </c>
      <c r="BC455" s="160">
        <v>656</v>
      </c>
      <c r="BD455" s="267" t="s">
        <v>22151</v>
      </c>
    </row>
    <row r="456" spans="1:56" x14ac:dyDescent="0.3">
      <c r="A456" s="178" t="s">
        <v>17382</v>
      </c>
      <c r="B456" s="1" t="s">
        <v>6724</v>
      </c>
      <c r="C456" s="1" t="s">
        <v>7064</v>
      </c>
      <c r="D456" s="121" t="s">
        <v>15034</v>
      </c>
      <c r="E456" s="1" t="s">
        <v>1376</v>
      </c>
      <c r="F456" s="1" t="s">
        <v>6120</v>
      </c>
      <c r="G456" s="1" t="s">
        <v>1373</v>
      </c>
      <c r="H456" s="1">
        <v>16609</v>
      </c>
      <c r="I456" s="1" t="s">
        <v>17383</v>
      </c>
      <c r="J456" s="1" t="e">
        <v>#VALUE!</v>
      </c>
      <c r="K456" s="1" t="s">
        <v>17298</v>
      </c>
      <c r="L456" s="170">
        <v>0</v>
      </c>
      <c r="M456" s="170">
        <v>0</v>
      </c>
      <c r="N456" s="68">
        <v>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0</v>
      </c>
      <c r="Z456" s="68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0.20996323164924546</v>
      </c>
      <c r="AK456" s="5">
        <v>0</v>
      </c>
      <c r="AL456" s="5">
        <v>0.20996323164924546</v>
      </c>
      <c r="AM456" s="68">
        <v>360</v>
      </c>
      <c r="AN456" s="5">
        <v>0.20996323164924546</v>
      </c>
      <c r="AO456" s="17">
        <v>225</v>
      </c>
      <c r="AP456" s="17" t="s">
        <v>22151</v>
      </c>
      <c r="AQ456" s="5">
        <v>6.895458119358298</v>
      </c>
      <c r="AR456" s="5">
        <v>-6.6854948877090523</v>
      </c>
      <c r="AS456" s="68">
        <v>360</v>
      </c>
      <c r="AT456" s="14">
        <v>0</v>
      </c>
      <c r="AU456" s="42">
        <v>-13.513857214557907</v>
      </c>
      <c r="AV456" s="19"/>
      <c r="AW456" s="19">
        <v>0</v>
      </c>
      <c r="AX456" s="43">
        <v>0</v>
      </c>
      <c r="AY456" s="167">
        <v>735.2</v>
      </c>
      <c r="AZ456" s="167">
        <v>788</v>
      </c>
      <c r="BA456" s="113">
        <v>-52.799999999999955</v>
      </c>
      <c r="BB456" s="160">
        <v>598</v>
      </c>
      <c r="BC456" s="160">
        <v>749</v>
      </c>
      <c r="BD456" s="267" t="s">
        <v>22151</v>
      </c>
    </row>
    <row r="457" spans="1:56" x14ac:dyDescent="0.3">
      <c r="A457" s="178" t="s">
        <v>1459</v>
      </c>
      <c r="B457" s="26" t="s">
        <v>7753</v>
      </c>
      <c r="C457" s="26" t="s">
        <v>6939</v>
      </c>
      <c r="D457" s="121" t="s">
        <v>950</v>
      </c>
      <c r="E457" s="26" t="s">
        <v>1434</v>
      </c>
      <c r="F457" s="1" t="s">
        <v>9094</v>
      </c>
      <c r="G457" s="1" t="s">
        <v>1373</v>
      </c>
      <c r="H457" s="1">
        <v>2882</v>
      </c>
      <c r="I457" s="1" t="s">
        <v>9530</v>
      </c>
      <c r="J457" s="1" t="e">
        <v>#VALUE!</v>
      </c>
      <c r="K457" s="1" t="s">
        <v>5112</v>
      </c>
      <c r="L457" s="170">
        <v>0</v>
      </c>
      <c r="M457" s="170">
        <v>0</v>
      </c>
      <c r="N457" s="68">
        <v>0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68">
        <v>0</v>
      </c>
      <c r="V457" s="68">
        <v>0</v>
      </c>
      <c r="W457" s="68">
        <v>0</v>
      </c>
      <c r="X457" s="68">
        <v>0</v>
      </c>
      <c r="Y457" s="68">
        <v>0</v>
      </c>
      <c r="Z457" s="68">
        <v>0</v>
      </c>
      <c r="AA457" s="5">
        <v>0</v>
      </c>
      <c r="AB457" s="5">
        <v>0</v>
      </c>
      <c r="AC457" s="27">
        <v>0</v>
      </c>
      <c r="AD457" s="27">
        <v>0</v>
      </c>
      <c r="AE457" s="27">
        <v>0</v>
      </c>
      <c r="AF457" s="27">
        <v>0</v>
      </c>
      <c r="AG457" s="27">
        <v>0</v>
      </c>
      <c r="AH457" s="27">
        <v>0</v>
      </c>
      <c r="AI457" s="5">
        <v>0</v>
      </c>
      <c r="AJ457" s="5">
        <v>0.20996323164924546</v>
      </c>
      <c r="AK457" s="5">
        <v>0</v>
      </c>
      <c r="AL457" s="27">
        <v>0.20996323164924546</v>
      </c>
      <c r="AM457" s="97">
        <v>360</v>
      </c>
      <c r="AN457" s="27">
        <v>0.20996323164924546</v>
      </c>
      <c r="AO457" s="28">
        <v>225</v>
      </c>
      <c r="AP457" s="28" t="s">
        <v>22151</v>
      </c>
      <c r="AQ457" s="27">
        <v>6.895458119358298</v>
      </c>
      <c r="AR457" s="27">
        <v>-6.6854948877090523</v>
      </c>
      <c r="AS457" s="97">
        <v>360</v>
      </c>
      <c r="AT457" s="27">
        <v>0</v>
      </c>
      <c r="AU457" s="43">
        <v>-13.513857214557907</v>
      </c>
      <c r="AV457" s="27"/>
      <c r="AW457" s="27">
        <v>0</v>
      </c>
      <c r="AX457" s="43">
        <v>0</v>
      </c>
      <c r="AY457" s="167">
        <v>999</v>
      </c>
      <c r="AZ457" s="167">
        <v>788</v>
      </c>
      <c r="BA457" s="113">
        <v>211</v>
      </c>
      <c r="BB457" s="160">
        <v>0</v>
      </c>
      <c r="BC457" s="160">
        <v>0</v>
      </c>
      <c r="BD457" s="267" t="s">
        <v>22151</v>
      </c>
    </row>
    <row r="458" spans="1:56" x14ac:dyDescent="0.3">
      <c r="A458" s="213" t="s">
        <v>15588</v>
      </c>
      <c r="B458" s="1" t="s">
        <v>6768</v>
      </c>
      <c r="C458" s="1" t="s">
        <v>15590</v>
      </c>
      <c r="D458" s="121" t="s">
        <v>15589</v>
      </c>
      <c r="E458" s="1" t="s">
        <v>1409</v>
      </c>
      <c r="F458" s="1" t="s">
        <v>9094</v>
      </c>
      <c r="G458" s="1" t="s">
        <v>1373</v>
      </c>
      <c r="H458" s="1">
        <v>20100</v>
      </c>
      <c r="I458" s="1" t="s">
        <v>15591</v>
      </c>
      <c r="J458" s="1" t="e">
        <v>#VALUE!</v>
      </c>
      <c r="K458" s="1" t="s">
        <v>17294</v>
      </c>
      <c r="L458" s="170">
        <v>0</v>
      </c>
      <c r="M458" s="170">
        <v>0</v>
      </c>
      <c r="N458" s="68">
        <v>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68">
        <v>0</v>
      </c>
      <c r="V458" s="68">
        <v>0</v>
      </c>
      <c r="W458" s="68">
        <v>0</v>
      </c>
      <c r="X458" s="68">
        <v>0</v>
      </c>
      <c r="Y458" s="68">
        <v>0</v>
      </c>
      <c r="Z458" s="68">
        <v>0</v>
      </c>
      <c r="AA458" s="5">
        <v>0</v>
      </c>
      <c r="AB458" s="5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">
        <v>0</v>
      </c>
      <c r="AJ458" s="5">
        <v>0.20996323164924546</v>
      </c>
      <c r="AK458" s="5">
        <v>0</v>
      </c>
      <c r="AL458" s="54">
        <v>0.20996323164924546</v>
      </c>
      <c r="AM458" s="77">
        <v>360</v>
      </c>
      <c r="AN458" s="54">
        <v>0.20996323164924546</v>
      </c>
      <c r="AO458" s="59">
        <v>225</v>
      </c>
      <c r="AP458" s="59" t="s">
        <v>22151</v>
      </c>
      <c r="AQ458" s="54">
        <v>6.895458119358298</v>
      </c>
      <c r="AR458" s="54">
        <v>-6.6854948877090523</v>
      </c>
      <c r="AS458" s="77">
        <v>360</v>
      </c>
      <c r="AT458" s="54">
        <v>0</v>
      </c>
      <c r="AU458" s="60">
        <v>-13.513857214557907</v>
      </c>
      <c r="AV458" s="54"/>
      <c r="AW458" s="54">
        <v>0</v>
      </c>
      <c r="AX458" s="43">
        <v>0</v>
      </c>
      <c r="AY458" s="167">
        <v>999</v>
      </c>
      <c r="AZ458" s="167">
        <v>788</v>
      </c>
      <c r="BA458" s="113">
        <v>211</v>
      </c>
      <c r="BB458" s="160">
        <v>0</v>
      </c>
      <c r="BC458" s="160">
        <v>0</v>
      </c>
      <c r="BD458" s="267" t="s">
        <v>22151</v>
      </c>
    </row>
    <row r="459" spans="1:56" x14ac:dyDescent="0.3">
      <c r="A459" s="213" t="s">
        <v>3945</v>
      </c>
      <c r="B459" s="1" t="s">
        <v>7637</v>
      </c>
      <c r="C459" s="1" t="s">
        <v>7638</v>
      </c>
      <c r="D459" s="121" t="s">
        <v>1336</v>
      </c>
      <c r="E459" s="1" t="s">
        <v>1392</v>
      </c>
      <c r="F459" s="1" t="s">
        <v>6120</v>
      </c>
      <c r="G459" s="1" t="s">
        <v>1373</v>
      </c>
      <c r="H459" s="1">
        <v>12673</v>
      </c>
      <c r="I459" s="1" t="s">
        <v>9564</v>
      </c>
      <c r="J459" s="1" t="e">
        <v>#VALUE!</v>
      </c>
      <c r="K459" s="1" t="s">
        <v>5438</v>
      </c>
      <c r="L459" s="170">
        <v>0</v>
      </c>
      <c r="M459" s="170">
        <v>0</v>
      </c>
      <c r="N459" s="68">
        <v>0</v>
      </c>
      <c r="O459" s="68">
        <v>0</v>
      </c>
      <c r="P459" s="68">
        <v>0</v>
      </c>
      <c r="Q459" s="77">
        <v>0</v>
      </c>
      <c r="R459" s="77">
        <v>0</v>
      </c>
      <c r="S459" s="77">
        <v>0</v>
      </c>
      <c r="T459" s="77">
        <v>0</v>
      </c>
      <c r="U459" s="77">
        <v>0</v>
      </c>
      <c r="V459" s="77">
        <v>0</v>
      </c>
      <c r="W459" s="77">
        <v>0</v>
      </c>
      <c r="X459" s="77">
        <v>0</v>
      </c>
      <c r="Y459" s="77">
        <v>0</v>
      </c>
      <c r="Z459" s="77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0.20996323164924546</v>
      </c>
      <c r="AK459" s="54">
        <v>0</v>
      </c>
      <c r="AL459" s="54">
        <v>0.20996323164924546</v>
      </c>
      <c r="AM459" s="77">
        <v>360</v>
      </c>
      <c r="AN459" s="54">
        <v>0.20996323164924546</v>
      </c>
      <c r="AO459" s="59">
        <v>225</v>
      </c>
      <c r="AP459" s="59" t="s">
        <v>22151</v>
      </c>
      <c r="AQ459" s="54">
        <v>6.895458119358298</v>
      </c>
      <c r="AR459" s="54">
        <v>-6.6854948877090523</v>
      </c>
      <c r="AS459" s="77">
        <v>360</v>
      </c>
      <c r="AT459" s="54">
        <v>0</v>
      </c>
      <c r="AU459" s="60">
        <v>-13.513857214557907</v>
      </c>
      <c r="AV459" s="54"/>
      <c r="AW459" s="54">
        <v>0</v>
      </c>
      <c r="AX459" s="43">
        <v>0</v>
      </c>
      <c r="AY459" s="167">
        <v>999</v>
      </c>
      <c r="AZ459" s="167">
        <v>788</v>
      </c>
      <c r="BA459" s="113">
        <v>211</v>
      </c>
      <c r="BB459" s="160">
        <v>0</v>
      </c>
      <c r="BC459" s="160">
        <v>0</v>
      </c>
      <c r="BD459" s="267" t="s">
        <v>22151</v>
      </c>
    </row>
    <row r="460" spans="1:56" x14ac:dyDescent="0.3">
      <c r="A460" s="178" t="s">
        <v>2812</v>
      </c>
      <c r="B460" s="33" t="s">
        <v>7636</v>
      </c>
      <c r="C460" s="33" t="s">
        <v>6876</v>
      </c>
      <c r="D460" s="121" t="s">
        <v>933</v>
      </c>
      <c r="E460" s="33" t="s">
        <v>1376</v>
      </c>
      <c r="F460" s="1" t="s">
        <v>6120</v>
      </c>
      <c r="G460" s="1" t="s">
        <v>1373</v>
      </c>
      <c r="H460" s="1">
        <v>5401</v>
      </c>
      <c r="I460" s="1" t="s">
        <v>9623</v>
      </c>
      <c r="J460" s="1" t="e">
        <v>#VALUE!</v>
      </c>
      <c r="K460" s="1" t="s">
        <v>6061</v>
      </c>
      <c r="L460" s="170">
        <v>0</v>
      </c>
      <c r="M460" s="170">
        <v>0</v>
      </c>
      <c r="N460" s="68">
        <v>0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68">
        <v>0</v>
      </c>
      <c r="V460" s="68">
        <v>0</v>
      </c>
      <c r="W460" s="68">
        <v>0</v>
      </c>
      <c r="X460" s="68">
        <v>0</v>
      </c>
      <c r="Y460" s="68">
        <v>0</v>
      </c>
      <c r="Z460" s="68">
        <v>0</v>
      </c>
      <c r="AA460" s="5">
        <v>0</v>
      </c>
      <c r="AB460" s="5">
        <v>0</v>
      </c>
      <c r="AC460" s="27">
        <v>0</v>
      </c>
      <c r="AD460" s="27">
        <v>0</v>
      </c>
      <c r="AE460" s="27">
        <v>0</v>
      </c>
      <c r="AF460" s="27">
        <v>0</v>
      </c>
      <c r="AG460" s="27">
        <v>0</v>
      </c>
      <c r="AH460" s="27">
        <v>0</v>
      </c>
      <c r="AI460" s="5">
        <v>0</v>
      </c>
      <c r="AJ460" s="5">
        <v>0.20996323164924546</v>
      </c>
      <c r="AK460" s="5">
        <v>0</v>
      </c>
      <c r="AL460" s="27">
        <v>0.20996323164924546</v>
      </c>
      <c r="AM460" s="97">
        <v>360</v>
      </c>
      <c r="AN460" s="27">
        <v>0.20996323164924546</v>
      </c>
      <c r="AO460" s="28">
        <v>225</v>
      </c>
      <c r="AP460" s="28" t="s">
        <v>22151</v>
      </c>
      <c r="AQ460" s="27">
        <v>6.895458119358298</v>
      </c>
      <c r="AR460" s="27">
        <v>-6.6854948877090523</v>
      </c>
      <c r="AS460" s="97">
        <v>360</v>
      </c>
      <c r="AT460" s="27">
        <v>0</v>
      </c>
      <c r="AU460" s="43">
        <v>-13.513857214557907</v>
      </c>
      <c r="AV460" s="27"/>
      <c r="AW460" s="27">
        <v>0</v>
      </c>
      <c r="AX460" s="43">
        <v>0</v>
      </c>
      <c r="AY460" s="167">
        <v>999</v>
      </c>
      <c r="AZ460" s="167">
        <v>788</v>
      </c>
      <c r="BA460" s="113">
        <v>211</v>
      </c>
      <c r="BB460" s="160">
        <v>0</v>
      </c>
      <c r="BC460" s="160">
        <v>0</v>
      </c>
      <c r="BD460" s="267" t="s">
        <v>22151</v>
      </c>
    </row>
    <row r="461" spans="1:56" x14ac:dyDescent="0.3">
      <c r="A461" s="213" t="s">
        <v>13664</v>
      </c>
      <c r="B461" s="1" t="s">
        <v>7780</v>
      </c>
      <c r="C461" s="1" t="s">
        <v>6564</v>
      </c>
      <c r="D461" s="121" t="s">
        <v>11225</v>
      </c>
      <c r="E461" s="1" t="s">
        <v>1386</v>
      </c>
      <c r="F461" s="1" t="s">
        <v>6120</v>
      </c>
      <c r="G461" s="1" t="s">
        <v>1373</v>
      </c>
      <c r="H461" s="1">
        <v>14739</v>
      </c>
      <c r="I461" s="1" t="s">
        <v>13665</v>
      </c>
      <c r="J461" s="1" t="e">
        <v>#VALUE!</v>
      </c>
      <c r="K461" s="1" t="s">
        <v>13666</v>
      </c>
      <c r="L461" s="170">
        <v>0</v>
      </c>
      <c r="M461" s="170">
        <v>0</v>
      </c>
      <c r="N461" s="68">
        <v>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68">
        <v>0</v>
      </c>
      <c r="V461" s="68">
        <v>0</v>
      </c>
      <c r="W461" s="68">
        <v>0</v>
      </c>
      <c r="X461" s="68">
        <v>0</v>
      </c>
      <c r="Y461" s="68">
        <v>0</v>
      </c>
      <c r="Z461" s="68">
        <v>0</v>
      </c>
      <c r="AA461" s="5">
        <v>0</v>
      </c>
      <c r="AB461" s="5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">
        <v>0</v>
      </c>
      <c r="AJ461" s="5">
        <v>0.20996323164924546</v>
      </c>
      <c r="AK461" s="5">
        <v>0</v>
      </c>
      <c r="AL461" s="54">
        <v>0.20996323164924546</v>
      </c>
      <c r="AM461" s="77">
        <v>360</v>
      </c>
      <c r="AN461" s="54">
        <v>0.20996323164924546</v>
      </c>
      <c r="AO461" s="59">
        <v>225</v>
      </c>
      <c r="AP461" s="59" t="s">
        <v>22151</v>
      </c>
      <c r="AQ461" s="54">
        <v>6.895458119358298</v>
      </c>
      <c r="AR461" s="54">
        <v>-6.6854948877090523</v>
      </c>
      <c r="AS461" s="77">
        <v>360</v>
      </c>
      <c r="AT461" s="54">
        <v>0</v>
      </c>
      <c r="AU461" s="60">
        <v>-13.513857214557907</v>
      </c>
      <c r="AV461" s="54"/>
      <c r="AW461" s="54">
        <v>0</v>
      </c>
      <c r="AX461" s="43">
        <v>0</v>
      </c>
      <c r="AY461" s="167">
        <v>999</v>
      </c>
      <c r="AZ461" s="167">
        <v>788</v>
      </c>
      <c r="BA461" s="113">
        <v>211</v>
      </c>
      <c r="BB461" s="160">
        <v>0</v>
      </c>
      <c r="BC461" s="160">
        <v>0</v>
      </c>
      <c r="BD461" s="267" t="s">
        <v>22151</v>
      </c>
    </row>
    <row r="462" spans="1:56" x14ac:dyDescent="0.3">
      <c r="A462" s="213" t="s">
        <v>19885</v>
      </c>
      <c r="B462" s="33" t="s">
        <v>19886</v>
      </c>
      <c r="C462" s="33" t="s">
        <v>6560</v>
      </c>
      <c r="D462" s="121" t="s">
        <v>15062</v>
      </c>
      <c r="E462" s="33" t="s">
        <v>1372</v>
      </c>
      <c r="F462" s="1" t="s">
        <v>6120</v>
      </c>
      <c r="G462" s="1" t="s">
        <v>1373</v>
      </c>
      <c r="H462" s="1">
        <v>15100</v>
      </c>
      <c r="I462" s="1" t="s">
        <v>19887</v>
      </c>
      <c r="J462" s="1" t="e">
        <v>#VALUE!</v>
      </c>
      <c r="K462" s="1" t="s">
        <v>19888</v>
      </c>
      <c r="L462" s="170">
        <v>0</v>
      </c>
      <c r="M462" s="170">
        <v>0</v>
      </c>
      <c r="N462" s="68">
        <v>0</v>
      </c>
      <c r="O462" s="68">
        <v>0</v>
      </c>
      <c r="P462" s="68">
        <v>0</v>
      </c>
      <c r="Q462" s="77">
        <v>0</v>
      </c>
      <c r="R462" s="77">
        <v>0</v>
      </c>
      <c r="S462" s="77">
        <v>0</v>
      </c>
      <c r="T462" s="77">
        <v>0</v>
      </c>
      <c r="U462" s="77">
        <v>0</v>
      </c>
      <c r="V462" s="77">
        <v>0</v>
      </c>
      <c r="W462" s="77">
        <v>0</v>
      </c>
      <c r="X462" s="77">
        <v>0</v>
      </c>
      <c r="Y462" s="77">
        <v>0</v>
      </c>
      <c r="Z462" s="77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0.20996323164924546</v>
      </c>
      <c r="AK462" s="54">
        <v>0</v>
      </c>
      <c r="AL462" s="54">
        <v>0.20996323164924546</v>
      </c>
      <c r="AM462" s="77">
        <v>360</v>
      </c>
      <c r="AN462" s="54">
        <v>0.20996323164924546</v>
      </c>
      <c r="AO462" s="59">
        <v>225</v>
      </c>
      <c r="AP462" s="59" t="s">
        <v>22151</v>
      </c>
      <c r="AQ462" s="54">
        <v>6.895458119358298</v>
      </c>
      <c r="AR462" s="54">
        <v>-6.6854948877090523</v>
      </c>
      <c r="AS462" s="77">
        <v>360</v>
      </c>
      <c r="AT462" s="54">
        <v>0</v>
      </c>
      <c r="AU462" s="60">
        <v>-13.513857214557907</v>
      </c>
      <c r="AV462" s="54"/>
      <c r="AW462" s="54">
        <v>0</v>
      </c>
      <c r="AX462" s="43">
        <v>0</v>
      </c>
      <c r="AY462" s="167">
        <v>999</v>
      </c>
      <c r="AZ462" s="167">
        <v>788</v>
      </c>
      <c r="BA462" s="113">
        <v>211</v>
      </c>
      <c r="BB462" s="160">
        <v>0</v>
      </c>
      <c r="BC462" s="160">
        <v>0</v>
      </c>
      <c r="BD462" s="267" t="s">
        <v>22151</v>
      </c>
    </row>
    <row r="463" spans="1:56" x14ac:dyDescent="0.3">
      <c r="A463" s="178" t="s">
        <v>3025</v>
      </c>
      <c r="B463" s="33" t="s">
        <v>6995</v>
      </c>
      <c r="C463" s="33" t="s">
        <v>7568</v>
      </c>
      <c r="D463" s="121" t="s">
        <v>1095</v>
      </c>
      <c r="E463" s="33" t="s">
        <v>1383</v>
      </c>
      <c r="F463" s="1" t="s">
        <v>9094</v>
      </c>
      <c r="G463" s="1" t="s">
        <v>1373</v>
      </c>
      <c r="H463" s="1">
        <v>7872</v>
      </c>
      <c r="I463" s="1" t="s">
        <v>10417</v>
      </c>
      <c r="J463" s="1" t="e">
        <v>#VALUE!</v>
      </c>
      <c r="K463" s="1" t="s">
        <v>6224</v>
      </c>
      <c r="L463" s="170">
        <v>0</v>
      </c>
      <c r="M463" s="170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68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0.20996323164924546</v>
      </c>
      <c r="AK463" s="5">
        <v>0</v>
      </c>
      <c r="AL463" s="5">
        <v>0.20996323164924546</v>
      </c>
      <c r="AM463" s="68">
        <v>360</v>
      </c>
      <c r="AN463" s="5">
        <v>0.20996323164924546</v>
      </c>
      <c r="AO463" s="17">
        <v>225</v>
      </c>
      <c r="AP463" s="17" t="s">
        <v>22151</v>
      </c>
      <c r="AQ463" s="5">
        <v>6.895458119358298</v>
      </c>
      <c r="AR463" s="5">
        <v>-6.6854948877090523</v>
      </c>
      <c r="AS463" s="68">
        <v>360</v>
      </c>
      <c r="AT463" s="14">
        <v>0</v>
      </c>
      <c r="AU463" s="42">
        <v>-13.513857214557907</v>
      </c>
      <c r="AV463" s="19"/>
      <c r="AW463" s="19">
        <v>0</v>
      </c>
      <c r="AX463" s="43">
        <v>0</v>
      </c>
      <c r="AY463" s="167">
        <v>999</v>
      </c>
      <c r="AZ463" s="167">
        <v>788</v>
      </c>
      <c r="BA463" s="113">
        <v>211</v>
      </c>
      <c r="BB463" s="160">
        <v>0</v>
      </c>
      <c r="BC463" s="160">
        <v>0</v>
      </c>
      <c r="BD463" s="267" t="s">
        <v>22151</v>
      </c>
    </row>
    <row r="464" spans="1:56" x14ac:dyDescent="0.3">
      <c r="A464" s="178" t="s">
        <v>2745</v>
      </c>
      <c r="B464" s="33" t="s">
        <v>6921</v>
      </c>
      <c r="C464" s="33" t="s">
        <v>7605</v>
      </c>
      <c r="D464" s="121" t="s">
        <v>838</v>
      </c>
      <c r="E464" s="33" t="s">
        <v>3591</v>
      </c>
      <c r="F464" s="1" t="s">
        <v>3591</v>
      </c>
      <c r="G464" s="1" t="s">
        <v>1373</v>
      </c>
      <c r="H464" s="26">
        <v>9492</v>
      </c>
      <c r="I464" s="26" t="s">
        <v>10761</v>
      </c>
      <c r="J464" s="26" t="e">
        <v>#VALUE!</v>
      </c>
      <c r="K464" s="26" t="s">
        <v>6003</v>
      </c>
      <c r="L464" s="171">
        <v>0</v>
      </c>
      <c r="M464" s="171">
        <v>0</v>
      </c>
      <c r="N464" s="68">
        <v>0</v>
      </c>
      <c r="O464" s="68">
        <v>0</v>
      </c>
      <c r="P464" s="68">
        <v>0</v>
      </c>
      <c r="Q464" s="97">
        <v>0</v>
      </c>
      <c r="R464" s="97">
        <v>0</v>
      </c>
      <c r="S464" s="97">
        <v>0</v>
      </c>
      <c r="T464" s="97">
        <v>0</v>
      </c>
      <c r="U464" s="97">
        <v>0</v>
      </c>
      <c r="V464" s="97">
        <v>0</v>
      </c>
      <c r="W464" s="97">
        <v>0</v>
      </c>
      <c r="X464" s="97">
        <v>0</v>
      </c>
      <c r="Y464" s="97">
        <v>0</v>
      </c>
      <c r="Z464" s="97">
        <v>0</v>
      </c>
      <c r="AA464" s="27">
        <v>0</v>
      </c>
      <c r="AB464" s="27">
        <v>0</v>
      </c>
      <c r="AC464" s="27">
        <v>0</v>
      </c>
      <c r="AD464" s="27">
        <v>0</v>
      </c>
      <c r="AE464" s="27">
        <v>0</v>
      </c>
      <c r="AF464" s="27">
        <v>0</v>
      </c>
      <c r="AG464" s="27">
        <v>0</v>
      </c>
      <c r="AH464" s="27">
        <v>0</v>
      </c>
      <c r="AI464" s="27">
        <v>0</v>
      </c>
      <c r="AJ464" s="27">
        <v>0.20996323164924546</v>
      </c>
      <c r="AK464" s="27">
        <v>0</v>
      </c>
      <c r="AL464" s="27">
        <v>0.20996323164924546</v>
      </c>
      <c r="AM464" s="97">
        <v>360</v>
      </c>
      <c r="AN464" s="27">
        <v>0.20996323164924546</v>
      </c>
      <c r="AO464" s="28">
        <v>225</v>
      </c>
      <c r="AP464" s="28" t="s">
        <v>22151</v>
      </c>
      <c r="AQ464" s="27">
        <v>6.895458119358298</v>
      </c>
      <c r="AR464" s="27">
        <v>-6.6854948877090523</v>
      </c>
      <c r="AS464" s="97">
        <v>360</v>
      </c>
      <c r="AT464" s="27">
        <v>0</v>
      </c>
      <c r="AU464" s="43">
        <v>-13.513857214557907</v>
      </c>
      <c r="AV464" s="27"/>
      <c r="AW464" s="27">
        <v>0</v>
      </c>
      <c r="AX464" s="43">
        <v>0</v>
      </c>
      <c r="AY464" s="167">
        <v>999</v>
      </c>
      <c r="AZ464" s="167">
        <v>788</v>
      </c>
      <c r="BA464" s="113">
        <v>211</v>
      </c>
      <c r="BB464" s="160">
        <v>0</v>
      </c>
      <c r="BC464" s="160">
        <v>0</v>
      </c>
      <c r="BD464" s="267" t="s">
        <v>22151</v>
      </c>
    </row>
    <row r="465" spans="1:56" x14ac:dyDescent="0.3">
      <c r="A465" s="214" t="s">
        <v>16378</v>
      </c>
      <c r="B465" s="33" t="s">
        <v>7594</v>
      </c>
      <c r="C465" s="33" t="s">
        <v>6821</v>
      </c>
      <c r="D465" s="121" t="s">
        <v>14223</v>
      </c>
      <c r="E465" s="33" t="s">
        <v>1389</v>
      </c>
      <c r="F465" s="114" t="s">
        <v>6120</v>
      </c>
      <c r="G465" s="1" t="s">
        <v>1373</v>
      </c>
      <c r="H465" s="114">
        <v>15240</v>
      </c>
      <c r="I465" s="114" t="s">
        <v>16379</v>
      </c>
      <c r="J465" s="114" t="e">
        <v>#VALUE!</v>
      </c>
      <c r="K465" s="114" t="s">
        <v>15342</v>
      </c>
      <c r="L465" s="172">
        <v>0</v>
      </c>
      <c r="M465" s="172">
        <v>0</v>
      </c>
      <c r="N465" s="115">
        <v>0</v>
      </c>
      <c r="O465" s="115">
        <v>0</v>
      </c>
      <c r="P465" s="115">
        <v>0</v>
      </c>
      <c r="Q465" s="115">
        <v>0</v>
      </c>
      <c r="R465" s="115">
        <v>0</v>
      </c>
      <c r="S465" s="115">
        <v>0</v>
      </c>
      <c r="T465" s="115">
        <v>0</v>
      </c>
      <c r="U465" s="115">
        <v>0</v>
      </c>
      <c r="V465" s="115">
        <v>0</v>
      </c>
      <c r="W465" s="115">
        <v>0</v>
      </c>
      <c r="X465" s="115">
        <v>0</v>
      </c>
      <c r="Y465" s="115">
        <v>0</v>
      </c>
      <c r="Z465" s="115">
        <v>0</v>
      </c>
      <c r="AA465" s="116">
        <v>0</v>
      </c>
      <c r="AB465" s="116">
        <v>0</v>
      </c>
      <c r="AC465" s="116">
        <v>0</v>
      </c>
      <c r="AD465" s="116">
        <v>0</v>
      </c>
      <c r="AE465" s="116">
        <v>0</v>
      </c>
      <c r="AF465" s="116">
        <v>0</v>
      </c>
      <c r="AG465" s="116">
        <v>0</v>
      </c>
      <c r="AH465" s="116">
        <v>0</v>
      </c>
      <c r="AI465" s="116">
        <v>0</v>
      </c>
      <c r="AJ465" s="116">
        <v>0.20996323164924546</v>
      </c>
      <c r="AK465" s="116">
        <v>0</v>
      </c>
      <c r="AL465" s="116">
        <v>0.20996323164924546</v>
      </c>
      <c r="AM465" s="115">
        <v>360</v>
      </c>
      <c r="AN465" s="116">
        <v>0.20996323164924546</v>
      </c>
      <c r="AO465" s="119">
        <v>225</v>
      </c>
      <c r="AP465" s="119" t="s">
        <v>22151</v>
      </c>
      <c r="AQ465" s="34">
        <v>6.895458119358298</v>
      </c>
      <c r="AR465" s="116">
        <v>-6.6854948877090523</v>
      </c>
      <c r="AS465" s="115">
        <v>360</v>
      </c>
      <c r="AT465" s="116">
        <v>0</v>
      </c>
      <c r="AU465" s="117">
        <v>-13.513857214557907</v>
      </c>
      <c r="AV465" s="116"/>
      <c r="AW465" s="116">
        <v>0</v>
      </c>
      <c r="AX465" s="43">
        <v>0</v>
      </c>
      <c r="AY465" s="168">
        <v>999</v>
      </c>
      <c r="AZ465" s="168">
        <v>788</v>
      </c>
      <c r="BA465" s="120">
        <v>211</v>
      </c>
      <c r="BB465" s="161">
        <v>0</v>
      </c>
      <c r="BC465" s="161">
        <v>0</v>
      </c>
      <c r="BD465" s="267" t="s">
        <v>22151</v>
      </c>
    </row>
    <row r="466" spans="1:56" x14ac:dyDescent="0.3">
      <c r="A466" s="178" t="s">
        <v>17629</v>
      </c>
      <c r="B466" s="1" t="s">
        <v>6650</v>
      </c>
      <c r="C466" s="1" t="s">
        <v>6629</v>
      </c>
      <c r="D466" s="121" t="s">
        <v>17260</v>
      </c>
      <c r="E466" s="1" t="s">
        <v>1439</v>
      </c>
      <c r="F466" s="1" t="s">
        <v>6120</v>
      </c>
      <c r="G466" s="1" t="s">
        <v>1373</v>
      </c>
      <c r="H466" s="1" t="e">
        <v>#VALUE!</v>
      </c>
      <c r="I466" s="1" t="s">
        <v>17261</v>
      </c>
      <c r="J466" s="1" t="e">
        <v>#VALUE!</v>
      </c>
      <c r="K466" s="1" t="s">
        <v>17630</v>
      </c>
      <c r="L466" s="170">
        <v>0</v>
      </c>
      <c r="M466" s="170">
        <v>0</v>
      </c>
      <c r="N466" s="68">
        <v>0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68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0.20996323164924546</v>
      </c>
      <c r="AK466" s="5">
        <v>0</v>
      </c>
      <c r="AL466" s="5">
        <v>0.20996323164924546</v>
      </c>
      <c r="AM466" s="68">
        <v>360</v>
      </c>
      <c r="AN466" s="5">
        <v>0.20996323164924546</v>
      </c>
      <c r="AO466" s="17">
        <v>225</v>
      </c>
      <c r="AP466" s="17" t="s">
        <v>22151</v>
      </c>
      <c r="AQ466" s="5">
        <v>6.895458119358298</v>
      </c>
      <c r="AR466" s="5">
        <v>-6.6854948877090523</v>
      </c>
      <c r="AS466" s="68">
        <v>360</v>
      </c>
      <c r="AT466" s="14">
        <v>0</v>
      </c>
      <c r="AU466" s="42">
        <v>-13.513857214557907</v>
      </c>
      <c r="AV466" s="19"/>
      <c r="AW466" s="19">
        <v>0</v>
      </c>
      <c r="AX466" s="43">
        <v>0</v>
      </c>
      <c r="AY466" s="167">
        <v>649.29999999999995</v>
      </c>
      <c r="AZ466" s="167">
        <v>788</v>
      </c>
      <c r="BA466" s="113">
        <v>-138.70000000000005</v>
      </c>
      <c r="BB466" s="160">
        <v>560</v>
      </c>
      <c r="BC466" s="160">
        <v>726</v>
      </c>
      <c r="BD466" s="267" t="s">
        <v>22151</v>
      </c>
    </row>
    <row r="467" spans="1:56" x14ac:dyDescent="0.3">
      <c r="A467" s="213" t="s">
        <v>3465</v>
      </c>
      <c r="B467" s="33" t="s">
        <v>6988</v>
      </c>
      <c r="C467" s="33" t="s">
        <v>6864</v>
      </c>
      <c r="D467" s="121" t="s">
        <v>1146</v>
      </c>
      <c r="E467" s="33" t="s">
        <v>1430</v>
      </c>
      <c r="F467" s="1" t="s">
        <v>6120</v>
      </c>
      <c r="G467" s="1" t="s">
        <v>1373</v>
      </c>
      <c r="H467" s="1">
        <v>12183</v>
      </c>
      <c r="I467" s="1" t="s">
        <v>10058</v>
      </c>
      <c r="J467" s="1" t="e">
        <v>#VALUE!</v>
      </c>
      <c r="K467" s="1" t="s">
        <v>5081</v>
      </c>
      <c r="L467" s="170">
        <v>0</v>
      </c>
      <c r="M467" s="170">
        <v>0</v>
      </c>
      <c r="N467" s="68">
        <v>0</v>
      </c>
      <c r="O467" s="68">
        <v>0</v>
      </c>
      <c r="P467" s="68">
        <v>0</v>
      </c>
      <c r="Q467" s="77">
        <v>0</v>
      </c>
      <c r="R467" s="77">
        <v>0</v>
      </c>
      <c r="S467" s="77">
        <v>0</v>
      </c>
      <c r="T467" s="77">
        <v>0</v>
      </c>
      <c r="U467" s="77">
        <v>0</v>
      </c>
      <c r="V467" s="77">
        <v>0</v>
      </c>
      <c r="W467" s="77">
        <v>0</v>
      </c>
      <c r="X467" s="77">
        <v>0</v>
      </c>
      <c r="Y467" s="77">
        <v>0</v>
      </c>
      <c r="Z467" s="77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0.20996323164924546</v>
      </c>
      <c r="AK467" s="54">
        <v>0</v>
      </c>
      <c r="AL467" s="54">
        <v>0.20996323164924546</v>
      </c>
      <c r="AM467" s="77">
        <v>360</v>
      </c>
      <c r="AN467" s="54">
        <v>0.20996323164924546</v>
      </c>
      <c r="AO467" s="59">
        <v>225</v>
      </c>
      <c r="AP467" s="59" t="s">
        <v>22151</v>
      </c>
      <c r="AQ467" s="54">
        <v>6.895458119358298</v>
      </c>
      <c r="AR467" s="54">
        <v>-6.6854948877090523</v>
      </c>
      <c r="AS467" s="77">
        <v>360</v>
      </c>
      <c r="AT467" s="54">
        <v>0</v>
      </c>
      <c r="AU467" s="60">
        <v>-13.513857214557907</v>
      </c>
      <c r="AV467" s="54"/>
      <c r="AW467" s="54">
        <v>0</v>
      </c>
      <c r="AX467" s="43">
        <v>0</v>
      </c>
      <c r="AY467" s="167">
        <v>999</v>
      </c>
      <c r="AZ467" s="167">
        <v>788</v>
      </c>
      <c r="BA467" s="113">
        <v>211</v>
      </c>
      <c r="BB467" s="160">
        <v>0</v>
      </c>
      <c r="BC467" s="160">
        <v>0</v>
      </c>
      <c r="BD467" s="267" t="s">
        <v>22151</v>
      </c>
    </row>
    <row r="468" spans="1:56" x14ac:dyDescent="0.3">
      <c r="A468" t="s">
        <v>17721</v>
      </c>
      <c r="B468" s="33" t="s">
        <v>7563</v>
      </c>
      <c r="C468" s="33" t="s">
        <v>6677</v>
      </c>
      <c r="D468" s="121" t="s">
        <v>17277</v>
      </c>
      <c r="E468" s="33" t="s">
        <v>1376</v>
      </c>
      <c r="F468" s="1" t="s">
        <v>6120</v>
      </c>
      <c r="G468" s="1" t="s">
        <v>1373</v>
      </c>
      <c r="H468" s="1">
        <v>19582</v>
      </c>
      <c r="I468" s="1" t="s">
        <v>19822</v>
      </c>
      <c r="J468" s="1" t="e">
        <v>#VALUE!</v>
      </c>
      <c r="K468" s="1" t="s">
        <v>17722</v>
      </c>
      <c r="L468" s="170">
        <v>0</v>
      </c>
      <c r="M468" s="170">
        <v>0</v>
      </c>
      <c r="N468" s="68">
        <v>0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0.20996323164924546</v>
      </c>
      <c r="AK468" s="5">
        <v>0</v>
      </c>
      <c r="AL468" s="5">
        <v>0.20996323164924546</v>
      </c>
      <c r="AM468" s="68">
        <v>360</v>
      </c>
      <c r="AN468" s="5">
        <v>0.20996323164924546</v>
      </c>
      <c r="AO468" s="17">
        <v>225</v>
      </c>
      <c r="AP468" s="17" t="s">
        <v>22151</v>
      </c>
      <c r="AQ468" s="5">
        <v>6.895458119358298</v>
      </c>
      <c r="AR468" s="5">
        <v>-6.6854948877090523</v>
      </c>
      <c r="AS468" s="68">
        <v>360</v>
      </c>
      <c r="AT468" s="14">
        <v>0</v>
      </c>
      <c r="AU468" s="42">
        <v>-13.513857214557907</v>
      </c>
      <c r="AV468" s="19"/>
      <c r="AW468" s="19">
        <v>0</v>
      </c>
      <c r="AX468" s="43">
        <v>0</v>
      </c>
      <c r="AY468" s="167">
        <v>999</v>
      </c>
      <c r="AZ468" s="167">
        <v>788</v>
      </c>
      <c r="BA468" s="113">
        <v>211</v>
      </c>
      <c r="BB468" s="160">
        <v>0</v>
      </c>
      <c r="BC468" s="160">
        <v>0</v>
      </c>
      <c r="BD468" s="267" t="s">
        <v>22151</v>
      </c>
    </row>
    <row r="469" spans="1:56" x14ac:dyDescent="0.3">
      <c r="A469" s="213" t="s">
        <v>2221</v>
      </c>
      <c r="B469" s="53" t="s">
        <v>7259</v>
      </c>
      <c r="C469" s="53" t="s">
        <v>7691</v>
      </c>
      <c r="D469" s="121" t="s">
        <v>687</v>
      </c>
      <c r="E469" s="53" t="s">
        <v>1464</v>
      </c>
      <c r="F469" s="1" t="s">
        <v>6120</v>
      </c>
      <c r="G469" s="1" t="s">
        <v>1373</v>
      </c>
      <c r="H469" s="1">
        <v>6033</v>
      </c>
      <c r="I469" s="1" t="s">
        <v>9112</v>
      </c>
      <c r="J469" s="1" t="e">
        <v>#VALUE!</v>
      </c>
      <c r="K469" s="1" t="s">
        <v>5649</v>
      </c>
      <c r="L469" s="170">
        <v>0</v>
      </c>
      <c r="M469" s="170">
        <v>0</v>
      </c>
      <c r="N469" s="68">
        <v>0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68">
        <v>0</v>
      </c>
      <c r="V469" s="68">
        <v>0</v>
      </c>
      <c r="W469" s="68">
        <v>0</v>
      </c>
      <c r="X469" s="68">
        <v>0</v>
      </c>
      <c r="Y469" s="68">
        <v>0</v>
      </c>
      <c r="Z469" s="68">
        <v>0</v>
      </c>
      <c r="AA469" s="5">
        <v>0</v>
      </c>
      <c r="AB469" s="5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">
        <v>0</v>
      </c>
      <c r="AJ469" s="5">
        <v>0.20996323164924546</v>
      </c>
      <c r="AK469" s="5">
        <v>0</v>
      </c>
      <c r="AL469" s="54">
        <v>0.20996323164924546</v>
      </c>
      <c r="AM469" s="77">
        <v>360</v>
      </c>
      <c r="AN469" s="54">
        <v>0.20996323164924546</v>
      </c>
      <c r="AO469" s="59">
        <v>225</v>
      </c>
      <c r="AP469" s="59" t="s">
        <v>22151</v>
      </c>
      <c r="AQ469" s="54">
        <v>6.895458119358298</v>
      </c>
      <c r="AR469" s="54">
        <v>-6.6854948877090523</v>
      </c>
      <c r="AS469" s="77">
        <v>360</v>
      </c>
      <c r="AT469" s="54">
        <v>0</v>
      </c>
      <c r="AU469" s="60">
        <v>-13.513857214557907</v>
      </c>
      <c r="AV469" s="54"/>
      <c r="AW469" s="54">
        <v>0</v>
      </c>
      <c r="AX469" s="43">
        <v>0</v>
      </c>
      <c r="AY469" s="167">
        <v>999</v>
      </c>
      <c r="AZ469" s="167">
        <v>788</v>
      </c>
      <c r="BA469" s="113">
        <v>211</v>
      </c>
      <c r="BB469" s="160">
        <v>0</v>
      </c>
      <c r="BC469" s="160">
        <v>0</v>
      </c>
      <c r="BD469" s="267" t="s">
        <v>22151</v>
      </c>
    </row>
    <row r="470" spans="1:56" x14ac:dyDescent="0.3">
      <c r="A470" s="178" t="s">
        <v>15984</v>
      </c>
      <c r="B470" s="33" t="s">
        <v>6784</v>
      </c>
      <c r="C470" s="33" t="s">
        <v>15985</v>
      </c>
      <c r="D470" s="121" t="s">
        <v>15037</v>
      </c>
      <c r="E470" s="33" t="s">
        <v>1446</v>
      </c>
      <c r="F470" s="1" t="s">
        <v>9094</v>
      </c>
      <c r="G470" s="1" t="s">
        <v>1373</v>
      </c>
      <c r="H470" s="1">
        <v>19276</v>
      </c>
      <c r="I470" s="1" t="s">
        <v>15986</v>
      </c>
      <c r="J470" s="1" t="e">
        <v>#VALUE!</v>
      </c>
      <c r="K470" s="1" t="s">
        <v>15987</v>
      </c>
      <c r="L470" s="170">
        <v>0</v>
      </c>
      <c r="M470" s="170">
        <v>0</v>
      </c>
      <c r="N470" s="68">
        <v>0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68">
        <v>0</v>
      </c>
      <c r="V470" s="68">
        <v>0</v>
      </c>
      <c r="W470" s="68">
        <v>0</v>
      </c>
      <c r="X470" s="68">
        <v>0</v>
      </c>
      <c r="Y470" s="68">
        <v>0</v>
      </c>
      <c r="Z470" s="68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0.20996323164924546</v>
      </c>
      <c r="AK470" s="5">
        <v>0</v>
      </c>
      <c r="AL470" s="5">
        <v>0.20996323164924546</v>
      </c>
      <c r="AM470" s="68">
        <v>360</v>
      </c>
      <c r="AN470" s="5">
        <v>0.20996323164924546</v>
      </c>
      <c r="AO470" s="17">
        <v>225</v>
      </c>
      <c r="AP470" s="17" t="s">
        <v>22151</v>
      </c>
      <c r="AQ470" s="5">
        <v>6.895458119358298</v>
      </c>
      <c r="AR470" s="5">
        <v>-6.6854948877090523</v>
      </c>
      <c r="AS470" s="68">
        <v>360</v>
      </c>
      <c r="AT470" s="14">
        <v>0</v>
      </c>
      <c r="AU470" s="42">
        <v>-13.513857214557907</v>
      </c>
      <c r="AV470" s="19"/>
      <c r="AW470" s="19">
        <v>0</v>
      </c>
      <c r="AX470" s="43">
        <v>0</v>
      </c>
      <c r="AY470" s="167">
        <v>999</v>
      </c>
      <c r="AZ470" s="167">
        <v>788</v>
      </c>
      <c r="BA470" s="113">
        <v>211</v>
      </c>
      <c r="BB470" s="160">
        <v>0</v>
      </c>
      <c r="BC470" s="160">
        <v>0</v>
      </c>
      <c r="BD470" s="267" t="s">
        <v>22151</v>
      </c>
    </row>
    <row r="471" spans="1:56" x14ac:dyDescent="0.3">
      <c r="A471" s="178" t="s">
        <v>13771</v>
      </c>
      <c r="B471" s="1" t="s">
        <v>13772</v>
      </c>
      <c r="C471" s="1" t="s">
        <v>7031</v>
      </c>
      <c r="D471" s="121" t="s">
        <v>11313</v>
      </c>
      <c r="E471" s="1" t="s">
        <v>1379</v>
      </c>
      <c r="F471" s="1" t="s">
        <v>9094</v>
      </c>
      <c r="G471" s="1" t="s">
        <v>1373</v>
      </c>
      <c r="H471" s="1">
        <v>11384</v>
      </c>
      <c r="I471" s="1" t="s">
        <v>11314</v>
      </c>
      <c r="J471" s="1" t="e">
        <v>#VALUE!</v>
      </c>
      <c r="K471" s="1" t="s">
        <v>13774</v>
      </c>
      <c r="L471" s="170">
        <v>0</v>
      </c>
      <c r="M471" s="170">
        <v>0</v>
      </c>
      <c r="N471" s="68">
        <v>0</v>
      </c>
      <c r="O471" s="68">
        <v>0</v>
      </c>
      <c r="P471" s="68">
        <v>0</v>
      </c>
      <c r="Q471" s="68">
        <v>0</v>
      </c>
      <c r="R471" s="68">
        <v>0</v>
      </c>
      <c r="S471" s="68">
        <v>0</v>
      </c>
      <c r="T471" s="68">
        <v>0</v>
      </c>
      <c r="U471" s="68">
        <v>0</v>
      </c>
      <c r="V471" s="68">
        <v>0</v>
      </c>
      <c r="W471" s="68">
        <v>0</v>
      </c>
      <c r="X471" s="68">
        <v>0</v>
      </c>
      <c r="Y471" s="68">
        <v>0</v>
      </c>
      <c r="Z471" s="68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0.20996323164924546</v>
      </c>
      <c r="AK471" s="5">
        <v>0</v>
      </c>
      <c r="AL471" s="5">
        <v>0.20996323164924546</v>
      </c>
      <c r="AM471" s="68">
        <v>360</v>
      </c>
      <c r="AN471" s="5">
        <v>0.20996323164924546</v>
      </c>
      <c r="AO471" s="17">
        <v>225</v>
      </c>
      <c r="AP471" s="17" t="s">
        <v>22151</v>
      </c>
      <c r="AQ471" s="5">
        <v>6.895458119358298</v>
      </c>
      <c r="AR471" s="5">
        <v>-6.6854948877090523</v>
      </c>
      <c r="AS471" s="68">
        <v>360</v>
      </c>
      <c r="AT471" s="14">
        <v>0</v>
      </c>
      <c r="AU471" s="42">
        <v>-13.513857214557907</v>
      </c>
      <c r="AV471" s="19"/>
      <c r="AW471" s="19">
        <v>0</v>
      </c>
      <c r="AX471" s="43">
        <v>0</v>
      </c>
      <c r="AY471" s="167">
        <v>750.59</v>
      </c>
      <c r="AZ471" s="167">
        <v>788</v>
      </c>
      <c r="BA471" s="113">
        <v>-37.409999999999968</v>
      </c>
      <c r="BB471" s="160">
        <v>733</v>
      </c>
      <c r="BC471" s="160">
        <v>733</v>
      </c>
      <c r="BD471" s="267" t="s">
        <v>22151</v>
      </c>
    </row>
    <row r="472" spans="1:56" x14ac:dyDescent="0.3">
      <c r="A472" s="213" t="s">
        <v>12611</v>
      </c>
      <c r="B472" s="1" t="s">
        <v>12612</v>
      </c>
      <c r="C472" s="1" t="s">
        <v>6562</v>
      </c>
      <c r="D472" s="121" t="s">
        <v>11362</v>
      </c>
      <c r="E472" s="1" t="s">
        <v>1383</v>
      </c>
      <c r="F472" s="1" t="s">
        <v>9094</v>
      </c>
      <c r="G472" s="1" t="s">
        <v>1373</v>
      </c>
      <c r="H472" s="1">
        <v>13533</v>
      </c>
      <c r="I472" s="1" t="s">
        <v>11831</v>
      </c>
      <c r="J472" s="1" t="e">
        <v>#VALUE!</v>
      </c>
      <c r="K472" s="1" t="s">
        <v>12614</v>
      </c>
      <c r="L472" s="170">
        <v>0</v>
      </c>
      <c r="M472" s="170">
        <v>0</v>
      </c>
      <c r="N472" s="68">
        <v>0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0</v>
      </c>
      <c r="Z472" s="68">
        <v>0</v>
      </c>
      <c r="AA472" s="5">
        <v>0</v>
      </c>
      <c r="AB472" s="5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">
        <v>0</v>
      </c>
      <c r="AJ472" s="5">
        <v>0.20996323164924546</v>
      </c>
      <c r="AK472" s="5">
        <v>0</v>
      </c>
      <c r="AL472" s="54">
        <v>0.20996323164924546</v>
      </c>
      <c r="AM472" s="77">
        <v>360</v>
      </c>
      <c r="AN472" s="54">
        <v>0.20996323164924546</v>
      </c>
      <c r="AO472" s="59">
        <v>225</v>
      </c>
      <c r="AP472" s="59" t="s">
        <v>22151</v>
      </c>
      <c r="AQ472" s="54">
        <v>6.895458119358298</v>
      </c>
      <c r="AR472" s="54">
        <v>-6.6854948877090523</v>
      </c>
      <c r="AS472" s="77">
        <v>360</v>
      </c>
      <c r="AT472" s="54">
        <v>0</v>
      </c>
      <c r="AU472" s="60">
        <v>-13.513857214557907</v>
      </c>
      <c r="AV472" s="54"/>
      <c r="AW472" s="54">
        <v>0</v>
      </c>
      <c r="AX472" s="43">
        <v>0</v>
      </c>
      <c r="AY472" s="167">
        <v>999</v>
      </c>
      <c r="AZ472" s="167">
        <v>788</v>
      </c>
      <c r="BA472" s="113">
        <v>211</v>
      </c>
      <c r="BB472" s="160">
        <v>0</v>
      </c>
      <c r="BC472" s="160">
        <v>0</v>
      </c>
      <c r="BD472" s="267" t="s">
        <v>22151</v>
      </c>
    </row>
    <row r="473" spans="1:56" x14ac:dyDescent="0.3">
      <c r="A473" t="s">
        <v>17398</v>
      </c>
      <c r="B473" s="1" t="s">
        <v>17400</v>
      </c>
      <c r="C473" s="1" t="s">
        <v>17399</v>
      </c>
      <c r="D473" s="121" t="s">
        <v>15054</v>
      </c>
      <c r="E473" s="1" t="s">
        <v>1434</v>
      </c>
      <c r="F473" s="1" t="s">
        <v>9094</v>
      </c>
      <c r="G473" s="1" t="s">
        <v>1373</v>
      </c>
      <c r="H473" s="1">
        <v>17679</v>
      </c>
      <c r="I473" s="1" t="s">
        <v>17401</v>
      </c>
      <c r="J473" s="1" t="e">
        <v>#VALUE!</v>
      </c>
      <c r="K473" s="1" t="s">
        <v>17293</v>
      </c>
      <c r="L473" s="170">
        <v>0</v>
      </c>
      <c r="M473" s="170">
        <v>0</v>
      </c>
      <c r="N473" s="68">
        <v>0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0</v>
      </c>
      <c r="V473" s="68">
        <v>0</v>
      </c>
      <c r="W473" s="68">
        <v>0</v>
      </c>
      <c r="X473" s="68">
        <v>0</v>
      </c>
      <c r="Y473" s="68">
        <v>0</v>
      </c>
      <c r="Z473" s="68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0.20996323164924546</v>
      </c>
      <c r="AK473" s="5">
        <v>0</v>
      </c>
      <c r="AL473" s="5">
        <v>0.20996323164924546</v>
      </c>
      <c r="AM473" s="68">
        <v>360</v>
      </c>
      <c r="AN473" s="5">
        <v>0.20996323164924546</v>
      </c>
      <c r="AO473" s="17">
        <v>225</v>
      </c>
      <c r="AP473" s="17" t="s">
        <v>22151</v>
      </c>
      <c r="AQ473" s="5">
        <v>6.895458119358298</v>
      </c>
      <c r="AR473" s="5">
        <v>-6.6854948877090523</v>
      </c>
      <c r="AS473" s="68">
        <v>360</v>
      </c>
      <c r="AT473" s="14">
        <v>0</v>
      </c>
      <c r="AU473" s="42">
        <v>-13.513857214557907</v>
      </c>
      <c r="AV473" s="19"/>
      <c r="AW473" s="19">
        <v>0</v>
      </c>
      <c r="AX473" s="43">
        <v>0</v>
      </c>
      <c r="AY473" s="167">
        <v>999</v>
      </c>
      <c r="AZ473" s="167">
        <v>788</v>
      </c>
      <c r="BA473" s="113">
        <v>211</v>
      </c>
      <c r="BB473" s="160">
        <v>0</v>
      </c>
      <c r="BC473" s="160">
        <v>0</v>
      </c>
      <c r="BD473" s="267" t="s">
        <v>22151</v>
      </c>
    </row>
    <row r="474" spans="1:56" x14ac:dyDescent="0.3">
      <c r="A474" s="178" t="s">
        <v>14802</v>
      </c>
      <c r="B474" s="33" t="s">
        <v>14803</v>
      </c>
      <c r="C474" s="33" t="s">
        <v>6683</v>
      </c>
      <c r="D474" s="121" t="s">
        <v>14197</v>
      </c>
      <c r="E474" s="33" t="s">
        <v>1439</v>
      </c>
      <c r="F474" s="1" t="s">
        <v>6120</v>
      </c>
      <c r="G474" s="1" t="s">
        <v>1373</v>
      </c>
      <c r="H474" s="1">
        <v>16130</v>
      </c>
      <c r="I474" s="1" t="s">
        <v>14804</v>
      </c>
      <c r="J474" s="1" t="e">
        <v>#VALUE!</v>
      </c>
      <c r="K474" s="1" t="s">
        <v>15126</v>
      </c>
      <c r="L474" s="170">
        <v>0</v>
      </c>
      <c r="M474" s="170">
        <v>0</v>
      </c>
      <c r="N474" s="68">
        <v>0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68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0.20996323164924546</v>
      </c>
      <c r="AK474" s="5">
        <v>0</v>
      </c>
      <c r="AL474" s="5">
        <v>0.20996323164924546</v>
      </c>
      <c r="AM474" s="68">
        <v>360</v>
      </c>
      <c r="AN474" s="5">
        <v>0.20996323164924546</v>
      </c>
      <c r="AO474" s="17">
        <v>225</v>
      </c>
      <c r="AP474" s="17" t="s">
        <v>22151</v>
      </c>
      <c r="AQ474" s="5">
        <v>6.895458119358298</v>
      </c>
      <c r="AR474" s="5">
        <v>-6.6854948877090523</v>
      </c>
      <c r="AS474" s="68">
        <v>360</v>
      </c>
      <c r="AT474" s="14">
        <v>0</v>
      </c>
      <c r="AU474" s="42">
        <v>-13.513857214557907</v>
      </c>
      <c r="AV474" s="19"/>
      <c r="AW474" s="19">
        <v>0</v>
      </c>
      <c r="AX474" s="43">
        <v>0</v>
      </c>
      <c r="AY474" s="167">
        <v>999</v>
      </c>
      <c r="AZ474" s="167">
        <v>788</v>
      </c>
      <c r="BA474" s="113">
        <v>211</v>
      </c>
      <c r="BB474" s="160">
        <v>0</v>
      </c>
      <c r="BC474" s="160">
        <v>0</v>
      </c>
      <c r="BD474" s="267" t="s">
        <v>22151</v>
      </c>
    </row>
    <row r="475" spans="1:56" x14ac:dyDescent="0.3">
      <c r="A475" s="212" t="s">
        <v>14784</v>
      </c>
      <c r="B475" s="1" t="s">
        <v>6971</v>
      </c>
      <c r="C475" s="1" t="s">
        <v>14785</v>
      </c>
      <c r="D475" s="121" t="s">
        <v>14746</v>
      </c>
      <c r="E475" s="1" t="s">
        <v>1398</v>
      </c>
      <c r="F475" s="1" t="s">
        <v>9094</v>
      </c>
      <c r="G475" s="1" t="s">
        <v>1373</v>
      </c>
      <c r="H475" s="216">
        <v>19249</v>
      </c>
      <c r="I475" s="216" t="s">
        <v>14786</v>
      </c>
      <c r="J475" s="244" t="e">
        <v>#VALUE!</v>
      </c>
      <c r="K475" s="244" t="s">
        <v>15101</v>
      </c>
      <c r="L475" s="171">
        <v>0</v>
      </c>
      <c r="M475" s="171">
        <v>0</v>
      </c>
      <c r="N475" s="221">
        <v>0</v>
      </c>
      <c r="O475" s="97">
        <v>0</v>
      </c>
      <c r="P475" s="97">
        <v>0</v>
      </c>
      <c r="Q475" s="221">
        <v>0</v>
      </c>
      <c r="R475" s="97">
        <v>0</v>
      </c>
      <c r="S475" s="97">
        <v>0</v>
      </c>
      <c r="T475" s="221">
        <v>0</v>
      </c>
      <c r="U475" s="221">
        <v>0</v>
      </c>
      <c r="V475" s="221">
        <v>0</v>
      </c>
      <c r="W475" s="221">
        <v>0</v>
      </c>
      <c r="X475" s="221">
        <v>0</v>
      </c>
      <c r="Y475" s="221">
        <v>0</v>
      </c>
      <c r="Z475" s="221">
        <v>0</v>
      </c>
      <c r="AA475" s="224">
        <v>0</v>
      </c>
      <c r="AB475" s="224">
        <v>0</v>
      </c>
      <c r="AC475" s="224">
        <v>0</v>
      </c>
      <c r="AD475" s="245">
        <v>0</v>
      </c>
      <c r="AE475" s="224">
        <v>0</v>
      </c>
      <c r="AF475" s="245">
        <v>0</v>
      </c>
      <c r="AG475" s="245">
        <v>0</v>
      </c>
      <c r="AH475" s="224">
        <v>0</v>
      </c>
      <c r="AI475" s="224">
        <v>0</v>
      </c>
      <c r="AJ475" s="224">
        <v>0.20996323164924546</v>
      </c>
      <c r="AK475" s="224">
        <v>0</v>
      </c>
      <c r="AL475" s="228">
        <v>0.20996323164924546</v>
      </c>
      <c r="AM475" s="246">
        <v>360</v>
      </c>
      <c r="AN475" s="247">
        <v>0.20996323164924546</v>
      </c>
      <c r="AO475" s="248">
        <v>225</v>
      </c>
      <c r="AP475" s="253" t="s">
        <v>22151</v>
      </c>
      <c r="AQ475" s="224">
        <v>6.895458119358298</v>
      </c>
      <c r="AR475" s="224">
        <v>-6.6854948877090523</v>
      </c>
      <c r="AS475" s="221">
        <v>360</v>
      </c>
      <c r="AT475" s="224">
        <v>0</v>
      </c>
      <c r="AU475" s="239">
        <v>-13.513857214557907</v>
      </c>
      <c r="AV475" s="224"/>
      <c r="AW475" s="224">
        <v>0</v>
      </c>
      <c r="AX475" s="43">
        <v>0</v>
      </c>
      <c r="AY475" s="268">
        <v>999</v>
      </c>
      <c r="AZ475" s="255">
        <v>788</v>
      </c>
      <c r="BA475" s="256">
        <v>211</v>
      </c>
      <c r="BB475" s="257">
        <v>0</v>
      </c>
      <c r="BC475" s="257">
        <v>0</v>
      </c>
      <c r="BD475" s="267" t="s">
        <v>22151</v>
      </c>
    </row>
    <row r="476" spans="1:56" x14ac:dyDescent="0.3">
      <c r="A476" t="s">
        <v>1613</v>
      </c>
      <c r="B476" s="33" t="s">
        <v>7709</v>
      </c>
      <c r="C476" s="33" t="s">
        <v>7710</v>
      </c>
      <c r="D476" s="121" t="s">
        <v>1225</v>
      </c>
      <c r="E476" s="33" t="s">
        <v>1460</v>
      </c>
      <c r="F476" s="1" t="s">
        <v>9094</v>
      </c>
      <c r="G476" s="1" t="s">
        <v>1373</v>
      </c>
      <c r="H476" s="1">
        <v>9794</v>
      </c>
      <c r="I476" s="1" t="s">
        <v>10433</v>
      </c>
      <c r="J476" s="1" t="e">
        <v>#VALUE!</v>
      </c>
      <c r="K476" s="1" t="s">
        <v>5198</v>
      </c>
      <c r="L476" s="170">
        <v>0</v>
      </c>
      <c r="M476" s="170">
        <v>0</v>
      </c>
      <c r="N476" s="68">
        <v>0</v>
      </c>
      <c r="O476" s="68">
        <v>0</v>
      </c>
      <c r="P476" s="68">
        <v>0</v>
      </c>
      <c r="Q476" s="68">
        <v>0</v>
      </c>
      <c r="R476" s="68">
        <v>0</v>
      </c>
      <c r="S476" s="68">
        <v>0</v>
      </c>
      <c r="T476" s="68">
        <v>0</v>
      </c>
      <c r="U476" s="68">
        <v>0</v>
      </c>
      <c r="V476" s="68">
        <v>0</v>
      </c>
      <c r="W476" s="68">
        <v>0</v>
      </c>
      <c r="X476" s="68">
        <v>0</v>
      </c>
      <c r="Y476" s="68">
        <v>0</v>
      </c>
      <c r="Z476" s="68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0.20996323164924546</v>
      </c>
      <c r="AK476" s="5">
        <v>0</v>
      </c>
      <c r="AL476" s="5">
        <v>0.20996323164924546</v>
      </c>
      <c r="AM476" s="68">
        <v>360</v>
      </c>
      <c r="AN476" s="5">
        <v>0.20996323164924546</v>
      </c>
      <c r="AO476" s="17">
        <v>225</v>
      </c>
      <c r="AP476" s="17" t="s">
        <v>22151</v>
      </c>
      <c r="AQ476" s="5">
        <v>6.895458119358298</v>
      </c>
      <c r="AR476" s="5">
        <v>-6.6854948877090523</v>
      </c>
      <c r="AS476" s="68">
        <v>360</v>
      </c>
      <c r="AT476" s="14">
        <v>0</v>
      </c>
      <c r="AU476" s="42">
        <v>-13.513857214557907</v>
      </c>
      <c r="AV476" s="19"/>
      <c r="AW476" s="19">
        <v>0</v>
      </c>
      <c r="AX476" s="43">
        <v>0</v>
      </c>
      <c r="AY476" s="167">
        <v>999</v>
      </c>
      <c r="AZ476" s="167">
        <v>788</v>
      </c>
      <c r="BA476" s="113">
        <v>211</v>
      </c>
      <c r="BB476" s="160">
        <v>0</v>
      </c>
      <c r="BC476" s="160">
        <v>0</v>
      </c>
      <c r="BD476" s="267" t="s">
        <v>22151</v>
      </c>
    </row>
    <row r="477" spans="1:56" x14ac:dyDescent="0.3">
      <c r="A477" s="178" t="s">
        <v>12094</v>
      </c>
      <c r="B477" s="33" t="s">
        <v>12096</v>
      </c>
      <c r="C477" s="33" t="s">
        <v>12095</v>
      </c>
      <c r="D477" s="121" t="s">
        <v>11246</v>
      </c>
      <c r="E477" s="33" t="s">
        <v>1383</v>
      </c>
      <c r="F477" s="1" t="s">
        <v>9094</v>
      </c>
      <c r="G477" s="1" t="s">
        <v>1373</v>
      </c>
      <c r="H477" s="1">
        <v>15051</v>
      </c>
      <c r="I477" s="1" t="s">
        <v>11247</v>
      </c>
      <c r="J477" s="1" t="e">
        <v>#VALUE!</v>
      </c>
      <c r="K477" s="1" t="s">
        <v>12098</v>
      </c>
      <c r="L477" s="170">
        <v>0</v>
      </c>
      <c r="M477" s="170">
        <v>0</v>
      </c>
      <c r="N477" s="68">
        <v>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68">
        <v>0</v>
      </c>
      <c r="V477" s="68">
        <v>0</v>
      </c>
      <c r="W477" s="68">
        <v>0</v>
      </c>
      <c r="X477" s="68">
        <v>0</v>
      </c>
      <c r="Y477" s="68">
        <v>0</v>
      </c>
      <c r="Z477" s="68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0.20996323164924546</v>
      </c>
      <c r="AK477" s="5">
        <v>0</v>
      </c>
      <c r="AL477" s="5">
        <v>0.20996323164924546</v>
      </c>
      <c r="AM477" s="68">
        <v>360</v>
      </c>
      <c r="AN477" s="5">
        <v>0.20996323164924546</v>
      </c>
      <c r="AO477" s="17">
        <v>225</v>
      </c>
      <c r="AP477" s="17" t="s">
        <v>22151</v>
      </c>
      <c r="AQ477" s="5">
        <v>6.895458119358298</v>
      </c>
      <c r="AR477" s="5">
        <v>-6.6854948877090523</v>
      </c>
      <c r="AS477" s="68">
        <v>360</v>
      </c>
      <c r="AT477" s="14">
        <v>0</v>
      </c>
      <c r="AU477" s="42">
        <v>-13.513857214557907</v>
      </c>
      <c r="AV477" s="19"/>
      <c r="AW477" s="19">
        <v>0</v>
      </c>
      <c r="AX477" s="43">
        <v>0</v>
      </c>
      <c r="AY477" s="167">
        <v>999</v>
      </c>
      <c r="AZ477" s="167">
        <v>788</v>
      </c>
      <c r="BA477" s="113">
        <v>211</v>
      </c>
      <c r="BB477" s="160">
        <v>0</v>
      </c>
      <c r="BC477" s="160">
        <v>0</v>
      </c>
      <c r="BD477" s="267" t="s">
        <v>22151</v>
      </c>
    </row>
    <row r="478" spans="1:56" x14ac:dyDescent="0.3">
      <c r="A478" s="178" t="s">
        <v>13741</v>
      </c>
      <c r="B478" s="33" t="s">
        <v>13743</v>
      </c>
      <c r="C478" s="33" t="s">
        <v>6646</v>
      </c>
      <c r="D478" s="121" t="s">
        <v>13742</v>
      </c>
      <c r="E478" s="33" t="s">
        <v>1386</v>
      </c>
      <c r="F478" s="1" t="s">
        <v>6120</v>
      </c>
      <c r="G478" s="1" t="s">
        <v>1373</v>
      </c>
      <c r="H478" s="26">
        <v>16164</v>
      </c>
      <c r="I478" s="26" t="s">
        <v>13744</v>
      </c>
      <c r="J478" s="26" t="e">
        <v>#VALUE!</v>
      </c>
      <c r="K478" s="26" t="s">
        <v>13745</v>
      </c>
      <c r="L478" s="171">
        <v>0</v>
      </c>
      <c r="M478" s="171">
        <v>0</v>
      </c>
      <c r="N478" s="68">
        <v>0</v>
      </c>
      <c r="O478" s="68">
        <v>0</v>
      </c>
      <c r="P478" s="68">
        <v>0</v>
      </c>
      <c r="Q478" s="97">
        <v>0</v>
      </c>
      <c r="R478" s="97">
        <v>0</v>
      </c>
      <c r="S478" s="97">
        <v>0</v>
      </c>
      <c r="T478" s="97">
        <v>0</v>
      </c>
      <c r="U478" s="97">
        <v>0</v>
      </c>
      <c r="V478" s="97">
        <v>0</v>
      </c>
      <c r="W478" s="97">
        <v>0</v>
      </c>
      <c r="X478" s="97">
        <v>0</v>
      </c>
      <c r="Y478" s="97">
        <v>0</v>
      </c>
      <c r="Z478" s="97">
        <v>0</v>
      </c>
      <c r="AA478" s="27">
        <v>0</v>
      </c>
      <c r="AB478" s="27">
        <v>0</v>
      </c>
      <c r="AC478" s="27">
        <v>0</v>
      </c>
      <c r="AD478" s="27">
        <v>0</v>
      </c>
      <c r="AE478" s="27">
        <v>0</v>
      </c>
      <c r="AF478" s="27">
        <v>0</v>
      </c>
      <c r="AG478" s="27">
        <v>0</v>
      </c>
      <c r="AH478" s="27">
        <v>0</v>
      </c>
      <c r="AI478" s="27">
        <v>0</v>
      </c>
      <c r="AJ478" s="27">
        <v>0.20996323164924546</v>
      </c>
      <c r="AK478" s="27">
        <v>0</v>
      </c>
      <c r="AL478" s="27">
        <v>0.20996323164924546</v>
      </c>
      <c r="AM478" s="97">
        <v>360</v>
      </c>
      <c r="AN478" s="27">
        <v>0.20996323164924546</v>
      </c>
      <c r="AO478" s="28">
        <v>225</v>
      </c>
      <c r="AP478" s="28" t="s">
        <v>22151</v>
      </c>
      <c r="AQ478" s="27">
        <v>6.895458119358298</v>
      </c>
      <c r="AR478" s="27">
        <v>-6.6854948877090523</v>
      </c>
      <c r="AS478" s="97">
        <v>360</v>
      </c>
      <c r="AT478" s="27">
        <v>0</v>
      </c>
      <c r="AU478" s="43">
        <v>-13.513857214557907</v>
      </c>
      <c r="AV478" s="27"/>
      <c r="AW478" s="27">
        <v>0</v>
      </c>
      <c r="AX478" s="43">
        <v>0</v>
      </c>
      <c r="AY478" s="167">
        <v>999</v>
      </c>
      <c r="AZ478" s="167">
        <v>788</v>
      </c>
      <c r="BA478" s="113">
        <v>211</v>
      </c>
      <c r="BB478" s="160">
        <v>0</v>
      </c>
      <c r="BC478" s="160">
        <v>0</v>
      </c>
      <c r="BD478" s="267" t="s">
        <v>22151</v>
      </c>
    </row>
    <row r="479" spans="1:56" x14ac:dyDescent="0.3">
      <c r="A479" s="214" t="s">
        <v>14060</v>
      </c>
      <c r="B479" s="33" t="s">
        <v>14061</v>
      </c>
      <c r="C479" s="33" t="s">
        <v>6920</v>
      </c>
      <c r="D479" s="121" t="s">
        <v>13942</v>
      </c>
      <c r="E479" s="33" t="s">
        <v>1383</v>
      </c>
      <c r="F479" s="114" t="s">
        <v>9094</v>
      </c>
      <c r="G479" s="1" t="s">
        <v>1373</v>
      </c>
      <c r="H479" s="114">
        <v>12777</v>
      </c>
      <c r="I479" s="114" t="s">
        <v>13973</v>
      </c>
      <c r="J479" s="114" t="e">
        <v>#VALUE!</v>
      </c>
      <c r="K479" s="114" t="s">
        <v>14062</v>
      </c>
      <c r="L479" s="172">
        <v>0</v>
      </c>
      <c r="M479" s="172">
        <v>0</v>
      </c>
      <c r="N479" s="115">
        <v>0</v>
      </c>
      <c r="O479" s="115">
        <v>0</v>
      </c>
      <c r="P479" s="115">
        <v>0</v>
      </c>
      <c r="Q479" s="115">
        <v>0</v>
      </c>
      <c r="R479" s="115">
        <v>0</v>
      </c>
      <c r="S479" s="115">
        <v>0</v>
      </c>
      <c r="T479" s="115">
        <v>0</v>
      </c>
      <c r="U479" s="115">
        <v>0</v>
      </c>
      <c r="V479" s="115">
        <v>0</v>
      </c>
      <c r="W479" s="115">
        <v>0</v>
      </c>
      <c r="X479" s="115">
        <v>0</v>
      </c>
      <c r="Y479" s="115">
        <v>0</v>
      </c>
      <c r="Z479" s="115">
        <v>0</v>
      </c>
      <c r="AA479" s="116">
        <v>0</v>
      </c>
      <c r="AB479" s="116">
        <v>0</v>
      </c>
      <c r="AC479" s="116">
        <v>0</v>
      </c>
      <c r="AD479" s="116">
        <v>0</v>
      </c>
      <c r="AE479" s="116">
        <v>0</v>
      </c>
      <c r="AF479" s="116">
        <v>0</v>
      </c>
      <c r="AG479" s="116">
        <v>0</v>
      </c>
      <c r="AH479" s="116">
        <v>0</v>
      </c>
      <c r="AI479" s="116">
        <v>0</v>
      </c>
      <c r="AJ479" s="116">
        <v>0.20996323164924546</v>
      </c>
      <c r="AK479" s="116">
        <v>0</v>
      </c>
      <c r="AL479" s="116">
        <v>0.20996323164924546</v>
      </c>
      <c r="AM479" s="115">
        <v>360</v>
      </c>
      <c r="AN479" s="116">
        <v>0.20996323164924546</v>
      </c>
      <c r="AO479" s="119">
        <v>225</v>
      </c>
      <c r="AP479" s="119" t="s">
        <v>22151</v>
      </c>
      <c r="AQ479" s="34">
        <v>6.895458119358298</v>
      </c>
      <c r="AR479" s="116">
        <v>-6.6854948877090523</v>
      </c>
      <c r="AS479" s="115">
        <v>360</v>
      </c>
      <c r="AT479" s="116">
        <v>0</v>
      </c>
      <c r="AU479" s="117">
        <v>-13.513857214557907</v>
      </c>
      <c r="AV479" s="116"/>
      <c r="AW479" s="116">
        <v>0</v>
      </c>
      <c r="AX479" s="43">
        <v>0</v>
      </c>
      <c r="AY479" s="168">
        <v>750.2</v>
      </c>
      <c r="AZ479" s="168">
        <v>788</v>
      </c>
      <c r="BA479" s="120">
        <v>-37.799999999999955</v>
      </c>
      <c r="BB479" s="161">
        <v>729</v>
      </c>
      <c r="BC479" s="161">
        <v>738</v>
      </c>
      <c r="BD479" s="267" t="s">
        <v>22151</v>
      </c>
    </row>
    <row r="480" spans="1:56" x14ac:dyDescent="0.3">
      <c r="A480" s="214" t="s">
        <v>20218</v>
      </c>
      <c r="B480" s="26" t="s">
        <v>20220</v>
      </c>
      <c r="C480" s="26" t="s">
        <v>6574</v>
      </c>
      <c r="D480" s="121" t="s">
        <v>20219</v>
      </c>
      <c r="E480" s="26" t="s">
        <v>1553</v>
      </c>
      <c r="F480" s="1" t="s">
        <v>6120</v>
      </c>
      <c r="G480" s="1" t="s">
        <v>1373</v>
      </c>
      <c r="H480" s="114" t="e">
        <v>#VALUE!</v>
      </c>
      <c r="I480" s="114" t="s">
        <v>20221</v>
      </c>
      <c r="J480" s="114" t="e">
        <v>#VALUE!</v>
      </c>
      <c r="K480" s="114" t="s">
        <v>20222</v>
      </c>
      <c r="L480" s="172">
        <v>0</v>
      </c>
      <c r="M480" s="172">
        <v>0</v>
      </c>
      <c r="N480" s="68">
        <v>0</v>
      </c>
      <c r="O480" s="68">
        <v>0</v>
      </c>
      <c r="P480" s="68">
        <v>0</v>
      </c>
      <c r="Q480" s="115">
        <v>0</v>
      </c>
      <c r="R480" s="115">
        <v>0</v>
      </c>
      <c r="S480" s="115">
        <v>0</v>
      </c>
      <c r="T480" s="115">
        <v>0</v>
      </c>
      <c r="U480" s="115">
        <v>0</v>
      </c>
      <c r="V480" s="115">
        <v>0</v>
      </c>
      <c r="W480" s="115">
        <v>0</v>
      </c>
      <c r="X480" s="115">
        <v>0</v>
      </c>
      <c r="Y480" s="115">
        <v>0</v>
      </c>
      <c r="Z480" s="115">
        <v>0</v>
      </c>
      <c r="AA480" s="116">
        <v>0</v>
      </c>
      <c r="AB480" s="116">
        <v>0</v>
      </c>
      <c r="AC480" s="116">
        <v>0</v>
      </c>
      <c r="AD480" s="116">
        <v>0</v>
      </c>
      <c r="AE480" s="116">
        <v>0</v>
      </c>
      <c r="AF480" s="116">
        <v>0</v>
      </c>
      <c r="AG480" s="116">
        <v>0</v>
      </c>
      <c r="AH480" s="116">
        <v>0</v>
      </c>
      <c r="AI480" s="116">
        <v>0</v>
      </c>
      <c r="AJ480" s="116">
        <v>0.20996323164924546</v>
      </c>
      <c r="AK480" s="116">
        <v>0</v>
      </c>
      <c r="AL480" s="116">
        <v>0.20996323164924546</v>
      </c>
      <c r="AM480" s="115">
        <v>360</v>
      </c>
      <c r="AN480" s="116">
        <v>0.20996323164924546</v>
      </c>
      <c r="AO480" s="119">
        <v>225</v>
      </c>
      <c r="AP480" s="119" t="s">
        <v>22151</v>
      </c>
      <c r="AQ480" s="116">
        <v>6.895458119358298</v>
      </c>
      <c r="AR480" s="116">
        <v>-6.6854948877090523</v>
      </c>
      <c r="AS480" s="115">
        <v>360</v>
      </c>
      <c r="AT480" s="116">
        <v>0</v>
      </c>
      <c r="AU480" s="117">
        <v>-13.513857214557907</v>
      </c>
      <c r="AV480" s="116"/>
      <c r="AW480" s="116">
        <v>0</v>
      </c>
      <c r="AX480" s="43">
        <v>0</v>
      </c>
      <c r="AY480" s="167">
        <v>648.5</v>
      </c>
      <c r="AZ480" s="167">
        <v>788</v>
      </c>
      <c r="BA480" s="113">
        <v>-139.5</v>
      </c>
      <c r="BB480" s="160">
        <v>576</v>
      </c>
      <c r="BC480" s="160">
        <v>745</v>
      </c>
      <c r="BD480" s="267" t="s">
        <v>22151</v>
      </c>
    </row>
    <row r="481" spans="1:56" x14ac:dyDescent="0.3">
      <c r="A481" s="213" t="s">
        <v>13082</v>
      </c>
      <c r="B481" s="1" t="s">
        <v>13083</v>
      </c>
      <c r="C481" s="1" t="s">
        <v>7312</v>
      </c>
      <c r="D481" s="121" t="s">
        <v>11806</v>
      </c>
      <c r="E481" s="1" t="s">
        <v>1509</v>
      </c>
      <c r="F481" s="1" t="s">
        <v>9094</v>
      </c>
      <c r="G481" s="1" t="s">
        <v>1373</v>
      </c>
      <c r="H481" s="1" t="e">
        <v>#VALUE!</v>
      </c>
      <c r="I481" s="1" t="s">
        <v>13084</v>
      </c>
      <c r="J481" s="1" t="e">
        <v>#VALUE!</v>
      </c>
      <c r="K481" s="1" t="s">
        <v>13085</v>
      </c>
      <c r="L481" s="170">
        <v>0</v>
      </c>
      <c r="M481" s="170">
        <v>0</v>
      </c>
      <c r="N481" s="68">
        <v>0</v>
      </c>
      <c r="O481" s="68">
        <v>0</v>
      </c>
      <c r="P481" s="68">
        <v>0</v>
      </c>
      <c r="Q481" s="77">
        <v>0</v>
      </c>
      <c r="R481" s="77">
        <v>0</v>
      </c>
      <c r="S481" s="77">
        <v>0</v>
      </c>
      <c r="T481" s="77">
        <v>0</v>
      </c>
      <c r="U481" s="77">
        <v>0</v>
      </c>
      <c r="V481" s="77">
        <v>0</v>
      </c>
      <c r="W481" s="77">
        <v>0</v>
      </c>
      <c r="X481" s="77">
        <v>0</v>
      </c>
      <c r="Y481" s="77">
        <v>0</v>
      </c>
      <c r="Z481" s="77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0.20996323164924546</v>
      </c>
      <c r="AK481" s="54">
        <v>0</v>
      </c>
      <c r="AL481" s="54">
        <v>0.20996323164924546</v>
      </c>
      <c r="AM481" s="77">
        <v>360</v>
      </c>
      <c r="AN481" s="54">
        <v>0.20996323164924546</v>
      </c>
      <c r="AO481" s="59">
        <v>225</v>
      </c>
      <c r="AP481" s="59" t="s">
        <v>22151</v>
      </c>
      <c r="AQ481" s="54">
        <v>6.895458119358298</v>
      </c>
      <c r="AR481" s="54">
        <v>-6.6854948877090523</v>
      </c>
      <c r="AS481" s="77">
        <v>360</v>
      </c>
      <c r="AT481" s="54">
        <v>0</v>
      </c>
      <c r="AU481" s="60">
        <v>-13.513857214557907</v>
      </c>
      <c r="AV481" s="54"/>
      <c r="AW481" s="54">
        <v>0</v>
      </c>
      <c r="AX481" s="43">
        <v>0</v>
      </c>
      <c r="AY481" s="167">
        <v>745</v>
      </c>
      <c r="AZ481" s="167">
        <v>788</v>
      </c>
      <c r="BA481" s="113">
        <v>-43</v>
      </c>
      <c r="BB481" s="160">
        <v>624</v>
      </c>
      <c r="BC481" s="160">
        <v>741</v>
      </c>
      <c r="BD481" s="267" t="s">
        <v>22151</v>
      </c>
    </row>
    <row r="482" spans="1:56" x14ac:dyDescent="0.3">
      <c r="A482" s="212" t="s">
        <v>15501</v>
      </c>
      <c r="B482" s="1" t="s">
        <v>15503</v>
      </c>
      <c r="C482" s="1" t="s">
        <v>15502</v>
      </c>
      <c r="D482" s="121" t="s">
        <v>15450</v>
      </c>
      <c r="E482" s="1" t="s">
        <v>1405</v>
      </c>
      <c r="F482" s="1" t="s">
        <v>6120</v>
      </c>
      <c r="G482" s="1" t="s">
        <v>1373</v>
      </c>
      <c r="H482" s="216">
        <v>15821</v>
      </c>
      <c r="I482" s="216" t="s">
        <v>15504</v>
      </c>
      <c r="J482" s="244" t="e">
        <v>#VALUE!</v>
      </c>
      <c r="K482" s="244" t="s">
        <v>15505</v>
      </c>
      <c r="L482" s="171">
        <v>0</v>
      </c>
      <c r="M482" s="171">
        <v>0</v>
      </c>
      <c r="N482" s="221">
        <v>0</v>
      </c>
      <c r="O482" s="97">
        <v>0</v>
      </c>
      <c r="P482" s="97">
        <v>0</v>
      </c>
      <c r="Q482" s="221">
        <v>0</v>
      </c>
      <c r="R482" s="97">
        <v>0</v>
      </c>
      <c r="S482" s="97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4">
        <v>0</v>
      </c>
      <c r="AB482" s="224">
        <v>0</v>
      </c>
      <c r="AC482" s="224">
        <v>0</v>
      </c>
      <c r="AD482" s="245">
        <v>0</v>
      </c>
      <c r="AE482" s="224">
        <v>0</v>
      </c>
      <c r="AF482" s="245">
        <v>0</v>
      </c>
      <c r="AG482" s="245">
        <v>0</v>
      </c>
      <c r="AH482" s="224">
        <v>0</v>
      </c>
      <c r="AI482" s="224">
        <v>0</v>
      </c>
      <c r="AJ482" s="224">
        <v>0.20996323164924546</v>
      </c>
      <c r="AK482" s="224">
        <v>0</v>
      </c>
      <c r="AL482" s="228">
        <v>0.20996323164924546</v>
      </c>
      <c r="AM482" s="246">
        <v>360</v>
      </c>
      <c r="AN482" s="247">
        <v>0.20996323164924546</v>
      </c>
      <c r="AO482" s="248">
        <v>225</v>
      </c>
      <c r="AP482" s="253" t="s">
        <v>22151</v>
      </c>
      <c r="AQ482" s="224">
        <v>6.895458119358298</v>
      </c>
      <c r="AR482" s="224">
        <v>-6.6854948877090523</v>
      </c>
      <c r="AS482" s="221">
        <v>360</v>
      </c>
      <c r="AT482" s="224">
        <v>0</v>
      </c>
      <c r="AU482" s="239">
        <v>-13.513857214557907</v>
      </c>
      <c r="AV482" s="224"/>
      <c r="AW482" s="224">
        <v>0</v>
      </c>
      <c r="AX482" s="43">
        <v>0</v>
      </c>
      <c r="AY482" s="268">
        <v>999</v>
      </c>
      <c r="AZ482" s="255">
        <v>788</v>
      </c>
      <c r="BA482" s="256">
        <v>211</v>
      </c>
      <c r="BB482" s="257">
        <v>0</v>
      </c>
      <c r="BC482" s="257">
        <v>0</v>
      </c>
      <c r="BD482" s="267" t="s">
        <v>22151</v>
      </c>
    </row>
    <row r="483" spans="1:56" x14ac:dyDescent="0.3">
      <c r="A483" s="178" t="s">
        <v>10983</v>
      </c>
      <c r="B483" s="1" t="s">
        <v>10986</v>
      </c>
      <c r="C483" s="1" t="s">
        <v>10985</v>
      </c>
      <c r="D483" s="121" t="s">
        <v>10984</v>
      </c>
      <c r="E483" s="1" t="s">
        <v>1509</v>
      </c>
      <c r="F483" s="1" t="s">
        <v>9094</v>
      </c>
      <c r="G483" s="1" t="s">
        <v>1373</v>
      </c>
      <c r="H483" s="1">
        <v>5498</v>
      </c>
      <c r="I483" s="1" t="s">
        <v>10987</v>
      </c>
      <c r="J483" s="1" t="e">
        <v>#VALUE!</v>
      </c>
      <c r="K483" s="1" t="s">
        <v>10988</v>
      </c>
      <c r="L483" s="170">
        <v>0</v>
      </c>
      <c r="M483" s="170">
        <v>0</v>
      </c>
      <c r="N483" s="68">
        <v>0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68">
        <v>0</v>
      </c>
      <c r="V483" s="68">
        <v>0</v>
      </c>
      <c r="W483" s="68">
        <v>0</v>
      </c>
      <c r="X483" s="68">
        <v>0</v>
      </c>
      <c r="Y483" s="68">
        <v>0</v>
      </c>
      <c r="Z483" s="68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0.20996323164924546</v>
      </c>
      <c r="AK483" s="5">
        <v>0</v>
      </c>
      <c r="AL483" s="5">
        <v>0.20996323164924546</v>
      </c>
      <c r="AM483" s="68">
        <v>360</v>
      </c>
      <c r="AN483" s="5">
        <v>0.20996323164924546</v>
      </c>
      <c r="AO483" s="17">
        <v>225</v>
      </c>
      <c r="AP483" s="17" t="s">
        <v>22151</v>
      </c>
      <c r="AQ483" s="5">
        <v>6.895458119358298</v>
      </c>
      <c r="AR483" s="5">
        <v>-6.6854948877090523</v>
      </c>
      <c r="AS483" s="68">
        <v>360</v>
      </c>
      <c r="AT483" s="14">
        <v>0</v>
      </c>
      <c r="AU483" s="42">
        <v>-13.513857214557907</v>
      </c>
      <c r="AV483" s="19"/>
      <c r="AW483" s="19">
        <v>0</v>
      </c>
      <c r="AX483" s="43">
        <v>0</v>
      </c>
      <c r="AY483" s="167">
        <v>999</v>
      </c>
      <c r="AZ483" s="167">
        <v>788</v>
      </c>
      <c r="BA483" s="113">
        <v>211</v>
      </c>
      <c r="BB483" s="160">
        <v>0</v>
      </c>
      <c r="BC483" s="160">
        <v>0</v>
      </c>
      <c r="BD483" s="267" t="s">
        <v>22151</v>
      </c>
    </row>
    <row r="484" spans="1:56" x14ac:dyDescent="0.3">
      <c r="A484" s="178" t="s">
        <v>16902</v>
      </c>
      <c r="B484" s="1" t="s">
        <v>16903</v>
      </c>
      <c r="C484" s="1" t="s">
        <v>7155</v>
      </c>
      <c r="D484" s="121" t="s">
        <v>15036</v>
      </c>
      <c r="E484" s="1" t="s">
        <v>1526</v>
      </c>
      <c r="F484" s="1" t="s">
        <v>9094</v>
      </c>
      <c r="G484" s="1" t="s">
        <v>1373</v>
      </c>
      <c r="H484" s="1">
        <v>16300</v>
      </c>
      <c r="I484" s="1" t="s">
        <v>16904</v>
      </c>
      <c r="J484" s="1" t="e">
        <v>#VALUE!</v>
      </c>
      <c r="K484" s="1" t="s">
        <v>16905</v>
      </c>
      <c r="L484" s="170">
        <v>0</v>
      </c>
      <c r="M484" s="170">
        <v>0</v>
      </c>
      <c r="N484" s="68">
        <v>0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0.20996323164924546</v>
      </c>
      <c r="AK484" s="5">
        <v>0</v>
      </c>
      <c r="AL484" s="5">
        <v>0.20996323164924546</v>
      </c>
      <c r="AM484" s="68">
        <v>360</v>
      </c>
      <c r="AN484" s="5">
        <v>0.20996323164924546</v>
      </c>
      <c r="AO484" s="17">
        <v>225</v>
      </c>
      <c r="AP484" s="17" t="s">
        <v>22151</v>
      </c>
      <c r="AQ484" s="5">
        <v>6.895458119358298</v>
      </c>
      <c r="AR484" s="5">
        <v>-6.6854948877090523</v>
      </c>
      <c r="AS484" s="68">
        <v>360</v>
      </c>
      <c r="AT484" s="14">
        <v>0</v>
      </c>
      <c r="AU484" s="42">
        <v>-13.513857214557907</v>
      </c>
      <c r="AV484" s="19"/>
      <c r="AW484" s="19">
        <v>0</v>
      </c>
      <c r="AX484" s="43">
        <v>0</v>
      </c>
      <c r="AY484" s="167">
        <v>999</v>
      </c>
      <c r="AZ484" s="167">
        <v>788</v>
      </c>
      <c r="BA484" s="113">
        <v>211</v>
      </c>
      <c r="BB484" s="160">
        <v>0</v>
      </c>
      <c r="BC484" s="160">
        <v>0</v>
      </c>
      <c r="BD484" s="267" t="s">
        <v>22151</v>
      </c>
    </row>
    <row r="485" spans="1:56" x14ac:dyDescent="0.3">
      <c r="A485" s="178" t="s">
        <v>16694</v>
      </c>
      <c r="B485" s="1" t="s">
        <v>6887</v>
      </c>
      <c r="C485" s="1" t="s">
        <v>6543</v>
      </c>
      <c r="D485" s="121" t="s">
        <v>14200</v>
      </c>
      <c r="E485" s="1" t="s">
        <v>1464</v>
      </c>
      <c r="F485" s="1" t="s">
        <v>6120</v>
      </c>
      <c r="G485" s="1" t="s">
        <v>1373</v>
      </c>
      <c r="H485" s="1">
        <v>14552</v>
      </c>
      <c r="I485" s="1" t="s">
        <v>16695</v>
      </c>
      <c r="J485" s="1" t="e">
        <v>#VALUE!</v>
      </c>
      <c r="K485" s="1" t="s">
        <v>16697</v>
      </c>
      <c r="L485" s="170">
        <v>0</v>
      </c>
      <c r="M485" s="170">
        <v>0</v>
      </c>
      <c r="N485" s="68">
        <v>0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0.20996323164924546</v>
      </c>
      <c r="AK485" s="5">
        <v>0</v>
      </c>
      <c r="AL485" s="5">
        <v>0.20996323164924546</v>
      </c>
      <c r="AM485" s="68">
        <v>360</v>
      </c>
      <c r="AN485" s="5">
        <v>0.20996323164924546</v>
      </c>
      <c r="AO485" s="17">
        <v>225</v>
      </c>
      <c r="AP485" s="17" t="s">
        <v>22151</v>
      </c>
      <c r="AQ485" s="5">
        <v>6.895458119358298</v>
      </c>
      <c r="AR485" s="5">
        <v>-6.6854948877090523</v>
      </c>
      <c r="AS485" s="68">
        <v>360</v>
      </c>
      <c r="AT485" s="14">
        <v>0</v>
      </c>
      <c r="AU485" s="42">
        <v>-13.513857214557907</v>
      </c>
      <c r="AV485" s="19"/>
      <c r="AW485" s="19">
        <v>0</v>
      </c>
      <c r="AX485" s="43">
        <v>0</v>
      </c>
      <c r="AY485" s="167">
        <v>999</v>
      </c>
      <c r="AZ485" s="167">
        <v>788</v>
      </c>
      <c r="BA485" s="113">
        <v>211</v>
      </c>
      <c r="BB485" s="160">
        <v>0</v>
      </c>
      <c r="BC485" s="160">
        <v>0</v>
      </c>
      <c r="BD485" s="267" t="s">
        <v>22151</v>
      </c>
    </row>
    <row r="486" spans="1:56" x14ac:dyDescent="0.3">
      <c r="A486" s="212" t="s">
        <v>16164</v>
      </c>
      <c r="B486" s="1" t="s">
        <v>16166</v>
      </c>
      <c r="C486" s="1" t="s">
        <v>7516</v>
      </c>
      <c r="D486" s="121" t="s">
        <v>16165</v>
      </c>
      <c r="E486" s="1" t="s">
        <v>1386</v>
      </c>
      <c r="F486" s="1" t="s">
        <v>6120</v>
      </c>
      <c r="G486" s="1" t="s">
        <v>1373</v>
      </c>
      <c r="H486" s="216">
        <v>19244</v>
      </c>
      <c r="I486" s="216" t="s">
        <v>16167</v>
      </c>
      <c r="J486" s="244" t="e">
        <v>#VALUE!</v>
      </c>
      <c r="K486" s="244" t="s">
        <v>16168</v>
      </c>
      <c r="L486" s="171">
        <v>0</v>
      </c>
      <c r="M486" s="171">
        <v>0</v>
      </c>
      <c r="N486" s="221">
        <v>0</v>
      </c>
      <c r="O486" s="97">
        <v>0</v>
      </c>
      <c r="P486" s="97">
        <v>0</v>
      </c>
      <c r="Q486" s="221">
        <v>0</v>
      </c>
      <c r="R486" s="97">
        <v>0</v>
      </c>
      <c r="S486" s="97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4">
        <v>0</v>
      </c>
      <c r="AB486" s="224">
        <v>0</v>
      </c>
      <c r="AC486" s="224">
        <v>0</v>
      </c>
      <c r="AD486" s="245">
        <v>0</v>
      </c>
      <c r="AE486" s="224">
        <v>0</v>
      </c>
      <c r="AF486" s="245">
        <v>0</v>
      </c>
      <c r="AG486" s="245">
        <v>0</v>
      </c>
      <c r="AH486" s="224">
        <v>0</v>
      </c>
      <c r="AI486" s="224">
        <v>0</v>
      </c>
      <c r="AJ486" s="224">
        <v>0.20996323164924546</v>
      </c>
      <c r="AK486" s="224">
        <v>0</v>
      </c>
      <c r="AL486" s="228">
        <v>0.20996323164924546</v>
      </c>
      <c r="AM486" s="246">
        <v>360</v>
      </c>
      <c r="AN486" s="247">
        <v>0.20996323164924546</v>
      </c>
      <c r="AO486" s="248">
        <v>225</v>
      </c>
      <c r="AP486" s="253" t="s">
        <v>22151</v>
      </c>
      <c r="AQ486" s="224">
        <v>6.895458119358298</v>
      </c>
      <c r="AR486" s="224">
        <v>-6.6854948877090523</v>
      </c>
      <c r="AS486" s="221">
        <v>360</v>
      </c>
      <c r="AT486" s="224">
        <v>0</v>
      </c>
      <c r="AU486" s="239">
        <v>-13.513857214557907</v>
      </c>
      <c r="AV486" s="224"/>
      <c r="AW486" s="224">
        <v>0</v>
      </c>
      <c r="AX486" s="43">
        <v>0</v>
      </c>
      <c r="AY486" s="268">
        <v>999</v>
      </c>
      <c r="AZ486" s="255">
        <v>788</v>
      </c>
      <c r="BA486" s="256">
        <v>211</v>
      </c>
      <c r="BB486" s="257">
        <v>0</v>
      </c>
      <c r="BC486" s="257">
        <v>0</v>
      </c>
      <c r="BD486" s="267" t="s">
        <v>22151</v>
      </c>
    </row>
    <row r="487" spans="1:56" x14ac:dyDescent="0.3">
      <c r="A487" s="178" t="s">
        <v>8317</v>
      </c>
      <c r="B487" s="33" t="s">
        <v>8318</v>
      </c>
      <c r="C487" s="33" t="s">
        <v>7270</v>
      </c>
      <c r="D487" s="121" t="s">
        <v>8846</v>
      </c>
      <c r="E487" s="33" t="s">
        <v>1372</v>
      </c>
      <c r="F487" s="1" t="s">
        <v>6120</v>
      </c>
      <c r="G487" s="1" t="s">
        <v>1373</v>
      </c>
      <c r="H487" s="1">
        <v>7385</v>
      </c>
      <c r="I487" s="1" t="s">
        <v>9134</v>
      </c>
      <c r="J487" s="1" t="e">
        <v>#VALUE!</v>
      </c>
      <c r="K487" s="1" t="s">
        <v>8849</v>
      </c>
      <c r="L487" s="170">
        <v>0</v>
      </c>
      <c r="M487" s="170">
        <v>0</v>
      </c>
      <c r="N487" s="68">
        <v>0</v>
      </c>
      <c r="O487" s="68">
        <v>0</v>
      </c>
      <c r="P487" s="68">
        <v>0</v>
      </c>
      <c r="Q487" s="68">
        <v>0</v>
      </c>
      <c r="R487" s="68">
        <v>0</v>
      </c>
      <c r="S487" s="68">
        <v>0</v>
      </c>
      <c r="T487" s="68">
        <v>0</v>
      </c>
      <c r="U487" s="68">
        <v>0</v>
      </c>
      <c r="V487" s="68">
        <v>0</v>
      </c>
      <c r="W487" s="68">
        <v>0</v>
      </c>
      <c r="X487" s="68">
        <v>0</v>
      </c>
      <c r="Y487" s="68">
        <v>0</v>
      </c>
      <c r="Z487" s="68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0.20996323164924546</v>
      </c>
      <c r="AK487" s="5">
        <v>0</v>
      </c>
      <c r="AL487" s="5">
        <v>0.20996323164924546</v>
      </c>
      <c r="AM487" s="68">
        <v>360</v>
      </c>
      <c r="AN487" s="5">
        <v>0.20996323164924546</v>
      </c>
      <c r="AO487" s="17">
        <v>225</v>
      </c>
      <c r="AP487" s="17" t="s">
        <v>22151</v>
      </c>
      <c r="AQ487" s="5">
        <v>6.895458119358298</v>
      </c>
      <c r="AR487" s="5">
        <v>-6.6854948877090523</v>
      </c>
      <c r="AS487" s="68">
        <v>360</v>
      </c>
      <c r="AT487" s="14">
        <v>0</v>
      </c>
      <c r="AU487" s="42">
        <v>-13.513857214557907</v>
      </c>
      <c r="AV487" s="19"/>
      <c r="AW487" s="19">
        <v>0</v>
      </c>
      <c r="AX487" s="43">
        <v>0</v>
      </c>
      <c r="AY487" s="167">
        <v>999</v>
      </c>
      <c r="AZ487" s="167">
        <v>788</v>
      </c>
      <c r="BA487" s="113">
        <v>211</v>
      </c>
      <c r="BB487" s="160">
        <v>0</v>
      </c>
      <c r="BC487" s="160">
        <v>0</v>
      </c>
      <c r="BD487" s="267" t="s">
        <v>22151</v>
      </c>
    </row>
    <row r="488" spans="1:56" x14ac:dyDescent="0.3">
      <c r="A488" s="178" t="s">
        <v>8314</v>
      </c>
      <c r="B488" s="33" t="s">
        <v>8315</v>
      </c>
      <c r="C488" s="33" t="s">
        <v>8316</v>
      </c>
      <c r="D488" s="121" t="s">
        <v>8725</v>
      </c>
      <c r="E488" s="33" t="s">
        <v>1383</v>
      </c>
      <c r="F488" s="1" t="s">
        <v>9094</v>
      </c>
      <c r="G488" s="1" t="s">
        <v>1373</v>
      </c>
      <c r="H488" s="1">
        <v>13763</v>
      </c>
      <c r="I488" s="1" t="s">
        <v>9699</v>
      </c>
      <c r="J488" s="1" t="e">
        <v>#VALUE!</v>
      </c>
      <c r="K488" s="1" t="s">
        <v>8727</v>
      </c>
      <c r="L488" s="170">
        <v>0</v>
      </c>
      <c r="M488" s="170">
        <v>0</v>
      </c>
      <c r="N488" s="68">
        <v>0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68">
        <v>0</v>
      </c>
      <c r="V488" s="68">
        <v>0</v>
      </c>
      <c r="W488" s="68">
        <v>0</v>
      </c>
      <c r="X488" s="68">
        <v>0</v>
      </c>
      <c r="Y488" s="68">
        <v>0</v>
      </c>
      <c r="Z488" s="68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0.20996323164924546</v>
      </c>
      <c r="AK488" s="5">
        <v>0</v>
      </c>
      <c r="AL488" s="5">
        <v>0.20996323164924546</v>
      </c>
      <c r="AM488" s="68">
        <v>360</v>
      </c>
      <c r="AN488" s="5">
        <v>0.20996323164924546</v>
      </c>
      <c r="AO488" s="17">
        <v>225</v>
      </c>
      <c r="AP488" s="17" t="s">
        <v>22151</v>
      </c>
      <c r="AQ488" s="5">
        <v>6.895458119358298</v>
      </c>
      <c r="AR488" s="5">
        <v>-6.6854948877090523</v>
      </c>
      <c r="AS488" s="68">
        <v>360</v>
      </c>
      <c r="AT488" s="14">
        <v>0</v>
      </c>
      <c r="AU488" s="42">
        <v>-13.513857214557907</v>
      </c>
      <c r="AV488" s="19"/>
      <c r="AW488" s="19">
        <v>0</v>
      </c>
      <c r="AX488" s="43">
        <v>0</v>
      </c>
      <c r="AY488" s="167">
        <v>999</v>
      </c>
      <c r="AZ488" s="167">
        <v>788</v>
      </c>
      <c r="BA488" s="113">
        <v>211</v>
      </c>
      <c r="BB488" s="160">
        <v>0</v>
      </c>
      <c r="BC488" s="160">
        <v>0</v>
      </c>
      <c r="BD488" s="267" t="s">
        <v>22151</v>
      </c>
    </row>
    <row r="489" spans="1:56" x14ac:dyDescent="0.3">
      <c r="A489" s="213" t="s">
        <v>16228</v>
      </c>
      <c r="B489" s="33" t="s">
        <v>16230</v>
      </c>
      <c r="C489" s="33" t="s">
        <v>16229</v>
      </c>
      <c r="D489" s="121" t="s">
        <v>15045</v>
      </c>
      <c r="E489" s="33" t="s">
        <v>1449</v>
      </c>
      <c r="F489" s="1" t="s">
        <v>6120</v>
      </c>
      <c r="G489" s="1" t="s">
        <v>1373</v>
      </c>
      <c r="H489" s="1">
        <v>14101</v>
      </c>
      <c r="I489" s="1" t="s">
        <v>16231</v>
      </c>
      <c r="J489" s="1" t="e">
        <v>#VALUE!</v>
      </c>
      <c r="K489" s="1" t="s">
        <v>16232</v>
      </c>
      <c r="L489" s="170">
        <v>0</v>
      </c>
      <c r="M489" s="170">
        <v>0</v>
      </c>
      <c r="N489" s="68">
        <v>0</v>
      </c>
      <c r="O489" s="68">
        <v>0</v>
      </c>
      <c r="P489" s="68">
        <v>0</v>
      </c>
      <c r="Q489" s="77">
        <v>0</v>
      </c>
      <c r="R489" s="77">
        <v>0</v>
      </c>
      <c r="S489" s="77">
        <v>0</v>
      </c>
      <c r="T489" s="77">
        <v>0</v>
      </c>
      <c r="U489" s="77">
        <v>0</v>
      </c>
      <c r="V489" s="77">
        <v>0</v>
      </c>
      <c r="W489" s="77">
        <v>0</v>
      </c>
      <c r="X489" s="77">
        <v>0</v>
      </c>
      <c r="Y489" s="77">
        <v>0</v>
      </c>
      <c r="Z489" s="77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0.20996323164924546</v>
      </c>
      <c r="AK489" s="54">
        <v>0</v>
      </c>
      <c r="AL489" s="54">
        <v>0.20996323164924546</v>
      </c>
      <c r="AM489" s="77">
        <v>360</v>
      </c>
      <c r="AN489" s="54">
        <v>0.20996323164924546</v>
      </c>
      <c r="AO489" s="59">
        <v>225</v>
      </c>
      <c r="AP489" s="59" t="s">
        <v>22151</v>
      </c>
      <c r="AQ489" s="54">
        <v>6.895458119358298</v>
      </c>
      <c r="AR489" s="54">
        <v>-6.6854948877090523</v>
      </c>
      <c r="AS489" s="77">
        <v>360</v>
      </c>
      <c r="AT489" s="54">
        <v>0</v>
      </c>
      <c r="AU489" s="60">
        <v>-13.513857214557907</v>
      </c>
      <c r="AV489" s="54"/>
      <c r="AW489" s="54">
        <v>0</v>
      </c>
      <c r="AX489" s="43">
        <v>0</v>
      </c>
      <c r="AY489" s="167">
        <v>999</v>
      </c>
      <c r="AZ489" s="167">
        <v>788</v>
      </c>
      <c r="BA489" s="113">
        <v>211</v>
      </c>
      <c r="BB489" s="160">
        <v>0</v>
      </c>
      <c r="BC489" s="160">
        <v>0</v>
      </c>
      <c r="BD489" s="267" t="s">
        <v>22151</v>
      </c>
    </row>
    <row r="490" spans="1:56" x14ac:dyDescent="0.3">
      <c r="A490" s="178" t="s">
        <v>16151</v>
      </c>
      <c r="B490" s="33" t="s">
        <v>10611</v>
      </c>
      <c r="C490" s="33" t="s">
        <v>7620</v>
      </c>
      <c r="D490" s="121" t="s">
        <v>14251</v>
      </c>
      <c r="E490" s="33" t="s">
        <v>1416</v>
      </c>
      <c r="F490" s="1" t="s">
        <v>9094</v>
      </c>
      <c r="G490" s="1" t="s">
        <v>1373</v>
      </c>
      <c r="H490" s="26">
        <v>13649</v>
      </c>
      <c r="I490" s="26" t="s">
        <v>16152</v>
      </c>
      <c r="J490" s="26" t="e">
        <v>#VALUE!</v>
      </c>
      <c r="K490" s="26" t="s">
        <v>16154</v>
      </c>
      <c r="L490" s="171">
        <v>0</v>
      </c>
      <c r="M490" s="171">
        <v>0</v>
      </c>
      <c r="N490" s="68">
        <v>0</v>
      </c>
      <c r="O490" s="68">
        <v>0</v>
      </c>
      <c r="P490" s="68">
        <v>0</v>
      </c>
      <c r="Q490" s="97">
        <v>0</v>
      </c>
      <c r="R490" s="97">
        <v>0</v>
      </c>
      <c r="S490" s="97">
        <v>0</v>
      </c>
      <c r="T490" s="97">
        <v>0</v>
      </c>
      <c r="U490" s="97">
        <v>0</v>
      </c>
      <c r="V490" s="97">
        <v>0</v>
      </c>
      <c r="W490" s="97">
        <v>0</v>
      </c>
      <c r="X490" s="97">
        <v>0</v>
      </c>
      <c r="Y490" s="97">
        <v>0</v>
      </c>
      <c r="Z490" s="97">
        <v>0</v>
      </c>
      <c r="AA490" s="27">
        <v>0</v>
      </c>
      <c r="AB490" s="27">
        <v>0</v>
      </c>
      <c r="AC490" s="27">
        <v>0</v>
      </c>
      <c r="AD490" s="27">
        <v>0</v>
      </c>
      <c r="AE490" s="27">
        <v>0</v>
      </c>
      <c r="AF490" s="27">
        <v>0</v>
      </c>
      <c r="AG490" s="27">
        <v>0</v>
      </c>
      <c r="AH490" s="27">
        <v>0</v>
      </c>
      <c r="AI490" s="27">
        <v>0</v>
      </c>
      <c r="AJ490" s="27">
        <v>0.20996323164924546</v>
      </c>
      <c r="AK490" s="27">
        <v>0</v>
      </c>
      <c r="AL490" s="27">
        <v>0.20996323164924546</v>
      </c>
      <c r="AM490" s="97">
        <v>360</v>
      </c>
      <c r="AN490" s="27">
        <v>0.20996323164924546</v>
      </c>
      <c r="AO490" s="28">
        <v>225</v>
      </c>
      <c r="AP490" s="28" t="s">
        <v>22151</v>
      </c>
      <c r="AQ490" s="27">
        <v>6.895458119358298</v>
      </c>
      <c r="AR490" s="27">
        <v>-6.6854948877090523</v>
      </c>
      <c r="AS490" s="97">
        <v>360</v>
      </c>
      <c r="AT490" s="27">
        <v>0</v>
      </c>
      <c r="AU490" s="43">
        <v>-13.513857214557907</v>
      </c>
      <c r="AV490" s="27"/>
      <c r="AW490" s="27">
        <v>0</v>
      </c>
      <c r="AX490" s="43">
        <v>0</v>
      </c>
      <c r="AY490" s="167">
        <v>999</v>
      </c>
      <c r="AZ490" s="167">
        <v>788</v>
      </c>
      <c r="BA490" s="113">
        <v>211</v>
      </c>
      <c r="BB490" s="160">
        <v>0</v>
      </c>
      <c r="BC490" s="160">
        <v>0</v>
      </c>
      <c r="BD490" s="267" t="s">
        <v>22151</v>
      </c>
    </row>
    <row r="491" spans="1:56" x14ac:dyDescent="0.3">
      <c r="A491" s="178" t="s">
        <v>17001</v>
      </c>
      <c r="B491" s="1" t="s">
        <v>17002</v>
      </c>
      <c r="C491" s="1" t="s">
        <v>7180</v>
      </c>
      <c r="D491" s="121" t="s">
        <v>14725</v>
      </c>
      <c r="E491" s="1" t="s">
        <v>1437</v>
      </c>
      <c r="F491" s="1" t="s">
        <v>9094</v>
      </c>
      <c r="G491" s="1" t="s">
        <v>1373</v>
      </c>
      <c r="H491" s="1">
        <v>14832</v>
      </c>
      <c r="I491" s="1" t="s">
        <v>17003</v>
      </c>
      <c r="J491" s="1" t="e">
        <v>#VALUE!</v>
      </c>
      <c r="K491" s="1" t="s">
        <v>17004</v>
      </c>
      <c r="L491" s="170">
        <v>0</v>
      </c>
      <c r="M491" s="170">
        <v>0</v>
      </c>
      <c r="N491" s="68">
        <v>0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68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0.20996323164924546</v>
      </c>
      <c r="AK491" s="5">
        <v>0</v>
      </c>
      <c r="AL491" s="5">
        <v>0.20996323164924546</v>
      </c>
      <c r="AM491" s="68">
        <v>360</v>
      </c>
      <c r="AN491" s="5">
        <v>0.20996323164924546</v>
      </c>
      <c r="AO491" s="17">
        <v>225</v>
      </c>
      <c r="AP491" s="17" t="s">
        <v>22151</v>
      </c>
      <c r="AQ491" s="5">
        <v>6.895458119358298</v>
      </c>
      <c r="AR491" s="5">
        <v>-6.6854948877090523</v>
      </c>
      <c r="AS491" s="68">
        <v>360</v>
      </c>
      <c r="AT491" s="14">
        <v>0</v>
      </c>
      <c r="AU491" s="42">
        <v>-13.513857214557907</v>
      </c>
      <c r="AV491" s="19"/>
      <c r="AW491" s="19">
        <v>0</v>
      </c>
      <c r="AX491" s="43">
        <v>0</v>
      </c>
      <c r="AY491" s="167">
        <v>999</v>
      </c>
      <c r="AZ491" s="167">
        <v>788</v>
      </c>
      <c r="BA491" s="113">
        <v>211</v>
      </c>
      <c r="BB491" s="160">
        <v>0</v>
      </c>
      <c r="BC491" s="160">
        <v>0</v>
      </c>
      <c r="BD491" s="267" t="s">
        <v>22151</v>
      </c>
    </row>
    <row r="492" spans="1:56" x14ac:dyDescent="0.3">
      <c r="A492" s="212" t="s">
        <v>12566</v>
      </c>
      <c r="B492" s="1" t="s">
        <v>12567</v>
      </c>
      <c r="C492" s="1" t="s">
        <v>6922</v>
      </c>
      <c r="D492" s="121" t="s">
        <v>11376</v>
      </c>
      <c r="E492" s="1" t="s">
        <v>1565</v>
      </c>
      <c r="F492" s="1" t="s">
        <v>6120</v>
      </c>
      <c r="G492" s="1" t="s">
        <v>1373</v>
      </c>
      <c r="H492" s="216">
        <v>13133</v>
      </c>
      <c r="I492" s="216" t="s">
        <v>11808</v>
      </c>
      <c r="J492" s="244" t="e">
        <v>#VALUE!</v>
      </c>
      <c r="K492" s="244" t="s">
        <v>12569</v>
      </c>
      <c r="L492" s="171">
        <v>0</v>
      </c>
      <c r="M492" s="171">
        <v>0</v>
      </c>
      <c r="N492" s="221">
        <v>0</v>
      </c>
      <c r="O492" s="97">
        <v>0</v>
      </c>
      <c r="P492" s="97">
        <v>0</v>
      </c>
      <c r="Q492" s="221">
        <v>0</v>
      </c>
      <c r="R492" s="97">
        <v>0</v>
      </c>
      <c r="S492" s="97">
        <v>0</v>
      </c>
      <c r="T492" s="221">
        <v>0</v>
      </c>
      <c r="U492" s="221">
        <v>0</v>
      </c>
      <c r="V492" s="221">
        <v>0</v>
      </c>
      <c r="W492" s="221">
        <v>0</v>
      </c>
      <c r="X492" s="221">
        <v>0</v>
      </c>
      <c r="Y492" s="221">
        <v>0</v>
      </c>
      <c r="Z492" s="221">
        <v>0</v>
      </c>
      <c r="AA492" s="224">
        <v>0</v>
      </c>
      <c r="AB492" s="224">
        <v>0</v>
      </c>
      <c r="AC492" s="224">
        <v>0</v>
      </c>
      <c r="AD492" s="245">
        <v>0</v>
      </c>
      <c r="AE492" s="224">
        <v>0</v>
      </c>
      <c r="AF492" s="245">
        <v>0</v>
      </c>
      <c r="AG492" s="245">
        <v>0</v>
      </c>
      <c r="AH492" s="224">
        <v>0</v>
      </c>
      <c r="AI492" s="224">
        <v>0</v>
      </c>
      <c r="AJ492" s="224">
        <v>0.20996323164924546</v>
      </c>
      <c r="AK492" s="224">
        <v>0</v>
      </c>
      <c r="AL492" s="228">
        <v>0.20996323164924546</v>
      </c>
      <c r="AM492" s="246">
        <v>360</v>
      </c>
      <c r="AN492" s="247">
        <v>0.20996323164924546</v>
      </c>
      <c r="AO492" s="248">
        <v>225</v>
      </c>
      <c r="AP492" s="253" t="s">
        <v>22151</v>
      </c>
      <c r="AQ492" s="224">
        <v>6.895458119358298</v>
      </c>
      <c r="AR492" s="224">
        <v>-6.6854948877090523</v>
      </c>
      <c r="AS492" s="221">
        <v>360</v>
      </c>
      <c r="AT492" s="224">
        <v>0</v>
      </c>
      <c r="AU492" s="239">
        <v>-13.513857214557907</v>
      </c>
      <c r="AV492" s="224"/>
      <c r="AW492" s="224">
        <v>0</v>
      </c>
      <c r="AX492" s="43">
        <v>0</v>
      </c>
      <c r="AY492" s="268">
        <v>999</v>
      </c>
      <c r="AZ492" s="255">
        <v>788</v>
      </c>
      <c r="BA492" s="256">
        <v>211</v>
      </c>
      <c r="BB492" s="257">
        <v>0</v>
      </c>
      <c r="BC492" s="257">
        <v>0</v>
      </c>
      <c r="BD492" s="267" t="s">
        <v>22151</v>
      </c>
    </row>
    <row r="493" spans="1:56" x14ac:dyDescent="0.3">
      <c r="A493" s="212" t="s">
        <v>16734</v>
      </c>
      <c r="B493" s="1" t="s">
        <v>6638</v>
      </c>
      <c r="C493" s="1" t="s">
        <v>15985</v>
      </c>
      <c r="D493" s="121" t="s">
        <v>15454</v>
      </c>
      <c r="E493" s="1" t="s">
        <v>1416</v>
      </c>
      <c r="F493" s="1" t="s">
        <v>9094</v>
      </c>
      <c r="G493" s="1" t="s">
        <v>1373</v>
      </c>
      <c r="H493" s="216">
        <v>17355</v>
      </c>
      <c r="I493" s="216" t="s">
        <v>16735</v>
      </c>
      <c r="J493" s="244" t="e">
        <v>#VALUE!</v>
      </c>
      <c r="K493" s="244" t="s">
        <v>16736</v>
      </c>
      <c r="L493" s="171">
        <v>0</v>
      </c>
      <c r="M493" s="171">
        <v>0</v>
      </c>
      <c r="N493" s="221">
        <v>0</v>
      </c>
      <c r="O493" s="97">
        <v>0</v>
      </c>
      <c r="P493" s="97">
        <v>0</v>
      </c>
      <c r="Q493" s="221">
        <v>0</v>
      </c>
      <c r="R493" s="97">
        <v>0</v>
      </c>
      <c r="S493" s="97">
        <v>0</v>
      </c>
      <c r="T493" s="221">
        <v>0</v>
      </c>
      <c r="U493" s="221">
        <v>0</v>
      </c>
      <c r="V493" s="221">
        <v>0</v>
      </c>
      <c r="W493" s="221">
        <v>0</v>
      </c>
      <c r="X493" s="221">
        <v>0</v>
      </c>
      <c r="Y493" s="221">
        <v>0</v>
      </c>
      <c r="Z493" s="221">
        <v>0</v>
      </c>
      <c r="AA493" s="224">
        <v>0</v>
      </c>
      <c r="AB493" s="224">
        <v>0</v>
      </c>
      <c r="AC493" s="224">
        <v>0</v>
      </c>
      <c r="AD493" s="245">
        <v>0</v>
      </c>
      <c r="AE493" s="224">
        <v>0</v>
      </c>
      <c r="AF493" s="245">
        <v>0</v>
      </c>
      <c r="AG493" s="245">
        <v>0</v>
      </c>
      <c r="AH493" s="224">
        <v>0</v>
      </c>
      <c r="AI493" s="224">
        <v>0</v>
      </c>
      <c r="AJ493" s="224">
        <v>0.20996323164924546</v>
      </c>
      <c r="AK493" s="224">
        <v>0</v>
      </c>
      <c r="AL493" s="228">
        <v>0.20996323164924546</v>
      </c>
      <c r="AM493" s="246">
        <v>360</v>
      </c>
      <c r="AN493" s="247">
        <v>0.20996323164924546</v>
      </c>
      <c r="AO493" s="248">
        <v>225</v>
      </c>
      <c r="AP493" s="253" t="s">
        <v>22151</v>
      </c>
      <c r="AQ493" s="224">
        <v>6.895458119358298</v>
      </c>
      <c r="AR493" s="224">
        <v>-6.6854948877090523</v>
      </c>
      <c r="AS493" s="221">
        <v>360</v>
      </c>
      <c r="AT493" s="224">
        <v>0</v>
      </c>
      <c r="AU493" s="239">
        <v>-13.513857214557907</v>
      </c>
      <c r="AV493" s="224"/>
      <c r="AW493" s="224">
        <v>0</v>
      </c>
      <c r="AX493" s="43">
        <v>0</v>
      </c>
      <c r="AY493" s="268">
        <v>999</v>
      </c>
      <c r="AZ493" s="255">
        <v>788</v>
      </c>
      <c r="BA493" s="256">
        <v>211</v>
      </c>
      <c r="BB493" s="257">
        <v>0</v>
      </c>
      <c r="BC493" s="257">
        <v>0</v>
      </c>
      <c r="BD493" s="267" t="s">
        <v>22151</v>
      </c>
    </row>
    <row r="494" spans="1:56" x14ac:dyDescent="0.3">
      <c r="A494" s="178" t="s">
        <v>10192</v>
      </c>
      <c r="B494" s="33" t="s">
        <v>7068</v>
      </c>
      <c r="C494" s="33" t="s">
        <v>10194</v>
      </c>
      <c r="D494" s="121" t="s">
        <v>10193</v>
      </c>
      <c r="E494" s="33" t="s">
        <v>1481</v>
      </c>
      <c r="F494" s="1" t="s">
        <v>9094</v>
      </c>
      <c r="G494" s="1" t="s">
        <v>1373</v>
      </c>
      <c r="H494" s="1">
        <v>15502</v>
      </c>
      <c r="I494" s="1" t="s">
        <v>14925</v>
      </c>
      <c r="J494" s="1" t="e">
        <v>#VALUE!</v>
      </c>
      <c r="K494" s="1" t="s">
        <v>10195</v>
      </c>
      <c r="L494" s="170">
        <v>0</v>
      </c>
      <c r="M494" s="170">
        <v>0</v>
      </c>
      <c r="N494" s="68">
        <v>0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68">
        <v>0</v>
      </c>
      <c r="V494" s="68">
        <v>0</v>
      </c>
      <c r="W494" s="68">
        <v>0</v>
      </c>
      <c r="X494" s="68">
        <v>0</v>
      </c>
      <c r="Y494" s="68">
        <v>0</v>
      </c>
      <c r="Z494" s="68">
        <v>0</v>
      </c>
      <c r="AA494" s="5">
        <v>0</v>
      </c>
      <c r="AB494" s="5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5">
        <v>0</v>
      </c>
      <c r="AJ494" s="5">
        <v>0.20996323164924546</v>
      </c>
      <c r="AK494" s="5">
        <v>0</v>
      </c>
      <c r="AL494" s="34">
        <v>0.20996323164924546</v>
      </c>
      <c r="AM494" s="105">
        <v>360</v>
      </c>
      <c r="AN494" s="34">
        <v>0.20996323164924546</v>
      </c>
      <c r="AO494" s="35">
        <v>225</v>
      </c>
      <c r="AP494" s="35" t="s">
        <v>22151</v>
      </c>
      <c r="AQ494" s="34">
        <v>6.895458119358298</v>
      </c>
      <c r="AR494" s="34">
        <v>-6.6854948877090523</v>
      </c>
      <c r="AS494" s="105">
        <v>360</v>
      </c>
      <c r="AT494" s="34">
        <v>0</v>
      </c>
      <c r="AU494" s="44">
        <v>-13.513857214557907</v>
      </c>
      <c r="AV494" s="34"/>
      <c r="AW494" s="34">
        <v>0</v>
      </c>
      <c r="AX494" s="43">
        <v>0</v>
      </c>
      <c r="AY494" s="167">
        <v>999</v>
      </c>
      <c r="AZ494" s="167">
        <v>788</v>
      </c>
      <c r="BA494" s="113">
        <v>211</v>
      </c>
      <c r="BB494" s="160">
        <v>0</v>
      </c>
      <c r="BC494" s="160">
        <v>0</v>
      </c>
      <c r="BD494" s="267" t="s">
        <v>22151</v>
      </c>
    </row>
    <row r="495" spans="1:56" x14ac:dyDescent="0.3">
      <c r="A495" s="178" t="s">
        <v>14819</v>
      </c>
      <c r="B495" s="33" t="s">
        <v>14820</v>
      </c>
      <c r="C495" s="33" t="s">
        <v>6537</v>
      </c>
      <c r="D495" s="121" t="s">
        <v>14712</v>
      </c>
      <c r="E495" s="33" t="s">
        <v>1405</v>
      </c>
      <c r="F495" s="1" t="s">
        <v>6120</v>
      </c>
      <c r="G495" s="1" t="s">
        <v>1373</v>
      </c>
      <c r="H495" s="1">
        <v>10066</v>
      </c>
      <c r="I495" s="1" t="s">
        <v>14821</v>
      </c>
      <c r="J495" s="1" t="e">
        <v>#VALUE!</v>
      </c>
      <c r="K495" s="1" t="s">
        <v>15145</v>
      </c>
      <c r="L495" s="170">
        <v>0</v>
      </c>
      <c r="M495" s="170">
        <v>0</v>
      </c>
      <c r="N495" s="68">
        <v>0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68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0.20996323164924546</v>
      </c>
      <c r="AK495" s="5">
        <v>0</v>
      </c>
      <c r="AL495" s="5">
        <v>0.20996323164924546</v>
      </c>
      <c r="AM495" s="68">
        <v>360</v>
      </c>
      <c r="AN495" s="5">
        <v>0.20996323164924546</v>
      </c>
      <c r="AO495" s="17">
        <v>225</v>
      </c>
      <c r="AP495" s="17" t="s">
        <v>22151</v>
      </c>
      <c r="AQ495" s="5">
        <v>6.895458119358298</v>
      </c>
      <c r="AR495" s="5">
        <v>-6.6854948877090523</v>
      </c>
      <c r="AS495" s="68">
        <v>360</v>
      </c>
      <c r="AT495" s="14">
        <v>0</v>
      </c>
      <c r="AU495" s="42">
        <v>-13.513857214557907</v>
      </c>
      <c r="AV495" s="19"/>
      <c r="AW495" s="19">
        <v>0</v>
      </c>
      <c r="AX495" s="43">
        <v>0</v>
      </c>
      <c r="AY495" s="167">
        <v>999</v>
      </c>
      <c r="AZ495" s="167">
        <v>788</v>
      </c>
      <c r="BA495" s="113">
        <v>211</v>
      </c>
      <c r="BB495" s="160">
        <v>0</v>
      </c>
      <c r="BC495" s="160">
        <v>0</v>
      </c>
      <c r="BD495" s="267" t="s">
        <v>22151</v>
      </c>
    </row>
    <row r="496" spans="1:56" x14ac:dyDescent="0.3">
      <c r="A496" s="213" t="s">
        <v>16669</v>
      </c>
      <c r="B496" s="33" t="s">
        <v>6932</v>
      </c>
      <c r="C496" s="33" t="s">
        <v>11181</v>
      </c>
      <c r="D496" s="121" t="s">
        <v>14701</v>
      </c>
      <c r="E496" s="33" t="s">
        <v>1434</v>
      </c>
      <c r="F496" s="1" t="s">
        <v>9094</v>
      </c>
      <c r="G496" s="1" t="s">
        <v>1373</v>
      </c>
      <c r="H496" s="1">
        <v>17018</v>
      </c>
      <c r="I496" s="1" t="s">
        <v>16670</v>
      </c>
      <c r="J496" s="1" t="e">
        <v>#VALUE!</v>
      </c>
      <c r="K496" s="1" t="s">
        <v>15456</v>
      </c>
      <c r="L496" s="170">
        <v>0</v>
      </c>
      <c r="M496" s="170">
        <v>0</v>
      </c>
      <c r="N496" s="68">
        <v>0</v>
      </c>
      <c r="O496" s="68">
        <v>0</v>
      </c>
      <c r="P496" s="68">
        <v>0</v>
      </c>
      <c r="Q496" s="77">
        <v>0</v>
      </c>
      <c r="R496" s="77">
        <v>0</v>
      </c>
      <c r="S496" s="77">
        <v>0</v>
      </c>
      <c r="T496" s="77">
        <v>0</v>
      </c>
      <c r="U496" s="77">
        <v>0</v>
      </c>
      <c r="V496" s="77">
        <v>0</v>
      </c>
      <c r="W496" s="77">
        <v>0</v>
      </c>
      <c r="X496" s="77">
        <v>0</v>
      </c>
      <c r="Y496" s="77">
        <v>0</v>
      </c>
      <c r="Z496" s="77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0.20996323164924546</v>
      </c>
      <c r="AK496" s="54">
        <v>0</v>
      </c>
      <c r="AL496" s="54">
        <v>0.20996323164924546</v>
      </c>
      <c r="AM496" s="77">
        <v>360</v>
      </c>
      <c r="AN496" s="54">
        <v>0.20996323164924546</v>
      </c>
      <c r="AO496" s="59">
        <v>225</v>
      </c>
      <c r="AP496" s="59" t="s">
        <v>22151</v>
      </c>
      <c r="AQ496" s="54">
        <v>6.895458119358298</v>
      </c>
      <c r="AR496" s="54">
        <v>-6.6854948877090523</v>
      </c>
      <c r="AS496" s="77">
        <v>360</v>
      </c>
      <c r="AT496" s="54">
        <v>0</v>
      </c>
      <c r="AU496" s="60">
        <v>-13.513857214557907</v>
      </c>
      <c r="AV496" s="54"/>
      <c r="AW496" s="54">
        <v>0</v>
      </c>
      <c r="AX496" s="43">
        <v>0</v>
      </c>
      <c r="AY496" s="167">
        <v>999</v>
      </c>
      <c r="AZ496" s="167">
        <v>788</v>
      </c>
      <c r="BA496" s="113">
        <v>211</v>
      </c>
      <c r="BB496" s="160">
        <v>0</v>
      </c>
      <c r="BC496" s="160">
        <v>0</v>
      </c>
      <c r="BD496" s="267" t="s">
        <v>22151</v>
      </c>
    </row>
    <row r="497" spans="1:56" x14ac:dyDescent="0.3">
      <c r="A497" s="178" t="s">
        <v>2681</v>
      </c>
      <c r="B497" s="33" t="s">
        <v>7647</v>
      </c>
      <c r="C497" s="33" t="s">
        <v>6677</v>
      </c>
      <c r="D497" s="121" t="s">
        <v>759</v>
      </c>
      <c r="E497" s="33" t="s">
        <v>1379</v>
      </c>
      <c r="F497" s="1" t="s">
        <v>9094</v>
      </c>
      <c r="G497" s="1" t="s">
        <v>1373</v>
      </c>
      <c r="H497" s="1">
        <v>9346</v>
      </c>
      <c r="I497" s="1" t="s">
        <v>9794</v>
      </c>
      <c r="J497" s="1" t="e">
        <v>#VALUE!</v>
      </c>
      <c r="K497" s="1" t="s">
        <v>5971</v>
      </c>
      <c r="L497" s="170">
        <v>0</v>
      </c>
      <c r="M497" s="170">
        <v>0</v>
      </c>
      <c r="N497" s="68">
        <v>0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0</v>
      </c>
      <c r="Z497" s="68">
        <v>0</v>
      </c>
      <c r="AA497" s="5">
        <v>0</v>
      </c>
      <c r="AB497" s="5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5">
        <v>0</v>
      </c>
      <c r="AJ497" s="5">
        <v>0.20996323164924546</v>
      </c>
      <c r="AK497" s="5">
        <v>0</v>
      </c>
      <c r="AL497" s="34">
        <v>0.20996323164924546</v>
      </c>
      <c r="AM497" s="105">
        <v>360</v>
      </c>
      <c r="AN497" s="34">
        <v>0.20996323164924546</v>
      </c>
      <c r="AO497" s="35">
        <v>225</v>
      </c>
      <c r="AP497" s="35" t="s">
        <v>22151</v>
      </c>
      <c r="AQ497" s="34">
        <v>6.895458119358298</v>
      </c>
      <c r="AR497" s="34">
        <v>-6.6854948877090523</v>
      </c>
      <c r="AS497" s="105">
        <v>360</v>
      </c>
      <c r="AT497" s="34">
        <v>0</v>
      </c>
      <c r="AU497" s="44">
        <v>-13.513857214557907</v>
      </c>
      <c r="AV497" s="34"/>
      <c r="AW497" s="34">
        <v>0</v>
      </c>
      <c r="AX497" s="43">
        <v>0</v>
      </c>
      <c r="AY497" s="167">
        <v>999</v>
      </c>
      <c r="AZ497" s="167">
        <v>788</v>
      </c>
      <c r="BA497" s="113">
        <v>211</v>
      </c>
      <c r="BB497" s="160">
        <v>0</v>
      </c>
      <c r="BC497" s="160">
        <v>0</v>
      </c>
      <c r="BD497" s="267" t="s">
        <v>22151</v>
      </c>
    </row>
    <row r="498" spans="1:56" x14ac:dyDescent="0.3">
      <c r="A498" s="178" t="s">
        <v>13724</v>
      </c>
      <c r="B498" s="33" t="s">
        <v>6784</v>
      </c>
      <c r="C498" s="33" t="s">
        <v>6939</v>
      </c>
      <c r="D498" s="121" t="s">
        <v>11190</v>
      </c>
      <c r="E498" s="33" t="s">
        <v>1430</v>
      </c>
      <c r="F498" s="1" t="s">
        <v>6120</v>
      </c>
      <c r="G498" s="1" t="s">
        <v>1373</v>
      </c>
      <c r="H498" s="1">
        <v>6984</v>
      </c>
      <c r="I498" s="1" t="s">
        <v>13725</v>
      </c>
      <c r="J498" s="1" t="e">
        <v>#VALUE!</v>
      </c>
      <c r="K498" s="1" t="s">
        <v>13728</v>
      </c>
      <c r="L498" s="170">
        <v>0</v>
      </c>
      <c r="M498" s="170">
        <v>0</v>
      </c>
      <c r="N498" s="68">
        <v>0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5">
        <v>0</v>
      </c>
      <c r="AB498" s="5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0</v>
      </c>
      <c r="AI498" s="5">
        <v>0</v>
      </c>
      <c r="AJ498" s="5">
        <v>0.20996323164924546</v>
      </c>
      <c r="AK498" s="5">
        <v>0</v>
      </c>
      <c r="AL498" s="34">
        <v>0.20996323164924546</v>
      </c>
      <c r="AM498" s="105">
        <v>360</v>
      </c>
      <c r="AN498" s="34">
        <v>0.20996323164924546</v>
      </c>
      <c r="AO498" s="35">
        <v>225</v>
      </c>
      <c r="AP498" s="35" t="s">
        <v>22151</v>
      </c>
      <c r="AQ498" s="34">
        <v>6.895458119358298</v>
      </c>
      <c r="AR498" s="34">
        <v>-6.6854948877090523</v>
      </c>
      <c r="AS498" s="105">
        <v>360</v>
      </c>
      <c r="AT498" s="34">
        <v>0</v>
      </c>
      <c r="AU498" s="44">
        <v>-13.513857214557907</v>
      </c>
      <c r="AV498" s="34"/>
      <c r="AW498" s="34">
        <v>0</v>
      </c>
      <c r="AX498" s="43">
        <v>0</v>
      </c>
      <c r="AY498" s="167">
        <v>529.20000000000005</v>
      </c>
      <c r="AZ498" s="167">
        <v>788</v>
      </c>
      <c r="BA498" s="113">
        <v>-258.79999999999995</v>
      </c>
      <c r="BB498" s="160">
        <v>391</v>
      </c>
      <c r="BC498" s="160">
        <v>643</v>
      </c>
      <c r="BD498" s="267" t="s">
        <v>22151</v>
      </c>
    </row>
    <row r="499" spans="1:56" x14ac:dyDescent="0.3">
      <c r="A499" s="212" t="s">
        <v>14889</v>
      </c>
      <c r="B499" s="1" t="s">
        <v>7065</v>
      </c>
      <c r="C499" s="1" t="s">
        <v>6562</v>
      </c>
      <c r="D499" s="121" t="s">
        <v>14707</v>
      </c>
      <c r="E499" s="1" t="s">
        <v>3591</v>
      </c>
      <c r="F499" s="1" t="s">
        <v>3591</v>
      </c>
      <c r="G499" s="1" t="s">
        <v>1373</v>
      </c>
      <c r="H499" s="216">
        <v>18300</v>
      </c>
      <c r="I499" s="216" t="s">
        <v>14890</v>
      </c>
      <c r="J499" s="244" t="e">
        <v>#VALUE!</v>
      </c>
      <c r="K499" s="244" t="s">
        <v>15211</v>
      </c>
      <c r="L499" s="171">
        <v>0</v>
      </c>
      <c r="M499" s="171">
        <v>0</v>
      </c>
      <c r="N499" s="221">
        <v>0</v>
      </c>
      <c r="O499" s="97">
        <v>0</v>
      </c>
      <c r="P499" s="97">
        <v>0</v>
      </c>
      <c r="Q499" s="221">
        <v>0</v>
      </c>
      <c r="R499" s="97">
        <v>0</v>
      </c>
      <c r="S499" s="97">
        <v>0</v>
      </c>
      <c r="T499" s="221">
        <v>0</v>
      </c>
      <c r="U499" s="221">
        <v>0</v>
      </c>
      <c r="V499" s="221">
        <v>0</v>
      </c>
      <c r="W499" s="221">
        <v>0</v>
      </c>
      <c r="X499" s="221">
        <v>0</v>
      </c>
      <c r="Y499" s="221">
        <v>0</v>
      </c>
      <c r="Z499" s="221">
        <v>0</v>
      </c>
      <c r="AA499" s="224">
        <v>0</v>
      </c>
      <c r="AB499" s="224">
        <v>0</v>
      </c>
      <c r="AC499" s="224">
        <v>0</v>
      </c>
      <c r="AD499" s="245">
        <v>0</v>
      </c>
      <c r="AE499" s="224">
        <v>0</v>
      </c>
      <c r="AF499" s="245">
        <v>0</v>
      </c>
      <c r="AG499" s="245">
        <v>0</v>
      </c>
      <c r="AH499" s="224">
        <v>0</v>
      </c>
      <c r="AI499" s="224">
        <v>0</v>
      </c>
      <c r="AJ499" s="224">
        <v>0.20996323164924546</v>
      </c>
      <c r="AK499" s="224">
        <v>0</v>
      </c>
      <c r="AL499" s="228">
        <v>0.20996323164924546</v>
      </c>
      <c r="AM499" s="246">
        <v>360</v>
      </c>
      <c r="AN499" s="247">
        <v>0.20996323164924546</v>
      </c>
      <c r="AO499" s="248">
        <v>225</v>
      </c>
      <c r="AP499" s="253" t="s">
        <v>22151</v>
      </c>
      <c r="AQ499" s="224">
        <v>6.895458119358298</v>
      </c>
      <c r="AR499" s="224">
        <v>-6.6854948877090523</v>
      </c>
      <c r="AS499" s="221">
        <v>360</v>
      </c>
      <c r="AT499" s="224">
        <v>0</v>
      </c>
      <c r="AU499" s="239">
        <v>-13.513857214557907</v>
      </c>
      <c r="AV499" s="224"/>
      <c r="AW499" s="224">
        <v>0</v>
      </c>
      <c r="AX499" s="43">
        <v>0</v>
      </c>
      <c r="AY499" s="268">
        <v>999</v>
      </c>
      <c r="AZ499" s="255">
        <v>788</v>
      </c>
      <c r="BA499" s="256">
        <v>211</v>
      </c>
      <c r="BB499" s="257">
        <v>0</v>
      </c>
      <c r="BC499" s="257">
        <v>0</v>
      </c>
      <c r="BD499" s="267" t="s">
        <v>22151</v>
      </c>
    </row>
    <row r="500" spans="1:56" x14ac:dyDescent="0.3">
      <c r="A500" s="212" t="s">
        <v>12383</v>
      </c>
      <c r="B500" s="1" t="s">
        <v>12384</v>
      </c>
      <c r="C500" s="1" t="s">
        <v>7874</v>
      </c>
      <c r="D500" s="121" t="s">
        <v>11208</v>
      </c>
      <c r="E500" s="1" t="s">
        <v>1376</v>
      </c>
      <c r="F500" s="1" t="s">
        <v>6120</v>
      </c>
      <c r="G500" s="1" t="s">
        <v>1373</v>
      </c>
      <c r="H500" s="216">
        <v>17303</v>
      </c>
      <c r="I500" s="216" t="s">
        <v>13810</v>
      </c>
      <c r="J500" s="244" t="e">
        <v>#VALUE!</v>
      </c>
      <c r="K500" s="244" t="s">
        <v>12386</v>
      </c>
      <c r="L500" s="171">
        <v>0</v>
      </c>
      <c r="M500" s="171">
        <v>0</v>
      </c>
      <c r="N500" s="221">
        <v>0</v>
      </c>
      <c r="O500" s="97">
        <v>0</v>
      </c>
      <c r="P500" s="97">
        <v>0</v>
      </c>
      <c r="Q500" s="221">
        <v>0</v>
      </c>
      <c r="R500" s="97">
        <v>0</v>
      </c>
      <c r="S500" s="97">
        <v>0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4">
        <v>0</v>
      </c>
      <c r="AB500" s="224">
        <v>0</v>
      </c>
      <c r="AC500" s="224">
        <v>0</v>
      </c>
      <c r="AD500" s="245">
        <v>0</v>
      </c>
      <c r="AE500" s="224">
        <v>0</v>
      </c>
      <c r="AF500" s="245">
        <v>0</v>
      </c>
      <c r="AG500" s="245">
        <v>0</v>
      </c>
      <c r="AH500" s="224">
        <v>0</v>
      </c>
      <c r="AI500" s="224">
        <v>0</v>
      </c>
      <c r="AJ500" s="224">
        <v>0.20996323164924546</v>
      </c>
      <c r="AK500" s="224">
        <v>0</v>
      </c>
      <c r="AL500" s="228">
        <v>0.20996323164924546</v>
      </c>
      <c r="AM500" s="246">
        <v>360</v>
      </c>
      <c r="AN500" s="247">
        <v>0.20996323164924546</v>
      </c>
      <c r="AO500" s="248">
        <v>225</v>
      </c>
      <c r="AP500" s="253" t="s">
        <v>22151</v>
      </c>
      <c r="AQ500" s="224">
        <v>6.895458119358298</v>
      </c>
      <c r="AR500" s="224">
        <v>-6.6854948877090523</v>
      </c>
      <c r="AS500" s="221">
        <v>360</v>
      </c>
      <c r="AT500" s="224">
        <v>0</v>
      </c>
      <c r="AU500" s="239">
        <v>-13.513857214557907</v>
      </c>
      <c r="AV500" s="224"/>
      <c r="AW500" s="224">
        <v>0</v>
      </c>
      <c r="AX500" s="43">
        <v>0</v>
      </c>
      <c r="AY500" s="268">
        <v>999</v>
      </c>
      <c r="AZ500" s="255">
        <v>788</v>
      </c>
      <c r="BA500" s="256">
        <v>211</v>
      </c>
      <c r="BB500" s="257">
        <v>0</v>
      </c>
      <c r="BC500" s="257">
        <v>0</v>
      </c>
      <c r="BD500" s="267" t="s">
        <v>22151</v>
      </c>
    </row>
    <row r="501" spans="1:56" x14ac:dyDescent="0.3">
      <c r="A501" s="212" t="s">
        <v>13198</v>
      </c>
      <c r="B501" s="1" t="s">
        <v>7249</v>
      </c>
      <c r="C501" s="1" t="s">
        <v>7426</v>
      </c>
      <c r="D501" s="121" t="s">
        <v>12912</v>
      </c>
      <c r="E501" s="1" t="s">
        <v>1446</v>
      </c>
      <c r="F501" s="1" t="s">
        <v>9094</v>
      </c>
      <c r="G501" s="1" t="s">
        <v>1373</v>
      </c>
      <c r="H501" s="216" t="e">
        <v>#VALUE!</v>
      </c>
      <c r="I501" s="216" t="s">
        <v>13199</v>
      </c>
      <c r="J501" s="244" t="e">
        <v>#VALUE!</v>
      </c>
      <c r="K501" s="244" t="s">
        <v>13200</v>
      </c>
      <c r="L501" s="171">
        <v>0</v>
      </c>
      <c r="M501" s="171">
        <v>0</v>
      </c>
      <c r="N501" s="221">
        <v>0</v>
      </c>
      <c r="O501" s="97">
        <v>0</v>
      </c>
      <c r="P501" s="97">
        <v>0</v>
      </c>
      <c r="Q501" s="221">
        <v>0</v>
      </c>
      <c r="R501" s="97">
        <v>0</v>
      </c>
      <c r="S501" s="97">
        <v>0</v>
      </c>
      <c r="T501" s="221">
        <v>0</v>
      </c>
      <c r="U501" s="221">
        <v>0</v>
      </c>
      <c r="V501" s="221">
        <v>0</v>
      </c>
      <c r="W501" s="221">
        <v>0</v>
      </c>
      <c r="X501" s="221">
        <v>0</v>
      </c>
      <c r="Y501" s="221">
        <v>0</v>
      </c>
      <c r="Z501" s="221">
        <v>0</v>
      </c>
      <c r="AA501" s="224">
        <v>0</v>
      </c>
      <c r="AB501" s="224">
        <v>0</v>
      </c>
      <c r="AC501" s="224">
        <v>0</v>
      </c>
      <c r="AD501" s="245">
        <v>0</v>
      </c>
      <c r="AE501" s="224">
        <v>0</v>
      </c>
      <c r="AF501" s="245">
        <v>0</v>
      </c>
      <c r="AG501" s="245">
        <v>0</v>
      </c>
      <c r="AH501" s="224">
        <v>0</v>
      </c>
      <c r="AI501" s="224">
        <v>0</v>
      </c>
      <c r="AJ501" s="224">
        <v>0.20996323164924546</v>
      </c>
      <c r="AK501" s="224">
        <v>0</v>
      </c>
      <c r="AL501" s="228">
        <v>0.20996323164924546</v>
      </c>
      <c r="AM501" s="246">
        <v>360</v>
      </c>
      <c r="AN501" s="247">
        <v>0.20996323164924546</v>
      </c>
      <c r="AO501" s="248">
        <v>225</v>
      </c>
      <c r="AP501" s="253" t="s">
        <v>22151</v>
      </c>
      <c r="AQ501" s="224">
        <v>6.895458119358298</v>
      </c>
      <c r="AR501" s="224">
        <v>-6.6854948877090523</v>
      </c>
      <c r="AS501" s="221">
        <v>360</v>
      </c>
      <c r="AT501" s="224">
        <v>0</v>
      </c>
      <c r="AU501" s="239">
        <v>-13.513857214557907</v>
      </c>
      <c r="AV501" s="224"/>
      <c r="AW501" s="224">
        <v>0</v>
      </c>
      <c r="AX501" s="43">
        <v>0</v>
      </c>
      <c r="AY501" s="268">
        <v>999</v>
      </c>
      <c r="AZ501" s="255">
        <v>788</v>
      </c>
      <c r="BA501" s="256">
        <v>211</v>
      </c>
      <c r="BB501" s="257">
        <v>0</v>
      </c>
      <c r="BC501" s="257">
        <v>0</v>
      </c>
      <c r="BD501" s="267" t="s">
        <v>22151</v>
      </c>
    </row>
    <row r="502" spans="1:56" x14ac:dyDescent="0.3">
      <c r="A502" s="178" t="s">
        <v>2109</v>
      </c>
      <c r="B502" s="1" t="s">
        <v>6923</v>
      </c>
      <c r="C502" s="1" t="s">
        <v>6558</v>
      </c>
      <c r="D502" s="121" t="s">
        <v>244</v>
      </c>
      <c r="E502" s="1" t="s">
        <v>1402</v>
      </c>
      <c r="F502" s="1" t="s">
        <v>6120</v>
      </c>
      <c r="G502" s="1" t="s">
        <v>1373</v>
      </c>
      <c r="H502" s="1">
        <v>5097</v>
      </c>
      <c r="I502" s="1" t="s">
        <v>10170</v>
      </c>
      <c r="J502" s="1" t="e">
        <v>#VALUE!</v>
      </c>
      <c r="K502" s="1" t="s">
        <v>5558</v>
      </c>
      <c r="L502" s="170">
        <v>0</v>
      </c>
      <c r="M502" s="170">
        <v>0</v>
      </c>
      <c r="N502" s="68">
        <v>0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68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0.20996323164924546</v>
      </c>
      <c r="AK502" s="5">
        <v>0</v>
      </c>
      <c r="AL502" s="5">
        <v>0.20996323164924546</v>
      </c>
      <c r="AM502" s="68">
        <v>360</v>
      </c>
      <c r="AN502" s="5">
        <v>0.20996323164924546</v>
      </c>
      <c r="AO502" s="17">
        <v>225</v>
      </c>
      <c r="AP502" s="17" t="s">
        <v>22151</v>
      </c>
      <c r="AQ502" s="5">
        <v>6.895458119358298</v>
      </c>
      <c r="AR502" s="5">
        <v>-6.6854948877090523</v>
      </c>
      <c r="AS502" s="68">
        <v>360</v>
      </c>
      <c r="AT502" s="14">
        <v>0</v>
      </c>
      <c r="AU502" s="42">
        <v>-13.513857214557907</v>
      </c>
      <c r="AV502" s="19"/>
      <c r="AW502" s="19">
        <v>0</v>
      </c>
      <c r="AX502" s="43">
        <v>0</v>
      </c>
      <c r="AY502" s="167">
        <v>999</v>
      </c>
      <c r="AZ502" s="167">
        <v>788</v>
      </c>
      <c r="BA502" s="113">
        <v>211</v>
      </c>
      <c r="BB502" s="160">
        <v>0</v>
      </c>
      <c r="BC502" s="160">
        <v>0</v>
      </c>
      <c r="BD502" s="267" t="s">
        <v>22151</v>
      </c>
    </row>
    <row r="503" spans="1:56" x14ac:dyDescent="0.3">
      <c r="A503" s="214" t="s">
        <v>14645</v>
      </c>
      <c r="B503" s="33" t="s">
        <v>7337</v>
      </c>
      <c r="C503" s="33" t="s">
        <v>7291</v>
      </c>
      <c r="D503" s="121" t="s">
        <v>14234</v>
      </c>
      <c r="E503" s="33" t="s">
        <v>3591</v>
      </c>
      <c r="F503" s="114" t="s">
        <v>3591</v>
      </c>
      <c r="G503" s="1" t="s">
        <v>1373</v>
      </c>
      <c r="H503" s="114">
        <v>15885</v>
      </c>
      <c r="I503" s="114" t="s">
        <v>14646</v>
      </c>
      <c r="J503" s="114" t="e">
        <v>#VALUE!</v>
      </c>
      <c r="K503" s="114" t="s">
        <v>15195</v>
      </c>
      <c r="L503" s="172">
        <v>0</v>
      </c>
      <c r="M503" s="172">
        <v>0</v>
      </c>
      <c r="N503" s="115">
        <v>0</v>
      </c>
      <c r="O503" s="115">
        <v>0</v>
      </c>
      <c r="P503" s="115">
        <v>0</v>
      </c>
      <c r="Q503" s="115">
        <v>0</v>
      </c>
      <c r="R503" s="115">
        <v>0</v>
      </c>
      <c r="S503" s="115">
        <v>0</v>
      </c>
      <c r="T503" s="115">
        <v>0</v>
      </c>
      <c r="U503" s="115">
        <v>0</v>
      </c>
      <c r="V503" s="115">
        <v>0</v>
      </c>
      <c r="W503" s="115">
        <v>0</v>
      </c>
      <c r="X503" s="115">
        <v>0</v>
      </c>
      <c r="Y503" s="115">
        <v>0</v>
      </c>
      <c r="Z503" s="115">
        <v>0</v>
      </c>
      <c r="AA503" s="116">
        <v>0</v>
      </c>
      <c r="AB503" s="116">
        <v>0</v>
      </c>
      <c r="AC503" s="116">
        <v>0</v>
      </c>
      <c r="AD503" s="116">
        <v>0</v>
      </c>
      <c r="AE503" s="116">
        <v>0</v>
      </c>
      <c r="AF503" s="116">
        <v>0</v>
      </c>
      <c r="AG503" s="116">
        <v>0</v>
      </c>
      <c r="AH503" s="116">
        <v>0</v>
      </c>
      <c r="AI503" s="116">
        <v>0</v>
      </c>
      <c r="AJ503" s="116">
        <v>0.20996323164924546</v>
      </c>
      <c r="AK503" s="116">
        <v>0</v>
      </c>
      <c r="AL503" s="116">
        <v>0.20996323164924546</v>
      </c>
      <c r="AM503" s="115">
        <v>360</v>
      </c>
      <c r="AN503" s="116">
        <v>0.20996323164924546</v>
      </c>
      <c r="AO503" s="119">
        <v>225</v>
      </c>
      <c r="AP503" s="119" t="s">
        <v>22151</v>
      </c>
      <c r="AQ503" s="34">
        <v>6.895458119358298</v>
      </c>
      <c r="AR503" s="116">
        <v>-6.6854948877090523</v>
      </c>
      <c r="AS503" s="115">
        <v>360</v>
      </c>
      <c r="AT503" s="116">
        <v>0</v>
      </c>
      <c r="AU503" s="117">
        <v>-13.513857214557907</v>
      </c>
      <c r="AV503" s="116"/>
      <c r="AW503" s="116">
        <v>0</v>
      </c>
      <c r="AX503" s="43">
        <v>0</v>
      </c>
      <c r="AY503" s="168">
        <v>999</v>
      </c>
      <c r="AZ503" s="168">
        <v>788</v>
      </c>
      <c r="BA503" s="120">
        <v>211</v>
      </c>
      <c r="BB503" s="161">
        <v>0</v>
      </c>
      <c r="BC503" s="161">
        <v>0</v>
      </c>
      <c r="BD503" s="267" t="s">
        <v>22151</v>
      </c>
    </row>
    <row r="504" spans="1:56" x14ac:dyDescent="0.3">
      <c r="A504" s="178" t="s">
        <v>3161</v>
      </c>
      <c r="B504" s="33" t="s">
        <v>8094</v>
      </c>
      <c r="C504" s="33" t="s">
        <v>7270</v>
      </c>
      <c r="D504" s="121" t="s">
        <v>816</v>
      </c>
      <c r="E504" s="33" t="s">
        <v>1449</v>
      </c>
      <c r="F504" s="1" t="s">
        <v>6120</v>
      </c>
      <c r="G504" s="1" t="s">
        <v>1373</v>
      </c>
      <c r="H504" s="26">
        <v>9460</v>
      </c>
      <c r="I504" s="26" t="s">
        <v>10544</v>
      </c>
      <c r="J504" s="26" t="e">
        <v>#VALUE!</v>
      </c>
      <c r="K504" s="26" t="s">
        <v>6346</v>
      </c>
      <c r="L504" s="171">
        <v>0</v>
      </c>
      <c r="M504" s="171">
        <v>0</v>
      </c>
      <c r="N504" s="68">
        <v>0</v>
      </c>
      <c r="O504" s="68">
        <v>0</v>
      </c>
      <c r="P504" s="68">
        <v>0</v>
      </c>
      <c r="Q504" s="97">
        <v>0</v>
      </c>
      <c r="R504" s="97">
        <v>0</v>
      </c>
      <c r="S504" s="97">
        <v>0</v>
      </c>
      <c r="T504" s="97">
        <v>0</v>
      </c>
      <c r="U504" s="97">
        <v>0</v>
      </c>
      <c r="V504" s="97">
        <v>0</v>
      </c>
      <c r="W504" s="97">
        <v>0</v>
      </c>
      <c r="X504" s="97">
        <v>0</v>
      </c>
      <c r="Y504" s="97">
        <v>0</v>
      </c>
      <c r="Z504" s="97">
        <v>0</v>
      </c>
      <c r="AA504" s="27">
        <v>0</v>
      </c>
      <c r="AB504" s="27">
        <v>0</v>
      </c>
      <c r="AC504" s="27">
        <v>0</v>
      </c>
      <c r="AD504" s="27">
        <v>0</v>
      </c>
      <c r="AE504" s="27">
        <v>0</v>
      </c>
      <c r="AF504" s="27">
        <v>0</v>
      </c>
      <c r="AG504" s="27">
        <v>0</v>
      </c>
      <c r="AH504" s="27">
        <v>0</v>
      </c>
      <c r="AI504" s="27">
        <v>0</v>
      </c>
      <c r="AJ504" s="27">
        <v>0.20996323164924546</v>
      </c>
      <c r="AK504" s="27">
        <v>0</v>
      </c>
      <c r="AL504" s="27">
        <v>0.20996323164924546</v>
      </c>
      <c r="AM504" s="97">
        <v>360</v>
      </c>
      <c r="AN504" s="27">
        <v>0.20996323164924546</v>
      </c>
      <c r="AO504" s="28">
        <v>225</v>
      </c>
      <c r="AP504" s="28" t="s">
        <v>22151</v>
      </c>
      <c r="AQ504" s="27">
        <v>6.895458119358298</v>
      </c>
      <c r="AR504" s="27">
        <v>-6.6854948877090523</v>
      </c>
      <c r="AS504" s="97">
        <v>360</v>
      </c>
      <c r="AT504" s="27">
        <v>0</v>
      </c>
      <c r="AU504" s="43">
        <v>-13.513857214557907</v>
      </c>
      <c r="AV504" s="27"/>
      <c r="AW504" s="27">
        <v>0</v>
      </c>
      <c r="AX504" s="43">
        <v>0</v>
      </c>
      <c r="AY504" s="167">
        <v>750.52</v>
      </c>
      <c r="AZ504" s="167">
        <v>788</v>
      </c>
      <c r="BA504" s="113">
        <v>-37.480000000000018</v>
      </c>
      <c r="BB504" s="160">
        <v>740</v>
      </c>
      <c r="BC504" s="160">
        <v>747</v>
      </c>
      <c r="BD504" s="267" t="s">
        <v>22151</v>
      </c>
    </row>
    <row r="505" spans="1:56" x14ac:dyDescent="0.3">
      <c r="A505" s="178" t="s">
        <v>16812</v>
      </c>
      <c r="B505" s="33" t="s">
        <v>16814</v>
      </c>
      <c r="C505" s="33" t="s">
        <v>16813</v>
      </c>
      <c r="D505" s="121" t="s">
        <v>14728</v>
      </c>
      <c r="E505" s="33" t="s">
        <v>1565</v>
      </c>
      <c r="F505" s="1" t="s">
        <v>6120</v>
      </c>
      <c r="G505" s="1" t="s">
        <v>1373</v>
      </c>
      <c r="H505" s="26">
        <v>15200</v>
      </c>
      <c r="I505" s="26" t="s">
        <v>16815</v>
      </c>
      <c r="J505" s="26" t="e">
        <v>#VALUE!</v>
      </c>
      <c r="K505" s="26" t="s">
        <v>16816</v>
      </c>
      <c r="L505" s="171">
        <v>0</v>
      </c>
      <c r="M505" s="171">
        <v>0</v>
      </c>
      <c r="N505" s="68">
        <v>0</v>
      </c>
      <c r="O505" s="68">
        <v>0</v>
      </c>
      <c r="P505" s="68">
        <v>0</v>
      </c>
      <c r="Q505" s="97">
        <v>0</v>
      </c>
      <c r="R505" s="97">
        <v>0</v>
      </c>
      <c r="S505" s="97">
        <v>0</v>
      </c>
      <c r="T505" s="97">
        <v>0</v>
      </c>
      <c r="U505" s="97">
        <v>0</v>
      </c>
      <c r="V505" s="97">
        <v>0</v>
      </c>
      <c r="W505" s="97">
        <v>0</v>
      </c>
      <c r="X505" s="97">
        <v>0</v>
      </c>
      <c r="Y505" s="97">
        <v>0</v>
      </c>
      <c r="Z505" s="97">
        <v>0</v>
      </c>
      <c r="AA505" s="27">
        <v>0</v>
      </c>
      <c r="AB505" s="27">
        <v>0</v>
      </c>
      <c r="AC505" s="27">
        <v>0</v>
      </c>
      <c r="AD505" s="27">
        <v>0</v>
      </c>
      <c r="AE505" s="27">
        <v>0</v>
      </c>
      <c r="AF505" s="27">
        <v>0</v>
      </c>
      <c r="AG505" s="27">
        <v>0</v>
      </c>
      <c r="AH505" s="27">
        <v>0</v>
      </c>
      <c r="AI505" s="27">
        <v>0</v>
      </c>
      <c r="AJ505" s="27">
        <v>0.20996323164924546</v>
      </c>
      <c r="AK505" s="27">
        <v>0</v>
      </c>
      <c r="AL505" s="27">
        <v>0.20996323164924546</v>
      </c>
      <c r="AM505" s="97">
        <v>360</v>
      </c>
      <c r="AN505" s="27">
        <v>0.20996323164924546</v>
      </c>
      <c r="AO505" s="28">
        <v>225</v>
      </c>
      <c r="AP505" s="28" t="s">
        <v>22151</v>
      </c>
      <c r="AQ505" s="27">
        <v>6.895458119358298</v>
      </c>
      <c r="AR505" s="27">
        <v>-6.6854948877090523</v>
      </c>
      <c r="AS505" s="97">
        <v>360</v>
      </c>
      <c r="AT505" s="27">
        <v>0</v>
      </c>
      <c r="AU505" s="43">
        <v>-13.513857214557907</v>
      </c>
      <c r="AV505" s="27"/>
      <c r="AW505" s="27">
        <v>0</v>
      </c>
      <c r="AX505" s="43">
        <v>0</v>
      </c>
      <c r="AY505" s="167">
        <v>999</v>
      </c>
      <c r="AZ505" s="167">
        <v>788</v>
      </c>
      <c r="BA505" s="113">
        <v>211</v>
      </c>
      <c r="BB505" s="160">
        <v>0</v>
      </c>
      <c r="BC505" s="160">
        <v>0</v>
      </c>
      <c r="BD505" s="267" t="s">
        <v>22151</v>
      </c>
    </row>
    <row r="506" spans="1:56" x14ac:dyDescent="0.3">
      <c r="A506" s="212" t="s">
        <v>14154</v>
      </c>
      <c r="B506" s="1" t="s">
        <v>14155</v>
      </c>
      <c r="C506" s="1" t="s">
        <v>6872</v>
      </c>
      <c r="D506" s="121" t="s">
        <v>13947</v>
      </c>
      <c r="E506" s="1" t="s">
        <v>1392</v>
      </c>
      <c r="F506" s="1" t="s">
        <v>6120</v>
      </c>
      <c r="G506" s="1" t="s">
        <v>1373</v>
      </c>
      <c r="H506" s="216">
        <v>18806</v>
      </c>
      <c r="I506" s="216" t="s">
        <v>13977</v>
      </c>
      <c r="J506" s="244" t="e">
        <v>#VALUE!</v>
      </c>
      <c r="K506" s="244" t="s">
        <v>14156</v>
      </c>
      <c r="L506" s="171">
        <v>0</v>
      </c>
      <c r="M506" s="171">
        <v>0</v>
      </c>
      <c r="N506" s="221">
        <v>0</v>
      </c>
      <c r="O506" s="97">
        <v>0</v>
      </c>
      <c r="P506" s="97">
        <v>0</v>
      </c>
      <c r="Q506" s="221">
        <v>0</v>
      </c>
      <c r="R506" s="97">
        <v>0</v>
      </c>
      <c r="S506" s="97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4">
        <v>0</v>
      </c>
      <c r="AB506" s="224">
        <v>0</v>
      </c>
      <c r="AC506" s="224">
        <v>0</v>
      </c>
      <c r="AD506" s="245">
        <v>0</v>
      </c>
      <c r="AE506" s="224">
        <v>0</v>
      </c>
      <c r="AF506" s="245">
        <v>0</v>
      </c>
      <c r="AG506" s="245">
        <v>0</v>
      </c>
      <c r="AH506" s="224">
        <v>0</v>
      </c>
      <c r="AI506" s="224">
        <v>0</v>
      </c>
      <c r="AJ506" s="224">
        <v>0.20996323164924546</v>
      </c>
      <c r="AK506" s="224">
        <v>0</v>
      </c>
      <c r="AL506" s="228">
        <v>0.20996323164924546</v>
      </c>
      <c r="AM506" s="246">
        <v>360</v>
      </c>
      <c r="AN506" s="247">
        <v>0.20996323164924546</v>
      </c>
      <c r="AO506" s="248">
        <v>225</v>
      </c>
      <c r="AP506" s="253" t="s">
        <v>22151</v>
      </c>
      <c r="AQ506" s="224">
        <v>6.895458119358298</v>
      </c>
      <c r="AR506" s="224">
        <v>-6.6854948877090523</v>
      </c>
      <c r="AS506" s="221">
        <v>360</v>
      </c>
      <c r="AT506" s="224">
        <v>0</v>
      </c>
      <c r="AU506" s="239">
        <v>-13.513857214557907</v>
      </c>
      <c r="AV506" s="224"/>
      <c r="AW506" s="224">
        <v>0</v>
      </c>
      <c r="AX506" s="43">
        <v>0</v>
      </c>
      <c r="AY506" s="268">
        <v>999</v>
      </c>
      <c r="AZ506" s="255">
        <v>788</v>
      </c>
      <c r="BA506" s="256">
        <v>211</v>
      </c>
      <c r="BB506" s="257">
        <v>0</v>
      </c>
      <c r="BC506" s="257">
        <v>0</v>
      </c>
      <c r="BD506" s="267" t="s">
        <v>22151</v>
      </c>
    </row>
    <row r="507" spans="1:56" x14ac:dyDescent="0.3">
      <c r="A507" s="214" t="s">
        <v>14800</v>
      </c>
      <c r="B507" s="33" t="s">
        <v>7428</v>
      </c>
      <c r="C507" s="33" t="s">
        <v>6623</v>
      </c>
      <c r="D507" s="121" t="s">
        <v>14744</v>
      </c>
      <c r="E507" s="33" t="s">
        <v>1389</v>
      </c>
      <c r="F507" s="114" t="s">
        <v>6120</v>
      </c>
      <c r="G507" s="1" t="s">
        <v>1373</v>
      </c>
      <c r="H507" s="114">
        <v>18076</v>
      </c>
      <c r="I507" s="114" t="s">
        <v>14801</v>
      </c>
      <c r="J507" s="114" t="e">
        <v>#VALUE!</v>
      </c>
      <c r="K507" s="114" t="s">
        <v>15120</v>
      </c>
      <c r="L507" s="172">
        <v>0</v>
      </c>
      <c r="M507" s="172">
        <v>0</v>
      </c>
      <c r="N507" s="115">
        <v>0</v>
      </c>
      <c r="O507" s="115">
        <v>0</v>
      </c>
      <c r="P507" s="115">
        <v>0</v>
      </c>
      <c r="Q507" s="115">
        <v>0</v>
      </c>
      <c r="R507" s="115">
        <v>0</v>
      </c>
      <c r="S507" s="115">
        <v>0</v>
      </c>
      <c r="T507" s="115">
        <v>0</v>
      </c>
      <c r="U507" s="115">
        <v>0</v>
      </c>
      <c r="V507" s="115">
        <v>0</v>
      </c>
      <c r="W507" s="115">
        <v>0</v>
      </c>
      <c r="X507" s="115">
        <v>0</v>
      </c>
      <c r="Y507" s="115">
        <v>0</v>
      </c>
      <c r="Z507" s="115">
        <v>0</v>
      </c>
      <c r="AA507" s="116">
        <v>0</v>
      </c>
      <c r="AB507" s="116">
        <v>0</v>
      </c>
      <c r="AC507" s="116">
        <v>0</v>
      </c>
      <c r="AD507" s="116">
        <v>0</v>
      </c>
      <c r="AE507" s="116">
        <v>0</v>
      </c>
      <c r="AF507" s="116">
        <v>0</v>
      </c>
      <c r="AG507" s="116">
        <v>0</v>
      </c>
      <c r="AH507" s="116">
        <v>0</v>
      </c>
      <c r="AI507" s="116">
        <v>0</v>
      </c>
      <c r="AJ507" s="116">
        <v>0.20996323164924546</v>
      </c>
      <c r="AK507" s="116">
        <v>0</v>
      </c>
      <c r="AL507" s="116">
        <v>0.20996323164924546</v>
      </c>
      <c r="AM507" s="115">
        <v>360</v>
      </c>
      <c r="AN507" s="116">
        <v>0.20996323164924546</v>
      </c>
      <c r="AO507" s="119">
        <v>225</v>
      </c>
      <c r="AP507" s="119" t="s">
        <v>22151</v>
      </c>
      <c r="AQ507" s="34">
        <v>6.895458119358298</v>
      </c>
      <c r="AR507" s="116">
        <v>-6.6854948877090523</v>
      </c>
      <c r="AS507" s="115">
        <v>360</v>
      </c>
      <c r="AT507" s="116">
        <v>0</v>
      </c>
      <c r="AU507" s="117">
        <v>-13.513857214557907</v>
      </c>
      <c r="AV507" s="116"/>
      <c r="AW507" s="116">
        <v>0</v>
      </c>
      <c r="AX507" s="43">
        <v>0</v>
      </c>
      <c r="AY507" s="168">
        <v>999</v>
      </c>
      <c r="AZ507" s="168">
        <v>788</v>
      </c>
      <c r="BA507" s="120">
        <v>211</v>
      </c>
      <c r="BB507" s="161">
        <v>0</v>
      </c>
      <c r="BC507" s="161">
        <v>0</v>
      </c>
      <c r="BD507" s="267" t="s">
        <v>22151</v>
      </c>
    </row>
    <row r="508" spans="1:56" x14ac:dyDescent="0.3">
      <c r="A508" s="178" t="s">
        <v>13873</v>
      </c>
      <c r="B508" s="33" t="s">
        <v>13875</v>
      </c>
      <c r="C508" s="33" t="s">
        <v>6564</v>
      </c>
      <c r="D508" s="121" t="s">
        <v>13874</v>
      </c>
      <c r="E508" s="33" t="s">
        <v>1392</v>
      </c>
      <c r="F508" s="1" t="s">
        <v>6120</v>
      </c>
      <c r="G508" s="1" t="s">
        <v>1373</v>
      </c>
      <c r="H508" s="1">
        <v>13892</v>
      </c>
      <c r="I508" s="1" t="s">
        <v>13876</v>
      </c>
      <c r="J508" s="1" t="e">
        <v>#VALUE!</v>
      </c>
      <c r="K508" s="1" t="s">
        <v>13877</v>
      </c>
      <c r="L508" s="170">
        <v>0</v>
      </c>
      <c r="M508" s="170">
        <v>0</v>
      </c>
      <c r="N508" s="68">
        <v>0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68">
        <v>0</v>
      </c>
      <c r="V508" s="68">
        <v>0</v>
      </c>
      <c r="W508" s="68">
        <v>0</v>
      </c>
      <c r="X508" s="68">
        <v>0</v>
      </c>
      <c r="Y508" s="68">
        <v>0</v>
      </c>
      <c r="Z508" s="68">
        <v>0</v>
      </c>
      <c r="AA508" s="5">
        <v>0</v>
      </c>
      <c r="AB508" s="5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0</v>
      </c>
      <c r="AI508" s="5">
        <v>0</v>
      </c>
      <c r="AJ508" s="5">
        <v>0.20996323164924546</v>
      </c>
      <c r="AK508" s="5">
        <v>0</v>
      </c>
      <c r="AL508" s="34">
        <v>0.20996323164924546</v>
      </c>
      <c r="AM508" s="105">
        <v>360</v>
      </c>
      <c r="AN508" s="34">
        <v>0.20996323164924546</v>
      </c>
      <c r="AO508" s="35">
        <v>225</v>
      </c>
      <c r="AP508" s="35" t="s">
        <v>22151</v>
      </c>
      <c r="AQ508" s="34">
        <v>6.895458119358298</v>
      </c>
      <c r="AR508" s="34">
        <v>-6.6854948877090523</v>
      </c>
      <c r="AS508" s="105">
        <v>360</v>
      </c>
      <c r="AT508" s="34">
        <v>0</v>
      </c>
      <c r="AU508" s="44">
        <v>-13.513857214557907</v>
      </c>
      <c r="AV508" s="34"/>
      <c r="AW508" s="34">
        <v>0</v>
      </c>
      <c r="AX508" s="43">
        <v>0</v>
      </c>
      <c r="AY508" s="167">
        <v>999</v>
      </c>
      <c r="AZ508" s="167">
        <v>788</v>
      </c>
      <c r="BA508" s="113">
        <v>211</v>
      </c>
      <c r="BB508" s="160">
        <v>0</v>
      </c>
      <c r="BC508" s="160">
        <v>0</v>
      </c>
      <c r="BD508" s="267" t="s">
        <v>22151</v>
      </c>
    </row>
    <row r="509" spans="1:56" x14ac:dyDescent="0.3">
      <c r="A509" s="178" t="s">
        <v>3282</v>
      </c>
      <c r="B509" s="33" t="s">
        <v>7521</v>
      </c>
      <c r="C509" s="33" t="s">
        <v>6648</v>
      </c>
      <c r="D509" s="121" t="s">
        <v>694</v>
      </c>
      <c r="E509" s="33" t="s">
        <v>1376</v>
      </c>
      <c r="F509" s="1" t="s">
        <v>6120</v>
      </c>
      <c r="G509" s="1" t="s">
        <v>1373</v>
      </c>
      <c r="H509" s="26">
        <v>8700</v>
      </c>
      <c r="I509" s="26" t="s">
        <v>10917</v>
      </c>
      <c r="J509" s="26" t="e">
        <v>#VALUE!</v>
      </c>
      <c r="K509" s="26" t="s">
        <v>6438</v>
      </c>
      <c r="L509" s="171">
        <v>0</v>
      </c>
      <c r="M509" s="171">
        <v>0</v>
      </c>
      <c r="N509" s="68">
        <v>0</v>
      </c>
      <c r="O509" s="68">
        <v>0</v>
      </c>
      <c r="P509" s="68">
        <v>0</v>
      </c>
      <c r="Q509" s="97">
        <v>0</v>
      </c>
      <c r="R509" s="97">
        <v>0</v>
      </c>
      <c r="S509" s="97">
        <v>0</v>
      </c>
      <c r="T509" s="97">
        <v>0</v>
      </c>
      <c r="U509" s="97">
        <v>0</v>
      </c>
      <c r="V509" s="97">
        <v>0</v>
      </c>
      <c r="W509" s="97">
        <v>0</v>
      </c>
      <c r="X509" s="97">
        <v>0</v>
      </c>
      <c r="Y509" s="97">
        <v>0</v>
      </c>
      <c r="Z509" s="97">
        <v>0</v>
      </c>
      <c r="AA509" s="27">
        <v>0</v>
      </c>
      <c r="AB509" s="27">
        <v>0</v>
      </c>
      <c r="AC509" s="27">
        <v>0</v>
      </c>
      <c r="AD509" s="27">
        <v>0</v>
      </c>
      <c r="AE509" s="27">
        <v>0</v>
      </c>
      <c r="AF509" s="27">
        <v>0</v>
      </c>
      <c r="AG509" s="27">
        <v>0</v>
      </c>
      <c r="AH509" s="27">
        <v>0</v>
      </c>
      <c r="AI509" s="27">
        <v>0</v>
      </c>
      <c r="AJ509" s="27">
        <v>0.20996323164924546</v>
      </c>
      <c r="AK509" s="27">
        <v>0</v>
      </c>
      <c r="AL509" s="27">
        <v>0.20996323164924546</v>
      </c>
      <c r="AM509" s="97">
        <v>360</v>
      </c>
      <c r="AN509" s="27">
        <v>0.20996323164924546</v>
      </c>
      <c r="AO509" s="28">
        <v>225</v>
      </c>
      <c r="AP509" s="28" t="s">
        <v>22151</v>
      </c>
      <c r="AQ509" s="27">
        <v>6.895458119358298</v>
      </c>
      <c r="AR509" s="27">
        <v>-6.6854948877090523</v>
      </c>
      <c r="AS509" s="97">
        <v>360</v>
      </c>
      <c r="AT509" s="27">
        <v>0</v>
      </c>
      <c r="AU509" s="43">
        <v>-13.513857214557907</v>
      </c>
      <c r="AV509" s="27"/>
      <c r="AW509" s="27">
        <v>0</v>
      </c>
      <c r="AX509" s="43">
        <v>0</v>
      </c>
      <c r="AY509" s="167">
        <v>742</v>
      </c>
      <c r="AZ509" s="167">
        <v>788</v>
      </c>
      <c r="BA509" s="113">
        <v>-46</v>
      </c>
      <c r="BB509" s="160">
        <v>545</v>
      </c>
      <c r="BC509" s="160">
        <v>746</v>
      </c>
      <c r="BD509" s="267" t="s">
        <v>22151</v>
      </c>
    </row>
    <row r="510" spans="1:56" x14ac:dyDescent="0.3">
      <c r="A510" s="178" t="s">
        <v>17431</v>
      </c>
      <c r="B510" s="33" t="s">
        <v>17432</v>
      </c>
      <c r="C510" s="33" t="s">
        <v>6581</v>
      </c>
      <c r="D510" s="121" t="s">
        <v>14286</v>
      </c>
      <c r="E510" s="33" t="s">
        <v>1416</v>
      </c>
      <c r="F510" s="1" t="s">
        <v>9094</v>
      </c>
      <c r="G510" s="1" t="s">
        <v>1373</v>
      </c>
      <c r="H510" s="1">
        <v>16074</v>
      </c>
      <c r="I510" s="1" t="s">
        <v>17433</v>
      </c>
      <c r="J510" s="1" t="e">
        <v>#VALUE!</v>
      </c>
      <c r="K510" s="1" t="s">
        <v>17289</v>
      </c>
      <c r="L510" s="170">
        <v>0</v>
      </c>
      <c r="M510" s="170">
        <v>0</v>
      </c>
      <c r="N510" s="68">
        <v>0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0</v>
      </c>
      <c r="V510" s="68">
        <v>0</v>
      </c>
      <c r="W510" s="68">
        <v>0</v>
      </c>
      <c r="X510" s="68">
        <v>0</v>
      </c>
      <c r="Y510" s="68">
        <v>0</v>
      </c>
      <c r="Z510" s="68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0.20996323164924546</v>
      </c>
      <c r="AK510" s="5">
        <v>0</v>
      </c>
      <c r="AL510" s="5">
        <v>0.20996323164924546</v>
      </c>
      <c r="AM510" s="68">
        <v>360</v>
      </c>
      <c r="AN510" s="5">
        <v>0.20996323164924546</v>
      </c>
      <c r="AO510" s="17">
        <v>225</v>
      </c>
      <c r="AP510" s="17" t="s">
        <v>22151</v>
      </c>
      <c r="AQ510" s="5">
        <v>6.895458119358298</v>
      </c>
      <c r="AR510" s="5">
        <v>-6.6854948877090523</v>
      </c>
      <c r="AS510" s="68">
        <v>360</v>
      </c>
      <c r="AT510" s="14">
        <v>0</v>
      </c>
      <c r="AU510" s="42">
        <v>-13.513857214557907</v>
      </c>
      <c r="AV510" s="19"/>
      <c r="AW510" s="19">
        <v>0</v>
      </c>
      <c r="AX510" s="43">
        <v>0</v>
      </c>
      <c r="AY510" s="167">
        <v>999</v>
      </c>
      <c r="AZ510" s="167">
        <v>788</v>
      </c>
      <c r="BA510" s="113">
        <v>211</v>
      </c>
      <c r="BB510" s="160">
        <v>0</v>
      </c>
      <c r="BC510" s="160">
        <v>0</v>
      </c>
      <c r="BD510" s="267" t="s">
        <v>22151</v>
      </c>
    </row>
    <row r="511" spans="1:56" x14ac:dyDescent="0.3">
      <c r="A511" s="212" t="s">
        <v>14072</v>
      </c>
      <c r="B511" s="1" t="s">
        <v>14073</v>
      </c>
      <c r="C511" s="1" t="s">
        <v>6646</v>
      </c>
      <c r="D511" s="121" t="s">
        <v>11252</v>
      </c>
      <c r="E511" s="1" t="s">
        <v>1565</v>
      </c>
      <c r="F511" s="1" t="s">
        <v>6120</v>
      </c>
      <c r="G511" s="1" t="s">
        <v>1373</v>
      </c>
      <c r="H511" s="216">
        <v>13293</v>
      </c>
      <c r="I511" s="216" t="s">
        <v>11253</v>
      </c>
      <c r="J511" s="244" t="e">
        <v>#VALUE!</v>
      </c>
      <c r="K511" s="244" t="s">
        <v>14074</v>
      </c>
      <c r="L511" s="171">
        <v>0</v>
      </c>
      <c r="M511" s="171">
        <v>0</v>
      </c>
      <c r="N511" s="221">
        <v>0</v>
      </c>
      <c r="O511" s="97">
        <v>0</v>
      </c>
      <c r="P511" s="97">
        <v>0</v>
      </c>
      <c r="Q511" s="221">
        <v>0</v>
      </c>
      <c r="R511" s="97">
        <v>0</v>
      </c>
      <c r="S511" s="97">
        <v>0</v>
      </c>
      <c r="T511" s="221">
        <v>0</v>
      </c>
      <c r="U511" s="221">
        <v>0</v>
      </c>
      <c r="V511" s="221">
        <v>0</v>
      </c>
      <c r="W511" s="221">
        <v>0</v>
      </c>
      <c r="X511" s="221">
        <v>0</v>
      </c>
      <c r="Y511" s="221">
        <v>0</v>
      </c>
      <c r="Z511" s="221">
        <v>0</v>
      </c>
      <c r="AA511" s="224">
        <v>0</v>
      </c>
      <c r="AB511" s="224">
        <v>0</v>
      </c>
      <c r="AC511" s="224">
        <v>0</v>
      </c>
      <c r="AD511" s="245">
        <v>0</v>
      </c>
      <c r="AE511" s="224">
        <v>0</v>
      </c>
      <c r="AF511" s="245">
        <v>0</v>
      </c>
      <c r="AG511" s="245">
        <v>0</v>
      </c>
      <c r="AH511" s="224">
        <v>0</v>
      </c>
      <c r="AI511" s="224">
        <v>0</v>
      </c>
      <c r="AJ511" s="224">
        <v>0.20996323164924546</v>
      </c>
      <c r="AK511" s="224">
        <v>0</v>
      </c>
      <c r="AL511" s="228">
        <v>0.20996323164924546</v>
      </c>
      <c r="AM511" s="246">
        <v>360</v>
      </c>
      <c r="AN511" s="247">
        <v>0.20996323164924546</v>
      </c>
      <c r="AO511" s="248">
        <v>225</v>
      </c>
      <c r="AP511" s="253" t="s">
        <v>22151</v>
      </c>
      <c r="AQ511" s="224">
        <v>6.895458119358298</v>
      </c>
      <c r="AR511" s="224">
        <v>-6.6854948877090523</v>
      </c>
      <c r="AS511" s="221">
        <v>360</v>
      </c>
      <c r="AT511" s="224">
        <v>0</v>
      </c>
      <c r="AU511" s="239">
        <v>-13.513857214557907</v>
      </c>
      <c r="AV511" s="224"/>
      <c r="AW511" s="224">
        <v>0</v>
      </c>
      <c r="AX511" s="43">
        <v>0</v>
      </c>
      <c r="AY511" s="268">
        <v>999</v>
      </c>
      <c r="AZ511" s="255">
        <v>788</v>
      </c>
      <c r="BA511" s="256">
        <v>211</v>
      </c>
      <c r="BB511" s="257">
        <v>0</v>
      </c>
      <c r="BC511" s="257">
        <v>0</v>
      </c>
      <c r="BD511" s="267" t="s">
        <v>22151</v>
      </c>
    </row>
    <row r="512" spans="1:56" x14ac:dyDescent="0.3">
      <c r="A512" t="s">
        <v>1375</v>
      </c>
      <c r="B512" s="33" t="s">
        <v>7740</v>
      </c>
      <c r="C512" s="33" t="s">
        <v>7291</v>
      </c>
      <c r="D512" s="121" t="s">
        <v>1138</v>
      </c>
      <c r="E512" s="33" t="s">
        <v>1449</v>
      </c>
      <c r="F512" s="1" t="s">
        <v>6120</v>
      </c>
      <c r="G512" s="1" t="s">
        <v>1373</v>
      </c>
      <c r="H512" s="26">
        <v>4994</v>
      </c>
      <c r="I512" s="26" t="s">
        <v>9946</v>
      </c>
      <c r="J512" s="26" t="e">
        <v>#VALUE!</v>
      </c>
      <c r="K512" s="26" t="s">
        <v>5064</v>
      </c>
      <c r="L512" s="171">
        <v>0</v>
      </c>
      <c r="M512" s="171">
        <v>0</v>
      </c>
      <c r="N512" s="68">
        <v>0</v>
      </c>
      <c r="O512" s="68">
        <v>0</v>
      </c>
      <c r="P512" s="68">
        <v>0</v>
      </c>
      <c r="Q512" s="97">
        <v>0</v>
      </c>
      <c r="R512" s="97">
        <v>0</v>
      </c>
      <c r="S512" s="97">
        <v>0</v>
      </c>
      <c r="T512" s="97">
        <v>0</v>
      </c>
      <c r="U512" s="97">
        <v>0</v>
      </c>
      <c r="V512" s="97">
        <v>0</v>
      </c>
      <c r="W512" s="97">
        <v>0</v>
      </c>
      <c r="X512" s="97">
        <v>0</v>
      </c>
      <c r="Y512" s="97">
        <v>0</v>
      </c>
      <c r="Z512" s="97">
        <v>0</v>
      </c>
      <c r="AA512" s="27">
        <v>0</v>
      </c>
      <c r="AB512" s="27">
        <v>0</v>
      </c>
      <c r="AC512" s="27">
        <v>0</v>
      </c>
      <c r="AD512" s="27">
        <v>0</v>
      </c>
      <c r="AE512" s="27">
        <v>0</v>
      </c>
      <c r="AF512" s="27">
        <v>0</v>
      </c>
      <c r="AG512" s="27">
        <v>0</v>
      </c>
      <c r="AH512" s="27">
        <v>0</v>
      </c>
      <c r="AI512" s="27">
        <v>0</v>
      </c>
      <c r="AJ512" s="27">
        <v>0.20996323164924546</v>
      </c>
      <c r="AK512" s="27">
        <v>0</v>
      </c>
      <c r="AL512" s="27">
        <v>0.20996323164924546</v>
      </c>
      <c r="AM512" s="97">
        <v>360</v>
      </c>
      <c r="AN512" s="27">
        <v>0.20996323164924546</v>
      </c>
      <c r="AO512" s="28">
        <v>225</v>
      </c>
      <c r="AP512" s="28" t="s">
        <v>22151</v>
      </c>
      <c r="AQ512" s="27">
        <v>6.895458119358298</v>
      </c>
      <c r="AR512" s="27">
        <v>-6.6854948877090523</v>
      </c>
      <c r="AS512" s="97">
        <v>360</v>
      </c>
      <c r="AT512" s="27">
        <v>0</v>
      </c>
      <c r="AU512" s="43">
        <v>-13.513857214557907</v>
      </c>
      <c r="AV512" s="27"/>
      <c r="AW512" s="27">
        <v>0</v>
      </c>
      <c r="AX512" s="43">
        <v>0</v>
      </c>
      <c r="AY512" s="167">
        <v>999</v>
      </c>
      <c r="AZ512" s="167">
        <v>788</v>
      </c>
      <c r="BA512" s="113">
        <v>211</v>
      </c>
      <c r="BB512" s="160">
        <v>0</v>
      </c>
      <c r="BC512" s="160">
        <v>0</v>
      </c>
      <c r="BD512" s="267" t="s">
        <v>22151</v>
      </c>
    </row>
    <row r="513" spans="1:56" x14ac:dyDescent="0.3">
      <c r="A513" s="178" t="s">
        <v>12024</v>
      </c>
      <c r="B513" s="33" t="s">
        <v>12025</v>
      </c>
      <c r="C513" s="33" t="s">
        <v>6623</v>
      </c>
      <c r="D513" s="121" t="s">
        <v>11788</v>
      </c>
      <c r="E513" s="33" t="s">
        <v>1430</v>
      </c>
      <c r="F513" s="1" t="s">
        <v>6120</v>
      </c>
      <c r="G513" s="1" t="s">
        <v>1373</v>
      </c>
      <c r="H513" s="1">
        <v>1246</v>
      </c>
      <c r="I513" s="1" t="s">
        <v>11789</v>
      </c>
      <c r="J513" s="1" t="e">
        <v>#VALUE!</v>
      </c>
      <c r="K513" s="1" t="s">
        <v>12027</v>
      </c>
      <c r="L513" s="170">
        <v>0</v>
      </c>
      <c r="M513" s="170">
        <v>0</v>
      </c>
      <c r="N513" s="68">
        <v>0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0</v>
      </c>
      <c r="V513" s="68">
        <v>0</v>
      </c>
      <c r="W513" s="68">
        <v>0</v>
      </c>
      <c r="X513" s="68">
        <v>0</v>
      </c>
      <c r="Y513" s="68">
        <v>0</v>
      </c>
      <c r="Z513" s="68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0.20996323164924546</v>
      </c>
      <c r="AK513" s="5">
        <v>0</v>
      </c>
      <c r="AL513" s="5">
        <v>0.20996323164924546</v>
      </c>
      <c r="AM513" s="68">
        <v>360</v>
      </c>
      <c r="AN513" s="5">
        <v>0.20996323164924546</v>
      </c>
      <c r="AO513" s="17">
        <v>225</v>
      </c>
      <c r="AP513" s="17" t="s">
        <v>22151</v>
      </c>
      <c r="AQ513" s="5">
        <v>6.895458119358298</v>
      </c>
      <c r="AR513" s="5">
        <v>-6.6854948877090523</v>
      </c>
      <c r="AS513" s="68">
        <v>360</v>
      </c>
      <c r="AT513" s="14">
        <v>0</v>
      </c>
      <c r="AU513" s="42">
        <v>-13.513857214557907</v>
      </c>
      <c r="AV513" s="19"/>
      <c r="AW513" s="19">
        <v>0</v>
      </c>
      <c r="AX513" s="43">
        <v>0</v>
      </c>
      <c r="AY513" s="167">
        <v>999</v>
      </c>
      <c r="AZ513" s="167">
        <v>788</v>
      </c>
      <c r="BA513" s="113">
        <v>211</v>
      </c>
      <c r="BB513" s="160">
        <v>0</v>
      </c>
      <c r="BC513" s="160">
        <v>0</v>
      </c>
      <c r="BD513" s="267" t="s">
        <v>22151</v>
      </c>
    </row>
    <row r="514" spans="1:56" x14ac:dyDescent="0.3">
      <c r="A514" t="s">
        <v>8288</v>
      </c>
      <c r="B514" s="33" t="s">
        <v>8289</v>
      </c>
      <c r="C514" s="33" t="s">
        <v>8290</v>
      </c>
      <c r="D514" s="121" t="s">
        <v>8425</v>
      </c>
      <c r="E514" s="33" t="s">
        <v>1392</v>
      </c>
      <c r="F514" s="1" t="s">
        <v>6120</v>
      </c>
      <c r="G514" s="1" t="s">
        <v>1373</v>
      </c>
      <c r="H514" s="1">
        <v>8992</v>
      </c>
      <c r="I514" s="1" t="s">
        <v>10639</v>
      </c>
      <c r="J514" s="1" t="e">
        <v>#VALUE!</v>
      </c>
      <c r="K514" s="1" t="s">
        <v>8428</v>
      </c>
      <c r="L514" s="170">
        <v>0</v>
      </c>
      <c r="M514" s="170">
        <v>0</v>
      </c>
      <c r="N514" s="68">
        <v>0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68">
        <v>0</v>
      </c>
      <c r="V514" s="68">
        <v>0</v>
      </c>
      <c r="W514" s="68">
        <v>0</v>
      </c>
      <c r="X514" s="68">
        <v>0</v>
      </c>
      <c r="Y514" s="68">
        <v>0</v>
      </c>
      <c r="Z514" s="68">
        <v>0</v>
      </c>
      <c r="AA514" s="5">
        <v>0</v>
      </c>
      <c r="AB514" s="5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5">
        <v>0</v>
      </c>
      <c r="AJ514" s="5">
        <v>0.20996323164924546</v>
      </c>
      <c r="AK514" s="5">
        <v>0</v>
      </c>
      <c r="AL514" s="34">
        <v>0.20996323164924546</v>
      </c>
      <c r="AM514" s="105">
        <v>360</v>
      </c>
      <c r="AN514" s="34">
        <v>0.20996323164924546</v>
      </c>
      <c r="AO514" s="35">
        <v>225</v>
      </c>
      <c r="AP514" s="35" t="s">
        <v>22151</v>
      </c>
      <c r="AQ514" s="34">
        <v>6.895458119358298</v>
      </c>
      <c r="AR514" s="34">
        <v>-6.6854948877090523</v>
      </c>
      <c r="AS514" s="105">
        <v>360</v>
      </c>
      <c r="AT514" s="34">
        <v>0</v>
      </c>
      <c r="AU514" s="44">
        <v>-13.513857214557907</v>
      </c>
      <c r="AV514" s="34"/>
      <c r="AW514" s="34">
        <v>0</v>
      </c>
      <c r="AX514" s="43">
        <v>0</v>
      </c>
      <c r="AY514" s="167">
        <v>999</v>
      </c>
      <c r="AZ514" s="167">
        <v>788</v>
      </c>
      <c r="BA514" s="113">
        <v>211</v>
      </c>
      <c r="BB514" s="160">
        <v>0</v>
      </c>
      <c r="BC514" s="160">
        <v>0</v>
      </c>
      <c r="BD514" s="267" t="s">
        <v>22151</v>
      </c>
    </row>
    <row r="515" spans="1:56" x14ac:dyDescent="0.3">
      <c r="A515" s="178" t="s">
        <v>13542</v>
      </c>
      <c r="B515" s="33" t="s">
        <v>13543</v>
      </c>
      <c r="C515" s="33" t="s">
        <v>8219</v>
      </c>
      <c r="D515" s="121" t="s">
        <v>11295</v>
      </c>
      <c r="E515" s="33" t="s">
        <v>1392</v>
      </c>
      <c r="F515" s="1" t="s">
        <v>6120</v>
      </c>
      <c r="G515" s="1" t="s">
        <v>1373</v>
      </c>
      <c r="H515" s="1">
        <v>13767</v>
      </c>
      <c r="I515" s="1" t="s">
        <v>11736</v>
      </c>
      <c r="J515" s="1" t="e">
        <v>#VALUE!</v>
      </c>
      <c r="K515" s="1" t="s">
        <v>13545</v>
      </c>
      <c r="L515" s="170">
        <v>0</v>
      </c>
      <c r="M515" s="170">
        <v>0</v>
      </c>
      <c r="N515" s="68">
        <v>0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0</v>
      </c>
      <c r="Z515" s="68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0.20996323164924546</v>
      </c>
      <c r="AK515" s="5">
        <v>0</v>
      </c>
      <c r="AL515" s="5">
        <v>0.20996323164924546</v>
      </c>
      <c r="AM515" s="68">
        <v>360</v>
      </c>
      <c r="AN515" s="5">
        <v>0.20996323164924546</v>
      </c>
      <c r="AO515" s="17">
        <v>225</v>
      </c>
      <c r="AP515" s="17" t="s">
        <v>22151</v>
      </c>
      <c r="AQ515" s="5">
        <v>6.895458119358298</v>
      </c>
      <c r="AR515" s="5">
        <v>-6.6854948877090523</v>
      </c>
      <c r="AS515" s="68">
        <v>360</v>
      </c>
      <c r="AT515" s="14">
        <v>0</v>
      </c>
      <c r="AU515" s="42">
        <v>-13.513857214557907</v>
      </c>
      <c r="AV515" s="19"/>
      <c r="AW515" s="19">
        <v>0</v>
      </c>
      <c r="AX515" s="43">
        <v>0</v>
      </c>
      <c r="AY515" s="167">
        <v>999</v>
      </c>
      <c r="AZ515" s="167">
        <v>788</v>
      </c>
      <c r="BA515" s="113">
        <v>211</v>
      </c>
      <c r="BB515" s="160">
        <v>0</v>
      </c>
      <c r="BC515" s="160">
        <v>0</v>
      </c>
      <c r="BD515" s="267" t="s">
        <v>22151</v>
      </c>
    </row>
    <row r="516" spans="1:56" x14ac:dyDescent="0.3">
      <c r="A516" s="178" t="s">
        <v>1751</v>
      </c>
      <c r="B516" s="1" t="s">
        <v>7642</v>
      </c>
      <c r="C516" s="1" t="s">
        <v>7041</v>
      </c>
      <c r="D516" s="121" t="s">
        <v>1090</v>
      </c>
      <c r="E516" s="1" t="s">
        <v>1395</v>
      </c>
      <c r="F516" s="1" t="s">
        <v>9094</v>
      </c>
      <c r="G516" s="1" t="s">
        <v>1373</v>
      </c>
      <c r="H516" s="1">
        <v>12555</v>
      </c>
      <c r="I516" s="1" t="s">
        <v>9353</v>
      </c>
      <c r="J516" s="1" t="e">
        <v>#VALUE!</v>
      </c>
      <c r="K516" s="1" t="s">
        <v>5295</v>
      </c>
      <c r="L516" s="170">
        <v>0</v>
      </c>
      <c r="M516" s="170">
        <v>0</v>
      </c>
      <c r="N516" s="68">
        <v>0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0</v>
      </c>
      <c r="Z516" s="68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0.20996323164924546</v>
      </c>
      <c r="AK516" s="5">
        <v>0</v>
      </c>
      <c r="AL516" s="5">
        <v>0.20996323164924546</v>
      </c>
      <c r="AM516" s="68">
        <v>360</v>
      </c>
      <c r="AN516" s="5">
        <v>0.20996323164924546</v>
      </c>
      <c r="AO516" s="17">
        <v>225</v>
      </c>
      <c r="AP516" s="17" t="s">
        <v>22151</v>
      </c>
      <c r="AQ516" s="5">
        <v>6.895458119358298</v>
      </c>
      <c r="AR516" s="5">
        <v>-6.6854948877090523</v>
      </c>
      <c r="AS516" s="68">
        <v>360</v>
      </c>
      <c r="AT516" s="14">
        <v>0</v>
      </c>
      <c r="AU516" s="42">
        <v>-13.513857214557907</v>
      </c>
      <c r="AV516" s="19"/>
      <c r="AW516" s="19">
        <v>0</v>
      </c>
      <c r="AX516" s="43">
        <v>0</v>
      </c>
      <c r="AY516" s="167">
        <v>999</v>
      </c>
      <c r="AZ516" s="167">
        <v>788</v>
      </c>
      <c r="BA516" s="113">
        <v>211</v>
      </c>
      <c r="BB516" s="160">
        <v>0</v>
      </c>
      <c r="BC516" s="160">
        <v>0</v>
      </c>
      <c r="BD516" s="267" t="s">
        <v>22151</v>
      </c>
    </row>
    <row r="517" spans="1:56" x14ac:dyDescent="0.3">
      <c r="A517" s="178" t="s">
        <v>15794</v>
      </c>
      <c r="B517" s="26" t="s">
        <v>7516</v>
      </c>
      <c r="C517" s="26" t="s">
        <v>6970</v>
      </c>
      <c r="D517" s="121" t="s">
        <v>14715</v>
      </c>
      <c r="E517" s="26" t="s">
        <v>1470</v>
      </c>
      <c r="F517" s="1" t="s">
        <v>6120</v>
      </c>
      <c r="G517" s="1" t="s">
        <v>1373</v>
      </c>
      <c r="H517" s="1">
        <v>11964</v>
      </c>
      <c r="I517" s="1" t="s">
        <v>15795</v>
      </c>
      <c r="J517" s="1" t="e">
        <v>#VALUE!</v>
      </c>
      <c r="K517" s="1" t="s">
        <v>15796</v>
      </c>
      <c r="L517" s="170">
        <v>0</v>
      </c>
      <c r="M517" s="170">
        <v>0</v>
      </c>
      <c r="N517" s="68">
        <v>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5">
        <v>0</v>
      </c>
      <c r="AB517" s="5">
        <v>0</v>
      </c>
      <c r="AC517" s="27">
        <v>0</v>
      </c>
      <c r="AD517" s="27">
        <v>0</v>
      </c>
      <c r="AE517" s="27">
        <v>0</v>
      </c>
      <c r="AF517" s="27">
        <v>0</v>
      </c>
      <c r="AG517" s="27">
        <v>0</v>
      </c>
      <c r="AH517" s="27">
        <v>0</v>
      </c>
      <c r="AI517" s="5">
        <v>0</v>
      </c>
      <c r="AJ517" s="5">
        <v>0.20996323164924546</v>
      </c>
      <c r="AK517" s="5">
        <v>0</v>
      </c>
      <c r="AL517" s="27">
        <v>0.20996323164924546</v>
      </c>
      <c r="AM517" s="97">
        <v>360</v>
      </c>
      <c r="AN517" s="27">
        <v>0.20996323164924546</v>
      </c>
      <c r="AO517" s="28">
        <v>225</v>
      </c>
      <c r="AP517" s="28" t="s">
        <v>22151</v>
      </c>
      <c r="AQ517" s="27">
        <v>6.895458119358298</v>
      </c>
      <c r="AR517" s="27">
        <v>-6.6854948877090523</v>
      </c>
      <c r="AS517" s="97">
        <v>360</v>
      </c>
      <c r="AT517" s="27">
        <v>0</v>
      </c>
      <c r="AU517" s="43">
        <v>-13.513857214557907</v>
      </c>
      <c r="AV517" s="27"/>
      <c r="AW517" s="27">
        <v>0</v>
      </c>
      <c r="AX517" s="43">
        <v>0</v>
      </c>
      <c r="AY517" s="167">
        <v>999</v>
      </c>
      <c r="AZ517" s="167">
        <v>788</v>
      </c>
      <c r="BA517" s="113">
        <v>211</v>
      </c>
      <c r="BB517" s="160">
        <v>0</v>
      </c>
      <c r="BC517" s="160">
        <v>0</v>
      </c>
      <c r="BD517" s="267" t="s">
        <v>22151</v>
      </c>
    </row>
    <row r="518" spans="1:56" x14ac:dyDescent="0.3">
      <c r="A518" s="214" t="s">
        <v>1857</v>
      </c>
      <c r="B518" s="33" t="s">
        <v>7583</v>
      </c>
      <c r="C518" s="33" t="s">
        <v>7584</v>
      </c>
      <c r="D518" s="121" t="s">
        <v>1147</v>
      </c>
      <c r="E518" s="33" t="s">
        <v>1531</v>
      </c>
      <c r="F518" s="114" t="s">
        <v>9094</v>
      </c>
      <c r="G518" s="1" t="s">
        <v>1373</v>
      </c>
      <c r="H518" s="114">
        <v>3862</v>
      </c>
      <c r="I518" s="114" t="s">
        <v>10329</v>
      </c>
      <c r="J518" s="114" t="e">
        <v>#VALUE!</v>
      </c>
      <c r="K518" s="114" t="s">
        <v>5386</v>
      </c>
      <c r="L518" s="172">
        <v>0</v>
      </c>
      <c r="M518" s="172">
        <v>0</v>
      </c>
      <c r="N518" s="115">
        <v>0</v>
      </c>
      <c r="O518" s="115">
        <v>0</v>
      </c>
      <c r="P518" s="115">
        <v>0</v>
      </c>
      <c r="Q518" s="115">
        <v>0</v>
      </c>
      <c r="R518" s="115">
        <v>0</v>
      </c>
      <c r="S518" s="115">
        <v>0</v>
      </c>
      <c r="T518" s="115">
        <v>0</v>
      </c>
      <c r="U518" s="115">
        <v>0</v>
      </c>
      <c r="V518" s="115">
        <v>0</v>
      </c>
      <c r="W518" s="115">
        <v>0</v>
      </c>
      <c r="X518" s="115">
        <v>0</v>
      </c>
      <c r="Y518" s="115">
        <v>0</v>
      </c>
      <c r="Z518" s="115">
        <v>0</v>
      </c>
      <c r="AA518" s="116">
        <v>0</v>
      </c>
      <c r="AB518" s="116">
        <v>0</v>
      </c>
      <c r="AC518" s="116">
        <v>0</v>
      </c>
      <c r="AD518" s="116">
        <v>0</v>
      </c>
      <c r="AE518" s="116">
        <v>0</v>
      </c>
      <c r="AF518" s="116">
        <v>0</v>
      </c>
      <c r="AG518" s="116">
        <v>0</v>
      </c>
      <c r="AH518" s="116">
        <v>0</v>
      </c>
      <c r="AI518" s="116">
        <v>0</v>
      </c>
      <c r="AJ518" s="116">
        <v>0.20996323164924546</v>
      </c>
      <c r="AK518" s="116">
        <v>0</v>
      </c>
      <c r="AL518" s="116">
        <v>0.20996323164924546</v>
      </c>
      <c r="AM518" s="115">
        <v>360</v>
      </c>
      <c r="AN518" s="116">
        <v>0.20996323164924546</v>
      </c>
      <c r="AO518" s="119">
        <v>225</v>
      </c>
      <c r="AP518" s="119" t="s">
        <v>22151</v>
      </c>
      <c r="AQ518" s="34">
        <v>6.895458119358298</v>
      </c>
      <c r="AR518" s="116">
        <v>-6.6854948877090523</v>
      </c>
      <c r="AS518" s="115">
        <v>360</v>
      </c>
      <c r="AT518" s="116">
        <v>0</v>
      </c>
      <c r="AU518" s="117">
        <v>-13.513857214557907</v>
      </c>
      <c r="AV518" s="116"/>
      <c r="AW518" s="116">
        <v>0</v>
      </c>
      <c r="AX518" s="43">
        <v>0</v>
      </c>
      <c r="AY518" s="168">
        <v>999</v>
      </c>
      <c r="AZ518" s="168">
        <v>788</v>
      </c>
      <c r="BA518" s="120">
        <v>211</v>
      </c>
      <c r="BB518" s="161">
        <v>0</v>
      </c>
      <c r="BC518" s="161">
        <v>0</v>
      </c>
      <c r="BD518" s="267" t="s">
        <v>22151</v>
      </c>
    </row>
    <row r="519" spans="1:56" x14ac:dyDescent="0.3">
      <c r="A519" s="213" t="s">
        <v>1934</v>
      </c>
      <c r="B519" s="33" t="s">
        <v>6983</v>
      </c>
      <c r="C519" s="33" t="s">
        <v>6855</v>
      </c>
      <c r="D519" s="121" t="s">
        <v>1099</v>
      </c>
      <c r="E519" s="33" t="s">
        <v>1565</v>
      </c>
      <c r="F519" s="1" t="s">
        <v>6120</v>
      </c>
      <c r="G519" s="1" t="s">
        <v>1373</v>
      </c>
      <c r="H519" s="1">
        <v>11710</v>
      </c>
      <c r="I519" s="1" t="s">
        <v>9147</v>
      </c>
      <c r="J519" s="1" t="e">
        <v>#VALUE!</v>
      </c>
      <c r="K519" s="1" t="s">
        <v>5430</v>
      </c>
      <c r="L519" s="170">
        <v>0</v>
      </c>
      <c r="M519" s="170">
        <v>0</v>
      </c>
      <c r="N519" s="68">
        <v>0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0</v>
      </c>
      <c r="Z519" s="68">
        <v>0</v>
      </c>
      <c r="AA519" s="5">
        <v>0</v>
      </c>
      <c r="AB519" s="5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">
        <v>0</v>
      </c>
      <c r="AJ519" s="5">
        <v>0.20996323164924546</v>
      </c>
      <c r="AK519" s="5">
        <v>0</v>
      </c>
      <c r="AL519" s="54">
        <v>0.20996323164924546</v>
      </c>
      <c r="AM519" s="77">
        <v>360</v>
      </c>
      <c r="AN519" s="54">
        <v>0.20996323164924546</v>
      </c>
      <c r="AO519" s="59">
        <v>225</v>
      </c>
      <c r="AP519" s="59" t="s">
        <v>22151</v>
      </c>
      <c r="AQ519" s="54">
        <v>6.895458119358298</v>
      </c>
      <c r="AR519" s="54">
        <v>-6.6854948877090523</v>
      </c>
      <c r="AS519" s="77">
        <v>360</v>
      </c>
      <c r="AT519" s="54">
        <v>0</v>
      </c>
      <c r="AU519" s="60">
        <v>-13.513857214557907</v>
      </c>
      <c r="AV519" s="54"/>
      <c r="AW519" s="54">
        <v>0</v>
      </c>
      <c r="AX519" s="43">
        <v>0</v>
      </c>
      <c r="AY519" s="167">
        <v>999</v>
      </c>
      <c r="AZ519" s="167">
        <v>788</v>
      </c>
      <c r="BA519" s="113">
        <v>211</v>
      </c>
      <c r="BB519" s="160">
        <v>0</v>
      </c>
      <c r="BC519" s="160">
        <v>0</v>
      </c>
      <c r="BD519" s="267" t="s">
        <v>22151</v>
      </c>
    </row>
    <row r="520" spans="1:56" x14ac:dyDescent="0.3">
      <c r="A520" s="178" t="s">
        <v>1936</v>
      </c>
      <c r="B520" s="1" t="s">
        <v>7856</v>
      </c>
      <c r="C520" s="1" t="s">
        <v>6620</v>
      </c>
      <c r="D520" s="121" t="s">
        <v>987</v>
      </c>
      <c r="E520" s="1" t="s">
        <v>1509</v>
      </c>
      <c r="F520" s="1" t="s">
        <v>9094</v>
      </c>
      <c r="G520" s="1" t="s">
        <v>1373</v>
      </c>
      <c r="H520" s="1">
        <v>10796</v>
      </c>
      <c r="I520" s="1" t="s">
        <v>9991</v>
      </c>
      <c r="J520" s="1" t="e">
        <v>#VALUE!</v>
      </c>
      <c r="K520" s="1" t="s">
        <v>5434</v>
      </c>
      <c r="L520" s="170">
        <v>0</v>
      </c>
      <c r="M520" s="170">
        <v>0</v>
      </c>
      <c r="N520" s="68">
        <v>0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68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0.20996323164924546</v>
      </c>
      <c r="AK520" s="5">
        <v>0</v>
      </c>
      <c r="AL520" s="5">
        <v>0.20996323164924546</v>
      </c>
      <c r="AM520" s="68">
        <v>360</v>
      </c>
      <c r="AN520" s="5">
        <v>0.20996323164924546</v>
      </c>
      <c r="AO520" s="17">
        <v>225</v>
      </c>
      <c r="AP520" s="17" t="s">
        <v>22151</v>
      </c>
      <c r="AQ520" s="5">
        <v>6.895458119358298</v>
      </c>
      <c r="AR520" s="5">
        <v>-6.6854948877090523</v>
      </c>
      <c r="AS520" s="68">
        <v>360</v>
      </c>
      <c r="AT520" s="14">
        <v>0</v>
      </c>
      <c r="AU520" s="42">
        <v>-13.513857214557907</v>
      </c>
      <c r="AV520" s="19"/>
      <c r="AW520" s="19">
        <v>0</v>
      </c>
      <c r="AX520" s="43">
        <v>0</v>
      </c>
      <c r="AY520" s="167">
        <v>999</v>
      </c>
      <c r="AZ520" s="167">
        <v>788</v>
      </c>
      <c r="BA520" s="113">
        <v>211</v>
      </c>
      <c r="BB520" s="160">
        <v>0</v>
      </c>
      <c r="BC520" s="160">
        <v>0</v>
      </c>
      <c r="BD520" s="267" t="s">
        <v>22151</v>
      </c>
    </row>
    <row r="521" spans="1:56" x14ac:dyDescent="0.3">
      <c r="A521" s="214" t="s">
        <v>13992</v>
      </c>
      <c r="B521" s="33" t="s">
        <v>11419</v>
      </c>
      <c r="C521" s="33" t="s">
        <v>6987</v>
      </c>
      <c r="D521" s="121" t="s">
        <v>11487</v>
      </c>
      <c r="E521" s="33" t="s">
        <v>1470</v>
      </c>
      <c r="F521" s="114" t="s">
        <v>6120</v>
      </c>
      <c r="G521" s="1" t="s">
        <v>1373</v>
      </c>
      <c r="H521" s="114">
        <v>15166</v>
      </c>
      <c r="I521" s="114" t="s">
        <v>13963</v>
      </c>
      <c r="J521" s="114" t="e">
        <v>#VALUE!</v>
      </c>
      <c r="K521" s="114" t="s">
        <v>13993</v>
      </c>
      <c r="L521" s="172">
        <v>0</v>
      </c>
      <c r="M521" s="172">
        <v>0</v>
      </c>
      <c r="N521" s="115">
        <v>0</v>
      </c>
      <c r="O521" s="115">
        <v>0</v>
      </c>
      <c r="P521" s="115">
        <v>0</v>
      </c>
      <c r="Q521" s="115">
        <v>0</v>
      </c>
      <c r="R521" s="115">
        <v>0</v>
      </c>
      <c r="S521" s="115">
        <v>0</v>
      </c>
      <c r="T521" s="115">
        <v>0</v>
      </c>
      <c r="U521" s="115">
        <v>0</v>
      </c>
      <c r="V521" s="115">
        <v>0</v>
      </c>
      <c r="W521" s="115">
        <v>0</v>
      </c>
      <c r="X521" s="115">
        <v>0</v>
      </c>
      <c r="Y521" s="115">
        <v>0</v>
      </c>
      <c r="Z521" s="115">
        <v>0</v>
      </c>
      <c r="AA521" s="116">
        <v>0</v>
      </c>
      <c r="AB521" s="116">
        <v>0</v>
      </c>
      <c r="AC521" s="116">
        <v>0</v>
      </c>
      <c r="AD521" s="116">
        <v>0</v>
      </c>
      <c r="AE521" s="116">
        <v>0</v>
      </c>
      <c r="AF521" s="116">
        <v>0</v>
      </c>
      <c r="AG521" s="116">
        <v>0</v>
      </c>
      <c r="AH521" s="116">
        <v>0</v>
      </c>
      <c r="AI521" s="116">
        <v>0</v>
      </c>
      <c r="AJ521" s="116">
        <v>0.20996323164924546</v>
      </c>
      <c r="AK521" s="116">
        <v>0</v>
      </c>
      <c r="AL521" s="116">
        <v>0.20996323164924546</v>
      </c>
      <c r="AM521" s="115">
        <v>360</v>
      </c>
      <c r="AN521" s="116">
        <v>0.20996323164924546</v>
      </c>
      <c r="AO521" s="119">
        <v>225</v>
      </c>
      <c r="AP521" s="119" t="s">
        <v>22151</v>
      </c>
      <c r="AQ521" s="34">
        <v>6.895458119358298</v>
      </c>
      <c r="AR521" s="116">
        <v>-6.6854948877090523</v>
      </c>
      <c r="AS521" s="115">
        <v>360</v>
      </c>
      <c r="AT521" s="116">
        <v>0</v>
      </c>
      <c r="AU521" s="117">
        <v>-13.513857214557907</v>
      </c>
      <c r="AV521" s="116"/>
      <c r="AW521" s="116">
        <v>0</v>
      </c>
      <c r="AX521" s="43">
        <v>0</v>
      </c>
      <c r="AY521" s="168">
        <v>999</v>
      </c>
      <c r="AZ521" s="168">
        <v>788</v>
      </c>
      <c r="BA521" s="120">
        <v>211</v>
      </c>
      <c r="BB521" s="161">
        <v>0</v>
      </c>
      <c r="BC521" s="161">
        <v>0</v>
      </c>
      <c r="BD521" s="267" t="s">
        <v>22151</v>
      </c>
    </row>
    <row r="522" spans="1:56" x14ac:dyDescent="0.3">
      <c r="A522" s="213" t="s">
        <v>20388</v>
      </c>
      <c r="B522" s="1" t="s">
        <v>20391</v>
      </c>
      <c r="C522" s="1" t="s">
        <v>20390</v>
      </c>
      <c r="D522" s="121" t="s">
        <v>20389</v>
      </c>
      <c r="E522" s="1" t="s">
        <v>1416</v>
      </c>
      <c r="F522" s="1" t="s">
        <v>9094</v>
      </c>
      <c r="G522" s="1" t="s">
        <v>1373</v>
      </c>
      <c r="H522" s="1">
        <v>14665</v>
      </c>
      <c r="I522" s="1" t="s">
        <v>20392</v>
      </c>
      <c r="J522" s="1" t="e">
        <v>#VALUE!</v>
      </c>
      <c r="K522" s="1" t="s">
        <v>20394</v>
      </c>
      <c r="L522" s="170">
        <v>0</v>
      </c>
      <c r="M522" s="170">
        <v>0</v>
      </c>
      <c r="N522" s="68">
        <v>0</v>
      </c>
      <c r="O522" s="68">
        <v>0</v>
      </c>
      <c r="P522" s="68">
        <v>0</v>
      </c>
      <c r="Q522" s="77">
        <v>0</v>
      </c>
      <c r="R522" s="77">
        <v>0</v>
      </c>
      <c r="S522" s="77">
        <v>0</v>
      </c>
      <c r="T522" s="77">
        <v>0</v>
      </c>
      <c r="U522" s="77">
        <v>0</v>
      </c>
      <c r="V522" s="77">
        <v>0</v>
      </c>
      <c r="W522" s="77">
        <v>0</v>
      </c>
      <c r="X522" s="77">
        <v>0</v>
      </c>
      <c r="Y522" s="77">
        <v>0</v>
      </c>
      <c r="Z522" s="77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0.20996323164924546</v>
      </c>
      <c r="AK522" s="54">
        <v>0</v>
      </c>
      <c r="AL522" s="54">
        <v>0.20996323164924546</v>
      </c>
      <c r="AM522" s="77">
        <v>360</v>
      </c>
      <c r="AN522" s="54">
        <v>0.20996323164924546</v>
      </c>
      <c r="AO522" s="59">
        <v>225</v>
      </c>
      <c r="AP522" s="59" t="s">
        <v>22151</v>
      </c>
      <c r="AQ522" s="54">
        <v>6.895458119358298</v>
      </c>
      <c r="AR522" s="54">
        <v>-6.6854948877090523</v>
      </c>
      <c r="AS522" s="77">
        <v>360</v>
      </c>
      <c r="AT522" s="54">
        <v>0</v>
      </c>
      <c r="AU522" s="60">
        <v>-13.513857214557907</v>
      </c>
      <c r="AV522" s="54"/>
      <c r="AW522" s="54">
        <v>0</v>
      </c>
      <c r="AX522" s="43">
        <v>0</v>
      </c>
      <c r="AY522" s="167">
        <v>999</v>
      </c>
      <c r="AZ522" s="167">
        <v>788</v>
      </c>
      <c r="BA522" s="113">
        <v>211</v>
      </c>
      <c r="BB522" s="160">
        <v>0</v>
      </c>
      <c r="BC522" s="160">
        <v>0</v>
      </c>
      <c r="BD522" s="267" t="s">
        <v>22151</v>
      </c>
    </row>
    <row r="523" spans="1:56" x14ac:dyDescent="0.3">
      <c r="A523" s="213" t="s">
        <v>2318</v>
      </c>
      <c r="B523" s="33" t="s">
        <v>6546</v>
      </c>
      <c r="C523" s="33" t="s">
        <v>7270</v>
      </c>
      <c r="D523" s="121" t="s">
        <v>1057</v>
      </c>
      <c r="E523" s="33" t="s">
        <v>3591</v>
      </c>
      <c r="F523" s="1" t="s">
        <v>3591</v>
      </c>
      <c r="G523" s="1" t="s">
        <v>1373</v>
      </c>
      <c r="H523" s="1">
        <v>8073</v>
      </c>
      <c r="I523" s="1" t="s">
        <v>10261</v>
      </c>
      <c r="J523" s="1" t="e">
        <v>#VALUE!</v>
      </c>
      <c r="K523" s="1" t="s">
        <v>5712</v>
      </c>
      <c r="L523" s="170">
        <v>0</v>
      </c>
      <c r="M523" s="170">
        <v>0</v>
      </c>
      <c r="N523" s="68">
        <v>0</v>
      </c>
      <c r="O523" s="68">
        <v>0</v>
      </c>
      <c r="P523" s="68">
        <v>0</v>
      </c>
      <c r="Q523" s="77">
        <v>0</v>
      </c>
      <c r="R523" s="77">
        <v>0</v>
      </c>
      <c r="S523" s="77">
        <v>0</v>
      </c>
      <c r="T523" s="77">
        <v>0</v>
      </c>
      <c r="U523" s="77">
        <v>0</v>
      </c>
      <c r="V523" s="77">
        <v>0</v>
      </c>
      <c r="W523" s="77">
        <v>0</v>
      </c>
      <c r="X523" s="77">
        <v>0</v>
      </c>
      <c r="Y523" s="77">
        <v>0</v>
      </c>
      <c r="Z523" s="77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0.20996323164924546</v>
      </c>
      <c r="AK523" s="54">
        <v>0</v>
      </c>
      <c r="AL523" s="54">
        <v>0.20996323164924546</v>
      </c>
      <c r="AM523" s="77">
        <v>360</v>
      </c>
      <c r="AN523" s="54">
        <v>0.20996323164924546</v>
      </c>
      <c r="AO523" s="59">
        <v>225</v>
      </c>
      <c r="AP523" s="59" t="s">
        <v>22151</v>
      </c>
      <c r="AQ523" s="54">
        <v>6.895458119358298</v>
      </c>
      <c r="AR523" s="54">
        <v>-6.6854948877090523</v>
      </c>
      <c r="AS523" s="77">
        <v>360</v>
      </c>
      <c r="AT523" s="54">
        <v>0</v>
      </c>
      <c r="AU523" s="60">
        <v>-13.513857214557907</v>
      </c>
      <c r="AV523" s="54"/>
      <c r="AW523" s="54">
        <v>0</v>
      </c>
      <c r="AX523" s="43">
        <v>0</v>
      </c>
      <c r="AY523" s="167">
        <v>999</v>
      </c>
      <c r="AZ523" s="167">
        <v>788</v>
      </c>
      <c r="BA523" s="113">
        <v>211</v>
      </c>
      <c r="BB523" s="160">
        <v>0</v>
      </c>
      <c r="BC523" s="160">
        <v>0</v>
      </c>
      <c r="BD523" s="267" t="s">
        <v>22151</v>
      </c>
    </row>
    <row r="524" spans="1:56" x14ac:dyDescent="0.3">
      <c r="A524" s="215" t="s">
        <v>2511</v>
      </c>
      <c r="B524" s="33" t="s">
        <v>7968</v>
      </c>
      <c r="C524" s="33" t="s">
        <v>6633</v>
      </c>
      <c r="D524" s="121" t="s">
        <v>1135</v>
      </c>
      <c r="E524" s="33" t="s">
        <v>3591</v>
      </c>
      <c r="F524" s="1" t="s">
        <v>3591</v>
      </c>
      <c r="G524" s="1" t="s">
        <v>1373</v>
      </c>
      <c r="H524" s="1">
        <v>8337</v>
      </c>
      <c r="I524" s="1" t="s">
        <v>9305</v>
      </c>
      <c r="J524" s="1" t="e">
        <v>#VALUE!</v>
      </c>
      <c r="K524" s="1" t="s">
        <v>5846</v>
      </c>
      <c r="L524" s="170">
        <v>0</v>
      </c>
      <c r="M524" s="170">
        <v>0</v>
      </c>
      <c r="N524" s="68">
        <v>0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68">
        <v>0</v>
      </c>
      <c r="V524" s="68">
        <v>0</v>
      </c>
      <c r="W524" s="68">
        <v>0</v>
      </c>
      <c r="X524" s="68">
        <v>0</v>
      </c>
      <c r="Y524" s="68">
        <v>0</v>
      </c>
      <c r="Z524" s="68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0.20996323164924546</v>
      </c>
      <c r="AK524" s="5">
        <v>0</v>
      </c>
      <c r="AL524" s="5">
        <v>0.20996323164924546</v>
      </c>
      <c r="AM524" s="68">
        <v>360</v>
      </c>
      <c r="AN524" s="5">
        <v>0.20996323164924546</v>
      </c>
      <c r="AO524" s="17">
        <v>225</v>
      </c>
      <c r="AP524" s="17" t="s">
        <v>22151</v>
      </c>
      <c r="AQ524" s="5">
        <v>6.895458119358298</v>
      </c>
      <c r="AR524" s="5">
        <v>-6.6854948877090523</v>
      </c>
      <c r="AS524" s="68">
        <v>360</v>
      </c>
      <c r="AT524" s="14">
        <v>0</v>
      </c>
      <c r="AU524" s="42">
        <v>-13.513857214557907</v>
      </c>
      <c r="AV524" s="19"/>
      <c r="AW524" s="19">
        <v>0</v>
      </c>
      <c r="AX524" s="43">
        <v>0</v>
      </c>
      <c r="AY524" s="167">
        <v>999</v>
      </c>
      <c r="AZ524" s="167">
        <v>788</v>
      </c>
      <c r="BA524" s="113">
        <v>211</v>
      </c>
      <c r="BB524" s="160">
        <v>0</v>
      </c>
      <c r="BC524" s="160">
        <v>0</v>
      </c>
      <c r="BD524" s="267" t="s">
        <v>22151</v>
      </c>
    </row>
    <row r="525" spans="1:56" x14ac:dyDescent="0.3">
      <c r="A525" s="178" t="s">
        <v>16368</v>
      </c>
      <c r="B525" s="1" t="s">
        <v>16369</v>
      </c>
      <c r="C525" s="1" t="s">
        <v>7044</v>
      </c>
      <c r="D525" s="121" t="s">
        <v>14243</v>
      </c>
      <c r="E525" s="1" t="s">
        <v>1426</v>
      </c>
      <c r="F525" s="1" t="s">
        <v>6120</v>
      </c>
      <c r="G525" s="1" t="s">
        <v>1373</v>
      </c>
      <c r="H525" s="1">
        <v>15042</v>
      </c>
      <c r="I525" s="1" t="s">
        <v>16370</v>
      </c>
      <c r="J525" s="1" t="e">
        <v>#VALUE!</v>
      </c>
      <c r="K525" s="1" t="s">
        <v>16372</v>
      </c>
      <c r="L525" s="170">
        <v>0</v>
      </c>
      <c r="M525" s="170">
        <v>0</v>
      </c>
      <c r="N525" s="68">
        <v>0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68">
        <v>0</v>
      </c>
      <c r="V525" s="68">
        <v>0</v>
      </c>
      <c r="W525" s="68">
        <v>0</v>
      </c>
      <c r="X525" s="68">
        <v>0</v>
      </c>
      <c r="Y525" s="68">
        <v>0</v>
      </c>
      <c r="Z525" s="68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0.20996323164924546</v>
      </c>
      <c r="AK525" s="5">
        <v>0</v>
      </c>
      <c r="AL525" s="5">
        <v>0.20996323164924546</v>
      </c>
      <c r="AM525" s="68">
        <v>360</v>
      </c>
      <c r="AN525" s="5">
        <v>0.20996323164924546</v>
      </c>
      <c r="AO525" s="17">
        <v>225</v>
      </c>
      <c r="AP525" s="17" t="s">
        <v>22151</v>
      </c>
      <c r="AQ525" s="5">
        <v>6.895458119358298</v>
      </c>
      <c r="AR525" s="5">
        <v>-6.6854948877090523</v>
      </c>
      <c r="AS525" s="68">
        <v>360</v>
      </c>
      <c r="AT525" s="14">
        <v>0</v>
      </c>
      <c r="AU525" s="42">
        <v>-13.513857214557907</v>
      </c>
      <c r="AV525" s="19"/>
      <c r="AW525" s="19">
        <v>0</v>
      </c>
      <c r="AX525" s="43">
        <v>0</v>
      </c>
      <c r="AY525" s="167">
        <v>999</v>
      </c>
      <c r="AZ525" s="167">
        <v>788</v>
      </c>
      <c r="BA525" s="113">
        <v>211</v>
      </c>
      <c r="BB525" s="160">
        <v>0</v>
      </c>
      <c r="BC525" s="160">
        <v>0</v>
      </c>
      <c r="BD525" s="267" t="s">
        <v>22151</v>
      </c>
    </row>
    <row r="526" spans="1:56" x14ac:dyDescent="0.3">
      <c r="A526" s="178" t="s">
        <v>12041</v>
      </c>
      <c r="B526" s="1" t="s">
        <v>7298</v>
      </c>
      <c r="C526" s="1" t="s">
        <v>12042</v>
      </c>
      <c r="D526" s="121" t="s">
        <v>11347</v>
      </c>
      <c r="E526" s="1" t="s">
        <v>1470</v>
      </c>
      <c r="F526" s="1" t="s">
        <v>6120</v>
      </c>
      <c r="G526" s="1" t="s">
        <v>1373</v>
      </c>
      <c r="H526" s="1">
        <v>13188</v>
      </c>
      <c r="I526" s="1" t="s">
        <v>11812</v>
      </c>
      <c r="J526" s="1" t="e">
        <v>#VALUE!</v>
      </c>
      <c r="K526" s="1" t="s">
        <v>12044</v>
      </c>
      <c r="L526" s="170">
        <v>0</v>
      </c>
      <c r="M526" s="170">
        <v>0</v>
      </c>
      <c r="N526" s="68">
        <v>0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68">
        <v>0</v>
      </c>
      <c r="V526" s="68">
        <v>0</v>
      </c>
      <c r="W526" s="68">
        <v>0</v>
      </c>
      <c r="X526" s="68">
        <v>0</v>
      </c>
      <c r="Y526" s="68">
        <v>0</v>
      </c>
      <c r="Z526" s="68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0.20996323164924546</v>
      </c>
      <c r="AK526" s="5">
        <v>0</v>
      </c>
      <c r="AL526" s="5">
        <v>0.20996323164924546</v>
      </c>
      <c r="AM526" s="68">
        <v>360</v>
      </c>
      <c r="AN526" s="5">
        <v>0.20996323164924546</v>
      </c>
      <c r="AO526" s="17">
        <v>225</v>
      </c>
      <c r="AP526" s="17" t="s">
        <v>22151</v>
      </c>
      <c r="AQ526" s="5">
        <v>6.895458119358298</v>
      </c>
      <c r="AR526" s="5">
        <v>-6.6854948877090523</v>
      </c>
      <c r="AS526" s="68">
        <v>360</v>
      </c>
      <c r="AT526" s="14">
        <v>0</v>
      </c>
      <c r="AU526" s="42">
        <v>-13.513857214557907</v>
      </c>
      <c r="AV526" s="19"/>
      <c r="AW526" s="19">
        <v>0</v>
      </c>
      <c r="AX526" s="43">
        <v>0</v>
      </c>
      <c r="AY526" s="167">
        <v>999</v>
      </c>
      <c r="AZ526" s="167">
        <v>788</v>
      </c>
      <c r="BA526" s="113">
        <v>211</v>
      </c>
      <c r="BB526" s="160">
        <v>0</v>
      </c>
      <c r="BC526" s="160">
        <v>0</v>
      </c>
      <c r="BD526" s="267" t="s">
        <v>22151</v>
      </c>
    </row>
    <row r="527" spans="1:56" x14ac:dyDescent="0.3">
      <c r="A527" s="178" t="s">
        <v>5932</v>
      </c>
      <c r="B527" s="33" t="s">
        <v>7667</v>
      </c>
      <c r="C527" s="33" t="s">
        <v>6541</v>
      </c>
      <c r="D527" s="121" t="s">
        <v>1348</v>
      </c>
      <c r="E527" s="33" t="s">
        <v>1470</v>
      </c>
      <c r="F527" s="1" t="s">
        <v>6120</v>
      </c>
      <c r="G527" s="1" t="s">
        <v>1373</v>
      </c>
      <c r="H527" s="1">
        <v>12833</v>
      </c>
      <c r="I527" s="1" t="s">
        <v>9573</v>
      </c>
      <c r="J527" s="1" t="e">
        <v>#VALUE!</v>
      </c>
      <c r="K527" s="1" t="s">
        <v>8800</v>
      </c>
      <c r="L527" s="170">
        <v>0</v>
      </c>
      <c r="M527" s="170">
        <v>0</v>
      </c>
      <c r="N527" s="68">
        <v>0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68">
        <v>0</v>
      </c>
      <c r="V527" s="68">
        <v>0</v>
      </c>
      <c r="W527" s="68">
        <v>0</v>
      </c>
      <c r="X527" s="68">
        <v>0</v>
      </c>
      <c r="Y527" s="68">
        <v>0</v>
      </c>
      <c r="Z527" s="68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0.20996323164924546</v>
      </c>
      <c r="AK527" s="5">
        <v>0</v>
      </c>
      <c r="AL527" s="5">
        <v>0.20996323164924546</v>
      </c>
      <c r="AM527" s="68">
        <v>360</v>
      </c>
      <c r="AN527" s="5">
        <v>0.20996323164924546</v>
      </c>
      <c r="AO527" s="17">
        <v>225</v>
      </c>
      <c r="AP527" s="17" t="s">
        <v>22151</v>
      </c>
      <c r="AQ527" s="5">
        <v>6.895458119358298</v>
      </c>
      <c r="AR527" s="5">
        <v>-6.6854948877090523</v>
      </c>
      <c r="AS527" s="68">
        <v>360</v>
      </c>
      <c r="AT527" s="14">
        <v>0</v>
      </c>
      <c r="AU527" s="42">
        <v>-13.513857214557907</v>
      </c>
      <c r="AV527" s="19"/>
      <c r="AW527" s="19">
        <v>0</v>
      </c>
      <c r="AX527" s="43">
        <v>0</v>
      </c>
      <c r="AY527" s="167">
        <v>999</v>
      </c>
      <c r="AZ527" s="167">
        <v>788</v>
      </c>
      <c r="BA527" s="113">
        <v>211</v>
      </c>
      <c r="BB527" s="160">
        <v>0</v>
      </c>
      <c r="BC527" s="160">
        <v>0</v>
      </c>
      <c r="BD527" s="267" t="s">
        <v>22151</v>
      </c>
    </row>
    <row r="528" spans="1:56" x14ac:dyDescent="0.3">
      <c r="A528" s="178" t="s">
        <v>12849</v>
      </c>
      <c r="B528" s="33" t="s">
        <v>7473</v>
      </c>
      <c r="C528" s="33" t="s">
        <v>6683</v>
      </c>
      <c r="D528" s="121" t="s">
        <v>11287</v>
      </c>
      <c r="E528" s="33" t="s">
        <v>1398</v>
      </c>
      <c r="F528" s="1" t="s">
        <v>9094</v>
      </c>
      <c r="G528" s="1" t="s">
        <v>1373</v>
      </c>
      <c r="H528" s="1">
        <v>17418</v>
      </c>
      <c r="I528" s="1" t="s">
        <v>11829</v>
      </c>
      <c r="J528" s="1" t="e">
        <v>#VALUE!</v>
      </c>
      <c r="K528" s="1" t="s">
        <v>12850</v>
      </c>
      <c r="L528" s="170">
        <v>0</v>
      </c>
      <c r="M528" s="170">
        <v>0</v>
      </c>
      <c r="N528" s="68">
        <v>0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68">
        <v>0</v>
      </c>
      <c r="V528" s="68">
        <v>0</v>
      </c>
      <c r="W528" s="68">
        <v>0</v>
      </c>
      <c r="X528" s="68">
        <v>0</v>
      </c>
      <c r="Y528" s="68">
        <v>0</v>
      </c>
      <c r="Z528" s="68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0.20996323164924546</v>
      </c>
      <c r="AK528" s="5">
        <v>0</v>
      </c>
      <c r="AL528" s="5">
        <v>0.20996323164924546</v>
      </c>
      <c r="AM528" s="68">
        <v>360</v>
      </c>
      <c r="AN528" s="5">
        <v>0.20996323164924546</v>
      </c>
      <c r="AO528" s="17">
        <v>225</v>
      </c>
      <c r="AP528" s="17" t="s">
        <v>22151</v>
      </c>
      <c r="AQ528" s="5">
        <v>6.895458119358298</v>
      </c>
      <c r="AR528" s="5">
        <v>-6.6854948877090523</v>
      </c>
      <c r="AS528" s="68">
        <v>360</v>
      </c>
      <c r="AT528" s="14">
        <v>0</v>
      </c>
      <c r="AU528" s="42">
        <v>-13.513857214557907</v>
      </c>
      <c r="AV528" s="19"/>
      <c r="AW528" s="19">
        <v>0</v>
      </c>
      <c r="AX528" s="43">
        <v>0</v>
      </c>
      <c r="AY528" s="167">
        <v>999</v>
      </c>
      <c r="AZ528" s="167">
        <v>788</v>
      </c>
      <c r="BA528" s="113">
        <v>211</v>
      </c>
      <c r="BB528" s="160">
        <v>0</v>
      </c>
      <c r="BC528" s="160">
        <v>0</v>
      </c>
      <c r="BD528" s="267" t="s">
        <v>22151</v>
      </c>
    </row>
    <row r="529" spans="1:56" x14ac:dyDescent="0.3">
      <c r="A529" s="178" t="s">
        <v>6093</v>
      </c>
      <c r="B529" s="26" t="s">
        <v>8040</v>
      </c>
      <c r="C529" s="26" t="s">
        <v>6764</v>
      </c>
      <c r="D529" s="121" t="s">
        <v>3453</v>
      </c>
      <c r="E529" s="26" t="s">
        <v>1426</v>
      </c>
      <c r="F529" s="1" t="s">
        <v>6120</v>
      </c>
      <c r="G529" s="1" t="s">
        <v>1373</v>
      </c>
      <c r="H529" s="1">
        <v>10534</v>
      </c>
      <c r="I529" s="1" t="s">
        <v>9560</v>
      </c>
      <c r="J529" s="1" t="e">
        <v>#VALUE!</v>
      </c>
      <c r="K529" s="1" t="s">
        <v>6096</v>
      </c>
      <c r="L529" s="170">
        <v>0</v>
      </c>
      <c r="M529" s="170">
        <v>0</v>
      </c>
      <c r="N529" s="68">
        <v>0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68">
        <v>0</v>
      </c>
      <c r="V529" s="68">
        <v>0</v>
      </c>
      <c r="W529" s="68">
        <v>0</v>
      </c>
      <c r="X529" s="68">
        <v>0</v>
      </c>
      <c r="Y529" s="68">
        <v>0</v>
      </c>
      <c r="Z529" s="68">
        <v>0</v>
      </c>
      <c r="AA529" s="5">
        <v>0</v>
      </c>
      <c r="AB529" s="5">
        <v>0</v>
      </c>
      <c r="AC529" s="29">
        <v>0</v>
      </c>
      <c r="AD529" s="29">
        <v>0</v>
      </c>
      <c r="AE529" s="29">
        <v>0</v>
      </c>
      <c r="AF529" s="29">
        <v>0</v>
      </c>
      <c r="AG529" s="29">
        <v>0</v>
      </c>
      <c r="AH529" s="29">
        <v>0</v>
      </c>
      <c r="AI529" s="5">
        <v>0</v>
      </c>
      <c r="AJ529" s="5">
        <v>0.20996323164924546</v>
      </c>
      <c r="AK529" s="7">
        <v>0</v>
      </c>
      <c r="AL529" s="29">
        <v>0.20996323164924546</v>
      </c>
      <c r="AM529" s="101">
        <v>360</v>
      </c>
      <c r="AN529" s="29">
        <v>0.20996323164924546</v>
      </c>
      <c r="AO529" s="30">
        <v>225</v>
      </c>
      <c r="AP529" s="30" t="s">
        <v>22151</v>
      </c>
      <c r="AQ529" s="29">
        <v>6.895458119358298</v>
      </c>
      <c r="AR529" s="29">
        <v>-6.6854948877090523</v>
      </c>
      <c r="AS529" s="101">
        <v>360</v>
      </c>
      <c r="AT529" s="29">
        <v>0</v>
      </c>
      <c r="AU529" s="47">
        <v>-13.513857214557907</v>
      </c>
      <c r="AV529" s="29"/>
      <c r="AW529" s="29">
        <v>0</v>
      </c>
      <c r="AX529" s="43">
        <v>0</v>
      </c>
      <c r="AY529" s="167">
        <v>999</v>
      </c>
      <c r="AZ529" s="167">
        <v>788</v>
      </c>
      <c r="BA529" s="113">
        <v>211</v>
      </c>
      <c r="BB529" s="160">
        <v>0</v>
      </c>
      <c r="BC529" s="160">
        <v>0</v>
      </c>
      <c r="BD529" s="267" t="s">
        <v>22151</v>
      </c>
    </row>
    <row r="530" spans="1:56" x14ac:dyDescent="0.3">
      <c r="A530" s="178" t="s">
        <v>16584</v>
      </c>
      <c r="B530" s="33" t="s">
        <v>16585</v>
      </c>
      <c r="C530" s="33" t="s">
        <v>11107</v>
      </c>
      <c r="D530" s="121" t="s">
        <v>15434</v>
      </c>
      <c r="E530" s="33" t="s">
        <v>1439</v>
      </c>
      <c r="F530" s="1" t="s">
        <v>6120</v>
      </c>
      <c r="G530" s="1" t="s">
        <v>1373</v>
      </c>
      <c r="H530" s="1">
        <v>19403</v>
      </c>
      <c r="I530" s="1" t="s">
        <v>16586</v>
      </c>
      <c r="J530" s="1" t="e">
        <v>#VALUE!</v>
      </c>
      <c r="K530" s="1" t="s">
        <v>15352</v>
      </c>
      <c r="L530" s="170">
        <v>0</v>
      </c>
      <c r="M530" s="170">
        <v>0</v>
      </c>
      <c r="N530" s="68">
        <v>0</v>
      </c>
      <c r="O530" s="68">
        <v>0</v>
      </c>
      <c r="P530" s="68">
        <v>0</v>
      </c>
      <c r="Q530" s="68">
        <v>0</v>
      </c>
      <c r="R530" s="68">
        <v>0</v>
      </c>
      <c r="S530" s="68">
        <v>0</v>
      </c>
      <c r="T530" s="68">
        <v>0</v>
      </c>
      <c r="U530" s="68">
        <v>0</v>
      </c>
      <c r="V530" s="68">
        <v>0</v>
      </c>
      <c r="W530" s="68">
        <v>0</v>
      </c>
      <c r="X530" s="68">
        <v>0</v>
      </c>
      <c r="Y530" s="68">
        <v>0</v>
      </c>
      <c r="Z530" s="68">
        <v>0</v>
      </c>
      <c r="AA530" s="5">
        <v>0</v>
      </c>
      <c r="AB530" s="5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5">
        <v>0</v>
      </c>
      <c r="AJ530" s="5">
        <v>0.20996323164924546</v>
      </c>
      <c r="AK530" s="5">
        <v>0</v>
      </c>
      <c r="AL530" s="34">
        <v>0.20996323164924546</v>
      </c>
      <c r="AM530" s="105">
        <v>360</v>
      </c>
      <c r="AN530" s="34">
        <v>0.20996323164924546</v>
      </c>
      <c r="AO530" s="35">
        <v>225</v>
      </c>
      <c r="AP530" s="35" t="s">
        <v>22151</v>
      </c>
      <c r="AQ530" s="34">
        <v>6.895458119358298</v>
      </c>
      <c r="AR530" s="34">
        <v>-6.6854948877090523</v>
      </c>
      <c r="AS530" s="105">
        <v>360</v>
      </c>
      <c r="AT530" s="34">
        <v>0</v>
      </c>
      <c r="AU530" s="44">
        <v>-13.513857214557907</v>
      </c>
      <c r="AV530" s="34"/>
      <c r="AW530" s="34">
        <v>0</v>
      </c>
      <c r="AX530" s="43">
        <v>0</v>
      </c>
      <c r="AY530" s="167">
        <v>999</v>
      </c>
      <c r="AZ530" s="167">
        <v>788</v>
      </c>
      <c r="BA530" s="113">
        <v>211</v>
      </c>
      <c r="BB530" s="160">
        <v>0</v>
      </c>
      <c r="BC530" s="160">
        <v>0</v>
      </c>
      <c r="BD530" s="267" t="s">
        <v>22151</v>
      </c>
    </row>
    <row r="531" spans="1:56" x14ac:dyDescent="0.3">
      <c r="A531" s="178" t="s">
        <v>12174</v>
      </c>
      <c r="B531" s="33" t="s">
        <v>8123</v>
      </c>
      <c r="C531" s="33" t="s">
        <v>7454</v>
      </c>
      <c r="D531" s="121" t="s">
        <v>14716</v>
      </c>
      <c r="E531" s="33" t="s">
        <v>1416</v>
      </c>
      <c r="F531" s="1" t="s">
        <v>9094</v>
      </c>
      <c r="G531" s="1" t="s">
        <v>1373</v>
      </c>
      <c r="H531" s="1">
        <v>12076</v>
      </c>
      <c r="I531" s="1" t="s">
        <v>11268</v>
      </c>
      <c r="J531" s="1" t="e">
        <v>#VALUE!</v>
      </c>
      <c r="K531" s="1" t="s">
        <v>15226</v>
      </c>
      <c r="L531" s="170">
        <v>0</v>
      </c>
      <c r="M531" s="170">
        <v>0</v>
      </c>
      <c r="N531" s="68">
        <v>0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0</v>
      </c>
      <c r="Z531" s="68">
        <v>0</v>
      </c>
      <c r="AA531" s="5">
        <v>0</v>
      </c>
      <c r="AB531" s="5">
        <v>0</v>
      </c>
      <c r="AC531" s="34">
        <v>0</v>
      </c>
      <c r="AD531" s="34">
        <v>0</v>
      </c>
      <c r="AE531" s="34">
        <v>0</v>
      </c>
      <c r="AF531" s="34">
        <v>0</v>
      </c>
      <c r="AG531" s="34">
        <v>0</v>
      </c>
      <c r="AH531" s="34">
        <v>0</v>
      </c>
      <c r="AI531" s="5">
        <v>0</v>
      </c>
      <c r="AJ531" s="5">
        <v>0.20996323164924546</v>
      </c>
      <c r="AK531" s="5">
        <v>0</v>
      </c>
      <c r="AL531" s="34">
        <v>0.20996323164924546</v>
      </c>
      <c r="AM531" s="105">
        <v>360</v>
      </c>
      <c r="AN531" s="34">
        <v>0.20996323164924546</v>
      </c>
      <c r="AO531" s="35">
        <v>225</v>
      </c>
      <c r="AP531" s="35" t="s">
        <v>22151</v>
      </c>
      <c r="AQ531" s="34">
        <v>6.895458119358298</v>
      </c>
      <c r="AR531" s="34">
        <v>-6.6854948877090523</v>
      </c>
      <c r="AS531" s="105">
        <v>360</v>
      </c>
      <c r="AT531" s="34">
        <v>0</v>
      </c>
      <c r="AU531" s="44">
        <v>-13.513857214557907</v>
      </c>
      <c r="AV531" s="34"/>
      <c r="AW531" s="34">
        <v>0</v>
      </c>
      <c r="AX531" s="43">
        <v>0</v>
      </c>
      <c r="AY531" s="167">
        <v>999</v>
      </c>
      <c r="AZ531" s="167">
        <v>788</v>
      </c>
      <c r="BA531" s="113">
        <v>211</v>
      </c>
      <c r="BB531" s="160">
        <v>0</v>
      </c>
      <c r="BC531" s="160">
        <v>0</v>
      </c>
      <c r="BD531" s="267" t="s">
        <v>22151</v>
      </c>
    </row>
    <row r="532" spans="1:56" x14ac:dyDescent="0.3">
      <c r="A532" s="214" t="s">
        <v>2994</v>
      </c>
      <c r="B532" s="33" t="s">
        <v>6932</v>
      </c>
      <c r="C532" s="33" t="s">
        <v>8062</v>
      </c>
      <c r="D532" s="121" t="s">
        <v>1260</v>
      </c>
      <c r="E532" s="33" t="s">
        <v>3591</v>
      </c>
      <c r="F532" s="114" t="s">
        <v>3591</v>
      </c>
      <c r="G532" s="1" t="s">
        <v>1373</v>
      </c>
      <c r="H532" s="114">
        <v>13398</v>
      </c>
      <c r="I532" s="114" t="s">
        <v>9968</v>
      </c>
      <c r="J532" s="114" t="e">
        <v>#VALUE!</v>
      </c>
      <c r="K532" s="114" t="s">
        <v>6206</v>
      </c>
      <c r="L532" s="172">
        <v>0</v>
      </c>
      <c r="M532" s="172">
        <v>0</v>
      </c>
      <c r="N532" s="115">
        <v>0</v>
      </c>
      <c r="O532" s="115">
        <v>0</v>
      </c>
      <c r="P532" s="115">
        <v>0</v>
      </c>
      <c r="Q532" s="115">
        <v>0</v>
      </c>
      <c r="R532" s="115">
        <v>0</v>
      </c>
      <c r="S532" s="115">
        <v>0</v>
      </c>
      <c r="T532" s="115">
        <v>0</v>
      </c>
      <c r="U532" s="115">
        <v>0</v>
      </c>
      <c r="V532" s="115">
        <v>0</v>
      </c>
      <c r="W532" s="115">
        <v>0</v>
      </c>
      <c r="X532" s="115">
        <v>0</v>
      </c>
      <c r="Y532" s="115">
        <v>0</v>
      </c>
      <c r="Z532" s="115">
        <v>0</v>
      </c>
      <c r="AA532" s="116">
        <v>0</v>
      </c>
      <c r="AB532" s="116">
        <v>0</v>
      </c>
      <c r="AC532" s="116">
        <v>0</v>
      </c>
      <c r="AD532" s="116">
        <v>0</v>
      </c>
      <c r="AE532" s="116">
        <v>0</v>
      </c>
      <c r="AF532" s="116">
        <v>0</v>
      </c>
      <c r="AG532" s="116">
        <v>0</v>
      </c>
      <c r="AH532" s="116">
        <v>0</v>
      </c>
      <c r="AI532" s="116">
        <v>0</v>
      </c>
      <c r="AJ532" s="116">
        <v>0.20996323164924546</v>
      </c>
      <c r="AK532" s="116">
        <v>0</v>
      </c>
      <c r="AL532" s="116">
        <v>0.20996323164924546</v>
      </c>
      <c r="AM532" s="115">
        <v>360</v>
      </c>
      <c r="AN532" s="116">
        <v>0.20996323164924546</v>
      </c>
      <c r="AO532" s="119">
        <v>225</v>
      </c>
      <c r="AP532" s="119" t="s">
        <v>22151</v>
      </c>
      <c r="AQ532" s="34">
        <v>6.895458119358298</v>
      </c>
      <c r="AR532" s="116">
        <v>-6.6854948877090523</v>
      </c>
      <c r="AS532" s="115">
        <v>360</v>
      </c>
      <c r="AT532" s="116">
        <v>0</v>
      </c>
      <c r="AU532" s="117">
        <v>-13.513857214557907</v>
      </c>
      <c r="AV532" s="116"/>
      <c r="AW532" s="116">
        <v>0</v>
      </c>
      <c r="AX532" s="43">
        <v>0</v>
      </c>
      <c r="AY532" s="168">
        <v>999</v>
      </c>
      <c r="AZ532" s="168">
        <v>788</v>
      </c>
      <c r="BA532" s="120">
        <v>211</v>
      </c>
      <c r="BB532" s="161">
        <v>0</v>
      </c>
      <c r="BC532" s="161">
        <v>0</v>
      </c>
      <c r="BD532" s="267" t="s">
        <v>22151</v>
      </c>
    </row>
    <row r="533" spans="1:56" x14ac:dyDescent="0.3">
      <c r="A533" s="214" t="s">
        <v>3117</v>
      </c>
      <c r="B533" s="33" t="s">
        <v>8086</v>
      </c>
      <c r="C533" s="33" t="s">
        <v>6987</v>
      </c>
      <c r="D533" s="121" t="s">
        <v>839</v>
      </c>
      <c r="E533" s="33" t="s">
        <v>1470</v>
      </c>
      <c r="F533" s="114" t="s">
        <v>6120</v>
      </c>
      <c r="G533" s="1" t="s">
        <v>1373</v>
      </c>
      <c r="H533" s="114">
        <v>10190</v>
      </c>
      <c r="I533" s="114" t="s">
        <v>10278</v>
      </c>
      <c r="J533" s="114" t="e">
        <v>#VALUE!</v>
      </c>
      <c r="K533" s="114" t="s">
        <v>8974</v>
      </c>
      <c r="L533" s="172">
        <v>0</v>
      </c>
      <c r="M533" s="172">
        <v>0</v>
      </c>
      <c r="N533" s="115">
        <v>0</v>
      </c>
      <c r="O533" s="115">
        <v>0</v>
      </c>
      <c r="P533" s="115">
        <v>0</v>
      </c>
      <c r="Q533" s="115">
        <v>0</v>
      </c>
      <c r="R533" s="115">
        <v>0</v>
      </c>
      <c r="S533" s="115">
        <v>0</v>
      </c>
      <c r="T533" s="115">
        <v>0</v>
      </c>
      <c r="U533" s="115">
        <v>0</v>
      </c>
      <c r="V533" s="115">
        <v>0</v>
      </c>
      <c r="W533" s="115">
        <v>0</v>
      </c>
      <c r="X533" s="115">
        <v>0</v>
      </c>
      <c r="Y533" s="115">
        <v>0</v>
      </c>
      <c r="Z533" s="115">
        <v>0</v>
      </c>
      <c r="AA533" s="116">
        <v>0</v>
      </c>
      <c r="AB533" s="116">
        <v>0</v>
      </c>
      <c r="AC533" s="116">
        <v>0</v>
      </c>
      <c r="AD533" s="116">
        <v>0</v>
      </c>
      <c r="AE533" s="116">
        <v>0</v>
      </c>
      <c r="AF533" s="116">
        <v>0</v>
      </c>
      <c r="AG533" s="116">
        <v>0</v>
      </c>
      <c r="AH533" s="116">
        <v>0</v>
      </c>
      <c r="AI533" s="116">
        <v>0</v>
      </c>
      <c r="AJ533" s="116">
        <v>0.20996323164924546</v>
      </c>
      <c r="AK533" s="116">
        <v>0</v>
      </c>
      <c r="AL533" s="116">
        <v>0.20996323164924546</v>
      </c>
      <c r="AM533" s="115">
        <v>360</v>
      </c>
      <c r="AN533" s="116">
        <v>0.20996323164924546</v>
      </c>
      <c r="AO533" s="119">
        <v>225</v>
      </c>
      <c r="AP533" s="119" t="s">
        <v>22151</v>
      </c>
      <c r="AQ533" s="34">
        <v>6.895458119358298</v>
      </c>
      <c r="AR533" s="116">
        <v>-6.6854948877090523</v>
      </c>
      <c r="AS533" s="115">
        <v>360</v>
      </c>
      <c r="AT533" s="116">
        <v>0</v>
      </c>
      <c r="AU533" s="117">
        <v>-13.513857214557907</v>
      </c>
      <c r="AV533" s="116"/>
      <c r="AW533" s="116">
        <v>0</v>
      </c>
      <c r="AX533" s="43">
        <v>0</v>
      </c>
      <c r="AY533" s="168">
        <v>999</v>
      </c>
      <c r="AZ533" s="168">
        <v>788</v>
      </c>
      <c r="BA533" s="120">
        <v>211</v>
      </c>
      <c r="BB533" s="161">
        <v>0</v>
      </c>
      <c r="BC533" s="161">
        <v>0</v>
      </c>
      <c r="BD533" s="267" t="s">
        <v>22151</v>
      </c>
    </row>
    <row r="534" spans="1:56" x14ac:dyDescent="0.3">
      <c r="A534" s="212" t="s">
        <v>8280</v>
      </c>
      <c r="B534" s="1" t="s">
        <v>6873</v>
      </c>
      <c r="C534" s="1" t="s">
        <v>7806</v>
      </c>
      <c r="D534" s="121" t="s">
        <v>8976</v>
      </c>
      <c r="E534" s="1" t="s">
        <v>1389</v>
      </c>
      <c r="F534" s="1" t="s">
        <v>6120</v>
      </c>
      <c r="G534" s="1" t="s">
        <v>1373</v>
      </c>
      <c r="H534" s="216">
        <v>13172</v>
      </c>
      <c r="I534" s="216" t="s">
        <v>9539</v>
      </c>
      <c r="J534" s="244" t="e">
        <v>#VALUE!</v>
      </c>
      <c r="K534" s="244" t="s">
        <v>8978</v>
      </c>
      <c r="L534" s="171">
        <v>0</v>
      </c>
      <c r="M534" s="171">
        <v>0</v>
      </c>
      <c r="N534" s="221">
        <v>0</v>
      </c>
      <c r="O534" s="97">
        <v>0</v>
      </c>
      <c r="P534" s="97">
        <v>0</v>
      </c>
      <c r="Q534" s="221">
        <v>0</v>
      </c>
      <c r="R534" s="97">
        <v>0</v>
      </c>
      <c r="S534" s="97">
        <v>0</v>
      </c>
      <c r="T534" s="221">
        <v>0</v>
      </c>
      <c r="U534" s="221">
        <v>0</v>
      </c>
      <c r="V534" s="221">
        <v>0</v>
      </c>
      <c r="W534" s="221">
        <v>0</v>
      </c>
      <c r="X534" s="221">
        <v>0</v>
      </c>
      <c r="Y534" s="221">
        <v>0</v>
      </c>
      <c r="Z534" s="221">
        <v>0</v>
      </c>
      <c r="AA534" s="224">
        <v>0</v>
      </c>
      <c r="AB534" s="224">
        <v>0</v>
      </c>
      <c r="AC534" s="236">
        <v>0</v>
      </c>
      <c r="AD534" s="225">
        <v>0</v>
      </c>
      <c r="AE534" s="236">
        <v>0</v>
      </c>
      <c r="AF534" s="225">
        <v>0</v>
      </c>
      <c r="AG534" s="225">
        <v>0</v>
      </c>
      <c r="AH534" s="236">
        <v>0</v>
      </c>
      <c r="AI534" s="224">
        <v>0</v>
      </c>
      <c r="AJ534" s="224">
        <v>0.20996323164924546</v>
      </c>
      <c r="AK534" s="236">
        <v>0</v>
      </c>
      <c r="AL534" s="242">
        <v>0.20996323164924546</v>
      </c>
      <c r="AM534" s="229">
        <v>360</v>
      </c>
      <c r="AN534" s="230">
        <v>0.20996323164924546</v>
      </c>
      <c r="AO534" s="250">
        <v>225</v>
      </c>
      <c r="AP534" s="233" t="s">
        <v>22151</v>
      </c>
      <c r="AQ534" s="236">
        <v>6.895458119358298</v>
      </c>
      <c r="AR534" s="236">
        <v>-6.6854948877090523</v>
      </c>
      <c r="AS534" s="238">
        <v>360</v>
      </c>
      <c r="AT534" s="236">
        <v>0</v>
      </c>
      <c r="AU534" s="243">
        <v>-13.513857214557907</v>
      </c>
      <c r="AV534" s="236"/>
      <c r="AW534" s="236">
        <v>0</v>
      </c>
      <c r="AX534" s="43">
        <v>0</v>
      </c>
      <c r="AY534" s="268">
        <v>999</v>
      </c>
      <c r="AZ534" s="255">
        <v>788</v>
      </c>
      <c r="BA534" s="256">
        <v>211</v>
      </c>
      <c r="BB534" s="257">
        <v>0</v>
      </c>
      <c r="BC534" s="257">
        <v>0</v>
      </c>
      <c r="BD534" s="267" t="s">
        <v>22151</v>
      </c>
    </row>
    <row r="535" spans="1:56" x14ac:dyDescent="0.3">
      <c r="A535" s="178" t="s">
        <v>12423</v>
      </c>
      <c r="B535" s="33" t="s">
        <v>7351</v>
      </c>
      <c r="C535" s="33" t="s">
        <v>12424</v>
      </c>
      <c r="D535" s="121" t="s">
        <v>11328</v>
      </c>
      <c r="E535" s="33" t="s">
        <v>1434</v>
      </c>
      <c r="F535" s="1" t="s">
        <v>9094</v>
      </c>
      <c r="G535" s="1" t="s">
        <v>1373</v>
      </c>
      <c r="H535" s="26">
        <v>11457</v>
      </c>
      <c r="I535" s="26" t="s">
        <v>11329</v>
      </c>
      <c r="J535" s="26" t="e">
        <v>#VALUE!</v>
      </c>
      <c r="K535" s="26" t="s">
        <v>12426</v>
      </c>
      <c r="L535" s="171">
        <v>0</v>
      </c>
      <c r="M535" s="171">
        <v>0</v>
      </c>
      <c r="N535" s="68">
        <v>0</v>
      </c>
      <c r="O535" s="68">
        <v>0</v>
      </c>
      <c r="P535" s="68">
        <v>0</v>
      </c>
      <c r="Q535" s="97">
        <v>0</v>
      </c>
      <c r="R535" s="97">
        <v>0</v>
      </c>
      <c r="S535" s="97">
        <v>0</v>
      </c>
      <c r="T535" s="97">
        <v>0</v>
      </c>
      <c r="U535" s="97">
        <v>0</v>
      </c>
      <c r="V535" s="97">
        <v>0</v>
      </c>
      <c r="W535" s="97">
        <v>0</v>
      </c>
      <c r="X535" s="97">
        <v>0</v>
      </c>
      <c r="Y535" s="97">
        <v>0</v>
      </c>
      <c r="Z535" s="97">
        <v>0</v>
      </c>
      <c r="AA535" s="27">
        <v>0</v>
      </c>
      <c r="AB535" s="27">
        <v>0</v>
      </c>
      <c r="AC535" s="27">
        <v>0</v>
      </c>
      <c r="AD535" s="27">
        <v>0</v>
      </c>
      <c r="AE535" s="27">
        <v>0</v>
      </c>
      <c r="AF535" s="27">
        <v>0</v>
      </c>
      <c r="AG535" s="27">
        <v>0</v>
      </c>
      <c r="AH535" s="27">
        <v>0</v>
      </c>
      <c r="AI535" s="27">
        <v>0</v>
      </c>
      <c r="AJ535" s="27">
        <v>0.20996323164924546</v>
      </c>
      <c r="AK535" s="27">
        <v>0</v>
      </c>
      <c r="AL535" s="27">
        <v>0.20996323164924546</v>
      </c>
      <c r="AM535" s="97">
        <v>360</v>
      </c>
      <c r="AN535" s="27">
        <v>0.20996323164924546</v>
      </c>
      <c r="AO535" s="28">
        <v>225</v>
      </c>
      <c r="AP535" s="28" t="s">
        <v>22151</v>
      </c>
      <c r="AQ535" s="27">
        <v>6.895458119358298</v>
      </c>
      <c r="AR535" s="27">
        <v>-6.6854948877090523</v>
      </c>
      <c r="AS535" s="97">
        <v>360</v>
      </c>
      <c r="AT535" s="27">
        <v>0</v>
      </c>
      <c r="AU535" s="43">
        <v>-13.513857214557907</v>
      </c>
      <c r="AV535" s="27"/>
      <c r="AW535" s="27">
        <v>0</v>
      </c>
      <c r="AX535" s="43">
        <v>0</v>
      </c>
      <c r="AY535" s="167">
        <v>999</v>
      </c>
      <c r="AZ535" s="167">
        <v>788</v>
      </c>
      <c r="BA535" s="113">
        <v>211</v>
      </c>
      <c r="BB535" s="160">
        <v>0</v>
      </c>
      <c r="BC535" s="160">
        <v>0</v>
      </c>
      <c r="BD535" s="267" t="s">
        <v>22151</v>
      </c>
    </row>
    <row r="536" spans="1:56" x14ac:dyDescent="0.3">
      <c r="A536" s="178" t="s">
        <v>16970</v>
      </c>
      <c r="B536" s="33" t="s">
        <v>16971</v>
      </c>
      <c r="C536" s="33" t="s">
        <v>6872</v>
      </c>
      <c r="D536" s="121" t="s">
        <v>14225</v>
      </c>
      <c r="E536" s="33" t="s">
        <v>1405</v>
      </c>
      <c r="F536" s="1" t="s">
        <v>6120</v>
      </c>
      <c r="G536" s="1" t="s">
        <v>1373</v>
      </c>
      <c r="H536" s="1">
        <v>13424</v>
      </c>
      <c r="I536" s="1" t="s">
        <v>16972</v>
      </c>
      <c r="J536" s="1" t="e">
        <v>#VALUE!</v>
      </c>
      <c r="K536" s="1" t="s">
        <v>15467</v>
      </c>
      <c r="L536" s="170">
        <v>0</v>
      </c>
      <c r="M536" s="170">
        <v>0</v>
      </c>
      <c r="N536" s="68">
        <v>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68">
        <v>0</v>
      </c>
      <c r="V536" s="68">
        <v>0</v>
      </c>
      <c r="W536" s="68">
        <v>0</v>
      </c>
      <c r="X536" s="68">
        <v>0</v>
      </c>
      <c r="Y536" s="68">
        <v>0</v>
      </c>
      <c r="Z536" s="68">
        <v>0</v>
      </c>
      <c r="AA536" s="5">
        <v>0</v>
      </c>
      <c r="AB536" s="5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5">
        <v>0</v>
      </c>
      <c r="AJ536" s="5">
        <v>0.20996323164924546</v>
      </c>
      <c r="AK536" s="7">
        <v>0</v>
      </c>
      <c r="AL536" s="36">
        <v>0.20996323164924546</v>
      </c>
      <c r="AM536" s="106">
        <v>360</v>
      </c>
      <c r="AN536" s="36">
        <v>0.20996323164924546</v>
      </c>
      <c r="AO536" s="37">
        <v>225</v>
      </c>
      <c r="AP536" s="37" t="s">
        <v>22151</v>
      </c>
      <c r="AQ536" s="36">
        <v>6.895458119358298</v>
      </c>
      <c r="AR536" s="36">
        <v>-6.6854948877090523</v>
      </c>
      <c r="AS536" s="106">
        <v>360</v>
      </c>
      <c r="AT536" s="36">
        <v>0</v>
      </c>
      <c r="AU536" s="45">
        <v>-13.513857214557907</v>
      </c>
      <c r="AV536" s="36"/>
      <c r="AW536" s="36">
        <v>0</v>
      </c>
      <c r="AX536" s="43">
        <v>0</v>
      </c>
      <c r="AY536" s="167">
        <v>999</v>
      </c>
      <c r="AZ536" s="167">
        <v>788</v>
      </c>
      <c r="BA536" s="113">
        <v>211</v>
      </c>
      <c r="BB536" s="160">
        <v>0</v>
      </c>
      <c r="BC536" s="160">
        <v>0</v>
      </c>
      <c r="BD536" s="267" t="s">
        <v>22151</v>
      </c>
    </row>
    <row r="537" spans="1:56" x14ac:dyDescent="0.3">
      <c r="A537" s="213" t="s">
        <v>13931</v>
      </c>
      <c r="B537" s="33" t="s">
        <v>7494</v>
      </c>
      <c r="C537" s="33" t="s">
        <v>7232</v>
      </c>
      <c r="D537" s="121" t="s">
        <v>11372</v>
      </c>
      <c r="E537" s="33" t="s">
        <v>3591</v>
      </c>
      <c r="F537" s="1" t="s">
        <v>3591</v>
      </c>
      <c r="G537" s="1" t="s">
        <v>1373</v>
      </c>
      <c r="H537" s="1">
        <v>1345</v>
      </c>
      <c r="I537" s="1" t="s">
        <v>11373</v>
      </c>
      <c r="J537" s="1" t="e">
        <v>#VALUE!</v>
      </c>
      <c r="K537" s="1" t="s">
        <v>13933</v>
      </c>
      <c r="L537" s="170">
        <v>0</v>
      </c>
      <c r="M537" s="170">
        <v>0</v>
      </c>
      <c r="N537" s="68">
        <v>0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68">
        <v>0</v>
      </c>
      <c r="V537" s="68">
        <v>0</v>
      </c>
      <c r="W537" s="68">
        <v>0</v>
      </c>
      <c r="X537" s="68">
        <v>0</v>
      </c>
      <c r="Y537" s="68">
        <v>0</v>
      </c>
      <c r="Z537" s="68">
        <v>0</v>
      </c>
      <c r="AA537" s="5">
        <v>0</v>
      </c>
      <c r="AB537" s="5">
        <v>0</v>
      </c>
      <c r="AC537" s="57">
        <v>0</v>
      </c>
      <c r="AD537" s="57">
        <v>0</v>
      </c>
      <c r="AE537" s="57">
        <v>0</v>
      </c>
      <c r="AF537" s="57">
        <v>0</v>
      </c>
      <c r="AG537" s="57">
        <v>0</v>
      </c>
      <c r="AH537" s="57">
        <v>0</v>
      </c>
      <c r="AI537" s="5">
        <v>0</v>
      </c>
      <c r="AJ537" s="5">
        <v>0.20996323164924546</v>
      </c>
      <c r="AK537" s="7">
        <v>0</v>
      </c>
      <c r="AL537" s="57">
        <v>0.20996323164924546</v>
      </c>
      <c r="AM537" s="81">
        <v>360</v>
      </c>
      <c r="AN537" s="57">
        <v>0.20996323164924546</v>
      </c>
      <c r="AO537" s="62">
        <v>225</v>
      </c>
      <c r="AP537" s="62" t="s">
        <v>22151</v>
      </c>
      <c r="AQ537" s="57">
        <v>6.895458119358298</v>
      </c>
      <c r="AR537" s="57">
        <v>-6.6854948877090523</v>
      </c>
      <c r="AS537" s="81">
        <v>360</v>
      </c>
      <c r="AT537" s="57">
        <v>0</v>
      </c>
      <c r="AU537" s="63">
        <v>-13.513857214557907</v>
      </c>
      <c r="AV537" s="57"/>
      <c r="AW537" s="57">
        <v>0</v>
      </c>
      <c r="AX537" s="43">
        <v>0</v>
      </c>
      <c r="AY537" s="167">
        <v>999</v>
      </c>
      <c r="AZ537" s="167">
        <v>788</v>
      </c>
      <c r="BA537" s="113">
        <v>211</v>
      </c>
      <c r="BB537" s="160">
        <v>0</v>
      </c>
      <c r="BC537" s="160">
        <v>0</v>
      </c>
      <c r="BD537" s="267" t="s">
        <v>22151</v>
      </c>
    </row>
    <row r="538" spans="1:56" x14ac:dyDescent="0.3">
      <c r="A538" s="178" t="s">
        <v>4050</v>
      </c>
      <c r="B538" s="33" t="s">
        <v>7680</v>
      </c>
      <c r="C538" s="33" t="s">
        <v>7681</v>
      </c>
      <c r="D538" s="121" t="s">
        <v>1318</v>
      </c>
      <c r="E538" s="33" t="s">
        <v>1426</v>
      </c>
      <c r="F538" s="1" t="s">
        <v>6120</v>
      </c>
      <c r="G538" s="1" t="s">
        <v>1373</v>
      </c>
      <c r="H538" s="1">
        <v>12910</v>
      </c>
      <c r="I538" s="1" t="s">
        <v>10227</v>
      </c>
      <c r="J538" s="1" t="e">
        <v>#VALUE!</v>
      </c>
      <c r="K538" s="1" t="s">
        <v>5531</v>
      </c>
      <c r="L538" s="170">
        <v>0</v>
      </c>
      <c r="M538" s="170">
        <v>0</v>
      </c>
      <c r="N538" s="68">
        <v>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0</v>
      </c>
      <c r="Z538" s="68">
        <v>0</v>
      </c>
      <c r="AA538" s="5">
        <v>0</v>
      </c>
      <c r="AB538" s="5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5">
        <v>0</v>
      </c>
      <c r="AJ538" s="5">
        <v>0.20996323164924546</v>
      </c>
      <c r="AK538" s="7">
        <v>0</v>
      </c>
      <c r="AL538" s="36">
        <v>0.20996323164924546</v>
      </c>
      <c r="AM538" s="106">
        <v>360</v>
      </c>
      <c r="AN538" s="36">
        <v>0.20996323164924546</v>
      </c>
      <c r="AO538" s="37">
        <v>225</v>
      </c>
      <c r="AP538" s="37" t="s">
        <v>22151</v>
      </c>
      <c r="AQ538" s="36">
        <v>6.895458119358298</v>
      </c>
      <c r="AR538" s="36">
        <v>-6.6854948877090523</v>
      </c>
      <c r="AS538" s="106">
        <v>360</v>
      </c>
      <c r="AT538" s="36">
        <v>0</v>
      </c>
      <c r="AU538" s="45">
        <v>-13.513857214557907</v>
      </c>
      <c r="AV538" s="36"/>
      <c r="AW538" s="36">
        <v>0</v>
      </c>
      <c r="AX538" s="43">
        <v>0</v>
      </c>
      <c r="AY538" s="167">
        <v>749.36</v>
      </c>
      <c r="AZ538" s="167">
        <v>788</v>
      </c>
      <c r="BA538" s="113">
        <v>-38.639999999999986</v>
      </c>
      <c r="BB538" s="160">
        <v>706</v>
      </c>
      <c r="BC538" s="160">
        <v>724</v>
      </c>
      <c r="BD538" s="267" t="s">
        <v>22151</v>
      </c>
    </row>
    <row r="539" spans="1:56" x14ac:dyDescent="0.3">
      <c r="A539" s="212" t="s">
        <v>19893</v>
      </c>
      <c r="B539" s="1" t="s">
        <v>19895</v>
      </c>
      <c r="C539" s="1" t="s">
        <v>19894</v>
      </c>
      <c r="D539" s="121" t="s">
        <v>17188</v>
      </c>
      <c r="E539" s="1" t="s">
        <v>1413</v>
      </c>
      <c r="F539" s="1" t="s">
        <v>9094</v>
      </c>
      <c r="G539" s="1" t="s">
        <v>1373</v>
      </c>
      <c r="H539" s="216">
        <v>19671</v>
      </c>
      <c r="I539" s="216" t="s">
        <v>19896</v>
      </c>
      <c r="J539" s="244" t="e">
        <v>#VALUE!</v>
      </c>
      <c r="K539" s="244" t="s">
        <v>19897</v>
      </c>
      <c r="L539" s="171">
        <v>0</v>
      </c>
      <c r="M539" s="171">
        <v>0</v>
      </c>
      <c r="N539" s="221">
        <v>0</v>
      </c>
      <c r="O539" s="97">
        <v>0</v>
      </c>
      <c r="P539" s="97">
        <v>0</v>
      </c>
      <c r="Q539" s="221">
        <v>0</v>
      </c>
      <c r="R539" s="97">
        <v>0</v>
      </c>
      <c r="S539" s="97">
        <v>0</v>
      </c>
      <c r="T539" s="221">
        <v>0</v>
      </c>
      <c r="U539" s="221">
        <v>0</v>
      </c>
      <c r="V539" s="221">
        <v>0</v>
      </c>
      <c r="W539" s="221">
        <v>0</v>
      </c>
      <c r="X539" s="221">
        <v>0</v>
      </c>
      <c r="Y539" s="221">
        <v>0</v>
      </c>
      <c r="Z539" s="221">
        <v>0</v>
      </c>
      <c r="AA539" s="224">
        <v>0</v>
      </c>
      <c r="AB539" s="224">
        <v>0</v>
      </c>
      <c r="AC539" s="224">
        <v>0</v>
      </c>
      <c r="AD539" s="245">
        <v>0</v>
      </c>
      <c r="AE539" s="224">
        <v>0</v>
      </c>
      <c r="AF539" s="245">
        <v>0</v>
      </c>
      <c r="AG539" s="245">
        <v>0</v>
      </c>
      <c r="AH539" s="224">
        <v>0</v>
      </c>
      <c r="AI539" s="224">
        <v>0</v>
      </c>
      <c r="AJ539" s="224">
        <v>0.20996323164924546</v>
      </c>
      <c r="AK539" s="224">
        <v>0</v>
      </c>
      <c r="AL539" s="228">
        <v>0.20996323164924546</v>
      </c>
      <c r="AM539" s="246">
        <v>360</v>
      </c>
      <c r="AN539" s="247">
        <v>0.20996323164924546</v>
      </c>
      <c r="AO539" s="248">
        <v>225</v>
      </c>
      <c r="AP539" s="253" t="s">
        <v>22151</v>
      </c>
      <c r="AQ539" s="224">
        <v>6.895458119358298</v>
      </c>
      <c r="AR539" s="224">
        <v>-6.6854948877090523</v>
      </c>
      <c r="AS539" s="221">
        <v>360</v>
      </c>
      <c r="AT539" s="224">
        <v>0</v>
      </c>
      <c r="AU539" s="239">
        <v>-13.513857214557907</v>
      </c>
      <c r="AV539" s="224"/>
      <c r="AW539" s="224">
        <v>0</v>
      </c>
      <c r="AX539" s="43">
        <v>0</v>
      </c>
      <c r="AY539" s="268">
        <v>999</v>
      </c>
      <c r="AZ539" s="255">
        <v>788</v>
      </c>
      <c r="BA539" s="256">
        <v>211</v>
      </c>
      <c r="BB539" s="257">
        <v>0</v>
      </c>
      <c r="BC539" s="257">
        <v>0</v>
      </c>
      <c r="BD539" s="267" t="s">
        <v>22151</v>
      </c>
    </row>
    <row r="540" spans="1:56" x14ac:dyDescent="0.3">
      <c r="A540" s="214" t="s">
        <v>12028</v>
      </c>
      <c r="B540" s="33" t="s">
        <v>12029</v>
      </c>
      <c r="C540" s="33" t="s">
        <v>6551</v>
      </c>
      <c r="D540" s="121" t="s">
        <v>11483</v>
      </c>
      <c r="E540" s="33" t="s">
        <v>1430</v>
      </c>
      <c r="F540" s="114" t="s">
        <v>6120</v>
      </c>
      <c r="G540" s="1" t="s">
        <v>1373</v>
      </c>
      <c r="H540" s="114">
        <v>11369</v>
      </c>
      <c r="I540" s="114" t="s">
        <v>11484</v>
      </c>
      <c r="J540" s="114" t="e">
        <v>#VALUE!</v>
      </c>
      <c r="K540" s="114" t="s">
        <v>12031</v>
      </c>
      <c r="L540" s="172">
        <v>0</v>
      </c>
      <c r="M540" s="172">
        <v>0</v>
      </c>
      <c r="N540" s="115">
        <v>0</v>
      </c>
      <c r="O540" s="115">
        <v>0</v>
      </c>
      <c r="P540" s="115">
        <v>0</v>
      </c>
      <c r="Q540" s="115">
        <v>0</v>
      </c>
      <c r="R540" s="115">
        <v>0</v>
      </c>
      <c r="S540" s="115">
        <v>0</v>
      </c>
      <c r="T540" s="115">
        <v>0</v>
      </c>
      <c r="U540" s="115">
        <v>0</v>
      </c>
      <c r="V540" s="115">
        <v>0</v>
      </c>
      <c r="W540" s="115">
        <v>0</v>
      </c>
      <c r="X540" s="115">
        <v>0</v>
      </c>
      <c r="Y540" s="115">
        <v>0</v>
      </c>
      <c r="Z540" s="115">
        <v>0</v>
      </c>
      <c r="AA540" s="116">
        <v>0</v>
      </c>
      <c r="AB540" s="116">
        <v>0</v>
      </c>
      <c r="AC540" s="139">
        <v>0</v>
      </c>
      <c r="AD540" s="139">
        <v>0</v>
      </c>
      <c r="AE540" s="139">
        <v>0</v>
      </c>
      <c r="AF540" s="139">
        <v>0</v>
      </c>
      <c r="AG540" s="139">
        <v>0</v>
      </c>
      <c r="AH540" s="139">
        <v>0</v>
      </c>
      <c r="AI540" s="116">
        <v>0</v>
      </c>
      <c r="AJ540" s="116">
        <v>0.20996323164924546</v>
      </c>
      <c r="AK540" s="139">
        <v>0</v>
      </c>
      <c r="AL540" s="139">
        <v>0.20996323164924546</v>
      </c>
      <c r="AM540" s="138">
        <v>360</v>
      </c>
      <c r="AN540" s="139">
        <v>0.20996323164924546</v>
      </c>
      <c r="AO540" s="141">
        <v>225</v>
      </c>
      <c r="AP540" s="141" t="s">
        <v>22151</v>
      </c>
      <c r="AQ540" s="36">
        <v>6.895458119358298</v>
      </c>
      <c r="AR540" s="139">
        <v>-6.6854948877090523</v>
      </c>
      <c r="AS540" s="138">
        <v>360</v>
      </c>
      <c r="AT540" s="139">
        <v>0</v>
      </c>
      <c r="AU540" s="145">
        <v>-13.513857214557907</v>
      </c>
      <c r="AV540" s="139"/>
      <c r="AW540" s="139">
        <v>0</v>
      </c>
      <c r="AX540" s="43">
        <v>0</v>
      </c>
      <c r="AY540" s="168">
        <v>999</v>
      </c>
      <c r="AZ540" s="168">
        <v>788</v>
      </c>
      <c r="BA540" s="120">
        <v>211</v>
      </c>
      <c r="BB540" s="161">
        <v>0</v>
      </c>
      <c r="BC540" s="161">
        <v>0</v>
      </c>
      <c r="BD540" s="267" t="s">
        <v>22151</v>
      </c>
    </row>
    <row r="541" spans="1:56" x14ac:dyDescent="0.3">
      <c r="A541" s="213" t="s">
        <v>16275</v>
      </c>
      <c r="B541" s="33" t="s">
        <v>16276</v>
      </c>
      <c r="C541" s="33" t="s">
        <v>6862</v>
      </c>
      <c r="D541" s="121" t="s">
        <v>14246</v>
      </c>
      <c r="E541" s="33" t="s">
        <v>1383</v>
      </c>
      <c r="F541" s="1" t="s">
        <v>9094</v>
      </c>
      <c r="G541" s="1" t="s">
        <v>1373</v>
      </c>
      <c r="H541" s="1">
        <v>15823</v>
      </c>
      <c r="I541" s="1" t="s">
        <v>16277</v>
      </c>
      <c r="J541" s="1" t="e">
        <v>#VALUE!</v>
      </c>
      <c r="K541" s="1" t="s">
        <v>16279</v>
      </c>
      <c r="L541" s="170">
        <v>0</v>
      </c>
      <c r="M541" s="170">
        <v>0</v>
      </c>
      <c r="N541" s="68">
        <v>0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0</v>
      </c>
      <c r="Z541" s="68">
        <v>0</v>
      </c>
      <c r="AA541" s="5">
        <v>0</v>
      </c>
      <c r="AB541" s="5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">
        <v>0</v>
      </c>
      <c r="AJ541" s="5">
        <v>0.20996323164924546</v>
      </c>
      <c r="AK541" s="5">
        <v>0</v>
      </c>
      <c r="AL541" s="54">
        <v>0.20996323164924546</v>
      </c>
      <c r="AM541" s="77">
        <v>360</v>
      </c>
      <c r="AN541" s="54">
        <v>0.20996323164924546</v>
      </c>
      <c r="AO541" s="59">
        <v>225</v>
      </c>
      <c r="AP541" s="59" t="s">
        <v>22151</v>
      </c>
      <c r="AQ541" s="54">
        <v>6.895458119358298</v>
      </c>
      <c r="AR541" s="54">
        <v>-6.6854948877090523</v>
      </c>
      <c r="AS541" s="77">
        <v>360</v>
      </c>
      <c r="AT541" s="54">
        <v>0</v>
      </c>
      <c r="AU541" s="60">
        <v>-13.513857214557907</v>
      </c>
      <c r="AV541" s="54"/>
      <c r="AW541" s="54">
        <v>0</v>
      </c>
      <c r="AX541" s="43">
        <v>0</v>
      </c>
      <c r="AY541" s="167">
        <v>999</v>
      </c>
      <c r="AZ541" s="167">
        <v>788</v>
      </c>
      <c r="BA541" s="113">
        <v>211</v>
      </c>
      <c r="BB541" s="160">
        <v>0</v>
      </c>
      <c r="BC541" s="160">
        <v>0</v>
      </c>
      <c r="BD541" s="267" t="s">
        <v>22151</v>
      </c>
    </row>
    <row r="542" spans="1:56" x14ac:dyDescent="0.3">
      <c r="A542" s="213" t="s">
        <v>15261</v>
      </c>
      <c r="B542" s="33" t="s">
        <v>7181</v>
      </c>
      <c r="C542" s="33" t="s">
        <v>6648</v>
      </c>
      <c r="D542" s="121" t="s">
        <v>14733</v>
      </c>
      <c r="E542" s="33" t="s">
        <v>1430</v>
      </c>
      <c r="F542" s="1" t="s">
        <v>6120</v>
      </c>
      <c r="G542" s="1" t="s">
        <v>1373</v>
      </c>
      <c r="H542" s="1">
        <v>16201</v>
      </c>
      <c r="I542" s="1" t="s">
        <v>15262</v>
      </c>
      <c r="J542" s="1" t="e">
        <v>#VALUE!</v>
      </c>
      <c r="K542" s="1" t="s">
        <v>15272</v>
      </c>
      <c r="L542" s="170">
        <v>0</v>
      </c>
      <c r="M542" s="170">
        <v>0</v>
      </c>
      <c r="N542" s="68">
        <v>0</v>
      </c>
      <c r="O542" s="68">
        <v>0</v>
      </c>
      <c r="P542" s="68">
        <v>0</v>
      </c>
      <c r="Q542" s="77">
        <v>0</v>
      </c>
      <c r="R542" s="77">
        <v>0</v>
      </c>
      <c r="S542" s="77">
        <v>0</v>
      </c>
      <c r="T542" s="77">
        <v>0</v>
      </c>
      <c r="U542" s="77">
        <v>0</v>
      </c>
      <c r="V542" s="77">
        <v>0</v>
      </c>
      <c r="W542" s="77">
        <v>0</v>
      </c>
      <c r="X542" s="77">
        <v>0</v>
      </c>
      <c r="Y542" s="77">
        <v>0</v>
      </c>
      <c r="Z542" s="77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0.20996323164924546</v>
      </c>
      <c r="AK542" s="54">
        <v>0</v>
      </c>
      <c r="AL542" s="54">
        <v>0.20996323164924546</v>
      </c>
      <c r="AM542" s="77">
        <v>360</v>
      </c>
      <c r="AN542" s="54">
        <v>0.20996323164924546</v>
      </c>
      <c r="AO542" s="59">
        <v>225</v>
      </c>
      <c r="AP542" s="59" t="s">
        <v>22151</v>
      </c>
      <c r="AQ542" s="54">
        <v>6.895458119358298</v>
      </c>
      <c r="AR542" s="54">
        <v>-6.6854948877090523</v>
      </c>
      <c r="AS542" s="77">
        <v>360</v>
      </c>
      <c r="AT542" s="54">
        <v>0</v>
      </c>
      <c r="AU542" s="60">
        <v>-13.513857214557907</v>
      </c>
      <c r="AV542" s="54"/>
      <c r="AW542" s="54">
        <v>0</v>
      </c>
      <c r="AX542" s="43">
        <v>0</v>
      </c>
      <c r="AY542" s="167">
        <v>999</v>
      </c>
      <c r="AZ542" s="167">
        <v>788</v>
      </c>
      <c r="BA542" s="113">
        <v>211</v>
      </c>
      <c r="BB542" s="160">
        <v>0</v>
      </c>
      <c r="BC542" s="160">
        <v>0</v>
      </c>
      <c r="BD542" s="267" t="s">
        <v>22151</v>
      </c>
    </row>
    <row r="543" spans="1:56" x14ac:dyDescent="0.3">
      <c r="A543" s="178" t="s">
        <v>14571</v>
      </c>
      <c r="B543" s="33" t="s">
        <v>7128</v>
      </c>
      <c r="C543" s="33" t="s">
        <v>14572</v>
      </c>
      <c r="D543" s="121" t="s">
        <v>14209</v>
      </c>
      <c r="E543" s="33" t="s">
        <v>1464</v>
      </c>
      <c r="F543" s="1" t="s">
        <v>6120</v>
      </c>
      <c r="G543" s="1" t="s">
        <v>1373</v>
      </c>
      <c r="H543" s="1">
        <v>11691</v>
      </c>
      <c r="I543" s="1" t="s">
        <v>14541</v>
      </c>
      <c r="J543" s="1" t="e">
        <v>#VALUE!</v>
      </c>
      <c r="K543" s="1" t="s">
        <v>15113</v>
      </c>
      <c r="L543" s="170">
        <v>0</v>
      </c>
      <c r="M543" s="170">
        <v>0</v>
      </c>
      <c r="N543" s="68">
        <v>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</v>
      </c>
      <c r="AJ543" s="5">
        <v>0.20996323164924546</v>
      </c>
      <c r="AK543" s="5">
        <v>0</v>
      </c>
      <c r="AL543" s="5">
        <v>0.20996323164924546</v>
      </c>
      <c r="AM543" s="68">
        <v>360</v>
      </c>
      <c r="AN543" s="5">
        <v>0.20996323164924546</v>
      </c>
      <c r="AO543" s="17">
        <v>225</v>
      </c>
      <c r="AP543" s="17" t="s">
        <v>22151</v>
      </c>
      <c r="AQ543" s="5">
        <v>6.895458119358298</v>
      </c>
      <c r="AR543" s="5">
        <v>-6.6854948877090523</v>
      </c>
      <c r="AS543" s="68">
        <v>360</v>
      </c>
      <c r="AT543" s="14">
        <v>0</v>
      </c>
      <c r="AU543" s="42">
        <v>-13.513857214557907</v>
      </c>
      <c r="AV543" s="19"/>
      <c r="AW543" s="19">
        <v>0</v>
      </c>
      <c r="AX543" s="43">
        <v>0</v>
      </c>
      <c r="AY543" s="167">
        <v>999</v>
      </c>
      <c r="AZ543" s="167">
        <v>788</v>
      </c>
      <c r="BA543" s="113">
        <v>211</v>
      </c>
      <c r="BB543" s="160">
        <v>0</v>
      </c>
      <c r="BC543" s="160">
        <v>0</v>
      </c>
      <c r="BD543" s="267" t="s">
        <v>22151</v>
      </c>
    </row>
    <row r="544" spans="1:56" x14ac:dyDescent="0.3">
      <c r="A544" s="178" t="s">
        <v>3278</v>
      </c>
      <c r="B544" s="33" t="s">
        <v>8124</v>
      </c>
      <c r="C544" s="33" t="s">
        <v>6956</v>
      </c>
      <c r="D544" s="121" t="s">
        <v>706</v>
      </c>
      <c r="E544" s="33" t="s">
        <v>1434</v>
      </c>
      <c r="F544" s="1" t="s">
        <v>9094</v>
      </c>
      <c r="G544" s="1" t="s">
        <v>1373</v>
      </c>
      <c r="H544" s="1">
        <v>7175</v>
      </c>
      <c r="I544" s="1" t="s">
        <v>10367</v>
      </c>
      <c r="J544" s="1" t="e">
        <v>#VALUE!</v>
      </c>
      <c r="K544" s="1" t="s">
        <v>9048</v>
      </c>
      <c r="L544" s="170">
        <v>0</v>
      </c>
      <c r="M544" s="170">
        <v>0</v>
      </c>
      <c r="N544" s="68">
        <v>0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0</v>
      </c>
      <c r="Z544" s="68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0.20996323164924546</v>
      </c>
      <c r="AK544" s="5">
        <v>0</v>
      </c>
      <c r="AL544" s="5">
        <v>0.20996323164924546</v>
      </c>
      <c r="AM544" s="68">
        <v>360</v>
      </c>
      <c r="AN544" s="5">
        <v>0.20996323164924546</v>
      </c>
      <c r="AO544" s="17">
        <v>225</v>
      </c>
      <c r="AP544" s="17" t="s">
        <v>22151</v>
      </c>
      <c r="AQ544" s="5">
        <v>6.895458119358298</v>
      </c>
      <c r="AR544" s="5">
        <v>-6.6854948877090523</v>
      </c>
      <c r="AS544" s="68">
        <v>360</v>
      </c>
      <c r="AT544" s="14">
        <v>0</v>
      </c>
      <c r="AU544" s="42">
        <v>-13.513857214557907</v>
      </c>
      <c r="AV544" s="19"/>
      <c r="AW544" s="19">
        <v>0</v>
      </c>
      <c r="AX544" s="43">
        <v>0</v>
      </c>
      <c r="AY544" s="167">
        <v>999</v>
      </c>
      <c r="AZ544" s="167">
        <v>788</v>
      </c>
      <c r="BA544" s="113">
        <v>211</v>
      </c>
      <c r="BB544" s="160">
        <v>0</v>
      </c>
      <c r="BC544" s="160">
        <v>0</v>
      </c>
      <c r="BD544" s="267" t="s">
        <v>22151</v>
      </c>
    </row>
    <row r="545" spans="1:56" x14ac:dyDescent="0.3">
      <c r="A545" s="178" t="s">
        <v>17080</v>
      </c>
      <c r="B545" s="33" t="s">
        <v>17081</v>
      </c>
      <c r="C545" s="33" t="s">
        <v>12862</v>
      </c>
      <c r="D545" s="121" t="s">
        <v>14742</v>
      </c>
      <c r="E545" s="33" t="s">
        <v>1409</v>
      </c>
      <c r="F545" s="1" t="s">
        <v>9094</v>
      </c>
      <c r="G545" s="1" t="s">
        <v>1373</v>
      </c>
      <c r="H545" s="1">
        <v>17793</v>
      </c>
      <c r="I545" s="1" t="s">
        <v>17082</v>
      </c>
      <c r="J545" s="1" t="e">
        <v>#VALUE!</v>
      </c>
      <c r="K545" s="1" t="s">
        <v>15474</v>
      </c>
      <c r="L545" s="170">
        <v>0</v>
      </c>
      <c r="M545" s="170">
        <v>0</v>
      </c>
      <c r="N545" s="68">
        <v>0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68">
        <v>0</v>
      </c>
      <c r="V545" s="68">
        <v>0</v>
      </c>
      <c r="W545" s="68">
        <v>0</v>
      </c>
      <c r="X545" s="68">
        <v>0</v>
      </c>
      <c r="Y545" s="68">
        <v>0</v>
      </c>
      <c r="Z545" s="68">
        <v>0</v>
      </c>
      <c r="AA545" s="5">
        <v>0</v>
      </c>
      <c r="AB545" s="5">
        <v>0</v>
      </c>
      <c r="AC545" s="7">
        <v>0</v>
      </c>
      <c r="AD545" s="7">
        <v>0</v>
      </c>
      <c r="AE545" s="7">
        <v>0</v>
      </c>
      <c r="AF545" s="7">
        <v>0</v>
      </c>
      <c r="AG545" s="7">
        <v>0</v>
      </c>
      <c r="AH545" s="7">
        <v>0</v>
      </c>
      <c r="AI545" s="5">
        <v>0</v>
      </c>
      <c r="AJ545" s="5">
        <v>0.20996323164924546</v>
      </c>
      <c r="AK545" s="7">
        <v>0</v>
      </c>
      <c r="AL545" s="7">
        <v>0.20996323164924546</v>
      </c>
      <c r="AM545" s="84">
        <v>360</v>
      </c>
      <c r="AN545" s="7">
        <v>0.20996323164924546</v>
      </c>
      <c r="AO545" s="18">
        <v>225</v>
      </c>
      <c r="AP545" s="18" t="s">
        <v>22151</v>
      </c>
      <c r="AQ545" s="7">
        <v>6.895458119358298</v>
      </c>
      <c r="AR545" s="7">
        <v>-6.6854948877090523</v>
      </c>
      <c r="AS545" s="84">
        <v>360</v>
      </c>
      <c r="AT545" s="15">
        <v>0</v>
      </c>
      <c r="AU545" s="46">
        <v>-13.513857214557907</v>
      </c>
      <c r="AV545" s="20"/>
      <c r="AW545" s="20">
        <v>0</v>
      </c>
      <c r="AX545" s="43">
        <v>0</v>
      </c>
      <c r="AY545" s="167">
        <v>999</v>
      </c>
      <c r="AZ545" s="167">
        <v>788</v>
      </c>
      <c r="BA545" s="113">
        <v>211</v>
      </c>
      <c r="BB545" s="160">
        <v>0</v>
      </c>
      <c r="BC545" s="160">
        <v>0</v>
      </c>
      <c r="BD545" s="267" t="s">
        <v>22151</v>
      </c>
    </row>
    <row r="546" spans="1:56" x14ac:dyDescent="0.3">
      <c r="A546" s="213" t="s">
        <v>13257</v>
      </c>
      <c r="B546" s="33" t="s">
        <v>13259</v>
      </c>
      <c r="C546" s="33" t="s">
        <v>13258</v>
      </c>
      <c r="D546" s="121" t="s">
        <v>11739</v>
      </c>
      <c r="E546" s="33" t="s">
        <v>1402</v>
      </c>
      <c r="F546" s="1" t="s">
        <v>6120</v>
      </c>
      <c r="G546" s="1" t="s">
        <v>1373</v>
      </c>
      <c r="H546" s="1" t="e">
        <v>#VALUE!</v>
      </c>
      <c r="I546" s="1" t="s">
        <v>13260</v>
      </c>
      <c r="J546" s="1" t="e">
        <v>#VALUE!</v>
      </c>
      <c r="K546" s="1" t="s">
        <v>13261</v>
      </c>
      <c r="L546" s="170">
        <v>0</v>
      </c>
      <c r="M546" s="170">
        <v>0</v>
      </c>
      <c r="N546" s="68">
        <v>0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68">
        <v>0</v>
      </c>
      <c r="V546" s="68">
        <v>0</v>
      </c>
      <c r="W546" s="68">
        <v>0</v>
      </c>
      <c r="X546" s="68">
        <v>0</v>
      </c>
      <c r="Y546" s="68">
        <v>0</v>
      </c>
      <c r="Z546" s="68">
        <v>0</v>
      </c>
      <c r="AA546" s="5">
        <v>0</v>
      </c>
      <c r="AB546" s="5">
        <v>0</v>
      </c>
      <c r="AC546" s="57">
        <v>0</v>
      </c>
      <c r="AD546" s="57">
        <v>0</v>
      </c>
      <c r="AE546" s="57">
        <v>0</v>
      </c>
      <c r="AF546" s="57">
        <v>0</v>
      </c>
      <c r="AG546" s="57">
        <v>0</v>
      </c>
      <c r="AH546" s="57">
        <v>0</v>
      </c>
      <c r="AI546" s="5">
        <v>0</v>
      </c>
      <c r="AJ546" s="5">
        <v>0.20996323164924546</v>
      </c>
      <c r="AK546" s="7">
        <v>0</v>
      </c>
      <c r="AL546" s="57">
        <v>0.20996323164924546</v>
      </c>
      <c r="AM546" s="81">
        <v>360</v>
      </c>
      <c r="AN546" s="57">
        <v>0.20996323164924546</v>
      </c>
      <c r="AO546" s="62">
        <v>225</v>
      </c>
      <c r="AP546" s="62" t="s">
        <v>22151</v>
      </c>
      <c r="AQ546" s="57">
        <v>6.895458119358298</v>
      </c>
      <c r="AR546" s="57">
        <v>-6.6854948877090523</v>
      </c>
      <c r="AS546" s="81">
        <v>360</v>
      </c>
      <c r="AT546" s="57">
        <v>0</v>
      </c>
      <c r="AU546" s="63">
        <v>-13.513857214557907</v>
      </c>
      <c r="AV546" s="57"/>
      <c r="AW546" s="57">
        <v>0</v>
      </c>
      <c r="AX546" s="43">
        <v>0</v>
      </c>
      <c r="AY546" s="167">
        <v>999</v>
      </c>
      <c r="AZ546" s="167">
        <v>788</v>
      </c>
      <c r="BA546" s="113">
        <v>211</v>
      </c>
      <c r="BB546" s="160">
        <v>0</v>
      </c>
      <c r="BC546" s="160">
        <v>0</v>
      </c>
      <c r="BD546" s="267" t="s">
        <v>22151</v>
      </c>
    </row>
    <row r="547" spans="1:56" x14ac:dyDescent="0.3">
      <c r="A547" s="212" t="s">
        <v>10874</v>
      </c>
      <c r="B547" s="1" t="s">
        <v>10876</v>
      </c>
      <c r="C547" s="1" t="s">
        <v>6720</v>
      </c>
      <c r="D547" s="121" t="s">
        <v>10875</v>
      </c>
      <c r="E547" s="1" t="s">
        <v>1398</v>
      </c>
      <c r="F547" s="1" t="s">
        <v>9094</v>
      </c>
      <c r="G547" s="1" t="s">
        <v>1373</v>
      </c>
      <c r="H547" s="216" t="e">
        <v>#VALUE!</v>
      </c>
      <c r="I547" s="216" t="s">
        <v>10877</v>
      </c>
      <c r="J547" s="244" t="e">
        <v>#VALUE!</v>
      </c>
      <c r="K547" s="244" t="s">
        <v>10878</v>
      </c>
      <c r="L547" s="171">
        <v>0</v>
      </c>
      <c r="M547" s="171">
        <v>0</v>
      </c>
      <c r="N547" s="221">
        <v>0</v>
      </c>
      <c r="O547" s="97">
        <v>0</v>
      </c>
      <c r="P547" s="97">
        <v>0</v>
      </c>
      <c r="Q547" s="221">
        <v>0</v>
      </c>
      <c r="R547" s="97">
        <v>0</v>
      </c>
      <c r="S547" s="97">
        <v>0</v>
      </c>
      <c r="T547" s="221">
        <v>0</v>
      </c>
      <c r="U547" s="221">
        <v>0</v>
      </c>
      <c r="V547" s="221">
        <v>0</v>
      </c>
      <c r="W547" s="221">
        <v>0</v>
      </c>
      <c r="X547" s="221">
        <v>0</v>
      </c>
      <c r="Y547" s="221">
        <v>0</v>
      </c>
      <c r="Z547" s="221">
        <v>0</v>
      </c>
      <c r="AA547" s="224">
        <v>0</v>
      </c>
      <c r="AB547" s="224">
        <v>0</v>
      </c>
      <c r="AC547" s="224">
        <v>0</v>
      </c>
      <c r="AD547" s="245">
        <v>0</v>
      </c>
      <c r="AE547" s="224">
        <v>0</v>
      </c>
      <c r="AF547" s="245">
        <v>0</v>
      </c>
      <c r="AG547" s="245">
        <v>0</v>
      </c>
      <c r="AH547" s="224">
        <v>0</v>
      </c>
      <c r="AI547" s="224">
        <v>0</v>
      </c>
      <c r="AJ547" s="224">
        <v>0.20996323164924546</v>
      </c>
      <c r="AK547" s="224">
        <v>0</v>
      </c>
      <c r="AL547" s="228">
        <v>0.20996323164924546</v>
      </c>
      <c r="AM547" s="246">
        <v>360</v>
      </c>
      <c r="AN547" s="247">
        <v>0.20996323164924546</v>
      </c>
      <c r="AO547" s="248">
        <v>225</v>
      </c>
      <c r="AP547" s="253" t="s">
        <v>22151</v>
      </c>
      <c r="AQ547" s="224">
        <v>6.895458119358298</v>
      </c>
      <c r="AR547" s="224">
        <v>-6.6854948877090523</v>
      </c>
      <c r="AS547" s="221">
        <v>360</v>
      </c>
      <c r="AT547" s="224">
        <v>0</v>
      </c>
      <c r="AU547" s="239">
        <v>-13.513857214557907</v>
      </c>
      <c r="AV547" s="224"/>
      <c r="AW547" s="224">
        <v>0</v>
      </c>
      <c r="AX547" s="43">
        <v>0</v>
      </c>
      <c r="AY547" s="268">
        <v>999</v>
      </c>
      <c r="AZ547" s="255">
        <v>788</v>
      </c>
      <c r="BA547" s="256">
        <v>211</v>
      </c>
      <c r="BB547" s="257">
        <v>0</v>
      </c>
      <c r="BC547" s="257">
        <v>0</v>
      </c>
      <c r="BD547" s="267" t="s">
        <v>22151</v>
      </c>
    </row>
    <row r="548" spans="1:56" x14ac:dyDescent="0.3">
      <c r="A548" s="178" t="s">
        <v>1445</v>
      </c>
      <c r="B548" s="33" t="s">
        <v>7747</v>
      </c>
      <c r="C548" s="33" t="s">
        <v>6543</v>
      </c>
      <c r="D548" s="121" t="s">
        <v>739</v>
      </c>
      <c r="E548" s="33" t="s">
        <v>3591</v>
      </c>
      <c r="F548" s="1" t="s">
        <v>3591</v>
      </c>
      <c r="G548" s="1" t="s">
        <v>1373</v>
      </c>
      <c r="H548" s="1">
        <v>4722</v>
      </c>
      <c r="I548" s="1" t="s">
        <v>10901</v>
      </c>
      <c r="J548" s="1" t="e">
        <v>#VALUE!</v>
      </c>
      <c r="K548" s="1" t="s">
        <v>8350</v>
      </c>
      <c r="L548" s="170">
        <v>0</v>
      </c>
      <c r="M548" s="170">
        <v>0</v>
      </c>
      <c r="N548" s="68">
        <v>0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0</v>
      </c>
      <c r="V548" s="68">
        <v>0</v>
      </c>
      <c r="W548" s="68">
        <v>0</v>
      </c>
      <c r="X548" s="68">
        <v>0</v>
      </c>
      <c r="Y548" s="68">
        <v>0</v>
      </c>
      <c r="Z548" s="68">
        <v>0</v>
      </c>
      <c r="AA548" s="5">
        <v>0</v>
      </c>
      <c r="AB548" s="5">
        <v>0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5">
        <v>0</v>
      </c>
      <c r="AJ548" s="5">
        <v>0.20996323164924546</v>
      </c>
      <c r="AK548" s="5">
        <v>0</v>
      </c>
      <c r="AL548" s="34">
        <v>0.20996323164924546</v>
      </c>
      <c r="AM548" s="105">
        <v>360</v>
      </c>
      <c r="AN548" s="34">
        <v>0.20996323164924546</v>
      </c>
      <c r="AO548" s="35">
        <v>225</v>
      </c>
      <c r="AP548" s="35" t="s">
        <v>22151</v>
      </c>
      <c r="AQ548" s="34">
        <v>6.895458119358298</v>
      </c>
      <c r="AR548" s="34">
        <v>-6.6854948877090523</v>
      </c>
      <c r="AS548" s="105">
        <v>360</v>
      </c>
      <c r="AT548" s="34">
        <v>0</v>
      </c>
      <c r="AU548" s="44">
        <v>-13.513857214557907</v>
      </c>
      <c r="AV548" s="34"/>
      <c r="AW548" s="34">
        <v>0</v>
      </c>
      <c r="AX548" s="43">
        <v>0</v>
      </c>
      <c r="AY548" s="167">
        <v>999</v>
      </c>
      <c r="AZ548" s="167">
        <v>788</v>
      </c>
      <c r="BA548" s="113">
        <v>211</v>
      </c>
      <c r="BB548" s="160">
        <v>0</v>
      </c>
      <c r="BC548" s="160">
        <v>0</v>
      </c>
      <c r="BD548" s="267" t="s">
        <v>22151</v>
      </c>
    </row>
    <row r="549" spans="1:56" x14ac:dyDescent="0.3">
      <c r="A549" s="212" t="s">
        <v>1463</v>
      </c>
      <c r="B549" s="1" t="s">
        <v>7754</v>
      </c>
      <c r="C549" s="1" t="s">
        <v>7755</v>
      </c>
      <c r="D549" s="121" t="s">
        <v>1005</v>
      </c>
      <c r="E549" s="1" t="s">
        <v>3591</v>
      </c>
      <c r="F549" s="1" t="s">
        <v>3591</v>
      </c>
      <c r="G549" s="1" t="s">
        <v>1373</v>
      </c>
      <c r="H549" s="216">
        <v>9303</v>
      </c>
      <c r="I549" s="216" t="s">
        <v>10401</v>
      </c>
      <c r="J549" s="244" t="e">
        <v>#VALUE!</v>
      </c>
      <c r="K549" s="244" t="s">
        <v>5114</v>
      </c>
      <c r="L549" s="171">
        <v>0</v>
      </c>
      <c r="M549" s="171">
        <v>0</v>
      </c>
      <c r="N549" s="221">
        <v>0</v>
      </c>
      <c r="O549" s="97">
        <v>0</v>
      </c>
      <c r="P549" s="97">
        <v>0</v>
      </c>
      <c r="Q549" s="221">
        <v>0</v>
      </c>
      <c r="R549" s="97">
        <v>0</v>
      </c>
      <c r="S549" s="97">
        <v>0</v>
      </c>
      <c r="T549" s="221">
        <v>0</v>
      </c>
      <c r="U549" s="221">
        <v>0</v>
      </c>
      <c r="V549" s="221">
        <v>0</v>
      </c>
      <c r="W549" s="221">
        <v>0</v>
      </c>
      <c r="X549" s="221">
        <v>0</v>
      </c>
      <c r="Y549" s="221">
        <v>0</v>
      </c>
      <c r="Z549" s="221">
        <v>0</v>
      </c>
      <c r="AA549" s="224">
        <v>0</v>
      </c>
      <c r="AB549" s="224">
        <v>0</v>
      </c>
      <c r="AC549" s="224">
        <v>0</v>
      </c>
      <c r="AD549" s="245">
        <v>0</v>
      </c>
      <c r="AE549" s="224">
        <v>0</v>
      </c>
      <c r="AF549" s="245">
        <v>0</v>
      </c>
      <c r="AG549" s="245">
        <v>0</v>
      </c>
      <c r="AH549" s="224">
        <v>0</v>
      </c>
      <c r="AI549" s="224">
        <v>0</v>
      </c>
      <c r="AJ549" s="224">
        <v>0.20996323164924546</v>
      </c>
      <c r="AK549" s="224">
        <v>0</v>
      </c>
      <c r="AL549" s="228">
        <v>0.20996323164924546</v>
      </c>
      <c r="AM549" s="246">
        <v>360</v>
      </c>
      <c r="AN549" s="247">
        <v>0.20996323164924546</v>
      </c>
      <c r="AO549" s="248">
        <v>225</v>
      </c>
      <c r="AP549" s="253" t="s">
        <v>22151</v>
      </c>
      <c r="AQ549" s="224">
        <v>6.895458119358298</v>
      </c>
      <c r="AR549" s="224">
        <v>-6.6854948877090523</v>
      </c>
      <c r="AS549" s="221">
        <v>360</v>
      </c>
      <c r="AT549" s="224">
        <v>0</v>
      </c>
      <c r="AU549" s="239">
        <v>-13.513857214557907</v>
      </c>
      <c r="AV549" s="224"/>
      <c r="AW549" s="224">
        <v>0</v>
      </c>
      <c r="AX549" s="43">
        <v>0</v>
      </c>
      <c r="AY549" s="268">
        <v>999</v>
      </c>
      <c r="AZ549" s="255">
        <v>788</v>
      </c>
      <c r="BA549" s="256">
        <v>211</v>
      </c>
      <c r="BB549" s="257">
        <v>0</v>
      </c>
      <c r="BC549" s="257">
        <v>0</v>
      </c>
      <c r="BD549" s="267" t="s">
        <v>22151</v>
      </c>
    </row>
    <row r="550" spans="1:56" x14ac:dyDescent="0.3">
      <c r="A550" s="178" t="s">
        <v>1482</v>
      </c>
      <c r="B550" s="33" t="s">
        <v>7760</v>
      </c>
      <c r="C550" s="33" t="s">
        <v>7040</v>
      </c>
      <c r="D550" s="121" t="s">
        <v>898</v>
      </c>
      <c r="E550" s="33" t="s">
        <v>3591</v>
      </c>
      <c r="F550" s="1" t="s">
        <v>3591</v>
      </c>
      <c r="G550" s="1" t="s">
        <v>1373</v>
      </c>
      <c r="H550" s="26">
        <v>6883</v>
      </c>
      <c r="I550" s="26" t="s">
        <v>10470</v>
      </c>
      <c r="J550" s="26" t="e">
        <v>#VALUE!</v>
      </c>
      <c r="K550" s="26" t="s">
        <v>5124</v>
      </c>
      <c r="L550" s="171">
        <v>0</v>
      </c>
      <c r="M550" s="171">
        <v>0</v>
      </c>
      <c r="N550" s="68">
        <v>0</v>
      </c>
      <c r="O550" s="68">
        <v>0</v>
      </c>
      <c r="P550" s="68">
        <v>0</v>
      </c>
      <c r="Q550" s="97">
        <v>0</v>
      </c>
      <c r="R550" s="97">
        <v>0</v>
      </c>
      <c r="S550" s="97">
        <v>0</v>
      </c>
      <c r="T550" s="97">
        <v>0</v>
      </c>
      <c r="U550" s="97">
        <v>0</v>
      </c>
      <c r="V550" s="97">
        <v>0</v>
      </c>
      <c r="W550" s="97">
        <v>0</v>
      </c>
      <c r="X550" s="97">
        <v>0</v>
      </c>
      <c r="Y550" s="97">
        <v>0</v>
      </c>
      <c r="Z550" s="97">
        <v>0</v>
      </c>
      <c r="AA550" s="27">
        <v>0</v>
      </c>
      <c r="AB550" s="27">
        <v>0</v>
      </c>
      <c r="AC550" s="27">
        <v>0</v>
      </c>
      <c r="AD550" s="27">
        <v>0</v>
      </c>
      <c r="AE550" s="27">
        <v>0</v>
      </c>
      <c r="AF550" s="27">
        <v>0</v>
      </c>
      <c r="AG550" s="27">
        <v>0</v>
      </c>
      <c r="AH550" s="27">
        <v>0</v>
      </c>
      <c r="AI550" s="27">
        <v>0</v>
      </c>
      <c r="AJ550" s="27">
        <v>0.20996323164924546</v>
      </c>
      <c r="AK550" s="27">
        <v>0</v>
      </c>
      <c r="AL550" s="27">
        <v>0.20996323164924546</v>
      </c>
      <c r="AM550" s="97">
        <v>360</v>
      </c>
      <c r="AN550" s="27">
        <v>0.20996323164924546</v>
      </c>
      <c r="AO550" s="28">
        <v>225</v>
      </c>
      <c r="AP550" s="28" t="s">
        <v>22151</v>
      </c>
      <c r="AQ550" s="27">
        <v>6.895458119358298</v>
      </c>
      <c r="AR550" s="27">
        <v>-6.6854948877090523</v>
      </c>
      <c r="AS550" s="97">
        <v>360</v>
      </c>
      <c r="AT550" s="27">
        <v>0</v>
      </c>
      <c r="AU550" s="43">
        <v>-13.513857214557907</v>
      </c>
      <c r="AV550" s="27"/>
      <c r="AW550" s="27">
        <v>0</v>
      </c>
      <c r="AX550" s="43">
        <v>0</v>
      </c>
      <c r="AY550" s="167">
        <v>999</v>
      </c>
      <c r="AZ550" s="167">
        <v>788</v>
      </c>
      <c r="BA550" s="113">
        <v>211</v>
      </c>
      <c r="BB550" s="160">
        <v>0</v>
      </c>
      <c r="BC550" s="160">
        <v>0</v>
      </c>
      <c r="BD550" s="267" t="s">
        <v>22151</v>
      </c>
    </row>
    <row r="551" spans="1:56" x14ac:dyDescent="0.3">
      <c r="A551" t="s">
        <v>1495</v>
      </c>
      <c r="B551" s="26" t="s">
        <v>7095</v>
      </c>
      <c r="C551" s="26" t="s">
        <v>6990</v>
      </c>
      <c r="D551" s="121" t="s">
        <v>1008</v>
      </c>
      <c r="E551" s="26" t="s">
        <v>3591</v>
      </c>
      <c r="F551" s="1" t="s">
        <v>3591</v>
      </c>
      <c r="G551" s="1" t="s">
        <v>1373</v>
      </c>
      <c r="H551" s="1">
        <v>8718</v>
      </c>
      <c r="I551" s="1" t="s">
        <v>9154</v>
      </c>
      <c r="J551" s="1" t="e">
        <v>#VALUE!</v>
      </c>
      <c r="K551" s="1" t="s">
        <v>5129</v>
      </c>
      <c r="L551" s="170">
        <v>0</v>
      </c>
      <c r="M551" s="170">
        <v>0</v>
      </c>
      <c r="N551" s="68">
        <v>0</v>
      </c>
      <c r="O551" s="68">
        <v>0</v>
      </c>
      <c r="P551" s="68">
        <v>0</v>
      </c>
      <c r="Q551" s="68">
        <v>0</v>
      </c>
      <c r="R551" s="68">
        <v>0</v>
      </c>
      <c r="S551" s="68">
        <v>0</v>
      </c>
      <c r="T551" s="68">
        <v>0</v>
      </c>
      <c r="U551" s="68">
        <v>0</v>
      </c>
      <c r="V551" s="68">
        <v>0</v>
      </c>
      <c r="W551" s="68">
        <v>0</v>
      </c>
      <c r="X551" s="68">
        <v>0</v>
      </c>
      <c r="Y551" s="68">
        <v>0</v>
      </c>
      <c r="Z551" s="68">
        <v>0</v>
      </c>
      <c r="AA551" s="5">
        <v>0</v>
      </c>
      <c r="AB551" s="5">
        <v>0</v>
      </c>
      <c r="AC551" s="27">
        <v>0</v>
      </c>
      <c r="AD551" s="27">
        <v>0</v>
      </c>
      <c r="AE551" s="27">
        <v>0</v>
      </c>
      <c r="AF551" s="27">
        <v>0</v>
      </c>
      <c r="AG551" s="27">
        <v>0</v>
      </c>
      <c r="AH551" s="27">
        <v>0</v>
      </c>
      <c r="AI551" s="5">
        <v>0</v>
      </c>
      <c r="AJ551" s="5">
        <v>0.20996323164924546</v>
      </c>
      <c r="AK551" s="5">
        <v>0</v>
      </c>
      <c r="AL551" s="27">
        <v>0.20996323164924546</v>
      </c>
      <c r="AM551" s="97">
        <v>360</v>
      </c>
      <c r="AN551" s="27">
        <v>0.20996323164924546</v>
      </c>
      <c r="AO551" s="28">
        <v>225</v>
      </c>
      <c r="AP551" s="28" t="s">
        <v>22151</v>
      </c>
      <c r="AQ551" s="27">
        <v>6.895458119358298</v>
      </c>
      <c r="AR551" s="27">
        <v>-6.6854948877090523</v>
      </c>
      <c r="AS551" s="97">
        <v>360</v>
      </c>
      <c r="AT551" s="27">
        <v>0</v>
      </c>
      <c r="AU551" s="43">
        <v>-13.513857214557907</v>
      </c>
      <c r="AV551" s="27"/>
      <c r="AW551" s="27">
        <v>0</v>
      </c>
      <c r="AX551" s="43">
        <v>0</v>
      </c>
      <c r="AY551" s="167">
        <v>999</v>
      </c>
      <c r="AZ551" s="166">
        <v>788</v>
      </c>
      <c r="BA551" s="113">
        <v>211</v>
      </c>
      <c r="BB551" s="160">
        <v>0</v>
      </c>
      <c r="BC551" s="160">
        <v>0</v>
      </c>
      <c r="BD551" s="267" t="s">
        <v>22151</v>
      </c>
    </row>
    <row r="552" spans="1:56" x14ac:dyDescent="0.3">
      <c r="A552" s="213" t="s">
        <v>1515</v>
      </c>
      <c r="B552" s="33" t="s">
        <v>7768</v>
      </c>
      <c r="C552" s="33" t="s">
        <v>7232</v>
      </c>
      <c r="D552" s="121" t="s">
        <v>878</v>
      </c>
      <c r="E552" s="33" t="s">
        <v>3591</v>
      </c>
      <c r="F552" s="1" t="s">
        <v>3591</v>
      </c>
      <c r="G552" s="1" t="s">
        <v>1373</v>
      </c>
      <c r="H552" s="1">
        <v>338</v>
      </c>
      <c r="I552" s="1" t="s">
        <v>10009</v>
      </c>
      <c r="J552" s="1" t="e">
        <v>#VALUE!</v>
      </c>
      <c r="K552" s="1" t="s">
        <v>5138</v>
      </c>
      <c r="L552" s="170">
        <v>0</v>
      </c>
      <c r="M552" s="170">
        <v>0</v>
      </c>
      <c r="N552" s="68">
        <v>0</v>
      </c>
      <c r="O552" s="68">
        <v>0</v>
      </c>
      <c r="P552" s="68">
        <v>0</v>
      </c>
      <c r="Q552" s="68">
        <v>0</v>
      </c>
      <c r="R552" s="68">
        <v>0</v>
      </c>
      <c r="S552" s="68">
        <v>0</v>
      </c>
      <c r="T552" s="68">
        <v>0</v>
      </c>
      <c r="U552" s="68">
        <v>0</v>
      </c>
      <c r="V552" s="68">
        <v>0</v>
      </c>
      <c r="W552" s="68">
        <v>0</v>
      </c>
      <c r="X552" s="68">
        <v>0</v>
      </c>
      <c r="Y552" s="68">
        <v>0</v>
      </c>
      <c r="Z552" s="68">
        <v>0</v>
      </c>
      <c r="AA552" s="5">
        <v>0</v>
      </c>
      <c r="AB552" s="5">
        <v>0</v>
      </c>
      <c r="AC552" s="57">
        <v>0</v>
      </c>
      <c r="AD552" s="57">
        <v>0</v>
      </c>
      <c r="AE552" s="57">
        <v>0</v>
      </c>
      <c r="AF552" s="57">
        <v>0</v>
      </c>
      <c r="AG552" s="57">
        <v>0</v>
      </c>
      <c r="AH552" s="57">
        <v>0</v>
      </c>
      <c r="AI552" s="5">
        <v>0</v>
      </c>
      <c r="AJ552" s="5">
        <v>0.20996323164924546</v>
      </c>
      <c r="AK552" s="7">
        <v>0</v>
      </c>
      <c r="AL552" s="57">
        <v>0.20996323164924546</v>
      </c>
      <c r="AM552" s="81">
        <v>360</v>
      </c>
      <c r="AN552" s="57">
        <v>0.20996323164924546</v>
      </c>
      <c r="AO552" s="62">
        <v>225</v>
      </c>
      <c r="AP552" s="62" t="s">
        <v>22151</v>
      </c>
      <c r="AQ552" s="57">
        <v>6.895458119358298</v>
      </c>
      <c r="AR552" s="57">
        <v>-6.6854948877090523</v>
      </c>
      <c r="AS552" s="81">
        <v>360</v>
      </c>
      <c r="AT552" s="57">
        <v>0</v>
      </c>
      <c r="AU552" s="63">
        <v>-13.513857214557907</v>
      </c>
      <c r="AV552" s="57"/>
      <c r="AW552" s="57">
        <v>0</v>
      </c>
      <c r="AX552" s="43">
        <v>0</v>
      </c>
      <c r="AY552" s="167">
        <v>999</v>
      </c>
      <c r="AZ552" s="167">
        <v>788</v>
      </c>
      <c r="BA552" s="113">
        <v>211</v>
      </c>
      <c r="BB552" s="160">
        <v>0</v>
      </c>
      <c r="BC552" s="160">
        <v>0</v>
      </c>
      <c r="BD552" s="267" t="s">
        <v>22151</v>
      </c>
    </row>
    <row r="553" spans="1:56" x14ac:dyDescent="0.3">
      <c r="A553" s="212" t="s">
        <v>1517</v>
      </c>
      <c r="B553" s="1" t="s">
        <v>7769</v>
      </c>
      <c r="C553" s="1" t="s">
        <v>7364</v>
      </c>
      <c r="D553" s="121" t="s">
        <v>1039</v>
      </c>
      <c r="E553" s="1" t="s">
        <v>3591</v>
      </c>
      <c r="F553" s="1" t="s">
        <v>3591</v>
      </c>
      <c r="G553" s="1" t="s">
        <v>1373</v>
      </c>
      <c r="H553" s="216">
        <v>9258</v>
      </c>
      <c r="I553" s="216" t="s">
        <v>9267</v>
      </c>
      <c r="J553" s="244" t="e">
        <v>#VALUE!</v>
      </c>
      <c r="K553" s="244" t="s">
        <v>8369</v>
      </c>
      <c r="L553" s="171">
        <v>0</v>
      </c>
      <c r="M553" s="171">
        <v>0</v>
      </c>
      <c r="N553" s="221">
        <v>0</v>
      </c>
      <c r="O553" s="97">
        <v>0</v>
      </c>
      <c r="P553" s="97">
        <v>0</v>
      </c>
      <c r="Q553" s="221">
        <v>0</v>
      </c>
      <c r="R553" s="97">
        <v>0</v>
      </c>
      <c r="S553" s="97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4">
        <v>0</v>
      </c>
      <c r="AB553" s="224">
        <v>0</v>
      </c>
      <c r="AC553" s="236">
        <v>0</v>
      </c>
      <c r="AD553" s="225">
        <v>0</v>
      </c>
      <c r="AE553" s="236">
        <v>0</v>
      </c>
      <c r="AF553" s="225">
        <v>0</v>
      </c>
      <c r="AG553" s="225">
        <v>0</v>
      </c>
      <c r="AH553" s="236">
        <v>0</v>
      </c>
      <c r="AI553" s="224">
        <v>0</v>
      </c>
      <c r="AJ553" s="224">
        <v>0.20996323164924546</v>
      </c>
      <c r="AK553" s="236">
        <v>0</v>
      </c>
      <c r="AL553" s="242">
        <v>0.20996323164924546</v>
      </c>
      <c r="AM553" s="229">
        <v>360</v>
      </c>
      <c r="AN553" s="230">
        <v>0.20996323164924546</v>
      </c>
      <c r="AO553" s="250">
        <v>225</v>
      </c>
      <c r="AP553" s="233" t="s">
        <v>22151</v>
      </c>
      <c r="AQ553" s="236">
        <v>6.895458119358298</v>
      </c>
      <c r="AR553" s="236">
        <v>-6.6854948877090523</v>
      </c>
      <c r="AS553" s="238">
        <v>360</v>
      </c>
      <c r="AT553" s="236">
        <v>0</v>
      </c>
      <c r="AU553" s="243">
        <v>-13.513857214557907</v>
      </c>
      <c r="AV553" s="236"/>
      <c r="AW553" s="236">
        <v>0</v>
      </c>
      <c r="AX553" s="43">
        <v>0</v>
      </c>
      <c r="AY553" s="268">
        <v>999</v>
      </c>
      <c r="AZ553" s="255">
        <v>788</v>
      </c>
      <c r="BA553" s="256">
        <v>211</v>
      </c>
      <c r="BB553" s="257">
        <v>0</v>
      </c>
      <c r="BC553" s="257">
        <v>0</v>
      </c>
      <c r="BD553" s="267" t="s">
        <v>22151</v>
      </c>
    </row>
    <row r="554" spans="1:56" x14ac:dyDescent="0.3">
      <c r="A554" s="118" t="s">
        <v>9860</v>
      </c>
      <c r="B554" s="33" t="s">
        <v>9862</v>
      </c>
      <c r="C554" s="33" t="s">
        <v>7555</v>
      </c>
      <c r="D554" s="121" t="s">
        <v>9861</v>
      </c>
      <c r="E554" s="33" t="s">
        <v>3591</v>
      </c>
      <c r="F554" s="114" t="s">
        <v>3591</v>
      </c>
      <c r="G554" s="1" t="s">
        <v>1373</v>
      </c>
      <c r="H554" s="114">
        <v>11471</v>
      </c>
      <c r="I554" s="114" t="s">
        <v>9863</v>
      </c>
      <c r="J554" s="114" t="e">
        <v>#VALUE!</v>
      </c>
      <c r="K554" s="114" t="s">
        <v>9865</v>
      </c>
      <c r="L554" s="172">
        <v>0</v>
      </c>
      <c r="M554" s="172">
        <v>0</v>
      </c>
      <c r="N554" s="115">
        <v>0</v>
      </c>
      <c r="O554" s="115">
        <v>0</v>
      </c>
      <c r="P554" s="115">
        <v>0</v>
      </c>
      <c r="Q554" s="115">
        <v>0</v>
      </c>
      <c r="R554" s="115">
        <v>0</v>
      </c>
      <c r="S554" s="115">
        <v>0</v>
      </c>
      <c r="T554" s="115">
        <v>0</v>
      </c>
      <c r="U554" s="115">
        <v>0</v>
      </c>
      <c r="V554" s="115">
        <v>0</v>
      </c>
      <c r="W554" s="115">
        <v>0</v>
      </c>
      <c r="X554" s="115">
        <v>0</v>
      </c>
      <c r="Y554" s="115">
        <v>0</v>
      </c>
      <c r="Z554" s="115">
        <v>0</v>
      </c>
      <c r="AA554" s="116">
        <v>0</v>
      </c>
      <c r="AB554" s="116">
        <v>0</v>
      </c>
      <c r="AC554" s="139">
        <v>0</v>
      </c>
      <c r="AD554" s="139">
        <v>0</v>
      </c>
      <c r="AE554" s="139">
        <v>0</v>
      </c>
      <c r="AF554" s="139">
        <v>0</v>
      </c>
      <c r="AG554" s="139">
        <v>0</v>
      </c>
      <c r="AH554" s="139">
        <v>0</v>
      </c>
      <c r="AI554" s="116">
        <v>0</v>
      </c>
      <c r="AJ554" s="116">
        <v>0.20996323164924546</v>
      </c>
      <c r="AK554" s="139">
        <v>0</v>
      </c>
      <c r="AL554" s="139">
        <v>0.20996323164924546</v>
      </c>
      <c r="AM554" s="138">
        <v>360</v>
      </c>
      <c r="AN554" s="139">
        <v>0.20996323164924546</v>
      </c>
      <c r="AO554" s="141">
        <v>225</v>
      </c>
      <c r="AP554" s="141" t="s">
        <v>22151</v>
      </c>
      <c r="AQ554" s="36">
        <v>6.895458119358298</v>
      </c>
      <c r="AR554" s="139">
        <v>-6.6854948877090523</v>
      </c>
      <c r="AS554" s="138">
        <v>360</v>
      </c>
      <c r="AT554" s="139">
        <v>0</v>
      </c>
      <c r="AU554" s="145">
        <v>-13.513857214557907</v>
      </c>
      <c r="AV554" s="139"/>
      <c r="AW554" s="139">
        <v>0</v>
      </c>
      <c r="AX554" s="43">
        <v>0</v>
      </c>
      <c r="AY554" s="168">
        <v>999</v>
      </c>
      <c r="AZ554" s="168">
        <v>788</v>
      </c>
      <c r="BA554" s="120">
        <v>211</v>
      </c>
      <c r="BB554" s="161">
        <v>0</v>
      </c>
      <c r="BC554" s="161">
        <v>0</v>
      </c>
      <c r="BD554" s="267" t="s">
        <v>22151</v>
      </c>
    </row>
    <row r="555" spans="1:56" x14ac:dyDescent="0.3">
      <c r="A555" s="65" t="s">
        <v>1533</v>
      </c>
      <c r="B555" s="33" t="s">
        <v>7777</v>
      </c>
      <c r="C555" s="33" t="s">
        <v>7778</v>
      </c>
      <c r="D555" s="121" t="s">
        <v>943</v>
      </c>
      <c r="E555" s="33" t="s">
        <v>1413</v>
      </c>
      <c r="F555" s="1" t="s">
        <v>9094</v>
      </c>
      <c r="G555" s="1" t="s">
        <v>1373</v>
      </c>
      <c r="H555" s="1">
        <v>3124</v>
      </c>
      <c r="I555" s="1" t="s">
        <v>10812</v>
      </c>
      <c r="J555" s="1" t="e">
        <v>#VALUE!</v>
      </c>
      <c r="K555" s="1" t="s">
        <v>8379</v>
      </c>
      <c r="L555" s="170">
        <v>0</v>
      </c>
      <c r="M555" s="170">
        <v>0</v>
      </c>
      <c r="N555" s="68">
        <v>0</v>
      </c>
      <c r="O555" s="68">
        <v>0</v>
      </c>
      <c r="P555" s="68">
        <v>0</v>
      </c>
      <c r="Q555" s="77">
        <v>0</v>
      </c>
      <c r="R555" s="77">
        <v>0</v>
      </c>
      <c r="S555" s="77">
        <v>0</v>
      </c>
      <c r="T555" s="77">
        <v>0</v>
      </c>
      <c r="U555" s="77">
        <v>0</v>
      </c>
      <c r="V555" s="77">
        <v>0</v>
      </c>
      <c r="W555" s="77">
        <v>0</v>
      </c>
      <c r="X555" s="77">
        <v>0</v>
      </c>
      <c r="Y555" s="77">
        <v>0</v>
      </c>
      <c r="Z555" s="77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0.20996323164924546</v>
      </c>
      <c r="AK555" s="54">
        <v>0</v>
      </c>
      <c r="AL555" s="54">
        <v>0.20996323164924546</v>
      </c>
      <c r="AM555" s="77">
        <v>360</v>
      </c>
      <c r="AN555" s="54">
        <v>0.20996323164924546</v>
      </c>
      <c r="AO555" s="59">
        <v>225</v>
      </c>
      <c r="AP555" s="59" t="s">
        <v>22151</v>
      </c>
      <c r="AQ555" s="54">
        <v>6.895458119358298</v>
      </c>
      <c r="AR555" s="54">
        <v>-6.6854948877090523</v>
      </c>
      <c r="AS555" s="77">
        <v>360</v>
      </c>
      <c r="AT555" s="54">
        <v>0</v>
      </c>
      <c r="AU555" s="60">
        <v>-13.513857214557907</v>
      </c>
      <c r="AV555" s="54"/>
      <c r="AW555" s="54">
        <v>0</v>
      </c>
      <c r="AX555" s="43">
        <v>0</v>
      </c>
      <c r="AY555" s="167">
        <v>999</v>
      </c>
      <c r="AZ555" s="167">
        <v>788</v>
      </c>
      <c r="BA555" s="113">
        <v>211</v>
      </c>
      <c r="BB555" s="160">
        <v>0</v>
      </c>
      <c r="BC555" s="160">
        <v>0</v>
      </c>
      <c r="BD555" s="267" t="s">
        <v>22151</v>
      </c>
    </row>
    <row r="556" spans="1:56" x14ac:dyDescent="0.3">
      <c r="A556" s="214" t="s">
        <v>5153</v>
      </c>
      <c r="B556" s="33" t="s">
        <v>6882</v>
      </c>
      <c r="C556" s="33" t="s">
        <v>6549</v>
      </c>
      <c r="D556" s="121" t="s">
        <v>5055</v>
      </c>
      <c r="E556" s="33" t="s">
        <v>1398</v>
      </c>
      <c r="F556" s="114" t="s">
        <v>9094</v>
      </c>
      <c r="G556" s="1" t="s">
        <v>1373</v>
      </c>
      <c r="H556" s="114">
        <v>10028</v>
      </c>
      <c r="I556" s="114" t="s">
        <v>10454</v>
      </c>
      <c r="J556" s="114" t="e">
        <v>#VALUE!</v>
      </c>
      <c r="K556" s="114" t="s">
        <v>5156</v>
      </c>
      <c r="L556" s="172">
        <v>0</v>
      </c>
      <c r="M556" s="172">
        <v>0</v>
      </c>
      <c r="N556" s="115">
        <v>0</v>
      </c>
      <c r="O556" s="115">
        <v>0</v>
      </c>
      <c r="P556" s="115">
        <v>0</v>
      </c>
      <c r="Q556" s="115">
        <v>0</v>
      </c>
      <c r="R556" s="115">
        <v>0</v>
      </c>
      <c r="S556" s="115">
        <v>0</v>
      </c>
      <c r="T556" s="115">
        <v>0</v>
      </c>
      <c r="U556" s="115">
        <v>0</v>
      </c>
      <c r="V556" s="115">
        <v>0</v>
      </c>
      <c r="W556" s="115">
        <v>0</v>
      </c>
      <c r="X556" s="115">
        <v>0</v>
      </c>
      <c r="Y556" s="115">
        <v>0</v>
      </c>
      <c r="Z556" s="115">
        <v>0</v>
      </c>
      <c r="AA556" s="116">
        <v>0</v>
      </c>
      <c r="AB556" s="116">
        <v>0</v>
      </c>
      <c r="AC556" s="116">
        <v>0</v>
      </c>
      <c r="AD556" s="116">
        <v>0</v>
      </c>
      <c r="AE556" s="116">
        <v>0</v>
      </c>
      <c r="AF556" s="116">
        <v>0</v>
      </c>
      <c r="AG556" s="116">
        <v>0</v>
      </c>
      <c r="AH556" s="116">
        <v>0</v>
      </c>
      <c r="AI556" s="116">
        <v>0</v>
      </c>
      <c r="AJ556" s="116">
        <v>0.20996323164924546</v>
      </c>
      <c r="AK556" s="116">
        <v>0</v>
      </c>
      <c r="AL556" s="116">
        <v>0.20996323164924546</v>
      </c>
      <c r="AM556" s="115">
        <v>360</v>
      </c>
      <c r="AN556" s="116">
        <v>0.20996323164924546</v>
      </c>
      <c r="AO556" s="119">
        <v>225</v>
      </c>
      <c r="AP556" s="119" t="s">
        <v>22151</v>
      </c>
      <c r="AQ556" s="34">
        <v>6.895458119358298</v>
      </c>
      <c r="AR556" s="116">
        <v>-6.6854948877090523</v>
      </c>
      <c r="AS556" s="115">
        <v>360</v>
      </c>
      <c r="AT556" s="116">
        <v>0</v>
      </c>
      <c r="AU556" s="117">
        <v>-13.513857214557907</v>
      </c>
      <c r="AV556" s="116"/>
      <c r="AW556" s="116">
        <v>0</v>
      </c>
      <c r="AX556" s="43">
        <v>0</v>
      </c>
      <c r="AY556" s="168">
        <v>999</v>
      </c>
      <c r="AZ556" s="168">
        <v>788</v>
      </c>
      <c r="BA556" s="120">
        <v>211</v>
      </c>
      <c r="BB556" s="161">
        <v>0</v>
      </c>
      <c r="BC556" s="161">
        <v>0</v>
      </c>
      <c r="BD556" s="267" t="s">
        <v>22151</v>
      </c>
    </row>
    <row r="557" spans="1:56" x14ac:dyDescent="0.3">
      <c r="A557" s="212" t="s">
        <v>10993</v>
      </c>
      <c r="B557" s="33" t="s">
        <v>7780</v>
      </c>
      <c r="C557" s="33" t="s">
        <v>7496</v>
      </c>
      <c r="D557" s="121" t="s">
        <v>10994</v>
      </c>
      <c r="E557" s="33" t="s">
        <v>3591</v>
      </c>
      <c r="F557" s="1" t="s">
        <v>3591</v>
      </c>
      <c r="G557" s="1" t="s">
        <v>1373</v>
      </c>
      <c r="H557" s="216" t="e">
        <v>#VALUE!</v>
      </c>
      <c r="I557" s="216" t="s">
        <v>10995</v>
      </c>
      <c r="J557" s="244" t="e">
        <v>#VALUE!</v>
      </c>
      <c r="K557" s="244" t="s">
        <v>10996</v>
      </c>
      <c r="L557" s="171">
        <v>0</v>
      </c>
      <c r="M557" s="171">
        <v>0</v>
      </c>
      <c r="N557" s="221">
        <v>0</v>
      </c>
      <c r="O557" s="97">
        <v>0</v>
      </c>
      <c r="P557" s="97">
        <v>0</v>
      </c>
      <c r="Q557" s="221">
        <v>0</v>
      </c>
      <c r="R557" s="97">
        <v>0</v>
      </c>
      <c r="S557" s="97">
        <v>0</v>
      </c>
      <c r="T557" s="221">
        <v>0</v>
      </c>
      <c r="U557" s="221">
        <v>0</v>
      </c>
      <c r="V557" s="221">
        <v>0</v>
      </c>
      <c r="W557" s="221">
        <v>0</v>
      </c>
      <c r="X557" s="221">
        <v>0</v>
      </c>
      <c r="Y557" s="221">
        <v>0</v>
      </c>
      <c r="Z557" s="221">
        <v>0</v>
      </c>
      <c r="AA557" s="224">
        <v>0</v>
      </c>
      <c r="AB557" s="224">
        <v>0</v>
      </c>
      <c r="AC557" s="224">
        <v>0</v>
      </c>
      <c r="AD557" s="245">
        <v>0</v>
      </c>
      <c r="AE557" s="224">
        <v>0</v>
      </c>
      <c r="AF557" s="245">
        <v>0</v>
      </c>
      <c r="AG557" s="245">
        <v>0</v>
      </c>
      <c r="AH557" s="224">
        <v>0</v>
      </c>
      <c r="AI557" s="224">
        <v>0</v>
      </c>
      <c r="AJ557" s="224">
        <v>0.20996323164924546</v>
      </c>
      <c r="AK557" s="224">
        <v>0</v>
      </c>
      <c r="AL557" s="228">
        <v>0.20996323164924546</v>
      </c>
      <c r="AM557" s="246">
        <v>360</v>
      </c>
      <c r="AN557" s="247">
        <v>0.20996323164924546</v>
      </c>
      <c r="AO557" s="248">
        <v>225</v>
      </c>
      <c r="AP557" s="253" t="s">
        <v>22151</v>
      </c>
      <c r="AQ557" s="224">
        <v>6.895458119358298</v>
      </c>
      <c r="AR557" s="224">
        <v>-6.6854948877090523</v>
      </c>
      <c r="AS557" s="221">
        <v>360</v>
      </c>
      <c r="AT557" s="224">
        <v>0</v>
      </c>
      <c r="AU557" s="239">
        <v>-13.513857214557907</v>
      </c>
      <c r="AV557" s="224"/>
      <c r="AW557" s="224">
        <v>0</v>
      </c>
      <c r="AX557" s="43">
        <v>0</v>
      </c>
      <c r="AY557" s="268">
        <v>999</v>
      </c>
      <c r="AZ557" s="255">
        <v>788</v>
      </c>
      <c r="BA557" s="256">
        <v>211</v>
      </c>
      <c r="BB557" s="257">
        <v>0</v>
      </c>
      <c r="BC557" s="257">
        <v>0</v>
      </c>
      <c r="BD557" s="267" t="s">
        <v>22151</v>
      </c>
    </row>
    <row r="558" spans="1:56" x14ac:dyDescent="0.3">
      <c r="A558" t="s">
        <v>3658</v>
      </c>
      <c r="B558" s="1" t="s">
        <v>7685</v>
      </c>
      <c r="C558" s="1" t="s">
        <v>7686</v>
      </c>
      <c r="D558" s="121" t="s">
        <v>3451</v>
      </c>
      <c r="E558" s="1" t="s">
        <v>3591</v>
      </c>
      <c r="F558" s="1" t="s">
        <v>3591</v>
      </c>
      <c r="G558" s="1" t="s">
        <v>1373</v>
      </c>
      <c r="H558" s="1">
        <v>9195</v>
      </c>
      <c r="I558" s="1" t="s">
        <v>9630</v>
      </c>
      <c r="J558" s="1" t="e">
        <v>#VALUE!</v>
      </c>
      <c r="K558" s="1" t="s">
        <v>5165</v>
      </c>
      <c r="L558" s="170">
        <v>0</v>
      </c>
      <c r="M558" s="170">
        <v>0</v>
      </c>
      <c r="N558" s="68">
        <v>0</v>
      </c>
      <c r="O558" s="68">
        <v>0</v>
      </c>
      <c r="P558" s="68">
        <v>0</v>
      </c>
      <c r="Q558" s="68">
        <v>0</v>
      </c>
      <c r="R558" s="68">
        <v>0</v>
      </c>
      <c r="S558" s="68">
        <v>0</v>
      </c>
      <c r="T558" s="68">
        <v>0</v>
      </c>
      <c r="U558" s="68">
        <v>0</v>
      </c>
      <c r="V558" s="68">
        <v>0</v>
      </c>
      <c r="W558" s="68">
        <v>0</v>
      </c>
      <c r="X558" s="68">
        <v>0</v>
      </c>
      <c r="Y558" s="68">
        <v>0</v>
      </c>
      <c r="Z558" s="68">
        <v>0</v>
      </c>
      <c r="AA558" s="5">
        <v>0</v>
      </c>
      <c r="AB558" s="5">
        <v>0</v>
      </c>
      <c r="AC558" s="7">
        <v>0</v>
      </c>
      <c r="AD558" s="7">
        <v>0</v>
      </c>
      <c r="AE558" s="7">
        <v>0</v>
      </c>
      <c r="AF558" s="7">
        <v>0</v>
      </c>
      <c r="AG558" s="7">
        <v>0</v>
      </c>
      <c r="AH558" s="7">
        <v>0</v>
      </c>
      <c r="AI558" s="5">
        <v>0</v>
      </c>
      <c r="AJ558" s="5">
        <v>0.20996323164924546</v>
      </c>
      <c r="AK558" s="7">
        <v>0</v>
      </c>
      <c r="AL558" s="7">
        <v>0.20996323164924546</v>
      </c>
      <c r="AM558" s="84">
        <v>360</v>
      </c>
      <c r="AN558" s="7">
        <v>0.20996323164924546</v>
      </c>
      <c r="AO558" s="18">
        <v>225</v>
      </c>
      <c r="AP558" s="18" t="s">
        <v>22151</v>
      </c>
      <c r="AQ558" s="7">
        <v>6.895458119358298</v>
      </c>
      <c r="AR558" s="7">
        <v>-6.6854948877090523</v>
      </c>
      <c r="AS558" s="84">
        <v>360</v>
      </c>
      <c r="AT558" s="15">
        <v>0</v>
      </c>
      <c r="AU558" s="46">
        <v>-13.513857214557907</v>
      </c>
      <c r="AV558" s="20"/>
      <c r="AW558" s="20">
        <v>0</v>
      </c>
      <c r="AX558" s="43">
        <v>0</v>
      </c>
      <c r="AY558" s="167">
        <v>999</v>
      </c>
      <c r="AZ558" s="167">
        <v>788</v>
      </c>
      <c r="BA558" s="113">
        <v>211</v>
      </c>
      <c r="BB558" s="160">
        <v>0</v>
      </c>
      <c r="BC558" s="160">
        <v>0</v>
      </c>
      <c r="BD558" s="267" t="s">
        <v>22151</v>
      </c>
    </row>
    <row r="559" spans="1:56" x14ac:dyDescent="0.3">
      <c r="A559" s="178" t="s">
        <v>11951</v>
      </c>
      <c r="B559" s="33" t="s">
        <v>11952</v>
      </c>
      <c r="C559" s="33" t="s">
        <v>6594</v>
      </c>
      <c r="D559" s="121" t="s">
        <v>11365</v>
      </c>
      <c r="E559" s="33" t="s">
        <v>3591</v>
      </c>
      <c r="F559" s="1" t="s">
        <v>3591</v>
      </c>
      <c r="G559" s="1" t="s">
        <v>1373</v>
      </c>
      <c r="H559" s="26">
        <v>14934</v>
      </c>
      <c r="I559" s="26" t="s">
        <v>11733</v>
      </c>
      <c r="J559" s="26" t="e">
        <v>#VALUE!</v>
      </c>
      <c r="K559" s="26" t="s">
        <v>11954</v>
      </c>
      <c r="L559" s="171">
        <v>0</v>
      </c>
      <c r="M559" s="171">
        <v>0</v>
      </c>
      <c r="N559" s="68">
        <v>0</v>
      </c>
      <c r="O559" s="68">
        <v>0</v>
      </c>
      <c r="P559" s="68">
        <v>0</v>
      </c>
      <c r="Q559" s="97">
        <v>0</v>
      </c>
      <c r="R559" s="97">
        <v>0</v>
      </c>
      <c r="S559" s="97">
        <v>0</v>
      </c>
      <c r="T559" s="97">
        <v>0</v>
      </c>
      <c r="U559" s="97">
        <v>0</v>
      </c>
      <c r="V559" s="97">
        <v>0</v>
      </c>
      <c r="W559" s="97">
        <v>0</v>
      </c>
      <c r="X559" s="97">
        <v>0</v>
      </c>
      <c r="Y559" s="97">
        <v>0</v>
      </c>
      <c r="Z559" s="97">
        <v>0</v>
      </c>
      <c r="AA559" s="27">
        <v>0</v>
      </c>
      <c r="AB559" s="27">
        <v>0</v>
      </c>
      <c r="AC559" s="27">
        <v>0</v>
      </c>
      <c r="AD559" s="27">
        <v>0</v>
      </c>
      <c r="AE559" s="27">
        <v>0</v>
      </c>
      <c r="AF559" s="27">
        <v>0</v>
      </c>
      <c r="AG559" s="27">
        <v>0</v>
      </c>
      <c r="AH559" s="27">
        <v>0</v>
      </c>
      <c r="AI559" s="27">
        <v>0</v>
      </c>
      <c r="AJ559" s="27">
        <v>0.20996323164924546</v>
      </c>
      <c r="AK559" s="27">
        <v>0</v>
      </c>
      <c r="AL559" s="27">
        <v>0.20996323164924546</v>
      </c>
      <c r="AM559" s="97">
        <v>360</v>
      </c>
      <c r="AN559" s="27">
        <v>0.20996323164924546</v>
      </c>
      <c r="AO559" s="28">
        <v>225</v>
      </c>
      <c r="AP559" s="28" t="s">
        <v>22151</v>
      </c>
      <c r="AQ559" s="27">
        <v>6.895458119358298</v>
      </c>
      <c r="AR559" s="27">
        <v>-6.6854948877090523</v>
      </c>
      <c r="AS559" s="97">
        <v>360</v>
      </c>
      <c r="AT559" s="27">
        <v>0</v>
      </c>
      <c r="AU559" s="43">
        <v>-13.513857214557907</v>
      </c>
      <c r="AV559" s="27"/>
      <c r="AW559" s="27">
        <v>0</v>
      </c>
      <c r="AX559" s="43">
        <v>0</v>
      </c>
      <c r="AY559" s="167">
        <v>999</v>
      </c>
      <c r="AZ559" s="167">
        <v>788</v>
      </c>
      <c r="BA559" s="113">
        <v>211</v>
      </c>
      <c r="BB559" s="160">
        <v>0</v>
      </c>
      <c r="BC559" s="160">
        <v>0</v>
      </c>
      <c r="BD559" s="267" t="s">
        <v>22151</v>
      </c>
    </row>
    <row r="560" spans="1:56" x14ac:dyDescent="0.3">
      <c r="A560" s="262" t="s">
        <v>1616</v>
      </c>
      <c r="B560" s="1" t="s">
        <v>7792</v>
      </c>
      <c r="C560" s="1" t="s">
        <v>7793</v>
      </c>
      <c r="D560" s="121" t="s">
        <v>1007</v>
      </c>
      <c r="E560" s="1" t="s">
        <v>3591</v>
      </c>
      <c r="F560" s="1" t="s">
        <v>3591</v>
      </c>
      <c r="G560" s="1" t="s">
        <v>1373</v>
      </c>
      <c r="H560" s="1">
        <v>9356</v>
      </c>
      <c r="I560" s="1" t="s">
        <v>10289</v>
      </c>
      <c r="J560" s="1" t="e">
        <v>#VALUE!</v>
      </c>
      <c r="K560" s="1" t="s">
        <v>8408</v>
      </c>
      <c r="L560" s="170">
        <v>0</v>
      </c>
      <c r="M560" s="170">
        <v>0</v>
      </c>
      <c r="N560" s="68">
        <v>0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68">
        <v>0</v>
      </c>
      <c r="V560" s="68">
        <v>0</v>
      </c>
      <c r="W560" s="68">
        <v>0</v>
      </c>
      <c r="X560" s="68">
        <v>0</v>
      </c>
      <c r="Y560" s="68">
        <v>0</v>
      </c>
      <c r="Z560" s="68">
        <v>0</v>
      </c>
      <c r="AA560" s="5">
        <v>0</v>
      </c>
      <c r="AB560" s="5">
        <v>0</v>
      </c>
      <c r="AC560" s="7">
        <v>0</v>
      </c>
      <c r="AD560" s="7">
        <v>0</v>
      </c>
      <c r="AE560" s="7">
        <v>0</v>
      </c>
      <c r="AF560" s="7">
        <v>0</v>
      </c>
      <c r="AG560" s="7">
        <v>0</v>
      </c>
      <c r="AH560" s="7">
        <v>0</v>
      </c>
      <c r="AI560" s="5">
        <v>0</v>
      </c>
      <c r="AJ560" s="5">
        <v>0.20996323164924546</v>
      </c>
      <c r="AK560" s="7">
        <v>0</v>
      </c>
      <c r="AL560" s="7">
        <v>0.20996323164924546</v>
      </c>
      <c r="AM560" s="84">
        <v>360</v>
      </c>
      <c r="AN560" s="7">
        <v>0.20996323164924546</v>
      </c>
      <c r="AO560" s="18">
        <v>225</v>
      </c>
      <c r="AP560" s="18" t="s">
        <v>22151</v>
      </c>
      <c r="AQ560" s="7">
        <v>6.895458119358298</v>
      </c>
      <c r="AR560" s="7">
        <v>-6.6854948877090523</v>
      </c>
      <c r="AS560" s="84">
        <v>360</v>
      </c>
      <c r="AT560" s="15">
        <v>0</v>
      </c>
      <c r="AU560" s="46">
        <v>-13.513857214557907</v>
      </c>
      <c r="AV560" s="20"/>
      <c r="AW560" s="20">
        <v>0</v>
      </c>
      <c r="AX560" s="43">
        <v>0</v>
      </c>
      <c r="AY560" s="167">
        <v>999</v>
      </c>
      <c r="AZ560" s="167">
        <v>788</v>
      </c>
      <c r="BA560" s="113">
        <v>211</v>
      </c>
      <c r="BB560" s="160">
        <v>0</v>
      </c>
      <c r="BC560" s="160">
        <v>0</v>
      </c>
      <c r="BD560" s="267" t="s">
        <v>22151</v>
      </c>
    </row>
    <row r="561" spans="1:56" x14ac:dyDescent="0.3">
      <c r="A561" s="214" t="s">
        <v>5206</v>
      </c>
      <c r="B561" s="33" t="s">
        <v>7609</v>
      </c>
      <c r="C561" s="33" t="s">
        <v>6683</v>
      </c>
      <c r="D561" s="121" t="s">
        <v>1329</v>
      </c>
      <c r="E561" s="33" t="s">
        <v>3591</v>
      </c>
      <c r="F561" s="114" t="s">
        <v>3591</v>
      </c>
      <c r="G561" s="1" t="s">
        <v>1373</v>
      </c>
      <c r="H561" s="114">
        <v>11176</v>
      </c>
      <c r="I561" s="114" t="s">
        <v>10890</v>
      </c>
      <c r="J561" s="114" t="e">
        <v>#VALUE!</v>
      </c>
      <c r="K561" s="114" t="s">
        <v>5208</v>
      </c>
      <c r="L561" s="172">
        <v>0</v>
      </c>
      <c r="M561" s="172">
        <v>0</v>
      </c>
      <c r="N561" s="115">
        <v>0</v>
      </c>
      <c r="O561" s="115">
        <v>0</v>
      </c>
      <c r="P561" s="115">
        <v>0</v>
      </c>
      <c r="Q561" s="115">
        <v>0</v>
      </c>
      <c r="R561" s="115">
        <v>0</v>
      </c>
      <c r="S561" s="115">
        <v>0</v>
      </c>
      <c r="T561" s="115">
        <v>0</v>
      </c>
      <c r="U561" s="115">
        <v>0</v>
      </c>
      <c r="V561" s="115">
        <v>0</v>
      </c>
      <c r="W561" s="115">
        <v>0</v>
      </c>
      <c r="X561" s="115">
        <v>0</v>
      </c>
      <c r="Y561" s="115">
        <v>0</v>
      </c>
      <c r="Z561" s="115">
        <v>0</v>
      </c>
      <c r="AA561" s="116">
        <v>0</v>
      </c>
      <c r="AB561" s="116">
        <v>0</v>
      </c>
      <c r="AC561" s="116">
        <v>0</v>
      </c>
      <c r="AD561" s="116">
        <v>0</v>
      </c>
      <c r="AE561" s="116">
        <v>0</v>
      </c>
      <c r="AF561" s="116">
        <v>0</v>
      </c>
      <c r="AG561" s="116">
        <v>0</v>
      </c>
      <c r="AH561" s="116">
        <v>0</v>
      </c>
      <c r="AI561" s="116">
        <v>0</v>
      </c>
      <c r="AJ561" s="116">
        <v>0.20996323164924546</v>
      </c>
      <c r="AK561" s="116">
        <v>0</v>
      </c>
      <c r="AL561" s="116">
        <v>0.20996323164924546</v>
      </c>
      <c r="AM561" s="115">
        <v>360</v>
      </c>
      <c r="AN561" s="116">
        <v>0.20996323164924546</v>
      </c>
      <c r="AO561" s="119">
        <v>225</v>
      </c>
      <c r="AP561" s="119" t="s">
        <v>22151</v>
      </c>
      <c r="AQ561" s="34">
        <v>6.895458119358298</v>
      </c>
      <c r="AR561" s="116">
        <v>-6.6854948877090523</v>
      </c>
      <c r="AS561" s="115">
        <v>360</v>
      </c>
      <c r="AT561" s="116">
        <v>0</v>
      </c>
      <c r="AU561" s="117">
        <v>-13.513857214557907</v>
      </c>
      <c r="AV561" s="116"/>
      <c r="AW561" s="116">
        <v>0</v>
      </c>
      <c r="AX561" s="43">
        <v>0</v>
      </c>
      <c r="AY561" s="168">
        <v>999</v>
      </c>
      <c r="AZ561" s="168">
        <v>788</v>
      </c>
      <c r="BA561" s="120">
        <v>211</v>
      </c>
      <c r="BB561" s="161">
        <v>0</v>
      </c>
      <c r="BC561" s="161">
        <v>0</v>
      </c>
      <c r="BD561" s="267" t="s">
        <v>22151</v>
      </c>
    </row>
    <row r="562" spans="1:56" x14ac:dyDescent="0.3">
      <c r="A562" s="178" t="s">
        <v>1635</v>
      </c>
      <c r="B562" s="33" t="s">
        <v>7514</v>
      </c>
      <c r="C562" s="33" t="s">
        <v>6541</v>
      </c>
      <c r="D562" s="121" t="s">
        <v>1087</v>
      </c>
      <c r="E562" s="33" t="s">
        <v>3591</v>
      </c>
      <c r="F562" s="1" t="s">
        <v>3591</v>
      </c>
      <c r="G562" s="1" t="s">
        <v>1373</v>
      </c>
      <c r="H562" s="26">
        <v>4065</v>
      </c>
      <c r="I562" s="26" t="s">
        <v>10246</v>
      </c>
      <c r="J562" s="26" t="e">
        <v>#VALUE!</v>
      </c>
      <c r="K562" s="26" t="s">
        <v>8413</v>
      </c>
      <c r="L562" s="171">
        <v>0</v>
      </c>
      <c r="M562" s="171">
        <v>0</v>
      </c>
      <c r="N562" s="68">
        <v>0</v>
      </c>
      <c r="O562" s="68">
        <v>0</v>
      </c>
      <c r="P562" s="68">
        <v>0</v>
      </c>
      <c r="Q562" s="97">
        <v>0</v>
      </c>
      <c r="R562" s="97">
        <v>0</v>
      </c>
      <c r="S562" s="97">
        <v>0</v>
      </c>
      <c r="T562" s="97">
        <v>0</v>
      </c>
      <c r="U562" s="97">
        <v>0</v>
      </c>
      <c r="V562" s="97">
        <v>0</v>
      </c>
      <c r="W562" s="97">
        <v>0</v>
      </c>
      <c r="X562" s="97">
        <v>0</v>
      </c>
      <c r="Y562" s="97">
        <v>0</v>
      </c>
      <c r="Z562" s="97">
        <v>0</v>
      </c>
      <c r="AA562" s="27">
        <v>0</v>
      </c>
      <c r="AB562" s="27">
        <v>0</v>
      </c>
      <c r="AC562" s="27">
        <v>0</v>
      </c>
      <c r="AD562" s="27">
        <v>0</v>
      </c>
      <c r="AE562" s="27">
        <v>0</v>
      </c>
      <c r="AF562" s="27">
        <v>0</v>
      </c>
      <c r="AG562" s="27">
        <v>0</v>
      </c>
      <c r="AH562" s="27">
        <v>0</v>
      </c>
      <c r="AI562" s="27">
        <v>0</v>
      </c>
      <c r="AJ562" s="27">
        <v>0.20996323164924546</v>
      </c>
      <c r="AK562" s="27">
        <v>0</v>
      </c>
      <c r="AL562" s="27">
        <v>0.20996323164924546</v>
      </c>
      <c r="AM562" s="97">
        <v>360</v>
      </c>
      <c r="AN562" s="27">
        <v>0.20996323164924546</v>
      </c>
      <c r="AO562" s="28">
        <v>225</v>
      </c>
      <c r="AP562" s="28" t="s">
        <v>22151</v>
      </c>
      <c r="AQ562" s="27">
        <v>6.895458119358298</v>
      </c>
      <c r="AR562" s="27">
        <v>-6.6854948877090523</v>
      </c>
      <c r="AS562" s="97">
        <v>360</v>
      </c>
      <c r="AT562" s="27">
        <v>0</v>
      </c>
      <c r="AU562" s="43">
        <v>-13.513857214557907</v>
      </c>
      <c r="AV562" s="27"/>
      <c r="AW562" s="27">
        <v>0</v>
      </c>
      <c r="AX562" s="43">
        <v>0</v>
      </c>
      <c r="AY562" s="167">
        <v>999</v>
      </c>
      <c r="AZ562" s="167">
        <v>788</v>
      </c>
      <c r="BA562" s="113">
        <v>211</v>
      </c>
      <c r="BB562" s="160">
        <v>0</v>
      </c>
      <c r="BC562" s="160">
        <v>0</v>
      </c>
      <c r="BD562" s="267" t="s">
        <v>22151</v>
      </c>
    </row>
    <row r="563" spans="1:56" x14ac:dyDescent="0.3">
      <c r="A563" t="s">
        <v>15708</v>
      </c>
      <c r="B563" s="1" t="s">
        <v>15710</v>
      </c>
      <c r="C563" s="1" t="s">
        <v>15709</v>
      </c>
      <c r="D563" s="121" t="s">
        <v>15033</v>
      </c>
      <c r="E563" s="1" t="s">
        <v>1405</v>
      </c>
      <c r="F563" s="1" t="s">
        <v>6120</v>
      </c>
      <c r="G563" s="1" t="s">
        <v>1373</v>
      </c>
      <c r="H563" s="1" t="e">
        <v>#VALUE!</v>
      </c>
      <c r="I563" s="1" t="s">
        <v>15431</v>
      </c>
      <c r="J563" s="1" t="e">
        <v>#VALUE!</v>
      </c>
      <c r="K563" s="1" t="s">
        <v>15712</v>
      </c>
      <c r="L563" s="170">
        <v>0</v>
      </c>
      <c r="M563" s="170">
        <v>0</v>
      </c>
      <c r="N563" s="68">
        <v>0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68">
        <v>0</v>
      </c>
      <c r="V563" s="68">
        <v>0</v>
      </c>
      <c r="W563" s="68">
        <v>0</v>
      </c>
      <c r="X563" s="68">
        <v>0</v>
      </c>
      <c r="Y563" s="68">
        <v>0</v>
      </c>
      <c r="Z563" s="68">
        <v>0</v>
      </c>
      <c r="AA563" s="5">
        <v>0</v>
      </c>
      <c r="AB563" s="5">
        <v>0</v>
      </c>
      <c r="AC563" s="7">
        <v>0</v>
      </c>
      <c r="AD563" s="7">
        <v>0</v>
      </c>
      <c r="AE563" s="7">
        <v>0</v>
      </c>
      <c r="AF563" s="7">
        <v>0</v>
      </c>
      <c r="AG563" s="7">
        <v>0</v>
      </c>
      <c r="AH563" s="7">
        <v>0</v>
      </c>
      <c r="AI563" s="5">
        <v>0</v>
      </c>
      <c r="AJ563" s="5">
        <v>0.20996323164924546</v>
      </c>
      <c r="AK563" s="7">
        <v>0</v>
      </c>
      <c r="AL563" s="7">
        <v>0.20996323164924546</v>
      </c>
      <c r="AM563" s="84">
        <v>360</v>
      </c>
      <c r="AN563" s="7">
        <v>0.20996323164924546</v>
      </c>
      <c r="AO563" s="18">
        <v>225</v>
      </c>
      <c r="AP563" s="18" t="s">
        <v>22151</v>
      </c>
      <c r="AQ563" s="7">
        <v>6.895458119358298</v>
      </c>
      <c r="AR563" s="7">
        <v>-6.6854948877090523</v>
      </c>
      <c r="AS563" s="84">
        <v>360</v>
      </c>
      <c r="AT563" s="15">
        <v>0</v>
      </c>
      <c r="AU563" s="46">
        <v>-13.513857214557907</v>
      </c>
      <c r="AV563" s="20"/>
      <c r="AW563" s="20">
        <v>0</v>
      </c>
      <c r="AX563" s="43">
        <v>0</v>
      </c>
      <c r="AY563" s="167">
        <v>747.55</v>
      </c>
      <c r="AZ563" s="167">
        <v>788</v>
      </c>
      <c r="BA563" s="113">
        <v>-40.450000000000045</v>
      </c>
      <c r="BB563" s="160">
        <v>599</v>
      </c>
      <c r="BC563" s="160">
        <v>599</v>
      </c>
      <c r="BD563" s="267" t="s">
        <v>22151</v>
      </c>
    </row>
    <row r="564" spans="1:56" x14ac:dyDescent="0.3">
      <c r="A564" s="178" t="s">
        <v>1678</v>
      </c>
      <c r="B564" s="1" t="s">
        <v>7801</v>
      </c>
      <c r="C564" s="1" t="s">
        <v>6562</v>
      </c>
      <c r="D564" s="121" t="s">
        <v>1184</v>
      </c>
      <c r="E564" s="1" t="s">
        <v>3591</v>
      </c>
      <c r="F564" s="1" t="s">
        <v>3591</v>
      </c>
      <c r="G564" s="1" t="s">
        <v>1373</v>
      </c>
      <c r="H564" s="1">
        <v>2431</v>
      </c>
      <c r="I564" s="1" t="s">
        <v>9281</v>
      </c>
      <c r="J564" s="1" t="e">
        <v>#VALUE!</v>
      </c>
      <c r="K564" s="1" t="s">
        <v>8436</v>
      </c>
      <c r="L564" s="170">
        <v>0</v>
      </c>
      <c r="M564" s="170">
        <v>0</v>
      </c>
      <c r="N564" s="68">
        <v>0</v>
      </c>
      <c r="O564" s="68">
        <v>0</v>
      </c>
      <c r="P564" s="68">
        <v>0</v>
      </c>
      <c r="Q564" s="68">
        <v>0</v>
      </c>
      <c r="R564" s="68">
        <v>0</v>
      </c>
      <c r="S564" s="68">
        <v>0</v>
      </c>
      <c r="T564" s="68">
        <v>0</v>
      </c>
      <c r="U564" s="68">
        <v>0</v>
      </c>
      <c r="V564" s="68">
        <v>0</v>
      </c>
      <c r="W564" s="68">
        <v>0</v>
      </c>
      <c r="X564" s="68">
        <v>0</v>
      </c>
      <c r="Y564" s="68">
        <v>0</v>
      </c>
      <c r="Z564" s="68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0.20996323164924546</v>
      </c>
      <c r="AK564" s="5">
        <v>0</v>
      </c>
      <c r="AL564" s="5">
        <v>0.20996323164924546</v>
      </c>
      <c r="AM564" s="68">
        <v>360</v>
      </c>
      <c r="AN564" s="5">
        <v>0.20996323164924546</v>
      </c>
      <c r="AO564" s="17">
        <v>225</v>
      </c>
      <c r="AP564" s="17" t="s">
        <v>22151</v>
      </c>
      <c r="AQ564" s="5">
        <v>6.895458119358298</v>
      </c>
      <c r="AR564" s="5">
        <v>-6.6854948877090523</v>
      </c>
      <c r="AS564" s="68">
        <v>360</v>
      </c>
      <c r="AT564" s="14">
        <v>0</v>
      </c>
      <c r="AU564" s="42">
        <v>-13.513857214557907</v>
      </c>
      <c r="AV564" s="19"/>
      <c r="AW564" s="19">
        <v>0</v>
      </c>
      <c r="AX564" s="43">
        <v>0</v>
      </c>
      <c r="AY564" s="167">
        <v>999</v>
      </c>
      <c r="AZ564" s="167">
        <v>788</v>
      </c>
      <c r="BA564" s="113">
        <v>211</v>
      </c>
      <c r="BB564" s="160">
        <v>0</v>
      </c>
      <c r="BC564" s="160">
        <v>0</v>
      </c>
      <c r="BD564" s="267" t="s">
        <v>22151</v>
      </c>
    </row>
    <row r="565" spans="1:56" x14ac:dyDescent="0.3">
      <c r="A565" s="212" t="s">
        <v>1682</v>
      </c>
      <c r="B565" s="1" t="s">
        <v>6622</v>
      </c>
      <c r="C565" s="1" t="s">
        <v>6562</v>
      </c>
      <c r="D565" s="121" t="s">
        <v>1013</v>
      </c>
      <c r="E565" s="1" t="s">
        <v>3591</v>
      </c>
      <c r="F565" s="1" t="s">
        <v>3591</v>
      </c>
      <c r="G565" s="1" t="s">
        <v>1373</v>
      </c>
      <c r="H565" s="216">
        <v>9533</v>
      </c>
      <c r="I565" s="216" t="s">
        <v>9967</v>
      </c>
      <c r="J565" s="244" t="e">
        <v>#VALUE!</v>
      </c>
      <c r="K565" s="244" t="s">
        <v>15387</v>
      </c>
      <c r="L565" s="171">
        <v>0</v>
      </c>
      <c r="M565" s="171">
        <v>0</v>
      </c>
      <c r="N565" s="221">
        <v>0</v>
      </c>
      <c r="O565" s="97">
        <v>0</v>
      </c>
      <c r="P565" s="97">
        <v>0</v>
      </c>
      <c r="Q565" s="221">
        <v>0</v>
      </c>
      <c r="R565" s="97">
        <v>0</v>
      </c>
      <c r="S565" s="97">
        <v>0</v>
      </c>
      <c r="T565" s="221">
        <v>0</v>
      </c>
      <c r="U565" s="221">
        <v>0</v>
      </c>
      <c r="V565" s="221">
        <v>0</v>
      </c>
      <c r="W565" s="221">
        <v>0</v>
      </c>
      <c r="X565" s="221">
        <v>0</v>
      </c>
      <c r="Y565" s="221">
        <v>0</v>
      </c>
      <c r="Z565" s="221">
        <v>0</v>
      </c>
      <c r="AA565" s="224">
        <v>0</v>
      </c>
      <c r="AB565" s="224">
        <v>0</v>
      </c>
      <c r="AC565" s="224">
        <v>0</v>
      </c>
      <c r="AD565" s="245">
        <v>0</v>
      </c>
      <c r="AE565" s="224">
        <v>0</v>
      </c>
      <c r="AF565" s="245">
        <v>0</v>
      </c>
      <c r="AG565" s="245">
        <v>0</v>
      </c>
      <c r="AH565" s="224">
        <v>0</v>
      </c>
      <c r="AI565" s="224">
        <v>0</v>
      </c>
      <c r="AJ565" s="224">
        <v>0.20996323164924546</v>
      </c>
      <c r="AK565" s="224">
        <v>0</v>
      </c>
      <c r="AL565" s="228">
        <v>0.20996323164924546</v>
      </c>
      <c r="AM565" s="246">
        <v>360</v>
      </c>
      <c r="AN565" s="247">
        <v>0.20996323164924546</v>
      </c>
      <c r="AO565" s="248">
        <v>225</v>
      </c>
      <c r="AP565" s="253" t="s">
        <v>22151</v>
      </c>
      <c r="AQ565" s="224">
        <v>6.895458119358298</v>
      </c>
      <c r="AR565" s="224">
        <v>-6.6854948877090523</v>
      </c>
      <c r="AS565" s="221">
        <v>360</v>
      </c>
      <c r="AT565" s="224">
        <v>0</v>
      </c>
      <c r="AU565" s="239">
        <v>-13.513857214557907</v>
      </c>
      <c r="AV565" s="224"/>
      <c r="AW565" s="224">
        <v>0</v>
      </c>
      <c r="AX565" s="43">
        <v>0</v>
      </c>
      <c r="AY565" s="268">
        <v>999</v>
      </c>
      <c r="AZ565" s="255">
        <v>788</v>
      </c>
      <c r="BA565" s="256">
        <v>211</v>
      </c>
      <c r="BB565" s="257">
        <v>0</v>
      </c>
      <c r="BC565" s="257">
        <v>0</v>
      </c>
      <c r="BD565" s="267" t="s">
        <v>22151</v>
      </c>
    </row>
    <row r="566" spans="1:56" x14ac:dyDescent="0.3">
      <c r="A566" s="212" t="s">
        <v>1688</v>
      </c>
      <c r="B566" s="1" t="s">
        <v>6622</v>
      </c>
      <c r="C566" s="1" t="s">
        <v>6655</v>
      </c>
      <c r="D566" s="121" t="s">
        <v>771</v>
      </c>
      <c r="E566" s="1" t="s">
        <v>3591</v>
      </c>
      <c r="F566" s="1" t="s">
        <v>3591</v>
      </c>
      <c r="G566" s="1" t="s">
        <v>1373</v>
      </c>
      <c r="H566" s="216">
        <v>8556</v>
      </c>
      <c r="I566" s="216" t="s">
        <v>10735</v>
      </c>
      <c r="J566" s="244" t="e">
        <v>#VALUE!</v>
      </c>
      <c r="K566" s="244" t="s">
        <v>8438</v>
      </c>
      <c r="L566" s="171">
        <v>0</v>
      </c>
      <c r="M566" s="171">
        <v>0</v>
      </c>
      <c r="N566" s="221">
        <v>0</v>
      </c>
      <c r="O566" s="97">
        <v>0</v>
      </c>
      <c r="P566" s="97">
        <v>0</v>
      </c>
      <c r="Q566" s="221">
        <v>0</v>
      </c>
      <c r="R566" s="97">
        <v>0</v>
      </c>
      <c r="S566" s="97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4">
        <v>0</v>
      </c>
      <c r="AB566" s="224">
        <v>0</v>
      </c>
      <c r="AC566" s="224">
        <v>0</v>
      </c>
      <c r="AD566" s="245">
        <v>0</v>
      </c>
      <c r="AE566" s="224">
        <v>0</v>
      </c>
      <c r="AF566" s="245">
        <v>0</v>
      </c>
      <c r="AG566" s="245">
        <v>0</v>
      </c>
      <c r="AH566" s="224">
        <v>0</v>
      </c>
      <c r="AI566" s="224">
        <v>0</v>
      </c>
      <c r="AJ566" s="224">
        <v>0.20996323164924546</v>
      </c>
      <c r="AK566" s="224">
        <v>0</v>
      </c>
      <c r="AL566" s="228">
        <v>0.20996323164924546</v>
      </c>
      <c r="AM566" s="246">
        <v>360</v>
      </c>
      <c r="AN566" s="247">
        <v>0.20996323164924546</v>
      </c>
      <c r="AO566" s="248">
        <v>225</v>
      </c>
      <c r="AP566" s="253" t="s">
        <v>22151</v>
      </c>
      <c r="AQ566" s="224">
        <v>6.895458119358298</v>
      </c>
      <c r="AR566" s="224">
        <v>-6.6854948877090523</v>
      </c>
      <c r="AS566" s="221">
        <v>360</v>
      </c>
      <c r="AT566" s="224">
        <v>0</v>
      </c>
      <c r="AU566" s="239">
        <v>-13.513857214557907</v>
      </c>
      <c r="AV566" s="224"/>
      <c r="AW566" s="224">
        <v>0</v>
      </c>
      <c r="AX566" s="43">
        <v>0</v>
      </c>
      <c r="AY566" s="268">
        <v>999</v>
      </c>
      <c r="AZ566" s="255">
        <v>788</v>
      </c>
      <c r="BA566" s="256">
        <v>211</v>
      </c>
      <c r="BB566" s="257">
        <v>0</v>
      </c>
      <c r="BC566" s="257">
        <v>0</v>
      </c>
      <c r="BD566" s="267" t="s">
        <v>22151</v>
      </c>
    </row>
    <row r="567" spans="1:56" x14ac:dyDescent="0.3">
      <c r="A567" t="s">
        <v>1691</v>
      </c>
      <c r="B567" s="33" t="s">
        <v>6622</v>
      </c>
      <c r="C567" s="33" t="s">
        <v>6683</v>
      </c>
      <c r="D567" s="121" t="s">
        <v>1124</v>
      </c>
      <c r="E567" s="33" t="s">
        <v>3591</v>
      </c>
      <c r="F567" s="1" t="s">
        <v>3591</v>
      </c>
      <c r="G567" s="1" t="s">
        <v>1373</v>
      </c>
      <c r="H567" s="26">
        <v>9244</v>
      </c>
      <c r="I567" s="26" t="s">
        <v>10337</v>
      </c>
      <c r="J567" s="26" t="e">
        <v>#VALUE!</v>
      </c>
      <c r="K567" s="26" t="s">
        <v>15388</v>
      </c>
      <c r="L567" s="171">
        <v>0</v>
      </c>
      <c r="M567" s="171">
        <v>0</v>
      </c>
      <c r="N567" s="68">
        <v>0</v>
      </c>
      <c r="O567" s="68">
        <v>0</v>
      </c>
      <c r="P567" s="68">
        <v>0</v>
      </c>
      <c r="Q567" s="97">
        <v>0</v>
      </c>
      <c r="R567" s="97">
        <v>0</v>
      </c>
      <c r="S567" s="97">
        <v>0</v>
      </c>
      <c r="T567" s="97">
        <v>0</v>
      </c>
      <c r="U567" s="97">
        <v>0</v>
      </c>
      <c r="V567" s="97">
        <v>0</v>
      </c>
      <c r="W567" s="97">
        <v>0</v>
      </c>
      <c r="X567" s="97">
        <v>0</v>
      </c>
      <c r="Y567" s="97">
        <v>0</v>
      </c>
      <c r="Z567" s="97">
        <v>0</v>
      </c>
      <c r="AA567" s="27">
        <v>0</v>
      </c>
      <c r="AB567" s="27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7">
        <v>0</v>
      </c>
      <c r="AJ567" s="27">
        <v>0.20996323164924546</v>
      </c>
      <c r="AK567" s="29">
        <v>0</v>
      </c>
      <c r="AL567" s="29">
        <v>0.20996323164924546</v>
      </c>
      <c r="AM567" s="101">
        <v>360</v>
      </c>
      <c r="AN567" s="29">
        <v>0.20996323164924546</v>
      </c>
      <c r="AO567" s="30">
        <v>225</v>
      </c>
      <c r="AP567" s="30" t="s">
        <v>22151</v>
      </c>
      <c r="AQ567" s="29">
        <v>6.895458119358298</v>
      </c>
      <c r="AR567" s="29">
        <v>-6.6854948877090523</v>
      </c>
      <c r="AS567" s="101">
        <v>360</v>
      </c>
      <c r="AT567" s="29">
        <v>0</v>
      </c>
      <c r="AU567" s="47">
        <v>-13.513857214557907</v>
      </c>
      <c r="AV567" s="29"/>
      <c r="AW567" s="29">
        <v>0</v>
      </c>
      <c r="AX567" s="43">
        <v>0</v>
      </c>
      <c r="AY567" s="167">
        <v>999</v>
      </c>
      <c r="AZ567" s="167">
        <v>788</v>
      </c>
      <c r="BA567" s="113">
        <v>211</v>
      </c>
      <c r="BB567" s="160">
        <v>0</v>
      </c>
      <c r="BC567" s="160">
        <v>0</v>
      </c>
      <c r="BD567" s="267" t="s">
        <v>22151</v>
      </c>
    </row>
    <row r="568" spans="1:56" x14ac:dyDescent="0.3">
      <c r="A568" t="s">
        <v>1700</v>
      </c>
      <c r="B568" s="1" t="s">
        <v>7804</v>
      </c>
      <c r="C568" s="1" t="s">
        <v>7805</v>
      </c>
      <c r="D568" s="121" t="s">
        <v>1342</v>
      </c>
      <c r="E568" s="1" t="s">
        <v>3591</v>
      </c>
      <c r="F568" s="1" t="s">
        <v>3591</v>
      </c>
      <c r="G568" s="1" t="s">
        <v>1373</v>
      </c>
      <c r="H568" s="1">
        <v>2746</v>
      </c>
      <c r="I568" s="1" t="s">
        <v>9496</v>
      </c>
      <c r="J568" s="1" t="e">
        <v>#VALUE!</v>
      </c>
      <c r="K568" s="1" t="s">
        <v>8440</v>
      </c>
      <c r="L568" s="170">
        <v>0</v>
      </c>
      <c r="M568" s="170">
        <v>0</v>
      </c>
      <c r="N568" s="68">
        <v>0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0</v>
      </c>
      <c r="V568" s="68">
        <v>0</v>
      </c>
      <c r="W568" s="68">
        <v>0</v>
      </c>
      <c r="X568" s="68">
        <v>0</v>
      </c>
      <c r="Y568" s="68">
        <v>0</v>
      </c>
      <c r="Z568" s="68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0.20996323164924546</v>
      </c>
      <c r="AK568" s="5">
        <v>0</v>
      </c>
      <c r="AL568" s="5">
        <v>0.20996323164924546</v>
      </c>
      <c r="AM568" s="68">
        <v>360</v>
      </c>
      <c r="AN568" s="5">
        <v>0.20996323164924546</v>
      </c>
      <c r="AO568" s="17">
        <v>225</v>
      </c>
      <c r="AP568" s="17" t="s">
        <v>22151</v>
      </c>
      <c r="AQ568" s="5">
        <v>6.895458119358298</v>
      </c>
      <c r="AR568" s="5">
        <v>-6.6854948877090523</v>
      </c>
      <c r="AS568" s="68">
        <v>360</v>
      </c>
      <c r="AT568" s="14">
        <v>0</v>
      </c>
      <c r="AU568" s="42">
        <v>-13.513857214557907</v>
      </c>
      <c r="AV568" s="19"/>
      <c r="AW568" s="19">
        <v>0</v>
      </c>
      <c r="AX568" s="43">
        <v>0</v>
      </c>
      <c r="AY568" s="167">
        <v>999</v>
      </c>
      <c r="AZ568" s="167">
        <v>788</v>
      </c>
      <c r="BA568" s="113">
        <v>211</v>
      </c>
      <c r="BB568" s="160">
        <v>0</v>
      </c>
      <c r="BC568" s="160">
        <v>0</v>
      </c>
      <c r="BD568" s="267" t="s">
        <v>22151</v>
      </c>
    </row>
    <row r="569" spans="1:56" x14ac:dyDescent="0.3">
      <c r="A569" t="s">
        <v>1704</v>
      </c>
      <c r="B569" s="33" t="s">
        <v>7806</v>
      </c>
      <c r="C569" s="33" t="s">
        <v>7082</v>
      </c>
      <c r="D569" s="121" t="s">
        <v>1111</v>
      </c>
      <c r="E569" s="33" t="s">
        <v>3591</v>
      </c>
      <c r="F569" s="1" t="s">
        <v>3591</v>
      </c>
      <c r="G569" s="1" t="s">
        <v>1373</v>
      </c>
      <c r="H569" s="1">
        <v>2570</v>
      </c>
      <c r="I569" s="1" t="s">
        <v>9924</v>
      </c>
      <c r="J569" s="1" t="e">
        <v>#VALUE!</v>
      </c>
      <c r="K569" s="1" t="s">
        <v>8442</v>
      </c>
      <c r="L569" s="170">
        <v>0</v>
      </c>
      <c r="M569" s="170">
        <v>0</v>
      </c>
      <c r="N569" s="68">
        <v>0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0</v>
      </c>
      <c r="Z569" s="68">
        <v>0</v>
      </c>
      <c r="AA569" s="5">
        <v>0</v>
      </c>
      <c r="AB569" s="5">
        <v>0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7">
        <v>0</v>
      </c>
      <c r="AI569" s="5">
        <v>0</v>
      </c>
      <c r="AJ569" s="5">
        <v>0.20996323164924546</v>
      </c>
      <c r="AK569" s="7">
        <v>0</v>
      </c>
      <c r="AL569" s="7">
        <v>0.20996323164924546</v>
      </c>
      <c r="AM569" s="84">
        <v>360</v>
      </c>
      <c r="AN569" s="7">
        <v>0.20996323164924546</v>
      </c>
      <c r="AO569" s="18">
        <v>225</v>
      </c>
      <c r="AP569" s="18" t="s">
        <v>22151</v>
      </c>
      <c r="AQ569" s="7">
        <v>6.895458119358298</v>
      </c>
      <c r="AR569" s="7">
        <v>-6.6854948877090523</v>
      </c>
      <c r="AS569" s="84">
        <v>360</v>
      </c>
      <c r="AT569" s="15">
        <v>0</v>
      </c>
      <c r="AU569" s="46">
        <v>-13.513857214557907</v>
      </c>
      <c r="AV569" s="20"/>
      <c r="AW569" s="20">
        <v>0</v>
      </c>
      <c r="AX569" s="43">
        <v>0</v>
      </c>
      <c r="AY569" s="167">
        <v>999</v>
      </c>
      <c r="AZ569" s="167">
        <v>788</v>
      </c>
      <c r="BA569" s="113">
        <v>211</v>
      </c>
      <c r="BB569" s="160">
        <v>0</v>
      </c>
      <c r="BC569" s="160">
        <v>0</v>
      </c>
      <c r="BD569" s="267" t="s">
        <v>22151</v>
      </c>
    </row>
    <row r="570" spans="1:56" x14ac:dyDescent="0.3">
      <c r="A570" s="178" t="s">
        <v>1709</v>
      </c>
      <c r="B570" s="1" t="s">
        <v>7807</v>
      </c>
      <c r="C570" s="1" t="s">
        <v>7180</v>
      </c>
      <c r="D570" s="121" t="s">
        <v>947</v>
      </c>
      <c r="E570" s="1" t="s">
        <v>3591</v>
      </c>
      <c r="F570" s="1" t="s">
        <v>3591</v>
      </c>
      <c r="G570" s="1" t="s">
        <v>1373</v>
      </c>
      <c r="H570" s="1">
        <v>6950</v>
      </c>
      <c r="I570" s="1" t="s">
        <v>9958</v>
      </c>
      <c r="J570" s="1" t="e">
        <v>#VALUE!</v>
      </c>
      <c r="K570" s="1" t="s">
        <v>8443</v>
      </c>
      <c r="L570" s="170">
        <v>0</v>
      </c>
      <c r="M570" s="170">
        <v>0</v>
      </c>
      <c r="N570" s="68">
        <v>0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68">
        <v>0</v>
      </c>
      <c r="V570" s="68">
        <v>0</v>
      </c>
      <c r="W570" s="68">
        <v>0</v>
      </c>
      <c r="X570" s="68">
        <v>0</v>
      </c>
      <c r="Y570" s="68">
        <v>0</v>
      </c>
      <c r="Z570" s="68">
        <v>0</v>
      </c>
      <c r="AA570" s="5">
        <v>0</v>
      </c>
      <c r="AB570" s="5">
        <v>0</v>
      </c>
      <c r="AC570" s="7">
        <v>0</v>
      </c>
      <c r="AD570" s="7">
        <v>0</v>
      </c>
      <c r="AE570" s="7">
        <v>0</v>
      </c>
      <c r="AF570" s="7">
        <v>0</v>
      </c>
      <c r="AG570" s="7">
        <v>0</v>
      </c>
      <c r="AH570" s="7">
        <v>0</v>
      </c>
      <c r="AI570" s="5">
        <v>0</v>
      </c>
      <c r="AJ570" s="5">
        <v>0.20996323164924546</v>
      </c>
      <c r="AK570" s="7">
        <v>0</v>
      </c>
      <c r="AL570" s="7">
        <v>0.20996323164924546</v>
      </c>
      <c r="AM570" s="84">
        <v>360</v>
      </c>
      <c r="AN570" s="7">
        <v>0.20996323164924546</v>
      </c>
      <c r="AO570" s="18">
        <v>225</v>
      </c>
      <c r="AP570" s="18" t="s">
        <v>22151</v>
      </c>
      <c r="AQ570" s="7">
        <v>6.895458119358298</v>
      </c>
      <c r="AR570" s="7">
        <v>-6.6854948877090523</v>
      </c>
      <c r="AS570" s="84">
        <v>360</v>
      </c>
      <c r="AT570" s="15">
        <v>0</v>
      </c>
      <c r="AU570" s="46">
        <v>-13.513857214557907</v>
      </c>
      <c r="AV570" s="20"/>
      <c r="AW570" s="20">
        <v>0</v>
      </c>
      <c r="AX570" s="43">
        <v>0</v>
      </c>
      <c r="AY570" s="167">
        <v>999</v>
      </c>
      <c r="AZ570" s="167">
        <v>788</v>
      </c>
      <c r="BA570" s="113">
        <v>211</v>
      </c>
      <c r="BB570" s="160">
        <v>0</v>
      </c>
      <c r="BC570" s="160">
        <v>0</v>
      </c>
      <c r="BD570" s="267" t="s">
        <v>22151</v>
      </c>
    </row>
    <row r="571" spans="1:56" x14ac:dyDescent="0.3">
      <c r="A571" s="214" t="s">
        <v>1732</v>
      </c>
      <c r="B571" s="33" t="s">
        <v>7808</v>
      </c>
      <c r="C571" s="33" t="s">
        <v>7809</v>
      </c>
      <c r="D571" s="121" t="s">
        <v>723</v>
      </c>
      <c r="E571" s="33" t="s">
        <v>3591</v>
      </c>
      <c r="F571" s="114" t="s">
        <v>3591</v>
      </c>
      <c r="G571" s="1" t="s">
        <v>1373</v>
      </c>
      <c r="H571" s="114">
        <v>2692</v>
      </c>
      <c r="I571" s="114" t="s">
        <v>9595</v>
      </c>
      <c r="J571" s="114" t="e">
        <v>#VALUE!</v>
      </c>
      <c r="K571" s="114" t="s">
        <v>5278</v>
      </c>
      <c r="L571" s="172">
        <v>0</v>
      </c>
      <c r="M571" s="172">
        <v>0</v>
      </c>
      <c r="N571" s="115">
        <v>0</v>
      </c>
      <c r="O571" s="115">
        <v>0</v>
      </c>
      <c r="P571" s="115">
        <v>0</v>
      </c>
      <c r="Q571" s="115">
        <v>0</v>
      </c>
      <c r="R571" s="115">
        <v>0</v>
      </c>
      <c r="S571" s="115">
        <v>0</v>
      </c>
      <c r="T571" s="115">
        <v>0</v>
      </c>
      <c r="U571" s="115">
        <v>0</v>
      </c>
      <c r="V571" s="115">
        <v>0</v>
      </c>
      <c r="W571" s="115">
        <v>0</v>
      </c>
      <c r="X571" s="115">
        <v>0</v>
      </c>
      <c r="Y571" s="115">
        <v>0</v>
      </c>
      <c r="Z571" s="115">
        <v>0</v>
      </c>
      <c r="AA571" s="116">
        <v>0</v>
      </c>
      <c r="AB571" s="116">
        <v>0</v>
      </c>
      <c r="AC571" s="116">
        <v>0</v>
      </c>
      <c r="AD571" s="116">
        <v>0</v>
      </c>
      <c r="AE571" s="116">
        <v>0</v>
      </c>
      <c r="AF571" s="116">
        <v>0</v>
      </c>
      <c r="AG571" s="116">
        <v>0</v>
      </c>
      <c r="AH571" s="116">
        <v>0</v>
      </c>
      <c r="AI571" s="116">
        <v>0</v>
      </c>
      <c r="AJ571" s="116">
        <v>0.20996323164924546</v>
      </c>
      <c r="AK571" s="116">
        <v>0</v>
      </c>
      <c r="AL571" s="116">
        <v>0.20996323164924546</v>
      </c>
      <c r="AM571" s="115">
        <v>360</v>
      </c>
      <c r="AN571" s="116">
        <v>0.20996323164924546</v>
      </c>
      <c r="AO571" s="119">
        <v>225</v>
      </c>
      <c r="AP571" s="119" t="s">
        <v>22151</v>
      </c>
      <c r="AQ571" s="34">
        <v>6.895458119358298</v>
      </c>
      <c r="AR571" s="116">
        <v>-6.6854948877090523</v>
      </c>
      <c r="AS571" s="115">
        <v>360</v>
      </c>
      <c r="AT571" s="116">
        <v>0</v>
      </c>
      <c r="AU571" s="117">
        <v>-13.513857214557907</v>
      </c>
      <c r="AV571" s="116"/>
      <c r="AW571" s="116">
        <v>0</v>
      </c>
      <c r="AX571" s="43">
        <v>0</v>
      </c>
      <c r="AY571" s="168">
        <v>999</v>
      </c>
      <c r="AZ571" s="168">
        <v>788</v>
      </c>
      <c r="BA571" s="120">
        <v>211</v>
      </c>
      <c r="BB571" s="161">
        <v>0</v>
      </c>
      <c r="BC571" s="161">
        <v>0</v>
      </c>
      <c r="BD571" s="267" t="s">
        <v>22151</v>
      </c>
    </row>
    <row r="572" spans="1:56" x14ac:dyDescent="0.3">
      <c r="A572" t="s">
        <v>3476</v>
      </c>
      <c r="B572" s="33" t="s">
        <v>7815</v>
      </c>
      <c r="C572" s="33" t="s">
        <v>6564</v>
      </c>
      <c r="D572" s="121" t="s">
        <v>918</v>
      </c>
      <c r="E572" s="33" t="s">
        <v>1409</v>
      </c>
      <c r="F572" s="1" t="s">
        <v>9094</v>
      </c>
      <c r="G572" s="1" t="s">
        <v>1373</v>
      </c>
      <c r="H572" s="1">
        <v>8037</v>
      </c>
      <c r="I572" s="1" t="s">
        <v>9825</v>
      </c>
      <c r="J572" s="1" t="e">
        <v>#VALUE!</v>
      </c>
      <c r="K572" s="1" t="s">
        <v>5299</v>
      </c>
      <c r="L572" s="170">
        <v>0</v>
      </c>
      <c r="M572" s="170">
        <v>0</v>
      </c>
      <c r="N572" s="68">
        <v>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68">
        <v>0</v>
      </c>
      <c r="V572" s="68">
        <v>0</v>
      </c>
      <c r="W572" s="68">
        <v>0</v>
      </c>
      <c r="X572" s="68">
        <v>0</v>
      </c>
      <c r="Y572" s="68">
        <v>0</v>
      </c>
      <c r="Z572" s="68">
        <v>0</v>
      </c>
      <c r="AA572" s="5">
        <v>0</v>
      </c>
      <c r="AB572" s="5">
        <v>0</v>
      </c>
      <c r="AC572" s="7">
        <v>0</v>
      </c>
      <c r="AD572" s="7">
        <v>0</v>
      </c>
      <c r="AE572" s="7">
        <v>0</v>
      </c>
      <c r="AF572" s="7">
        <v>0</v>
      </c>
      <c r="AG572" s="7">
        <v>0</v>
      </c>
      <c r="AH572" s="7">
        <v>0</v>
      </c>
      <c r="AI572" s="5">
        <v>0</v>
      </c>
      <c r="AJ572" s="5">
        <v>0.20996323164924546</v>
      </c>
      <c r="AK572" s="7">
        <v>0</v>
      </c>
      <c r="AL572" s="7">
        <v>0.20996323164924546</v>
      </c>
      <c r="AM572" s="84">
        <v>360</v>
      </c>
      <c r="AN572" s="7">
        <v>0.20996323164924546</v>
      </c>
      <c r="AO572" s="18">
        <v>225</v>
      </c>
      <c r="AP572" s="18" t="s">
        <v>22151</v>
      </c>
      <c r="AQ572" s="7">
        <v>6.895458119358298</v>
      </c>
      <c r="AR572" s="7">
        <v>-6.6854948877090523</v>
      </c>
      <c r="AS572" s="84">
        <v>360</v>
      </c>
      <c r="AT572" s="15">
        <v>0</v>
      </c>
      <c r="AU572" s="46">
        <v>-13.513857214557907</v>
      </c>
      <c r="AV572" s="20"/>
      <c r="AW572" s="20">
        <v>0</v>
      </c>
      <c r="AX572" s="43">
        <v>0</v>
      </c>
      <c r="AY572" s="167">
        <v>999</v>
      </c>
      <c r="AZ572" s="167">
        <v>788</v>
      </c>
      <c r="BA572" s="113">
        <v>211</v>
      </c>
      <c r="BB572" s="160">
        <v>0</v>
      </c>
      <c r="BC572" s="160">
        <v>0</v>
      </c>
      <c r="BD572" s="267" t="s">
        <v>22151</v>
      </c>
    </row>
    <row r="573" spans="1:56" x14ac:dyDescent="0.3">
      <c r="A573" s="213" t="s">
        <v>11911</v>
      </c>
      <c r="B573" s="33" t="s">
        <v>11912</v>
      </c>
      <c r="C573" s="33" t="s">
        <v>7044</v>
      </c>
      <c r="D573" s="121" t="s">
        <v>11306</v>
      </c>
      <c r="E573" s="33" t="s">
        <v>3591</v>
      </c>
      <c r="F573" s="1" t="s">
        <v>3591</v>
      </c>
      <c r="G573" s="1" t="s">
        <v>1373</v>
      </c>
      <c r="H573" s="1">
        <v>13762</v>
      </c>
      <c r="I573" s="1" t="s">
        <v>11307</v>
      </c>
      <c r="J573" s="1" t="e">
        <v>#VALUE!</v>
      </c>
      <c r="K573" s="1" t="s">
        <v>11914</v>
      </c>
      <c r="L573" s="170">
        <v>0</v>
      </c>
      <c r="M573" s="170">
        <v>0</v>
      </c>
      <c r="N573" s="68">
        <v>0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68">
        <v>0</v>
      </c>
      <c r="V573" s="68">
        <v>0</v>
      </c>
      <c r="W573" s="68">
        <v>0</v>
      </c>
      <c r="X573" s="68">
        <v>0</v>
      </c>
      <c r="Y573" s="68">
        <v>0</v>
      </c>
      <c r="Z573" s="68">
        <v>0</v>
      </c>
      <c r="AA573" s="5">
        <v>0</v>
      </c>
      <c r="AB573" s="5">
        <v>0</v>
      </c>
      <c r="AC573" s="57">
        <v>0</v>
      </c>
      <c r="AD573" s="57">
        <v>0</v>
      </c>
      <c r="AE573" s="57">
        <v>0</v>
      </c>
      <c r="AF573" s="57">
        <v>0</v>
      </c>
      <c r="AG573" s="57">
        <v>0</v>
      </c>
      <c r="AH573" s="57">
        <v>0</v>
      </c>
      <c r="AI573" s="5">
        <v>0</v>
      </c>
      <c r="AJ573" s="5">
        <v>0.20996323164924546</v>
      </c>
      <c r="AK573" s="7">
        <v>0</v>
      </c>
      <c r="AL573" s="57">
        <v>0.20996323164924546</v>
      </c>
      <c r="AM573" s="81">
        <v>360</v>
      </c>
      <c r="AN573" s="57">
        <v>0.20996323164924546</v>
      </c>
      <c r="AO573" s="62">
        <v>225</v>
      </c>
      <c r="AP573" s="62" t="s">
        <v>22151</v>
      </c>
      <c r="AQ573" s="57">
        <v>6.895458119358298</v>
      </c>
      <c r="AR573" s="57">
        <v>-6.6854948877090523</v>
      </c>
      <c r="AS573" s="81">
        <v>360</v>
      </c>
      <c r="AT573" s="57">
        <v>0</v>
      </c>
      <c r="AU573" s="63">
        <v>-13.513857214557907</v>
      </c>
      <c r="AV573" s="57"/>
      <c r="AW573" s="57">
        <v>0</v>
      </c>
      <c r="AX573" s="43">
        <v>0</v>
      </c>
      <c r="AY573" s="167">
        <v>999</v>
      </c>
      <c r="AZ573" s="167">
        <v>788</v>
      </c>
      <c r="BA573" s="113">
        <v>211</v>
      </c>
      <c r="BB573" s="160">
        <v>0</v>
      </c>
      <c r="BC573" s="160">
        <v>0</v>
      </c>
      <c r="BD573" s="267" t="s">
        <v>22151</v>
      </c>
    </row>
    <row r="574" spans="1:56" x14ac:dyDescent="0.3">
      <c r="A574" s="212" t="s">
        <v>11929</v>
      </c>
      <c r="B574" s="1" t="s">
        <v>11930</v>
      </c>
      <c r="C574" s="1" t="s">
        <v>7087</v>
      </c>
      <c r="D574" s="121" t="s">
        <v>11359</v>
      </c>
      <c r="E574" s="1" t="s">
        <v>3591</v>
      </c>
      <c r="F574" s="1" t="s">
        <v>3591</v>
      </c>
      <c r="G574" s="1" t="s">
        <v>1373</v>
      </c>
      <c r="H574" s="216">
        <v>10075</v>
      </c>
      <c r="I574" s="216" t="s">
        <v>11360</v>
      </c>
      <c r="J574" s="244" t="e">
        <v>#VALUE!</v>
      </c>
      <c r="K574" s="244" t="s">
        <v>11932</v>
      </c>
      <c r="L574" s="171">
        <v>0</v>
      </c>
      <c r="M574" s="171">
        <v>0</v>
      </c>
      <c r="N574" s="221">
        <v>0</v>
      </c>
      <c r="O574" s="97">
        <v>0</v>
      </c>
      <c r="P574" s="97">
        <v>0</v>
      </c>
      <c r="Q574" s="221">
        <v>0</v>
      </c>
      <c r="R574" s="97">
        <v>0</v>
      </c>
      <c r="S574" s="97">
        <v>0</v>
      </c>
      <c r="T574" s="221">
        <v>0</v>
      </c>
      <c r="U574" s="221">
        <v>0</v>
      </c>
      <c r="V574" s="221">
        <v>0</v>
      </c>
      <c r="W574" s="221">
        <v>0</v>
      </c>
      <c r="X574" s="221">
        <v>0</v>
      </c>
      <c r="Y574" s="221">
        <v>0</v>
      </c>
      <c r="Z574" s="221">
        <v>0</v>
      </c>
      <c r="AA574" s="224">
        <v>0</v>
      </c>
      <c r="AB574" s="224">
        <v>0</v>
      </c>
      <c r="AC574" s="224">
        <v>0</v>
      </c>
      <c r="AD574" s="245">
        <v>0</v>
      </c>
      <c r="AE574" s="224">
        <v>0</v>
      </c>
      <c r="AF574" s="245">
        <v>0</v>
      </c>
      <c r="AG574" s="245">
        <v>0</v>
      </c>
      <c r="AH574" s="224">
        <v>0</v>
      </c>
      <c r="AI574" s="224">
        <v>0</v>
      </c>
      <c r="AJ574" s="224">
        <v>0.20996323164924546</v>
      </c>
      <c r="AK574" s="224">
        <v>0</v>
      </c>
      <c r="AL574" s="228">
        <v>0.20996323164924546</v>
      </c>
      <c r="AM574" s="246">
        <v>360</v>
      </c>
      <c r="AN574" s="247">
        <v>0.20996323164924546</v>
      </c>
      <c r="AO574" s="248">
        <v>225</v>
      </c>
      <c r="AP574" s="253" t="s">
        <v>22151</v>
      </c>
      <c r="AQ574" s="224">
        <v>6.895458119358298</v>
      </c>
      <c r="AR574" s="224">
        <v>-6.6854948877090523</v>
      </c>
      <c r="AS574" s="221">
        <v>360</v>
      </c>
      <c r="AT574" s="224">
        <v>0</v>
      </c>
      <c r="AU574" s="239">
        <v>-13.513857214557907</v>
      </c>
      <c r="AV574" s="224"/>
      <c r="AW574" s="224">
        <v>0</v>
      </c>
      <c r="AX574" s="43">
        <v>0</v>
      </c>
      <c r="AY574" s="268">
        <v>999</v>
      </c>
      <c r="AZ574" s="255">
        <v>788</v>
      </c>
      <c r="BA574" s="256">
        <v>211</v>
      </c>
      <c r="BB574" s="257">
        <v>0</v>
      </c>
      <c r="BC574" s="257">
        <v>0</v>
      </c>
      <c r="BD574" s="267" t="s">
        <v>22151</v>
      </c>
    </row>
    <row r="575" spans="1:56" x14ac:dyDescent="0.3">
      <c r="A575" s="178" t="s">
        <v>12371</v>
      </c>
      <c r="B575" s="33" t="s">
        <v>12372</v>
      </c>
      <c r="C575" s="33" t="s">
        <v>6987</v>
      </c>
      <c r="D575" s="121" t="s">
        <v>11210</v>
      </c>
      <c r="E575" s="33" t="s">
        <v>3591</v>
      </c>
      <c r="F575" s="1" t="s">
        <v>3591</v>
      </c>
      <c r="G575" s="1" t="s">
        <v>1373</v>
      </c>
      <c r="H575" s="1">
        <v>10770</v>
      </c>
      <c r="I575" s="1" t="s">
        <v>11211</v>
      </c>
      <c r="J575" s="1" t="e">
        <v>#VALUE!</v>
      </c>
      <c r="K575" s="1" t="s">
        <v>12374</v>
      </c>
      <c r="L575" s="170">
        <v>0</v>
      </c>
      <c r="M575" s="170">
        <v>0</v>
      </c>
      <c r="N575" s="68">
        <v>0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68">
        <v>0</v>
      </c>
      <c r="V575" s="68">
        <v>0</v>
      </c>
      <c r="W575" s="68">
        <v>0</v>
      </c>
      <c r="X575" s="68">
        <v>0</v>
      </c>
      <c r="Y575" s="68">
        <v>0</v>
      </c>
      <c r="Z575" s="68">
        <v>0</v>
      </c>
      <c r="AA575" s="5">
        <v>0</v>
      </c>
      <c r="AB575" s="5">
        <v>0</v>
      </c>
      <c r="AC575" s="34">
        <v>0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5">
        <v>0</v>
      </c>
      <c r="AJ575" s="5">
        <v>0.20996323164924546</v>
      </c>
      <c r="AK575" s="5">
        <v>0</v>
      </c>
      <c r="AL575" s="34">
        <v>0.20996323164924546</v>
      </c>
      <c r="AM575" s="105">
        <v>360</v>
      </c>
      <c r="AN575" s="34">
        <v>0.20996323164924546</v>
      </c>
      <c r="AO575" s="35">
        <v>225</v>
      </c>
      <c r="AP575" s="35" t="s">
        <v>22151</v>
      </c>
      <c r="AQ575" s="34">
        <v>6.895458119358298</v>
      </c>
      <c r="AR575" s="34">
        <v>-6.6854948877090523</v>
      </c>
      <c r="AS575" s="105">
        <v>360</v>
      </c>
      <c r="AT575" s="34">
        <v>0</v>
      </c>
      <c r="AU575" s="44">
        <v>-13.513857214557907</v>
      </c>
      <c r="AV575" s="34"/>
      <c r="AW575" s="34">
        <v>0</v>
      </c>
      <c r="AX575" s="43">
        <v>0</v>
      </c>
      <c r="AY575" s="167">
        <v>999</v>
      </c>
      <c r="AZ575" s="167">
        <v>788</v>
      </c>
      <c r="BA575" s="113">
        <v>211</v>
      </c>
      <c r="BB575" s="160">
        <v>0</v>
      </c>
      <c r="BC575" s="160">
        <v>0</v>
      </c>
      <c r="BD575" s="267" t="s">
        <v>22151</v>
      </c>
    </row>
    <row r="576" spans="1:56" x14ac:dyDescent="0.3">
      <c r="A576" s="178" t="s">
        <v>1813</v>
      </c>
      <c r="B576" s="33" t="s">
        <v>6676</v>
      </c>
      <c r="C576" s="33" t="s">
        <v>6577</v>
      </c>
      <c r="D576" s="121" t="s">
        <v>959</v>
      </c>
      <c r="E576" s="33" t="s">
        <v>3591</v>
      </c>
      <c r="F576" s="1" t="s">
        <v>3591</v>
      </c>
      <c r="G576" s="1" t="s">
        <v>1373</v>
      </c>
      <c r="H576" s="1">
        <v>7249</v>
      </c>
      <c r="I576" s="1" t="s">
        <v>10256</v>
      </c>
      <c r="J576" s="1" t="e">
        <v>#VALUE!</v>
      </c>
      <c r="K576" s="1" t="s">
        <v>8470</v>
      </c>
      <c r="L576" s="170">
        <v>0</v>
      </c>
      <c r="M576" s="170">
        <v>0</v>
      </c>
      <c r="N576" s="68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0</v>
      </c>
      <c r="Z576" s="68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0.20996323164924546</v>
      </c>
      <c r="AK576" s="5">
        <v>0</v>
      </c>
      <c r="AL576" s="5">
        <v>0.20996323164924546</v>
      </c>
      <c r="AM576" s="68">
        <v>360</v>
      </c>
      <c r="AN576" s="5">
        <v>0.20996323164924546</v>
      </c>
      <c r="AO576" s="17">
        <v>225</v>
      </c>
      <c r="AP576" s="17" t="s">
        <v>22151</v>
      </c>
      <c r="AQ576" s="5">
        <v>6.895458119358298</v>
      </c>
      <c r="AR576" s="5">
        <v>-6.6854948877090523</v>
      </c>
      <c r="AS576" s="68">
        <v>360</v>
      </c>
      <c r="AT576" s="14">
        <v>0</v>
      </c>
      <c r="AU576" s="42">
        <v>-13.513857214557907</v>
      </c>
      <c r="AV576" s="19"/>
      <c r="AW576" s="19">
        <v>0</v>
      </c>
      <c r="AX576" s="43">
        <v>0</v>
      </c>
      <c r="AY576" s="167">
        <v>999</v>
      </c>
      <c r="AZ576" s="167">
        <v>788</v>
      </c>
      <c r="BA576" s="113">
        <v>211</v>
      </c>
      <c r="BB576" s="160">
        <v>0</v>
      </c>
      <c r="BC576" s="160">
        <v>0</v>
      </c>
      <c r="BD576" s="267" t="s">
        <v>22151</v>
      </c>
    </row>
    <row r="577" spans="1:56" x14ac:dyDescent="0.3">
      <c r="A577" s="212" t="s">
        <v>1817</v>
      </c>
      <c r="B577" s="1" t="s">
        <v>7829</v>
      </c>
      <c r="C577" s="1" t="s">
        <v>6594</v>
      </c>
      <c r="D577" s="121" t="s">
        <v>745</v>
      </c>
      <c r="E577" s="1" t="s">
        <v>3591</v>
      </c>
      <c r="F577" s="1" t="s">
        <v>3591</v>
      </c>
      <c r="G577" s="1" t="s">
        <v>1373</v>
      </c>
      <c r="H577" s="216">
        <v>10149</v>
      </c>
      <c r="I577" s="216" t="s">
        <v>9125</v>
      </c>
      <c r="J577" s="244" t="e">
        <v>#VALUE!</v>
      </c>
      <c r="K577" s="244" t="s">
        <v>5340</v>
      </c>
      <c r="L577" s="171">
        <v>0</v>
      </c>
      <c r="M577" s="171">
        <v>0</v>
      </c>
      <c r="N577" s="221">
        <v>0</v>
      </c>
      <c r="O577" s="97">
        <v>0</v>
      </c>
      <c r="P577" s="97">
        <v>0</v>
      </c>
      <c r="Q577" s="221">
        <v>0</v>
      </c>
      <c r="R577" s="97">
        <v>0</v>
      </c>
      <c r="S577" s="97">
        <v>0</v>
      </c>
      <c r="T577" s="221">
        <v>0</v>
      </c>
      <c r="U577" s="221">
        <v>0</v>
      </c>
      <c r="V577" s="221">
        <v>0</v>
      </c>
      <c r="W577" s="221">
        <v>0</v>
      </c>
      <c r="X577" s="221">
        <v>0</v>
      </c>
      <c r="Y577" s="221">
        <v>0</v>
      </c>
      <c r="Z577" s="221">
        <v>0</v>
      </c>
      <c r="AA577" s="224">
        <v>0</v>
      </c>
      <c r="AB577" s="224">
        <v>0</v>
      </c>
      <c r="AC577" s="224">
        <v>0</v>
      </c>
      <c r="AD577" s="245">
        <v>0</v>
      </c>
      <c r="AE577" s="224">
        <v>0</v>
      </c>
      <c r="AF577" s="245">
        <v>0</v>
      </c>
      <c r="AG577" s="245">
        <v>0</v>
      </c>
      <c r="AH577" s="224">
        <v>0</v>
      </c>
      <c r="AI577" s="224">
        <v>0</v>
      </c>
      <c r="AJ577" s="224">
        <v>0.20996323164924546</v>
      </c>
      <c r="AK577" s="224">
        <v>0</v>
      </c>
      <c r="AL577" s="228">
        <v>0.20996323164924546</v>
      </c>
      <c r="AM577" s="246">
        <v>360</v>
      </c>
      <c r="AN577" s="247">
        <v>0.20996323164924546</v>
      </c>
      <c r="AO577" s="248">
        <v>225</v>
      </c>
      <c r="AP577" s="253" t="s">
        <v>22151</v>
      </c>
      <c r="AQ577" s="224">
        <v>6.895458119358298</v>
      </c>
      <c r="AR577" s="224">
        <v>-6.6854948877090523</v>
      </c>
      <c r="AS577" s="221">
        <v>360</v>
      </c>
      <c r="AT577" s="224">
        <v>0</v>
      </c>
      <c r="AU577" s="239">
        <v>-13.513857214557907</v>
      </c>
      <c r="AV577" s="224"/>
      <c r="AW577" s="224">
        <v>0</v>
      </c>
      <c r="AX577" s="43">
        <v>0</v>
      </c>
      <c r="AY577" s="268">
        <v>999</v>
      </c>
      <c r="AZ577" s="255">
        <v>788</v>
      </c>
      <c r="BA577" s="256">
        <v>211</v>
      </c>
      <c r="BB577" s="257">
        <v>0</v>
      </c>
      <c r="BC577" s="257">
        <v>0</v>
      </c>
      <c r="BD577" s="267" t="s">
        <v>22151</v>
      </c>
    </row>
    <row r="578" spans="1:56" x14ac:dyDescent="0.3">
      <c r="A578" s="215" t="s">
        <v>1821</v>
      </c>
      <c r="B578" s="33" t="s">
        <v>6730</v>
      </c>
      <c r="C578" s="33" t="s">
        <v>7830</v>
      </c>
      <c r="D578" s="121" t="s">
        <v>926</v>
      </c>
      <c r="E578" s="33" t="s">
        <v>3591</v>
      </c>
      <c r="F578" s="1" t="s">
        <v>3591</v>
      </c>
      <c r="G578" s="1" t="s">
        <v>1373</v>
      </c>
      <c r="H578" s="1">
        <v>711</v>
      </c>
      <c r="I578" s="1" t="s">
        <v>10191</v>
      </c>
      <c r="J578" s="1" t="e">
        <v>#VALUE!</v>
      </c>
      <c r="K578" s="1" t="s">
        <v>8476</v>
      </c>
      <c r="L578" s="170">
        <v>0</v>
      </c>
      <c r="M578" s="170">
        <v>0</v>
      </c>
      <c r="N578" s="68">
        <v>0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0</v>
      </c>
      <c r="Z578" s="68">
        <v>0</v>
      </c>
      <c r="AA578" s="5">
        <v>0</v>
      </c>
      <c r="AB578" s="5">
        <v>0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7">
        <v>0</v>
      </c>
      <c r="AI578" s="5">
        <v>0</v>
      </c>
      <c r="AJ578" s="5">
        <v>0.20996323164924546</v>
      </c>
      <c r="AK578" s="7">
        <v>0</v>
      </c>
      <c r="AL578" s="7">
        <v>0.20996323164924546</v>
      </c>
      <c r="AM578" s="84">
        <v>360</v>
      </c>
      <c r="AN578" s="7">
        <v>0.20996323164924546</v>
      </c>
      <c r="AO578" s="18">
        <v>225</v>
      </c>
      <c r="AP578" s="18" t="s">
        <v>22151</v>
      </c>
      <c r="AQ578" s="7">
        <v>6.895458119358298</v>
      </c>
      <c r="AR578" s="7">
        <v>-6.6854948877090523</v>
      </c>
      <c r="AS578" s="84">
        <v>360</v>
      </c>
      <c r="AT578" s="15">
        <v>0</v>
      </c>
      <c r="AU578" s="46">
        <v>-13.513857214557907</v>
      </c>
      <c r="AV578" s="20"/>
      <c r="AW578" s="20">
        <v>0</v>
      </c>
      <c r="AX578" s="43">
        <v>0</v>
      </c>
      <c r="AY578" s="167">
        <v>999</v>
      </c>
      <c r="AZ578" s="167">
        <v>788</v>
      </c>
      <c r="BA578" s="113">
        <v>211</v>
      </c>
      <c r="BB578" s="160">
        <v>0</v>
      </c>
      <c r="BC578" s="160">
        <v>0</v>
      </c>
      <c r="BD578" s="267" t="s">
        <v>22151</v>
      </c>
    </row>
    <row r="579" spans="1:56" x14ac:dyDescent="0.3">
      <c r="A579" s="178" t="s">
        <v>1828</v>
      </c>
      <c r="B579" s="33" t="s">
        <v>7167</v>
      </c>
      <c r="C579" s="33" t="s">
        <v>6920</v>
      </c>
      <c r="D579" s="121" t="s">
        <v>873</v>
      </c>
      <c r="E579" s="33" t="s">
        <v>3591</v>
      </c>
      <c r="F579" s="1" t="s">
        <v>3591</v>
      </c>
      <c r="G579" s="1" t="s">
        <v>1373</v>
      </c>
      <c r="H579" s="1">
        <v>6329</v>
      </c>
      <c r="I579" s="1" t="s">
        <v>10539</v>
      </c>
      <c r="J579" s="1" t="e">
        <v>#VALUE!</v>
      </c>
      <c r="K579" s="1" t="s">
        <v>5353</v>
      </c>
      <c r="L579" s="170">
        <v>0</v>
      </c>
      <c r="M579" s="170">
        <v>0</v>
      </c>
      <c r="N579" s="68">
        <v>0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0</v>
      </c>
      <c r="Z579" s="68">
        <v>0</v>
      </c>
      <c r="AA579" s="5">
        <v>0</v>
      </c>
      <c r="AB579" s="5">
        <v>0</v>
      </c>
      <c r="AC579" s="7">
        <v>0</v>
      </c>
      <c r="AD579" s="7">
        <v>0</v>
      </c>
      <c r="AE579" s="7">
        <v>0</v>
      </c>
      <c r="AF579" s="7">
        <v>0</v>
      </c>
      <c r="AG579" s="7">
        <v>0</v>
      </c>
      <c r="AH579" s="7">
        <v>0</v>
      </c>
      <c r="AI579" s="5">
        <v>0</v>
      </c>
      <c r="AJ579" s="5">
        <v>0.20996323164924546</v>
      </c>
      <c r="AK579" s="7">
        <v>0</v>
      </c>
      <c r="AL579" s="7">
        <v>0.20996323164924546</v>
      </c>
      <c r="AM579" s="84">
        <v>360</v>
      </c>
      <c r="AN579" s="7">
        <v>0.20996323164924546</v>
      </c>
      <c r="AO579" s="18">
        <v>225</v>
      </c>
      <c r="AP579" s="18" t="s">
        <v>22151</v>
      </c>
      <c r="AQ579" s="7">
        <v>6.895458119358298</v>
      </c>
      <c r="AR579" s="7">
        <v>-6.6854948877090523</v>
      </c>
      <c r="AS579" s="84">
        <v>360</v>
      </c>
      <c r="AT579" s="15">
        <v>0</v>
      </c>
      <c r="AU579" s="46">
        <v>-13.513857214557907</v>
      </c>
      <c r="AV579" s="20"/>
      <c r="AW579" s="20">
        <v>0</v>
      </c>
      <c r="AX579" s="43">
        <v>0</v>
      </c>
      <c r="AY579" s="167">
        <v>999</v>
      </c>
      <c r="AZ579" s="167">
        <v>788</v>
      </c>
      <c r="BA579" s="113">
        <v>211</v>
      </c>
      <c r="BB579" s="160">
        <v>0</v>
      </c>
      <c r="BC579" s="160">
        <v>0</v>
      </c>
      <c r="BD579" s="267" t="s">
        <v>22151</v>
      </c>
    </row>
    <row r="580" spans="1:56" x14ac:dyDescent="0.3">
      <c r="A580" s="213" t="s">
        <v>1839</v>
      </c>
      <c r="B580" s="1" t="s">
        <v>6747</v>
      </c>
      <c r="C580" s="1" t="s">
        <v>6823</v>
      </c>
      <c r="D580" s="121" t="s">
        <v>573</v>
      </c>
      <c r="E580" s="1" t="s">
        <v>3591</v>
      </c>
      <c r="F580" s="1" t="s">
        <v>3591</v>
      </c>
      <c r="G580" s="1" t="s">
        <v>1373</v>
      </c>
      <c r="H580" s="1">
        <v>8433</v>
      </c>
      <c r="I580" s="1" t="s">
        <v>10895</v>
      </c>
      <c r="J580" s="1" t="e">
        <v>#VALUE!</v>
      </c>
      <c r="K580" s="1" t="s">
        <v>5365</v>
      </c>
      <c r="L580" s="170">
        <v>0</v>
      </c>
      <c r="M580" s="170">
        <v>0</v>
      </c>
      <c r="N580" s="68">
        <v>0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0</v>
      </c>
      <c r="Z580" s="68">
        <v>0</v>
      </c>
      <c r="AA580" s="5">
        <v>0</v>
      </c>
      <c r="AB580" s="5">
        <v>0</v>
      </c>
      <c r="AC580" s="57">
        <v>0</v>
      </c>
      <c r="AD580" s="57">
        <v>0</v>
      </c>
      <c r="AE580" s="57">
        <v>0</v>
      </c>
      <c r="AF580" s="57">
        <v>0</v>
      </c>
      <c r="AG580" s="57">
        <v>0</v>
      </c>
      <c r="AH580" s="57">
        <v>0</v>
      </c>
      <c r="AI580" s="5">
        <v>0</v>
      </c>
      <c r="AJ580" s="5">
        <v>0.20996323164924546</v>
      </c>
      <c r="AK580" s="7">
        <v>0</v>
      </c>
      <c r="AL580" s="57">
        <v>0.20996323164924546</v>
      </c>
      <c r="AM580" s="81">
        <v>360</v>
      </c>
      <c r="AN580" s="57">
        <v>0.20996323164924546</v>
      </c>
      <c r="AO580" s="62">
        <v>225</v>
      </c>
      <c r="AP580" s="62" t="s">
        <v>22151</v>
      </c>
      <c r="AQ580" s="57">
        <v>6.895458119358298</v>
      </c>
      <c r="AR580" s="57">
        <v>-6.6854948877090523</v>
      </c>
      <c r="AS580" s="81">
        <v>360</v>
      </c>
      <c r="AT580" s="57">
        <v>0</v>
      </c>
      <c r="AU580" s="63">
        <v>-13.513857214557907</v>
      </c>
      <c r="AV580" s="57"/>
      <c r="AW580" s="57">
        <v>0</v>
      </c>
      <c r="AX580" s="43">
        <v>0</v>
      </c>
      <c r="AY580" s="167">
        <v>999</v>
      </c>
      <c r="AZ580" s="167">
        <v>788</v>
      </c>
      <c r="BA580" s="113">
        <v>211</v>
      </c>
      <c r="BB580" s="160">
        <v>0</v>
      </c>
      <c r="BC580" s="160">
        <v>0</v>
      </c>
      <c r="BD580" s="267" t="s">
        <v>22151</v>
      </c>
    </row>
    <row r="581" spans="1:56" x14ac:dyDescent="0.3">
      <c r="A581" s="212" t="s">
        <v>1862</v>
      </c>
      <c r="B581" s="1" t="s">
        <v>7839</v>
      </c>
      <c r="C581" s="1" t="s">
        <v>7840</v>
      </c>
      <c r="D581" s="121" t="s">
        <v>1237</v>
      </c>
      <c r="E581" s="1" t="s">
        <v>3591</v>
      </c>
      <c r="F581" s="1" t="s">
        <v>3591</v>
      </c>
      <c r="G581" s="1" t="s">
        <v>1373</v>
      </c>
      <c r="H581" s="216">
        <v>5841</v>
      </c>
      <c r="I581" s="216" t="s">
        <v>9346</v>
      </c>
      <c r="J581" s="244" t="e">
        <v>#VALUE!</v>
      </c>
      <c r="K581" s="244" t="s">
        <v>8493</v>
      </c>
      <c r="L581" s="171">
        <v>0</v>
      </c>
      <c r="M581" s="171">
        <v>0</v>
      </c>
      <c r="N581" s="221">
        <v>0</v>
      </c>
      <c r="O581" s="97">
        <v>0</v>
      </c>
      <c r="P581" s="97">
        <v>0</v>
      </c>
      <c r="Q581" s="221">
        <v>0</v>
      </c>
      <c r="R581" s="97">
        <v>0</v>
      </c>
      <c r="S581" s="97">
        <v>0</v>
      </c>
      <c r="T581" s="221">
        <v>0</v>
      </c>
      <c r="U581" s="221">
        <v>0</v>
      </c>
      <c r="V581" s="221">
        <v>0</v>
      </c>
      <c r="W581" s="221">
        <v>0</v>
      </c>
      <c r="X581" s="221">
        <v>0</v>
      </c>
      <c r="Y581" s="221">
        <v>0</v>
      </c>
      <c r="Z581" s="221">
        <v>0</v>
      </c>
      <c r="AA581" s="224">
        <v>0</v>
      </c>
      <c r="AB581" s="224">
        <v>0</v>
      </c>
      <c r="AC581" s="236">
        <v>0</v>
      </c>
      <c r="AD581" s="225">
        <v>0</v>
      </c>
      <c r="AE581" s="236">
        <v>0</v>
      </c>
      <c r="AF581" s="225">
        <v>0</v>
      </c>
      <c r="AG581" s="225">
        <v>0</v>
      </c>
      <c r="AH581" s="236">
        <v>0</v>
      </c>
      <c r="AI581" s="224">
        <v>0</v>
      </c>
      <c r="AJ581" s="224">
        <v>0.20996323164924546</v>
      </c>
      <c r="AK581" s="236">
        <v>0</v>
      </c>
      <c r="AL581" s="242">
        <v>0.20996323164924546</v>
      </c>
      <c r="AM581" s="229">
        <v>360</v>
      </c>
      <c r="AN581" s="230">
        <v>0.20996323164924546</v>
      </c>
      <c r="AO581" s="250">
        <v>225</v>
      </c>
      <c r="AP581" s="233" t="s">
        <v>22151</v>
      </c>
      <c r="AQ581" s="236">
        <v>6.895458119358298</v>
      </c>
      <c r="AR581" s="236">
        <v>-6.6854948877090523</v>
      </c>
      <c r="AS581" s="238">
        <v>360</v>
      </c>
      <c r="AT581" s="236">
        <v>0</v>
      </c>
      <c r="AU581" s="243">
        <v>-13.513857214557907</v>
      </c>
      <c r="AV581" s="236"/>
      <c r="AW581" s="236">
        <v>0</v>
      </c>
      <c r="AX581" s="43">
        <v>0</v>
      </c>
      <c r="AY581" s="268">
        <v>999</v>
      </c>
      <c r="AZ581" s="255">
        <v>788</v>
      </c>
      <c r="BA581" s="256">
        <v>211</v>
      </c>
      <c r="BB581" s="257">
        <v>0</v>
      </c>
      <c r="BC581" s="257">
        <v>0</v>
      </c>
      <c r="BD581" s="267" t="s">
        <v>22151</v>
      </c>
    </row>
    <row r="582" spans="1:56" x14ac:dyDescent="0.3">
      <c r="A582" s="178" t="s">
        <v>1864</v>
      </c>
      <c r="B582" s="33" t="s">
        <v>7841</v>
      </c>
      <c r="C582" s="33" t="s">
        <v>7842</v>
      </c>
      <c r="D582" s="121" t="s">
        <v>929</v>
      </c>
      <c r="E582" s="33" t="s">
        <v>3591</v>
      </c>
      <c r="F582" s="1" t="s">
        <v>3591</v>
      </c>
      <c r="G582" s="1" t="s">
        <v>1373</v>
      </c>
      <c r="H582" s="1">
        <v>4204</v>
      </c>
      <c r="I582" s="1" t="s">
        <v>9534</v>
      </c>
      <c r="J582" s="1" t="e">
        <v>#VALUE!</v>
      </c>
      <c r="K582" s="1" t="s">
        <v>8494</v>
      </c>
      <c r="L582" s="170">
        <v>0</v>
      </c>
      <c r="M582" s="170">
        <v>0</v>
      </c>
      <c r="N582" s="68">
        <v>0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68">
        <v>0</v>
      </c>
      <c r="V582" s="68">
        <v>0</v>
      </c>
      <c r="W582" s="68">
        <v>0</v>
      </c>
      <c r="X582" s="68">
        <v>0</v>
      </c>
      <c r="Y582" s="68">
        <v>0</v>
      </c>
      <c r="Z582" s="68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0.20996323164924546</v>
      </c>
      <c r="AK582" s="5">
        <v>0</v>
      </c>
      <c r="AL582" s="5">
        <v>0.20996323164924546</v>
      </c>
      <c r="AM582" s="68">
        <v>360</v>
      </c>
      <c r="AN582" s="5">
        <v>0.20996323164924546</v>
      </c>
      <c r="AO582" s="17">
        <v>225</v>
      </c>
      <c r="AP582" s="17" t="s">
        <v>22151</v>
      </c>
      <c r="AQ582" s="5">
        <v>6.895458119358298</v>
      </c>
      <c r="AR582" s="5">
        <v>-6.6854948877090523</v>
      </c>
      <c r="AS582" s="68">
        <v>360</v>
      </c>
      <c r="AT582" s="14">
        <v>0</v>
      </c>
      <c r="AU582" s="42">
        <v>-13.513857214557907</v>
      </c>
      <c r="AV582" s="19"/>
      <c r="AW582" s="19">
        <v>0</v>
      </c>
      <c r="AX582" s="43">
        <v>0</v>
      </c>
      <c r="AY582" s="167">
        <v>999</v>
      </c>
      <c r="AZ582" s="167">
        <v>788</v>
      </c>
      <c r="BA582" s="113">
        <v>211</v>
      </c>
      <c r="BB582" s="160">
        <v>0</v>
      </c>
      <c r="BC582" s="160">
        <v>0</v>
      </c>
      <c r="BD582" s="267" t="s">
        <v>22151</v>
      </c>
    </row>
    <row r="583" spans="1:56" x14ac:dyDescent="0.3">
      <c r="A583" s="212" t="s">
        <v>20345</v>
      </c>
      <c r="B583" s="1" t="s">
        <v>20347</v>
      </c>
      <c r="C583" s="1" t="s">
        <v>7210</v>
      </c>
      <c r="D583" s="121" t="s">
        <v>20346</v>
      </c>
      <c r="E583" s="1" t="s">
        <v>1470</v>
      </c>
      <c r="F583" s="1" t="s">
        <v>6120</v>
      </c>
      <c r="G583" s="1" t="s">
        <v>1373</v>
      </c>
      <c r="H583" s="216">
        <v>0</v>
      </c>
      <c r="I583" s="216" t="s">
        <v>22631</v>
      </c>
      <c r="J583" s="244" t="e">
        <v>#VALUE!</v>
      </c>
      <c r="K583" s="244" t="s">
        <v>20349</v>
      </c>
      <c r="L583" s="171">
        <v>0</v>
      </c>
      <c r="M583" s="171">
        <v>0</v>
      </c>
      <c r="N583" s="221">
        <v>0</v>
      </c>
      <c r="O583" s="97">
        <v>0</v>
      </c>
      <c r="P583" s="97">
        <v>0</v>
      </c>
      <c r="Q583" s="221">
        <v>0</v>
      </c>
      <c r="R583" s="97">
        <v>0</v>
      </c>
      <c r="S583" s="97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4">
        <v>0</v>
      </c>
      <c r="AB583" s="224">
        <v>0</v>
      </c>
      <c r="AC583" s="224">
        <v>0</v>
      </c>
      <c r="AD583" s="245">
        <v>0</v>
      </c>
      <c r="AE583" s="224">
        <v>0</v>
      </c>
      <c r="AF583" s="245">
        <v>0</v>
      </c>
      <c r="AG583" s="245">
        <v>0</v>
      </c>
      <c r="AH583" s="224">
        <v>0</v>
      </c>
      <c r="AI583" s="224">
        <v>0</v>
      </c>
      <c r="AJ583" s="224">
        <v>0.20996323164924546</v>
      </c>
      <c r="AK583" s="224">
        <v>0</v>
      </c>
      <c r="AL583" s="228">
        <v>0.20996323164924546</v>
      </c>
      <c r="AM583" s="246">
        <v>360</v>
      </c>
      <c r="AN583" s="247">
        <v>0.20996323164924546</v>
      </c>
      <c r="AO583" s="248">
        <v>225</v>
      </c>
      <c r="AP583" s="253" t="s">
        <v>22151</v>
      </c>
      <c r="AQ583" s="224">
        <v>6.895458119358298</v>
      </c>
      <c r="AR583" s="224">
        <v>-6.6854948877090523</v>
      </c>
      <c r="AS583" s="221">
        <v>360</v>
      </c>
      <c r="AT583" s="224">
        <v>0</v>
      </c>
      <c r="AU583" s="239">
        <v>-13.513857214557907</v>
      </c>
      <c r="AV583" s="224"/>
      <c r="AW583" s="224">
        <v>0</v>
      </c>
      <c r="AX583" s="43">
        <v>0</v>
      </c>
      <c r="AY583" s="268">
        <v>744.41</v>
      </c>
      <c r="AZ583" s="255">
        <v>788</v>
      </c>
      <c r="BA583" s="256">
        <v>-43.590000000000032</v>
      </c>
      <c r="BB583" s="257">
        <v>660</v>
      </c>
      <c r="BC583" s="257">
        <v>728</v>
      </c>
      <c r="BD583" s="267" t="s">
        <v>22151</v>
      </c>
    </row>
    <row r="584" spans="1:56" x14ac:dyDescent="0.3">
      <c r="A584" s="178" t="s">
        <v>1878</v>
      </c>
      <c r="B584" s="1" t="s">
        <v>7844</v>
      </c>
      <c r="C584" s="1" t="s">
        <v>7516</v>
      </c>
      <c r="D584" s="121" t="s">
        <v>993</v>
      </c>
      <c r="E584" s="1" t="s">
        <v>3591</v>
      </c>
      <c r="F584" s="1" t="s">
        <v>3591</v>
      </c>
      <c r="G584" s="1" t="s">
        <v>1373</v>
      </c>
      <c r="H584" s="1">
        <v>8201</v>
      </c>
      <c r="I584" s="1" t="s">
        <v>9919</v>
      </c>
      <c r="J584" s="1" t="e">
        <v>#VALUE!</v>
      </c>
      <c r="K584" s="1" t="s">
        <v>8509</v>
      </c>
      <c r="L584" s="170">
        <v>0</v>
      </c>
      <c r="M584" s="170">
        <v>0</v>
      </c>
      <c r="N584" s="68">
        <v>0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0</v>
      </c>
      <c r="Z584" s="68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0.20996323164924546</v>
      </c>
      <c r="AK584" s="5">
        <v>0</v>
      </c>
      <c r="AL584" s="5">
        <v>0.20996323164924546</v>
      </c>
      <c r="AM584" s="68">
        <v>360</v>
      </c>
      <c r="AN584" s="5">
        <v>0.20996323164924546</v>
      </c>
      <c r="AO584" s="17">
        <v>225</v>
      </c>
      <c r="AP584" s="17" t="s">
        <v>22151</v>
      </c>
      <c r="AQ584" s="5">
        <v>6.895458119358298</v>
      </c>
      <c r="AR584" s="5">
        <v>-6.6854948877090523</v>
      </c>
      <c r="AS584" s="68">
        <v>360</v>
      </c>
      <c r="AT584" s="14">
        <v>0</v>
      </c>
      <c r="AU584" s="42">
        <v>-13.513857214557907</v>
      </c>
      <c r="AV584" s="19"/>
      <c r="AW584" s="19">
        <v>0</v>
      </c>
      <c r="AX584" s="43">
        <v>0</v>
      </c>
      <c r="AY584" s="167">
        <v>999</v>
      </c>
      <c r="AZ584" s="167">
        <v>788</v>
      </c>
      <c r="BA584" s="113">
        <v>211</v>
      </c>
      <c r="BB584" s="160">
        <v>0</v>
      </c>
      <c r="BC584" s="160">
        <v>0</v>
      </c>
      <c r="BD584" s="267" t="s">
        <v>22151</v>
      </c>
    </row>
    <row r="585" spans="1:56" x14ac:dyDescent="0.3">
      <c r="A585" s="178" t="s">
        <v>1879</v>
      </c>
      <c r="B585" s="33" t="s">
        <v>7845</v>
      </c>
      <c r="C585" s="33" t="s">
        <v>6990</v>
      </c>
      <c r="D585" s="121" t="s">
        <v>828</v>
      </c>
      <c r="E585" s="33" t="s">
        <v>3591</v>
      </c>
      <c r="F585" s="1" t="s">
        <v>3591</v>
      </c>
      <c r="G585" s="1" t="s">
        <v>1373</v>
      </c>
      <c r="H585" s="1">
        <v>5089</v>
      </c>
      <c r="I585" s="1" t="s">
        <v>10432</v>
      </c>
      <c r="J585" s="1" t="e">
        <v>#VALUE!</v>
      </c>
      <c r="K585" s="1" t="s">
        <v>8511</v>
      </c>
      <c r="L585" s="170">
        <v>0</v>
      </c>
      <c r="M585" s="170">
        <v>0</v>
      </c>
      <c r="N585" s="68">
        <v>0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68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0.20996323164924546</v>
      </c>
      <c r="AK585" s="5">
        <v>0</v>
      </c>
      <c r="AL585" s="5">
        <v>0.20996323164924546</v>
      </c>
      <c r="AM585" s="68">
        <v>360</v>
      </c>
      <c r="AN585" s="5">
        <v>0.20996323164924546</v>
      </c>
      <c r="AO585" s="17">
        <v>225</v>
      </c>
      <c r="AP585" s="17" t="s">
        <v>22151</v>
      </c>
      <c r="AQ585" s="5">
        <v>6.895458119358298</v>
      </c>
      <c r="AR585" s="5">
        <v>-6.6854948877090523</v>
      </c>
      <c r="AS585" s="68">
        <v>360</v>
      </c>
      <c r="AT585" s="14">
        <v>0</v>
      </c>
      <c r="AU585" s="42">
        <v>-13.513857214557907</v>
      </c>
      <c r="AV585" s="19"/>
      <c r="AW585" s="19">
        <v>0</v>
      </c>
      <c r="AX585" s="43">
        <v>0</v>
      </c>
      <c r="AY585" s="167">
        <v>999</v>
      </c>
      <c r="AZ585" s="167">
        <v>788</v>
      </c>
      <c r="BA585" s="113">
        <v>211</v>
      </c>
      <c r="BB585" s="160">
        <v>0</v>
      </c>
      <c r="BC585" s="160">
        <v>0</v>
      </c>
      <c r="BD585" s="267" t="s">
        <v>22151</v>
      </c>
    </row>
    <row r="586" spans="1:56" x14ac:dyDescent="0.3">
      <c r="A586" s="212" t="s">
        <v>1914</v>
      </c>
      <c r="B586" s="1" t="s">
        <v>7851</v>
      </c>
      <c r="C586" s="1" t="s">
        <v>6585</v>
      </c>
      <c r="D586" s="121" t="s">
        <v>886</v>
      </c>
      <c r="E586" s="1" t="s">
        <v>1531</v>
      </c>
      <c r="F586" s="1" t="s">
        <v>9094</v>
      </c>
      <c r="G586" s="1" t="s">
        <v>1373</v>
      </c>
      <c r="H586" s="216">
        <v>4359</v>
      </c>
      <c r="I586" s="216" t="s">
        <v>9096</v>
      </c>
      <c r="J586" s="244" t="e">
        <v>#VALUE!</v>
      </c>
      <c r="K586" s="244" t="s">
        <v>5417</v>
      </c>
      <c r="L586" s="171">
        <v>0</v>
      </c>
      <c r="M586" s="171">
        <v>0</v>
      </c>
      <c r="N586" s="221">
        <v>0</v>
      </c>
      <c r="O586" s="97">
        <v>0</v>
      </c>
      <c r="P586" s="97">
        <v>0</v>
      </c>
      <c r="Q586" s="221">
        <v>0</v>
      </c>
      <c r="R586" s="97">
        <v>0</v>
      </c>
      <c r="S586" s="97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4">
        <v>0</v>
      </c>
      <c r="AB586" s="224">
        <v>0</v>
      </c>
      <c r="AC586" s="236">
        <v>0</v>
      </c>
      <c r="AD586" s="225">
        <v>0</v>
      </c>
      <c r="AE586" s="236">
        <v>0</v>
      </c>
      <c r="AF586" s="225">
        <v>0</v>
      </c>
      <c r="AG586" s="225">
        <v>0</v>
      </c>
      <c r="AH586" s="236">
        <v>0</v>
      </c>
      <c r="AI586" s="224">
        <v>0</v>
      </c>
      <c r="AJ586" s="224">
        <v>0.20996323164924546</v>
      </c>
      <c r="AK586" s="236">
        <v>0</v>
      </c>
      <c r="AL586" s="242">
        <v>0.20996323164924546</v>
      </c>
      <c r="AM586" s="229">
        <v>360</v>
      </c>
      <c r="AN586" s="230">
        <v>0.20996323164924546</v>
      </c>
      <c r="AO586" s="250">
        <v>225</v>
      </c>
      <c r="AP586" s="233" t="s">
        <v>22151</v>
      </c>
      <c r="AQ586" s="236">
        <v>6.895458119358298</v>
      </c>
      <c r="AR586" s="236">
        <v>-6.6854948877090523</v>
      </c>
      <c r="AS586" s="238">
        <v>360</v>
      </c>
      <c r="AT586" s="236">
        <v>0</v>
      </c>
      <c r="AU586" s="243">
        <v>-13.513857214557907</v>
      </c>
      <c r="AV586" s="236"/>
      <c r="AW586" s="236">
        <v>0</v>
      </c>
      <c r="AX586" s="43">
        <v>0</v>
      </c>
      <c r="AY586" s="268">
        <v>999</v>
      </c>
      <c r="AZ586" s="255">
        <v>788</v>
      </c>
      <c r="BA586" s="256">
        <v>211</v>
      </c>
      <c r="BB586" s="257">
        <v>0</v>
      </c>
      <c r="BC586" s="257">
        <v>0</v>
      </c>
      <c r="BD586" s="267" t="s">
        <v>22151</v>
      </c>
    </row>
    <row r="587" spans="1:56" x14ac:dyDescent="0.3">
      <c r="A587" s="213" t="s">
        <v>1937</v>
      </c>
      <c r="B587" s="53" t="s">
        <v>7857</v>
      </c>
      <c r="C587" s="53" t="s">
        <v>6990</v>
      </c>
      <c r="D587" s="121" t="s">
        <v>1238</v>
      </c>
      <c r="E587" s="53" t="s">
        <v>3591</v>
      </c>
      <c r="F587" s="1" t="s">
        <v>3591</v>
      </c>
      <c r="G587" s="1" t="s">
        <v>1373</v>
      </c>
      <c r="H587" s="1">
        <v>7489</v>
      </c>
      <c r="I587" s="1" t="s">
        <v>9823</v>
      </c>
      <c r="J587" s="1" t="e">
        <v>#VALUE!</v>
      </c>
      <c r="K587" s="1" t="s">
        <v>5437</v>
      </c>
      <c r="L587" s="170">
        <v>0</v>
      </c>
      <c r="M587" s="170">
        <v>0</v>
      </c>
      <c r="N587" s="68">
        <v>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0</v>
      </c>
      <c r="Z587" s="68">
        <v>0</v>
      </c>
      <c r="AA587" s="5">
        <v>0</v>
      </c>
      <c r="AB587" s="5">
        <v>0</v>
      </c>
      <c r="AC587" s="57">
        <v>0</v>
      </c>
      <c r="AD587" s="57">
        <v>0</v>
      </c>
      <c r="AE587" s="57">
        <v>0</v>
      </c>
      <c r="AF587" s="57">
        <v>0</v>
      </c>
      <c r="AG587" s="57">
        <v>0</v>
      </c>
      <c r="AH587" s="57">
        <v>0</v>
      </c>
      <c r="AI587" s="5">
        <v>0</v>
      </c>
      <c r="AJ587" s="5">
        <v>0.20996323164924546</v>
      </c>
      <c r="AK587" s="7">
        <v>0</v>
      </c>
      <c r="AL587" s="57">
        <v>0.20996323164924546</v>
      </c>
      <c r="AM587" s="81">
        <v>360</v>
      </c>
      <c r="AN587" s="57">
        <v>0.20996323164924546</v>
      </c>
      <c r="AO587" s="62">
        <v>225</v>
      </c>
      <c r="AP587" s="62" t="s">
        <v>22151</v>
      </c>
      <c r="AQ587" s="57">
        <v>6.895458119358298</v>
      </c>
      <c r="AR587" s="57">
        <v>-6.6854948877090523</v>
      </c>
      <c r="AS587" s="81">
        <v>360</v>
      </c>
      <c r="AT587" s="57">
        <v>0</v>
      </c>
      <c r="AU587" s="63">
        <v>-13.513857214557907</v>
      </c>
      <c r="AV587" s="57"/>
      <c r="AW587" s="57">
        <v>0</v>
      </c>
      <c r="AX587" s="43">
        <v>0</v>
      </c>
      <c r="AY587" s="167">
        <v>999</v>
      </c>
      <c r="AZ587" s="167">
        <v>788</v>
      </c>
      <c r="BA587" s="113">
        <v>211</v>
      </c>
      <c r="BB587" s="160">
        <v>0</v>
      </c>
      <c r="BC587" s="160">
        <v>0</v>
      </c>
      <c r="BD587" s="267" t="s">
        <v>22151</v>
      </c>
    </row>
    <row r="588" spans="1:56" x14ac:dyDescent="0.3">
      <c r="A588" s="65" t="s">
        <v>1945</v>
      </c>
      <c r="B588" s="1" t="s">
        <v>7858</v>
      </c>
      <c r="C588" s="1" t="s">
        <v>6920</v>
      </c>
      <c r="D588" s="121" t="s">
        <v>1050</v>
      </c>
      <c r="E588" s="1" t="s">
        <v>3591</v>
      </c>
      <c r="F588" s="1" t="s">
        <v>3591</v>
      </c>
      <c r="G588" s="1" t="s">
        <v>1373</v>
      </c>
      <c r="H588" s="1">
        <v>6132</v>
      </c>
      <c r="I588" s="1" t="s">
        <v>10288</v>
      </c>
      <c r="J588" s="1" t="e">
        <v>#VALUE!</v>
      </c>
      <c r="K588" s="1" t="s">
        <v>5443</v>
      </c>
      <c r="L588" s="170">
        <v>0</v>
      </c>
      <c r="M588" s="170">
        <v>0</v>
      </c>
      <c r="N588" s="68">
        <v>0</v>
      </c>
      <c r="O588" s="68">
        <v>0</v>
      </c>
      <c r="P588" s="68">
        <v>0</v>
      </c>
      <c r="Q588" s="77">
        <v>0</v>
      </c>
      <c r="R588" s="77">
        <v>0</v>
      </c>
      <c r="S588" s="77">
        <v>0</v>
      </c>
      <c r="T588" s="77">
        <v>0</v>
      </c>
      <c r="U588" s="77">
        <v>0</v>
      </c>
      <c r="V588" s="77">
        <v>0</v>
      </c>
      <c r="W588" s="77">
        <v>0</v>
      </c>
      <c r="X588" s="77">
        <v>0</v>
      </c>
      <c r="Y588" s="77">
        <v>0</v>
      </c>
      <c r="Z588" s="77">
        <v>0</v>
      </c>
      <c r="AA588" s="54">
        <v>0</v>
      </c>
      <c r="AB588" s="54">
        <v>0</v>
      </c>
      <c r="AC588" s="57">
        <v>0</v>
      </c>
      <c r="AD588" s="57">
        <v>0</v>
      </c>
      <c r="AE588" s="57">
        <v>0</v>
      </c>
      <c r="AF588" s="57">
        <v>0</v>
      </c>
      <c r="AG588" s="57">
        <v>0</v>
      </c>
      <c r="AH588" s="57">
        <v>0</v>
      </c>
      <c r="AI588" s="54">
        <v>0</v>
      </c>
      <c r="AJ588" s="54">
        <v>0.20996323164924546</v>
      </c>
      <c r="AK588" s="57">
        <v>0</v>
      </c>
      <c r="AL588" s="57">
        <v>0.20996323164924546</v>
      </c>
      <c r="AM588" s="81">
        <v>360</v>
      </c>
      <c r="AN588" s="57">
        <v>0.20996323164924546</v>
      </c>
      <c r="AO588" s="62">
        <v>225</v>
      </c>
      <c r="AP588" s="62" t="s">
        <v>22151</v>
      </c>
      <c r="AQ588" s="57">
        <v>6.895458119358298</v>
      </c>
      <c r="AR588" s="57">
        <v>-6.6854948877090523</v>
      </c>
      <c r="AS588" s="81">
        <v>360</v>
      </c>
      <c r="AT588" s="57">
        <v>0</v>
      </c>
      <c r="AU588" s="63">
        <v>-13.513857214557907</v>
      </c>
      <c r="AV588" s="57"/>
      <c r="AW588" s="57">
        <v>0</v>
      </c>
      <c r="AX588" s="43">
        <v>0</v>
      </c>
      <c r="AY588" s="167">
        <v>999</v>
      </c>
      <c r="AZ588" s="167">
        <v>788</v>
      </c>
      <c r="BA588" s="113">
        <v>211</v>
      </c>
      <c r="BB588" s="160">
        <v>0</v>
      </c>
      <c r="BC588" s="160">
        <v>0</v>
      </c>
      <c r="BD588" s="267" t="s">
        <v>22151</v>
      </c>
    </row>
    <row r="589" spans="1:56" x14ac:dyDescent="0.3">
      <c r="A589" t="s">
        <v>1954</v>
      </c>
      <c r="B589" s="33" t="s">
        <v>7861</v>
      </c>
      <c r="C589" s="33" t="s">
        <v>6864</v>
      </c>
      <c r="D589" s="121" t="s">
        <v>1216</v>
      </c>
      <c r="E589" s="33" t="s">
        <v>3591</v>
      </c>
      <c r="F589" s="1" t="s">
        <v>3591</v>
      </c>
      <c r="G589" s="1" t="s">
        <v>1373</v>
      </c>
      <c r="H589" s="1">
        <v>9095</v>
      </c>
      <c r="I589" s="1" t="s">
        <v>10816</v>
      </c>
      <c r="J589" s="1" t="e">
        <v>#VALUE!</v>
      </c>
      <c r="K589" s="1" t="s">
        <v>8536</v>
      </c>
      <c r="L589" s="170">
        <v>0</v>
      </c>
      <c r="M589" s="170">
        <v>0</v>
      </c>
      <c r="N589" s="68">
        <v>0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68">
        <v>0</v>
      </c>
      <c r="V589" s="68">
        <v>0</v>
      </c>
      <c r="W589" s="68">
        <v>0</v>
      </c>
      <c r="X589" s="68">
        <v>0</v>
      </c>
      <c r="Y589" s="68">
        <v>0</v>
      </c>
      <c r="Z589" s="68">
        <v>0</v>
      </c>
      <c r="AA589" s="5">
        <v>0</v>
      </c>
      <c r="AB589" s="5">
        <v>0</v>
      </c>
      <c r="AC589" s="7">
        <v>0</v>
      </c>
      <c r="AD589" s="7">
        <v>0</v>
      </c>
      <c r="AE589" s="7">
        <v>0</v>
      </c>
      <c r="AF589" s="7">
        <v>0</v>
      </c>
      <c r="AG589" s="7">
        <v>0</v>
      </c>
      <c r="AH589" s="7">
        <v>0</v>
      </c>
      <c r="AI589" s="5">
        <v>0</v>
      </c>
      <c r="AJ589" s="5">
        <v>0.20996323164924546</v>
      </c>
      <c r="AK589" s="7">
        <v>0</v>
      </c>
      <c r="AL589" s="7">
        <v>0.20996323164924546</v>
      </c>
      <c r="AM589" s="84">
        <v>360</v>
      </c>
      <c r="AN589" s="7">
        <v>0.20996323164924546</v>
      </c>
      <c r="AO589" s="18">
        <v>225</v>
      </c>
      <c r="AP589" s="18" t="s">
        <v>22151</v>
      </c>
      <c r="AQ589" s="7">
        <v>6.895458119358298</v>
      </c>
      <c r="AR589" s="7">
        <v>-6.6854948877090523</v>
      </c>
      <c r="AS589" s="84">
        <v>360</v>
      </c>
      <c r="AT589" s="15">
        <v>0</v>
      </c>
      <c r="AU589" s="46">
        <v>-13.513857214557907</v>
      </c>
      <c r="AV589" s="20"/>
      <c r="AW589" s="20">
        <v>0</v>
      </c>
      <c r="AX589" s="43">
        <v>0</v>
      </c>
      <c r="AY589" s="167">
        <v>999</v>
      </c>
      <c r="AZ589" s="167">
        <v>788</v>
      </c>
      <c r="BA589" s="113">
        <v>211</v>
      </c>
      <c r="BB589" s="160">
        <v>0</v>
      </c>
      <c r="BC589" s="160">
        <v>0</v>
      </c>
      <c r="BD589" s="267" t="s">
        <v>22151</v>
      </c>
    </row>
    <row r="590" spans="1:56" x14ac:dyDescent="0.3">
      <c r="A590" s="178" t="s">
        <v>12704</v>
      </c>
      <c r="B590" s="33" t="s">
        <v>12705</v>
      </c>
      <c r="C590" s="33" t="s">
        <v>7181</v>
      </c>
      <c r="D590" s="121" t="s">
        <v>11780</v>
      </c>
      <c r="E590" s="33" t="s">
        <v>1409</v>
      </c>
      <c r="F590" s="1" t="s">
        <v>9094</v>
      </c>
      <c r="G590" s="1" t="s">
        <v>1373</v>
      </c>
      <c r="H590" s="1" t="e">
        <v>#VALUE!</v>
      </c>
      <c r="I590" s="1" t="s">
        <v>11781</v>
      </c>
      <c r="J590" s="1" t="e">
        <v>#VALUE!</v>
      </c>
      <c r="K590" s="1" t="s">
        <v>12707</v>
      </c>
      <c r="L590" s="170">
        <v>0</v>
      </c>
      <c r="M590" s="170">
        <v>0</v>
      </c>
      <c r="N590" s="68">
        <v>0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68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0.20996323164924546</v>
      </c>
      <c r="AK590" s="5">
        <v>0</v>
      </c>
      <c r="AL590" s="5">
        <v>0.20996323164924546</v>
      </c>
      <c r="AM590" s="68">
        <v>360</v>
      </c>
      <c r="AN590" s="5">
        <v>0.20996323164924546</v>
      </c>
      <c r="AO590" s="17">
        <v>225</v>
      </c>
      <c r="AP590" s="17" t="s">
        <v>22151</v>
      </c>
      <c r="AQ590" s="5">
        <v>6.895458119358298</v>
      </c>
      <c r="AR590" s="5">
        <v>-6.6854948877090523</v>
      </c>
      <c r="AS590" s="68">
        <v>360</v>
      </c>
      <c r="AT590" s="14">
        <v>0</v>
      </c>
      <c r="AU590" s="42">
        <v>-13.513857214557907</v>
      </c>
      <c r="AV590" s="19"/>
      <c r="AW590" s="19">
        <v>0</v>
      </c>
      <c r="AX590" s="43">
        <v>0</v>
      </c>
      <c r="AY590" s="167">
        <v>999</v>
      </c>
      <c r="AZ590" s="167">
        <v>788</v>
      </c>
      <c r="BA590" s="113">
        <v>211</v>
      </c>
      <c r="BB590" s="160">
        <v>0</v>
      </c>
      <c r="BC590" s="160">
        <v>0</v>
      </c>
      <c r="BD590" s="267" t="s">
        <v>22151</v>
      </c>
    </row>
    <row r="591" spans="1:56" x14ac:dyDescent="0.3">
      <c r="A591" s="178" t="s">
        <v>3484</v>
      </c>
      <c r="B591" s="1" t="s">
        <v>7670</v>
      </c>
      <c r="C591" s="1" t="s">
        <v>6543</v>
      </c>
      <c r="D591" s="121" t="s">
        <v>1279</v>
      </c>
      <c r="E591" s="1" t="s">
        <v>3591</v>
      </c>
      <c r="F591" s="1" t="s">
        <v>3591</v>
      </c>
      <c r="G591" s="1" t="s">
        <v>1373</v>
      </c>
      <c r="H591" s="1">
        <v>11530</v>
      </c>
      <c r="I591" s="1" t="s">
        <v>10334</v>
      </c>
      <c r="J591" s="1" t="e">
        <v>#VALUE!</v>
      </c>
      <c r="K591" s="1" t="s">
        <v>5462</v>
      </c>
      <c r="L591" s="170">
        <v>0</v>
      </c>
      <c r="M591" s="170">
        <v>0</v>
      </c>
      <c r="N591" s="68">
        <v>0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0</v>
      </c>
      <c r="V591" s="68">
        <v>0</v>
      </c>
      <c r="W591" s="68">
        <v>0</v>
      </c>
      <c r="X591" s="68">
        <v>0</v>
      </c>
      <c r="Y591" s="68">
        <v>0</v>
      </c>
      <c r="Z591" s="68">
        <v>0</v>
      </c>
      <c r="AA591" s="5">
        <v>0</v>
      </c>
      <c r="AB591" s="5">
        <v>0</v>
      </c>
      <c r="AC591" s="7">
        <v>0</v>
      </c>
      <c r="AD591" s="7">
        <v>0</v>
      </c>
      <c r="AE591" s="7">
        <v>0</v>
      </c>
      <c r="AF591" s="7">
        <v>0</v>
      </c>
      <c r="AG591" s="7">
        <v>0</v>
      </c>
      <c r="AH591" s="7">
        <v>0</v>
      </c>
      <c r="AI591" s="5">
        <v>0</v>
      </c>
      <c r="AJ591" s="5">
        <v>0.20996323164924546</v>
      </c>
      <c r="AK591" s="7">
        <v>0</v>
      </c>
      <c r="AL591" s="7">
        <v>0.20996323164924546</v>
      </c>
      <c r="AM591" s="84">
        <v>360</v>
      </c>
      <c r="AN591" s="7">
        <v>0.20996323164924546</v>
      </c>
      <c r="AO591" s="18">
        <v>225</v>
      </c>
      <c r="AP591" s="18" t="s">
        <v>22151</v>
      </c>
      <c r="AQ591" s="7">
        <v>6.895458119358298</v>
      </c>
      <c r="AR591" s="7">
        <v>-6.6854948877090523</v>
      </c>
      <c r="AS591" s="84">
        <v>360</v>
      </c>
      <c r="AT591" s="15">
        <v>0</v>
      </c>
      <c r="AU591" s="46">
        <v>-13.513857214557907</v>
      </c>
      <c r="AV591" s="20"/>
      <c r="AW591" s="20">
        <v>0</v>
      </c>
      <c r="AX591" s="43">
        <v>0</v>
      </c>
      <c r="AY591" s="167">
        <v>999</v>
      </c>
      <c r="AZ591" s="167">
        <v>788</v>
      </c>
      <c r="BA591" s="113">
        <v>211</v>
      </c>
      <c r="BB591" s="160">
        <v>0</v>
      </c>
      <c r="BC591" s="160">
        <v>0</v>
      </c>
      <c r="BD591" s="267" t="s">
        <v>22151</v>
      </c>
    </row>
    <row r="592" spans="1:56" x14ac:dyDescent="0.3">
      <c r="A592" s="178" t="s">
        <v>1982</v>
      </c>
      <c r="B592" s="33" t="s">
        <v>7865</v>
      </c>
      <c r="C592" s="33" t="s">
        <v>7866</v>
      </c>
      <c r="D592" s="121" t="s">
        <v>1323</v>
      </c>
      <c r="E592" s="33" t="s">
        <v>3591</v>
      </c>
      <c r="F592" s="1" t="s">
        <v>3591</v>
      </c>
      <c r="G592" s="1" t="s">
        <v>1373</v>
      </c>
      <c r="H592" s="26">
        <v>7978</v>
      </c>
      <c r="I592" s="26" t="s">
        <v>10078</v>
      </c>
      <c r="J592" s="26" t="e">
        <v>#VALUE!</v>
      </c>
      <c r="K592" s="26" t="s">
        <v>8544</v>
      </c>
      <c r="L592" s="171">
        <v>0</v>
      </c>
      <c r="M592" s="171">
        <v>0</v>
      </c>
      <c r="N592" s="68">
        <v>0</v>
      </c>
      <c r="O592" s="68">
        <v>0</v>
      </c>
      <c r="P592" s="68">
        <v>0</v>
      </c>
      <c r="Q592" s="97">
        <v>0</v>
      </c>
      <c r="R592" s="97">
        <v>0</v>
      </c>
      <c r="S592" s="97">
        <v>0</v>
      </c>
      <c r="T592" s="97">
        <v>0</v>
      </c>
      <c r="U592" s="97">
        <v>0</v>
      </c>
      <c r="V592" s="97">
        <v>0</v>
      </c>
      <c r="W592" s="97">
        <v>0</v>
      </c>
      <c r="X592" s="97">
        <v>0</v>
      </c>
      <c r="Y592" s="97">
        <v>0</v>
      </c>
      <c r="Z592" s="97">
        <v>0</v>
      </c>
      <c r="AA592" s="27">
        <v>0</v>
      </c>
      <c r="AB592" s="27">
        <v>0</v>
      </c>
      <c r="AC592" s="29">
        <v>0</v>
      </c>
      <c r="AD592" s="29">
        <v>0</v>
      </c>
      <c r="AE592" s="29">
        <v>0</v>
      </c>
      <c r="AF592" s="29">
        <v>0</v>
      </c>
      <c r="AG592" s="29">
        <v>0</v>
      </c>
      <c r="AH592" s="29">
        <v>0</v>
      </c>
      <c r="AI592" s="27">
        <v>0</v>
      </c>
      <c r="AJ592" s="27">
        <v>0.20996323164924546</v>
      </c>
      <c r="AK592" s="29">
        <v>0</v>
      </c>
      <c r="AL592" s="29">
        <v>0.20996323164924546</v>
      </c>
      <c r="AM592" s="101">
        <v>360</v>
      </c>
      <c r="AN592" s="29">
        <v>0.20996323164924546</v>
      </c>
      <c r="AO592" s="30">
        <v>225</v>
      </c>
      <c r="AP592" s="30" t="s">
        <v>22151</v>
      </c>
      <c r="AQ592" s="29">
        <v>6.895458119358298</v>
      </c>
      <c r="AR592" s="29">
        <v>-6.6854948877090523</v>
      </c>
      <c r="AS592" s="101">
        <v>360</v>
      </c>
      <c r="AT592" s="29">
        <v>0</v>
      </c>
      <c r="AU592" s="47">
        <v>-13.513857214557907</v>
      </c>
      <c r="AV592" s="29"/>
      <c r="AW592" s="29">
        <v>0</v>
      </c>
      <c r="AX592" s="43">
        <v>0</v>
      </c>
      <c r="AY592" s="167">
        <v>999</v>
      </c>
      <c r="AZ592" s="167">
        <v>788</v>
      </c>
      <c r="BA592" s="113">
        <v>211</v>
      </c>
      <c r="BB592" s="160">
        <v>0</v>
      </c>
      <c r="BC592" s="160">
        <v>0</v>
      </c>
      <c r="BD592" s="267" t="s">
        <v>22151</v>
      </c>
    </row>
    <row r="593" spans="1:56" x14ac:dyDescent="0.3">
      <c r="A593" s="178" t="s">
        <v>1992</v>
      </c>
      <c r="B593" s="1" t="s">
        <v>7870</v>
      </c>
      <c r="C593" s="1" t="s">
        <v>6792</v>
      </c>
      <c r="D593" s="121" t="s">
        <v>954</v>
      </c>
      <c r="E593" s="1" t="s">
        <v>3591</v>
      </c>
      <c r="F593" s="1" t="s">
        <v>3591</v>
      </c>
      <c r="G593" s="1" t="s">
        <v>1373</v>
      </c>
      <c r="H593" s="1">
        <v>6616</v>
      </c>
      <c r="I593" s="1" t="s">
        <v>10109</v>
      </c>
      <c r="J593" s="1" t="e">
        <v>#VALUE!</v>
      </c>
      <c r="K593" s="1" t="s">
        <v>5470</v>
      </c>
      <c r="L593" s="170">
        <v>0</v>
      </c>
      <c r="M593" s="170">
        <v>0</v>
      </c>
      <c r="N593" s="68">
        <v>0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68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0.20996323164924546</v>
      </c>
      <c r="AK593" s="5">
        <v>0</v>
      </c>
      <c r="AL593" s="5">
        <v>0.20996323164924546</v>
      </c>
      <c r="AM593" s="68">
        <v>360</v>
      </c>
      <c r="AN593" s="5">
        <v>0.20996323164924546</v>
      </c>
      <c r="AO593" s="17">
        <v>225</v>
      </c>
      <c r="AP593" s="17" t="s">
        <v>22151</v>
      </c>
      <c r="AQ593" s="5">
        <v>6.895458119358298</v>
      </c>
      <c r="AR593" s="5">
        <v>-6.6854948877090523</v>
      </c>
      <c r="AS593" s="68">
        <v>360</v>
      </c>
      <c r="AT593" s="14">
        <v>0</v>
      </c>
      <c r="AU593" s="42">
        <v>-13.513857214557907</v>
      </c>
      <c r="AV593" s="19"/>
      <c r="AW593" s="19">
        <v>0</v>
      </c>
      <c r="AX593" s="43">
        <v>0</v>
      </c>
      <c r="AY593" s="167">
        <v>999</v>
      </c>
      <c r="AZ593" s="167">
        <v>788</v>
      </c>
      <c r="BA593" s="113">
        <v>211</v>
      </c>
      <c r="BB593" s="160">
        <v>0</v>
      </c>
      <c r="BC593" s="160">
        <v>0</v>
      </c>
      <c r="BD593" s="267" t="s">
        <v>22151</v>
      </c>
    </row>
    <row r="594" spans="1:56" x14ac:dyDescent="0.3">
      <c r="A594" t="s">
        <v>2033</v>
      </c>
      <c r="B594" s="26" t="s">
        <v>7876</v>
      </c>
      <c r="C594" s="26" t="s">
        <v>6549</v>
      </c>
      <c r="D594" s="121" t="s">
        <v>986</v>
      </c>
      <c r="E594" s="26" t="s">
        <v>1409</v>
      </c>
      <c r="F594" s="1" t="s">
        <v>9094</v>
      </c>
      <c r="G594" s="1" t="s">
        <v>1373</v>
      </c>
      <c r="H594" s="1">
        <v>7942</v>
      </c>
      <c r="I594" s="1" t="s">
        <v>9366</v>
      </c>
      <c r="J594" s="1" t="e">
        <v>#VALUE!</v>
      </c>
      <c r="K594" s="1" t="s">
        <v>5499</v>
      </c>
      <c r="L594" s="170">
        <v>0</v>
      </c>
      <c r="M594" s="170">
        <v>0</v>
      </c>
      <c r="N594" s="68">
        <v>0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0</v>
      </c>
      <c r="Z594" s="68">
        <v>0</v>
      </c>
      <c r="AA594" s="5">
        <v>0</v>
      </c>
      <c r="AB594" s="5">
        <v>0</v>
      </c>
      <c r="AC594" s="27">
        <v>0</v>
      </c>
      <c r="AD594" s="27">
        <v>0</v>
      </c>
      <c r="AE594" s="27">
        <v>0</v>
      </c>
      <c r="AF594" s="27">
        <v>0</v>
      </c>
      <c r="AG594" s="27">
        <v>0</v>
      </c>
      <c r="AH594" s="27">
        <v>0</v>
      </c>
      <c r="AI594" s="5">
        <v>0</v>
      </c>
      <c r="AJ594" s="5">
        <v>0.20996323164924546</v>
      </c>
      <c r="AK594" s="5">
        <v>0</v>
      </c>
      <c r="AL594" s="27">
        <v>0.20996323164924546</v>
      </c>
      <c r="AM594" s="97">
        <v>360</v>
      </c>
      <c r="AN594" s="27">
        <v>0.20996323164924546</v>
      </c>
      <c r="AO594" s="28">
        <v>225</v>
      </c>
      <c r="AP594" s="28" t="s">
        <v>22151</v>
      </c>
      <c r="AQ594" s="27">
        <v>6.895458119358298</v>
      </c>
      <c r="AR594" s="27">
        <v>-6.6854948877090523</v>
      </c>
      <c r="AS594" s="97">
        <v>360</v>
      </c>
      <c r="AT594" s="27">
        <v>0</v>
      </c>
      <c r="AU594" s="43">
        <v>-13.513857214557907</v>
      </c>
      <c r="AV594" s="27"/>
      <c r="AW594" s="27">
        <v>0</v>
      </c>
      <c r="AX594" s="43">
        <v>0</v>
      </c>
      <c r="AY594" s="167">
        <v>999</v>
      </c>
      <c r="AZ594" s="167">
        <v>788</v>
      </c>
      <c r="BA594" s="113">
        <v>211</v>
      </c>
      <c r="BB594" s="160">
        <v>0</v>
      </c>
      <c r="BC594" s="160">
        <v>0</v>
      </c>
      <c r="BD594" s="267" t="s">
        <v>22151</v>
      </c>
    </row>
    <row r="595" spans="1:56" x14ac:dyDescent="0.3">
      <c r="A595" s="178" t="s">
        <v>2034</v>
      </c>
      <c r="B595" s="33" t="s">
        <v>7877</v>
      </c>
      <c r="C595" s="33" t="s">
        <v>7299</v>
      </c>
      <c r="D595" s="121" t="s">
        <v>755</v>
      </c>
      <c r="E595" s="33" t="s">
        <v>3591</v>
      </c>
      <c r="F595" s="1" t="s">
        <v>3591</v>
      </c>
      <c r="G595" s="1" t="s">
        <v>1373</v>
      </c>
      <c r="H595" s="1">
        <v>5178</v>
      </c>
      <c r="I595" s="1" t="s">
        <v>10044</v>
      </c>
      <c r="J595" s="1" t="e">
        <v>#VALUE!</v>
      </c>
      <c r="K595" s="1" t="s">
        <v>5500</v>
      </c>
      <c r="L595" s="170">
        <v>0</v>
      </c>
      <c r="M595" s="170">
        <v>0</v>
      </c>
      <c r="N595" s="68">
        <v>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0</v>
      </c>
      <c r="Z595" s="68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0.20996323164924546</v>
      </c>
      <c r="AK595" s="5">
        <v>0</v>
      </c>
      <c r="AL595" s="5">
        <v>0.20996323164924546</v>
      </c>
      <c r="AM595" s="68">
        <v>360</v>
      </c>
      <c r="AN595" s="5">
        <v>0.20996323164924546</v>
      </c>
      <c r="AO595" s="17">
        <v>225</v>
      </c>
      <c r="AP595" s="17" t="s">
        <v>22151</v>
      </c>
      <c r="AQ595" s="5">
        <v>6.895458119358298</v>
      </c>
      <c r="AR595" s="5">
        <v>-6.6854948877090523</v>
      </c>
      <c r="AS595" s="68">
        <v>360</v>
      </c>
      <c r="AT595" s="14">
        <v>0</v>
      </c>
      <c r="AU595" s="42">
        <v>-13.513857214557907</v>
      </c>
      <c r="AV595" s="19"/>
      <c r="AW595" s="19">
        <v>0</v>
      </c>
      <c r="AX595" s="43">
        <v>0</v>
      </c>
      <c r="AY595" s="167">
        <v>999</v>
      </c>
      <c r="AZ595" s="167">
        <v>788</v>
      </c>
      <c r="BA595" s="113">
        <v>211</v>
      </c>
      <c r="BB595" s="160">
        <v>0</v>
      </c>
      <c r="BC595" s="160">
        <v>0</v>
      </c>
      <c r="BD595" s="267" t="s">
        <v>22151</v>
      </c>
    </row>
    <row r="596" spans="1:56" x14ac:dyDescent="0.3">
      <c r="A596" s="178" t="s">
        <v>2038</v>
      </c>
      <c r="B596" s="1" t="s">
        <v>7881</v>
      </c>
      <c r="C596" s="1" t="s">
        <v>6661</v>
      </c>
      <c r="D596" s="121" t="s">
        <v>1266</v>
      </c>
      <c r="E596" s="1" t="s">
        <v>3591</v>
      </c>
      <c r="F596" s="1" t="s">
        <v>3591</v>
      </c>
      <c r="G596" s="1" t="s">
        <v>1373</v>
      </c>
      <c r="H596" s="1">
        <v>1370</v>
      </c>
      <c r="I596" s="1" t="s">
        <v>10135</v>
      </c>
      <c r="J596" s="1" t="e">
        <v>#VALUE!</v>
      </c>
      <c r="K596" s="1" t="s">
        <v>5506</v>
      </c>
      <c r="L596" s="170">
        <v>0</v>
      </c>
      <c r="M596" s="170">
        <v>0</v>
      </c>
      <c r="N596" s="68">
        <v>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68">
        <v>0</v>
      </c>
      <c r="V596" s="68">
        <v>0</v>
      </c>
      <c r="W596" s="68">
        <v>0</v>
      </c>
      <c r="X596" s="68">
        <v>0</v>
      </c>
      <c r="Y596" s="68">
        <v>0</v>
      </c>
      <c r="Z596" s="68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0.20996323164924546</v>
      </c>
      <c r="AK596" s="5">
        <v>0</v>
      </c>
      <c r="AL596" s="5">
        <v>0.20996323164924546</v>
      </c>
      <c r="AM596" s="68">
        <v>360</v>
      </c>
      <c r="AN596" s="5">
        <v>0.20996323164924546</v>
      </c>
      <c r="AO596" s="17">
        <v>225</v>
      </c>
      <c r="AP596" s="17" t="s">
        <v>22151</v>
      </c>
      <c r="AQ596" s="5">
        <v>6.895458119358298</v>
      </c>
      <c r="AR596" s="5">
        <v>-6.6854948877090523</v>
      </c>
      <c r="AS596" s="68">
        <v>360</v>
      </c>
      <c r="AT596" s="14">
        <v>0</v>
      </c>
      <c r="AU596" s="42">
        <v>-13.513857214557907</v>
      </c>
      <c r="AV596" s="19"/>
      <c r="AW596" s="19">
        <v>0</v>
      </c>
      <c r="AX596" s="43">
        <v>0</v>
      </c>
      <c r="AY596" s="167">
        <v>999</v>
      </c>
      <c r="AZ596" s="167">
        <v>788</v>
      </c>
      <c r="BA596" s="113">
        <v>211</v>
      </c>
      <c r="BB596" s="160">
        <v>0</v>
      </c>
      <c r="BC596" s="160">
        <v>0</v>
      </c>
      <c r="BD596" s="267" t="s">
        <v>22151</v>
      </c>
    </row>
    <row r="597" spans="1:56" x14ac:dyDescent="0.3">
      <c r="A597" s="65" t="s">
        <v>2050</v>
      </c>
      <c r="B597" s="1" t="s">
        <v>6784</v>
      </c>
      <c r="C597" s="1" t="s">
        <v>6549</v>
      </c>
      <c r="D597" s="121" t="s">
        <v>1132</v>
      </c>
      <c r="E597" s="1" t="s">
        <v>3591</v>
      </c>
      <c r="F597" s="1" t="s">
        <v>3591</v>
      </c>
      <c r="G597" s="1" t="s">
        <v>1373</v>
      </c>
      <c r="H597" s="1">
        <v>4067</v>
      </c>
      <c r="I597" s="1" t="s">
        <v>9981</v>
      </c>
      <c r="J597" s="1" t="e">
        <v>#VALUE!</v>
      </c>
      <c r="K597" s="1" t="s">
        <v>8574</v>
      </c>
      <c r="L597" s="170">
        <v>0</v>
      </c>
      <c r="M597" s="170">
        <v>0</v>
      </c>
      <c r="N597" s="68">
        <v>0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0</v>
      </c>
      <c r="X597" s="68">
        <v>0</v>
      </c>
      <c r="Y597" s="68">
        <v>0</v>
      </c>
      <c r="Z597" s="68">
        <v>0</v>
      </c>
      <c r="AA597" s="5">
        <v>0</v>
      </c>
      <c r="AB597" s="5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">
        <v>0</v>
      </c>
      <c r="AJ597" s="5">
        <v>0.20996323164924546</v>
      </c>
      <c r="AK597" s="5">
        <v>0</v>
      </c>
      <c r="AL597" s="54">
        <v>0.20996323164924546</v>
      </c>
      <c r="AM597" s="77">
        <v>360</v>
      </c>
      <c r="AN597" s="54">
        <v>0.20996323164924546</v>
      </c>
      <c r="AO597" s="59">
        <v>225</v>
      </c>
      <c r="AP597" s="59" t="s">
        <v>22151</v>
      </c>
      <c r="AQ597" s="54">
        <v>6.895458119358298</v>
      </c>
      <c r="AR597" s="54">
        <v>-6.6854948877090523</v>
      </c>
      <c r="AS597" s="77">
        <v>360</v>
      </c>
      <c r="AT597" s="54">
        <v>0</v>
      </c>
      <c r="AU597" s="60">
        <v>-13.513857214557907</v>
      </c>
      <c r="AV597" s="54"/>
      <c r="AW597" s="54">
        <v>0</v>
      </c>
      <c r="AX597" s="43">
        <v>0</v>
      </c>
      <c r="AY597" s="167">
        <v>999</v>
      </c>
      <c r="AZ597" s="167">
        <v>788</v>
      </c>
      <c r="BA597" s="113">
        <v>211</v>
      </c>
      <c r="BB597" s="160">
        <v>0</v>
      </c>
      <c r="BC597" s="160">
        <v>0</v>
      </c>
      <c r="BD597" s="267" t="s">
        <v>22151</v>
      </c>
    </row>
    <row r="598" spans="1:56" x14ac:dyDescent="0.3">
      <c r="A598" s="178" t="s">
        <v>16003</v>
      </c>
      <c r="B598" s="33" t="s">
        <v>6962</v>
      </c>
      <c r="C598" s="33" t="s">
        <v>16005</v>
      </c>
      <c r="D598" s="121" t="s">
        <v>16004</v>
      </c>
      <c r="E598" s="33" t="s">
        <v>1413</v>
      </c>
      <c r="F598" s="1" t="s">
        <v>9094</v>
      </c>
      <c r="G598" s="1" t="s">
        <v>1373</v>
      </c>
      <c r="H598" s="1" t="e">
        <v>#VALUE!</v>
      </c>
      <c r="I598" s="1" t="s">
        <v>16006</v>
      </c>
      <c r="J598" s="1" t="e">
        <v>#VALUE!</v>
      </c>
      <c r="K598" s="1" t="s">
        <v>16008</v>
      </c>
      <c r="L598" s="170">
        <v>0</v>
      </c>
      <c r="M598" s="170">
        <v>0</v>
      </c>
      <c r="N598" s="68">
        <v>0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68">
        <v>0</v>
      </c>
      <c r="AA598" s="5">
        <v>0</v>
      </c>
      <c r="AB598" s="5">
        <v>0</v>
      </c>
      <c r="AC598" s="7">
        <v>0</v>
      </c>
      <c r="AD598" s="7">
        <v>0</v>
      </c>
      <c r="AE598" s="7">
        <v>0</v>
      </c>
      <c r="AF598" s="7">
        <v>0</v>
      </c>
      <c r="AG598" s="7">
        <v>0</v>
      </c>
      <c r="AH598" s="7">
        <v>0</v>
      </c>
      <c r="AI598" s="5">
        <v>0</v>
      </c>
      <c r="AJ598" s="5">
        <v>0.20996323164924546</v>
      </c>
      <c r="AK598" s="7">
        <v>0</v>
      </c>
      <c r="AL598" s="7">
        <v>0.20996323164924546</v>
      </c>
      <c r="AM598" s="84">
        <v>360</v>
      </c>
      <c r="AN598" s="7">
        <v>0.20996323164924546</v>
      </c>
      <c r="AO598" s="18">
        <v>225</v>
      </c>
      <c r="AP598" s="18" t="s">
        <v>22151</v>
      </c>
      <c r="AQ598" s="7">
        <v>6.895458119358298</v>
      </c>
      <c r="AR598" s="7">
        <v>-6.6854948877090523</v>
      </c>
      <c r="AS598" s="84">
        <v>360</v>
      </c>
      <c r="AT598" s="15">
        <v>0</v>
      </c>
      <c r="AU598" s="46">
        <v>-13.513857214557907</v>
      </c>
      <c r="AV598" s="20"/>
      <c r="AW598" s="20">
        <v>0</v>
      </c>
      <c r="AX598" s="43">
        <v>0</v>
      </c>
      <c r="AY598" s="167">
        <v>732.77</v>
      </c>
      <c r="AZ598" s="167">
        <v>788</v>
      </c>
      <c r="BA598" s="113">
        <v>-55.230000000000018</v>
      </c>
      <c r="BB598" s="160">
        <v>631</v>
      </c>
      <c r="BC598" s="160">
        <v>745</v>
      </c>
      <c r="BD598" s="267" t="s">
        <v>22151</v>
      </c>
    </row>
    <row r="599" spans="1:56" x14ac:dyDescent="0.3">
      <c r="A599" s="178" t="s">
        <v>8258</v>
      </c>
      <c r="B599" s="1" t="s">
        <v>8259</v>
      </c>
      <c r="C599" s="1" t="s">
        <v>6736</v>
      </c>
      <c r="D599" s="121" t="s">
        <v>8583</v>
      </c>
      <c r="E599" s="1" t="s">
        <v>3591</v>
      </c>
      <c r="F599" s="1" t="s">
        <v>3591</v>
      </c>
      <c r="G599" s="1" t="s">
        <v>1373</v>
      </c>
      <c r="H599" s="1">
        <v>8402</v>
      </c>
      <c r="I599" s="1" t="s">
        <v>9337</v>
      </c>
      <c r="J599" s="1" t="e">
        <v>#VALUE!</v>
      </c>
      <c r="K599" s="1" t="s">
        <v>8587</v>
      </c>
      <c r="L599" s="170">
        <v>0</v>
      </c>
      <c r="M599" s="170">
        <v>0</v>
      </c>
      <c r="N599" s="68">
        <v>0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0</v>
      </c>
      <c r="Z599" s="68">
        <v>0</v>
      </c>
      <c r="AA599" s="5">
        <v>0</v>
      </c>
      <c r="AB599" s="5">
        <v>0</v>
      </c>
      <c r="AC599" s="7">
        <v>0</v>
      </c>
      <c r="AD599" s="7">
        <v>0</v>
      </c>
      <c r="AE599" s="7">
        <v>0</v>
      </c>
      <c r="AF599" s="7">
        <v>0</v>
      </c>
      <c r="AG599" s="7">
        <v>0</v>
      </c>
      <c r="AH599" s="7">
        <v>0</v>
      </c>
      <c r="AI599" s="5">
        <v>0</v>
      </c>
      <c r="AJ599" s="5">
        <v>0.20996323164924546</v>
      </c>
      <c r="AK599" s="7">
        <v>0</v>
      </c>
      <c r="AL599" s="7">
        <v>0.20996323164924546</v>
      </c>
      <c r="AM599" s="84">
        <v>360</v>
      </c>
      <c r="AN599" s="7">
        <v>0.20996323164924546</v>
      </c>
      <c r="AO599" s="18">
        <v>225</v>
      </c>
      <c r="AP599" s="18" t="s">
        <v>22151</v>
      </c>
      <c r="AQ599" s="7">
        <v>6.895458119358298</v>
      </c>
      <c r="AR599" s="7">
        <v>-6.6854948877090523</v>
      </c>
      <c r="AS599" s="84">
        <v>360</v>
      </c>
      <c r="AT599" s="15">
        <v>0</v>
      </c>
      <c r="AU599" s="46">
        <v>-13.513857214557907</v>
      </c>
      <c r="AV599" s="20"/>
      <c r="AW599" s="20">
        <v>0</v>
      </c>
      <c r="AX599" s="43">
        <v>0</v>
      </c>
      <c r="AY599" s="167">
        <v>999</v>
      </c>
      <c r="AZ599" s="167">
        <v>788</v>
      </c>
      <c r="BA599" s="113">
        <v>211</v>
      </c>
      <c r="BB599" s="160">
        <v>0</v>
      </c>
      <c r="BC599" s="160">
        <v>0</v>
      </c>
      <c r="BD599" s="267" t="s">
        <v>22151</v>
      </c>
    </row>
    <row r="600" spans="1:56" x14ac:dyDescent="0.3">
      <c r="A600" s="213" t="s">
        <v>2068</v>
      </c>
      <c r="B600" s="1" t="s">
        <v>7891</v>
      </c>
      <c r="C600" s="1" t="s">
        <v>5554</v>
      </c>
      <c r="D600" s="121" t="s">
        <v>1034</v>
      </c>
      <c r="E600" s="1" t="s">
        <v>1526</v>
      </c>
      <c r="F600" s="1" t="s">
        <v>9094</v>
      </c>
      <c r="G600" s="1" t="s">
        <v>1373</v>
      </c>
      <c r="H600" s="1">
        <v>5876</v>
      </c>
      <c r="I600" s="1" t="s">
        <v>9974</v>
      </c>
      <c r="J600" s="1" t="e">
        <v>#VALUE!</v>
      </c>
      <c r="K600" s="1" t="s">
        <v>5525</v>
      </c>
      <c r="L600" s="170">
        <v>0</v>
      </c>
      <c r="M600" s="170">
        <v>0</v>
      </c>
      <c r="N600" s="68">
        <v>0</v>
      </c>
      <c r="O600" s="68">
        <v>0</v>
      </c>
      <c r="P600" s="68">
        <v>0</v>
      </c>
      <c r="Q600" s="77">
        <v>0</v>
      </c>
      <c r="R600" s="77">
        <v>0</v>
      </c>
      <c r="S600" s="77">
        <v>0</v>
      </c>
      <c r="T600" s="77">
        <v>0</v>
      </c>
      <c r="U600" s="77">
        <v>0</v>
      </c>
      <c r="V600" s="77">
        <v>0</v>
      </c>
      <c r="W600" s="77">
        <v>0</v>
      </c>
      <c r="X600" s="77">
        <v>0</v>
      </c>
      <c r="Y600" s="77">
        <v>0</v>
      </c>
      <c r="Z600" s="77">
        <v>0</v>
      </c>
      <c r="AA600" s="54">
        <v>0</v>
      </c>
      <c r="AB600" s="54">
        <v>0</v>
      </c>
      <c r="AC600" s="57">
        <v>0</v>
      </c>
      <c r="AD600" s="57">
        <v>0</v>
      </c>
      <c r="AE600" s="57">
        <v>0</v>
      </c>
      <c r="AF600" s="57">
        <v>0</v>
      </c>
      <c r="AG600" s="57">
        <v>0</v>
      </c>
      <c r="AH600" s="57">
        <v>0</v>
      </c>
      <c r="AI600" s="54">
        <v>0</v>
      </c>
      <c r="AJ600" s="54">
        <v>0.20996323164924546</v>
      </c>
      <c r="AK600" s="57">
        <v>0</v>
      </c>
      <c r="AL600" s="57">
        <v>0.20996323164924546</v>
      </c>
      <c r="AM600" s="81">
        <v>360</v>
      </c>
      <c r="AN600" s="57">
        <v>0.20996323164924546</v>
      </c>
      <c r="AO600" s="62">
        <v>225</v>
      </c>
      <c r="AP600" s="62" t="s">
        <v>22151</v>
      </c>
      <c r="AQ600" s="57">
        <v>6.895458119358298</v>
      </c>
      <c r="AR600" s="57">
        <v>-6.6854948877090523</v>
      </c>
      <c r="AS600" s="81">
        <v>360</v>
      </c>
      <c r="AT600" s="57">
        <v>0</v>
      </c>
      <c r="AU600" s="63">
        <v>-13.513857214557907</v>
      </c>
      <c r="AV600" s="57"/>
      <c r="AW600" s="57">
        <v>0</v>
      </c>
      <c r="AX600" s="43">
        <v>0</v>
      </c>
      <c r="AY600" s="167">
        <v>999</v>
      </c>
      <c r="AZ600" s="167">
        <v>788</v>
      </c>
      <c r="BA600" s="113">
        <v>211</v>
      </c>
      <c r="BB600" s="160">
        <v>0</v>
      </c>
      <c r="BC600" s="160">
        <v>0</v>
      </c>
      <c r="BD600" s="267" t="s">
        <v>22151</v>
      </c>
    </row>
    <row r="601" spans="1:56" x14ac:dyDescent="0.3">
      <c r="A601" s="214" t="s">
        <v>5552</v>
      </c>
      <c r="B601" s="33" t="s">
        <v>9271</v>
      </c>
      <c r="C601" s="33" t="s">
        <v>6554</v>
      </c>
      <c r="D601" s="121" t="s">
        <v>5553</v>
      </c>
      <c r="E601" s="33" t="s">
        <v>3591</v>
      </c>
      <c r="F601" s="114" t="s">
        <v>3591</v>
      </c>
      <c r="G601" s="1" t="s">
        <v>1373</v>
      </c>
      <c r="H601" s="114">
        <v>15675</v>
      </c>
      <c r="I601" s="114" t="s">
        <v>9272</v>
      </c>
      <c r="J601" s="114" t="e">
        <v>#VALUE!</v>
      </c>
      <c r="K601" s="114" t="s">
        <v>9274</v>
      </c>
      <c r="L601" s="172">
        <v>0</v>
      </c>
      <c r="M601" s="172">
        <v>0</v>
      </c>
      <c r="N601" s="115">
        <v>0</v>
      </c>
      <c r="O601" s="115">
        <v>0</v>
      </c>
      <c r="P601" s="115">
        <v>0</v>
      </c>
      <c r="Q601" s="115">
        <v>0</v>
      </c>
      <c r="R601" s="115">
        <v>0</v>
      </c>
      <c r="S601" s="115">
        <v>0</v>
      </c>
      <c r="T601" s="115">
        <v>0</v>
      </c>
      <c r="U601" s="115">
        <v>0</v>
      </c>
      <c r="V601" s="115">
        <v>0</v>
      </c>
      <c r="W601" s="115">
        <v>0</v>
      </c>
      <c r="X601" s="115">
        <v>0</v>
      </c>
      <c r="Y601" s="115">
        <v>0</v>
      </c>
      <c r="Z601" s="115">
        <v>0</v>
      </c>
      <c r="AA601" s="116">
        <v>0</v>
      </c>
      <c r="AB601" s="116">
        <v>0</v>
      </c>
      <c r="AC601" s="139">
        <v>0</v>
      </c>
      <c r="AD601" s="139">
        <v>0</v>
      </c>
      <c r="AE601" s="139">
        <v>0</v>
      </c>
      <c r="AF601" s="139">
        <v>0</v>
      </c>
      <c r="AG601" s="139">
        <v>0</v>
      </c>
      <c r="AH601" s="139">
        <v>0</v>
      </c>
      <c r="AI601" s="116">
        <v>0</v>
      </c>
      <c r="AJ601" s="116">
        <v>0.20996323164924546</v>
      </c>
      <c r="AK601" s="139">
        <v>0</v>
      </c>
      <c r="AL601" s="139">
        <v>0.20996323164924546</v>
      </c>
      <c r="AM601" s="138">
        <v>360</v>
      </c>
      <c r="AN601" s="139">
        <v>0.20996323164924546</v>
      </c>
      <c r="AO601" s="141">
        <v>225</v>
      </c>
      <c r="AP601" s="141" t="s">
        <v>22151</v>
      </c>
      <c r="AQ601" s="36">
        <v>6.895458119358298</v>
      </c>
      <c r="AR601" s="139">
        <v>-6.6854948877090523</v>
      </c>
      <c r="AS601" s="138">
        <v>360</v>
      </c>
      <c r="AT601" s="139">
        <v>0</v>
      </c>
      <c r="AU601" s="145">
        <v>-13.513857214557907</v>
      </c>
      <c r="AV601" s="139"/>
      <c r="AW601" s="139">
        <v>0</v>
      </c>
      <c r="AX601" s="43">
        <v>0</v>
      </c>
      <c r="AY601" s="168">
        <v>999</v>
      </c>
      <c r="AZ601" s="168">
        <v>788</v>
      </c>
      <c r="BA601" s="120">
        <v>211</v>
      </c>
      <c r="BB601" s="161">
        <v>0</v>
      </c>
      <c r="BC601" s="161">
        <v>0</v>
      </c>
      <c r="BD601" s="267" t="s">
        <v>22151</v>
      </c>
    </row>
    <row r="602" spans="1:56" x14ac:dyDescent="0.3">
      <c r="A602" s="178" t="s">
        <v>2106</v>
      </c>
      <c r="B602" s="33" t="s">
        <v>7895</v>
      </c>
      <c r="C602" s="33" t="s">
        <v>6926</v>
      </c>
      <c r="D602" s="121" t="s">
        <v>945</v>
      </c>
      <c r="E602" s="33" t="s">
        <v>3591</v>
      </c>
      <c r="F602" s="1" t="s">
        <v>3591</v>
      </c>
      <c r="G602" s="1" t="s">
        <v>1373</v>
      </c>
      <c r="H602" s="26" t="e">
        <v>#VALUE!</v>
      </c>
      <c r="I602" s="26" t="s">
        <v>944</v>
      </c>
      <c r="J602" s="26" t="e">
        <v>#VALUE!</v>
      </c>
      <c r="K602" s="26" t="s">
        <v>8603</v>
      </c>
      <c r="L602" s="171">
        <v>0</v>
      </c>
      <c r="M602" s="171">
        <v>0</v>
      </c>
      <c r="N602" s="68">
        <v>0</v>
      </c>
      <c r="O602" s="68">
        <v>0</v>
      </c>
      <c r="P602" s="68">
        <v>0</v>
      </c>
      <c r="Q602" s="97">
        <v>0</v>
      </c>
      <c r="R602" s="97">
        <v>0</v>
      </c>
      <c r="S602" s="97">
        <v>0</v>
      </c>
      <c r="T602" s="97">
        <v>0</v>
      </c>
      <c r="U602" s="97">
        <v>0</v>
      </c>
      <c r="V602" s="97">
        <v>0</v>
      </c>
      <c r="W602" s="97">
        <v>0</v>
      </c>
      <c r="X602" s="97">
        <v>0</v>
      </c>
      <c r="Y602" s="97">
        <v>0</v>
      </c>
      <c r="Z602" s="97">
        <v>0</v>
      </c>
      <c r="AA602" s="27">
        <v>0</v>
      </c>
      <c r="AB602" s="27">
        <v>0</v>
      </c>
      <c r="AC602" s="29">
        <v>0</v>
      </c>
      <c r="AD602" s="29">
        <v>0</v>
      </c>
      <c r="AE602" s="29">
        <v>0</v>
      </c>
      <c r="AF602" s="29">
        <v>0</v>
      </c>
      <c r="AG602" s="29">
        <v>0</v>
      </c>
      <c r="AH602" s="29">
        <v>0</v>
      </c>
      <c r="AI602" s="27">
        <v>0</v>
      </c>
      <c r="AJ602" s="27">
        <v>0.20996323164924546</v>
      </c>
      <c r="AK602" s="29">
        <v>0</v>
      </c>
      <c r="AL602" s="29">
        <v>0.20996323164924546</v>
      </c>
      <c r="AM602" s="101">
        <v>360</v>
      </c>
      <c r="AN602" s="29">
        <v>0.20996323164924546</v>
      </c>
      <c r="AO602" s="30">
        <v>225</v>
      </c>
      <c r="AP602" s="30" t="s">
        <v>22151</v>
      </c>
      <c r="AQ602" s="29">
        <v>6.895458119358298</v>
      </c>
      <c r="AR602" s="29">
        <v>-6.6854948877090523</v>
      </c>
      <c r="AS602" s="101">
        <v>360</v>
      </c>
      <c r="AT602" s="29">
        <v>0</v>
      </c>
      <c r="AU602" s="47">
        <v>-13.513857214557907</v>
      </c>
      <c r="AV602" s="29"/>
      <c r="AW602" s="29">
        <v>0</v>
      </c>
      <c r="AX602" s="43">
        <v>0</v>
      </c>
      <c r="AY602" s="167">
        <v>999</v>
      </c>
      <c r="AZ602" s="167">
        <v>788</v>
      </c>
      <c r="BA602" s="113">
        <v>211</v>
      </c>
      <c r="BB602" s="160">
        <v>0</v>
      </c>
      <c r="BC602" s="160">
        <v>0</v>
      </c>
      <c r="BD602" s="267" t="s">
        <v>22151</v>
      </c>
    </row>
    <row r="603" spans="1:56" x14ac:dyDescent="0.3">
      <c r="A603" s="212" t="s">
        <v>13299</v>
      </c>
      <c r="B603" s="1" t="s">
        <v>13300</v>
      </c>
      <c r="C603" s="1" t="s">
        <v>6627</v>
      </c>
      <c r="D603" s="121" t="s">
        <v>12817</v>
      </c>
      <c r="E603" s="1" t="s">
        <v>1389</v>
      </c>
      <c r="F603" s="1" t="s">
        <v>6120</v>
      </c>
      <c r="G603" s="1" t="s">
        <v>1373</v>
      </c>
      <c r="H603" s="216" t="e">
        <v>#VALUE!</v>
      </c>
      <c r="I603" s="216" t="s">
        <v>13301</v>
      </c>
      <c r="J603" s="244" t="e">
        <v>#VALUE!</v>
      </c>
      <c r="K603" s="244" t="s">
        <v>15404</v>
      </c>
      <c r="L603" s="171">
        <v>0</v>
      </c>
      <c r="M603" s="171">
        <v>0</v>
      </c>
      <c r="N603" s="221">
        <v>0</v>
      </c>
      <c r="O603" s="97">
        <v>0</v>
      </c>
      <c r="P603" s="97">
        <v>0</v>
      </c>
      <c r="Q603" s="221">
        <v>0</v>
      </c>
      <c r="R603" s="97">
        <v>0</v>
      </c>
      <c r="S603" s="97">
        <v>0</v>
      </c>
      <c r="T603" s="221">
        <v>0</v>
      </c>
      <c r="U603" s="221">
        <v>0</v>
      </c>
      <c r="V603" s="221">
        <v>0</v>
      </c>
      <c r="W603" s="221">
        <v>0</v>
      </c>
      <c r="X603" s="221">
        <v>0</v>
      </c>
      <c r="Y603" s="221">
        <v>0</v>
      </c>
      <c r="Z603" s="221">
        <v>0</v>
      </c>
      <c r="AA603" s="224">
        <v>0</v>
      </c>
      <c r="AB603" s="224">
        <v>0</v>
      </c>
      <c r="AC603" s="236">
        <v>0</v>
      </c>
      <c r="AD603" s="225">
        <v>0</v>
      </c>
      <c r="AE603" s="236">
        <v>0</v>
      </c>
      <c r="AF603" s="225">
        <v>0</v>
      </c>
      <c r="AG603" s="225">
        <v>0</v>
      </c>
      <c r="AH603" s="236">
        <v>0</v>
      </c>
      <c r="AI603" s="224">
        <v>0</v>
      </c>
      <c r="AJ603" s="224">
        <v>0.20996323164924546</v>
      </c>
      <c r="AK603" s="236">
        <v>0</v>
      </c>
      <c r="AL603" s="242">
        <v>0.20996323164924546</v>
      </c>
      <c r="AM603" s="229">
        <v>360</v>
      </c>
      <c r="AN603" s="230">
        <v>0.20996323164924546</v>
      </c>
      <c r="AO603" s="250">
        <v>225</v>
      </c>
      <c r="AP603" s="233" t="s">
        <v>22151</v>
      </c>
      <c r="AQ603" s="236">
        <v>6.895458119358298</v>
      </c>
      <c r="AR603" s="236">
        <v>-6.6854948877090523</v>
      </c>
      <c r="AS603" s="238">
        <v>360</v>
      </c>
      <c r="AT603" s="236">
        <v>0</v>
      </c>
      <c r="AU603" s="243">
        <v>-13.513857214557907</v>
      </c>
      <c r="AV603" s="236"/>
      <c r="AW603" s="236">
        <v>0</v>
      </c>
      <c r="AX603" s="43">
        <v>0</v>
      </c>
      <c r="AY603" s="268">
        <v>999</v>
      </c>
      <c r="AZ603" s="255">
        <v>788</v>
      </c>
      <c r="BA603" s="256">
        <v>211</v>
      </c>
      <c r="BB603" s="257">
        <v>0</v>
      </c>
      <c r="BC603" s="257">
        <v>0</v>
      </c>
      <c r="BD603" s="267" t="s">
        <v>22151</v>
      </c>
    </row>
    <row r="604" spans="1:56" x14ac:dyDescent="0.3">
      <c r="A604" s="178" t="s">
        <v>2149</v>
      </c>
      <c r="B604" s="1" t="s">
        <v>7904</v>
      </c>
      <c r="C604" s="1" t="s">
        <v>6581</v>
      </c>
      <c r="D604" s="121" t="s">
        <v>1118</v>
      </c>
      <c r="E604" s="1" t="s">
        <v>3591</v>
      </c>
      <c r="F604" s="1" t="s">
        <v>3591</v>
      </c>
      <c r="G604" s="1" t="s">
        <v>1373</v>
      </c>
      <c r="H604" s="1">
        <v>1351</v>
      </c>
      <c r="I604" s="1" t="s">
        <v>10027</v>
      </c>
      <c r="J604" s="1" t="e">
        <v>#VALUE!</v>
      </c>
      <c r="K604" s="1" t="s">
        <v>5596</v>
      </c>
      <c r="L604" s="170">
        <v>0</v>
      </c>
      <c r="M604" s="170">
        <v>0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68">
        <v>0</v>
      </c>
      <c r="Y604" s="68">
        <v>0</v>
      </c>
      <c r="Z604" s="68">
        <v>0</v>
      </c>
      <c r="AA604" s="5">
        <v>0</v>
      </c>
      <c r="AB604" s="5">
        <v>0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7">
        <v>0</v>
      </c>
      <c r="AI604" s="5">
        <v>0</v>
      </c>
      <c r="AJ604" s="5">
        <v>0.20996323164924546</v>
      </c>
      <c r="AK604" s="7">
        <v>0</v>
      </c>
      <c r="AL604" s="7">
        <v>0.20996323164924546</v>
      </c>
      <c r="AM604" s="84">
        <v>360</v>
      </c>
      <c r="AN604" s="7">
        <v>0.20996323164924546</v>
      </c>
      <c r="AO604" s="18">
        <v>225</v>
      </c>
      <c r="AP604" s="18" t="s">
        <v>22151</v>
      </c>
      <c r="AQ604" s="7">
        <v>6.895458119358298</v>
      </c>
      <c r="AR604" s="7">
        <v>-6.6854948877090523</v>
      </c>
      <c r="AS604" s="84">
        <v>360</v>
      </c>
      <c r="AT604" s="15">
        <v>0</v>
      </c>
      <c r="AU604" s="46">
        <v>-13.513857214557907</v>
      </c>
      <c r="AV604" s="20"/>
      <c r="AW604" s="20">
        <v>0</v>
      </c>
      <c r="AX604" s="43">
        <v>0</v>
      </c>
      <c r="AY604" s="167">
        <v>999</v>
      </c>
      <c r="AZ604" s="167">
        <v>788</v>
      </c>
      <c r="BA604" s="113">
        <v>211</v>
      </c>
      <c r="BB604" s="160">
        <v>0</v>
      </c>
      <c r="BC604" s="160">
        <v>0</v>
      </c>
      <c r="BD604" s="267" t="s">
        <v>22151</v>
      </c>
    </row>
    <row r="605" spans="1:56" x14ac:dyDescent="0.3">
      <c r="A605" s="178" t="s">
        <v>2173</v>
      </c>
      <c r="B605" s="1" t="s">
        <v>7909</v>
      </c>
      <c r="C605" s="1" t="s">
        <v>7031</v>
      </c>
      <c r="D605" s="121" t="s">
        <v>863</v>
      </c>
      <c r="E605" s="1" t="s">
        <v>3591</v>
      </c>
      <c r="F605" s="1" t="s">
        <v>3591</v>
      </c>
      <c r="G605" s="1" t="s">
        <v>1373</v>
      </c>
      <c r="H605" s="1">
        <v>9129</v>
      </c>
      <c r="I605" s="1" t="s">
        <v>9165</v>
      </c>
      <c r="J605" s="1" t="e">
        <v>#VALUE!</v>
      </c>
      <c r="K605" s="1" t="s">
        <v>8623</v>
      </c>
      <c r="L605" s="170">
        <v>0</v>
      </c>
      <c r="M605" s="170">
        <v>0</v>
      </c>
      <c r="N605" s="68">
        <v>0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0</v>
      </c>
      <c r="Z605" s="68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0.20996323164924546</v>
      </c>
      <c r="AK605" s="5">
        <v>0</v>
      </c>
      <c r="AL605" s="5">
        <v>0.20996323164924546</v>
      </c>
      <c r="AM605" s="68">
        <v>360</v>
      </c>
      <c r="AN605" s="5">
        <v>0.20996323164924546</v>
      </c>
      <c r="AO605" s="17">
        <v>225</v>
      </c>
      <c r="AP605" s="17" t="s">
        <v>22151</v>
      </c>
      <c r="AQ605" s="5">
        <v>6.895458119358298</v>
      </c>
      <c r="AR605" s="5">
        <v>-6.6854948877090523</v>
      </c>
      <c r="AS605" s="68">
        <v>360</v>
      </c>
      <c r="AT605" s="14">
        <v>0</v>
      </c>
      <c r="AU605" s="42">
        <v>-13.513857214557907</v>
      </c>
      <c r="AV605" s="19"/>
      <c r="AW605" s="19">
        <v>0</v>
      </c>
      <c r="AX605" s="43">
        <v>0</v>
      </c>
      <c r="AY605" s="167">
        <v>999</v>
      </c>
      <c r="AZ605" s="167">
        <v>788</v>
      </c>
      <c r="BA605" s="113">
        <v>211</v>
      </c>
      <c r="BB605" s="160">
        <v>0</v>
      </c>
      <c r="BC605" s="160">
        <v>0</v>
      </c>
      <c r="BD605" s="267" t="s">
        <v>22151</v>
      </c>
    </row>
    <row r="606" spans="1:56" x14ac:dyDescent="0.3">
      <c r="A606" s="212" t="s">
        <v>2184</v>
      </c>
      <c r="B606" s="33" t="s">
        <v>7914</v>
      </c>
      <c r="C606" s="33" t="s">
        <v>6633</v>
      </c>
      <c r="D606" s="121" t="s">
        <v>849</v>
      </c>
      <c r="E606" s="33" t="s">
        <v>3591</v>
      </c>
      <c r="F606" s="1" t="s">
        <v>3591</v>
      </c>
      <c r="G606" s="1" t="s">
        <v>1373</v>
      </c>
      <c r="H606" s="216">
        <v>7541</v>
      </c>
      <c r="I606" s="216" t="s">
        <v>9841</v>
      </c>
      <c r="J606" s="244" t="e">
        <v>#VALUE!</v>
      </c>
      <c r="K606" s="244" t="s">
        <v>5620</v>
      </c>
      <c r="L606" s="171">
        <v>0</v>
      </c>
      <c r="M606" s="171">
        <v>0</v>
      </c>
      <c r="N606" s="221">
        <v>0</v>
      </c>
      <c r="O606" s="97">
        <v>0</v>
      </c>
      <c r="P606" s="97">
        <v>0</v>
      </c>
      <c r="Q606" s="221">
        <v>0</v>
      </c>
      <c r="R606" s="97">
        <v>0</v>
      </c>
      <c r="S606" s="97">
        <v>0</v>
      </c>
      <c r="T606" s="221">
        <v>0</v>
      </c>
      <c r="U606" s="221">
        <v>0</v>
      </c>
      <c r="V606" s="221">
        <v>0</v>
      </c>
      <c r="W606" s="221">
        <v>0</v>
      </c>
      <c r="X606" s="221">
        <v>0</v>
      </c>
      <c r="Y606" s="221">
        <v>0</v>
      </c>
      <c r="Z606" s="221">
        <v>0</v>
      </c>
      <c r="AA606" s="224">
        <v>0</v>
      </c>
      <c r="AB606" s="224">
        <v>0</v>
      </c>
      <c r="AC606" s="236">
        <v>0</v>
      </c>
      <c r="AD606" s="225">
        <v>0</v>
      </c>
      <c r="AE606" s="236">
        <v>0</v>
      </c>
      <c r="AF606" s="225">
        <v>0</v>
      </c>
      <c r="AG606" s="225">
        <v>0</v>
      </c>
      <c r="AH606" s="236">
        <v>0</v>
      </c>
      <c r="AI606" s="224">
        <v>0</v>
      </c>
      <c r="AJ606" s="224">
        <v>0.20996323164924546</v>
      </c>
      <c r="AK606" s="236">
        <v>0</v>
      </c>
      <c r="AL606" s="242">
        <v>0.20996323164924546</v>
      </c>
      <c r="AM606" s="229">
        <v>360</v>
      </c>
      <c r="AN606" s="230">
        <v>0.20996323164924546</v>
      </c>
      <c r="AO606" s="250">
        <v>225</v>
      </c>
      <c r="AP606" s="233" t="s">
        <v>22151</v>
      </c>
      <c r="AQ606" s="236">
        <v>6.895458119358298</v>
      </c>
      <c r="AR606" s="236">
        <v>-6.6854948877090523</v>
      </c>
      <c r="AS606" s="238">
        <v>360</v>
      </c>
      <c r="AT606" s="236">
        <v>0</v>
      </c>
      <c r="AU606" s="243">
        <v>-13.513857214557907</v>
      </c>
      <c r="AV606" s="236"/>
      <c r="AW606" s="236">
        <v>0</v>
      </c>
      <c r="AX606" s="43">
        <v>0</v>
      </c>
      <c r="AY606" s="268">
        <v>999</v>
      </c>
      <c r="AZ606" s="255">
        <v>788</v>
      </c>
      <c r="BA606" s="256">
        <v>211</v>
      </c>
      <c r="BB606" s="257">
        <v>0</v>
      </c>
      <c r="BC606" s="257">
        <v>0</v>
      </c>
      <c r="BD606" s="267" t="s">
        <v>22151</v>
      </c>
    </row>
    <row r="607" spans="1:56" x14ac:dyDescent="0.3">
      <c r="A607" s="178" t="s">
        <v>2188</v>
      </c>
      <c r="B607" s="1" t="s">
        <v>6737</v>
      </c>
      <c r="C607" s="1" t="s">
        <v>6623</v>
      </c>
      <c r="D607" s="121" t="s">
        <v>824</v>
      </c>
      <c r="E607" s="1" t="s">
        <v>3591</v>
      </c>
      <c r="F607" s="1" t="s">
        <v>3591</v>
      </c>
      <c r="G607" s="1" t="s">
        <v>1373</v>
      </c>
      <c r="H607" s="1">
        <v>5551</v>
      </c>
      <c r="I607" s="1" t="s">
        <v>9146</v>
      </c>
      <c r="J607" s="1" t="e">
        <v>#VALUE!</v>
      </c>
      <c r="K607" s="1" t="s">
        <v>5622</v>
      </c>
      <c r="L607" s="170">
        <v>0</v>
      </c>
      <c r="M607" s="170">
        <v>0</v>
      </c>
      <c r="N607" s="68">
        <v>0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68">
        <v>0</v>
      </c>
      <c r="V607" s="68">
        <v>0</v>
      </c>
      <c r="W607" s="68">
        <v>0</v>
      </c>
      <c r="X607" s="68">
        <v>0</v>
      </c>
      <c r="Y607" s="68">
        <v>0</v>
      </c>
      <c r="Z607" s="68">
        <v>0</v>
      </c>
      <c r="AA607" s="5">
        <v>0</v>
      </c>
      <c r="AB607" s="5">
        <v>0</v>
      </c>
      <c r="AC607" s="7">
        <v>0</v>
      </c>
      <c r="AD607" s="7">
        <v>0</v>
      </c>
      <c r="AE607" s="7">
        <v>0</v>
      </c>
      <c r="AF607" s="7">
        <v>0</v>
      </c>
      <c r="AG607" s="7">
        <v>0</v>
      </c>
      <c r="AH607" s="7">
        <v>0</v>
      </c>
      <c r="AI607" s="5">
        <v>0</v>
      </c>
      <c r="AJ607" s="5">
        <v>0.20996323164924546</v>
      </c>
      <c r="AK607" s="7">
        <v>0</v>
      </c>
      <c r="AL607" s="7">
        <v>0.20996323164924546</v>
      </c>
      <c r="AM607" s="84">
        <v>360</v>
      </c>
      <c r="AN607" s="7">
        <v>0.20996323164924546</v>
      </c>
      <c r="AO607" s="18">
        <v>225</v>
      </c>
      <c r="AP607" s="18" t="s">
        <v>22151</v>
      </c>
      <c r="AQ607" s="7">
        <v>6.895458119358298</v>
      </c>
      <c r="AR607" s="7">
        <v>-6.6854948877090523</v>
      </c>
      <c r="AS607" s="84">
        <v>360</v>
      </c>
      <c r="AT607" s="15">
        <v>0</v>
      </c>
      <c r="AU607" s="46">
        <v>-13.513857214557907</v>
      </c>
      <c r="AV607" s="20"/>
      <c r="AW607" s="20">
        <v>0</v>
      </c>
      <c r="AX607" s="43">
        <v>0</v>
      </c>
      <c r="AY607" s="167">
        <v>999</v>
      </c>
      <c r="AZ607" s="167">
        <v>788</v>
      </c>
      <c r="BA607" s="113">
        <v>211</v>
      </c>
      <c r="BB607" s="160">
        <v>0</v>
      </c>
      <c r="BC607" s="160">
        <v>0</v>
      </c>
      <c r="BD607" s="267" t="s">
        <v>22151</v>
      </c>
    </row>
    <row r="608" spans="1:56" x14ac:dyDescent="0.3">
      <c r="A608" s="214" t="s">
        <v>2201</v>
      </c>
      <c r="B608" s="33" t="s">
        <v>7916</v>
      </c>
      <c r="C608" s="33" t="s">
        <v>7552</v>
      </c>
      <c r="D608" s="121" t="s">
        <v>1101</v>
      </c>
      <c r="E608" s="33" t="s">
        <v>1509</v>
      </c>
      <c r="F608" s="114" t="s">
        <v>9094</v>
      </c>
      <c r="G608" s="1" t="s">
        <v>1373</v>
      </c>
      <c r="H608" s="114">
        <v>1989</v>
      </c>
      <c r="I608" s="114" t="s">
        <v>10090</v>
      </c>
      <c r="J608" s="114" t="e">
        <v>#VALUE!</v>
      </c>
      <c r="K608" s="114" t="s">
        <v>8635</v>
      </c>
      <c r="L608" s="172">
        <v>0</v>
      </c>
      <c r="M608" s="172">
        <v>0</v>
      </c>
      <c r="N608" s="115">
        <v>0</v>
      </c>
      <c r="O608" s="115">
        <v>0</v>
      </c>
      <c r="P608" s="115">
        <v>0</v>
      </c>
      <c r="Q608" s="115">
        <v>0</v>
      </c>
      <c r="R608" s="115">
        <v>0</v>
      </c>
      <c r="S608" s="115">
        <v>0</v>
      </c>
      <c r="T608" s="115">
        <v>0</v>
      </c>
      <c r="U608" s="115">
        <v>0</v>
      </c>
      <c r="V608" s="115">
        <v>0</v>
      </c>
      <c r="W608" s="115">
        <v>0</v>
      </c>
      <c r="X608" s="115">
        <v>0</v>
      </c>
      <c r="Y608" s="115">
        <v>0</v>
      </c>
      <c r="Z608" s="115">
        <v>0</v>
      </c>
      <c r="AA608" s="116">
        <v>0</v>
      </c>
      <c r="AB608" s="116">
        <v>0</v>
      </c>
      <c r="AC608" s="116">
        <v>0</v>
      </c>
      <c r="AD608" s="116">
        <v>0</v>
      </c>
      <c r="AE608" s="116">
        <v>0</v>
      </c>
      <c r="AF608" s="116">
        <v>0</v>
      </c>
      <c r="AG608" s="116">
        <v>0</v>
      </c>
      <c r="AH608" s="116">
        <v>0</v>
      </c>
      <c r="AI608" s="116">
        <v>0</v>
      </c>
      <c r="AJ608" s="116">
        <v>0.20996323164924546</v>
      </c>
      <c r="AK608" s="116">
        <v>0</v>
      </c>
      <c r="AL608" s="116">
        <v>0.20996323164924546</v>
      </c>
      <c r="AM608" s="115">
        <v>360</v>
      </c>
      <c r="AN608" s="116">
        <v>0.20996323164924546</v>
      </c>
      <c r="AO608" s="119">
        <v>225</v>
      </c>
      <c r="AP608" s="119" t="s">
        <v>22151</v>
      </c>
      <c r="AQ608" s="34">
        <v>6.895458119358298</v>
      </c>
      <c r="AR608" s="116">
        <v>-6.6854948877090523</v>
      </c>
      <c r="AS608" s="115">
        <v>360</v>
      </c>
      <c r="AT608" s="116">
        <v>0</v>
      </c>
      <c r="AU608" s="117">
        <v>-13.513857214557907</v>
      </c>
      <c r="AV608" s="116"/>
      <c r="AW608" s="116">
        <v>0</v>
      </c>
      <c r="AX608" s="43">
        <v>0</v>
      </c>
      <c r="AY608" s="168">
        <v>999</v>
      </c>
      <c r="AZ608" s="168">
        <v>788</v>
      </c>
      <c r="BA608" s="120">
        <v>211</v>
      </c>
      <c r="BB608" s="161">
        <v>0</v>
      </c>
      <c r="BC608" s="161">
        <v>0</v>
      </c>
      <c r="BD608" s="267" t="s">
        <v>22151</v>
      </c>
    </row>
    <row r="609" spans="1:56" x14ac:dyDescent="0.3">
      <c r="A609" s="178" t="s">
        <v>12167</v>
      </c>
      <c r="B609" s="33" t="s">
        <v>12169</v>
      </c>
      <c r="C609" s="33" t="s">
        <v>12168</v>
      </c>
      <c r="D609" s="121" t="s">
        <v>11229</v>
      </c>
      <c r="E609" s="33" t="s">
        <v>3591</v>
      </c>
      <c r="F609" s="1" t="s">
        <v>3591</v>
      </c>
      <c r="G609" s="1" t="s">
        <v>1373</v>
      </c>
      <c r="H609" s="1">
        <v>15671</v>
      </c>
      <c r="I609" s="1" t="s">
        <v>11230</v>
      </c>
      <c r="J609" s="1" t="e">
        <v>#VALUE!</v>
      </c>
      <c r="K609" s="1" t="s">
        <v>12171</v>
      </c>
      <c r="L609" s="170">
        <v>0</v>
      </c>
      <c r="M609" s="170">
        <v>0</v>
      </c>
      <c r="N609" s="68">
        <v>0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68">
        <v>0</v>
      </c>
      <c r="V609" s="68">
        <v>0</v>
      </c>
      <c r="W609" s="68">
        <v>0</v>
      </c>
      <c r="X609" s="68">
        <v>0</v>
      </c>
      <c r="Y609" s="68">
        <v>0</v>
      </c>
      <c r="Z609" s="68">
        <v>0</v>
      </c>
      <c r="AA609" s="5">
        <v>0</v>
      </c>
      <c r="AB609" s="5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5">
        <v>0</v>
      </c>
      <c r="AJ609" s="5">
        <v>0.20996323164924546</v>
      </c>
      <c r="AK609" s="5">
        <v>0</v>
      </c>
      <c r="AL609" s="34">
        <v>0.20996323164924546</v>
      </c>
      <c r="AM609" s="105">
        <v>360</v>
      </c>
      <c r="AN609" s="34">
        <v>0.20996323164924546</v>
      </c>
      <c r="AO609" s="35">
        <v>225</v>
      </c>
      <c r="AP609" s="35" t="s">
        <v>22151</v>
      </c>
      <c r="AQ609" s="34">
        <v>6.895458119358298</v>
      </c>
      <c r="AR609" s="34">
        <v>-6.6854948877090523</v>
      </c>
      <c r="AS609" s="105">
        <v>360</v>
      </c>
      <c r="AT609" s="34">
        <v>0</v>
      </c>
      <c r="AU609" s="44">
        <v>-13.513857214557907</v>
      </c>
      <c r="AV609" s="34"/>
      <c r="AW609" s="34">
        <v>0</v>
      </c>
      <c r="AX609" s="43">
        <v>0</v>
      </c>
      <c r="AY609" s="167">
        <v>999</v>
      </c>
      <c r="AZ609" s="167">
        <v>788</v>
      </c>
      <c r="BA609" s="113">
        <v>211</v>
      </c>
      <c r="BB609" s="160">
        <v>0</v>
      </c>
      <c r="BC609" s="160">
        <v>0</v>
      </c>
      <c r="BD609" s="267" t="s">
        <v>22151</v>
      </c>
    </row>
    <row r="610" spans="1:56" x14ac:dyDescent="0.3">
      <c r="A610" s="212" t="s">
        <v>2250</v>
      </c>
      <c r="B610" s="1" t="s">
        <v>7924</v>
      </c>
      <c r="C610" s="1" t="s">
        <v>7552</v>
      </c>
      <c r="D610" s="121" t="s">
        <v>1154</v>
      </c>
      <c r="E610" s="1" t="s">
        <v>3591</v>
      </c>
      <c r="F610" s="1" t="s">
        <v>3591</v>
      </c>
      <c r="G610" s="1" t="s">
        <v>1373</v>
      </c>
      <c r="H610" s="216">
        <v>596</v>
      </c>
      <c r="I610" s="216" t="s">
        <v>10545</v>
      </c>
      <c r="J610" s="244" t="e">
        <v>#VALUE!</v>
      </c>
      <c r="K610" s="244" t="s">
        <v>8654</v>
      </c>
      <c r="L610" s="171">
        <v>0</v>
      </c>
      <c r="M610" s="171">
        <v>0</v>
      </c>
      <c r="N610" s="221">
        <v>0</v>
      </c>
      <c r="O610" s="97">
        <v>0</v>
      </c>
      <c r="P610" s="97">
        <v>0</v>
      </c>
      <c r="Q610" s="221">
        <v>0</v>
      </c>
      <c r="R610" s="97">
        <v>0</v>
      </c>
      <c r="S610" s="97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4">
        <v>0</v>
      </c>
      <c r="AB610" s="224">
        <v>0</v>
      </c>
      <c r="AC610" s="236">
        <v>0</v>
      </c>
      <c r="AD610" s="225">
        <v>0</v>
      </c>
      <c r="AE610" s="236">
        <v>0</v>
      </c>
      <c r="AF610" s="225">
        <v>0</v>
      </c>
      <c r="AG610" s="225">
        <v>0</v>
      </c>
      <c r="AH610" s="236">
        <v>0</v>
      </c>
      <c r="AI610" s="224">
        <v>0</v>
      </c>
      <c r="AJ610" s="224">
        <v>0.20996323164924546</v>
      </c>
      <c r="AK610" s="236">
        <v>0</v>
      </c>
      <c r="AL610" s="242">
        <v>0.20996323164924546</v>
      </c>
      <c r="AM610" s="229">
        <v>360</v>
      </c>
      <c r="AN610" s="230">
        <v>0.20996323164924546</v>
      </c>
      <c r="AO610" s="250">
        <v>225</v>
      </c>
      <c r="AP610" s="233" t="s">
        <v>22151</v>
      </c>
      <c r="AQ610" s="236">
        <v>6.895458119358298</v>
      </c>
      <c r="AR610" s="236">
        <v>-6.6854948877090523</v>
      </c>
      <c r="AS610" s="238">
        <v>360</v>
      </c>
      <c r="AT610" s="236">
        <v>0</v>
      </c>
      <c r="AU610" s="243">
        <v>-13.513857214557907</v>
      </c>
      <c r="AV610" s="236"/>
      <c r="AW610" s="236">
        <v>0</v>
      </c>
      <c r="AX610" s="43">
        <v>0</v>
      </c>
      <c r="AY610" s="268">
        <v>999</v>
      </c>
      <c r="AZ610" s="255">
        <v>788</v>
      </c>
      <c r="BA610" s="256">
        <v>211</v>
      </c>
      <c r="BB610" s="257">
        <v>0</v>
      </c>
      <c r="BC610" s="257">
        <v>0</v>
      </c>
      <c r="BD610" s="267" t="s">
        <v>22151</v>
      </c>
    </row>
    <row r="611" spans="1:56" x14ac:dyDescent="0.3">
      <c r="A611" s="178" t="s">
        <v>2262</v>
      </c>
      <c r="B611" s="1" t="s">
        <v>7432</v>
      </c>
      <c r="C611" s="1" t="s">
        <v>6683</v>
      </c>
      <c r="D611" s="121" t="s">
        <v>906</v>
      </c>
      <c r="E611" s="1" t="s">
        <v>3591</v>
      </c>
      <c r="F611" s="1" t="s">
        <v>3591</v>
      </c>
      <c r="G611" s="1" t="s">
        <v>1373</v>
      </c>
      <c r="H611" s="1">
        <v>4257</v>
      </c>
      <c r="I611" s="1" t="s">
        <v>10483</v>
      </c>
      <c r="J611" s="1" t="e">
        <v>#VALUE!</v>
      </c>
      <c r="K611" s="1" t="s">
        <v>5679</v>
      </c>
      <c r="L611" s="170">
        <v>0</v>
      </c>
      <c r="M611" s="170">
        <v>0</v>
      </c>
      <c r="N611" s="68">
        <v>0</v>
      </c>
      <c r="O611" s="68">
        <v>0</v>
      </c>
      <c r="P611" s="68">
        <v>0</v>
      </c>
      <c r="Q611" s="68">
        <v>0</v>
      </c>
      <c r="R611" s="68">
        <v>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0</v>
      </c>
      <c r="Z611" s="68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0.20996323164924546</v>
      </c>
      <c r="AK611" s="5">
        <v>0</v>
      </c>
      <c r="AL611" s="5">
        <v>0.20996323164924546</v>
      </c>
      <c r="AM611" s="68">
        <v>360</v>
      </c>
      <c r="AN611" s="5">
        <v>0.20996323164924546</v>
      </c>
      <c r="AO611" s="17">
        <v>225</v>
      </c>
      <c r="AP611" s="17" t="s">
        <v>22151</v>
      </c>
      <c r="AQ611" s="5">
        <v>6.895458119358298</v>
      </c>
      <c r="AR611" s="5">
        <v>-6.6854948877090523</v>
      </c>
      <c r="AS611" s="68">
        <v>360</v>
      </c>
      <c r="AT611" s="14">
        <v>0</v>
      </c>
      <c r="AU611" s="42">
        <v>-13.513857214557907</v>
      </c>
      <c r="AV611" s="19"/>
      <c r="AW611" s="19">
        <v>0</v>
      </c>
      <c r="AX611" s="43">
        <v>0</v>
      </c>
      <c r="AY611" s="167">
        <v>999</v>
      </c>
      <c r="AZ611" s="167">
        <v>788</v>
      </c>
      <c r="BA611" s="113">
        <v>211</v>
      </c>
      <c r="BB611" s="160">
        <v>0</v>
      </c>
      <c r="BC611" s="160">
        <v>0</v>
      </c>
      <c r="BD611" s="267" t="s">
        <v>22151</v>
      </c>
    </row>
    <row r="612" spans="1:56" x14ac:dyDescent="0.3">
      <c r="A612" s="213" t="s">
        <v>2270</v>
      </c>
      <c r="B612" s="1" t="s">
        <v>7926</v>
      </c>
      <c r="C612" s="1" t="s">
        <v>6859</v>
      </c>
      <c r="D612" s="121" t="s">
        <v>1059</v>
      </c>
      <c r="E612" s="1" t="s">
        <v>3591</v>
      </c>
      <c r="F612" s="1" t="s">
        <v>3591</v>
      </c>
      <c r="G612" s="1" t="s">
        <v>1373</v>
      </c>
      <c r="H612" s="1" t="e">
        <v>#VALUE!</v>
      </c>
      <c r="I612" s="1" t="s">
        <v>1058</v>
      </c>
      <c r="J612" s="1" t="e">
        <v>#VALUE!</v>
      </c>
      <c r="K612" s="1" t="s">
        <v>5683</v>
      </c>
      <c r="L612" s="170">
        <v>0</v>
      </c>
      <c r="M612" s="170">
        <v>0</v>
      </c>
      <c r="N612" s="68">
        <v>0</v>
      </c>
      <c r="O612" s="68">
        <v>0</v>
      </c>
      <c r="P612" s="68">
        <v>0</v>
      </c>
      <c r="Q612" s="77">
        <v>0</v>
      </c>
      <c r="R612" s="77">
        <v>0</v>
      </c>
      <c r="S612" s="77">
        <v>0</v>
      </c>
      <c r="T612" s="77">
        <v>0</v>
      </c>
      <c r="U612" s="77">
        <v>0</v>
      </c>
      <c r="V612" s="77">
        <v>0</v>
      </c>
      <c r="W612" s="77">
        <v>0</v>
      </c>
      <c r="X612" s="77">
        <v>0</v>
      </c>
      <c r="Y612" s="77">
        <v>0</v>
      </c>
      <c r="Z612" s="77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0.20996323164924546</v>
      </c>
      <c r="AK612" s="54">
        <v>0</v>
      </c>
      <c r="AL612" s="54">
        <v>0.20996323164924546</v>
      </c>
      <c r="AM612" s="77">
        <v>360</v>
      </c>
      <c r="AN612" s="54">
        <v>0.20996323164924546</v>
      </c>
      <c r="AO612" s="59">
        <v>225</v>
      </c>
      <c r="AP612" s="59" t="s">
        <v>22151</v>
      </c>
      <c r="AQ612" s="54">
        <v>6.895458119358298</v>
      </c>
      <c r="AR612" s="54">
        <v>-6.6854948877090523</v>
      </c>
      <c r="AS612" s="77">
        <v>360</v>
      </c>
      <c r="AT612" s="54">
        <v>0</v>
      </c>
      <c r="AU612" s="60">
        <v>-13.513857214557907</v>
      </c>
      <c r="AV612" s="54"/>
      <c r="AW612" s="54">
        <v>0</v>
      </c>
      <c r="AX612" s="43">
        <v>0</v>
      </c>
      <c r="AY612" s="167">
        <v>999</v>
      </c>
      <c r="AZ612" s="167">
        <v>788</v>
      </c>
      <c r="BA612" s="113">
        <v>211</v>
      </c>
      <c r="BB612" s="160">
        <v>0</v>
      </c>
      <c r="BC612" s="160">
        <v>0</v>
      </c>
      <c r="BD612" s="267" t="s">
        <v>22151</v>
      </c>
    </row>
    <row r="613" spans="1:56" x14ac:dyDescent="0.3">
      <c r="A613" t="s">
        <v>17516</v>
      </c>
      <c r="B613" s="33" t="s">
        <v>17518</v>
      </c>
      <c r="C613" s="33" t="s">
        <v>17517</v>
      </c>
      <c r="D613" s="121" t="s">
        <v>17220</v>
      </c>
      <c r="E613" s="33" t="s">
        <v>1386</v>
      </c>
      <c r="F613" s="1" t="s">
        <v>6120</v>
      </c>
      <c r="G613" s="1" t="s">
        <v>1373</v>
      </c>
      <c r="H613" s="1" t="e">
        <v>#VALUE!</v>
      </c>
      <c r="I613" s="1" t="s">
        <v>17221</v>
      </c>
      <c r="J613" s="1" t="e">
        <v>#VALUE!</v>
      </c>
      <c r="K613" s="1" t="s">
        <v>17284</v>
      </c>
      <c r="L613" s="170">
        <v>0</v>
      </c>
      <c r="M613" s="170">
        <v>0</v>
      </c>
      <c r="N613" s="68">
        <v>0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68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0.20996323164924546</v>
      </c>
      <c r="AK613" s="5">
        <v>0</v>
      </c>
      <c r="AL613" s="5">
        <v>0.20996323164924546</v>
      </c>
      <c r="AM613" s="68">
        <v>360</v>
      </c>
      <c r="AN613" s="5">
        <v>0.20996323164924546</v>
      </c>
      <c r="AO613" s="17">
        <v>225</v>
      </c>
      <c r="AP613" s="17" t="s">
        <v>22151</v>
      </c>
      <c r="AQ613" s="5">
        <v>6.895458119358298</v>
      </c>
      <c r="AR613" s="5">
        <v>-6.6854948877090523</v>
      </c>
      <c r="AS613" s="68">
        <v>360</v>
      </c>
      <c r="AT613" s="14">
        <v>0</v>
      </c>
      <c r="AU613" s="42">
        <v>-13.513857214557907</v>
      </c>
      <c r="AV613" s="19"/>
      <c r="AW613" s="19">
        <v>0</v>
      </c>
      <c r="AX613" s="43">
        <v>0</v>
      </c>
      <c r="AY613" s="167">
        <v>557.29999999999995</v>
      </c>
      <c r="AZ613" s="167">
        <v>788</v>
      </c>
      <c r="BA613" s="113">
        <v>-230.70000000000005</v>
      </c>
      <c r="BB613" s="160">
        <v>483</v>
      </c>
      <c r="BC613" s="160">
        <v>692</v>
      </c>
      <c r="BD613" s="267" t="s">
        <v>22151</v>
      </c>
    </row>
    <row r="614" spans="1:56" x14ac:dyDescent="0.3">
      <c r="A614" s="212" t="s">
        <v>2317</v>
      </c>
      <c r="B614" s="1" t="s">
        <v>7933</v>
      </c>
      <c r="C614" s="1" t="s">
        <v>7364</v>
      </c>
      <c r="D614" s="121" t="s">
        <v>902</v>
      </c>
      <c r="E614" s="1" t="s">
        <v>3591</v>
      </c>
      <c r="F614" s="1" t="s">
        <v>3591</v>
      </c>
      <c r="G614" s="1" t="s">
        <v>1373</v>
      </c>
      <c r="H614" s="216">
        <v>10326</v>
      </c>
      <c r="I614" s="216" t="s">
        <v>10382</v>
      </c>
      <c r="J614" s="244" t="e">
        <v>#VALUE!</v>
      </c>
      <c r="K614" s="244" t="s">
        <v>5709</v>
      </c>
      <c r="L614" s="171">
        <v>0</v>
      </c>
      <c r="M614" s="171">
        <v>0</v>
      </c>
      <c r="N614" s="221">
        <v>0</v>
      </c>
      <c r="O614" s="97">
        <v>0</v>
      </c>
      <c r="P614" s="97">
        <v>0</v>
      </c>
      <c r="Q614" s="221">
        <v>0</v>
      </c>
      <c r="R614" s="97">
        <v>0</v>
      </c>
      <c r="S614" s="97">
        <v>0</v>
      </c>
      <c r="T614" s="221">
        <v>0</v>
      </c>
      <c r="U614" s="221">
        <v>0</v>
      </c>
      <c r="V614" s="221">
        <v>0</v>
      </c>
      <c r="W614" s="221">
        <v>0</v>
      </c>
      <c r="X614" s="221">
        <v>0</v>
      </c>
      <c r="Y614" s="221">
        <v>0</v>
      </c>
      <c r="Z614" s="221">
        <v>0</v>
      </c>
      <c r="AA614" s="224">
        <v>0</v>
      </c>
      <c r="AB614" s="224">
        <v>0</v>
      </c>
      <c r="AC614" s="236">
        <v>0</v>
      </c>
      <c r="AD614" s="225">
        <v>0</v>
      </c>
      <c r="AE614" s="236">
        <v>0</v>
      </c>
      <c r="AF614" s="225">
        <v>0</v>
      </c>
      <c r="AG614" s="225">
        <v>0</v>
      </c>
      <c r="AH614" s="236">
        <v>0</v>
      </c>
      <c r="AI614" s="224">
        <v>0</v>
      </c>
      <c r="AJ614" s="224">
        <v>0.20996323164924546</v>
      </c>
      <c r="AK614" s="236">
        <v>0</v>
      </c>
      <c r="AL614" s="242">
        <v>0.20996323164924546</v>
      </c>
      <c r="AM614" s="229">
        <v>360</v>
      </c>
      <c r="AN614" s="230">
        <v>0.20996323164924546</v>
      </c>
      <c r="AO614" s="250">
        <v>225</v>
      </c>
      <c r="AP614" s="233" t="s">
        <v>22151</v>
      </c>
      <c r="AQ614" s="236">
        <v>6.895458119358298</v>
      </c>
      <c r="AR614" s="236">
        <v>-6.6854948877090523</v>
      </c>
      <c r="AS614" s="238">
        <v>360</v>
      </c>
      <c r="AT614" s="236">
        <v>0</v>
      </c>
      <c r="AU614" s="243">
        <v>-13.513857214557907</v>
      </c>
      <c r="AV614" s="236"/>
      <c r="AW614" s="236">
        <v>0</v>
      </c>
      <c r="AX614" s="43">
        <v>0</v>
      </c>
      <c r="AY614" s="268">
        <v>999</v>
      </c>
      <c r="AZ614" s="255">
        <v>788</v>
      </c>
      <c r="BA614" s="256">
        <v>211</v>
      </c>
      <c r="BB614" s="257">
        <v>0</v>
      </c>
      <c r="BC614" s="257">
        <v>0</v>
      </c>
      <c r="BD614" s="267" t="s">
        <v>22151</v>
      </c>
    </row>
    <row r="615" spans="1:56" x14ac:dyDescent="0.3">
      <c r="A615" t="s">
        <v>2342</v>
      </c>
      <c r="B615" s="33" t="s">
        <v>6885</v>
      </c>
      <c r="C615" s="33" t="s">
        <v>6736</v>
      </c>
      <c r="D615" s="121" t="s">
        <v>934</v>
      </c>
      <c r="E615" s="33" t="s">
        <v>3591</v>
      </c>
      <c r="F615" s="1" t="s">
        <v>3591</v>
      </c>
      <c r="G615" s="1" t="s">
        <v>1373</v>
      </c>
      <c r="H615" s="1">
        <v>4053</v>
      </c>
      <c r="I615" s="1" t="s">
        <v>9986</v>
      </c>
      <c r="J615" s="1" t="e">
        <v>#VALUE!</v>
      </c>
      <c r="K615" s="1" t="s">
        <v>8684</v>
      </c>
      <c r="L615" s="68">
        <v>0</v>
      </c>
      <c r="M615" s="68">
        <v>0</v>
      </c>
      <c r="N615" s="68">
        <v>0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68">
        <v>0</v>
      </c>
      <c r="V615" s="68">
        <v>0</v>
      </c>
      <c r="W615" s="68">
        <v>0</v>
      </c>
      <c r="X615" s="68">
        <v>0</v>
      </c>
      <c r="Y615" s="68">
        <v>0</v>
      </c>
      <c r="Z615" s="68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0.20996323164924546</v>
      </c>
      <c r="AK615" s="5">
        <v>0</v>
      </c>
      <c r="AL615" s="5">
        <v>0.20996323164924546</v>
      </c>
      <c r="AM615" s="68">
        <v>360</v>
      </c>
      <c r="AN615" s="5">
        <v>0.20996323164924546</v>
      </c>
      <c r="AO615" s="17">
        <v>225</v>
      </c>
      <c r="AP615" s="17" t="s">
        <v>22151</v>
      </c>
      <c r="AQ615" s="5">
        <v>6.895458119358298</v>
      </c>
      <c r="AR615" s="5">
        <v>-6.6854948877090523</v>
      </c>
      <c r="AS615" s="68">
        <v>360</v>
      </c>
      <c r="AT615" s="14">
        <v>0</v>
      </c>
      <c r="AU615" s="42">
        <v>-13.513857214557907</v>
      </c>
      <c r="AV615" s="19"/>
      <c r="AW615" s="19">
        <v>0</v>
      </c>
      <c r="AX615" s="43">
        <v>0</v>
      </c>
      <c r="AY615" s="167">
        <v>999</v>
      </c>
      <c r="AZ615" s="167">
        <v>788</v>
      </c>
      <c r="BA615" s="113">
        <v>211</v>
      </c>
      <c r="BB615" s="160">
        <v>0</v>
      </c>
      <c r="BC615" s="160">
        <v>0</v>
      </c>
      <c r="BD615" s="267" t="s">
        <v>22151</v>
      </c>
    </row>
    <row r="616" spans="1:56" x14ac:dyDescent="0.3">
      <c r="A616" s="212" t="s">
        <v>4254</v>
      </c>
      <c r="B616" s="1" t="s">
        <v>7001</v>
      </c>
      <c r="C616" s="1" t="s">
        <v>6970</v>
      </c>
      <c r="D616" s="121" t="s">
        <v>1340</v>
      </c>
      <c r="E616" s="1" t="s">
        <v>3591</v>
      </c>
      <c r="F616" s="1" t="s">
        <v>3591</v>
      </c>
      <c r="G616" s="1" t="s">
        <v>1373</v>
      </c>
      <c r="H616" s="216">
        <v>10466</v>
      </c>
      <c r="I616" s="216" t="s">
        <v>9287</v>
      </c>
      <c r="J616" s="244" t="e">
        <v>#VALUE!</v>
      </c>
      <c r="K616" s="244" t="s">
        <v>5737</v>
      </c>
      <c r="L616" s="171">
        <v>0</v>
      </c>
      <c r="M616" s="171">
        <v>0</v>
      </c>
      <c r="N616" s="221">
        <v>0</v>
      </c>
      <c r="O616" s="97">
        <v>0</v>
      </c>
      <c r="P616" s="97">
        <v>0</v>
      </c>
      <c r="Q616" s="221">
        <v>0</v>
      </c>
      <c r="R616" s="97">
        <v>0</v>
      </c>
      <c r="S616" s="97">
        <v>0</v>
      </c>
      <c r="T616" s="221">
        <v>0</v>
      </c>
      <c r="U616" s="221">
        <v>0</v>
      </c>
      <c r="V616" s="221">
        <v>0</v>
      </c>
      <c r="W616" s="221">
        <v>0</v>
      </c>
      <c r="X616" s="221">
        <v>0</v>
      </c>
      <c r="Y616" s="221">
        <v>0</v>
      </c>
      <c r="Z616" s="221">
        <v>0</v>
      </c>
      <c r="AA616" s="224">
        <v>0</v>
      </c>
      <c r="AB616" s="224">
        <v>0</v>
      </c>
      <c r="AC616" s="236">
        <v>0</v>
      </c>
      <c r="AD616" s="225">
        <v>0</v>
      </c>
      <c r="AE616" s="236">
        <v>0</v>
      </c>
      <c r="AF616" s="225">
        <v>0</v>
      </c>
      <c r="AG616" s="225">
        <v>0</v>
      </c>
      <c r="AH616" s="236">
        <v>0</v>
      </c>
      <c r="AI616" s="224">
        <v>0</v>
      </c>
      <c r="AJ616" s="224">
        <v>0.20996323164924546</v>
      </c>
      <c r="AK616" s="236">
        <v>0</v>
      </c>
      <c r="AL616" s="242">
        <v>0.20996323164924546</v>
      </c>
      <c r="AM616" s="229">
        <v>360</v>
      </c>
      <c r="AN616" s="230">
        <v>0.20996323164924546</v>
      </c>
      <c r="AO616" s="250">
        <v>225</v>
      </c>
      <c r="AP616" s="233" t="s">
        <v>22151</v>
      </c>
      <c r="AQ616" s="236">
        <v>6.895458119358298</v>
      </c>
      <c r="AR616" s="236">
        <v>-6.6854948877090523</v>
      </c>
      <c r="AS616" s="238">
        <v>360</v>
      </c>
      <c r="AT616" s="236">
        <v>0</v>
      </c>
      <c r="AU616" s="243">
        <v>-13.513857214557907</v>
      </c>
      <c r="AV616" s="236"/>
      <c r="AW616" s="236">
        <v>0</v>
      </c>
      <c r="AX616" s="43">
        <v>0</v>
      </c>
      <c r="AY616" s="268">
        <v>999</v>
      </c>
      <c r="AZ616" s="255">
        <v>788</v>
      </c>
      <c r="BA616" s="256">
        <v>211</v>
      </c>
      <c r="BB616" s="257">
        <v>0</v>
      </c>
      <c r="BC616" s="257">
        <v>0</v>
      </c>
      <c r="BD616" s="267" t="s">
        <v>22151</v>
      </c>
    </row>
    <row r="617" spans="1:56" x14ac:dyDescent="0.3">
      <c r="A617" s="178" t="s">
        <v>10624</v>
      </c>
      <c r="B617" s="33" t="s">
        <v>10626</v>
      </c>
      <c r="C617" s="33" t="s">
        <v>6970</v>
      </c>
      <c r="D617" s="121" t="s">
        <v>10625</v>
      </c>
      <c r="E617" s="33" t="s">
        <v>3591</v>
      </c>
      <c r="F617" s="1" t="s">
        <v>3591</v>
      </c>
      <c r="G617" s="1" t="s">
        <v>1373</v>
      </c>
      <c r="H617" s="1">
        <v>13119</v>
      </c>
      <c r="I617" s="1" t="s">
        <v>10627</v>
      </c>
      <c r="J617" s="1" t="e">
        <v>#VALUE!</v>
      </c>
      <c r="K617" s="1" t="s">
        <v>10628</v>
      </c>
      <c r="L617" s="170">
        <v>0</v>
      </c>
      <c r="M617" s="170">
        <v>0</v>
      </c>
      <c r="N617" s="68">
        <v>0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68">
        <v>0</v>
      </c>
      <c r="AA617" s="5">
        <v>0</v>
      </c>
      <c r="AB617" s="5">
        <v>0</v>
      </c>
      <c r="AC617" s="7">
        <v>0</v>
      </c>
      <c r="AD617" s="7">
        <v>0</v>
      </c>
      <c r="AE617" s="7">
        <v>0</v>
      </c>
      <c r="AF617" s="7">
        <v>0</v>
      </c>
      <c r="AG617" s="7">
        <v>0</v>
      </c>
      <c r="AH617" s="7">
        <v>0</v>
      </c>
      <c r="AI617" s="5">
        <v>0</v>
      </c>
      <c r="AJ617" s="5">
        <v>0.20996323164924546</v>
      </c>
      <c r="AK617" s="7">
        <v>0</v>
      </c>
      <c r="AL617" s="7">
        <v>0.20996323164924546</v>
      </c>
      <c r="AM617" s="84">
        <v>360</v>
      </c>
      <c r="AN617" s="7">
        <v>0.20996323164924546</v>
      </c>
      <c r="AO617" s="18">
        <v>225</v>
      </c>
      <c r="AP617" s="18" t="s">
        <v>22151</v>
      </c>
      <c r="AQ617" s="7">
        <v>6.895458119358298</v>
      </c>
      <c r="AR617" s="7">
        <v>-6.6854948877090523</v>
      </c>
      <c r="AS617" s="84">
        <v>360</v>
      </c>
      <c r="AT617" s="15">
        <v>0</v>
      </c>
      <c r="AU617" s="46">
        <v>-13.513857214557907</v>
      </c>
      <c r="AV617" s="20"/>
      <c r="AW617" s="20">
        <v>0</v>
      </c>
      <c r="AX617" s="43">
        <v>0</v>
      </c>
      <c r="AY617" s="167">
        <v>999</v>
      </c>
      <c r="AZ617" s="167">
        <v>788</v>
      </c>
      <c r="BA617" s="113">
        <v>211</v>
      </c>
      <c r="BB617" s="160">
        <v>0</v>
      </c>
      <c r="BC617" s="160">
        <v>0</v>
      </c>
      <c r="BD617" s="267" t="s">
        <v>22151</v>
      </c>
    </row>
    <row r="618" spans="1:56" x14ac:dyDescent="0.3">
      <c r="A618" s="212" t="s">
        <v>2351</v>
      </c>
      <c r="B618" s="1" t="s">
        <v>7936</v>
      </c>
      <c r="C618" s="1" t="s">
        <v>7937</v>
      </c>
      <c r="D618" s="121" t="s">
        <v>908</v>
      </c>
      <c r="E618" s="1" t="s">
        <v>3591</v>
      </c>
      <c r="F618" s="1" t="s">
        <v>3591</v>
      </c>
      <c r="G618" s="1" t="s">
        <v>1373</v>
      </c>
      <c r="H618" s="216">
        <v>5556</v>
      </c>
      <c r="I618" s="216" t="s">
        <v>10924</v>
      </c>
      <c r="J618" s="244" t="e">
        <v>#VALUE!</v>
      </c>
      <c r="K618" s="244" t="s">
        <v>5745</v>
      </c>
      <c r="L618" s="171">
        <v>0</v>
      </c>
      <c r="M618" s="171">
        <v>0</v>
      </c>
      <c r="N618" s="221">
        <v>0</v>
      </c>
      <c r="O618" s="97">
        <v>0</v>
      </c>
      <c r="P618" s="97">
        <v>0</v>
      </c>
      <c r="Q618" s="221">
        <v>0</v>
      </c>
      <c r="R618" s="97">
        <v>0</v>
      </c>
      <c r="S618" s="97">
        <v>0</v>
      </c>
      <c r="T618" s="221">
        <v>0</v>
      </c>
      <c r="U618" s="221">
        <v>0</v>
      </c>
      <c r="V618" s="221">
        <v>0</v>
      </c>
      <c r="W618" s="221">
        <v>0</v>
      </c>
      <c r="X618" s="221">
        <v>0</v>
      </c>
      <c r="Y618" s="221">
        <v>0</v>
      </c>
      <c r="Z618" s="221">
        <v>0</v>
      </c>
      <c r="AA618" s="224">
        <v>0</v>
      </c>
      <c r="AB618" s="224">
        <v>0</v>
      </c>
      <c r="AC618" s="236">
        <v>0</v>
      </c>
      <c r="AD618" s="225">
        <v>0</v>
      </c>
      <c r="AE618" s="236">
        <v>0</v>
      </c>
      <c r="AF618" s="225">
        <v>0</v>
      </c>
      <c r="AG618" s="225">
        <v>0</v>
      </c>
      <c r="AH618" s="236">
        <v>0</v>
      </c>
      <c r="AI618" s="224">
        <v>0</v>
      </c>
      <c r="AJ618" s="224">
        <v>0.20996323164924546</v>
      </c>
      <c r="AK618" s="236">
        <v>0</v>
      </c>
      <c r="AL618" s="242">
        <v>0.20996323164924546</v>
      </c>
      <c r="AM618" s="229">
        <v>360</v>
      </c>
      <c r="AN618" s="230">
        <v>0.20996323164924546</v>
      </c>
      <c r="AO618" s="250">
        <v>225</v>
      </c>
      <c r="AP618" s="233" t="s">
        <v>22151</v>
      </c>
      <c r="AQ618" s="236">
        <v>6.895458119358298</v>
      </c>
      <c r="AR618" s="236">
        <v>-6.6854948877090523</v>
      </c>
      <c r="AS618" s="238">
        <v>360</v>
      </c>
      <c r="AT618" s="236">
        <v>0</v>
      </c>
      <c r="AU618" s="243">
        <v>-13.513857214557907</v>
      </c>
      <c r="AV618" s="236"/>
      <c r="AW618" s="236">
        <v>0</v>
      </c>
      <c r="AX618" s="43">
        <v>0</v>
      </c>
      <c r="AY618" s="268">
        <v>999</v>
      </c>
      <c r="AZ618" s="255">
        <v>788</v>
      </c>
      <c r="BA618" s="256">
        <v>211</v>
      </c>
      <c r="BB618" s="257">
        <v>0</v>
      </c>
      <c r="BC618" s="257">
        <v>0</v>
      </c>
      <c r="BD618" s="267" t="s">
        <v>22151</v>
      </c>
    </row>
    <row r="619" spans="1:56" x14ac:dyDescent="0.3">
      <c r="A619" s="178" t="s">
        <v>16208</v>
      </c>
      <c r="B619" s="33" t="s">
        <v>16210</v>
      </c>
      <c r="C619" s="33" t="s">
        <v>16209</v>
      </c>
      <c r="D619" s="121" t="s">
        <v>15040</v>
      </c>
      <c r="E619" s="33" t="s">
        <v>1509</v>
      </c>
      <c r="F619" s="1" t="s">
        <v>9094</v>
      </c>
      <c r="G619" s="1" t="s">
        <v>1373</v>
      </c>
      <c r="H619" s="1" t="e">
        <v>#VALUE!</v>
      </c>
      <c r="I619" s="1" t="s">
        <v>15430</v>
      </c>
      <c r="J619" s="1" t="e">
        <v>#VALUE!</v>
      </c>
      <c r="K619" s="1" t="s">
        <v>16212</v>
      </c>
      <c r="L619" s="170">
        <v>0</v>
      </c>
      <c r="M619" s="170">
        <v>0</v>
      </c>
      <c r="N619" s="68">
        <v>0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68">
        <v>0</v>
      </c>
      <c r="V619" s="68">
        <v>0</v>
      </c>
      <c r="W619" s="68">
        <v>0</v>
      </c>
      <c r="X619" s="68">
        <v>0</v>
      </c>
      <c r="Y619" s="68">
        <v>0</v>
      </c>
      <c r="Z619" s="68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0.20996323164924546</v>
      </c>
      <c r="AK619" s="5">
        <v>0</v>
      </c>
      <c r="AL619" s="5">
        <v>0.20996323164924546</v>
      </c>
      <c r="AM619" s="68">
        <v>360</v>
      </c>
      <c r="AN619" s="5">
        <v>0.20996323164924546</v>
      </c>
      <c r="AO619" s="17">
        <v>225</v>
      </c>
      <c r="AP619" s="17" t="s">
        <v>22151</v>
      </c>
      <c r="AQ619" s="5">
        <v>6.895458119358298</v>
      </c>
      <c r="AR619" s="5">
        <v>-6.6854948877090523</v>
      </c>
      <c r="AS619" s="68">
        <v>360</v>
      </c>
      <c r="AT619" s="14">
        <v>0</v>
      </c>
      <c r="AU619" s="42">
        <v>-13.513857214557907</v>
      </c>
      <c r="AV619" s="19"/>
      <c r="AW619" s="19">
        <v>0</v>
      </c>
      <c r="AX619" s="43">
        <v>0</v>
      </c>
      <c r="AY619" s="167">
        <v>999</v>
      </c>
      <c r="AZ619" s="167">
        <v>788</v>
      </c>
      <c r="BA619" s="113">
        <v>211</v>
      </c>
      <c r="BB619" s="160">
        <v>0</v>
      </c>
      <c r="BC619" s="160">
        <v>0</v>
      </c>
      <c r="BD619" s="267" t="s">
        <v>22151</v>
      </c>
    </row>
    <row r="620" spans="1:56" x14ac:dyDescent="0.3">
      <c r="A620" s="178" t="s">
        <v>2390</v>
      </c>
      <c r="B620" s="1" t="s">
        <v>7942</v>
      </c>
      <c r="C620" s="1" t="s">
        <v>6596</v>
      </c>
      <c r="D620" s="121" t="s">
        <v>964</v>
      </c>
      <c r="E620" s="1" t="s">
        <v>1460</v>
      </c>
      <c r="F620" s="1" t="s">
        <v>9094</v>
      </c>
      <c r="G620" s="1" t="s">
        <v>1373</v>
      </c>
      <c r="H620" s="1">
        <v>9877</v>
      </c>
      <c r="I620" s="1" t="s">
        <v>9925</v>
      </c>
      <c r="J620" s="1" t="e">
        <v>#VALUE!</v>
      </c>
      <c r="K620" s="1" t="s">
        <v>5775</v>
      </c>
      <c r="L620" s="170">
        <v>0</v>
      </c>
      <c r="M620" s="170">
        <v>0</v>
      </c>
      <c r="N620" s="68">
        <v>0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0</v>
      </c>
      <c r="V620" s="68">
        <v>0</v>
      </c>
      <c r="W620" s="68">
        <v>0</v>
      </c>
      <c r="X620" s="68">
        <v>0</v>
      </c>
      <c r="Y620" s="68">
        <v>0</v>
      </c>
      <c r="Z620" s="68">
        <v>0</v>
      </c>
      <c r="AA620" s="5">
        <v>0</v>
      </c>
      <c r="AB620" s="5">
        <v>0</v>
      </c>
      <c r="AC620" s="7">
        <v>0</v>
      </c>
      <c r="AD620" s="7">
        <v>0</v>
      </c>
      <c r="AE620" s="7">
        <v>0</v>
      </c>
      <c r="AF620" s="7">
        <v>0</v>
      </c>
      <c r="AG620" s="7">
        <v>0</v>
      </c>
      <c r="AH620" s="7">
        <v>0</v>
      </c>
      <c r="AI620" s="5">
        <v>0</v>
      </c>
      <c r="AJ620" s="5">
        <v>0.20996323164924546</v>
      </c>
      <c r="AK620" s="7">
        <v>0</v>
      </c>
      <c r="AL620" s="7">
        <v>0.20996323164924546</v>
      </c>
      <c r="AM620" s="84">
        <v>360</v>
      </c>
      <c r="AN620" s="7">
        <v>0.20996323164924546</v>
      </c>
      <c r="AO620" s="18">
        <v>225</v>
      </c>
      <c r="AP620" s="18" t="s">
        <v>22151</v>
      </c>
      <c r="AQ620" s="7">
        <v>6.895458119358298</v>
      </c>
      <c r="AR620" s="7">
        <v>-6.6854948877090523</v>
      </c>
      <c r="AS620" s="84">
        <v>360</v>
      </c>
      <c r="AT620" s="15">
        <v>0</v>
      </c>
      <c r="AU620" s="46">
        <v>-13.513857214557907</v>
      </c>
      <c r="AV620" s="20"/>
      <c r="AW620" s="20">
        <v>0</v>
      </c>
      <c r="AX620" s="43">
        <v>0</v>
      </c>
      <c r="AY620" s="167">
        <v>999</v>
      </c>
      <c r="AZ620" s="167">
        <v>788</v>
      </c>
      <c r="BA620" s="113">
        <v>211</v>
      </c>
      <c r="BB620" s="160">
        <v>0</v>
      </c>
      <c r="BC620" s="160">
        <v>0</v>
      </c>
      <c r="BD620" s="267" t="s">
        <v>22151</v>
      </c>
    </row>
    <row r="621" spans="1:56" x14ac:dyDescent="0.3">
      <c r="A621" s="212" t="s">
        <v>20172</v>
      </c>
      <c r="B621" s="1" t="s">
        <v>20175</v>
      </c>
      <c r="C621" s="1" t="s">
        <v>20174</v>
      </c>
      <c r="D621" s="121" t="s">
        <v>20173</v>
      </c>
      <c r="E621" s="1" t="s">
        <v>1553</v>
      </c>
      <c r="F621" s="1" t="s">
        <v>6120</v>
      </c>
      <c r="G621" s="1" t="s">
        <v>1373</v>
      </c>
      <c r="H621" s="216" t="e">
        <v>#VALUE!</v>
      </c>
      <c r="I621" s="216" t="s">
        <v>22119</v>
      </c>
      <c r="J621" s="244" t="e">
        <v>#VALUE!</v>
      </c>
      <c r="K621" s="244" t="s">
        <v>20176</v>
      </c>
      <c r="L621" s="171">
        <v>0</v>
      </c>
      <c r="M621" s="171">
        <v>0</v>
      </c>
      <c r="N621" s="221">
        <v>0</v>
      </c>
      <c r="O621" s="97">
        <v>0</v>
      </c>
      <c r="P621" s="97">
        <v>0</v>
      </c>
      <c r="Q621" s="221">
        <v>0</v>
      </c>
      <c r="R621" s="97">
        <v>0</v>
      </c>
      <c r="S621" s="97">
        <v>0</v>
      </c>
      <c r="T621" s="221">
        <v>0</v>
      </c>
      <c r="U621" s="221">
        <v>0</v>
      </c>
      <c r="V621" s="221">
        <v>0</v>
      </c>
      <c r="W621" s="221">
        <v>0</v>
      </c>
      <c r="X621" s="221">
        <v>0</v>
      </c>
      <c r="Y621" s="221">
        <v>0</v>
      </c>
      <c r="Z621" s="221">
        <v>0</v>
      </c>
      <c r="AA621" s="224">
        <v>0</v>
      </c>
      <c r="AB621" s="224">
        <v>0</v>
      </c>
      <c r="AC621" s="224">
        <v>0</v>
      </c>
      <c r="AD621" s="245">
        <v>0</v>
      </c>
      <c r="AE621" s="224">
        <v>0</v>
      </c>
      <c r="AF621" s="245">
        <v>0</v>
      </c>
      <c r="AG621" s="245">
        <v>0</v>
      </c>
      <c r="AH621" s="224">
        <v>0</v>
      </c>
      <c r="AI621" s="224">
        <v>0</v>
      </c>
      <c r="AJ621" s="224">
        <v>0.20996323164924546</v>
      </c>
      <c r="AK621" s="224">
        <v>0</v>
      </c>
      <c r="AL621" s="228">
        <v>0.20996323164924546</v>
      </c>
      <c r="AM621" s="246">
        <v>360</v>
      </c>
      <c r="AN621" s="247">
        <v>0.20996323164924546</v>
      </c>
      <c r="AO621" s="248">
        <v>225</v>
      </c>
      <c r="AP621" s="253" t="s">
        <v>22151</v>
      </c>
      <c r="AQ621" s="224">
        <v>6.895458119358298</v>
      </c>
      <c r="AR621" s="224">
        <v>-6.6854948877090523</v>
      </c>
      <c r="AS621" s="221">
        <v>360</v>
      </c>
      <c r="AT621" s="224">
        <v>0</v>
      </c>
      <c r="AU621" s="239">
        <v>-13.513857214557907</v>
      </c>
      <c r="AV621" s="224"/>
      <c r="AW621" s="224">
        <v>0</v>
      </c>
      <c r="AX621" s="43">
        <v>0</v>
      </c>
      <c r="AY621" s="268">
        <v>749.02</v>
      </c>
      <c r="AZ621" s="255">
        <v>788</v>
      </c>
      <c r="BA621" s="256">
        <v>-38.980000000000018</v>
      </c>
      <c r="BB621" s="257">
        <v>664</v>
      </c>
      <c r="BC621" s="257">
        <v>664</v>
      </c>
      <c r="BD621" s="267" t="s">
        <v>22151</v>
      </c>
    </row>
    <row r="622" spans="1:56" x14ac:dyDescent="0.3">
      <c r="A622" s="214" t="s">
        <v>3495</v>
      </c>
      <c r="B622" s="33" t="s">
        <v>7091</v>
      </c>
      <c r="C622" s="33" t="s">
        <v>6562</v>
      </c>
      <c r="D622" s="121" t="s">
        <v>3459</v>
      </c>
      <c r="E622" s="33" t="s">
        <v>3591</v>
      </c>
      <c r="F622" s="114" t="s">
        <v>3591</v>
      </c>
      <c r="G622" s="1" t="s">
        <v>1373</v>
      </c>
      <c r="H622" s="114">
        <v>5386</v>
      </c>
      <c r="I622" s="114" t="s">
        <v>10081</v>
      </c>
      <c r="J622" s="114" t="e">
        <v>#VALUE!</v>
      </c>
      <c r="K622" s="114" t="s">
        <v>5795</v>
      </c>
      <c r="L622" s="172">
        <v>0</v>
      </c>
      <c r="M622" s="172">
        <v>0</v>
      </c>
      <c r="N622" s="115">
        <v>0</v>
      </c>
      <c r="O622" s="115">
        <v>0</v>
      </c>
      <c r="P622" s="115">
        <v>0</v>
      </c>
      <c r="Q622" s="115">
        <v>0</v>
      </c>
      <c r="R622" s="115">
        <v>0</v>
      </c>
      <c r="S622" s="115">
        <v>0</v>
      </c>
      <c r="T622" s="115">
        <v>0</v>
      </c>
      <c r="U622" s="115">
        <v>0</v>
      </c>
      <c r="V622" s="115">
        <v>0</v>
      </c>
      <c r="W622" s="115">
        <v>0</v>
      </c>
      <c r="X622" s="115">
        <v>0</v>
      </c>
      <c r="Y622" s="115">
        <v>0</v>
      </c>
      <c r="Z622" s="115">
        <v>0</v>
      </c>
      <c r="AA622" s="116">
        <v>0</v>
      </c>
      <c r="AB622" s="116">
        <v>0</v>
      </c>
      <c r="AC622" s="116">
        <v>0</v>
      </c>
      <c r="AD622" s="116">
        <v>0</v>
      </c>
      <c r="AE622" s="116">
        <v>0</v>
      </c>
      <c r="AF622" s="116">
        <v>0</v>
      </c>
      <c r="AG622" s="116">
        <v>0</v>
      </c>
      <c r="AH622" s="116">
        <v>0</v>
      </c>
      <c r="AI622" s="116">
        <v>0</v>
      </c>
      <c r="AJ622" s="116">
        <v>0.20996323164924546</v>
      </c>
      <c r="AK622" s="116">
        <v>0</v>
      </c>
      <c r="AL622" s="116">
        <v>0.20996323164924546</v>
      </c>
      <c r="AM622" s="115">
        <v>360</v>
      </c>
      <c r="AN622" s="116">
        <v>0.20996323164924546</v>
      </c>
      <c r="AO622" s="119">
        <v>225</v>
      </c>
      <c r="AP622" s="119" t="s">
        <v>22151</v>
      </c>
      <c r="AQ622" s="34">
        <v>6.895458119358298</v>
      </c>
      <c r="AR622" s="116">
        <v>-6.6854948877090523</v>
      </c>
      <c r="AS622" s="115">
        <v>360</v>
      </c>
      <c r="AT622" s="116">
        <v>0</v>
      </c>
      <c r="AU622" s="117">
        <v>-13.513857214557907</v>
      </c>
      <c r="AV622" s="116"/>
      <c r="AW622" s="116">
        <v>0</v>
      </c>
      <c r="AX622" s="43">
        <v>0</v>
      </c>
      <c r="AY622" s="168">
        <v>999</v>
      </c>
      <c r="AZ622" s="168">
        <v>788</v>
      </c>
      <c r="BA622" s="120">
        <v>211</v>
      </c>
      <c r="BB622" s="161">
        <v>0</v>
      </c>
      <c r="BC622" s="161">
        <v>0</v>
      </c>
      <c r="BD622" s="267" t="s">
        <v>22151</v>
      </c>
    </row>
    <row r="623" spans="1:56" x14ac:dyDescent="0.3">
      <c r="A623" s="178" t="s">
        <v>2445</v>
      </c>
      <c r="B623" s="33" t="s">
        <v>7953</v>
      </c>
      <c r="C623" s="33" t="s">
        <v>6855</v>
      </c>
      <c r="D623" s="121" t="s">
        <v>738</v>
      </c>
      <c r="E623" s="33" t="s">
        <v>3591</v>
      </c>
      <c r="F623" s="1" t="s">
        <v>3591</v>
      </c>
      <c r="G623" s="1" t="s">
        <v>1373</v>
      </c>
      <c r="H623" s="1">
        <v>4664</v>
      </c>
      <c r="I623" s="1" t="s">
        <v>9840</v>
      </c>
      <c r="J623" s="1" t="e">
        <v>#VALUE!</v>
      </c>
      <c r="K623" s="1" t="s">
        <v>5808</v>
      </c>
      <c r="L623" s="170">
        <v>0</v>
      </c>
      <c r="M623" s="170">
        <v>0</v>
      </c>
      <c r="N623" s="68">
        <v>0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0</v>
      </c>
      <c r="Z623" s="68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0.20996323164924546</v>
      </c>
      <c r="AK623" s="5">
        <v>0</v>
      </c>
      <c r="AL623" s="5">
        <v>0.20996323164924546</v>
      </c>
      <c r="AM623" s="68">
        <v>360</v>
      </c>
      <c r="AN623" s="5">
        <v>0.20996323164924546</v>
      </c>
      <c r="AO623" s="17">
        <v>225</v>
      </c>
      <c r="AP623" s="17" t="s">
        <v>22151</v>
      </c>
      <c r="AQ623" s="5">
        <v>6.895458119358298</v>
      </c>
      <c r="AR623" s="5">
        <v>-6.6854948877090523</v>
      </c>
      <c r="AS623" s="68">
        <v>360</v>
      </c>
      <c r="AT623" s="14">
        <v>0</v>
      </c>
      <c r="AU623" s="42">
        <v>-13.513857214557907</v>
      </c>
      <c r="AV623" s="19"/>
      <c r="AW623" s="19">
        <v>0</v>
      </c>
      <c r="AX623" s="43">
        <v>0</v>
      </c>
      <c r="AY623" s="167">
        <v>999</v>
      </c>
      <c r="AZ623" s="167">
        <v>788</v>
      </c>
      <c r="BA623" s="113">
        <v>211</v>
      </c>
      <c r="BB623" s="160">
        <v>0</v>
      </c>
      <c r="BC623" s="160">
        <v>0</v>
      </c>
      <c r="BD623" s="267" t="s">
        <v>22151</v>
      </c>
    </row>
    <row r="624" spans="1:56" x14ac:dyDescent="0.3">
      <c r="A624" s="213" t="s">
        <v>2466</v>
      </c>
      <c r="B624" s="33" t="s">
        <v>7958</v>
      </c>
      <c r="C624" s="33" t="s">
        <v>6876</v>
      </c>
      <c r="D624" s="121" t="s">
        <v>999</v>
      </c>
      <c r="E624" s="33" t="s">
        <v>3591</v>
      </c>
      <c r="F624" s="1" t="s">
        <v>3591</v>
      </c>
      <c r="G624" s="1" t="s">
        <v>1373</v>
      </c>
      <c r="H624" s="1">
        <v>4241</v>
      </c>
      <c r="I624" s="1" t="s">
        <v>9800</v>
      </c>
      <c r="J624" s="1" t="e">
        <v>#VALUE!</v>
      </c>
      <c r="K624" s="1" t="s">
        <v>5823</v>
      </c>
      <c r="L624" s="170">
        <v>0</v>
      </c>
      <c r="M624" s="170">
        <v>0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68">
        <v>0</v>
      </c>
      <c r="AA624" s="5">
        <v>0</v>
      </c>
      <c r="AB624" s="5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">
        <v>0</v>
      </c>
      <c r="AJ624" s="5">
        <v>0.20996323164924546</v>
      </c>
      <c r="AK624" s="5">
        <v>0</v>
      </c>
      <c r="AL624" s="54">
        <v>0.20996323164924546</v>
      </c>
      <c r="AM624" s="77">
        <v>360</v>
      </c>
      <c r="AN624" s="54">
        <v>0.20996323164924546</v>
      </c>
      <c r="AO624" s="59">
        <v>225</v>
      </c>
      <c r="AP624" s="59" t="s">
        <v>22151</v>
      </c>
      <c r="AQ624" s="54">
        <v>6.895458119358298</v>
      </c>
      <c r="AR624" s="54">
        <v>-6.6854948877090523</v>
      </c>
      <c r="AS624" s="77">
        <v>360</v>
      </c>
      <c r="AT624" s="54">
        <v>0</v>
      </c>
      <c r="AU624" s="60">
        <v>-13.513857214557907</v>
      </c>
      <c r="AV624" s="54"/>
      <c r="AW624" s="54">
        <v>0</v>
      </c>
      <c r="AX624" s="43">
        <v>0</v>
      </c>
      <c r="AY624" s="167">
        <v>999</v>
      </c>
      <c r="AZ624" s="167">
        <v>788</v>
      </c>
      <c r="BA624" s="113">
        <v>211</v>
      </c>
      <c r="BB624" s="160">
        <v>0</v>
      </c>
      <c r="BC624" s="160">
        <v>0</v>
      </c>
      <c r="BD624" s="267" t="s">
        <v>22151</v>
      </c>
    </row>
    <row r="625" spans="1:56" x14ac:dyDescent="0.3">
      <c r="A625" s="178" t="s">
        <v>20340</v>
      </c>
      <c r="B625" s="1" t="s">
        <v>20342</v>
      </c>
      <c r="C625" s="1" t="s">
        <v>6581</v>
      </c>
      <c r="D625" s="121" t="s">
        <v>20341</v>
      </c>
      <c r="E625" s="1" t="s">
        <v>1446</v>
      </c>
      <c r="F625" s="1" t="s">
        <v>9094</v>
      </c>
      <c r="G625" s="1" t="s">
        <v>1373</v>
      </c>
      <c r="H625" s="1" t="e">
        <v>#VALUE!</v>
      </c>
      <c r="I625" s="1" t="s">
        <v>20343</v>
      </c>
      <c r="J625" s="1" t="e">
        <v>#VALUE!</v>
      </c>
      <c r="K625" s="1" t="s">
        <v>20344</v>
      </c>
      <c r="L625" s="170">
        <v>0</v>
      </c>
      <c r="M625" s="170">
        <v>0</v>
      </c>
      <c r="N625" s="68">
        <v>0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68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0.20996323164924546</v>
      </c>
      <c r="AK625" s="5">
        <v>0</v>
      </c>
      <c r="AL625" s="5">
        <v>0.20996323164924546</v>
      </c>
      <c r="AM625" s="68">
        <v>360</v>
      </c>
      <c r="AN625" s="5">
        <v>0.20996323164924546</v>
      </c>
      <c r="AO625" s="17">
        <v>225</v>
      </c>
      <c r="AP625" s="17" t="s">
        <v>22151</v>
      </c>
      <c r="AQ625" s="5">
        <v>6.895458119358298</v>
      </c>
      <c r="AR625" s="5">
        <v>-6.6854948877090523</v>
      </c>
      <c r="AS625" s="68">
        <v>360</v>
      </c>
      <c r="AT625" s="14">
        <v>0</v>
      </c>
      <c r="AU625" s="42">
        <v>-13.513857214557907</v>
      </c>
      <c r="AV625" s="19"/>
      <c r="AW625" s="19">
        <v>0</v>
      </c>
      <c r="AX625" s="43">
        <v>0</v>
      </c>
      <c r="AY625" s="167">
        <v>710.34</v>
      </c>
      <c r="AZ625" s="167">
        <v>788</v>
      </c>
      <c r="BA625" s="113">
        <v>-77.659999999999968</v>
      </c>
      <c r="BB625" s="160">
        <v>522</v>
      </c>
      <c r="BC625" s="160">
        <v>745</v>
      </c>
      <c r="BD625" s="267" t="s">
        <v>22151</v>
      </c>
    </row>
    <row r="626" spans="1:56" x14ac:dyDescent="0.3">
      <c r="A626" s="213" t="s">
        <v>2509</v>
      </c>
      <c r="B626" s="1" t="s">
        <v>7967</v>
      </c>
      <c r="C626" s="1" t="s">
        <v>7888</v>
      </c>
      <c r="D626" s="121" t="s">
        <v>1269</v>
      </c>
      <c r="E626" s="1" t="s">
        <v>1416</v>
      </c>
      <c r="F626" s="1" t="s">
        <v>9094</v>
      </c>
      <c r="G626" s="1" t="s">
        <v>1373</v>
      </c>
      <c r="H626" s="1">
        <v>1984</v>
      </c>
      <c r="I626" s="1" t="s">
        <v>10602</v>
      </c>
      <c r="J626" s="1" t="e">
        <v>#VALUE!</v>
      </c>
      <c r="K626" s="1" t="s">
        <v>5845</v>
      </c>
      <c r="L626" s="170">
        <v>0</v>
      </c>
      <c r="M626" s="170">
        <v>0</v>
      </c>
      <c r="N626" s="68">
        <v>0</v>
      </c>
      <c r="O626" s="68">
        <v>0</v>
      </c>
      <c r="P626" s="68">
        <v>0</v>
      </c>
      <c r="Q626" s="77">
        <v>0</v>
      </c>
      <c r="R626" s="77">
        <v>0</v>
      </c>
      <c r="S626" s="77">
        <v>0</v>
      </c>
      <c r="T626" s="77">
        <v>0</v>
      </c>
      <c r="U626" s="77">
        <v>0</v>
      </c>
      <c r="V626" s="77">
        <v>0</v>
      </c>
      <c r="W626" s="77">
        <v>0</v>
      </c>
      <c r="X626" s="77">
        <v>0</v>
      </c>
      <c r="Y626" s="77">
        <v>0</v>
      </c>
      <c r="Z626" s="77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0.20996323164924546</v>
      </c>
      <c r="AK626" s="54">
        <v>0</v>
      </c>
      <c r="AL626" s="54">
        <v>0.20996323164924546</v>
      </c>
      <c r="AM626" s="77">
        <v>360</v>
      </c>
      <c r="AN626" s="54">
        <v>0.20996323164924546</v>
      </c>
      <c r="AO626" s="59">
        <v>225</v>
      </c>
      <c r="AP626" s="59" t="s">
        <v>22151</v>
      </c>
      <c r="AQ626" s="54">
        <v>6.895458119358298</v>
      </c>
      <c r="AR626" s="54">
        <v>-6.6854948877090523</v>
      </c>
      <c r="AS626" s="77">
        <v>360</v>
      </c>
      <c r="AT626" s="54">
        <v>0</v>
      </c>
      <c r="AU626" s="60">
        <v>-13.513857214557907</v>
      </c>
      <c r="AV626" s="54"/>
      <c r="AW626" s="54">
        <v>0</v>
      </c>
      <c r="AX626" s="43">
        <v>0</v>
      </c>
      <c r="AY626" s="167">
        <v>999</v>
      </c>
      <c r="AZ626" s="167">
        <v>788</v>
      </c>
      <c r="BA626" s="113">
        <v>211</v>
      </c>
      <c r="BB626" s="160">
        <v>0</v>
      </c>
      <c r="BC626" s="160">
        <v>0</v>
      </c>
      <c r="BD626" s="267" t="s">
        <v>22151</v>
      </c>
    </row>
    <row r="627" spans="1:56" x14ac:dyDescent="0.3">
      <c r="A627" s="178" t="s">
        <v>2528</v>
      </c>
      <c r="B627" s="33" t="s">
        <v>7973</v>
      </c>
      <c r="C627" s="33" t="s">
        <v>6990</v>
      </c>
      <c r="D627" s="121" t="s">
        <v>1109</v>
      </c>
      <c r="E627" s="33" t="s">
        <v>3591</v>
      </c>
      <c r="F627" s="1" t="s">
        <v>3591</v>
      </c>
      <c r="G627" s="1" t="s">
        <v>1373</v>
      </c>
      <c r="H627" s="1">
        <v>885</v>
      </c>
      <c r="I627" s="1" t="s">
        <v>10909</v>
      </c>
      <c r="J627" s="1" t="e">
        <v>#VALUE!</v>
      </c>
      <c r="K627" s="1" t="s">
        <v>8761</v>
      </c>
      <c r="L627" s="170">
        <v>0</v>
      </c>
      <c r="M627" s="170">
        <v>0</v>
      </c>
      <c r="N627" s="68">
        <v>0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0</v>
      </c>
      <c r="V627" s="68">
        <v>0</v>
      </c>
      <c r="W627" s="68">
        <v>0</v>
      </c>
      <c r="X627" s="68">
        <v>0</v>
      </c>
      <c r="Y627" s="68">
        <v>0</v>
      </c>
      <c r="Z627" s="68">
        <v>0</v>
      </c>
      <c r="AA627" s="5">
        <v>0</v>
      </c>
      <c r="AB627" s="5">
        <v>0</v>
      </c>
      <c r="AC627" s="7">
        <v>0</v>
      </c>
      <c r="AD627" s="7">
        <v>0</v>
      </c>
      <c r="AE627" s="7">
        <v>0</v>
      </c>
      <c r="AF627" s="7">
        <v>0</v>
      </c>
      <c r="AG627" s="7">
        <v>0</v>
      </c>
      <c r="AH627" s="7">
        <v>0</v>
      </c>
      <c r="AI627" s="5">
        <v>0</v>
      </c>
      <c r="AJ627" s="5">
        <v>0.20996323164924546</v>
      </c>
      <c r="AK627" s="7">
        <v>0</v>
      </c>
      <c r="AL627" s="7">
        <v>0.20996323164924546</v>
      </c>
      <c r="AM627" s="84">
        <v>360</v>
      </c>
      <c r="AN627" s="7">
        <v>0.20996323164924546</v>
      </c>
      <c r="AO627" s="18">
        <v>225</v>
      </c>
      <c r="AP627" s="18" t="s">
        <v>22151</v>
      </c>
      <c r="AQ627" s="7">
        <v>6.895458119358298</v>
      </c>
      <c r="AR627" s="7">
        <v>-6.6854948877090523</v>
      </c>
      <c r="AS627" s="84">
        <v>360</v>
      </c>
      <c r="AT627" s="15">
        <v>0</v>
      </c>
      <c r="AU627" s="46">
        <v>-13.513857214557907</v>
      </c>
      <c r="AV627" s="20"/>
      <c r="AW627" s="20">
        <v>0</v>
      </c>
      <c r="AX627" s="43">
        <v>0</v>
      </c>
      <c r="AY627" s="167">
        <v>999</v>
      </c>
      <c r="AZ627" s="167">
        <v>788</v>
      </c>
      <c r="BA627" s="113">
        <v>211</v>
      </c>
      <c r="BB627" s="160">
        <v>0</v>
      </c>
      <c r="BC627" s="160">
        <v>0</v>
      </c>
      <c r="BD627" s="267" t="s">
        <v>22151</v>
      </c>
    </row>
    <row r="628" spans="1:56" x14ac:dyDescent="0.3">
      <c r="A628" s="178" t="s">
        <v>2539</v>
      </c>
      <c r="B628" s="1" t="s">
        <v>7977</v>
      </c>
      <c r="C628" s="1" t="s">
        <v>6581</v>
      </c>
      <c r="D628" s="121" t="s">
        <v>1122</v>
      </c>
      <c r="E628" s="1" t="s">
        <v>1402</v>
      </c>
      <c r="F628" s="1" t="s">
        <v>6120</v>
      </c>
      <c r="G628" s="1" t="s">
        <v>1373</v>
      </c>
      <c r="H628" s="1">
        <v>12530</v>
      </c>
      <c r="I628" s="1" t="s">
        <v>9388</v>
      </c>
      <c r="J628" s="1" t="e">
        <v>#VALUE!</v>
      </c>
      <c r="K628" s="1" t="s">
        <v>5865</v>
      </c>
      <c r="L628" s="170">
        <v>0</v>
      </c>
      <c r="M628" s="170">
        <v>0</v>
      </c>
      <c r="N628" s="68">
        <v>0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0</v>
      </c>
      <c r="X628" s="68">
        <v>0</v>
      </c>
      <c r="Y628" s="68">
        <v>0</v>
      </c>
      <c r="Z628" s="68">
        <v>0</v>
      </c>
      <c r="AA628" s="5">
        <v>0</v>
      </c>
      <c r="AB628" s="5">
        <v>0</v>
      </c>
      <c r="AC628" s="7">
        <v>0</v>
      </c>
      <c r="AD628" s="7">
        <v>0</v>
      </c>
      <c r="AE628" s="7">
        <v>0</v>
      </c>
      <c r="AF628" s="7">
        <v>0</v>
      </c>
      <c r="AG628" s="7">
        <v>0</v>
      </c>
      <c r="AH628" s="7">
        <v>0</v>
      </c>
      <c r="AI628" s="5">
        <v>0</v>
      </c>
      <c r="AJ628" s="5">
        <v>0.20996323164924546</v>
      </c>
      <c r="AK628" s="7">
        <v>0</v>
      </c>
      <c r="AL628" s="7">
        <v>0.20996323164924546</v>
      </c>
      <c r="AM628" s="84">
        <v>360</v>
      </c>
      <c r="AN628" s="7">
        <v>0.20996323164924546</v>
      </c>
      <c r="AO628" s="18">
        <v>225</v>
      </c>
      <c r="AP628" s="18" t="s">
        <v>22151</v>
      </c>
      <c r="AQ628" s="7">
        <v>6.895458119358298</v>
      </c>
      <c r="AR628" s="7">
        <v>-6.6854948877090523</v>
      </c>
      <c r="AS628" s="84">
        <v>360</v>
      </c>
      <c r="AT628" s="15">
        <v>0</v>
      </c>
      <c r="AU628" s="46">
        <v>-13.513857214557907</v>
      </c>
      <c r="AV628" s="20"/>
      <c r="AW628" s="20">
        <v>0</v>
      </c>
      <c r="AX628" s="43">
        <v>0</v>
      </c>
      <c r="AY628" s="167">
        <v>999</v>
      </c>
      <c r="AZ628" s="167">
        <v>788</v>
      </c>
      <c r="BA628" s="113">
        <v>211</v>
      </c>
      <c r="BB628" s="160">
        <v>0</v>
      </c>
      <c r="BC628" s="160">
        <v>0</v>
      </c>
      <c r="BD628" s="267" t="s">
        <v>22151</v>
      </c>
    </row>
    <row r="629" spans="1:56" x14ac:dyDescent="0.3">
      <c r="A629" s="178" t="s">
        <v>2546</v>
      </c>
      <c r="B629" s="33" t="s">
        <v>6640</v>
      </c>
      <c r="C629" s="33" t="s">
        <v>6939</v>
      </c>
      <c r="D629" s="121" t="s">
        <v>1014</v>
      </c>
      <c r="E629" s="33" t="s">
        <v>3591</v>
      </c>
      <c r="F629" s="1" t="s">
        <v>3591</v>
      </c>
      <c r="G629" s="1" t="s">
        <v>1373</v>
      </c>
      <c r="H629" s="1">
        <v>8651</v>
      </c>
      <c r="I629" s="1" t="s">
        <v>9221</v>
      </c>
      <c r="J629" s="1" t="e">
        <v>#VALUE!</v>
      </c>
      <c r="K629" s="1" t="s">
        <v>8767</v>
      </c>
      <c r="L629" s="170">
        <v>0</v>
      </c>
      <c r="M629" s="170">
        <v>0</v>
      </c>
      <c r="N629" s="68">
        <v>0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68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0.20996323164924546</v>
      </c>
      <c r="AK629" s="5">
        <v>0</v>
      </c>
      <c r="AL629" s="5">
        <v>0.20996323164924546</v>
      </c>
      <c r="AM629" s="68">
        <v>360</v>
      </c>
      <c r="AN629" s="5">
        <v>0.20996323164924546</v>
      </c>
      <c r="AO629" s="17">
        <v>225</v>
      </c>
      <c r="AP629" s="17" t="s">
        <v>22151</v>
      </c>
      <c r="AQ629" s="5">
        <v>6.895458119358298</v>
      </c>
      <c r="AR629" s="5">
        <v>-6.6854948877090523</v>
      </c>
      <c r="AS629" s="68">
        <v>360</v>
      </c>
      <c r="AT629" s="14">
        <v>0</v>
      </c>
      <c r="AU629" s="42">
        <v>-13.513857214557907</v>
      </c>
      <c r="AV629" s="19"/>
      <c r="AW629" s="19">
        <v>0</v>
      </c>
      <c r="AX629" s="43">
        <v>0</v>
      </c>
      <c r="AY629" s="167">
        <v>999</v>
      </c>
      <c r="AZ629" s="167">
        <v>788</v>
      </c>
      <c r="BA629" s="113">
        <v>211</v>
      </c>
      <c r="BB629" s="160">
        <v>0</v>
      </c>
      <c r="BC629" s="160">
        <v>0</v>
      </c>
      <c r="BD629" s="267" t="s">
        <v>22151</v>
      </c>
    </row>
    <row r="630" spans="1:56" x14ac:dyDescent="0.3">
      <c r="A630" s="178" t="s">
        <v>2567</v>
      </c>
      <c r="B630" s="33" t="s">
        <v>7593</v>
      </c>
      <c r="C630" s="33" t="s">
        <v>6648</v>
      </c>
      <c r="D630" s="121" t="s">
        <v>801</v>
      </c>
      <c r="E630" s="33" t="s">
        <v>3591</v>
      </c>
      <c r="F630" s="1" t="s">
        <v>3591</v>
      </c>
      <c r="G630" s="1" t="s">
        <v>1373</v>
      </c>
      <c r="H630" s="1">
        <v>2038</v>
      </c>
      <c r="I630" s="1" t="s">
        <v>10666</v>
      </c>
      <c r="J630" s="1" t="e">
        <v>#VALUE!</v>
      </c>
      <c r="K630" s="1" t="s">
        <v>5879</v>
      </c>
      <c r="L630" s="170">
        <v>0</v>
      </c>
      <c r="M630" s="170">
        <v>0</v>
      </c>
      <c r="N630" s="68">
        <v>0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68">
        <v>0</v>
      </c>
      <c r="AA630" s="5">
        <v>0</v>
      </c>
      <c r="AB630" s="5">
        <v>0</v>
      </c>
      <c r="AC630" s="7">
        <v>0</v>
      </c>
      <c r="AD630" s="7">
        <v>0</v>
      </c>
      <c r="AE630" s="7">
        <v>0</v>
      </c>
      <c r="AF630" s="7">
        <v>0</v>
      </c>
      <c r="AG630" s="7">
        <v>0</v>
      </c>
      <c r="AH630" s="7">
        <v>0</v>
      </c>
      <c r="AI630" s="5">
        <v>0</v>
      </c>
      <c r="AJ630" s="5">
        <v>0.20996323164924546</v>
      </c>
      <c r="AK630" s="7">
        <v>0</v>
      </c>
      <c r="AL630" s="7">
        <v>0.20996323164924546</v>
      </c>
      <c r="AM630" s="84">
        <v>360</v>
      </c>
      <c r="AN630" s="7">
        <v>0.20996323164924546</v>
      </c>
      <c r="AO630" s="18">
        <v>225</v>
      </c>
      <c r="AP630" s="18" t="s">
        <v>22151</v>
      </c>
      <c r="AQ630" s="7">
        <v>6.895458119358298</v>
      </c>
      <c r="AR630" s="7">
        <v>-6.6854948877090523</v>
      </c>
      <c r="AS630" s="84">
        <v>360</v>
      </c>
      <c r="AT630" s="15">
        <v>0</v>
      </c>
      <c r="AU630" s="46">
        <v>-13.513857214557907</v>
      </c>
      <c r="AV630" s="20"/>
      <c r="AW630" s="20">
        <v>0</v>
      </c>
      <c r="AX630" s="43">
        <v>0</v>
      </c>
      <c r="AY630" s="167">
        <v>999</v>
      </c>
      <c r="AZ630" s="167">
        <v>788</v>
      </c>
      <c r="BA630" s="113">
        <v>211</v>
      </c>
      <c r="BB630" s="160">
        <v>0</v>
      </c>
      <c r="BC630" s="160">
        <v>0</v>
      </c>
      <c r="BD630" s="267" t="s">
        <v>22151</v>
      </c>
    </row>
    <row r="631" spans="1:56" x14ac:dyDescent="0.3">
      <c r="A631" s="178" t="s">
        <v>2578</v>
      </c>
      <c r="B631" s="33" t="s">
        <v>7985</v>
      </c>
      <c r="C631" s="33" t="s">
        <v>6587</v>
      </c>
      <c r="D631" s="121" t="s">
        <v>812</v>
      </c>
      <c r="E631" s="33" t="s">
        <v>3591</v>
      </c>
      <c r="F631" s="1" t="s">
        <v>3591</v>
      </c>
      <c r="G631" s="1" t="s">
        <v>1373</v>
      </c>
      <c r="H631" s="26">
        <v>2646</v>
      </c>
      <c r="I631" s="26" t="s">
        <v>10945</v>
      </c>
      <c r="J631" s="26" t="e">
        <v>#VALUE!</v>
      </c>
      <c r="K631" s="26" t="s">
        <v>5889</v>
      </c>
      <c r="L631" s="171">
        <v>0</v>
      </c>
      <c r="M631" s="171">
        <v>0</v>
      </c>
      <c r="N631" s="68">
        <v>0</v>
      </c>
      <c r="O631" s="68">
        <v>0</v>
      </c>
      <c r="P631" s="68">
        <v>0</v>
      </c>
      <c r="Q631" s="97">
        <v>0</v>
      </c>
      <c r="R631" s="97">
        <v>0</v>
      </c>
      <c r="S631" s="97">
        <v>0</v>
      </c>
      <c r="T631" s="97">
        <v>0</v>
      </c>
      <c r="U631" s="97">
        <v>0</v>
      </c>
      <c r="V631" s="97">
        <v>0</v>
      </c>
      <c r="W631" s="97">
        <v>0</v>
      </c>
      <c r="X631" s="97">
        <v>0</v>
      </c>
      <c r="Y631" s="97">
        <v>0</v>
      </c>
      <c r="Z631" s="97">
        <v>0</v>
      </c>
      <c r="AA631" s="27">
        <v>0</v>
      </c>
      <c r="AB631" s="27">
        <v>0</v>
      </c>
      <c r="AC631" s="27">
        <v>0</v>
      </c>
      <c r="AD631" s="27">
        <v>0</v>
      </c>
      <c r="AE631" s="27">
        <v>0</v>
      </c>
      <c r="AF631" s="27">
        <v>0</v>
      </c>
      <c r="AG631" s="27">
        <v>0</v>
      </c>
      <c r="AH631" s="27">
        <v>0</v>
      </c>
      <c r="AI631" s="27">
        <v>0</v>
      </c>
      <c r="AJ631" s="27">
        <v>0.20996323164924546</v>
      </c>
      <c r="AK631" s="27">
        <v>0</v>
      </c>
      <c r="AL631" s="27">
        <v>0.20996323164924546</v>
      </c>
      <c r="AM631" s="97">
        <v>360</v>
      </c>
      <c r="AN631" s="27">
        <v>0.20996323164924546</v>
      </c>
      <c r="AO631" s="28">
        <v>225</v>
      </c>
      <c r="AP631" s="28" t="s">
        <v>22151</v>
      </c>
      <c r="AQ631" s="27">
        <v>6.895458119358298</v>
      </c>
      <c r="AR631" s="27">
        <v>-6.6854948877090523</v>
      </c>
      <c r="AS631" s="97">
        <v>360</v>
      </c>
      <c r="AT631" s="27">
        <v>0</v>
      </c>
      <c r="AU631" s="43">
        <v>-13.513857214557907</v>
      </c>
      <c r="AV631" s="27"/>
      <c r="AW631" s="27">
        <v>0</v>
      </c>
      <c r="AX631" s="43">
        <v>0</v>
      </c>
      <c r="AY631" s="167">
        <v>999</v>
      </c>
      <c r="AZ631" s="167">
        <v>788</v>
      </c>
      <c r="BA631" s="113">
        <v>211</v>
      </c>
      <c r="BB631" s="160">
        <v>0</v>
      </c>
      <c r="BC631" s="160">
        <v>0</v>
      </c>
      <c r="BD631" s="267" t="s">
        <v>22151</v>
      </c>
    </row>
    <row r="632" spans="1:56" x14ac:dyDescent="0.3">
      <c r="A632" s="178" t="s">
        <v>2596</v>
      </c>
      <c r="B632" s="33" t="s">
        <v>7989</v>
      </c>
      <c r="C632" s="33" t="s">
        <v>6585</v>
      </c>
      <c r="D632" s="121" t="s">
        <v>936</v>
      </c>
      <c r="E632" s="33" t="s">
        <v>3591</v>
      </c>
      <c r="F632" s="1" t="s">
        <v>3591</v>
      </c>
      <c r="G632" s="1" t="s">
        <v>1373</v>
      </c>
      <c r="H632" s="1">
        <v>4845</v>
      </c>
      <c r="I632" s="1" t="s">
        <v>10073</v>
      </c>
      <c r="J632" s="1" t="e">
        <v>#VALUE!</v>
      </c>
      <c r="K632" s="1" t="s">
        <v>8786</v>
      </c>
      <c r="L632" s="170">
        <v>0</v>
      </c>
      <c r="M632" s="170">
        <v>0</v>
      </c>
      <c r="N632" s="68">
        <v>0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68">
        <v>0</v>
      </c>
      <c r="V632" s="68">
        <v>0</v>
      </c>
      <c r="W632" s="68">
        <v>0</v>
      </c>
      <c r="X632" s="68">
        <v>0</v>
      </c>
      <c r="Y632" s="68">
        <v>0</v>
      </c>
      <c r="Z632" s="68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0.20996323164924546</v>
      </c>
      <c r="AK632" s="5">
        <v>0</v>
      </c>
      <c r="AL632" s="5">
        <v>0.20996323164924546</v>
      </c>
      <c r="AM632" s="68">
        <v>360</v>
      </c>
      <c r="AN632" s="5">
        <v>0.20996323164924546</v>
      </c>
      <c r="AO632" s="17">
        <v>225</v>
      </c>
      <c r="AP632" s="17" t="s">
        <v>22151</v>
      </c>
      <c r="AQ632" s="5">
        <v>6.895458119358298</v>
      </c>
      <c r="AR632" s="5">
        <v>-6.6854948877090523</v>
      </c>
      <c r="AS632" s="68">
        <v>360</v>
      </c>
      <c r="AT632" s="14">
        <v>0</v>
      </c>
      <c r="AU632" s="42">
        <v>-13.513857214557907</v>
      </c>
      <c r="AV632" s="19"/>
      <c r="AW632" s="19">
        <v>0</v>
      </c>
      <c r="AX632" s="43">
        <v>0</v>
      </c>
      <c r="AY632" s="167">
        <v>999</v>
      </c>
      <c r="AZ632" s="167">
        <v>788</v>
      </c>
      <c r="BA632" s="113">
        <v>211</v>
      </c>
      <c r="BB632" s="160">
        <v>0</v>
      </c>
      <c r="BC632" s="160">
        <v>0</v>
      </c>
      <c r="BD632" s="267" t="s">
        <v>22151</v>
      </c>
    </row>
    <row r="633" spans="1:56" x14ac:dyDescent="0.3">
      <c r="A633" s="178" t="s">
        <v>2598</v>
      </c>
      <c r="B633" s="33" t="s">
        <v>7990</v>
      </c>
      <c r="C633" s="33" t="s">
        <v>6539</v>
      </c>
      <c r="D633" s="121" t="s">
        <v>1102</v>
      </c>
      <c r="E633" s="33" t="s">
        <v>3591</v>
      </c>
      <c r="F633" s="1" t="s">
        <v>3591</v>
      </c>
      <c r="G633" s="1" t="s">
        <v>1373</v>
      </c>
      <c r="H633" s="1">
        <v>9587</v>
      </c>
      <c r="I633" s="1" t="s">
        <v>10577</v>
      </c>
      <c r="J633" s="1" t="e">
        <v>#VALUE!</v>
      </c>
      <c r="K633" s="1" t="s">
        <v>8787</v>
      </c>
      <c r="L633" s="170">
        <v>0</v>
      </c>
      <c r="M633" s="170">
        <v>0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0</v>
      </c>
      <c r="X633" s="68">
        <v>0</v>
      </c>
      <c r="Y633" s="68">
        <v>0</v>
      </c>
      <c r="Z633" s="68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0.20996323164924546</v>
      </c>
      <c r="AK633" s="5">
        <v>0</v>
      </c>
      <c r="AL633" s="5">
        <v>0.20996323164924546</v>
      </c>
      <c r="AM633" s="68">
        <v>360</v>
      </c>
      <c r="AN633" s="5">
        <v>0.20996323164924546</v>
      </c>
      <c r="AO633" s="17">
        <v>225</v>
      </c>
      <c r="AP633" s="17" t="s">
        <v>22151</v>
      </c>
      <c r="AQ633" s="5">
        <v>6.895458119358298</v>
      </c>
      <c r="AR633" s="5">
        <v>-6.6854948877090523</v>
      </c>
      <c r="AS633" s="68">
        <v>360</v>
      </c>
      <c r="AT633" s="14">
        <v>0</v>
      </c>
      <c r="AU633" s="42">
        <v>-13.513857214557907</v>
      </c>
      <c r="AV633" s="19"/>
      <c r="AW633" s="19">
        <v>0</v>
      </c>
      <c r="AX633" s="43">
        <v>0</v>
      </c>
      <c r="AY633" s="167">
        <v>999</v>
      </c>
      <c r="AZ633" s="167">
        <v>788</v>
      </c>
      <c r="BA633" s="113">
        <v>211</v>
      </c>
      <c r="BB633" s="160">
        <v>0</v>
      </c>
      <c r="BC633" s="160">
        <v>0</v>
      </c>
      <c r="BD633" s="267" t="s">
        <v>22151</v>
      </c>
    </row>
    <row r="634" spans="1:56" x14ac:dyDescent="0.3">
      <c r="A634" s="178" t="s">
        <v>2621</v>
      </c>
      <c r="B634" s="33" t="s">
        <v>7993</v>
      </c>
      <c r="C634" s="33" t="s">
        <v>6585</v>
      </c>
      <c r="D634" s="121" t="s">
        <v>1119</v>
      </c>
      <c r="E634" s="33" t="s">
        <v>3591</v>
      </c>
      <c r="F634" s="1" t="s">
        <v>3591</v>
      </c>
      <c r="G634" s="1" t="s">
        <v>1373</v>
      </c>
      <c r="H634" s="1">
        <v>5009</v>
      </c>
      <c r="I634" s="1" t="s">
        <v>9625</v>
      </c>
      <c r="J634" s="1" t="e">
        <v>#VALUE!</v>
      </c>
      <c r="K634" s="1" t="s">
        <v>8794</v>
      </c>
      <c r="L634" s="170">
        <v>0</v>
      </c>
      <c r="M634" s="170">
        <v>0</v>
      </c>
      <c r="N634" s="68">
        <v>0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0</v>
      </c>
      <c r="Z634" s="68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0.20996323164924546</v>
      </c>
      <c r="AK634" s="5">
        <v>0</v>
      </c>
      <c r="AL634" s="5">
        <v>0.20996323164924546</v>
      </c>
      <c r="AM634" s="68">
        <v>360</v>
      </c>
      <c r="AN634" s="5">
        <v>0.20996323164924546</v>
      </c>
      <c r="AO634" s="17">
        <v>225</v>
      </c>
      <c r="AP634" s="17" t="s">
        <v>22151</v>
      </c>
      <c r="AQ634" s="5">
        <v>6.895458119358298</v>
      </c>
      <c r="AR634" s="5">
        <v>-6.6854948877090523</v>
      </c>
      <c r="AS634" s="68">
        <v>360</v>
      </c>
      <c r="AT634" s="14">
        <v>0</v>
      </c>
      <c r="AU634" s="42">
        <v>-13.513857214557907</v>
      </c>
      <c r="AV634" s="19"/>
      <c r="AW634" s="19">
        <v>0</v>
      </c>
      <c r="AX634" s="43">
        <v>0</v>
      </c>
      <c r="AY634" s="167">
        <v>999</v>
      </c>
      <c r="AZ634" s="167">
        <v>788</v>
      </c>
      <c r="BA634" s="113">
        <v>211</v>
      </c>
      <c r="BB634" s="160">
        <v>0</v>
      </c>
      <c r="BC634" s="160">
        <v>0</v>
      </c>
      <c r="BD634" s="267" t="s">
        <v>22151</v>
      </c>
    </row>
    <row r="635" spans="1:56" x14ac:dyDescent="0.3">
      <c r="A635" s="214" t="s">
        <v>13539</v>
      </c>
      <c r="B635" s="26" t="s">
        <v>7996</v>
      </c>
      <c r="C635" s="26" t="s">
        <v>9244</v>
      </c>
      <c r="D635" s="121" t="s">
        <v>11809</v>
      </c>
      <c r="E635" s="26" t="s">
        <v>1398</v>
      </c>
      <c r="F635" s="1" t="s">
        <v>9094</v>
      </c>
      <c r="G635" s="1" t="s">
        <v>1373</v>
      </c>
      <c r="H635" s="114" t="e">
        <v>#VALUE!</v>
      </c>
      <c r="I635" s="114" t="s">
        <v>13540</v>
      </c>
      <c r="J635" s="114" t="e">
        <v>#VALUE!</v>
      </c>
      <c r="K635" s="114" t="s">
        <v>13541</v>
      </c>
      <c r="L635" s="172">
        <v>0</v>
      </c>
      <c r="M635" s="172">
        <v>0</v>
      </c>
      <c r="N635" s="115">
        <v>0</v>
      </c>
      <c r="O635" s="115">
        <v>0</v>
      </c>
      <c r="P635" s="115">
        <v>0</v>
      </c>
      <c r="Q635" s="115">
        <v>0</v>
      </c>
      <c r="R635" s="115">
        <v>0</v>
      </c>
      <c r="S635" s="115">
        <v>0</v>
      </c>
      <c r="T635" s="115">
        <v>0</v>
      </c>
      <c r="U635" s="115">
        <v>0</v>
      </c>
      <c r="V635" s="115">
        <v>0</v>
      </c>
      <c r="W635" s="115">
        <v>0</v>
      </c>
      <c r="X635" s="115">
        <v>0</v>
      </c>
      <c r="Y635" s="115">
        <v>0</v>
      </c>
      <c r="Z635" s="115">
        <v>0</v>
      </c>
      <c r="AA635" s="116">
        <v>0</v>
      </c>
      <c r="AB635" s="116">
        <v>0</v>
      </c>
      <c r="AC635" s="116">
        <v>0</v>
      </c>
      <c r="AD635" s="116">
        <v>0</v>
      </c>
      <c r="AE635" s="116">
        <v>0</v>
      </c>
      <c r="AF635" s="116">
        <v>0</v>
      </c>
      <c r="AG635" s="116">
        <v>0</v>
      </c>
      <c r="AH635" s="116">
        <v>0</v>
      </c>
      <c r="AI635" s="116">
        <v>0</v>
      </c>
      <c r="AJ635" s="116">
        <v>0.20996323164924546</v>
      </c>
      <c r="AK635" s="116">
        <v>0</v>
      </c>
      <c r="AL635" s="116">
        <v>0.20996323164924546</v>
      </c>
      <c r="AM635" s="115">
        <v>360</v>
      </c>
      <c r="AN635" s="116">
        <v>0.20996323164924546</v>
      </c>
      <c r="AO635" s="119">
        <v>225</v>
      </c>
      <c r="AP635" s="119" t="s">
        <v>22151</v>
      </c>
      <c r="AQ635" s="27">
        <v>6.895458119358298</v>
      </c>
      <c r="AR635" s="27">
        <v>-6.6854948877090523</v>
      </c>
      <c r="AS635" s="115">
        <v>360</v>
      </c>
      <c r="AT635" s="116">
        <v>0</v>
      </c>
      <c r="AU635" s="117">
        <v>-13.513857214557907</v>
      </c>
      <c r="AV635" s="116"/>
      <c r="AW635" s="116">
        <v>0</v>
      </c>
      <c r="AX635" s="43">
        <v>0</v>
      </c>
      <c r="AY635" s="168">
        <v>747.82</v>
      </c>
      <c r="AZ635" s="168">
        <v>788</v>
      </c>
      <c r="BA635" s="120">
        <v>-40.17999999999995</v>
      </c>
      <c r="BB635" s="161">
        <v>611</v>
      </c>
      <c r="BC635" s="161">
        <v>611</v>
      </c>
      <c r="BD635" s="267" t="s">
        <v>22151</v>
      </c>
    </row>
    <row r="636" spans="1:56" x14ac:dyDescent="0.3">
      <c r="A636" s="213" t="s">
        <v>4447</v>
      </c>
      <c r="B636" s="33" t="s">
        <v>7996</v>
      </c>
      <c r="C636" s="33" t="s">
        <v>7997</v>
      </c>
      <c r="D636" s="121" t="s">
        <v>897</v>
      </c>
      <c r="E636" s="33" t="s">
        <v>3591</v>
      </c>
      <c r="F636" s="1" t="s">
        <v>3591</v>
      </c>
      <c r="G636" s="1" t="s">
        <v>1373</v>
      </c>
      <c r="H636" s="1">
        <v>10498</v>
      </c>
      <c r="I636" s="1" t="s">
        <v>10642</v>
      </c>
      <c r="J636" s="1" t="e">
        <v>#VALUE!</v>
      </c>
      <c r="K636" s="1" t="s">
        <v>5923</v>
      </c>
      <c r="L636" s="170">
        <v>0</v>
      </c>
      <c r="M636" s="170">
        <v>0</v>
      </c>
      <c r="N636" s="68">
        <v>0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68">
        <v>0</v>
      </c>
      <c r="AA636" s="5">
        <v>0</v>
      </c>
      <c r="AB636" s="5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">
        <v>0</v>
      </c>
      <c r="AJ636" s="5">
        <v>0.20996323164924546</v>
      </c>
      <c r="AK636" s="5">
        <v>0</v>
      </c>
      <c r="AL636" s="54">
        <v>0.20996323164924546</v>
      </c>
      <c r="AM636" s="77">
        <v>360</v>
      </c>
      <c r="AN636" s="54">
        <v>0.20996323164924546</v>
      </c>
      <c r="AO636" s="59">
        <v>225</v>
      </c>
      <c r="AP636" s="59" t="s">
        <v>22151</v>
      </c>
      <c r="AQ636" s="54">
        <v>6.895458119358298</v>
      </c>
      <c r="AR636" s="54">
        <v>-6.6854948877090523</v>
      </c>
      <c r="AS636" s="77">
        <v>360</v>
      </c>
      <c r="AT636" s="54">
        <v>0</v>
      </c>
      <c r="AU636" s="60">
        <v>-13.513857214557907</v>
      </c>
      <c r="AV636" s="54"/>
      <c r="AW636" s="54">
        <v>0</v>
      </c>
      <c r="AX636" s="43">
        <v>0</v>
      </c>
      <c r="AY636" s="167">
        <v>999</v>
      </c>
      <c r="AZ636" s="167">
        <v>788</v>
      </c>
      <c r="BA636" s="113">
        <v>211</v>
      </c>
      <c r="BB636" s="160">
        <v>0</v>
      </c>
      <c r="BC636" s="160">
        <v>0</v>
      </c>
      <c r="BD636" s="267" t="s">
        <v>22151</v>
      </c>
    </row>
    <row r="637" spans="1:56" x14ac:dyDescent="0.3">
      <c r="A637" s="212" t="s">
        <v>2645</v>
      </c>
      <c r="B637" s="1" t="s">
        <v>8002</v>
      </c>
      <c r="C637" s="1" t="s">
        <v>6876</v>
      </c>
      <c r="D637" s="121" t="s">
        <v>952</v>
      </c>
      <c r="E637" s="1" t="s">
        <v>3591</v>
      </c>
      <c r="F637" s="1" t="s">
        <v>3591</v>
      </c>
      <c r="G637" s="1" t="s">
        <v>1373</v>
      </c>
      <c r="H637" s="216">
        <v>4420</v>
      </c>
      <c r="I637" s="216" t="s">
        <v>10371</v>
      </c>
      <c r="J637" s="244" t="e">
        <v>#VALUE!</v>
      </c>
      <c r="K637" s="244" t="s">
        <v>5944</v>
      </c>
      <c r="L637" s="171">
        <v>0</v>
      </c>
      <c r="M637" s="171">
        <v>0</v>
      </c>
      <c r="N637" s="221">
        <v>0</v>
      </c>
      <c r="O637" s="97">
        <v>0</v>
      </c>
      <c r="P637" s="97">
        <v>0</v>
      </c>
      <c r="Q637" s="221">
        <v>0</v>
      </c>
      <c r="R637" s="97">
        <v>0</v>
      </c>
      <c r="S637" s="97">
        <v>0</v>
      </c>
      <c r="T637" s="221">
        <v>0</v>
      </c>
      <c r="U637" s="221">
        <v>0</v>
      </c>
      <c r="V637" s="221">
        <v>0</v>
      </c>
      <c r="W637" s="221">
        <v>0</v>
      </c>
      <c r="X637" s="221">
        <v>0</v>
      </c>
      <c r="Y637" s="221">
        <v>0</v>
      </c>
      <c r="Z637" s="221">
        <v>0</v>
      </c>
      <c r="AA637" s="224">
        <v>0</v>
      </c>
      <c r="AB637" s="224">
        <v>0</v>
      </c>
      <c r="AC637" s="224">
        <v>0</v>
      </c>
      <c r="AD637" s="245">
        <v>0</v>
      </c>
      <c r="AE637" s="224">
        <v>0</v>
      </c>
      <c r="AF637" s="245">
        <v>0</v>
      </c>
      <c r="AG637" s="245">
        <v>0</v>
      </c>
      <c r="AH637" s="224">
        <v>0</v>
      </c>
      <c r="AI637" s="224">
        <v>0</v>
      </c>
      <c r="AJ637" s="224">
        <v>0.20996323164924546</v>
      </c>
      <c r="AK637" s="224">
        <v>0</v>
      </c>
      <c r="AL637" s="228">
        <v>0.20996323164924546</v>
      </c>
      <c r="AM637" s="246">
        <v>360</v>
      </c>
      <c r="AN637" s="247">
        <v>0.20996323164924546</v>
      </c>
      <c r="AO637" s="248">
        <v>225</v>
      </c>
      <c r="AP637" s="253" t="s">
        <v>22151</v>
      </c>
      <c r="AQ637" s="224">
        <v>6.895458119358298</v>
      </c>
      <c r="AR637" s="224">
        <v>-6.6854948877090523</v>
      </c>
      <c r="AS637" s="221">
        <v>360</v>
      </c>
      <c r="AT637" s="224">
        <v>0</v>
      </c>
      <c r="AU637" s="239">
        <v>-13.513857214557907</v>
      </c>
      <c r="AV637" s="224"/>
      <c r="AW637" s="224">
        <v>0</v>
      </c>
      <c r="AX637" s="43">
        <v>0</v>
      </c>
      <c r="AY637" s="268">
        <v>999</v>
      </c>
      <c r="AZ637" s="255">
        <v>788</v>
      </c>
      <c r="BA637" s="256">
        <v>211</v>
      </c>
      <c r="BB637" s="257">
        <v>0</v>
      </c>
      <c r="BC637" s="257">
        <v>0</v>
      </c>
      <c r="BD637" s="267" t="s">
        <v>22151</v>
      </c>
    </row>
    <row r="638" spans="1:56" x14ac:dyDescent="0.3">
      <c r="A638" s="214" t="s">
        <v>2652</v>
      </c>
      <c r="B638" s="33" t="s">
        <v>7785</v>
      </c>
      <c r="C638" s="33" t="s">
        <v>7803</v>
      </c>
      <c r="D638" s="121" t="s">
        <v>924</v>
      </c>
      <c r="E638" s="33" t="s">
        <v>3591</v>
      </c>
      <c r="F638" s="114" t="s">
        <v>3591</v>
      </c>
      <c r="G638" s="1" t="s">
        <v>1373</v>
      </c>
      <c r="H638" s="114">
        <v>5354</v>
      </c>
      <c r="I638" s="114" t="s">
        <v>9892</v>
      </c>
      <c r="J638" s="114" t="e">
        <v>#VALUE!</v>
      </c>
      <c r="K638" s="114" t="s">
        <v>8805</v>
      </c>
      <c r="L638" s="172">
        <v>0</v>
      </c>
      <c r="M638" s="172">
        <v>0</v>
      </c>
      <c r="N638" s="115">
        <v>0</v>
      </c>
      <c r="O638" s="115">
        <v>0</v>
      </c>
      <c r="P638" s="115">
        <v>0</v>
      </c>
      <c r="Q638" s="115">
        <v>0</v>
      </c>
      <c r="R638" s="115">
        <v>0</v>
      </c>
      <c r="S638" s="115">
        <v>0</v>
      </c>
      <c r="T638" s="115">
        <v>0</v>
      </c>
      <c r="U638" s="115">
        <v>0</v>
      </c>
      <c r="V638" s="115">
        <v>0</v>
      </c>
      <c r="W638" s="115">
        <v>0</v>
      </c>
      <c r="X638" s="115">
        <v>0</v>
      </c>
      <c r="Y638" s="115">
        <v>0</v>
      </c>
      <c r="Z638" s="115">
        <v>0</v>
      </c>
      <c r="AA638" s="116">
        <v>0</v>
      </c>
      <c r="AB638" s="116">
        <v>0</v>
      </c>
      <c r="AC638" s="139">
        <v>0</v>
      </c>
      <c r="AD638" s="139">
        <v>0</v>
      </c>
      <c r="AE638" s="139">
        <v>0</v>
      </c>
      <c r="AF638" s="139">
        <v>0</v>
      </c>
      <c r="AG638" s="139">
        <v>0</v>
      </c>
      <c r="AH638" s="139">
        <v>0</v>
      </c>
      <c r="AI638" s="116">
        <v>0</v>
      </c>
      <c r="AJ638" s="116">
        <v>0.20996323164924546</v>
      </c>
      <c r="AK638" s="139">
        <v>0</v>
      </c>
      <c r="AL638" s="139">
        <v>0.20996323164924546</v>
      </c>
      <c r="AM638" s="138">
        <v>360</v>
      </c>
      <c r="AN638" s="139">
        <v>0.20996323164924546</v>
      </c>
      <c r="AO638" s="141">
        <v>225</v>
      </c>
      <c r="AP638" s="141" t="s">
        <v>22151</v>
      </c>
      <c r="AQ638" s="36">
        <v>6.895458119358298</v>
      </c>
      <c r="AR638" s="139">
        <v>-6.6854948877090523</v>
      </c>
      <c r="AS638" s="138">
        <v>360</v>
      </c>
      <c r="AT638" s="139">
        <v>0</v>
      </c>
      <c r="AU638" s="145">
        <v>-13.513857214557907</v>
      </c>
      <c r="AV638" s="139"/>
      <c r="AW638" s="139">
        <v>0</v>
      </c>
      <c r="AX638" s="43">
        <v>0</v>
      </c>
      <c r="AY638" s="168">
        <v>999</v>
      </c>
      <c r="AZ638" s="168">
        <v>788</v>
      </c>
      <c r="BA638" s="120">
        <v>211</v>
      </c>
      <c r="BB638" s="161">
        <v>0</v>
      </c>
      <c r="BC638" s="161">
        <v>0</v>
      </c>
      <c r="BD638" s="267" t="s">
        <v>22151</v>
      </c>
    </row>
    <row r="639" spans="1:56" x14ac:dyDescent="0.3">
      <c r="A639" s="213" t="s">
        <v>2668</v>
      </c>
      <c r="B639" s="33" t="s">
        <v>6787</v>
      </c>
      <c r="C639" s="33" t="s">
        <v>6813</v>
      </c>
      <c r="D639" s="121" t="s">
        <v>1076</v>
      </c>
      <c r="E639" s="33" t="s">
        <v>1426</v>
      </c>
      <c r="F639" s="1" t="s">
        <v>6120</v>
      </c>
      <c r="G639" s="1" t="s">
        <v>1373</v>
      </c>
      <c r="H639" s="1">
        <v>5088</v>
      </c>
      <c r="I639" s="1" t="s">
        <v>9661</v>
      </c>
      <c r="J639" s="1" t="e">
        <v>#VALUE!</v>
      </c>
      <c r="K639" s="1" t="s">
        <v>5958</v>
      </c>
      <c r="L639" s="170">
        <v>0</v>
      </c>
      <c r="M639" s="170">
        <v>0</v>
      </c>
      <c r="N639" s="68">
        <v>0</v>
      </c>
      <c r="O639" s="68">
        <v>0</v>
      </c>
      <c r="P639" s="68">
        <v>0</v>
      </c>
      <c r="Q639" s="77">
        <v>0</v>
      </c>
      <c r="R639" s="77">
        <v>0</v>
      </c>
      <c r="S639" s="77">
        <v>0</v>
      </c>
      <c r="T639" s="77">
        <v>0</v>
      </c>
      <c r="U639" s="77">
        <v>0</v>
      </c>
      <c r="V639" s="77">
        <v>0</v>
      </c>
      <c r="W639" s="77">
        <v>0</v>
      </c>
      <c r="X639" s="77">
        <v>0</v>
      </c>
      <c r="Y639" s="77">
        <v>0</v>
      </c>
      <c r="Z639" s="77">
        <v>0</v>
      </c>
      <c r="AA639" s="54">
        <v>0</v>
      </c>
      <c r="AB639" s="54">
        <v>0</v>
      </c>
      <c r="AC639" s="57">
        <v>0</v>
      </c>
      <c r="AD639" s="57">
        <v>0</v>
      </c>
      <c r="AE639" s="57">
        <v>0</v>
      </c>
      <c r="AF639" s="57">
        <v>0</v>
      </c>
      <c r="AG639" s="57">
        <v>0</v>
      </c>
      <c r="AH639" s="57">
        <v>0</v>
      </c>
      <c r="AI639" s="54">
        <v>0</v>
      </c>
      <c r="AJ639" s="54">
        <v>0.20996323164924546</v>
      </c>
      <c r="AK639" s="57">
        <v>0</v>
      </c>
      <c r="AL639" s="57">
        <v>0.20996323164924546</v>
      </c>
      <c r="AM639" s="81">
        <v>360</v>
      </c>
      <c r="AN639" s="57">
        <v>0.20996323164924546</v>
      </c>
      <c r="AO639" s="62">
        <v>225</v>
      </c>
      <c r="AP639" s="62" t="s">
        <v>22151</v>
      </c>
      <c r="AQ639" s="57">
        <v>6.895458119358298</v>
      </c>
      <c r="AR639" s="57">
        <v>-6.6854948877090523</v>
      </c>
      <c r="AS639" s="81">
        <v>360</v>
      </c>
      <c r="AT639" s="57">
        <v>0</v>
      </c>
      <c r="AU639" s="63">
        <v>-13.513857214557907</v>
      </c>
      <c r="AV639" s="57"/>
      <c r="AW639" s="57">
        <v>0</v>
      </c>
      <c r="AX639" s="43">
        <v>0</v>
      </c>
      <c r="AY639" s="167">
        <v>999</v>
      </c>
      <c r="AZ639" s="167">
        <v>788</v>
      </c>
      <c r="BA639" s="113">
        <v>211</v>
      </c>
      <c r="BB639" s="160">
        <v>0</v>
      </c>
      <c r="BC639" s="160">
        <v>0</v>
      </c>
      <c r="BD639" s="267" t="s">
        <v>22151</v>
      </c>
    </row>
    <row r="640" spans="1:56" x14ac:dyDescent="0.3">
      <c r="A640" s="212" t="s">
        <v>2743</v>
      </c>
      <c r="B640" s="1" t="s">
        <v>8017</v>
      </c>
      <c r="C640" s="1" t="s">
        <v>7001</v>
      </c>
      <c r="D640" s="121" t="s">
        <v>1158</v>
      </c>
      <c r="E640" s="1" t="s">
        <v>3591</v>
      </c>
      <c r="F640" s="1" t="s">
        <v>3591</v>
      </c>
      <c r="G640" s="1" t="s">
        <v>1373</v>
      </c>
      <c r="H640" s="216">
        <v>8432</v>
      </c>
      <c r="I640" s="216" t="s">
        <v>10718</v>
      </c>
      <c r="J640" s="244" t="e">
        <v>#VALUE!</v>
      </c>
      <c r="K640" s="244" t="s">
        <v>8834</v>
      </c>
      <c r="L640" s="171">
        <v>0</v>
      </c>
      <c r="M640" s="171">
        <v>0</v>
      </c>
      <c r="N640" s="221">
        <v>0</v>
      </c>
      <c r="O640" s="97">
        <v>0</v>
      </c>
      <c r="P640" s="97">
        <v>0</v>
      </c>
      <c r="Q640" s="221">
        <v>0</v>
      </c>
      <c r="R640" s="97">
        <v>0</v>
      </c>
      <c r="S640" s="97">
        <v>0</v>
      </c>
      <c r="T640" s="221">
        <v>0</v>
      </c>
      <c r="U640" s="221">
        <v>0</v>
      </c>
      <c r="V640" s="221">
        <v>0</v>
      </c>
      <c r="W640" s="221">
        <v>0</v>
      </c>
      <c r="X640" s="221">
        <v>0</v>
      </c>
      <c r="Y640" s="221">
        <v>0</v>
      </c>
      <c r="Z640" s="221">
        <v>0</v>
      </c>
      <c r="AA640" s="224">
        <v>0</v>
      </c>
      <c r="AB640" s="224">
        <v>0</v>
      </c>
      <c r="AC640" s="236">
        <v>0</v>
      </c>
      <c r="AD640" s="225">
        <v>0</v>
      </c>
      <c r="AE640" s="236">
        <v>0</v>
      </c>
      <c r="AF640" s="225">
        <v>0</v>
      </c>
      <c r="AG640" s="225">
        <v>0</v>
      </c>
      <c r="AH640" s="236">
        <v>0</v>
      </c>
      <c r="AI640" s="224">
        <v>0</v>
      </c>
      <c r="AJ640" s="224">
        <v>0.20996323164924546</v>
      </c>
      <c r="AK640" s="236">
        <v>0</v>
      </c>
      <c r="AL640" s="242">
        <v>0.20996323164924546</v>
      </c>
      <c r="AM640" s="229">
        <v>360</v>
      </c>
      <c r="AN640" s="230">
        <v>0.20996323164924546</v>
      </c>
      <c r="AO640" s="250">
        <v>225</v>
      </c>
      <c r="AP640" s="233" t="s">
        <v>22151</v>
      </c>
      <c r="AQ640" s="236">
        <v>6.895458119358298</v>
      </c>
      <c r="AR640" s="236">
        <v>-6.6854948877090523</v>
      </c>
      <c r="AS640" s="238">
        <v>360</v>
      </c>
      <c r="AT640" s="236">
        <v>0</v>
      </c>
      <c r="AU640" s="243">
        <v>-13.513857214557907</v>
      </c>
      <c r="AV640" s="236"/>
      <c r="AW640" s="236">
        <v>0</v>
      </c>
      <c r="AX640" s="43">
        <v>0</v>
      </c>
      <c r="AY640" s="268">
        <v>999</v>
      </c>
      <c r="AZ640" s="255">
        <v>788</v>
      </c>
      <c r="BA640" s="256">
        <v>211</v>
      </c>
      <c r="BB640" s="257">
        <v>0</v>
      </c>
      <c r="BC640" s="257">
        <v>0</v>
      </c>
      <c r="BD640" s="267" t="s">
        <v>22151</v>
      </c>
    </row>
    <row r="641" spans="1:56" x14ac:dyDescent="0.3">
      <c r="A641" s="178" t="s">
        <v>2760</v>
      </c>
      <c r="B641" s="1" t="s">
        <v>8024</v>
      </c>
      <c r="C641" s="1" t="s">
        <v>7507</v>
      </c>
      <c r="D641" s="121" t="s">
        <v>1028</v>
      </c>
      <c r="E641" s="1" t="s">
        <v>3591</v>
      </c>
      <c r="F641" s="1" t="s">
        <v>3591</v>
      </c>
      <c r="G641" s="1" t="s">
        <v>1373</v>
      </c>
      <c r="H641" s="1">
        <v>9167</v>
      </c>
      <c r="I641" s="1" t="s">
        <v>9650</v>
      </c>
      <c r="J641" s="1" t="e">
        <v>#VALUE!</v>
      </c>
      <c r="K641" s="1" t="s">
        <v>6019</v>
      </c>
      <c r="L641" s="170">
        <v>0</v>
      </c>
      <c r="M641" s="170">
        <v>0</v>
      </c>
      <c r="N641" s="68">
        <v>0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68">
        <v>0</v>
      </c>
      <c r="V641" s="68">
        <v>0</v>
      </c>
      <c r="W641" s="68">
        <v>0</v>
      </c>
      <c r="X641" s="68">
        <v>0</v>
      </c>
      <c r="Y641" s="68">
        <v>0</v>
      </c>
      <c r="Z641" s="68">
        <v>0</v>
      </c>
      <c r="AA641" s="5">
        <v>0</v>
      </c>
      <c r="AB641" s="5">
        <v>0</v>
      </c>
      <c r="AC641" s="7">
        <v>0</v>
      </c>
      <c r="AD641" s="7">
        <v>0</v>
      </c>
      <c r="AE641" s="7">
        <v>0</v>
      </c>
      <c r="AF641" s="7">
        <v>0</v>
      </c>
      <c r="AG641" s="7">
        <v>0</v>
      </c>
      <c r="AH641" s="7">
        <v>0</v>
      </c>
      <c r="AI641" s="5">
        <v>0</v>
      </c>
      <c r="AJ641" s="5">
        <v>0.20996323164924546</v>
      </c>
      <c r="AK641" s="7">
        <v>0</v>
      </c>
      <c r="AL641" s="7">
        <v>0.20996323164924546</v>
      </c>
      <c r="AM641" s="84">
        <v>360</v>
      </c>
      <c r="AN641" s="7">
        <v>0.20996323164924546</v>
      </c>
      <c r="AO641" s="18">
        <v>225</v>
      </c>
      <c r="AP641" s="18" t="s">
        <v>22151</v>
      </c>
      <c r="AQ641" s="7">
        <v>6.895458119358298</v>
      </c>
      <c r="AR641" s="7">
        <v>-6.6854948877090523</v>
      </c>
      <c r="AS641" s="84">
        <v>360</v>
      </c>
      <c r="AT641" s="15">
        <v>0</v>
      </c>
      <c r="AU641" s="46">
        <v>-13.513857214557907</v>
      </c>
      <c r="AV641" s="20"/>
      <c r="AW641" s="20">
        <v>0</v>
      </c>
      <c r="AX641" s="43">
        <v>0</v>
      </c>
      <c r="AY641" s="167">
        <v>999</v>
      </c>
      <c r="AZ641" s="167">
        <v>788</v>
      </c>
      <c r="BA641" s="113">
        <v>211</v>
      </c>
      <c r="BB641" s="160">
        <v>0</v>
      </c>
      <c r="BC641" s="160">
        <v>0</v>
      </c>
      <c r="BD641" s="267" t="s">
        <v>22151</v>
      </c>
    </row>
    <row r="642" spans="1:56" x14ac:dyDescent="0.3">
      <c r="A642" s="178" t="s">
        <v>13353</v>
      </c>
      <c r="B642" s="33" t="s">
        <v>6682</v>
      </c>
      <c r="C642" s="33" t="s">
        <v>6939</v>
      </c>
      <c r="D642" s="121" t="s">
        <v>11364</v>
      </c>
      <c r="E642" s="33" t="s">
        <v>3591</v>
      </c>
      <c r="F642" s="1" t="s">
        <v>3591</v>
      </c>
      <c r="G642" s="1" t="s">
        <v>1373</v>
      </c>
      <c r="H642" s="26" t="e">
        <v>#VALUE!</v>
      </c>
      <c r="I642" s="26" t="s">
        <v>13354</v>
      </c>
      <c r="J642" s="26" t="e">
        <v>#VALUE!</v>
      </c>
      <c r="K642" s="26" t="s">
        <v>13355</v>
      </c>
      <c r="L642" s="171">
        <v>0</v>
      </c>
      <c r="M642" s="171">
        <v>0</v>
      </c>
      <c r="N642" s="68">
        <v>0</v>
      </c>
      <c r="O642" s="68">
        <v>0</v>
      </c>
      <c r="P642" s="68">
        <v>0</v>
      </c>
      <c r="Q642" s="97">
        <v>0</v>
      </c>
      <c r="R642" s="97">
        <v>0</v>
      </c>
      <c r="S642" s="97">
        <v>0</v>
      </c>
      <c r="T642" s="97">
        <v>0</v>
      </c>
      <c r="U642" s="97">
        <v>0</v>
      </c>
      <c r="V642" s="97">
        <v>0</v>
      </c>
      <c r="W642" s="97">
        <v>0</v>
      </c>
      <c r="X642" s="97">
        <v>0</v>
      </c>
      <c r="Y642" s="97">
        <v>0</v>
      </c>
      <c r="Z642" s="97">
        <v>0</v>
      </c>
      <c r="AA642" s="27">
        <v>0</v>
      </c>
      <c r="AB642" s="27">
        <v>0</v>
      </c>
      <c r="AC642" s="27">
        <v>0</v>
      </c>
      <c r="AD642" s="27">
        <v>0</v>
      </c>
      <c r="AE642" s="27">
        <v>0</v>
      </c>
      <c r="AF642" s="27">
        <v>0</v>
      </c>
      <c r="AG642" s="27">
        <v>0</v>
      </c>
      <c r="AH642" s="27">
        <v>0</v>
      </c>
      <c r="AI642" s="27">
        <v>0</v>
      </c>
      <c r="AJ642" s="27">
        <v>0.20996323164924546</v>
      </c>
      <c r="AK642" s="27">
        <v>0</v>
      </c>
      <c r="AL642" s="27">
        <v>0.20996323164924546</v>
      </c>
      <c r="AM642" s="97">
        <v>360</v>
      </c>
      <c r="AN642" s="27">
        <v>0.20996323164924546</v>
      </c>
      <c r="AO642" s="28">
        <v>225</v>
      </c>
      <c r="AP642" s="28" t="s">
        <v>22151</v>
      </c>
      <c r="AQ642" s="27">
        <v>6.895458119358298</v>
      </c>
      <c r="AR642" s="27">
        <v>-6.6854948877090523</v>
      </c>
      <c r="AS642" s="97">
        <v>360</v>
      </c>
      <c r="AT642" s="27">
        <v>0</v>
      </c>
      <c r="AU642" s="43">
        <v>-13.513857214557907</v>
      </c>
      <c r="AV642" s="27"/>
      <c r="AW642" s="27">
        <v>0</v>
      </c>
      <c r="AX642" s="43">
        <v>0</v>
      </c>
      <c r="AY642" s="167">
        <v>999</v>
      </c>
      <c r="AZ642" s="167">
        <v>788</v>
      </c>
      <c r="BA642" s="113">
        <v>211</v>
      </c>
      <c r="BB642" s="160">
        <v>0</v>
      </c>
      <c r="BC642" s="160">
        <v>0</v>
      </c>
      <c r="BD642" s="267" t="s">
        <v>22151</v>
      </c>
    </row>
    <row r="643" spans="1:56" x14ac:dyDescent="0.3">
      <c r="A643" s="178" t="s">
        <v>9643</v>
      </c>
      <c r="B643" s="1" t="s">
        <v>9645</v>
      </c>
      <c r="C643" s="1" t="s">
        <v>7202</v>
      </c>
      <c r="D643" s="121" t="s">
        <v>9644</v>
      </c>
      <c r="E643" s="1" t="s">
        <v>1379</v>
      </c>
      <c r="F643" s="1" t="s">
        <v>9094</v>
      </c>
      <c r="G643" s="1" t="s">
        <v>1373</v>
      </c>
      <c r="H643" s="1">
        <v>13143</v>
      </c>
      <c r="I643" s="1" t="s">
        <v>9646</v>
      </c>
      <c r="J643" s="1" t="e">
        <v>#VALUE!</v>
      </c>
      <c r="K643" s="1" t="s">
        <v>9647</v>
      </c>
      <c r="L643" s="170">
        <v>0</v>
      </c>
      <c r="M643" s="170">
        <v>0</v>
      </c>
      <c r="N643" s="68">
        <v>0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68">
        <v>0</v>
      </c>
      <c r="V643" s="68">
        <v>0</v>
      </c>
      <c r="W643" s="68">
        <v>0</v>
      </c>
      <c r="X643" s="68">
        <v>0</v>
      </c>
      <c r="Y643" s="68">
        <v>0</v>
      </c>
      <c r="Z643" s="68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0.20996323164924546</v>
      </c>
      <c r="AK643" s="5">
        <v>0</v>
      </c>
      <c r="AL643" s="5">
        <v>0.20996323164924546</v>
      </c>
      <c r="AM643" s="68">
        <v>360</v>
      </c>
      <c r="AN643" s="5">
        <v>0.20996323164924546</v>
      </c>
      <c r="AO643" s="17">
        <v>225</v>
      </c>
      <c r="AP643" s="17" t="s">
        <v>22151</v>
      </c>
      <c r="AQ643" s="5">
        <v>6.895458119358298</v>
      </c>
      <c r="AR643" s="5">
        <v>-6.6854948877090523</v>
      </c>
      <c r="AS643" s="68">
        <v>360</v>
      </c>
      <c r="AT643" s="14">
        <v>0</v>
      </c>
      <c r="AU643" s="42">
        <v>-13.513857214557907</v>
      </c>
      <c r="AV643" s="19"/>
      <c r="AW643" s="19">
        <v>0</v>
      </c>
      <c r="AX643" s="43">
        <v>0</v>
      </c>
      <c r="AY643" s="167">
        <v>999</v>
      </c>
      <c r="AZ643" s="167">
        <v>788</v>
      </c>
      <c r="BA643" s="113">
        <v>211</v>
      </c>
      <c r="BB643" s="160">
        <v>0</v>
      </c>
      <c r="BC643" s="160">
        <v>0</v>
      </c>
      <c r="BD643" s="267" t="s">
        <v>22151</v>
      </c>
    </row>
    <row r="644" spans="1:56" x14ac:dyDescent="0.3">
      <c r="A644" s="178" t="s">
        <v>14971</v>
      </c>
      <c r="B644" s="33" t="s">
        <v>14973</v>
      </c>
      <c r="C644" s="33" t="s">
        <v>6629</v>
      </c>
      <c r="D644" s="121" t="s">
        <v>14972</v>
      </c>
      <c r="E644" s="33" t="s">
        <v>1430</v>
      </c>
      <c r="F644" s="1" t="s">
        <v>6120</v>
      </c>
      <c r="G644" s="1" t="s">
        <v>1373</v>
      </c>
      <c r="H644" s="1" t="e">
        <v>#VALUE!</v>
      </c>
      <c r="I644" s="1" t="s">
        <v>14974</v>
      </c>
      <c r="J644" s="1" t="e">
        <v>#VALUE!</v>
      </c>
      <c r="K644" s="1" t="s">
        <v>15175</v>
      </c>
      <c r="L644" s="170">
        <v>0</v>
      </c>
      <c r="M644" s="170">
        <v>0</v>
      </c>
      <c r="N644" s="68">
        <v>0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68">
        <v>0</v>
      </c>
      <c r="AA644" s="5">
        <v>0</v>
      </c>
      <c r="AB644" s="5">
        <v>0</v>
      </c>
      <c r="AC644" s="27">
        <v>0</v>
      </c>
      <c r="AD644" s="27">
        <v>0</v>
      </c>
      <c r="AE644" s="27">
        <v>0</v>
      </c>
      <c r="AF644" s="27">
        <v>0</v>
      </c>
      <c r="AG644" s="27">
        <v>0</v>
      </c>
      <c r="AH644" s="27">
        <v>0</v>
      </c>
      <c r="AI644" s="5">
        <v>0</v>
      </c>
      <c r="AJ644" s="5">
        <v>0.20996323164924546</v>
      </c>
      <c r="AK644" s="5">
        <v>0</v>
      </c>
      <c r="AL644" s="27">
        <v>0.20996323164924546</v>
      </c>
      <c r="AM644" s="97">
        <v>360</v>
      </c>
      <c r="AN644" s="27">
        <v>0.20996323164924546</v>
      </c>
      <c r="AO644" s="28">
        <v>225</v>
      </c>
      <c r="AP644" s="28" t="s">
        <v>22151</v>
      </c>
      <c r="AQ644" s="27">
        <v>6.895458119358298</v>
      </c>
      <c r="AR644" s="27">
        <v>-6.6854948877090523</v>
      </c>
      <c r="AS644" s="97">
        <v>360</v>
      </c>
      <c r="AT644" s="27">
        <v>0</v>
      </c>
      <c r="AU644" s="43">
        <v>-13.513857214557907</v>
      </c>
      <c r="AV644" s="27"/>
      <c r="AW644" s="27">
        <v>0</v>
      </c>
      <c r="AX644" s="43">
        <v>0</v>
      </c>
      <c r="AY644" s="167">
        <v>742.09</v>
      </c>
      <c r="AZ644" s="167">
        <v>788</v>
      </c>
      <c r="BA644" s="113">
        <v>-45.909999999999968</v>
      </c>
      <c r="BB644" s="160">
        <v>666</v>
      </c>
      <c r="BC644" s="160">
        <v>745</v>
      </c>
      <c r="BD644" s="267" t="s">
        <v>22151</v>
      </c>
    </row>
    <row r="645" spans="1:56" x14ac:dyDescent="0.3">
      <c r="A645" s="213" t="s">
        <v>2790</v>
      </c>
      <c r="B645" s="1" t="s">
        <v>7173</v>
      </c>
      <c r="C645" s="1" t="s">
        <v>6895</v>
      </c>
      <c r="D645" s="121" t="s">
        <v>753</v>
      </c>
      <c r="E645" s="1" t="s">
        <v>3591</v>
      </c>
      <c r="F645" s="1" t="s">
        <v>3591</v>
      </c>
      <c r="G645" s="1" t="s">
        <v>1373</v>
      </c>
      <c r="H645" s="1">
        <v>4913</v>
      </c>
      <c r="I645" s="1" t="s">
        <v>9727</v>
      </c>
      <c r="J645" s="1" t="e">
        <v>#VALUE!</v>
      </c>
      <c r="K645" s="1" t="s">
        <v>6045</v>
      </c>
      <c r="L645" s="170">
        <v>0</v>
      </c>
      <c r="M645" s="170">
        <v>0</v>
      </c>
      <c r="N645" s="68">
        <v>0</v>
      </c>
      <c r="O645" s="68">
        <v>0</v>
      </c>
      <c r="P645" s="68">
        <v>0</v>
      </c>
      <c r="Q645" s="77">
        <v>0</v>
      </c>
      <c r="R645" s="77">
        <v>0</v>
      </c>
      <c r="S645" s="77">
        <v>0</v>
      </c>
      <c r="T645" s="77">
        <v>0</v>
      </c>
      <c r="U645" s="77">
        <v>0</v>
      </c>
      <c r="V645" s="77">
        <v>0</v>
      </c>
      <c r="W645" s="77">
        <v>0</v>
      </c>
      <c r="X645" s="77">
        <v>0</v>
      </c>
      <c r="Y645" s="77">
        <v>0</v>
      </c>
      <c r="Z645" s="77">
        <v>0</v>
      </c>
      <c r="AA645" s="54">
        <v>0</v>
      </c>
      <c r="AB645" s="54">
        <v>0</v>
      </c>
      <c r="AC645" s="57">
        <v>0</v>
      </c>
      <c r="AD645" s="57">
        <v>0</v>
      </c>
      <c r="AE645" s="57">
        <v>0</v>
      </c>
      <c r="AF645" s="57">
        <v>0</v>
      </c>
      <c r="AG645" s="57">
        <v>0</v>
      </c>
      <c r="AH645" s="57">
        <v>0</v>
      </c>
      <c r="AI645" s="54">
        <v>0</v>
      </c>
      <c r="AJ645" s="54">
        <v>0.20996323164924546</v>
      </c>
      <c r="AK645" s="57">
        <v>0</v>
      </c>
      <c r="AL645" s="57">
        <v>0.20996323164924546</v>
      </c>
      <c r="AM645" s="81">
        <v>360</v>
      </c>
      <c r="AN645" s="57">
        <v>0.20996323164924546</v>
      </c>
      <c r="AO645" s="62">
        <v>225</v>
      </c>
      <c r="AP645" s="62" t="s">
        <v>22151</v>
      </c>
      <c r="AQ645" s="57">
        <v>6.895458119358298</v>
      </c>
      <c r="AR645" s="57">
        <v>-6.6854948877090523</v>
      </c>
      <c r="AS645" s="81">
        <v>360</v>
      </c>
      <c r="AT645" s="57">
        <v>0</v>
      </c>
      <c r="AU645" s="63">
        <v>-13.513857214557907</v>
      </c>
      <c r="AV645" s="57"/>
      <c r="AW645" s="57">
        <v>0</v>
      </c>
      <c r="AX645" s="43">
        <v>0</v>
      </c>
      <c r="AY645" s="167">
        <v>999</v>
      </c>
      <c r="AZ645" s="167">
        <v>788</v>
      </c>
      <c r="BA645" s="113">
        <v>211</v>
      </c>
      <c r="BB645" s="160">
        <v>0</v>
      </c>
      <c r="BC645" s="160">
        <v>0</v>
      </c>
      <c r="BD645" s="267" t="s">
        <v>22151</v>
      </c>
    </row>
    <row r="646" spans="1:56" x14ac:dyDescent="0.3">
      <c r="A646" s="178" t="s">
        <v>2801</v>
      </c>
      <c r="B646" s="33" t="s">
        <v>8033</v>
      </c>
      <c r="C646" s="33" t="s">
        <v>6671</v>
      </c>
      <c r="D646" s="121" t="s">
        <v>1251</v>
      </c>
      <c r="E646" s="33" t="s">
        <v>3591</v>
      </c>
      <c r="F646" s="1" t="s">
        <v>3591</v>
      </c>
      <c r="G646" s="1" t="s">
        <v>1373</v>
      </c>
      <c r="H646" s="1">
        <v>8368</v>
      </c>
      <c r="I646" s="1" t="s">
        <v>10451</v>
      </c>
      <c r="J646" s="1" t="e">
        <v>#VALUE!</v>
      </c>
      <c r="K646" s="1" t="s">
        <v>6054</v>
      </c>
      <c r="L646" s="170">
        <v>0</v>
      </c>
      <c r="M646" s="170">
        <v>0</v>
      </c>
      <c r="N646" s="68">
        <v>0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0</v>
      </c>
      <c r="X646" s="68">
        <v>0</v>
      </c>
      <c r="Y646" s="68">
        <v>0</v>
      </c>
      <c r="Z646" s="68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0.20996323164924546</v>
      </c>
      <c r="AK646" s="5">
        <v>0</v>
      </c>
      <c r="AL646" s="5">
        <v>0.20996323164924546</v>
      </c>
      <c r="AM646" s="68">
        <v>360</v>
      </c>
      <c r="AN646" s="5">
        <v>0.20996323164924546</v>
      </c>
      <c r="AO646" s="17">
        <v>225</v>
      </c>
      <c r="AP646" s="17" t="s">
        <v>22151</v>
      </c>
      <c r="AQ646" s="5">
        <v>6.895458119358298</v>
      </c>
      <c r="AR646" s="5">
        <v>-6.6854948877090523</v>
      </c>
      <c r="AS646" s="68">
        <v>360</v>
      </c>
      <c r="AT646" s="14">
        <v>0</v>
      </c>
      <c r="AU646" s="42">
        <v>-13.513857214557907</v>
      </c>
      <c r="AV646" s="19"/>
      <c r="AW646" s="19">
        <v>0</v>
      </c>
      <c r="AX646" s="43">
        <v>0</v>
      </c>
      <c r="AY646" s="167">
        <v>999</v>
      </c>
      <c r="AZ646" s="167">
        <v>788</v>
      </c>
      <c r="BA646" s="113">
        <v>211</v>
      </c>
      <c r="BB646" s="160">
        <v>0</v>
      </c>
      <c r="BC646" s="160">
        <v>0</v>
      </c>
      <c r="BD646" s="267" t="s">
        <v>22151</v>
      </c>
    </row>
    <row r="647" spans="1:56" x14ac:dyDescent="0.3">
      <c r="A647" s="214" t="s">
        <v>2839</v>
      </c>
      <c r="B647" s="33" t="s">
        <v>8038</v>
      </c>
      <c r="C647" s="33" t="s">
        <v>6939</v>
      </c>
      <c r="D647" s="121" t="s">
        <v>962</v>
      </c>
      <c r="E647" s="33" t="s">
        <v>3591</v>
      </c>
      <c r="F647" s="114" t="s">
        <v>3591</v>
      </c>
      <c r="G647" s="1" t="s">
        <v>1373</v>
      </c>
      <c r="H647" s="114">
        <v>5380</v>
      </c>
      <c r="I647" s="114" t="s">
        <v>10786</v>
      </c>
      <c r="J647" s="114" t="e">
        <v>#VALUE!</v>
      </c>
      <c r="K647" s="114" t="s">
        <v>8866</v>
      </c>
      <c r="L647" s="172">
        <v>0</v>
      </c>
      <c r="M647" s="172">
        <v>0</v>
      </c>
      <c r="N647" s="115">
        <v>0</v>
      </c>
      <c r="O647" s="115">
        <v>0</v>
      </c>
      <c r="P647" s="115">
        <v>0</v>
      </c>
      <c r="Q647" s="115">
        <v>0</v>
      </c>
      <c r="R647" s="115">
        <v>0</v>
      </c>
      <c r="S647" s="115">
        <v>0</v>
      </c>
      <c r="T647" s="115">
        <v>0</v>
      </c>
      <c r="U647" s="115">
        <v>0</v>
      </c>
      <c r="V647" s="115">
        <v>0</v>
      </c>
      <c r="W647" s="115">
        <v>0</v>
      </c>
      <c r="X647" s="115">
        <v>0</v>
      </c>
      <c r="Y647" s="115">
        <v>0</v>
      </c>
      <c r="Z647" s="115">
        <v>0</v>
      </c>
      <c r="AA647" s="116">
        <v>0</v>
      </c>
      <c r="AB647" s="116">
        <v>0</v>
      </c>
      <c r="AC647" s="116">
        <v>0</v>
      </c>
      <c r="AD647" s="116">
        <v>0</v>
      </c>
      <c r="AE647" s="116">
        <v>0</v>
      </c>
      <c r="AF647" s="116">
        <v>0</v>
      </c>
      <c r="AG647" s="116">
        <v>0</v>
      </c>
      <c r="AH647" s="116">
        <v>0</v>
      </c>
      <c r="AI647" s="116">
        <v>0</v>
      </c>
      <c r="AJ647" s="116">
        <v>0.20996323164924546</v>
      </c>
      <c r="AK647" s="116">
        <v>0</v>
      </c>
      <c r="AL647" s="116">
        <v>0.20996323164924546</v>
      </c>
      <c r="AM647" s="115">
        <v>360</v>
      </c>
      <c r="AN647" s="116">
        <v>0.20996323164924546</v>
      </c>
      <c r="AO647" s="119">
        <v>225</v>
      </c>
      <c r="AP647" s="119" t="s">
        <v>22151</v>
      </c>
      <c r="AQ647" s="34">
        <v>6.895458119358298</v>
      </c>
      <c r="AR647" s="116">
        <v>-6.6854948877090523</v>
      </c>
      <c r="AS647" s="115">
        <v>360</v>
      </c>
      <c r="AT647" s="116">
        <v>0</v>
      </c>
      <c r="AU647" s="117">
        <v>-13.513857214557907</v>
      </c>
      <c r="AV647" s="116"/>
      <c r="AW647" s="116">
        <v>0</v>
      </c>
      <c r="AX647" s="43">
        <v>0</v>
      </c>
      <c r="AY647" s="168">
        <v>999</v>
      </c>
      <c r="AZ647" s="168">
        <v>788</v>
      </c>
      <c r="BA647" s="120">
        <v>211</v>
      </c>
      <c r="BB647" s="161">
        <v>0</v>
      </c>
      <c r="BC647" s="161">
        <v>0</v>
      </c>
      <c r="BD647" s="267" t="s">
        <v>22151</v>
      </c>
    </row>
    <row r="648" spans="1:56" x14ac:dyDescent="0.3">
      <c r="A648" s="213" t="s">
        <v>2842</v>
      </c>
      <c r="B648" s="33" t="s">
        <v>6850</v>
      </c>
      <c r="C648" s="33" t="s">
        <v>6655</v>
      </c>
      <c r="D648" s="121" t="s">
        <v>1223</v>
      </c>
      <c r="E648" s="33" t="s">
        <v>3591</v>
      </c>
      <c r="F648" s="1" t="s">
        <v>3591</v>
      </c>
      <c r="G648" s="1" t="s">
        <v>1373</v>
      </c>
      <c r="H648" s="1">
        <v>5213</v>
      </c>
      <c r="I648" s="1" t="s">
        <v>10578</v>
      </c>
      <c r="J648" s="1" t="e">
        <v>#VALUE!</v>
      </c>
      <c r="K648" s="1" t="s">
        <v>6083</v>
      </c>
      <c r="L648" s="170">
        <v>0</v>
      </c>
      <c r="M648" s="170">
        <v>0</v>
      </c>
      <c r="N648" s="68">
        <v>0</v>
      </c>
      <c r="O648" s="68">
        <v>0</v>
      </c>
      <c r="P648" s="68">
        <v>0</v>
      </c>
      <c r="Q648" s="77">
        <v>0</v>
      </c>
      <c r="R648" s="77">
        <v>0</v>
      </c>
      <c r="S648" s="77">
        <v>0</v>
      </c>
      <c r="T648" s="77">
        <v>0</v>
      </c>
      <c r="U648" s="77">
        <v>0</v>
      </c>
      <c r="V648" s="77">
        <v>0</v>
      </c>
      <c r="W648" s="77">
        <v>0</v>
      </c>
      <c r="X648" s="77">
        <v>0</v>
      </c>
      <c r="Y648" s="77">
        <v>0</v>
      </c>
      <c r="Z648" s="77">
        <v>0</v>
      </c>
      <c r="AA648" s="54">
        <v>0</v>
      </c>
      <c r="AB648" s="54">
        <v>0</v>
      </c>
      <c r="AC648" s="57">
        <v>0</v>
      </c>
      <c r="AD648" s="57">
        <v>0</v>
      </c>
      <c r="AE648" s="57">
        <v>0</v>
      </c>
      <c r="AF648" s="57">
        <v>0</v>
      </c>
      <c r="AG648" s="57">
        <v>0</v>
      </c>
      <c r="AH648" s="57">
        <v>0</v>
      </c>
      <c r="AI648" s="54">
        <v>0</v>
      </c>
      <c r="AJ648" s="54">
        <v>0.20996323164924546</v>
      </c>
      <c r="AK648" s="57">
        <v>0</v>
      </c>
      <c r="AL648" s="57">
        <v>0.20996323164924546</v>
      </c>
      <c r="AM648" s="81">
        <v>360</v>
      </c>
      <c r="AN648" s="57">
        <v>0.20996323164924546</v>
      </c>
      <c r="AO648" s="62">
        <v>225</v>
      </c>
      <c r="AP648" s="62" t="s">
        <v>22151</v>
      </c>
      <c r="AQ648" s="57">
        <v>6.895458119358298</v>
      </c>
      <c r="AR648" s="57">
        <v>-6.6854948877090523</v>
      </c>
      <c r="AS648" s="81">
        <v>360</v>
      </c>
      <c r="AT648" s="57">
        <v>0</v>
      </c>
      <c r="AU648" s="63">
        <v>-13.513857214557907</v>
      </c>
      <c r="AV648" s="57"/>
      <c r="AW648" s="57">
        <v>0</v>
      </c>
      <c r="AX648" s="43">
        <v>0</v>
      </c>
      <c r="AY648" s="167">
        <v>999</v>
      </c>
      <c r="AZ648" s="167">
        <v>788</v>
      </c>
      <c r="BA648" s="113">
        <v>211</v>
      </c>
      <c r="BB648" s="160">
        <v>0</v>
      </c>
      <c r="BC648" s="160">
        <v>0</v>
      </c>
      <c r="BD648" s="267" t="s">
        <v>22151</v>
      </c>
    </row>
    <row r="649" spans="1:56" x14ac:dyDescent="0.3">
      <c r="A649" s="178" t="s">
        <v>2847</v>
      </c>
      <c r="B649" s="1" t="s">
        <v>6850</v>
      </c>
      <c r="C649" s="1" t="s">
        <v>6939</v>
      </c>
      <c r="D649" s="121" t="s">
        <v>1217</v>
      </c>
      <c r="E649" s="1" t="s">
        <v>3591</v>
      </c>
      <c r="F649" s="1" t="s">
        <v>3591</v>
      </c>
      <c r="G649" s="1" t="s">
        <v>1373</v>
      </c>
      <c r="H649" s="1">
        <v>6389</v>
      </c>
      <c r="I649" s="1" t="s">
        <v>9250</v>
      </c>
      <c r="J649" s="1" t="e">
        <v>#VALUE!</v>
      </c>
      <c r="K649" s="1" t="s">
        <v>8867</v>
      </c>
      <c r="L649" s="170">
        <v>0</v>
      </c>
      <c r="M649" s="170">
        <v>0</v>
      </c>
      <c r="N649" s="68">
        <v>0</v>
      </c>
      <c r="O649" s="68">
        <v>0</v>
      </c>
      <c r="P649" s="68">
        <v>0</v>
      </c>
      <c r="Q649" s="68">
        <v>0</v>
      </c>
      <c r="R649" s="68">
        <v>0</v>
      </c>
      <c r="S649" s="68">
        <v>0</v>
      </c>
      <c r="T649" s="68">
        <v>0</v>
      </c>
      <c r="U649" s="68">
        <v>0</v>
      </c>
      <c r="V649" s="68">
        <v>0</v>
      </c>
      <c r="W649" s="68">
        <v>0</v>
      </c>
      <c r="X649" s="68">
        <v>0</v>
      </c>
      <c r="Y649" s="68">
        <v>0</v>
      </c>
      <c r="Z649" s="68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0.20996323164924546</v>
      </c>
      <c r="AK649" s="5">
        <v>0</v>
      </c>
      <c r="AL649" s="5">
        <v>0.20996323164924546</v>
      </c>
      <c r="AM649" s="68">
        <v>360</v>
      </c>
      <c r="AN649" s="5">
        <v>0.20996323164924546</v>
      </c>
      <c r="AO649" s="17">
        <v>225</v>
      </c>
      <c r="AP649" s="17" t="s">
        <v>22151</v>
      </c>
      <c r="AQ649" s="5">
        <v>6.895458119358298</v>
      </c>
      <c r="AR649" s="5">
        <v>-6.6854948877090523</v>
      </c>
      <c r="AS649" s="68">
        <v>360</v>
      </c>
      <c r="AT649" s="14">
        <v>0</v>
      </c>
      <c r="AU649" s="42">
        <v>-13.513857214557907</v>
      </c>
      <c r="AV649" s="19"/>
      <c r="AW649" s="19">
        <v>0</v>
      </c>
      <c r="AX649" s="43">
        <v>0</v>
      </c>
      <c r="AY649" s="167">
        <v>999</v>
      </c>
      <c r="AZ649" s="167">
        <v>788</v>
      </c>
      <c r="BA649" s="113">
        <v>211</v>
      </c>
      <c r="BB649" s="160">
        <v>0</v>
      </c>
      <c r="BC649" s="160">
        <v>0</v>
      </c>
      <c r="BD649" s="267" t="s">
        <v>22151</v>
      </c>
    </row>
    <row r="650" spans="1:56" x14ac:dyDescent="0.3">
      <c r="A650" s="178" t="s">
        <v>2855</v>
      </c>
      <c r="B650" s="33" t="s">
        <v>8039</v>
      </c>
      <c r="C650" s="33" t="s">
        <v>7814</v>
      </c>
      <c r="D650" s="121" t="s">
        <v>1270</v>
      </c>
      <c r="E650" s="33" t="s">
        <v>3591</v>
      </c>
      <c r="F650" s="1" t="s">
        <v>3591</v>
      </c>
      <c r="G650" s="1" t="s">
        <v>1373</v>
      </c>
      <c r="H650" s="26">
        <v>4782</v>
      </c>
      <c r="I650" s="26" t="s">
        <v>10236</v>
      </c>
      <c r="J650" s="26" t="e">
        <v>#VALUE!</v>
      </c>
      <c r="K650" s="26" t="s">
        <v>6091</v>
      </c>
      <c r="L650" s="171">
        <v>0</v>
      </c>
      <c r="M650" s="171">
        <v>0</v>
      </c>
      <c r="N650" s="68">
        <v>0</v>
      </c>
      <c r="O650" s="68">
        <v>0</v>
      </c>
      <c r="P650" s="68">
        <v>0</v>
      </c>
      <c r="Q650" s="97">
        <v>0</v>
      </c>
      <c r="R650" s="97">
        <v>0</v>
      </c>
      <c r="S650" s="97">
        <v>0</v>
      </c>
      <c r="T650" s="97">
        <v>0</v>
      </c>
      <c r="U650" s="97">
        <v>0</v>
      </c>
      <c r="V650" s="97">
        <v>0</v>
      </c>
      <c r="W650" s="97">
        <v>0</v>
      </c>
      <c r="X650" s="97">
        <v>0</v>
      </c>
      <c r="Y650" s="97">
        <v>0</v>
      </c>
      <c r="Z650" s="97">
        <v>0</v>
      </c>
      <c r="AA650" s="27">
        <v>0</v>
      </c>
      <c r="AB650" s="27">
        <v>0</v>
      </c>
      <c r="AC650" s="27">
        <v>0</v>
      </c>
      <c r="AD650" s="27">
        <v>0</v>
      </c>
      <c r="AE650" s="27">
        <v>0</v>
      </c>
      <c r="AF650" s="27">
        <v>0</v>
      </c>
      <c r="AG650" s="27">
        <v>0</v>
      </c>
      <c r="AH650" s="27">
        <v>0</v>
      </c>
      <c r="AI650" s="27">
        <v>0</v>
      </c>
      <c r="AJ650" s="27">
        <v>0.20996323164924546</v>
      </c>
      <c r="AK650" s="27">
        <v>0</v>
      </c>
      <c r="AL650" s="27">
        <v>0.20996323164924546</v>
      </c>
      <c r="AM650" s="97">
        <v>360</v>
      </c>
      <c r="AN650" s="27">
        <v>0.20996323164924546</v>
      </c>
      <c r="AO650" s="28">
        <v>225</v>
      </c>
      <c r="AP650" s="28" t="s">
        <v>22151</v>
      </c>
      <c r="AQ650" s="27">
        <v>6.895458119358298</v>
      </c>
      <c r="AR650" s="27">
        <v>-6.6854948877090523</v>
      </c>
      <c r="AS650" s="97">
        <v>360</v>
      </c>
      <c r="AT650" s="27">
        <v>0</v>
      </c>
      <c r="AU650" s="43">
        <v>-13.513857214557907</v>
      </c>
      <c r="AV650" s="27"/>
      <c r="AW650" s="27">
        <v>0</v>
      </c>
      <c r="AX650" s="43">
        <v>0</v>
      </c>
      <c r="AY650" s="167">
        <v>999</v>
      </c>
      <c r="AZ650" s="167">
        <v>788</v>
      </c>
      <c r="BA650" s="113">
        <v>211</v>
      </c>
      <c r="BB650" s="160">
        <v>0</v>
      </c>
      <c r="BC650" s="160">
        <v>0</v>
      </c>
      <c r="BD650" s="267" t="s">
        <v>22151</v>
      </c>
    </row>
    <row r="651" spans="1:56" x14ac:dyDescent="0.3">
      <c r="A651" s="214" t="s">
        <v>2860</v>
      </c>
      <c r="B651" s="33" t="s">
        <v>8042</v>
      </c>
      <c r="C651" s="33" t="s">
        <v>6808</v>
      </c>
      <c r="D651" s="121" t="s">
        <v>1072</v>
      </c>
      <c r="E651" s="33" t="s">
        <v>3591</v>
      </c>
      <c r="F651" s="114" t="s">
        <v>3591</v>
      </c>
      <c r="G651" s="1" t="s">
        <v>1373</v>
      </c>
      <c r="H651" s="114">
        <v>7106</v>
      </c>
      <c r="I651" s="114" t="s">
        <v>9347</v>
      </c>
      <c r="J651" s="114" t="e">
        <v>#VALUE!</v>
      </c>
      <c r="K651" s="114" t="s">
        <v>6098</v>
      </c>
      <c r="L651" s="172">
        <v>0</v>
      </c>
      <c r="M651" s="172">
        <v>0</v>
      </c>
      <c r="N651" s="115">
        <v>0</v>
      </c>
      <c r="O651" s="115">
        <v>0</v>
      </c>
      <c r="P651" s="115">
        <v>0</v>
      </c>
      <c r="Q651" s="115">
        <v>0</v>
      </c>
      <c r="R651" s="115">
        <v>0</v>
      </c>
      <c r="S651" s="115">
        <v>0</v>
      </c>
      <c r="T651" s="115">
        <v>0</v>
      </c>
      <c r="U651" s="115">
        <v>0</v>
      </c>
      <c r="V651" s="115">
        <v>0</v>
      </c>
      <c r="W651" s="115">
        <v>0</v>
      </c>
      <c r="X651" s="115">
        <v>0</v>
      </c>
      <c r="Y651" s="115">
        <v>0</v>
      </c>
      <c r="Z651" s="115">
        <v>0</v>
      </c>
      <c r="AA651" s="116">
        <v>0</v>
      </c>
      <c r="AB651" s="116">
        <v>0</v>
      </c>
      <c r="AC651" s="139">
        <v>0</v>
      </c>
      <c r="AD651" s="139">
        <v>0</v>
      </c>
      <c r="AE651" s="139">
        <v>0</v>
      </c>
      <c r="AF651" s="139">
        <v>0</v>
      </c>
      <c r="AG651" s="139">
        <v>0</v>
      </c>
      <c r="AH651" s="139">
        <v>0</v>
      </c>
      <c r="AI651" s="116">
        <v>0</v>
      </c>
      <c r="AJ651" s="116">
        <v>0.20996323164924546</v>
      </c>
      <c r="AK651" s="139">
        <v>0</v>
      </c>
      <c r="AL651" s="139">
        <v>0.20996323164924546</v>
      </c>
      <c r="AM651" s="138">
        <v>360</v>
      </c>
      <c r="AN651" s="139">
        <v>0.20996323164924546</v>
      </c>
      <c r="AO651" s="141">
        <v>225</v>
      </c>
      <c r="AP651" s="141" t="s">
        <v>22151</v>
      </c>
      <c r="AQ651" s="36">
        <v>6.895458119358298</v>
      </c>
      <c r="AR651" s="139">
        <v>-6.6854948877090523</v>
      </c>
      <c r="AS651" s="138">
        <v>360</v>
      </c>
      <c r="AT651" s="139">
        <v>0</v>
      </c>
      <c r="AU651" s="145">
        <v>-13.513857214557907</v>
      </c>
      <c r="AV651" s="139"/>
      <c r="AW651" s="139">
        <v>0</v>
      </c>
      <c r="AX651" s="43">
        <v>0</v>
      </c>
      <c r="AY651" s="168">
        <v>999</v>
      </c>
      <c r="AZ651" s="168">
        <v>788</v>
      </c>
      <c r="BA651" s="120">
        <v>211</v>
      </c>
      <c r="BB651" s="161">
        <v>0</v>
      </c>
      <c r="BC651" s="161">
        <v>0</v>
      </c>
      <c r="BD651" s="267" t="s">
        <v>22151</v>
      </c>
    </row>
    <row r="652" spans="1:56" x14ac:dyDescent="0.3">
      <c r="A652" s="178" t="s">
        <v>2884</v>
      </c>
      <c r="B652" s="1" t="s">
        <v>7626</v>
      </c>
      <c r="C652" s="1" t="s">
        <v>8044</v>
      </c>
      <c r="D652" s="121" t="s">
        <v>1094</v>
      </c>
      <c r="E652" s="1" t="s">
        <v>3591</v>
      </c>
      <c r="F652" s="1" t="s">
        <v>3591</v>
      </c>
      <c r="G652" s="1" t="s">
        <v>1373</v>
      </c>
      <c r="H652" s="1">
        <v>6382</v>
      </c>
      <c r="I652" s="1" t="s">
        <v>10430</v>
      </c>
      <c r="J652" s="1" t="e">
        <v>#VALUE!</v>
      </c>
      <c r="K652" s="1" t="s">
        <v>8896</v>
      </c>
      <c r="L652" s="170">
        <v>0</v>
      </c>
      <c r="M652" s="170">
        <v>0</v>
      </c>
      <c r="N652" s="68">
        <v>0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68">
        <v>0</v>
      </c>
      <c r="AA652" s="5">
        <v>0</v>
      </c>
      <c r="AB652" s="5">
        <v>0</v>
      </c>
      <c r="AC652" s="7">
        <v>0</v>
      </c>
      <c r="AD652" s="7">
        <v>0</v>
      </c>
      <c r="AE652" s="7">
        <v>0</v>
      </c>
      <c r="AF652" s="7">
        <v>0</v>
      </c>
      <c r="AG652" s="7">
        <v>0</v>
      </c>
      <c r="AH652" s="7">
        <v>0</v>
      </c>
      <c r="AI652" s="5">
        <v>0</v>
      </c>
      <c r="AJ652" s="5">
        <v>0.20996323164924546</v>
      </c>
      <c r="AK652" s="7">
        <v>0</v>
      </c>
      <c r="AL652" s="7">
        <v>0.20996323164924546</v>
      </c>
      <c r="AM652" s="84">
        <v>360</v>
      </c>
      <c r="AN652" s="7">
        <v>0.20996323164924546</v>
      </c>
      <c r="AO652" s="18">
        <v>225</v>
      </c>
      <c r="AP652" s="18" t="s">
        <v>22151</v>
      </c>
      <c r="AQ652" s="7">
        <v>6.895458119358298</v>
      </c>
      <c r="AR652" s="7">
        <v>-6.6854948877090523</v>
      </c>
      <c r="AS652" s="84">
        <v>360</v>
      </c>
      <c r="AT652" s="15">
        <v>0</v>
      </c>
      <c r="AU652" s="46">
        <v>-13.513857214557907</v>
      </c>
      <c r="AV652" s="20"/>
      <c r="AW652" s="20">
        <v>0</v>
      </c>
      <c r="AX652" s="43">
        <v>0</v>
      </c>
      <c r="AY652" s="167">
        <v>999</v>
      </c>
      <c r="AZ652" s="167">
        <v>788</v>
      </c>
      <c r="BA652" s="113">
        <v>211</v>
      </c>
      <c r="BB652" s="160">
        <v>0</v>
      </c>
      <c r="BC652" s="160">
        <v>0</v>
      </c>
      <c r="BD652" s="267" t="s">
        <v>22151</v>
      </c>
    </row>
    <row r="653" spans="1:56" x14ac:dyDescent="0.3">
      <c r="A653" s="178" t="s">
        <v>2900</v>
      </c>
      <c r="B653" s="33" t="s">
        <v>8045</v>
      </c>
      <c r="C653" s="33" t="s">
        <v>6886</v>
      </c>
      <c r="D653" s="121" t="s">
        <v>979</v>
      </c>
      <c r="E653" s="33" t="s">
        <v>3591</v>
      </c>
      <c r="F653" s="1" t="s">
        <v>3591</v>
      </c>
      <c r="G653" s="1" t="s">
        <v>1373</v>
      </c>
      <c r="H653" s="1">
        <v>10663</v>
      </c>
      <c r="I653" s="1" t="s">
        <v>10115</v>
      </c>
      <c r="J653" s="1" t="e">
        <v>#VALUE!</v>
      </c>
      <c r="K653" s="1" t="s">
        <v>6132</v>
      </c>
      <c r="L653" s="170">
        <v>0</v>
      </c>
      <c r="M653" s="170">
        <v>0</v>
      </c>
      <c r="N653" s="68">
        <v>0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0</v>
      </c>
      <c r="Z653" s="68">
        <v>0</v>
      </c>
      <c r="AA653" s="5">
        <v>0</v>
      </c>
      <c r="AB653" s="5">
        <v>0</v>
      </c>
      <c r="AC653" s="57">
        <v>0</v>
      </c>
      <c r="AD653" s="57">
        <v>0</v>
      </c>
      <c r="AE653" s="57">
        <v>0</v>
      </c>
      <c r="AF653" s="57">
        <v>0</v>
      </c>
      <c r="AG653" s="57">
        <v>0</v>
      </c>
      <c r="AH653" s="57">
        <v>0</v>
      </c>
      <c r="AI653" s="5">
        <v>0</v>
      </c>
      <c r="AJ653" s="5">
        <v>0.20996323164924546</v>
      </c>
      <c r="AK653" s="7">
        <v>0</v>
      </c>
      <c r="AL653" s="57">
        <v>0.20996323164924546</v>
      </c>
      <c r="AM653" s="81">
        <v>360</v>
      </c>
      <c r="AN653" s="57">
        <v>0.20996323164924546</v>
      </c>
      <c r="AO653" s="62">
        <v>225</v>
      </c>
      <c r="AP653" s="62" t="s">
        <v>22151</v>
      </c>
      <c r="AQ653" s="57">
        <v>6.895458119358298</v>
      </c>
      <c r="AR653" s="57">
        <v>-6.6854948877090523</v>
      </c>
      <c r="AS653" s="81">
        <v>360</v>
      </c>
      <c r="AT653" s="57">
        <v>0</v>
      </c>
      <c r="AU653" s="63">
        <v>-13.513857214557907</v>
      </c>
      <c r="AV653" s="57"/>
      <c r="AW653" s="57">
        <v>0</v>
      </c>
      <c r="AX653" s="43">
        <v>0</v>
      </c>
      <c r="AY653" s="167">
        <v>999</v>
      </c>
      <c r="AZ653" s="167">
        <v>788</v>
      </c>
      <c r="BA653" s="113">
        <v>211</v>
      </c>
      <c r="BB653" s="160">
        <v>0</v>
      </c>
      <c r="BC653" s="160">
        <v>0</v>
      </c>
      <c r="BD653" s="267" t="s">
        <v>22151</v>
      </c>
    </row>
    <row r="654" spans="1:56" x14ac:dyDescent="0.3">
      <c r="A654" s="178" t="s">
        <v>6136</v>
      </c>
      <c r="B654" s="33" t="s">
        <v>8046</v>
      </c>
      <c r="C654" s="33" t="s">
        <v>7111</v>
      </c>
      <c r="D654" s="121" t="s">
        <v>1136</v>
      </c>
      <c r="E654" s="33" t="s">
        <v>1464</v>
      </c>
      <c r="F654" s="1" t="s">
        <v>6120</v>
      </c>
      <c r="G654" s="1" t="s">
        <v>1373</v>
      </c>
      <c r="H654" s="1">
        <v>9080</v>
      </c>
      <c r="I654" s="1" t="s">
        <v>9985</v>
      </c>
      <c r="J654" s="1" t="e">
        <v>#VALUE!</v>
      </c>
      <c r="K654" s="1" t="s">
        <v>6139</v>
      </c>
      <c r="L654" s="170">
        <v>0</v>
      </c>
      <c r="M654" s="170">
        <v>0</v>
      </c>
      <c r="N654" s="68">
        <v>0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0</v>
      </c>
      <c r="Z654" s="68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0.20996323164924546</v>
      </c>
      <c r="AK654" s="5">
        <v>0</v>
      </c>
      <c r="AL654" s="5">
        <v>0.20996323164924546</v>
      </c>
      <c r="AM654" s="68">
        <v>360</v>
      </c>
      <c r="AN654" s="5">
        <v>0.20996323164924546</v>
      </c>
      <c r="AO654" s="17">
        <v>225</v>
      </c>
      <c r="AP654" s="17" t="s">
        <v>22151</v>
      </c>
      <c r="AQ654" s="5">
        <v>6.895458119358298</v>
      </c>
      <c r="AR654" s="5">
        <v>-6.6854948877090523</v>
      </c>
      <c r="AS654" s="68">
        <v>360</v>
      </c>
      <c r="AT654" s="14">
        <v>0</v>
      </c>
      <c r="AU654" s="42">
        <v>-13.513857214557907</v>
      </c>
      <c r="AV654" s="19"/>
      <c r="AW654" s="19">
        <v>0</v>
      </c>
      <c r="AX654" s="43">
        <v>0</v>
      </c>
      <c r="AY654" s="167">
        <v>999</v>
      </c>
      <c r="AZ654" s="167">
        <v>788</v>
      </c>
      <c r="BA654" s="113">
        <v>211</v>
      </c>
      <c r="BB654" s="160">
        <v>0</v>
      </c>
      <c r="BC654" s="160">
        <v>0</v>
      </c>
      <c r="BD654" s="267" t="s">
        <v>22151</v>
      </c>
    </row>
    <row r="655" spans="1:56" x14ac:dyDescent="0.3">
      <c r="A655" s="212" t="s">
        <v>2920</v>
      </c>
      <c r="B655" s="1" t="s">
        <v>6608</v>
      </c>
      <c r="C655" s="1" t="s">
        <v>8048</v>
      </c>
      <c r="D655" s="121" t="s">
        <v>939</v>
      </c>
      <c r="E655" s="1" t="s">
        <v>3591</v>
      </c>
      <c r="F655" s="1" t="s">
        <v>3591</v>
      </c>
      <c r="G655" s="1" t="s">
        <v>1373</v>
      </c>
      <c r="H655" s="216">
        <v>2247</v>
      </c>
      <c r="I655" s="216" t="s">
        <v>10184</v>
      </c>
      <c r="J655" s="244" t="e">
        <v>#VALUE!</v>
      </c>
      <c r="K655" s="244" t="s">
        <v>8902</v>
      </c>
      <c r="L655" s="171">
        <v>0</v>
      </c>
      <c r="M655" s="171">
        <v>0</v>
      </c>
      <c r="N655" s="221">
        <v>0</v>
      </c>
      <c r="O655" s="97">
        <v>0</v>
      </c>
      <c r="P655" s="97">
        <v>0</v>
      </c>
      <c r="Q655" s="221">
        <v>0</v>
      </c>
      <c r="R655" s="97">
        <v>0</v>
      </c>
      <c r="S655" s="97">
        <v>0</v>
      </c>
      <c r="T655" s="221">
        <v>0</v>
      </c>
      <c r="U655" s="221">
        <v>0</v>
      </c>
      <c r="V655" s="221">
        <v>0</v>
      </c>
      <c r="W655" s="221">
        <v>0</v>
      </c>
      <c r="X655" s="221">
        <v>0</v>
      </c>
      <c r="Y655" s="221">
        <v>0</v>
      </c>
      <c r="Z655" s="221">
        <v>0</v>
      </c>
      <c r="AA655" s="224">
        <v>0</v>
      </c>
      <c r="AB655" s="224">
        <v>0</v>
      </c>
      <c r="AC655" s="224">
        <v>0</v>
      </c>
      <c r="AD655" s="245">
        <v>0</v>
      </c>
      <c r="AE655" s="224">
        <v>0</v>
      </c>
      <c r="AF655" s="245">
        <v>0</v>
      </c>
      <c r="AG655" s="245">
        <v>0</v>
      </c>
      <c r="AH655" s="224">
        <v>0</v>
      </c>
      <c r="AI655" s="224">
        <v>0</v>
      </c>
      <c r="AJ655" s="224">
        <v>0.20996323164924546</v>
      </c>
      <c r="AK655" s="224">
        <v>0</v>
      </c>
      <c r="AL655" s="228">
        <v>0.20996323164924546</v>
      </c>
      <c r="AM655" s="246">
        <v>360</v>
      </c>
      <c r="AN655" s="247">
        <v>0.20996323164924546</v>
      </c>
      <c r="AO655" s="248">
        <v>225</v>
      </c>
      <c r="AP655" s="253" t="s">
        <v>22151</v>
      </c>
      <c r="AQ655" s="224">
        <v>6.895458119358298</v>
      </c>
      <c r="AR655" s="224">
        <v>-6.6854948877090523</v>
      </c>
      <c r="AS655" s="221">
        <v>360</v>
      </c>
      <c r="AT655" s="224">
        <v>0</v>
      </c>
      <c r="AU655" s="239">
        <v>-13.513857214557907</v>
      </c>
      <c r="AV655" s="224"/>
      <c r="AW655" s="224">
        <v>0</v>
      </c>
      <c r="AX655" s="43">
        <v>0</v>
      </c>
      <c r="AY655" s="268">
        <v>999</v>
      </c>
      <c r="AZ655" s="255">
        <v>788</v>
      </c>
      <c r="BA655" s="256">
        <v>211</v>
      </c>
      <c r="BB655" s="257">
        <v>0</v>
      </c>
      <c r="BC655" s="257">
        <v>0</v>
      </c>
      <c r="BD655" s="267" t="s">
        <v>22151</v>
      </c>
    </row>
    <row r="656" spans="1:56" x14ac:dyDescent="0.3">
      <c r="A656" s="178" t="s">
        <v>8319</v>
      </c>
      <c r="B656" s="33" t="s">
        <v>6703</v>
      </c>
      <c r="C656" s="33" t="s">
        <v>7888</v>
      </c>
      <c r="D656" s="121" t="s">
        <v>8909</v>
      </c>
      <c r="E656" s="33" t="s">
        <v>1470</v>
      </c>
      <c r="F656" s="1" t="s">
        <v>6120</v>
      </c>
      <c r="G656" s="1" t="s">
        <v>1373</v>
      </c>
      <c r="H656" s="1">
        <v>2413</v>
      </c>
      <c r="I656" s="1" t="s">
        <v>9447</v>
      </c>
      <c r="J656" s="1" t="e">
        <v>#VALUE!</v>
      </c>
      <c r="K656" s="1" t="s">
        <v>8912</v>
      </c>
      <c r="L656" s="170">
        <v>0</v>
      </c>
      <c r="M656" s="170">
        <v>0</v>
      </c>
      <c r="N656" s="68">
        <v>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68">
        <v>0</v>
      </c>
      <c r="V656" s="68">
        <v>0</v>
      </c>
      <c r="W656" s="68">
        <v>0</v>
      </c>
      <c r="X656" s="68">
        <v>0</v>
      </c>
      <c r="Y656" s="68">
        <v>0</v>
      </c>
      <c r="Z656" s="68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0.20996323164924546</v>
      </c>
      <c r="AK656" s="5">
        <v>0</v>
      </c>
      <c r="AL656" s="5">
        <v>0.20996323164924546</v>
      </c>
      <c r="AM656" s="68">
        <v>360</v>
      </c>
      <c r="AN656" s="5">
        <v>0.20996323164924546</v>
      </c>
      <c r="AO656" s="17">
        <v>225</v>
      </c>
      <c r="AP656" s="17" t="s">
        <v>22151</v>
      </c>
      <c r="AQ656" s="5">
        <v>6.895458119358298</v>
      </c>
      <c r="AR656" s="5">
        <v>-6.6854948877090523</v>
      </c>
      <c r="AS656" s="68">
        <v>360</v>
      </c>
      <c r="AT656" s="14">
        <v>0</v>
      </c>
      <c r="AU656" s="42">
        <v>-13.513857214557907</v>
      </c>
      <c r="AV656" s="19"/>
      <c r="AW656" s="19">
        <v>0</v>
      </c>
      <c r="AX656" s="43">
        <v>0</v>
      </c>
      <c r="AY656" s="167">
        <v>999</v>
      </c>
      <c r="AZ656" s="167">
        <v>788</v>
      </c>
      <c r="BA656" s="113">
        <v>211</v>
      </c>
      <c r="BB656" s="160">
        <v>0</v>
      </c>
      <c r="BC656" s="160">
        <v>0</v>
      </c>
      <c r="BD656" s="267" t="s">
        <v>22151</v>
      </c>
    </row>
    <row r="657" spans="1:56" x14ac:dyDescent="0.3">
      <c r="A657" s="214" t="s">
        <v>4691</v>
      </c>
      <c r="B657" s="26" t="s">
        <v>8053</v>
      </c>
      <c r="C657" s="26" t="s">
        <v>6804</v>
      </c>
      <c r="D657" s="121" t="s">
        <v>894</v>
      </c>
      <c r="E657" s="26" t="s">
        <v>3591</v>
      </c>
      <c r="F657" s="1" t="s">
        <v>3591</v>
      </c>
      <c r="G657" s="1" t="s">
        <v>1373</v>
      </c>
      <c r="H657" s="114">
        <v>9943</v>
      </c>
      <c r="I657" s="114" t="s">
        <v>10249</v>
      </c>
      <c r="J657" s="114" t="e">
        <v>#VALUE!</v>
      </c>
      <c r="K657" s="114" t="s">
        <v>6168</v>
      </c>
      <c r="L657" s="172">
        <v>0</v>
      </c>
      <c r="M657" s="172">
        <v>0</v>
      </c>
      <c r="N657" s="115">
        <v>0</v>
      </c>
      <c r="O657" s="115">
        <v>0</v>
      </c>
      <c r="P657" s="115">
        <v>0</v>
      </c>
      <c r="Q657" s="115">
        <v>0</v>
      </c>
      <c r="R657" s="115">
        <v>0</v>
      </c>
      <c r="S657" s="115">
        <v>0</v>
      </c>
      <c r="T657" s="115">
        <v>0</v>
      </c>
      <c r="U657" s="115">
        <v>0</v>
      </c>
      <c r="V657" s="115">
        <v>0</v>
      </c>
      <c r="W657" s="115">
        <v>0</v>
      </c>
      <c r="X657" s="115">
        <v>0</v>
      </c>
      <c r="Y657" s="115">
        <v>0</v>
      </c>
      <c r="Z657" s="115">
        <v>0</v>
      </c>
      <c r="AA657" s="116">
        <v>0</v>
      </c>
      <c r="AB657" s="116">
        <v>0</v>
      </c>
      <c r="AC657" s="116">
        <v>0</v>
      </c>
      <c r="AD657" s="116">
        <v>0</v>
      </c>
      <c r="AE657" s="116">
        <v>0</v>
      </c>
      <c r="AF657" s="116">
        <v>0</v>
      </c>
      <c r="AG657" s="116">
        <v>0</v>
      </c>
      <c r="AH657" s="116">
        <v>0</v>
      </c>
      <c r="AI657" s="116">
        <v>0</v>
      </c>
      <c r="AJ657" s="116">
        <v>0.20996323164924546</v>
      </c>
      <c r="AK657" s="116">
        <v>0</v>
      </c>
      <c r="AL657" s="116">
        <v>0.20996323164924546</v>
      </c>
      <c r="AM657" s="115">
        <v>360</v>
      </c>
      <c r="AN657" s="116">
        <v>0.20996323164924546</v>
      </c>
      <c r="AO657" s="119">
        <v>225</v>
      </c>
      <c r="AP657" s="119" t="s">
        <v>22151</v>
      </c>
      <c r="AQ657" s="27">
        <v>6.895458119358298</v>
      </c>
      <c r="AR657" s="27">
        <v>-6.6854948877090523</v>
      </c>
      <c r="AS657" s="115">
        <v>360</v>
      </c>
      <c r="AT657" s="116">
        <v>0</v>
      </c>
      <c r="AU657" s="117">
        <v>-13.513857214557907</v>
      </c>
      <c r="AV657" s="116"/>
      <c r="AW657" s="116">
        <v>0</v>
      </c>
      <c r="AX657" s="43">
        <v>0</v>
      </c>
      <c r="AY657" s="168">
        <v>999</v>
      </c>
      <c r="AZ657" s="168">
        <v>788</v>
      </c>
      <c r="BA657" s="120">
        <v>211</v>
      </c>
      <c r="BB657" s="161">
        <v>0</v>
      </c>
      <c r="BC657" s="161">
        <v>0</v>
      </c>
      <c r="BD657" s="267" t="s">
        <v>22151</v>
      </c>
    </row>
    <row r="658" spans="1:56" x14ac:dyDescent="0.3">
      <c r="A658" s="178" t="s">
        <v>2976</v>
      </c>
      <c r="B658" s="33" t="s">
        <v>7700</v>
      </c>
      <c r="C658" s="33" t="s">
        <v>6987</v>
      </c>
      <c r="D658" s="121" t="s">
        <v>983</v>
      </c>
      <c r="E658" s="33" t="s">
        <v>3591</v>
      </c>
      <c r="F658" s="1" t="s">
        <v>3591</v>
      </c>
      <c r="G658" s="1" t="s">
        <v>1373</v>
      </c>
      <c r="H658" s="1">
        <v>3223</v>
      </c>
      <c r="I658" s="1" t="s">
        <v>10392</v>
      </c>
      <c r="J658" s="1" t="e">
        <v>#VALUE!</v>
      </c>
      <c r="K658" s="1" t="s">
        <v>8926</v>
      </c>
      <c r="L658" s="170">
        <v>0</v>
      </c>
      <c r="M658" s="170">
        <v>0</v>
      </c>
      <c r="N658" s="68">
        <v>0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0</v>
      </c>
      <c r="Z658" s="68">
        <v>0</v>
      </c>
      <c r="AA658" s="5">
        <v>0</v>
      </c>
      <c r="AB658" s="5">
        <v>0</v>
      </c>
      <c r="AC658" s="7">
        <v>0</v>
      </c>
      <c r="AD658" s="7">
        <v>0</v>
      </c>
      <c r="AE658" s="7">
        <v>0</v>
      </c>
      <c r="AF658" s="7">
        <v>0</v>
      </c>
      <c r="AG658" s="7">
        <v>0</v>
      </c>
      <c r="AH658" s="7">
        <v>0</v>
      </c>
      <c r="AI658" s="5">
        <v>0</v>
      </c>
      <c r="AJ658" s="5">
        <v>0.20996323164924546</v>
      </c>
      <c r="AK658" s="7">
        <v>0</v>
      </c>
      <c r="AL658" s="7">
        <v>0.20996323164924546</v>
      </c>
      <c r="AM658" s="84">
        <v>360</v>
      </c>
      <c r="AN658" s="7">
        <v>0.20996323164924546</v>
      </c>
      <c r="AO658" s="18">
        <v>225</v>
      </c>
      <c r="AP658" s="18" t="s">
        <v>22151</v>
      </c>
      <c r="AQ658" s="7">
        <v>6.895458119358298</v>
      </c>
      <c r="AR658" s="7">
        <v>-6.6854948877090523</v>
      </c>
      <c r="AS658" s="84">
        <v>360</v>
      </c>
      <c r="AT658" s="15">
        <v>0</v>
      </c>
      <c r="AU658" s="46">
        <v>-13.513857214557907</v>
      </c>
      <c r="AV658" s="20"/>
      <c r="AW658" s="20">
        <v>0</v>
      </c>
      <c r="AX658" s="43">
        <v>0</v>
      </c>
      <c r="AY658" s="167">
        <v>999</v>
      </c>
      <c r="AZ658" s="167">
        <v>788</v>
      </c>
      <c r="BA658" s="113">
        <v>211</v>
      </c>
      <c r="BB658" s="160">
        <v>0</v>
      </c>
      <c r="BC658" s="160">
        <v>0</v>
      </c>
      <c r="BD658" s="267" t="s">
        <v>22151</v>
      </c>
    </row>
    <row r="659" spans="1:56" x14ac:dyDescent="0.3">
      <c r="A659" s="178" t="s">
        <v>2985</v>
      </c>
      <c r="B659" s="33" t="s">
        <v>6932</v>
      </c>
      <c r="C659" s="33" t="s">
        <v>8061</v>
      </c>
      <c r="D659" s="121" t="s">
        <v>921</v>
      </c>
      <c r="E659" s="33" t="s">
        <v>3591</v>
      </c>
      <c r="F659" s="1" t="s">
        <v>3591</v>
      </c>
      <c r="G659" s="1" t="s">
        <v>1373</v>
      </c>
      <c r="H659" s="1">
        <v>8948</v>
      </c>
      <c r="I659" s="1" t="s">
        <v>10087</v>
      </c>
      <c r="J659" s="1" t="e">
        <v>#VALUE!</v>
      </c>
      <c r="K659" s="1" t="s">
        <v>8930</v>
      </c>
      <c r="L659" s="170">
        <v>0</v>
      </c>
      <c r="M659" s="170">
        <v>0</v>
      </c>
      <c r="N659" s="68">
        <v>0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68">
        <v>0</v>
      </c>
      <c r="V659" s="68">
        <v>0</v>
      </c>
      <c r="W659" s="68">
        <v>0</v>
      </c>
      <c r="X659" s="68">
        <v>0</v>
      </c>
      <c r="Y659" s="68">
        <v>0</v>
      </c>
      <c r="Z659" s="68">
        <v>0</v>
      </c>
      <c r="AA659" s="5">
        <v>0</v>
      </c>
      <c r="AB659" s="5">
        <v>0</v>
      </c>
      <c r="AC659" s="34">
        <v>0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5">
        <v>0</v>
      </c>
      <c r="AJ659" s="5">
        <v>0.20996323164924546</v>
      </c>
      <c r="AK659" s="5">
        <v>0</v>
      </c>
      <c r="AL659" s="34">
        <v>0.20996323164924546</v>
      </c>
      <c r="AM659" s="105">
        <v>360</v>
      </c>
      <c r="AN659" s="34">
        <v>0.20996323164924546</v>
      </c>
      <c r="AO659" s="35">
        <v>225</v>
      </c>
      <c r="AP659" s="35" t="s">
        <v>22151</v>
      </c>
      <c r="AQ659" s="34">
        <v>6.895458119358298</v>
      </c>
      <c r="AR659" s="34">
        <v>-6.6854948877090523</v>
      </c>
      <c r="AS659" s="105">
        <v>360</v>
      </c>
      <c r="AT659" s="34">
        <v>0</v>
      </c>
      <c r="AU659" s="44">
        <v>-13.513857214557907</v>
      </c>
      <c r="AV659" s="34"/>
      <c r="AW659" s="34">
        <v>0</v>
      </c>
      <c r="AX659" s="43">
        <v>0</v>
      </c>
      <c r="AY659" s="167">
        <v>999</v>
      </c>
      <c r="AZ659" s="167">
        <v>788</v>
      </c>
      <c r="BA659" s="113">
        <v>211</v>
      </c>
      <c r="BB659" s="160">
        <v>0</v>
      </c>
      <c r="BC659" s="160">
        <v>0</v>
      </c>
      <c r="BD659" s="267" t="s">
        <v>22151</v>
      </c>
    </row>
    <row r="660" spans="1:56" x14ac:dyDescent="0.3">
      <c r="A660" s="212" t="s">
        <v>2990</v>
      </c>
      <c r="B660" s="1" t="s">
        <v>6932</v>
      </c>
      <c r="C660" s="1" t="s">
        <v>7202</v>
      </c>
      <c r="D660" s="121" t="s">
        <v>353</v>
      </c>
      <c r="E660" s="1" t="s">
        <v>3591</v>
      </c>
      <c r="F660" s="1" t="s">
        <v>3591</v>
      </c>
      <c r="G660" s="1" t="s">
        <v>1373</v>
      </c>
      <c r="H660" s="216">
        <v>7983</v>
      </c>
      <c r="I660" s="216" t="s">
        <v>9256</v>
      </c>
      <c r="J660" s="244" t="e">
        <v>#VALUE!</v>
      </c>
      <c r="K660" s="244" t="s">
        <v>6202</v>
      </c>
      <c r="L660" s="171">
        <v>0</v>
      </c>
      <c r="M660" s="171">
        <v>0</v>
      </c>
      <c r="N660" s="221">
        <v>0</v>
      </c>
      <c r="O660" s="97">
        <v>0</v>
      </c>
      <c r="P660" s="97">
        <v>0</v>
      </c>
      <c r="Q660" s="221">
        <v>0</v>
      </c>
      <c r="R660" s="97">
        <v>0</v>
      </c>
      <c r="S660" s="97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4">
        <v>0</v>
      </c>
      <c r="AB660" s="224">
        <v>0</v>
      </c>
      <c r="AC660" s="224">
        <v>0</v>
      </c>
      <c r="AD660" s="245">
        <v>0</v>
      </c>
      <c r="AE660" s="224">
        <v>0</v>
      </c>
      <c r="AF660" s="245">
        <v>0</v>
      </c>
      <c r="AG660" s="245">
        <v>0</v>
      </c>
      <c r="AH660" s="224">
        <v>0</v>
      </c>
      <c r="AI660" s="224">
        <v>0</v>
      </c>
      <c r="AJ660" s="224">
        <v>0.20996323164924546</v>
      </c>
      <c r="AK660" s="224">
        <v>0</v>
      </c>
      <c r="AL660" s="228">
        <v>0.20996323164924546</v>
      </c>
      <c r="AM660" s="246">
        <v>360</v>
      </c>
      <c r="AN660" s="247">
        <v>0.20996323164924546</v>
      </c>
      <c r="AO660" s="248">
        <v>225</v>
      </c>
      <c r="AP660" s="253" t="s">
        <v>22151</v>
      </c>
      <c r="AQ660" s="224">
        <v>6.895458119358298</v>
      </c>
      <c r="AR660" s="224">
        <v>-6.6854948877090523</v>
      </c>
      <c r="AS660" s="221">
        <v>360</v>
      </c>
      <c r="AT660" s="224">
        <v>0</v>
      </c>
      <c r="AU660" s="239">
        <v>-13.513857214557907</v>
      </c>
      <c r="AV660" s="224"/>
      <c r="AW660" s="224">
        <v>0</v>
      </c>
      <c r="AX660" s="43">
        <v>0</v>
      </c>
      <c r="AY660" s="268">
        <v>999</v>
      </c>
      <c r="AZ660" s="255">
        <v>788</v>
      </c>
      <c r="BA660" s="256">
        <v>211</v>
      </c>
      <c r="BB660" s="257">
        <v>0</v>
      </c>
      <c r="BC660" s="257">
        <v>0</v>
      </c>
      <c r="BD660" s="267" t="s">
        <v>22151</v>
      </c>
    </row>
    <row r="661" spans="1:56" x14ac:dyDescent="0.3">
      <c r="A661" s="178" t="s">
        <v>2999</v>
      </c>
      <c r="B661" s="33" t="s">
        <v>8064</v>
      </c>
      <c r="C661" s="33" t="s">
        <v>6720</v>
      </c>
      <c r="D661" s="121" t="s">
        <v>807</v>
      </c>
      <c r="E661" s="33" t="s">
        <v>3591</v>
      </c>
      <c r="F661" s="1" t="s">
        <v>3591</v>
      </c>
      <c r="G661" s="1" t="s">
        <v>1373</v>
      </c>
      <c r="H661" s="1">
        <v>4083</v>
      </c>
      <c r="I661" s="1" t="s">
        <v>10083</v>
      </c>
      <c r="J661" s="1" t="e">
        <v>#VALUE!</v>
      </c>
      <c r="K661" s="1" t="s">
        <v>8935</v>
      </c>
      <c r="L661" s="170">
        <v>0</v>
      </c>
      <c r="M661" s="170">
        <v>0</v>
      </c>
      <c r="N661" s="68">
        <v>0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68">
        <v>0</v>
      </c>
      <c r="V661" s="68">
        <v>0</v>
      </c>
      <c r="W661" s="68">
        <v>0</v>
      </c>
      <c r="X661" s="68">
        <v>0</v>
      </c>
      <c r="Y661" s="68">
        <v>0</v>
      </c>
      <c r="Z661" s="68">
        <v>0</v>
      </c>
      <c r="AA661" s="5">
        <v>0</v>
      </c>
      <c r="AB661" s="5">
        <v>0</v>
      </c>
      <c r="AC661" s="7">
        <v>0</v>
      </c>
      <c r="AD661" s="7">
        <v>0</v>
      </c>
      <c r="AE661" s="7">
        <v>0</v>
      </c>
      <c r="AF661" s="7">
        <v>0</v>
      </c>
      <c r="AG661" s="7">
        <v>0</v>
      </c>
      <c r="AH661" s="7">
        <v>0</v>
      </c>
      <c r="AI661" s="5">
        <v>0</v>
      </c>
      <c r="AJ661" s="5">
        <v>0.20996323164924546</v>
      </c>
      <c r="AK661" s="7">
        <v>0</v>
      </c>
      <c r="AL661" s="7">
        <v>0.20996323164924546</v>
      </c>
      <c r="AM661" s="84">
        <v>360</v>
      </c>
      <c r="AN661" s="7">
        <v>0.20996323164924546</v>
      </c>
      <c r="AO661" s="18">
        <v>225</v>
      </c>
      <c r="AP661" s="18" t="s">
        <v>22151</v>
      </c>
      <c r="AQ661" s="7">
        <v>6.895458119358298</v>
      </c>
      <c r="AR661" s="7">
        <v>-6.6854948877090523</v>
      </c>
      <c r="AS661" s="84">
        <v>360</v>
      </c>
      <c r="AT661" s="15">
        <v>0</v>
      </c>
      <c r="AU661" s="46">
        <v>-13.513857214557907</v>
      </c>
      <c r="AV661" s="20"/>
      <c r="AW661" s="20">
        <v>0</v>
      </c>
      <c r="AX661" s="43">
        <v>0</v>
      </c>
      <c r="AY661" s="167">
        <v>999</v>
      </c>
      <c r="AZ661" s="167">
        <v>788</v>
      </c>
      <c r="BA661" s="113">
        <v>211</v>
      </c>
      <c r="BB661" s="160">
        <v>0</v>
      </c>
      <c r="BC661" s="160">
        <v>0</v>
      </c>
      <c r="BD661" s="267" t="s">
        <v>22151</v>
      </c>
    </row>
    <row r="662" spans="1:56" x14ac:dyDescent="0.3">
      <c r="A662" s="212" t="s">
        <v>3018</v>
      </c>
      <c r="B662" s="1" t="s">
        <v>8066</v>
      </c>
      <c r="C662" s="1" t="s">
        <v>6646</v>
      </c>
      <c r="D662" s="121" t="s">
        <v>1042</v>
      </c>
      <c r="E662" s="1" t="s">
        <v>3591</v>
      </c>
      <c r="F662" s="1" t="s">
        <v>3591</v>
      </c>
      <c r="G662" s="1" t="s">
        <v>1373</v>
      </c>
      <c r="H662" s="216" t="e">
        <v>#VALUE!</v>
      </c>
      <c r="I662" s="216" t="s">
        <v>1041</v>
      </c>
      <c r="J662" s="244" t="e">
        <v>#VALUE!</v>
      </c>
      <c r="K662" s="244" t="s">
        <v>8943</v>
      </c>
      <c r="L662" s="171">
        <v>0</v>
      </c>
      <c r="M662" s="171">
        <v>0</v>
      </c>
      <c r="N662" s="221">
        <v>0</v>
      </c>
      <c r="O662" s="97">
        <v>0</v>
      </c>
      <c r="P662" s="97">
        <v>0</v>
      </c>
      <c r="Q662" s="221">
        <v>0</v>
      </c>
      <c r="R662" s="97">
        <v>0</v>
      </c>
      <c r="S662" s="97">
        <v>0</v>
      </c>
      <c r="T662" s="221">
        <v>0</v>
      </c>
      <c r="U662" s="221">
        <v>0</v>
      </c>
      <c r="V662" s="221">
        <v>0</v>
      </c>
      <c r="W662" s="221">
        <v>0</v>
      </c>
      <c r="X662" s="221">
        <v>0</v>
      </c>
      <c r="Y662" s="221">
        <v>0</v>
      </c>
      <c r="Z662" s="221">
        <v>0</v>
      </c>
      <c r="AA662" s="224">
        <v>0</v>
      </c>
      <c r="AB662" s="224">
        <v>0</v>
      </c>
      <c r="AC662" s="236">
        <v>0</v>
      </c>
      <c r="AD662" s="225">
        <v>0</v>
      </c>
      <c r="AE662" s="236">
        <v>0</v>
      </c>
      <c r="AF662" s="225">
        <v>0</v>
      </c>
      <c r="AG662" s="225">
        <v>0</v>
      </c>
      <c r="AH662" s="236">
        <v>0</v>
      </c>
      <c r="AI662" s="224">
        <v>0</v>
      </c>
      <c r="AJ662" s="224">
        <v>0.20996323164924546</v>
      </c>
      <c r="AK662" s="236">
        <v>0</v>
      </c>
      <c r="AL662" s="242">
        <v>0.20996323164924546</v>
      </c>
      <c r="AM662" s="229">
        <v>360</v>
      </c>
      <c r="AN662" s="230">
        <v>0.20996323164924546</v>
      </c>
      <c r="AO662" s="250">
        <v>225</v>
      </c>
      <c r="AP662" s="233" t="s">
        <v>22151</v>
      </c>
      <c r="AQ662" s="236">
        <v>6.895458119358298</v>
      </c>
      <c r="AR662" s="236">
        <v>-6.6854948877090523</v>
      </c>
      <c r="AS662" s="238">
        <v>360</v>
      </c>
      <c r="AT662" s="236">
        <v>0</v>
      </c>
      <c r="AU662" s="243">
        <v>-13.513857214557907</v>
      </c>
      <c r="AV662" s="236"/>
      <c r="AW662" s="236">
        <v>0</v>
      </c>
      <c r="AX662" s="43">
        <v>0</v>
      </c>
      <c r="AY662" s="268">
        <v>999</v>
      </c>
      <c r="AZ662" s="255">
        <v>788</v>
      </c>
      <c r="BA662" s="256">
        <v>211</v>
      </c>
      <c r="BB662" s="257">
        <v>0</v>
      </c>
      <c r="BC662" s="257">
        <v>0</v>
      </c>
      <c r="BD662" s="267" t="s">
        <v>22151</v>
      </c>
    </row>
    <row r="663" spans="1:56" x14ac:dyDescent="0.3">
      <c r="A663" s="178" t="s">
        <v>16711</v>
      </c>
      <c r="B663" s="33" t="s">
        <v>14873</v>
      </c>
      <c r="C663" s="33" t="s">
        <v>16713</v>
      </c>
      <c r="D663" s="121" t="s">
        <v>16712</v>
      </c>
      <c r="E663" s="33" t="s">
        <v>1446</v>
      </c>
      <c r="F663" s="1" t="s">
        <v>9094</v>
      </c>
      <c r="G663" s="1" t="s">
        <v>1373</v>
      </c>
      <c r="H663" s="1">
        <v>10039</v>
      </c>
      <c r="I663" s="1" t="s">
        <v>16714</v>
      </c>
      <c r="J663" s="1">
        <v>0</v>
      </c>
      <c r="K663" s="1" t="s">
        <v>22631</v>
      </c>
      <c r="L663" s="170">
        <v>0</v>
      </c>
      <c r="M663" s="170">
        <v>0</v>
      </c>
      <c r="N663" s="68">
        <v>0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68">
        <v>0</v>
      </c>
      <c r="V663" s="68">
        <v>0</v>
      </c>
      <c r="W663" s="68">
        <v>0</v>
      </c>
      <c r="X663" s="68">
        <v>0</v>
      </c>
      <c r="Y663" s="68">
        <v>0</v>
      </c>
      <c r="Z663" s="68">
        <v>0</v>
      </c>
      <c r="AA663" s="5">
        <v>0</v>
      </c>
      <c r="AB663" s="5">
        <v>0</v>
      </c>
      <c r="AC663" s="34">
        <v>0</v>
      </c>
      <c r="AD663" s="34">
        <v>0</v>
      </c>
      <c r="AE663" s="34">
        <v>0</v>
      </c>
      <c r="AF663" s="34">
        <v>0</v>
      </c>
      <c r="AG663" s="34">
        <v>0</v>
      </c>
      <c r="AH663" s="34">
        <v>0</v>
      </c>
      <c r="AI663" s="5">
        <v>0</v>
      </c>
      <c r="AJ663" s="5">
        <v>0.20996323164924546</v>
      </c>
      <c r="AK663" s="5">
        <v>0</v>
      </c>
      <c r="AL663" s="34">
        <v>0.20996323164924546</v>
      </c>
      <c r="AM663" s="105">
        <v>360</v>
      </c>
      <c r="AN663" s="34">
        <v>0.20996323164924546</v>
      </c>
      <c r="AO663" s="35">
        <v>225</v>
      </c>
      <c r="AP663" s="35" t="s">
        <v>22151</v>
      </c>
      <c r="AQ663" s="34">
        <v>6.895458119358298</v>
      </c>
      <c r="AR663" s="34">
        <v>-6.6854948877090523</v>
      </c>
      <c r="AS663" s="105">
        <v>360</v>
      </c>
      <c r="AT663" s="34">
        <v>0</v>
      </c>
      <c r="AU663" s="44">
        <v>-13.513857214557907</v>
      </c>
      <c r="AV663" s="34"/>
      <c r="AW663" s="34">
        <v>0</v>
      </c>
      <c r="AX663" s="43">
        <v>0</v>
      </c>
      <c r="AY663" s="167">
        <v>999</v>
      </c>
      <c r="AZ663" s="167">
        <v>788</v>
      </c>
      <c r="BA663" s="113">
        <v>211</v>
      </c>
      <c r="BB663" s="160">
        <v>0</v>
      </c>
      <c r="BC663" s="160">
        <v>0</v>
      </c>
      <c r="BD663" s="267" t="s">
        <v>22151</v>
      </c>
    </row>
    <row r="664" spans="1:56" x14ac:dyDescent="0.3">
      <c r="A664" s="178" t="s">
        <v>3054</v>
      </c>
      <c r="B664" s="33" t="s">
        <v>7034</v>
      </c>
      <c r="C664" s="33" t="s">
        <v>7035</v>
      </c>
      <c r="D664" s="121" t="s">
        <v>971</v>
      </c>
      <c r="E664" s="33" t="s">
        <v>3591</v>
      </c>
      <c r="F664" s="1" t="s">
        <v>3591</v>
      </c>
      <c r="G664" s="1" t="s">
        <v>1373</v>
      </c>
      <c r="H664" s="1">
        <v>2966</v>
      </c>
      <c r="I664" s="1" t="s">
        <v>9460</v>
      </c>
      <c r="J664" s="1" t="e">
        <v>#VALUE!</v>
      </c>
      <c r="K664" s="1" t="s">
        <v>8955</v>
      </c>
      <c r="L664" s="170">
        <v>0</v>
      </c>
      <c r="M664" s="170">
        <v>0</v>
      </c>
      <c r="N664" s="68">
        <v>0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68">
        <v>0</v>
      </c>
      <c r="AA664" s="5">
        <v>0</v>
      </c>
      <c r="AB664" s="5">
        <v>0</v>
      </c>
      <c r="AC664" s="27">
        <v>0</v>
      </c>
      <c r="AD664" s="27">
        <v>0</v>
      </c>
      <c r="AE664" s="27">
        <v>0</v>
      </c>
      <c r="AF664" s="27">
        <v>0</v>
      </c>
      <c r="AG664" s="27">
        <v>0</v>
      </c>
      <c r="AH664" s="27">
        <v>0</v>
      </c>
      <c r="AI664" s="5">
        <v>0</v>
      </c>
      <c r="AJ664" s="5">
        <v>0.20996323164924546</v>
      </c>
      <c r="AK664" s="5">
        <v>0</v>
      </c>
      <c r="AL664" s="27">
        <v>0.20996323164924546</v>
      </c>
      <c r="AM664" s="97">
        <v>360</v>
      </c>
      <c r="AN664" s="27">
        <v>0.20996323164924546</v>
      </c>
      <c r="AO664" s="28">
        <v>225</v>
      </c>
      <c r="AP664" s="28" t="s">
        <v>22151</v>
      </c>
      <c r="AQ664" s="27">
        <v>6.895458119358298</v>
      </c>
      <c r="AR664" s="27">
        <v>-6.6854948877090523</v>
      </c>
      <c r="AS664" s="97">
        <v>360</v>
      </c>
      <c r="AT664" s="27">
        <v>0</v>
      </c>
      <c r="AU664" s="43">
        <v>-13.513857214557907</v>
      </c>
      <c r="AV664" s="27"/>
      <c r="AW664" s="27">
        <v>0</v>
      </c>
      <c r="AX664" s="43">
        <v>0</v>
      </c>
      <c r="AY664" s="167">
        <v>999</v>
      </c>
      <c r="AZ664" s="167">
        <v>788</v>
      </c>
      <c r="BA664" s="113">
        <v>211</v>
      </c>
      <c r="BB664" s="160">
        <v>0</v>
      </c>
      <c r="BC664" s="160">
        <v>0</v>
      </c>
      <c r="BD664" s="267" t="s">
        <v>22151</v>
      </c>
    </row>
    <row r="665" spans="1:56" x14ac:dyDescent="0.3">
      <c r="A665" s="212" t="s">
        <v>3517</v>
      </c>
      <c r="B665" s="1" t="s">
        <v>7034</v>
      </c>
      <c r="C665" s="1" t="s">
        <v>7041</v>
      </c>
      <c r="D665" s="121" t="s">
        <v>143</v>
      </c>
      <c r="E665" s="1" t="s">
        <v>1446</v>
      </c>
      <c r="F665" s="1" t="s">
        <v>9094</v>
      </c>
      <c r="G665" s="1" t="s">
        <v>1373</v>
      </c>
      <c r="H665" s="216">
        <v>6178</v>
      </c>
      <c r="I665" s="216" t="s">
        <v>9317</v>
      </c>
      <c r="J665" s="244" t="e">
        <v>#VALUE!</v>
      </c>
      <c r="K665" s="244" t="s">
        <v>6257</v>
      </c>
      <c r="L665" s="171">
        <v>0</v>
      </c>
      <c r="M665" s="171">
        <v>0</v>
      </c>
      <c r="N665" s="221">
        <v>0</v>
      </c>
      <c r="O665" s="97">
        <v>0</v>
      </c>
      <c r="P665" s="97">
        <v>0</v>
      </c>
      <c r="Q665" s="221">
        <v>0</v>
      </c>
      <c r="R665" s="97">
        <v>0</v>
      </c>
      <c r="S665" s="97">
        <v>0</v>
      </c>
      <c r="T665" s="221">
        <v>0</v>
      </c>
      <c r="U665" s="221">
        <v>0</v>
      </c>
      <c r="V665" s="221">
        <v>0</v>
      </c>
      <c r="W665" s="221">
        <v>0</v>
      </c>
      <c r="X665" s="221">
        <v>0</v>
      </c>
      <c r="Y665" s="221">
        <v>0</v>
      </c>
      <c r="Z665" s="221">
        <v>0</v>
      </c>
      <c r="AA665" s="224">
        <v>0</v>
      </c>
      <c r="AB665" s="224">
        <v>0</v>
      </c>
      <c r="AC665" s="236">
        <v>0</v>
      </c>
      <c r="AD665" s="225">
        <v>0</v>
      </c>
      <c r="AE665" s="236">
        <v>0</v>
      </c>
      <c r="AF665" s="225">
        <v>0</v>
      </c>
      <c r="AG665" s="225">
        <v>0</v>
      </c>
      <c r="AH665" s="236">
        <v>0</v>
      </c>
      <c r="AI665" s="224">
        <v>0</v>
      </c>
      <c r="AJ665" s="224">
        <v>0.20996323164924546</v>
      </c>
      <c r="AK665" s="236">
        <v>0</v>
      </c>
      <c r="AL665" s="242">
        <v>0.20996323164924546</v>
      </c>
      <c r="AM665" s="229">
        <v>360</v>
      </c>
      <c r="AN665" s="230">
        <v>0.20996323164924546</v>
      </c>
      <c r="AO665" s="250">
        <v>225</v>
      </c>
      <c r="AP665" s="233" t="s">
        <v>22151</v>
      </c>
      <c r="AQ665" s="236">
        <v>6.895458119358298</v>
      </c>
      <c r="AR665" s="236">
        <v>-6.6854948877090523</v>
      </c>
      <c r="AS665" s="238">
        <v>360</v>
      </c>
      <c r="AT665" s="236">
        <v>0</v>
      </c>
      <c r="AU665" s="243">
        <v>-13.513857214557907</v>
      </c>
      <c r="AV665" s="236"/>
      <c r="AW665" s="236">
        <v>0</v>
      </c>
      <c r="AX665" s="43">
        <v>0</v>
      </c>
      <c r="AY665" s="268">
        <v>999</v>
      </c>
      <c r="AZ665" s="255">
        <v>788</v>
      </c>
      <c r="BA665" s="256">
        <v>211</v>
      </c>
      <c r="BB665" s="257">
        <v>0</v>
      </c>
      <c r="BC665" s="257">
        <v>0</v>
      </c>
      <c r="BD665" s="267" t="s">
        <v>22151</v>
      </c>
    </row>
    <row r="666" spans="1:56" x14ac:dyDescent="0.3">
      <c r="A666" s="213" t="s">
        <v>3082</v>
      </c>
      <c r="B666" s="1" t="s">
        <v>7000</v>
      </c>
      <c r="C666" s="1" t="s">
        <v>7001</v>
      </c>
      <c r="D666" s="121" t="s">
        <v>12</v>
      </c>
      <c r="E666" s="1" t="s">
        <v>3591</v>
      </c>
      <c r="F666" s="1" t="s">
        <v>3591</v>
      </c>
      <c r="G666" s="1" t="s">
        <v>1373</v>
      </c>
      <c r="H666" s="1">
        <v>9883</v>
      </c>
      <c r="I666" s="1" t="s">
        <v>9872</v>
      </c>
      <c r="J666" s="1" t="e">
        <v>#VALUE!</v>
      </c>
      <c r="K666" s="1" t="s">
        <v>6271</v>
      </c>
      <c r="L666" s="170">
        <v>0</v>
      </c>
      <c r="M666" s="170">
        <v>0</v>
      </c>
      <c r="N666" s="68">
        <v>0</v>
      </c>
      <c r="O666" s="68">
        <v>0</v>
      </c>
      <c r="P666" s="68">
        <v>0</v>
      </c>
      <c r="Q666" s="77">
        <v>0</v>
      </c>
      <c r="R666" s="77">
        <v>0</v>
      </c>
      <c r="S666" s="77">
        <v>0</v>
      </c>
      <c r="T666" s="77">
        <v>0</v>
      </c>
      <c r="U666" s="77">
        <v>0</v>
      </c>
      <c r="V666" s="77">
        <v>0</v>
      </c>
      <c r="W666" s="77">
        <v>0</v>
      </c>
      <c r="X666" s="77">
        <v>0</v>
      </c>
      <c r="Y666" s="77">
        <v>0</v>
      </c>
      <c r="Z666" s="77">
        <v>0</v>
      </c>
      <c r="AA666" s="54">
        <v>0</v>
      </c>
      <c r="AB666" s="54">
        <v>0</v>
      </c>
      <c r="AC666" s="57">
        <v>0</v>
      </c>
      <c r="AD666" s="57">
        <v>0</v>
      </c>
      <c r="AE666" s="57">
        <v>0</v>
      </c>
      <c r="AF666" s="57">
        <v>0</v>
      </c>
      <c r="AG666" s="57">
        <v>0</v>
      </c>
      <c r="AH666" s="57">
        <v>0</v>
      </c>
      <c r="AI666" s="54">
        <v>0</v>
      </c>
      <c r="AJ666" s="54">
        <v>0.20996323164924546</v>
      </c>
      <c r="AK666" s="57">
        <v>0</v>
      </c>
      <c r="AL666" s="57">
        <v>0.20996323164924546</v>
      </c>
      <c r="AM666" s="81">
        <v>360</v>
      </c>
      <c r="AN666" s="57">
        <v>0.20996323164924546</v>
      </c>
      <c r="AO666" s="62">
        <v>225</v>
      </c>
      <c r="AP666" s="62" t="s">
        <v>22151</v>
      </c>
      <c r="AQ666" s="57">
        <v>6.895458119358298</v>
      </c>
      <c r="AR666" s="57">
        <v>-6.6854948877090523</v>
      </c>
      <c r="AS666" s="81">
        <v>360</v>
      </c>
      <c r="AT666" s="57">
        <v>0</v>
      </c>
      <c r="AU666" s="63">
        <v>-13.513857214557907</v>
      </c>
      <c r="AV666" s="57"/>
      <c r="AW666" s="57">
        <v>0</v>
      </c>
      <c r="AX666" s="43">
        <v>0</v>
      </c>
      <c r="AY666" s="167">
        <v>999</v>
      </c>
      <c r="AZ666" s="167">
        <v>788</v>
      </c>
      <c r="BA666" s="113">
        <v>211</v>
      </c>
      <c r="BB666" s="160">
        <v>0</v>
      </c>
      <c r="BC666" s="160">
        <v>0</v>
      </c>
      <c r="BD666" s="267" t="s">
        <v>22151</v>
      </c>
    </row>
    <row r="667" spans="1:56" x14ac:dyDescent="0.3">
      <c r="A667" s="178" t="s">
        <v>3086</v>
      </c>
      <c r="B667" s="1" t="s">
        <v>7702</v>
      </c>
      <c r="C667" s="1" t="s">
        <v>7663</v>
      </c>
      <c r="D667" s="121" t="s">
        <v>1112</v>
      </c>
      <c r="E667" s="1" t="s">
        <v>3591</v>
      </c>
      <c r="F667" s="1" t="s">
        <v>3591</v>
      </c>
      <c r="G667" s="1" t="s">
        <v>1373</v>
      </c>
      <c r="H667" s="1">
        <v>10267</v>
      </c>
      <c r="I667" s="1" t="s">
        <v>10837</v>
      </c>
      <c r="J667" s="1" t="e">
        <v>#VALUE!</v>
      </c>
      <c r="K667" s="1" t="s">
        <v>6273</v>
      </c>
      <c r="L667" s="170">
        <v>0</v>
      </c>
      <c r="M667" s="170">
        <v>0</v>
      </c>
      <c r="N667" s="68">
        <v>0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0</v>
      </c>
      <c r="Z667" s="68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0.20996323164924546</v>
      </c>
      <c r="AK667" s="5">
        <v>0</v>
      </c>
      <c r="AL667" s="5">
        <v>0.20996323164924546</v>
      </c>
      <c r="AM667" s="68">
        <v>360</v>
      </c>
      <c r="AN667" s="5">
        <v>0.20996323164924546</v>
      </c>
      <c r="AO667" s="17">
        <v>225</v>
      </c>
      <c r="AP667" s="17" t="s">
        <v>22151</v>
      </c>
      <c r="AQ667" s="49">
        <v>6.895458119358298</v>
      </c>
      <c r="AR667" s="7">
        <v>-6.6854948877090523</v>
      </c>
      <c r="AS667" s="84">
        <v>360</v>
      </c>
      <c r="AT667" s="14">
        <v>0</v>
      </c>
      <c r="AU667" s="42">
        <v>-13.513857214557907</v>
      </c>
      <c r="AV667" s="19"/>
      <c r="AW667" s="19">
        <v>0</v>
      </c>
      <c r="AX667" s="43">
        <v>0</v>
      </c>
      <c r="AY667" s="167">
        <v>999</v>
      </c>
      <c r="AZ667" s="167">
        <v>788</v>
      </c>
      <c r="BA667" s="113">
        <v>211</v>
      </c>
      <c r="BB667" s="160">
        <v>0</v>
      </c>
      <c r="BC667" s="160">
        <v>0</v>
      </c>
      <c r="BD667" s="267" t="s">
        <v>22151</v>
      </c>
    </row>
    <row r="668" spans="1:56" x14ac:dyDescent="0.3">
      <c r="A668" s="178" t="s">
        <v>3093</v>
      </c>
      <c r="B668" s="33" t="s">
        <v>8078</v>
      </c>
      <c r="C668" s="33" t="s">
        <v>6655</v>
      </c>
      <c r="D668" s="121" t="s">
        <v>1027</v>
      </c>
      <c r="E668" s="33" t="s">
        <v>3591</v>
      </c>
      <c r="F668" s="1" t="s">
        <v>3591</v>
      </c>
      <c r="G668" s="1" t="s">
        <v>1373</v>
      </c>
      <c r="H668" s="26">
        <v>7851</v>
      </c>
      <c r="I668" s="26" t="s">
        <v>10536</v>
      </c>
      <c r="J668" s="26" t="e">
        <v>#VALUE!</v>
      </c>
      <c r="K668" s="26" t="s">
        <v>8966</v>
      </c>
      <c r="L668" s="171">
        <v>0</v>
      </c>
      <c r="M668" s="171">
        <v>0</v>
      </c>
      <c r="N668" s="68">
        <v>0</v>
      </c>
      <c r="O668" s="68">
        <v>0</v>
      </c>
      <c r="P668" s="68">
        <v>0</v>
      </c>
      <c r="Q668" s="97">
        <v>0</v>
      </c>
      <c r="R668" s="97">
        <v>0</v>
      </c>
      <c r="S668" s="97">
        <v>0</v>
      </c>
      <c r="T668" s="97">
        <v>0</v>
      </c>
      <c r="U668" s="97">
        <v>0</v>
      </c>
      <c r="V668" s="97">
        <v>0</v>
      </c>
      <c r="W668" s="97">
        <v>0</v>
      </c>
      <c r="X668" s="97">
        <v>0</v>
      </c>
      <c r="Y668" s="97">
        <v>0</v>
      </c>
      <c r="Z668" s="97">
        <v>0</v>
      </c>
      <c r="AA668" s="27">
        <v>0</v>
      </c>
      <c r="AB668" s="27">
        <v>0</v>
      </c>
      <c r="AC668" s="27">
        <v>0</v>
      </c>
      <c r="AD668" s="27">
        <v>0</v>
      </c>
      <c r="AE668" s="27">
        <v>0</v>
      </c>
      <c r="AF668" s="27">
        <v>0</v>
      </c>
      <c r="AG668" s="27">
        <v>0</v>
      </c>
      <c r="AH668" s="27">
        <v>0</v>
      </c>
      <c r="AI668" s="27">
        <v>0</v>
      </c>
      <c r="AJ668" s="27">
        <v>0.20996323164924546</v>
      </c>
      <c r="AK668" s="27">
        <v>0</v>
      </c>
      <c r="AL668" s="27">
        <v>0.20996323164924546</v>
      </c>
      <c r="AM668" s="97">
        <v>360</v>
      </c>
      <c r="AN668" s="27">
        <v>0.20996323164924546</v>
      </c>
      <c r="AO668" s="28">
        <v>225</v>
      </c>
      <c r="AP668" s="28" t="s">
        <v>22151</v>
      </c>
      <c r="AQ668" s="69">
        <v>6.895458119358298</v>
      </c>
      <c r="AR668" s="29">
        <v>-6.6854948877090523</v>
      </c>
      <c r="AS668" s="101">
        <v>360</v>
      </c>
      <c r="AT668" s="27">
        <v>0</v>
      </c>
      <c r="AU668" s="43">
        <v>-13.513857214557907</v>
      </c>
      <c r="AV668" s="27"/>
      <c r="AW668" s="27">
        <v>0</v>
      </c>
      <c r="AX668" s="43">
        <v>0</v>
      </c>
      <c r="AY668" s="167">
        <v>999</v>
      </c>
      <c r="AZ668" s="167">
        <v>788</v>
      </c>
      <c r="BA668" s="113">
        <v>211</v>
      </c>
      <c r="BB668" s="160">
        <v>0</v>
      </c>
      <c r="BC668" s="160">
        <v>0</v>
      </c>
      <c r="BD668" s="267" t="s">
        <v>22151</v>
      </c>
    </row>
    <row r="669" spans="1:56" x14ac:dyDescent="0.3">
      <c r="A669" s="178" t="s">
        <v>3097</v>
      </c>
      <c r="B669" s="1" t="s">
        <v>8079</v>
      </c>
      <c r="C669" s="1" t="s">
        <v>6577</v>
      </c>
      <c r="D669" s="121" t="s">
        <v>1141</v>
      </c>
      <c r="E669" s="1" t="s">
        <v>1392</v>
      </c>
      <c r="F669" s="1" t="s">
        <v>6120</v>
      </c>
      <c r="G669" s="1" t="s">
        <v>1373</v>
      </c>
      <c r="H669" s="1">
        <v>7525</v>
      </c>
      <c r="I669" s="1" t="s">
        <v>10574</v>
      </c>
      <c r="J669" s="1" t="e">
        <v>#VALUE!</v>
      </c>
      <c r="K669" s="1" t="s">
        <v>6278</v>
      </c>
      <c r="L669" s="170">
        <v>0</v>
      </c>
      <c r="M669" s="170">
        <v>0</v>
      </c>
      <c r="N669" s="68">
        <v>0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0</v>
      </c>
      <c r="Z669" s="68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0.20996323164924546</v>
      </c>
      <c r="AK669" s="5">
        <v>0</v>
      </c>
      <c r="AL669" s="5">
        <v>0.20996323164924546</v>
      </c>
      <c r="AM669" s="68">
        <v>360</v>
      </c>
      <c r="AN669" s="5">
        <v>0.20996323164924546</v>
      </c>
      <c r="AO669" s="17">
        <v>225</v>
      </c>
      <c r="AP669" s="17" t="s">
        <v>22151</v>
      </c>
      <c r="AQ669" s="49">
        <v>6.895458119358298</v>
      </c>
      <c r="AR669" s="50">
        <v>-6.6854948877090523</v>
      </c>
      <c r="AS669" s="108">
        <v>360</v>
      </c>
      <c r="AT669" s="14">
        <v>0</v>
      </c>
      <c r="AU669" s="42">
        <v>-13.513857214557907</v>
      </c>
      <c r="AV669" s="19"/>
      <c r="AW669" s="19">
        <v>0</v>
      </c>
      <c r="AX669" s="43">
        <v>0</v>
      </c>
      <c r="AY669" s="167">
        <v>999</v>
      </c>
      <c r="AZ669" s="167">
        <v>788</v>
      </c>
      <c r="BA669" s="113">
        <v>211</v>
      </c>
      <c r="BB669" s="160">
        <v>0</v>
      </c>
      <c r="BC669" s="160">
        <v>0</v>
      </c>
      <c r="BD669" s="267" t="s">
        <v>22151</v>
      </c>
    </row>
    <row r="670" spans="1:56" x14ac:dyDescent="0.3">
      <c r="A670" s="178" t="s">
        <v>16766</v>
      </c>
      <c r="B670" s="33" t="s">
        <v>7347</v>
      </c>
      <c r="C670" s="33" t="s">
        <v>16768</v>
      </c>
      <c r="D670" s="121" t="s">
        <v>16767</v>
      </c>
      <c r="E670" s="33" t="s">
        <v>1379</v>
      </c>
      <c r="F670" s="1" t="s">
        <v>9094</v>
      </c>
      <c r="G670" s="1" t="s">
        <v>1373</v>
      </c>
      <c r="H670" s="1" t="e">
        <v>#VALUE!</v>
      </c>
      <c r="I670" s="1" t="s">
        <v>16769</v>
      </c>
      <c r="J670" s="1" t="e">
        <v>#VALUE!</v>
      </c>
      <c r="K670" s="1" t="s">
        <v>16771</v>
      </c>
      <c r="L670" s="170">
        <v>0</v>
      </c>
      <c r="M670" s="170">
        <v>0</v>
      </c>
      <c r="N670" s="68">
        <v>0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0</v>
      </c>
      <c r="V670" s="68">
        <v>0</v>
      </c>
      <c r="W670" s="68">
        <v>0</v>
      </c>
      <c r="X670" s="68">
        <v>0</v>
      </c>
      <c r="Y670" s="68">
        <v>0</v>
      </c>
      <c r="Z670" s="68">
        <v>0</v>
      </c>
      <c r="AA670" s="5">
        <v>0</v>
      </c>
      <c r="AB670" s="5">
        <v>0</v>
      </c>
      <c r="AC670" s="7">
        <v>0</v>
      </c>
      <c r="AD670" s="7">
        <v>0</v>
      </c>
      <c r="AE670" s="7">
        <v>0</v>
      </c>
      <c r="AF670" s="7">
        <v>0</v>
      </c>
      <c r="AG670" s="7">
        <v>0</v>
      </c>
      <c r="AH670" s="7">
        <v>0</v>
      </c>
      <c r="AI670" s="5">
        <v>0</v>
      </c>
      <c r="AJ670" s="5">
        <v>0.20996323164924546</v>
      </c>
      <c r="AK670" s="7">
        <v>0</v>
      </c>
      <c r="AL670" s="7">
        <v>0.20996323164924546</v>
      </c>
      <c r="AM670" s="84">
        <v>360</v>
      </c>
      <c r="AN670" s="7">
        <v>0.20996323164924546</v>
      </c>
      <c r="AO670" s="18">
        <v>225</v>
      </c>
      <c r="AP670" s="18" t="s">
        <v>22151</v>
      </c>
      <c r="AQ670" s="49">
        <v>6.895458119358298</v>
      </c>
      <c r="AR670" s="50">
        <v>-6.6854948877090523</v>
      </c>
      <c r="AS670" s="108">
        <v>360</v>
      </c>
      <c r="AT670" s="15">
        <v>0</v>
      </c>
      <c r="AU670" s="46">
        <v>-13.513857214557907</v>
      </c>
      <c r="AV670" s="20"/>
      <c r="AW670" s="20">
        <v>0</v>
      </c>
      <c r="AX670" s="43">
        <v>0</v>
      </c>
      <c r="AY670" s="167">
        <v>999</v>
      </c>
      <c r="AZ670" s="167">
        <v>788</v>
      </c>
      <c r="BA670" s="113">
        <v>211</v>
      </c>
      <c r="BB670" s="160">
        <v>0</v>
      </c>
      <c r="BC670" s="160">
        <v>0</v>
      </c>
      <c r="BD670" s="267" t="s">
        <v>22151</v>
      </c>
    </row>
    <row r="671" spans="1:56" x14ac:dyDescent="0.3">
      <c r="A671" s="178" t="s">
        <v>19876</v>
      </c>
      <c r="B671" s="33" t="s">
        <v>19878</v>
      </c>
      <c r="C671" s="33" t="s">
        <v>19877</v>
      </c>
      <c r="D671" s="121" t="s">
        <v>17235</v>
      </c>
      <c r="E671" s="33" t="s">
        <v>1376</v>
      </c>
      <c r="F671" s="1" t="s">
        <v>6120</v>
      </c>
      <c r="G671" s="1" t="s">
        <v>1373</v>
      </c>
      <c r="H671" s="1">
        <v>16101</v>
      </c>
      <c r="I671" s="1" t="s">
        <v>19879</v>
      </c>
      <c r="J671" s="1" t="e">
        <v>#VALUE!</v>
      </c>
      <c r="K671" s="1" t="s">
        <v>19880</v>
      </c>
      <c r="L671" s="170">
        <v>0</v>
      </c>
      <c r="M671" s="170">
        <v>0</v>
      </c>
      <c r="N671" s="68">
        <v>0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0</v>
      </c>
      <c r="Z671" s="68">
        <v>0</v>
      </c>
      <c r="AA671" s="5">
        <v>0</v>
      </c>
      <c r="AB671" s="5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5">
        <v>0</v>
      </c>
      <c r="AJ671" s="5">
        <v>0.20996323164924546</v>
      </c>
      <c r="AK671" s="7">
        <v>0</v>
      </c>
      <c r="AL671" s="36">
        <v>0.20996323164924546</v>
      </c>
      <c r="AM671" s="106">
        <v>360</v>
      </c>
      <c r="AN671" s="36">
        <v>0.20996323164924546</v>
      </c>
      <c r="AO671" s="37">
        <v>225</v>
      </c>
      <c r="AP671" s="37" t="s">
        <v>22151</v>
      </c>
      <c r="AQ671" s="70">
        <v>6.895458119358298</v>
      </c>
      <c r="AR671" s="36">
        <v>-6.6854948877090523</v>
      </c>
      <c r="AS671" s="106">
        <v>360</v>
      </c>
      <c r="AT671" s="36">
        <v>0</v>
      </c>
      <c r="AU671" s="45">
        <v>-13.513857214557907</v>
      </c>
      <c r="AV671" s="36"/>
      <c r="AW671" s="36">
        <v>0</v>
      </c>
      <c r="AX671" s="43">
        <v>0</v>
      </c>
      <c r="AY671" s="167">
        <v>999</v>
      </c>
      <c r="AZ671" s="167">
        <v>788</v>
      </c>
      <c r="BA671" s="113">
        <v>211</v>
      </c>
      <c r="BB671" s="160">
        <v>0</v>
      </c>
      <c r="BC671" s="160">
        <v>0</v>
      </c>
      <c r="BD671" s="267" t="s">
        <v>22151</v>
      </c>
    </row>
    <row r="672" spans="1:56" x14ac:dyDescent="0.3">
      <c r="A672" s="178" t="s">
        <v>3156</v>
      </c>
      <c r="B672" s="1" t="s">
        <v>8091</v>
      </c>
      <c r="C672" s="1" t="s">
        <v>6620</v>
      </c>
      <c r="D672" s="121" t="s">
        <v>910</v>
      </c>
      <c r="E672" s="1" t="s">
        <v>3591</v>
      </c>
      <c r="F672" s="1" t="s">
        <v>3591</v>
      </c>
      <c r="G672" s="1" t="s">
        <v>1373</v>
      </c>
      <c r="H672" s="1">
        <v>3219</v>
      </c>
      <c r="I672" s="1" t="s">
        <v>9392</v>
      </c>
      <c r="J672" s="1" t="e">
        <v>#VALUE!</v>
      </c>
      <c r="K672" s="1" t="s">
        <v>6344</v>
      </c>
      <c r="L672" s="170">
        <v>0</v>
      </c>
      <c r="M672" s="170">
        <v>0</v>
      </c>
      <c r="N672" s="68">
        <v>0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0</v>
      </c>
      <c r="X672" s="68">
        <v>0</v>
      </c>
      <c r="Y672" s="68">
        <v>0</v>
      </c>
      <c r="Z672" s="68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0.20996323164924546</v>
      </c>
      <c r="AK672" s="5">
        <v>0</v>
      </c>
      <c r="AL672" s="5">
        <v>0.20996323164924546</v>
      </c>
      <c r="AM672" s="68">
        <v>360</v>
      </c>
      <c r="AN672" s="5">
        <v>0.20996323164924546</v>
      </c>
      <c r="AO672" s="17">
        <v>225</v>
      </c>
      <c r="AP672" s="17" t="s">
        <v>22151</v>
      </c>
      <c r="AQ672" s="49">
        <v>6.895458119358298</v>
      </c>
      <c r="AR672" s="7">
        <v>-6.6854948877090523</v>
      </c>
      <c r="AS672" s="84">
        <v>360</v>
      </c>
      <c r="AT672" s="14">
        <v>0</v>
      </c>
      <c r="AU672" s="42">
        <v>-13.513857214557907</v>
      </c>
      <c r="AV672" s="19"/>
      <c r="AW672" s="19">
        <v>0</v>
      </c>
      <c r="AX672" s="43">
        <v>0</v>
      </c>
      <c r="AY672" s="167">
        <v>999</v>
      </c>
      <c r="AZ672" s="167">
        <v>788</v>
      </c>
      <c r="BA672" s="113">
        <v>211</v>
      </c>
      <c r="BB672" s="160">
        <v>0</v>
      </c>
      <c r="BC672" s="160">
        <v>0</v>
      </c>
      <c r="BD672" s="267" t="s">
        <v>22151</v>
      </c>
    </row>
    <row r="673" spans="1:56" x14ac:dyDescent="0.3">
      <c r="A673" s="178" t="s">
        <v>3160</v>
      </c>
      <c r="B673" s="33" t="s">
        <v>8092</v>
      </c>
      <c r="C673" s="33" t="s">
        <v>8093</v>
      </c>
      <c r="D673" s="121" t="s">
        <v>1351</v>
      </c>
      <c r="E673" s="33" t="s">
        <v>3591</v>
      </c>
      <c r="F673" s="1" t="s">
        <v>3591</v>
      </c>
      <c r="G673" s="1" t="s">
        <v>1373</v>
      </c>
      <c r="H673" s="1">
        <v>4721</v>
      </c>
      <c r="I673" s="1" t="s">
        <v>10022</v>
      </c>
      <c r="J673" s="1" t="e">
        <v>#VALUE!</v>
      </c>
      <c r="K673" s="1" t="s">
        <v>8992</v>
      </c>
      <c r="L673" s="170">
        <v>0</v>
      </c>
      <c r="M673" s="170">
        <v>0</v>
      </c>
      <c r="N673" s="68">
        <v>0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68">
        <v>0</v>
      </c>
      <c r="V673" s="68">
        <v>0</v>
      </c>
      <c r="W673" s="68">
        <v>0</v>
      </c>
      <c r="X673" s="68">
        <v>0</v>
      </c>
      <c r="Y673" s="68">
        <v>0</v>
      </c>
      <c r="Z673" s="68">
        <v>0</v>
      </c>
      <c r="AA673" s="5">
        <v>0</v>
      </c>
      <c r="AB673" s="5">
        <v>0</v>
      </c>
      <c r="AC673" s="34">
        <v>0</v>
      </c>
      <c r="AD673" s="34">
        <v>0</v>
      </c>
      <c r="AE673" s="34">
        <v>0</v>
      </c>
      <c r="AF673" s="34">
        <v>0</v>
      </c>
      <c r="AG673" s="34">
        <v>0</v>
      </c>
      <c r="AH673" s="34">
        <v>0</v>
      </c>
      <c r="AI673" s="5">
        <v>0</v>
      </c>
      <c r="AJ673" s="5">
        <v>0.20996323164924546</v>
      </c>
      <c r="AK673" s="5">
        <v>0</v>
      </c>
      <c r="AL673" s="34">
        <v>0.20996323164924546</v>
      </c>
      <c r="AM673" s="105">
        <v>360</v>
      </c>
      <c r="AN673" s="34">
        <v>0.20996323164924546</v>
      </c>
      <c r="AO673" s="35">
        <v>225</v>
      </c>
      <c r="AP673" s="35" t="s">
        <v>22151</v>
      </c>
      <c r="AQ673" s="70">
        <v>6.895458119358298</v>
      </c>
      <c r="AR673" s="71">
        <v>-6.6854948877090523</v>
      </c>
      <c r="AS673" s="110">
        <v>360</v>
      </c>
      <c r="AT673" s="34">
        <v>0</v>
      </c>
      <c r="AU673" s="44">
        <v>-13.513857214557907</v>
      </c>
      <c r="AV673" s="34"/>
      <c r="AW673" s="34">
        <v>0</v>
      </c>
      <c r="AX673" s="43">
        <v>0</v>
      </c>
      <c r="AY673" s="167">
        <v>999</v>
      </c>
      <c r="AZ673" s="167">
        <v>788</v>
      </c>
      <c r="BA673" s="113">
        <v>211</v>
      </c>
      <c r="BB673" s="160">
        <v>0</v>
      </c>
      <c r="BC673" s="160">
        <v>0</v>
      </c>
      <c r="BD673" s="267" t="s">
        <v>22151</v>
      </c>
    </row>
    <row r="674" spans="1:56" x14ac:dyDescent="0.3">
      <c r="A674" s="213" t="s">
        <v>3169</v>
      </c>
      <c r="B674" s="1" t="s">
        <v>8095</v>
      </c>
      <c r="C674" s="1" t="s">
        <v>6596</v>
      </c>
      <c r="D674" s="121" t="s">
        <v>1051</v>
      </c>
      <c r="E674" s="1" t="s">
        <v>3591</v>
      </c>
      <c r="F674" s="1" t="s">
        <v>3591</v>
      </c>
      <c r="G674" s="1" t="s">
        <v>1373</v>
      </c>
      <c r="H674" s="1">
        <v>6550</v>
      </c>
      <c r="I674" s="1" t="s">
        <v>10241</v>
      </c>
      <c r="J674" s="1" t="e">
        <v>#VALUE!</v>
      </c>
      <c r="K674" s="1" t="s">
        <v>8998</v>
      </c>
      <c r="L674" s="170">
        <v>0</v>
      </c>
      <c r="M674" s="170">
        <v>0</v>
      </c>
      <c r="N674" s="68">
        <v>0</v>
      </c>
      <c r="O674" s="68">
        <v>0</v>
      </c>
      <c r="P674" s="68">
        <v>0</v>
      </c>
      <c r="Q674" s="77">
        <v>0</v>
      </c>
      <c r="R674" s="77">
        <v>0</v>
      </c>
      <c r="S674" s="77">
        <v>0</v>
      </c>
      <c r="T674" s="77">
        <v>0</v>
      </c>
      <c r="U674" s="77">
        <v>0</v>
      </c>
      <c r="V674" s="77">
        <v>0</v>
      </c>
      <c r="W674" s="77">
        <v>0</v>
      </c>
      <c r="X674" s="77">
        <v>0</v>
      </c>
      <c r="Y674" s="77">
        <v>0</v>
      </c>
      <c r="Z674" s="77">
        <v>0</v>
      </c>
      <c r="AA674" s="54">
        <v>0</v>
      </c>
      <c r="AB674" s="54">
        <v>0</v>
      </c>
      <c r="AC674" s="57">
        <v>0</v>
      </c>
      <c r="AD674" s="57">
        <v>0</v>
      </c>
      <c r="AE674" s="57">
        <v>0</v>
      </c>
      <c r="AF674" s="57">
        <v>0</v>
      </c>
      <c r="AG674" s="57">
        <v>0</v>
      </c>
      <c r="AH674" s="57">
        <v>0</v>
      </c>
      <c r="AI674" s="54">
        <v>0</v>
      </c>
      <c r="AJ674" s="54">
        <v>0.20996323164924546</v>
      </c>
      <c r="AK674" s="57">
        <v>0</v>
      </c>
      <c r="AL674" s="57">
        <v>0.20996323164924546</v>
      </c>
      <c r="AM674" s="81">
        <v>360</v>
      </c>
      <c r="AN674" s="57">
        <v>0.20996323164924546</v>
      </c>
      <c r="AO674" s="62">
        <v>225</v>
      </c>
      <c r="AP674" s="62" t="s">
        <v>22151</v>
      </c>
      <c r="AQ674" s="56">
        <v>6.895458119358298</v>
      </c>
      <c r="AR674" s="58">
        <v>-6.6854948877090523</v>
      </c>
      <c r="AS674" s="109">
        <v>360</v>
      </c>
      <c r="AT674" s="57">
        <v>0</v>
      </c>
      <c r="AU674" s="63">
        <v>-13.513857214557907</v>
      </c>
      <c r="AV674" s="57"/>
      <c r="AW674" s="57">
        <v>0</v>
      </c>
      <c r="AX674" s="43">
        <v>0</v>
      </c>
      <c r="AY674" s="167">
        <v>999</v>
      </c>
      <c r="AZ674" s="167">
        <v>788</v>
      </c>
      <c r="BA674" s="113">
        <v>211</v>
      </c>
      <c r="BB674" s="160">
        <v>0</v>
      </c>
      <c r="BC674" s="160">
        <v>0</v>
      </c>
      <c r="BD674" s="267" t="s">
        <v>22151</v>
      </c>
    </row>
    <row r="675" spans="1:56" x14ac:dyDescent="0.3">
      <c r="A675" s="213" t="s">
        <v>3193</v>
      </c>
      <c r="B675" s="33" t="s">
        <v>6970</v>
      </c>
      <c r="C675" s="33" t="s">
        <v>6562</v>
      </c>
      <c r="D675" s="121" t="s">
        <v>891</v>
      </c>
      <c r="E675" s="33" t="s">
        <v>3591</v>
      </c>
      <c r="F675" s="1" t="s">
        <v>3591</v>
      </c>
      <c r="G675" s="1" t="s">
        <v>1373</v>
      </c>
      <c r="H675" s="1">
        <v>7896</v>
      </c>
      <c r="I675" s="1" t="s">
        <v>10702</v>
      </c>
      <c r="J675" s="1" t="e">
        <v>#VALUE!</v>
      </c>
      <c r="K675" s="1" t="s">
        <v>9013</v>
      </c>
      <c r="L675" s="170">
        <v>0</v>
      </c>
      <c r="M675" s="170">
        <v>0</v>
      </c>
      <c r="N675" s="68">
        <v>0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0</v>
      </c>
      <c r="Z675" s="68">
        <v>0</v>
      </c>
      <c r="AA675" s="5">
        <v>0</v>
      </c>
      <c r="AB675" s="5">
        <v>0</v>
      </c>
      <c r="AC675" s="57">
        <v>0</v>
      </c>
      <c r="AD675" s="57">
        <v>0</v>
      </c>
      <c r="AE675" s="57">
        <v>0</v>
      </c>
      <c r="AF675" s="57">
        <v>0</v>
      </c>
      <c r="AG675" s="57">
        <v>0</v>
      </c>
      <c r="AH675" s="57">
        <v>0</v>
      </c>
      <c r="AI675" s="5">
        <v>0</v>
      </c>
      <c r="AJ675" s="5">
        <v>0.20996323164924546</v>
      </c>
      <c r="AK675" s="7">
        <v>0</v>
      </c>
      <c r="AL675" s="57">
        <v>0.20996323164924546</v>
      </c>
      <c r="AM675" s="81">
        <v>360</v>
      </c>
      <c r="AN675" s="57">
        <v>0.20996323164924546</v>
      </c>
      <c r="AO675" s="62">
        <v>225</v>
      </c>
      <c r="AP675" s="62" t="s">
        <v>22151</v>
      </c>
      <c r="AQ675" s="56">
        <v>6.895458119358298</v>
      </c>
      <c r="AR675" s="57">
        <v>-6.6854948877090523</v>
      </c>
      <c r="AS675" s="81">
        <v>360</v>
      </c>
      <c r="AT675" s="57">
        <v>0</v>
      </c>
      <c r="AU675" s="63">
        <v>-13.513857214557907</v>
      </c>
      <c r="AV675" s="57"/>
      <c r="AW675" s="57">
        <v>0</v>
      </c>
      <c r="AX675" s="43">
        <v>0</v>
      </c>
      <c r="AY675" s="167">
        <v>999</v>
      </c>
      <c r="AZ675" s="167">
        <v>788</v>
      </c>
      <c r="BA675" s="113">
        <v>211</v>
      </c>
      <c r="BB675" s="160">
        <v>0</v>
      </c>
      <c r="BC675" s="160">
        <v>0</v>
      </c>
      <c r="BD675" s="267" t="s">
        <v>22151</v>
      </c>
    </row>
    <row r="676" spans="1:56" x14ac:dyDescent="0.3">
      <c r="A676" s="213" t="s">
        <v>3224</v>
      </c>
      <c r="B676" s="33" t="s">
        <v>7099</v>
      </c>
      <c r="C676" s="33" t="s">
        <v>7799</v>
      </c>
      <c r="D676" s="121" t="s">
        <v>1242</v>
      </c>
      <c r="E676" s="33" t="s">
        <v>1439</v>
      </c>
      <c r="F676" s="1" t="s">
        <v>6120</v>
      </c>
      <c r="G676" s="1" t="s">
        <v>1373</v>
      </c>
      <c r="H676" s="1">
        <v>10481</v>
      </c>
      <c r="I676" s="1" t="s">
        <v>10762</v>
      </c>
      <c r="J676" s="1" t="e">
        <v>#VALUE!</v>
      </c>
      <c r="K676" s="1" t="s">
        <v>6391</v>
      </c>
      <c r="L676" s="170">
        <v>0</v>
      </c>
      <c r="M676" s="170">
        <v>0</v>
      </c>
      <c r="N676" s="68">
        <v>0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68">
        <v>0</v>
      </c>
      <c r="AA676" s="5">
        <v>0</v>
      </c>
      <c r="AB676" s="5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">
        <v>0</v>
      </c>
      <c r="AJ676" s="5">
        <v>0.20996323164924546</v>
      </c>
      <c r="AK676" s="5">
        <v>0</v>
      </c>
      <c r="AL676" s="54">
        <v>0.20996323164924546</v>
      </c>
      <c r="AM676" s="77">
        <v>360</v>
      </c>
      <c r="AN676" s="54">
        <v>0.20996323164924546</v>
      </c>
      <c r="AO676" s="59">
        <v>225</v>
      </c>
      <c r="AP676" s="59" t="s">
        <v>22151</v>
      </c>
      <c r="AQ676" s="56">
        <v>6.895458119358298</v>
      </c>
      <c r="AR676" s="57">
        <v>-6.6854948877090523</v>
      </c>
      <c r="AS676" s="81">
        <v>360</v>
      </c>
      <c r="AT676" s="54">
        <v>0</v>
      </c>
      <c r="AU676" s="60">
        <v>-13.513857214557907</v>
      </c>
      <c r="AV676" s="54"/>
      <c r="AW676" s="54">
        <v>0</v>
      </c>
      <c r="AX676" s="43">
        <v>0</v>
      </c>
      <c r="AY676" s="167">
        <v>999</v>
      </c>
      <c r="AZ676" s="167">
        <v>788</v>
      </c>
      <c r="BA676" s="113">
        <v>211</v>
      </c>
      <c r="BB676" s="160">
        <v>0</v>
      </c>
      <c r="BC676" s="160">
        <v>0</v>
      </c>
      <c r="BD676" s="267" t="s">
        <v>22151</v>
      </c>
    </row>
    <row r="677" spans="1:56" x14ac:dyDescent="0.3">
      <c r="A677" s="178" t="s">
        <v>3528</v>
      </c>
      <c r="B677" s="33" t="s">
        <v>7359</v>
      </c>
      <c r="C677" s="33" t="s">
        <v>6541</v>
      </c>
      <c r="D677" s="121" t="s">
        <v>922</v>
      </c>
      <c r="E677" s="33" t="s">
        <v>3591</v>
      </c>
      <c r="F677" s="1" t="s">
        <v>3591</v>
      </c>
      <c r="G677" s="1" t="s">
        <v>1373</v>
      </c>
      <c r="H677" s="26">
        <v>7038</v>
      </c>
      <c r="I677" s="26" t="s">
        <v>10972</v>
      </c>
      <c r="J677" s="26" t="e">
        <v>#VALUE!</v>
      </c>
      <c r="K677" s="26" t="s">
        <v>6401</v>
      </c>
      <c r="L677" s="171">
        <v>0</v>
      </c>
      <c r="M677" s="171">
        <v>0</v>
      </c>
      <c r="N677" s="68">
        <v>0</v>
      </c>
      <c r="O677" s="68">
        <v>0</v>
      </c>
      <c r="P677" s="68">
        <v>0</v>
      </c>
      <c r="Q677" s="97">
        <v>0</v>
      </c>
      <c r="R677" s="97">
        <v>0</v>
      </c>
      <c r="S677" s="97">
        <v>0</v>
      </c>
      <c r="T677" s="97">
        <v>0</v>
      </c>
      <c r="U677" s="97">
        <v>0</v>
      </c>
      <c r="V677" s="97">
        <v>0</v>
      </c>
      <c r="W677" s="97">
        <v>0</v>
      </c>
      <c r="X677" s="97">
        <v>0</v>
      </c>
      <c r="Y677" s="97">
        <v>0</v>
      </c>
      <c r="Z677" s="97">
        <v>0</v>
      </c>
      <c r="AA677" s="27">
        <v>0</v>
      </c>
      <c r="AB677" s="27">
        <v>0</v>
      </c>
      <c r="AC677" s="27">
        <v>0</v>
      </c>
      <c r="AD677" s="27">
        <v>0</v>
      </c>
      <c r="AE677" s="27">
        <v>0</v>
      </c>
      <c r="AF677" s="27">
        <v>0</v>
      </c>
      <c r="AG677" s="27">
        <v>0</v>
      </c>
      <c r="AH677" s="27">
        <v>0</v>
      </c>
      <c r="AI677" s="27">
        <v>0</v>
      </c>
      <c r="AJ677" s="27">
        <v>0.20996323164924546</v>
      </c>
      <c r="AK677" s="27">
        <v>0</v>
      </c>
      <c r="AL677" s="27">
        <v>0.20996323164924546</v>
      </c>
      <c r="AM677" s="97">
        <v>360</v>
      </c>
      <c r="AN677" s="27">
        <v>0.20996323164924546</v>
      </c>
      <c r="AO677" s="28">
        <v>225</v>
      </c>
      <c r="AP677" s="28" t="s">
        <v>22151</v>
      </c>
      <c r="AQ677" s="69">
        <v>6.895458119358298</v>
      </c>
      <c r="AR677" s="90">
        <v>-6.6854948877090523</v>
      </c>
      <c r="AS677" s="107">
        <v>360</v>
      </c>
      <c r="AT677" s="27">
        <v>0</v>
      </c>
      <c r="AU677" s="43">
        <v>-13.513857214557907</v>
      </c>
      <c r="AV677" s="27"/>
      <c r="AW677" s="27">
        <v>0</v>
      </c>
      <c r="AX677" s="43">
        <v>0</v>
      </c>
      <c r="AY677" s="167">
        <v>999</v>
      </c>
      <c r="AZ677" s="167">
        <v>788</v>
      </c>
      <c r="BA677" s="113">
        <v>211</v>
      </c>
      <c r="BB677" s="160">
        <v>0</v>
      </c>
      <c r="BC677" s="160">
        <v>0</v>
      </c>
      <c r="BD677" s="267" t="s">
        <v>22151</v>
      </c>
    </row>
    <row r="678" spans="1:56" x14ac:dyDescent="0.3">
      <c r="A678" s="178" t="s">
        <v>3266</v>
      </c>
      <c r="B678" s="33" t="s">
        <v>8119</v>
      </c>
      <c r="C678" s="33" t="s">
        <v>7184</v>
      </c>
      <c r="D678" s="121" t="s">
        <v>1355</v>
      </c>
      <c r="E678" s="33" t="s">
        <v>3591</v>
      </c>
      <c r="F678" s="1" t="s">
        <v>3591</v>
      </c>
      <c r="G678" s="1" t="s">
        <v>1373</v>
      </c>
      <c r="H678" s="1">
        <v>5099</v>
      </c>
      <c r="I678" s="1" t="s">
        <v>10107</v>
      </c>
      <c r="J678" s="1" t="e">
        <v>#VALUE!</v>
      </c>
      <c r="K678" s="1" t="s">
        <v>9038</v>
      </c>
      <c r="L678" s="170">
        <v>0</v>
      </c>
      <c r="M678" s="170">
        <v>0</v>
      </c>
      <c r="N678" s="68">
        <v>0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0</v>
      </c>
      <c r="Z678" s="68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0.20996323164924546</v>
      </c>
      <c r="AK678" s="5">
        <v>0</v>
      </c>
      <c r="AL678" s="5">
        <v>0.20996323164924546</v>
      </c>
      <c r="AM678" s="68">
        <v>360</v>
      </c>
      <c r="AN678" s="5">
        <v>0.20996323164924546</v>
      </c>
      <c r="AO678" s="17">
        <v>225</v>
      </c>
      <c r="AP678" s="17" t="s">
        <v>22151</v>
      </c>
      <c r="AQ678" s="49">
        <v>6.895458119358298</v>
      </c>
      <c r="AR678" s="50">
        <v>-6.6854948877090523</v>
      </c>
      <c r="AS678" s="108">
        <v>360</v>
      </c>
      <c r="AT678" s="14">
        <v>0</v>
      </c>
      <c r="AU678" s="42">
        <v>-13.513857214557907</v>
      </c>
      <c r="AV678" s="19"/>
      <c r="AW678" s="19">
        <v>0</v>
      </c>
      <c r="AX678" s="43">
        <v>0</v>
      </c>
      <c r="AY678" s="167">
        <v>999</v>
      </c>
      <c r="AZ678" s="167">
        <v>788</v>
      </c>
      <c r="BA678" s="113">
        <v>211</v>
      </c>
      <c r="BB678" s="160">
        <v>0</v>
      </c>
      <c r="BC678" s="160">
        <v>0</v>
      </c>
      <c r="BD678" s="267" t="s">
        <v>22151</v>
      </c>
    </row>
    <row r="679" spans="1:56" x14ac:dyDescent="0.3">
      <c r="A679" s="48" t="s">
        <v>4956</v>
      </c>
      <c r="B679" s="33" t="s">
        <v>7538</v>
      </c>
      <c r="C679" s="33" t="s">
        <v>7539</v>
      </c>
      <c r="D679" s="121" t="s">
        <v>903</v>
      </c>
      <c r="E679" s="33" t="s">
        <v>3591</v>
      </c>
      <c r="F679" s="1" t="s">
        <v>3591</v>
      </c>
      <c r="G679" s="1" t="s">
        <v>1373</v>
      </c>
      <c r="H679" s="1">
        <v>11855</v>
      </c>
      <c r="I679" s="1" t="s">
        <v>10606</v>
      </c>
      <c r="J679" s="1" t="e">
        <v>#VALUE!</v>
      </c>
      <c r="K679" s="1" t="s">
        <v>6436</v>
      </c>
      <c r="L679" s="170">
        <v>0</v>
      </c>
      <c r="M679" s="170">
        <v>0</v>
      </c>
      <c r="N679" s="68">
        <v>0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0</v>
      </c>
      <c r="Z679" s="68">
        <v>0</v>
      </c>
      <c r="AA679" s="5">
        <v>0</v>
      </c>
      <c r="AB679" s="5">
        <v>0</v>
      </c>
      <c r="AC679" s="7">
        <v>0</v>
      </c>
      <c r="AD679" s="7">
        <v>0</v>
      </c>
      <c r="AE679" s="7">
        <v>0</v>
      </c>
      <c r="AF679" s="7">
        <v>0</v>
      </c>
      <c r="AG679" s="7">
        <v>0</v>
      </c>
      <c r="AH679" s="7">
        <v>0</v>
      </c>
      <c r="AI679" s="5">
        <v>0</v>
      </c>
      <c r="AJ679" s="5">
        <v>0.20996323164924546</v>
      </c>
      <c r="AK679" s="7">
        <v>0</v>
      </c>
      <c r="AL679" s="7">
        <v>0.20996323164924546</v>
      </c>
      <c r="AM679" s="84">
        <v>360</v>
      </c>
      <c r="AN679" s="7">
        <v>0.20996323164924546</v>
      </c>
      <c r="AO679" s="18">
        <v>225</v>
      </c>
      <c r="AP679" s="18" t="s">
        <v>22151</v>
      </c>
      <c r="AQ679" s="49">
        <v>6.895458119358298</v>
      </c>
      <c r="AR679" s="7">
        <v>-6.6854948877090523</v>
      </c>
      <c r="AS679" s="84">
        <v>360</v>
      </c>
      <c r="AT679" s="15">
        <v>0</v>
      </c>
      <c r="AU679" s="46">
        <v>-13.513857214557907</v>
      </c>
      <c r="AV679" s="20"/>
      <c r="AW679" s="20">
        <v>0</v>
      </c>
      <c r="AX679" s="43">
        <v>0</v>
      </c>
      <c r="AY679" s="167">
        <v>999</v>
      </c>
      <c r="AZ679" s="167">
        <v>788</v>
      </c>
      <c r="BA679" s="113">
        <v>211</v>
      </c>
      <c r="BB679" s="160">
        <v>0</v>
      </c>
      <c r="BC679" s="160">
        <v>0</v>
      </c>
      <c r="BD679" s="267" t="s">
        <v>22151</v>
      </c>
    </row>
    <row r="680" spans="1:56" x14ac:dyDescent="0.3">
      <c r="A680" s="26" t="s">
        <v>3288</v>
      </c>
      <c r="B680" s="33" t="s">
        <v>8126</v>
      </c>
      <c r="C680" s="33" t="s">
        <v>6994</v>
      </c>
      <c r="D680" s="121" t="s">
        <v>1246</v>
      </c>
      <c r="E680" s="33" t="s">
        <v>3591</v>
      </c>
      <c r="F680" s="1" t="s">
        <v>3591</v>
      </c>
      <c r="G680" s="1" t="s">
        <v>1373</v>
      </c>
      <c r="H680" s="1">
        <v>5180</v>
      </c>
      <c r="I680" s="1" t="s">
        <v>9655</v>
      </c>
      <c r="J680" s="1" t="e">
        <v>#VALUE!</v>
      </c>
      <c r="K680" s="1" t="s">
        <v>9049</v>
      </c>
      <c r="L680" s="170">
        <v>0</v>
      </c>
      <c r="M680" s="170">
        <v>0</v>
      </c>
      <c r="N680" s="68">
        <v>0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0</v>
      </c>
      <c r="Z680" s="68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0.20996323164924546</v>
      </c>
      <c r="AK680" s="5">
        <v>0</v>
      </c>
      <c r="AL680" s="5">
        <v>0.20996323164924546</v>
      </c>
      <c r="AM680" s="68">
        <v>360</v>
      </c>
      <c r="AN680" s="5">
        <v>0.20996323164924546</v>
      </c>
      <c r="AO680" s="17">
        <v>225</v>
      </c>
      <c r="AP680" s="17" t="s">
        <v>22151</v>
      </c>
      <c r="AQ680" s="49">
        <v>6.895458119358298</v>
      </c>
      <c r="AR680" s="7">
        <v>-6.6854948877090523</v>
      </c>
      <c r="AS680" s="84">
        <v>360</v>
      </c>
      <c r="AT680" s="14">
        <v>0</v>
      </c>
      <c r="AU680" s="42">
        <v>-13.513857214557907</v>
      </c>
      <c r="AV680" s="19"/>
      <c r="AW680" s="19">
        <v>0</v>
      </c>
      <c r="AX680" s="43">
        <v>0</v>
      </c>
      <c r="AY680" s="167">
        <v>999</v>
      </c>
      <c r="AZ680" s="167">
        <v>788</v>
      </c>
      <c r="BA680" s="113">
        <v>211</v>
      </c>
      <c r="BB680" s="160">
        <v>0</v>
      </c>
      <c r="BC680" s="160">
        <v>0</v>
      </c>
      <c r="BD680" s="267" t="s">
        <v>22151</v>
      </c>
    </row>
    <row r="681" spans="1:56" x14ac:dyDescent="0.3">
      <c r="A681" s="48" t="s">
        <v>3308</v>
      </c>
      <c r="B681" s="33" t="s">
        <v>7735</v>
      </c>
      <c r="C681" s="33" t="s">
        <v>7001</v>
      </c>
      <c r="D681" s="121" t="s">
        <v>705</v>
      </c>
      <c r="E681" s="33" t="s">
        <v>3591</v>
      </c>
      <c r="F681" s="1" t="s">
        <v>3591</v>
      </c>
      <c r="G681" s="1" t="s">
        <v>1373</v>
      </c>
      <c r="H681" s="1">
        <v>3271</v>
      </c>
      <c r="I681" s="1" t="s">
        <v>10210</v>
      </c>
      <c r="J681" s="1" t="e">
        <v>#VALUE!</v>
      </c>
      <c r="K681" s="1" t="s">
        <v>6458</v>
      </c>
      <c r="L681" s="170">
        <v>0</v>
      </c>
      <c r="M681" s="170">
        <v>0</v>
      </c>
      <c r="N681" s="68">
        <v>0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68">
        <v>0</v>
      </c>
      <c r="Y681" s="68">
        <v>0</v>
      </c>
      <c r="Z681" s="68">
        <v>0</v>
      </c>
      <c r="AA681" s="5">
        <v>0</v>
      </c>
      <c r="AB681" s="5">
        <v>0</v>
      </c>
      <c r="AC681" s="29">
        <v>0</v>
      </c>
      <c r="AD681" s="29">
        <v>0</v>
      </c>
      <c r="AE681" s="29">
        <v>0</v>
      </c>
      <c r="AF681" s="29">
        <v>0</v>
      </c>
      <c r="AG681" s="29">
        <v>0</v>
      </c>
      <c r="AH681" s="29">
        <v>0</v>
      </c>
      <c r="AI681" s="5">
        <v>0</v>
      </c>
      <c r="AJ681" s="5">
        <v>0.20996323164924546</v>
      </c>
      <c r="AK681" s="7">
        <v>0</v>
      </c>
      <c r="AL681" s="29">
        <v>0.20996323164924546</v>
      </c>
      <c r="AM681" s="101">
        <v>360</v>
      </c>
      <c r="AN681" s="29">
        <v>0.20996323164924546</v>
      </c>
      <c r="AO681" s="30">
        <v>225</v>
      </c>
      <c r="AP681" s="30" t="s">
        <v>22151</v>
      </c>
      <c r="AQ681" s="69">
        <v>6.895458119358298</v>
      </c>
      <c r="AR681" s="90">
        <v>-6.6854948877090523</v>
      </c>
      <c r="AS681" s="107">
        <v>360</v>
      </c>
      <c r="AT681" s="29">
        <v>0</v>
      </c>
      <c r="AU681" s="47">
        <v>-13.513857214557907</v>
      </c>
      <c r="AV681" s="29"/>
      <c r="AW681" s="29">
        <v>0</v>
      </c>
      <c r="AX681" s="43">
        <v>0</v>
      </c>
      <c r="AY681" s="167">
        <v>999</v>
      </c>
      <c r="AZ681" s="167">
        <v>788</v>
      </c>
      <c r="BA681" s="113">
        <v>211</v>
      </c>
      <c r="BB681" s="160">
        <v>0</v>
      </c>
      <c r="BC681" s="160">
        <v>0</v>
      </c>
      <c r="BD681" s="267" t="s">
        <v>22151</v>
      </c>
    </row>
    <row r="682" spans="1:56" x14ac:dyDescent="0.3">
      <c r="A682" s="26" t="s">
        <v>3310</v>
      </c>
      <c r="B682" s="33" t="s">
        <v>8133</v>
      </c>
      <c r="C682" s="33" t="s">
        <v>6585</v>
      </c>
      <c r="D682" s="121" t="s">
        <v>1086</v>
      </c>
      <c r="E682" s="33" t="s">
        <v>3591</v>
      </c>
      <c r="F682" s="1" t="s">
        <v>3591</v>
      </c>
      <c r="G682" s="1" t="s">
        <v>1373</v>
      </c>
      <c r="H682" s="1">
        <v>7513</v>
      </c>
      <c r="I682" s="1" t="s">
        <v>10209</v>
      </c>
      <c r="J682" s="1" t="e">
        <v>#VALUE!</v>
      </c>
      <c r="K682" s="1" t="s">
        <v>9056</v>
      </c>
      <c r="L682" s="170">
        <v>0</v>
      </c>
      <c r="M682" s="170">
        <v>0</v>
      </c>
      <c r="N682" s="68">
        <v>0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0</v>
      </c>
      <c r="Z682" s="68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0.20996323164924546</v>
      </c>
      <c r="AK682" s="5">
        <v>0</v>
      </c>
      <c r="AL682" s="5">
        <v>0.20996323164924546</v>
      </c>
      <c r="AM682" s="68">
        <v>360</v>
      </c>
      <c r="AN682" s="5">
        <v>0.20996323164924546</v>
      </c>
      <c r="AO682" s="17">
        <v>225</v>
      </c>
      <c r="AP682" s="17" t="s">
        <v>22151</v>
      </c>
      <c r="AQ682" s="49">
        <v>6.895458119358298</v>
      </c>
      <c r="AR682" s="7">
        <v>-6.6854948877090523</v>
      </c>
      <c r="AS682" s="84">
        <v>360</v>
      </c>
      <c r="AT682" s="14">
        <v>0</v>
      </c>
      <c r="AU682" s="42">
        <v>-13.513857214557907</v>
      </c>
      <c r="AV682" s="19"/>
      <c r="AW682" s="19">
        <v>0</v>
      </c>
      <c r="AX682" s="43">
        <v>0</v>
      </c>
      <c r="AY682" s="167">
        <v>999</v>
      </c>
      <c r="AZ682" s="167">
        <v>788</v>
      </c>
      <c r="BA682" s="113">
        <v>211</v>
      </c>
      <c r="BB682" s="160">
        <v>0</v>
      </c>
      <c r="BC682" s="160">
        <v>0</v>
      </c>
      <c r="BD682" s="267" t="s">
        <v>22151</v>
      </c>
    </row>
    <row r="683" spans="1:56" x14ac:dyDescent="0.3">
      <c r="A683" s="26" t="s">
        <v>3316</v>
      </c>
      <c r="B683" s="33" t="s">
        <v>8134</v>
      </c>
      <c r="C683" s="33" t="s">
        <v>6620</v>
      </c>
      <c r="D683" s="121" t="s">
        <v>1019</v>
      </c>
      <c r="E683" s="33" t="s">
        <v>3591</v>
      </c>
      <c r="F683" s="1" t="s">
        <v>3591</v>
      </c>
      <c r="G683" s="1" t="s">
        <v>1373</v>
      </c>
      <c r="H683" s="1">
        <v>4436</v>
      </c>
      <c r="I683" s="1" t="s">
        <v>10629</v>
      </c>
      <c r="J683" s="1" t="e">
        <v>#VALUE!</v>
      </c>
      <c r="K683" s="1" t="s">
        <v>6465</v>
      </c>
      <c r="L683" s="170">
        <v>0</v>
      </c>
      <c r="M683" s="170">
        <v>0</v>
      </c>
      <c r="N683" s="68">
        <v>0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68">
        <v>0</v>
      </c>
      <c r="V683" s="68">
        <v>0</v>
      </c>
      <c r="W683" s="68">
        <v>0</v>
      </c>
      <c r="X683" s="68">
        <v>0</v>
      </c>
      <c r="Y683" s="68">
        <v>0</v>
      </c>
      <c r="Z683" s="68">
        <v>0</v>
      </c>
      <c r="AA683" s="5">
        <v>0</v>
      </c>
      <c r="AB683" s="5">
        <v>0</v>
      </c>
      <c r="AC683" s="27">
        <v>0</v>
      </c>
      <c r="AD683" s="27">
        <v>0</v>
      </c>
      <c r="AE683" s="27">
        <v>0</v>
      </c>
      <c r="AF683" s="27">
        <v>0</v>
      </c>
      <c r="AG683" s="27">
        <v>0</v>
      </c>
      <c r="AH683" s="27">
        <v>0</v>
      </c>
      <c r="AI683" s="5">
        <v>0</v>
      </c>
      <c r="AJ683" s="5">
        <v>0.20996323164924546</v>
      </c>
      <c r="AK683" s="5">
        <v>0</v>
      </c>
      <c r="AL683" s="27">
        <v>0.20996323164924546</v>
      </c>
      <c r="AM683" s="97">
        <v>360</v>
      </c>
      <c r="AN683" s="27">
        <v>0.20996323164924546</v>
      </c>
      <c r="AO683" s="28">
        <v>225</v>
      </c>
      <c r="AP683" s="28" t="s">
        <v>22151</v>
      </c>
      <c r="AQ683" s="69">
        <v>6.895458119358298</v>
      </c>
      <c r="AR683" s="90">
        <v>-6.6854948877090523</v>
      </c>
      <c r="AS683" s="107">
        <v>360</v>
      </c>
      <c r="AT683" s="27">
        <v>0</v>
      </c>
      <c r="AU683" s="43">
        <v>-13.513857214557907</v>
      </c>
      <c r="AV683" s="27"/>
      <c r="AW683" s="27">
        <v>0</v>
      </c>
      <c r="AX683" s="43">
        <v>0</v>
      </c>
      <c r="AY683" s="167">
        <v>999</v>
      </c>
      <c r="AZ683" s="167">
        <v>788</v>
      </c>
      <c r="BA683" s="113">
        <v>211</v>
      </c>
      <c r="BB683" s="160">
        <v>0</v>
      </c>
      <c r="BC683" s="160">
        <v>0</v>
      </c>
      <c r="BD683" s="267" t="s">
        <v>22151</v>
      </c>
    </row>
    <row r="684" spans="1:56" x14ac:dyDescent="0.3">
      <c r="A684" s="26" t="s">
        <v>3317</v>
      </c>
      <c r="B684" s="33" t="s">
        <v>7110</v>
      </c>
      <c r="C684" s="33" t="s">
        <v>8135</v>
      </c>
      <c r="D684" s="121" t="s">
        <v>948</v>
      </c>
      <c r="E684" s="33" t="s">
        <v>3591</v>
      </c>
      <c r="F684" s="1" t="s">
        <v>3591</v>
      </c>
      <c r="G684" s="1" t="s">
        <v>1373</v>
      </c>
      <c r="H684" s="1">
        <v>9557</v>
      </c>
      <c r="I684" s="1" t="s">
        <v>9567</v>
      </c>
      <c r="J684" s="1" t="e">
        <v>#VALUE!</v>
      </c>
      <c r="K684" s="1" t="s">
        <v>9059</v>
      </c>
      <c r="L684" s="170">
        <v>0</v>
      </c>
      <c r="M684" s="170">
        <v>0</v>
      </c>
      <c r="N684" s="68">
        <v>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68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0.20996323164924546</v>
      </c>
      <c r="AK684" s="5">
        <v>0</v>
      </c>
      <c r="AL684" s="5">
        <v>0.20996323164924546</v>
      </c>
      <c r="AM684" s="68">
        <v>360</v>
      </c>
      <c r="AN684" s="5">
        <v>0.20996323164924546</v>
      </c>
      <c r="AO684" s="17">
        <v>225</v>
      </c>
      <c r="AP684" s="17" t="s">
        <v>22151</v>
      </c>
      <c r="AQ684" s="49">
        <v>6.895458119358298</v>
      </c>
      <c r="AR684" s="50">
        <v>-6.6854948877090523</v>
      </c>
      <c r="AS684" s="108">
        <v>360</v>
      </c>
      <c r="AT684" s="14">
        <v>0</v>
      </c>
      <c r="AU684" s="42">
        <v>-13.513857214557907</v>
      </c>
      <c r="AV684" s="19"/>
      <c r="AW684" s="19">
        <v>0</v>
      </c>
      <c r="AX684" s="43">
        <v>0</v>
      </c>
      <c r="AY684" s="167">
        <v>999</v>
      </c>
      <c r="AZ684" s="167">
        <v>788</v>
      </c>
      <c r="BA684" s="113">
        <v>211</v>
      </c>
      <c r="BB684" s="160">
        <v>0</v>
      </c>
      <c r="BC684" s="160">
        <v>0</v>
      </c>
      <c r="BD684" s="267" t="s">
        <v>22151</v>
      </c>
    </row>
    <row r="685" spans="1:56" x14ac:dyDescent="0.3">
      <c r="A685" s="179" t="s">
        <v>4996</v>
      </c>
      <c r="B685" s="1" t="s">
        <v>8139</v>
      </c>
      <c r="C685" s="1" t="s">
        <v>6646</v>
      </c>
      <c r="D685" s="121" t="s">
        <v>1314</v>
      </c>
      <c r="E685" s="1" t="s">
        <v>3591</v>
      </c>
      <c r="F685" s="1" t="s">
        <v>3591</v>
      </c>
      <c r="G685" s="1" t="s">
        <v>1373</v>
      </c>
      <c r="H685" s="216">
        <v>10558</v>
      </c>
      <c r="I685" s="216" t="s">
        <v>10462</v>
      </c>
      <c r="J685" s="244" t="e">
        <v>#VALUE!</v>
      </c>
      <c r="K685" s="244" t="s">
        <v>6479</v>
      </c>
      <c r="L685" s="171">
        <v>0</v>
      </c>
      <c r="M685" s="171">
        <v>0</v>
      </c>
      <c r="N685" s="221">
        <v>0</v>
      </c>
      <c r="O685" s="97">
        <v>0</v>
      </c>
      <c r="P685" s="97">
        <v>0</v>
      </c>
      <c r="Q685" s="221">
        <v>0</v>
      </c>
      <c r="R685" s="97">
        <v>0</v>
      </c>
      <c r="S685" s="97">
        <v>0</v>
      </c>
      <c r="T685" s="221">
        <v>0</v>
      </c>
      <c r="U685" s="221">
        <v>0</v>
      </c>
      <c r="V685" s="221">
        <v>0</v>
      </c>
      <c r="W685" s="221">
        <v>0</v>
      </c>
      <c r="X685" s="221">
        <v>0</v>
      </c>
      <c r="Y685" s="221">
        <v>0</v>
      </c>
      <c r="Z685" s="221">
        <v>0</v>
      </c>
      <c r="AA685" s="224">
        <v>0</v>
      </c>
      <c r="AB685" s="224">
        <v>0</v>
      </c>
      <c r="AC685" s="224">
        <v>0</v>
      </c>
      <c r="AD685" s="245">
        <v>0</v>
      </c>
      <c r="AE685" s="224">
        <v>0</v>
      </c>
      <c r="AF685" s="245">
        <v>0</v>
      </c>
      <c r="AG685" s="245">
        <v>0</v>
      </c>
      <c r="AH685" s="224">
        <v>0</v>
      </c>
      <c r="AI685" s="224">
        <v>0</v>
      </c>
      <c r="AJ685" s="224">
        <v>0.20996323164924546</v>
      </c>
      <c r="AK685" s="224">
        <v>0</v>
      </c>
      <c r="AL685" s="228">
        <v>0.20996323164924546</v>
      </c>
      <c r="AM685" s="246">
        <v>360</v>
      </c>
      <c r="AN685" s="247">
        <v>0.20996323164924546</v>
      </c>
      <c r="AO685" s="248">
        <v>225</v>
      </c>
      <c r="AP685" s="253" t="s">
        <v>22151</v>
      </c>
      <c r="AQ685" s="235">
        <v>6.895458119358298</v>
      </c>
      <c r="AR685" s="237">
        <v>-6.6854948877090523</v>
      </c>
      <c r="AS685" s="254">
        <v>360</v>
      </c>
      <c r="AT685" s="224">
        <v>0</v>
      </c>
      <c r="AU685" s="239">
        <v>-13.513857214557907</v>
      </c>
      <c r="AV685" s="224"/>
      <c r="AW685" s="224">
        <v>0</v>
      </c>
      <c r="AX685" s="43">
        <v>0</v>
      </c>
      <c r="AY685" s="268">
        <v>999</v>
      </c>
      <c r="AZ685" s="255">
        <v>788</v>
      </c>
      <c r="BA685" s="256">
        <v>211</v>
      </c>
      <c r="BB685" s="257">
        <v>0</v>
      </c>
      <c r="BC685" s="257">
        <v>0</v>
      </c>
      <c r="BD685" s="267" t="s">
        <v>22151</v>
      </c>
    </row>
    <row r="686" spans="1:56" x14ac:dyDescent="0.3">
      <c r="A686" s="53" t="s">
        <v>3324</v>
      </c>
      <c r="B686" s="1" t="s">
        <v>8139</v>
      </c>
      <c r="C686" s="1" t="s">
        <v>6650</v>
      </c>
      <c r="D686" s="121" t="s">
        <v>1240</v>
      </c>
      <c r="E686" s="1" t="s">
        <v>3591</v>
      </c>
      <c r="F686" s="1" t="s">
        <v>3591</v>
      </c>
      <c r="G686" s="1" t="s">
        <v>1373</v>
      </c>
      <c r="H686" s="1">
        <v>7474</v>
      </c>
      <c r="I686" s="1" t="s">
        <v>9225</v>
      </c>
      <c r="J686" s="1" t="e">
        <v>#VALUE!</v>
      </c>
      <c r="K686" s="1" t="s">
        <v>6480</v>
      </c>
      <c r="L686" s="170">
        <v>0</v>
      </c>
      <c r="M686" s="170">
        <v>0</v>
      </c>
      <c r="N686" s="68">
        <v>0</v>
      </c>
      <c r="O686" s="68">
        <v>0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68">
        <v>0</v>
      </c>
      <c r="V686" s="68">
        <v>0</v>
      </c>
      <c r="W686" s="68">
        <v>0</v>
      </c>
      <c r="X686" s="68">
        <v>0</v>
      </c>
      <c r="Y686" s="68">
        <v>0</v>
      </c>
      <c r="Z686" s="68">
        <v>0</v>
      </c>
      <c r="AA686" s="5">
        <v>0</v>
      </c>
      <c r="AB686" s="5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">
        <v>0</v>
      </c>
      <c r="AJ686" s="5">
        <v>0.20996323164924546</v>
      </c>
      <c r="AK686" s="5">
        <v>0</v>
      </c>
      <c r="AL686" s="54">
        <v>0.20996323164924546</v>
      </c>
      <c r="AM686" s="77">
        <v>360</v>
      </c>
      <c r="AN686" s="54">
        <v>0.20996323164924546</v>
      </c>
      <c r="AO686" s="59">
        <v>225</v>
      </c>
      <c r="AP686" s="59" t="s">
        <v>22151</v>
      </c>
      <c r="AQ686" s="56">
        <v>6.895458119358298</v>
      </c>
      <c r="AR686" s="58">
        <v>-6.6854948877090523</v>
      </c>
      <c r="AS686" s="109">
        <v>360</v>
      </c>
      <c r="AT686" s="54">
        <v>0</v>
      </c>
      <c r="AU686" s="60">
        <v>-13.513857214557907</v>
      </c>
      <c r="AV686" s="54"/>
      <c r="AW686" s="54">
        <v>0</v>
      </c>
      <c r="AX686" s="43">
        <v>0</v>
      </c>
      <c r="AY686" s="167">
        <v>999</v>
      </c>
      <c r="AZ686" s="167">
        <v>788</v>
      </c>
      <c r="BA686" s="113">
        <v>211</v>
      </c>
      <c r="BB686" s="160">
        <v>0</v>
      </c>
      <c r="BC686" s="160">
        <v>0</v>
      </c>
      <c r="BD686" s="267" t="s">
        <v>22151</v>
      </c>
    </row>
    <row r="687" spans="1:56" x14ac:dyDescent="0.3">
      <c r="A687" s="26" t="s">
        <v>3329</v>
      </c>
      <c r="B687" s="1" t="s">
        <v>8140</v>
      </c>
      <c r="C687" s="1" t="s">
        <v>6585</v>
      </c>
      <c r="D687" s="121" t="s">
        <v>1337</v>
      </c>
      <c r="E687" s="1" t="s">
        <v>3591</v>
      </c>
      <c r="F687" s="1" t="s">
        <v>3591</v>
      </c>
      <c r="G687" s="1" t="s">
        <v>1373</v>
      </c>
      <c r="H687" s="1">
        <v>7874</v>
      </c>
      <c r="I687" s="1" t="s">
        <v>9462</v>
      </c>
      <c r="J687" s="1" t="e">
        <v>#VALUE!</v>
      </c>
      <c r="K687" s="1" t="s">
        <v>9062</v>
      </c>
      <c r="L687" s="170">
        <v>0</v>
      </c>
      <c r="M687" s="170">
        <v>0</v>
      </c>
      <c r="N687" s="68">
        <v>0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68">
        <v>0</v>
      </c>
      <c r="V687" s="68">
        <v>0</v>
      </c>
      <c r="W687" s="68">
        <v>0</v>
      </c>
      <c r="X687" s="68">
        <v>0</v>
      </c>
      <c r="Y687" s="68">
        <v>0</v>
      </c>
      <c r="Z687" s="68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0.20996323164924546</v>
      </c>
      <c r="AK687" s="5">
        <v>0</v>
      </c>
      <c r="AL687" s="5">
        <v>0.20996323164924546</v>
      </c>
      <c r="AM687" s="68">
        <v>360</v>
      </c>
      <c r="AN687" s="5">
        <v>0.20996323164924546</v>
      </c>
      <c r="AO687" s="17">
        <v>225</v>
      </c>
      <c r="AP687" s="17" t="s">
        <v>22151</v>
      </c>
      <c r="AQ687" s="49">
        <v>6.895458119358298</v>
      </c>
      <c r="AR687" s="50">
        <v>-6.6854948877090523</v>
      </c>
      <c r="AS687" s="108">
        <v>360</v>
      </c>
      <c r="AT687" s="14">
        <v>0</v>
      </c>
      <c r="AU687" s="42">
        <v>-13.513857214557907</v>
      </c>
      <c r="AV687" s="19"/>
      <c r="AW687" s="19">
        <v>0</v>
      </c>
      <c r="AX687" s="43">
        <v>0</v>
      </c>
      <c r="AY687" s="167">
        <v>999</v>
      </c>
      <c r="AZ687" s="167">
        <v>788</v>
      </c>
      <c r="BA687" s="113">
        <v>211</v>
      </c>
      <c r="BB687" s="160">
        <v>0</v>
      </c>
      <c r="BC687" s="160">
        <v>0</v>
      </c>
      <c r="BD687" s="267" t="s">
        <v>22151</v>
      </c>
    </row>
    <row r="688" spans="1:56" x14ac:dyDescent="0.3">
      <c r="A688" s="179" t="s">
        <v>3341</v>
      </c>
      <c r="B688" s="1" t="s">
        <v>8142</v>
      </c>
      <c r="C688" s="1" t="s">
        <v>6541</v>
      </c>
      <c r="D688" s="121" t="s">
        <v>977</v>
      </c>
      <c r="E688" s="1" t="s">
        <v>3591</v>
      </c>
      <c r="F688" s="1" t="s">
        <v>3591</v>
      </c>
      <c r="G688" s="1" t="s">
        <v>1373</v>
      </c>
      <c r="H688" s="216">
        <v>10054</v>
      </c>
      <c r="I688" s="216" t="s">
        <v>10005</v>
      </c>
      <c r="J688" s="244" t="e">
        <v>#VALUE!</v>
      </c>
      <c r="K688" s="244" t="s">
        <v>9068</v>
      </c>
      <c r="L688" s="171">
        <v>0</v>
      </c>
      <c r="M688" s="171">
        <v>0</v>
      </c>
      <c r="N688" s="221">
        <v>0</v>
      </c>
      <c r="O688" s="97">
        <v>0</v>
      </c>
      <c r="P688" s="97">
        <v>0</v>
      </c>
      <c r="Q688" s="221">
        <v>0</v>
      </c>
      <c r="R688" s="97">
        <v>0</v>
      </c>
      <c r="S688" s="97">
        <v>0</v>
      </c>
      <c r="T688" s="221">
        <v>0</v>
      </c>
      <c r="U688" s="221">
        <v>0</v>
      </c>
      <c r="V688" s="221">
        <v>0</v>
      </c>
      <c r="W688" s="221">
        <v>0</v>
      </c>
      <c r="X688" s="221">
        <v>0</v>
      </c>
      <c r="Y688" s="221">
        <v>0</v>
      </c>
      <c r="Z688" s="221">
        <v>0</v>
      </c>
      <c r="AA688" s="224">
        <v>0</v>
      </c>
      <c r="AB688" s="224">
        <v>0</v>
      </c>
      <c r="AC688" s="224">
        <v>0</v>
      </c>
      <c r="AD688" s="245">
        <v>0</v>
      </c>
      <c r="AE688" s="224">
        <v>0</v>
      </c>
      <c r="AF688" s="245">
        <v>0</v>
      </c>
      <c r="AG688" s="245">
        <v>0</v>
      </c>
      <c r="AH688" s="224">
        <v>0</v>
      </c>
      <c r="AI688" s="224">
        <v>0</v>
      </c>
      <c r="AJ688" s="224">
        <v>0.20996323164924546</v>
      </c>
      <c r="AK688" s="224">
        <v>0</v>
      </c>
      <c r="AL688" s="228">
        <v>0.20996323164924546</v>
      </c>
      <c r="AM688" s="246">
        <v>360</v>
      </c>
      <c r="AN688" s="247">
        <v>0.20996323164924546</v>
      </c>
      <c r="AO688" s="248">
        <v>225</v>
      </c>
      <c r="AP688" s="253" t="s">
        <v>22151</v>
      </c>
      <c r="AQ688" s="235">
        <v>6.895458119358298</v>
      </c>
      <c r="AR688" s="237">
        <v>-6.6854948877090523</v>
      </c>
      <c r="AS688" s="254">
        <v>360</v>
      </c>
      <c r="AT688" s="224">
        <v>0</v>
      </c>
      <c r="AU688" s="239">
        <v>-13.513857214557907</v>
      </c>
      <c r="AV688" s="224"/>
      <c r="AW688" s="224">
        <v>0</v>
      </c>
      <c r="AX688" s="43">
        <v>0</v>
      </c>
      <c r="AY688" s="268">
        <v>999</v>
      </c>
      <c r="AZ688" s="255">
        <v>788</v>
      </c>
      <c r="BA688" s="256">
        <v>211</v>
      </c>
      <c r="BB688" s="257">
        <v>0</v>
      </c>
      <c r="BC688" s="257">
        <v>0</v>
      </c>
      <c r="BD688" s="267" t="s">
        <v>22151</v>
      </c>
    </row>
    <row r="689" spans="1:56" x14ac:dyDescent="0.3">
      <c r="A689" s="61" t="s">
        <v>17061</v>
      </c>
      <c r="B689" s="33" t="s">
        <v>17062</v>
      </c>
      <c r="C689" s="33" t="s">
        <v>6970</v>
      </c>
      <c r="D689" s="121" t="s">
        <v>15453</v>
      </c>
      <c r="E689" s="33" t="s">
        <v>1531</v>
      </c>
      <c r="F689" s="1" t="s">
        <v>9094</v>
      </c>
      <c r="G689" s="1" t="s">
        <v>1373</v>
      </c>
      <c r="H689" s="1" t="e">
        <v>#VALUE!</v>
      </c>
      <c r="I689" s="1" t="s">
        <v>17063</v>
      </c>
      <c r="J689" s="1" t="e">
        <v>#VALUE!</v>
      </c>
      <c r="K689" s="1" t="s">
        <v>15360</v>
      </c>
      <c r="L689" s="170">
        <v>0</v>
      </c>
      <c r="M689" s="170">
        <v>0</v>
      </c>
      <c r="N689" s="68">
        <v>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0</v>
      </c>
      <c r="V689" s="68">
        <v>0</v>
      </c>
      <c r="W689" s="68">
        <v>0</v>
      </c>
      <c r="X689" s="68">
        <v>0</v>
      </c>
      <c r="Y689" s="68">
        <v>0</v>
      </c>
      <c r="Z689" s="68">
        <v>0</v>
      </c>
      <c r="AA689" s="5">
        <v>0</v>
      </c>
      <c r="AB689" s="5">
        <v>0</v>
      </c>
      <c r="AC689" s="57">
        <v>0</v>
      </c>
      <c r="AD689" s="57">
        <v>0</v>
      </c>
      <c r="AE689" s="57">
        <v>0</v>
      </c>
      <c r="AF689" s="57">
        <v>0</v>
      </c>
      <c r="AG689" s="57">
        <v>0</v>
      </c>
      <c r="AH689" s="57">
        <v>0</v>
      </c>
      <c r="AI689" s="5">
        <v>0</v>
      </c>
      <c r="AJ689" s="5">
        <v>0.20996323164924546</v>
      </c>
      <c r="AK689" s="7">
        <v>0</v>
      </c>
      <c r="AL689" s="57">
        <v>0.20996323164924546</v>
      </c>
      <c r="AM689" s="81">
        <v>360</v>
      </c>
      <c r="AN689" s="57">
        <v>0.20996323164924546</v>
      </c>
      <c r="AO689" s="62">
        <v>225</v>
      </c>
      <c r="AP689" s="62" t="s">
        <v>22151</v>
      </c>
      <c r="AQ689" s="56">
        <v>6.895458119358298</v>
      </c>
      <c r="AR689" s="58">
        <v>-6.6854948877090523</v>
      </c>
      <c r="AS689" s="109">
        <v>360</v>
      </c>
      <c r="AT689" s="57">
        <v>0</v>
      </c>
      <c r="AU689" s="63">
        <v>-13.513857214557907</v>
      </c>
      <c r="AV689" s="57"/>
      <c r="AW689" s="57">
        <v>0</v>
      </c>
      <c r="AX689" s="43">
        <v>0</v>
      </c>
      <c r="AY689" s="167">
        <v>749.43</v>
      </c>
      <c r="AZ689" s="167">
        <v>788</v>
      </c>
      <c r="BA689" s="113">
        <v>-38.57000000000005</v>
      </c>
      <c r="BB689" s="160">
        <v>691</v>
      </c>
      <c r="BC689" s="160">
        <v>742</v>
      </c>
      <c r="BD689" s="267" t="s">
        <v>22151</v>
      </c>
    </row>
    <row r="690" spans="1:56" x14ac:dyDescent="0.3">
      <c r="A690" s="48" t="s">
        <v>3344</v>
      </c>
      <c r="B690" s="26" t="s">
        <v>7669</v>
      </c>
      <c r="C690" s="26" t="s">
        <v>6629</v>
      </c>
      <c r="D690" s="121" t="s">
        <v>1239</v>
      </c>
      <c r="E690" s="26" t="s">
        <v>3591</v>
      </c>
      <c r="F690" s="1" t="s">
        <v>3591</v>
      </c>
      <c r="G690" s="1" t="s">
        <v>1373</v>
      </c>
      <c r="H690" s="1">
        <v>6109</v>
      </c>
      <c r="I690" s="1" t="s">
        <v>10172</v>
      </c>
      <c r="J690" s="1" t="e">
        <v>#VALUE!</v>
      </c>
      <c r="K690" s="1" t="s">
        <v>6492</v>
      </c>
      <c r="L690" s="170">
        <v>0</v>
      </c>
      <c r="M690" s="170">
        <v>0</v>
      </c>
      <c r="N690" s="68">
        <v>0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0</v>
      </c>
      <c r="Z690" s="68">
        <v>0</v>
      </c>
      <c r="AA690" s="5">
        <v>0</v>
      </c>
      <c r="AB690" s="5">
        <v>0</v>
      </c>
      <c r="AC690" s="29">
        <v>0</v>
      </c>
      <c r="AD690" s="29">
        <v>0</v>
      </c>
      <c r="AE690" s="29">
        <v>0</v>
      </c>
      <c r="AF690" s="29">
        <v>0</v>
      </c>
      <c r="AG690" s="29">
        <v>0</v>
      </c>
      <c r="AH690" s="29">
        <v>0</v>
      </c>
      <c r="AI690" s="5">
        <v>0</v>
      </c>
      <c r="AJ690" s="5">
        <v>0.20996323164924546</v>
      </c>
      <c r="AK690" s="7">
        <v>0</v>
      </c>
      <c r="AL690" s="29">
        <v>0.20996323164924546</v>
      </c>
      <c r="AM690" s="101">
        <v>360</v>
      </c>
      <c r="AN690" s="29">
        <v>0.20996323164924546</v>
      </c>
      <c r="AO690" s="30">
        <v>225</v>
      </c>
      <c r="AP690" s="30" t="s">
        <v>22151</v>
      </c>
      <c r="AQ690" s="69">
        <v>6.895458119358298</v>
      </c>
      <c r="AR690" s="29">
        <v>-6.6854948877090523</v>
      </c>
      <c r="AS690" s="101">
        <v>360</v>
      </c>
      <c r="AT690" s="29">
        <v>0</v>
      </c>
      <c r="AU690" s="47">
        <v>-13.513857214557907</v>
      </c>
      <c r="AV690" s="29"/>
      <c r="AW690" s="29">
        <v>0</v>
      </c>
      <c r="AX690" s="43">
        <v>0</v>
      </c>
      <c r="AY690" s="167">
        <v>999</v>
      </c>
      <c r="AZ690" s="167">
        <v>788</v>
      </c>
      <c r="BA690" s="113">
        <v>211</v>
      </c>
      <c r="BB690" s="160">
        <v>0</v>
      </c>
      <c r="BC690" s="160">
        <v>0</v>
      </c>
      <c r="BD690" s="267" t="s">
        <v>22151</v>
      </c>
    </row>
    <row r="691" spans="1:56" x14ac:dyDescent="0.3">
      <c r="A691" s="48" t="s">
        <v>3375</v>
      </c>
      <c r="B691" s="26" t="s">
        <v>6706</v>
      </c>
      <c r="C691" s="26" t="s">
        <v>8150</v>
      </c>
      <c r="D691" s="121" t="s">
        <v>1203</v>
      </c>
      <c r="E691" s="26" t="s">
        <v>3591</v>
      </c>
      <c r="F691" s="1" t="s">
        <v>3591</v>
      </c>
      <c r="G691" s="1" t="s">
        <v>1373</v>
      </c>
      <c r="H691" s="1">
        <v>5960</v>
      </c>
      <c r="I691" s="1" t="s">
        <v>10385</v>
      </c>
      <c r="J691" s="1" t="e">
        <v>#VALUE!</v>
      </c>
      <c r="K691" s="1" t="s">
        <v>6524</v>
      </c>
      <c r="L691" s="170">
        <v>0</v>
      </c>
      <c r="M691" s="170">
        <v>0</v>
      </c>
      <c r="N691" s="68">
        <v>0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68">
        <v>0</v>
      </c>
      <c r="AA691" s="5">
        <v>0</v>
      </c>
      <c r="AB691" s="5">
        <v>0</v>
      </c>
      <c r="AC691" s="29">
        <v>0</v>
      </c>
      <c r="AD691" s="29">
        <v>0</v>
      </c>
      <c r="AE691" s="29">
        <v>0</v>
      </c>
      <c r="AF691" s="29">
        <v>0</v>
      </c>
      <c r="AG691" s="29">
        <v>0</v>
      </c>
      <c r="AH691" s="29">
        <v>0</v>
      </c>
      <c r="AI691" s="5">
        <v>0</v>
      </c>
      <c r="AJ691" s="5">
        <v>0.20996323164924546</v>
      </c>
      <c r="AK691" s="7">
        <v>0</v>
      </c>
      <c r="AL691" s="29">
        <v>0.20996323164924546</v>
      </c>
      <c r="AM691" s="101">
        <v>360</v>
      </c>
      <c r="AN691" s="29">
        <v>0.20996323164924546</v>
      </c>
      <c r="AO691" s="30">
        <v>225</v>
      </c>
      <c r="AP691" s="30" t="s">
        <v>22151</v>
      </c>
      <c r="AQ691" s="69">
        <v>6.895458119358298</v>
      </c>
      <c r="AR691" s="29">
        <v>-6.6854948877090523</v>
      </c>
      <c r="AS691" s="101">
        <v>360</v>
      </c>
      <c r="AT691" s="29">
        <v>0</v>
      </c>
      <c r="AU691" s="47">
        <v>-13.513857214557907</v>
      </c>
      <c r="AV691" s="29"/>
      <c r="AW691" s="29">
        <v>0</v>
      </c>
      <c r="AX691" s="43">
        <v>0</v>
      </c>
      <c r="AY691" s="167">
        <v>999</v>
      </c>
      <c r="AZ691" s="167">
        <v>788</v>
      </c>
      <c r="BA691" s="113">
        <v>211</v>
      </c>
      <c r="BB691" s="160">
        <v>0</v>
      </c>
      <c r="BC691" s="160">
        <v>0</v>
      </c>
      <c r="BD691" s="267" t="s">
        <v>22151</v>
      </c>
    </row>
    <row r="692" spans="1:56" x14ac:dyDescent="0.3">
      <c r="A692" s="53" t="s">
        <v>14624</v>
      </c>
      <c r="B692" s="33" t="s">
        <v>14625</v>
      </c>
      <c r="C692" s="33" t="s">
        <v>6539</v>
      </c>
      <c r="D692" s="121" t="s">
        <v>14248</v>
      </c>
      <c r="E692" s="33" t="s">
        <v>1398</v>
      </c>
      <c r="F692" s="1" t="s">
        <v>9094</v>
      </c>
      <c r="G692" s="1" t="s">
        <v>1373</v>
      </c>
      <c r="H692" s="1">
        <v>13442</v>
      </c>
      <c r="I692" s="1" t="s">
        <v>14626</v>
      </c>
      <c r="J692" s="1" t="e">
        <v>#VALUE!</v>
      </c>
      <c r="K692" s="1" t="s">
        <v>15164</v>
      </c>
      <c r="L692" s="170">
        <v>0</v>
      </c>
      <c r="M692" s="170">
        <v>0</v>
      </c>
      <c r="N692" s="68">
        <v>0</v>
      </c>
      <c r="O692" s="68">
        <v>0</v>
      </c>
      <c r="P692" s="68">
        <v>0</v>
      </c>
      <c r="Q692" s="77">
        <v>0</v>
      </c>
      <c r="R692" s="77">
        <v>0</v>
      </c>
      <c r="S692" s="77">
        <v>0</v>
      </c>
      <c r="T692" s="77">
        <v>0</v>
      </c>
      <c r="U692" s="77">
        <v>0</v>
      </c>
      <c r="V692" s="77">
        <v>0</v>
      </c>
      <c r="W692" s="77">
        <v>0</v>
      </c>
      <c r="X692" s="77">
        <v>0</v>
      </c>
      <c r="Y692" s="77">
        <v>0</v>
      </c>
      <c r="Z692" s="77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0.20996323164924546</v>
      </c>
      <c r="AK692" s="54">
        <v>0</v>
      </c>
      <c r="AL692" s="54">
        <v>0.20996323164924546</v>
      </c>
      <c r="AM692" s="77">
        <v>360</v>
      </c>
      <c r="AN692" s="54">
        <v>0.20996323164924546</v>
      </c>
      <c r="AO692" s="59">
        <v>225</v>
      </c>
      <c r="AP692" s="59" t="s">
        <v>22151</v>
      </c>
      <c r="AQ692" s="56">
        <v>6.895458119358298</v>
      </c>
      <c r="AR692" s="57">
        <v>-6.6854948877090523</v>
      </c>
      <c r="AS692" s="81">
        <v>360</v>
      </c>
      <c r="AT692" s="54">
        <v>0</v>
      </c>
      <c r="AU692" s="60">
        <v>-13.513857214557907</v>
      </c>
      <c r="AV692" s="54"/>
      <c r="AW692" s="54">
        <v>0</v>
      </c>
      <c r="AX692" s="43">
        <v>0</v>
      </c>
      <c r="AY692" s="167">
        <v>999</v>
      </c>
      <c r="AZ692" s="167">
        <v>788</v>
      </c>
      <c r="BA692" s="113">
        <v>211</v>
      </c>
      <c r="BB692" s="160">
        <v>0</v>
      </c>
      <c r="BC692" s="160">
        <v>0</v>
      </c>
      <c r="BD692" s="267" t="s">
        <v>22151</v>
      </c>
    </row>
    <row r="693" spans="1:56" x14ac:dyDescent="0.3">
      <c r="A693" s="179" t="s">
        <v>12015</v>
      </c>
      <c r="B693" s="1" t="s">
        <v>12016</v>
      </c>
      <c r="C693" s="1" t="s">
        <v>6650</v>
      </c>
      <c r="D693" s="121" t="s">
        <v>11293</v>
      </c>
      <c r="E693" s="1" t="s">
        <v>1531</v>
      </c>
      <c r="F693" s="1" t="s">
        <v>9094</v>
      </c>
      <c r="G693" s="1" t="s">
        <v>1373</v>
      </c>
      <c r="H693" s="216">
        <v>9456</v>
      </c>
      <c r="I693" s="216" t="s">
        <v>11294</v>
      </c>
      <c r="J693" s="244" t="e">
        <v>#VALUE!</v>
      </c>
      <c r="K693" s="244" t="s">
        <v>12019</v>
      </c>
      <c r="L693" s="171">
        <v>0</v>
      </c>
      <c r="M693" s="171">
        <v>0</v>
      </c>
      <c r="N693" s="221">
        <v>0</v>
      </c>
      <c r="O693" s="97">
        <v>0</v>
      </c>
      <c r="P693" s="97">
        <v>0</v>
      </c>
      <c r="Q693" s="221">
        <v>0</v>
      </c>
      <c r="R693" s="97">
        <v>0</v>
      </c>
      <c r="S693" s="97">
        <v>0</v>
      </c>
      <c r="T693" s="221">
        <v>0</v>
      </c>
      <c r="U693" s="221">
        <v>0</v>
      </c>
      <c r="V693" s="221">
        <v>0</v>
      </c>
      <c r="W693" s="221">
        <v>0</v>
      </c>
      <c r="X693" s="221">
        <v>0</v>
      </c>
      <c r="Y693" s="221">
        <v>0</v>
      </c>
      <c r="Z693" s="221">
        <v>0</v>
      </c>
      <c r="AA693" s="224">
        <v>0</v>
      </c>
      <c r="AB693" s="224">
        <v>0</v>
      </c>
      <c r="AC693" s="224">
        <v>0</v>
      </c>
      <c r="AD693" s="245">
        <v>0</v>
      </c>
      <c r="AE693" s="224">
        <v>0</v>
      </c>
      <c r="AF693" s="245">
        <v>0</v>
      </c>
      <c r="AG693" s="245">
        <v>0</v>
      </c>
      <c r="AH693" s="224">
        <v>0</v>
      </c>
      <c r="AI693" s="224">
        <v>0</v>
      </c>
      <c r="AJ693" s="224">
        <v>0.20996323164924546</v>
      </c>
      <c r="AK693" s="224">
        <v>0</v>
      </c>
      <c r="AL693" s="228">
        <v>0.20996323164924546</v>
      </c>
      <c r="AM693" s="246">
        <v>360</v>
      </c>
      <c r="AN693" s="247">
        <v>0.20996323164924546</v>
      </c>
      <c r="AO693" s="248">
        <v>225</v>
      </c>
      <c r="AP693" s="253" t="s">
        <v>22151</v>
      </c>
      <c r="AQ693" s="235">
        <v>6.895458119358298</v>
      </c>
      <c r="AR693" s="237">
        <v>-6.6854948877090523</v>
      </c>
      <c r="AS693" s="254">
        <v>360</v>
      </c>
      <c r="AT693" s="224">
        <v>0</v>
      </c>
      <c r="AU693" s="239">
        <v>-13.513857214557907</v>
      </c>
      <c r="AV693" s="224"/>
      <c r="AW693" s="224">
        <v>0</v>
      </c>
      <c r="AX693" s="43">
        <v>0</v>
      </c>
      <c r="AY693" s="268">
        <v>999</v>
      </c>
      <c r="AZ693" s="255">
        <v>788</v>
      </c>
      <c r="BA693" s="256">
        <v>211</v>
      </c>
      <c r="BB693" s="257">
        <v>0</v>
      </c>
      <c r="BC693" s="257">
        <v>0</v>
      </c>
      <c r="BD693" s="267" t="s">
        <v>22151</v>
      </c>
    </row>
    <row r="694" spans="1:56" x14ac:dyDescent="0.3">
      <c r="A694" s="26" t="s">
        <v>2062</v>
      </c>
      <c r="B694" s="33" t="s">
        <v>7887</v>
      </c>
      <c r="C694" s="33" t="s">
        <v>7888</v>
      </c>
      <c r="D694" s="121" t="s">
        <v>1221</v>
      </c>
      <c r="E694" s="33" t="s">
        <v>1372</v>
      </c>
      <c r="F694" s="1" t="s">
        <v>6120</v>
      </c>
      <c r="G694" s="1" t="s">
        <v>1373</v>
      </c>
      <c r="H694" s="1">
        <v>7947</v>
      </c>
      <c r="I694" s="1" t="s">
        <v>10760</v>
      </c>
      <c r="J694" s="1" t="e">
        <v>#VALUE!</v>
      </c>
      <c r="K694" s="1" t="s">
        <v>8582</v>
      </c>
      <c r="L694" s="170">
        <v>0</v>
      </c>
      <c r="M694" s="170">
        <v>0</v>
      </c>
      <c r="N694" s="68">
        <v>0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68">
        <v>0</v>
      </c>
      <c r="V694" s="68">
        <v>0</v>
      </c>
      <c r="W694" s="68">
        <v>0</v>
      </c>
      <c r="X694" s="68">
        <v>0</v>
      </c>
      <c r="Y694" s="68">
        <v>0</v>
      </c>
      <c r="Z694" s="68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0.20996323164924546</v>
      </c>
      <c r="AK694" s="5">
        <v>0</v>
      </c>
      <c r="AL694" s="5">
        <v>0.20996323164924546</v>
      </c>
      <c r="AM694" s="68">
        <v>360</v>
      </c>
      <c r="AN694" s="5">
        <v>0.20996323164924546</v>
      </c>
      <c r="AO694" s="17">
        <v>225</v>
      </c>
      <c r="AP694" s="17" t="s">
        <v>22151</v>
      </c>
      <c r="AQ694" s="49">
        <v>6.895458119358298</v>
      </c>
      <c r="AR694" s="50">
        <v>-6.6854948877090523</v>
      </c>
      <c r="AS694" s="108">
        <v>360</v>
      </c>
      <c r="AT694" s="14">
        <v>0</v>
      </c>
      <c r="AU694" s="42">
        <v>-13.513857214557907</v>
      </c>
      <c r="AV694" s="19"/>
      <c r="AW694" s="19">
        <v>0</v>
      </c>
      <c r="AX694" s="43">
        <v>0</v>
      </c>
      <c r="AY694" s="167">
        <v>999</v>
      </c>
      <c r="AZ694" s="167">
        <v>788</v>
      </c>
      <c r="BA694" s="113">
        <v>211</v>
      </c>
      <c r="BB694" s="160">
        <v>0</v>
      </c>
      <c r="BC694" s="160">
        <v>0</v>
      </c>
      <c r="BD694" s="267" t="s">
        <v>22151</v>
      </c>
    </row>
    <row r="695" spans="1:56" x14ac:dyDescent="0.3">
      <c r="A695" s="48" t="s">
        <v>14049</v>
      </c>
      <c r="B695" s="33" t="s">
        <v>14050</v>
      </c>
      <c r="C695" s="33" t="s">
        <v>10681</v>
      </c>
      <c r="D695" s="121" t="s">
        <v>14043</v>
      </c>
      <c r="E695" s="33" t="s">
        <v>1386</v>
      </c>
      <c r="F695" s="1" t="s">
        <v>6120</v>
      </c>
      <c r="G695" s="1" t="s">
        <v>1373</v>
      </c>
      <c r="H695" s="26" t="e">
        <v>#VALUE!</v>
      </c>
      <c r="I695" s="26" t="s">
        <v>14044</v>
      </c>
      <c r="J695" s="26" t="e">
        <v>#VALUE!</v>
      </c>
      <c r="K695" s="26" t="s">
        <v>14051</v>
      </c>
      <c r="L695" s="171">
        <v>0</v>
      </c>
      <c r="M695" s="171">
        <v>0</v>
      </c>
      <c r="N695" s="68">
        <v>0</v>
      </c>
      <c r="O695" s="68">
        <v>0</v>
      </c>
      <c r="P695" s="68">
        <v>0</v>
      </c>
      <c r="Q695" s="97">
        <v>0</v>
      </c>
      <c r="R695" s="97">
        <v>0</v>
      </c>
      <c r="S695" s="97">
        <v>0</v>
      </c>
      <c r="T695" s="97">
        <v>0</v>
      </c>
      <c r="U695" s="97">
        <v>0</v>
      </c>
      <c r="V695" s="97">
        <v>0</v>
      </c>
      <c r="W695" s="97">
        <v>0</v>
      </c>
      <c r="X695" s="97">
        <v>0</v>
      </c>
      <c r="Y695" s="97">
        <v>0</v>
      </c>
      <c r="Z695" s="97">
        <v>0</v>
      </c>
      <c r="AA695" s="27">
        <v>0</v>
      </c>
      <c r="AB695" s="27">
        <v>0</v>
      </c>
      <c r="AC695" s="29">
        <v>0</v>
      </c>
      <c r="AD695" s="29">
        <v>0</v>
      </c>
      <c r="AE695" s="29">
        <v>0</v>
      </c>
      <c r="AF695" s="29">
        <v>0</v>
      </c>
      <c r="AG695" s="29">
        <v>0</v>
      </c>
      <c r="AH695" s="29">
        <v>0</v>
      </c>
      <c r="AI695" s="27">
        <v>0</v>
      </c>
      <c r="AJ695" s="27">
        <v>0.20996323164924546</v>
      </c>
      <c r="AK695" s="29">
        <v>0</v>
      </c>
      <c r="AL695" s="29">
        <v>0.20996323164924546</v>
      </c>
      <c r="AM695" s="101">
        <v>360</v>
      </c>
      <c r="AN695" s="29">
        <v>0.20996323164924546</v>
      </c>
      <c r="AO695" s="30">
        <v>225</v>
      </c>
      <c r="AP695" s="30" t="s">
        <v>22151</v>
      </c>
      <c r="AQ695" s="69">
        <v>6.895458119358298</v>
      </c>
      <c r="AR695" s="90">
        <v>-6.6854948877090523</v>
      </c>
      <c r="AS695" s="107">
        <v>360</v>
      </c>
      <c r="AT695" s="29">
        <v>0</v>
      </c>
      <c r="AU695" s="47">
        <v>-13.513857214557907</v>
      </c>
      <c r="AV695" s="29"/>
      <c r="AW695" s="29">
        <v>0</v>
      </c>
      <c r="AX695" s="43">
        <v>0</v>
      </c>
      <c r="AY695" s="167">
        <v>999</v>
      </c>
      <c r="AZ695" s="167">
        <v>788</v>
      </c>
      <c r="BA695" s="113">
        <v>211</v>
      </c>
      <c r="BB695" s="160">
        <v>0</v>
      </c>
      <c r="BC695" s="160">
        <v>0</v>
      </c>
      <c r="BD695" s="267" t="s">
        <v>22151</v>
      </c>
    </row>
    <row r="696" spans="1:56" x14ac:dyDescent="0.3">
      <c r="A696" s="114" t="s">
        <v>15490</v>
      </c>
      <c r="B696" s="33" t="s">
        <v>6826</v>
      </c>
      <c r="C696" s="33" t="s">
        <v>14159</v>
      </c>
      <c r="D696" s="121" t="s">
        <v>15491</v>
      </c>
      <c r="E696" s="33" t="s">
        <v>1464</v>
      </c>
      <c r="F696" s="114" t="s">
        <v>6120</v>
      </c>
      <c r="G696" s="1" t="s">
        <v>1373</v>
      </c>
      <c r="H696" s="114" t="e">
        <v>#VALUE!</v>
      </c>
      <c r="I696" s="114" t="s">
        <v>15492</v>
      </c>
      <c r="J696" s="114">
        <v>0</v>
      </c>
      <c r="K696" s="114" t="s">
        <v>22631</v>
      </c>
      <c r="L696" s="172">
        <v>0</v>
      </c>
      <c r="M696" s="172">
        <v>0</v>
      </c>
      <c r="N696" s="115">
        <v>0</v>
      </c>
      <c r="O696" s="115">
        <v>0</v>
      </c>
      <c r="P696" s="115">
        <v>0</v>
      </c>
      <c r="Q696" s="115">
        <v>0</v>
      </c>
      <c r="R696" s="115">
        <v>0</v>
      </c>
      <c r="S696" s="115">
        <v>0</v>
      </c>
      <c r="T696" s="115">
        <v>0</v>
      </c>
      <c r="U696" s="115">
        <v>0</v>
      </c>
      <c r="V696" s="115">
        <v>0</v>
      </c>
      <c r="W696" s="115">
        <v>0</v>
      </c>
      <c r="X696" s="115">
        <v>0</v>
      </c>
      <c r="Y696" s="115">
        <v>0</v>
      </c>
      <c r="Z696" s="115">
        <v>0</v>
      </c>
      <c r="AA696" s="116">
        <v>0</v>
      </c>
      <c r="AB696" s="116">
        <v>0</v>
      </c>
      <c r="AC696" s="116">
        <v>0</v>
      </c>
      <c r="AD696" s="116">
        <v>0</v>
      </c>
      <c r="AE696" s="116">
        <v>0</v>
      </c>
      <c r="AF696" s="116">
        <v>0</v>
      </c>
      <c r="AG696" s="116">
        <v>0</v>
      </c>
      <c r="AH696" s="116">
        <v>0</v>
      </c>
      <c r="AI696" s="116">
        <v>0</v>
      </c>
      <c r="AJ696" s="116">
        <v>0.20996323164924546</v>
      </c>
      <c r="AK696" s="116">
        <v>0</v>
      </c>
      <c r="AL696" s="116">
        <v>0.20996323164924546</v>
      </c>
      <c r="AM696" s="115">
        <v>360</v>
      </c>
      <c r="AN696" s="116">
        <v>0.20996323164924546</v>
      </c>
      <c r="AO696" s="119">
        <v>225</v>
      </c>
      <c r="AP696" s="119" t="s">
        <v>22151</v>
      </c>
      <c r="AQ696" s="70">
        <v>6.895458119358298</v>
      </c>
      <c r="AR696" s="139">
        <v>-6.6854948877090523</v>
      </c>
      <c r="AS696" s="138">
        <v>360</v>
      </c>
      <c r="AT696" s="116">
        <v>0</v>
      </c>
      <c r="AU696" s="117">
        <v>-13.513857214557907</v>
      </c>
      <c r="AV696" s="116"/>
      <c r="AW696" s="116">
        <v>0</v>
      </c>
      <c r="AX696" s="43">
        <v>0</v>
      </c>
      <c r="AY696" s="168">
        <v>999</v>
      </c>
      <c r="AZ696" s="168">
        <v>788</v>
      </c>
      <c r="BA696" s="120">
        <v>211</v>
      </c>
      <c r="BB696" s="161">
        <v>0</v>
      </c>
      <c r="BC696" s="161">
        <v>0</v>
      </c>
      <c r="BD696" s="267" t="s">
        <v>22151</v>
      </c>
    </row>
    <row r="697" spans="1:56" x14ac:dyDescent="0.3">
      <c r="A697" s="26" t="s">
        <v>12683</v>
      </c>
      <c r="B697" s="33" t="s">
        <v>12684</v>
      </c>
      <c r="C697" s="33" t="s">
        <v>7044</v>
      </c>
      <c r="D697" s="121" t="s">
        <v>11759</v>
      </c>
      <c r="E697" s="33" t="s">
        <v>3591</v>
      </c>
      <c r="F697" s="1" t="s">
        <v>3591</v>
      </c>
      <c r="G697" s="1" t="s">
        <v>1373</v>
      </c>
      <c r="H697" s="1">
        <v>10968</v>
      </c>
      <c r="I697" s="1" t="s">
        <v>11760</v>
      </c>
      <c r="J697" s="1" t="e">
        <v>#VALUE!</v>
      </c>
      <c r="K697" s="1" t="s">
        <v>12686</v>
      </c>
      <c r="L697" s="170">
        <v>0</v>
      </c>
      <c r="M697" s="170">
        <v>0</v>
      </c>
      <c r="N697" s="68">
        <v>0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0</v>
      </c>
      <c r="Z697" s="68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0.20996323164924546</v>
      </c>
      <c r="AK697" s="5">
        <v>0</v>
      </c>
      <c r="AL697" s="5">
        <v>0.20996323164924546</v>
      </c>
      <c r="AM697" s="68">
        <v>360</v>
      </c>
      <c r="AN697" s="5">
        <v>0.20996323164924546</v>
      </c>
      <c r="AO697" s="17">
        <v>225</v>
      </c>
      <c r="AP697" s="17" t="s">
        <v>22151</v>
      </c>
      <c r="AQ697" s="49">
        <v>6.895458119358298</v>
      </c>
      <c r="AR697" s="50">
        <v>-6.6854948877090523</v>
      </c>
      <c r="AS697" s="108">
        <v>360</v>
      </c>
      <c r="AT697" s="14">
        <v>0</v>
      </c>
      <c r="AU697" s="42">
        <v>-13.513857214557907</v>
      </c>
      <c r="AV697" s="19"/>
      <c r="AW697" s="19">
        <v>0</v>
      </c>
      <c r="AX697" s="43">
        <v>0</v>
      </c>
      <c r="AY697" s="167">
        <v>999</v>
      </c>
      <c r="AZ697" s="167">
        <v>788</v>
      </c>
      <c r="BA697" s="113">
        <v>211</v>
      </c>
      <c r="BB697" s="160">
        <v>0</v>
      </c>
      <c r="BC697" s="160">
        <v>0</v>
      </c>
      <c r="BD697" s="267" t="s">
        <v>22151</v>
      </c>
    </row>
    <row r="698" spans="1:56" x14ac:dyDescent="0.3">
      <c r="A698" s="48" t="s">
        <v>3464</v>
      </c>
      <c r="B698" s="33" t="s">
        <v>7743</v>
      </c>
      <c r="C698" s="33" t="s">
        <v>6562</v>
      </c>
      <c r="D698" s="121" t="s">
        <v>1344</v>
      </c>
      <c r="E698" s="33" t="s">
        <v>1565</v>
      </c>
      <c r="F698" s="1" t="s">
        <v>6120</v>
      </c>
      <c r="G698" s="1" t="s">
        <v>1373</v>
      </c>
      <c r="H698" s="26">
        <v>7853</v>
      </c>
      <c r="I698" s="26" t="s">
        <v>10636</v>
      </c>
      <c r="J698" s="26" t="e">
        <v>#VALUE!</v>
      </c>
      <c r="K698" s="26" t="s">
        <v>8338</v>
      </c>
      <c r="L698" s="171">
        <v>0</v>
      </c>
      <c r="M698" s="171">
        <v>0</v>
      </c>
      <c r="N698" s="68">
        <v>0</v>
      </c>
      <c r="O698" s="68">
        <v>0</v>
      </c>
      <c r="P698" s="68">
        <v>0</v>
      </c>
      <c r="Q698" s="97">
        <v>0</v>
      </c>
      <c r="R698" s="97">
        <v>0</v>
      </c>
      <c r="S698" s="97">
        <v>0</v>
      </c>
      <c r="T698" s="97">
        <v>0</v>
      </c>
      <c r="U698" s="97">
        <v>0</v>
      </c>
      <c r="V698" s="97">
        <v>0</v>
      </c>
      <c r="W698" s="97">
        <v>0</v>
      </c>
      <c r="X698" s="97">
        <v>0</v>
      </c>
      <c r="Y698" s="97">
        <v>0</v>
      </c>
      <c r="Z698" s="97">
        <v>0</v>
      </c>
      <c r="AA698" s="27">
        <v>0</v>
      </c>
      <c r="AB698" s="27">
        <v>0</v>
      </c>
      <c r="AC698" s="29">
        <v>0</v>
      </c>
      <c r="AD698" s="29">
        <v>0</v>
      </c>
      <c r="AE698" s="29">
        <v>0</v>
      </c>
      <c r="AF698" s="29">
        <v>0</v>
      </c>
      <c r="AG698" s="29">
        <v>0</v>
      </c>
      <c r="AH698" s="29">
        <v>0</v>
      </c>
      <c r="AI698" s="27">
        <v>0</v>
      </c>
      <c r="AJ698" s="27">
        <v>0.20996323164924546</v>
      </c>
      <c r="AK698" s="29">
        <v>0</v>
      </c>
      <c r="AL698" s="29">
        <v>0.20996323164924546</v>
      </c>
      <c r="AM698" s="101">
        <v>360</v>
      </c>
      <c r="AN698" s="29">
        <v>0.20996323164924546</v>
      </c>
      <c r="AO698" s="30">
        <v>225</v>
      </c>
      <c r="AP698" s="30" t="s">
        <v>22151</v>
      </c>
      <c r="AQ698" s="69">
        <v>6.895458119358298</v>
      </c>
      <c r="AR698" s="90">
        <v>-6.6854948877090523</v>
      </c>
      <c r="AS698" s="107">
        <v>360</v>
      </c>
      <c r="AT698" s="29">
        <v>0</v>
      </c>
      <c r="AU698" s="47">
        <v>-13.513857214557907</v>
      </c>
      <c r="AV698" s="29"/>
      <c r="AW698" s="29">
        <v>0</v>
      </c>
      <c r="AX698" s="43">
        <v>0</v>
      </c>
      <c r="AY698" s="167">
        <v>999</v>
      </c>
      <c r="AZ698" s="167">
        <v>788</v>
      </c>
      <c r="BA698" s="113">
        <v>211</v>
      </c>
      <c r="BB698" s="160">
        <v>0</v>
      </c>
      <c r="BC698" s="160">
        <v>0</v>
      </c>
      <c r="BD698" s="267" t="s">
        <v>22151</v>
      </c>
    </row>
    <row r="699" spans="1:56" x14ac:dyDescent="0.3">
      <c r="A699" s="48" t="s">
        <v>1404</v>
      </c>
      <c r="B699" s="33" t="s">
        <v>7744</v>
      </c>
      <c r="C699" s="33" t="s">
        <v>7745</v>
      </c>
      <c r="D699" s="121" t="s">
        <v>1236</v>
      </c>
      <c r="E699" s="33" t="s">
        <v>3591</v>
      </c>
      <c r="F699" s="1" t="s">
        <v>3591</v>
      </c>
      <c r="G699" s="1" t="s">
        <v>1373</v>
      </c>
      <c r="H699" s="1">
        <v>6324</v>
      </c>
      <c r="I699" s="1" t="s">
        <v>9597</v>
      </c>
      <c r="J699" s="1" t="e">
        <v>#VALUE!</v>
      </c>
      <c r="K699" s="1" t="s">
        <v>5078</v>
      </c>
      <c r="L699" s="170">
        <v>0</v>
      </c>
      <c r="M699" s="170">
        <v>0</v>
      </c>
      <c r="N699" s="68">
        <v>0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0</v>
      </c>
      <c r="Z699" s="68">
        <v>0</v>
      </c>
      <c r="AA699" s="5">
        <v>0</v>
      </c>
      <c r="AB699" s="5">
        <v>0</v>
      </c>
      <c r="AC699" s="7">
        <v>0</v>
      </c>
      <c r="AD699" s="7">
        <v>0</v>
      </c>
      <c r="AE699" s="7">
        <v>0</v>
      </c>
      <c r="AF699" s="7">
        <v>0</v>
      </c>
      <c r="AG699" s="7">
        <v>0</v>
      </c>
      <c r="AH699" s="7">
        <v>0</v>
      </c>
      <c r="AI699" s="5">
        <v>0</v>
      </c>
      <c r="AJ699" s="5">
        <v>0.20996323164924546</v>
      </c>
      <c r="AK699" s="7">
        <v>0</v>
      </c>
      <c r="AL699" s="7">
        <v>0.20996323164924546</v>
      </c>
      <c r="AM699" s="84">
        <v>360</v>
      </c>
      <c r="AN699" s="7">
        <v>0.20996323164924546</v>
      </c>
      <c r="AO699" s="18">
        <v>225</v>
      </c>
      <c r="AP699" s="18" t="s">
        <v>22151</v>
      </c>
      <c r="AQ699" s="49">
        <v>6.895458119358298</v>
      </c>
      <c r="AR699" s="7">
        <v>-6.6854948877090523</v>
      </c>
      <c r="AS699" s="84">
        <v>360</v>
      </c>
      <c r="AT699" s="15">
        <v>0</v>
      </c>
      <c r="AU699" s="46">
        <v>-13.513857214557907</v>
      </c>
      <c r="AV699" s="20"/>
      <c r="AW699" s="20">
        <v>0</v>
      </c>
      <c r="AX699" s="43">
        <v>0</v>
      </c>
      <c r="AY699" s="167">
        <v>999</v>
      </c>
      <c r="AZ699" s="167">
        <v>788</v>
      </c>
      <c r="BA699" s="113">
        <v>211</v>
      </c>
      <c r="BB699" s="160">
        <v>0</v>
      </c>
      <c r="BC699" s="160">
        <v>0</v>
      </c>
      <c r="BD699" s="267" t="s">
        <v>22151</v>
      </c>
    </row>
    <row r="700" spans="1:56" x14ac:dyDescent="0.3">
      <c r="A700" s="114" t="s">
        <v>15512</v>
      </c>
      <c r="B700" s="33" t="s">
        <v>6996</v>
      </c>
      <c r="C700" s="33" t="s">
        <v>6844</v>
      </c>
      <c r="D700" s="121" t="s">
        <v>14202</v>
      </c>
      <c r="E700" s="33" t="s">
        <v>1405</v>
      </c>
      <c r="F700" s="114" t="s">
        <v>6120</v>
      </c>
      <c r="G700" s="1" t="s">
        <v>1373</v>
      </c>
      <c r="H700" s="114">
        <v>15028</v>
      </c>
      <c r="I700" s="114" t="s">
        <v>15513</v>
      </c>
      <c r="J700" s="114" t="e">
        <v>#VALUE!</v>
      </c>
      <c r="K700" s="114" t="s">
        <v>15514</v>
      </c>
      <c r="L700" s="172">
        <v>0</v>
      </c>
      <c r="M700" s="172">
        <v>0</v>
      </c>
      <c r="N700" s="115">
        <v>0</v>
      </c>
      <c r="O700" s="115">
        <v>0</v>
      </c>
      <c r="P700" s="115">
        <v>0</v>
      </c>
      <c r="Q700" s="115">
        <v>0</v>
      </c>
      <c r="R700" s="115">
        <v>0</v>
      </c>
      <c r="S700" s="115">
        <v>0</v>
      </c>
      <c r="T700" s="115">
        <v>0</v>
      </c>
      <c r="U700" s="115">
        <v>0</v>
      </c>
      <c r="V700" s="115">
        <v>0</v>
      </c>
      <c r="W700" s="115">
        <v>0</v>
      </c>
      <c r="X700" s="115">
        <v>0</v>
      </c>
      <c r="Y700" s="115">
        <v>0</v>
      </c>
      <c r="Z700" s="115">
        <v>0</v>
      </c>
      <c r="AA700" s="116">
        <v>0</v>
      </c>
      <c r="AB700" s="116">
        <v>0</v>
      </c>
      <c r="AC700" s="116">
        <v>0</v>
      </c>
      <c r="AD700" s="116">
        <v>0</v>
      </c>
      <c r="AE700" s="116">
        <v>0</v>
      </c>
      <c r="AF700" s="116">
        <v>0</v>
      </c>
      <c r="AG700" s="116">
        <v>0</v>
      </c>
      <c r="AH700" s="116">
        <v>0</v>
      </c>
      <c r="AI700" s="116">
        <v>0</v>
      </c>
      <c r="AJ700" s="116">
        <v>0.20996323164924546</v>
      </c>
      <c r="AK700" s="116">
        <v>0</v>
      </c>
      <c r="AL700" s="116">
        <v>0.20996323164924546</v>
      </c>
      <c r="AM700" s="115">
        <v>360</v>
      </c>
      <c r="AN700" s="116">
        <v>0.20996323164924546</v>
      </c>
      <c r="AO700" s="119">
        <v>225</v>
      </c>
      <c r="AP700" s="119" t="s">
        <v>22151</v>
      </c>
      <c r="AQ700" s="70">
        <v>6.895458119358298</v>
      </c>
      <c r="AR700" s="139">
        <v>-6.6854948877090523</v>
      </c>
      <c r="AS700" s="138">
        <v>360</v>
      </c>
      <c r="AT700" s="116">
        <v>0</v>
      </c>
      <c r="AU700" s="117">
        <v>-13.513857214557907</v>
      </c>
      <c r="AV700" s="116"/>
      <c r="AW700" s="116">
        <v>0</v>
      </c>
      <c r="AX700" s="43">
        <v>0</v>
      </c>
      <c r="AY700" s="168">
        <v>999</v>
      </c>
      <c r="AZ700" s="168">
        <v>788</v>
      </c>
      <c r="BA700" s="120">
        <v>211</v>
      </c>
      <c r="BB700" s="161">
        <v>0</v>
      </c>
      <c r="BC700" s="161">
        <v>0</v>
      </c>
      <c r="BD700" s="267" t="s">
        <v>22151</v>
      </c>
    </row>
    <row r="701" spans="1:56" x14ac:dyDescent="0.3">
      <c r="A701" s="26" t="s">
        <v>1412</v>
      </c>
      <c r="B701" s="1" t="s">
        <v>6791</v>
      </c>
      <c r="C701" s="1" t="s">
        <v>7523</v>
      </c>
      <c r="D701" s="121" t="s">
        <v>882</v>
      </c>
      <c r="E701" s="1" t="s">
        <v>1398</v>
      </c>
      <c r="F701" s="1" t="s">
        <v>9094</v>
      </c>
      <c r="G701" s="1" t="s">
        <v>1373</v>
      </c>
      <c r="H701" s="1">
        <v>5669</v>
      </c>
      <c r="I701" s="1" t="s">
        <v>9491</v>
      </c>
      <c r="J701" s="1" t="e">
        <v>#VALUE!</v>
      </c>
      <c r="K701" s="1" t="s">
        <v>5086</v>
      </c>
      <c r="L701" s="170">
        <v>0</v>
      </c>
      <c r="M701" s="170">
        <v>0</v>
      </c>
      <c r="N701" s="68">
        <v>0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0</v>
      </c>
      <c r="Z701" s="68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0.20996323164924546</v>
      </c>
      <c r="AK701" s="5">
        <v>0</v>
      </c>
      <c r="AL701" s="5">
        <v>0.20996323164924546</v>
      </c>
      <c r="AM701" s="68">
        <v>360</v>
      </c>
      <c r="AN701" s="5">
        <v>0.20996323164924546</v>
      </c>
      <c r="AO701" s="17">
        <v>225</v>
      </c>
      <c r="AP701" s="17" t="s">
        <v>22151</v>
      </c>
      <c r="AQ701" s="49">
        <v>6.895458119358298</v>
      </c>
      <c r="AR701" s="50">
        <v>-6.6854948877090523</v>
      </c>
      <c r="AS701" s="108">
        <v>360</v>
      </c>
      <c r="AT701" s="14">
        <v>0</v>
      </c>
      <c r="AU701" s="42">
        <v>-13.513857214557907</v>
      </c>
      <c r="AV701" s="19"/>
      <c r="AW701" s="19">
        <v>0</v>
      </c>
      <c r="AX701" s="43">
        <v>0</v>
      </c>
      <c r="AY701" s="167">
        <v>999</v>
      </c>
      <c r="AZ701" s="167">
        <v>788</v>
      </c>
      <c r="BA701" s="113">
        <v>211</v>
      </c>
      <c r="BB701" s="160">
        <v>0</v>
      </c>
      <c r="BC701" s="160">
        <v>0</v>
      </c>
      <c r="BD701" s="267" t="s">
        <v>22151</v>
      </c>
    </row>
    <row r="702" spans="1:56" x14ac:dyDescent="0.3">
      <c r="A702" s="74" t="s">
        <v>10318</v>
      </c>
      <c r="B702" s="33" t="s">
        <v>7181</v>
      </c>
      <c r="C702" s="33" t="s">
        <v>6864</v>
      </c>
      <c r="D702" s="121" t="s">
        <v>10319</v>
      </c>
      <c r="E702" s="33" t="s">
        <v>1402</v>
      </c>
      <c r="F702" s="1" t="s">
        <v>6120</v>
      </c>
      <c r="G702" s="1" t="s">
        <v>1373</v>
      </c>
      <c r="H702" s="1">
        <v>12799</v>
      </c>
      <c r="I702" s="1" t="s">
        <v>10320</v>
      </c>
      <c r="J702" s="1" t="e">
        <v>#VALUE!</v>
      </c>
      <c r="K702" s="1" t="s">
        <v>10321</v>
      </c>
      <c r="L702" s="170">
        <v>0</v>
      </c>
      <c r="M702" s="170">
        <v>0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5">
        <v>0</v>
      </c>
      <c r="AB702" s="5">
        <v>0</v>
      </c>
      <c r="AC702" s="7">
        <v>0</v>
      </c>
      <c r="AD702" s="7">
        <v>0</v>
      </c>
      <c r="AE702" s="7">
        <v>0</v>
      </c>
      <c r="AF702" s="7">
        <v>0</v>
      </c>
      <c r="AG702" s="7">
        <v>0</v>
      </c>
      <c r="AH702" s="7">
        <v>0</v>
      </c>
      <c r="AI702" s="5">
        <v>0</v>
      </c>
      <c r="AJ702" s="5">
        <v>0.20996323164924546</v>
      </c>
      <c r="AK702" s="7">
        <v>0</v>
      </c>
      <c r="AL702" s="7">
        <v>0.20996323164924546</v>
      </c>
      <c r="AM702" s="84">
        <v>360</v>
      </c>
      <c r="AN702" s="7">
        <v>0.20996323164924546</v>
      </c>
      <c r="AO702" s="18">
        <v>225</v>
      </c>
      <c r="AP702" s="18" t="s">
        <v>22151</v>
      </c>
      <c r="AQ702" s="49">
        <v>6.895458119358298</v>
      </c>
      <c r="AR702" s="50">
        <v>-6.6854948877090523</v>
      </c>
      <c r="AS702" s="108">
        <v>360</v>
      </c>
      <c r="AT702" s="15">
        <v>0</v>
      </c>
      <c r="AU702" s="46">
        <v>-13.513857214557907</v>
      </c>
      <c r="AV702" s="20"/>
      <c r="AW702" s="20">
        <v>0</v>
      </c>
      <c r="AX702" s="43">
        <v>0</v>
      </c>
      <c r="AY702" s="167">
        <v>999</v>
      </c>
      <c r="AZ702" s="167">
        <v>788</v>
      </c>
      <c r="BA702" s="113">
        <v>211</v>
      </c>
      <c r="BB702" s="160">
        <v>0</v>
      </c>
      <c r="BC702" s="160">
        <v>0</v>
      </c>
      <c r="BD702" s="267" t="s">
        <v>22151</v>
      </c>
    </row>
    <row r="703" spans="1:56" x14ac:dyDescent="0.3">
      <c r="A703" s="26" t="s">
        <v>12259</v>
      </c>
      <c r="B703" s="1" t="s">
        <v>12260</v>
      </c>
      <c r="C703" s="1" t="s">
        <v>11922</v>
      </c>
      <c r="D703" s="121" t="s">
        <v>11234</v>
      </c>
      <c r="E703" s="1" t="s">
        <v>3591</v>
      </c>
      <c r="F703" s="1" t="s">
        <v>3591</v>
      </c>
      <c r="G703" s="1" t="s">
        <v>1373</v>
      </c>
      <c r="H703" s="1">
        <v>13560</v>
      </c>
      <c r="I703" s="1" t="s">
        <v>11235</v>
      </c>
      <c r="J703" s="1" t="e">
        <v>#VALUE!</v>
      </c>
      <c r="K703" s="1" t="s">
        <v>12262</v>
      </c>
      <c r="L703" s="170">
        <v>0</v>
      </c>
      <c r="M703" s="170">
        <v>0</v>
      </c>
      <c r="N703" s="68">
        <v>0</v>
      </c>
      <c r="O703" s="68">
        <v>0</v>
      </c>
      <c r="P703" s="68">
        <v>0</v>
      </c>
      <c r="Q703" s="68">
        <v>0</v>
      </c>
      <c r="R703" s="68">
        <v>0</v>
      </c>
      <c r="S703" s="68">
        <v>0</v>
      </c>
      <c r="T703" s="68">
        <v>0</v>
      </c>
      <c r="U703" s="68">
        <v>0</v>
      </c>
      <c r="V703" s="68">
        <v>0</v>
      </c>
      <c r="W703" s="68">
        <v>0</v>
      </c>
      <c r="X703" s="68">
        <v>0</v>
      </c>
      <c r="Y703" s="68">
        <v>0</v>
      </c>
      <c r="Z703" s="68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0.20996323164924546</v>
      </c>
      <c r="AK703" s="5">
        <v>0</v>
      </c>
      <c r="AL703" s="5">
        <v>0.20996323164924546</v>
      </c>
      <c r="AM703" s="68">
        <v>360</v>
      </c>
      <c r="AN703" s="5">
        <v>0.20996323164924546</v>
      </c>
      <c r="AO703" s="17">
        <v>225</v>
      </c>
      <c r="AP703" s="17" t="s">
        <v>22151</v>
      </c>
      <c r="AQ703" s="49">
        <v>6.895458119358298</v>
      </c>
      <c r="AR703" s="7">
        <v>-6.6854948877090523</v>
      </c>
      <c r="AS703" s="84">
        <v>360</v>
      </c>
      <c r="AT703" s="14">
        <v>0</v>
      </c>
      <c r="AU703" s="42">
        <v>-13.513857214557907</v>
      </c>
      <c r="AV703" s="19"/>
      <c r="AW703" s="19">
        <v>0</v>
      </c>
      <c r="AX703" s="43">
        <v>0</v>
      </c>
      <c r="AY703" s="167">
        <v>999</v>
      </c>
      <c r="AZ703" s="167">
        <v>788</v>
      </c>
      <c r="BA703" s="113">
        <v>211</v>
      </c>
      <c r="BB703" s="160">
        <v>0</v>
      </c>
      <c r="BC703" s="160">
        <v>0</v>
      </c>
      <c r="BD703" s="267" t="s">
        <v>22151</v>
      </c>
    </row>
    <row r="704" spans="1:56" x14ac:dyDescent="0.3">
      <c r="A704" s="48" t="s">
        <v>1455</v>
      </c>
      <c r="B704" s="33" t="s">
        <v>7751</v>
      </c>
      <c r="C704" s="33" t="s">
        <v>7752</v>
      </c>
      <c r="D704" s="121" t="s">
        <v>1001</v>
      </c>
      <c r="E704" s="33" t="s">
        <v>3591</v>
      </c>
      <c r="F704" s="1" t="s">
        <v>3591</v>
      </c>
      <c r="G704" s="1" t="s">
        <v>1373</v>
      </c>
      <c r="H704" s="1">
        <v>5362</v>
      </c>
      <c r="I704" s="1" t="s">
        <v>10585</v>
      </c>
      <c r="J704" s="1" t="e">
        <v>#VALUE!</v>
      </c>
      <c r="K704" s="1" t="s">
        <v>5110</v>
      </c>
      <c r="L704" s="170">
        <v>0</v>
      </c>
      <c r="M704" s="170">
        <v>0</v>
      </c>
      <c r="N704" s="68">
        <v>0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0</v>
      </c>
      <c r="Z704" s="68">
        <v>0</v>
      </c>
      <c r="AA704" s="5">
        <v>0</v>
      </c>
      <c r="AB704" s="5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5">
        <v>0</v>
      </c>
      <c r="AJ704" s="5">
        <v>0.20996323164924546</v>
      </c>
      <c r="AK704" s="7">
        <v>0</v>
      </c>
      <c r="AL704" s="36">
        <v>0.20996323164924546</v>
      </c>
      <c r="AM704" s="106">
        <v>360</v>
      </c>
      <c r="AN704" s="36">
        <v>0.20996323164924546</v>
      </c>
      <c r="AO704" s="37">
        <v>225</v>
      </c>
      <c r="AP704" s="37" t="s">
        <v>22151</v>
      </c>
      <c r="AQ704" s="70">
        <v>6.895458119358298</v>
      </c>
      <c r="AR704" s="71">
        <v>-6.6854948877090523</v>
      </c>
      <c r="AS704" s="110">
        <v>360</v>
      </c>
      <c r="AT704" s="36">
        <v>0</v>
      </c>
      <c r="AU704" s="45">
        <v>-13.513857214557907</v>
      </c>
      <c r="AV704" s="36"/>
      <c r="AW704" s="36">
        <v>0</v>
      </c>
      <c r="AX704" s="43">
        <v>0</v>
      </c>
      <c r="AY704" s="167">
        <v>999</v>
      </c>
      <c r="AZ704" s="167">
        <v>788</v>
      </c>
      <c r="BA704" s="113">
        <v>211</v>
      </c>
      <c r="BB704" s="160">
        <v>0</v>
      </c>
      <c r="BC704" s="160">
        <v>0</v>
      </c>
      <c r="BD704" s="267" t="s">
        <v>22151</v>
      </c>
    </row>
    <row r="705" spans="1:56" x14ac:dyDescent="0.3">
      <c r="A705" s="48" t="s">
        <v>20287</v>
      </c>
      <c r="B705" s="1" t="s">
        <v>20289</v>
      </c>
      <c r="C705" s="1" t="s">
        <v>7001</v>
      </c>
      <c r="D705" s="121" t="s">
        <v>20288</v>
      </c>
      <c r="E705" s="1" t="s">
        <v>1565</v>
      </c>
      <c r="F705" s="1" t="s">
        <v>6120</v>
      </c>
      <c r="G705" s="1" t="s">
        <v>1373</v>
      </c>
      <c r="H705" s="1" t="e">
        <v>#VALUE!</v>
      </c>
      <c r="I705" s="1" t="s">
        <v>20290</v>
      </c>
      <c r="J705" s="1" t="e">
        <v>#VALUE!</v>
      </c>
      <c r="K705" s="1" t="s">
        <v>20292</v>
      </c>
      <c r="L705" s="170">
        <v>0</v>
      </c>
      <c r="M705" s="170">
        <v>0</v>
      </c>
      <c r="N705" s="68">
        <v>0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68">
        <v>0</v>
      </c>
      <c r="AA705" s="5">
        <v>0</v>
      </c>
      <c r="AB705" s="5">
        <v>0</v>
      </c>
      <c r="AC705" s="7">
        <v>0</v>
      </c>
      <c r="AD705" s="7">
        <v>0</v>
      </c>
      <c r="AE705" s="7">
        <v>0</v>
      </c>
      <c r="AF705" s="7">
        <v>0</v>
      </c>
      <c r="AG705" s="7">
        <v>0</v>
      </c>
      <c r="AH705" s="7">
        <v>0</v>
      </c>
      <c r="AI705" s="5">
        <v>0</v>
      </c>
      <c r="AJ705" s="5">
        <v>0.20996323164924546</v>
      </c>
      <c r="AK705" s="7">
        <v>0</v>
      </c>
      <c r="AL705" s="7">
        <v>0.20996323164924546</v>
      </c>
      <c r="AM705" s="84">
        <v>360</v>
      </c>
      <c r="AN705" s="7">
        <v>0.20996323164924546</v>
      </c>
      <c r="AO705" s="18">
        <v>225</v>
      </c>
      <c r="AP705" s="18" t="s">
        <v>22151</v>
      </c>
      <c r="AQ705" s="49">
        <v>6.895458119358298</v>
      </c>
      <c r="AR705" s="7">
        <v>-6.6854948877090523</v>
      </c>
      <c r="AS705" s="84">
        <v>360</v>
      </c>
      <c r="AT705" s="15">
        <v>0</v>
      </c>
      <c r="AU705" s="46">
        <v>-13.513857214557907</v>
      </c>
      <c r="AV705" s="20"/>
      <c r="AW705" s="20">
        <v>0</v>
      </c>
      <c r="AX705" s="43">
        <v>0</v>
      </c>
      <c r="AY705" s="167">
        <v>654.45000000000005</v>
      </c>
      <c r="AZ705" s="167">
        <v>788</v>
      </c>
      <c r="BA705" s="113">
        <v>-133.54999999999995</v>
      </c>
      <c r="BB705" s="160">
        <v>532</v>
      </c>
      <c r="BC705" s="160">
        <v>746</v>
      </c>
      <c r="BD705" s="267" t="s">
        <v>22151</v>
      </c>
    </row>
    <row r="706" spans="1:56" x14ac:dyDescent="0.3">
      <c r="A706" s="26" t="s">
        <v>9700</v>
      </c>
      <c r="B706" s="33" t="s">
        <v>9702</v>
      </c>
      <c r="C706" s="33" t="s">
        <v>6637</v>
      </c>
      <c r="D706" s="121" t="s">
        <v>9701</v>
      </c>
      <c r="E706" s="33" t="s">
        <v>1464</v>
      </c>
      <c r="F706" s="1" t="s">
        <v>6120</v>
      </c>
      <c r="G706" s="1" t="s">
        <v>1373</v>
      </c>
      <c r="H706" s="1">
        <v>5365</v>
      </c>
      <c r="I706" s="1" t="s">
        <v>9703</v>
      </c>
      <c r="J706" s="1" t="e">
        <v>#VALUE!</v>
      </c>
      <c r="K706" s="1" t="s">
        <v>9705</v>
      </c>
      <c r="L706" s="170">
        <v>0</v>
      </c>
      <c r="M706" s="170">
        <v>0</v>
      </c>
      <c r="N706" s="68">
        <v>0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68">
        <v>0</v>
      </c>
      <c r="V706" s="68">
        <v>0</v>
      </c>
      <c r="W706" s="68">
        <v>0</v>
      </c>
      <c r="X706" s="68">
        <v>0</v>
      </c>
      <c r="Y706" s="68">
        <v>0</v>
      </c>
      <c r="Z706" s="68">
        <v>0</v>
      </c>
      <c r="AA706" s="5">
        <v>0</v>
      </c>
      <c r="AB706" s="5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0</v>
      </c>
      <c r="AI706" s="5">
        <v>0</v>
      </c>
      <c r="AJ706" s="5">
        <v>0.20996323164924546</v>
      </c>
      <c r="AK706" s="5">
        <v>0</v>
      </c>
      <c r="AL706" s="34">
        <v>0.20996323164924546</v>
      </c>
      <c r="AM706" s="105">
        <v>360</v>
      </c>
      <c r="AN706" s="34">
        <v>0.20996323164924546</v>
      </c>
      <c r="AO706" s="35">
        <v>225</v>
      </c>
      <c r="AP706" s="35" t="s">
        <v>22151</v>
      </c>
      <c r="AQ706" s="70">
        <v>6.895458119358298</v>
      </c>
      <c r="AR706" s="36">
        <v>-6.6854948877090523</v>
      </c>
      <c r="AS706" s="106">
        <v>360</v>
      </c>
      <c r="AT706" s="34">
        <v>0</v>
      </c>
      <c r="AU706" s="44">
        <v>-13.513857214557907</v>
      </c>
      <c r="AV706" s="34"/>
      <c r="AW706" s="34">
        <v>0</v>
      </c>
      <c r="AX706" s="43">
        <v>0</v>
      </c>
      <c r="AY706" s="167">
        <v>999</v>
      </c>
      <c r="AZ706" s="167">
        <v>788</v>
      </c>
      <c r="BA706" s="113">
        <v>211</v>
      </c>
      <c r="BB706" s="160">
        <v>0</v>
      </c>
      <c r="BC706" s="160">
        <v>0</v>
      </c>
      <c r="BD706" s="267" t="s">
        <v>22151</v>
      </c>
    </row>
    <row r="707" spans="1:56" x14ac:dyDescent="0.3">
      <c r="A707" s="26" t="s">
        <v>13650</v>
      </c>
      <c r="B707" s="33" t="s">
        <v>7095</v>
      </c>
      <c r="C707" s="33" t="s">
        <v>6859</v>
      </c>
      <c r="D707" s="121" t="s">
        <v>11754</v>
      </c>
      <c r="E707" s="33" t="s">
        <v>1426</v>
      </c>
      <c r="F707" s="1" t="s">
        <v>6120</v>
      </c>
      <c r="G707" s="1" t="s">
        <v>1373</v>
      </c>
      <c r="H707" s="1">
        <v>11388</v>
      </c>
      <c r="I707" s="1" t="s">
        <v>11755</v>
      </c>
      <c r="J707" s="1" t="e">
        <v>#VALUE!</v>
      </c>
      <c r="K707" s="1" t="s">
        <v>13652</v>
      </c>
      <c r="L707" s="170">
        <v>0</v>
      </c>
      <c r="M707" s="170">
        <v>0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68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0.20996323164924546</v>
      </c>
      <c r="AK707" s="5">
        <v>0</v>
      </c>
      <c r="AL707" s="5">
        <v>0.20996323164924546</v>
      </c>
      <c r="AM707" s="68">
        <v>360</v>
      </c>
      <c r="AN707" s="5">
        <v>0.20996323164924546</v>
      </c>
      <c r="AO707" s="17">
        <v>225</v>
      </c>
      <c r="AP707" s="17" t="s">
        <v>22151</v>
      </c>
      <c r="AQ707" s="49">
        <v>6.895458119358298</v>
      </c>
      <c r="AR707" s="50">
        <v>-6.6854948877090523</v>
      </c>
      <c r="AS707" s="108">
        <v>360</v>
      </c>
      <c r="AT707" s="14">
        <v>0</v>
      </c>
      <c r="AU707" s="42">
        <v>-13.513857214557907</v>
      </c>
      <c r="AV707" s="19"/>
      <c r="AW707" s="19">
        <v>0</v>
      </c>
      <c r="AX707" s="43">
        <v>0</v>
      </c>
      <c r="AY707" s="167">
        <v>999</v>
      </c>
      <c r="AZ707" s="167">
        <v>788</v>
      </c>
      <c r="BA707" s="113">
        <v>211</v>
      </c>
      <c r="BB707" s="160">
        <v>0</v>
      </c>
      <c r="BC707" s="160">
        <v>0</v>
      </c>
      <c r="BD707" s="267" t="s">
        <v>22151</v>
      </c>
    </row>
    <row r="708" spans="1:56" x14ac:dyDescent="0.3">
      <c r="A708" s="179" t="s">
        <v>11840</v>
      </c>
      <c r="B708" s="1" t="s">
        <v>8278</v>
      </c>
      <c r="C708" s="1" t="s">
        <v>6764</v>
      </c>
      <c r="D708" s="121" t="s">
        <v>11361</v>
      </c>
      <c r="E708" s="1" t="s">
        <v>1372</v>
      </c>
      <c r="F708" s="1" t="s">
        <v>6120</v>
      </c>
      <c r="G708" s="1" t="s">
        <v>1373</v>
      </c>
      <c r="H708" s="216">
        <v>13322</v>
      </c>
      <c r="I708" s="216" t="s">
        <v>11745</v>
      </c>
      <c r="J708" s="244" t="e">
        <v>#VALUE!</v>
      </c>
      <c r="K708" s="244" t="s">
        <v>11842</v>
      </c>
      <c r="L708" s="171">
        <v>0</v>
      </c>
      <c r="M708" s="171">
        <v>0</v>
      </c>
      <c r="N708" s="221">
        <v>0</v>
      </c>
      <c r="O708" s="97">
        <v>0</v>
      </c>
      <c r="P708" s="97">
        <v>0</v>
      </c>
      <c r="Q708" s="221">
        <v>0</v>
      </c>
      <c r="R708" s="97">
        <v>0</v>
      </c>
      <c r="S708" s="97">
        <v>0</v>
      </c>
      <c r="T708" s="221">
        <v>0</v>
      </c>
      <c r="U708" s="221">
        <v>0</v>
      </c>
      <c r="V708" s="221">
        <v>0</v>
      </c>
      <c r="W708" s="221">
        <v>0</v>
      </c>
      <c r="X708" s="221">
        <v>0</v>
      </c>
      <c r="Y708" s="221">
        <v>0</v>
      </c>
      <c r="Z708" s="221">
        <v>0</v>
      </c>
      <c r="AA708" s="224">
        <v>0</v>
      </c>
      <c r="AB708" s="224">
        <v>0</v>
      </c>
      <c r="AC708" s="224">
        <v>0</v>
      </c>
      <c r="AD708" s="245">
        <v>0</v>
      </c>
      <c r="AE708" s="224">
        <v>0</v>
      </c>
      <c r="AF708" s="245">
        <v>0</v>
      </c>
      <c r="AG708" s="245">
        <v>0</v>
      </c>
      <c r="AH708" s="224">
        <v>0</v>
      </c>
      <c r="AI708" s="224">
        <v>0</v>
      </c>
      <c r="AJ708" s="224">
        <v>0.20996323164924546</v>
      </c>
      <c r="AK708" s="224">
        <v>0</v>
      </c>
      <c r="AL708" s="228">
        <v>0.20996323164924546</v>
      </c>
      <c r="AM708" s="246">
        <v>360</v>
      </c>
      <c r="AN708" s="247">
        <v>0.20996323164924546</v>
      </c>
      <c r="AO708" s="248">
        <v>225</v>
      </c>
      <c r="AP708" s="253" t="s">
        <v>22151</v>
      </c>
      <c r="AQ708" s="235">
        <v>6.895458119358298</v>
      </c>
      <c r="AR708" s="237">
        <v>-6.6854948877090523</v>
      </c>
      <c r="AS708" s="254">
        <v>360</v>
      </c>
      <c r="AT708" s="224">
        <v>0</v>
      </c>
      <c r="AU708" s="239">
        <v>-13.513857214557907</v>
      </c>
      <c r="AV708" s="224"/>
      <c r="AW708" s="224">
        <v>0</v>
      </c>
      <c r="AX708" s="43">
        <v>0</v>
      </c>
      <c r="AY708" s="268">
        <v>999</v>
      </c>
      <c r="AZ708" s="255">
        <v>788</v>
      </c>
      <c r="BA708" s="256">
        <v>211</v>
      </c>
      <c r="BB708" s="257">
        <v>0</v>
      </c>
      <c r="BC708" s="257">
        <v>0</v>
      </c>
      <c r="BD708" s="267" t="s">
        <v>22151</v>
      </c>
    </row>
    <row r="709" spans="1:56" x14ac:dyDescent="0.3">
      <c r="A709" s="26" t="s">
        <v>1513</v>
      </c>
      <c r="B709" s="33" t="s">
        <v>7767</v>
      </c>
      <c r="C709" s="33" t="s">
        <v>6677</v>
      </c>
      <c r="D709" s="121" t="s">
        <v>788</v>
      </c>
      <c r="E709" s="33" t="s">
        <v>3591</v>
      </c>
      <c r="F709" s="1" t="s">
        <v>3591</v>
      </c>
      <c r="G709" s="1" t="s">
        <v>1373</v>
      </c>
      <c r="H709" s="1">
        <v>8851</v>
      </c>
      <c r="I709" s="1" t="s">
        <v>9363</v>
      </c>
      <c r="J709" s="1" t="e">
        <v>#VALUE!</v>
      </c>
      <c r="K709" s="1" t="s">
        <v>5137</v>
      </c>
      <c r="L709" s="170">
        <v>0</v>
      </c>
      <c r="M709" s="170">
        <v>0</v>
      </c>
      <c r="N709" s="68">
        <v>0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0</v>
      </c>
      <c r="Z709" s="68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0.20996323164924546</v>
      </c>
      <c r="AK709" s="5">
        <v>0</v>
      </c>
      <c r="AL709" s="5">
        <v>0.20996323164924546</v>
      </c>
      <c r="AM709" s="68">
        <v>360</v>
      </c>
      <c r="AN709" s="5">
        <v>0.20996323164924546</v>
      </c>
      <c r="AO709" s="17">
        <v>225</v>
      </c>
      <c r="AP709" s="17" t="s">
        <v>22151</v>
      </c>
      <c r="AQ709" s="49">
        <v>6.895458119358298</v>
      </c>
      <c r="AR709" s="50">
        <v>-6.6854948877090523</v>
      </c>
      <c r="AS709" s="108">
        <v>360</v>
      </c>
      <c r="AT709" s="14">
        <v>0</v>
      </c>
      <c r="AU709" s="42">
        <v>-13.513857214557907</v>
      </c>
      <c r="AV709" s="19"/>
      <c r="AW709" s="19">
        <v>0</v>
      </c>
      <c r="AX709" s="43">
        <v>0</v>
      </c>
      <c r="AY709" s="167">
        <v>999</v>
      </c>
      <c r="AZ709" s="167">
        <v>788</v>
      </c>
      <c r="BA709" s="113">
        <v>211</v>
      </c>
      <c r="BB709" s="160">
        <v>0</v>
      </c>
      <c r="BC709" s="160">
        <v>0</v>
      </c>
      <c r="BD709" s="267" t="s">
        <v>22151</v>
      </c>
    </row>
    <row r="710" spans="1:56" x14ac:dyDescent="0.3">
      <c r="A710" s="48" t="s">
        <v>13653</v>
      </c>
      <c r="B710" s="1" t="s">
        <v>7769</v>
      </c>
      <c r="C710" s="1" t="s">
        <v>6655</v>
      </c>
      <c r="D710" s="121" t="s">
        <v>11334</v>
      </c>
      <c r="E710" s="1" t="s">
        <v>1509</v>
      </c>
      <c r="F710" s="1" t="s">
        <v>9094</v>
      </c>
      <c r="G710" s="1" t="s">
        <v>1373</v>
      </c>
      <c r="H710" s="1">
        <v>13418</v>
      </c>
      <c r="I710" s="1" t="s">
        <v>11335</v>
      </c>
      <c r="J710" s="1" t="e">
        <v>#VALUE!</v>
      </c>
      <c r="K710" s="1" t="s">
        <v>13655</v>
      </c>
      <c r="L710" s="170">
        <v>0</v>
      </c>
      <c r="M710" s="170">
        <v>0</v>
      </c>
      <c r="N710" s="68">
        <v>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0</v>
      </c>
      <c r="Z710" s="68">
        <v>0</v>
      </c>
      <c r="AA710" s="5">
        <v>0</v>
      </c>
      <c r="AB710" s="5">
        <v>0</v>
      </c>
      <c r="AC710" s="7">
        <v>0</v>
      </c>
      <c r="AD710" s="7">
        <v>0</v>
      </c>
      <c r="AE710" s="7">
        <v>0</v>
      </c>
      <c r="AF710" s="7">
        <v>0</v>
      </c>
      <c r="AG710" s="7">
        <v>0</v>
      </c>
      <c r="AH710" s="7">
        <v>0</v>
      </c>
      <c r="AI710" s="5">
        <v>0</v>
      </c>
      <c r="AJ710" s="5">
        <v>0.20996323164924546</v>
      </c>
      <c r="AK710" s="7">
        <v>0</v>
      </c>
      <c r="AL710" s="7">
        <v>0.20996323164924546</v>
      </c>
      <c r="AM710" s="84">
        <v>360</v>
      </c>
      <c r="AN710" s="7">
        <v>0.20996323164924546</v>
      </c>
      <c r="AO710" s="18">
        <v>225</v>
      </c>
      <c r="AP710" s="18" t="s">
        <v>22151</v>
      </c>
      <c r="AQ710" s="49">
        <v>6.895458119358298</v>
      </c>
      <c r="AR710" s="50">
        <v>-6.6854948877090523</v>
      </c>
      <c r="AS710" s="108">
        <v>360</v>
      </c>
      <c r="AT710" s="15">
        <v>0</v>
      </c>
      <c r="AU710" s="46">
        <v>-13.513857214557907</v>
      </c>
      <c r="AV710" s="20"/>
      <c r="AW710" s="20">
        <v>0</v>
      </c>
      <c r="AX710" s="43">
        <v>0</v>
      </c>
      <c r="AY710" s="167">
        <v>999</v>
      </c>
      <c r="AZ710" s="167">
        <v>788</v>
      </c>
      <c r="BA710" s="113">
        <v>211</v>
      </c>
      <c r="BB710" s="160">
        <v>0</v>
      </c>
      <c r="BC710" s="160">
        <v>0</v>
      </c>
      <c r="BD710" s="267" t="s">
        <v>22151</v>
      </c>
    </row>
    <row r="711" spans="1:56" x14ac:dyDescent="0.3">
      <c r="A711" s="26" t="s">
        <v>13656</v>
      </c>
      <c r="B711" s="33" t="s">
        <v>7388</v>
      </c>
      <c r="C711" s="33" t="s">
        <v>7364</v>
      </c>
      <c r="D711" s="121" t="s">
        <v>11730</v>
      </c>
      <c r="E711" s="33" t="s">
        <v>3591</v>
      </c>
      <c r="F711" s="1" t="s">
        <v>3591</v>
      </c>
      <c r="G711" s="1" t="s">
        <v>1373</v>
      </c>
      <c r="H711" s="1">
        <v>10297</v>
      </c>
      <c r="I711" s="1" t="s">
        <v>13657</v>
      </c>
      <c r="J711" s="1" t="e">
        <v>#VALUE!</v>
      </c>
      <c r="K711" s="1" t="s">
        <v>13658</v>
      </c>
      <c r="L711" s="170">
        <v>0</v>
      </c>
      <c r="M711" s="170">
        <v>0</v>
      </c>
      <c r="N711" s="68">
        <v>0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68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0.20996323164924546</v>
      </c>
      <c r="AK711" s="5">
        <v>0</v>
      </c>
      <c r="AL711" s="5">
        <v>0.20996323164924546</v>
      </c>
      <c r="AM711" s="68">
        <v>360</v>
      </c>
      <c r="AN711" s="5">
        <v>0.20996323164924546</v>
      </c>
      <c r="AO711" s="17">
        <v>225</v>
      </c>
      <c r="AP711" s="17" t="s">
        <v>22151</v>
      </c>
      <c r="AQ711" s="49">
        <v>6.895458119358298</v>
      </c>
      <c r="AR711" s="7">
        <v>-6.6854948877090523</v>
      </c>
      <c r="AS711" s="84">
        <v>360</v>
      </c>
      <c r="AT711" s="14">
        <v>0</v>
      </c>
      <c r="AU711" s="42">
        <v>-13.513857214557907</v>
      </c>
      <c r="AV711" s="19"/>
      <c r="AW711" s="19">
        <v>0</v>
      </c>
      <c r="AX711" s="43">
        <v>0</v>
      </c>
      <c r="AY711" s="167">
        <v>999</v>
      </c>
      <c r="AZ711" s="167">
        <v>788</v>
      </c>
      <c r="BA711" s="113">
        <v>211</v>
      </c>
      <c r="BB711" s="160">
        <v>0</v>
      </c>
      <c r="BC711" s="160">
        <v>0</v>
      </c>
      <c r="BD711" s="267" t="s">
        <v>22151</v>
      </c>
    </row>
    <row r="712" spans="1:56" x14ac:dyDescent="0.3">
      <c r="A712" s="26" t="s">
        <v>13284</v>
      </c>
      <c r="B712" s="33" t="s">
        <v>13285</v>
      </c>
      <c r="C712" s="33" t="s">
        <v>6549</v>
      </c>
      <c r="D712" s="121" t="s">
        <v>11259</v>
      </c>
      <c r="E712" s="33" t="s">
        <v>1481</v>
      </c>
      <c r="F712" s="1" t="s">
        <v>9094</v>
      </c>
      <c r="G712" s="1" t="s">
        <v>1373</v>
      </c>
      <c r="H712" s="1">
        <v>10925</v>
      </c>
      <c r="I712" s="1" t="s">
        <v>11260</v>
      </c>
      <c r="J712" s="1" t="e">
        <v>#VALUE!</v>
      </c>
      <c r="K712" s="1" t="s">
        <v>13287</v>
      </c>
      <c r="L712" s="170">
        <v>0</v>
      </c>
      <c r="M712" s="170">
        <v>0</v>
      </c>
      <c r="N712" s="68">
        <v>0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0</v>
      </c>
      <c r="X712" s="68">
        <v>0</v>
      </c>
      <c r="Y712" s="68">
        <v>0</v>
      </c>
      <c r="Z712" s="68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0.20996323164924546</v>
      </c>
      <c r="AK712" s="5">
        <v>0</v>
      </c>
      <c r="AL712" s="5">
        <v>0.20996323164924546</v>
      </c>
      <c r="AM712" s="68">
        <v>360</v>
      </c>
      <c r="AN712" s="5">
        <v>0.20996323164924546</v>
      </c>
      <c r="AO712" s="17">
        <v>225</v>
      </c>
      <c r="AP712" s="17" t="s">
        <v>22151</v>
      </c>
      <c r="AQ712" s="49">
        <v>6.895458119358298</v>
      </c>
      <c r="AR712" s="50">
        <v>-6.6854948877090523</v>
      </c>
      <c r="AS712" s="108">
        <v>360</v>
      </c>
      <c r="AT712" s="14">
        <v>0</v>
      </c>
      <c r="AU712" s="42">
        <v>-13.513857214557907</v>
      </c>
      <c r="AV712" s="19"/>
      <c r="AW712" s="19">
        <v>0</v>
      </c>
      <c r="AX712" s="43">
        <v>0</v>
      </c>
      <c r="AY712" s="167">
        <v>999</v>
      </c>
      <c r="AZ712" s="167">
        <v>788</v>
      </c>
      <c r="BA712" s="113">
        <v>211</v>
      </c>
      <c r="BB712" s="160">
        <v>0</v>
      </c>
      <c r="BC712" s="160">
        <v>0</v>
      </c>
      <c r="BD712" s="267" t="s">
        <v>22151</v>
      </c>
    </row>
    <row r="713" spans="1:56" x14ac:dyDescent="0.3">
      <c r="A713" s="53" t="s">
        <v>8246</v>
      </c>
      <c r="B713" s="33" t="s">
        <v>8247</v>
      </c>
      <c r="C713" s="33" t="s">
        <v>7364</v>
      </c>
      <c r="D713" s="121" t="s">
        <v>8384</v>
      </c>
      <c r="E713" s="33" t="s">
        <v>1526</v>
      </c>
      <c r="F713" s="1" t="s">
        <v>9094</v>
      </c>
      <c r="G713" s="1" t="s">
        <v>1373</v>
      </c>
      <c r="H713" s="1">
        <v>10587</v>
      </c>
      <c r="I713" s="1" t="s">
        <v>10158</v>
      </c>
      <c r="J713" s="1" t="e">
        <v>#VALUE!</v>
      </c>
      <c r="K713" s="1" t="s">
        <v>8387</v>
      </c>
      <c r="L713" s="170">
        <v>0</v>
      </c>
      <c r="M713" s="170">
        <v>0</v>
      </c>
      <c r="N713" s="68">
        <v>0</v>
      </c>
      <c r="O713" s="68">
        <v>0</v>
      </c>
      <c r="P713" s="68">
        <v>0</v>
      </c>
      <c r="Q713" s="77">
        <v>0</v>
      </c>
      <c r="R713" s="77">
        <v>0</v>
      </c>
      <c r="S713" s="77">
        <v>0</v>
      </c>
      <c r="T713" s="77">
        <v>0</v>
      </c>
      <c r="U713" s="77">
        <v>0</v>
      </c>
      <c r="V713" s="77">
        <v>0</v>
      </c>
      <c r="W713" s="77">
        <v>0</v>
      </c>
      <c r="X713" s="77">
        <v>0</v>
      </c>
      <c r="Y713" s="77">
        <v>0</v>
      </c>
      <c r="Z713" s="77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0.20996323164924546</v>
      </c>
      <c r="AK713" s="54">
        <v>0</v>
      </c>
      <c r="AL713" s="54">
        <v>0.20996323164924546</v>
      </c>
      <c r="AM713" s="77">
        <v>360</v>
      </c>
      <c r="AN713" s="54">
        <v>0.20996323164924546</v>
      </c>
      <c r="AO713" s="59">
        <v>225</v>
      </c>
      <c r="AP713" s="59" t="s">
        <v>22151</v>
      </c>
      <c r="AQ713" s="56">
        <v>6.895458119358298</v>
      </c>
      <c r="AR713" s="58">
        <v>-6.6854948877090523</v>
      </c>
      <c r="AS713" s="109">
        <v>360</v>
      </c>
      <c r="AT713" s="54">
        <v>0</v>
      </c>
      <c r="AU713" s="60">
        <v>-13.513857214557907</v>
      </c>
      <c r="AV713" s="54"/>
      <c r="AW713" s="54">
        <v>0</v>
      </c>
      <c r="AX713" s="43">
        <v>0</v>
      </c>
      <c r="AY713" s="167">
        <v>999</v>
      </c>
      <c r="AZ713" s="167">
        <v>788</v>
      </c>
      <c r="BA713" s="113">
        <v>211</v>
      </c>
      <c r="BB713" s="160">
        <v>0</v>
      </c>
      <c r="BC713" s="160">
        <v>0</v>
      </c>
      <c r="BD713" s="267" t="s">
        <v>22151</v>
      </c>
    </row>
    <row r="714" spans="1:56" x14ac:dyDescent="0.3">
      <c r="A714" s="195" t="s">
        <v>13659</v>
      </c>
      <c r="B714" s="1" t="s">
        <v>13661</v>
      </c>
      <c r="C714" s="1" t="s">
        <v>6575</v>
      </c>
      <c r="D714" s="121" t="s">
        <v>13660</v>
      </c>
      <c r="E714" s="1" t="s">
        <v>3591</v>
      </c>
      <c r="F714" s="1" t="s">
        <v>3591</v>
      </c>
      <c r="G714" s="1" t="s">
        <v>1373</v>
      </c>
      <c r="H714" s="216">
        <v>9559</v>
      </c>
      <c r="I714" s="216" t="s">
        <v>13662</v>
      </c>
      <c r="J714" s="244" t="e">
        <v>#VALUE!</v>
      </c>
      <c r="K714" s="244" t="s">
        <v>13663</v>
      </c>
      <c r="L714" s="171">
        <v>0</v>
      </c>
      <c r="M714" s="171">
        <v>0</v>
      </c>
      <c r="N714" s="221">
        <v>0</v>
      </c>
      <c r="O714" s="97">
        <v>0</v>
      </c>
      <c r="P714" s="97">
        <v>0</v>
      </c>
      <c r="Q714" s="221">
        <v>0</v>
      </c>
      <c r="R714" s="97">
        <v>0</v>
      </c>
      <c r="S714" s="97">
        <v>0</v>
      </c>
      <c r="T714" s="221">
        <v>0</v>
      </c>
      <c r="U714" s="221">
        <v>0</v>
      </c>
      <c r="V714" s="221">
        <v>0</v>
      </c>
      <c r="W714" s="221">
        <v>0</v>
      </c>
      <c r="X714" s="221">
        <v>0</v>
      </c>
      <c r="Y714" s="221">
        <v>0</v>
      </c>
      <c r="Z714" s="221">
        <v>0</v>
      </c>
      <c r="AA714" s="224">
        <v>0</v>
      </c>
      <c r="AB714" s="224">
        <v>0</v>
      </c>
      <c r="AC714" s="236">
        <v>0</v>
      </c>
      <c r="AD714" s="225">
        <v>0</v>
      </c>
      <c r="AE714" s="236">
        <v>0</v>
      </c>
      <c r="AF714" s="225">
        <v>0</v>
      </c>
      <c r="AG714" s="225">
        <v>0</v>
      </c>
      <c r="AH714" s="236">
        <v>0</v>
      </c>
      <c r="AI714" s="224">
        <v>0</v>
      </c>
      <c r="AJ714" s="224">
        <v>0.20996323164924546</v>
      </c>
      <c r="AK714" s="236">
        <v>0</v>
      </c>
      <c r="AL714" s="242">
        <v>0.20996323164924546</v>
      </c>
      <c r="AM714" s="229">
        <v>360</v>
      </c>
      <c r="AN714" s="230">
        <v>0.20996323164924546</v>
      </c>
      <c r="AO714" s="250">
        <v>225</v>
      </c>
      <c r="AP714" s="233" t="s">
        <v>22151</v>
      </c>
      <c r="AQ714" s="235">
        <v>6.895458119358298</v>
      </c>
      <c r="AR714" s="237">
        <v>-6.6854948877090523</v>
      </c>
      <c r="AS714" s="254">
        <v>360</v>
      </c>
      <c r="AT714" s="236">
        <v>0</v>
      </c>
      <c r="AU714" s="243">
        <v>-13.513857214557907</v>
      </c>
      <c r="AV714" s="236"/>
      <c r="AW714" s="236">
        <v>0</v>
      </c>
      <c r="AX714" s="43">
        <v>0</v>
      </c>
      <c r="AY714" s="268">
        <v>999</v>
      </c>
      <c r="AZ714" s="255">
        <v>788</v>
      </c>
      <c r="BA714" s="256">
        <v>211</v>
      </c>
      <c r="BB714" s="257">
        <v>0</v>
      </c>
      <c r="BC714" s="257">
        <v>0</v>
      </c>
      <c r="BD714" s="267" t="s">
        <v>22151</v>
      </c>
    </row>
    <row r="715" spans="1:56" x14ac:dyDescent="0.3">
      <c r="A715" s="48" t="s">
        <v>12930</v>
      </c>
      <c r="B715" s="1" t="s">
        <v>12931</v>
      </c>
      <c r="C715" s="1" t="s">
        <v>7377</v>
      </c>
      <c r="D715" s="121" t="s">
        <v>11263</v>
      </c>
      <c r="E715" s="1" t="s">
        <v>1449</v>
      </c>
      <c r="F715" s="1" t="s">
        <v>6120</v>
      </c>
      <c r="G715" s="1" t="s">
        <v>1373</v>
      </c>
      <c r="H715" s="1">
        <v>14361</v>
      </c>
      <c r="I715" s="1" t="s">
        <v>11797</v>
      </c>
      <c r="J715" s="1" t="e">
        <v>#VALUE!</v>
      </c>
      <c r="K715" s="1" t="s">
        <v>12932</v>
      </c>
      <c r="L715" s="170">
        <v>0</v>
      </c>
      <c r="M715" s="170">
        <v>0</v>
      </c>
      <c r="N715" s="68">
        <v>0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68">
        <v>0</v>
      </c>
      <c r="AA715" s="5">
        <v>0</v>
      </c>
      <c r="AB715" s="5">
        <v>0</v>
      </c>
      <c r="AC715" s="7">
        <v>0</v>
      </c>
      <c r="AD715" s="7">
        <v>0</v>
      </c>
      <c r="AE715" s="7">
        <v>0</v>
      </c>
      <c r="AF715" s="7">
        <v>0</v>
      </c>
      <c r="AG715" s="7">
        <v>0</v>
      </c>
      <c r="AH715" s="7">
        <v>0</v>
      </c>
      <c r="AI715" s="5">
        <v>0</v>
      </c>
      <c r="AJ715" s="5">
        <v>0.20996323164924546</v>
      </c>
      <c r="AK715" s="7">
        <v>0</v>
      </c>
      <c r="AL715" s="7">
        <v>0.20996323164924546</v>
      </c>
      <c r="AM715" s="84">
        <v>360</v>
      </c>
      <c r="AN715" s="7">
        <v>0.20996323164924546</v>
      </c>
      <c r="AO715" s="18">
        <v>225</v>
      </c>
      <c r="AP715" s="18" t="s">
        <v>22151</v>
      </c>
      <c r="AQ715" s="49">
        <v>6.895458119358298</v>
      </c>
      <c r="AR715" s="7">
        <v>-6.6854948877090523</v>
      </c>
      <c r="AS715" s="84">
        <v>360</v>
      </c>
      <c r="AT715" s="15">
        <v>0</v>
      </c>
      <c r="AU715" s="46">
        <v>-13.513857214557907</v>
      </c>
      <c r="AV715" s="20"/>
      <c r="AW715" s="20">
        <v>0</v>
      </c>
      <c r="AX715" s="43">
        <v>0</v>
      </c>
      <c r="AY715" s="167">
        <v>999</v>
      </c>
      <c r="AZ715" s="167">
        <v>788</v>
      </c>
      <c r="BA715" s="113">
        <v>211</v>
      </c>
      <c r="BB715" s="160">
        <v>0</v>
      </c>
      <c r="BC715" s="160">
        <v>0</v>
      </c>
      <c r="BD715" s="267" t="s">
        <v>22151</v>
      </c>
    </row>
    <row r="716" spans="1:56" x14ac:dyDescent="0.3">
      <c r="A716" s="26" t="s">
        <v>3672</v>
      </c>
      <c r="B716" s="33" t="s">
        <v>7786</v>
      </c>
      <c r="C716" s="33" t="s">
        <v>6539</v>
      </c>
      <c r="D716" s="121" t="s">
        <v>3673</v>
      </c>
      <c r="E716" s="33" t="s">
        <v>3591</v>
      </c>
      <c r="F716" s="1" t="s">
        <v>3591</v>
      </c>
      <c r="G716" s="1" t="s">
        <v>1373</v>
      </c>
      <c r="H716" s="1">
        <v>11137</v>
      </c>
      <c r="I716" s="1" t="s">
        <v>10152</v>
      </c>
      <c r="J716" s="1" t="e">
        <v>#VALUE!</v>
      </c>
      <c r="K716" s="1" t="s">
        <v>10154</v>
      </c>
      <c r="L716" s="170">
        <v>0</v>
      </c>
      <c r="M716" s="170">
        <v>0</v>
      </c>
      <c r="N716" s="68">
        <v>0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68">
        <v>0</v>
      </c>
      <c r="Y716" s="68">
        <v>0</v>
      </c>
      <c r="Z716" s="68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0.20996323164924546</v>
      </c>
      <c r="AK716" s="5">
        <v>0</v>
      </c>
      <c r="AL716" s="5">
        <v>0.20996323164924546</v>
      </c>
      <c r="AM716" s="68">
        <v>360</v>
      </c>
      <c r="AN716" s="5">
        <v>0.20996323164924546</v>
      </c>
      <c r="AO716" s="17">
        <v>225</v>
      </c>
      <c r="AP716" s="17" t="s">
        <v>22151</v>
      </c>
      <c r="AQ716" s="49">
        <v>6.895458119358298</v>
      </c>
      <c r="AR716" s="7">
        <v>-6.6854948877090523</v>
      </c>
      <c r="AS716" s="84">
        <v>360</v>
      </c>
      <c r="AT716" s="14">
        <v>0</v>
      </c>
      <c r="AU716" s="42">
        <v>-13.513857214557907</v>
      </c>
      <c r="AV716" s="19"/>
      <c r="AW716" s="19">
        <v>0</v>
      </c>
      <c r="AX716" s="43">
        <v>0</v>
      </c>
      <c r="AY716" s="167">
        <v>999</v>
      </c>
      <c r="AZ716" s="167">
        <v>788</v>
      </c>
      <c r="BA716" s="113">
        <v>211</v>
      </c>
      <c r="BB716" s="160">
        <v>0</v>
      </c>
      <c r="BC716" s="160">
        <v>0</v>
      </c>
      <c r="BD716" s="267" t="s">
        <v>22151</v>
      </c>
    </row>
    <row r="717" spans="1:56" x14ac:dyDescent="0.3">
      <c r="A717" s="26" t="s">
        <v>1596</v>
      </c>
      <c r="B717" s="33" t="s">
        <v>7788</v>
      </c>
      <c r="C717" s="33" t="s">
        <v>6596</v>
      </c>
      <c r="D717" s="121" t="s">
        <v>1085</v>
      </c>
      <c r="E717" s="33" t="s">
        <v>3591</v>
      </c>
      <c r="F717" s="1" t="s">
        <v>3591</v>
      </c>
      <c r="G717" s="1" t="s">
        <v>1373</v>
      </c>
      <c r="H717" s="1">
        <v>4440</v>
      </c>
      <c r="I717" s="1" t="s">
        <v>9402</v>
      </c>
      <c r="J717" s="1" t="e">
        <v>#VALUE!</v>
      </c>
      <c r="K717" s="1" t="s">
        <v>8403</v>
      </c>
      <c r="L717" s="170">
        <v>0</v>
      </c>
      <c r="M717" s="170">
        <v>0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0</v>
      </c>
      <c r="Z717" s="68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0.20996323164924546</v>
      </c>
      <c r="AK717" s="5">
        <v>0</v>
      </c>
      <c r="AL717" s="5">
        <v>0.20996323164924546</v>
      </c>
      <c r="AM717" s="68">
        <v>360</v>
      </c>
      <c r="AN717" s="5">
        <v>0.20996323164924546</v>
      </c>
      <c r="AO717" s="17">
        <v>225</v>
      </c>
      <c r="AP717" s="17" t="s">
        <v>22151</v>
      </c>
      <c r="AQ717" s="49">
        <v>6.895458119358298</v>
      </c>
      <c r="AR717" s="50">
        <v>-6.6854948877090523</v>
      </c>
      <c r="AS717" s="108">
        <v>360</v>
      </c>
      <c r="AT717" s="14">
        <v>0</v>
      </c>
      <c r="AU717" s="42">
        <v>-13.513857214557907</v>
      </c>
      <c r="AV717" s="19"/>
      <c r="AW717" s="19">
        <v>0</v>
      </c>
      <c r="AX717" s="43">
        <v>0</v>
      </c>
      <c r="AY717" s="167">
        <v>999</v>
      </c>
      <c r="AZ717" s="167">
        <v>788</v>
      </c>
      <c r="BA717" s="113">
        <v>211</v>
      </c>
      <c r="BB717" s="160">
        <v>0</v>
      </c>
      <c r="BC717" s="160">
        <v>0</v>
      </c>
      <c r="BD717" s="267" t="s">
        <v>22151</v>
      </c>
    </row>
    <row r="718" spans="1:56" x14ac:dyDescent="0.3">
      <c r="A718" s="48" t="s">
        <v>12544</v>
      </c>
      <c r="B718" s="33" t="s">
        <v>12545</v>
      </c>
      <c r="C718" s="33" t="s">
        <v>6623</v>
      </c>
      <c r="D718" s="121" t="s">
        <v>11340</v>
      </c>
      <c r="E718" s="33" t="s">
        <v>1446</v>
      </c>
      <c r="F718" s="1" t="s">
        <v>9094</v>
      </c>
      <c r="G718" s="1" t="s">
        <v>1373</v>
      </c>
      <c r="H718" s="1">
        <v>13528</v>
      </c>
      <c r="I718" s="1" t="s">
        <v>11753</v>
      </c>
      <c r="J718" s="1" t="e">
        <v>#VALUE!</v>
      </c>
      <c r="K718" s="1" t="s">
        <v>12547</v>
      </c>
      <c r="L718" s="170">
        <v>0</v>
      </c>
      <c r="M718" s="170">
        <v>0</v>
      </c>
      <c r="N718" s="68">
        <v>0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0</v>
      </c>
      <c r="Z718" s="68">
        <v>0</v>
      </c>
      <c r="AA718" s="5">
        <v>0</v>
      </c>
      <c r="AB718" s="5">
        <v>0</v>
      </c>
      <c r="AC718" s="29">
        <v>0</v>
      </c>
      <c r="AD718" s="29">
        <v>0</v>
      </c>
      <c r="AE718" s="29">
        <v>0</v>
      </c>
      <c r="AF718" s="29">
        <v>0</v>
      </c>
      <c r="AG718" s="29">
        <v>0</v>
      </c>
      <c r="AH718" s="29">
        <v>0</v>
      </c>
      <c r="AI718" s="5">
        <v>0</v>
      </c>
      <c r="AJ718" s="5">
        <v>0.20996323164924546</v>
      </c>
      <c r="AK718" s="7">
        <v>0</v>
      </c>
      <c r="AL718" s="29">
        <v>0.20996323164924546</v>
      </c>
      <c r="AM718" s="101">
        <v>360</v>
      </c>
      <c r="AN718" s="29">
        <v>0.20996323164924546</v>
      </c>
      <c r="AO718" s="30">
        <v>225</v>
      </c>
      <c r="AP718" s="30" t="s">
        <v>22151</v>
      </c>
      <c r="AQ718" s="69">
        <v>6.895458119358298</v>
      </c>
      <c r="AR718" s="90">
        <v>-6.6854948877090523</v>
      </c>
      <c r="AS718" s="107">
        <v>360</v>
      </c>
      <c r="AT718" s="29">
        <v>0</v>
      </c>
      <c r="AU718" s="47">
        <v>-13.513857214557907</v>
      </c>
      <c r="AV718" s="29"/>
      <c r="AW718" s="29">
        <v>0</v>
      </c>
      <c r="AX718" s="43">
        <v>0</v>
      </c>
      <c r="AY718" s="167">
        <v>999</v>
      </c>
      <c r="AZ718" s="167">
        <v>788</v>
      </c>
      <c r="BA718" s="113">
        <v>211</v>
      </c>
      <c r="BB718" s="160">
        <v>0</v>
      </c>
      <c r="BC718" s="160">
        <v>0</v>
      </c>
      <c r="BD718" s="267" t="s">
        <v>22151</v>
      </c>
    </row>
    <row r="719" spans="1:56" x14ac:dyDescent="0.3">
      <c r="A719" s="48" t="s">
        <v>15662</v>
      </c>
      <c r="B719" s="1" t="s">
        <v>15663</v>
      </c>
      <c r="C719" s="1" t="s">
        <v>9478</v>
      </c>
      <c r="D719" s="121" t="s">
        <v>14718</v>
      </c>
      <c r="E719" s="1" t="s">
        <v>1392</v>
      </c>
      <c r="F719" s="1" t="s">
        <v>6120</v>
      </c>
      <c r="G719" s="1" t="s">
        <v>1373</v>
      </c>
      <c r="H719" s="1">
        <v>12452</v>
      </c>
      <c r="I719" s="1" t="s">
        <v>15664</v>
      </c>
      <c r="J719" s="1" t="e">
        <v>#VALUE!</v>
      </c>
      <c r="K719" s="1" t="s">
        <v>15665</v>
      </c>
      <c r="L719" s="170">
        <v>0</v>
      </c>
      <c r="M719" s="170">
        <v>0</v>
      </c>
      <c r="N719" s="68">
        <v>0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68">
        <v>0</v>
      </c>
      <c r="AA719" s="5">
        <v>0</v>
      </c>
      <c r="AB719" s="5">
        <v>0</v>
      </c>
      <c r="AC719" s="7">
        <v>0</v>
      </c>
      <c r="AD719" s="7">
        <v>0</v>
      </c>
      <c r="AE719" s="7">
        <v>0</v>
      </c>
      <c r="AF719" s="7">
        <v>0</v>
      </c>
      <c r="AG719" s="7">
        <v>0</v>
      </c>
      <c r="AH719" s="7">
        <v>0</v>
      </c>
      <c r="AI719" s="5">
        <v>0</v>
      </c>
      <c r="AJ719" s="5">
        <v>0.20996323164924546</v>
      </c>
      <c r="AK719" s="7">
        <v>0</v>
      </c>
      <c r="AL719" s="7">
        <v>0.20996323164924546</v>
      </c>
      <c r="AM719" s="84">
        <v>360</v>
      </c>
      <c r="AN719" s="7">
        <v>0.20996323164924546</v>
      </c>
      <c r="AO719" s="18">
        <v>225</v>
      </c>
      <c r="AP719" s="18" t="s">
        <v>22151</v>
      </c>
      <c r="AQ719" s="49">
        <v>6.895458119358298</v>
      </c>
      <c r="AR719" s="7">
        <v>-6.6854948877090523</v>
      </c>
      <c r="AS719" s="84">
        <v>360</v>
      </c>
      <c r="AT719" s="15">
        <v>0</v>
      </c>
      <c r="AU719" s="46">
        <v>-13.513857214557907</v>
      </c>
      <c r="AV719" s="20"/>
      <c r="AW719" s="20">
        <v>0</v>
      </c>
      <c r="AX719" s="43">
        <v>0</v>
      </c>
      <c r="AY719" s="167">
        <v>999</v>
      </c>
      <c r="AZ719" s="167">
        <v>788</v>
      </c>
      <c r="BA719" s="113">
        <v>211</v>
      </c>
      <c r="BB719" s="160">
        <v>0</v>
      </c>
      <c r="BC719" s="160">
        <v>0</v>
      </c>
      <c r="BD719" s="267" t="s">
        <v>22151</v>
      </c>
    </row>
    <row r="720" spans="1:56" x14ac:dyDescent="0.3">
      <c r="A720" s="26" t="s">
        <v>13671</v>
      </c>
      <c r="B720" s="33" t="s">
        <v>13672</v>
      </c>
      <c r="C720" s="33" t="s">
        <v>7173</v>
      </c>
      <c r="D720" s="121" t="s">
        <v>12961</v>
      </c>
      <c r="E720" s="33" t="s">
        <v>1386</v>
      </c>
      <c r="F720" s="1" t="s">
        <v>6120</v>
      </c>
      <c r="G720" s="1" t="s">
        <v>1373</v>
      </c>
      <c r="H720" s="1">
        <v>11502</v>
      </c>
      <c r="I720" s="1" t="s">
        <v>12962</v>
      </c>
      <c r="J720" s="1" t="e">
        <v>#VALUE!</v>
      </c>
      <c r="K720" s="1" t="s">
        <v>13674</v>
      </c>
      <c r="L720" s="170">
        <v>0</v>
      </c>
      <c r="M720" s="170">
        <v>0</v>
      </c>
      <c r="N720" s="68">
        <v>0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0</v>
      </c>
      <c r="Z720" s="68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0.20996323164924546</v>
      </c>
      <c r="AK720" s="5">
        <v>0</v>
      </c>
      <c r="AL720" s="5">
        <v>0.20996323164924546</v>
      </c>
      <c r="AM720" s="68">
        <v>360</v>
      </c>
      <c r="AN720" s="5">
        <v>0.20996323164924546</v>
      </c>
      <c r="AO720" s="17">
        <v>225</v>
      </c>
      <c r="AP720" s="17" t="s">
        <v>22151</v>
      </c>
      <c r="AQ720" s="49">
        <v>6.895458119358298</v>
      </c>
      <c r="AR720" s="7">
        <v>-6.6854948877090523</v>
      </c>
      <c r="AS720" s="84">
        <v>360</v>
      </c>
      <c r="AT720" s="14">
        <v>0</v>
      </c>
      <c r="AU720" s="42">
        <v>-13.513857214557907</v>
      </c>
      <c r="AV720" s="19"/>
      <c r="AW720" s="19">
        <v>0</v>
      </c>
      <c r="AX720" s="43">
        <v>0</v>
      </c>
      <c r="AY720" s="167">
        <v>999</v>
      </c>
      <c r="AZ720" s="167">
        <v>788</v>
      </c>
      <c r="BA720" s="113">
        <v>211</v>
      </c>
      <c r="BB720" s="160">
        <v>0</v>
      </c>
      <c r="BC720" s="160">
        <v>0</v>
      </c>
      <c r="BD720" s="267" t="s">
        <v>22151</v>
      </c>
    </row>
    <row r="721" spans="1:56" x14ac:dyDescent="0.3">
      <c r="A721" s="53" t="s">
        <v>9684</v>
      </c>
      <c r="B721" s="1" t="s">
        <v>9686</v>
      </c>
      <c r="C721" s="1" t="s">
        <v>6594</v>
      </c>
      <c r="D721" s="121" t="s">
        <v>9685</v>
      </c>
      <c r="E721" s="1" t="s">
        <v>1449</v>
      </c>
      <c r="F721" s="1" t="s">
        <v>6120</v>
      </c>
      <c r="G721" s="1" t="s">
        <v>1373</v>
      </c>
      <c r="H721" s="1">
        <v>12272</v>
      </c>
      <c r="I721" s="1" t="s">
        <v>9687</v>
      </c>
      <c r="J721" s="1" t="e">
        <v>#VALUE!</v>
      </c>
      <c r="K721" s="1" t="s">
        <v>9690</v>
      </c>
      <c r="L721" s="170">
        <v>0</v>
      </c>
      <c r="M721" s="170">
        <v>0</v>
      </c>
      <c r="N721" s="68">
        <v>0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0</v>
      </c>
      <c r="Z721" s="68">
        <v>0</v>
      </c>
      <c r="AA721" s="5">
        <v>0</v>
      </c>
      <c r="AB721" s="5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">
        <v>0</v>
      </c>
      <c r="AJ721" s="5">
        <v>0.20996323164924546</v>
      </c>
      <c r="AK721" s="5">
        <v>0</v>
      </c>
      <c r="AL721" s="54">
        <v>0.20996323164924546</v>
      </c>
      <c r="AM721" s="77">
        <v>360</v>
      </c>
      <c r="AN721" s="54">
        <v>0.20996323164924546</v>
      </c>
      <c r="AO721" s="59">
        <v>225</v>
      </c>
      <c r="AP721" s="59" t="s">
        <v>22151</v>
      </c>
      <c r="AQ721" s="56">
        <v>6.895458119358298</v>
      </c>
      <c r="AR721" s="58">
        <v>-6.6854948877090523</v>
      </c>
      <c r="AS721" s="109">
        <v>360</v>
      </c>
      <c r="AT721" s="54">
        <v>0</v>
      </c>
      <c r="AU721" s="60">
        <v>-13.513857214557907</v>
      </c>
      <c r="AV721" s="54"/>
      <c r="AW721" s="54">
        <v>0</v>
      </c>
      <c r="AX721" s="43">
        <v>0</v>
      </c>
      <c r="AY721" s="167">
        <v>999</v>
      </c>
      <c r="AZ721" s="167">
        <v>788</v>
      </c>
      <c r="BA721" s="113">
        <v>211</v>
      </c>
      <c r="BB721" s="160">
        <v>0</v>
      </c>
      <c r="BC721" s="160">
        <v>0</v>
      </c>
      <c r="BD721" s="267" t="s">
        <v>22151</v>
      </c>
    </row>
    <row r="722" spans="1:56" x14ac:dyDescent="0.3">
      <c r="A722" s="53" t="s">
        <v>1623</v>
      </c>
      <c r="B722" s="33" t="s">
        <v>7619</v>
      </c>
      <c r="C722" s="33" t="s">
        <v>7620</v>
      </c>
      <c r="D722" s="121" t="s">
        <v>860</v>
      </c>
      <c r="E722" s="33" t="s">
        <v>3591</v>
      </c>
      <c r="F722" s="1" t="s">
        <v>3591</v>
      </c>
      <c r="G722" s="1" t="s">
        <v>1373</v>
      </c>
      <c r="H722" s="1">
        <v>3543</v>
      </c>
      <c r="I722" s="1" t="s">
        <v>10099</v>
      </c>
      <c r="J722" s="1" t="e">
        <v>#VALUE!</v>
      </c>
      <c r="K722" s="1" t="s">
        <v>5209</v>
      </c>
      <c r="L722" s="170">
        <v>0</v>
      </c>
      <c r="M722" s="170">
        <v>0</v>
      </c>
      <c r="N722" s="68">
        <v>0</v>
      </c>
      <c r="O722" s="68">
        <v>0</v>
      </c>
      <c r="P722" s="68">
        <v>0</v>
      </c>
      <c r="Q722" s="77">
        <v>0</v>
      </c>
      <c r="R722" s="77">
        <v>0</v>
      </c>
      <c r="S722" s="77">
        <v>0</v>
      </c>
      <c r="T722" s="77">
        <v>0</v>
      </c>
      <c r="U722" s="77">
        <v>0</v>
      </c>
      <c r="V722" s="77">
        <v>0</v>
      </c>
      <c r="W722" s="77">
        <v>0</v>
      </c>
      <c r="X722" s="77">
        <v>0</v>
      </c>
      <c r="Y722" s="77">
        <v>0</v>
      </c>
      <c r="Z722" s="77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0.20996323164924546</v>
      </c>
      <c r="AK722" s="54">
        <v>0</v>
      </c>
      <c r="AL722" s="54">
        <v>0.20996323164924546</v>
      </c>
      <c r="AM722" s="77">
        <v>360</v>
      </c>
      <c r="AN722" s="54">
        <v>0.20996323164924546</v>
      </c>
      <c r="AO722" s="59">
        <v>225</v>
      </c>
      <c r="AP722" s="59" t="s">
        <v>22151</v>
      </c>
      <c r="AQ722" s="56">
        <v>6.895458119358298</v>
      </c>
      <c r="AR722" s="58">
        <v>-6.6854948877090523</v>
      </c>
      <c r="AS722" s="109">
        <v>360</v>
      </c>
      <c r="AT722" s="54">
        <v>0</v>
      </c>
      <c r="AU722" s="60">
        <v>-13.513857214557907</v>
      </c>
      <c r="AV722" s="54"/>
      <c r="AW722" s="54">
        <v>0</v>
      </c>
      <c r="AX722" s="43">
        <v>0</v>
      </c>
      <c r="AY722" s="167">
        <v>999</v>
      </c>
      <c r="AZ722" s="167">
        <v>788</v>
      </c>
      <c r="BA722" s="113">
        <v>211</v>
      </c>
      <c r="BB722" s="160">
        <v>0</v>
      </c>
      <c r="BC722" s="160">
        <v>0</v>
      </c>
      <c r="BD722" s="267" t="s">
        <v>22151</v>
      </c>
    </row>
    <row r="723" spans="1:56" x14ac:dyDescent="0.3">
      <c r="A723" s="26" t="s">
        <v>12264</v>
      </c>
      <c r="B723" s="33" t="s">
        <v>12265</v>
      </c>
      <c r="C723" s="33" t="s">
        <v>9550</v>
      </c>
      <c r="D723" s="121" t="s">
        <v>11315</v>
      </c>
      <c r="E723" s="33" t="s">
        <v>1460</v>
      </c>
      <c r="F723" s="1" t="s">
        <v>9094</v>
      </c>
      <c r="G723" s="1" t="s">
        <v>1373</v>
      </c>
      <c r="H723" s="1">
        <v>3895</v>
      </c>
      <c r="I723" s="1" t="s">
        <v>11316</v>
      </c>
      <c r="J723" s="1" t="e">
        <v>#VALUE!</v>
      </c>
      <c r="K723" s="1" t="s">
        <v>12267</v>
      </c>
      <c r="L723" s="170">
        <v>0</v>
      </c>
      <c r="M723" s="170">
        <v>0</v>
      </c>
      <c r="N723" s="68">
        <v>0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68">
        <v>0</v>
      </c>
      <c r="V723" s="68">
        <v>0</v>
      </c>
      <c r="W723" s="68">
        <v>0</v>
      </c>
      <c r="X723" s="68">
        <v>0</v>
      </c>
      <c r="Y723" s="68">
        <v>0</v>
      </c>
      <c r="Z723" s="68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0.20996323164924546</v>
      </c>
      <c r="AK723" s="5">
        <v>0</v>
      </c>
      <c r="AL723" s="5">
        <v>0.20996323164924546</v>
      </c>
      <c r="AM723" s="68">
        <v>360</v>
      </c>
      <c r="AN723" s="5">
        <v>0.20996323164924546</v>
      </c>
      <c r="AO723" s="17">
        <v>225</v>
      </c>
      <c r="AP723" s="17" t="s">
        <v>22151</v>
      </c>
      <c r="AQ723" s="49">
        <v>6.895458119358298</v>
      </c>
      <c r="AR723" s="50">
        <v>-6.6854948877090523</v>
      </c>
      <c r="AS723" s="108">
        <v>360</v>
      </c>
      <c r="AT723" s="14">
        <v>0</v>
      </c>
      <c r="AU723" s="42">
        <v>-13.513857214557907</v>
      </c>
      <c r="AV723" s="19"/>
      <c r="AW723" s="19">
        <v>0</v>
      </c>
      <c r="AX723" s="43">
        <v>0</v>
      </c>
      <c r="AY723" s="167">
        <v>999</v>
      </c>
      <c r="AZ723" s="167">
        <v>788</v>
      </c>
      <c r="BA723" s="113">
        <v>211</v>
      </c>
      <c r="BB723" s="160">
        <v>0</v>
      </c>
      <c r="BC723" s="160">
        <v>0</v>
      </c>
      <c r="BD723" s="267" t="s">
        <v>22151</v>
      </c>
    </row>
    <row r="724" spans="1:56" x14ac:dyDescent="0.3">
      <c r="A724" s="26" t="s">
        <v>5223</v>
      </c>
      <c r="B724" s="33" t="s">
        <v>6582</v>
      </c>
      <c r="C724" s="33" t="s">
        <v>7621</v>
      </c>
      <c r="D724" s="121" t="s">
        <v>1330</v>
      </c>
      <c r="E724" s="33" t="s">
        <v>3591</v>
      </c>
      <c r="F724" s="1" t="s">
        <v>3591</v>
      </c>
      <c r="G724" s="1" t="s">
        <v>1373</v>
      </c>
      <c r="H724" s="1">
        <v>13453</v>
      </c>
      <c r="I724" s="1" t="s">
        <v>9110</v>
      </c>
      <c r="J724" s="1" t="e">
        <v>#VALUE!</v>
      </c>
      <c r="K724" s="1" t="s">
        <v>5224</v>
      </c>
      <c r="L724" s="170">
        <v>0</v>
      </c>
      <c r="M724" s="170">
        <v>0</v>
      </c>
      <c r="N724" s="68">
        <v>0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68">
        <v>0</v>
      </c>
      <c r="V724" s="68">
        <v>0</v>
      </c>
      <c r="W724" s="68">
        <v>0</v>
      </c>
      <c r="X724" s="68">
        <v>0</v>
      </c>
      <c r="Y724" s="68">
        <v>0</v>
      </c>
      <c r="Z724" s="68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0.20996323164924546</v>
      </c>
      <c r="AK724" s="5">
        <v>0</v>
      </c>
      <c r="AL724" s="5">
        <v>0.20996323164924546</v>
      </c>
      <c r="AM724" s="68">
        <v>360</v>
      </c>
      <c r="AN724" s="5">
        <v>0.20996323164924546</v>
      </c>
      <c r="AO724" s="17">
        <v>225</v>
      </c>
      <c r="AP724" s="17" t="s">
        <v>22151</v>
      </c>
      <c r="AQ724" s="49">
        <v>6.895458119358298</v>
      </c>
      <c r="AR724" s="50">
        <v>-6.6854948877090523</v>
      </c>
      <c r="AS724" s="108">
        <v>360</v>
      </c>
      <c r="AT724" s="14">
        <v>0</v>
      </c>
      <c r="AU724" s="42">
        <v>-13.513857214557907</v>
      </c>
      <c r="AV724" s="19"/>
      <c r="AW724" s="19">
        <v>0</v>
      </c>
      <c r="AX724" s="43">
        <v>0</v>
      </c>
      <c r="AY724" s="167">
        <v>999</v>
      </c>
      <c r="AZ724" s="167">
        <v>788</v>
      </c>
      <c r="BA724" s="113">
        <v>211</v>
      </c>
      <c r="BB724" s="160">
        <v>0</v>
      </c>
      <c r="BC724" s="160">
        <v>0</v>
      </c>
      <c r="BD724" s="267" t="s">
        <v>22151</v>
      </c>
    </row>
    <row r="725" spans="1:56" x14ac:dyDescent="0.3">
      <c r="A725" s="48" t="s">
        <v>1674</v>
      </c>
      <c r="B725" s="33" t="s">
        <v>7800</v>
      </c>
      <c r="C725" s="33" t="s">
        <v>6654</v>
      </c>
      <c r="D725" s="121" t="s">
        <v>1130</v>
      </c>
      <c r="E725" s="33" t="s">
        <v>3591</v>
      </c>
      <c r="F725" s="1" t="s">
        <v>3591</v>
      </c>
      <c r="G725" s="1" t="s">
        <v>1373</v>
      </c>
      <c r="H725" s="26">
        <v>12803</v>
      </c>
      <c r="I725" s="26" t="s">
        <v>10527</v>
      </c>
      <c r="J725" s="26" t="e">
        <v>#VALUE!</v>
      </c>
      <c r="K725" s="26" t="s">
        <v>5245</v>
      </c>
      <c r="L725" s="171">
        <v>0</v>
      </c>
      <c r="M725" s="171">
        <v>0</v>
      </c>
      <c r="N725" s="68">
        <v>0</v>
      </c>
      <c r="O725" s="68">
        <v>0</v>
      </c>
      <c r="P725" s="68">
        <v>0</v>
      </c>
      <c r="Q725" s="97">
        <v>0</v>
      </c>
      <c r="R725" s="97">
        <v>0</v>
      </c>
      <c r="S725" s="97">
        <v>0</v>
      </c>
      <c r="T725" s="97">
        <v>0</v>
      </c>
      <c r="U725" s="97">
        <v>0</v>
      </c>
      <c r="V725" s="97">
        <v>0</v>
      </c>
      <c r="W725" s="97">
        <v>0</v>
      </c>
      <c r="X725" s="97">
        <v>0</v>
      </c>
      <c r="Y725" s="97">
        <v>0</v>
      </c>
      <c r="Z725" s="97">
        <v>0</v>
      </c>
      <c r="AA725" s="27">
        <v>0</v>
      </c>
      <c r="AB725" s="27">
        <v>0</v>
      </c>
      <c r="AC725" s="29">
        <v>0</v>
      </c>
      <c r="AD725" s="29">
        <v>0</v>
      </c>
      <c r="AE725" s="29">
        <v>0</v>
      </c>
      <c r="AF725" s="29">
        <v>0</v>
      </c>
      <c r="AG725" s="29">
        <v>0</v>
      </c>
      <c r="AH725" s="29">
        <v>0</v>
      </c>
      <c r="AI725" s="27">
        <v>0</v>
      </c>
      <c r="AJ725" s="27">
        <v>0.20996323164924546</v>
      </c>
      <c r="AK725" s="29">
        <v>0</v>
      </c>
      <c r="AL725" s="29">
        <v>0.20996323164924546</v>
      </c>
      <c r="AM725" s="101">
        <v>360</v>
      </c>
      <c r="AN725" s="29">
        <v>0.20996323164924546</v>
      </c>
      <c r="AO725" s="30">
        <v>225</v>
      </c>
      <c r="AP725" s="30" t="s">
        <v>22151</v>
      </c>
      <c r="AQ725" s="69">
        <v>6.895458119358298</v>
      </c>
      <c r="AR725" s="29">
        <v>-6.6854948877090523</v>
      </c>
      <c r="AS725" s="101">
        <v>360</v>
      </c>
      <c r="AT725" s="29">
        <v>0</v>
      </c>
      <c r="AU725" s="47">
        <v>-13.513857214557907</v>
      </c>
      <c r="AV725" s="29"/>
      <c r="AW725" s="29">
        <v>0</v>
      </c>
      <c r="AX725" s="43">
        <v>0</v>
      </c>
      <c r="AY725" s="167">
        <v>999</v>
      </c>
      <c r="AZ725" s="167">
        <v>788</v>
      </c>
      <c r="BA725" s="113">
        <v>211</v>
      </c>
      <c r="BB725" s="160">
        <v>0</v>
      </c>
      <c r="BC725" s="160">
        <v>0</v>
      </c>
      <c r="BD725" s="267" t="s">
        <v>22151</v>
      </c>
    </row>
    <row r="726" spans="1:56" x14ac:dyDescent="0.3">
      <c r="A726" s="26" t="s">
        <v>15727</v>
      </c>
      <c r="B726" s="33" t="s">
        <v>15728</v>
      </c>
      <c r="C726" s="33" t="s">
        <v>6918</v>
      </c>
      <c r="D726" s="121" t="s">
        <v>14241</v>
      </c>
      <c r="E726" s="33" t="s">
        <v>1430</v>
      </c>
      <c r="F726" s="1" t="s">
        <v>6120</v>
      </c>
      <c r="G726" s="1" t="s">
        <v>1373</v>
      </c>
      <c r="H726" s="1">
        <v>15258</v>
      </c>
      <c r="I726" s="1" t="s">
        <v>15729</v>
      </c>
      <c r="J726" s="1" t="e">
        <v>#VALUE!</v>
      </c>
      <c r="K726" s="1" t="s">
        <v>15730</v>
      </c>
      <c r="L726" s="170">
        <v>0</v>
      </c>
      <c r="M726" s="170">
        <v>0</v>
      </c>
      <c r="N726" s="68">
        <v>0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0</v>
      </c>
      <c r="X726" s="68">
        <v>0</v>
      </c>
      <c r="Y726" s="68">
        <v>0</v>
      </c>
      <c r="Z726" s="68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0.20996323164924546</v>
      </c>
      <c r="AK726" s="5">
        <v>0</v>
      </c>
      <c r="AL726" s="5">
        <v>0.20996323164924546</v>
      </c>
      <c r="AM726" s="68">
        <v>360</v>
      </c>
      <c r="AN726" s="5">
        <v>0.20996323164924546</v>
      </c>
      <c r="AO726" s="17">
        <v>225</v>
      </c>
      <c r="AP726" s="17" t="s">
        <v>22151</v>
      </c>
      <c r="AQ726" s="49">
        <v>6.895458119358298</v>
      </c>
      <c r="AR726" s="7">
        <v>-6.6854948877090523</v>
      </c>
      <c r="AS726" s="84">
        <v>360</v>
      </c>
      <c r="AT726" s="14">
        <v>0</v>
      </c>
      <c r="AU726" s="42">
        <v>-13.513857214557907</v>
      </c>
      <c r="AV726" s="19"/>
      <c r="AW726" s="19">
        <v>0</v>
      </c>
      <c r="AX726" s="43">
        <v>0</v>
      </c>
      <c r="AY726" s="167">
        <v>999</v>
      </c>
      <c r="AZ726" s="167">
        <v>788</v>
      </c>
      <c r="BA726" s="113">
        <v>211</v>
      </c>
      <c r="BB726" s="160">
        <v>0</v>
      </c>
      <c r="BC726" s="160">
        <v>0</v>
      </c>
      <c r="BD726" s="267" t="s">
        <v>22151</v>
      </c>
    </row>
    <row r="727" spans="1:56" x14ac:dyDescent="0.3">
      <c r="A727" s="195" t="s">
        <v>1689</v>
      </c>
      <c r="B727" s="1" t="s">
        <v>6622</v>
      </c>
      <c r="C727" s="1" t="s">
        <v>6683</v>
      </c>
      <c r="D727" s="121" t="s">
        <v>1124</v>
      </c>
      <c r="E727" s="1" t="s">
        <v>1430</v>
      </c>
      <c r="F727" s="1" t="s">
        <v>6120</v>
      </c>
      <c r="G727" s="1" t="s">
        <v>1373</v>
      </c>
      <c r="H727" s="216">
        <v>3959</v>
      </c>
      <c r="I727" s="216" t="s">
        <v>10714</v>
      </c>
      <c r="J727" s="244" t="e">
        <v>#VALUE!</v>
      </c>
      <c r="K727" s="244" t="s">
        <v>5252</v>
      </c>
      <c r="L727" s="171">
        <v>0</v>
      </c>
      <c r="M727" s="171">
        <v>0</v>
      </c>
      <c r="N727" s="221">
        <v>0</v>
      </c>
      <c r="O727" s="97">
        <v>0</v>
      </c>
      <c r="P727" s="97">
        <v>0</v>
      </c>
      <c r="Q727" s="221">
        <v>0</v>
      </c>
      <c r="R727" s="97">
        <v>0</v>
      </c>
      <c r="S727" s="97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4">
        <v>0</v>
      </c>
      <c r="AB727" s="224">
        <v>0</v>
      </c>
      <c r="AC727" s="236">
        <v>0</v>
      </c>
      <c r="AD727" s="225">
        <v>0</v>
      </c>
      <c r="AE727" s="236">
        <v>0</v>
      </c>
      <c r="AF727" s="225">
        <v>0</v>
      </c>
      <c r="AG727" s="225">
        <v>0</v>
      </c>
      <c r="AH727" s="236">
        <v>0</v>
      </c>
      <c r="AI727" s="224">
        <v>0</v>
      </c>
      <c r="AJ727" s="224">
        <v>0.20996323164924546</v>
      </c>
      <c r="AK727" s="236">
        <v>0</v>
      </c>
      <c r="AL727" s="242">
        <v>0.20996323164924546</v>
      </c>
      <c r="AM727" s="229">
        <v>360</v>
      </c>
      <c r="AN727" s="230">
        <v>0.20996323164924546</v>
      </c>
      <c r="AO727" s="250">
        <v>225</v>
      </c>
      <c r="AP727" s="233" t="s">
        <v>22151</v>
      </c>
      <c r="AQ727" s="235">
        <v>6.895458119358298</v>
      </c>
      <c r="AR727" s="237">
        <v>-6.6854948877090523</v>
      </c>
      <c r="AS727" s="254">
        <v>360</v>
      </c>
      <c r="AT727" s="236">
        <v>0</v>
      </c>
      <c r="AU727" s="243">
        <v>-13.513857214557907</v>
      </c>
      <c r="AV727" s="236"/>
      <c r="AW727" s="236">
        <v>0</v>
      </c>
      <c r="AX727" s="43">
        <v>0</v>
      </c>
      <c r="AY727" s="268">
        <v>999</v>
      </c>
      <c r="AZ727" s="255">
        <v>788</v>
      </c>
      <c r="BA727" s="256">
        <v>211</v>
      </c>
      <c r="BB727" s="257">
        <v>0</v>
      </c>
      <c r="BC727" s="257">
        <v>0</v>
      </c>
      <c r="BD727" s="267" t="s">
        <v>22151</v>
      </c>
    </row>
    <row r="728" spans="1:56" x14ac:dyDescent="0.3">
      <c r="A728" s="179" t="s">
        <v>14063</v>
      </c>
      <c r="B728" s="33" t="s">
        <v>6622</v>
      </c>
      <c r="C728" s="33" t="s">
        <v>6650</v>
      </c>
      <c r="D728" s="121" t="s">
        <v>14040</v>
      </c>
      <c r="E728" s="33" t="s">
        <v>1405</v>
      </c>
      <c r="F728" s="1" t="s">
        <v>6120</v>
      </c>
      <c r="G728" s="1" t="s">
        <v>1373</v>
      </c>
      <c r="H728" s="216">
        <v>12699</v>
      </c>
      <c r="I728" s="216" t="s">
        <v>15731</v>
      </c>
      <c r="J728" s="244" t="e">
        <v>#VALUE!</v>
      </c>
      <c r="K728" s="244" t="s">
        <v>14064</v>
      </c>
      <c r="L728" s="171">
        <v>0</v>
      </c>
      <c r="M728" s="171">
        <v>0</v>
      </c>
      <c r="N728" s="221">
        <v>0</v>
      </c>
      <c r="O728" s="97">
        <v>0</v>
      </c>
      <c r="P728" s="97">
        <v>0</v>
      </c>
      <c r="Q728" s="221">
        <v>0</v>
      </c>
      <c r="R728" s="97">
        <v>0</v>
      </c>
      <c r="S728" s="97">
        <v>0</v>
      </c>
      <c r="T728" s="221">
        <v>0</v>
      </c>
      <c r="U728" s="221">
        <v>0</v>
      </c>
      <c r="V728" s="221">
        <v>0</v>
      </c>
      <c r="W728" s="221">
        <v>0</v>
      </c>
      <c r="X728" s="221">
        <v>0</v>
      </c>
      <c r="Y728" s="221">
        <v>0</v>
      </c>
      <c r="Z728" s="221">
        <v>0</v>
      </c>
      <c r="AA728" s="224">
        <v>0</v>
      </c>
      <c r="AB728" s="224">
        <v>0</v>
      </c>
      <c r="AC728" s="224">
        <v>0</v>
      </c>
      <c r="AD728" s="245">
        <v>0</v>
      </c>
      <c r="AE728" s="224">
        <v>0</v>
      </c>
      <c r="AF728" s="245">
        <v>0</v>
      </c>
      <c r="AG728" s="245">
        <v>0</v>
      </c>
      <c r="AH728" s="224">
        <v>0</v>
      </c>
      <c r="AI728" s="224">
        <v>0</v>
      </c>
      <c r="AJ728" s="224">
        <v>0.20996323164924546</v>
      </c>
      <c r="AK728" s="224">
        <v>0</v>
      </c>
      <c r="AL728" s="228">
        <v>0.20996323164924546</v>
      </c>
      <c r="AM728" s="246">
        <v>360</v>
      </c>
      <c r="AN728" s="247">
        <v>0.20996323164924546</v>
      </c>
      <c r="AO728" s="248">
        <v>225</v>
      </c>
      <c r="AP728" s="253" t="s">
        <v>22151</v>
      </c>
      <c r="AQ728" s="235">
        <v>6.895458119358298</v>
      </c>
      <c r="AR728" s="236">
        <v>-6.6854948877090523</v>
      </c>
      <c r="AS728" s="238">
        <v>360</v>
      </c>
      <c r="AT728" s="224">
        <v>0</v>
      </c>
      <c r="AU728" s="239">
        <v>-13.513857214557907</v>
      </c>
      <c r="AV728" s="224"/>
      <c r="AW728" s="224">
        <v>0</v>
      </c>
      <c r="AX728" s="43">
        <v>0</v>
      </c>
      <c r="AY728" s="268">
        <v>999</v>
      </c>
      <c r="AZ728" s="255">
        <v>788</v>
      </c>
      <c r="BA728" s="256">
        <v>211</v>
      </c>
      <c r="BB728" s="257">
        <v>0</v>
      </c>
      <c r="BC728" s="257">
        <v>0</v>
      </c>
      <c r="BD728" s="267" t="s">
        <v>22151</v>
      </c>
    </row>
    <row r="729" spans="1:56" x14ac:dyDescent="0.3">
      <c r="A729" s="26" t="s">
        <v>1719</v>
      </c>
      <c r="B729" s="1" t="s">
        <v>7724</v>
      </c>
      <c r="C729" s="1" t="s">
        <v>6551</v>
      </c>
      <c r="D729" s="121" t="s">
        <v>1044</v>
      </c>
      <c r="E729" s="1" t="s">
        <v>1395</v>
      </c>
      <c r="F729" s="1" t="s">
        <v>9094</v>
      </c>
      <c r="G729" s="1" t="s">
        <v>1373</v>
      </c>
      <c r="H729" s="1">
        <v>2660</v>
      </c>
      <c r="I729" s="1" t="s">
        <v>9696</v>
      </c>
      <c r="J729" s="1" t="e">
        <v>#VALUE!</v>
      </c>
      <c r="K729" s="1" t="s">
        <v>5272</v>
      </c>
      <c r="L729" s="170">
        <v>0</v>
      </c>
      <c r="M729" s="170">
        <v>0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0</v>
      </c>
      <c r="Z729" s="68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0.20996323164924546</v>
      </c>
      <c r="AK729" s="5">
        <v>0</v>
      </c>
      <c r="AL729" s="5">
        <v>0.20996323164924546</v>
      </c>
      <c r="AM729" s="68">
        <v>360</v>
      </c>
      <c r="AN729" s="5">
        <v>0.20996323164924546</v>
      </c>
      <c r="AO729" s="17">
        <v>225</v>
      </c>
      <c r="AP729" s="17" t="s">
        <v>22151</v>
      </c>
      <c r="AQ729" s="49">
        <v>6.895458119358298</v>
      </c>
      <c r="AR729" s="50">
        <v>-6.6854948877090523</v>
      </c>
      <c r="AS729" s="108">
        <v>360</v>
      </c>
      <c r="AT729" s="14">
        <v>0</v>
      </c>
      <c r="AU729" s="42">
        <v>-13.513857214557907</v>
      </c>
      <c r="AV729" s="19"/>
      <c r="AW729" s="19">
        <v>0</v>
      </c>
      <c r="AX729" s="43">
        <v>0</v>
      </c>
      <c r="AY729" s="167">
        <v>999</v>
      </c>
      <c r="AZ729" s="167">
        <v>788</v>
      </c>
      <c r="BA729" s="113">
        <v>211</v>
      </c>
      <c r="BB729" s="160">
        <v>0</v>
      </c>
      <c r="BC729" s="160">
        <v>0</v>
      </c>
      <c r="BD729" s="267" t="s">
        <v>22151</v>
      </c>
    </row>
    <row r="730" spans="1:56" x14ac:dyDescent="0.3">
      <c r="A730" s="26" t="s">
        <v>1742</v>
      </c>
      <c r="B730" s="33" t="s">
        <v>7542</v>
      </c>
      <c r="C730" s="33" t="s">
        <v>7543</v>
      </c>
      <c r="D730" s="121" t="s">
        <v>847</v>
      </c>
      <c r="E730" s="33" t="s">
        <v>3591</v>
      </c>
      <c r="F730" s="1" t="s">
        <v>3591</v>
      </c>
      <c r="G730" s="1" t="s">
        <v>1373</v>
      </c>
      <c r="H730" s="1">
        <v>13071</v>
      </c>
      <c r="I730" s="1" t="s">
        <v>10340</v>
      </c>
      <c r="J730" s="1" t="e">
        <v>#VALUE!</v>
      </c>
      <c r="K730" s="1" t="s">
        <v>5286</v>
      </c>
      <c r="L730" s="170">
        <v>0</v>
      </c>
      <c r="M730" s="170">
        <v>0</v>
      </c>
      <c r="N730" s="68">
        <v>0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0.20996323164924546</v>
      </c>
      <c r="AK730" s="5">
        <v>0</v>
      </c>
      <c r="AL730" s="5">
        <v>0.20996323164924546</v>
      </c>
      <c r="AM730" s="68">
        <v>360</v>
      </c>
      <c r="AN730" s="5">
        <v>0.20996323164924546</v>
      </c>
      <c r="AO730" s="17">
        <v>225</v>
      </c>
      <c r="AP730" s="17" t="s">
        <v>22151</v>
      </c>
      <c r="AQ730" s="49">
        <v>6.895458119358298</v>
      </c>
      <c r="AR730" s="50">
        <v>-6.6854948877090523</v>
      </c>
      <c r="AS730" s="108">
        <v>360</v>
      </c>
      <c r="AT730" s="14">
        <v>0</v>
      </c>
      <c r="AU730" s="42">
        <v>-13.513857214557907</v>
      </c>
      <c r="AV730" s="19"/>
      <c r="AW730" s="19">
        <v>0</v>
      </c>
      <c r="AX730" s="43">
        <v>0</v>
      </c>
      <c r="AY730" s="167">
        <v>999</v>
      </c>
      <c r="AZ730" s="167">
        <v>788</v>
      </c>
      <c r="BA730" s="113">
        <v>211</v>
      </c>
      <c r="BB730" s="160">
        <v>0</v>
      </c>
      <c r="BC730" s="160">
        <v>0</v>
      </c>
      <c r="BD730" s="267" t="s">
        <v>22151</v>
      </c>
    </row>
    <row r="731" spans="1:56" x14ac:dyDescent="0.3">
      <c r="A731" s="179" t="s">
        <v>1764</v>
      </c>
      <c r="B731" s="1" t="s">
        <v>7817</v>
      </c>
      <c r="C731" s="1" t="s">
        <v>6987</v>
      </c>
      <c r="D731" s="121" t="s">
        <v>1021</v>
      </c>
      <c r="E731" s="1" t="s">
        <v>3591</v>
      </c>
      <c r="F731" s="1" t="s">
        <v>3591</v>
      </c>
      <c r="G731" s="1" t="s">
        <v>1373</v>
      </c>
      <c r="H731" s="216">
        <v>8536</v>
      </c>
      <c r="I731" s="216" t="s">
        <v>10030</v>
      </c>
      <c r="J731" s="244" t="e">
        <v>#VALUE!</v>
      </c>
      <c r="K731" s="244" t="s">
        <v>8454</v>
      </c>
      <c r="L731" s="171">
        <v>0</v>
      </c>
      <c r="M731" s="171">
        <v>0</v>
      </c>
      <c r="N731" s="221">
        <v>0</v>
      </c>
      <c r="O731" s="97">
        <v>0</v>
      </c>
      <c r="P731" s="97">
        <v>0</v>
      </c>
      <c r="Q731" s="221">
        <v>0</v>
      </c>
      <c r="R731" s="97">
        <v>0</v>
      </c>
      <c r="S731" s="97">
        <v>0</v>
      </c>
      <c r="T731" s="221">
        <v>0</v>
      </c>
      <c r="U731" s="221">
        <v>0</v>
      </c>
      <c r="V731" s="221">
        <v>0</v>
      </c>
      <c r="W731" s="221">
        <v>0</v>
      </c>
      <c r="X731" s="221">
        <v>0</v>
      </c>
      <c r="Y731" s="221">
        <v>0</v>
      </c>
      <c r="Z731" s="221">
        <v>0</v>
      </c>
      <c r="AA731" s="224">
        <v>0</v>
      </c>
      <c r="AB731" s="224">
        <v>0</v>
      </c>
      <c r="AC731" s="224">
        <v>0</v>
      </c>
      <c r="AD731" s="245">
        <v>0</v>
      </c>
      <c r="AE731" s="224">
        <v>0</v>
      </c>
      <c r="AF731" s="245">
        <v>0</v>
      </c>
      <c r="AG731" s="245">
        <v>0</v>
      </c>
      <c r="AH731" s="224">
        <v>0</v>
      </c>
      <c r="AI731" s="224">
        <v>0</v>
      </c>
      <c r="AJ731" s="224">
        <v>0.20996323164924546</v>
      </c>
      <c r="AK731" s="224">
        <v>0</v>
      </c>
      <c r="AL731" s="228">
        <v>0.20996323164924546</v>
      </c>
      <c r="AM731" s="246">
        <v>360</v>
      </c>
      <c r="AN731" s="247">
        <v>0.20996323164924546</v>
      </c>
      <c r="AO731" s="248">
        <v>225</v>
      </c>
      <c r="AP731" s="253" t="s">
        <v>22151</v>
      </c>
      <c r="AQ731" s="235">
        <v>6.895458119358298</v>
      </c>
      <c r="AR731" s="237">
        <v>-6.6854948877090523</v>
      </c>
      <c r="AS731" s="254">
        <v>360</v>
      </c>
      <c r="AT731" s="224">
        <v>0</v>
      </c>
      <c r="AU731" s="239">
        <v>-13.513857214557907</v>
      </c>
      <c r="AV731" s="224"/>
      <c r="AW731" s="224">
        <v>0</v>
      </c>
      <c r="AX731" s="43">
        <v>0</v>
      </c>
      <c r="AY731" s="268">
        <v>999</v>
      </c>
      <c r="AZ731" s="255">
        <v>788</v>
      </c>
      <c r="BA731" s="256">
        <v>211</v>
      </c>
      <c r="BB731" s="257">
        <v>0</v>
      </c>
      <c r="BC731" s="257">
        <v>0</v>
      </c>
      <c r="BD731" s="267" t="s">
        <v>22151</v>
      </c>
    </row>
    <row r="732" spans="1:56" x14ac:dyDescent="0.3">
      <c r="A732" s="26" t="s">
        <v>1774</v>
      </c>
      <c r="B732" s="33" t="s">
        <v>7820</v>
      </c>
      <c r="C732" s="33" t="s">
        <v>7821</v>
      </c>
      <c r="D732" s="121" t="s">
        <v>1093</v>
      </c>
      <c r="E732" s="33" t="s">
        <v>1405</v>
      </c>
      <c r="F732" s="1" t="s">
        <v>6120</v>
      </c>
      <c r="G732" s="1" t="s">
        <v>1373</v>
      </c>
      <c r="H732" s="1">
        <v>9720</v>
      </c>
      <c r="I732" s="1" t="s">
        <v>9609</v>
      </c>
      <c r="J732" s="1" t="e">
        <v>#VALUE!</v>
      </c>
      <c r="K732" s="1" t="s">
        <v>5310</v>
      </c>
      <c r="L732" s="170">
        <v>0</v>
      </c>
      <c r="M732" s="170">
        <v>0</v>
      </c>
      <c r="N732" s="68">
        <v>0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0</v>
      </c>
      <c r="Z732" s="68">
        <v>0</v>
      </c>
      <c r="AA732" s="5">
        <v>0</v>
      </c>
      <c r="AB732" s="5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5">
        <v>0</v>
      </c>
      <c r="AJ732" s="5">
        <v>0.20996323164924546</v>
      </c>
      <c r="AK732" s="5">
        <v>0</v>
      </c>
      <c r="AL732" s="34">
        <v>0.20996323164924546</v>
      </c>
      <c r="AM732" s="105">
        <v>360</v>
      </c>
      <c r="AN732" s="34">
        <v>0.20996323164924546</v>
      </c>
      <c r="AO732" s="35">
        <v>225</v>
      </c>
      <c r="AP732" s="35" t="s">
        <v>22151</v>
      </c>
      <c r="AQ732" s="70">
        <v>6.895458119358298</v>
      </c>
      <c r="AR732" s="71">
        <v>-6.6854948877090523</v>
      </c>
      <c r="AS732" s="110">
        <v>360</v>
      </c>
      <c r="AT732" s="34">
        <v>0</v>
      </c>
      <c r="AU732" s="44">
        <v>-13.513857214557907</v>
      </c>
      <c r="AV732" s="34"/>
      <c r="AW732" s="34">
        <v>0</v>
      </c>
      <c r="AX732" s="43">
        <v>0</v>
      </c>
      <c r="AY732" s="167">
        <v>999</v>
      </c>
      <c r="AZ732" s="167">
        <v>788</v>
      </c>
      <c r="BA732" s="113">
        <v>211</v>
      </c>
      <c r="BB732" s="160">
        <v>0</v>
      </c>
      <c r="BC732" s="160">
        <v>0</v>
      </c>
      <c r="BD732" s="267" t="s">
        <v>22151</v>
      </c>
    </row>
    <row r="733" spans="1:56" x14ac:dyDescent="0.3">
      <c r="A733" s="26" t="s">
        <v>1778</v>
      </c>
      <c r="B733" s="33" t="s">
        <v>7545</v>
      </c>
      <c r="C733" s="33" t="s">
        <v>6620</v>
      </c>
      <c r="D733" s="121" t="s">
        <v>1177</v>
      </c>
      <c r="E733" s="33" t="s">
        <v>3591</v>
      </c>
      <c r="F733" s="1" t="s">
        <v>3591</v>
      </c>
      <c r="G733" s="1" t="s">
        <v>1373</v>
      </c>
      <c r="H733" s="1">
        <v>7312</v>
      </c>
      <c r="I733" s="1" t="s">
        <v>9879</v>
      </c>
      <c r="J733" s="1" t="e">
        <v>#VALUE!</v>
      </c>
      <c r="K733" s="1" t="s">
        <v>5312</v>
      </c>
      <c r="L733" s="170">
        <v>0</v>
      </c>
      <c r="M733" s="170">
        <v>0</v>
      </c>
      <c r="N733" s="68">
        <v>0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0</v>
      </c>
      <c r="Z733" s="68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0.20996323164924546</v>
      </c>
      <c r="AK733" s="5">
        <v>0</v>
      </c>
      <c r="AL733" s="5">
        <v>0.20996323164924546</v>
      </c>
      <c r="AM733" s="68">
        <v>360</v>
      </c>
      <c r="AN733" s="5">
        <v>0.20996323164924546</v>
      </c>
      <c r="AO733" s="17">
        <v>225</v>
      </c>
      <c r="AP733" s="17" t="s">
        <v>22151</v>
      </c>
      <c r="AQ733" s="49">
        <v>6.895458119358298</v>
      </c>
      <c r="AR733" s="50">
        <v>-6.6854948877090523</v>
      </c>
      <c r="AS733" s="108">
        <v>360</v>
      </c>
      <c r="AT733" s="14">
        <v>0</v>
      </c>
      <c r="AU733" s="42">
        <v>-13.513857214557907</v>
      </c>
      <c r="AV733" s="19"/>
      <c r="AW733" s="19">
        <v>0</v>
      </c>
      <c r="AX733" s="43">
        <v>0</v>
      </c>
      <c r="AY733" s="167">
        <v>999</v>
      </c>
      <c r="AZ733" s="167">
        <v>788</v>
      </c>
      <c r="BA733" s="113">
        <v>211</v>
      </c>
      <c r="BB733" s="160">
        <v>0</v>
      </c>
      <c r="BC733" s="160">
        <v>0</v>
      </c>
      <c r="BD733" s="267" t="s">
        <v>22151</v>
      </c>
    </row>
    <row r="734" spans="1:56" x14ac:dyDescent="0.3">
      <c r="A734" s="114" t="s">
        <v>12209</v>
      </c>
      <c r="B734" s="33" t="s">
        <v>12210</v>
      </c>
      <c r="C734" s="33" t="s">
        <v>6566</v>
      </c>
      <c r="D734" s="121" t="s">
        <v>11212</v>
      </c>
      <c r="E734" s="33" t="s">
        <v>1413</v>
      </c>
      <c r="F734" s="114" t="s">
        <v>9094</v>
      </c>
      <c r="G734" s="1" t="s">
        <v>1373</v>
      </c>
      <c r="H734" s="114">
        <v>14457</v>
      </c>
      <c r="I734" s="114" t="s">
        <v>11213</v>
      </c>
      <c r="J734" s="114" t="e">
        <v>#VALUE!</v>
      </c>
      <c r="K734" s="114" t="s">
        <v>12212</v>
      </c>
      <c r="L734" s="172">
        <v>0</v>
      </c>
      <c r="M734" s="172">
        <v>0</v>
      </c>
      <c r="N734" s="115">
        <v>0</v>
      </c>
      <c r="O734" s="115">
        <v>0</v>
      </c>
      <c r="P734" s="115">
        <v>0</v>
      </c>
      <c r="Q734" s="115">
        <v>0</v>
      </c>
      <c r="R734" s="115">
        <v>0</v>
      </c>
      <c r="S734" s="115">
        <v>0</v>
      </c>
      <c r="T734" s="115">
        <v>0</v>
      </c>
      <c r="U734" s="115">
        <v>0</v>
      </c>
      <c r="V734" s="115">
        <v>0</v>
      </c>
      <c r="W734" s="115">
        <v>0</v>
      </c>
      <c r="X734" s="115">
        <v>0</v>
      </c>
      <c r="Y734" s="115">
        <v>0</v>
      </c>
      <c r="Z734" s="115">
        <v>0</v>
      </c>
      <c r="AA734" s="116">
        <v>0</v>
      </c>
      <c r="AB734" s="116">
        <v>0</v>
      </c>
      <c r="AC734" s="116">
        <v>0</v>
      </c>
      <c r="AD734" s="116">
        <v>0</v>
      </c>
      <c r="AE734" s="116">
        <v>0</v>
      </c>
      <c r="AF734" s="116">
        <v>0</v>
      </c>
      <c r="AG734" s="116">
        <v>0</v>
      </c>
      <c r="AH734" s="116">
        <v>0</v>
      </c>
      <c r="AI734" s="116">
        <v>0</v>
      </c>
      <c r="AJ734" s="116">
        <v>0.20996323164924546</v>
      </c>
      <c r="AK734" s="116">
        <v>0</v>
      </c>
      <c r="AL734" s="116">
        <v>0.20996323164924546</v>
      </c>
      <c r="AM734" s="115">
        <v>360</v>
      </c>
      <c r="AN734" s="116">
        <v>0.20996323164924546</v>
      </c>
      <c r="AO734" s="119">
        <v>225</v>
      </c>
      <c r="AP734" s="119" t="s">
        <v>22151</v>
      </c>
      <c r="AQ734" s="70">
        <v>6.895458119358298</v>
      </c>
      <c r="AR734" s="146">
        <v>-6.6854948877090523</v>
      </c>
      <c r="AS734" s="155">
        <v>360</v>
      </c>
      <c r="AT734" s="116">
        <v>0</v>
      </c>
      <c r="AU734" s="117">
        <v>-13.513857214557907</v>
      </c>
      <c r="AV734" s="116"/>
      <c r="AW734" s="116">
        <v>0</v>
      </c>
      <c r="AX734" s="43">
        <v>0</v>
      </c>
      <c r="AY734" s="168">
        <v>999</v>
      </c>
      <c r="AZ734" s="168">
        <v>788</v>
      </c>
      <c r="BA734" s="120">
        <v>211</v>
      </c>
      <c r="BB734" s="161">
        <v>0</v>
      </c>
      <c r="BC734" s="161">
        <v>0</v>
      </c>
      <c r="BD734" s="267" t="s">
        <v>22151</v>
      </c>
    </row>
    <row r="735" spans="1:56" x14ac:dyDescent="0.3">
      <c r="A735" s="48" t="s">
        <v>1790</v>
      </c>
      <c r="B735" s="33" t="s">
        <v>7689</v>
      </c>
      <c r="C735" s="33" t="s">
        <v>6650</v>
      </c>
      <c r="D735" s="121" t="s">
        <v>708</v>
      </c>
      <c r="E735" s="33" t="s">
        <v>3591</v>
      </c>
      <c r="F735" s="1" t="s">
        <v>3591</v>
      </c>
      <c r="G735" s="1" t="s">
        <v>1373</v>
      </c>
      <c r="H735" s="1">
        <v>8855</v>
      </c>
      <c r="I735" s="1" t="s">
        <v>10141</v>
      </c>
      <c r="J735" s="1" t="e">
        <v>#VALUE!</v>
      </c>
      <c r="K735" s="1" t="s">
        <v>5324</v>
      </c>
      <c r="L735" s="170">
        <v>0</v>
      </c>
      <c r="M735" s="170">
        <v>0</v>
      </c>
      <c r="N735" s="68">
        <v>0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68">
        <v>0</v>
      </c>
      <c r="AA735" s="5">
        <v>0</v>
      </c>
      <c r="AB735" s="5">
        <v>0</v>
      </c>
      <c r="AC735" s="7">
        <v>0</v>
      </c>
      <c r="AD735" s="7">
        <v>0</v>
      </c>
      <c r="AE735" s="7">
        <v>0</v>
      </c>
      <c r="AF735" s="7">
        <v>0</v>
      </c>
      <c r="AG735" s="7">
        <v>0</v>
      </c>
      <c r="AH735" s="7">
        <v>0</v>
      </c>
      <c r="AI735" s="5">
        <v>0</v>
      </c>
      <c r="AJ735" s="5">
        <v>0.20996323164924546</v>
      </c>
      <c r="AK735" s="7">
        <v>0</v>
      </c>
      <c r="AL735" s="7">
        <v>0.20996323164924546</v>
      </c>
      <c r="AM735" s="84">
        <v>360</v>
      </c>
      <c r="AN735" s="7">
        <v>0.20996323164924546</v>
      </c>
      <c r="AO735" s="18">
        <v>225</v>
      </c>
      <c r="AP735" s="18" t="s">
        <v>22151</v>
      </c>
      <c r="AQ735" s="49">
        <v>6.895458119358298</v>
      </c>
      <c r="AR735" s="50">
        <v>-6.6854948877090523</v>
      </c>
      <c r="AS735" s="108">
        <v>360</v>
      </c>
      <c r="AT735" s="15">
        <v>0</v>
      </c>
      <c r="AU735" s="46">
        <v>-13.513857214557907</v>
      </c>
      <c r="AV735" s="20"/>
      <c r="AW735" s="20">
        <v>0</v>
      </c>
      <c r="AX735" s="43">
        <v>0</v>
      </c>
      <c r="AY735" s="167">
        <v>999</v>
      </c>
      <c r="AZ735" s="167">
        <v>788</v>
      </c>
      <c r="BA735" s="113">
        <v>211</v>
      </c>
      <c r="BB735" s="160">
        <v>0</v>
      </c>
      <c r="BC735" s="160">
        <v>0</v>
      </c>
      <c r="BD735" s="267" t="s">
        <v>22151</v>
      </c>
    </row>
    <row r="736" spans="1:56" x14ac:dyDescent="0.3">
      <c r="A736" s="61" t="s">
        <v>1798</v>
      </c>
      <c r="B736" s="1" t="s">
        <v>7546</v>
      </c>
      <c r="C736" s="1" t="s">
        <v>7547</v>
      </c>
      <c r="D736" s="121" t="s">
        <v>905</v>
      </c>
      <c r="E736" s="1" t="s">
        <v>3591</v>
      </c>
      <c r="F736" s="1" t="s">
        <v>3591</v>
      </c>
      <c r="G736" s="1" t="s">
        <v>1373</v>
      </c>
      <c r="H736" s="1">
        <v>10304</v>
      </c>
      <c r="I736" s="1" t="s">
        <v>9536</v>
      </c>
      <c r="J736" s="1" t="e">
        <v>#VALUE!</v>
      </c>
      <c r="K736" s="1" t="s">
        <v>5330</v>
      </c>
      <c r="L736" s="170">
        <v>0</v>
      </c>
      <c r="M736" s="170">
        <v>0</v>
      </c>
      <c r="N736" s="68">
        <v>0</v>
      </c>
      <c r="O736" s="68">
        <v>0</v>
      </c>
      <c r="P736" s="68">
        <v>0</v>
      </c>
      <c r="Q736" s="77">
        <v>0</v>
      </c>
      <c r="R736" s="77">
        <v>0</v>
      </c>
      <c r="S736" s="77">
        <v>0</v>
      </c>
      <c r="T736" s="77">
        <v>0</v>
      </c>
      <c r="U736" s="77">
        <v>0</v>
      </c>
      <c r="V736" s="77">
        <v>0</v>
      </c>
      <c r="W736" s="77">
        <v>0</v>
      </c>
      <c r="X736" s="77">
        <v>0</v>
      </c>
      <c r="Y736" s="77">
        <v>0</v>
      </c>
      <c r="Z736" s="77">
        <v>0</v>
      </c>
      <c r="AA736" s="54">
        <v>0</v>
      </c>
      <c r="AB736" s="54">
        <v>0</v>
      </c>
      <c r="AC736" s="57">
        <v>0</v>
      </c>
      <c r="AD736" s="57">
        <v>0</v>
      </c>
      <c r="AE736" s="57">
        <v>0</v>
      </c>
      <c r="AF736" s="57">
        <v>0</v>
      </c>
      <c r="AG736" s="57">
        <v>0</v>
      </c>
      <c r="AH736" s="57">
        <v>0</v>
      </c>
      <c r="AI736" s="54">
        <v>0</v>
      </c>
      <c r="AJ736" s="54">
        <v>0.20996323164924546</v>
      </c>
      <c r="AK736" s="57">
        <v>0</v>
      </c>
      <c r="AL736" s="57">
        <v>0.20996323164924546</v>
      </c>
      <c r="AM736" s="81">
        <v>360</v>
      </c>
      <c r="AN736" s="57">
        <v>0.20996323164924546</v>
      </c>
      <c r="AO736" s="62">
        <v>225</v>
      </c>
      <c r="AP736" s="62" t="s">
        <v>22151</v>
      </c>
      <c r="AQ736" s="56">
        <v>6.895458119358298</v>
      </c>
      <c r="AR736" s="57">
        <v>-6.6854948877090523</v>
      </c>
      <c r="AS736" s="81">
        <v>360</v>
      </c>
      <c r="AT736" s="57">
        <v>0</v>
      </c>
      <c r="AU736" s="63">
        <v>-13.513857214557907</v>
      </c>
      <c r="AV736" s="57"/>
      <c r="AW736" s="57">
        <v>0</v>
      </c>
      <c r="AX736" s="43">
        <v>0</v>
      </c>
      <c r="AY736" s="167">
        <v>999</v>
      </c>
      <c r="AZ736" s="167">
        <v>788</v>
      </c>
      <c r="BA736" s="113">
        <v>211</v>
      </c>
      <c r="BB736" s="160">
        <v>0</v>
      </c>
      <c r="BC736" s="160">
        <v>0</v>
      </c>
      <c r="BD736" s="267" t="s">
        <v>22151</v>
      </c>
    </row>
    <row r="737" spans="1:56" x14ac:dyDescent="0.3">
      <c r="A737" s="48" t="s">
        <v>12637</v>
      </c>
      <c r="B737" s="33" t="s">
        <v>12639</v>
      </c>
      <c r="C737" s="33" t="s">
        <v>12638</v>
      </c>
      <c r="D737" s="121" t="s">
        <v>11224</v>
      </c>
      <c r="E737" s="33" t="s">
        <v>1430</v>
      </c>
      <c r="F737" s="1" t="s">
        <v>6120</v>
      </c>
      <c r="G737" s="1" t="s">
        <v>1373</v>
      </c>
      <c r="H737" s="1">
        <v>13654</v>
      </c>
      <c r="I737" s="1" t="s">
        <v>11737</v>
      </c>
      <c r="J737" s="1" t="e">
        <v>#VALUE!</v>
      </c>
      <c r="K737" s="1" t="s">
        <v>12641</v>
      </c>
      <c r="L737" s="170">
        <v>0</v>
      </c>
      <c r="M737" s="170">
        <v>0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0</v>
      </c>
      <c r="Z737" s="68">
        <v>0</v>
      </c>
      <c r="AA737" s="5">
        <v>0</v>
      </c>
      <c r="AB737" s="5">
        <v>0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7">
        <v>0</v>
      </c>
      <c r="AI737" s="5">
        <v>0</v>
      </c>
      <c r="AJ737" s="5">
        <v>0.20996323164924546</v>
      </c>
      <c r="AK737" s="7">
        <v>0</v>
      </c>
      <c r="AL737" s="7">
        <v>0.20996323164924546</v>
      </c>
      <c r="AM737" s="84">
        <v>360</v>
      </c>
      <c r="AN737" s="7">
        <v>0.20996323164924546</v>
      </c>
      <c r="AO737" s="18">
        <v>225</v>
      </c>
      <c r="AP737" s="18" t="s">
        <v>22151</v>
      </c>
      <c r="AQ737" s="49">
        <v>6.895458119358298</v>
      </c>
      <c r="AR737" s="7">
        <v>-6.6854948877090523</v>
      </c>
      <c r="AS737" s="84">
        <v>360</v>
      </c>
      <c r="AT737" s="15">
        <v>0</v>
      </c>
      <c r="AU737" s="46">
        <v>-13.513857214557907</v>
      </c>
      <c r="AV737" s="20"/>
      <c r="AW737" s="20">
        <v>0</v>
      </c>
      <c r="AX737" s="43">
        <v>0</v>
      </c>
      <c r="AY737" s="167">
        <v>999</v>
      </c>
      <c r="AZ737" s="167">
        <v>788</v>
      </c>
      <c r="BA737" s="113">
        <v>211</v>
      </c>
      <c r="BB737" s="160">
        <v>0</v>
      </c>
      <c r="BC737" s="160">
        <v>0</v>
      </c>
      <c r="BD737" s="267" t="s">
        <v>22151</v>
      </c>
    </row>
    <row r="738" spans="1:56" x14ac:dyDescent="0.3">
      <c r="A738" s="195" t="s">
        <v>3859</v>
      </c>
      <c r="B738" s="1" t="s">
        <v>7831</v>
      </c>
      <c r="C738" s="1" t="s">
        <v>6677</v>
      </c>
      <c r="D738" s="121" t="s">
        <v>1321</v>
      </c>
      <c r="E738" s="1" t="s">
        <v>3591</v>
      </c>
      <c r="F738" s="1" t="s">
        <v>3591</v>
      </c>
      <c r="G738" s="1" t="s">
        <v>1373</v>
      </c>
      <c r="H738" s="216">
        <v>11366</v>
      </c>
      <c r="I738" s="216" t="s">
        <v>10351</v>
      </c>
      <c r="J738" s="244" t="e">
        <v>#VALUE!</v>
      </c>
      <c r="K738" s="244" t="s">
        <v>5348</v>
      </c>
      <c r="L738" s="171">
        <v>0</v>
      </c>
      <c r="M738" s="171">
        <v>0</v>
      </c>
      <c r="N738" s="221">
        <v>0</v>
      </c>
      <c r="O738" s="97">
        <v>0</v>
      </c>
      <c r="P738" s="97">
        <v>0</v>
      </c>
      <c r="Q738" s="221">
        <v>0</v>
      </c>
      <c r="R738" s="97">
        <v>0</v>
      </c>
      <c r="S738" s="97">
        <v>0</v>
      </c>
      <c r="T738" s="221">
        <v>0</v>
      </c>
      <c r="U738" s="221">
        <v>0</v>
      </c>
      <c r="V738" s="221">
        <v>0</v>
      </c>
      <c r="W738" s="221">
        <v>0</v>
      </c>
      <c r="X738" s="221">
        <v>0</v>
      </c>
      <c r="Y738" s="221">
        <v>0</v>
      </c>
      <c r="Z738" s="221">
        <v>0</v>
      </c>
      <c r="AA738" s="224">
        <v>0</v>
      </c>
      <c r="AB738" s="224">
        <v>0</v>
      </c>
      <c r="AC738" s="236">
        <v>0</v>
      </c>
      <c r="AD738" s="225">
        <v>0</v>
      </c>
      <c r="AE738" s="236">
        <v>0</v>
      </c>
      <c r="AF738" s="225">
        <v>0</v>
      </c>
      <c r="AG738" s="225">
        <v>0</v>
      </c>
      <c r="AH738" s="236">
        <v>0</v>
      </c>
      <c r="AI738" s="224">
        <v>0</v>
      </c>
      <c r="AJ738" s="224">
        <v>0.20996323164924546</v>
      </c>
      <c r="AK738" s="236">
        <v>0</v>
      </c>
      <c r="AL738" s="242">
        <v>0.20996323164924546</v>
      </c>
      <c r="AM738" s="229">
        <v>360</v>
      </c>
      <c r="AN738" s="230">
        <v>0.20996323164924546</v>
      </c>
      <c r="AO738" s="250">
        <v>225</v>
      </c>
      <c r="AP738" s="233" t="s">
        <v>22151</v>
      </c>
      <c r="AQ738" s="235">
        <v>6.895458119358298</v>
      </c>
      <c r="AR738" s="236">
        <v>-6.6854948877090523</v>
      </c>
      <c r="AS738" s="238">
        <v>360</v>
      </c>
      <c r="AT738" s="236">
        <v>0</v>
      </c>
      <c r="AU738" s="243">
        <v>-13.513857214557907</v>
      </c>
      <c r="AV738" s="236"/>
      <c r="AW738" s="236">
        <v>0</v>
      </c>
      <c r="AX738" s="43">
        <v>0</v>
      </c>
      <c r="AY738" s="268">
        <v>999</v>
      </c>
      <c r="AZ738" s="255">
        <v>788</v>
      </c>
      <c r="BA738" s="256">
        <v>211</v>
      </c>
      <c r="BB738" s="257">
        <v>0</v>
      </c>
      <c r="BC738" s="257">
        <v>0</v>
      </c>
      <c r="BD738" s="267" t="s">
        <v>22151</v>
      </c>
    </row>
    <row r="739" spans="1:56" x14ac:dyDescent="0.3">
      <c r="A739" s="114" t="s">
        <v>1849</v>
      </c>
      <c r="B739" s="33" t="s">
        <v>7835</v>
      </c>
      <c r="C739" s="33" t="s">
        <v>6648</v>
      </c>
      <c r="D739" s="121" t="s">
        <v>1202</v>
      </c>
      <c r="E739" s="33" t="s">
        <v>3591</v>
      </c>
      <c r="F739" s="114" t="s">
        <v>3591</v>
      </c>
      <c r="G739" s="1" t="s">
        <v>1373</v>
      </c>
      <c r="H739" s="114">
        <v>4955</v>
      </c>
      <c r="I739" s="114" t="s">
        <v>10676</v>
      </c>
      <c r="J739" s="114" t="e">
        <v>#VALUE!</v>
      </c>
      <c r="K739" s="114" t="s">
        <v>5374</v>
      </c>
      <c r="L739" s="172">
        <v>0</v>
      </c>
      <c r="M739" s="172">
        <v>0</v>
      </c>
      <c r="N739" s="115">
        <v>0</v>
      </c>
      <c r="O739" s="115">
        <v>0</v>
      </c>
      <c r="P739" s="115">
        <v>0</v>
      </c>
      <c r="Q739" s="115">
        <v>0</v>
      </c>
      <c r="R739" s="115">
        <v>0</v>
      </c>
      <c r="S739" s="115">
        <v>0</v>
      </c>
      <c r="T739" s="115">
        <v>0</v>
      </c>
      <c r="U739" s="115">
        <v>0</v>
      </c>
      <c r="V739" s="115">
        <v>0</v>
      </c>
      <c r="W739" s="115">
        <v>0</v>
      </c>
      <c r="X739" s="115">
        <v>0</v>
      </c>
      <c r="Y739" s="115">
        <v>0</v>
      </c>
      <c r="Z739" s="115">
        <v>0</v>
      </c>
      <c r="AA739" s="116">
        <v>0</v>
      </c>
      <c r="AB739" s="116">
        <v>0</v>
      </c>
      <c r="AC739" s="116">
        <v>0</v>
      </c>
      <c r="AD739" s="116">
        <v>0</v>
      </c>
      <c r="AE739" s="116">
        <v>0</v>
      </c>
      <c r="AF739" s="116">
        <v>0</v>
      </c>
      <c r="AG739" s="116">
        <v>0</v>
      </c>
      <c r="AH739" s="116">
        <v>0</v>
      </c>
      <c r="AI739" s="116">
        <v>0</v>
      </c>
      <c r="AJ739" s="116">
        <v>0.20996323164924546</v>
      </c>
      <c r="AK739" s="116">
        <v>0</v>
      </c>
      <c r="AL739" s="116">
        <v>0.20996323164924546</v>
      </c>
      <c r="AM739" s="115">
        <v>360</v>
      </c>
      <c r="AN739" s="116">
        <v>0.20996323164924546</v>
      </c>
      <c r="AO739" s="119">
        <v>225</v>
      </c>
      <c r="AP739" s="119" t="s">
        <v>22151</v>
      </c>
      <c r="AQ739" s="70">
        <v>6.895458119358298</v>
      </c>
      <c r="AR739" s="139">
        <v>-6.6854948877090523</v>
      </c>
      <c r="AS739" s="138">
        <v>360</v>
      </c>
      <c r="AT739" s="116">
        <v>0</v>
      </c>
      <c r="AU739" s="117">
        <v>-13.513857214557907</v>
      </c>
      <c r="AV739" s="116"/>
      <c r="AW739" s="116">
        <v>0</v>
      </c>
      <c r="AX739" s="43">
        <v>0</v>
      </c>
      <c r="AY739" s="168">
        <v>999</v>
      </c>
      <c r="AZ739" s="168">
        <v>788</v>
      </c>
      <c r="BA739" s="120">
        <v>211</v>
      </c>
      <c r="BB739" s="161">
        <v>0</v>
      </c>
      <c r="BC739" s="161">
        <v>0</v>
      </c>
      <c r="BD739" s="267" t="s">
        <v>22151</v>
      </c>
    </row>
    <row r="740" spans="1:56" x14ac:dyDescent="0.3">
      <c r="A740" s="26" t="s">
        <v>1860</v>
      </c>
      <c r="B740" s="33" t="s">
        <v>7837</v>
      </c>
      <c r="C740" s="33" t="s">
        <v>7838</v>
      </c>
      <c r="D740" s="121" t="s">
        <v>833</v>
      </c>
      <c r="E740" s="33" t="s">
        <v>1464</v>
      </c>
      <c r="F740" s="1" t="s">
        <v>6120</v>
      </c>
      <c r="G740" s="1" t="s">
        <v>1373</v>
      </c>
      <c r="H740" s="1">
        <v>5985</v>
      </c>
      <c r="I740" s="1" t="s">
        <v>9342</v>
      </c>
      <c r="J740" s="1" t="e">
        <v>#VALUE!</v>
      </c>
      <c r="K740" s="1" t="s">
        <v>5387</v>
      </c>
      <c r="L740" s="170">
        <v>0</v>
      </c>
      <c r="M740" s="170">
        <v>0</v>
      </c>
      <c r="N740" s="68">
        <v>0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0</v>
      </c>
      <c r="Z740" s="68">
        <v>0</v>
      </c>
      <c r="AA740" s="5">
        <v>0</v>
      </c>
      <c r="AB740" s="5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">
        <v>0</v>
      </c>
      <c r="AJ740" s="5">
        <v>0.20996323164924546</v>
      </c>
      <c r="AK740" s="5">
        <v>0</v>
      </c>
      <c r="AL740" s="54">
        <v>0.20996323164924546</v>
      </c>
      <c r="AM740" s="77">
        <v>360</v>
      </c>
      <c r="AN740" s="54">
        <v>0.20996323164924546</v>
      </c>
      <c r="AO740" s="59">
        <v>225</v>
      </c>
      <c r="AP740" s="59" t="s">
        <v>22151</v>
      </c>
      <c r="AQ740" s="56">
        <v>6.895458119358298</v>
      </c>
      <c r="AR740" s="58">
        <v>-6.6854948877090523</v>
      </c>
      <c r="AS740" s="109">
        <v>360</v>
      </c>
      <c r="AT740" s="54">
        <v>0</v>
      </c>
      <c r="AU740" s="60">
        <v>-13.513857214557907</v>
      </c>
      <c r="AV740" s="54"/>
      <c r="AW740" s="54">
        <v>0</v>
      </c>
      <c r="AX740" s="43">
        <v>0</v>
      </c>
      <c r="AY740" s="167">
        <v>999</v>
      </c>
      <c r="AZ740" s="167">
        <v>788</v>
      </c>
      <c r="BA740" s="113">
        <v>211</v>
      </c>
      <c r="BB740" s="160">
        <v>0</v>
      </c>
      <c r="BC740" s="160">
        <v>0</v>
      </c>
      <c r="BD740" s="267" t="s">
        <v>22151</v>
      </c>
    </row>
    <row r="741" spans="1:56" x14ac:dyDescent="0.3">
      <c r="A741" s="26" t="s">
        <v>15856</v>
      </c>
      <c r="B741" s="33" t="s">
        <v>7839</v>
      </c>
      <c r="C741" s="33" t="s">
        <v>15857</v>
      </c>
      <c r="D741" s="121" t="s">
        <v>14206</v>
      </c>
      <c r="E741" s="33" t="s">
        <v>1398</v>
      </c>
      <c r="F741" s="1" t="s">
        <v>9094</v>
      </c>
      <c r="G741" s="1" t="s">
        <v>1373</v>
      </c>
      <c r="H741" s="1">
        <v>18403</v>
      </c>
      <c r="I741" s="1" t="s">
        <v>15858</v>
      </c>
      <c r="J741" s="1" t="e">
        <v>#VALUE!</v>
      </c>
      <c r="K741" s="1" t="s">
        <v>15319</v>
      </c>
      <c r="L741" s="170">
        <v>0</v>
      </c>
      <c r="M741" s="170">
        <v>0</v>
      </c>
      <c r="N741" s="68">
        <v>0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0</v>
      </c>
      <c r="Z741" s="68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0.20996323164924546</v>
      </c>
      <c r="AK741" s="5">
        <v>0</v>
      </c>
      <c r="AL741" s="5">
        <v>0.20996323164924546</v>
      </c>
      <c r="AM741" s="68">
        <v>360</v>
      </c>
      <c r="AN741" s="5">
        <v>0.20996323164924546</v>
      </c>
      <c r="AO741" s="17">
        <v>225</v>
      </c>
      <c r="AP741" s="17" t="s">
        <v>22151</v>
      </c>
      <c r="AQ741" s="49">
        <v>6.895458119358298</v>
      </c>
      <c r="AR741" s="50">
        <v>-6.6854948877090523</v>
      </c>
      <c r="AS741" s="108">
        <v>360</v>
      </c>
      <c r="AT741" s="14">
        <v>0</v>
      </c>
      <c r="AU741" s="42">
        <v>-13.513857214557907</v>
      </c>
      <c r="AV741" s="19"/>
      <c r="AW741" s="19">
        <v>0</v>
      </c>
      <c r="AX741" s="43">
        <v>0</v>
      </c>
      <c r="AY741" s="167">
        <v>999</v>
      </c>
      <c r="AZ741" s="167">
        <v>788</v>
      </c>
      <c r="BA741" s="113">
        <v>211</v>
      </c>
      <c r="BB741" s="160">
        <v>0</v>
      </c>
      <c r="BC741" s="160">
        <v>0</v>
      </c>
      <c r="BD741" s="267" t="s">
        <v>22151</v>
      </c>
    </row>
    <row r="742" spans="1:56" x14ac:dyDescent="0.3">
      <c r="A742" s="48" t="s">
        <v>8250</v>
      </c>
      <c r="B742" s="33" t="s">
        <v>8251</v>
      </c>
      <c r="C742" s="33" t="s">
        <v>8252</v>
      </c>
      <c r="D742" s="121" t="s">
        <v>8506</v>
      </c>
      <c r="E742" s="33" t="s">
        <v>1464</v>
      </c>
      <c r="F742" s="1" t="s">
        <v>6120</v>
      </c>
      <c r="G742" s="1" t="s">
        <v>1373</v>
      </c>
      <c r="H742" s="1">
        <v>16017</v>
      </c>
      <c r="I742" s="1" t="s">
        <v>9824</v>
      </c>
      <c r="J742" s="1" t="e">
        <v>#VALUE!</v>
      </c>
      <c r="K742" s="1" t="s">
        <v>8508</v>
      </c>
      <c r="L742" s="170">
        <v>0</v>
      </c>
      <c r="M742" s="170">
        <v>0</v>
      </c>
      <c r="N742" s="68">
        <v>0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68">
        <v>0</v>
      </c>
      <c r="V742" s="68">
        <v>0</v>
      </c>
      <c r="W742" s="68">
        <v>0</v>
      </c>
      <c r="X742" s="68">
        <v>0</v>
      </c>
      <c r="Y742" s="68">
        <v>0</v>
      </c>
      <c r="Z742" s="68">
        <v>0</v>
      </c>
      <c r="AA742" s="5">
        <v>0</v>
      </c>
      <c r="AB742" s="5">
        <v>0</v>
      </c>
      <c r="AC742" s="7">
        <v>0</v>
      </c>
      <c r="AD742" s="7">
        <v>0</v>
      </c>
      <c r="AE742" s="7">
        <v>0</v>
      </c>
      <c r="AF742" s="7">
        <v>0</v>
      </c>
      <c r="AG742" s="7">
        <v>0</v>
      </c>
      <c r="AH742" s="7">
        <v>0</v>
      </c>
      <c r="AI742" s="5">
        <v>0</v>
      </c>
      <c r="AJ742" s="5">
        <v>0.20996323164924546</v>
      </c>
      <c r="AK742" s="7">
        <v>0</v>
      </c>
      <c r="AL742" s="7">
        <v>0.20996323164924546</v>
      </c>
      <c r="AM742" s="84">
        <v>360</v>
      </c>
      <c r="AN742" s="7">
        <v>0.20996323164924546</v>
      </c>
      <c r="AO742" s="18">
        <v>225</v>
      </c>
      <c r="AP742" s="18" t="s">
        <v>22151</v>
      </c>
      <c r="AQ742" s="49">
        <v>6.895458119358298</v>
      </c>
      <c r="AR742" s="50">
        <v>-6.6854948877090523</v>
      </c>
      <c r="AS742" s="108">
        <v>360</v>
      </c>
      <c r="AT742" s="15">
        <v>0</v>
      </c>
      <c r="AU742" s="46">
        <v>-13.513857214557907</v>
      </c>
      <c r="AV742" s="20"/>
      <c r="AW742" s="20">
        <v>0</v>
      </c>
      <c r="AX742" s="43">
        <v>0</v>
      </c>
      <c r="AY742" s="167">
        <v>999</v>
      </c>
      <c r="AZ742" s="167">
        <v>788</v>
      </c>
      <c r="BA742" s="113">
        <v>211</v>
      </c>
      <c r="BB742" s="160">
        <v>0</v>
      </c>
      <c r="BC742" s="160">
        <v>0</v>
      </c>
      <c r="BD742" s="267" t="s">
        <v>22151</v>
      </c>
    </row>
    <row r="743" spans="1:56" x14ac:dyDescent="0.3">
      <c r="A743" s="26" t="s">
        <v>1904</v>
      </c>
      <c r="B743" s="1" t="s">
        <v>7850</v>
      </c>
      <c r="C743" s="1" t="s">
        <v>7327</v>
      </c>
      <c r="D743" s="121" t="s">
        <v>859</v>
      </c>
      <c r="E743" s="1" t="s">
        <v>3591</v>
      </c>
      <c r="F743" s="1" t="s">
        <v>3591</v>
      </c>
      <c r="G743" s="1" t="s">
        <v>1373</v>
      </c>
      <c r="H743" s="1">
        <v>1478</v>
      </c>
      <c r="I743" s="1" t="s">
        <v>10388</v>
      </c>
      <c r="J743" s="1" t="e">
        <v>#VALUE!</v>
      </c>
      <c r="K743" s="1" t="s">
        <v>5411</v>
      </c>
      <c r="L743" s="170">
        <v>0</v>
      </c>
      <c r="M743" s="170">
        <v>0</v>
      </c>
      <c r="N743" s="68">
        <v>0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68">
        <v>0</v>
      </c>
      <c r="V743" s="68">
        <v>0</v>
      </c>
      <c r="W743" s="68">
        <v>0</v>
      </c>
      <c r="X743" s="68">
        <v>0</v>
      </c>
      <c r="Y743" s="68">
        <v>0</v>
      </c>
      <c r="Z743" s="68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0.20996323164924546</v>
      </c>
      <c r="AK743" s="5">
        <v>0</v>
      </c>
      <c r="AL743" s="5">
        <v>0.20996323164924546</v>
      </c>
      <c r="AM743" s="68">
        <v>360</v>
      </c>
      <c r="AN743" s="5">
        <v>0.20996323164924546</v>
      </c>
      <c r="AO743" s="17">
        <v>225</v>
      </c>
      <c r="AP743" s="17" t="s">
        <v>22151</v>
      </c>
      <c r="AQ743" s="49">
        <v>6.895458119358298</v>
      </c>
      <c r="AR743" s="7">
        <v>-6.6854948877090523</v>
      </c>
      <c r="AS743" s="84">
        <v>360</v>
      </c>
      <c r="AT743" s="14">
        <v>0</v>
      </c>
      <c r="AU743" s="42">
        <v>-13.513857214557907</v>
      </c>
      <c r="AV743" s="19"/>
      <c r="AW743" s="19">
        <v>0</v>
      </c>
      <c r="AX743" s="43">
        <v>0</v>
      </c>
      <c r="AY743" s="167">
        <v>999</v>
      </c>
      <c r="AZ743" s="167">
        <v>788</v>
      </c>
      <c r="BA743" s="113">
        <v>211</v>
      </c>
      <c r="BB743" s="160">
        <v>0</v>
      </c>
      <c r="BC743" s="160">
        <v>0</v>
      </c>
      <c r="BD743" s="267" t="s">
        <v>22151</v>
      </c>
    </row>
    <row r="744" spans="1:56" x14ac:dyDescent="0.3">
      <c r="A744" s="53" t="s">
        <v>1908</v>
      </c>
      <c r="B744" s="1" t="s">
        <v>7410</v>
      </c>
      <c r="C744" s="1" t="s">
        <v>6926</v>
      </c>
      <c r="D744" s="121" t="s">
        <v>1166</v>
      </c>
      <c r="E744" s="1" t="s">
        <v>3591</v>
      </c>
      <c r="F744" s="1" t="s">
        <v>3591</v>
      </c>
      <c r="G744" s="1" t="s">
        <v>1373</v>
      </c>
      <c r="H744" s="1">
        <v>5903</v>
      </c>
      <c r="I744" s="1" t="s">
        <v>10155</v>
      </c>
      <c r="J744" s="1" t="e">
        <v>#VALUE!</v>
      </c>
      <c r="K744" s="1" t="s">
        <v>5413</v>
      </c>
      <c r="L744" s="170">
        <v>0</v>
      </c>
      <c r="M744" s="170">
        <v>0</v>
      </c>
      <c r="N744" s="68">
        <v>0</v>
      </c>
      <c r="O744" s="68">
        <v>0</v>
      </c>
      <c r="P744" s="68">
        <v>0</v>
      </c>
      <c r="Q744" s="77">
        <v>0</v>
      </c>
      <c r="R744" s="77">
        <v>0</v>
      </c>
      <c r="S744" s="77">
        <v>0</v>
      </c>
      <c r="T744" s="77">
        <v>0</v>
      </c>
      <c r="U744" s="77">
        <v>0</v>
      </c>
      <c r="V744" s="77">
        <v>0</v>
      </c>
      <c r="W744" s="77">
        <v>0</v>
      </c>
      <c r="X744" s="77">
        <v>0</v>
      </c>
      <c r="Y744" s="77">
        <v>0</v>
      </c>
      <c r="Z744" s="77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0.20996323164924546</v>
      </c>
      <c r="AK744" s="54">
        <v>0</v>
      </c>
      <c r="AL744" s="54">
        <v>0.20996323164924546</v>
      </c>
      <c r="AM744" s="77">
        <v>360</v>
      </c>
      <c r="AN744" s="54">
        <v>0.20996323164924546</v>
      </c>
      <c r="AO744" s="59">
        <v>225</v>
      </c>
      <c r="AP744" s="59" t="s">
        <v>22151</v>
      </c>
      <c r="AQ744" s="56">
        <v>6.895458119358298</v>
      </c>
      <c r="AR744" s="58">
        <v>-6.6854948877090523</v>
      </c>
      <c r="AS744" s="109">
        <v>360</v>
      </c>
      <c r="AT744" s="54">
        <v>0</v>
      </c>
      <c r="AU744" s="60">
        <v>-13.513857214557907</v>
      </c>
      <c r="AV744" s="54"/>
      <c r="AW744" s="54">
        <v>0</v>
      </c>
      <c r="AX744" s="43">
        <v>0</v>
      </c>
      <c r="AY744" s="167">
        <v>999</v>
      </c>
      <c r="AZ744" s="167">
        <v>788</v>
      </c>
      <c r="BA744" s="113">
        <v>211</v>
      </c>
      <c r="BB744" s="160">
        <v>0</v>
      </c>
      <c r="BC744" s="160">
        <v>0</v>
      </c>
      <c r="BD744" s="267" t="s">
        <v>22151</v>
      </c>
    </row>
    <row r="745" spans="1:56" x14ac:dyDescent="0.3">
      <c r="A745" s="48" t="s">
        <v>12659</v>
      </c>
      <c r="B745" s="1" t="s">
        <v>12660</v>
      </c>
      <c r="C745" s="1" t="s">
        <v>6650</v>
      </c>
      <c r="D745" s="121" t="s">
        <v>11311</v>
      </c>
      <c r="E745" s="1" t="s">
        <v>1426</v>
      </c>
      <c r="F745" s="1" t="s">
        <v>6120</v>
      </c>
      <c r="G745" s="1" t="s">
        <v>1373</v>
      </c>
      <c r="H745" s="1">
        <v>13974</v>
      </c>
      <c r="I745" s="1" t="s">
        <v>11312</v>
      </c>
      <c r="J745" s="1" t="e">
        <v>#VALUE!</v>
      </c>
      <c r="K745" s="1" t="s">
        <v>12662</v>
      </c>
      <c r="L745" s="170">
        <v>0</v>
      </c>
      <c r="M745" s="170">
        <v>0</v>
      </c>
      <c r="N745" s="68">
        <v>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68">
        <v>0</v>
      </c>
      <c r="AA745" s="5">
        <v>0</v>
      </c>
      <c r="AB745" s="5">
        <v>0</v>
      </c>
      <c r="AC745" s="7">
        <v>0</v>
      </c>
      <c r="AD745" s="7">
        <v>0</v>
      </c>
      <c r="AE745" s="7">
        <v>0</v>
      </c>
      <c r="AF745" s="7">
        <v>0</v>
      </c>
      <c r="AG745" s="7">
        <v>0</v>
      </c>
      <c r="AH745" s="7">
        <v>0</v>
      </c>
      <c r="AI745" s="5">
        <v>0</v>
      </c>
      <c r="AJ745" s="5">
        <v>0.20996323164924546</v>
      </c>
      <c r="AK745" s="7">
        <v>0</v>
      </c>
      <c r="AL745" s="7">
        <v>0.20996323164924546</v>
      </c>
      <c r="AM745" s="84">
        <v>360</v>
      </c>
      <c r="AN745" s="7">
        <v>0.20996323164924546</v>
      </c>
      <c r="AO745" s="18">
        <v>225</v>
      </c>
      <c r="AP745" s="18" t="s">
        <v>22151</v>
      </c>
      <c r="AQ745" s="49">
        <v>6.895458119358298</v>
      </c>
      <c r="AR745" s="50">
        <v>-6.6854948877090523</v>
      </c>
      <c r="AS745" s="108">
        <v>360</v>
      </c>
      <c r="AT745" s="15">
        <v>0</v>
      </c>
      <c r="AU745" s="46">
        <v>-13.513857214557907</v>
      </c>
      <c r="AV745" s="20"/>
      <c r="AW745" s="20">
        <v>0</v>
      </c>
      <c r="AX745" s="43">
        <v>0</v>
      </c>
      <c r="AY745" s="167">
        <v>999</v>
      </c>
      <c r="AZ745" s="167">
        <v>788</v>
      </c>
      <c r="BA745" s="113">
        <v>211</v>
      </c>
      <c r="BB745" s="160">
        <v>0</v>
      </c>
      <c r="BC745" s="160">
        <v>0</v>
      </c>
      <c r="BD745" s="267" t="s">
        <v>22151</v>
      </c>
    </row>
    <row r="746" spans="1:56" x14ac:dyDescent="0.3">
      <c r="A746" s="48" t="s">
        <v>11002</v>
      </c>
      <c r="B746" s="33" t="s">
        <v>11005</v>
      </c>
      <c r="C746" s="33" t="s">
        <v>11004</v>
      </c>
      <c r="D746" s="121" t="s">
        <v>11003</v>
      </c>
      <c r="E746" s="33" t="s">
        <v>1509</v>
      </c>
      <c r="F746" s="1" t="s">
        <v>9094</v>
      </c>
      <c r="G746" s="1" t="s">
        <v>1373</v>
      </c>
      <c r="H746" s="1">
        <v>12664</v>
      </c>
      <c r="I746" s="1" t="s">
        <v>11006</v>
      </c>
      <c r="J746" s="1" t="e">
        <v>#VALUE!</v>
      </c>
      <c r="K746" s="1" t="s">
        <v>11007</v>
      </c>
      <c r="L746" s="170">
        <v>0</v>
      </c>
      <c r="M746" s="170">
        <v>0</v>
      </c>
      <c r="N746" s="68">
        <v>0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68">
        <v>0</v>
      </c>
      <c r="V746" s="68">
        <v>0</v>
      </c>
      <c r="W746" s="68">
        <v>0</v>
      </c>
      <c r="X746" s="68">
        <v>0</v>
      </c>
      <c r="Y746" s="68">
        <v>0</v>
      </c>
      <c r="Z746" s="68">
        <v>0</v>
      </c>
      <c r="AA746" s="5">
        <v>0</v>
      </c>
      <c r="AB746" s="5">
        <v>0</v>
      </c>
      <c r="AC746" s="7">
        <v>0</v>
      </c>
      <c r="AD746" s="7">
        <v>0</v>
      </c>
      <c r="AE746" s="7">
        <v>0</v>
      </c>
      <c r="AF746" s="7">
        <v>0</v>
      </c>
      <c r="AG746" s="7">
        <v>0</v>
      </c>
      <c r="AH746" s="7">
        <v>0</v>
      </c>
      <c r="AI746" s="5">
        <v>0</v>
      </c>
      <c r="AJ746" s="5">
        <v>0.20996323164924546</v>
      </c>
      <c r="AK746" s="7">
        <v>0</v>
      </c>
      <c r="AL746" s="7">
        <v>0.20996323164924546</v>
      </c>
      <c r="AM746" s="84">
        <v>360</v>
      </c>
      <c r="AN746" s="7">
        <v>0.20996323164924546</v>
      </c>
      <c r="AO746" s="18">
        <v>225</v>
      </c>
      <c r="AP746" s="18" t="s">
        <v>22151</v>
      </c>
      <c r="AQ746" s="49">
        <v>6.895458119358298</v>
      </c>
      <c r="AR746" s="7">
        <v>-6.6854948877090523</v>
      </c>
      <c r="AS746" s="84">
        <v>360</v>
      </c>
      <c r="AT746" s="15">
        <v>0</v>
      </c>
      <c r="AU746" s="46">
        <v>-13.513857214557907</v>
      </c>
      <c r="AV746" s="20"/>
      <c r="AW746" s="20">
        <v>0</v>
      </c>
      <c r="AX746" s="43">
        <v>0</v>
      </c>
      <c r="AY746" s="167">
        <v>999</v>
      </c>
      <c r="AZ746" s="167">
        <v>788</v>
      </c>
      <c r="BA746" s="113">
        <v>211</v>
      </c>
      <c r="BB746" s="160">
        <v>0</v>
      </c>
      <c r="BC746" s="160">
        <v>0</v>
      </c>
      <c r="BD746" s="267" t="s">
        <v>22151</v>
      </c>
    </row>
    <row r="747" spans="1:56" x14ac:dyDescent="0.3">
      <c r="A747" s="26" t="s">
        <v>1949</v>
      </c>
      <c r="B747" s="33" t="s">
        <v>7859</v>
      </c>
      <c r="C747" s="33" t="s">
        <v>7860</v>
      </c>
      <c r="D747" s="121" t="s">
        <v>911</v>
      </c>
      <c r="E747" s="33" t="s">
        <v>1470</v>
      </c>
      <c r="F747" s="1" t="s">
        <v>6120</v>
      </c>
      <c r="G747" s="1" t="s">
        <v>1373</v>
      </c>
      <c r="H747" s="1">
        <v>2412</v>
      </c>
      <c r="I747" s="1" t="s">
        <v>10768</v>
      </c>
      <c r="J747" s="1" t="e">
        <v>#VALUE!</v>
      </c>
      <c r="K747" s="1" t="s">
        <v>8535</v>
      </c>
      <c r="L747" s="170">
        <v>0</v>
      </c>
      <c r="M747" s="170">
        <v>0</v>
      </c>
      <c r="N747" s="68">
        <v>0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0</v>
      </c>
      <c r="Z747" s="68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0.20996323164924546</v>
      </c>
      <c r="AK747" s="5">
        <v>0</v>
      </c>
      <c r="AL747" s="5">
        <v>0.20996323164924546</v>
      </c>
      <c r="AM747" s="68">
        <v>360</v>
      </c>
      <c r="AN747" s="5">
        <v>0.20996323164924546</v>
      </c>
      <c r="AO747" s="17">
        <v>225</v>
      </c>
      <c r="AP747" s="17" t="s">
        <v>22151</v>
      </c>
      <c r="AQ747" s="49">
        <v>6.895458119358298</v>
      </c>
      <c r="AR747" s="7">
        <v>-6.6854948877090523</v>
      </c>
      <c r="AS747" s="84">
        <v>360</v>
      </c>
      <c r="AT747" s="14">
        <v>0</v>
      </c>
      <c r="AU747" s="42">
        <v>-13.513857214557907</v>
      </c>
      <c r="AV747" s="19"/>
      <c r="AW747" s="19">
        <v>0</v>
      </c>
      <c r="AX747" s="43">
        <v>0</v>
      </c>
      <c r="AY747" s="167">
        <v>999</v>
      </c>
      <c r="AZ747" s="167">
        <v>788</v>
      </c>
      <c r="BA747" s="113">
        <v>211</v>
      </c>
      <c r="BB747" s="160">
        <v>0</v>
      </c>
      <c r="BC747" s="160">
        <v>0</v>
      </c>
      <c r="BD747" s="267" t="s">
        <v>22151</v>
      </c>
    </row>
    <row r="748" spans="1:56" x14ac:dyDescent="0.3">
      <c r="A748" s="179" t="s">
        <v>3483</v>
      </c>
      <c r="B748" s="1" t="s">
        <v>7863</v>
      </c>
      <c r="C748" s="1" t="s">
        <v>6859</v>
      </c>
      <c r="D748" s="121" t="s">
        <v>1106</v>
      </c>
      <c r="E748" s="1" t="s">
        <v>1464</v>
      </c>
      <c r="F748" s="1" t="s">
        <v>6120</v>
      </c>
      <c r="G748" s="1" t="s">
        <v>1373</v>
      </c>
      <c r="H748" s="216">
        <v>8501</v>
      </c>
      <c r="I748" s="216" t="s">
        <v>9785</v>
      </c>
      <c r="J748" s="244" t="e">
        <v>#VALUE!</v>
      </c>
      <c r="K748" s="244" t="s">
        <v>5457</v>
      </c>
      <c r="L748" s="171">
        <v>0</v>
      </c>
      <c r="M748" s="171">
        <v>0</v>
      </c>
      <c r="N748" s="221">
        <v>0</v>
      </c>
      <c r="O748" s="97">
        <v>0</v>
      </c>
      <c r="P748" s="97">
        <v>0</v>
      </c>
      <c r="Q748" s="221">
        <v>0</v>
      </c>
      <c r="R748" s="97">
        <v>0</v>
      </c>
      <c r="S748" s="97">
        <v>0</v>
      </c>
      <c r="T748" s="221">
        <v>0</v>
      </c>
      <c r="U748" s="221">
        <v>0</v>
      </c>
      <c r="V748" s="221">
        <v>0</v>
      </c>
      <c r="W748" s="221">
        <v>0</v>
      </c>
      <c r="X748" s="221">
        <v>0</v>
      </c>
      <c r="Y748" s="221">
        <v>0</v>
      </c>
      <c r="Z748" s="221">
        <v>0</v>
      </c>
      <c r="AA748" s="224">
        <v>0</v>
      </c>
      <c r="AB748" s="224">
        <v>0</v>
      </c>
      <c r="AC748" s="224">
        <v>0</v>
      </c>
      <c r="AD748" s="245">
        <v>0</v>
      </c>
      <c r="AE748" s="224">
        <v>0</v>
      </c>
      <c r="AF748" s="245">
        <v>0</v>
      </c>
      <c r="AG748" s="245">
        <v>0</v>
      </c>
      <c r="AH748" s="224">
        <v>0</v>
      </c>
      <c r="AI748" s="224">
        <v>0</v>
      </c>
      <c r="AJ748" s="224">
        <v>0.20996323164924546</v>
      </c>
      <c r="AK748" s="224">
        <v>0</v>
      </c>
      <c r="AL748" s="228">
        <v>0.20996323164924546</v>
      </c>
      <c r="AM748" s="246">
        <v>360</v>
      </c>
      <c r="AN748" s="247">
        <v>0.20996323164924546</v>
      </c>
      <c r="AO748" s="248">
        <v>225</v>
      </c>
      <c r="AP748" s="253" t="s">
        <v>22151</v>
      </c>
      <c r="AQ748" s="235">
        <v>6.895458119358298</v>
      </c>
      <c r="AR748" s="237">
        <v>-6.6854948877090523</v>
      </c>
      <c r="AS748" s="254">
        <v>360</v>
      </c>
      <c r="AT748" s="224">
        <v>0</v>
      </c>
      <c r="AU748" s="239">
        <v>-13.513857214557907</v>
      </c>
      <c r="AV748" s="224"/>
      <c r="AW748" s="224">
        <v>0</v>
      </c>
      <c r="AX748" s="43">
        <v>0</v>
      </c>
      <c r="AY748" s="268">
        <v>999</v>
      </c>
      <c r="AZ748" s="255">
        <v>788</v>
      </c>
      <c r="BA748" s="256">
        <v>211</v>
      </c>
      <c r="BB748" s="257">
        <v>0</v>
      </c>
      <c r="BC748" s="257">
        <v>0</v>
      </c>
      <c r="BD748" s="267" t="s">
        <v>22151</v>
      </c>
    </row>
    <row r="749" spans="1:56" x14ac:dyDescent="0.3">
      <c r="A749" s="48" t="s">
        <v>3973</v>
      </c>
      <c r="B749" s="33" t="s">
        <v>7867</v>
      </c>
      <c r="C749" s="33" t="s">
        <v>6620</v>
      </c>
      <c r="D749" s="121" t="s">
        <v>260</v>
      </c>
      <c r="E749" s="33" t="s">
        <v>1379</v>
      </c>
      <c r="F749" s="1" t="s">
        <v>9094</v>
      </c>
      <c r="G749" s="1" t="s">
        <v>1373</v>
      </c>
      <c r="H749" s="26">
        <v>5070</v>
      </c>
      <c r="I749" s="26" t="s">
        <v>10373</v>
      </c>
      <c r="J749" s="26" t="e">
        <v>#VALUE!</v>
      </c>
      <c r="K749" s="26" t="s">
        <v>5464</v>
      </c>
      <c r="L749" s="171">
        <v>0</v>
      </c>
      <c r="M749" s="171">
        <v>0</v>
      </c>
      <c r="N749" s="68">
        <v>0</v>
      </c>
      <c r="O749" s="68">
        <v>0</v>
      </c>
      <c r="P749" s="68">
        <v>0</v>
      </c>
      <c r="Q749" s="97">
        <v>0</v>
      </c>
      <c r="R749" s="97">
        <v>0</v>
      </c>
      <c r="S749" s="97">
        <v>0</v>
      </c>
      <c r="T749" s="97">
        <v>0</v>
      </c>
      <c r="U749" s="97">
        <v>0</v>
      </c>
      <c r="V749" s="97">
        <v>0</v>
      </c>
      <c r="W749" s="97">
        <v>0</v>
      </c>
      <c r="X749" s="97">
        <v>0</v>
      </c>
      <c r="Y749" s="97">
        <v>0</v>
      </c>
      <c r="Z749" s="97">
        <v>0</v>
      </c>
      <c r="AA749" s="27">
        <v>0</v>
      </c>
      <c r="AB749" s="27">
        <v>0</v>
      </c>
      <c r="AC749" s="29">
        <v>0</v>
      </c>
      <c r="AD749" s="29">
        <v>0</v>
      </c>
      <c r="AE749" s="29">
        <v>0</v>
      </c>
      <c r="AF749" s="29">
        <v>0</v>
      </c>
      <c r="AG749" s="29">
        <v>0</v>
      </c>
      <c r="AH749" s="29">
        <v>0</v>
      </c>
      <c r="AI749" s="27">
        <v>0</v>
      </c>
      <c r="AJ749" s="27">
        <v>0.20996323164924546</v>
      </c>
      <c r="AK749" s="29">
        <v>0</v>
      </c>
      <c r="AL749" s="29">
        <v>0.20996323164924546</v>
      </c>
      <c r="AM749" s="101">
        <v>360</v>
      </c>
      <c r="AN749" s="29">
        <v>0.20996323164924546</v>
      </c>
      <c r="AO749" s="30">
        <v>225</v>
      </c>
      <c r="AP749" s="30" t="s">
        <v>22151</v>
      </c>
      <c r="AQ749" s="69">
        <v>6.895458119358298</v>
      </c>
      <c r="AR749" s="90">
        <v>-6.6854948877090523</v>
      </c>
      <c r="AS749" s="107">
        <v>360</v>
      </c>
      <c r="AT749" s="29">
        <v>0</v>
      </c>
      <c r="AU749" s="47">
        <v>-13.513857214557907</v>
      </c>
      <c r="AV749" s="29"/>
      <c r="AW749" s="29">
        <v>0</v>
      </c>
      <c r="AX749" s="43">
        <v>0</v>
      </c>
      <c r="AY749" s="167">
        <v>999</v>
      </c>
      <c r="AZ749" s="167">
        <v>788</v>
      </c>
      <c r="BA749" s="113">
        <v>211</v>
      </c>
      <c r="BB749" s="160">
        <v>0</v>
      </c>
      <c r="BC749" s="160">
        <v>0</v>
      </c>
      <c r="BD749" s="267" t="s">
        <v>22151</v>
      </c>
    </row>
    <row r="750" spans="1:56" x14ac:dyDescent="0.3">
      <c r="A750" s="73" t="s">
        <v>1989</v>
      </c>
      <c r="B750" s="33" t="s">
        <v>7869</v>
      </c>
      <c r="C750" s="33" t="s">
        <v>6886</v>
      </c>
      <c r="D750" s="121" t="s">
        <v>982</v>
      </c>
      <c r="E750" s="33" t="s">
        <v>3591</v>
      </c>
      <c r="F750" s="1" t="s">
        <v>3591</v>
      </c>
      <c r="G750" s="1" t="s">
        <v>1373</v>
      </c>
      <c r="H750" s="1">
        <v>8077</v>
      </c>
      <c r="I750" s="1" t="s">
        <v>9783</v>
      </c>
      <c r="J750" s="1" t="e">
        <v>#VALUE!</v>
      </c>
      <c r="K750" s="1" t="s">
        <v>5468</v>
      </c>
      <c r="L750" s="170">
        <v>0</v>
      </c>
      <c r="M750" s="170">
        <v>0</v>
      </c>
      <c r="N750" s="68">
        <v>0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0</v>
      </c>
      <c r="V750" s="68">
        <v>0</v>
      </c>
      <c r="W750" s="68">
        <v>0</v>
      </c>
      <c r="X750" s="68">
        <v>0</v>
      </c>
      <c r="Y750" s="68">
        <v>0</v>
      </c>
      <c r="Z750" s="68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0.20996323164924546</v>
      </c>
      <c r="AK750" s="5">
        <v>0</v>
      </c>
      <c r="AL750" s="5">
        <v>0.20996323164924546</v>
      </c>
      <c r="AM750" s="68">
        <v>360</v>
      </c>
      <c r="AN750" s="5">
        <v>0.20996323164924546</v>
      </c>
      <c r="AO750" s="17">
        <v>225</v>
      </c>
      <c r="AP750" s="17" t="s">
        <v>22151</v>
      </c>
      <c r="AQ750" s="49">
        <v>6.895458119358298</v>
      </c>
      <c r="AR750" s="7">
        <v>-6.6854948877090523</v>
      </c>
      <c r="AS750" s="84">
        <v>360</v>
      </c>
      <c r="AT750" s="14">
        <v>0</v>
      </c>
      <c r="AU750" s="42">
        <v>-13.513857214557907</v>
      </c>
      <c r="AV750" s="19"/>
      <c r="AW750" s="19">
        <v>0</v>
      </c>
      <c r="AX750" s="43">
        <v>0</v>
      </c>
      <c r="AY750" s="167">
        <v>999</v>
      </c>
      <c r="AZ750" s="167">
        <v>788</v>
      </c>
      <c r="BA750" s="113">
        <v>211</v>
      </c>
      <c r="BB750" s="160">
        <v>0</v>
      </c>
      <c r="BC750" s="160">
        <v>0</v>
      </c>
      <c r="BD750" s="267" t="s">
        <v>22151</v>
      </c>
    </row>
    <row r="751" spans="1:56" x14ac:dyDescent="0.3">
      <c r="A751" s="48" t="s">
        <v>14787</v>
      </c>
      <c r="B751" s="26" t="s">
        <v>14788</v>
      </c>
      <c r="C751" s="26" t="s">
        <v>7776</v>
      </c>
      <c r="D751" s="121" t="s">
        <v>14204</v>
      </c>
      <c r="E751" s="26" t="s">
        <v>1553</v>
      </c>
      <c r="F751" s="1" t="s">
        <v>6120</v>
      </c>
      <c r="G751" s="1" t="s">
        <v>1373</v>
      </c>
      <c r="H751" s="1">
        <v>17466</v>
      </c>
      <c r="I751" s="1" t="s">
        <v>14789</v>
      </c>
      <c r="J751" s="1" t="e">
        <v>#VALUE!</v>
      </c>
      <c r="K751" s="1" t="s">
        <v>15104</v>
      </c>
      <c r="L751" s="170">
        <v>0</v>
      </c>
      <c r="M751" s="170">
        <v>0</v>
      </c>
      <c r="N751" s="68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0</v>
      </c>
      <c r="Z751" s="68">
        <v>0</v>
      </c>
      <c r="AA751" s="5">
        <v>0</v>
      </c>
      <c r="AB751" s="5">
        <v>0</v>
      </c>
      <c r="AC751" s="29">
        <v>0</v>
      </c>
      <c r="AD751" s="29">
        <v>0</v>
      </c>
      <c r="AE751" s="29">
        <v>0</v>
      </c>
      <c r="AF751" s="29">
        <v>0</v>
      </c>
      <c r="AG751" s="29">
        <v>0</v>
      </c>
      <c r="AH751" s="29">
        <v>0</v>
      </c>
      <c r="AI751" s="5">
        <v>0</v>
      </c>
      <c r="AJ751" s="5">
        <v>0.20996323164924546</v>
      </c>
      <c r="AK751" s="7">
        <v>0</v>
      </c>
      <c r="AL751" s="29">
        <v>0.20996323164924546</v>
      </c>
      <c r="AM751" s="101">
        <v>360</v>
      </c>
      <c r="AN751" s="29">
        <v>0.20996323164924546</v>
      </c>
      <c r="AO751" s="30">
        <v>225</v>
      </c>
      <c r="AP751" s="30" t="s">
        <v>22151</v>
      </c>
      <c r="AQ751" s="69">
        <v>6.895458119358298</v>
      </c>
      <c r="AR751" s="90">
        <v>-6.6854948877090523</v>
      </c>
      <c r="AS751" s="107">
        <v>360</v>
      </c>
      <c r="AT751" s="29">
        <v>0</v>
      </c>
      <c r="AU751" s="47">
        <v>-13.513857214557907</v>
      </c>
      <c r="AV751" s="29"/>
      <c r="AW751" s="29">
        <v>0</v>
      </c>
      <c r="AX751" s="43">
        <v>0</v>
      </c>
      <c r="AY751" s="167">
        <v>999</v>
      </c>
      <c r="AZ751" s="167">
        <v>788</v>
      </c>
      <c r="BA751" s="113">
        <v>211</v>
      </c>
      <c r="BB751" s="160">
        <v>0</v>
      </c>
      <c r="BC751" s="160">
        <v>0</v>
      </c>
      <c r="BD751" s="267" t="s">
        <v>22151</v>
      </c>
    </row>
    <row r="752" spans="1:56" x14ac:dyDescent="0.3">
      <c r="A752" s="26" t="s">
        <v>11117</v>
      </c>
      <c r="B752" s="1" t="s">
        <v>11119</v>
      </c>
      <c r="C752" s="1" t="s">
        <v>6587</v>
      </c>
      <c r="D752" s="121" t="s">
        <v>11118</v>
      </c>
      <c r="E752" s="1" t="s">
        <v>1430</v>
      </c>
      <c r="F752" s="1" t="s">
        <v>6120</v>
      </c>
      <c r="G752" s="1" t="s">
        <v>1373</v>
      </c>
      <c r="H752" s="1">
        <v>12027</v>
      </c>
      <c r="I752" s="1" t="s">
        <v>11120</v>
      </c>
      <c r="J752" s="1" t="e">
        <v>#VALUE!</v>
      </c>
      <c r="K752" s="1" t="s">
        <v>11121</v>
      </c>
      <c r="L752" s="170">
        <v>0</v>
      </c>
      <c r="M752" s="170">
        <v>0</v>
      </c>
      <c r="N752" s="68">
        <v>0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68">
        <v>0</v>
      </c>
      <c r="V752" s="68">
        <v>0</v>
      </c>
      <c r="W752" s="68">
        <v>0</v>
      </c>
      <c r="X752" s="68">
        <v>0</v>
      </c>
      <c r="Y752" s="68">
        <v>0</v>
      </c>
      <c r="Z752" s="68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0.20996323164924546</v>
      </c>
      <c r="AK752" s="5">
        <v>0</v>
      </c>
      <c r="AL752" s="5">
        <v>0.20996323164924546</v>
      </c>
      <c r="AM752" s="68">
        <v>360</v>
      </c>
      <c r="AN752" s="5">
        <v>0.20996323164924546</v>
      </c>
      <c r="AO752" s="17">
        <v>225</v>
      </c>
      <c r="AP752" s="17" t="s">
        <v>22151</v>
      </c>
      <c r="AQ752" s="49">
        <v>6.895458119358298</v>
      </c>
      <c r="AR752" s="7">
        <v>-6.6854948877090523</v>
      </c>
      <c r="AS752" s="84">
        <v>360</v>
      </c>
      <c r="AT752" s="14">
        <v>0</v>
      </c>
      <c r="AU752" s="42">
        <v>-13.513857214557907</v>
      </c>
      <c r="AV752" s="19"/>
      <c r="AW752" s="19">
        <v>0</v>
      </c>
      <c r="AX752" s="43">
        <v>0</v>
      </c>
      <c r="AY752" s="167">
        <v>999</v>
      </c>
      <c r="AZ752" s="167">
        <v>788</v>
      </c>
      <c r="BA752" s="113">
        <v>211</v>
      </c>
      <c r="BB752" s="160">
        <v>0</v>
      </c>
      <c r="BC752" s="160">
        <v>0</v>
      </c>
      <c r="BD752" s="267" t="s">
        <v>22151</v>
      </c>
    </row>
    <row r="753" spans="1:56" x14ac:dyDescent="0.3">
      <c r="A753" s="26" t="s">
        <v>8263</v>
      </c>
      <c r="B753" s="1" t="s">
        <v>8264</v>
      </c>
      <c r="C753" s="1" t="s">
        <v>6639</v>
      </c>
      <c r="D753" s="121" t="s">
        <v>8559</v>
      </c>
      <c r="E753" s="1" t="s">
        <v>3591</v>
      </c>
      <c r="F753" s="1" t="s">
        <v>3591</v>
      </c>
      <c r="G753" s="1" t="s">
        <v>1373</v>
      </c>
      <c r="H753" s="1">
        <v>3547</v>
      </c>
      <c r="I753" s="1" t="s">
        <v>10299</v>
      </c>
      <c r="J753" s="1" t="e">
        <v>#VALUE!</v>
      </c>
      <c r="K753" s="1" t="s">
        <v>8561</v>
      </c>
      <c r="L753" s="170">
        <v>0</v>
      </c>
      <c r="M753" s="170">
        <v>0</v>
      </c>
      <c r="N753" s="68">
        <v>0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68">
        <v>0</v>
      </c>
      <c r="V753" s="68">
        <v>0</v>
      </c>
      <c r="W753" s="68">
        <v>0</v>
      </c>
      <c r="X753" s="68">
        <v>0</v>
      </c>
      <c r="Y753" s="68">
        <v>0</v>
      </c>
      <c r="Z753" s="68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0.20996323164924546</v>
      </c>
      <c r="AK753" s="5">
        <v>0</v>
      </c>
      <c r="AL753" s="5">
        <v>0.20996323164924546</v>
      </c>
      <c r="AM753" s="68">
        <v>360</v>
      </c>
      <c r="AN753" s="5">
        <v>0.20996323164924546</v>
      </c>
      <c r="AO753" s="17">
        <v>225</v>
      </c>
      <c r="AP753" s="17" t="s">
        <v>22151</v>
      </c>
      <c r="AQ753" s="49">
        <v>6.895458119358298</v>
      </c>
      <c r="AR753" s="50">
        <v>-6.6854948877090523</v>
      </c>
      <c r="AS753" s="108">
        <v>360</v>
      </c>
      <c r="AT753" s="14">
        <v>0</v>
      </c>
      <c r="AU753" s="42">
        <v>-13.513857214557907</v>
      </c>
      <c r="AV753" s="19"/>
      <c r="AW753" s="19">
        <v>0</v>
      </c>
      <c r="AX753" s="43">
        <v>0</v>
      </c>
      <c r="AY753" s="167">
        <v>999</v>
      </c>
      <c r="AZ753" s="167">
        <v>788</v>
      </c>
      <c r="BA753" s="113">
        <v>211</v>
      </c>
      <c r="BB753" s="160">
        <v>0</v>
      </c>
      <c r="BC753" s="160">
        <v>0</v>
      </c>
      <c r="BD753" s="267" t="s">
        <v>22151</v>
      </c>
    </row>
    <row r="754" spans="1:56" x14ac:dyDescent="0.3">
      <c r="A754" s="26" t="s">
        <v>2044</v>
      </c>
      <c r="B754" s="33" t="s">
        <v>7548</v>
      </c>
      <c r="C754" s="33" t="s">
        <v>7549</v>
      </c>
      <c r="D754" s="121" t="s">
        <v>784</v>
      </c>
      <c r="E754" s="33" t="s">
        <v>3591</v>
      </c>
      <c r="F754" s="1" t="s">
        <v>3591</v>
      </c>
      <c r="G754" s="1" t="s">
        <v>1373</v>
      </c>
      <c r="H754" s="1">
        <v>8173</v>
      </c>
      <c r="I754" s="1" t="s">
        <v>9694</v>
      </c>
      <c r="J754" s="1" t="e">
        <v>#VALUE!</v>
      </c>
      <c r="K754" s="1" t="s">
        <v>5509</v>
      </c>
      <c r="L754" s="170">
        <v>0</v>
      </c>
      <c r="M754" s="170">
        <v>0</v>
      </c>
      <c r="N754" s="68">
        <v>0</v>
      </c>
      <c r="O754" s="68">
        <v>0</v>
      </c>
      <c r="P754" s="68">
        <v>0</v>
      </c>
      <c r="Q754" s="68">
        <v>0</v>
      </c>
      <c r="R754" s="68">
        <v>0</v>
      </c>
      <c r="S754" s="68">
        <v>0</v>
      </c>
      <c r="T754" s="68">
        <v>0</v>
      </c>
      <c r="U754" s="68">
        <v>0</v>
      </c>
      <c r="V754" s="68">
        <v>0</v>
      </c>
      <c r="W754" s="68">
        <v>0</v>
      </c>
      <c r="X754" s="68">
        <v>0</v>
      </c>
      <c r="Y754" s="68">
        <v>0</v>
      </c>
      <c r="Z754" s="68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0.20996323164924546</v>
      </c>
      <c r="AK754" s="5">
        <v>0</v>
      </c>
      <c r="AL754" s="5">
        <v>0.20996323164924546</v>
      </c>
      <c r="AM754" s="68">
        <v>360</v>
      </c>
      <c r="AN754" s="5">
        <v>0.20996323164924546</v>
      </c>
      <c r="AO754" s="17">
        <v>225</v>
      </c>
      <c r="AP754" s="17" t="s">
        <v>22151</v>
      </c>
      <c r="AQ754" s="49">
        <v>6.895458119358298</v>
      </c>
      <c r="AR754" s="50">
        <v>-6.6854948877090523</v>
      </c>
      <c r="AS754" s="108">
        <v>360</v>
      </c>
      <c r="AT754" s="14">
        <v>0</v>
      </c>
      <c r="AU754" s="42">
        <v>-13.513857214557907</v>
      </c>
      <c r="AV754" s="19"/>
      <c r="AW754" s="19">
        <v>0</v>
      </c>
      <c r="AX754" s="43">
        <v>0</v>
      </c>
      <c r="AY754" s="167">
        <v>999</v>
      </c>
      <c r="AZ754" s="167">
        <v>788</v>
      </c>
      <c r="BA754" s="113">
        <v>211</v>
      </c>
      <c r="BB754" s="160">
        <v>0</v>
      </c>
      <c r="BC754" s="160">
        <v>0</v>
      </c>
      <c r="BD754" s="267" t="s">
        <v>22151</v>
      </c>
    </row>
    <row r="755" spans="1:56" x14ac:dyDescent="0.3">
      <c r="A755" s="26" t="s">
        <v>2054</v>
      </c>
      <c r="B755" s="33" t="s">
        <v>6784</v>
      </c>
      <c r="C755" s="33" t="s">
        <v>7884</v>
      </c>
      <c r="D755" s="121" t="s">
        <v>719</v>
      </c>
      <c r="E755" s="33" t="s">
        <v>3591</v>
      </c>
      <c r="F755" s="1" t="s">
        <v>3591</v>
      </c>
      <c r="G755" s="1" t="s">
        <v>1373</v>
      </c>
      <c r="H755" s="1">
        <v>8137</v>
      </c>
      <c r="I755" s="1" t="s">
        <v>9124</v>
      </c>
      <c r="J755" s="1" t="e">
        <v>#VALUE!</v>
      </c>
      <c r="K755" s="1" t="s">
        <v>5513</v>
      </c>
      <c r="L755" s="170">
        <v>0</v>
      </c>
      <c r="M755" s="170">
        <v>0</v>
      </c>
      <c r="N755" s="68">
        <v>0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68">
        <v>0</v>
      </c>
      <c r="V755" s="68">
        <v>0</v>
      </c>
      <c r="W755" s="68">
        <v>0</v>
      </c>
      <c r="X755" s="68">
        <v>0</v>
      </c>
      <c r="Y755" s="68">
        <v>0</v>
      </c>
      <c r="Z755" s="68">
        <v>0</v>
      </c>
      <c r="AA755" s="5">
        <v>0</v>
      </c>
      <c r="AB755" s="5">
        <v>0</v>
      </c>
      <c r="AC755" s="27">
        <v>0</v>
      </c>
      <c r="AD755" s="27">
        <v>0</v>
      </c>
      <c r="AE755" s="27">
        <v>0</v>
      </c>
      <c r="AF755" s="27">
        <v>0</v>
      </c>
      <c r="AG755" s="27">
        <v>0</v>
      </c>
      <c r="AH755" s="27">
        <v>0</v>
      </c>
      <c r="AI755" s="5">
        <v>0</v>
      </c>
      <c r="AJ755" s="5">
        <v>0.20996323164924546</v>
      </c>
      <c r="AK755" s="5">
        <v>0</v>
      </c>
      <c r="AL755" s="27">
        <v>0.20996323164924546</v>
      </c>
      <c r="AM755" s="97">
        <v>360</v>
      </c>
      <c r="AN755" s="27">
        <v>0.20996323164924546</v>
      </c>
      <c r="AO755" s="28">
        <v>225</v>
      </c>
      <c r="AP755" s="28" t="s">
        <v>22151</v>
      </c>
      <c r="AQ755" s="69">
        <v>6.895458119358298</v>
      </c>
      <c r="AR755" s="90">
        <v>-6.6854948877090523</v>
      </c>
      <c r="AS755" s="107">
        <v>360</v>
      </c>
      <c r="AT755" s="27">
        <v>0</v>
      </c>
      <c r="AU755" s="43">
        <v>-13.513857214557907</v>
      </c>
      <c r="AV755" s="27"/>
      <c r="AW755" s="27">
        <v>0</v>
      </c>
      <c r="AX755" s="43">
        <v>0</v>
      </c>
      <c r="AY755" s="167">
        <v>999</v>
      </c>
      <c r="AZ755" s="167">
        <v>788</v>
      </c>
      <c r="BA755" s="113">
        <v>211</v>
      </c>
      <c r="BB755" s="160">
        <v>0</v>
      </c>
      <c r="BC755" s="160">
        <v>0</v>
      </c>
      <c r="BD755" s="267" t="s">
        <v>22151</v>
      </c>
    </row>
    <row r="756" spans="1:56" x14ac:dyDescent="0.3">
      <c r="A756" s="61" t="s">
        <v>2064</v>
      </c>
      <c r="B756" s="53" t="s">
        <v>7889</v>
      </c>
      <c r="C756" s="53" t="s">
        <v>7890</v>
      </c>
      <c r="D756" s="121" t="s">
        <v>798</v>
      </c>
      <c r="E756" s="53" t="s">
        <v>3591</v>
      </c>
      <c r="F756" s="1" t="s">
        <v>3591</v>
      </c>
      <c r="G756" s="1" t="s">
        <v>1373</v>
      </c>
      <c r="H756" s="1">
        <v>7396</v>
      </c>
      <c r="I756" s="1" t="s">
        <v>9639</v>
      </c>
      <c r="J756" s="1" t="e">
        <v>#VALUE!</v>
      </c>
      <c r="K756" s="1" t="s">
        <v>5520</v>
      </c>
      <c r="L756" s="170">
        <v>0</v>
      </c>
      <c r="M756" s="170">
        <v>0</v>
      </c>
      <c r="N756" s="68">
        <v>0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68">
        <v>0</v>
      </c>
      <c r="V756" s="68">
        <v>0</v>
      </c>
      <c r="W756" s="68">
        <v>0</v>
      </c>
      <c r="X756" s="68">
        <v>0</v>
      </c>
      <c r="Y756" s="68">
        <v>0</v>
      </c>
      <c r="Z756" s="68">
        <v>0</v>
      </c>
      <c r="AA756" s="5">
        <v>0</v>
      </c>
      <c r="AB756" s="5">
        <v>0</v>
      </c>
      <c r="AC756" s="57">
        <v>0</v>
      </c>
      <c r="AD756" s="57">
        <v>0</v>
      </c>
      <c r="AE756" s="57">
        <v>0</v>
      </c>
      <c r="AF756" s="57">
        <v>0</v>
      </c>
      <c r="AG756" s="57">
        <v>0</v>
      </c>
      <c r="AH756" s="57">
        <v>0</v>
      </c>
      <c r="AI756" s="5">
        <v>0</v>
      </c>
      <c r="AJ756" s="5">
        <v>0.20996323164924546</v>
      </c>
      <c r="AK756" s="7">
        <v>0</v>
      </c>
      <c r="AL756" s="57">
        <v>0.20996323164924546</v>
      </c>
      <c r="AM756" s="81">
        <v>360</v>
      </c>
      <c r="AN756" s="57">
        <v>0.20996323164924546</v>
      </c>
      <c r="AO756" s="62">
        <v>225</v>
      </c>
      <c r="AP756" s="62" t="s">
        <v>22151</v>
      </c>
      <c r="AQ756" s="56">
        <v>6.895458119358298</v>
      </c>
      <c r="AR756" s="58">
        <v>-6.6854948877090523</v>
      </c>
      <c r="AS756" s="109">
        <v>360</v>
      </c>
      <c r="AT756" s="57">
        <v>0</v>
      </c>
      <c r="AU756" s="63">
        <v>-13.513857214557907</v>
      </c>
      <c r="AV756" s="57"/>
      <c r="AW756" s="57">
        <v>0</v>
      </c>
      <c r="AX756" s="43">
        <v>0</v>
      </c>
      <c r="AY756" s="167">
        <v>999</v>
      </c>
      <c r="AZ756" s="167">
        <v>788</v>
      </c>
      <c r="BA756" s="113">
        <v>211</v>
      </c>
      <c r="BB756" s="160">
        <v>0</v>
      </c>
      <c r="BC756" s="160">
        <v>0</v>
      </c>
      <c r="BD756" s="267" t="s">
        <v>22151</v>
      </c>
    </row>
    <row r="757" spans="1:56" x14ac:dyDescent="0.3">
      <c r="A757" s="53" t="s">
        <v>12832</v>
      </c>
      <c r="B757" s="33" t="s">
        <v>12834</v>
      </c>
      <c r="C757" s="33" t="s">
        <v>12833</v>
      </c>
      <c r="D757" s="121" t="s">
        <v>11803</v>
      </c>
      <c r="E757" s="33" t="s">
        <v>1434</v>
      </c>
      <c r="F757" s="1" t="s">
        <v>9094</v>
      </c>
      <c r="G757" s="1" t="s">
        <v>1373</v>
      </c>
      <c r="H757" s="1">
        <v>17695</v>
      </c>
      <c r="I757" s="1" t="s">
        <v>11804</v>
      </c>
      <c r="J757" s="1" t="e">
        <v>#VALUE!</v>
      </c>
      <c r="K757" s="1" t="s">
        <v>12835</v>
      </c>
      <c r="L757" s="170">
        <v>0</v>
      </c>
      <c r="M757" s="170">
        <v>0</v>
      </c>
      <c r="N757" s="68">
        <v>0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68">
        <v>0</v>
      </c>
      <c r="V757" s="68">
        <v>0</v>
      </c>
      <c r="W757" s="68">
        <v>0</v>
      </c>
      <c r="X757" s="68">
        <v>0</v>
      </c>
      <c r="Y757" s="68">
        <v>0</v>
      </c>
      <c r="Z757" s="68">
        <v>0</v>
      </c>
      <c r="AA757" s="5">
        <v>0</v>
      </c>
      <c r="AB757" s="5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">
        <v>0</v>
      </c>
      <c r="AJ757" s="5">
        <v>0.20996323164924546</v>
      </c>
      <c r="AK757" s="5">
        <v>0</v>
      </c>
      <c r="AL757" s="54">
        <v>0.20996323164924546</v>
      </c>
      <c r="AM757" s="77">
        <v>360</v>
      </c>
      <c r="AN757" s="54">
        <v>0.20996323164924546</v>
      </c>
      <c r="AO757" s="59">
        <v>225</v>
      </c>
      <c r="AP757" s="59" t="s">
        <v>22151</v>
      </c>
      <c r="AQ757" s="56">
        <v>6.895458119358298</v>
      </c>
      <c r="AR757" s="57">
        <v>-6.6854948877090523</v>
      </c>
      <c r="AS757" s="81">
        <v>360</v>
      </c>
      <c r="AT757" s="54">
        <v>0</v>
      </c>
      <c r="AU757" s="60">
        <v>-13.513857214557907</v>
      </c>
      <c r="AV757" s="54"/>
      <c r="AW757" s="54">
        <v>0</v>
      </c>
      <c r="AX757" s="43">
        <v>0</v>
      </c>
      <c r="AY757" s="167">
        <v>999</v>
      </c>
      <c r="AZ757" s="167">
        <v>788</v>
      </c>
      <c r="BA757" s="113">
        <v>211</v>
      </c>
      <c r="BB757" s="160">
        <v>0</v>
      </c>
      <c r="BC757" s="160">
        <v>0</v>
      </c>
      <c r="BD757" s="267" t="s">
        <v>22151</v>
      </c>
    </row>
    <row r="758" spans="1:56" x14ac:dyDescent="0.3">
      <c r="A758" s="26" t="s">
        <v>11069</v>
      </c>
      <c r="B758" s="33" t="s">
        <v>6652</v>
      </c>
      <c r="C758" s="33" t="s">
        <v>11071</v>
      </c>
      <c r="D758" s="121" t="s">
        <v>11070</v>
      </c>
      <c r="E758" s="33" t="s">
        <v>1430</v>
      </c>
      <c r="F758" s="1" t="s">
        <v>6120</v>
      </c>
      <c r="G758" s="1" t="s">
        <v>1373</v>
      </c>
      <c r="H758" s="1">
        <v>9033</v>
      </c>
      <c r="I758" s="1" t="s">
        <v>11072</v>
      </c>
      <c r="J758" s="1" t="e">
        <v>#VALUE!</v>
      </c>
      <c r="K758" s="1" t="s">
        <v>11073</v>
      </c>
      <c r="L758" s="170">
        <v>0</v>
      </c>
      <c r="M758" s="170">
        <v>0</v>
      </c>
      <c r="N758" s="68">
        <v>0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68">
        <v>0</v>
      </c>
      <c r="V758" s="68">
        <v>0</v>
      </c>
      <c r="W758" s="68">
        <v>0</v>
      </c>
      <c r="X758" s="68">
        <v>0</v>
      </c>
      <c r="Y758" s="68">
        <v>0</v>
      </c>
      <c r="Z758" s="68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0.20996323164924546</v>
      </c>
      <c r="AK758" s="5">
        <v>0</v>
      </c>
      <c r="AL758" s="5">
        <v>0.20996323164924546</v>
      </c>
      <c r="AM758" s="68">
        <v>360</v>
      </c>
      <c r="AN758" s="5">
        <v>0.20996323164924546</v>
      </c>
      <c r="AO758" s="17">
        <v>225</v>
      </c>
      <c r="AP758" s="17" t="s">
        <v>22151</v>
      </c>
      <c r="AQ758" s="49">
        <v>6.895458119358298</v>
      </c>
      <c r="AR758" s="50">
        <v>-6.6854948877090523</v>
      </c>
      <c r="AS758" s="108">
        <v>360</v>
      </c>
      <c r="AT758" s="14">
        <v>0</v>
      </c>
      <c r="AU758" s="42">
        <v>-13.513857214557907</v>
      </c>
      <c r="AV758" s="19"/>
      <c r="AW758" s="19">
        <v>0</v>
      </c>
      <c r="AX758" s="43">
        <v>0</v>
      </c>
      <c r="AY758" s="167">
        <v>999</v>
      </c>
      <c r="AZ758" s="167">
        <v>788</v>
      </c>
      <c r="BA758" s="113">
        <v>211</v>
      </c>
      <c r="BB758" s="160">
        <v>0</v>
      </c>
      <c r="BC758" s="160">
        <v>0</v>
      </c>
      <c r="BD758" s="267" t="s">
        <v>22151</v>
      </c>
    </row>
    <row r="759" spans="1:56" x14ac:dyDescent="0.3">
      <c r="A759" s="26" t="s">
        <v>8296</v>
      </c>
      <c r="B759" s="33" t="s">
        <v>5554</v>
      </c>
      <c r="C759" s="33" t="s">
        <v>8297</v>
      </c>
      <c r="D759" s="121" t="s">
        <v>8598</v>
      </c>
      <c r="E759" s="33" t="s">
        <v>3591</v>
      </c>
      <c r="F759" s="1" t="s">
        <v>3591</v>
      </c>
      <c r="G759" s="1" t="s">
        <v>1373</v>
      </c>
      <c r="H759" s="1">
        <v>14697</v>
      </c>
      <c r="I759" s="1" t="s">
        <v>10557</v>
      </c>
      <c r="J759" s="1" t="e">
        <v>#VALUE!</v>
      </c>
      <c r="K759" s="1" t="s">
        <v>8599</v>
      </c>
      <c r="L759" s="170">
        <v>0</v>
      </c>
      <c r="M759" s="170">
        <v>0</v>
      </c>
      <c r="N759" s="68">
        <v>0</v>
      </c>
      <c r="O759" s="68">
        <v>0</v>
      </c>
      <c r="P759" s="68">
        <v>0</v>
      </c>
      <c r="Q759" s="68">
        <v>0</v>
      </c>
      <c r="R759" s="68">
        <v>0</v>
      </c>
      <c r="S759" s="68">
        <v>0</v>
      </c>
      <c r="T759" s="68">
        <v>0</v>
      </c>
      <c r="U759" s="68">
        <v>0</v>
      </c>
      <c r="V759" s="68">
        <v>0</v>
      </c>
      <c r="W759" s="68">
        <v>0</v>
      </c>
      <c r="X759" s="68">
        <v>0</v>
      </c>
      <c r="Y759" s="68">
        <v>0</v>
      </c>
      <c r="Z759" s="68">
        <v>0</v>
      </c>
      <c r="AA759" s="5">
        <v>0</v>
      </c>
      <c r="AB759" s="5">
        <v>0</v>
      </c>
      <c r="AC759" s="27">
        <v>0</v>
      </c>
      <c r="AD759" s="27">
        <v>0</v>
      </c>
      <c r="AE759" s="27">
        <v>0</v>
      </c>
      <c r="AF759" s="27">
        <v>0</v>
      </c>
      <c r="AG759" s="27">
        <v>0</v>
      </c>
      <c r="AH759" s="27">
        <v>0</v>
      </c>
      <c r="AI759" s="5">
        <v>0</v>
      </c>
      <c r="AJ759" s="5">
        <v>0.20996323164924546</v>
      </c>
      <c r="AK759" s="5">
        <v>0</v>
      </c>
      <c r="AL759" s="27">
        <v>0.20996323164924546</v>
      </c>
      <c r="AM759" s="97">
        <v>360</v>
      </c>
      <c r="AN759" s="27">
        <v>0.20996323164924546</v>
      </c>
      <c r="AO759" s="28">
        <v>225</v>
      </c>
      <c r="AP759" s="28" t="s">
        <v>22151</v>
      </c>
      <c r="AQ759" s="69">
        <v>6.895458119358298</v>
      </c>
      <c r="AR759" s="90">
        <v>-6.6854948877090523</v>
      </c>
      <c r="AS759" s="107">
        <v>360</v>
      </c>
      <c r="AT759" s="27">
        <v>0</v>
      </c>
      <c r="AU759" s="43">
        <v>-13.513857214557907</v>
      </c>
      <c r="AV759" s="27"/>
      <c r="AW759" s="27">
        <v>0</v>
      </c>
      <c r="AX759" s="43">
        <v>0</v>
      </c>
      <c r="AY759" s="167">
        <v>999</v>
      </c>
      <c r="AZ759" s="167">
        <v>788</v>
      </c>
      <c r="BA759" s="113">
        <v>211</v>
      </c>
      <c r="BB759" s="160">
        <v>0</v>
      </c>
      <c r="BC759" s="160">
        <v>0</v>
      </c>
      <c r="BD759" s="267" t="s">
        <v>22151</v>
      </c>
    </row>
    <row r="760" spans="1:56" x14ac:dyDescent="0.3">
      <c r="A760" s="48" t="s">
        <v>2126</v>
      </c>
      <c r="B760" s="33" t="s">
        <v>7898</v>
      </c>
      <c r="C760" s="33" t="s">
        <v>6776</v>
      </c>
      <c r="D760" s="121" t="s">
        <v>774</v>
      </c>
      <c r="E760" s="33" t="s">
        <v>3591</v>
      </c>
      <c r="F760" s="1" t="s">
        <v>3591</v>
      </c>
      <c r="G760" s="1" t="s">
        <v>1373</v>
      </c>
      <c r="H760" s="1">
        <v>11132</v>
      </c>
      <c r="I760" s="1" t="s">
        <v>9770</v>
      </c>
      <c r="J760" s="1" t="e">
        <v>#VALUE!</v>
      </c>
      <c r="K760" s="1" t="s">
        <v>5578</v>
      </c>
      <c r="L760" s="170">
        <v>0</v>
      </c>
      <c r="M760" s="170">
        <v>0</v>
      </c>
      <c r="N760" s="68">
        <v>0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68">
        <v>0</v>
      </c>
      <c r="V760" s="68">
        <v>0</v>
      </c>
      <c r="W760" s="68">
        <v>0</v>
      </c>
      <c r="X760" s="68">
        <v>0</v>
      </c>
      <c r="Y760" s="68">
        <v>0</v>
      </c>
      <c r="Z760" s="68">
        <v>0</v>
      </c>
      <c r="AA760" s="5">
        <v>0</v>
      </c>
      <c r="AB760" s="5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5">
        <v>0</v>
      </c>
      <c r="AJ760" s="5">
        <v>0.20996323164924546</v>
      </c>
      <c r="AK760" s="7">
        <v>0</v>
      </c>
      <c r="AL760" s="36">
        <v>0.20996323164924546</v>
      </c>
      <c r="AM760" s="106">
        <v>360</v>
      </c>
      <c r="AN760" s="36">
        <v>0.20996323164924546</v>
      </c>
      <c r="AO760" s="37">
        <v>225</v>
      </c>
      <c r="AP760" s="37" t="s">
        <v>22151</v>
      </c>
      <c r="AQ760" s="70">
        <v>6.895458119358298</v>
      </c>
      <c r="AR760" s="71">
        <v>-6.6854948877090523</v>
      </c>
      <c r="AS760" s="110">
        <v>360</v>
      </c>
      <c r="AT760" s="36">
        <v>0</v>
      </c>
      <c r="AU760" s="45">
        <v>-13.513857214557907</v>
      </c>
      <c r="AV760" s="36"/>
      <c r="AW760" s="36">
        <v>0</v>
      </c>
      <c r="AX760" s="43">
        <v>0</v>
      </c>
      <c r="AY760" s="167">
        <v>999</v>
      </c>
      <c r="AZ760" s="167">
        <v>788</v>
      </c>
      <c r="BA760" s="113">
        <v>211</v>
      </c>
      <c r="BB760" s="160">
        <v>0</v>
      </c>
      <c r="BC760" s="160">
        <v>0</v>
      </c>
      <c r="BD760" s="267" t="s">
        <v>22151</v>
      </c>
    </row>
    <row r="761" spans="1:56" x14ac:dyDescent="0.3">
      <c r="A761" s="134" t="s">
        <v>13408</v>
      </c>
      <c r="B761" s="33" t="s">
        <v>11957</v>
      </c>
      <c r="C761" s="33" t="s">
        <v>6970</v>
      </c>
      <c r="D761" s="121" t="s">
        <v>11266</v>
      </c>
      <c r="E761" s="33" t="s">
        <v>1392</v>
      </c>
      <c r="F761" s="114" t="s">
        <v>6120</v>
      </c>
      <c r="G761" s="1" t="s">
        <v>1373</v>
      </c>
      <c r="H761" s="114">
        <v>13616</v>
      </c>
      <c r="I761" s="114" t="s">
        <v>16062</v>
      </c>
      <c r="J761" s="114" t="e">
        <v>#VALUE!</v>
      </c>
      <c r="K761" s="114" t="s">
        <v>11959</v>
      </c>
      <c r="L761" s="172">
        <v>0</v>
      </c>
      <c r="M761" s="172">
        <v>0</v>
      </c>
      <c r="N761" s="115">
        <v>0</v>
      </c>
      <c r="O761" s="115">
        <v>0</v>
      </c>
      <c r="P761" s="115">
        <v>0</v>
      </c>
      <c r="Q761" s="115">
        <v>0</v>
      </c>
      <c r="R761" s="115">
        <v>0</v>
      </c>
      <c r="S761" s="115">
        <v>0</v>
      </c>
      <c r="T761" s="115">
        <v>0</v>
      </c>
      <c r="U761" s="115">
        <v>0</v>
      </c>
      <c r="V761" s="115">
        <v>0</v>
      </c>
      <c r="W761" s="115">
        <v>0</v>
      </c>
      <c r="X761" s="115">
        <v>0</v>
      </c>
      <c r="Y761" s="115">
        <v>0</v>
      </c>
      <c r="Z761" s="115">
        <v>0</v>
      </c>
      <c r="AA761" s="116">
        <v>0</v>
      </c>
      <c r="AB761" s="116">
        <v>0</v>
      </c>
      <c r="AC761" s="139">
        <v>0</v>
      </c>
      <c r="AD761" s="139">
        <v>0</v>
      </c>
      <c r="AE761" s="139">
        <v>0</v>
      </c>
      <c r="AF761" s="139">
        <v>0</v>
      </c>
      <c r="AG761" s="139">
        <v>0</v>
      </c>
      <c r="AH761" s="139">
        <v>0</v>
      </c>
      <c r="AI761" s="116">
        <v>0</v>
      </c>
      <c r="AJ761" s="116">
        <v>0.20996323164924546</v>
      </c>
      <c r="AK761" s="139">
        <v>0</v>
      </c>
      <c r="AL761" s="139">
        <v>0.20996323164924546</v>
      </c>
      <c r="AM761" s="138">
        <v>360</v>
      </c>
      <c r="AN761" s="139">
        <v>0.20996323164924546</v>
      </c>
      <c r="AO761" s="141">
        <v>225</v>
      </c>
      <c r="AP761" s="141" t="s">
        <v>22151</v>
      </c>
      <c r="AQ761" s="70">
        <v>6.895458119358298</v>
      </c>
      <c r="AR761" s="139">
        <v>-6.6854948877090523</v>
      </c>
      <c r="AS761" s="138">
        <v>360</v>
      </c>
      <c r="AT761" s="139">
        <v>0</v>
      </c>
      <c r="AU761" s="145">
        <v>-13.513857214557907</v>
      </c>
      <c r="AV761" s="139"/>
      <c r="AW761" s="139">
        <v>0</v>
      </c>
      <c r="AX761" s="43">
        <v>0</v>
      </c>
      <c r="AY761" s="168">
        <v>999</v>
      </c>
      <c r="AZ761" s="168">
        <v>788</v>
      </c>
      <c r="BA761" s="120">
        <v>211</v>
      </c>
      <c r="BB761" s="161">
        <v>0</v>
      </c>
      <c r="BC761" s="161">
        <v>0</v>
      </c>
      <c r="BD761" s="267" t="s">
        <v>22151</v>
      </c>
    </row>
    <row r="762" spans="1:56" x14ac:dyDescent="0.3">
      <c r="A762" s="73" t="s">
        <v>14912</v>
      </c>
      <c r="B762" s="1" t="s">
        <v>6614</v>
      </c>
      <c r="C762" s="1" t="s">
        <v>11113</v>
      </c>
      <c r="D762" s="121" t="s">
        <v>14281</v>
      </c>
      <c r="E762" s="1" t="s">
        <v>1437</v>
      </c>
      <c r="F762" s="1" t="s">
        <v>9094</v>
      </c>
      <c r="G762" s="1" t="s">
        <v>1373</v>
      </c>
      <c r="H762" s="1">
        <v>6499</v>
      </c>
      <c r="I762" s="1" t="s">
        <v>14913</v>
      </c>
      <c r="J762" s="1" t="e">
        <v>#VALUE!</v>
      </c>
      <c r="K762" s="1" t="s">
        <v>15122</v>
      </c>
      <c r="L762" s="170">
        <v>0</v>
      </c>
      <c r="M762" s="170">
        <v>0</v>
      </c>
      <c r="N762" s="68">
        <v>0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68">
        <v>0</v>
      </c>
      <c r="V762" s="68">
        <v>0</v>
      </c>
      <c r="W762" s="68">
        <v>0</v>
      </c>
      <c r="X762" s="68">
        <v>0</v>
      </c>
      <c r="Y762" s="68">
        <v>0</v>
      </c>
      <c r="Z762" s="68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0.20996323164924546</v>
      </c>
      <c r="AK762" s="5">
        <v>0</v>
      </c>
      <c r="AL762" s="5">
        <v>0.20996323164924546</v>
      </c>
      <c r="AM762" s="68">
        <v>360</v>
      </c>
      <c r="AN762" s="5">
        <v>0.20996323164924546</v>
      </c>
      <c r="AO762" s="17">
        <v>225</v>
      </c>
      <c r="AP762" s="17" t="s">
        <v>22151</v>
      </c>
      <c r="AQ762" s="49">
        <v>6.895458119358298</v>
      </c>
      <c r="AR762" s="7">
        <v>-6.6854948877090523</v>
      </c>
      <c r="AS762" s="84">
        <v>360</v>
      </c>
      <c r="AT762" s="14">
        <v>0</v>
      </c>
      <c r="AU762" s="42">
        <v>-13.513857214557907</v>
      </c>
      <c r="AV762" s="19"/>
      <c r="AW762" s="19">
        <v>0</v>
      </c>
      <c r="AX762" s="43">
        <v>0</v>
      </c>
      <c r="AY762" s="167">
        <v>999</v>
      </c>
      <c r="AZ762" s="167">
        <v>788</v>
      </c>
      <c r="BA762" s="113">
        <v>211</v>
      </c>
      <c r="BB762" s="160">
        <v>0</v>
      </c>
      <c r="BC762" s="160">
        <v>0</v>
      </c>
      <c r="BD762" s="267" t="s">
        <v>22151</v>
      </c>
    </row>
    <row r="763" spans="1:56" x14ac:dyDescent="0.3">
      <c r="A763" s="26" t="s">
        <v>2193</v>
      </c>
      <c r="B763" s="1" t="s">
        <v>7915</v>
      </c>
      <c r="C763" s="1" t="s">
        <v>6655</v>
      </c>
      <c r="D763" s="121" t="s">
        <v>1083</v>
      </c>
      <c r="E763" s="1" t="s">
        <v>3591</v>
      </c>
      <c r="F763" s="1" t="s">
        <v>3591</v>
      </c>
      <c r="G763" s="1" t="s">
        <v>1373</v>
      </c>
      <c r="H763" s="1">
        <v>3299</v>
      </c>
      <c r="I763" s="1" t="s">
        <v>9114</v>
      </c>
      <c r="J763" s="1" t="e">
        <v>#VALUE!</v>
      </c>
      <c r="K763" s="1" t="s">
        <v>5626</v>
      </c>
      <c r="L763" s="170">
        <v>0</v>
      </c>
      <c r="M763" s="170">
        <v>0</v>
      </c>
      <c r="N763" s="68">
        <v>0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68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0.20996323164924546</v>
      </c>
      <c r="AK763" s="5">
        <v>0</v>
      </c>
      <c r="AL763" s="5">
        <v>0.20996323164924546</v>
      </c>
      <c r="AM763" s="68">
        <v>360</v>
      </c>
      <c r="AN763" s="5">
        <v>0.20996323164924546</v>
      </c>
      <c r="AO763" s="17">
        <v>225</v>
      </c>
      <c r="AP763" s="17" t="s">
        <v>22151</v>
      </c>
      <c r="AQ763" s="49">
        <v>6.895458119358298</v>
      </c>
      <c r="AR763" s="50">
        <v>-6.6854948877090523</v>
      </c>
      <c r="AS763" s="108">
        <v>360</v>
      </c>
      <c r="AT763" s="14">
        <v>0</v>
      </c>
      <c r="AU763" s="42">
        <v>-13.513857214557907</v>
      </c>
      <c r="AV763" s="19"/>
      <c r="AW763" s="19">
        <v>0</v>
      </c>
      <c r="AX763" s="43">
        <v>0</v>
      </c>
      <c r="AY763" s="167">
        <v>999</v>
      </c>
      <c r="AZ763" s="167">
        <v>788</v>
      </c>
      <c r="BA763" s="113">
        <v>211</v>
      </c>
      <c r="BB763" s="160">
        <v>0</v>
      </c>
      <c r="BC763" s="160">
        <v>0</v>
      </c>
      <c r="BD763" s="267" t="s">
        <v>22151</v>
      </c>
    </row>
    <row r="764" spans="1:56" x14ac:dyDescent="0.3">
      <c r="A764" s="26" t="s">
        <v>2204</v>
      </c>
      <c r="B764" s="33" t="s">
        <v>7604</v>
      </c>
      <c r="C764" s="33" t="s">
        <v>7552</v>
      </c>
      <c r="D764" s="121" t="s">
        <v>872</v>
      </c>
      <c r="E764" s="33" t="s">
        <v>1434</v>
      </c>
      <c r="F764" s="1" t="s">
        <v>9094</v>
      </c>
      <c r="G764" s="1" t="s">
        <v>1373</v>
      </c>
      <c r="H764" s="1">
        <v>4371</v>
      </c>
      <c r="I764" s="1" t="s">
        <v>9456</v>
      </c>
      <c r="J764" s="1" t="e">
        <v>#VALUE!</v>
      </c>
      <c r="K764" s="1" t="s">
        <v>5635</v>
      </c>
      <c r="L764" s="170">
        <v>0</v>
      </c>
      <c r="M764" s="170">
        <v>0</v>
      </c>
      <c r="N764" s="68">
        <v>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68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0.20996323164924546</v>
      </c>
      <c r="AK764" s="5">
        <v>0</v>
      </c>
      <c r="AL764" s="5">
        <v>0.20996323164924546</v>
      </c>
      <c r="AM764" s="68">
        <v>360</v>
      </c>
      <c r="AN764" s="5">
        <v>0.20996323164924546</v>
      </c>
      <c r="AO764" s="17">
        <v>225</v>
      </c>
      <c r="AP764" s="17" t="s">
        <v>22151</v>
      </c>
      <c r="AQ764" s="49">
        <v>6.895458119358298</v>
      </c>
      <c r="AR764" s="50">
        <v>-6.6854948877090523</v>
      </c>
      <c r="AS764" s="108">
        <v>360</v>
      </c>
      <c r="AT764" s="14">
        <v>0</v>
      </c>
      <c r="AU764" s="42">
        <v>-13.513857214557907</v>
      </c>
      <c r="AV764" s="19"/>
      <c r="AW764" s="19">
        <v>0</v>
      </c>
      <c r="AX764" s="43">
        <v>0</v>
      </c>
      <c r="AY764" s="167">
        <v>999</v>
      </c>
      <c r="AZ764" s="167">
        <v>788</v>
      </c>
      <c r="BA764" s="113">
        <v>211</v>
      </c>
      <c r="BB764" s="160">
        <v>0</v>
      </c>
      <c r="BC764" s="160">
        <v>0</v>
      </c>
      <c r="BD764" s="267" t="s">
        <v>22151</v>
      </c>
    </row>
    <row r="765" spans="1:56" x14ac:dyDescent="0.3">
      <c r="A765" s="61" t="s">
        <v>2211</v>
      </c>
      <c r="B765" s="1" t="s">
        <v>6972</v>
      </c>
      <c r="C765" s="1" t="s">
        <v>6683</v>
      </c>
      <c r="D765" s="121" t="s">
        <v>1275</v>
      </c>
      <c r="E765" s="1" t="s">
        <v>1434</v>
      </c>
      <c r="F765" s="1" t="s">
        <v>9094</v>
      </c>
      <c r="G765" s="1" t="s">
        <v>1373</v>
      </c>
      <c r="H765" s="1">
        <v>4259</v>
      </c>
      <c r="I765" s="1" t="s">
        <v>9487</v>
      </c>
      <c r="J765" s="1" t="e">
        <v>#VALUE!</v>
      </c>
      <c r="K765" s="1" t="s">
        <v>5643</v>
      </c>
      <c r="L765" s="170">
        <v>0</v>
      </c>
      <c r="M765" s="170">
        <v>0</v>
      </c>
      <c r="N765" s="68">
        <v>0</v>
      </c>
      <c r="O765" s="68">
        <v>0</v>
      </c>
      <c r="P765" s="68">
        <v>0</v>
      </c>
      <c r="Q765" s="77">
        <v>0</v>
      </c>
      <c r="R765" s="77">
        <v>0</v>
      </c>
      <c r="S765" s="77">
        <v>0</v>
      </c>
      <c r="T765" s="77">
        <v>0</v>
      </c>
      <c r="U765" s="77">
        <v>0</v>
      </c>
      <c r="V765" s="77">
        <v>0</v>
      </c>
      <c r="W765" s="77">
        <v>0</v>
      </c>
      <c r="X765" s="77">
        <v>0</v>
      </c>
      <c r="Y765" s="77">
        <v>0</v>
      </c>
      <c r="Z765" s="77">
        <v>0</v>
      </c>
      <c r="AA765" s="54">
        <v>0</v>
      </c>
      <c r="AB765" s="54">
        <v>0</v>
      </c>
      <c r="AC765" s="57">
        <v>0</v>
      </c>
      <c r="AD765" s="57">
        <v>0</v>
      </c>
      <c r="AE765" s="57">
        <v>0</v>
      </c>
      <c r="AF765" s="57">
        <v>0</v>
      </c>
      <c r="AG765" s="57">
        <v>0</v>
      </c>
      <c r="AH765" s="57">
        <v>0</v>
      </c>
      <c r="AI765" s="54">
        <v>0</v>
      </c>
      <c r="AJ765" s="54">
        <v>0.20996323164924546</v>
      </c>
      <c r="AK765" s="57">
        <v>0</v>
      </c>
      <c r="AL765" s="57">
        <v>0.20996323164924546</v>
      </c>
      <c r="AM765" s="81">
        <v>360</v>
      </c>
      <c r="AN765" s="57">
        <v>0.20996323164924546</v>
      </c>
      <c r="AO765" s="62">
        <v>225</v>
      </c>
      <c r="AP765" s="62" t="s">
        <v>22151</v>
      </c>
      <c r="AQ765" s="56">
        <v>6.895458119358298</v>
      </c>
      <c r="AR765" s="58">
        <v>-6.6854948877090523</v>
      </c>
      <c r="AS765" s="109">
        <v>360</v>
      </c>
      <c r="AT765" s="57">
        <v>0</v>
      </c>
      <c r="AU765" s="63">
        <v>-13.513857214557907</v>
      </c>
      <c r="AV765" s="57"/>
      <c r="AW765" s="57">
        <v>0</v>
      </c>
      <c r="AX765" s="43">
        <v>0</v>
      </c>
      <c r="AY765" s="167">
        <v>999</v>
      </c>
      <c r="AZ765" s="167">
        <v>788</v>
      </c>
      <c r="BA765" s="113">
        <v>211</v>
      </c>
      <c r="BB765" s="160">
        <v>0</v>
      </c>
      <c r="BC765" s="160">
        <v>0</v>
      </c>
      <c r="BD765" s="267" t="s">
        <v>22151</v>
      </c>
    </row>
    <row r="766" spans="1:56" x14ac:dyDescent="0.3">
      <c r="A766" s="48" t="s">
        <v>8248</v>
      </c>
      <c r="B766" s="33" t="s">
        <v>8249</v>
      </c>
      <c r="C766" s="33" t="s">
        <v>6655</v>
      </c>
      <c r="D766" s="121" t="s">
        <v>8647</v>
      </c>
      <c r="E766" s="33" t="s">
        <v>3591</v>
      </c>
      <c r="F766" s="1" t="s">
        <v>3591</v>
      </c>
      <c r="G766" s="1" t="s">
        <v>1373</v>
      </c>
      <c r="H766" s="1">
        <v>10302</v>
      </c>
      <c r="I766" s="1" t="s">
        <v>10615</v>
      </c>
      <c r="J766" s="1" t="e">
        <v>#VALUE!</v>
      </c>
      <c r="K766" s="1" t="s">
        <v>8649</v>
      </c>
      <c r="L766" s="170">
        <v>0</v>
      </c>
      <c r="M766" s="170">
        <v>0</v>
      </c>
      <c r="N766" s="68">
        <v>0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68">
        <v>0</v>
      </c>
      <c r="AA766" s="5">
        <v>0</v>
      </c>
      <c r="AB766" s="5">
        <v>0</v>
      </c>
      <c r="AC766" s="7">
        <v>0</v>
      </c>
      <c r="AD766" s="7">
        <v>0</v>
      </c>
      <c r="AE766" s="7">
        <v>0</v>
      </c>
      <c r="AF766" s="7">
        <v>0</v>
      </c>
      <c r="AG766" s="7">
        <v>0</v>
      </c>
      <c r="AH766" s="7">
        <v>0</v>
      </c>
      <c r="AI766" s="5">
        <v>0</v>
      </c>
      <c r="AJ766" s="5">
        <v>0.20996323164924546</v>
      </c>
      <c r="AK766" s="7">
        <v>0</v>
      </c>
      <c r="AL766" s="7">
        <v>0.20996323164924546</v>
      </c>
      <c r="AM766" s="84">
        <v>360</v>
      </c>
      <c r="AN766" s="7">
        <v>0.20996323164924546</v>
      </c>
      <c r="AO766" s="18">
        <v>225</v>
      </c>
      <c r="AP766" s="18" t="s">
        <v>22151</v>
      </c>
      <c r="AQ766" s="49">
        <v>6.895458119358298</v>
      </c>
      <c r="AR766" s="7">
        <v>-6.6854948877090523</v>
      </c>
      <c r="AS766" s="84">
        <v>360</v>
      </c>
      <c r="AT766" s="15">
        <v>0</v>
      </c>
      <c r="AU766" s="46">
        <v>-13.513857214557907</v>
      </c>
      <c r="AV766" s="20"/>
      <c r="AW766" s="20">
        <v>0</v>
      </c>
      <c r="AX766" s="43">
        <v>0</v>
      </c>
      <c r="AY766" s="167">
        <v>999</v>
      </c>
      <c r="AZ766" s="167">
        <v>788</v>
      </c>
      <c r="BA766" s="113">
        <v>211</v>
      </c>
      <c r="BB766" s="160">
        <v>0</v>
      </c>
      <c r="BC766" s="160">
        <v>0</v>
      </c>
      <c r="BD766" s="267" t="s">
        <v>22151</v>
      </c>
    </row>
    <row r="767" spans="1:56" x14ac:dyDescent="0.3">
      <c r="A767" s="48" t="s">
        <v>14107</v>
      </c>
      <c r="B767" s="1" t="s">
        <v>14108</v>
      </c>
      <c r="C767" s="1" t="s">
        <v>6825</v>
      </c>
      <c r="D767" s="121" t="s">
        <v>13949</v>
      </c>
      <c r="E767" s="1" t="s">
        <v>1509</v>
      </c>
      <c r="F767" s="1" t="s">
        <v>9094</v>
      </c>
      <c r="G767" s="1" t="s">
        <v>1373</v>
      </c>
      <c r="H767" s="1">
        <v>17002</v>
      </c>
      <c r="I767" s="1" t="s">
        <v>13976</v>
      </c>
      <c r="J767" s="1" t="e">
        <v>#VALUE!</v>
      </c>
      <c r="K767" s="1" t="s">
        <v>14110</v>
      </c>
      <c r="L767" s="170">
        <v>0</v>
      </c>
      <c r="M767" s="170">
        <v>0</v>
      </c>
      <c r="N767" s="68">
        <v>0</v>
      </c>
      <c r="O767" s="86">
        <v>0</v>
      </c>
      <c r="P767" s="86">
        <v>0</v>
      </c>
      <c r="Q767" s="86">
        <v>0</v>
      </c>
      <c r="R767" s="86">
        <v>0</v>
      </c>
      <c r="S767" s="86">
        <v>0</v>
      </c>
      <c r="T767" s="86">
        <v>0</v>
      </c>
      <c r="U767" s="86">
        <v>0</v>
      </c>
      <c r="V767" s="86">
        <v>0</v>
      </c>
      <c r="W767" s="86">
        <v>0</v>
      </c>
      <c r="X767" s="86">
        <v>0</v>
      </c>
      <c r="Y767" s="86">
        <v>0</v>
      </c>
      <c r="Z767" s="86">
        <v>0</v>
      </c>
      <c r="AA767" s="49">
        <v>0</v>
      </c>
      <c r="AB767" s="7">
        <v>0</v>
      </c>
      <c r="AC767" s="7">
        <v>0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89">
        <v>0.20996323164924546</v>
      </c>
      <c r="AK767" s="7">
        <v>0</v>
      </c>
      <c r="AL767" s="7">
        <v>0.20996323164924546</v>
      </c>
      <c r="AM767" s="84">
        <v>360</v>
      </c>
      <c r="AN767" s="7">
        <v>0.20996323164924546</v>
      </c>
      <c r="AO767" s="18">
        <v>225</v>
      </c>
      <c r="AP767" s="18" t="s">
        <v>22151</v>
      </c>
      <c r="AQ767" s="49">
        <v>6.895458119358298</v>
      </c>
      <c r="AR767" s="7">
        <v>-6.6854948877090523</v>
      </c>
      <c r="AS767" s="84">
        <v>360</v>
      </c>
      <c r="AT767" s="15">
        <v>0</v>
      </c>
      <c r="AU767" s="46">
        <v>-13.513857214557907</v>
      </c>
      <c r="AV767" s="20"/>
      <c r="AW767" s="20">
        <v>0</v>
      </c>
      <c r="AX767" s="43">
        <v>0</v>
      </c>
      <c r="AY767" s="167">
        <v>999</v>
      </c>
      <c r="AZ767" s="110">
        <v>788</v>
      </c>
      <c r="BA767" s="71">
        <v>211</v>
      </c>
      <c r="BB767" s="162">
        <v>0</v>
      </c>
      <c r="BC767" s="162">
        <v>0</v>
      </c>
      <c r="BD767" s="267" t="s">
        <v>22151</v>
      </c>
    </row>
    <row r="768" spans="1:56" x14ac:dyDescent="0.3">
      <c r="A768" s="26" t="s">
        <v>2249</v>
      </c>
      <c r="B768" s="33" t="s">
        <v>7923</v>
      </c>
      <c r="C768" s="33" t="s">
        <v>6615</v>
      </c>
      <c r="D768" s="121" t="s">
        <v>700</v>
      </c>
      <c r="E768" s="33" t="s">
        <v>3591</v>
      </c>
      <c r="F768" s="1" t="s">
        <v>3591</v>
      </c>
      <c r="G768" s="1" t="s">
        <v>1373</v>
      </c>
      <c r="H768" s="1">
        <v>9037</v>
      </c>
      <c r="I768" s="1" t="s">
        <v>10549</v>
      </c>
      <c r="J768" s="1" t="e">
        <v>#VALUE!</v>
      </c>
      <c r="K768" s="1" t="s">
        <v>5666</v>
      </c>
      <c r="L768" s="170">
        <v>0</v>
      </c>
      <c r="M768" s="170">
        <v>0</v>
      </c>
      <c r="N768" s="68">
        <v>0</v>
      </c>
      <c r="O768" s="85">
        <v>0</v>
      </c>
      <c r="P768" s="85">
        <v>0</v>
      </c>
      <c r="Q768" s="85">
        <v>0</v>
      </c>
      <c r="R768" s="85">
        <v>0</v>
      </c>
      <c r="S768" s="85">
        <v>0</v>
      </c>
      <c r="T768" s="85">
        <v>0</v>
      </c>
      <c r="U768" s="85">
        <v>0</v>
      </c>
      <c r="V768" s="85">
        <v>0</v>
      </c>
      <c r="W768" s="85">
        <v>0</v>
      </c>
      <c r="X768" s="85">
        <v>0</v>
      </c>
      <c r="Y768" s="85">
        <v>0</v>
      </c>
      <c r="Z768" s="85">
        <v>0</v>
      </c>
      <c r="AA768" s="87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88">
        <v>0.20996323164924546</v>
      </c>
      <c r="AK768" s="5">
        <v>0</v>
      </c>
      <c r="AL768" s="5">
        <v>0.20996323164924546</v>
      </c>
      <c r="AM768" s="68">
        <v>360</v>
      </c>
      <c r="AN768" s="5">
        <v>0.20996323164924546</v>
      </c>
      <c r="AO768" s="17">
        <v>225</v>
      </c>
      <c r="AP768" s="17" t="s">
        <v>22151</v>
      </c>
      <c r="AQ768" s="49">
        <v>6.895458119358298</v>
      </c>
      <c r="AR768" s="7">
        <v>-6.6854948877090523</v>
      </c>
      <c r="AS768" s="84">
        <v>360</v>
      </c>
      <c r="AT768" s="14">
        <v>0</v>
      </c>
      <c r="AU768" s="42">
        <v>-13.513857214557907</v>
      </c>
      <c r="AV768" s="19"/>
      <c r="AW768" s="19">
        <v>0</v>
      </c>
      <c r="AX768" s="43">
        <v>0</v>
      </c>
      <c r="AY768" s="167">
        <v>999</v>
      </c>
      <c r="AZ768" s="167">
        <v>788</v>
      </c>
      <c r="BA768" s="113">
        <v>211</v>
      </c>
      <c r="BB768" s="160">
        <v>0</v>
      </c>
      <c r="BC768" s="160">
        <v>0</v>
      </c>
      <c r="BD768" s="267" t="s">
        <v>22151</v>
      </c>
    </row>
    <row r="769" spans="1:56" x14ac:dyDescent="0.3">
      <c r="A769" s="26" t="s">
        <v>4192</v>
      </c>
      <c r="B769" s="33" t="s">
        <v>7639</v>
      </c>
      <c r="C769" s="33" t="s">
        <v>7640</v>
      </c>
      <c r="D769" s="121" t="s">
        <v>1075</v>
      </c>
      <c r="E769" s="33" t="s">
        <v>3591</v>
      </c>
      <c r="F769" s="1" t="s">
        <v>3591</v>
      </c>
      <c r="G769" s="1" t="s">
        <v>1373</v>
      </c>
      <c r="H769" s="1">
        <v>9121</v>
      </c>
      <c r="I769" s="1" t="s">
        <v>9817</v>
      </c>
      <c r="J769" s="1" t="e">
        <v>#VALUE!</v>
      </c>
      <c r="K769" s="1" t="s">
        <v>15393</v>
      </c>
      <c r="L769" s="170">
        <v>0</v>
      </c>
      <c r="M769" s="170">
        <v>0</v>
      </c>
      <c r="N769" s="68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85">
        <v>0</v>
      </c>
      <c r="U769" s="85">
        <v>0</v>
      </c>
      <c r="V769" s="85">
        <v>0</v>
      </c>
      <c r="W769" s="85">
        <v>0</v>
      </c>
      <c r="X769" s="85">
        <v>0</v>
      </c>
      <c r="Y769" s="85">
        <v>0</v>
      </c>
      <c r="Z769" s="85">
        <v>0</v>
      </c>
      <c r="AA769" s="87">
        <v>0</v>
      </c>
      <c r="AB769" s="5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0</v>
      </c>
      <c r="AI769" s="5">
        <v>0</v>
      </c>
      <c r="AJ769" s="88">
        <v>0.20996323164924546</v>
      </c>
      <c r="AK769" s="5">
        <v>0</v>
      </c>
      <c r="AL769" s="34">
        <v>0.20996323164924546</v>
      </c>
      <c r="AM769" s="105">
        <v>360</v>
      </c>
      <c r="AN769" s="34">
        <v>0.20996323164924546</v>
      </c>
      <c r="AO769" s="35">
        <v>225</v>
      </c>
      <c r="AP769" s="35" t="s">
        <v>22151</v>
      </c>
      <c r="AQ769" s="70">
        <v>6.895458119358298</v>
      </c>
      <c r="AR769" s="71">
        <v>-6.6854948877090523</v>
      </c>
      <c r="AS769" s="110">
        <v>360</v>
      </c>
      <c r="AT769" s="34">
        <v>0</v>
      </c>
      <c r="AU769" s="44">
        <v>-13.513857214557907</v>
      </c>
      <c r="AV769" s="34"/>
      <c r="AW769" s="34">
        <v>0</v>
      </c>
      <c r="AX769" s="43">
        <v>0</v>
      </c>
      <c r="AY769" s="167">
        <v>999</v>
      </c>
      <c r="AZ769" s="167">
        <v>788</v>
      </c>
      <c r="BA769" s="113">
        <v>211</v>
      </c>
      <c r="BB769" s="160">
        <v>0</v>
      </c>
      <c r="BC769" s="160">
        <v>0</v>
      </c>
      <c r="BD769" s="267" t="s">
        <v>22151</v>
      </c>
    </row>
    <row r="770" spans="1:56" x14ac:dyDescent="0.3">
      <c r="A770" s="48" t="s">
        <v>2268</v>
      </c>
      <c r="B770" s="1" t="s">
        <v>7434</v>
      </c>
      <c r="C770" s="1" t="s">
        <v>7089</v>
      </c>
      <c r="D770" s="121" t="s">
        <v>853</v>
      </c>
      <c r="E770" s="1" t="s">
        <v>3591</v>
      </c>
      <c r="F770" s="1" t="s">
        <v>3591</v>
      </c>
      <c r="G770" s="1" t="s">
        <v>1373</v>
      </c>
      <c r="H770" s="1">
        <v>7450</v>
      </c>
      <c r="I770" s="1" t="s">
        <v>9839</v>
      </c>
      <c r="J770" s="1" t="e">
        <v>#VALUE!</v>
      </c>
      <c r="K770" s="1" t="s">
        <v>5682</v>
      </c>
      <c r="L770" s="170">
        <v>0</v>
      </c>
      <c r="M770" s="170">
        <v>0</v>
      </c>
      <c r="N770" s="68">
        <v>0</v>
      </c>
      <c r="O770" s="86">
        <v>0</v>
      </c>
      <c r="P770" s="86">
        <v>0</v>
      </c>
      <c r="Q770" s="86">
        <v>0</v>
      </c>
      <c r="R770" s="86">
        <v>0</v>
      </c>
      <c r="S770" s="86">
        <v>0</v>
      </c>
      <c r="T770" s="86">
        <v>0</v>
      </c>
      <c r="U770" s="86">
        <v>0</v>
      </c>
      <c r="V770" s="86">
        <v>0</v>
      </c>
      <c r="W770" s="86">
        <v>0</v>
      </c>
      <c r="X770" s="86">
        <v>0</v>
      </c>
      <c r="Y770" s="86">
        <v>0</v>
      </c>
      <c r="Z770" s="86">
        <v>0</v>
      </c>
      <c r="AA770" s="49">
        <v>0</v>
      </c>
      <c r="AB770" s="7">
        <v>0</v>
      </c>
      <c r="AC770" s="7">
        <v>0</v>
      </c>
      <c r="AD770" s="7">
        <v>0</v>
      </c>
      <c r="AE770" s="7">
        <v>0</v>
      </c>
      <c r="AF770" s="7">
        <v>0</v>
      </c>
      <c r="AG770" s="7">
        <v>0</v>
      </c>
      <c r="AH770" s="7">
        <v>0</v>
      </c>
      <c r="AI770" s="7">
        <v>0</v>
      </c>
      <c r="AJ770" s="89">
        <v>0.20996323164924546</v>
      </c>
      <c r="AK770" s="7">
        <v>0</v>
      </c>
      <c r="AL770" s="7">
        <v>0.20996323164924546</v>
      </c>
      <c r="AM770" s="84">
        <v>360</v>
      </c>
      <c r="AN770" s="7">
        <v>0.20996323164924546</v>
      </c>
      <c r="AO770" s="18">
        <v>225</v>
      </c>
      <c r="AP770" s="18" t="s">
        <v>22151</v>
      </c>
      <c r="AQ770" s="49">
        <v>6.895458119358298</v>
      </c>
      <c r="AR770" s="50">
        <v>-6.6854948877090523</v>
      </c>
      <c r="AS770" s="108">
        <v>360</v>
      </c>
      <c r="AT770" s="15">
        <v>0</v>
      </c>
      <c r="AU770" s="46">
        <v>-13.513857214557907</v>
      </c>
      <c r="AV770" s="20"/>
      <c r="AW770" s="20">
        <v>0</v>
      </c>
      <c r="AX770" s="43">
        <v>0</v>
      </c>
      <c r="AY770" s="167">
        <v>999</v>
      </c>
      <c r="AZ770" s="110">
        <v>788</v>
      </c>
      <c r="BA770" s="71">
        <v>211</v>
      </c>
      <c r="BB770" s="162">
        <v>0</v>
      </c>
      <c r="BC770" s="162">
        <v>0</v>
      </c>
      <c r="BD770" s="267" t="s">
        <v>22151</v>
      </c>
    </row>
    <row r="771" spans="1:56" x14ac:dyDescent="0.3">
      <c r="A771" s="61" t="s">
        <v>2279</v>
      </c>
      <c r="B771" s="1" t="s">
        <v>7553</v>
      </c>
      <c r="C771" s="1" t="s">
        <v>6872</v>
      </c>
      <c r="D771" s="121" t="s">
        <v>1025</v>
      </c>
      <c r="E771" s="1" t="s">
        <v>1565</v>
      </c>
      <c r="F771" s="1" t="s">
        <v>6120</v>
      </c>
      <c r="G771" s="1" t="s">
        <v>1373</v>
      </c>
      <c r="H771" s="1">
        <v>10732</v>
      </c>
      <c r="I771" s="1" t="s">
        <v>10457</v>
      </c>
      <c r="J771" s="1" t="e">
        <v>#VALUE!</v>
      </c>
      <c r="K771" s="1" t="s">
        <v>5687</v>
      </c>
      <c r="L771" s="170">
        <v>0</v>
      </c>
      <c r="M771" s="170">
        <v>0</v>
      </c>
      <c r="N771" s="68">
        <v>0</v>
      </c>
      <c r="O771" s="86">
        <v>0</v>
      </c>
      <c r="P771" s="86">
        <v>0</v>
      </c>
      <c r="Q771" s="86">
        <v>0</v>
      </c>
      <c r="R771" s="86">
        <v>0</v>
      </c>
      <c r="S771" s="86">
        <v>0</v>
      </c>
      <c r="T771" s="86">
        <v>0</v>
      </c>
      <c r="U771" s="86">
        <v>0</v>
      </c>
      <c r="V771" s="86">
        <v>0</v>
      </c>
      <c r="W771" s="86">
        <v>0</v>
      </c>
      <c r="X771" s="86">
        <v>0</v>
      </c>
      <c r="Y771" s="86">
        <v>0</v>
      </c>
      <c r="Z771" s="86">
        <v>0</v>
      </c>
      <c r="AA771" s="49">
        <v>0</v>
      </c>
      <c r="AB771" s="7">
        <v>0</v>
      </c>
      <c r="AC771" s="57">
        <v>0</v>
      </c>
      <c r="AD771" s="57">
        <v>0</v>
      </c>
      <c r="AE771" s="57">
        <v>0</v>
      </c>
      <c r="AF771" s="57">
        <v>0</v>
      </c>
      <c r="AG771" s="57">
        <v>0</v>
      </c>
      <c r="AH771" s="57">
        <v>0</v>
      </c>
      <c r="AI771" s="7">
        <v>0</v>
      </c>
      <c r="AJ771" s="89">
        <v>0.20996323164924546</v>
      </c>
      <c r="AK771" s="7">
        <v>0</v>
      </c>
      <c r="AL771" s="57">
        <v>0.20996323164924546</v>
      </c>
      <c r="AM771" s="81">
        <v>360</v>
      </c>
      <c r="AN771" s="57">
        <v>0.20996323164924546</v>
      </c>
      <c r="AO771" s="62">
        <v>225</v>
      </c>
      <c r="AP771" s="62" t="s">
        <v>22151</v>
      </c>
      <c r="AQ771" s="56">
        <v>6.895458119358298</v>
      </c>
      <c r="AR771" s="57">
        <v>-6.6854948877090523</v>
      </c>
      <c r="AS771" s="81">
        <v>360</v>
      </c>
      <c r="AT771" s="57">
        <v>0</v>
      </c>
      <c r="AU771" s="63">
        <v>-13.513857214557907</v>
      </c>
      <c r="AV771" s="57"/>
      <c r="AW771" s="57">
        <v>0</v>
      </c>
      <c r="AX771" s="43">
        <v>0</v>
      </c>
      <c r="AY771" s="167">
        <v>999</v>
      </c>
      <c r="AZ771" s="110">
        <v>788</v>
      </c>
      <c r="BA771" s="71">
        <v>211</v>
      </c>
      <c r="BB771" s="162">
        <v>0</v>
      </c>
      <c r="BC771" s="162">
        <v>0</v>
      </c>
      <c r="BD771" s="267" t="s">
        <v>22151</v>
      </c>
    </row>
    <row r="772" spans="1:56" x14ac:dyDescent="0.3">
      <c r="A772" s="195" t="s">
        <v>14586</v>
      </c>
      <c r="B772" s="1" t="s">
        <v>6829</v>
      </c>
      <c r="C772" s="1" t="s">
        <v>6771</v>
      </c>
      <c r="D772" s="121" t="s">
        <v>14258</v>
      </c>
      <c r="E772" s="1" t="s">
        <v>3591</v>
      </c>
      <c r="F772" s="1" t="s">
        <v>3591</v>
      </c>
      <c r="G772" s="1" t="s">
        <v>1373</v>
      </c>
      <c r="H772" s="216">
        <v>9119</v>
      </c>
      <c r="I772" s="216" t="s">
        <v>14517</v>
      </c>
      <c r="J772" s="244" t="e">
        <v>#VALUE!</v>
      </c>
      <c r="K772" s="244" t="s">
        <v>15131</v>
      </c>
      <c r="L772" s="171">
        <v>0</v>
      </c>
      <c r="M772" s="171">
        <v>0</v>
      </c>
      <c r="N772" s="221">
        <v>0</v>
      </c>
      <c r="O772" s="102">
        <v>0</v>
      </c>
      <c r="P772" s="102">
        <v>0</v>
      </c>
      <c r="Q772" s="241">
        <v>0</v>
      </c>
      <c r="R772" s="102">
        <v>0</v>
      </c>
      <c r="S772" s="102">
        <v>0</v>
      </c>
      <c r="T772" s="241">
        <v>0</v>
      </c>
      <c r="U772" s="241">
        <v>0</v>
      </c>
      <c r="V772" s="241">
        <v>0</v>
      </c>
      <c r="W772" s="241">
        <v>0</v>
      </c>
      <c r="X772" s="241">
        <v>0</v>
      </c>
      <c r="Y772" s="241">
        <v>0</v>
      </c>
      <c r="Z772" s="241">
        <v>0</v>
      </c>
      <c r="AA772" s="235">
        <v>0</v>
      </c>
      <c r="AB772" s="236">
        <v>0</v>
      </c>
      <c r="AC772" s="236">
        <v>0</v>
      </c>
      <c r="AD772" s="225">
        <v>0</v>
      </c>
      <c r="AE772" s="236">
        <v>0</v>
      </c>
      <c r="AF772" s="225">
        <v>0</v>
      </c>
      <c r="AG772" s="225">
        <v>0</v>
      </c>
      <c r="AH772" s="236">
        <v>0</v>
      </c>
      <c r="AI772" s="236">
        <v>0</v>
      </c>
      <c r="AJ772" s="240">
        <v>0.20996323164924546</v>
      </c>
      <c r="AK772" s="236">
        <v>0</v>
      </c>
      <c r="AL772" s="242">
        <v>0.20996323164924546</v>
      </c>
      <c r="AM772" s="229">
        <v>360</v>
      </c>
      <c r="AN772" s="230">
        <v>0.20996323164924546</v>
      </c>
      <c r="AO772" s="250">
        <v>225</v>
      </c>
      <c r="AP772" s="233" t="s">
        <v>22151</v>
      </c>
      <c r="AQ772" s="235">
        <v>6.895458119358298</v>
      </c>
      <c r="AR772" s="236">
        <v>-6.6854948877090523</v>
      </c>
      <c r="AS772" s="238">
        <v>360</v>
      </c>
      <c r="AT772" s="236">
        <v>0</v>
      </c>
      <c r="AU772" s="243">
        <v>-13.513857214557907</v>
      </c>
      <c r="AV772" s="236"/>
      <c r="AW772" s="236">
        <v>0</v>
      </c>
      <c r="AX772" s="43">
        <v>0</v>
      </c>
      <c r="AY772" s="268">
        <v>999</v>
      </c>
      <c r="AZ772" s="107">
        <v>788</v>
      </c>
      <c r="BA772" s="226">
        <v>211</v>
      </c>
      <c r="BB772" s="258">
        <v>0</v>
      </c>
      <c r="BC772" s="258">
        <v>0</v>
      </c>
      <c r="BD772" s="267" t="s">
        <v>22151</v>
      </c>
    </row>
    <row r="773" spans="1:56" x14ac:dyDescent="0.3">
      <c r="A773" s="48" t="s">
        <v>16169</v>
      </c>
      <c r="B773" s="1" t="s">
        <v>6574</v>
      </c>
      <c r="C773" s="1" t="s">
        <v>6802</v>
      </c>
      <c r="D773" s="121" t="s">
        <v>16170</v>
      </c>
      <c r="E773" s="1" t="s">
        <v>1437</v>
      </c>
      <c r="F773" s="1" t="s">
        <v>9094</v>
      </c>
      <c r="G773" s="1" t="s">
        <v>1373</v>
      </c>
      <c r="H773" s="1">
        <v>7432</v>
      </c>
      <c r="I773" s="1" t="s">
        <v>16171</v>
      </c>
      <c r="J773" s="1" t="e">
        <v>#VALUE!</v>
      </c>
      <c r="K773" s="1" t="s">
        <v>16173</v>
      </c>
      <c r="L773" s="170">
        <v>0</v>
      </c>
      <c r="M773" s="170">
        <v>0</v>
      </c>
      <c r="N773" s="68">
        <v>0</v>
      </c>
      <c r="O773" s="86">
        <v>0</v>
      </c>
      <c r="P773" s="86">
        <v>0</v>
      </c>
      <c r="Q773" s="86">
        <v>0</v>
      </c>
      <c r="R773" s="86">
        <v>0</v>
      </c>
      <c r="S773" s="86">
        <v>0</v>
      </c>
      <c r="T773" s="86">
        <v>0</v>
      </c>
      <c r="U773" s="86">
        <v>0</v>
      </c>
      <c r="V773" s="86">
        <v>0</v>
      </c>
      <c r="W773" s="86">
        <v>0</v>
      </c>
      <c r="X773" s="86">
        <v>0</v>
      </c>
      <c r="Y773" s="86">
        <v>0</v>
      </c>
      <c r="Z773" s="86">
        <v>0</v>
      </c>
      <c r="AA773" s="49">
        <v>0</v>
      </c>
      <c r="AB773" s="7">
        <v>0</v>
      </c>
      <c r="AC773" s="7">
        <v>0</v>
      </c>
      <c r="AD773" s="7">
        <v>0</v>
      </c>
      <c r="AE773" s="7">
        <v>0</v>
      </c>
      <c r="AF773" s="7">
        <v>0</v>
      </c>
      <c r="AG773" s="7">
        <v>0</v>
      </c>
      <c r="AH773" s="7">
        <v>0</v>
      </c>
      <c r="AI773" s="7">
        <v>0</v>
      </c>
      <c r="AJ773" s="89">
        <v>0.20996323164924546</v>
      </c>
      <c r="AK773" s="7">
        <v>0</v>
      </c>
      <c r="AL773" s="7">
        <v>0.20996323164924546</v>
      </c>
      <c r="AM773" s="84">
        <v>360</v>
      </c>
      <c r="AN773" s="7">
        <v>0.20996323164924546</v>
      </c>
      <c r="AO773" s="18">
        <v>225</v>
      </c>
      <c r="AP773" s="18" t="s">
        <v>22151</v>
      </c>
      <c r="AQ773" s="49">
        <v>6.895458119358298</v>
      </c>
      <c r="AR773" s="7">
        <v>-6.6854948877090523</v>
      </c>
      <c r="AS773" s="84">
        <v>360</v>
      </c>
      <c r="AT773" s="15">
        <v>0</v>
      </c>
      <c r="AU773" s="46">
        <v>-13.513857214557907</v>
      </c>
      <c r="AV773" s="20"/>
      <c r="AW773" s="20">
        <v>0</v>
      </c>
      <c r="AX773" s="43">
        <v>0</v>
      </c>
      <c r="AY773" s="167">
        <v>999</v>
      </c>
      <c r="AZ773" s="110">
        <v>788</v>
      </c>
      <c r="BA773" s="71">
        <v>211</v>
      </c>
      <c r="BB773" s="162">
        <v>0</v>
      </c>
      <c r="BC773" s="162">
        <v>0</v>
      </c>
      <c r="BD773" s="267" t="s">
        <v>22151</v>
      </c>
    </row>
    <row r="774" spans="1:56" x14ac:dyDescent="0.3">
      <c r="A774" s="48" t="s">
        <v>12225</v>
      </c>
      <c r="B774" s="33" t="s">
        <v>6885</v>
      </c>
      <c r="C774" s="33" t="s">
        <v>6587</v>
      </c>
      <c r="D774" s="121" t="s">
        <v>11332</v>
      </c>
      <c r="E774" s="33" t="s">
        <v>1389</v>
      </c>
      <c r="F774" s="1" t="s">
        <v>6120</v>
      </c>
      <c r="G774" s="1" t="s">
        <v>1373</v>
      </c>
      <c r="H774" s="1">
        <v>14272</v>
      </c>
      <c r="I774" s="1" t="s">
        <v>11333</v>
      </c>
      <c r="J774" s="1" t="e">
        <v>#VALUE!</v>
      </c>
      <c r="K774" s="1" t="s">
        <v>12227</v>
      </c>
      <c r="L774" s="170">
        <v>0</v>
      </c>
      <c r="M774" s="170">
        <v>0</v>
      </c>
      <c r="N774" s="68">
        <v>0</v>
      </c>
      <c r="O774" s="86">
        <v>0</v>
      </c>
      <c r="P774" s="86">
        <v>0</v>
      </c>
      <c r="Q774" s="86">
        <v>0</v>
      </c>
      <c r="R774" s="86">
        <v>0</v>
      </c>
      <c r="S774" s="86">
        <v>0</v>
      </c>
      <c r="T774" s="86">
        <v>0</v>
      </c>
      <c r="U774" s="86">
        <v>0</v>
      </c>
      <c r="V774" s="86">
        <v>0</v>
      </c>
      <c r="W774" s="86">
        <v>0</v>
      </c>
      <c r="X774" s="86">
        <v>0</v>
      </c>
      <c r="Y774" s="86">
        <v>0</v>
      </c>
      <c r="Z774" s="86">
        <v>0</v>
      </c>
      <c r="AA774" s="49">
        <v>0</v>
      </c>
      <c r="AB774" s="7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7">
        <v>0</v>
      </c>
      <c r="AJ774" s="89">
        <v>0.20996323164924546</v>
      </c>
      <c r="AK774" s="7">
        <v>0</v>
      </c>
      <c r="AL774" s="36">
        <v>0.20996323164924546</v>
      </c>
      <c r="AM774" s="106">
        <v>360</v>
      </c>
      <c r="AN774" s="36">
        <v>0.20996323164924546</v>
      </c>
      <c r="AO774" s="37">
        <v>225</v>
      </c>
      <c r="AP774" s="37" t="s">
        <v>22151</v>
      </c>
      <c r="AQ774" s="70">
        <v>6.895458119358298</v>
      </c>
      <c r="AR774" s="36">
        <v>-6.6854948877090523</v>
      </c>
      <c r="AS774" s="106">
        <v>360</v>
      </c>
      <c r="AT774" s="36">
        <v>0</v>
      </c>
      <c r="AU774" s="45">
        <v>-13.513857214557907</v>
      </c>
      <c r="AV774" s="36"/>
      <c r="AW774" s="36">
        <v>0</v>
      </c>
      <c r="AX774" s="43">
        <v>0</v>
      </c>
      <c r="AY774" s="167">
        <v>999</v>
      </c>
      <c r="AZ774" s="110">
        <v>788</v>
      </c>
      <c r="BA774" s="71">
        <v>211</v>
      </c>
      <c r="BB774" s="162">
        <v>0</v>
      </c>
      <c r="BC774" s="162">
        <v>0</v>
      </c>
      <c r="BD774" s="267" t="s">
        <v>22151</v>
      </c>
    </row>
    <row r="775" spans="1:56" x14ac:dyDescent="0.3">
      <c r="A775" s="26" t="s">
        <v>3492</v>
      </c>
      <c r="B775" s="1" t="s">
        <v>6885</v>
      </c>
      <c r="C775" s="1" t="s">
        <v>7107</v>
      </c>
      <c r="D775" s="121" t="s">
        <v>1326</v>
      </c>
      <c r="E775" s="1" t="s">
        <v>3591</v>
      </c>
      <c r="F775" s="1" t="s">
        <v>3591</v>
      </c>
      <c r="G775" s="1" t="s">
        <v>1373</v>
      </c>
      <c r="H775" s="1">
        <v>12520</v>
      </c>
      <c r="I775" s="1" t="s">
        <v>10633</v>
      </c>
      <c r="J775" s="1" t="e">
        <v>#VALUE!</v>
      </c>
      <c r="K775" s="1" t="s">
        <v>5719</v>
      </c>
      <c r="L775" s="170">
        <v>0</v>
      </c>
      <c r="M775" s="170">
        <v>0</v>
      </c>
      <c r="N775" s="68">
        <v>0</v>
      </c>
      <c r="O775" s="85">
        <v>0</v>
      </c>
      <c r="P775" s="85">
        <v>0</v>
      </c>
      <c r="Q775" s="85">
        <v>0</v>
      </c>
      <c r="R775" s="85">
        <v>0</v>
      </c>
      <c r="S775" s="85">
        <v>0</v>
      </c>
      <c r="T775" s="85">
        <v>0</v>
      </c>
      <c r="U775" s="85">
        <v>0</v>
      </c>
      <c r="V775" s="85">
        <v>0</v>
      </c>
      <c r="W775" s="85">
        <v>0</v>
      </c>
      <c r="X775" s="85">
        <v>0</v>
      </c>
      <c r="Y775" s="85">
        <v>0</v>
      </c>
      <c r="Z775" s="85">
        <v>0</v>
      </c>
      <c r="AA775" s="87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88">
        <v>0.20996323164924546</v>
      </c>
      <c r="AK775" s="5">
        <v>0</v>
      </c>
      <c r="AL775" s="5">
        <v>0.20996323164924546</v>
      </c>
      <c r="AM775" s="68">
        <v>360</v>
      </c>
      <c r="AN775" s="5">
        <v>0.20996323164924546</v>
      </c>
      <c r="AO775" s="17">
        <v>225</v>
      </c>
      <c r="AP775" s="17" t="s">
        <v>22151</v>
      </c>
      <c r="AQ775" s="49">
        <v>6.895458119358298</v>
      </c>
      <c r="AR775" s="7">
        <v>-6.6854948877090523</v>
      </c>
      <c r="AS775" s="84">
        <v>360</v>
      </c>
      <c r="AT775" s="14">
        <v>0</v>
      </c>
      <c r="AU775" s="42">
        <v>-13.513857214557907</v>
      </c>
      <c r="AV775" s="19"/>
      <c r="AW775" s="19">
        <v>0</v>
      </c>
      <c r="AX775" s="43">
        <v>0</v>
      </c>
      <c r="AY775" s="167">
        <v>999</v>
      </c>
      <c r="AZ775" s="167">
        <v>788</v>
      </c>
      <c r="BA775" s="113">
        <v>211</v>
      </c>
      <c r="BB775" s="160">
        <v>0</v>
      </c>
      <c r="BC775" s="160">
        <v>0</v>
      </c>
      <c r="BD775" s="267" t="s">
        <v>22151</v>
      </c>
    </row>
    <row r="776" spans="1:56" x14ac:dyDescent="0.3">
      <c r="A776" s="48" t="s">
        <v>8242</v>
      </c>
      <c r="B776" s="33" t="s">
        <v>8243</v>
      </c>
      <c r="C776" s="33" t="s">
        <v>7037</v>
      </c>
      <c r="D776" s="121" t="s">
        <v>8694</v>
      </c>
      <c r="E776" s="33" t="s">
        <v>1449</v>
      </c>
      <c r="F776" s="1" t="s">
        <v>6120</v>
      </c>
      <c r="G776" s="1" t="s">
        <v>1373</v>
      </c>
      <c r="H776" s="1">
        <v>12638</v>
      </c>
      <c r="I776" s="1" t="s">
        <v>10182</v>
      </c>
      <c r="J776" s="1" t="e">
        <v>#VALUE!</v>
      </c>
      <c r="K776" s="1" t="s">
        <v>8698</v>
      </c>
      <c r="L776" s="170">
        <v>0</v>
      </c>
      <c r="M776" s="170">
        <v>0</v>
      </c>
      <c r="N776" s="68">
        <v>0</v>
      </c>
      <c r="O776" s="86">
        <v>0</v>
      </c>
      <c r="P776" s="86">
        <v>0</v>
      </c>
      <c r="Q776" s="86">
        <v>0</v>
      </c>
      <c r="R776" s="86">
        <v>0</v>
      </c>
      <c r="S776" s="86">
        <v>0</v>
      </c>
      <c r="T776" s="86">
        <v>0</v>
      </c>
      <c r="U776" s="86">
        <v>0</v>
      </c>
      <c r="V776" s="86">
        <v>0</v>
      </c>
      <c r="W776" s="86">
        <v>0</v>
      </c>
      <c r="X776" s="86">
        <v>0</v>
      </c>
      <c r="Y776" s="86">
        <v>0</v>
      </c>
      <c r="Z776" s="86">
        <v>0</v>
      </c>
      <c r="AA776" s="49">
        <v>0</v>
      </c>
      <c r="AB776" s="7">
        <v>0</v>
      </c>
      <c r="AC776" s="7">
        <v>0</v>
      </c>
      <c r="AD776" s="7">
        <v>0</v>
      </c>
      <c r="AE776" s="7">
        <v>0</v>
      </c>
      <c r="AF776" s="7">
        <v>0</v>
      </c>
      <c r="AG776" s="7">
        <v>0</v>
      </c>
      <c r="AH776" s="7">
        <v>0</v>
      </c>
      <c r="AI776" s="7">
        <v>0</v>
      </c>
      <c r="AJ776" s="89">
        <v>0.20996323164924546</v>
      </c>
      <c r="AK776" s="7">
        <v>0</v>
      </c>
      <c r="AL776" s="7">
        <v>0.20996323164924546</v>
      </c>
      <c r="AM776" s="84">
        <v>360</v>
      </c>
      <c r="AN776" s="7">
        <v>0.20996323164924546</v>
      </c>
      <c r="AO776" s="18">
        <v>225</v>
      </c>
      <c r="AP776" s="18" t="s">
        <v>22151</v>
      </c>
      <c r="AQ776" s="49">
        <v>6.895458119358298</v>
      </c>
      <c r="AR776" s="50">
        <v>-6.6854948877090523</v>
      </c>
      <c r="AS776" s="108">
        <v>360</v>
      </c>
      <c r="AT776" s="15">
        <v>0</v>
      </c>
      <c r="AU776" s="46">
        <v>-13.513857214557907</v>
      </c>
      <c r="AV776" s="20"/>
      <c r="AW776" s="20">
        <v>0</v>
      </c>
      <c r="AX776" s="43">
        <v>0</v>
      </c>
      <c r="AY776" s="167">
        <v>999</v>
      </c>
      <c r="AZ776" s="110">
        <v>788</v>
      </c>
      <c r="BA776" s="71">
        <v>211</v>
      </c>
      <c r="BB776" s="162">
        <v>0</v>
      </c>
      <c r="BC776" s="162">
        <v>0</v>
      </c>
      <c r="BD776" s="267" t="s">
        <v>22151</v>
      </c>
    </row>
    <row r="777" spans="1:56" x14ac:dyDescent="0.3">
      <c r="A777" s="48" t="s">
        <v>2362</v>
      </c>
      <c r="B777" s="1" t="s">
        <v>7939</v>
      </c>
      <c r="C777" s="1" t="s">
        <v>7799</v>
      </c>
      <c r="D777" s="121" t="s">
        <v>1139</v>
      </c>
      <c r="E777" s="1" t="s">
        <v>1430</v>
      </c>
      <c r="F777" s="1" t="s">
        <v>6120</v>
      </c>
      <c r="G777" s="1" t="s">
        <v>1373</v>
      </c>
      <c r="H777" s="1">
        <v>7773</v>
      </c>
      <c r="I777" s="1" t="s">
        <v>9193</v>
      </c>
      <c r="J777" s="1" t="e">
        <v>#VALUE!</v>
      </c>
      <c r="K777" s="1" t="s">
        <v>5753</v>
      </c>
      <c r="L777" s="170">
        <v>0</v>
      </c>
      <c r="M777" s="170">
        <v>0</v>
      </c>
      <c r="N777" s="68">
        <v>0</v>
      </c>
      <c r="O777" s="86">
        <v>0</v>
      </c>
      <c r="P777" s="86">
        <v>0</v>
      </c>
      <c r="Q777" s="86">
        <v>0</v>
      </c>
      <c r="R777" s="86">
        <v>0</v>
      </c>
      <c r="S777" s="86">
        <v>0</v>
      </c>
      <c r="T777" s="86">
        <v>0</v>
      </c>
      <c r="U777" s="86">
        <v>0</v>
      </c>
      <c r="V777" s="86">
        <v>0</v>
      </c>
      <c r="W777" s="86">
        <v>0</v>
      </c>
      <c r="X777" s="86">
        <v>0</v>
      </c>
      <c r="Y777" s="86">
        <v>0</v>
      </c>
      <c r="Z777" s="86">
        <v>0</v>
      </c>
      <c r="AA777" s="49">
        <v>0</v>
      </c>
      <c r="AB777" s="7">
        <v>0</v>
      </c>
      <c r="AC777" s="7">
        <v>0</v>
      </c>
      <c r="AD777" s="7">
        <v>0</v>
      </c>
      <c r="AE777" s="7">
        <v>0</v>
      </c>
      <c r="AF777" s="7">
        <v>0</v>
      </c>
      <c r="AG777" s="7">
        <v>0</v>
      </c>
      <c r="AH777" s="7">
        <v>0</v>
      </c>
      <c r="AI777" s="7">
        <v>0</v>
      </c>
      <c r="AJ777" s="89">
        <v>0.20996323164924546</v>
      </c>
      <c r="AK777" s="7">
        <v>0</v>
      </c>
      <c r="AL777" s="7">
        <v>0.20996323164924546</v>
      </c>
      <c r="AM777" s="84">
        <v>360</v>
      </c>
      <c r="AN777" s="7">
        <v>0.20996323164924546</v>
      </c>
      <c r="AO777" s="18">
        <v>225</v>
      </c>
      <c r="AP777" s="18" t="s">
        <v>22151</v>
      </c>
      <c r="AQ777" s="49">
        <v>6.895458119358298</v>
      </c>
      <c r="AR777" s="7">
        <v>-6.6854948877090523</v>
      </c>
      <c r="AS777" s="84">
        <v>360</v>
      </c>
      <c r="AT777" s="15">
        <v>0</v>
      </c>
      <c r="AU777" s="46">
        <v>-13.513857214557907</v>
      </c>
      <c r="AV777" s="20"/>
      <c r="AW777" s="20">
        <v>0</v>
      </c>
      <c r="AX777" s="43">
        <v>0</v>
      </c>
      <c r="AY777" s="167">
        <v>999</v>
      </c>
      <c r="AZ777" s="110">
        <v>788</v>
      </c>
      <c r="BA777" s="71">
        <v>211</v>
      </c>
      <c r="BB777" s="162">
        <v>0</v>
      </c>
      <c r="BC777" s="162">
        <v>0</v>
      </c>
      <c r="BD777" s="267" t="s">
        <v>22151</v>
      </c>
    </row>
    <row r="778" spans="1:56" x14ac:dyDescent="0.3">
      <c r="A778" s="48" t="s">
        <v>2364</v>
      </c>
      <c r="B778" s="33" t="s">
        <v>7143</v>
      </c>
      <c r="C778" s="33" t="s">
        <v>6767</v>
      </c>
      <c r="D778" s="121" t="s">
        <v>814</v>
      </c>
      <c r="E778" s="33" t="s">
        <v>3591</v>
      </c>
      <c r="F778" s="1" t="s">
        <v>3591</v>
      </c>
      <c r="G778" s="1" t="s">
        <v>1373</v>
      </c>
      <c r="H778" s="1">
        <v>9174</v>
      </c>
      <c r="I778" s="1" t="s">
        <v>9997</v>
      </c>
      <c r="J778" s="1" t="e">
        <v>#VALUE!</v>
      </c>
      <c r="K778" s="1" t="s">
        <v>5754</v>
      </c>
      <c r="L778" s="170">
        <v>0</v>
      </c>
      <c r="M778" s="170">
        <v>0</v>
      </c>
      <c r="N778" s="68">
        <v>0</v>
      </c>
      <c r="O778" s="86">
        <v>0</v>
      </c>
      <c r="P778" s="86">
        <v>0</v>
      </c>
      <c r="Q778" s="86">
        <v>0</v>
      </c>
      <c r="R778" s="86">
        <v>0</v>
      </c>
      <c r="S778" s="86">
        <v>0</v>
      </c>
      <c r="T778" s="86">
        <v>0</v>
      </c>
      <c r="U778" s="86">
        <v>0</v>
      </c>
      <c r="V778" s="86">
        <v>0</v>
      </c>
      <c r="W778" s="86">
        <v>0</v>
      </c>
      <c r="X778" s="86">
        <v>0</v>
      </c>
      <c r="Y778" s="86">
        <v>0</v>
      </c>
      <c r="Z778" s="86">
        <v>0</v>
      </c>
      <c r="AA778" s="49">
        <v>0</v>
      </c>
      <c r="AB778" s="7">
        <v>0</v>
      </c>
      <c r="AC778" s="7">
        <v>0</v>
      </c>
      <c r="AD778" s="7">
        <v>0</v>
      </c>
      <c r="AE778" s="7">
        <v>0</v>
      </c>
      <c r="AF778" s="7">
        <v>0</v>
      </c>
      <c r="AG778" s="7">
        <v>0</v>
      </c>
      <c r="AH778" s="7">
        <v>0</v>
      </c>
      <c r="AI778" s="7">
        <v>0</v>
      </c>
      <c r="AJ778" s="89">
        <v>0.20996323164924546</v>
      </c>
      <c r="AK778" s="7">
        <v>0</v>
      </c>
      <c r="AL778" s="7">
        <v>0.20996323164924546</v>
      </c>
      <c r="AM778" s="84">
        <v>360</v>
      </c>
      <c r="AN778" s="7">
        <v>0.20996323164924546</v>
      </c>
      <c r="AO778" s="18">
        <v>225</v>
      </c>
      <c r="AP778" s="18" t="s">
        <v>22151</v>
      </c>
      <c r="AQ778" s="49">
        <v>6.895458119358298</v>
      </c>
      <c r="AR778" s="7">
        <v>-6.6854948877090523</v>
      </c>
      <c r="AS778" s="84">
        <v>360</v>
      </c>
      <c r="AT778" s="15">
        <v>0</v>
      </c>
      <c r="AU778" s="46">
        <v>-13.513857214557907</v>
      </c>
      <c r="AV778" s="20"/>
      <c r="AW778" s="20">
        <v>0</v>
      </c>
      <c r="AX778" s="43">
        <v>0</v>
      </c>
      <c r="AY778" s="167">
        <v>999</v>
      </c>
      <c r="AZ778" s="110">
        <v>788</v>
      </c>
      <c r="BA778" s="71">
        <v>211</v>
      </c>
      <c r="BB778" s="162">
        <v>0</v>
      </c>
      <c r="BC778" s="162">
        <v>0</v>
      </c>
      <c r="BD778" s="267" t="s">
        <v>22151</v>
      </c>
    </row>
    <row r="779" spans="1:56" x14ac:dyDescent="0.3">
      <c r="A779" s="195" t="s">
        <v>14815</v>
      </c>
      <c r="B779" s="1" t="s">
        <v>7446</v>
      </c>
      <c r="C779" s="1" t="s">
        <v>6551</v>
      </c>
      <c r="D779" s="121" t="s">
        <v>14743</v>
      </c>
      <c r="E779" s="1" t="s">
        <v>1409</v>
      </c>
      <c r="F779" s="1" t="s">
        <v>9094</v>
      </c>
      <c r="G779" s="1" t="s">
        <v>1373</v>
      </c>
      <c r="H779" s="216">
        <v>17877</v>
      </c>
      <c r="I779" s="216" t="s">
        <v>14816</v>
      </c>
      <c r="J779" s="244" t="e">
        <v>#VALUE!</v>
      </c>
      <c r="K779" s="244" t="s">
        <v>15140</v>
      </c>
      <c r="L779" s="171">
        <v>0</v>
      </c>
      <c r="M779" s="171">
        <v>0</v>
      </c>
      <c r="N779" s="221">
        <v>0</v>
      </c>
      <c r="O779" s="102">
        <v>0</v>
      </c>
      <c r="P779" s="102">
        <v>0</v>
      </c>
      <c r="Q779" s="241">
        <v>0</v>
      </c>
      <c r="R779" s="102">
        <v>0</v>
      </c>
      <c r="S779" s="102">
        <v>0</v>
      </c>
      <c r="T779" s="241">
        <v>0</v>
      </c>
      <c r="U779" s="241">
        <v>0</v>
      </c>
      <c r="V779" s="241">
        <v>0</v>
      </c>
      <c r="W779" s="241">
        <v>0</v>
      </c>
      <c r="X779" s="241">
        <v>0</v>
      </c>
      <c r="Y779" s="241">
        <v>0</v>
      </c>
      <c r="Z779" s="241">
        <v>0</v>
      </c>
      <c r="AA779" s="235">
        <v>0</v>
      </c>
      <c r="AB779" s="236">
        <v>0</v>
      </c>
      <c r="AC779" s="236">
        <v>0</v>
      </c>
      <c r="AD779" s="225">
        <v>0</v>
      </c>
      <c r="AE779" s="236">
        <v>0</v>
      </c>
      <c r="AF779" s="225">
        <v>0</v>
      </c>
      <c r="AG779" s="225">
        <v>0</v>
      </c>
      <c r="AH779" s="236">
        <v>0</v>
      </c>
      <c r="AI779" s="236">
        <v>0</v>
      </c>
      <c r="AJ779" s="240">
        <v>0.20996323164924546</v>
      </c>
      <c r="AK779" s="236">
        <v>0</v>
      </c>
      <c r="AL779" s="242">
        <v>0.20996323164924546</v>
      </c>
      <c r="AM779" s="229">
        <v>360</v>
      </c>
      <c r="AN779" s="230">
        <v>0.20996323164924546</v>
      </c>
      <c r="AO779" s="250">
        <v>225</v>
      </c>
      <c r="AP779" s="233" t="s">
        <v>22151</v>
      </c>
      <c r="AQ779" s="235">
        <v>6.895458119358298</v>
      </c>
      <c r="AR779" s="236">
        <v>-6.6854948877090523</v>
      </c>
      <c r="AS779" s="238">
        <v>360</v>
      </c>
      <c r="AT779" s="236">
        <v>0</v>
      </c>
      <c r="AU779" s="243">
        <v>-13.513857214557907</v>
      </c>
      <c r="AV779" s="236"/>
      <c r="AW779" s="236">
        <v>0</v>
      </c>
      <c r="AX779" s="43">
        <v>0</v>
      </c>
      <c r="AY779" s="268">
        <v>999</v>
      </c>
      <c r="AZ779" s="107">
        <v>788</v>
      </c>
      <c r="BA779" s="226">
        <v>211</v>
      </c>
      <c r="BB779" s="258">
        <v>0</v>
      </c>
      <c r="BC779" s="258">
        <v>0</v>
      </c>
      <c r="BD779" s="267" t="s">
        <v>22151</v>
      </c>
    </row>
    <row r="780" spans="1:56" x14ac:dyDescent="0.3">
      <c r="A780" s="53" t="s">
        <v>14592</v>
      </c>
      <c r="B780" s="33" t="s">
        <v>14593</v>
      </c>
      <c r="C780" s="33" t="s">
        <v>6581</v>
      </c>
      <c r="D780" s="121" t="s">
        <v>14261</v>
      </c>
      <c r="E780" s="33" t="s">
        <v>1426</v>
      </c>
      <c r="F780" s="1" t="s">
        <v>6120</v>
      </c>
      <c r="G780" s="1" t="s">
        <v>1373</v>
      </c>
      <c r="H780" s="1">
        <v>11694</v>
      </c>
      <c r="I780" s="1" t="s">
        <v>14594</v>
      </c>
      <c r="J780" s="1" t="e">
        <v>#VALUE!</v>
      </c>
      <c r="K780" s="1" t="s">
        <v>15142</v>
      </c>
      <c r="L780" s="170">
        <v>0</v>
      </c>
      <c r="M780" s="170">
        <v>0</v>
      </c>
      <c r="N780" s="68">
        <v>0</v>
      </c>
      <c r="O780" s="85">
        <v>0</v>
      </c>
      <c r="P780" s="85">
        <v>0</v>
      </c>
      <c r="Q780" s="78">
        <v>0</v>
      </c>
      <c r="R780" s="78">
        <v>0</v>
      </c>
      <c r="S780" s="78">
        <v>0</v>
      </c>
      <c r="T780" s="78">
        <v>0</v>
      </c>
      <c r="U780" s="78">
        <v>0</v>
      </c>
      <c r="V780" s="78">
        <v>0</v>
      </c>
      <c r="W780" s="78">
        <v>0</v>
      </c>
      <c r="X780" s="78">
        <v>0</v>
      </c>
      <c r="Y780" s="78">
        <v>0</v>
      </c>
      <c r="Z780" s="78">
        <v>0</v>
      </c>
      <c r="AA780" s="79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80">
        <v>0.20996323164924546</v>
      </c>
      <c r="AK780" s="54">
        <v>0</v>
      </c>
      <c r="AL780" s="54">
        <v>0.20996323164924546</v>
      </c>
      <c r="AM780" s="77">
        <v>360</v>
      </c>
      <c r="AN780" s="54">
        <v>0.20996323164924546</v>
      </c>
      <c r="AO780" s="59">
        <v>225</v>
      </c>
      <c r="AP780" s="59" t="s">
        <v>22151</v>
      </c>
      <c r="AQ780" s="56">
        <v>6.895458119358298</v>
      </c>
      <c r="AR780" s="57">
        <v>-6.6854948877090523</v>
      </c>
      <c r="AS780" s="81">
        <v>360</v>
      </c>
      <c r="AT780" s="54">
        <v>0</v>
      </c>
      <c r="AU780" s="60">
        <v>-13.513857214557907</v>
      </c>
      <c r="AV780" s="54"/>
      <c r="AW780" s="54">
        <v>0</v>
      </c>
      <c r="AX780" s="43">
        <v>0</v>
      </c>
      <c r="AY780" s="167">
        <v>999</v>
      </c>
      <c r="AZ780" s="167">
        <v>788</v>
      </c>
      <c r="BA780" s="113">
        <v>211</v>
      </c>
      <c r="BB780" s="160">
        <v>0</v>
      </c>
      <c r="BC780" s="160">
        <v>0</v>
      </c>
      <c r="BD780" s="267" t="s">
        <v>22151</v>
      </c>
    </row>
    <row r="781" spans="1:56" x14ac:dyDescent="0.3">
      <c r="A781" s="48" t="s">
        <v>14595</v>
      </c>
      <c r="B781" s="1" t="s">
        <v>14596</v>
      </c>
      <c r="C781" s="1" t="s">
        <v>6623</v>
      </c>
      <c r="D781" s="121" t="s">
        <v>14226</v>
      </c>
      <c r="E781" s="1" t="s">
        <v>1531</v>
      </c>
      <c r="F781" s="1" t="s">
        <v>9094</v>
      </c>
      <c r="G781" s="1" t="s">
        <v>1373</v>
      </c>
      <c r="H781" s="1">
        <v>13420</v>
      </c>
      <c r="I781" s="1" t="s">
        <v>14521</v>
      </c>
      <c r="J781" s="1" t="e">
        <v>#VALUE!</v>
      </c>
      <c r="K781" s="1" t="s">
        <v>15144</v>
      </c>
      <c r="L781" s="170">
        <v>0</v>
      </c>
      <c r="M781" s="170">
        <v>0</v>
      </c>
      <c r="N781" s="68">
        <v>0</v>
      </c>
      <c r="O781" s="86">
        <v>0</v>
      </c>
      <c r="P781" s="86">
        <v>0</v>
      </c>
      <c r="Q781" s="86">
        <v>0</v>
      </c>
      <c r="R781" s="86">
        <v>0</v>
      </c>
      <c r="S781" s="86">
        <v>0</v>
      </c>
      <c r="T781" s="86">
        <v>0</v>
      </c>
      <c r="U781" s="86">
        <v>0</v>
      </c>
      <c r="V781" s="86">
        <v>0</v>
      </c>
      <c r="W781" s="86">
        <v>0</v>
      </c>
      <c r="X781" s="86">
        <v>0</v>
      </c>
      <c r="Y781" s="86">
        <v>0</v>
      </c>
      <c r="Z781" s="86">
        <v>0</v>
      </c>
      <c r="AA781" s="49">
        <v>0</v>
      </c>
      <c r="AB781" s="7">
        <v>0</v>
      </c>
      <c r="AC781" s="7">
        <v>0</v>
      </c>
      <c r="AD781" s="7">
        <v>0</v>
      </c>
      <c r="AE781" s="7">
        <v>0</v>
      </c>
      <c r="AF781" s="7">
        <v>0</v>
      </c>
      <c r="AG781" s="7">
        <v>0</v>
      </c>
      <c r="AH781" s="7">
        <v>0</v>
      </c>
      <c r="AI781" s="7">
        <v>0</v>
      </c>
      <c r="AJ781" s="89">
        <v>0.20996323164924546</v>
      </c>
      <c r="AK781" s="7">
        <v>0</v>
      </c>
      <c r="AL781" s="7">
        <v>0.20996323164924546</v>
      </c>
      <c r="AM781" s="84">
        <v>360</v>
      </c>
      <c r="AN781" s="7">
        <v>0.20996323164924546</v>
      </c>
      <c r="AO781" s="18">
        <v>225</v>
      </c>
      <c r="AP781" s="18" t="s">
        <v>22151</v>
      </c>
      <c r="AQ781" s="49">
        <v>6.895458119358298</v>
      </c>
      <c r="AR781" s="50">
        <v>-6.6854948877090523</v>
      </c>
      <c r="AS781" s="108">
        <v>360</v>
      </c>
      <c r="AT781" s="15">
        <v>0</v>
      </c>
      <c r="AU781" s="46">
        <v>-13.513857214557907</v>
      </c>
      <c r="AV781" s="20"/>
      <c r="AW781" s="20">
        <v>0</v>
      </c>
      <c r="AX781" s="43">
        <v>0</v>
      </c>
      <c r="AY781" s="167">
        <v>999</v>
      </c>
      <c r="AZ781" s="110">
        <v>788</v>
      </c>
      <c r="BA781" s="71">
        <v>211</v>
      </c>
      <c r="BB781" s="162">
        <v>0</v>
      </c>
      <c r="BC781" s="162">
        <v>0</v>
      </c>
      <c r="BD781" s="267" t="s">
        <v>22151</v>
      </c>
    </row>
    <row r="782" spans="1:56" x14ac:dyDescent="0.3">
      <c r="A782" s="48" t="s">
        <v>2394</v>
      </c>
      <c r="B782" s="33" t="s">
        <v>7556</v>
      </c>
      <c r="C782" s="33" t="s">
        <v>7557</v>
      </c>
      <c r="D782" s="121" t="s">
        <v>955</v>
      </c>
      <c r="E782" s="33" t="s">
        <v>3591</v>
      </c>
      <c r="F782" s="1" t="s">
        <v>3591</v>
      </c>
      <c r="G782" s="1" t="s">
        <v>1373</v>
      </c>
      <c r="H782" s="1">
        <v>6570</v>
      </c>
      <c r="I782" s="1" t="s">
        <v>10262</v>
      </c>
      <c r="J782" s="1" t="e">
        <v>#VALUE!</v>
      </c>
      <c r="K782" s="1" t="s">
        <v>5777</v>
      </c>
      <c r="L782" s="170">
        <v>0</v>
      </c>
      <c r="M782" s="170">
        <v>0</v>
      </c>
      <c r="N782" s="68">
        <v>0</v>
      </c>
      <c r="O782" s="86">
        <v>0</v>
      </c>
      <c r="P782" s="86">
        <v>0</v>
      </c>
      <c r="Q782" s="86">
        <v>0</v>
      </c>
      <c r="R782" s="86">
        <v>0</v>
      </c>
      <c r="S782" s="86">
        <v>0</v>
      </c>
      <c r="T782" s="86">
        <v>0</v>
      </c>
      <c r="U782" s="86">
        <v>0</v>
      </c>
      <c r="V782" s="86">
        <v>0</v>
      </c>
      <c r="W782" s="86">
        <v>0</v>
      </c>
      <c r="X782" s="86">
        <v>0</v>
      </c>
      <c r="Y782" s="86">
        <v>0</v>
      </c>
      <c r="Z782" s="86">
        <v>0</v>
      </c>
      <c r="AA782" s="49">
        <v>0</v>
      </c>
      <c r="AB782" s="7">
        <v>0</v>
      </c>
      <c r="AC782" s="7">
        <v>0</v>
      </c>
      <c r="AD782" s="7">
        <v>0</v>
      </c>
      <c r="AE782" s="7">
        <v>0</v>
      </c>
      <c r="AF782" s="7">
        <v>0</v>
      </c>
      <c r="AG782" s="7">
        <v>0</v>
      </c>
      <c r="AH782" s="7">
        <v>0</v>
      </c>
      <c r="AI782" s="7">
        <v>0</v>
      </c>
      <c r="AJ782" s="89">
        <v>0.20996323164924546</v>
      </c>
      <c r="AK782" s="7">
        <v>0</v>
      </c>
      <c r="AL782" s="7">
        <v>0.20996323164924546</v>
      </c>
      <c r="AM782" s="84">
        <v>360</v>
      </c>
      <c r="AN782" s="7">
        <v>0.20996323164924546</v>
      </c>
      <c r="AO782" s="18">
        <v>225</v>
      </c>
      <c r="AP782" s="18" t="s">
        <v>22151</v>
      </c>
      <c r="AQ782" s="49">
        <v>6.895458119358298</v>
      </c>
      <c r="AR782" s="7">
        <v>-6.6854948877090523</v>
      </c>
      <c r="AS782" s="84">
        <v>360</v>
      </c>
      <c r="AT782" s="15">
        <v>0</v>
      </c>
      <c r="AU782" s="46">
        <v>-13.513857214557907</v>
      </c>
      <c r="AV782" s="20"/>
      <c r="AW782" s="20">
        <v>0</v>
      </c>
      <c r="AX782" s="43">
        <v>0</v>
      </c>
      <c r="AY782" s="167">
        <v>999</v>
      </c>
      <c r="AZ782" s="110">
        <v>788</v>
      </c>
      <c r="BA782" s="71">
        <v>211</v>
      </c>
      <c r="BB782" s="162">
        <v>0</v>
      </c>
      <c r="BC782" s="162">
        <v>0</v>
      </c>
      <c r="BD782" s="267" t="s">
        <v>22151</v>
      </c>
    </row>
    <row r="783" spans="1:56" x14ac:dyDescent="0.3">
      <c r="A783" s="61" t="s">
        <v>2397</v>
      </c>
      <c r="B783" s="33" t="s">
        <v>7943</v>
      </c>
      <c r="C783" s="33" t="s">
        <v>6726</v>
      </c>
      <c r="D783" s="121" t="s">
        <v>1195</v>
      </c>
      <c r="E783" s="33" t="s">
        <v>1372</v>
      </c>
      <c r="F783" s="1" t="s">
        <v>6120</v>
      </c>
      <c r="G783" s="1" t="s">
        <v>1373</v>
      </c>
      <c r="H783" s="1">
        <v>9486</v>
      </c>
      <c r="I783" s="1" t="s">
        <v>10936</v>
      </c>
      <c r="J783" s="1" t="e">
        <v>#VALUE!</v>
      </c>
      <c r="K783" s="1" t="s">
        <v>5778</v>
      </c>
      <c r="L783" s="170">
        <v>0</v>
      </c>
      <c r="M783" s="170">
        <v>0</v>
      </c>
      <c r="N783" s="68">
        <v>0</v>
      </c>
      <c r="O783" s="86">
        <v>0</v>
      </c>
      <c r="P783" s="86">
        <v>0</v>
      </c>
      <c r="Q783" s="82">
        <v>0</v>
      </c>
      <c r="R783" s="82">
        <v>0</v>
      </c>
      <c r="S783" s="82">
        <v>0</v>
      </c>
      <c r="T783" s="82">
        <v>0</v>
      </c>
      <c r="U783" s="82">
        <v>0</v>
      </c>
      <c r="V783" s="82">
        <v>0</v>
      </c>
      <c r="W783" s="82">
        <v>0</v>
      </c>
      <c r="X783" s="82">
        <v>0</v>
      </c>
      <c r="Y783" s="82">
        <v>0</v>
      </c>
      <c r="Z783" s="82">
        <v>0</v>
      </c>
      <c r="AA783" s="56">
        <v>0</v>
      </c>
      <c r="AB783" s="57">
        <v>0</v>
      </c>
      <c r="AC783" s="57">
        <v>0</v>
      </c>
      <c r="AD783" s="57">
        <v>0</v>
      </c>
      <c r="AE783" s="57">
        <v>0</v>
      </c>
      <c r="AF783" s="57">
        <v>0</v>
      </c>
      <c r="AG783" s="57">
        <v>0</v>
      </c>
      <c r="AH783" s="57">
        <v>0</v>
      </c>
      <c r="AI783" s="57">
        <v>0</v>
      </c>
      <c r="AJ783" s="83">
        <v>0.20996323164924546</v>
      </c>
      <c r="AK783" s="57">
        <v>0</v>
      </c>
      <c r="AL783" s="57">
        <v>0.20996323164924546</v>
      </c>
      <c r="AM783" s="81">
        <v>360</v>
      </c>
      <c r="AN783" s="57">
        <v>0.20996323164924546</v>
      </c>
      <c r="AO783" s="62">
        <v>225</v>
      </c>
      <c r="AP783" s="62" t="s">
        <v>22151</v>
      </c>
      <c r="AQ783" s="56">
        <v>6.895458119358298</v>
      </c>
      <c r="AR783" s="57">
        <v>-6.6854948877090523</v>
      </c>
      <c r="AS783" s="81">
        <v>360</v>
      </c>
      <c r="AT783" s="57">
        <v>0</v>
      </c>
      <c r="AU783" s="63">
        <v>-13.513857214557907</v>
      </c>
      <c r="AV783" s="57"/>
      <c r="AW783" s="57">
        <v>0</v>
      </c>
      <c r="AX783" s="43">
        <v>0</v>
      </c>
      <c r="AY783" s="167">
        <v>999</v>
      </c>
      <c r="AZ783" s="110">
        <v>788</v>
      </c>
      <c r="BA783" s="71">
        <v>211</v>
      </c>
      <c r="BB783" s="162">
        <v>0</v>
      </c>
      <c r="BC783" s="162">
        <v>0</v>
      </c>
      <c r="BD783" s="267" t="s">
        <v>22151</v>
      </c>
    </row>
    <row r="784" spans="1:56" x14ac:dyDescent="0.3">
      <c r="A784" s="179" t="s">
        <v>2417</v>
      </c>
      <c r="B784" s="1" t="s">
        <v>7949</v>
      </c>
      <c r="C784" s="1" t="s">
        <v>6594</v>
      </c>
      <c r="D784" s="121" t="s">
        <v>963</v>
      </c>
      <c r="E784" s="1" t="s">
        <v>1531</v>
      </c>
      <c r="F784" s="1" t="s">
        <v>9094</v>
      </c>
      <c r="G784" s="1" t="s">
        <v>1373</v>
      </c>
      <c r="H784" s="216">
        <v>6248</v>
      </c>
      <c r="I784" s="216" t="s">
        <v>10224</v>
      </c>
      <c r="J784" s="244" t="e">
        <v>#VALUE!</v>
      </c>
      <c r="K784" s="244" t="s">
        <v>8713</v>
      </c>
      <c r="L784" s="171">
        <v>0</v>
      </c>
      <c r="M784" s="171">
        <v>0</v>
      </c>
      <c r="N784" s="221">
        <v>0</v>
      </c>
      <c r="O784" s="95">
        <v>0</v>
      </c>
      <c r="P784" s="95">
        <v>0</v>
      </c>
      <c r="Q784" s="222">
        <v>0</v>
      </c>
      <c r="R784" s="95">
        <v>0</v>
      </c>
      <c r="S784" s="95">
        <v>0</v>
      </c>
      <c r="T784" s="222">
        <v>0</v>
      </c>
      <c r="U784" s="222">
        <v>0</v>
      </c>
      <c r="V784" s="222">
        <v>0</v>
      </c>
      <c r="W784" s="222">
        <v>0</v>
      </c>
      <c r="X784" s="222">
        <v>0</v>
      </c>
      <c r="Y784" s="222">
        <v>0</v>
      </c>
      <c r="Z784" s="222">
        <v>0</v>
      </c>
      <c r="AA784" s="223">
        <v>0</v>
      </c>
      <c r="AB784" s="224">
        <v>0</v>
      </c>
      <c r="AC784" s="224">
        <v>0</v>
      </c>
      <c r="AD784" s="245">
        <v>0</v>
      </c>
      <c r="AE784" s="224">
        <v>0</v>
      </c>
      <c r="AF784" s="245">
        <v>0</v>
      </c>
      <c r="AG784" s="245">
        <v>0</v>
      </c>
      <c r="AH784" s="224">
        <v>0</v>
      </c>
      <c r="AI784" s="224">
        <v>0</v>
      </c>
      <c r="AJ784" s="227">
        <v>0.20996323164924546</v>
      </c>
      <c r="AK784" s="224">
        <v>0</v>
      </c>
      <c r="AL784" s="228">
        <v>0.20996323164924546</v>
      </c>
      <c r="AM784" s="246">
        <v>360</v>
      </c>
      <c r="AN784" s="247">
        <v>0.20996323164924546</v>
      </c>
      <c r="AO784" s="248">
        <v>225</v>
      </c>
      <c r="AP784" s="253" t="s">
        <v>22151</v>
      </c>
      <c r="AQ784" s="235">
        <v>6.895458119358298</v>
      </c>
      <c r="AR784" s="236">
        <v>-6.6854948877090523</v>
      </c>
      <c r="AS784" s="238">
        <v>360</v>
      </c>
      <c r="AT784" s="224">
        <v>0</v>
      </c>
      <c r="AU784" s="239">
        <v>-13.513857214557907</v>
      </c>
      <c r="AV784" s="224"/>
      <c r="AW784" s="224">
        <v>0</v>
      </c>
      <c r="AX784" s="43">
        <v>0</v>
      </c>
      <c r="AY784" s="268">
        <v>999</v>
      </c>
      <c r="AZ784" s="255">
        <v>788</v>
      </c>
      <c r="BA784" s="256">
        <v>211</v>
      </c>
      <c r="BB784" s="257">
        <v>0</v>
      </c>
      <c r="BC784" s="257">
        <v>0</v>
      </c>
      <c r="BD784" s="267" t="s">
        <v>22151</v>
      </c>
    </row>
    <row r="785" spans="1:56" x14ac:dyDescent="0.3">
      <c r="A785" s="61" t="s">
        <v>16252</v>
      </c>
      <c r="B785" s="33" t="s">
        <v>16253</v>
      </c>
      <c r="C785" s="33" t="s">
        <v>6936</v>
      </c>
      <c r="D785" s="121" t="s">
        <v>15449</v>
      </c>
      <c r="E785" s="33" t="s">
        <v>1526</v>
      </c>
      <c r="F785" s="1" t="s">
        <v>9094</v>
      </c>
      <c r="G785" s="1" t="s">
        <v>1373</v>
      </c>
      <c r="H785" s="1">
        <v>17969</v>
      </c>
      <c r="I785" s="1" t="s">
        <v>16254</v>
      </c>
      <c r="J785" s="1" t="e">
        <v>#VALUE!</v>
      </c>
      <c r="K785" s="1" t="s">
        <v>16255</v>
      </c>
      <c r="L785" s="170">
        <v>0</v>
      </c>
      <c r="M785" s="170">
        <v>0</v>
      </c>
      <c r="N785" s="68">
        <v>0</v>
      </c>
      <c r="O785" s="86">
        <v>0</v>
      </c>
      <c r="P785" s="86">
        <v>0</v>
      </c>
      <c r="Q785" s="82">
        <v>0</v>
      </c>
      <c r="R785" s="82">
        <v>0</v>
      </c>
      <c r="S785" s="82">
        <v>0</v>
      </c>
      <c r="T785" s="82">
        <v>0</v>
      </c>
      <c r="U785" s="82">
        <v>0</v>
      </c>
      <c r="V785" s="82">
        <v>0</v>
      </c>
      <c r="W785" s="82">
        <v>0</v>
      </c>
      <c r="X785" s="82">
        <v>0</v>
      </c>
      <c r="Y785" s="82">
        <v>0</v>
      </c>
      <c r="Z785" s="82">
        <v>0</v>
      </c>
      <c r="AA785" s="56">
        <v>0</v>
      </c>
      <c r="AB785" s="57">
        <v>0</v>
      </c>
      <c r="AC785" s="57">
        <v>0</v>
      </c>
      <c r="AD785" s="57">
        <v>0</v>
      </c>
      <c r="AE785" s="57">
        <v>0</v>
      </c>
      <c r="AF785" s="57">
        <v>0</v>
      </c>
      <c r="AG785" s="57">
        <v>0</v>
      </c>
      <c r="AH785" s="57">
        <v>0</v>
      </c>
      <c r="AI785" s="57">
        <v>0</v>
      </c>
      <c r="AJ785" s="83">
        <v>0.20996323164924546</v>
      </c>
      <c r="AK785" s="57">
        <v>0</v>
      </c>
      <c r="AL785" s="57">
        <v>0.20996323164924546</v>
      </c>
      <c r="AM785" s="81">
        <v>360</v>
      </c>
      <c r="AN785" s="57">
        <v>0.20996323164924546</v>
      </c>
      <c r="AO785" s="62">
        <v>225</v>
      </c>
      <c r="AP785" s="62" t="s">
        <v>22151</v>
      </c>
      <c r="AQ785" s="56">
        <v>6.895458119358298</v>
      </c>
      <c r="AR785" s="58">
        <v>-6.6854948877090523</v>
      </c>
      <c r="AS785" s="109">
        <v>360</v>
      </c>
      <c r="AT785" s="57">
        <v>0</v>
      </c>
      <c r="AU785" s="63">
        <v>-13.513857214557907</v>
      </c>
      <c r="AV785" s="57"/>
      <c r="AW785" s="57">
        <v>0</v>
      </c>
      <c r="AX785" s="43">
        <v>0</v>
      </c>
      <c r="AY785" s="167">
        <v>999</v>
      </c>
      <c r="AZ785" s="110">
        <v>788</v>
      </c>
      <c r="BA785" s="71">
        <v>211</v>
      </c>
      <c r="BB785" s="162">
        <v>0</v>
      </c>
      <c r="BC785" s="162">
        <v>0</v>
      </c>
      <c r="BD785" s="267" t="s">
        <v>22151</v>
      </c>
    </row>
    <row r="786" spans="1:56" x14ac:dyDescent="0.3">
      <c r="A786" s="26" t="s">
        <v>10378</v>
      </c>
      <c r="B786" s="33" t="s">
        <v>8187</v>
      </c>
      <c r="C786" s="33" t="s">
        <v>6920</v>
      </c>
      <c r="D786" s="121" t="s">
        <v>10379</v>
      </c>
      <c r="E786" s="33" t="s">
        <v>3591</v>
      </c>
      <c r="F786" s="1" t="s">
        <v>3591</v>
      </c>
      <c r="G786" s="1" t="s">
        <v>1373</v>
      </c>
      <c r="H786" s="26">
        <v>8493</v>
      </c>
      <c r="I786" s="26" t="s">
        <v>10380</v>
      </c>
      <c r="J786" s="26" t="e">
        <v>#VALUE!</v>
      </c>
      <c r="K786" s="26" t="s">
        <v>10381</v>
      </c>
      <c r="L786" s="171">
        <v>0</v>
      </c>
      <c r="M786" s="171">
        <v>0</v>
      </c>
      <c r="N786" s="68">
        <v>0</v>
      </c>
      <c r="O786" s="85">
        <v>0</v>
      </c>
      <c r="P786" s="85">
        <v>0</v>
      </c>
      <c r="Q786" s="95">
        <v>0</v>
      </c>
      <c r="R786" s="95">
        <v>0</v>
      </c>
      <c r="S786" s="95">
        <v>0</v>
      </c>
      <c r="T786" s="95">
        <v>0</v>
      </c>
      <c r="U786" s="95">
        <v>0</v>
      </c>
      <c r="V786" s="95">
        <v>0</v>
      </c>
      <c r="W786" s="95">
        <v>0</v>
      </c>
      <c r="X786" s="95">
        <v>0</v>
      </c>
      <c r="Y786" s="95">
        <v>0</v>
      </c>
      <c r="Z786" s="95">
        <v>0</v>
      </c>
      <c r="AA786" s="96">
        <v>0</v>
      </c>
      <c r="AB786" s="27">
        <v>0</v>
      </c>
      <c r="AC786" s="27">
        <v>0</v>
      </c>
      <c r="AD786" s="27">
        <v>0</v>
      </c>
      <c r="AE786" s="27">
        <v>0</v>
      </c>
      <c r="AF786" s="27">
        <v>0</v>
      </c>
      <c r="AG786" s="27">
        <v>0</v>
      </c>
      <c r="AH786" s="27">
        <v>0</v>
      </c>
      <c r="AI786" s="27">
        <v>0</v>
      </c>
      <c r="AJ786" s="100">
        <v>0.20996323164924546</v>
      </c>
      <c r="AK786" s="27">
        <v>0</v>
      </c>
      <c r="AL786" s="27">
        <v>0.20996323164924546</v>
      </c>
      <c r="AM786" s="97">
        <v>360</v>
      </c>
      <c r="AN786" s="27">
        <v>0.20996323164924546</v>
      </c>
      <c r="AO786" s="28">
        <v>225</v>
      </c>
      <c r="AP786" s="28" t="s">
        <v>22151</v>
      </c>
      <c r="AQ786" s="69">
        <v>6.895458119358298</v>
      </c>
      <c r="AR786" s="29">
        <v>-6.6854948877090523</v>
      </c>
      <c r="AS786" s="101">
        <v>360</v>
      </c>
      <c r="AT786" s="27">
        <v>0</v>
      </c>
      <c r="AU786" s="43">
        <v>-13.513857214557907</v>
      </c>
      <c r="AV786" s="27"/>
      <c r="AW786" s="27">
        <v>0</v>
      </c>
      <c r="AX786" s="43">
        <v>0</v>
      </c>
      <c r="AY786" s="167">
        <v>999</v>
      </c>
      <c r="AZ786" s="167">
        <v>788</v>
      </c>
      <c r="BA786" s="113">
        <v>211</v>
      </c>
      <c r="BB786" s="160">
        <v>0</v>
      </c>
      <c r="BC786" s="160">
        <v>0</v>
      </c>
      <c r="BD786" s="267" t="s">
        <v>22151</v>
      </c>
    </row>
    <row r="787" spans="1:56" x14ac:dyDescent="0.3">
      <c r="A787" s="48" t="s">
        <v>2433</v>
      </c>
      <c r="B787" s="33" t="s">
        <v>7591</v>
      </c>
      <c r="C787" s="33" t="s">
        <v>7423</v>
      </c>
      <c r="D787" s="121" t="s">
        <v>768</v>
      </c>
      <c r="E787" s="33" t="s">
        <v>3591</v>
      </c>
      <c r="F787" s="1" t="s">
        <v>3591</v>
      </c>
      <c r="G787" s="1" t="s">
        <v>1373</v>
      </c>
      <c r="H787" s="1">
        <v>3815</v>
      </c>
      <c r="I787" s="1" t="s">
        <v>10414</v>
      </c>
      <c r="J787" s="1" t="e">
        <v>#VALUE!</v>
      </c>
      <c r="K787" s="1" t="s">
        <v>5802</v>
      </c>
      <c r="L787" s="170">
        <v>0</v>
      </c>
      <c r="M787" s="170">
        <v>0</v>
      </c>
      <c r="N787" s="68">
        <v>0</v>
      </c>
      <c r="O787" s="86">
        <v>0</v>
      </c>
      <c r="P787" s="86">
        <v>0</v>
      </c>
      <c r="Q787" s="86">
        <v>0</v>
      </c>
      <c r="R787" s="86">
        <v>0</v>
      </c>
      <c r="S787" s="86">
        <v>0</v>
      </c>
      <c r="T787" s="86">
        <v>0</v>
      </c>
      <c r="U787" s="86">
        <v>0</v>
      </c>
      <c r="V787" s="86">
        <v>0</v>
      </c>
      <c r="W787" s="86">
        <v>0</v>
      </c>
      <c r="X787" s="86">
        <v>0</v>
      </c>
      <c r="Y787" s="86">
        <v>0</v>
      </c>
      <c r="Z787" s="86">
        <v>0</v>
      </c>
      <c r="AA787" s="49">
        <v>0</v>
      </c>
      <c r="AB787" s="7">
        <v>0</v>
      </c>
      <c r="AC787" s="7">
        <v>0</v>
      </c>
      <c r="AD787" s="7">
        <v>0</v>
      </c>
      <c r="AE787" s="7">
        <v>0</v>
      </c>
      <c r="AF787" s="7">
        <v>0</v>
      </c>
      <c r="AG787" s="7">
        <v>0</v>
      </c>
      <c r="AH787" s="7">
        <v>0</v>
      </c>
      <c r="AI787" s="7">
        <v>0</v>
      </c>
      <c r="AJ787" s="89">
        <v>0.20996323164924546</v>
      </c>
      <c r="AK787" s="7">
        <v>0</v>
      </c>
      <c r="AL787" s="7">
        <v>0.20996323164924546</v>
      </c>
      <c r="AM787" s="84">
        <v>360</v>
      </c>
      <c r="AN787" s="7">
        <v>0.20996323164924546</v>
      </c>
      <c r="AO787" s="18">
        <v>225</v>
      </c>
      <c r="AP787" s="18" t="s">
        <v>22151</v>
      </c>
      <c r="AQ787" s="49">
        <v>6.895458119358298</v>
      </c>
      <c r="AR787" s="50">
        <v>-6.6854948877090523</v>
      </c>
      <c r="AS787" s="108">
        <v>360</v>
      </c>
      <c r="AT787" s="15">
        <v>0</v>
      </c>
      <c r="AU787" s="46">
        <v>-13.513857214557907</v>
      </c>
      <c r="AV787" s="20"/>
      <c r="AW787" s="20">
        <v>0</v>
      </c>
      <c r="AX787" s="43">
        <v>0</v>
      </c>
      <c r="AY787" s="167">
        <v>999</v>
      </c>
      <c r="AZ787" s="110">
        <v>788</v>
      </c>
      <c r="BA787" s="71">
        <v>211</v>
      </c>
      <c r="BB787" s="162">
        <v>0</v>
      </c>
      <c r="BC787" s="162">
        <v>0</v>
      </c>
      <c r="BD787" s="267" t="s">
        <v>22151</v>
      </c>
    </row>
    <row r="788" spans="1:56" x14ac:dyDescent="0.3">
      <c r="A788" s="26" t="s">
        <v>14604</v>
      </c>
      <c r="B788" s="33" t="s">
        <v>14605</v>
      </c>
      <c r="C788" s="33" t="s">
        <v>6767</v>
      </c>
      <c r="D788" s="121" t="s">
        <v>14530</v>
      </c>
      <c r="E788" s="33" t="s">
        <v>3591</v>
      </c>
      <c r="F788" s="1" t="s">
        <v>3591</v>
      </c>
      <c r="G788" s="1" t="s">
        <v>1373</v>
      </c>
      <c r="H788" s="26">
        <v>11121</v>
      </c>
      <c r="I788" s="26" t="s">
        <v>14531</v>
      </c>
      <c r="J788" s="26" t="e">
        <v>#VALUE!</v>
      </c>
      <c r="K788" s="26" t="s">
        <v>15149</v>
      </c>
      <c r="L788" s="171">
        <v>0</v>
      </c>
      <c r="M788" s="171">
        <v>0</v>
      </c>
      <c r="N788" s="68">
        <v>0</v>
      </c>
      <c r="O788" s="85">
        <v>0</v>
      </c>
      <c r="P788" s="85">
        <v>0</v>
      </c>
      <c r="Q788" s="95">
        <v>0</v>
      </c>
      <c r="R788" s="95">
        <v>0</v>
      </c>
      <c r="S788" s="95">
        <v>0</v>
      </c>
      <c r="T788" s="95">
        <v>0</v>
      </c>
      <c r="U788" s="95">
        <v>0</v>
      </c>
      <c r="V788" s="95">
        <v>0</v>
      </c>
      <c r="W788" s="95">
        <v>0</v>
      </c>
      <c r="X788" s="95">
        <v>0</v>
      </c>
      <c r="Y788" s="95">
        <v>0</v>
      </c>
      <c r="Z788" s="95">
        <v>0</v>
      </c>
      <c r="AA788" s="96">
        <v>0</v>
      </c>
      <c r="AB788" s="27">
        <v>0</v>
      </c>
      <c r="AC788" s="27">
        <v>0</v>
      </c>
      <c r="AD788" s="27">
        <v>0</v>
      </c>
      <c r="AE788" s="27">
        <v>0</v>
      </c>
      <c r="AF788" s="27">
        <v>0</v>
      </c>
      <c r="AG788" s="27">
        <v>0</v>
      </c>
      <c r="AH788" s="27">
        <v>0</v>
      </c>
      <c r="AI788" s="27">
        <v>0</v>
      </c>
      <c r="AJ788" s="100">
        <v>0.20996323164924546</v>
      </c>
      <c r="AK788" s="27">
        <v>0</v>
      </c>
      <c r="AL788" s="27">
        <v>0.20996323164924546</v>
      </c>
      <c r="AM788" s="97">
        <v>360</v>
      </c>
      <c r="AN788" s="27">
        <v>0.20996323164924546</v>
      </c>
      <c r="AO788" s="28">
        <v>225</v>
      </c>
      <c r="AP788" s="28" t="s">
        <v>22151</v>
      </c>
      <c r="AQ788" s="69">
        <v>6.895458119358298</v>
      </c>
      <c r="AR788" s="29">
        <v>-6.6854948877090523</v>
      </c>
      <c r="AS788" s="101">
        <v>360</v>
      </c>
      <c r="AT788" s="27">
        <v>0</v>
      </c>
      <c r="AU788" s="43">
        <v>-13.513857214557907</v>
      </c>
      <c r="AV788" s="27"/>
      <c r="AW788" s="27">
        <v>0</v>
      </c>
      <c r="AX788" s="43">
        <v>0</v>
      </c>
      <c r="AY788" s="167">
        <v>999</v>
      </c>
      <c r="AZ788" s="167">
        <v>788</v>
      </c>
      <c r="BA788" s="113">
        <v>211</v>
      </c>
      <c r="BB788" s="160">
        <v>0</v>
      </c>
      <c r="BC788" s="160">
        <v>0</v>
      </c>
      <c r="BD788" s="267" t="s">
        <v>22151</v>
      </c>
    </row>
    <row r="789" spans="1:56" x14ac:dyDescent="0.3">
      <c r="A789" s="48" t="s">
        <v>13795</v>
      </c>
      <c r="B789" s="33" t="s">
        <v>13797</v>
      </c>
      <c r="C789" s="33" t="s">
        <v>6720</v>
      </c>
      <c r="D789" s="121" t="s">
        <v>13796</v>
      </c>
      <c r="E789" s="33" t="s">
        <v>1426</v>
      </c>
      <c r="F789" s="1" t="s">
        <v>6120</v>
      </c>
      <c r="G789" s="1" t="s">
        <v>1373</v>
      </c>
      <c r="H789" s="1">
        <v>15551</v>
      </c>
      <c r="I789" s="1" t="s">
        <v>13798</v>
      </c>
      <c r="J789" s="1" t="e">
        <v>#VALUE!</v>
      </c>
      <c r="K789" s="1" t="s">
        <v>15395</v>
      </c>
      <c r="L789" s="170">
        <v>0</v>
      </c>
      <c r="M789" s="170">
        <v>0</v>
      </c>
      <c r="N789" s="68">
        <v>0</v>
      </c>
      <c r="O789" s="86">
        <v>0</v>
      </c>
      <c r="P789" s="86">
        <v>0</v>
      </c>
      <c r="Q789" s="86">
        <v>0</v>
      </c>
      <c r="R789" s="86">
        <v>0</v>
      </c>
      <c r="S789" s="86">
        <v>0</v>
      </c>
      <c r="T789" s="86">
        <v>0</v>
      </c>
      <c r="U789" s="86">
        <v>0</v>
      </c>
      <c r="V789" s="86">
        <v>0</v>
      </c>
      <c r="W789" s="86">
        <v>0</v>
      </c>
      <c r="X789" s="86">
        <v>0</v>
      </c>
      <c r="Y789" s="86">
        <v>0</v>
      </c>
      <c r="Z789" s="86">
        <v>0</v>
      </c>
      <c r="AA789" s="49">
        <v>0</v>
      </c>
      <c r="AB789" s="7">
        <v>0</v>
      </c>
      <c r="AC789" s="7">
        <v>0</v>
      </c>
      <c r="AD789" s="7">
        <v>0</v>
      </c>
      <c r="AE789" s="7">
        <v>0</v>
      </c>
      <c r="AF789" s="7">
        <v>0</v>
      </c>
      <c r="AG789" s="7">
        <v>0</v>
      </c>
      <c r="AH789" s="7">
        <v>0</v>
      </c>
      <c r="AI789" s="7">
        <v>0</v>
      </c>
      <c r="AJ789" s="89">
        <v>0.20996323164924546</v>
      </c>
      <c r="AK789" s="7">
        <v>0</v>
      </c>
      <c r="AL789" s="7">
        <v>0.20996323164924546</v>
      </c>
      <c r="AM789" s="84">
        <v>360</v>
      </c>
      <c r="AN789" s="7">
        <v>0.20996323164924546</v>
      </c>
      <c r="AO789" s="18">
        <v>225</v>
      </c>
      <c r="AP789" s="18" t="s">
        <v>22151</v>
      </c>
      <c r="AQ789" s="49">
        <v>6.895458119358298</v>
      </c>
      <c r="AR789" s="50">
        <v>-6.6854948877090523</v>
      </c>
      <c r="AS789" s="108">
        <v>360</v>
      </c>
      <c r="AT789" s="15">
        <v>0</v>
      </c>
      <c r="AU789" s="46">
        <v>-13.513857214557907</v>
      </c>
      <c r="AV789" s="20"/>
      <c r="AW789" s="20">
        <v>0</v>
      </c>
      <c r="AX789" s="43">
        <v>0</v>
      </c>
      <c r="AY789" s="167">
        <v>999</v>
      </c>
      <c r="AZ789" s="110">
        <v>788</v>
      </c>
      <c r="BA789" s="71">
        <v>211</v>
      </c>
      <c r="BB789" s="162">
        <v>0</v>
      </c>
      <c r="BC789" s="162">
        <v>0</v>
      </c>
      <c r="BD789" s="267" t="s">
        <v>22151</v>
      </c>
    </row>
    <row r="790" spans="1:56" x14ac:dyDescent="0.3">
      <c r="A790" s="53" t="s">
        <v>13801</v>
      </c>
      <c r="B790" s="33" t="s">
        <v>13802</v>
      </c>
      <c r="C790" s="33" t="s">
        <v>6560</v>
      </c>
      <c r="D790" s="121" t="s">
        <v>11303</v>
      </c>
      <c r="E790" s="33" t="s">
        <v>1531</v>
      </c>
      <c r="F790" s="1" t="s">
        <v>9094</v>
      </c>
      <c r="G790" s="1" t="s">
        <v>1373</v>
      </c>
      <c r="H790" s="1">
        <v>14932</v>
      </c>
      <c r="I790" s="1" t="s">
        <v>13803</v>
      </c>
      <c r="J790" s="1" t="e">
        <v>#VALUE!</v>
      </c>
      <c r="K790" s="1" t="s">
        <v>13804</v>
      </c>
      <c r="L790" s="170">
        <v>0</v>
      </c>
      <c r="M790" s="170">
        <v>0</v>
      </c>
      <c r="N790" s="68">
        <v>0</v>
      </c>
      <c r="O790" s="85">
        <v>0</v>
      </c>
      <c r="P790" s="85">
        <v>0</v>
      </c>
      <c r="Q790" s="85">
        <v>0</v>
      </c>
      <c r="R790" s="85">
        <v>0</v>
      </c>
      <c r="S790" s="85">
        <v>0</v>
      </c>
      <c r="T790" s="85">
        <v>0</v>
      </c>
      <c r="U790" s="85">
        <v>0</v>
      </c>
      <c r="V790" s="85">
        <v>0</v>
      </c>
      <c r="W790" s="85">
        <v>0</v>
      </c>
      <c r="X790" s="85">
        <v>0</v>
      </c>
      <c r="Y790" s="85">
        <v>0</v>
      </c>
      <c r="Z790" s="85">
        <v>0</v>
      </c>
      <c r="AA790" s="87">
        <v>0</v>
      </c>
      <c r="AB790" s="5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">
        <v>0</v>
      </c>
      <c r="AJ790" s="88">
        <v>0.20996323164924546</v>
      </c>
      <c r="AK790" s="5">
        <v>0</v>
      </c>
      <c r="AL790" s="54">
        <v>0.20996323164924546</v>
      </c>
      <c r="AM790" s="77">
        <v>360</v>
      </c>
      <c r="AN790" s="54">
        <v>0.20996323164924546</v>
      </c>
      <c r="AO790" s="59">
        <v>225</v>
      </c>
      <c r="AP790" s="59" t="s">
        <v>22151</v>
      </c>
      <c r="AQ790" s="56">
        <v>6.895458119358298</v>
      </c>
      <c r="AR790" s="57">
        <v>-6.6854948877090523</v>
      </c>
      <c r="AS790" s="81">
        <v>360</v>
      </c>
      <c r="AT790" s="54">
        <v>0</v>
      </c>
      <c r="AU790" s="60">
        <v>-13.513857214557907</v>
      </c>
      <c r="AV790" s="54"/>
      <c r="AW790" s="54">
        <v>0</v>
      </c>
      <c r="AX790" s="43">
        <v>0</v>
      </c>
      <c r="AY790" s="167">
        <v>999</v>
      </c>
      <c r="AZ790" s="167">
        <v>788</v>
      </c>
      <c r="BA790" s="113">
        <v>211</v>
      </c>
      <c r="BB790" s="160">
        <v>0</v>
      </c>
      <c r="BC790" s="160">
        <v>0</v>
      </c>
      <c r="BD790" s="267" t="s">
        <v>22151</v>
      </c>
    </row>
    <row r="791" spans="1:56" x14ac:dyDescent="0.3">
      <c r="A791" s="195" t="s">
        <v>8275</v>
      </c>
      <c r="B791" s="1" t="s">
        <v>8276</v>
      </c>
      <c r="C791" s="1" t="s">
        <v>6585</v>
      </c>
      <c r="D791" s="121" t="s">
        <v>8740</v>
      </c>
      <c r="E791" s="1" t="s">
        <v>1449</v>
      </c>
      <c r="F791" s="1" t="s">
        <v>6120</v>
      </c>
      <c r="G791" s="1" t="s">
        <v>1373</v>
      </c>
      <c r="H791" s="216">
        <v>9178</v>
      </c>
      <c r="I791" s="216" t="s">
        <v>10954</v>
      </c>
      <c r="J791" s="244" t="e">
        <v>#VALUE!</v>
      </c>
      <c r="K791" s="244" t="s">
        <v>8743</v>
      </c>
      <c r="L791" s="171">
        <v>0</v>
      </c>
      <c r="M791" s="171">
        <v>0</v>
      </c>
      <c r="N791" s="221">
        <v>0</v>
      </c>
      <c r="O791" s="102">
        <v>0</v>
      </c>
      <c r="P791" s="102">
        <v>0</v>
      </c>
      <c r="Q791" s="241">
        <v>0</v>
      </c>
      <c r="R791" s="102">
        <v>0</v>
      </c>
      <c r="S791" s="102">
        <v>0</v>
      </c>
      <c r="T791" s="241">
        <v>0</v>
      </c>
      <c r="U791" s="241">
        <v>0</v>
      </c>
      <c r="V791" s="241">
        <v>0</v>
      </c>
      <c r="W791" s="241">
        <v>0</v>
      </c>
      <c r="X791" s="241">
        <v>0</v>
      </c>
      <c r="Y791" s="241">
        <v>0</v>
      </c>
      <c r="Z791" s="241">
        <v>0</v>
      </c>
      <c r="AA791" s="235">
        <v>0</v>
      </c>
      <c r="AB791" s="236">
        <v>0</v>
      </c>
      <c r="AC791" s="236">
        <v>0</v>
      </c>
      <c r="AD791" s="225">
        <v>0</v>
      </c>
      <c r="AE791" s="236">
        <v>0</v>
      </c>
      <c r="AF791" s="225">
        <v>0</v>
      </c>
      <c r="AG791" s="225">
        <v>0</v>
      </c>
      <c r="AH791" s="236">
        <v>0</v>
      </c>
      <c r="AI791" s="236">
        <v>0</v>
      </c>
      <c r="AJ791" s="240">
        <v>0.20996323164924546</v>
      </c>
      <c r="AK791" s="236">
        <v>0</v>
      </c>
      <c r="AL791" s="242">
        <v>0.20996323164924546</v>
      </c>
      <c r="AM791" s="229">
        <v>360</v>
      </c>
      <c r="AN791" s="230">
        <v>0.20996323164924546</v>
      </c>
      <c r="AO791" s="250">
        <v>225</v>
      </c>
      <c r="AP791" s="233" t="s">
        <v>22151</v>
      </c>
      <c r="AQ791" s="235">
        <v>6.895458119358298</v>
      </c>
      <c r="AR791" s="237">
        <v>-6.6854948877090523</v>
      </c>
      <c r="AS791" s="254">
        <v>360</v>
      </c>
      <c r="AT791" s="236">
        <v>0</v>
      </c>
      <c r="AU791" s="243">
        <v>-13.513857214557907</v>
      </c>
      <c r="AV791" s="236"/>
      <c r="AW791" s="236">
        <v>0</v>
      </c>
      <c r="AX791" s="43">
        <v>0</v>
      </c>
      <c r="AY791" s="268">
        <v>999</v>
      </c>
      <c r="AZ791" s="107">
        <v>788</v>
      </c>
      <c r="BA791" s="226">
        <v>211</v>
      </c>
      <c r="BB791" s="258">
        <v>0</v>
      </c>
      <c r="BC791" s="258">
        <v>0</v>
      </c>
      <c r="BD791" s="267" t="s">
        <v>22151</v>
      </c>
    </row>
    <row r="792" spans="1:56" x14ac:dyDescent="0.3">
      <c r="A792" s="26" t="s">
        <v>2477</v>
      </c>
      <c r="B792" s="33" t="s">
        <v>7580</v>
      </c>
      <c r="C792" s="33" t="s">
        <v>7073</v>
      </c>
      <c r="D792" s="121" t="s">
        <v>1079</v>
      </c>
      <c r="E792" s="33" t="s">
        <v>3591</v>
      </c>
      <c r="F792" s="1" t="s">
        <v>3591</v>
      </c>
      <c r="G792" s="1" t="s">
        <v>1373</v>
      </c>
      <c r="H792" s="1">
        <v>2929</v>
      </c>
      <c r="I792" s="1" t="s">
        <v>9878</v>
      </c>
      <c r="J792" s="1" t="e">
        <v>#VALUE!</v>
      </c>
      <c r="K792" s="1" t="s">
        <v>5828</v>
      </c>
      <c r="L792" s="170">
        <v>0</v>
      </c>
      <c r="M792" s="170">
        <v>0</v>
      </c>
      <c r="N792" s="68">
        <v>0</v>
      </c>
      <c r="O792" s="85">
        <v>0</v>
      </c>
      <c r="P792" s="85">
        <v>0</v>
      </c>
      <c r="Q792" s="85">
        <v>0</v>
      </c>
      <c r="R792" s="85">
        <v>0</v>
      </c>
      <c r="S792" s="85">
        <v>0</v>
      </c>
      <c r="T792" s="85">
        <v>0</v>
      </c>
      <c r="U792" s="85">
        <v>0</v>
      </c>
      <c r="V792" s="85">
        <v>0</v>
      </c>
      <c r="W792" s="85">
        <v>0</v>
      </c>
      <c r="X792" s="85">
        <v>0</v>
      </c>
      <c r="Y792" s="85">
        <v>0</v>
      </c>
      <c r="Z792" s="85">
        <v>0</v>
      </c>
      <c r="AA792" s="87">
        <v>0</v>
      </c>
      <c r="AB792" s="5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0</v>
      </c>
      <c r="AI792" s="5">
        <v>0</v>
      </c>
      <c r="AJ792" s="88">
        <v>0.20996323164924546</v>
      </c>
      <c r="AK792" s="5">
        <v>0</v>
      </c>
      <c r="AL792" s="34">
        <v>0.20996323164924546</v>
      </c>
      <c r="AM792" s="105">
        <v>360</v>
      </c>
      <c r="AN792" s="34">
        <v>0.20996323164924546</v>
      </c>
      <c r="AO792" s="35">
        <v>225</v>
      </c>
      <c r="AP792" s="35" t="s">
        <v>22151</v>
      </c>
      <c r="AQ792" s="70">
        <v>6.895458119358298</v>
      </c>
      <c r="AR792" s="36">
        <v>-6.6854948877090523</v>
      </c>
      <c r="AS792" s="106">
        <v>360</v>
      </c>
      <c r="AT792" s="34">
        <v>0</v>
      </c>
      <c r="AU792" s="44">
        <v>-13.513857214557907</v>
      </c>
      <c r="AV792" s="34"/>
      <c r="AW792" s="34">
        <v>0</v>
      </c>
      <c r="AX792" s="43">
        <v>0</v>
      </c>
      <c r="AY792" s="167">
        <v>999</v>
      </c>
      <c r="AZ792" s="167">
        <v>788</v>
      </c>
      <c r="BA792" s="113">
        <v>211</v>
      </c>
      <c r="BB792" s="160">
        <v>0</v>
      </c>
      <c r="BC792" s="160">
        <v>0</v>
      </c>
      <c r="BD792" s="267" t="s">
        <v>22151</v>
      </c>
    </row>
    <row r="793" spans="1:56" x14ac:dyDescent="0.3">
      <c r="A793" s="26" t="s">
        <v>20230</v>
      </c>
      <c r="B793" s="1" t="s">
        <v>20232</v>
      </c>
      <c r="C793" s="1" t="s">
        <v>6646</v>
      </c>
      <c r="D793" s="121" t="s">
        <v>20231</v>
      </c>
      <c r="E793" s="1" t="s">
        <v>1553</v>
      </c>
      <c r="F793" s="1" t="s">
        <v>6120</v>
      </c>
      <c r="G793" s="1" t="s">
        <v>1373</v>
      </c>
      <c r="H793" s="1" t="e">
        <v>#VALUE!</v>
      </c>
      <c r="I793" s="1" t="s">
        <v>20233</v>
      </c>
      <c r="J793" s="1" t="e">
        <v>#VALUE!</v>
      </c>
      <c r="K793" s="1" t="s">
        <v>20234</v>
      </c>
      <c r="L793" s="170">
        <v>0</v>
      </c>
      <c r="M793" s="170">
        <v>0</v>
      </c>
      <c r="N793" s="68">
        <v>0</v>
      </c>
      <c r="O793" s="85">
        <v>0</v>
      </c>
      <c r="P793" s="85">
        <v>0</v>
      </c>
      <c r="Q793" s="85">
        <v>0</v>
      </c>
      <c r="R793" s="85">
        <v>0</v>
      </c>
      <c r="S793" s="85">
        <v>0</v>
      </c>
      <c r="T793" s="85">
        <v>0</v>
      </c>
      <c r="U793" s="85">
        <v>0</v>
      </c>
      <c r="V793" s="85">
        <v>0</v>
      </c>
      <c r="W793" s="85">
        <v>0</v>
      </c>
      <c r="X793" s="85">
        <v>0</v>
      </c>
      <c r="Y793" s="85">
        <v>0</v>
      </c>
      <c r="Z793" s="85">
        <v>0</v>
      </c>
      <c r="AA793" s="87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88">
        <v>0.20996323164924546</v>
      </c>
      <c r="AK793" s="5">
        <v>0</v>
      </c>
      <c r="AL793" s="5">
        <v>0.20996323164924546</v>
      </c>
      <c r="AM793" s="68">
        <v>360</v>
      </c>
      <c r="AN793" s="5">
        <v>0.20996323164924546</v>
      </c>
      <c r="AO793" s="17">
        <v>225</v>
      </c>
      <c r="AP793" s="17" t="s">
        <v>22151</v>
      </c>
      <c r="AQ793" s="49">
        <v>6.895458119358298</v>
      </c>
      <c r="AR793" s="50">
        <v>-6.6854948877090523</v>
      </c>
      <c r="AS793" s="108">
        <v>360</v>
      </c>
      <c r="AT793" s="14">
        <v>0</v>
      </c>
      <c r="AU793" s="42">
        <v>-13.513857214557907</v>
      </c>
      <c r="AV793" s="19"/>
      <c r="AW793" s="19">
        <v>0</v>
      </c>
      <c r="AX793" s="43">
        <v>0</v>
      </c>
      <c r="AY793" s="167">
        <v>547.66</v>
      </c>
      <c r="AZ793" s="167">
        <v>788</v>
      </c>
      <c r="BA793" s="113">
        <v>-240.34000000000003</v>
      </c>
      <c r="BB793" s="160">
        <v>452</v>
      </c>
      <c r="BC793" s="160">
        <v>662</v>
      </c>
      <c r="BD793" s="267" t="s">
        <v>22151</v>
      </c>
    </row>
    <row r="794" spans="1:56" x14ac:dyDescent="0.3">
      <c r="A794" s="114" t="s">
        <v>11152</v>
      </c>
      <c r="B794" s="33" t="s">
        <v>11154</v>
      </c>
      <c r="C794" s="33" t="s">
        <v>6874</v>
      </c>
      <c r="D794" s="121" t="s">
        <v>11153</v>
      </c>
      <c r="E794" s="33" t="s">
        <v>3591</v>
      </c>
      <c r="F794" s="114" t="s">
        <v>3591</v>
      </c>
      <c r="G794" s="1" t="s">
        <v>1373</v>
      </c>
      <c r="H794" s="114">
        <v>12235</v>
      </c>
      <c r="I794" s="114" t="s">
        <v>11155</v>
      </c>
      <c r="J794" s="114" t="e">
        <v>#VALUE!</v>
      </c>
      <c r="K794" s="114" t="s">
        <v>11156</v>
      </c>
      <c r="L794" s="172">
        <v>0</v>
      </c>
      <c r="M794" s="172">
        <v>0</v>
      </c>
      <c r="N794" s="11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5">
        <v>0</v>
      </c>
      <c r="Z794" s="135">
        <v>0</v>
      </c>
      <c r="AA794" s="136">
        <v>0</v>
      </c>
      <c r="AB794" s="116">
        <v>0</v>
      </c>
      <c r="AC794" s="116">
        <v>0</v>
      </c>
      <c r="AD794" s="116">
        <v>0</v>
      </c>
      <c r="AE794" s="116">
        <v>0</v>
      </c>
      <c r="AF794" s="116">
        <v>0</v>
      </c>
      <c r="AG794" s="116">
        <v>0</v>
      </c>
      <c r="AH794" s="116">
        <v>0</v>
      </c>
      <c r="AI794" s="116">
        <v>0</v>
      </c>
      <c r="AJ794" s="137">
        <v>0.20996323164924546</v>
      </c>
      <c r="AK794" s="116">
        <v>0</v>
      </c>
      <c r="AL794" s="116">
        <v>0.20996323164924546</v>
      </c>
      <c r="AM794" s="115">
        <v>360</v>
      </c>
      <c r="AN794" s="116">
        <v>0.20996323164924546</v>
      </c>
      <c r="AO794" s="119">
        <v>225</v>
      </c>
      <c r="AP794" s="119" t="s">
        <v>22151</v>
      </c>
      <c r="AQ794" s="70">
        <v>6.895458119358298</v>
      </c>
      <c r="AR794" s="146">
        <v>-6.6854948877090523</v>
      </c>
      <c r="AS794" s="155">
        <v>360</v>
      </c>
      <c r="AT794" s="116">
        <v>0</v>
      </c>
      <c r="AU794" s="117">
        <v>-13.513857214557907</v>
      </c>
      <c r="AV794" s="116"/>
      <c r="AW794" s="116">
        <v>0</v>
      </c>
      <c r="AX794" s="43">
        <v>0</v>
      </c>
      <c r="AY794" s="168">
        <v>999</v>
      </c>
      <c r="AZ794" s="168">
        <v>788</v>
      </c>
      <c r="BA794" s="120">
        <v>211</v>
      </c>
      <c r="BB794" s="161">
        <v>0</v>
      </c>
      <c r="BC794" s="161">
        <v>0</v>
      </c>
      <c r="BD794" s="267" t="s">
        <v>22151</v>
      </c>
    </row>
    <row r="795" spans="1:56" x14ac:dyDescent="0.3">
      <c r="A795" s="53" t="s">
        <v>8260</v>
      </c>
      <c r="B795" s="33" t="s">
        <v>6570</v>
      </c>
      <c r="C795" s="33" t="s">
        <v>6864</v>
      </c>
      <c r="D795" s="121" t="s">
        <v>8769</v>
      </c>
      <c r="E795" s="33" t="s">
        <v>3591</v>
      </c>
      <c r="F795" s="1" t="s">
        <v>3591</v>
      </c>
      <c r="G795" s="1" t="s">
        <v>1373</v>
      </c>
      <c r="H795" s="1">
        <v>12182</v>
      </c>
      <c r="I795" s="1" t="s">
        <v>9300</v>
      </c>
      <c r="J795" s="1" t="e">
        <v>#VALUE!</v>
      </c>
      <c r="K795" s="1" t="s">
        <v>8770</v>
      </c>
      <c r="L795" s="170">
        <v>0</v>
      </c>
      <c r="M795" s="170">
        <v>0</v>
      </c>
      <c r="N795" s="68">
        <v>0</v>
      </c>
      <c r="O795" s="85">
        <v>0</v>
      </c>
      <c r="P795" s="85">
        <v>0</v>
      </c>
      <c r="Q795" s="85">
        <v>0</v>
      </c>
      <c r="R795" s="85">
        <v>0</v>
      </c>
      <c r="S795" s="85">
        <v>0</v>
      </c>
      <c r="T795" s="85">
        <v>0</v>
      </c>
      <c r="U795" s="85">
        <v>0</v>
      </c>
      <c r="V795" s="85">
        <v>0</v>
      </c>
      <c r="W795" s="85">
        <v>0</v>
      </c>
      <c r="X795" s="85">
        <v>0</v>
      </c>
      <c r="Y795" s="85">
        <v>0</v>
      </c>
      <c r="Z795" s="85">
        <v>0</v>
      </c>
      <c r="AA795" s="87">
        <v>0</v>
      </c>
      <c r="AB795" s="5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">
        <v>0</v>
      </c>
      <c r="AJ795" s="88">
        <v>0.20996323164924546</v>
      </c>
      <c r="AK795" s="5">
        <v>0</v>
      </c>
      <c r="AL795" s="54">
        <v>0.20996323164924546</v>
      </c>
      <c r="AM795" s="77">
        <v>360</v>
      </c>
      <c r="AN795" s="54">
        <v>0.20996323164924546</v>
      </c>
      <c r="AO795" s="59">
        <v>225</v>
      </c>
      <c r="AP795" s="59" t="s">
        <v>22151</v>
      </c>
      <c r="AQ795" s="56">
        <v>6.895458119358298</v>
      </c>
      <c r="AR795" s="58">
        <v>-6.6854948877090523</v>
      </c>
      <c r="AS795" s="109">
        <v>360</v>
      </c>
      <c r="AT795" s="54">
        <v>0</v>
      </c>
      <c r="AU795" s="60">
        <v>-13.513857214557907</v>
      </c>
      <c r="AV795" s="54"/>
      <c r="AW795" s="54">
        <v>0</v>
      </c>
      <c r="AX795" s="43">
        <v>0</v>
      </c>
      <c r="AY795" s="167">
        <v>999</v>
      </c>
      <c r="AZ795" s="167">
        <v>788</v>
      </c>
      <c r="BA795" s="113">
        <v>211</v>
      </c>
      <c r="BB795" s="160">
        <v>0</v>
      </c>
      <c r="BC795" s="160">
        <v>0</v>
      </c>
      <c r="BD795" s="267" t="s">
        <v>22151</v>
      </c>
    </row>
    <row r="796" spans="1:56" x14ac:dyDescent="0.3">
      <c r="A796" s="48" t="s">
        <v>4401</v>
      </c>
      <c r="B796" s="33" t="s">
        <v>6694</v>
      </c>
      <c r="C796" s="33" t="s">
        <v>6581</v>
      </c>
      <c r="D796" s="121" t="s">
        <v>4402</v>
      </c>
      <c r="E796" s="33" t="s">
        <v>3591</v>
      </c>
      <c r="F796" s="1" t="s">
        <v>3591</v>
      </c>
      <c r="G796" s="1" t="s">
        <v>1373</v>
      </c>
      <c r="H796" s="1">
        <v>12730</v>
      </c>
      <c r="I796" s="1" t="s">
        <v>9618</v>
      </c>
      <c r="J796" s="1" t="e">
        <v>#VALUE!</v>
      </c>
      <c r="K796" s="1" t="s">
        <v>5874</v>
      </c>
      <c r="L796" s="170">
        <v>0</v>
      </c>
      <c r="M796" s="170">
        <v>0</v>
      </c>
      <c r="N796" s="68">
        <v>0</v>
      </c>
      <c r="O796" s="86">
        <v>0</v>
      </c>
      <c r="P796" s="86">
        <v>0</v>
      </c>
      <c r="Q796" s="86">
        <v>0</v>
      </c>
      <c r="R796" s="86">
        <v>0</v>
      </c>
      <c r="S796" s="86">
        <v>0</v>
      </c>
      <c r="T796" s="86">
        <v>0</v>
      </c>
      <c r="U796" s="86">
        <v>0</v>
      </c>
      <c r="V796" s="86">
        <v>0</v>
      </c>
      <c r="W796" s="86">
        <v>0</v>
      </c>
      <c r="X796" s="86">
        <v>0</v>
      </c>
      <c r="Y796" s="86">
        <v>0</v>
      </c>
      <c r="Z796" s="86">
        <v>0</v>
      </c>
      <c r="AA796" s="49">
        <v>0</v>
      </c>
      <c r="AB796" s="7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7">
        <v>0</v>
      </c>
      <c r="AJ796" s="89">
        <v>0.20996323164924546</v>
      </c>
      <c r="AK796" s="7">
        <v>0</v>
      </c>
      <c r="AL796" s="36">
        <v>0.20996323164924546</v>
      </c>
      <c r="AM796" s="106">
        <v>360</v>
      </c>
      <c r="AN796" s="36">
        <v>0.20996323164924546</v>
      </c>
      <c r="AO796" s="37">
        <v>225</v>
      </c>
      <c r="AP796" s="37" t="s">
        <v>22151</v>
      </c>
      <c r="AQ796" s="70">
        <v>6.895458119358298</v>
      </c>
      <c r="AR796" s="71">
        <v>-6.6854948877090523</v>
      </c>
      <c r="AS796" s="110">
        <v>360</v>
      </c>
      <c r="AT796" s="36">
        <v>0</v>
      </c>
      <c r="AU796" s="45">
        <v>-13.513857214557907</v>
      </c>
      <c r="AV796" s="36"/>
      <c r="AW796" s="36">
        <v>0</v>
      </c>
      <c r="AX796" s="43">
        <v>0</v>
      </c>
      <c r="AY796" s="167">
        <v>999</v>
      </c>
      <c r="AZ796" s="110">
        <v>788</v>
      </c>
      <c r="BA796" s="71">
        <v>211</v>
      </c>
      <c r="BB796" s="162">
        <v>0</v>
      </c>
      <c r="BC796" s="162">
        <v>0</v>
      </c>
      <c r="BD796" s="267" t="s">
        <v>22151</v>
      </c>
    </row>
    <row r="797" spans="1:56" x14ac:dyDescent="0.3">
      <c r="A797" s="26" t="s">
        <v>3497</v>
      </c>
      <c r="B797" s="1" t="s">
        <v>7986</v>
      </c>
      <c r="C797" s="1" t="s">
        <v>6677</v>
      </c>
      <c r="D797" s="121" t="s">
        <v>1073</v>
      </c>
      <c r="E797" s="1" t="s">
        <v>1553</v>
      </c>
      <c r="F797" s="1" t="s">
        <v>6120</v>
      </c>
      <c r="G797" s="1" t="s">
        <v>1373</v>
      </c>
      <c r="H797" s="1">
        <v>4878</v>
      </c>
      <c r="I797" s="1" t="s">
        <v>9591</v>
      </c>
      <c r="J797" s="1" t="e">
        <v>#VALUE!</v>
      </c>
      <c r="K797" s="1" t="s">
        <v>5893</v>
      </c>
      <c r="L797" s="170">
        <v>0</v>
      </c>
      <c r="M797" s="170">
        <v>0</v>
      </c>
      <c r="N797" s="68">
        <v>0</v>
      </c>
      <c r="O797" s="85">
        <v>0</v>
      </c>
      <c r="P797" s="85">
        <v>0</v>
      </c>
      <c r="Q797" s="85">
        <v>0</v>
      </c>
      <c r="R797" s="85">
        <v>0</v>
      </c>
      <c r="S797" s="85">
        <v>0</v>
      </c>
      <c r="T797" s="85">
        <v>0</v>
      </c>
      <c r="U797" s="85">
        <v>0</v>
      </c>
      <c r="V797" s="85">
        <v>0</v>
      </c>
      <c r="W797" s="85">
        <v>0</v>
      </c>
      <c r="X797" s="85">
        <v>0</v>
      </c>
      <c r="Y797" s="85">
        <v>0</v>
      </c>
      <c r="Z797" s="85">
        <v>0</v>
      </c>
      <c r="AA797" s="87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88">
        <v>0.20996323164924546</v>
      </c>
      <c r="AK797" s="5">
        <v>0</v>
      </c>
      <c r="AL797" s="5">
        <v>0.20996323164924546</v>
      </c>
      <c r="AM797" s="68">
        <v>360</v>
      </c>
      <c r="AN797" s="5">
        <v>0.20996323164924546</v>
      </c>
      <c r="AO797" s="17">
        <v>225</v>
      </c>
      <c r="AP797" s="17" t="s">
        <v>22151</v>
      </c>
      <c r="AQ797" s="49">
        <v>6.895458119358298</v>
      </c>
      <c r="AR797" s="7">
        <v>-6.6854948877090523</v>
      </c>
      <c r="AS797" s="84">
        <v>360</v>
      </c>
      <c r="AT797" s="14">
        <v>0</v>
      </c>
      <c r="AU797" s="42">
        <v>-13.513857214557907</v>
      </c>
      <c r="AV797" s="19"/>
      <c r="AW797" s="19">
        <v>0</v>
      </c>
      <c r="AX797" s="43">
        <v>0</v>
      </c>
      <c r="AY797" s="167">
        <v>999</v>
      </c>
      <c r="AZ797" s="167">
        <v>788</v>
      </c>
      <c r="BA797" s="113">
        <v>211</v>
      </c>
      <c r="BB797" s="160">
        <v>0</v>
      </c>
      <c r="BC797" s="160">
        <v>0</v>
      </c>
      <c r="BD797" s="267" t="s">
        <v>22151</v>
      </c>
    </row>
    <row r="798" spans="1:56" x14ac:dyDescent="0.3">
      <c r="A798" s="48" t="s">
        <v>2589</v>
      </c>
      <c r="B798" s="33" t="s">
        <v>7988</v>
      </c>
      <c r="C798" s="33" t="s">
        <v>7111</v>
      </c>
      <c r="D798" s="121" t="s">
        <v>1068</v>
      </c>
      <c r="E798" s="33" t="s">
        <v>1430</v>
      </c>
      <c r="F798" s="1" t="s">
        <v>6120</v>
      </c>
      <c r="G798" s="1" t="s">
        <v>1373</v>
      </c>
      <c r="H798" s="1">
        <v>2895</v>
      </c>
      <c r="I798" s="1" t="s">
        <v>9664</v>
      </c>
      <c r="J798" s="1" t="e">
        <v>#VALUE!</v>
      </c>
      <c r="K798" s="1" t="s">
        <v>5900</v>
      </c>
      <c r="L798" s="170">
        <v>0</v>
      </c>
      <c r="M798" s="170">
        <v>0</v>
      </c>
      <c r="N798" s="68">
        <v>0</v>
      </c>
      <c r="O798" s="86">
        <v>0</v>
      </c>
      <c r="P798" s="86">
        <v>0</v>
      </c>
      <c r="Q798" s="86">
        <v>0</v>
      </c>
      <c r="R798" s="86">
        <v>0</v>
      </c>
      <c r="S798" s="86">
        <v>0</v>
      </c>
      <c r="T798" s="86">
        <v>0</v>
      </c>
      <c r="U798" s="86">
        <v>0</v>
      </c>
      <c r="V798" s="86">
        <v>0</v>
      </c>
      <c r="W798" s="86">
        <v>0</v>
      </c>
      <c r="X798" s="86">
        <v>0</v>
      </c>
      <c r="Y798" s="86">
        <v>0</v>
      </c>
      <c r="Z798" s="86">
        <v>0</v>
      </c>
      <c r="AA798" s="49">
        <v>0</v>
      </c>
      <c r="AB798" s="7">
        <v>0</v>
      </c>
      <c r="AC798" s="29">
        <v>0</v>
      </c>
      <c r="AD798" s="29">
        <v>0</v>
      </c>
      <c r="AE798" s="29">
        <v>0</v>
      </c>
      <c r="AF798" s="29">
        <v>0</v>
      </c>
      <c r="AG798" s="29">
        <v>0</v>
      </c>
      <c r="AH798" s="29">
        <v>0</v>
      </c>
      <c r="AI798" s="7">
        <v>0</v>
      </c>
      <c r="AJ798" s="89">
        <v>0.20996323164924546</v>
      </c>
      <c r="AK798" s="7">
        <v>0</v>
      </c>
      <c r="AL798" s="29">
        <v>0.20996323164924546</v>
      </c>
      <c r="AM798" s="101">
        <v>360</v>
      </c>
      <c r="AN798" s="29">
        <v>0.20996323164924546</v>
      </c>
      <c r="AO798" s="30">
        <v>225</v>
      </c>
      <c r="AP798" s="30" t="s">
        <v>22151</v>
      </c>
      <c r="AQ798" s="69">
        <v>6.895458119358298</v>
      </c>
      <c r="AR798" s="90">
        <v>-6.6854948877090523</v>
      </c>
      <c r="AS798" s="107">
        <v>360</v>
      </c>
      <c r="AT798" s="29">
        <v>0</v>
      </c>
      <c r="AU798" s="47">
        <v>-13.513857214557907</v>
      </c>
      <c r="AV798" s="29"/>
      <c r="AW798" s="29">
        <v>0</v>
      </c>
      <c r="AX798" s="43">
        <v>0</v>
      </c>
      <c r="AY798" s="167">
        <v>999</v>
      </c>
      <c r="AZ798" s="110">
        <v>788</v>
      </c>
      <c r="BA798" s="71">
        <v>211</v>
      </c>
      <c r="BB798" s="162">
        <v>0</v>
      </c>
      <c r="BC798" s="162">
        <v>0</v>
      </c>
      <c r="BD798" s="267" t="s">
        <v>22151</v>
      </c>
    </row>
    <row r="799" spans="1:56" x14ac:dyDescent="0.3">
      <c r="A799" s="48" t="s">
        <v>2622</v>
      </c>
      <c r="B799" s="33" t="s">
        <v>7998</v>
      </c>
      <c r="C799" s="33" t="s">
        <v>6916</v>
      </c>
      <c r="D799" s="121" t="s">
        <v>704</v>
      </c>
      <c r="E799" s="33" t="s">
        <v>1531</v>
      </c>
      <c r="F799" s="1" t="s">
        <v>9094</v>
      </c>
      <c r="G799" s="1" t="s">
        <v>1373</v>
      </c>
      <c r="H799" s="1">
        <v>9417</v>
      </c>
      <c r="I799" s="1" t="s">
        <v>10566</v>
      </c>
      <c r="J799" s="1" t="e">
        <v>#VALUE!</v>
      </c>
      <c r="K799" s="1" t="s">
        <v>5924</v>
      </c>
      <c r="L799" s="170">
        <v>0</v>
      </c>
      <c r="M799" s="170">
        <v>0</v>
      </c>
      <c r="N799" s="68">
        <v>0</v>
      </c>
      <c r="O799" s="86">
        <v>0</v>
      </c>
      <c r="P799" s="86">
        <v>0</v>
      </c>
      <c r="Q799" s="86">
        <v>0</v>
      </c>
      <c r="R799" s="86">
        <v>0</v>
      </c>
      <c r="S799" s="86">
        <v>0</v>
      </c>
      <c r="T799" s="86">
        <v>0</v>
      </c>
      <c r="U799" s="86">
        <v>0</v>
      </c>
      <c r="V799" s="86">
        <v>0</v>
      </c>
      <c r="W799" s="86">
        <v>0</v>
      </c>
      <c r="X799" s="86">
        <v>0</v>
      </c>
      <c r="Y799" s="86">
        <v>0</v>
      </c>
      <c r="Z799" s="86">
        <v>0</v>
      </c>
      <c r="AA799" s="49">
        <v>0</v>
      </c>
      <c r="AB799" s="7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7">
        <v>0</v>
      </c>
      <c r="AJ799" s="89">
        <v>0.20996323164924546</v>
      </c>
      <c r="AK799" s="7">
        <v>0</v>
      </c>
      <c r="AL799" s="36">
        <v>0.20996323164924546</v>
      </c>
      <c r="AM799" s="106">
        <v>360</v>
      </c>
      <c r="AN799" s="36">
        <v>0.20996323164924546</v>
      </c>
      <c r="AO799" s="37">
        <v>225</v>
      </c>
      <c r="AP799" s="37" t="s">
        <v>22151</v>
      </c>
      <c r="AQ799" s="70">
        <v>6.895458119358298</v>
      </c>
      <c r="AR799" s="36">
        <v>-6.6854948877090523</v>
      </c>
      <c r="AS799" s="106">
        <v>360</v>
      </c>
      <c r="AT799" s="36">
        <v>0</v>
      </c>
      <c r="AU799" s="45">
        <v>-13.513857214557907</v>
      </c>
      <c r="AV799" s="36"/>
      <c r="AW799" s="36">
        <v>0</v>
      </c>
      <c r="AX799" s="43">
        <v>0</v>
      </c>
      <c r="AY799" s="167">
        <v>999</v>
      </c>
      <c r="AZ799" s="110">
        <v>788</v>
      </c>
      <c r="BA799" s="71">
        <v>211</v>
      </c>
      <c r="BB799" s="162">
        <v>0</v>
      </c>
      <c r="BC799" s="162">
        <v>0</v>
      </c>
      <c r="BD799" s="267" t="s">
        <v>22151</v>
      </c>
    </row>
    <row r="800" spans="1:56" x14ac:dyDescent="0.3">
      <c r="A800" s="48" t="s">
        <v>2625</v>
      </c>
      <c r="B800" s="33" t="s">
        <v>7298</v>
      </c>
      <c r="C800" s="33" t="s">
        <v>7693</v>
      </c>
      <c r="D800" s="121" t="s">
        <v>995</v>
      </c>
      <c r="E800" s="33" t="s">
        <v>1509</v>
      </c>
      <c r="F800" s="1" t="s">
        <v>9094</v>
      </c>
      <c r="G800" s="1" t="s">
        <v>1373</v>
      </c>
      <c r="H800" s="1">
        <v>8476</v>
      </c>
      <c r="I800" s="1" t="s">
        <v>10550</v>
      </c>
      <c r="J800" s="1" t="e">
        <v>#VALUE!</v>
      </c>
      <c r="K800" s="1" t="s">
        <v>5928</v>
      </c>
      <c r="L800" s="170">
        <v>0</v>
      </c>
      <c r="M800" s="170">
        <v>0</v>
      </c>
      <c r="N800" s="68">
        <v>0</v>
      </c>
      <c r="O800" s="86">
        <v>0</v>
      </c>
      <c r="P800" s="86">
        <v>0</v>
      </c>
      <c r="Q800" s="86">
        <v>0</v>
      </c>
      <c r="R800" s="86">
        <v>0</v>
      </c>
      <c r="S800" s="86">
        <v>0</v>
      </c>
      <c r="T800" s="86">
        <v>0</v>
      </c>
      <c r="U800" s="86">
        <v>0</v>
      </c>
      <c r="V800" s="86">
        <v>0</v>
      </c>
      <c r="W800" s="86">
        <v>0</v>
      </c>
      <c r="X800" s="86">
        <v>0</v>
      </c>
      <c r="Y800" s="86">
        <v>0</v>
      </c>
      <c r="Z800" s="86">
        <v>0</v>
      </c>
      <c r="AA800" s="49">
        <v>0</v>
      </c>
      <c r="AB800" s="7">
        <v>0</v>
      </c>
      <c r="AC800" s="7">
        <v>0</v>
      </c>
      <c r="AD800" s="7">
        <v>0</v>
      </c>
      <c r="AE800" s="7">
        <v>0</v>
      </c>
      <c r="AF800" s="7">
        <v>0</v>
      </c>
      <c r="AG800" s="7">
        <v>0</v>
      </c>
      <c r="AH800" s="7">
        <v>0</v>
      </c>
      <c r="AI800" s="7">
        <v>0</v>
      </c>
      <c r="AJ800" s="89">
        <v>0.20996323164924546</v>
      </c>
      <c r="AK800" s="7">
        <v>0</v>
      </c>
      <c r="AL800" s="7">
        <v>0.20996323164924546</v>
      </c>
      <c r="AM800" s="84">
        <v>360</v>
      </c>
      <c r="AN800" s="7">
        <v>0.20996323164924546</v>
      </c>
      <c r="AO800" s="18">
        <v>225</v>
      </c>
      <c r="AP800" s="18" t="s">
        <v>22151</v>
      </c>
      <c r="AQ800" s="49">
        <v>6.895458119358298</v>
      </c>
      <c r="AR800" s="7">
        <v>-6.6854948877090523</v>
      </c>
      <c r="AS800" s="84">
        <v>360</v>
      </c>
      <c r="AT800" s="15">
        <v>0</v>
      </c>
      <c r="AU800" s="46">
        <v>-13.513857214557907</v>
      </c>
      <c r="AV800" s="20"/>
      <c r="AW800" s="20">
        <v>0</v>
      </c>
      <c r="AX800" s="43">
        <v>0</v>
      </c>
      <c r="AY800" s="167">
        <v>999</v>
      </c>
      <c r="AZ800" s="110">
        <v>788</v>
      </c>
      <c r="BA800" s="71">
        <v>211</v>
      </c>
      <c r="BB800" s="162">
        <v>0</v>
      </c>
      <c r="BC800" s="162">
        <v>0</v>
      </c>
      <c r="BD800" s="267" t="s">
        <v>22151</v>
      </c>
    </row>
    <row r="801" spans="1:56" x14ac:dyDescent="0.3">
      <c r="A801" s="48" t="s">
        <v>16406</v>
      </c>
      <c r="B801" s="1" t="s">
        <v>16408</v>
      </c>
      <c r="C801" s="1" t="s">
        <v>7044</v>
      </c>
      <c r="D801" s="121" t="s">
        <v>16407</v>
      </c>
      <c r="E801" s="1" t="s">
        <v>1526</v>
      </c>
      <c r="F801" s="1" t="s">
        <v>9094</v>
      </c>
      <c r="G801" s="1" t="s">
        <v>1373</v>
      </c>
      <c r="H801" s="1">
        <v>9149</v>
      </c>
      <c r="I801" s="1" t="s">
        <v>16409</v>
      </c>
      <c r="J801" s="1" t="e">
        <v>#VALUE!</v>
      </c>
      <c r="K801" s="1" t="s">
        <v>16411</v>
      </c>
      <c r="L801" s="170">
        <v>0</v>
      </c>
      <c r="M801" s="170">
        <v>0</v>
      </c>
      <c r="N801" s="68">
        <v>0</v>
      </c>
      <c r="O801" s="86">
        <v>0</v>
      </c>
      <c r="P801" s="86">
        <v>0</v>
      </c>
      <c r="Q801" s="86">
        <v>0</v>
      </c>
      <c r="R801" s="86">
        <v>0</v>
      </c>
      <c r="S801" s="86">
        <v>0</v>
      </c>
      <c r="T801" s="86">
        <v>0</v>
      </c>
      <c r="U801" s="86">
        <v>0</v>
      </c>
      <c r="V801" s="86">
        <v>0</v>
      </c>
      <c r="W801" s="86">
        <v>0</v>
      </c>
      <c r="X801" s="86">
        <v>0</v>
      </c>
      <c r="Y801" s="86">
        <v>0</v>
      </c>
      <c r="Z801" s="86">
        <v>0</v>
      </c>
      <c r="AA801" s="49">
        <v>0</v>
      </c>
      <c r="AB801" s="7">
        <v>0</v>
      </c>
      <c r="AC801" s="7">
        <v>0</v>
      </c>
      <c r="AD801" s="7">
        <v>0</v>
      </c>
      <c r="AE801" s="7">
        <v>0</v>
      </c>
      <c r="AF801" s="7">
        <v>0</v>
      </c>
      <c r="AG801" s="7">
        <v>0</v>
      </c>
      <c r="AH801" s="7">
        <v>0</v>
      </c>
      <c r="AI801" s="7">
        <v>0</v>
      </c>
      <c r="AJ801" s="89">
        <v>0.20996323164924546</v>
      </c>
      <c r="AK801" s="7">
        <v>0</v>
      </c>
      <c r="AL801" s="7">
        <v>0.20996323164924546</v>
      </c>
      <c r="AM801" s="84">
        <v>360</v>
      </c>
      <c r="AN801" s="7">
        <v>0.20996323164924546</v>
      </c>
      <c r="AO801" s="18">
        <v>225</v>
      </c>
      <c r="AP801" s="18" t="s">
        <v>22151</v>
      </c>
      <c r="AQ801" s="49">
        <v>6.895458119358298</v>
      </c>
      <c r="AR801" s="7">
        <v>-6.6854948877090523</v>
      </c>
      <c r="AS801" s="84">
        <v>360</v>
      </c>
      <c r="AT801" s="15">
        <v>0</v>
      </c>
      <c r="AU801" s="46">
        <v>-13.513857214557907</v>
      </c>
      <c r="AV801" s="20"/>
      <c r="AW801" s="20">
        <v>0</v>
      </c>
      <c r="AX801" s="43">
        <v>0</v>
      </c>
      <c r="AY801" s="167">
        <v>999</v>
      </c>
      <c r="AZ801" s="110">
        <v>788</v>
      </c>
      <c r="BA801" s="71">
        <v>211</v>
      </c>
      <c r="BB801" s="162">
        <v>0</v>
      </c>
      <c r="BC801" s="162">
        <v>0</v>
      </c>
      <c r="BD801" s="267" t="s">
        <v>22151</v>
      </c>
    </row>
    <row r="802" spans="1:56" x14ac:dyDescent="0.3">
      <c r="A802" s="26" t="s">
        <v>13315</v>
      </c>
      <c r="B802" s="33" t="s">
        <v>13317</v>
      </c>
      <c r="C802" s="33" t="s">
        <v>13316</v>
      </c>
      <c r="D802" s="121" t="s">
        <v>11236</v>
      </c>
      <c r="E802" s="33" t="s">
        <v>1430</v>
      </c>
      <c r="F802" s="1" t="s">
        <v>6120</v>
      </c>
      <c r="G802" s="1" t="s">
        <v>1373</v>
      </c>
      <c r="H802" s="1">
        <v>14391</v>
      </c>
      <c r="I802" s="1" t="s">
        <v>11833</v>
      </c>
      <c r="J802" s="1" t="e">
        <v>#VALUE!</v>
      </c>
      <c r="K802" s="1" t="s">
        <v>13319</v>
      </c>
      <c r="L802" s="170">
        <v>0</v>
      </c>
      <c r="M802" s="170">
        <v>0</v>
      </c>
      <c r="N802" s="68">
        <v>0</v>
      </c>
      <c r="O802" s="85">
        <v>0</v>
      </c>
      <c r="P802" s="85">
        <v>0</v>
      </c>
      <c r="Q802" s="85">
        <v>0</v>
      </c>
      <c r="R802" s="85">
        <v>0</v>
      </c>
      <c r="S802" s="85">
        <v>0</v>
      </c>
      <c r="T802" s="85">
        <v>0</v>
      </c>
      <c r="U802" s="85">
        <v>0</v>
      </c>
      <c r="V802" s="85">
        <v>0</v>
      </c>
      <c r="W802" s="85">
        <v>0</v>
      </c>
      <c r="X802" s="85">
        <v>0</v>
      </c>
      <c r="Y802" s="85">
        <v>0</v>
      </c>
      <c r="Z802" s="85">
        <v>0</v>
      </c>
      <c r="AA802" s="87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88">
        <v>0.20996323164924546</v>
      </c>
      <c r="AK802" s="5">
        <v>0</v>
      </c>
      <c r="AL802" s="5">
        <v>0.20996323164924546</v>
      </c>
      <c r="AM802" s="68">
        <v>360</v>
      </c>
      <c r="AN802" s="5">
        <v>0.20996323164924546</v>
      </c>
      <c r="AO802" s="17">
        <v>225</v>
      </c>
      <c r="AP802" s="17" t="s">
        <v>22151</v>
      </c>
      <c r="AQ802" s="49">
        <v>6.895458119358298</v>
      </c>
      <c r="AR802" s="7">
        <v>-6.6854948877090523</v>
      </c>
      <c r="AS802" s="84">
        <v>360</v>
      </c>
      <c r="AT802" s="14">
        <v>0</v>
      </c>
      <c r="AU802" s="42">
        <v>-13.513857214557907</v>
      </c>
      <c r="AV802" s="19"/>
      <c r="AW802" s="19">
        <v>0</v>
      </c>
      <c r="AX802" s="43">
        <v>0</v>
      </c>
      <c r="AY802" s="167">
        <v>999</v>
      </c>
      <c r="AZ802" s="167">
        <v>788</v>
      </c>
      <c r="BA802" s="113">
        <v>211</v>
      </c>
      <c r="BB802" s="160">
        <v>0</v>
      </c>
      <c r="BC802" s="160">
        <v>0</v>
      </c>
      <c r="BD802" s="267" t="s">
        <v>22151</v>
      </c>
    </row>
    <row r="803" spans="1:56" x14ac:dyDescent="0.3">
      <c r="A803" s="48" t="s">
        <v>14621</v>
      </c>
      <c r="B803" s="33" t="s">
        <v>14622</v>
      </c>
      <c r="C803" s="33" t="s">
        <v>6650</v>
      </c>
      <c r="D803" s="121" t="s">
        <v>14229</v>
      </c>
      <c r="E803" s="33" t="s">
        <v>1402</v>
      </c>
      <c r="F803" s="1" t="s">
        <v>6120</v>
      </c>
      <c r="G803" s="1" t="s">
        <v>1373</v>
      </c>
      <c r="H803" s="26">
        <v>13688</v>
      </c>
      <c r="I803" s="26" t="s">
        <v>14524</v>
      </c>
      <c r="J803" s="26" t="e">
        <v>#VALUE!</v>
      </c>
      <c r="K803" s="26" t="s">
        <v>15163</v>
      </c>
      <c r="L803" s="171">
        <v>0</v>
      </c>
      <c r="M803" s="171">
        <v>0</v>
      </c>
      <c r="N803" s="68">
        <v>0</v>
      </c>
      <c r="O803" s="86">
        <v>0</v>
      </c>
      <c r="P803" s="86">
        <v>0</v>
      </c>
      <c r="Q803" s="102">
        <v>0</v>
      </c>
      <c r="R803" s="102">
        <v>0</v>
      </c>
      <c r="S803" s="102">
        <v>0</v>
      </c>
      <c r="T803" s="102">
        <v>0</v>
      </c>
      <c r="U803" s="102">
        <v>0</v>
      </c>
      <c r="V803" s="102">
        <v>0</v>
      </c>
      <c r="W803" s="102">
        <v>0</v>
      </c>
      <c r="X803" s="102">
        <v>0</v>
      </c>
      <c r="Y803" s="102">
        <v>0</v>
      </c>
      <c r="Z803" s="102">
        <v>0</v>
      </c>
      <c r="AA803" s="6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0</v>
      </c>
      <c r="AH803" s="29">
        <v>0</v>
      </c>
      <c r="AI803" s="29">
        <v>0</v>
      </c>
      <c r="AJ803" s="103">
        <v>0.20996323164924546</v>
      </c>
      <c r="AK803" s="29">
        <v>0</v>
      </c>
      <c r="AL803" s="29">
        <v>0.20996323164924546</v>
      </c>
      <c r="AM803" s="101">
        <v>360</v>
      </c>
      <c r="AN803" s="29">
        <v>0.20996323164924546</v>
      </c>
      <c r="AO803" s="30">
        <v>225</v>
      </c>
      <c r="AP803" s="30" t="s">
        <v>22151</v>
      </c>
      <c r="AQ803" s="69">
        <v>6.895458119358298</v>
      </c>
      <c r="AR803" s="90">
        <v>-6.6854948877090523</v>
      </c>
      <c r="AS803" s="107">
        <v>360</v>
      </c>
      <c r="AT803" s="29">
        <v>0</v>
      </c>
      <c r="AU803" s="47">
        <v>-13.513857214557907</v>
      </c>
      <c r="AV803" s="29"/>
      <c r="AW803" s="29">
        <v>0</v>
      </c>
      <c r="AX803" s="43">
        <v>0</v>
      </c>
      <c r="AY803" s="167">
        <v>999</v>
      </c>
      <c r="AZ803" s="110">
        <v>788</v>
      </c>
      <c r="BA803" s="71">
        <v>211</v>
      </c>
      <c r="BB803" s="162">
        <v>0</v>
      </c>
      <c r="BC803" s="162">
        <v>0</v>
      </c>
      <c r="BD803" s="267" t="s">
        <v>22151</v>
      </c>
    </row>
    <row r="804" spans="1:56" x14ac:dyDescent="0.3">
      <c r="A804" s="26" t="s">
        <v>11171</v>
      </c>
      <c r="B804" s="33" t="s">
        <v>6875</v>
      </c>
      <c r="C804" s="33" t="s">
        <v>6648</v>
      </c>
      <c r="D804" s="121" t="s">
        <v>11172</v>
      </c>
      <c r="E804" s="33" t="s">
        <v>1434</v>
      </c>
      <c r="F804" s="1" t="s">
        <v>9094</v>
      </c>
      <c r="G804" s="1" t="s">
        <v>1373</v>
      </c>
      <c r="H804" s="26">
        <v>8580</v>
      </c>
      <c r="I804" s="26" t="s">
        <v>11173</v>
      </c>
      <c r="J804" s="26" t="e">
        <v>#VALUE!</v>
      </c>
      <c r="K804" s="26" t="s">
        <v>11174</v>
      </c>
      <c r="L804" s="171">
        <v>0</v>
      </c>
      <c r="M804" s="171">
        <v>0</v>
      </c>
      <c r="N804" s="68">
        <v>0</v>
      </c>
      <c r="O804" s="85">
        <v>0</v>
      </c>
      <c r="P804" s="85">
        <v>0</v>
      </c>
      <c r="Q804" s="95">
        <v>0</v>
      </c>
      <c r="R804" s="95">
        <v>0</v>
      </c>
      <c r="S804" s="95">
        <v>0</v>
      </c>
      <c r="T804" s="95">
        <v>0</v>
      </c>
      <c r="U804" s="95">
        <v>0</v>
      </c>
      <c r="V804" s="95">
        <v>0</v>
      </c>
      <c r="W804" s="95">
        <v>0</v>
      </c>
      <c r="X804" s="95">
        <v>0</v>
      </c>
      <c r="Y804" s="95">
        <v>0</v>
      </c>
      <c r="Z804" s="95">
        <v>0</v>
      </c>
      <c r="AA804" s="96">
        <v>0</v>
      </c>
      <c r="AB804" s="27">
        <v>0</v>
      </c>
      <c r="AC804" s="27">
        <v>0</v>
      </c>
      <c r="AD804" s="27">
        <v>0</v>
      </c>
      <c r="AE804" s="27">
        <v>0</v>
      </c>
      <c r="AF804" s="27">
        <v>0</v>
      </c>
      <c r="AG804" s="27">
        <v>0</v>
      </c>
      <c r="AH804" s="27">
        <v>0</v>
      </c>
      <c r="AI804" s="27">
        <v>0</v>
      </c>
      <c r="AJ804" s="100">
        <v>0.20996323164924546</v>
      </c>
      <c r="AK804" s="27">
        <v>0</v>
      </c>
      <c r="AL804" s="27">
        <v>0.20996323164924546</v>
      </c>
      <c r="AM804" s="97">
        <v>360</v>
      </c>
      <c r="AN804" s="27">
        <v>0.20996323164924546</v>
      </c>
      <c r="AO804" s="28">
        <v>225</v>
      </c>
      <c r="AP804" s="28" t="s">
        <v>22151</v>
      </c>
      <c r="AQ804" s="69">
        <v>6.895458119358298</v>
      </c>
      <c r="AR804" s="29">
        <v>-6.6854948877090523</v>
      </c>
      <c r="AS804" s="101">
        <v>360</v>
      </c>
      <c r="AT804" s="27">
        <v>0</v>
      </c>
      <c r="AU804" s="43">
        <v>-13.513857214557907</v>
      </c>
      <c r="AV804" s="27"/>
      <c r="AW804" s="27">
        <v>0</v>
      </c>
      <c r="AX804" s="43">
        <v>0</v>
      </c>
      <c r="AY804" s="167">
        <v>999</v>
      </c>
      <c r="AZ804" s="167">
        <v>788</v>
      </c>
      <c r="BA804" s="113">
        <v>211</v>
      </c>
      <c r="BB804" s="160">
        <v>0</v>
      </c>
      <c r="BC804" s="160">
        <v>0</v>
      </c>
      <c r="BD804" s="267" t="s">
        <v>22151</v>
      </c>
    </row>
    <row r="805" spans="1:56" x14ac:dyDescent="0.3">
      <c r="A805" s="26" t="s">
        <v>2644</v>
      </c>
      <c r="B805" s="1" t="s">
        <v>6875</v>
      </c>
      <c r="C805" s="1" t="s">
        <v>7559</v>
      </c>
      <c r="D805" s="121" t="s">
        <v>729</v>
      </c>
      <c r="E805" s="1" t="s">
        <v>1430</v>
      </c>
      <c r="F805" s="1" t="s">
        <v>6120</v>
      </c>
      <c r="G805" s="1" t="s">
        <v>1373</v>
      </c>
      <c r="H805" s="1">
        <v>10197</v>
      </c>
      <c r="I805" s="1" t="s">
        <v>9679</v>
      </c>
      <c r="J805" s="1" t="e">
        <v>#VALUE!</v>
      </c>
      <c r="K805" s="1" t="s">
        <v>5943</v>
      </c>
      <c r="L805" s="170">
        <v>0</v>
      </c>
      <c r="M805" s="170">
        <v>0</v>
      </c>
      <c r="N805" s="68">
        <v>0</v>
      </c>
      <c r="O805" s="85">
        <v>0</v>
      </c>
      <c r="P805" s="85">
        <v>0</v>
      </c>
      <c r="Q805" s="85">
        <v>0</v>
      </c>
      <c r="R805" s="85">
        <v>0</v>
      </c>
      <c r="S805" s="85">
        <v>0</v>
      </c>
      <c r="T805" s="85">
        <v>0</v>
      </c>
      <c r="U805" s="85">
        <v>0</v>
      </c>
      <c r="V805" s="85">
        <v>0</v>
      </c>
      <c r="W805" s="85">
        <v>0</v>
      </c>
      <c r="X805" s="85">
        <v>0</v>
      </c>
      <c r="Y805" s="85">
        <v>0</v>
      </c>
      <c r="Z805" s="85">
        <v>0</v>
      </c>
      <c r="AA805" s="87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88">
        <v>0.20996323164924546</v>
      </c>
      <c r="AK805" s="5">
        <v>0</v>
      </c>
      <c r="AL805" s="5">
        <v>0.20996323164924546</v>
      </c>
      <c r="AM805" s="68">
        <v>360</v>
      </c>
      <c r="AN805" s="5">
        <v>0.20996323164924546</v>
      </c>
      <c r="AO805" s="17">
        <v>225</v>
      </c>
      <c r="AP805" s="17" t="s">
        <v>22151</v>
      </c>
      <c r="AQ805" s="49">
        <v>6.895458119358298</v>
      </c>
      <c r="AR805" s="50">
        <v>-6.6854948877090523</v>
      </c>
      <c r="AS805" s="108">
        <v>360</v>
      </c>
      <c r="AT805" s="14">
        <v>0</v>
      </c>
      <c r="AU805" s="42">
        <v>-13.513857214557907</v>
      </c>
      <c r="AV805" s="19"/>
      <c r="AW805" s="19">
        <v>0</v>
      </c>
      <c r="AX805" s="43">
        <v>0</v>
      </c>
      <c r="AY805" s="167">
        <v>750.84</v>
      </c>
      <c r="AZ805" s="167">
        <v>788</v>
      </c>
      <c r="BA805" s="113">
        <v>-37.159999999999968</v>
      </c>
      <c r="BB805" s="160">
        <v>744</v>
      </c>
      <c r="BC805" s="160">
        <v>744</v>
      </c>
      <c r="BD805" s="267" t="s">
        <v>22151</v>
      </c>
    </row>
    <row r="806" spans="1:56" x14ac:dyDescent="0.3">
      <c r="A806" s="26" t="s">
        <v>13814</v>
      </c>
      <c r="B806" s="33" t="s">
        <v>13815</v>
      </c>
      <c r="C806" s="33" t="s">
        <v>6715</v>
      </c>
      <c r="D806" s="121" t="s">
        <v>11209</v>
      </c>
      <c r="E806" s="33" t="s">
        <v>1565</v>
      </c>
      <c r="F806" s="1" t="s">
        <v>6120</v>
      </c>
      <c r="G806" s="1" t="s">
        <v>1373</v>
      </c>
      <c r="H806" s="1">
        <v>10341</v>
      </c>
      <c r="I806" s="1" t="s">
        <v>11800</v>
      </c>
      <c r="J806" s="1" t="e">
        <v>#VALUE!</v>
      </c>
      <c r="K806" s="1" t="s">
        <v>13817</v>
      </c>
      <c r="L806" s="170">
        <v>0</v>
      </c>
      <c r="M806" s="170">
        <v>0</v>
      </c>
      <c r="N806" s="68">
        <v>0</v>
      </c>
      <c r="O806" s="85">
        <v>0</v>
      </c>
      <c r="P806" s="85">
        <v>0</v>
      </c>
      <c r="Q806" s="85">
        <v>0</v>
      </c>
      <c r="R806" s="85">
        <v>0</v>
      </c>
      <c r="S806" s="85">
        <v>0</v>
      </c>
      <c r="T806" s="85">
        <v>0</v>
      </c>
      <c r="U806" s="85">
        <v>0</v>
      </c>
      <c r="V806" s="85">
        <v>0</v>
      </c>
      <c r="W806" s="85">
        <v>0</v>
      </c>
      <c r="X806" s="85">
        <v>0</v>
      </c>
      <c r="Y806" s="85">
        <v>0</v>
      </c>
      <c r="Z806" s="85">
        <v>0</v>
      </c>
      <c r="AA806" s="87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88">
        <v>0.20996323164924546</v>
      </c>
      <c r="AK806" s="5">
        <v>0</v>
      </c>
      <c r="AL806" s="5">
        <v>0.20996323164924546</v>
      </c>
      <c r="AM806" s="68">
        <v>360</v>
      </c>
      <c r="AN806" s="5">
        <v>0.20996323164924546</v>
      </c>
      <c r="AO806" s="17">
        <v>225</v>
      </c>
      <c r="AP806" s="17" t="s">
        <v>22151</v>
      </c>
      <c r="AQ806" s="49">
        <v>6.895458119358298</v>
      </c>
      <c r="AR806" s="50">
        <v>-6.6854948877090523</v>
      </c>
      <c r="AS806" s="108">
        <v>360</v>
      </c>
      <c r="AT806" s="14">
        <v>0</v>
      </c>
      <c r="AU806" s="42">
        <v>-13.513857214557907</v>
      </c>
      <c r="AV806" s="19"/>
      <c r="AW806" s="19">
        <v>0</v>
      </c>
      <c r="AX806" s="43">
        <v>0</v>
      </c>
      <c r="AY806" s="167">
        <v>999</v>
      </c>
      <c r="AZ806" s="167">
        <v>788</v>
      </c>
      <c r="BA806" s="113">
        <v>211</v>
      </c>
      <c r="BB806" s="160">
        <v>0</v>
      </c>
      <c r="BC806" s="160">
        <v>0</v>
      </c>
      <c r="BD806" s="267" t="s">
        <v>22151</v>
      </c>
    </row>
    <row r="807" spans="1:56" x14ac:dyDescent="0.3">
      <c r="A807" s="114" t="s">
        <v>11873</v>
      </c>
      <c r="B807" s="33" t="s">
        <v>11875</v>
      </c>
      <c r="C807" s="33" t="s">
        <v>11874</v>
      </c>
      <c r="D807" s="121" t="s">
        <v>11244</v>
      </c>
      <c r="E807" s="33" t="s">
        <v>3591</v>
      </c>
      <c r="F807" s="114" t="s">
        <v>3591</v>
      </c>
      <c r="G807" s="1" t="s">
        <v>1373</v>
      </c>
      <c r="H807" s="114">
        <v>17526</v>
      </c>
      <c r="I807" s="114" t="s">
        <v>11826</v>
      </c>
      <c r="J807" s="114" t="e">
        <v>#VALUE!</v>
      </c>
      <c r="K807" s="114" t="s">
        <v>11876</v>
      </c>
      <c r="L807" s="172">
        <v>0</v>
      </c>
      <c r="M807" s="172">
        <v>0</v>
      </c>
      <c r="N807" s="115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35">
        <v>0</v>
      </c>
      <c r="V807" s="135">
        <v>0</v>
      </c>
      <c r="W807" s="135">
        <v>0</v>
      </c>
      <c r="X807" s="135">
        <v>0</v>
      </c>
      <c r="Y807" s="135">
        <v>0</v>
      </c>
      <c r="Z807" s="135">
        <v>0</v>
      </c>
      <c r="AA807" s="136">
        <v>0</v>
      </c>
      <c r="AB807" s="116">
        <v>0</v>
      </c>
      <c r="AC807" s="116">
        <v>0</v>
      </c>
      <c r="AD807" s="116">
        <v>0</v>
      </c>
      <c r="AE807" s="116">
        <v>0</v>
      </c>
      <c r="AF807" s="116">
        <v>0</v>
      </c>
      <c r="AG807" s="116">
        <v>0</v>
      </c>
      <c r="AH807" s="116">
        <v>0</v>
      </c>
      <c r="AI807" s="116">
        <v>0</v>
      </c>
      <c r="AJ807" s="137">
        <v>0.20996323164924546</v>
      </c>
      <c r="AK807" s="116">
        <v>0</v>
      </c>
      <c r="AL807" s="116">
        <v>0.20996323164924546</v>
      </c>
      <c r="AM807" s="115">
        <v>360</v>
      </c>
      <c r="AN807" s="116">
        <v>0.20996323164924546</v>
      </c>
      <c r="AO807" s="119">
        <v>225</v>
      </c>
      <c r="AP807" s="119" t="s">
        <v>22151</v>
      </c>
      <c r="AQ807" s="70">
        <v>6.895458119358298</v>
      </c>
      <c r="AR807" s="146">
        <v>-6.6854948877090523</v>
      </c>
      <c r="AS807" s="155">
        <v>360</v>
      </c>
      <c r="AT807" s="116">
        <v>0</v>
      </c>
      <c r="AU807" s="117">
        <v>-13.513857214557907</v>
      </c>
      <c r="AV807" s="116"/>
      <c r="AW807" s="116">
        <v>0</v>
      </c>
      <c r="AX807" s="43">
        <v>0</v>
      </c>
      <c r="AY807" s="168">
        <v>999</v>
      </c>
      <c r="AZ807" s="168">
        <v>788</v>
      </c>
      <c r="BA807" s="120">
        <v>211</v>
      </c>
      <c r="BB807" s="161">
        <v>0</v>
      </c>
      <c r="BC807" s="161">
        <v>0</v>
      </c>
      <c r="BD807" s="267" t="s">
        <v>22151</v>
      </c>
    </row>
    <row r="808" spans="1:56" x14ac:dyDescent="0.3">
      <c r="A808" s="26" t="s">
        <v>12487</v>
      </c>
      <c r="B808" s="33" t="s">
        <v>7785</v>
      </c>
      <c r="C808" s="33" t="s">
        <v>7064</v>
      </c>
      <c r="D808" s="121" t="s">
        <v>11298</v>
      </c>
      <c r="E808" s="33" t="s">
        <v>1464</v>
      </c>
      <c r="F808" s="1" t="s">
        <v>6120</v>
      </c>
      <c r="G808" s="1" t="s">
        <v>1373</v>
      </c>
      <c r="H808" s="1">
        <v>11479</v>
      </c>
      <c r="I808" s="1" t="s">
        <v>11299</v>
      </c>
      <c r="J808" s="1" t="e">
        <v>#VALUE!</v>
      </c>
      <c r="K808" s="1" t="s">
        <v>12490</v>
      </c>
      <c r="L808" s="170">
        <v>0</v>
      </c>
      <c r="M808" s="170">
        <v>0</v>
      </c>
      <c r="N808" s="68">
        <v>0</v>
      </c>
      <c r="O808" s="85">
        <v>0</v>
      </c>
      <c r="P808" s="85">
        <v>0</v>
      </c>
      <c r="Q808" s="85">
        <v>0</v>
      </c>
      <c r="R808" s="85">
        <v>0</v>
      </c>
      <c r="S808" s="85">
        <v>0</v>
      </c>
      <c r="T808" s="85">
        <v>0</v>
      </c>
      <c r="U808" s="85">
        <v>0</v>
      </c>
      <c r="V808" s="85">
        <v>0</v>
      </c>
      <c r="W808" s="85">
        <v>0</v>
      </c>
      <c r="X808" s="85">
        <v>0</v>
      </c>
      <c r="Y808" s="85">
        <v>0</v>
      </c>
      <c r="Z808" s="85">
        <v>0</v>
      </c>
      <c r="AA808" s="87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88">
        <v>0.20996323164924546</v>
      </c>
      <c r="AK808" s="5">
        <v>0</v>
      </c>
      <c r="AL808" s="5">
        <v>0.20996323164924546</v>
      </c>
      <c r="AM808" s="68">
        <v>360</v>
      </c>
      <c r="AN808" s="5">
        <v>0.20996323164924546</v>
      </c>
      <c r="AO808" s="17">
        <v>225</v>
      </c>
      <c r="AP808" s="17" t="s">
        <v>22151</v>
      </c>
      <c r="AQ808" s="49">
        <v>6.895458119358298</v>
      </c>
      <c r="AR808" s="50">
        <v>-6.6854948877090523</v>
      </c>
      <c r="AS808" s="108">
        <v>360</v>
      </c>
      <c r="AT808" s="14">
        <v>0</v>
      </c>
      <c r="AU808" s="42">
        <v>-13.513857214557907</v>
      </c>
      <c r="AV808" s="19"/>
      <c r="AW808" s="19">
        <v>0</v>
      </c>
      <c r="AX808" s="43">
        <v>0</v>
      </c>
      <c r="AY808" s="167">
        <v>999</v>
      </c>
      <c r="AZ808" s="167">
        <v>788</v>
      </c>
      <c r="BA808" s="113">
        <v>211</v>
      </c>
      <c r="BB808" s="160">
        <v>0</v>
      </c>
      <c r="BC808" s="160">
        <v>0</v>
      </c>
      <c r="BD808" s="267" t="s">
        <v>22151</v>
      </c>
    </row>
    <row r="809" spans="1:56" x14ac:dyDescent="0.3">
      <c r="A809" s="26" t="s">
        <v>13818</v>
      </c>
      <c r="B809" s="33" t="s">
        <v>7125</v>
      </c>
      <c r="C809" s="33" t="s">
        <v>6562</v>
      </c>
      <c r="D809" s="121" t="s">
        <v>13819</v>
      </c>
      <c r="E809" s="33" t="s">
        <v>1392</v>
      </c>
      <c r="F809" s="1" t="s">
        <v>6120</v>
      </c>
      <c r="G809" s="1" t="s">
        <v>1373</v>
      </c>
      <c r="H809" s="1">
        <v>17553</v>
      </c>
      <c r="I809" s="1" t="s">
        <v>13820</v>
      </c>
      <c r="J809" s="1" t="e">
        <v>#VALUE!</v>
      </c>
      <c r="K809" s="1" t="s">
        <v>13821</v>
      </c>
      <c r="L809" s="170">
        <v>0</v>
      </c>
      <c r="M809" s="170">
        <v>0</v>
      </c>
      <c r="N809" s="68">
        <v>0</v>
      </c>
      <c r="O809" s="85">
        <v>0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85">
        <v>0</v>
      </c>
      <c r="V809" s="85">
        <v>0</v>
      </c>
      <c r="W809" s="85">
        <v>0</v>
      </c>
      <c r="X809" s="85">
        <v>0</v>
      </c>
      <c r="Y809" s="85">
        <v>0</v>
      </c>
      <c r="Z809" s="85">
        <v>0</v>
      </c>
      <c r="AA809" s="87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88">
        <v>0.20996323164924546</v>
      </c>
      <c r="AK809" s="5">
        <v>0</v>
      </c>
      <c r="AL809" s="5">
        <v>0.20996323164924546</v>
      </c>
      <c r="AM809" s="68">
        <v>360</v>
      </c>
      <c r="AN809" s="5">
        <v>0.20996323164924546</v>
      </c>
      <c r="AO809" s="17">
        <v>225</v>
      </c>
      <c r="AP809" s="17" t="s">
        <v>22151</v>
      </c>
      <c r="AQ809" s="49">
        <v>6.895458119358298</v>
      </c>
      <c r="AR809" s="50">
        <v>-6.6854948877090523</v>
      </c>
      <c r="AS809" s="108">
        <v>360</v>
      </c>
      <c r="AT809" s="14">
        <v>0</v>
      </c>
      <c r="AU809" s="42">
        <v>-13.513857214557907</v>
      </c>
      <c r="AV809" s="19"/>
      <c r="AW809" s="19">
        <v>0</v>
      </c>
      <c r="AX809" s="43">
        <v>0</v>
      </c>
      <c r="AY809" s="167">
        <v>999</v>
      </c>
      <c r="AZ809" s="167">
        <v>788</v>
      </c>
      <c r="BA809" s="113">
        <v>211</v>
      </c>
      <c r="BB809" s="160">
        <v>0</v>
      </c>
      <c r="BC809" s="160">
        <v>0</v>
      </c>
      <c r="BD809" s="267" t="s">
        <v>22151</v>
      </c>
    </row>
    <row r="810" spans="1:56" x14ac:dyDescent="0.3">
      <c r="A810" s="48" t="s">
        <v>12558</v>
      </c>
      <c r="B810" s="33" t="s">
        <v>12559</v>
      </c>
      <c r="C810" s="33" t="s">
        <v>7799</v>
      </c>
      <c r="D810" s="121" t="s">
        <v>11325</v>
      </c>
      <c r="E810" s="33" t="s">
        <v>1402</v>
      </c>
      <c r="F810" s="1" t="s">
        <v>6120</v>
      </c>
      <c r="G810" s="1" t="s">
        <v>1373</v>
      </c>
      <c r="H810" s="26">
        <v>13606</v>
      </c>
      <c r="I810" s="26" t="s">
        <v>11819</v>
      </c>
      <c r="J810" s="26" t="e">
        <v>#VALUE!</v>
      </c>
      <c r="K810" s="26" t="s">
        <v>12561</v>
      </c>
      <c r="L810" s="171">
        <v>0</v>
      </c>
      <c r="M810" s="171">
        <v>0</v>
      </c>
      <c r="N810" s="68">
        <v>0</v>
      </c>
      <c r="O810" s="86">
        <v>0</v>
      </c>
      <c r="P810" s="86">
        <v>0</v>
      </c>
      <c r="Q810" s="102">
        <v>0</v>
      </c>
      <c r="R810" s="102">
        <v>0</v>
      </c>
      <c r="S810" s="102">
        <v>0</v>
      </c>
      <c r="T810" s="102">
        <v>0</v>
      </c>
      <c r="U810" s="102">
        <v>0</v>
      </c>
      <c r="V810" s="102">
        <v>0</v>
      </c>
      <c r="W810" s="102">
        <v>0</v>
      </c>
      <c r="X810" s="102">
        <v>0</v>
      </c>
      <c r="Y810" s="102">
        <v>0</v>
      </c>
      <c r="Z810" s="102">
        <v>0</v>
      </c>
      <c r="AA810" s="69">
        <v>0</v>
      </c>
      <c r="AB810" s="29">
        <v>0</v>
      </c>
      <c r="AC810" s="29">
        <v>0</v>
      </c>
      <c r="AD810" s="29">
        <v>0</v>
      </c>
      <c r="AE810" s="29">
        <v>0</v>
      </c>
      <c r="AF810" s="29">
        <v>0</v>
      </c>
      <c r="AG810" s="29">
        <v>0</v>
      </c>
      <c r="AH810" s="29">
        <v>0</v>
      </c>
      <c r="AI810" s="29">
        <v>0</v>
      </c>
      <c r="AJ810" s="103">
        <v>0.20996323164924546</v>
      </c>
      <c r="AK810" s="29">
        <v>0</v>
      </c>
      <c r="AL810" s="29">
        <v>0.20996323164924546</v>
      </c>
      <c r="AM810" s="101">
        <v>360</v>
      </c>
      <c r="AN810" s="29">
        <v>0.20996323164924546</v>
      </c>
      <c r="AO810" s="30">
        <v>225</v>
      </c>
      <c r="AP810" s="30" t="s">
        <v>22151</v>
      </c>
      <c r="AQ810" s="69">
        <v>6.895458119358298</v>
      </c>
      <c r="AR810" s="90">
        <v>-6.6854948877090523</v>
      </c>
      <c r="AS810" s="107">
        <v>360</v>
      </c>
      <c r="AT810" s="29">
        <v>0</v>
      </c>
      <c r="AU810" s="47">
        <v>-13.513857214557907</v>
      </c>
      <c r="AV810" s="29"/>
      <c r="AW810" s="29">
        <v>0</v>
      </c>
      <c r="AX810" s="43">
        <v>0</v>
      </c>
      <c r="AY810" s="167">
        <v>999</v>
      </c>
      <c r="AZ810" s="110">
        <v>788</v>
      </c>
      <c r="BA810" s="71">
        <v>211</v>
      </c>
      <c r="BB810" s="162">
        <v>0</v>
      </c>
      <c r="BC810" s="162">
        <v>0</v>
      </c>
      <c r="BD810" s="267" t="s">
        <v>22151</v>
      </c>
    </row>
    <row r="811" spans="1:56" x14ac:dyDescent="0.3">
      <c r="A811" s="61" t="s">
        <v>2678</v>
      </c>
      <c r="B811" s="33" t="s">
        <v>8004</v>
      </c>
      <c r="C811" s="33" t="s">
        <v>7064</v>
      </c>
      <c r="D811" s="121" t="s">
        <v>1081</v>
      </c>
      <c r="E811" s="33" t="s">
        <v>3591</v>
      </c>
      <c r="F811" s="1" t="s">
        <v>3591</v>
      </c>
      <c r="G811" s="1" t="s">
        <v>1373</v>
      </c>
      <c r="H811" s="1">
        <v>10234</v>
      </c>
      <c r="I811" s="1" t="s">
        <v>10218</v>
      </c>
      <c r="J811" s="1" t="e">
        <v>#VALUE!</v>
      </c>
      <c r="K811" s="1" t="s">
        <v>5969</v>
      </c>
      <c r="L811" s="170">
        <v>0</v>
      </c>
      <c r="M811" s="170">
        <v>0</v>
      </c>
      <c r="N811" s="68">
        <v>0</v>
      </c>
      <c r="O811" s="86">
        <v>0</v>
      </c>
      <c r="P811" s="86">
        <v>0</v>
      </c>
      <c r="Q811" s="82">
        <v>0</v>
      </c>
      <c r="R811" s="82">
        <v>0</v>
      </c>
      <c r="S811" s="82">
        <v>0</v>
      </c>
      <c r="T811" s="82">
        <v>0</v>
      </c>
      <c r="U811" s="82">
        <v>0</v>
      </c>
      <c r="V811" s="82">
        <v>0</v>
      </c>
      <c r="W811" s="82">
        <v>0</v>
      </c>
      <c r="X811" s="82">
        <v>0</v>
      </c>
      <c r="Y811" s="82">
        <v>0</v>
      </c>
      <c r="Z811" s="82">
        <v>0</v>
      </c>
      <c r="AA811" s="56">
        <v>0</v>
      </c>
      <c r="AB811" s="57">
        <v>0</v>
      </c>
      <c r="AC811" s="57">
        <v>0</v>
      </c>
      <c r="AD811" s="57">
        <v>0</v>
      </c>
      <c r="AE811" s="57">
        <v>0</v>
      </c>
      <c r="AF811" s="57">
        <v>0</v>
      </c>
      <c r="AG811" s="57">
        <v>0</v>
      </c>
      <c r="AH811" s="57">
        <v>0</v>
      </c>
      <c r="AI811" s="57">
        <v>0</v>
      </c>
      <c r="AJ811" s="83">
        <v>0.20996323164924546</v>
      </c>
      <c r="AK811" s="57">
        <v>0</v>
      </c>
      <c r="AL811" s="57">
        <v>0.20996323164924546</v>
      </c>
      <c r="AM811" s="81">
        <v>360</v>
      </c>
      <c r="AN811" s="57">
        <v>0.20996323164924546</v>
      </c>
      <c r="AO811" s="62">
        <v>225</v>
      </c>
      <c r="AP811" s="62" t="s">
        <v>22151</v>
      </c>
      <c r="AQ811" s="56">
        <v>6.895458119358298</v>
      </c>
      <c r="AR811" s="57">
        <v>-6.6854948877090523</v>
      </c>
      <c r="AS811" s="81">
        <v>360</v>
      </c>
      <c r="AT811" s="57">
        <v>0</v>
      </c>
      <c r="AU811" s="63">
        <v>-13.513857214557907</v>
      </c>
      <c r="AV811" s="57"/>
      <c r="AW811" s="57">
        <v>0</v>
      </c>
      <c r="AX811" s="43">
        <v>0</v>
      </c>
      <c r="AY811" s="167">
        <v>999</v>
      </c>
      <c r="AZ811" s="110">
        <v>788</v>
      </c>
      <c r="BA811" s="71">
        <v>211</v>
      </c>
      <c r="BB811" s="162">
        <v>0</v>
      </c>
      <c r="BC811" s="162">
        <v>0</v>
      </c>
      <c r="BD811" s="267" t="s">
        <v>22151</v>
      </c>
    </row>
    <row r="812" spans="1:56" x14ac:dyDescent="0.3">
      <c r="A812" s="48" t="s">
        <v>16453</v>
      </c>
      <c r="B812" s="1" t="s">
        <v>8197</v>
      </c>
      <c r="C812" s="1" t="s">
        <v>16455</v>
      </c>
      <c r="D812" s="121" t="s">
        <v>16454</v>
      </c>
      <c r="E812" s="1" t="s">
        <v>1565</v>
      </c>
      <c r="F812" s="1" t="s">
        <v>6120</v>
      </c>
      <c r="G812" s="1" t="s">
        <v>1373</v>
      </c>
      <c r="H812" s="1">
        <v>16348</v>
      </c>
      <c r="I812" s="1" t="s">
        <v>16456</v>
      </c>
      <c r="J812" s="1" t="e">
        <v>#VALUE!</v>
      </c>
      <c r="K812" s="1" t="s">
        <v>16457</v>
      </c>
      <c r="L812" s="170">
        <v>0</v>
      </c>
      <c r="M812" s="170">
        <v>0</v>
      </c>
      <c r="N812" s="68">
        <v>0</v>
      </c>
      <c r="O812" s="86">
        <v>0</v>
      </c>
      <c r="P812" s="86">
        <v>0</v>
      </c>
      <c r="Q812" s="86">
        <v>0</v>
      </c>
      <c r="R812" s="86">
        <v>0</v>
      </c>
      <c r="S812" s="86">
        <v>0</v>
      </c>
      <c r="T812" s="86">
        <v>0</v>
      </c>
      <c r="U812" s="86">
        <v>0</v>
      </c>
      <c r="V812" s="86">
        <v>0</v>
      </c>
      <c r="W812" s="86">
        <v>0</v>
      </c>
      <c r="X812" s="86">
        <v>0</v>
      </c>
      <c r="Y812" s="86">
        <v>0</v>
      </c>
      <c r="Z812" s="86">
        <v>0</v>
      </c>
      <c r="AA812" s="49">
        <v>0</v>
      </c>
      <c r="AB812" s="7">
        <v>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0</v>
      </c>
      <c r="AI812" s="7">
        <v>0</v>
      </c>
      <c r="AJ812" s="89">
        <v>0.20996323164924546</v>
      </c>
      <c r="AK812" s="7">
        <v>0</v>
      </c>
      <c r="AL812" s="7">
        <v>0.20996323164924546</v>
      </c>
      <c r="AM812" s="84">
        <v>360</v>
      </c>
      <c r="AN812" s="7">
        <v>0.20996323164924546</v>
      </c>
      <c r="AO812" s="18">
        <v>225</v>
      </c>
      <c r="AP812" s="18" t="s">
        <v>22151</v>
      </c>
      <c r="AQ812" s="49">
        <v>6.895458119358298</v>
      </c>
      <c r="AR812" s="7">
        <v>-6.6854948877090523</v>
      </c>
      <c r="AS812" s="84">
        <v>360</v>
      </c>
      <c r="AT812" s="15">
        <v>0</v>
      </c>
      <c r="AU812" s="46">
        <v>-13.513857214557907</v>
      </c>
      <c r="AV812" s="20"/>
      <c r="AW812" s="20">
        <v>0</v>
      </c>
      <c r="AX812" s="43">
        <v>0</v>
      </c>
      <c r="AY812" s="167">
        <v>999</v>
      </c>
      <c r="AZ812" s="110">
        <v>788</v>
      </c>
      <c r="BA812" s="71">
        <v>211</v>
      </c>
      <c r="BB812" s="162">
        <v>0</v>
      </c>
      <c r="BC812" s="162">
        <v>0</v>
      </c>
      <c r="BD812" s="267" t="s">
        <v>22151</v>
      </c>
    </row>
    <row r="813" spans="1:56" x14ac:dyDescent="0.3">
      <c r="A813" s="61" t="s">
        <v>11023</v>
      </c>
      <c r="B813" s="33" t="s">
        <v>11025</v>
      </c>
      <c r="C813" s="33" t="s">
        <v>6648</v>
      </c>
      <c r="D813" s="121" t="s">
        <v>11024</v>
      </c>
      <c r="E813" s="33" t="s">
        <v>1446</v>
      </c>
      <c r="F813" s="1" t="s">
        <v>9094</v>
      </c>
      <c r="G813" s="1" t="s">
        <v>1373</v>
      </c>
      <c r="H813" s="1">
        <v>11754</v>
      </c>
      <c r="I813" s="1" t="s">
        <v>11026</v>
      </c>
      <c r="J813" s="1" t="e">
        <v>#VALUE!</v>
      </c>
      <c r="K813" s="1" t="s">
        <v>11027</v>
      </c>
      <c r="L813" s="170">
        <v>0</v>
      </c>
      <c r="M813" s="170">
        <v>0</v>
      </c>
      <c r="N813" s="68">
        <v>0</v>
      </c>
      <c r="O813" s="86">
        <v>0</v>
      </c>
      <c r="P813" s="86">
        <v>0</v>
      </c>
      <c r="Q813" s="82">
        <v>0</v>
      </c>
      <c r="R813" s="82">
        <v>0</v>
      </c>
      <c r="S813" s="82">
        <v>0</v>
      </c>
      <c r="T813" s="82">
        <v>0</v>
      </c>
      <c r="U813" s="82">
        <v>0</v>
      </c>
      <c r="V813" s="82">
        <v>0</v>
      </c>
      <c r="W813" s="82">
        <v>0</v>
      </c>
      <c r="X813" s="82">
        <v>0</v>
      </c>
      <c r="Y813" s="82">
        <v>0</v>
      </c>
      <c r="Z813" s="82">
        <v>0</v>
      </c>
      <c r="AA813" s="56">
        <v>0</v>
      </c>
      <c r="AB813" s="57">
        <v>0</v>
      </c>
      <c r="AC813" s="57">
        <v>0</v>
      </c>
      <c r="AD813" s="57">
        <v>0</v>
      </c>
      <c r="AE813" s="57">
        <v>0</v>
      </c>
      <c r="AF813" s="57">
        <v>0</v>
      </c>
      <c r="AG813" s="57">
        <v>0</v>
      </c>
      <c r="AH813" s="57">
        <v>0</v>
      </c>
      <c r="AI813" s="57">
        <v>0</v>
      </c>
      <c r="AJ813" s="83">
        <v>0.20996323164924546</v>
      </c>
      <c r="AK813" s="57">
        <v>0</v>
      </c>
      <c r="AL813" s="57">
        <v>0.20996323164924546</v>
      </c>
      <c r="AM813" s="81">
        <v>360</v>
      </c>
      <c r="AN813" s="57">
        <v>0.20996323164924546</v>
      </c>
      <c r="AO813" s="62">
        <v>225</v>
      </c>
      <c r="AP813" s="62" t="s">
        <v>22151</v>
      </c>
      <c r="AQ813" s="56">
        <v>6.895458119358298</v>
      </c>
      <c r="AR813" s="57">
        <v>-6.6854948877090523</v>
      </c>
      <c r="AS813" s="81">
        <v>360</v>
      </c>
      <c r="AT813" s="57">
        <v>0</v>
      </c>
      <c r="AU813" s="63">
        <v>-13.513857214557907</v>
      </c>
      <c r="AV813" s="57"/>
      <c r="AW813" s="57">
        <v>0</v>
      </c>
      <c r="AX813" s="43">
        <v>0</v>
      </c>
      <c r="AY813" s="167">
        <v>999</v>
      </c>
      <c r="AZ813" s="110">
        <v>788</v>
      </c>
      <c r="BA813" s="71">
        <v>211</v>
      </c>
      <c r="BB813" s="162">
        <v>0</v>
      </c>
      <c r="BC813" s="162">
        <v>0</v>
      </c>
      <c r="BD813" s="267" t="s">
        <v>22151</v>
      </c>
    </row>
    <row r="814" spans="1:56" x14ac:dyDescent="0.3">
      <c r="A814" s="53" t="s">
        <v>2728</v>
      </c>
      <c r="B814" s="53" t="s">
        <v>7567</v>
      </c>
      <c r="C814" s="53" t="s">
        <v>6899</v>
      </c>
      <c r="D814" s="121" t="s">
        <v>775</v>
      </c>
      <c r="E814" s="53" t="s">
        <v>1372</v>
      </c>
      <c r="F814" s="1" t="s">
        <v>6120</v>
      </c>
      <c r="G814" s="1" t="s">
        <v>1373</v>
      </c>
      <c r="H814" s="1">
        <v>4424</v>
      </c>
      <c r="I814" s="1" t="s">
        <v>9284</v>
      </c>
      <c r="J814" s="1" t="e">
        <v>#VALUE!</v>
      </c>
      <c r="K814" s="1" t="s">
        <v>15396</v>
      </c>
      <c r="L814" s="170">
        <v>0</v>
      </c>
      <c r="M814" s="170">
        <v>0</v>
      </c>
      <c r="N814" s="68">
        <v>0</v>
      </c>
      <c r="O814" s="85">
        <v>0</v>
      </c>
      <c r="P814" s="85">
        <v>0</v>
      </c>
      <c r="Q814" s="85">
        <v>0</v>
      </c>
      <c r="R814" s="85">
        <v>0</v>
      </c>
      <c r="S814" s="85">
        <v>0</v>
      </c>
      <c r="T814" s="85">
        <v>0</v>
      </c>
      <c r="U814" s="85">
        <v>0</v>
      </c>
      <c r="V814" s="85">
        <v>0</v>
      </c>
      <c r="W814" s="85">
        <v>0</v>
      </c>
      <c r="X814" s="85">
        <v>0</v>
      </c>
      <c r="Y814" s="85">
        <v>0</v>
      </c>
      <c r="Z814" s="85">
        <v>0</v>
      </c>
      <c r="AA814" s="87">
        <v>0</v>
      </c>
      <c r="AB814" s="5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">
        <v>0</v>
      </c>
      <c r="AJ814" s="88">
        <v>0.20996323164924546</v>
      </c>
      <c r="AK814" s="5">
        <v>0</v>
      </c>
      <c r="AL814" s="54">
        <v>0.20996323164924546</v>
      </c>
      <c r="AM814" s="77">
        <v>360</v>
      </c>
      <c r="AN814" s="54">
        <v>0.20996323164924546</v>
      </c>
      <c r="AO814" s="59">
        <v>225</v>
      </c>
      <c r="AP814" s="59" t="s">
        <v>22151</v>
      </c>
      <c r="AQ814" s="56">
        <v>6.895458119358298</v>
      </c>
      <c r="AR814" s="57">
        <v>-6.6854948877090523</v>
      </c>
      <c r="AS814" s="81">
        <v>360</v>
      </c>
      <c r="AT814" s="54">
        <v>0</v>
      </c>
      <c r="AU814" s="60">
        <v>-13.513857214557907</v>
      </c>
      <c r="AV814" s="54"/>
      <c r="AW814" s="54">
        <v>0</v>
      </c>
      <c r="AX814" s="43">
        <v>0</v>
      </c>
      <c r="AY814" s="167">
        <v>999</v>
      </c>
      <c r="AZ814" s="167">
        <v>788</v>
      </c>
      <c r="BA814" s="113">
        <v>211</v>
      </c>
      <c r="BB814" s="160">
        <v>0</v>
      </c>
      <c r="BC814" s="160">
        <v>0</v>
      </c>
      <c r="BD814" s="267" t="s">
        <v>22151</v>
      </c>
    </row>
    <row r="815" spans="1:56" x14ac:dyDescent="0.3">
      <c r="A815" s="26" t="s">
        <v>14835</v>
      </c>
      <c r="B815" s="1" t="s">
        <v>7315</v>
      </c>
      <c r="C815" s="1" t="s">
        <v>7526</v>
      </c>
      <c r="D815" s="121" t="s">
        <v>14741</v>
      </c>
      <c r="E815" s="1" t="s">
        <v>1409</v>
      </c>
      <c r="F815" s="1" t="s">
        <v>9094</v>
      </c>
      <c r="G815" s="1" t="s">
        <v>1373</v>
      </c>
      <c r="H815" s="1">
        <v>17775</v>
      </c>
      <c r="I815" s="1" t="s">
        <v>14836</v>
      </c>
      <c r="J815" s="1" t="e">
        <v>#VALUE!</v>
      </c>
      <c r="K815" s="1" t="s">
        <v>15167</v>
      </c>
      <c r="L815" s="170">
        <v>0</v>
      </c>
      <c r="M815" s="170">
        <v>0</v>
      </c>
      <c r="N815" s="68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85">
        <v>0</v>
      </c>
      <c r="V815" s="85">
        <v>0</v>
      </c>
      <c r="W815" s="85">
        <v>0</v>
      </c>
      <c r="X815" s="85">
        <v>0</v>
      </c>
      <c r="Y815" s="85">
        <v>0</v>
      </c>
      <c r="Z815" s="85">
        <v>0</v>
      </c>
      <c r="AA815" s="87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88">
        <v>0.20996323164924546</v>
      </c>
      <c r="AK815" s="5">
        <v>0</v>
      </c>
      <c r="AL815" s="5">
        <v>0.20996323164924546</v>
      </c>
      <c r="AM815" s="68">
        <v>360</v>
      </c>
      <c r="AN815" s="5">
        <v>0.20996323164924546</v>
      </c>
      <c r="AO815" s="17">
        <v>225</v>
      </c>
      <c r="AP815" s="17" t="s">
        <v>22151</v>
      </c>
      <c r="AQ815" s="49">
        <v>6.895458119358298</v>
      </c>
      <c r="AR815" s="50">
        <v>-6.6854948877090523</v>
      </c>
      <c r="AS815" s="108">
        <v>360</v>
      </c>
      <c r="AT815" s="14">
        <v>0</v>
      </c>
      <c r="AU815" s="42">
        <v>-13.513857214557907</v>
      </c>
      <c r="AV815" s="19"/>
      <c r="AW815" s="19">
        <v>0</v>
      </c>
      <c r="AX815" s="43">
        <v>0</v>
      </c>
      <c r="AY815" s="167">
        <v>999</v>
      </c>
      <c r="AZ815" s="167">
        <v>788</v>
      </c>
      <c r="BA815" s="113">
        <v>211</v>
      </c>
      <c r="BB815" s="160">
        <v>0</v>
      </c>
      <c r="BC815" s="160">
        <v>0</v>
      </c>
      <c r="BD815" s="267" t="s">
        <v>22151</v>
      </c>
    </row>
    <row r="816" spans="1:56" x14ac:dyDescent="0.3">
      <c r="A816" s="53" t="s">
        <v>2739</v>
      </c>
      <c r="B816" s="33" t="s">
        <v>7595</v>
      </c>
      <c r="C816" s="33" t="s">
        <v>7171</v>
      </c>
      <c r="D816" s="121" t="s">
        <v>985</v>
      </c>
      <c r="E816" s="33" t="s">
        <v>1416</v>
      </c>
      <c r="F816" s="1" t="s">
        <v>9094</v>
      </c>
      <c r="G816" s="1" t="s">
        <v>1373</v>
      </c>
      <c r="H816" s="1">
        <v>3292</v>
      </c>
      <c r="I816" s="1" t="s">
        <v>9204</v>
      </c>
      <c r="J816" s="1" t="e">
        <v>#VALUE!</v>
      </c>
      <c r="K816" s="1" t="s">
        <v>6000</v>
      </c>
      <c r="L816" s="170">
        <v>0</v>
      </c>
      <c r="M816" s="170">
        <v>0</v>
      </c>
      <c r="N816" s="68">
        <v>0</v>
      </c>
      <c r="O816" s="85">
        <v>0</v>
      </c>
      <c r="P816" s="85">
        <v>0</v>
      </c>
      <c r="Q816" s="85">
        <v>0</v>
      </c>
      <c r="R816" s="85">
        <v>0</v>
      </c>
      <c r="S816" s="85">
        <v>0</v>
      </c>
      <c r="T816" s="85">
        <v>0</v>
      </c>
      <c r="U816" s="85">
        <v>0</v>
      </c>
      <c r="V816" s="85">
        <v>0</v>
      </c>
      <c r="W816" s="85">
        <v>0</v>
      </c>
      <c r="X816" s="85">
        <v>0</v>
      </c>
      <c r="Y816" s="85">
        <v>0</v>
      </c>
      <c r="Z816" s="85">
        <v>0</v>
      </c>
      <c r="AA816" s="87">
        <v>0</v>
      </c>
      <c r="AB816" s="5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">
        <v>0</v>
      </c>
      <c r="AJ816" s="88">
        <v>0.20996323164924546</v>
      </c>
      <c r="AK816" s="5">
        <v>0</v>
      </c>
      <c r="AL816" s="54">
        <v>0.20996323164924546</v>
      </c>
      <c r="AM816" s="77">
        <v>360</v>
      </c>
      <c r="AN816" s="54">
        <v>0.20996323164924546</v>
      </c>
      <c r="AO816" s="59">
        <v>225</v>
      </c>
      <c r="AP816" s="59" t="s">
        <v>22151</v>
      </c>
      <c r="AQ816" s="56">
        <v>6.895458119358298</v>
      </c>
      <c r="AR816" s="58">
        <v>-6.6854948877090523</v>
      </c>
      <c r="AS816" s="109">
        <v>360</v>
      </c>
      <c r="AT816" s="54">
        <v>0</v>
      </c>
      <c r="AU816" s="60">
        <v>-13.513857214557907</v>
      </c>
      <c r="AV816" s="54"/>
      <c r="AW816" s="54">
        <v>0</v>
      </c>
      <c r="AX816" s="43">
        <v>0</v>
      </c>
      <c r="AY816" s="167">
        <v>999</v>
      </c>
      <c r="AZ816" s="167">
        <v>788</v>
      </c>
      <c r="BA816" s="113">
        <v>211</v>
      </c>
      <c r="BB816" s="160">
        <v>0</v>
      </c>
      <c r="BC816" s="160">
        <v>0</v>
      </c>
      <c r="BD816" s="267" t="s">
        <v>22151</v>
      </c>
    </row>
    <row r="817" spans="1:56" x14ac:dyDescent="0.3">
      <c r="A817" s="53" t="s">
        <v>11138</v>
      </c>
      <c r="B817" s="33" t="s">
        <v>11140</v>
      </c>
      <c r="C817" s="33" t="s">
        <v>7077</v>
      </c>
      <c r="D817" s="121" t="s">
        <v>11139</v>
      </c>
      <c r="E817" s="33" t="s">
        <v>3591</v>
      </c>
      <c r="F817" s="1" t="s">
        <v>3591</v>
      </c>
      <c r="G817" s="1" t="s">
        <v>1373</v>
      </c>
      <c r="H817" s="1">
        <v>11341</v>
      </c>
      <c r="I817" s="1" t="s">
        <v>11141</v>
      </c>
      <c r="J817" s="1" t="e">
        <v>#VALUE!</v>
      </c>
      <c r="K817" s="1" t="s">
        <v>11142</v>
      </c>
      <c r="L817" s="170">
        <v>0</v>
      </c>
      <c r="M817" s="170">
        <v>0</v>
      </c>
      <c r="N817" s="68">
        <v>0</v>
      </c>
      <c r="O817" s="85">
        <v>0</v>
      </c>
      <c r="P817" s="85">
        <v>0</v>
      </c>
      <c r="Q817" s="78">
        <v>0</v>
      </c>
      <c r="R817" s="78">
        <v>0</v>
      </c>
      <c r="S817" s="78">
        <v>0</v>
      </c>
      <c r="T817" s="78">
        <v>0</v>
      </c>
      <c r="U817" s="78">
        <v>0</v>
      </c>
      <c r="V817" s="78">
        <v>0</v>
      </c>
      <c r="W817" s="78">
        <v>0</v>
      </c>
      <c r="X817" s="78">
        <v>0</v>
      </c>
      <c r="Y817" s="78">
        <v>0</v>
      </c>
      <c r="Z817" s="78">
        <v>0</v>
      </c>
      <c r="AA817" s="79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80">
        <v>0.20996323164924546</v>
      </c>
      <c r="AK817" s="54">
        <v>0</v>
      </c>
      <c r="AL817" s="54">
        <v>0.20996323164924546</v>
      </c>
      <c r="AM817" s="77">
        <v>360</v>
      </c>
      <c r="AN817" s="54">
        <v>0.20996323164924546</v>
      </c>
      <c r="AO817" s="59">
        <v>225</v>
      </c>
      <c r="AP817" s="59" t="s">
        <v>22151</v>
      </c>
      <c r="AQ817" s="56">
        <v>6.895458119358298</v>
      </c>
      <c r="AR817" s="58">
        <v>-6.6854948877090523</v>
      </c>
      <c r="AS817" s="109">
        <v>360</v>
      </c>
      <c r="AT817" s="54">
        <v>0</v>
      </c>
      <c r="AU817" s="60">
        <v>-13.513857214557907</v>
      </c>
      <c r="AV817" s="54"/>
      <c r="AW817" s="54">
        <v>0</v>
      </c>
      <c r="AX817" s="43">
        <v>0</v>
      </c>
      <c r="AY817" s="167">
        <v>999</v>
      </c>
      <c r="AZ817" s="167">
        <v>788</v>
      </c>
      <c r="BA817" s="113">
        <v>211</v>
      </c>
      <c r="BB817" s="160">
        <v>0</v>
      </c>
      <c r="BC817" s="160">
        <v>0</v>
      </c>
      <c r="BD817" s="267" t="s">
        <v>22151</v>
      </c>
    </row>
    <row r="818" spans="1:56" x14ac:dyDescent="0.3">
      <c r="A818" s="114" t="s">
        <v>4534</v>
      </c>
      <c r="B818" s="33" t="s">
        <v>8019</v>
      </c>
      <c r="C818" s="33" t="s">
        <v>8020</v>
      </c>
      <c r="D818" s="121" t="s">
        <v>1333</v>
      </c>
      <c r="E818" s="33" t="s">
        <v>3591</v>
      </c>
      <c r="F818" s="114" t="s">
        <v>3591</v>
      </c>
      <c r="G818" s="1" t="s">
        <v>1373</v>
      </c>
      <c r="H818" s="114">
        <v>9674</v>
      </c>
      <c r="I818" s="114" t="s">
        <v>9680</v>
      </c>
      <c r="J818" s="114" t="e">
        <v>#VALUE!</v>
      </c>
      <c r="K818" s="114" t="s">
        <v>6011</v>
      </c>
      <c r="L818" s="172">
        <v>0</v>
      </c>
      <c r="M818" s="172">
        <v>0</v>
      </c>
      <c r="N818" s="11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5">
        <v>0</v>
      </c>
      <c r="Z818" s="135">
        <v>0</v>
      </c>
      <c r="AA818" s="136">
        <v>0</v>
      </c>
      <c r="AB818" s="116">
        <v>0</v>
      </c>
      <c r="AC818" s="116">
        <v>0</v>
      </c>
      <c r="AD818" s="116">
        <v>0</v>
      </c>
      <c r="AE818" s="116">
        <v>0</v>
      </c>
      <c r="AF818" s="116">
        <v>0</v>
      </c>
      <c r="AG818" s="116">
        <v>0</v>
      </c>
      <c r="AH818" s="116">
        <v>0</v>
      </c>
      <c r="AI818" s="116">
        <v>0</v>
      </c>
      <c r="AJ818" s="137">
        <v>0.20996323164924546</v>
      </c>
      <c r="AK818" s="116">
        <v>0</v>
      </c>
      <c r="AL818" s="116">
        <v>0.20996323164924546</v>
      </c>
      <c r="AM818" s="115">
        <v>360</v>
      </c>
      <c r="AN818" s="116">
        <v>0.20996323164924546</v>
      </c>
      <c r="AO818" s="119">
        <v>225</v>
      </c>
      <c r="AP818" s="119" t="s">
        <v>22151</v>
      </c>
      <c r="AQ818" s="70">
        <v>6.895458119358298</v>
      </c>
      <c r="AR818" s="146">
        <v>-6.6854948877090523</v>
      </c>
      <c r="AS818" s="155">
        <v>360</v>
      </c>
      <c r="AT818" s="116">
        <v>0</v>
      </c>
      <c r="AU818" s="117">
        <v>-13.513857214557907</v>
      </c>
      <c r="AV818" s="116"/>
      <c r="AW818" s="116">
        <v>0</v>
      </c>
      <c r="AX818" s="43">
        <v>0</v>
      </c>
      <c r="AY818" s="168">
        <v>999</v>
      </c>
      <c r="AZ818" s="168">
        <v>788</v>
      </c>
      <c r="BA818" s="120">
        <v>211</v>
      </c>
      <c r="BB818" s="161">
        <v>0</v>
      </c>
      <c r="BC818" s="161">
        <v>0</v>
      </c>
      <c r="BD818" s="267" t="s">
        <v>22151</v>
      </c>
    </row>
    <row r="819" spans="1:56" x14ac:dyDescent="0.3">
      <c r="A819" s="53" t="s">
        <v>3504</v>
      </c>
      <c r="B819" s="33" t="s">
        <v>7596</v>
      </c>
      <c r="C819" s="33" t="s">
        <v>6551</v>
      </c>
      <c r="D819" s="121" t="s">
        <v>958</v>
      </c>
      <c r="E819" s="33" t="s">
        <v>3591</v>
      </c>
      <c r="F819" s="1" t="s">
        <v>3591</v>
      </c>
      <c r="G819" s="1" t="s">
        <v>1373</v>
      </c>
      <c r="H819" s="1">
        <v>3855</v>
      </c>
      <c r="I819" s="1" t="s">
        <v>10166</v>
      </c>
      <c r="J819" s="1" t="e">
        <v>#VALUE!</v>
      </c>
      <c r="K819" s="1" t="s">
        <v>6012</v>
      </c>
      <c r="L819" s="170">
        <v>0</v>
      </c>
      <c r="M819" s="170">
        <v>0</v>
      </c>
      <c r="N819" s="68">
        <v>0</v>
      </c>
      <c r="O819" s="85">
        <v>0</v>
      </c>
      <c r="P819" s="85">
        <v>0</v>
      </c>
      <c r="Q819" s="78">
        <v>0</v>
      </c>
      <c r="R819" s="78">
        <v>0</v>
      </c>
      <c r="S819" s="78">
        <v>0</v>
      </c>
      <c r="T819" s="78">
        <v>0</v>
      </c>
      <c r="U819" s="78">
        <v>0</v>
      </c>
      <c r="V819" s="78">
        <v>0</v>
      </c>
      <c r="W819" s="78">
        <v>0</v>
      </c>
      <c r="X819" s="78">
        <v>0</v>
      </c>
      <c r="Y819" s="78">
        <v>0</v>
      </c>
      <c r="Z819" s="78">
        <v>0</v>
      </c>
      <c r="AA819" s="79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80">
        <v>0.20996323164924546</v>
      </c>
      <c r="AK819" s="54">
        <v>0</v>
      </c>
      <c r="AL819" s="54">
        <v>0.20996323164924546</v>
      </c>
      <c r="AM819" s="77">
        <v>360</v>
      </c>
      <c r="AN819" s="54">
        <v>0.20996323164924546</v>
      </c>
      <c r="AO819" s="59">
        <v>225</v>
      </c>
      <c r="AP819" s="59" t="s">
        <v>22151</v>
      </c>
      <c r="AQ819" s="56">
        <v>6.895458119358298</v>
      </c>
      <c r="AR819" s="58">
        <v>-6.6854948877090523</v>
      </c>
      <c r="AS819" s="109">
        <v>360</v>
      </c>
      <c r="AT819" s="54">
        <v>0</v>
      </c>
      <c r="AU819" s="60">
        <v>-13.513857214557907</v>
      </c>
      <c r="AV819" s="54"/>
      <c r="AW819" s="54">
        <v>0</v>
      </c>
      <c r="AX819" s="43">
        <v>0</v>
      </c>
      <c r="AY819" s="167">
        <v>999</v>
      </c>
      <c r="AZ819" s="167">
        <v>788</v>
      </c>
      <c r="BA819" s="113">
        <v>211</v>
      </c>
      <c r="BB819" s="160">
        <v>0</v>
      </c>
      <c r="BC819" s="160">
        <v>0</v>
      </c>
      <c r="BD819" s="267" t="s">
        <v>22151</v>
      </c>
    </row>
    <row r="820" spans="1:56" x14ac:dyDescent="0.3">
      <c r="A820" s="26" t="s">
        <v>2754</v>
      </c>
      <c r="B820" s="33" t="s">
        <v>8021</v>
      </c>
      <c r="C820" s="33" t="s">
        <v>6602</v>
      </c>
      <c r="D820" s="121" t="s">
        <v>698</v>
      </c>
      <c r="E820" s="33" t="s">
        <v>3591</v>
      </c>
      <c r="F820" s="1" t="s">
        <v>3591</v>
      </c>
      <c r="G820" s="1" t="s">
        <v>1373</v>
      </c>
      <c r="H820" s="1">
        <v>5746</v>
      </c>
      <c r="I820" s="1" t="s">
        <v>9255</v>
      </c>
      <c r="J820" s="1" t="e">
        <v>#VALUE!</v>
      </c>
      <c r="K820" s="1" t="s">
        <v>6017</v>
      </c>
      <c r="L820" s="170">
        <v>0</v>
      </c>
      <c r="M820" s="170">
        <v>0</v>
      </c>
      <c r="N820" s="68">
        <v>0</v>
      </c>
      <c r="O820" s="85">
        <v>0</v>
      </c>
      <c r="P820" s="85">
        <v>0</v>
      </c>
      <c r="Q820" s="85">
        <v>0</v>
      </c>
      <c r="R820" s="85">
        <v>0</v>
      </c>
      <c r="S820" s="85">
        <v>0</v>
      </c>
      <c r="T820" s="85">
        <v>0</v>
      </c>
      <c r="U820" s="85">
        <v>0</v>
      </c>
      <c r="V820" s="85">
        <v>0</v>
      </c>
      <c r="W820" s="85">
        <v>0</v>
      </c>
      <c r="X820" s="85">
        <v>0</v>
      </c>
      <c r="Y820" s="85">
        <v>0</v>
      </c>
      <c r="Z820" s="85">
        <v>0</v>
      </c>
      <c r="AA820" s="87">
        <v>0</v>
      </c>
      <c r="AB820" s="5">
        <v>0</v>
      </c>
      <c r="AC820" s="27">
        <v>0</v>
      </c>
      <c r="AD820" s="27">
        <v>0</v>
      </c>
      <c r="AE820" s="27">
        <v>0</v>
      </c>
      <c r="AF820" s="27">
        <v>0</v>
      </c>
      <c r="AG820" s="27">
        <v>0</v>
      </c>
      <c r="AH820" s="27">
        <v>0</v>
      </c>
      <c r="AI820" s="5">
        <v>0</v>
      </c>
      <c r="AJ820" s="88">
        <v>0.20996323164924546</v>
      </c>
      <c r="AK820" s="5">
        <v>0</v>
      </c>
      <c r="AL820" s="27">
        <v>0.20996323164924546</v>
      </c>
      <c r="AM820" s="97">
        <v>360</v>
      </c>
      <c r="AN820" s="27">
        <v>0.20996323164924546</v>
      </c>
      <c r="AO820" s="28">
        <v>225</v>
      </c>
      <c r="AP820" s="28" t="s">
        <v>22151</v>
      </c>
      <c r="AQ820" s="69">
        <v>6.895458119358298</v>
      </c>
      <c r="AR820" s="90">
        <v>-6.6854948877090523</v>
      </c>
      <c r="AS820" s="107">
        <v>360</v>
      </c>
      <c r="AT820" s="27">
        <v>0</v>
      </c>
      <c r="AU820" s="43">
        <v>-13.513857214557907</v>
      </c>
      <c r="AV820" s="27"/>
      <c r="AW820" s="27">
        <v>0</v>
      </c>
      <c r="AX820" s="43">
        <v>0</v>
      </c>
      <c r="AY820" s="167">
        <v>999</v>
      </c>
      <c r="AZ820" s="167">
        <v>788</v>
      </c>
      <c r="BA820" s="113">
        <v>211</v>
      </c>
      <c r="BB820" s="160">
        <v>0</v>
      </c>
      <c r="BC820" s="160">
        <v>0</v>
      </c>
      <c r="BD820" s="267" t="s">
        <v>22151</v>
      </c>
    </row>
    <row r="821" spans="1:56" x14ac:dyDescent="0.3">
      <c r="A821" s="53" t="s">
        <v>14134</v>
      </c>
      <c r="B821" s="33" t="s">
        <v>14135</v>
      </c>
      <c r="C821" s="33" t="s">
        <v>6655</v>
      </c>
      <c r="D821" s="121" t="s">
        <v>12960</v>
      </c>
      <c r="E821" s="33" t="s">
        <v>3591</v>
      </c>
      <c r="F821" s="1" t="s">
        <v>3591</v>
      </c>
      <c r="G821" s="1" t="s">
        <v>1373</v>
      </c>
      <c r="H821" s="1">
        <v>13818</v>
      </c>
      <c r="I821" s="1" t="s">
        <v>13965</v>
      </c>
      <c r="J821" s="1" t="e">
        <v>#VALUE!</v>
      </c>
      <c r="K821" s="1" t="s">
        <v>14136</v>
      </c>
      <c r="L821" s="170">
        <v>0</v>
      </c>
      <c r="M821" s="170">
        <v>0</v>
      </c>
      <c r="N821" s="68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85">
        <v>0</v>
      </c>
      <c r="V821" s="85">
        <v>0</v>
      </c>
      <c r="W821" s="85">
        <v>0</v>
      </c>
      <c r="X821" s="85">
        <v>0</v>
      </c>
      <c r="Y821" s="85">
        <v>0</v>
      </c>
      <c r="Z821" s="85">
        <v>0</v>
      </c>
      <c r="AA821" s="87">
        <v>0</v>
      </c>
      <c r="AB821" s="5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">
        <v>0</v>
      </c>
      <c r="AJ821" s="88">
        <v>0.20996323164924546</v>
      </c>
      <c r="AK821" s="5">
        <v>0</v>
      </c>
      <c r="AL821" s="54">
        <v>0.20996323164924546</v>
      </c>
      <c r="AM821" s="77">
        <v>360</v>
      </c>
      <c r="AN821" s="54">
        <v>0.20996323164924546</v>
      </c>
      <c r="AO821" s="59">
        <v>225</v>
      </c>
      <c r="AP821" s="59" t="s">
        <v>22151</v>
      </c>
      <c r="AQ821" s="56">
        <v>6.895458119358298</v>
      </c>
      <c r="AR821" s="58">
        <v>-6.6854948877090523</v>
      </c>
      <c r="AS821" s="109">
        <v>360</v>
      </c>
      <c r="AT821" s="54">
        <v>0</v>
      </c>
      <c r="AU821" s="60">
        <v>-13.513857214557907</v>
      </c>
      <c r="AV821" s="54"/>
      <c r="AW821" s="54">
        <v>0</v>
      </c>
      <c r="AX821" s="43">
        <v>0</v>
      </c>
      <c r="AY821" s="167">
        <v>999</v>
      </c>
      <c r="AZ821" s="167">
        <v>788</v>
      </c>
      <c r="BA821" s="113">
        <v>211</v>
      </c>
      <c r="BB821" s="160">
        <v>0</v>
      </c>
      <c r="BC821" s="160">
        <v>0</v>
      </c>
      <c r="BD821" s="267" t="s">
        <v>22151</v>
      </c>
    </row>
    <row r="822" spans="1:56" x14ac:dyDescent="0.3">
      <c r="A822" s="48" t="s">
        <v>12600</v>
      </c>
      <c r="B822" s="1" t="s">
        <v>12603</v>
      </c>
      <c r="C822" s="1" t="s">
        <v>12602</v>
      </c>
      <c r="D822" s="121" t="s">
        <v>12601</v>
      </c>
      <c r="E822" s="1" t="s">
        <v>1526</v>
      </c>
      <c r="F822" s="1" t="s">
        <v>9094</v>
      </c>
      <c r="G822" s="1" t="s">
        <v>1373</v>
      </c>
      <c r="H822" s="1">
        <v>18719</v>
      </c>
      <c r="I822" s="1" t="s">
        <v>11768</v>
      </c>
      <c r="J822" s="1" t="e">
        <v>#VALUE!</v>
      </c>
      <c r="K822" s="1" t="s">
        <v>15302</v>
      </c>
      <c r="L822" s="170">
        <v>0</v>
      </c>
      <c r="M822" s="170">
        <v>0</v>
      </c>
      <c r="N822" s="68">
        <v>0</v>
      </c>
      <c r="O822" s="86">
        <v>0</v>
      </c>
      <c r="P822" s="86">
        <v>0</v>
      </c>
      <c r="Q822" s="86">
        <v>0</v>
      </c>
      <c r="R822" s="86">
        <v>0</v>
      </c>
      <c r="S822" s="86">
        <v>0</v>
      </c>
      <c r="T822" s="86">
        <v>0</v>
      </c>
      <c r="U822" s="86">
        <v>0</v>
      </c>
      <c r="V822" s="86">
        <v>0</v>
      </c>
      <c r="W822" s="86">
        <v>0</v>
      </c>
      <c r="X822" s="86">
        <v>0</v>
      </c>
      <c r="Y822" s="86">
        <v>0</v>
      </c>
      <c r="Z822" s="86">
        <v>0</v>
      </c>
      <c r="AA822" s="49">
        <v>0</v>
      </c>
      <c r="AB822" s="7">
        <v>0</v>
      </c>
      <c r="AC822" s="7">
        <v>0</v>
      </c>
      <c r="AD822" s="7">
        <v>0</v>
      </c>
      <c r="AE822" s="7">
        <v>0</v>
      </c>
      <c r="AF822" s="7">
        <v>0</v>
      </c>
      <c r="AG822" s="7">
        <v>0</v>
      </c>
      <c r="AH822" s="7">
        <v>0</v>
      </c>
      <c r="AI822" s="7">
        <v>0</v>
      </c>
      <c r="AJ822" s="89">
        <v>0.20996323164924546</v>
      </c>
      <c r="AK822" s="7">
        <v>0</v>
      </c>
      <c r="AL822" s="7">
        <v>0.20996323164924546</v>
      </c>
      <c r="AM822" s="84">
        <v>360</v>
      </c>
      <c r="AN822" s="7">
        <v>0.20996323164924546</v>
      </c>
      <c r="AO822" s="18">
        <v>225</v>
      </c>
      <c r="AP822" s="18" t="s">
        <v>22151</v>
      </c>
      <c r="AQ822" s="49">
        <v>6.895458119358298</v>
      </c>
      <c r="AR822" s="50">
        <v>-6.6854948877090523</v>
      </c>
      <c r="AS822" s="108">
        <v>360</v>
      </c>
      <c r="AT822" s="15">
        <v>0</v>
      </c>
      <c r="AU822" s="46">
        <v>-13.513857214557907</v>
      </c>
      <c r="AV822" s="20"/>
      <c r="AW822" s="20">
        <v>0</v>
      </c>
      <c r="AX822" s="43">
        <v>0</v>
      </c>
      <c r="AY822" s="167">
        <v>999</v>
      </c>
      <c r="AZ822" s="110">
        <v>788</v>
      </c>
      <c r="BA822" s="71">
        <v>211</v>
      </c>
      <c r="BB822" s="162">
        <v>0</v>
      </c>
      <c r="BC822" s="162">
        <v>0</v>
      </c>
      <c r="BD822" s="267" t="s">
        <v>22151</v>
      </c>
    </row>
    <row r="823" spans="1:56" x14ac:dyDescent="0.3">
      <c r="A823" s="134" t="s">
        <v>11889</v>
      </c>
      <c r="B823" s="26" t="s">
        <v>11890</v>
      </c>
      <c r="C823" s="26" t="s">
        <v>6828</v>
      </c>
      <c r="D823" s="121" t="s">
        <v>11241</v>
      </c>
      <c r="E823" s="26" t="s">
        <v>1383</v>
      </c>
      <c r="F823" s="1" t="s">
        <v>9094</v>
      </c>
      <c r="G823" s="1" t="s">
        <v>1373</v>
      </c>
      <c r="H823" s="114">
        <v>13580</v>
      </c>
      <c r="I823" s="114" t="s">
        <v>11814</v>
      </c>
      <c r="J823" s="114" t="e">
        <v>#VALUE!</v>
      </c>
      <c r="K823" s="114" t="s">
        <v>11892</v>
      </c>
      <c r="L823" s="172">
        <v>0</v>
      </c>
      <c r="M823" s="172">
        <v>0</v>
      </c>
      <c r="N823" s="115">
        <v>0</v>
      </c>
      <c r="O823" s="143">
        <v>0</v>
      </c>
      <c r="P823" s="143">
        <v>0</v>
      </c>
      <c r="Q823" s="143">
        <v>0</v>
      </c>
      <c r="R823" s="143">
        <v>0</v>
      </c>
      <c r="S823" s="143">
        <v>0</v>
      </c>
      <c r="T823" s="143">
        <v>0</v>
      </c>
      <c r="U823" s="143">
        <v>0</v>
      </c>
      <c r="V823" s="143">
        <v>0</v>
      </c>
      <c r="W823" s="143">
        <v>0</v>
      </c>
      <c r="X823" s="143">
        <v>0</v>
      </c>
      <c r="Y823" s="143">
        <v>0</v>
      </c>
      <c r="Z823" s="143">
        <v>0</v>
      </c>
      <c r="AA823" s="142">
        <v>0</v>
      </c>
      <c r="AB823" s="139">
        <v>0</v>
      </c>
      <c r="AC823" s="139">
        <v>0</v>
      </c>
      <c r="AD823" s="139">
        <v>0</v>
      </c>
      <c r="AE823" s="139">
        <v>0</v>
      </c>
      <c r="AF823" s="139">
        <v>0</v>
      </c>
      <c r="AG823" s="139">
        <v>0</v>
      </c>
      <c r="AH823" s="139">
        <v>0</v>
      </c>
      <c r="AI823" s="139">
        <v>0</v>
      </c>
      <c r="AJ823" s="144">
        <v>0.20996323164924546</v>
      </c>
      <c r="AK823" s="139">
        <v>0</v>
      </c>
      <c r="AL823" s="139">
        <v>0.20996323164924546</v>
      </c>
      <c r="AM823" s="138">
        <v>360</v>
      </c>
      <c r="AN823" s="139">
        <v>0.20996323164924546</v>
      </c>
      <c r="AO823" s="141">
        <v>225</v>
      </c>
      <c r="AP823" s="141" t="s">
        <v>22151</v>
      </c>
      <c r="AQ823" s="69">
        <v>6.895458119358298</v>
      </c>
      <c r="AR823" s="29">
        <v>-6.6854948877090523</v>
      </c>
      <c r="AS823" s="138">
        <v>360</v>
      </c>
      <c r="AT823" s="139">
        <v>0</v>
      </c>
      <c r="AU823" s="145">
        <v>-13.513857214557907</v>
      </c>
      <c r="AV823" s="139"/>
      <c r="AW823" s="139">
        <v>0</v>
      </c>
      <c r="AX823" s="43">
        <v>0</v>
      </c>
      <c r="AY823" s="168">
        <v>999</v>
      </c>
      <c r="AZ823" s="155">
        <v>788</v>
      </c>
      <c r="BA823" s="146">
        <v>211</v>
      </c>
      <c r="BB823" s="163">
        <v>0</v>
      </c>
      <c r="BC823" s="163">
        <v>0</v>
      </c>
      <c r="BD823" s="267" t="s">
        <v>22151</v>
      </c>
    </row>
    <row r="824" spans="1:56" x14ac:dyDescent="0.3">
      <c r="A824" s="48" t="s">
        <v>16514</v>
      </c>
      <c r="B824" s="33" t="s">
        <v>11453</v>
      </c>
      <c r="C824" s="33" t="s">
        <v>6987</v>
      </c>
      <c r="D824" s="121" t="s">
        <v>14265</v>
      </c>
      <c r="E824" s="33" t="s">
        <v>1402</v>
      </c>
      <c r="F824" s="1" t="s">
        <v>6120</v>
      </c>
      <c r="G824" s="1" t="s">
        <v>1373</v>
      </c>
      <c r="H824" s="1">
        <v>14741</v>
      </c>
      <c r="I824" s="1" t="s">
        <v>16515</v>
      </c>
      <c r="J824" s="1" t="e">
        <v>#VALUE!</v>
      </c>
      <c r="K824" s="1" t="s">
        <v>16517</v>
      </c>
      <c r="L824" s="170">
        <v>0</v>
      </c>
      <c r="M824" s="170">
        <v>0</v>
      </c>
      <c r="N824" s="68">
        <v>0</v>
      </c>
      <c r="O824" s="86">
        <v>0</v>
      </c>
      <c r="P824" s="86">
        <v>0</v>
      </c>
      <c r="Q824" s="86">
        <v>0</v>
      </c>
      <c r="R824" s="86">
        <v>0</v>
      </c>
      <c r="S824" s="86">
        <v>0</v>
      </c>
      <c r="T824" s="86">
        <v>0</v>
      </c>
      <c r="U824" s="86">
        <v>0</v>
      </c>
      <c r="V824" s="86">
        <v>0</v>
      </c>
      <c r="W824" s="86">
        <v>0</v>
      </c>
      <c r="X824" s="86">
        <v>0</v>
      </c>
      <c r="Y824" s="86">
        <v>0</v>
      </c>
      <c r="Z824" s="86">
        <v>0</v>
      </c>
      <c r="AA824" s="49">
        <v>0</v>
      </c>
      <c r="AB824" s="7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7">
        <v>0</v>
      </c>
      <c r="AJ824" s="89">
        <v>0.20996323164924546</v>
      </c>
      <c r="AK824" s="7">
        <v>0</v>
      </c>
      <c r="AL824" s="36">
        <v>0.20996323164924546</v>
      </c>
      <c r="AM824" s="106">
        <v>360</v>
      </c>
      <c r="AN824" s="36">
        <v>0.20996323164924546</v>
      </c>
      <c r="AO824" s="37">
        <v>225</v>
      </c>
      <c r="AP824" s="37" t="s">
        <v>22151</v>
      </c>
      <c r="AQ824" s="70">
        <v>6.895458119358298</v>
      </c>
      <c r="AR824" s="36">
        <v>-6.6854948877090523</v>
      </c>
      <c r="AS824" s="106">
        <v>360</v>
      </c>
      <c r="AT824" s="36">
        <v>0</v>
      </c>
      <c r="AU824" s="45">
        <v>-13.513857214557907</v>
      </c>
      <c r="AV824" s="36"/>
      <c r="AW824" s="36">
        <v>0</v>
      </c>
      <c r="AX824" s="43">
        <v>0</v>
      </c>
      <c r="AY824" s="167">
        <v>999</v>
      </c>
      <c r="AZ824" s="110">
        <v>788</v>
      </c>
      <c r="BA824" s="71">
        <v>211</v>
      </c>
      <c r="BB824" s="162">
        <v>0</v>
      </c>
      <c r="BC824" s="162">
        <v>0</v>
      </c>
      <c r="BD824" s="267" t="s">
        <v>22151</v>
      </c>
    </row>
    <row r="825" spans="1:56" x14ac:dyDescent="0.3">
      <c r="A825" s="48" t="s">
        <v>2765</v>
      </c>
      <c r="B825" s="33" t="s">
        <v>8025</v>
      </c>
      <c r="C825" s="33" t="s">
        <v>6745</v>
      </c>
      <c r="D825" s="121" t="s">
        <v>989</v>
      </c>
      <c r="E825" s="33" t="s">
        <v>3591</v>
      </c>
      <c r="F825" s="1" t="s">
        <v>3591</v>
      </c>
      <c r="G825" s="1" t="s">
        <v>1373</v>
      </c>
      <c r="H825" s="1">
        <v>3677</v>
      </c>
      <c r="I825" s="1" t="s">
        <v>9652</v>
      </c>
      <c r="J825" s="1" t="e">
        <v>#VALUE!</v>
      </c>
      <c r="K825" s="1" t="s">
        <v>6022</v>
      </c>
      <c r="L825" s="170">
        <v>0</v>
      </c>
      <c r="M825" s="170">
        <v>0</v>
      </c>
      <c r="N825" s="68">
        <v>0</v>
      </c>
      <c r="O825" s="86">
        <v>0</v>
      </c>
      <c r="P825" s="86">
        <v>0</v>
      </c>
      <c r="Q825" s="86">
        <v>0</v>
      </c>
      <c r="R825" s="86">
        <v>0</v>
      </c>
      <c r="S825" s="86">
        <v>0</v>
      </c>
      <c r="T825" s="86">
        <v>0</v>
      </c>
      <c r="U825" s="86">
        <v>0</v>
      </c>
      <c r="V825" s="86">
        <v>0</v>
      </c>
      <c r="W825" s="86">
        <v>0</v>
      </c>
      <c r="X825" s="86">
        <v>0</v>
      </c>
      <c r="Y825" s="86">
        <v>0</v>
      </c>
      <c r="Z825" s="86">
        <v>0</v>
      </c>
      <c r="AA825" s="49">
        <v>0</v>
      </c>
      <c r="AB825" s="7">
        <v>0</v>
      </c>
      <c r="AC825" s="7">
        <v>0</v>
      </c>
      <c r="AD825" s="7">
        <v>0</v>
      </c>
      <c r="AE825" s="7">
        <v>0</v>
      </c>
      <c r="AF825" s="7">
        <v>0</v>
      </c>
      <c r="AG825" s="7">
        <v>0</v>
      </c>
      <c r="AH825" s="7">
        <v>0</v>
      </c>
      <c r="AI825" s="7">
        <v>0</v>
      </c>
      <c r="AJ825" s="89">
        <v>0.20996323164924546</v>
      </c>
      <c r="AK825" s="7">
        <v>0</v>
      </c>
      <c r="AL825" s="7">
        <v>0.20996323164924546</v>
      </c>
      <c r="AM825" s="84">
        <v>360</v>
      </c>
      <c r="AN825" s="7">
        <v>0.20996323164924546</v>
      </c>
      <c r="AO825" s="18">
        <v>225</v>
      </c>
      <c r="AP825" s="18" t="s">
        <v>22151</v>
      </c>
      <c r="AQ825" s="49">
        <v>6.895458119358298</v>
      </c>
      <c r="AR825" s="7">
        <v>-6.6854948877090523</v>
      </c>
      <c r="AS825" s="84">
        <v>360</v>
      </c>
      <c r="AT825" s="15">
        <v>0</v>
      </c>
      <c r="AU825" s="46">
        <v>-13.513857214557907</v>
      </c>
      <c r="AV825" s="20"/>
      <c r="AW825" s="20">
        <v>0</v>
      </c>
      <c r="AX825" s="43">
        <v>0</v>
      </c>
      <c r="AY825" s="167">
        <v>999</v>
      </c>
      <c r="AZ825" s="110">
        <v>788</v>
      </c>
      <c r="BA825" s="71">
        <v>211</v>
      </c>
      <c r="BB825" s="162">
        <v>0</v>
      </c>
      <c r="BC825" s="162">
        <v>0</v>
      </c>
      <c r="BD825" s="267" t="s">
        <v>22151</v>
      </c>
    </row>
    <row r="826" spans="1:56" x14ac:dyDescent="0.3">
      <c r="A826" s="114" t="s">
        <v>12717</v>
      </c>
      <c r="B826" s="33" t="s">
        <v>12718</v>
      </c>
      <c r="C826" s="33" t="s">
        <v>7890</v>
      </c>
      <c r="D826" s="121" t="s">
        <v>11317</v>
      </c>
      <c r="E826" s="33" t="s">
        <v>1409</v>
      </c>
      <c r="F826" s="114" t="s">
        <v>9094</v>
      </c>
      <c r="G826" s="1" t="s">
        <v>1373</v>
      </c>
      <c r="H826" s="114">
        <v>15627</v>
      </c>
      <c r="I826" s="114" t="s">
        <v>11790</v>
      </c>
      <c r="J826" s="114" t="e">
        <v>#VALUE!</v>
      </c>
      <c r="K826" s="114" t="s">
        <v>12719</v>
      </c>
      <c r="L826" s="172">
        <v>0</v>
      </c>
      <c r="M826" s="172">
        <v>0</v>
      </c>
      <c r="N826" s="115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35">
        <v>0</v>
      </c>
      <c r="V826" s="135">
        <v>0</v>
      </c>
      <c r="W826" s="135">
        <v>0</v>
      </c>
      <c r="X826" s="135">
        <v>0</v>
      </c>
      <c r="Y826" s="135">
        <v>0</v>
      </c>
      <c r="Z826" s="135">
        <v>0</v>
      </c>
      <c r="AA826" s="136">
        <v>0</v>
      </c>
      <c r="AB826" s="116">
        <v>0</v>
      </c>
      <c r="AC826" s="116">
        <v>0</v>
      </c>
      <c r="AD826" s="116">
        <v>0</v>
      </c>
      <c r="AE826" s="116">
        <v>0</v>
      </c>
      <c r="AF826" s="116">
        <v>0</v>
      </c>
      <c r="AG826" s="116">
        <v>0</v>
      </c>
      <c r="AH826" s="116">
        <v>0</v>
      </c>
      <c r="AI826" s="116">
        <v>0</v>
      </c>
      <c r="AJ826" s="137">
        <v>0.20996323164924546</v>
      </c>
      <c r="AK826" s="116">
        <v>0</v>
      </c>
      <c r="AL826" s="116">
        <v>0.20996323164924546</v>
      </c>
      <c r="AM826" s="115">
        <v>360</v>
      </c>
      <c r="AN826" s="116">
        <v>0.20996323164924546</v>
      </c>
      <c r="AO826" s="119">
        <v>225</v>
      </c>
      <c r="AP826" s="119" t="s">
        <v>22151</v>
      </c>
      <c r="AQ826" s="70">
        <v>6.895458119358298</v>
      </c>
      <c r="AR826" s="139">
        <v>-6.6854948877090523</v>
      </c>
      <c r="AS826" s="138">
        <v>360</v>
      </c>
      <c r="AT826" s="116">
        <v>0</v>
      </c>
      <c r="AU826" s="117">
        <v>-13.513857214557907</v>
      </c>
      <c r="AV826" s="116"/>
      <c r="AW826" s="116">
        <v>0</v>
      </c>
      <c r="AX826" s="43">
        <v>0</v>
      </c>
      <c r="AY826" s="168">
        <v>999</v>
      </c>
      <c r="AZ826" s="168">
        <v>788</v>
      </c>
      <c r="BA826" s="120">
        <v>211</v>
      </c>
      <c r="BB826" s="161">
        <v>0</v>
      </c>
      <c r="BC826" s="161">
        <v>0</v>
      </c>
      <c r="BD826" s="267" t="s">
        <v>22151</v>
      </c>
    </row>
    <row r="827" spans="1:56" x14ac:dyDescent="0.3">
      <c r="A827" s="48" t="s">
        <v>16533</v>
      </c>
      <c r="B827" s="1" t="s">
        <v>16534</v>
      </c>
      <c r="C827" s="1" t="s">
        <v>7312</v>
      </c>
      <c r="D827" s="121" t="s">
        <v>14215</v>
      </c>
      <c r="E827" s="1" t="s">
        <v>1470</v>
      </c>
      <c r="F827" s="1" t="s">
        <v>6120</v>
      </c>
      <c r="G827" s="1" t="s">
        <v>1373</v>
      </c>
      <c r="H827" s="1">
        <v>17281</v>
      </c>
      <c r="I827" s="1" t="s">
        <v>16535</v>
      </c>
      <c r="J827" s="1" t="e">
        <v>#VALUE!</v>
      </c>
      <c r="K827" s="1" t="s">
        <v>15334</v>
      </c>
      <c r="L827" s="170">
        <v>0</v>
      </c>
      <c r="M827" s="170">
        <v>0</v>
      </c>
      <c r="N827" s="68">
        <v>0</v>
      </c>
      <c r="O827" s="86">
        <v>0</v>
      </c>
      <c r="P827" s="86">
        <v>0</v>
      </c>
      <c r="Q827" s="86">
        <v>0</v>
      </c>
      <c r="R827" s="86">
        <v>0</v>
      </c>
      <c r="S827" s="86">
        <v>0</v>
      </c>
      <c r="T827" s="86">
        <v>0</v>
      </c>
      <c r="U827" s="86">
        <v>0</v>
      </c>
      <c r="V827" s="86">
        <v>0</v>
      </c>
      <c r="W827" s="86">
        <v>0</v>
      </c>
      <c r="X827" s="86">
        <v>0</v>
      </c>
      <c r="Y827" s="86">
        <v>0</v>
      </c>
      <c r="Z827" s="86">
        <v>0</v>
      </c>
      <c r="AA827" s="49">
        <v>0</v>
      </c>
      <c r="AB827" s="7">
        <v>0</v>
      </c>
      <c r="AC827" s="7">
        <v>0</v>
      </c>
      <c r="AD827" s="7">
        <v>0</v>
      </c>
      <c r="AE827" s="7">
        <v>0</v>
      </c>
      <c r="AF827" s="7">
        <v>0</v>
      </c>
      <c r="AG827" s="7">
        <v>0</v>
      </c>
      <c r="AH827" s="7">
        <v>0</v>
      </c>
      <c r="AI827" s="7">
        <v>0</v>
      </c>
      <c r="AJ827" s="89">
        <v>0.20996323164924546</v>
      </c>
      <c r="AK827" s="7">
        <v>0</v>
      </c>
      <c r="AL827" s="7">
        <v>0.20996323164924546</v>
      </c>
      <c r="AM827" s="84">
        <v>360</v>
      </c>
      <c r="AN827" s="7">
        <v>0.20996323164924546</v>
      </c>
      <c r="AO827" s="18">
        <v>225</v>
      </c>
      <c r="AP827" s="18" t="s">
        <v>22151</v>
      </c>
      <c r="AQ827" s="49">
        <v>6.895458119358298</v>
      </c>
      <c r="AR827" s="50">
        <v>-6.6854948877090523</v>
      </c>
      <c r="AS827" s="108">
        <v>360</v>
      </c>
      <c r="AT827" s="15">
        <v>0</v>
      </c>
      <c r="AU827" s="46">
        <v>-13.513857214557907</v>
      </c>
      <c r="AV827" s="20"/>
      <c r="AW827" s="20">
        <v>0</v>
      </c>
      <c r="AX827" s="43">
        <v>0</v>
      </c>
      <c r="AY827" s="167">
        <v>999</v>
      </c>
      <c r="AZ827" s="110">
        <v>788</v>
      </c>
      <c r="BA827" s="71">
        <v>211</v>
      </c>
      <c r="BB827" s="162">
        <v>0</v>
      </c>
      <c r="BC827" s="162">
        <v>0</v>
      </c>
      <c r="BD827" s="267" t="s">
        <v>22151</v>
      </c>
    </row>
    <row r="828" spans="1:56" x14ac:dyDescent="0.3">
      <c r="A828" s="26" t="s">
        <v>16537</v>
      </c>
      <c r="B828" s="33" t="s">
        <v>16539</v>
      </c>
      <c r="C828" s="33" t="s">
        <v>16538</v>
      </c>
      <c r="D828" s="121" t="s">
        <v>14724</v>
      </c>
      <c r="E828" s="33" t="s">
        <v>1526</v>
      </c>
      <c r="F828" s="1" t="s">
        <v>9094</v>
      </c>
      <c r="G828" s="1" t="s">
        <v>1373</v>
      </c>
      <c r="H828" s="1">
        <v>14764</v>
      </c>
      <c r="I828" s="1" t="s">
        <v>16540</v>
      </c>
      <c r="J828" s="1" t="e">
        <v>#VALUE!</v>
      </c>
      <c r="K828" s="1" t="s">
        <v>16542</v>
      </c>
      <c r="L828" s="170">
        <v>0</v>
      </c>
      <c r="M828" s="170">
        <v>0</v>
      </c>
      <c r="N828" s="68">
        <v>0</v>
      </c>
      <c r="O828" s="85">
        <v>0</v>
      </c>
      <c r="P828" s="85">
        <v>0</v>
      </c>
      <c r="Q828" s="85">
        <v>0</v>
      </c>
      <c r="R828" s="85">
        <v>0</v>
      </c>
      <c r="S828" s="85">
        <v>0</v>
      </c>
      <c r="T828" s="85">
        <v>0</v>
      </c>
      <c r="U828" s="85">
        <v>0</v>
      </c>
      <c r="V828" s="85">
        <v>0</v>
      </c>
      <c r="W828" s="85">
        <v>0</v>
      </c>
      <c r="X828" s="85">
        <v>0</v>
      </c>
      <c r="Y828" s="85">
        <v>0</v>
      </c>
      <c r="Z828" s="85">
        <v>0</v>
      </c>
      <c r="AA828" s="87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88">
        <v>0.20996323164924546</v>
      </c>
      <c r="AK828" s="5">
        <v>0</v>
      </c>
      <c r="AL828" s="5">
        <v>0.20996323164924546</v>
      </c>
      <c r="AM828" s="68">
        <v>360</v>
      </c>
      <c r="AN828" s="5">
        <v>0.20996323164924546</v>
      </c>
      <c r="AO828" s="17">
        <v>225</v>
      </c>
      <c r="AP828" s="17" t="s">
        <v>22151</v>
      </c>
      <c r="AQ828" s="49">
        <v>6.895458119358298</v>
      </c>
      <c r="AR828" s="7">
        <v>-6.6854948877090523</v>
      </c>
      <c r="AS828" s="84">
        <v>360</v>
      </c>
      <c r="AT828" s="14">
        <v>0</v>
      </c>
      <c r="AU828" s="42">
        <v>-13.513857214557907</v>
      </c>
      <c r="AV828" s="19"/>
      <c r="AW828" s="19">
        <v>0</v>
      </c>
      <c r="AX828" s="43">
        <v>0</v>
      </c>
      <c r="AY828" s="167">
        <v>999</v>
      </c>
      <c r="AZ828" s="167">
        <v>788</v>
      </c>
      <c r="BA828" s="113">
        <v>211</v>
      </c>
      <c r="BB828" s="160">
        <v>0</v>
      </c>
      <c r="BC828" s="160">
        <v>0</v>
      </c>
      <c r="BD828" s="267" t="s">
        <v>22151</v>
      </c>
    </row>
    <row r="829" spans="1:56" x14ac:dyDescent="0.3">
      <c r="A829" s="134" t="s">
        <v>2838</v>
      </c>
      <c r="B829" s="33" t="s">
        <v>6728</v>
      </c>
      <c r="C829" s="33" t="s">
        <v>7534</v>
      </c>
      <c r="D829" s="121" t="s">
        <v>785</v>
      </c>
      <c r="E829" s="33" t="s">
        <v>1553</v>
      </c>
      <c r="F829" s="114" t="s">
        <v>6120</v>
      </c>
      <c r="G829" s="1" t="s">
        <v>1373</v>
      </c>
      <c r="H829" s="114">
        <v>7738</v>
      </c>
      <c r="I829" s="114" t="s">
        <v>9376</v>
      </c>
      <c r="J829" s="114" t="e">
        <v>#VALUE!</v>
      </c>
      <c r="K829" s="114" t="s">
        <v>6082</v>
      </c>
      <c r="L829" s="172">
        <v>0</v>
      </c>
      <c r="M829" s="172">
        <v>0</v>
      </c>
      <c r="N829" s="115">
        <v>0</v>
      </c>
      <c r="O829" s="143">
        <v>0</v>
      </c>
      <c r="P829" s="143">
        <v>0</v>
      </c>
      <c r="Q829" s="143">
        <v>0</v>
      </c>
      <c r="R829" s="143">
        <v>0</v>
      </c>
      <c r="S829" s="143">
        <v>0</v>
      </c>
      <c r="T829" s="143">
        <v>0</v>
      </c>
      <c r="U829" s="143">
        <v>0</v>
      </c>
      <c r="V829" s="143">
        <v>0</v>
      </c>
      <c r="W829" s="143">
        <v>0</v>
      </c>
      <c r="X829" s="143">
        <v>0</v>
      </c>
      <c r="Y829" s="143">
        <v>0</v>
      </c>
      <c r="Z829" s="143">
        <v>0</v>
      </c>
      <c r="AA829" s="142">
        <v>0</v>
      </c>
      <c r="AB829" s="139">
        <v>0</v>
      </c>
      <c r="AC829" s="139">
        <v>0</v>
      </c>
      <c r="AD829" s="139">
        <v>0</v>
      </c>
      <c r="AE829" s="139">
        <v>0</v>
      </c>
      <c r="AF829" s="139">
        <v>0</v>
      </c>
      <c r="AG829" s="139">
        <v>0</v>
      </c>
      <c r="AH829" s="139">
        <v>0</v>
      </c>
      <c r="AI829" s="139">
        <v>0</v>
      </c>
      <c r="AJ829" s="144">
        <v>0.20996323164924546</v>
      </c>
      <c r="AK829" s="139">
        <v>0</v>
      </c>
      <c r="AL829" s="139">
        <v>0.20996323164924546</v>
      </c>
      <c r="AM829" s="138">
        <v>360</v>
      </c>
      <c r="AN829" s="139">
        <v>0.20996323164924546</v>
      </c>
      <c r="AO829" s="141">
        <v>225</v>
      </c>
      <c r="AP829" s="141" t="s">
        <v>22151</v>
      </c>
      <c r="AQ829" s="70">
        <v>6.895458119358298</v>
      </c>
      <c r="AR829" s="146">
        <v>-6.6854948877090523</v>
      </c>
      <c r="AS829" s="155">
        <v>360</v>
      </c>
      <c r="AT829" s="139">
        <v>0</v>
      </c>
      <c r="AU829" s="145">
        <v>-13.513857214557907</v>
      </c>
      <c r="AV829" s="139"/>
      <c r="AW829" s="139">
        <v>0</v>
      </c>
      <c r="AX829" s="43">
        <v>0</v>
      </c>
      <c r="AY829" s="168">
        <v>999</v>
      </c>
      <c r="AZ829" s="155">
        <v>788</v>
      </c>
      <c r="BA829" s="146">
        <v>211</v>
      </c>
      <c r="BB829" s="163">
        <v>0</v>
      </c>
      <c r="BC829" s="163">
        <v>0</v>
      </c>
      <c r="BD829" s="267" t="s">
        <v>22151</v>
      </c>
    </row>
    <row r="830" spans="1:56" x14ac:dyDescent="0.3">
      <c r="A830" s="179" t="s">
        <v>11148</v>
      </c>
      <c r="B830" s="1" t="s">
        <v>6850</v>
      </c>
      <c r="C830" s="1" t="s">
        <v>7650</v>
      </c>
      <c r="D830" s="121" t="s">
        <v>11149</v>
      </c>
      <c r="E830" s="1" t="s">
        <v>1481</v>
      </c>
      <c r="F830" s="1" t="s">
        <v>9094</v>
      </c>
      <c r="G830" s="1" t="s">
        <v>1373</v>
      </c>
      <c r="H830" s="216">
        <v>11592</v>
      </c>
      <c r="I830" s="216" t="s">
        <v>11150</v>
      </c>
      <c r="J830" s="244" t="e">
        <v>#VALUE!</v>
      </c>
      <c r="K830" s="244" t="s">
        <v>11151</v>
      </c>
      <c r="L830" s="171">
        <v>0</v>
      </c>
      <c r="M830" s="171">
        <v>0</v>
      </c>
      <c r="N830" s="221">
        <v>0</v>
      </c>
      <c r="O830" s="95">
        <v>0</v>
      </c>
      <c r="P830" s="95">
        <v>0</v>
      </c>
      <c r="Q830" s="222">
        <v>0</v>
      </c>
      <c r="R830" s="95">
        <v>0</v>
      </c>
      <c r="S830" s="95">
        <v>0</v>
      </c>
      <c r="T830" s="222">
        <v>0</v>
      </c>
      <c r="U830" s="222">
        <v>0</v>
      </c>
      <c r="V830" s="222">
        <v>0</v>
      </c>
      <c r="W830" s="222">
        <v>0</v>
      </c>
      <c r="X830" s="222">
        <v>0</v>
      </c>
      <c r="Y830" s="222">
        <v>0</v>
      </c>
      <c r="Z830" s="222">
        <v>0</v>
      </c>
      <c r="AA830" s="223">
        <v>0</v>
      </c>
      <c r="AB830" s="224">
        <v>0</v>
      </c>
      <c r="AC830" s="224">
        <v>0</v>
      </c>
      <c r="AD830" s="245">
        <v>0</v>
      </c>
      <c r="AE830" s="224">
        <v>0</v>
      </c>
      <c r="AF830" s="245">
        <v>0</v>
      </c>
      <c r="AG830" s="245">
        <v>0</v>
      </c>
      <c r="AH830" s="224">
        <v>0</v>
      </c>
      <c r="AI830" s="224">
        <v>0</v>
      </c>
      <c r="AJ830" s="227">
        <v>0.20996323164924546</v>
      </c>
      <c r="AK830" s="224">
        <v>0</v>
      </c>
      <c r="AL830" s="228">
        <v>0.20996323164924546</v>
      </c>
      <c r="AM830" s="246">
        <v>360</v>
      </c>
      <c r="AN830" s="247">
        <v>0.20996323164924546</v>
      </c>
      <c r="AO830" s="248">
        <v>225</v>
      </c>
      <c r="AP830" s="253" t="s">
        <v>22151</v>
      </c>
      <c r="AQ830" s="235">
        <v>6.895458119358298</v>
      </c>
      <c r="AR830" s="236">
        <v>-6.6854948877090523</v>
      </c>
      <c r="AS830" s="238">
        <v>360</v>
      </c>
      <c r="AT830" s="224">
        <v>0</v>
      </c>
      <c r="AU830" s="239">
        <v>-13.513857214557907</v>
      </c>
      <c r="AV830" s="224"/>
      <c r="AW830" s="224">
        <v>0</v>
      </c>
      <c r="AX830" s="43">
        <v>0</v>
      </c>
      <c r="AY830" s="268">
        <v>999</v>
      </c>
      <c r="AZ830" s="255">
        <v>788</v>
      </c>
      <c r="BA830" s="256">
        <v>211</v>
      </c>
      <c r="BB830" s="257">
        <v>0</v>
      </c>
      <c r="BC830" s="257">
        <v>0</v>
      </c>
      <c r="BD830" s="267" t="s">
        <v>22151</v>
      </c>
    </row>
    <row r="831" spans="1:56" x14ac:dyDescent="0.3">
      <c r="A831" s="26" t="s">
        <v>12365</v>
      </c>
      <c r="B831" s="33" t="s">
        <v>12366</v>
      </c>
      <c r="C831" s="33" t="s">
        <v>9686</v>
      </c>
      <c r="D831" s="121" t="s">
        <v>11201</v>
      </c>
      <c r="E831" s="33" t="s">
        <v>1509</v>
      </c>
      <c r="F831" s="1" t="s">
        <v>9094</v>
      </c>
      <c r="G831" s="1" t="s">
        <v>1373</v>
      </c>
      <c r="H831" s="26">
        <v>10387</v>
      </c>
      <c r="I831" s="26" t="s">
        <v>11734</v>
      </c>
      <c r="J831" s="26" t="e">
        <v>#VALUE!</v>
      </c>
      <c r="K831" s="26" t="s">
        <v>12368</v>
      </c>
      <c r="L831" s="171">
        <v>0</v>
      </c>
      <c r="M831" s="171">
        <v>0</v>
      </c>
      <c r="N831" s="68">
        <v>0</v>
      </c>
      <c r="O831" s="85">
        <v>0</v>
      </c>
      <c r="P831" s="85">
        <v>0</v>
      </c>
      <c r="Q831" s="95">
        <v>0</v>
      </c>
      <c r="R831" s="95">
        <v>0</v>
      </c>
      <c r="S831" s="95">
        <v>0</v>
      </c>
      <c r="T831" s="95">
        <v>0</v>
      </c>
      <c r="U831" s="95">
        <v>0</v>
      </c>
      <c r="V831" s="95">
        <v>0</v>
      </c>
      <c r="W831" s="95">
        <v>0</v>
      </c>
      <c r="X831" s="95">
        <v>0</v>
      </c>
      <c r="Y831" s="95">
        <v>0</v>
      </c>
      <c r="Z831" s="95">
        <v>0</v>
      </c>
      <c r="AA831" s="96">
        <v>0</v>
      </c>
      <c r="AB831" s="27">
        <v>0</v>
      </c>
      <c r="AC831" s="27">
        <v>0</v>
      </c>
      <c r="AD831" s="27">
        <v>0</v>
      </c>
      <c r="AE831" s="27">
        <v>0</v>
      </c>
      <c r="AF831" s="27">
        <v>0</v>
      </c>
      <c r="AG831" s="27">
        <v>0</v>
      </c>
      <c r="AH831" s="27">
        <v>0</v>
      </c>
      <c r="AI831" s="27">
        <v>0</v>
      </c>
      <c r="AJ831" s="100">
        <v>0.20996323164924546</v>
      </c>
      <c r="AK831" s="27">
        <v>0</v>
      </c>
      <c r="AL831" s="27">
        <v>0.20996323164924546</v>
      </c>
      <c r="AM831" s="97">
        <v>360</v>
      </c>
      <c r="AN831" s="27">
        <v>0.20996323164924546</v>
      </c>
      <c r="AO831" s="28">
        <v>225</v>
      </c>
      <c r="AP831" s="28" t="s">
        <v>22151</v>
      </c>
      <c r="AQ831" s="69">
        <v>6.895458119358298</v>
      </c>
      <c r="AR831" s="90">
        <v>-6.6854948877090523</v>
      </c>
      <c r="AS831" s="107">
        <v>360</v>
      </c>
      <c r="AT831" s="27">
        <v>0</v>
      </c>
      <c r="AU831" s="43">
        <v>-13.513857214557907</v>
      </c>
      <c r="AV831" s="27"/>
      <c r="AW831" s="27">
        <v>0</v>
      </c>
      <c r="AX831" s="43">
        <v>0</v>
      </c>
      <c r="AY831" s="167">
        <v>999</v>
      </c>
      <c r="AZ831" s="167">
        <v>788</v>
      </c>
      <c r="BA831" s="113">
        <v>211</v>
      </c>
      <c r="BB831" s="160">
        <v>0</v>
      </c>
      <c r="BC831" s="160">
        <v>0</v>
      </c>
      <c r="BD831" s="267" t="s">
        <v>22151</v>
      </c>
    </row>
    <row r="832" spans="1:56" x14ac:dyDescent="0.3">
      <c r="A832" s="61" t="s">
        <v>4667</v>
      </c>
      <c r="B832" s="33" t="s">
        <v>7716</v>
      </c>
      <c r="C832" s="33" t="s">
        <v>6821</v>
      </c>
      <c r="D832" s="121" t="s">
        <v>1253</v>
      </c>
      <c r="E832" s="33" t="s">
        <v>1434</v>
      </c>
      <c r="F832" s="1" t="s">
        <v>9094</v>
      </c>
      <c r="G832" s="1" t="s">
        <v>1373</v>
      </c>
      <c r="H832" s="1">
        <v>12360</v>
      </c>
      <c r="I832" s="1" t="s">
        <v>9301</v>
      </c>
      <c r="J832" s="1" t="e">
        <v>#VALUE!</v>
      </c>
      <c r="K832" s="1" t="s">
        <v>6141</v>
      </c>
      <c r="L832" s="170">
        <v>0</v>
      </c>
      <c r="M832" s="170">
        <v>0</v>
      </c>
      <c r="N832" s="68">
        <v>0</v>
      </c>
      <c r="O832" s="86">
        <v>0</v>
      </c>
      <c r="P832" s="86">
        <v>0</v>
      </c>
      <c r="Q832" s="86">
        <v>0</v>
      </c>
      <c r="R832" s="86">
        <v>0</v>
      </c>
      <c r="S832" s="86">
        <v>0</v>
      </c>
      <c r="T832" s="86">
        <v>0</v>
      </c>
      <c r="U832" s="86">
        <v>0</v>
      </c>
      <c r="V832" s="86">
        <v>0</v>
      </c>
      <c r="W832" s="86">
        <v>0</v>
      </c>
      <c r="X832" s="86">
        <v>0</v>
      </c>
      <c r="Y832" s="86">
        <v>0</v>
      </c>
      <c r="Z832" s="86">
        <v>0</v>
      </c>
      <c r="AA832" s="49">
        <v>0</v>
      </c>
      <c r="AB832" s="7">
        <v>0</v>
      </c>
      <c r="AC832" s="57">
        <v>0</v>
      </c>
      <c r="AD832" s="57">
        <v>0</v>
      </c>
      <c r="AE832" s="57">
        <v>0</v>
      </c>
      <c r="AF832" s="57">
        <v>0</v>
      </c>
      <c r="AG832" s="57">
        <v>0</v>
      </c>
      <c r="AH832" s="57">
        <v>0</v>
      </c>
      <c r="AI832" s="7">
        <v>0</v>
      </c>
      <c r="AJ832" s="89">
        <v>0.20996323164924546</v>
      </c>
      <c r="AK832" s="7">
        <v>0</v>
      </c>
      <c r="AL832" s="57">
        <v>0.20996323164924546</v>
      </c>
      <c r="AM832" s="81">
        <v>360</v>
      </c>
      <c r="AN832" s="57">
        <v>0.20996323164924546</v>
      </c>
      <c r="AO832" s="62">
        <v>225</v>
      </c>
      <c r="AP832" s="62" t="s">
        <v>22151</v>
      </c>
      <c r="AQ832" s="56">
        <v>6.895458119358298</v>
      </c>
      <c r="AR832" s="58">
        <v>-6.6854948877090523</v>
      </c>
      <c r="AS832" s="109">
        <v>360</v>
      </c>
      <c r="AT832" s="57">
        <v>0</v>
      </c>
      <c r="AU832" s="63">
        <v>-13.513857214557907</v>
      </c>
      <c r="AV832" s="57"/>
      <c r="AW832" s="57">
        <v>0</v>
      </c>
      <c r="AX832" s="43">
        <v>0</v>
      </c>
      <c r="AY832" s="167">
        <v>999</v>
      </c>
      <c r="AZ832" s="110">
        <v>788</v>
      </c>
      <c r="BA832" s="71">
        <v>211</v>
      </c>
      <c r="BB832" s="162">
        <v>0</v>
      </c>
      <c r="BC832" s="162">
        <v>0</v>
      </c>
      <c r="BD832" s="267" t="s">
        <v>22151</v>
      </c>
    </row>
    <row r="833" spans="1:56" x14ac:dyDescent="0.3">
      <c r="A833" s="61" t="s">
        <v>12851</v>
      </c>
      <c r="B833" s="33" t="s">
        <v>6608</v>
      </c>
      <c r="C833" s="33" t="s">
        <v>7207</v>
      </c>
      <c r="D833" s="121" t="s">
        <v>12852</v>
      </c>
      <c r="E833" s="33" t="s">
        <v>1470</v>
      </c>
      <c r="F833" s="1" t="s">
        <v>6120</v>
      </c>
      <c r="G833" s="1" t="s">
        <v>1373</v>
      </c>
      <c r="H833" s="1">
        <v>8302</v>
      </c>
      <c r="I833" s="1" t="s">
        <v>11386</v>
      </c>
      <c r="J833" s="1" t="e">
        <v>#VALUE!</v>
      </c>
      <c r="K833" s="1" t="s">
        <v>14142</v>
      </c>
      <c r="L833" s="170">
        <v>0</v>
      </c>
      <c r="M833" s="170">
        <v>0</v>
      </c>
      <c r="N833" s="68">
        <v>0</v>
      </c>
      <c r="O833" s="86">
        <v>0</v>
      </c>
      <c r="P833" s="86">
        <v>0</v>
      </c>
      <c r="Q833" s="86">
        <v>0</v>
      </c>
      <c r="R833" s="86">
        <v>0</v>
      </c>
      <c r="S833" s="86">
        <v>0</v>
      </c>
      <c r="T833" s="86">
        <v>0</v>
      </c>
      <c r="U833" s="86">
        <v>0</v>
      </c>
      <c r="V833" s="86">
        <v>0</v>
      </c>
      <c r="W833" s="86">
        <v>0</v>
      </c>
      <c r="X833" s="86">
        <v>0</v>
      </c>
      <c r="Y833" s="86">
        <v>0</v>
      </c>
      <c r="Z833" s="86">
        <v>0</v>
      </c>
      <c r="AA833" s="49">
        <v>0</v>
      </c>
      <c r="AB833" s="7">
        <v>0</v>
      </c>
      <c r="AC833" s="57">
        <v>0</v>
      </c>
      <c r="AD833" s="57">
        <v>0</v>
      </c>
      <c r="AE833" s="57">
        <v>0</v>
      </c>
      <c r="AF833" s="57">
        <v>0</v>
      </c>
      <c r="AG833" s="57">
        <v>0</v>
      </c>
      <c r="AH833" s="57">
        <v>0</v>
      </c>
      <c r="AI833" s="7">
        <v>0</v>
      </c>
      <c r="AJ833" s="89">
        <v>0.20996323164924546</v>
      </c>
      <c r="AK833" s="7">
        <v>0</v>
      </c>
      <c r="AL833" s="57">
        <v>0.20996323164924546</v>
      </c>
      <c r="AM833" s="81">
        <v>360</v>
      </c>
      <c r="AN833" s="57">
        <v>0.20996323164924546</v>
      </c>
      <c r="AO833" s="62">
        <v>225</v>
      </c>
      <c r="AP833" s="62" t="s">
        <v>22151</v>
      </c>
      <c r="AQ833" s="56">
        <v>6.895458119358298</v>
      </c>
      <c r="AR833" s="57">
        <v>-6.6854948877090523</v>
      </c>
      <c r="AS833" s="81">
        <v>360</v>
      </c>
      <c r="AT833" s="57">
        <v>0</v>
      </c>
      <c r="AU833" s="63">
        <v>-13.513857214557907</v>
      </c>
      <c r="AV833" s="57"/>
      <c r="AW833" s="57">
        <v>0</v>
      </c>
      <c r="AX833" s="43">
        <v>0</v>
      </c>
      <c r="AY833" s="167">
        <v>999</v>
      </c>
      <c r="AZ833" s="110">
        <v>788</v>
      </c>
      <c r="BA833" s="71">
        <v>211</v>
      </c>
      <c r="BB833" s="162">
        <v>0</v>
      </c>
      <c r="BC833" s="162">
        <v>0</v>
      </c>
      <c r="BD833" s="267" t="s">
        <v>22151</v>
      </c>
    </row>
    <row r="834" spans="1:56" x14ac:dyDescent="0.3">
      <c r="A834" s="26" t="s">
        <v>8300</v>
      </c>
      <c r="B834" s="33" t="s">
        <v>6608</v>
      </c>
      <c r="C834" s="33" t="s">
        <v>6798</v>
      </c>
      <c r="D834" s="121" t="s">
        <v>8904</v>
      </c>
      <c r="E834" s="33" t="s">
        <v>1426</v>
      </c>
      <c r="F834" s="1" t="s">
        <v>6120</v>
      </c>
      <c r="G834" s="1" t="s">
        <v>1373</v>
      </c>
      <c r="H834" s="1">
        <v>7677</v>
      </c>
      <c r="I834" s="1" t="s">
        <v>10188</v>
      </c>
      <c r="J834" s="1" t="e">
        <v>#VALUE!</v>
      </c>
      <c r="K834" s="1" t="s">
        <v>8907</v>
      </c>
      <c r="L834" s="170">
        <v>0</v>
      </c>
      <c r="M834" s="170">
        <v>0</v>
      </c>
      <c r="N834" s="68">
        <v>0</v>
      </c>
      <c r="O834" s="85">
        <v>0</v>
      </c>
      <c r="P834" s="85">
        <v>0</v>
      </c>
      <c r="Q834" s="85">
        <v>0</v>
      </c>
      <c r="R834" s="85">
        <v>0</v>
      </c>
      <c r="S834" s="85">
        <v>0</v>
      </c>
      <c r="T834" s="85">
        <v>0</v>
      </c>
      <c r="U834" s="85">
        <v>0</v>
      </c>
      <c r="V834" s="85">
        <v>0</v>
      </c>
      <c r="W834" s="85">
        <v>0</v>
      </c>
      <c r="X834" s="85">
        <v>0</v>
      </c>
      <c r="Y834" s="85">
        <v>0</v>
      </c>
      <c r="Z834" s="85">
        <v>0</v>
      </c>
      <c r="AA834" s="87">
        <v>0</v>
      </c>
      <c r="AB834" s="5">
        <v>0</v>
      </c>
      <c r="AC834" s="34">
        <v>0</v>
      </c>
      <c r="AD834" s="34">
        <v>0</v>
      </c>
      <c r="AE834" s="34">
        <v>0</v>
      </c>
      <c r="AF834" s="34">
        <v>0</v>
      </c>
      <c r="AG834" s="34">
        <v>0</v>
      </c>
      <c r="AH834" s="34">
        <v>0</v>
      </c>
      <c r="AI834" s="5">
        <v>0</v>
      </c>
      <c r="AJ834" s="88">
        <v>0.20996323164924546</v>
      </c>
      <c r="AK834" s="5">
        <v>0</v>
      </c>
      <c r="AL834" s="34">
        <v>0.20996323164924546</v>
      </c>
      <c r="AM834" s="105">
        <v>360</v>
      </c>
      <c r="AN834" s="34">
        <v>0.20996323164924546</v>
      </c>
      <c r="AO834" s="35">
        <v>225</v>
      </c>
      <c r="AP834" s="35" t="s">
        <v>22151</v>
      </c>
      <c r="AQ834" s="70">
        <v>6.895458119358298</v>
      </c>
      <c r="AR834" s="36">
        <v>-6.6854948877090523</v>
      </c>
      <c r="AS834" s="106">
        <v>360</v>
      </c>
      <c r="AT834" s="34">
        <v>0</v>
      </c>
      <c r="AU834" s="44">
        <v>-13.513857214557907</v>
      </c>
      <c r="AV834" s="34"/>
      <c r="AW834" s="34">
        <v>0</v>
      </c>
      <c r="AX834" s="43">
        <v>0</v>
      </c>
      <c r="AY834" s="167">
        <v>999</v>
      </c>
      <c r="AZ834" s="167">
        <v>788</v>
      </c>
      <c r="BA834" s="113">
        <v>211</v>
      </c>
      <c r="BB834" s="160">
        <v>0</v>
      </c>
      <c r="BC834" s="160">
        <v>0</v>
      </c>
      <c r="BD834" s="267" t="s">
        <v>22151</v>
      </c>
    </row>
    <row r="835" spans="1:56" x14ac:dyDescent="0.3">
      <c r="A835" s="26" t="s">
        <v>14855</v>
      </c>
      <c r="B835" s="1" t="s">
        <v>6608</v>
      </c>
      <c r="C835" s="1" t="s">
        <v>14856</v>
      </c>
      <c r="D835" s="121" t="s">
        <v>14199</v>
      </c>
      <c r="E835" s="1" t="s">
        <v>1416</v>
      </c>
      <c r="F835" s="1" t="s">
        <v>9094</v>
      </c>
      <c r="G835" s="1" t="s">
        <v>1373</v>
      </c>
      <c r="H835" s="1">
        <v>15655</v>
      </c>
      <c r="I835" s="1" t="s">
        <v>14857</v>
      </c>
      <c r="J835" s="1" t="e">
        <v>#VALUE!</v>
      </c>
      <c r="K835" s="1" t="s">
        <v>15184</v>
      </c>
      <c r="L835" s="170">
        <v>0</v>
      </c>
      <c r="M835" s="170">
        <v>0</v>
      </c>
      <c r="N835" s="68">
        <v>0</v>
      </c>
      <c r="O835" s="85">
        <v>0</v>
      </c>
      <c r="P835" s="85">
        <v>0</v>
      </c>
      <c r="Q835" s="85">
        <v>0</v>
      </c>
      <c r="R835" s="85">
        <v>0</v>
      </c>
      <c r="S835" s="85">
        <v>0</v>
      </c>
      <c r="T835" s="85">
        <v>0</v>
      </c>
      <c r="U835" s="85">
        <v>0</v>
      </c>
      <c r="V835" s="85">
        <v>0</v>
      </c>
      <c r="W835" s="85">
        <v>0</v>
      </c>
      <c r="X835" s="85">
        <v>0</v>
      </c>
      <c r="Y835" s="85">
        <v>0</v>
      </c>
      <c r="Z835" s="85">
        <v>0</v>
      </c>
      <c r="AA835" s="87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88">
        <v>0.20996323164924546</v>
      </c>
      <c r="AK835" s="5">
        <v>0</v>
      </c>
      <c r="AL835" s="5">
        <v>0.20996323164924546</v>
      </c>
      <c r="AM835" s="68">
        <v>360</v>
      </c>
      <c r="AN835" s="5">
        <v>0.20996323164924546</v>
      </c>
      <c r="AO835" s="17">
        <v>225</v>
      </c>
      <c r="AP835" s="17" t="s">
        <v>22151</v>
      </c>
      <c r="AQ835" s="49">
        <v>6.895458119358298</v>
      </c>
      <c r="AR835" s="50">
        <v>-6.6854948877090523</v>
      </c>
      <c r="AS835" s="108">
        <v>360</v>
      </c>
      <c r="AT835" s="14">
        <v>0</v>
      </c>
      <c r="AU835" s="42">
        <v>-13.513857214557907</v>
      </c>
      <c r="AV835" s="19"/>
      <c r="AW835" s="19">
        <v>0</v>
      </c>
      <c r="AX835" s="43">
        <v>0</v>
      </c>
      <c r="AY835" s="167">
        <v>999</v>
      </c>
      <c r="AZ835" s="167">
        <v>788</v>
      </c>
      <c r="BA835" s="113">
        <v>211</v>
      </c>
      <c r="BB835" s="160">
        <v>0</v>
      </c>
      <c r="BC835" s="160">
        <v>0</v>
      </c>
      <c r="BD835" s="267" t="s">
        <v>22151</v>
      </c>
    </row>
    <row r="836" spans="1:56" x14ac:dyDescent="0.3">
      <c r="A836" s="48" t="s">
        <v>13387</v>
      </c>
      <c r="B836" s="26" t="s">
        <v>13388</v>
      </c>
      <c r="C836" s="26" t="s">
        <v>6566</v>
      </c>
      <c r="D836" s="121" t="s">
        <v>11243</v>
      </c>
      <c r="E836" s="26" t="s">
        <v>1405</v>
      </c>
      <c r="F836" s="1" t="s">
        <v>6120</v>
      </c>
      <c r="G836" s="1" t="s">
        <v>1373</v>
      </c>
      <c r="H836" s="1" t="e">
        <v>#VALUE!</v>
      </c>
      <c r="I836" s="1" t="s">
        <v>13389</v>
      </c>
      <c r="J836" s="1" t="e">
        <v>#VALUE!</v>
      </c>
      <c r="K836" s="1" t="s">
        <v>13390</v>
      </c>
      <c r="L836" s="170">
        <v>0</v>
      </c>
      <c r="M836" s="170">
        <v>0</v>
      </c>
      <c r="N836" s="68">
        <v>0</v>
      </c>
      <c r="O836" s="86">
        <v>0</v>
      </c>
      <c r="P836" s="86">
        <v>0</v>
      </c>
      <c r="Q836" s="86">
        <v>0</v>
      </c>
      <c r="R836" s="86">
        <v>0</v>
      </c>
      <c r="S836" s="86">
        <v>0</v>
      </c>
      <c r="T836" s="86">
        <v>0</v>
      </c>
      <c r="U836" s="86">
        <v>0</v>
      </c>
      <c r="V836" s="86">
        <v>0</v>
      </c>
      <c r="W836" s="86">
        <v>0</v>
      </c>
      <c r="X836" s="86">
        <v>0</v>
      </c>
      <c r="Y836" s="86">
        <v>0</v>
      </c>
      <c r="Z836" s="86">
        <v>0</v>
      </c>
      <c r="AA836" s="49">
        <v>0</v>
      </c>
      <c r="AB836" s="7">
        <v>0</v>
      </c>
      <c r="AC836" s="29">
        <v>0</v>
      </c>
      <c r="AD836" s="29">
        <v>0</v>
      </c>
      <c r="AE836" s="29">
        <v>0</v>
      </c>
      <c r="AF836" s="29">
        <v>0</v>
      </c>
      <c r="AG836" s="29">
        <v>0</v>
      </c>
      <c r="AH836" s="29">
        <v>0</v>
      </c>
      <c r="AI836" s="7">
        <v>0</v>
      </c>
      <c r="AJ836" s="89">
        <v>0.20996323164924546</v>
      </c>
      <c r="AK836" s="7">
        <v>0</v>
      </c>
      <c r="AL836" s="29">
        <v>0.20996323164924546</v>
      </c>
      <c r="AM836" s="101">
        <v>360</v>
      </c>
      <c r="AN836" s="29">
        <v>0.20996323164924546</v>
      </c>
      <c r="AO836" s="30">
        <v>225</v>
      </c>
      <c r="AP836" s="30" t="s">
        <v>22151</v>
      </c>
      <c r="AQ836" s="69">
        <v>6.895458119358298</v>
      </c>
      <c r="AR836" s="90">
        <v>-6.6854948877090523</v>
      </c>
      <c r="AS836" s="107">
        <v>360</v>
      </c>
      <c r="AT836" s="29">
        <v>0</v>
      </c>
      <c r="AU836" s="47">
        <v>-13.513857214557907</v>
      </c>
      <c r="AV836" s="29"/>
      <c r="AW836" s="29">
        <v>0</v>
      </c>
      <c r="AX836" s="43">
        <v>0</v>
      </c>
      <c r="AY836" s="167">
        <v>999</v>
      </c>
      <c r="AZ836" s="110">
        <v>788</v>
      </c>
      <c r="BA836" s="71">
        <v>211</v>
      </c>
      <c r="BB836" s="162">
        <v>0</v>
      </c>
      <c r="BC836" s="162">
        <v>0</v>
      </c>
      <c r="BD836" s="267" t="s">
        <v>22151</v>
      </c>
    </row>
    <row r="837" spans="1:56" x14ac:dyDescent="0.3">
      <c r="A837" s="26" t="s">
        <v>12052</v>
      </c>
      <c r="B837" s="1" t="s">
        <v>12053</v>
      </c>
      <c r="C837" s="1" t="s">
        <v>6620</v>
      </c>
      <c r="D837" s="121" t="s">
        <v>11374</v>
      </c>
      <c r="E837" s="1" t="s">
        <v>3591</v>
      </c>
      <c r="F837" s="1" t="s">
        <v>3591</v>
      </c>
      <c r="G837" s="1" t="s">
        <v>1373</v>
      </c>
      <c r="H837" s="1">
        <v>2951</v>
      </c>
      <c r="I837" s="1" t="s">
        <v>11375</v>
      </c>
      <c r="J837" s="1" t="e">
        <v>#VALUE!</v>
      </c>
      <c r="K837" s="1" t="s">
        <v>12054</v>
      </c>
      <c r="L837" s="170">
        <v>0</v>
      </c>
      <c r="M837" s="170">
        <v>0</v>
      </c>
      <c r="N837" s="68">
        <v>0</v>
      </c>
      <c r="O837" s="85">
        <v>0</v>
      </c>
      <c r="P837" s="85">
        <v>0</v>
      </c>
      <c r="Q837" s="85">
        <v>0</v>
      </c>
      <c r="R837" s="85">
        <v>0</v>
      </c>
      <c r="S837" s="85">
        <v>0</v>
      </c>
      <c r="T837" s="85">
        <v>0</v>
      </c>
      <c r="U837" s="85">
        <v>0</v>
      </c>
      <c r="V837" s="85">
        <v>0</v>
      </c>
      <c r="W837" s="85">
        <v>0</v>
      </c>
      <c r="X837" s="85">
        <v>0</v>
      </c>
      <c r="Y837" s="85">
        <v>0</v>
      </c>
      <c r="Z837" s="85">
        <v>0</v>
      </c>
      <c r="AA837" s="87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0</v>
      </c>
      <c r="AJ837" s="88">
        <v>0.20996323164924546</v>
      </c>
      <c r="AK837" s="5">
        <v>0</v>
      </c>
      <c r="AL837" s="5">
        <v>0.20996323164924546</v>
      </c>
      <c r="AM837" s="68">
        <v>360</v>
      </c>
      <c r="AN837" s="5">
        <v>0.20996323164924546</v>
      </c>
      <c r="AO837" s="17">
        <v>225</v>
      </c>
      <c r="AP837" s="17" t="s">
        <v>22151</v>
      </c>
      <c r="AQ837" s="49">
        <v>6.895458119358298</v>
      </c>
      <c r="AR837" s="7">
        <v>-6.6854948877090523</v>
      </c>
      <c r="AS837" s="84">
        <v>360</v>
      </c>
      <c r="AT837" s="14">
        <v>0</v>
      </c>
      <c r="AU837" s="42">
        <v>-13.513857214557907</v>
      </c>
      <c r="AV837" s="19"/>
      <c r="AW837" s="19">
        <v>0</v>
      </c>
      <c r="AX837" s="43">
        <v>0</v>
      </c>
      <c r="AY837" s="167">
        <v>999</v>
      </c>
      <c r="AZ837" s="167">
        <v>788</v>
      </c>
      <c r="BA837" s="113">
        <v>211</v>
      </c>
      <c r="BB837" s="160">
        <v>0</v>
      </c>
      <c r="BC837" s="160">
        <v>0</v>
      </c>
      <c r="BD837" s="267" t="s">
        <v>22151</v>
      </c>
    </row>
    <row r="838" spans="1:56" x14ac:dyDescent="0.3">
      <c r="A838" s="48" t="s">
        <v>2941</v>
      </c>
      <c r="B838" s="1" t="s">
        <v>7097</v>
      </c>
      <c r="C838" s="1" t="s">
        <v>7717</v>
      </c>
      <c r="D838" s="121" t="s">
        <v>718</v>
      </c>
      <c r="E838" s="1" t="s">
        <v>1565</v>
      </c>
      <c r="F838" s="1" t="s">
        <v>6120</v>
      </c>
      <c r="G838" s="1" t="s">
        <v>1373</v>
      </c>
      <c r="H838" s="1">
        <v>10586</v>
      </c>
      <c r="I838" s="1" t="s">
        <v>9943</v>
      </c>
      <c r="J838" s="1" t="e">
        <v>#VALUE!</v>
      </c>
      <c r="K838" s="1" t="s">
        <v>6169</v>
      </c>
      <c r="L838" s="170">
        <v>0</v>
      </c>
      <c r="M838" s="170">
        <v>0</v>
      </c>
      <c r="N838" s="68">
        <v>0</v>
      </c>
      <c r="O838" s="86">
        <v>0</v>
      </c>
      <c r="P838" s="86">
        <v>0</v>
      </c>
      <c r="Q838" s="86">
        <v>0</v>
      </c>
      <c r="R838" s="86">
        <v>0</v>
      </c>
      <c r="S838" s="86">
        <v>0</v>
      </c>
      <c r="T838" s="86">
        <v>0</v>
      </c>
      <c r="U838" s="86">
        <v>0</v>
      </c>
      <c r="V838" s="86">
        <v>0</v>
      </c>
      <c r="W838" s="86">
        <v>0</v>
      </c>
      <c r="X838" s="86">
        <v>0</v>
      </c>
      <c r="Y838" s="86">
        <v>0</v>
      </c>
      <c r="Z838" s="86">
        <v>0</v>
      </c>
      <c r="AA838" s="49">
        <v>0</v>
      </c>
      <c r="AB838" s="7">
        <v>0</v>
      </c>
      <c r="AC838" s="7">
        <v>0</v>
      </c>
      <c r="AD838" s="7">
        <v>0</v>
      </c>
      <c r="AE838" s="7">
        <v>0</v>
      </c>
      <c r="AF838" s="7">
        <v>0</v>
      </c>
      <c r="AG838" s="7">
        <v>0</v>
      </c>
      <c r="AH838" s="7">
        <v>0</v>
      </c>
      <c r="AI838" s="7">
        <v>0</v>
      </c>
      <c r="AJ838" s="89">
        <v>0.20996323164924546</v>
      </c>
      <c r="AK838" s="7">
        <v>0</v>
      </c>
      <c r="AL838" s="7">
        <v>0.20996323164924546</v>
      </c>
      <c r="AM838" s="84">
        <v>360</v>
      </c>
      <c r="AN838" s="7">
        <v>0.20996323164924546</v>
      </c>
      <c r="AO838" s="18">
        <v>225</v>
      </c>
      <c r="AP838" s="18" t="s">
        <v>22151</v>
      </c>
      <c r="AQ838" s="49">
        <v>6.895458119358298</v>
      </c>
      <c r="AR838" s="50">
        <v>-6.6854948877090523</v>
      </c>
      <c r="AS838" s="108">
        <v>360</v>
      </c>
      <c r="AT838" s="15">
        <v>0</v>
      </c>
      <c r="AU838" s="46">
        <v>-13.513857214557907</v>
      </c>
      <c r="AV838" s="20"/>
      <c r="AW838" s="20">
        <v>0</v>
      </c>
      <c r="AX838" s="43">
        <v>0</v>
      </c>
      <c r="AY838" s="167">
        <v>999</v>
      </c>
      <c r="AZ838" s="110">
        <v>788</v>
      </c>
      <c r="BA838" s="71">
        <v>211</v>
      </c>
      <c r="BB838" s="162">
        <v>0</v>
      </c>
      <c r="BC838" s="162">
        <v>0</v>
      </c>
      <c r="BD838" s="267" t="s">
        <v>22151</v>
      </c>
    </row>
    <row r="839" spans="1:56" x14ac:dyDescent="0.3">
      <c r="A839" s="48" t="s">
        <v>4707</v>
      </c>
      <c r="B839" s="1" t="s">
        <v>8059</v>
      </c>
      <c r="C839" s="1" t="s">
        <v>7058</v>
      </c>
      <c r="D839" s="121" t="s">
        <v>1324</v>
      </c>
      <c r="E839" s="1" t="s">
        <v>1413</v>
      </c>
      <c r="F839" s="1" t="s">
        <v>9094</v>
      </c>
      <c r="G839" s="1" t="s">
        <v>1373</v>
      </c>
      <c r="H839" s="1">
        <v>3507</v>
      </c>
      <c r="I839" s="1" t="s">
        <v>9489</v>
      </c>
      <c r="J839" s="1" t="e">
        <v>#VALUE!</v>
      </c>
      <c r="K839" s="1" t="s">
        <v>6185</v>
      </c>
      <c r="L839" s="170">
        <v>0</v>
      </c>
      <c r="M839" s="170">
        <v>0</v>
      </c>
      <c r="N839" s="68">
        <v>0</v>
      </c>
      <c r="O839" s="86">
        <v>0</v>
      </c>
      <c r="P839" s="86">
        <v>0</v>
      </c>
      <c r="Q839" s="86">
        <v>0</v>
      </c>
      <c r="R839" s="86">
        <v>0</v>
      </c>
      <c r="S839" s="86">
        <v>0</v>
      </c>
      <c r="T839" s="86">
        <v>0</v>
      </c>
      <c r="U839" s="86">
        <v>0</v>
      </c>
      <c r="V839" s="86">
        <v>0</v>
      </c>
      <c r="W839" s="86">
        <v>0</v>
      </c>
      <c r="X839" s="86">
        <v>0</v>
      </c>
      <c r="Y839" s="86">
        <v>0</v>
      </c>
      <c r="Z839" s="86">
        <v>0</v>
      </c>
      <c r="AA839" s="49">
        <v>0</v>
      </c>
      <c r="AB839" s="7">
        <v>0</v>
      </c>
      <c r="AC839" s="7">
        <v>0</v>
      </c>
      <c r="AD839" s="7">
        <v>0</v>
      </c>
      <c r="AE839" s="7">
        <v>0</v>
      </c>
      <c r="AF839" s="7">
        <v>0</v>
      </c>
      <c r="AG839" s="7">
        <v>0</v>
      </c>
      <c r="AH839" s="7">
        <v>0</v>
      </c>
      <c r="AI839" s="7">
        <v>0</v>
      </c>
      <c r="AJ839" s="89">
        <v>0.20996323164924546</v>
      </c>
      <c r="AK839" s="7">
        <v>0</v>
      </c>
      <c r="AL839" s="7">
        <v>0.20996323164924546</v>
      </c>
      <c r="AM839" s="84">
        <v>360</v>
      </c>
      <c r="AN839" s="7">
        <v>0.20996323164924546</v>
      </c>
      <c r="AO839" s="18">
        <v>225</v>
      </c>
      <c r="AP839" s="18" t="s">
        <v>22151</v>
      </c>
      <c r="AQ839" s="49">
        <v>6.895458119358298</v>
      </c>
      <c r="AR839" s="7">
        <v>-6.6854948877090523</v>
      </c>
      <c r="AS839" s="84">
        <v>360</v>
      </c>
      <c r="AT839" s="15">
        <v>0</v>
      </c>
      <c r="AU839" s="46">
        <v>-13.513857214557907</v>
      </c>
      <c r="AV839" s="20"/>
      <c r="AW839" s="20">
        <v>0</v>
      </c>
      <c r="AX839" s="43">
        <v>0</v>
      </c>
      <c r="AY839" s="167">
        <v>999</v>
      </c>
      <c r="AZ839" s="110">
        <v>788</v>
      </c>
      <c r="BA839" s="71">
        <v>211</v>
      </c>
      <c r="BB839" s="162">
        <v>0</v>
      </c>
      <c r="BC839" s="162">
        <v>0</v>
      </c>
      <c r="BD839" s="267" t="s">
        <v>22151</v>
      </c>
    </row>
    <row r="840" spans="1:56" x14ac:dyDescent="0.3">
      <c r="A840" s="26" t="s">
        <v>2997</v>
      </c>
      <c r="B840" s="33" t="s">
        <v>8064</v>
      </c>
      <c r="C840" s="33" t="s">
        <v>8065</v>
      </c>
      <c r="D840" s="121" t="s">
        <v>1198</v>
      </c>
      <c r="E840" s="33" t="s">
        <v>3591</v>
      </c>
      <c r="F840" s="1" t="s">
        <v>3591</v>
      </c>
      <c r="G840" s="1" t="s">
        <v>1373</v>
      </c>
      <c r="H840" s="1">
        <v>6317</v>
      </c>
      <c r="I840" s="1" t="s">
        <v>9635</v>
      </c>
      <c r="J840" s="1" t="e">
        <v>#VALUE!</v>
      </c>
      <c r="K840" s="1" t="s">
        <v>6208</v>
      </c>
      <c r="L840" s="170">
        <v>0</v>
      </c>
      <c r="M840" s="170">
        <v>0</v>
      </c>
      <c r="N840" s="68">
        <v>0</v>
      </c>
      <c r="O840" s="85">
        <v>0</v>
      </c>
      <c r="P840" s="85">
        <v>0</v>
      </c>
      <c r="Q840" s="85">
        <v>0</v>
      </c>
      <c r="R840" s="85">
        <v>0</v>
      </c>
      <c r="S840" s="85">
        <v>0</v>
      </c>
      <c r="T840" s="85">
        <v>0</v>
      </c>
      <c r="U840" s="85">
        <v>0</v>
      </c>
      <c r="V840" s="85">
        <v>0</v>
      </c>
      <c r="W840" s="85">
        <v>0</v>
      </c>
      <c r="X840" s="85">
        <v>0</v>
      </c>
      <c r="Y840" s="85">
        <v>0</v>
      </c>
      <c r="Z840" s="85">
        <v>0</v>
      </c>
      <c r="AA840" s="87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88">
        <v>0.20996323164924546</v>
      </c>
      <c r="AK840" s="5">
        <v>0</v>
      </c>
      <c r="AL840" s="5">
        <v>0.20996323164924546</v>
      </c>
      <c r="AM840" s="68">
        <v>360</v>
      </c>
      <c r="AN840" s="5">
        <v>0.20996323164924546</v>
      </c>
      <c r="AO840" s="17">
        <v>225</v>
      </c>
      <c r="AP840" s="17" t="s">
        <v>22151</v>
      </c>
      <c r="AQ840" s="49">
        <v>6.895458119358298</v>
      </c>
      <c r="AR840" s="7">
        <v>-6.6854948877090523</v>
      </c>
      <c r="AS840" s="84">
        <v>360</v>
      </c>
      <c r="AT840" s="14">
        <v>0</v>
      </c>
      <c r="AU840" s="42">
        <v>-13.513857214557907</v>
      </c>
      <c r="AV840" s="19"/>
      <c r="AW840" s="19">
        <v>0</v>
      </c>
      <c r="AX840" s="43">
        <v>0</v>
      </c>
      <c r="AY840" s="167">
        <v>999</v>
      </c>
      <c r="AZ840" s="167">
        <v>788</v>
      </c>
      <c r="BA840" s="113">
        <v>211</v>
      </c>
      <c r="BB840" s="160">
        <v>0</v>
      </c>
      <c r="BC840" s="160">
        <v>0</v>
      </c>
      <c r="BD840" s="267" t="s">
        <v>22151</v>
      </c>
    </row>
    <row r="841" spans="1:56" x14ac:dyDescent="0.3">
      <c r="A841" s="53" t="s">
        <v>14643</v>
      </c>
      <c r="B841" s="33" t="s">
        <v>7337</v>
      </c>
      <c r="C841" s="33" t="s">
        <v>14644</v>
      </c>
      <c r="D841" s="121" t="s">
        <v>14285</v>
      </c>
      <c r="E841" s="33" t="s">
        <v>1379</v>
      </c>
      <c r="F841" s="1" t="s">
        <v>9094</v>
      </c>
      <c r="G841" s="1" t="s">
        <v>1373</v>
      </c>
      <c r="H841" s="1">
        <v>4001</v>
      </c>
      <c r="I841" s="1" t="s">
        <v>14510</v>
      </c>
      <c r="J841" s="1" t="e">
        <v>#VALUE!</v>
      </c>
      <c r="K841" s="1" t="s">
        <v>15194</v>
      </c>
      <c r="L841" s="170">
        <v>0</v>
      </c>
      <c r="M841" s="170">
        <v>0</v>
      </c>
      <c r="N841" s="68">
        <v>0</v>
      </c>
      <c r="O841" s="85">
        <v>0</v>
      </c>
      <c r="P841" s="85">
        <v>0</v>
      </c>
      <c r="Q841" s="85">
        <v>0</v>
      </c>
      <c r="R841" s="85">
        <v>0</v>
      </c>
      <c r="S841" s="85">
        <v>0</v>
      </c>
      <c r="T841" s="85">
        <v>0</v>
      </c>
      <c r="U841" s="85">
        <v>0</v>
      </c>
      <c r="V841" s="85">
        <v>0</v>
      </c>
      <c r="W841" s="85">
        <v>0</v>
      </c>
      <c r="X841" s="85">
        <v>0</v>
      </c>
      <c r="Y841" s="85">
        <v>0</v>
      </c>
      <c r="Z841" s="85">
        <v>0</v>
      </c>
      <c r="AA841" s="87">
        <v>0</v>
      </c>
      <c r="AB841" s="5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">
        <v>0</v>
      </c>
      <c r="AJ841" s="88">
        <v>0.20996323164924546</v>
      </c>
      <c r="AK841" s="5">
        <v>0</v>
      </c>
      <c r="AL841" s="54">
        <v>0.20996323164924546</v>
      </c>
      <c r="AM841" s="77">
        <v>360</v>
      </c>
      <c r="AN841" s="54">
        <v>0.20996323164924546</v>
      </c>
      <c r="AO841" s="59">
        <v>225</v>
      </c>
      <c r="AP841" s="59" t="s">
        <v>22151</v>
      </c>
      <c r="AQ841" s="56">
        <v>6.895458119358298</v>
      </c>
      <c r="AR841" s="58">
        <v>-6.6854948877090523</v>
      </c>
      <c r="AS841" s="109">
        <v>360</v>
      </c>
      <c r="AT841" s="54">
        <v>0</v>
      </c>
      <c r="AU841" s="60">
        <v>-13.513857214557907</v>
      </c>
      <c r="AV841" s="54"/>
      <c r="AW841" s="54">
        <v>0</v>
      </c>
      <c r="AX841" s="43">
        <v>0</v>
      </c>
      <c r="AY841" s="167">
        <v>999</v>
      </c>
      <c r="AZ841" s="167">
        <v>788</v>
      </c>
      <c r="BA841" s="113">
        <v>211</v>
      </c>
      <c r="BB841" s="160">
        <v>0</v>
      </c>
      <c r="BC841" s="160">
        <v>0</v>
      </c>
      <c r="BD841" s="267" t="s">
        <v>22151</v>
      </c>
    </row>
    <row r="842" spans="1:56" x14ac:dyDescent="0.3">
      <c r="A842" s="179" t="s">
        <v>3032</v>
      </c>
      <c r="B842" s="1" t="s">
        <v>8068</v>
      </c>
      <c r="C842" s="1" t="s">
        <v>7270</v>
      </c>
      <c r="D842" s="121" t="s">
        <v>1208</v>
      </c>
      <c r="E842" s="1" t="s">
        <v>1416</v>
      </c>
      <c r="F842" s="1" t="s">
        <v>9094</v>
      </c>
      <c r="G842" s="1" t="s">
        <v>1373</v>
      </c>
      <c r="H842" s="216">
        <v>4080</v>
      </c>
      <c r="I842" s="216" t="s">
        <v>10501</v>
      </c>
      <c r="J842" s="244" t="e">
        <v>#VALUE!</v>
      </c>
      <c r="K842" s="244" t="s">
        <v>8948</v>
      </c>
      <c r="L842" s="171">
        <v>0</v>
      </c>
      <c r="M842" s="171">
        <v>0</v>
      </c>
      <c r="N842" s="221">
        <v>0</v>
      </c>
      <c r="O842" s="95">
        <v>0</v>
      </c>
      <c r="P842" s="95">
        <v>0</v>
      </c>
      <c r="Q842" s="222">
        <v>0</v>
      </c>
      <c r="R842" s="95">
        <v>0</v>
      </c>
      <c r="S842" s="95">
        <v>0</v>
      </c>
      <c r="T842" s="222">
        <v>0</v>
      </c>
      <c r="U842" s="222">
        <v>0</v>
      </c>
      <c r="V842" s="222">
        <v>0</v>
      </c>
      <c r="W842" s="222">
        <v>0</v>
      </c>
      <c r="X842" s="222">
        <v>0</v>
      </c>
      <c r="Y842" s="222">
        <v>0</v>
      </c>
      <c r="Z842" s="222">
        <v>0</v>
      </c>
      <c r="AA842" s="223">
        <v>0</v>
      </c>
      <c r="AB842" s="224">
        <v>0</v>
      </c>
      <c r="AC842" s="224">
        <v>0</v>
      </c>
      <c r="AD842" s="245">
        <v>0</v>
      </c>
      <c r="AE842" s="224">
        <v>0</v>
      </c>
      <c r="AF842" s="245">
        <v>0</v>
      </c>
      <c r="AG842" s="245">
        <v>0</v>
      </c>
      <c r="AH842" s="224">
        <v>0</v>
      </c>
      <c r="AI842" s="224">
        <v>0</v>
      </c>
      <c r="AJ842" s="227">
        <v>0.20996323164924546</v>
      </c>
      <c r="AK842" s="224">
        <v>0</v>
      </c>
      <c r="AL842" s="228">
        <v>0.20996323164924546</v>
      </c>
      <c r="AM842" s="246">
        <v>360</v>
      </c>
      <c r="AN842" s="247">
        <v>0.20996323164924546</v>
      </c>
      <c r="AO842" s="248">
        <v>225</v>
      </c>
      <c r="AP842" s="253" t="s">
        <v>22151</v>
      </c>
      <c r="AQ842" s="235">
        <v>6.895458119358298</v>
      </c>
      <c r="AR842" s="237">
        <v>-6.6854948877090523</v>
      </c>
      <c r="AS842" s="254">
        <v>360</v>
      </c>
      <c r="AT842" s="224">
        <v>0</v>
      </c>
      <c r="AU842" s="239">
        <v>-13.513857214557907</v>
      </c>
      <c r="AV842" s="224"/>
      <c r="AW842" s="224">
        <v>0</v>
      </c>
      <c r="AX842" s="43">
        <v>0</v>
      </c>
      <c r="AY842" s="268">
        <v>999</v>
      </c>
      <c r="AZ842" s="255">
        <v>788</v>
      </c>
      <c r="BA842" s="256">
        <v>211</v>
      </c>
      <c r="BB842" s="257">
        <v>0</v>
      </c>
      <c r="BC842" s="257">
        <v>0</v>
      </c>
      <c r="BD842" s="267" t="s">
        <v>22151</v>
      </c>
    </row>
    <row r="843" spans="1:56" x14ac:dyDescent="0.3">
      <c r="A843" s="26" t="s">
        <v>3034</v>
      </c>
      <c r="B843" s="1" t="s">
        <v>6835</v>
      </c>
      <c r="C843" s="1" t="s">
        <v>6681</v>
      </c>
      <c r="D843" s="121" t="s">
        <v>790</v>
      </c>
      <c r="E843" s="1" t="s">
        <v>3591</v>
      </c>
      <c r="F843" s="1" t="s">
        <v>3591</v>
      </c>
      <c r="G843" s="1" t="s">
        <v>1373</v>
      </c>
      <c r="H843" s="1">
        <v>4089</v>
      </c>
      <c r="I843" s="1" t="s">
        <v>9514</v>
      </c>
      <c r="J843" s="1" t="e">
        <v>#VALUE!</v>
      </c>
      <c r="K843" s="1" t="s">
        <v>6234</v>
      </c>
      <c r="L843" s="170">
        <v>0</v>
      </c>
      <c r="M843" s="170">
        <v>0</v>
      </c>
      <c r="N843" s="68">
        <v>0</v>
      </c>
      <c r="O843" s="85">
        <v>0</v>
      </c>
      <c r="P843" s="85">
        <v>0</v>
      </c>
      <c r="Q843" s="85">
        <v>0</v>
      </c>
      <c r="R843" s="85">
        <v>0</v>
      </c>
      <c r="S843" s="85">
        <v>0</v>
      </c>
      <c r="T843" s="85">
        <v>0</v>
      </c>
      <c r="U843" s="85">
        <v>0</v>
      </c>
      <c r="V843" s="85">
        <v>0</v>
      </c>
      <c r="W843" s="85">
        <v>0</v>
      </c>
      <c r="X843" s="85">
        <v>0</v>
      </c>
      <c r="Y843" s="85">
        <v>0</v>
      </c>
      <c r="Z843" s="85">
        <v>0</v>
      </c>
      <c r="AA843" s="87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88">
        <v>0.20996323164924546</v>
      </c>
      <c r="AK843" s="5">
        <v>0</v>
      </c>
      <c r="AL843" s="5">
        <v>0.20996323164924546</v>
      </c>
      <c r="AM843" s="68">
        <v>360</v>
      </c>
      <c r="AN843" s="5">
        <v>0.20996323164924546</v>
      </c>
      <c r="AO843" s="17">
        <v>225</v>
      </c>
      <c r="AP843" s="17" t="s">
        <v>22151</v>
      </c>
      <c r="AQ843" s="49">
        <v>6.895458119358298</v>
      </c>
      <c r="AR843" s="50">
        <v>-6.6854948877090523</v>
      </c>
      <c r="AS843" s="108">
        <v>360</v>
      </c>
      <c r="AT843" s="14">
        <v>0</v>
      </c>
      <c r="AU843" s="42">
        <v>-13.513857214557907</v>
      </c>
      <c r="AV843" s="19"/>
      <c r="AW843" s="19">
        <v>0</v>
      </c>
      <c r="AX843" s="43">
        <v>0</v>
      </c>
      <c r="AY843" s="167">
        <v>999</v>
      </c>
      <c r="AZ843" s="167">
        <v>788</v>
      </c>
      <c r="BA843" s="113">
        <v>211</v>
      </c>
      <c r="BB843" s="160">
        <v>0</v>
      </c>
      <c r="BC843" s="160">
        <v>0</v>
      </c>
      <c r="BD843" s="267" t="s">
        <v>22151</v>
      </c>
    </row>
    <row r="844" spans="1:56" x14ac:dyDescent="0.3">
      <c r="A844" s="61" t="s">
        <v>3042</v>
      </c>
      <c r="B844" s="33" t="s">
        <v>8074</v>
      </c>
      <c r="C844" s="33" t="s">
        <v>7291</v>
      </c>
      <c r="D844" s="121" t="s">
        <v>1262</v>
      </c>
      <c r="E844" s="33" t="s">
        <v>3591</v>
      </c>
      <c r="F844" s="1" t="s">
        <v>3591</v>
      </c>
      <c r="G844" s="1" t="s">
        <v>1373</v>
      </c>
      <c r="H844" s="1">
        <v>4971</v>
      </c>
      <c r="I844" s="1" t="s">
        <v>9870</v>
      </c>
      <c r="J844" s="1" t="e">
        <v>#VALUE!</v>
      </c>
      <c r="K844" s="1" t="s">
        <v>6242</v>
      </c>
      <c r="L844" s="170">
        <v>0</v>
      </c>
      <c r="M844" s="170">
        <v>0</v>
      </c>
      <c r="N844" s="68">
        <v>0</v>
      </c>
      <c r="O844" s="86">
        <v>0</v>
      </c>
      <c r="P844" s="86">
        <v>0</v>
      </c>
      <c r="Q844" s="86">
        <v>0</v>
      </c>
      <c r="R844" s="86">
        <v>0</v>
      </c>
      <c r="S844" s="86">
        <v>0</v>
      </c>
      <c r="T844" s="86">
        <v>0</v>
      </c>
      <c r="U844" s="86">
        <v>0</v>
      </c>
      <c r="V844" s="86">
        <v>0</v>
      </c>
      <c r="W844" s="86">
        <v>0</v>
      </c>
      <c r="X844" s="86">
        <v>0</v>
      </c>
      <c r="Y844" s="86">
        <v>0</v>
      </c>
      <c r="Z844" s="86">
        <v>0</v>
      </c>
      <c r="AA844" s="49">
        <v>0</v>
      </c>
      <c r="AB844" s="7">
        <v>0</v>
      </c>
      <c r="AC844" s="57">
        <v>0</v>
      </c>
      <c r="AD844" s="57">
        <v>0</v>
      </c>
      <c r="AE844" s="57">
        <v>0</v>
      </c>
      <c r="AF844" s="57">
        <v>0</v>
      </c>
      <c r="AG844" s="57">
        <v>0</v>
      </c>
      <c r="AH844" s="57">
        <v>0</v>
      </c>
      <c r="AI844" s="7">
        <v>0</v>
      </c>
      <c r="AJ844" s="89">
        <v>0.20996323164924546</v>
      </c>
      <c r="AK844" s="7">
        <v>0</v>
      </c>
      <c r="AL844" s="57">
        <v>0.20996323164924546</v>
      </c>
      <c r="AM844" s="81">
        <v>360</v>
      </c>
      <c r="AN844" s="57">
        <v>0.20996323164924546</v>
      </c>
      <c r="AO844" s="62">
        <v>225</v>
      </c>
      <c r="AP844" s="62" t="s">
        <v>22151</v>
      </c>
      <c r="AQ844" s="56">
        <v>6.895458119358298</v>
      </c>
      <c r="AR844" s="58">
        <v>-6.6854948877090523</v>
      </c>
      <c r="AS844" s="109">
        <v>360</v>
      </c>
      <c r="AT844" s="57">
        <v>0</v>
      </c>
      <c r="AU844" s="63">
        <v>-13.513857214557907</v>
      </c>
      <c r="AV844" s="57"/>
      <c r="AW844" s="57">
        <v>0</v>
      </c>
      <c r="AX844" s="43">
        <v>0</v>
      </c>
      <c r="AY844" s="167">
        <v>999</v>
      </c>
      <c r="AZ844" s="110">
        <v>788</v>
      </c>
      <c r="BA844" s="71">
        <v>211</v>
      </c>
      <c r="BB844" s="162">
        <v>0</v>
      </c>
      <c r="BC844" s="162">
        <v>0</v>
      </c>
      <c r="BD844" s="267" t="s">
        <v>22151</v>
      </c>
    </row>
    <row r="845" spans="1:56" x14ac:dyDescent="0.3">
      <c r="A845" s="26" t="s">
        <v>3516</v>
      </c>
      <c r="B845" s="33" t="s">
        <v>7606</v>
      </c>
      <c r="C845" s="33" t="s">
        <v>6859</v>
      </c>
      <c r="D845" s="121" t="s">
        <v>1067</v>
      </c>
      <c r="E845" s="33" t="s">
        <v>1402</v>
      </c>
      <c r="F845" s="1" t="s">
        <v>6120</v>
      </c>
      <c r="G845" s="1" t="s">
        <v>1373</v>
      </c>
      <c r="H845" s="1">
        <v>5867</v>
      </c>
      <c r="I845" s="1" t="s">
        <v>9896</v>
      </c>
      <c r="J845" s="1" t="e">
        <v>#VALUE!</v>
      </c>
      <c r="K845" s="1" t="s">
        <v>6243</v>
      </c>
      <c r="L845" s="170">
        <v>0</v>
      </c>
      <c r="M845" s="170">
        <v>0</v>
      </c>
      <c r="N845" s="68">
        <v>0</v>
      </c>
      <c r="O845" s="85">
        <v>0</v>
      </c>
      <c r="P845" s="85">
        <v>0</v>
      </c>
      <c r="Q845" s="85">
        <v>0</v>
      </c>
      <c r="R845" s="85">
        <v>0</v>
      </c>
      <c r="S845" s="85">
        <v>0</v>
      </c>
      <c r="T845" s="85">
        <v>0</v>
      </c>
      <c r="U845" s="85">
        <v>0</v>
      </c>
      <c r="V845" s="85">
        <v>0</v>
      </c>
      <c r="W845" s="85">
        <v>0</v>
      </c>
      <c r="X845" s="85">
        <v>0</v>
      </c>
      <c r="Y845" s="85">
        <v>0</v>
      </c>
      <c r="Z845" s="85">
        <v>0</v>
      </c>
      <c r="AA845" s="87">
        <v>0</v>
      </c>
      <c r="AB845" s="5">
        <v>0</v>
      </c>
      <c r="AC845" s="34">
        <v>0</v>
      </c>
      <c r="AD845" s="34">
        <v>0</v>
      </c>
      <c r="AE845" s="34">
        <v>0</v>
      </c>
      <c r="AF845" s="34">
        <v>0</v>
      </c>
      <c r="AG845" s="34">
        <v>0</v>
      </c>
      <c r="AH845" s="34">
        <v>0</v>
      </c>
      <c r="AI845" s="5">
        <v>0</v>
      </c>
      <c r="AJ845" s="88">
        <v>0.20996323164924546</v>
      </c>
      <c r="AK845" s="5">
        <v>0</v>
      </c>
      <c r="AL845" s="34">
        <v>0.20996323164924546</v>
      </c>
      <c r="AM845" s="105">
        <v>360</v>
      </c>
      <c r="AN845" s="34">
        <v>0.20996323164924546</v>
      </c>
      <c r="AO845" s="35">
        <v>225</v>
      </c>
      <c r="AP845" s="35" t="s">
        <v>22151</v>
      </c>
      <c r="AQ845" s="70">
        <v>6.895458119358298</v>
      </c>
      <c r="AR845" s="36">
        <v>-6.6854948877090523</v>
      </c>
      <c r="AS845" s="106">
        <v>360</v>
      </c>
      <c r="AT845" s="34">
        <v>0</v>
      </c>
      <c r="AU845" s="44">
        <v>-13.513857214557907</v>
      </c>
      <c r="AV845" s="34"/>
      <c r="AW845" s="34">
        <v>0</v>
      </c>
      <c r="AX845" s="43">
        <v>0</v>
      </c>
      <c r="AY845" s="167">
        <v>999</v>
      </c>
      <c r="AZ845" s="167">
        <v>788</v>
      </c>
      <c r="BA845" s="113">
        <v>211</v>
      </c>
      <c r="BB845" s="160">
        <v>0</v>
      </c>
      <c r="BC845" s="160">
        <v>0</v>
      </c>
      <c r="BD845" s="267" t="s">
        <v>22151</v>
      </c>
    </row>
    <row r="846" spans="1:56" x14ac:dyDescent="0.3">
      <c r="A846" s="26" t="s">
        <v>14872</v>
      </c>
      <c r="B846" s="33" t="s">
        <v>14873</v>
      </c>
      <c r="C846" s="33" t="s">
        <v>6573</v>
      </c>
      <c r="D846" s="121" t="s">
        <v>14719</v>
      </c>
      <c r="E846" s="33" t="s">
        <v>3591</v>
      </c>
      <c r="F846" s="1" t="s">
        <v>3591</v>
      </c>
      <c r="G846" s="1" t="s">
        <v>1373</v>
      </c>
      <c r="H846" s="1">
        <v>13339</v>
      </c>
      <c r="I846" s="1" t="s">
        <v>14874</v>
      </c>
      <c r="J846" s="1" t="e">
        <v>#VALUE!</v>
      </c>
      <c r="K846" s="1" t="s">
        <v>15196</v>
      </c>
      <c r="L846" s="170">
        <v>0</v>
      </c>
      <c r="M846" s="170">
        <v>0</v>
      </c>
      <c r="N846" s="68">
        <v>0</v>
      </c>
      <c r="O846" s="85">
        <v>0</v>
      </c>
      <c r="P846" s="85">
        <v>0</v>
      </c>
      <c r="Q846" s="85">
        <v>0</v>
      </c>
      <c r="R846" s="85">
        <v>0</v>
      </c>
      <c r="S846" s="85">
        <v>0</v>
      </c>
      <c r="T846" s="85">
        <v>0</v>
      </c>
      <c r="U846" s="85">
        <v>0</v>
      </c>
      <c r="V846" s="85">
        <v>0</v>
      </c>
      <c r="W846" s="85">
        <v>0</v>
      </c>
      <c r="X846" s="85">
        <v>0</v>
      </c>
      <c r="Y846" s="85">
        <v>0</v>
      </c>
      <c r="Z846" s="85">
        <v>0</v>
      </c>
      <c r="AA846" s="87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88">
        <v>0.20996323164924546</v>
      </c>
      <c r="AK846" s="5">
        <v>0</v>
      </c>
      <c r="AL846" s="5">
        <v>0.20996323164924546</v>
      </c>
      <c r="AM846" s="68">
        <v>360</v>
      </c>
      <c r="AN846" s="5">
        <v>0.20996323164924546</v>
      </c>
      <c r="AO846" s="17">
        <v>225</v>
      </c>
      <c r="AP846" s="17" t="s">
        <v>22151</v>
      </c>
      <c r="AQ846" s="49">
        <v>6.895458119358298</v>
      </c>
      <c r="AR846" s="50">
        <v>-6.6854948877090523</v>
      </c>
      <c r="AS846" s="108">
        <v>360</v>
      </c>
      <c r="AT846" s="14">
        <v>0</v>
      </c>
      <c r="AU846" s="42">
        <v>-13.513857214557907</v>
      </c>
      <c r="AV846" s="19"/>
      <c r="AW846" s="19">
        <v>0</v>
      </c>
      <c r="AX846" s="43">
        <v>0</v>
      </c>
      <c r="AY846" s="167">
        <v>999</v>
      </c>
      <c r="AZ846" s="167">
        <v>788</v>
      </c>
      <c r="BA846" s="113">
        <v>211</v>
      </c>
      <c r="BB846" s="160">
        <v>0</v>
      </c>
      <c r="BC846" s="160">
        <v>0</v>
      </c>
      <c r="BD846" s="267" t="s">
        <v>22151</v>
      </c>
    </row>
    <row r="847" spans="1:56" x14ac:dyDescent="0.3">
      <c r="A847" s="26" t="s">
        <v>3051</v>
      </c>
      <c r="B847" s="33" t="s">
        <v>8075</v>
      </c>
      <c r="C847" s="33" t="s">
        <v>6541</v>
      </c>
      <c r="D847" s="121" t="s">
        <v>946</v>
      </c>
      <c r="E847" s="33" t="s">
        <v>3591</v>
      </c>
      <c r="F847" s="1" t="s">
        <v>3591</v>
      </c>
      <c r="G847" s="1" t="s">
        <v>1373</v>
      </c>
      <c r="H847" s="1">
        <v>5350</v>
      </c>
      <c r="I847" s="1" t="s">
        <v>10955</v>
      </c>
      <c r="J847" s="1" t="e">
        <v>#VALUE!</v>
      </c>
      <c r="K847" s="1" t="s">
        <v>8953</v>
      </c>
      <c r="L847" s="170">
        <v>0</v>
      </c>
      <c r="M847" s="170">
        <v>0</v>
      </c>
      <c r="N847" s="68">
        <v>0</v>
      </c>
      <c r="O847" s="85">
        <v>0</v>
      </c>
      <c r="P847" s="85">
        <v>0</v>
      </c>
      <c r="Q847" s="85">
        <v>0</v>
      </c>
      <c r="R847" s="85">
        <v>0</v>
      </c>
      <c r="S847" s="85">
        <v>0</v>
      </c>
      <c r="T847" s="85">
        <v>0</v>
      </c>
      <c r="U847" s="85">
        <v>0</v>
      </c>
      <c r="V847" s="85">
        <v>0</v>
      </c>
      <c r="W847" s="85">
        <v>0</v>
      </c>
      <c r="X847" s="85">
        <v>0</v>
      </c>
      <c r="Y847" s="85">
        <v>0</v>
      </c>
      <c r="Z847" s="85">
        <v>0</v>
      </c>
      <c r="AA847" s="87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88">
        <v>0.20996323164924546</v>
      </c>
      <c r="AK847" s="5">
        <v>0</v>
      </c>
      <c r="AL847" s="5">
        <v>0.20996323164924546</v>
      </c>
      <c r="AM847" s="68">
        <v>360</v>
      </c>
      <c r="AN847" s="5">
        <v>0.20996323164924546</v>
      </c>
      <c r="AO847" s="17">
        <v>225</v>
      </c>
      <c r="AP847" s="17" t="s">
        <v>22151</v>
      </c>
      <c r="AQ847" s="49">
        <v>6.895458119358298</v>
      </c>
      <c r="AR847" s="50">
        <v>-6.6854948877090523</v>
      </c>
      <c r="AS847" s="108">
        <v>360</v>
      </c>
      <c r="AT847" s="14">
        <v>0</v>
      </c>
      <c r="AU847" s="42">
        <v>-13.513857214557907</v>
      </c>
      <c r="AV847" s="19"/>
      <c r="AW847" s="19">
        <v>0</v>
      </c>
      <c r="AX847" s="43">
        <v>0</v>
      </c>
      <c r="AY847" s="167">
        <v>999</v>
      </c>
      <c r="AZ847" s="167">
        <v>788</v>
      </c>
      <c r="BA847" s="113">
        <v>211</v>
      </c>
      <c r="BB847" s="160">
        <v>0</v>
      </c>
      <c r="BC847" s="160">
        <v>0</v>
      </c>
      <c r="BD847" s="267" t="s">
        <v>22151</v>
      </c>
    </row>
    <row r="848" spans="1:56" x14ac:dyDescent="0.3">
      <c r="A848" s="48" t="s">
        <v>3070</v>
      </c>
      <c r="B848" s="1" t="s">
        <v>7169</v>
      </c>
      <c r="C848" s="1" t="s">
        <v>7171</v>
      </c>
      <c r="D848" s="121" t="s">
        <v>974</v>
      </c>
      <c r="E848" s="1" t="s">
        <v>1464</v>
      </c>
      <c r="F848" s="1" t="s">
        <v>6120</v>
      </c>
      <c r="G848" s="1" t="s">
        <v>1373</v>
      </c>
      <c r="H848" s="1">
        <v>4026</v>
      </c>
      <c r="I848" s="1" t="s">
        <v>9519</v>
      </c>
      <c r="J848" s="1" t="e">
        <v>#VALUE!</v>
      </c>
      <c r="K848" s="1" t="s">
        <v>6265</v>
      </c>
      <c r="L848" s="170">
        <v>0</v>
      </c>
      <c r="M848" s="170">
        <v>0</v>
      </c>
      <c r="N848" s="68">
        <v>0</v>
      </c>
      <c r="O848" s="86">
        <v>0</v>
      </c>
      <c r="P848" s="86">
        <v>0</v>
      </c>
      <c r="Q848" s="86">
        <v>0</v>
      </c>
      <c r="R848" s="86">
        <v>0</v>
      </c>
      <c r="S848" s="86">
        <v>0</v>
      </c>
      <c r="T848" s="86">
        <v>0</v>
      </c>
      <c r="U848" s="86">
        <v>0</v>
      </c>
      <c r="V848" s="86">
        <v>0</v>
      </c>
      <c r="W848" s="86">
        <v>0</v>
      </c>
      <c r="X848" s="86">
        <v>0</v>
      </c>
      <c r="Y848" s="86">
        <v>0</v>
      </c>
      <c r="Z848" s="86">
        <v>0</v>
      </c>
      <c r="AA848" s="49">
        <v>0</v>
      </c>
      <c r="AB848" s="7">
        <v>0</v>
      </c>
      <c r="AC848" s="7">
        <v>0</v>
      </c>
      <c r="AD848" s="7">
        <v>0</v>
      </c>
      <c r="AE848" s="7">
        <v>0</v>
      </c>
      <c r="AF848" s="7">
        <v>0</v>
      </c>
      <c r="AG848" s="7">
        <v>0</v>
      </c>
      <c r="AH848" s="7">
        <v>0</v>
      </c>
      <c r="AI848" s="7">
        <v>0</v>
      </c>
      <c r="AJ848" s="89">
        <v>0.20996323164924546</v>
      </c>
      <c r="AK848" s="7">
        <v>0</v>
      </c>
      <c r="AL848" s="7">
        <v>0.20996323164924546</v>
      </c>
      <c r="AM848" s="84">
        <v>360</v>
      </c>
      <c r="AN848" s="7">
        <v>0.20996323164924546</v>
      </c>
      <c r="AO848" s="18">
        <v>225</v>
      </c>
      <c r="AP848" s="18" t="s">
        <v>22151</v>
      </c>
      <c r="AQ848" s="49">
        <v>6.895458119358298</v>
      </c>
      <c r="AR848" s="50">
        <v>-6.6854948877090523</v>
      </c>
      <c r="AS848" s="108">
        <v>360</v>
      </c>
      <c r="AT848" s="15">
        <v>0</v>
      </c>
      <c r="AU848" s="46">
        <v>-13.513857214557907</v>
      </c>
      <c r="AV848" s="20"/>
      <c r="AW848" s="20">
        <v>0</v>
      </c>
      <c r="AX848" s="43">
        <v>0</v>
      </c>
      <c r="AY848" s="167">
        <v>999</v>
      </c>
      <c r="AZ848" s="110">
        <v>788</v>
      </c>
      <c r="BA848" s="71">
        <v>211</v>
      </c>
      <c r="BB848" s="162">
        <v>0</v>
      </c>
      <c r="BC848" s="162">
        <v>0</v>
      </c>
      <c r="BD848" s="267" t="s">
        <v>22151</v>
      </c>
    </row>
    <row r="849" spans="1:56" x14ac:dyDescent="0.3">
      <c r="A849" s="48" t="s">
        <v>12482</v>
      </c>
      <c r="B849" s="33" t="s">
        <v>12484</v>
      </c>
      <c r="C849" s="33" t="s">
        <v>12483</v>
      </c>
      <c r="D849" s="121" t="s">
        <v>11384</v>
      </c>
      <c r="E849" s="33" t="s">
        <v>3591</v>
      </c>
      <c r="F849" s="1" t="s">
        <v>3591</v>
      </c>
      <c r="G849" s="1" t="s">
        <v>1373</v>
      </c>
      <c r="H849" s="26">
        <v>13211</v>
      </c>
      <c r="I849" s="26" t="s">
        <v>11761</v>
      </c>
      <c r="J849" s="26" t="e">
        <v>#VALUE!</v>
      </c>
      <c r="K849" s="26" t="s">
        <v>12486</v>
      </c>
      <c r="L849" s="171">
        <v>0</v>
      </c>
      <c r="M849" s="171">
        <v>0</v>
      </c>
      <c r="N849" s="68">
        <v>0</v>
      </c>
      <c r="O849" s="86">
        <v>0</v>
      </c>
      <c r="P849" s="86">
        <v>0</v>
      </c>
      <c r="Q849" s="102">
        <v>0</v>
      </c>
      <c r="R849" s="102">
        <v>0</v>
      </c>
      <c r="S849" s="102">
        <v>0</v>
      </c>
      <c r="T849" s="102">
        <v>0</v>
      </c>
      <c r="U849" s="102">
        <v>0</v>
      </c>
      <c r="V849" s="102">
        <v>0</v>
      </c>
      <c r="W849" s="102">
        <v>0</v>
      </c>
      <c r="X849" s="102">
        <v>0</v>
      </c>
      <c r="Y849" s="102">
        <v>0</v>
      </c>
      <c r="Z849" s="102">
        <v>0</v>
      </c>
      <c r="AA849" s="6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0</v>
      </c>
      <c r="AH849" s="29">
        <v>0</v>
      </c>
      <c r="AI849" s="29">
        <v>0</v>
      </c>
      <c r="AJ849" s="103">
        <v>0.20996323164924546</v>
      </c>
      <c r="AK849" s="29">
        <v>0</v>
      </c>
      <c r="AL849" s="29">
        <v>0.20996323164924546</v>
      </c>
      <c r="AM849" s="101">
        <v>360</v>
      </c>
      <c r="AN849" s="29">
        <v>0.20996323164924546</v>
      </c>
      <c r="AO849" s="30">
        <v>225</v>
      </c>
      <c r="AP849" s="30" t="s">
        <v>22151</v>
      </c>
      <c r="AQ849" s="69">
        <v>6.895458119358298</v>
      </c>
      <c r="AR849" s="29">
        <v>-6.6854948877090523</v>
      </c>
      <c r="AS849" s="101">
        <v>360</v>
      </c>
      <c r="AT849" s="29">
        <v>0</v>
      </c>
      <c r="AU849" s="47">
        <v>-13.513857214557907</v>
      </c>
      <c r="AV849" s="29"/>
      <c r="AW849" s="29">
        <v>0</v>
      </c>
      <c r="AX849" s="43">
        <v>0</v>
      </c>
      <c r="AY849" s="167">
        <v>999</v>
      </c>
      <c r="AZ849" s="110">
        <v>788</v>
      </c>
      <c r="BA849" s="71">
        <v>211</v>
      </c>
      <c r="BB849" s="162">
        <v>0</v>
      </c>
      <c r="BC849" s="162">
        <v>0</v>
      </c>
      <c r="BD849" s="267" t="s">
        <v>22151</v>
      </c>
    </row>
    <row r="850" spans="1:56" x14ac:dyDescent="0.3">
      <c r="A850" s="179" t="s">
        <v>16746</v>
      </c>
      <c r="B850" s="1" t="s">
        <v>8079</v>
      </c>
      <c r="C850" s="1" t="s">
        <v>6671</v>
      </c>
      <c r="D850" s="121" t="s">
        <v>16747</v>
      </c>
      <c r="E850" s="1" t="s">
        <v>1531</v>
      </c>
      <c r="F850" s="1" t="s">
        <v>9094</v>
      </c>
      <c r="G850" s="1" t="s">
        <v>1373</v>
      </c>
      <c r="H850" s="216">
        <v>15570</v>
      </c>
      <c r="I850" s="216" t="s">
        <v>16748</v>
      </c>
      <c r="J850" s="244" t="e">
        <v>#VALUE!</v>
      </c>
      <c r="K850" s="244" t="s">
        <v>16749</v>
      </c>
      <c r="L850" s="171">
        <v>0</v>
      </c>
      <c r="M850" s="171">
        <v>0</v>
      </c>
      <c r="N850" s="221">
        <v>0</v>
      </c>
      <c r="O850" s="95">
        <v>0</v>
      </c>
      <c r="P850" s="95">
        <v>0</v>
      </c>
      <c r="Q850" s="222">
        <v>0</v>
      </c>
      <c r="R850" s="95">
        <v>0</v>
      </c>
      <c r="S850" s="95">
        <v>0</v>
      </c>
      <c r="T850" s="222">
        <v>0</v>
      </c>
      <c r="U850" s="222">
        <v>0</v>
      </c>
      <c r="V850" s="222">
        <v>0</v>
      </c>
      <c r="W850" s="222">
        <v>0</v>
      </c>
      <c r="X850" s="222">
        <v>0</v>
      </c>
      <c r="Y850" s="222">
        <v>0</v>
      </c>
      <c r="Z850" s="222">
        <v>0</v>
      </c>
      <c r="AA850" s="223">
        <v>0</v>
      </c>
      <c r="AB850" s="224">
        <v>0</v>
      </c>
      <c r="AC850" s="224">
        <v>0</v>
      </c>
      <c r="AD850" s="245">
        <v>0</v>
      </c>
      <c r="AE850" s="224">
        <v>0</v>
      </c>
      <c r="AF850" s="245">
        <v>0</v>
      </c>
      <c r="AG850" s="245">
        <v>0</v>
      </c>
      <c r="AH850" s="224">
        <v>0</v>
      </c>
      <c r="AI850" s="224">
        <v>0</v>
      </c>
      <c r="AJ850" s="227">
        <v>0.20996323164924546</v>
      </c>
      <c r="AK850" s="224">
        <v>0</v>
      </c>
      <c r="AL850" s="228">
        <v>0.20996323164924546</v>
      </c>
      <c r="AM850" s="246">
        <v>360</v>
      </c>
      <c r="AN850" s="247">
        <v>0.20996323164924546</v>
      </c>
      <c r="AO850" s="248">
        <v>225</v>
      </c>
      <c r="AP850" s="253" t="s">
        <v>22151</v>
      </c>
      <c r="AQ850" s="235">
        <v>6.895458119358298</v>
      </c>
      <c r="AR850" s="236">
        <v>-6.6854948877090523</v>
      </c>
      <c r="AS850" s="238">
        <v>360</v>
      </c>
      <c r="AT850" s="224">
        <v>0</v>
      </c>
      <c r="AU850" s="239">
        <v>-13.513857214557907</v>
      </c>
      <c r="AV850" s="224"/>
      <c r="AW850" s="224">
        <v>0</v>
      </c>
      <c r="AX850" s="43">
        <v>0</v>
      </c>
      <c r="AY850" s="268">
        <v>999</v>
      </c>
      <c r="AZ850" s="255">
        <v>788</v>
      </c>
      <c r="BA850" s="256">
        <v>211</v>
      </c>
      <c r="BB850" s="257">
        <v>0</v>
      </c>
      <c r="BC850" s="257">
        <v>0</v>
      </c>
      <c r="BD850" s="267" t="s">
        <v>22151</v>
      </c>
    </row>
    <row r="851" spans="1:56" x14ac:dyDescent="0.3">
      <c r="A851" s="48" t="s">
        <v>14145</v>
      </c>
      <c r="B851" s="33" t="s">
        <v>14146</v>
      </c>
      <c r="C851" s="33" t="s">
        <v>6821</v>
      </c>
      <c r="D851" s="121" t="s">
        <v>13940</v>
      </c>
      <c r="E851" s="33" t="s">
        <v>3591</v>
      </c>
      <c r="F851" s="1" t="s">
        <v>3591</v>
      </c>
      <c r="G851" s="1" t="s">
        <v>1373</v>
      </c>
      <c r="H851" s="1">
        <v>11012</v>
      </c>
      <c r="I851" s="1" t="s">
        <v>13971</v>
      </c>
      <c r="J851" s="1" t="e">
        <v>#VALUE!</v>
      </c>
      <c r="K851" s="1" t="s">
        <v>14147</v>
      </c>
      <c r="L851" s="170">
        <v>0</v>
      </c>
      <c r="M851" s="170">
        <v>0</v>
      </c>
      <c r="N851" s="68">
        <v>0</v>
      </c>
      <c r="O851" s="86">
        <v>0</v>
      </c>
      <c r="P851" s="86">
        <v>0</v>
      </c>
      <c r="Q851" s="86">
        <v>0</v>
      </c>
      <c r="R851" s="86">
        <v>0</v>
      </c>
      <c r="S851" s="86">
        <v>0</v>
      </c>
      <c r="T851" s="86">
        <v>0</v>
      </c>
      <c r="U851" s="86">
        <v>0</v>
      </c>
      <c r="V851" s="86">
        <v>0</v>
      </c>
      <c r="W851" s="86">
        <v>0</v>
      </c>
      <c r="X851" s="86">
        <v>0</v>
      </c>
      <c r="Y851" s="86">
        <v>0</v>
      </c>
      <c r="Z851" s="86">
        <v>0</v>
      </c>
      <c r="AA851" s="49">
        <v>0</v>
      </c>
      <c r="AB851" s="7">
        <v>0</v>
      </c>
      <c r="AC851" s="7">
        <v>0</v>
      </c>
      <c r="AD851" s="7">
        <v>0</v>
      </c>
      <c r="AE851" s="7">
        <v>0</v>
      </c>
      <c r="AF851" s="7">
        <v>0</v>
      </c>
      <c r="AG851" s="7">
        <v>0</v>
      </c>
      <c r="AH851" s="7">
        <v>0</v>
      </c>
      <c r="AI851" s="7">
        <v>0</v>
      </c>
      <c r="AJ851" s="89">
        <v>0.20996323164924546</v>
      </c>
      <c r="AK851" s="7">
        <v>0</v>
      </c>
      <c r="AL851" s="7">
        <v>0.20996323164924546</v>
      </c>
      <c r="AM851" s="84">
        <v>360</v>
      </c>
      <c r="AN851" s="7">
        <v>0.20996323164924546</v>
      </c>
      <c r="AO851" s="18">
        <v>225</v>
      </c>
      <c r="AP851" s="18" t="s">
        <v>22151</v>
      </c>
      <c r="AQ851" s="49">
        <v>6.895458119358298</v>
      </c>
      <c r="AR851" s="50">
        <v>-6.6854948877090523</v>
      </c>
      <c r="AS851" s="108">
        <v>360</v>
      </c>
      <c r="AT851" s="15">
        <v>0</v>
      </c>
      <c r="AU851" s="46">
        <v>-13.513857214557907</v>
      </c>
      <c r="AV851" s="20"/>
      <c r="AW851" s="20">
        <v>0</v>
      </c>
      <c r="AX851" s="43">
        <v>0</v>
      </c>
      <c r="AY851" s="167">
        <v>999</v>
      </c>
      <c r="AZ851" s="110">
        <v>788</v>
      </c>
      <c r="BA851" s="71">
        <v>211</v>
      </c>
      <c r="BB851" s="162">
        <v>0</v>
      </c>
      <c r="BC851" s="162">
        <v>0</v>
      </c>
      <c r="BD851" s="267" t="s">
        <v>22151</v>
      </c>
    </row>
    <row r="852" spans="1:56" x14ac:dyDescent="0.3">
      <c r="A852" s="26" t="s">
        <v>14148</v>
      </c>
      <c r="B852" s="1" t="s">
        <v>14150</v>
      </c>
      <c r="C852" s="1" t="s">
        <v>14149</v>
      </c>
      <c r="D852" s="121" t="s">
        <v>13946</v>
      </c>
      <c r="E852" s="1" t="s">
        <v>1383</v>
      </c>
      <c r="F852" s="1" t="s">
        <v>9094</v>
      </c>
      <c r="G852" s="1" t="s">
        <v>1373</v>
      </c>
      <c r="H852" s="1">
        <v>15118</v>
      </c>
      <c r="I852" s="1" t="s">
        <v>13980</v>
      </c>
      <c r="J852" s="1" t="e">
        <v>#VALUE!</v>
      </c>
      <c r="K852" s="1" t="s">
        <v>14151</v>
      </c>
      <c r="L852" s="170">
        <v>0</v>
      </c>
      <c r="M852" s="170">
        <v>0</v>
      </c>
      <c r="N852" s="68">
        <v>0</v>
      </c>
      <c r="O852" s="85">
        <v>0</v>
      </c>
      <c r="P852" s="85">
        <v>0</v>
      </c>
      <c r="Q852" s="85">
        <v>0</v>
      </c>
      <c r="R852" s="85">
        <v>0</v>
      </c>
      <c r="S852" s="85">
        <v>0</v>
      </c>
      <c r="T852" s="85">
        <v>0</v>
      </c>
      <c r="U852" s="85">
        <v>0</v>
      </c>
      <c r="V852" s="85">
        <v>0</v>
      </c>
      <c r="W852" s="85">
        <v>0</v>
      </c>
      <c r="X852" s="85">
        <v>0</v>
      </c>
      <c r="Y852" s="85">
        <v>0</v>
      </c>
      <c r="Z852" s="85">
        <v>0</v>
      </c>
      <c r="AA852" s="87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88">
        <v>0.20996323164924546</v>
      </c>
      <c r="AK852" s="5">
        <v>0</v>
      </c>
      <c r="AL852" s="5">
        <v>0.20996323164924546</v>
      </c>
      <c r="AM852" s="68">
        <v>360</v>
      </c>
      <c r="AN852" s="5">
        <v>0.20996323164924546</v>
      </c>
      <c r="AO852" s="17">
        <v>225</v>
      </c>
      <c r="AP852" s="17" t="s">
        <v>22151</v>
      </c>
      <c r="AQ852" s="49">
        <v>6.895458119358298</v>
      </c>
      <c r="AR852" s="7">
        <v>-6.6854948877090523</v>
      </c>
      <c r="AS852" s="84">
        <v>360</v>
      </c>
      <c r="AT852" s="14">
        <v>0</v>
      </c>
      <c r="AU852" s="42">
        <v>-13.513857214557907</v>
      </c>
      <c r="AV852" s="19"/>
      <c r="AW852" s="19">
        <v>0</v>
      </c>
      <c r="AX852" s="43">
        <v>0</v>
      </c>
      <c r="AY852" s="167">
        <v>999</v>
      </c>
      <c r="AZ852" s="167">
        <v>788</v>
      </c>
      <c r="BA852" s="113">
        <v>211</v>
      </c>
      <c r="BB852" s="160">
        <v>0</v>
      </c>
      <c r="BC852" s="160">
        <v>0</v>
      </c>
      <c r="BD852" s="267" t="s">
        <v>22151</v>
      </c>
    </row>
    <row r="853" spans="1:56" x14ac:dyDescent="0.3">
      <c r="A853" s="61" t="s">
        <v>10738</v>
      </c>
      <c r="B853" s="33" t="s">
        <v>10740</v>
      </c>
      <c r="C853" s="33" t="s">
        <v>7790</v>
      </c>
      <c r="D853" s="121" t="s">
        <v>10739</v>
      </c>
      <c r="E853" s="33" t="s">
        <v>1446</v>
      </c>
      <c r="F853" s="1" t="s">
        <v>9094</v>
      </c>
      <c r="G853" s="1" t="s">
        <v>1373</v>
      </c>
      <c r="H853" s="1">
        <v>15158</v>
      </c>
      <c r="I853" s="1" t="s">
        <v>11792</v>
      </c>
      <c r="J853" s="1" t="e">
        <v>#VALUE!</v>
      </c>
      <c r="K853" s="1" t="s">
        <v>10741</v>
      </c>
      <c r="L853" s="170">
        <v>0</v>
      </c>
      <c r="M853" s="170">
        <v>0</v>
      </c>
      <c r="N853" s="68">
        <v>0</v>
      </c>
      <c r="O853" s="86">
        <v>0</v>
      </c>
      <c r="P853" s="86">
        <v>0</v>
      </c>
      <c r="Q853" s="86">
        <v>0</v>
      </c>
      <c r="R853" s="86">
        <v>0</v>
      </c>
      <c r="S853" s="86">
        <v>0</v>
      </c>
      <c r="T853" s="86">
        <v>0</v>
      </c>
      <c r="U853" s="86">
        <v>0</v>
      </c>
      <c r="V853" s="86">
        <v>0</v>
      </c>
      <c r="W853" s="86">
        <v>0</v>
      </c>
      <c r="X853" s="86">
        <v>0</v>
      </c>
      <c r="Y853" s="86">
        <v>0</v>
      </c>
      <c r="Z853" s="86">
        <v>0</v>
      </c>
      <c r="AA853" s="49">
        <v>0</v>
      </c>
      <c r="AB853" s="7">
        <v>0</v>
      </c>
      <c r="AC853" s="57">
        <v>0</v>
      </c>
      <c r="AD853" s="57">
        <v>0</v>
      </c>
      <c r="AE853" s="57">
        <v>0</v>
      </c>
      <c r="AF853" s="57">
        <v>0</v>
      </c>
      <c r="AG853" s="57">
        <v>0</v>
      </c>
      <c r="AH853" s="57">
        <v>0</v>
      </c>
      <c r="AI853" s="7">
        <v>0</v>
      </c>
      <c r="AJ853" s="89">
        <v>0.20996323164924546</v>
      </c>
      <c r="AK853" s="7">
        <v>0</v>
      </c>
      <c r="AL853" s="57">
        <v>0.20996323164924546</v>
      </c>
      <c r="AM853" s="81">
        <v>360</v>
      </c>
      <c r="AN853" s="57">
        <v>0.20996323164924546</v>
      </c>
      <c r="AO853" s="62">
        <v>225</v>
      </c>
      <c r="AP853" s="62" t="s">
        <v>22151</v>
      </c>
      <c r="AQ853" s="56">
        <v>6.895458119358298</v>
      </c>
      <c r="AR853" s="58">
        <v>-6.6854948877090523</v>
      </c>
      <c r="AS853" s="109">
        <v>360</v>
      </c>
      <c r="AT853" s="57">
        <v>0</v>
      </c>
      <c r="AU853" s="63">
        <v>-13.513857214557907</v>
      </c>
      <c r="AV853" s="57"/>
      <c r="AW853" s="57">
        <v>0</v>
      </c>
      <c r="AX853" s="43">
        <v>0</v>
      </c>
      <c r="AY853" s="167">
        <v>999</v>
      </c>
      <c r="AZ853" s="110">
        <v>788</v>
      </c>
      <c r="BA853" s="71">
        <v>211</v>
      </c>
      <c r="BB853" s="162">
        <v>0</v>
      </c>
      <c r="BC853" s="162">
        <v>0</v>
      </c>
      <c r="BD853" s="267" t="s">
        <v>22151</v>
      </c>
    </row>
    <row r="854" spans="1:56" x14ac:dyDescent="0.3">
      <c r="A854" s="195" t="s">
        <v>14165</v>
      </c>
      <c r="B854" s="33" t="s">
        <v>14175</v>
      </c>
      <c r="C854" s="33" t="s">
        <v>6602</v>
      </c>
      <c r="D854" s="121" t="s">
        <v>13953</v>
      </c>
      <c r="E854" s="33" t="s">
        <v>1553</v>
      </c>
      <c r="F854" s="1" t="s">
        <v>6120</v>
      </c>
      <c r="G854" s="1" t="s">
        <v>1373</v>
      </c>
      <c r="H854" s="216">
        <v>16155</v>
      </c>
      <c r="I854" s="216" t="s">
        <v>14170</v>
      </c>
      <c r="J854" s="244" t="e">
        <v>#VALUE!</v>
      </c>
      <c r="K854" s="244" t="s">
        <v>14193</v>
      </c>
      <c r="L854" s="171">
        <v>0</v>
      </c>
      <c r="M854" s="171">
        <v>0</v>
      </c>
      <c r="N854" s="221">
        <v>0</v>
      </c>
      <c r="O854" s="102">
        <v>0</v>
      </c>
      <c r="P854" s="102">
        <v>0</v>
      </c>
      <c r="Q854" s="241">
        <v>0</v>
      </c>
      <c r="R854" s="102">
        <v>0</v>
      </c>
      <c r="S854" s="102">
        <v>0</v>
      </c>
      <c r="T854" s="241">
        <v>0</v>
      </c>
      <c r="U854" s="241">
        <v>0</v>
      </c>
      <c r="V854" s="241">
        <v>0</v>
      </c>
      <c r="W854" s="241">
        <v>0</v>
      </c>
      <c r="X854" s="241">
        <v>0</v>
      </c>
      <c r="Y854" s="241">
        <v>0</v>
      </c>
      <c r="Z854" s="241">
        <v>0</v>
      </c>
      <c r="AA854" s="235">
        <v>0</v>
      </c>
      <c r="AB854" s="236">
        <v>0</v>
      </c>
      <c r="AC854" s="236">
        <v>0</v>
      </c>
      <c r="AD854" s="225">
        <v>0</v>
      </c>
      <c r="AE854" s="236">
        <v>0</v>
      </c>
      <c r="AF854" s="225">
        <v>0</v>
      </c>
      <c r="AG854" s="225">
        <v>0</v>
      </c>
      <c r="AH854" s="236">
        <v>0</v>
      </c>
      <c r="AI854" s="236">
        <v>0</v>
      </c>
      <c r="AJ854" s="240">
        <v>0.20996323164924546</v>
      </c>
      <c r="AK854" s="236">
        <v>0</v>
      </c>
      <c r="AL854" s="242">
        <v>0.20996323164924546</v>
      </c>
      <c r="AM854" s="229">
        <v>360</v>
      </c>
      <c r="AN854" s="230">
        <v>0.20996323164924546</v>
      </c>
      <c r="AO854" s="250">
        <v>225</v>
      </c>
      <c r="AP854" s="233" t="s">
        <v>22151</v>
      </c>
      <c r="AQ854" s="235">
        <v>6.895458119358298</v>
      </c>
      <c r="AR854" s="236">
        <v>-6.6854948877090523</v>
      </c>
      <c r="AS854" s="238">
        <v>360</v>
      </c>
      <c r="AT854" s="236">
        <v>0</v>
      </c>
      <c r="AU854" s="243">
        <v>-13.513857214557907</v>
      </c>
      <c r="AV854" s="236"/>
      <c r="AW854" s="236">
        <v>0</v>
      </c>
      <c r="AX854" s="43">
        <v>0</v>
      </c>
      <c r="AY854" s="268">
        <v>999</v>
      </c>
      <c r="AZ854" s="107">
        <v>788</v>
      </c>
      <c r="BA854" s="226">
        <v>211</v>
      </c>
      <c r="BB854" s="258">
        <v>0</v>
      </c>
      <c r="BC854" s="258">
        <v>0</v>
      </c>
      <c r="BD854" s="267" t="s">
        <v>22151</v>
      </c>
    </row>
    <row r="855" spans="1:56" x14ac:dyDescent="0.3">
      <c r="A855" s="48" t="s">
        <v>12148</v>
      </c>
      <c r="B855" s="33" t="s">
        <v>12149</v>
      </c>
      <c r="C855" s="33" t="s">
        <v>6620</v>
      </c>
      <c r="D855" s="121" t="s">
        <v>11342</v>
      </c>
      <c r="E855" s="33" t="s">
        <v>3591</v>
      </c>
      <c r="F855" s="1" t="s">
        <v>3591</v>
      </c>
      <c r="G855" s="1" t="s">
        <v>1373</v>
      </c>
      <c r="H855" s="1">
        <v>10285</v>
      </c>
      <c r="I855" s="1" t="s">
        <v>11756</v>
      </c>
      <c r="J855" s="1" t="e">
        <v>#VALUE!</v>
      </c>
      <c r="K855" s="1" t="s">
        <v>12150</v>
      </c>
      <c r="L855" s="170">
        <v>0</v>
      </c>
      <c r="M855" s="170">
        <v>0</v>
      </c>
      <c r="N855" s="68">
        <v>0</v>
      </c>
      <c r="O855" s="86">
        <v>0</v>
      </c>
      <c r="P855" s="86">
        <v>0</v>
      </c>
      <c r="Q855" s="86">
        <v>0</v>
      </c>
      <c r="R855" s="86">
        <v>0</v>
      </c>
      <c r="S855" s="86">
        <v>0</v>
      </c>
      <c r="T855" s="86">
        <v>0</v>
      </c>
      <c r="U855" s="86">
        <v>0</v>
      </c>
      <c r="V855" s="86">
        <v>0</v>
      </c>
      <c r="W855" s="86">
        <v>0</v>
      </c>
      <c r="X855" s="86">
        <v>0</v>
      </c>
      <c r="Y855" s="86">
        <v>0</v>
      </c>
      <c r="Z855" s="86">
        <v>0</v>
      </c>
      <c r="AA855" s="49">
        <v>0</v>
      </c>
      <c r="AB855" s="7">
        <v>0</v>
      </c>
      <c r="AC855" s="7">
        <v>0</v>
      </c>
      <c r="AD855" s="7">
        <v>0</v>
      </c>
      <c r="AE855" s="7">
        <v>0</v>
      </c>
      <c r="AF855" s="7">
        <v>0</v>
      </c>
      <c r="AG855" s="7">
        <v>0</v>
      </c>
      <c r="AH855" s="7">
        <v>0</v>
      </c>
      <c r="AI855" s="7">
        <v>0</v>
      </c>
      <c r="AJ855" s="89">
        <v>0.20996323164924546</v>
      </c>
      <c r="AK855" s="7">
        <v>0</v>
      </c>
      <c r="AL855" s="7">
        <v>0.20996323164924546</v>
      </c>
      <c r="AM855" s="84">
        <v>360</v>
      </c>
      <c r="AN855" s="7">
        <v>0.20996323164924546</v>
      </c>
      <c r="AO855" s="18">
        <v>225</v>
      </c>
      <c r="AP855" s="18" t="s">
        <v>22151</v>
      </c>
      <c r="AQ855" s="49">
        <v>6.895458119358298</v>
      </c>
      <c r="AR855" s="7">
        <v>-6.6854948877090523</v>
      </c>
      <c r="AS855" s="84">
        <v>360</v>
      </c>
      <c r="AT855" s="15">
        <v>0</v>
      </c>
      <c r="AU855" s="46">
        <v>-13.513857214557907</v>
      </c>
      <c r="AV855" s="20"/>
      <c r="AW855" s="20">
        <v>0</v>
      </c>
      <c r="AX855" s="43">
        <v>0</v>
      </c>
      <c r="AY855" s="167">
        <v>999</v>
      </c>
      <c r="AZ855" s="110">
        <v>788</v>
      </c>
      <c r="BA855" s="71">
        <v>211</v>
      </c>
      <c r="BB855" s="162">
        <v>0</v>
      </c>
      <c r="BC855" s="162">
        <v>0</v>
      </c>
      <c r="BD855" s="267" t="s">
        <v>22151</v>
      </c>
    </row>
    <row r="856" spans="1:56" x14ac:dyDescent="0.3">
      <c r="A856" s="53" t="s">
        <v>14652</v>
      </c>
      <c r="B856" s="33" t="s">
        <v>14653</v>
      </c>
      <c r="C856" s="33" t="s">
        <v>6574</v>
      </c>
      <c r="D856" s="121" t="s">
        <v>14220</v>
      </c>
      <c r="E856" s="33" t="s">
        <v>1446</v>
      </c>
      <c r="F856" s="1" t="s">
        <v>9094</v>
      </c>
      <c r="G856" s="1" t="s">
        <v>1373</v>
      </c>
      <c r="H856" s="1">
        <v>14420</v>
      </c>
      <c r="I856" s="1" t="s">
        <v>14523</v>
      </c>
      <c r="J856" s="1" t="e">
        <v>#VALUE!</v>
      </c>
      <c r="K856" s="1" t="s">
        <v>15205</v>
      </c>
      <c r="L856" s="170">
        <v>0</v>
      </c>
      <c r="M856" s="170">
        <v>0</v>
      </c>
      <c r="N856" s="68">
        <v>0</v>
      </c>
      <c r="O856" s="85">
        <v>0</v>
      </c>
      <c r="P856" s="85">
        <v>0</v>
      </c>
      <c r="Q856" s="78">
        <v>0</v>
      </c>
      <c r="R856" s="78">
        <v>0</v>
      </c>
      <c r="S856" s="78">
        <v>0</v>
      </c>
      <c r="T856" s="78">
        <v>0</v>
      </c>
      <c r="U856" s="78">
        <v>0</v>
      </c>
      <c r="V856" s="78">
        <v>0</v>
      </c>
      <c r="W856" s="78">
        <v>0</v>
      </c>
      <c r="X856" s="78">
        <v>0</v>
      </c>
      <c r="Y856" s="78">
        <v>0</v>
      </c>
      <c r="Z856" s="78">
        <v>0</v>
      </c>
      <c r="AA856" s="79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80">
        <v>0.20996323164924546</v>
      </c>
      <c r="AK856" s="54">
        <v>0</v>
      </c>
      <c r="AL856" s="54">
        <v>0.20996323164924546</v>
      </c>
      <c r="AM856" s="77">
        <v>360</v>
      </c>
      <c r="AN856" s="54">
        <v>0.20996323164924546</v>
      </c>
      <c r="AO856" s="59">
        <v>225</v>
      </c>
      <c r="AP856" s="59" t="s">
        <v>22151</v>
      </c>
      <c r="AQ856" s="56">
        <v>6.895458119358298</v>
      </c>
      <c r="AR856" s="57">
        <v>-6.6854948877090523</v>
      </c>
      <c r="AS856" s="81">
        <v>360</v>
      </c>
      <c r="AT856" s="54">
        <v>0</v>
      </c>
      <c r="AU856" s="60">
        <v>-13.513857214557907</v>
      </c>
      <c r="AV856" s="54"/>
      <c r="AW856" s="54">
        <v>0</v>
      </c>
      <c r="AX856" s="43">
        <v>0</v>
      </c>
      <c r="AY856" s="167">
        <v>999</v>
      </c>
      <c r="AZ856" s="167">
        <v>788</v>
      </c>
      <c r="BA856" s="113">
        <v>211</v>
      </c>
      <c r="BB856" s="160">
        <v>0</v>
      </c>
      <c r="BC856" s="160">
        <v>0</v>
      </c>
      <c r="BD856" s="267" t="s">
        <v>22151</v>
      </c>
    </row>
    <row r="857" spans="1:56" x14ac:dyDescent="0.3">
      <c r="A857" s="26" t="s">
        <v>11837</v>
      </c>
      <c r="B857" s="33" t="s">
        <v>7068</v>
      </c>
      <c r="C857" s="33" t="s">
        <v>7024</v>
      </c>
      <c r="D857" s="121" t="s">
        <v>11232</v>
      </c>
      <c r="E857" s="33" t="s">
        <v>1379</v>
      </c>
      <c r="F857" s="1" t="s">
        <v>9094</v>
      </c>
      <c r="G857" s="1" t="s">
        <v>1373</v>
      </c>
      <c r="H857" s="1">
        <v>16727</v>
      </c>
      <c r="I857" s="1" t="s">
        <v>11796</v>
      </c>
      <c r="J857" s="1" t="e">
        <v>#VALUE!</v>
      </c>
      <c r="K857" s="1" t="s">
        <v>11839</v>
      </c>
      <c r="L857" s="170">
        <v>0</v>
      </c>
      <c r="M857" s="170">
        <v>0</v>
      </c>
      <c r="N857" s="68">
        <v>0</v>
      </c>
      <c r="O857" s="85">
        <v>0</v>
      </c>
      <c r="P857" s="85">
        <v>0</v>
      </c>
      <c r="Q857" s="85">
        <v>0</v>
      </c>
      <c r="R857" s="85">
        <v>0</v>
      </c>
      <c r="S857" s="85">
        <v>0</v>
      </c>
      <c r="T857" s="85">
        <v>0</v>
      </c>
      <c r="U857" s="85">
        <v>0</v>
      </c>
      <c r="V857" s="85">
        <v>0</v>
      </c>
      <c r="W857" s="85">
        <v>0</v>
      </c>
      <c r="X857" s="85">
        <v>0</v>
      </c>
      <c r="Y857" s="85">
        <v>0</v>
      </c>
      <c r="Z857" s="85">
        <v>0</v>
      </c>
      <c r="AA857" s="87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88">
        <v>0.20996323164924546</v>
      </c>
      <c r="AK857" s="5">
        <v>0</v>
      </c>
      <c r="AL857" s="5">
        <v>0.20996323164924546</v>
      </c>
      <c r="AM857" s="68">
        <v>360</v>
      </c>
      <c r="AN857" s="5">
        <v>0.20996323164924546</v>
      </c>
      <c r="AO857" s="17">
        <v>225</v>
      </c>
      <c r="AP857" s="17" t="s">
        <v>22151</v>
      </c>
      <c r="AQ857" s="49">
        <v>6.895458119358298</v>
      </c>
      <c r="AR857" s="50">
        <v>-6.6854948877090523</v>
      </c>
      <c r="AS857" s="108">
        <v>360</v>
      </c>
      <c r="AT857" s="14">
        <v>0</v>
      </c>
      <c r="AU857" s="42">
        <v>-13.513857214557907</v>
      </c>
      <c r="AV857" s="19"/>
      <c r="AW857" s="19">
        <v>0</v>
      </c>
      <c r="AX857" s="43">
        <v>0</v>
      </c>
      <c r="AY857" s="167">
        <v>999</v>
      </c>
      <c r="AZ857" s="167">
        <v>788</v>
      </c>
      <c r="BA857" s="113">
        <v>211</v>
      </c>
      <c r="BB857" s="160">
        <v>0</v>
      </c>
      <c r="BC857" s="160">
        <v>0</v>
      </c>
      <c r="BD857" s="267" t="s">
        <v>22151</v>
      </c>
    </row>
    <row r="858" spans="1:56" x14ac:dyDescent="0.3">
      <c r="A858" s="114" t="s">
        <v>3158</v>
      </c>
      <c r="B858" s="33" t="s">
        <v>7719</v>
      </c>
      <c r="C858" s="33" t="s">
        <v>6872</v>
      </c>
      <c r="D858" s="121" t="s">
        <v>699</v>
      </c>
      <c r="E858" s="33" t="s">
        <v>3591</v>
      </c>
      <c r="F858" s="114" t="s">
        <v>3591</v>
      </c>
      <c r="G858" s="1" t="s">
        <v>1373</v>
      </c>
      <c r="H858" s="114">
        <v>6983</v>
      </c>
      <c r="I858" s="114" t="s">
        <v>10651</v>
      </c>
      <c r="J858" s="114" t="e">
        <v>#VALUE!</v>
      </c>
      <c r="K858" s="114" t="s">
        <v>6345</v>
      </c>
      <c r="L858" s="172">
        <v>0</v>
      </c>
      <c r="M858" s="172">
        <v>0</v>
      </c>
      <c r="N858" s="115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35">
        <v>0</v>
      </c>
      <c r="V858" s="135">
        <v>0</v>
      </c>
      <c r="W858" s="135">
        <v>0</v>
      </c>
      <c r="X858" s="135">
        <v>0</v>
      </c>
      <c r="Y858" s="135">
        <v>0</v>
      </c>
      <c r="Z858" s="135">
        <v>0</v>
      </c>
      <c r="AA858" s="136">
        <v>0</v>
      </c>
      <c r="AB858" s="116">
        <v>0</v>
      </c>
      <c r="AC858" s="116">
        <v>0</v>
      </c>
      <c r="AD858" s="116">
        <v>0</v>
      </c>
      <c r="AE858" s="116">
        <v>0</v>
      </c>
      <c r="AF858" s="116">
        <v>0</v>
      </c>
      <c r="AG858" s="116">
        <v>0</v>
      </c>
      <c r="AH858" s="116">
        <v>0</v>
      </c>
      <c r="AI858" s="116">
        <v>0</v>
      </c>
      <c r="AJ858" s="137">
        <v>0.20996323164924546</v>
      </c>
      <c r="AK858" s="116">
        <v>0</v>
      </c>
      <c r="AL858" s="116">
        <v>0.20996323164924546</v>
      </c>
      <c r="AM858" s="115">
        <v>360</v>
      </c>
      <c r="AN858" s="116">
        <v>0.20996323164924546</v>
      </c>
      <c r="AO858" s="119">
        <v>225</v>
      </c>
      <c r="AP858" s="119" t="s">
        <v>22151</v>
      </c>
      <c r="AQ858" s="70">
        <v>6.895458119358298</v>
      </c>
      <c r="AR858" s="146">
        <v>-6.6854948877090523</v>
      </c>
      <c r="AS858" s="155">
        <v>360</v>
      </c>
      <c r="AT858" s="116">
        <v>0</v>
      </c>
      <c r="AU858" s="117">
        <v>-13.513857214557907</v>
      </c>
      <c r="AV858" s="116"/>
      <c r="AW858" s="116">
        <v>0</v>
      </c>
      <c r="AX858" s="43">
        <v>0</v>
      </c>
      <c r="AY858" s="168">
        <v>999</v>
      </c>
      <c r="AZ858" s="168">
        <v>788</v>
      </c>
      <c r="BA858" s="120">
        <v>211</v>
      </c>
      <c r="BB858" s="161">
        <v>0</v>
      </c>
      <c r="BC858" s="161">
        <v>0</v>
      </c>
      <c r="BD858" s="267" t="s">
        <v>22151</v>
      </c>
    </row>
    <row r="859" spans="1:56" x14ac:dyDescent="0.3">
      <c r="A859" s="73" t="s">
        <v>14654</v>
      </c>
      <c r="B859" s="33" t="s">
        <v>7065</v>
      </c>
      <c r="C859" s="33" t="s">
        <v>6644</v>
      </c>
      <c r="D859" s="121" t="s">
        <v>14217</v>
      </c>
      <c r="E859" s="33" t="s">
        <v>3591</v>
      </c>
      <c r="F859" s="1" t="s">
        <v>3591</v>
      </c>
      <c r="G859" s="1" t="s">
        <v>1373</v>
      </c>
      <c r="H859" s="1">
        <v>6175</v>
      </c>
      <c r="I859" s="1" t="s">
        <v>14655</v>
      </c>
      <c r="J859" s="1" t="e">
        <v>#VALUE!</v>
      </c>
      <c r="K859" s="1" t="s">
        <v>15210</v>
      </c>
      <c r="L859" s="170">
        <v>0</v>
      </c>
      <c r="M859" s="170">
        <v>0</v>
      </c>
      <c r="N859" s="68">
        <v>0</v>
      </c>
      <c r="O859" s="85">
        <v>0</v>
      </c>
      <c r="P859" s="85">
        <v>0</v>
      </c>
      <c r="Q859" s="85">
        <v>0</v>
      </c>
      <c r="R859" s="85">
        <v>0</v>
      </c>
      <c r="S859" s="85">
        <v>0</v>
      </c>
      <c r="T859" s="85">
        <v>0</v>
      </c>
      <c r="U859" s="85">
        <v>0</v>
      </c>
      <c r="V859" s="85">
        <v>0</v>
      </c>
      <c r="W859" s="85">
        <v>0</v>
      </c>
      <c r="X859" s="85">
        <v>0</v>
      </c>
      <c r="Y859" s="85">
        <v>0</v>
      </c>
      <c r="Z859" s="85">
        <v>0</v>
      </c>
      <c r="AA859" s="87">
        <v>0</v>
      </c>
      <c r="AB859" s="5">
        <v>0</v>
      </c>
      <c r="AC859" s="34">
        <v>0</v>
      </c>
      <c r="AD859" s="34">
        <v>0</v>
      </c>
      <c r="AE859" s="34">
        <v>0</v>
      </c>
      <c r="AF859" s="34">
        <v>0</v>
      </c>
      <c r="AG859" s="34">
        <v>0</v>
      </c>
      <c r="AH859" s="34">
        <v>0</v>
      </c>
      <c r="AI859" s="5">
        <v>0</v>
      </c>
      <c r="AJ859" s="88">
        <v>0.20996323164924546</v>
      </c>
      <c r="AK859" s="5">
        <v>0</v>
      </c>
      <c r="AL859" s="34">
        <v>0.20996323164924546</v>
      </c>
      <c r="AM859" s="105">
        <v>360</v>
      </c>
      <c r="AN859" s="34">
        <v>0.20996323164924546</v>
      </c>
      <c r="AO859" s="35">
        <v>225</v>
      </c>
      <c r="AP859" s="35" t="s">
        <v>22151</v>
      </c>
      <c r="AQ859" s="70">
        <v>6.895458119358298</v>
      </c>
      <c r="AR859" s="71">
        <v>-6.6854948877090523</v>
      </c>
      <c r="AS859" s="110">
        <v>360</v>
      </c>
      <c r="AT859" s="34">
        <v>0</v>
      </c>
      <c r="AU859" s="44">
        <v>-13.513857214557907</v>
      </c>
      <c r="AV859" s="34"/>
      <c r="AW859" s="34">
        <v>0</v>
      </c>
      <c r="AX859" s="43">
        <v>0</v>
      </c>
      <c r="AY859" s="167">
        <v>999</v>
      </c>
      <c r="AZ859" s="167">
        <v>788</v>
      </c>
      <c r="BA859" s="113">
        <v>211</v>
      </c>
      <c r="BB859" s="160">
        <v>0</v>
      </c>
      <c r="BC859" s="160">
        <v>0</v>
      </c>
      <c r="BD859" s="267" t="s">
        <v>22151</v>
      </c>
    </row>
    <row r="860" spans="1:56" x14ac:dyDescent="0.3">
      <c r="A860" s="73" t="s">
        <v>3179</v>
      </c>
      <c r="B860" s="33" t="s">
        <v>8097</v>
      </c>
      <c r="C860" s="33" t="s">
        <v>6558</v>
      </c>
      <c r="D860" s="121" t="s">
        <v>997</v>
      </c>
      <c r="E860" s="33" t="s">
        <v>1398</v>
      </c>
      <c r="F860" s="1" t="s">
        <v>9094</v>
      </c>
      <c r="G860" s="1" t="s">
        <v>1373</v>
      </c>
      <c r="H860" s="1">
        <v>7466</v>
      </c>
      <c r="I860" s="1" t="s">
        <v>9906</v>
      </c>
      <c r="J860" s="1" t="e">
        <v>#VALUE!</v>
      </c>
      <c r="K860" s="1" t="s">
        <v>6358</v>
      </c>
      <c r="L860" s="170">
        <v>0</v>
      </c>
      <c r="M860" s="170">
        <v>0</v>
      </c>
      <c r="N860" s="68">
        <v>0</v>
      </c>
      <c r="O860" s="85">
        <v>0</v>
      </c>
      <c r="P860" s="85">
        <v>0</v>
      </c>
      <c r="Q860" s="85">
        <v>0</v>
      </c>
      <c r="R860" s="85">
        <v>0</v>
      </c>
      <c r="S860" s="85">
        <v>0</v>
      </c>
      <c r="T860" s="85">
        <v>0</v>
      </c>
      <c r="U860" s="85">
        <v>0</v>
      </c>
      <c r="V860" s="85">
        <v>0</v>
      </c>
      <c r="W860" s="85">
        <v>0</v>
      </c>
      <c r="X860" s="85">
        <v>0</v>
      </c>
      <c r="Y860" s="85">
        <v>0</v>
      </c>
      <c r="Z860" s="85">
        <v>0</v>
      </c>
      <c r="AA860" s="87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88">
        <v>0.20996323164924546</v>
      </c>
      <c r="AK860" s="5">
        <v>0</v>
      </c>
      <c r="AL860" s="5">
        <v>0.20996323164924546</v>
      </c>
      <c r="AM860" s="68">
        <v>360</v>
      </c>
      <c r="AN860" s="5">
        <v>0.20996323164924546</v>
      </c>
      <c r="AO860" s="17">
        <v>225</v>
      </c>
      <c r="AP860" s="17" t="s">
        <v>22151</v>
      </c>
      <c r="AQ860" s="49">
        <v>6.895458119358298</v>
      </c>
      <c r="AR860" s="50">
        <v>-6.6854948877090523</v>
      </c>
      <c r="AS860" s="108">
        <v>360</v>
      </c>
      <c r="AT860" s="14">
        <v>0</v>
      </c>
      <c r="AU860" s="42">
        <v>-13.513857214557907</v>
      </c>
      <c r="AV860" s="19"/>
      <c r="AW860" s="19">
        <v>0</v>
      </c>
      <c r="AX860" s="43">
        <v>0</v>
      </c>
      <c r="AY860" s="167">
        <v>999</v>
      </c>
      <c r="AZ860" s="167">
        <v>788</v>
      </c>
      <c r="BA860" s="113">
        <v>211</v>
      </c>
      <c r="BB860" s="160">
        <v>0</v>
      </c>
      <c r="BC860" s="160">
        <v>0</v>
      </c>
      <c r="BD860" s="267" t="s">
        <v>22151</v>
      </c>
    </row>
    <row r="861" spans="1:56" x14ac:dyDescent="0.3">
      <c r="A861" s="114" t="s">
        <v>3194</v>
      </c>
      <c r="B861" s="33" t="s">
        <v>8109</v>
      </c>
      <c r="C861" s="33" t="s">
        <v>8110</v>
      </c>
      <c r="D861" s="121" t="s">
        <v>1213</v>
      </c>
      <c r="E861" s="33" t="s">
        <v>1481</v>
      </c>
      <c r="F861" s="114" t="s">
        <v>9094</v>
      </c>
      <c r="G861" s="1" t="s">
        <v>1373</v>
      </c>
      <c r="H861" s="114">
        <v>4079</v>
      </c>
      <c r="I861" s="114" t="s">
        <v>10206</v>
      </c>
      <c r="J861" s="114" t="e">
        <v>#VALUE!</v>
      </c>
      <c r="K861" s="114" t="s">
        <v>6371</v>
      </c>
      <c r="L861" s="172">
        <v>0</v>
      </c>
      <c r="M861" s="172">
        <v>0</v>
      </c>
      <c r="N861" s="115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35">
        <v>0</v>
      </c>
      <c r="V861" s="135">
        <v>0</v>
      </c>
      <c r="W861" s="135">
        <v>0</v>
      </c>
      <c r="X861" s="135">
        <v>0</v>
      </c>
      <c r="Y861" s="135">
        <v>0</v>
      </c>
      <c r="Z861" s="135">
        <v>0</v>
      </c>
      <c r="AA861" s="136">
        <v>0</v>
      </c>
      <c r="AB861" s="116">
        <v>0</v>
      </c>
      <c r="AC861" s="116">
        <v>0</v>
      </c>
      <c r="AD861" s="116">
        <v>0</v>
      </c>
      <c r="AE861" s="116">
        <v>0</v>
      </c>
      <c r="AF861" s="116">
        <v>0</v>
      </c>
      <c r="AG861" s="116">
        <v>0</v>
      </c>
      <c r="AH861" s="116">
        <v>0</v>
      </c>
      <c r="AI861" s="116">
        <v>0</v>
      </c>
      <c r="AJ861" s="137">
        <v>0.20996323164924546</v>
      </c>
      <c r="AK861" s="116">
        <v>0</v>
      </c>
      <c r="AL861" s="116">
        <v>0.20996323164924546</v>
      </c>
      <c r="AM861" s="115">
        <v>360</v>
      </c>
      <c r="AN861" s="116">
        <v>0.20996323164924546</v>
      </c>
      <c r="AO861" s="119">
        <v>225</v>
      </c>
      <c r="AP861" s="119" t="s">
        <v>22151</v>
      </c>
      <c r="AQ861" s="70">
        <v>6.895458119358298</v>
      </c>
      <c r="AR861" s="139">
        <v>-6.6854948877090523</v>
      </c>
      <c r="AS861" s="138">
        <v>360</v>
      </c>
      <c r="AT861" s="116">
        <v>0</v>
      </c>
      <c r="AU861" s="117">
        <v>-13.513857214557907</v>
      </c>
      <c r="AV861" s="116"/>
      <c r="AW861" s="116">
        <v>0</v>
      </c>
      <c r="AX861" s="43">
        <v>0</v>
      </c>
      <c r="AY861" s="168">
        <v>999</v>
      </c>
      <c r="AZ861" s="168">
        <v>788</v>
      </c>
      <c r="BA861" s="120">
        <v>211</v>
      </c>
      <c r="BB861" s="161">
        <v>0</v>
      </c>
      <c r="BC861" s="161">
        <v>0</v>
      </c>
      <c r="BD861" s="267" t="s">
        <v>22151</v>
      </c>
    </row>
    <row r="862" spans="1:56" x14ac:dyDescent="0.3">
      <c r="A862" s="114" t="s">
        <v>4907</v>
      </c>
      <c r="B862" s="33" t="s">
        <v>7664</v>
      </c>
      <c r="C862" s="33" t="s">
        <v>6581</v>
      </c>
      <c r="D862" s="121" t="s">
        <v>1328</v>
      </c>
      <c r="E862" s="33" t="s">
        <v>3591</v>
      </c>
      <c r="F862" s="114" t="s">
        <v>3591</v>
      </c>
      <c r="G862" s="1" t="s">
        <v>1373</v>
      </c>
      <c r="H862" s="114">
        <v>11716</v>
      </c>
      <c r="I862" s="114" t="s">
        <v>9638</v>
      </c>
      <c r="J862" s="114" t="e">
        <v>#VALUE!</v>
      </c>
      <c r="K862" s="114" t="s">
        <v>6382</v>
      </c>
      <c r="L862" s="172">
        <v>0</v>
      </c>
      <c r="M862" s="172">
        <v>0</v>
      </c>
      <c r="N862" s="115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35">
        <v>0</v>
      </c>
      <c r="V862" s="135">
        <v>0</v>
      </c>
      <c r="W862" s="135">
        <v>0</v>
      </c>
      <c r="X862" s="135">
        <v>0</v>
      </c>
      <c r="Y862" s="135">
        <v>0</v>
      </c>
      <c r="Z862" s="135">
        <v>0</v>
      </c>
      <c r="AA862" s="136">
        <v>0</v>
      </c>
      <c r="AB862" s="116">
        <v>0</v>
      </c>
      <c r="AC862" s="116">
        <v>0</v>
      </c>
      <c r="AD862" s="116">
        <v>0</v>
      </c>
      <c r="AE862" s="116">
        <v>0</v>
      </c>
      <c r="AF862" s="116">
        <v>0</v>
      </c>
      <c r="AG862" s="116">
        <v>0</v>
      </c>
      <c r="AH862" s="116">
        <v>0</v>
      </c>
      <c r="AI862" s="116">
        <v>0</v>
      </c>
      <c r="AJ862" s="137">
        <v>0.20996323164924546</v>
      </c>
      <c r="AK862" s="116">
        <v>0</v>
      </c>
      <c r="AL862" s="116">
        <v>0.20996323164924546</v>
      </c>
      <c r="AM862" s="115">
        <v>360</v>
      </c>
      <c r="AN862" s="116">
        <v>0.20996323164924546</v>
      </c>
      <c r="AO862" s="119">
        <v>225</v>
      </c>
      <c r="AP862" s="119" t="s">
        <v>22151</v>
      </c>
      <c r="AQ862" s="70">
        <v>6.895458119358298</v>
      </c>
      <c r="AR862" s="146">
        <v>-6.6854948877090523</v>
      </c>
      <c r="AS862" s="155">
        <v>360</v>
      </c>
      <c r="AT862" s="116">
        <v>0</v>
      </c>
      <c r="AU862" s="117">
        <v>-13.513857214557907</v>
      </c>
      <c r="AV862" s="116"/>
      <c r="AW862" s="116">
        <v>0</v>
      </c>
      <c r="AX862" s="43">
        <v>0</v>
      </c>
      <c r="AY862" s="168">
        <v>999</v>
      </c>
      <c r="AZ862" s="168">
        <v>788</v>
      </c>
      <c r="BA862" s="120">
        <v>211</v>
      </c>
      <c r="BB862" s="161">
        <v>0</v>
      </c>
      <c r="BC862" s="161">
        <v>0</v>
      </c>
      <c r="BD862" s="267" t="s">
        <v>22151</v>
      </c>
    </row>
    <row r="863" spans="1:56" x14ac:dyDescent="0.3">
      <c r="A863" s="26" t="s">
        <v>11893</v>
      </c>
      <c r="B863" s="33" t="s">
        <v>10914</v>
      </c>
      <c r="C863" s="33" t="s">
        <v>6764</v>
      </c>
      <c r="D863" s="121" t="s">
        <v>11231</v>
      </c>
      <c r="E863" s="33" t="s">
        <v>3591</v>
      </c>
      <c r="F863" s="1" t="s">
        <v>3591</v>
      </c>
      <c r="G863" s="1" t="s">
        <v>1373</v>
      </c>
      <c r="H863" s="1">
        <v>14371</v>
      </c>
      <c r="I863" s="1" t="s">
        <v>11811</v>
      </c>
      <c r="J863" s="1" t="e">
        <v>#VALUE!</v>
      </c>
      <c r="K863" s="1" t="s">
        <v>11895</v>
      </c>
      <c r="L863" s="170">
        <v>0</v>
      </c>
      <c r="M863" s="170">
        <v>0</v>
      </c>
      <c r="N863" s="68">
        <v>0</v>
      </c>
      <c r="O863" s="85">
        <v>0</v>
      </c>
      <c r="P863" s="85">
        <v>0</v>
      </c>
      <c r="Q863" s="85">
        <v>0</v>
      </c>
      <c r="R863" s="85">
        <v>0</v>
      </c>
      <c r="S863" s="85">
        <v>0</v>
      </c>
      <c r="T863" s="85">
        <v>0</v>
      </c>
      <c r="U863" s="85">
        <v>0</v>
      </c>
      <c r="V863" s="85">
        <v>0</v>
      </c>
      <c r="W863" s="85">
        <v>0</v>
      </c>
      <c r="X863" s="85">
        <v>0</v>
      </c>
      <c r="Y863" s="85">
        <v>0</v>
      </c>
      <c r="Z863" s="85">
        <v>0</v>
      </c>
      <c r="AA863" s="87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88">
        <v>0.20996323164924546</v>
      </c>
      <c r="AK863" s="5">
        <v>0</v>
      </c>
      <c r="AL863" s="5">
        <v>0.20996323164924546</v>
      </c>
      <c r="AM863" s="68">
        <v>360</v>
      </c>
      <c r="AN863" s="5">
        <v>0.20996323164924546</v>
      </c>
      <c r="AO863" s="17">
        <v>225</v>
      </c>
      <c r="AP863" s="17" t="s">
        <v>22151</v>
      </c>
      <c r="AQ863" s="49">
        <v>6.895458119358298</v>
      </c>
      <c r="AR863" s="50">
        <v>-6.6854948877090523</v>
      </c>
      <c r="AS863" s="108">
        <v>360</v>
      </c>
      <c r="AT863" s="14">
        <v>0</v>
      </c>
      <c r="AU863" s="42">
        <v>-13.513857214557907</v>
      </c>
      <c r="AV863" s="19"/>
      <c r="AW863" s="19">
        <v>0</v>
      </c>
      <c r="AX863" s="43">
        <v>0</v>
      </c>
      <c r="AY863" s="167">
        <v>999</v>
      </c>
      <c r="AZ863" s="167">
        <v>788</v>
      </c>
      <c r="BA863" s="113">
        <v>211</v>
      </c>
      <c r="BB863" s="160">
        <v>0</v>
      </c>
      <c r="BC863" s="160">
        <v>0</v>
      </c>
      <c r="BD863" s="267" t="s">
        <v>22151</v>
      </c>
    </row>
    <row r="864" spans="1:56" x14ac:dyDescent="0.3">
      <c r="A864" s="48" t="s">
        <v>3222</v>
      </c>
      <c r="B864" s="33" t="s">
        <v>7512</v>
      </c>
      <c r="C864" s="33" t="s">
        <v>6655</v>
      </c>
      <c r="D864" s="121" t="s">
        <v>843</v>
      </c>
      <c r="E864" s="33" t="s">
        <v>3591</v>
      </c>
      <c r="F864" s="1" t="s">
        <v>3591</v>
      </c>
      <c r="G864" s="1" t="s">
        <v>1373</v>
      </c>
      <c r="H864" s="1">
        <v>5279</v>
      </c>
      <c r="I864" s="1" t="s">
        <v>9612</v>
      </c>
      <c r="J864" s="1" t="e">
        <v>#VALUE!</v>
      </c>
      <c r="K864" s="1" t="s">
        <v>6390</v>
      </c>
      <c r="L864" s="170">
        <v>0</v>
      </c>
      <c r="M864" s="170">
        <v>0</v>
      </c>
      <c r="N864" s="68">
        <v>0</v>
      </c>
      <c r="O864" s="86">
        <v>0</v>
      </c>
      <c r="P864" s="86">
        <v>0</v>
      </c>
      <c r="Q864" s="86">
        <v>0</v>
      </c>
      <c r="R864" s="86">
        <v>0</v>
      </c>
      <c r="S864" s="86">
        <v>0</v>
      </c>
      <c r="T864" s="86">
        <v>0</v>
      </c>
      <c r="U864" s="86">
        <v>0</v>
      </c>
      <c r="V864" s="86">
        <v>0</v>
      </c>
      <c r="W864" s="86">
        <v>0</v>
      </c>
      <c r="X864" s="86">
        <v>0</v>
      </c>
      <c r="Y864" s="86">
        <v>0</v>
      </c>
      <c r="Z864" s="86">
        <v>0</v>
      </c>
      <c r="AA864" s="49">
        <v>0</v>
      </c>
      <c r="AB864" s="7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7">
        <v>0</v>
      </c>
      <c r="AJ864" s="89">
        <v>0.20996323164924546</v>
      </c>
      <c r="AK864" s="7">
        <v>0</v>
      </c>
      <c r="AL864" s="36">
        <v>0.20996323164924546</v>
      </c>
      <c r="AM864" s="106">
        <v>360</v>
      </c>
      <c r="AN864" s="36">
        <v>0.20996323164924546</v>
      </c>
      <c r="AO864" s="37">
        <v>225</v>
      </c>
      <c r="AP864" s="37" t="s">
        <v>22151</v>
      </c>
      <c r="AQ864" s="70">
        <v>6.895458119358298</v>
      </c>
      <c r="AR864" s="71">
        <v>-6.6854948877090523</v>
      </c>
      <c r="AS864" s="110">
        <v>360</v>
      </c>
      <c r="AT864" s="36">
        <v>0</v>
      </c>
      <c r="AU864" s="45">
        <v>-13.513857214557907</v>
      </c>
      <c r="AV864" s="36"/>
      <c r="AW864" s="36">
        <v>0</v>
      </c>
      <c r="AX864" s="43">
        <v>0</v>
      </c>
      <c r="AY864" s="167">
        <v>999</v>
      </c>
      <c r="AZ864" s="110">
        <v>788</v>
      </c>
      <c r="BA864" s="71">
        <v>211</v>
      </c>
      <c r="BB864" s="162">
        <v>0</v>
      </c>
      <c r="BC864" s="162">
        <v>0</v>
      </c>
      <c r="BD864" s="267" t="s">
        <v>22151</v>
      </c>
    </row>
    <row r="865" spans="1:56" x14ac:dyDescent="0.3">
      <c r="A865" s="61" t="s">
        <v>13905</v>
      </c>
      <c r="B865" s="33" t="s">
        <v>7359</v>
      </c>
      <c r="C865" s="33" t="s">
        <v>6543</v>
      </c>
      <c r="D865" s="121" t="s">
        <v>11186</v>
      </c>
      <c r="E865" s="33" t="s">
        <v>3591</v>
      </c>
      <c r="F865" s="1" t="s">
        <v>3591</v>
      </c>
      <c r="G865" s="1" t="s">
        <v>1373</v>
      </c>
      <c r="H865" s="1">
        <v>14957</v>
      </c>
      <c r="I865" s="1" t="s">
        <v>11742</v>
      </c>
      <c r="J865" s="1" t="e">
        <v>#VALUE!</v>
      </c>
      <c r="K865" s="1" t="s">
        <v>15402</v>
      </c>
      <c r="L865" s="170">
        <v>0</v>
      </c>
      <c r="M865" s="170">
        <v>0</v>
      </c>
      <c r="N865" s="68">
        <v>0</v>
      </c>
      <c r="O865" s="86">
        <v>0</v>
      </c>
      <c r="P865" s="86">
        <v>0</v>
      </c>
      <c r="Q865" s="82">
        <v>0</v>
      </c>
      <c r="R865" s="82">
        <v>0</v>
      </c>
      <c r="S865" s="82">
        <v>0</v>
      </c>
      <c r="T865" s="82">
        <v>0</v>
      </c>
      <c r="U865" s="82">
        <v>0</v>
      </c>
      <c r="V865" s="82">
        <v>0</v>
      </c>
      <c r="W865" s="82">
        <v>0</v>
      </c>
      <c r="X865" s="82">
        <v>0</v>
      </c>
      <c r="Y865" s="82">
        <v>0</v>
      </c>
      <c r="Z865" s="82">
        <v>0</v>
      </c>
      <c r="AA865" s="56">
        <v>0</v>
      </c>
      <c r="AB865" s="57">
        <v>0</v>
      </c>
      <c r="AC865" s="57">
        <v>0</v>
      </c>
      <c r="AD865" s="57">
        <v>0</v>
      </c>
      <c r="AE865" s="57">
        <v>0</v>
      </c>
      <c r="AF865" s="57">
        <v>0</v>
      </c>
      <c r="AG865" s="57">
        <v>0</v>
      </c>
      <c r="AH865" s="57">
        <v>0</v>
      </c>
      <c r="AI865" s="57">
        <v>0</v>
      </c>
      <c r="AJ865" s="83">
        <v>0.20996323164924546</v>
      </c>
      <c r="AK865" s="57">
        <v>0</v>
      </c>
      <c r="AL865" s="57">
        <v>0.20996323164924546</v>
      </c>
      <c r="AM865" s="81">
        <v>360</v>
      </c>
      <c r="AN865" s="57">
        <v>0.20996323164924546</v>
      </c>
      <c r="AO865" s="62">
        <v>225</v>
      </c>
      <c r="AP865" s="62" t="s">
        <v>22151</v>
      </c>
      <c r="AQ865" s="56">
        <v>6.895458119358298</v>
      </c>
      <c r="AR865" s="57">
        <v>-6.6854948877090523</v>
      </c>
      <c r="AS865" s="81">
        <v>360</v>
      </c>
      <c r="AT865" s="57">
        <v>0</v>
      </c>
      <c r="AU865" s="63">
        <v>-13.513857214557907</v>
      </c>
      <c r="AV865" s="57"/>
      <c r="AW865" s="57">
        <v>0</v>
      </c>
      <c r="AX865" s="43">
        <v>0</v>
      </c>
      <c r="AY865" s="167">
        <v>999</v>
      </c>
      <c r="AZ865" s="110">
        <v>788</v>
      </c>
      <c r="BA865" s="71">
        <v>211</v>
      </c>
      <c r="BB865" s="162">
        <v>0</v>
      </c>
      <c r="BC865" s="162">
        <v>0</v>
      </c>
      <c r="BD865" s="267" t="s">
        <v>22151</v>
      </c>
    </row>
    <row r="866" spans="1:56" x14ac:dyDescent="0.3">
      <c r="A866" s="26" t="s">
        <v>14657</v>
      </c>
      <c r="B866" s="33" t="s">
        <v>14659</v>
      </c>
      <c r="C866" s="33" t="s">
        <v>6855</v>
      </c>
      <c r="D866" s="121" t="s">
        <v>14658</v>
      </c>
      <c r="E866" s="33" t="s">
        <v>1392</v>
      </c>
      <c r="F866" s="1" t="s">
        <v>6120</v>
      </c>
      <c r="G866" s="1" t="s">
        <v>1373</v>
      </c>
      <c r="H866" s="1">
        <v>13485</v>
      </c>
      <c r="I866" s="1" t="s">
        <v>14509</v>
      </c>
      <c r="J866" s="1" t="e">
        <v>#VALUE!</v>
      </c>
      <c r="K866" s="1" t="s">
        <v>15217</v>
      </c>
      <c r="L866" s="170">
        <v>0</v>
      </c>
      <c r="M866" s="170">
        <v>0</v>
      </c>
      <c r="N866" s="68">
        <v>0</v>
      </c>
      <c r="O866" s="85">
        <v>0</v>
      </c>
      <c r="P866" s="85">
        <v>0</v>
      </c>
      <c r="Q866" s="85">
        <v>0</v>
      </c>
      <c r="R866" s="85">
        <v>0</v>
      </c>
      <c r="S866" s="85">
        <v>0</v>
      </c>
      <c r="T866" s="85">
        <v>0</v>
      </c>
      <c r="U866" s="85">
        <v>0</v>
      </c>
      <c r="V866" s="85">
        <v>0</v>
      </c>
      <c r="W866" s="85">
        <v>0</v>
      </c>
      <c r="X866" s="85">
        <v>0</v>
      </c>
      <c r="Y866" s="85">
        <v>0</v>
      </c>
      <c r="Z866" s="85">
        <v>0</v>
      </c>
      <c r="AA866" s="87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88">
        <v>0.20996323164924546</v>
      </c>
      <c r="AK866" s="5">
        <v>0</v>
      </c>
      <c r="AL866" s="5">
        <v>0.20996323164924546</v>
      </c>
      <c r="AM866" s="68">
        <v>360</v>
      </c>
      <c r="AN866" s="5">
        <v>0.20996323164924546</v>
      </c>
      <c r="AO866" s="17">
        <v>225</v>
      </c>
      <c r="AP866" s="17" t="s">
        <v>22151</v>
      </c>
      <c r="AQ866" s="49">
        <v>6.895458119358298</v>
      </c>
      <c r="AR866" s="7">
        <v>-6.6854948877090523</v>
      </c>
      <c r="AS866" s="84">
        <v>360</v>
      </c>
      <c r="AT866" s="14">
        <v>0</v>
      </c>
      <c r="AU866" s="42">
        <v>-13.513857214557907</v>
      </c>
      <c r="AV866" s="19"/>
      <c r="AW866" s="19">
        <v>0</v>
      </c>
      <c r="AX866" s="43">
        <v>0</v>
      </c>
      <c r="AY866" s="167">
        <v>999</v>
      </c>
      <c r="AZ866" s="167">
        <v>788</v>
      </c>
      <c r="BA866" s="113">
        <v>211</v>
      </c>
      <c r="BB866" s="160">
        <v>0</v>
      </c>
      <c r="BC866" s="160">
        <v>0</v>
      </c>
      <c r="BD866" s="267" t="s">
        <v>22151</v>
      </c>
    </row>
    <row r="867" spans="1:56" x14ac:dyDescent="0.3">
      <c r="A867" s="48" t="s">
        <v>3238</v>
      </c>
      <c r="B867" s="33" t="s">
        <v>6944</v>
      </c>
      <c r="C867" s="33" t="s">
        <v>7526</v>
      </c>
      <c r="D867" s="121" t="s">
        <v>867</v>
      </c>
      <c r="E867" s="33" t="s">
        <v>3591</v>
      </c>
      <c r="F867" s="1" t="s">
        <v>3591</v>
      </c>
      <c r="G867" s="1" t="s">
        <v>1373</v>
      </c>
      <c r="H867" s="1">
        <v>10185</v>
      </c>
      <c r="I867" s="1" t="s">
        <v>9266</v>
      </c>
      <c r="J867" s="1" t="e">
        <v>#VALUE!</v>
      </c>
      <c r="K867" s="1" t="s">
        <v>6412</v>
      </c>
      <c r="L867" s="170">
        <v>0</v>
      </c>
      <c r="M867" s="170">
        <v>0</v>
      </c>
      <c r="N867" s="68">
        <v>0</v>
      </c>
      <c r="O867" s="86">
        <v>0</v>
      </c>
      <c r="P867" s="86">
        <v>0</v>
      </c>
      <c r="Q867" s="86">
        <v>0</v>
      </c>
      <c r="R867" s="86">
        <v>0</v>
      </c>
      <c r="S867" s="86">
        <v>0</v>
      </c>
      <c r="T867" s="86">
        <v>0</v>
      </c>
      <c r="U867" s="86">
        <v>0</v>
      </c>
      <c r="V867" s="86">
        <v>0</v>
      </c>
      <c r="W867" s="86">
        <v>0</v>
      </c>
      <c r="X867" s="86">
        <v>0</v>
      </c>
      <c r="Y867" s="86">
        <v>0</v>
      </c>
      <c r="Z867" s="86">
        <v>0</v>
      </c>
      <c r="AA867" s="49">
        <v>0</v>
      </c>
      <c r="AB867" s="7">
        <v>0</v>
      </c>
      <c r="AC867" s="7">
        <v>0</v>
      </c>
      <c r="AD867" s="7">
        <v>0</v>
      </c>
      <c r="AE867" s="7">
        <v>0</v>
      </c>
      <c r="AF867" s="7">
        <v>0</v>
      </c>
      <c r="AG867" s="7">
        <v>0</v>
      </c>
      <c r="AH867" s="7">
        <v>0</v>
      </c>
      <c r="AI867" s="7">
        <v>0</v>
      </c>
      <c r="AJ867" s="89">
        <v>0.20996323164924546</v>
      </c>
      <c r="AK867" s="7">
        <v>0</v>
      </c>
      <c r="AL867" s="7">
        <v>0.20996323164924546</v>
      </c>
      <c r="AM867" s="84">
        <v>360</v>
      </c>
      <c r="AN867" s="7">
        <v>0.20996323164924546</v>
      </c>
      <c r="AO867" s="18">
        <v>225</v>
      </c>
      <c r="AP867" s="18" t="s">
        <v>22151</v>
      </c>
      <c r="AQ867" s="49">
        <v>6.895458119358298</v>
      </c>
      <c r="AR867" s="50">
        <v>-6.6854948877090523</v>
      </c>
      <c r="AS867" s="108">
        <v>360</v>
      </c>
      <c r="AT867" s="15">
        <v>0</v>
      </c>
      <c r="AU867" s="46">
        <v>-13.513857214557907</v>
      </c>
      <c r="AV867" s="20"/>
      <c r="AW867" s="20">
        <v>0</v>
      </c>
      <c r="AX867" s="43">
        <v>0</v>
      </c>
      <c r="AY867" s="167">
        <v>999</v>
      </c>
      <c r="AZ867" s="110">
        <v>788</v>
      </c>
      <c r="BA867" s="71">
        <v>211</v>
      </c>
      <c r="BB867" s="162">
        <v>0</v>
      </c>
      <c r="BC867" s="162">
        <v>0</v>
      </c>
      <c r="BD867" s="267" t="s">
        <v>22151</v>
      </c>
    </row>
    <row r="868" spans="1:56" x14ac:dyDescent="0.3">
      <c r="A868" s="114" t="s">
        <v>12115</v>
      </c>
      <c r="B868" s="33" t="s">
        <v>6836</v>
      </c>
      <c r="C868" s="33" t="s">
        <v>6973</v>
      </c>
      <c r="D868" s="121" t="s">
        <v>11310</v>
      </c>
      <c r="E868" s="33" t="s">
        <v>3591</v>
      </c>
      <c r="F868" s="114" t="s">
        <v>3591</v>
      </c>
      <c r="G868" s="1" t="s">
        <v>1373</v>
      </c>
      <c r="H868" s="114">
        <v>14099</v>
      </c>
      <c r="I868" s="114" t="s">
        <v>11740</v>
      </c>
      <c r="J868" s="114" t="e">
        <v>#VALUE!</v>
      </c>
      <c r="K868" s="114" t="s">
        <v>12117</v>
      </c>
      <c r="L868" s="172">
        <v>0</v>
      </c>
      <c r="M868" s="172">
        <v>0</v>
      </c>
      <c r="N868" s="115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35">
        <v>0</v>
      </c>
      <c r="V868" s="135">
        <v>0</v>
      </c>
      <c r="W868" s="135">
        <v>0</v>
      </c>
      <c r="X868" s="135">
        <v>0</v>
      </c>
      <c r="Y868" s="135">
        <v>0</v>
      </c>
      <c r="Z868" s="135">
        <v>0</v>
      </c>
      <c r="AA868" s="136">
        <v>0</v>
      </c>
      <c r="AB868" s="116">
        <v>0</v>
      </c>
      <c r="AC868" s="116">
        <v>0</v>
      </c>
      <c r="AD868" s="116">
        <v>0</v>
      </c>
      <c r="AE868" s="116">
        <v>0</v>
      </c>
      <c r="AF868" s="116">
        <v>0</v>
      </c>
      <c r="AG868" s="116">
        <v>0</v>
      </c>
      <c r="AH868" s="116">
        <v>0</v>
      </c>
      <c r="AI868" s="116">
        <v>0</v>
      </c>
      <c r="AJ868" s="137">
        <v>0.20996323164924546</v>
      </c>
      <c r="AK868" s="116">
        <v>0</v>
      </c>
      <c r="AL868" s="116">
        <v>0.20996323164924546</v>
      </c>
      <c r="AM868" s="115">
        <v>360</v>
      </c>
      <c r="AN868" s="116">
        <v>0.20996323164924546</v>
      </c>
      <c r="AO868" s="119">
        <v>225</v>
      </c>
      <c r="AP868" s="119" t="s">
        <v>22151</v>
      </c>
      <c r="AQ868" s="70">
        <v>6.895458119358298</v>
      </c>
      <c r="AR868" s="139">
        <v>-6.6854948877090523</v>
      </c>
      <c r="AS868" s="138">
        <v>360</v>
      </c>
      <c r="AT868" s="116">
        <v>0</v>
      </c>
      <c r="AU868" s="117">
        <v>-13.513857214557907</v>
      </c>
      <c r="AV868" s="116"/>
      <c r="AW868" s="116">
        <v>0</v>
      </c>
      <c r="AX868" s="43">
        <v>0</v>
      </c>
      <c r="AY868" s="168">
        <v>999</v>
      </c>
      <c r="AZ868" s="168">
        <v>788</v>
      </c>
      <c r="BA868" s="120">
        <v>211</v>
      </c>
      <c r="BB868" s="161">
        <v>0</v>
      </c>
      <c r="BC868" s="161">
        <v>0</v>
      </c>
      <c r="BD868" s="267" t="s">
        <v>22151</v>
      </c>
    </row>
    <row r="869" spans="1:56" x14ac:dyDescent="0.3">
      <c r="A869" s="48" t="s">
        <v>14660</v>
      </c>
      <c r="B869" s="33" t="s">
        <v>14661</v>
      </c>
      <c r="C869" s="33" t="s">
        <v>7171</v>
      </c>
      <c r="D869" s="121" t="s">
        <v>14222</v>
      </c>
      <c r="E869" s="33" t="s">
        <v>1389</v>
      </c>
      <c r="F869" s="1" t="s">
        <v>6120</v>
      </c>
      <c r="G869" s="1" t="s">
        <v>1373</v>
      </c>
      <c r="H869" s="1">
        <v>19341</v>
      </c>
      <c r="I869" s="1" t="s">
        <v>14522</v>
      </c>
      <c r="J869" s="1" t="e">
        <v>#VALUE!</v>
      </c>
      <c r="K869" s="1" t="s">
        <v>15221</v>
      </c>
      <c r="L869" s="170">
        <v>0</v>
      </c>
      <c r="M869" s="170">
        <v>0</v>
      </c>
      <c r="N869" s="68">
        <v>0</v>
      </c>
      <c r="O869" s="86">
        <v>0</v>
      </c>
      <c r="P869" s="86">
        <v>0</v>
      </c>
      <c r="Q869" s="86">
        <v>0</v>
      </c>
      <c r="R869" s="86">
        <v>0</v>
      </c>
      <c r="S869" s="86">
        <v>0</v>
      </c>
      <c r="T869" s="86">
        <v>0</v>
      </c>
      <c r="U869" s="86">
        <v>0</v>
      </c>
      <c r="V869" s="86">
        <v>0</v>
      </c>
      <c r="W869" s="86">
        <v>0</v>
      </c>
      <c r="X869" s="86">
        <v>0</v>
      </c>
      <c r="Y869" s="86">
        <v>0</v>
      </c>
      <c r="Z869" s="86">
        <v>0</v>
      </c>
      <c r="AA869" s="49">
        <v>0</v>
      </c>
      <c r="AB869" s="7">
        <v>0</v>
      </c>
      <c r="AC869" s="29">
        <v>0</v>
      </c>
      <c r="AD869" s="29">
        <v>0</v>
      </c>
      <c r="AE869" s="29">
        <v>0</v>
      </c>
      <c r="AF869" s="29">
        <v>0</v>
      </c>
      <c r="AG869" s="29">
        <v>0</v>
      </c>
      <c r="AH869" s="29">
        <v>0</v>
      </c>
      <c r="AI869" s="7">
        <v>0</v>
      </c>
      <c r="AJ869" s="89">
        <v>0.20996323164924546</v>
      </c>
      <c r="AK869" s="7">
        <v>0</v>
      </c>
      <c r="AL869" s="29">
        <v>0.20996323164924546</v>
      </c>
      <c r="AM869" s="101">
        <v>360</v>
      </c>
      <c r="AN869" s="29">
        <v>0.20996323164924546</v>
      </c>
      <c r="AO869" s="30">
        <v>225</v>
      </c>
      <c r="AP869" s="30" t="s">
        <v>22151</v>
      </c>
      <c r="AQ869" s="69">
        <v>6.895458119358298</v>
      </c>
      <c r="AR869" s="90">
        <v>-6.6854948877090523</v>
      </c>
      <c r="AS869" s="107">
        <v>360</v>
      </c>
      <c r="AT869" s="29">
        <v>0</v>
      </c>
      <c r="AU869" s="47">
        <v>-13.513857214557907</v>
      </c>
      <c r="AV869" s="29"/>
      <c r="AW869" s="29">
        <v>0</v>
      </c>
      <c r="AX869" s="43">
        <v>0</v>
      </c>
      <c r="AY869" s="167">
        <v>999</v>
      </c>
      <c r="AZ869" s="110">
        <v>788</v>
      </c>
      <c r="BA869" s="71">
        <v>211</v>
      </c>
      <c r="BB869" s="162">
        <v>0</v>
      </c>
      <c r="BC869" s="162">
        <v>0</v>
      </c>
      <c r="BD869" s="267" t="s">
        <v>22151</v>
      </c>
    </row>
    <row r="870" spans="1:56" x14ac:dyDescent="0.3">
      <c r="A870" s="74" t="s">
        <v>11925</v>
      </c>
      <c r="B870" s="33" t="s">
        <v>11926</v>
      </c>
      <c r="C870" s="33" t="s">
        <v>6745</v>
      </c>
      <c r="D870" s="121" t="s">
        <v>11368</v>
      </c>
      <c r="E870" s="33" t="s">
        <v>3591</v>
      </c>
      <c r="F870" s="1" t="s">
        <v>3591</v>
      </c>
      <c r="G870" s="1" t="s">
        <v>1373</v>
      </c>
      <c r="H870" s="1">
        <v>12905</v>
      </c>
      <c r="I870" s="1" t="s">
        <v>11369</v>
      </c>
      <c r="J870" s="1" t="e">
        <v>#VALUE!</v>
      </c>
      <c r="K870" s="1" t="s">
        <v>11928</v>
      </c>
      <c r="L870" s="170">
        <v>0</v>
      </c>
      <c r="M870" s="170">
        <v>0</v>
      </c>
      <c r="N870" s="68">
        <v>0</v>
      </c>
      <c r="O870" s="86">
        <v>0</v>
      </c>
      <c r="P870" s="86">
        <v>0</v>
      </c>
      <c r="Q870" s="86">
        <v>0</v>
      </c>
      <c r="R870" s="86">
        <v>0</v>
      </c>
      <c r="S870" s="86">
        <v>0</v>
      </c>
      <c r="T870" s="86">
        <v>0</v>
      </c>
      <c r="U870" s="86">
        <v>0</v>
      </c>
      <c r="V870" s="86">
        <v>0</v>
      </c>
      <c r="W870" s="86">
        <v>0</v>
      </c>
      <c r="X870" s="86">
        <v>0</v>
      </c>
      <c r="Y870" s="86">
        <v>0</v>
      </c>
      <c r="Z870" s="86">
        <v>0</v>
      </c>
      <c r="AA870" s="49">
        <v>0</v>
      </c>
      <c r="AB870" s="7">
        <v>0</v>
      </c>
      <c r="AC870" s="7">
        <v>0</v>
      </c>
      <c r="AD870" s="7">
        <v>0</v>
      </c>
      <c r="AE870" s="7">
        <v>0</v>
      </c>
      <c r="AF870" s="7">
        <v>0</v>
      </c>
      <c r="AG870" s="7">
        <v>0</v>
      </c>
      <c r="AH870" s="7">
        <v>0</v>
      </c>
      <c r="AI870" s="7">
        <v>0</v>
      </c>
      <c r="AJ870" s="89">
        <v>0.20996323164924546</v>
      </c>
      <c r="AK870" s="7">
        <v>0</v>
      </c>
      <c r="AL870" s="7">
        <v>0.20996323164924546</v>
      </c>
      <c r="AM870" s="84">
        <v>360</v>
      </c>
      <c r="AN870" s="7">
        <v>0.20996323164924546</v>
      </c>
      <c r="AO870" s="18">
        <v>225</v>
      </c>
      <c r="AP870" s="18" t="s">
        <v>22151</v>
      </c>
      <c r="AQ870" s="49">
        <v>6.895458119358298</v>
      </c>
      <c r="AR870" s="7">
        <v>-6.6854948877090523</v>
      </c>
      <c r="AS870" s="84">
        <v>360</v>
      </c>
      <c r="AT870" s="15">
        <v>0</v>
      </c>
      <c r="AU870" s="46">
        <v>-13.513857214557907</v>
      </c>
      <c r="AV870" s="20"/>
      <c r="AW870" s="20">
        <v>0</v>
      </c>
      <c r="AX870" s="43">
        <v>0</v>
      </c>
      <c r="AY870" s="167">
        <v>999</v>
      </c>
      <c r="AZ870" s="110">
        <v>788</v>
      </c>
      <c r="BA870" s="71">
        <v>211</v>
      </c>
      <c r="BB870" s="162">
        <v>0</v>
      </c>
      <c r="BC870" s="162">
        <v>0</v>
      </c>
      <c r="BD870" s="267" t="s">
        <v>22151</v>
      </c>
    </row>
    <row r="871" spans="1:56" x14ac:dyDescent="0.3">
      <c r="A871" s="48" t="s">
        <v>3300</v>
      </c>
      <c r="B871" s="1" t="s">
        <v>8130</v>
      </c>
      <c r="C871" s="1" t="s">
        <v>6655</v>
      </c>
      <c r="D871" s="121" t="s">
        <v>942</v>
      </c>
      <c r="E871" s="1" t="s">
        <v>3591</v>
      </c>
      <c r="F871" s="1" t="s">
        <v>3591</v>
      </c>
      <c r="G871" s="1" t="s">
        <v>1373</v>
      </c>
      <c r="H871" s="1">
        <v>9901</v>
      </c>
      <c r="I871" s="1" t="s">
        <v>10292</v>
      </c>
      <c r="J871" s="1" t="e">
        <v>#VALUE!</v>
      </c>
      <c r="K871" s="1" t="s">
        <v>9052</v>
      </c>
      <c r="L871" s="170">
        <v>0</v>
      </c>
      <c r="M871" s="170">
        <v>0</v>
      </c>
      <c r="N871" s="68">
        <v>0</v>
      </c>
      <c r="O871" s="86">
        <v>0</v>
      </c>
      <c r="P871" s="86">
        <v>0</v>
      </c>
      <c r="Q871" s="86">
        <v>0</v>
      </c>
      <c r="R871" s="86">
        <v>0</v>
      </c>
      <c r="S871" s="86">
        <v>0</v>
      </c>
      <c r="T871" s="86">
        <v>0</v>
      </c>
      <c r="U871" s="86">
        <v>0</v>
      </c>
      <c r="V871" s="86">
        <v>0</v>
      </c>
      <c r="W871" s="86">
        <v>0</v>
      </c>
      <c r="X871" s="86">
        <v>0</v>
      </c>
      <c r="Y871" s="86">
        <v>0</v>
      </c>
      <c r="Z871" s="86">
        <v>0</v>
      </c>
      <c r="AA871" s="49">
        <v>0</v>
      </c>
      <c r="AB871" s="7">
        <v>0</v>
      </c>
      <c r="AC871" s="7">
        <v>0</v>
      </c>
      <c r="AD871" s="7">
        <v>0</v>
      </c>
      <c r="AE871" s="7">
        <v>0</v>
      </c>
      <c r="AF871" s="7">
        <v>0</v>
      </c>
      <c r="AG871" s="7">
        <v>0</v>
      </c>
      <c r="AH871" s="7">
        <v>0</v>
      </c>
      <c r="AI871" s="7">
        <v>0</v>
      </c>
      <c r="AJ871" s="89">
        <v>0.20996323164924546</v>
      </c>
      <c r="AK871" s="7">
        <v>0</v>
      </c>
      <c r="AL871" s="7">
        <v>0.20996323164924546</v>
      </c>
      <c r="AM871" s="84">
        <v>360</v>
      </c>
      <c r="AN871" s="7">
        <v>0.20996323164924546</v>
      </c>
      <c r="AO871" s="18">
        <v>225</v>
      </c>
      <c r="AP871" s="18" t="s">
        <v>22151</v>
      </c>
      <c r="AQ871" s="49">
        <v>6.895458119358298</v>
      </c>
      <c r="AR871" s="7">
        <v>-6.6854948877090523</v>
      </c>
      <c r="AS871" s="84">
        <v>360</v>
      </c>
      <c r="AT871" s="15">
        <v>0</v>
      </c>
      <c r="AU871" s="46">
        <v>-13.513857214557907</v>
      </c>
      <c r="AV871" s="20"/>
      <c r="AW871" s="20">
        <v>0</v>
      </c>
      <c r="AX871" s="43">
        <v>0</v>
      </c>
      <c r="AY871" s="167">
        <v>999</v>
      </c>
      <c r="AZ871" s="110">
        <v>788</v>
      </c>
      <c r="BA871" s="71">
        <v>211</v>
      </c>
      <c r="BB871" s="162">
        <v>0</v>
      </c>
      <c r="BC871" s="162">
        <v>0</v>
      </c>
      <c r="BD871" s="267" t="s">
        <v>22151</v>
      </c>
    </row>
    <row r="872" spans="1:56" x14ac:dyDescent="0.3">
      <c r="A872" s="53" t="s">
        <v>17016</v>
      </c>
      <c r="B872" s="33" t="s">
        <v>8136</v>
      </c>
      <c r="C872" s="33" t="s">
        <v>17018</v>
      </c>
      <c r="D872" s="121" t="s">
        <v>17017</v>
      </c>
      <c r="E872" s="33" t="s">
        <v>1416</v>
      </c>
      <c r="F872" s="1" t="s">
        <v>9094</v>
      </c>
      <c r="G872" s="1" t="s">
        <v>1373</v>
      </c>
      <c r="H872" s="1">
        <v>14382</v>
      </c>
      <c r="I872" s="1" t="s">
        <v>17019</v>
      </c>
      <c r="J872" s="1" t="e">
        <v>#VALUE!</v>
      </c>
      <c r="K872" s="1" t="s">
        <v>17021</v>
      </c>
      <c r="L872" s="170">
        <v>0</v>
      </c>
      <c r="M872" s="170">
        <v>0</v>
      </c>
      <c r="N872" s="68">
        <v>0</v>
      </c>
      <c r="O872" s="85">
        <v>0</v>
      </c>
      <c r="P872" s="85">
        <v>0</v>
      </c>
      <c r="Q872" s="78">
        <v>0</v>
      </c>
      <c r="R872" s="78">
        <v>0</v>
      </c>
      <c r="S872" s="78">
        <v>0</v>
      </c>
      <c r="T872" s="78">
        <v>0</v>
      </c>
      <c r="U872" s="78">
        <v>0</v>
      </c>
      <c r="V872" s="78">
        <v>0</v>
      </c>
      <c r="W872" s="78">
        <v>0</v>
      </c>
      <c r="X872" s="78">
        <v>0</v>
      </c>
      <c r="Y872" s="78">
        <v>0</v>
      </c>
      <c r="Z872" s="78">
        <v>0</v>
      </c>
      <c r="AA872" s="79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80">
        <v>0.20996323164924546</v>
      </c>
      <c r="AK872" s="54">
        <v>0</v>
      </c>
      <c r="AL872" s="54">
        <v>0.20996323164924546</v>
      </c>
      <c r="AM872" s="77">
        <v>360</v>
      </c>
      <c r="AN872" s="54">
        <v>0.20996323164924546</v>
      </c>
      <c r="AO872" s="59">
        <v>225</v>
      </c>
      <c r="AP872" s="59" t="s">
        <v>22151</v>
      </c>
      <c r="AQ872" s="56">
        <v>6.895458119358298</v>
      </c>
      <c r="AR872" s="57">
        <v>-6.6854948877090523</v>
      </c>
      <c r="AS872" s="81">
        <v>360</v>
      </c>
      <c r="AT872" s="54">
        <v>0</v>
      </c>
      <c r="AU872" s="60">
        <v>-13.513857214557907</v>
      </c>
      <c r="AV872" s="54"/>
      <c r="AW872" s="54">
        <v>0</v>
      </c>
      <c r="AX872" s="43">
        <v>0</v>
      </c>
      <c r="AY872" s="167">
        <v>999</v>
      </c>
      <c r="AZ872" s="167">
        <v>788</v>
      </c>
      <c r="BA872" s="113">
        <v>211</v>
      </c>
      <c r="BB872" s="160">
        <v>0</v>
      </c>
      <c r="BC872" s="160">
        <v>0</v>
      </c>
      <c r="BD872" s="267" t="s">
        <v>22151</v>
      </c>
    </row>
    <row r="873" spans="1:56" x14ac:dyDescent="0.3">
      <c r="A873" s="134" t="s">
        <v>4997</v>
      </c>
      <c r="B873" s="33" t="s">
        <v>7644</v>
      </c>
      <c r="C873" s="33" t="s">
        <v>6988</v>
      </c>
      <c r="D873" s="121" t="s">
        <v>1065</v>
      </c>
      <c r="E873" s="33" t="s">
        <v>1481</v>
      </c>
      <c r="F873" s="114" t="s">
        <v>9094</v>
      </c>
      <c r="G873" s="1" t="s">
        <v>1373</v>
      </c>
      <c r="H873" s="134">
        <v>3993</v>
      </c>
      <c r="I873" s="134" t="s">
        <v>9497</v>
      </c>
      <c r="J873" s="134" t="e">
        <v>#VALUE!</v>
      </c>
      <c r="K873" s="134" t="s">
        <v>6483</v>
      </c>
      <c r="L873" s="174">
        <v>0</v>
      </c>
      <c r="M873" s="174">
        <v>0</v>
      </c>
      <c r="N873" s="115">
        <v>0</v>
      </c>
      <c r="O873" s="143">
        <v>0</v>
      </c>
      <c r="P873" s="143">
        <v>0</v>
      </c>
      <c r="Q873" s="143">
        <v>0</v>
      </c>
      <c r="R873" s="143">
        <v>0</v>
      </c>
      <c r="S873" s="143">
        <v>0</v>
      </c>
      <c r="T873" s="143">
        <v>0</v>
      </c>
      <c r="U873" s="143">
        <v>0</v>
      </c>
      <c r="V873" s="143">
        <v>0</v>
      </c>
      <c r="W873" s="143">
        <v>0</v>
      </c>
      <c r="X873" s="143">
        <v>0</v>
      </c>
      <c r="Y873" s="143">
        <v>0</v>
      </c>
      <c r="Z873" s="143">
        <v>0</v>
      </c>
      <c r="AA873" s="142">
        <v>0</v>
      </c>
      <c r="AB873" s="139">
        <v>0</v>
      </c>
      <c r="AC873" s="139">
        <v>0</v>
      </c>
      <c r="AD873" s="139">
        <v>0</v>
      </c>
      <c r="AE873" s="139">
        <v>0</v>
      </c>
      <c r="AF873" s="139">
        <v>0</v>
      </c>
      <c r="AG873" s="139">
        <v>0</v>
      </c>
      <c r="AH873" s="139">
        <v>0</v>
      </c>
      <c r="AI873" s="139">
        <v>0</v>
      </c>
      <c r="AJ873" s="144">
        <v>0.20996323164924546</v>
      </c>
      <c r="AK873" s="139">
        <v>0</v>
      </c>
      <c r="AL873" s="139">
        <v>0.20996323164924546</v>
      </c>
      <c r="AM873" s="138">
        <v>360</v>
      </c>
      <c r="AN873" s="139">
        <v>0.20996323164924546</v>
      </c>
      <c r="AO873" s="141">
        <v>225</v>
      </c>
      <c r="AP873" s="141" t="s">
        <v>22151</v>
      </c>
      <c r="AQ873" s="70">
        <v>6.895458119358298</v>
      </c>
      <c r="AR873" s="146">
        <v>-6.6854948877090523</v>
      </c>
      <c r="AS873" s="155">
        <v>360</v>
      </c>
      <c r="AT873" s="139">
        <v>0</v>
      </c>
      <c r="AU873" s="145">
        <v>-13.513857214557907</v>
      </c>
      <c r="AV873" s="139"/>
      <c r="AW873" s="139">
        <v>0</v>
      </c>
      <c r="AX873" s="43">
        <v>0</v>
      </c>
      <c r="AY873" s="168">
        <v>999</v>
      </c>
      <c r="AZ873" s="155">
        <v>788</v>
      </c>
      <c r="BA873" s="146">
        <v>211</v>
      </c>
      <c r="BB873" s="163">
        <v>0</v>
      </c>
      <c r="BC873" s="163">
        <v>0</v>
      </c>
      <c r="BD873" s="267" t="s">
        <v>22151</v>
      </c>
    </row>
    <row r="874" spans="1:56" x14ac:dyDescent="0.3">
      <c r="A874" s="134" t="s">
        <v>3343</v>
      </c>
      <c r="B874" s="33" t="s">
        <v>8143</v>
      </c>
      <c r="C874" s="33" t="s">
        <v>6657</v>
      </c>
      <c r="D874" s="121" t="s">
        <v>893</v>
      </c>
      <c r="E874" s="33" t="s">
        <v>3591</v>
      </c>
      <c r="F874" s="114" t="s">
        <v>3591</v>
      </c>
      <c r="G874" s="1" t="s">
        <v>1373</v>
      </c>
      <c r="H874" s="134">
        <v>10982</v>
      </c>
      <c r="I874" s="134" t="s">
        <v>10744</v>
      </c>
      <c r="J874" s="134" t="e">
        <v>#VALUE!</v>
      </c>
      <c r="K874" s="134" t="s">
        <v>6491</v>
      </c>
      <c r="L874" s="174">
        <v>0</v>
      </c>
      <c r="M874" s="174">
        <v>0</v>
      </c>
      <c r="N874" s="115">
        <v>0</v>
      </c>
      <c r="O874" s="143">
        <v>0</v>
      </c>
      <c r="P874" s="143">
        <v>0</v>
      </c>
      <c r="Q874" s="143">
        <v>0</v>
      </c>
      <c r="R874" s="143">
        <v>0</v>
      </c>
      <c r="S874" s="143">
        <v>0</v>
      </c>
      <c r="T874" s="143">
        <v>0</v>
      </c>
      <c r="U874" s="143">
        <v>0</v>
      </c>
      <c r="V874" s="143">
        <v>0</v>
      </c>
      <c r="W874" s="143">
        <v>0</v>
      </c>
      <c r="X874" s="143">
        <v>0</v>
      </c>
      <c r="Y874" s="143">
        <v>0</v>
      </c>
      <c r="Z874" s="143">
        <v>0</v>
      </c>
      <c r="AA874" s="142">
        <v>0</v>
      </c>
      <c r="AB874" s="139">
        <v>0</v>
      </c>
      <c r="AC874" s="139">
        <v>0</v>
      </c>
      <c r="AD874" s="139">
        <v>0</v>
      </c>
      <c r="AE874" s="139">
        <v>0</v>
      </c>
      <c r="AF874" s="139">
        <v>0</v>
      </c>
      <c r="AG874" s="139">
        <v>0</v>
      </c>
      <c r="AH874" s="139">
        <v>0</v>
      </c>
      <c r="AI874" s="139">
        <v>0</v>
      </c>
      <c r="AJ874" s="144">
        <v>0.20996323164924546</v>
      </c>
      <c r="AK874" s="139">
        <v>0</v>
      </c>
      <c r="AL874" s="139">
        <v>0.20996323164924546</v>
      </c>
      <c r="AM874" s="138">
        <v>360</v>
      </c>
      <c r="AN874" s="139">
        <v>0.20996323164924546</v>
      </c>
      <c r="AO874" s="141">
        <v>225</v>
      </c>
      <c r="AP874" s="141" t="s">
        <v>22151</v>
      </c>
      <c r="AQ874" s="70">
        <v>6.895458119358298</v>
      </c>
      <c r="AR874" s="139">
        <v>-6.6854948877090523</v>
      </c>
      <c r="AS874" s="138">
        <v>360</v>
      </c>
      <c r="AT874" s="139">
        <v>0</v>
      </c>
      <c r="AU874" s="145">
        <v>-13.513857214557907</v>
      </c>
      <c r="AV874" s="139"/>
      <c r="AW874" s="139">
        <v>0</v>
      </c>
      <c r="AX874" s="43">
        <v>0</v>
      </c>
      <c r="AY874" s="168">
        <v>999</v>
      </c>
      <c r="AZ874" s="155">
        <v>788</v>
      </c>
      <c r="BA874" s="146">
        <v>211</v>
      </c>
      <c r="BB874" s="163">
        <v>0</v>
      </c>
      <c r="BC874" s="163">
        <v>0</v>
      </c>
      <c r="BD874" s="267" t="s">
        <v>22151</v>
      </c>
    </row>
    <row r="875" spans="1:56" x14ac:dyDescent="0.3">
      <c r="A875" s="195" t="s">
        <v>13469</v>
      </c>
      <c r="B875" s="1" t="s">
        <v>13470</v>
      </c>
      <c r="C875" s="1" t="s">
        <v>6594</v>
      </c>
      <c r="D875" s="121" t="s">
        <v>11242</v>
      </c>
      <c r="E875" s="1" t="s">
        <v>1437</v>
      </c>
      <c r="F875" s="1" t="s">
        <v>9094</v>
      </c>
      <c r="G875" s="1" t="s">
        <v>1373</v>
      </c>
      <c r="H875" s="217">
        <v>16904</v>
      </c>
      <c r="I875" s="217" t="s">
        <v>17070</v>
      </c>
      <c r="J875" s="219" t="e">
        <v>#VALUE!</v>
      </c>
      <c r="K875" s="219" t="s">
        <v>13471</v>
      </c>
      <c r="L875" s="175">
        <v>0</v>
      </c>
      <c r="M875" s="175">
        <v>0</v>
      </c>
      <c r="N875" s="221">
        <v>0</v>
      </c>
      <c r="O875" s="102">
        <v>0</v>
      </c>
      <c r="P875" s="102">
        <v>0</v>
      </c>
      <c r="Q875" s="241">
        <v>0</v>
      </c>
      <c r="R875" s="102">
        <v>0</v>
      </c>
      <c r="S875" s="102">
        <v>0</v>
      </c>
      <c r="T875" s="241">
        <v>0</v>
      </c>
      <c r="U875" s="241">
        <v>0</v>
      </c>
      <c r="V875" s="241">
        <v>0</v>
      </c>
      <c r="W875" s="241">
        <v>0</v>
      </c>
      <c r="X875" s="241">
        <v>0</v>
      </c>
      <c r="Y875" s="241">
        <v>0</v>
      </c>
      <c r="Z875" s="241">
        <v>0</v>
      </c>
      <c r="AA875" s="235">
        <v>0</v>
      </c>
      <c r="AB875" s="236">
        <v>0</v>
      </c>
      <c r="AC875" s="236">
        <v>0</v>
      </c>
      <c r="AD875" s="225">
        <v>0</v>
      </c>
      <c r="AE875" s="236">
        <v>0</v>
      </c>
      <c r="AF875" s="225">
        <v>0</v>
      </c>
      <c r="AG875" s="225">
        <v>0</v>
      </c>
      <c r="AH875" s="236">
        <v>0</v>
      </c>
      <c r="AI875" s="236">
        <v>0</v>
      </c>
      <c r="AJ875" s="240">
        <v>0.20996323164924546</v>
      </c>
      <c r="AK875" s="236">
        <v>0</v>
      </c>
      <c r="AL875" s="242">
        <v>0.20996323164924546</v>
      </c>
      <c r="AM875" s="229">
        <v>360</v>
      </c>
      <c r="AN875" s="230">
        <v>0.20996323164924546</v>
      </c>
      <c r="AO875" s="250">
        <v>225</v>
      </c>
      <c r="AP875" s="233" t="s">
        <v>22151</v>
      </c>
      <c r="AQ875" s="235">
        <v>6.895458119358298</v>
      </c>
      <c r="AR875" s="236">
        <v>-6.6854948877090523</v>
      </c>
      <c r="AS875" s="238">
        <v>360</v>
      </c>
      <c r="AT875" s="236">
        <v>0</v>
      </c>
      <c r="AU875" s="243">
        <v>-13.513857214557907</v>
      </c>
      <c r="AV875" s="236"/>
      <c r="AW875" s="236">
        <v>0</v>
      </c>
      <c r="AX875" s="43">
        <v>0</v>
      </c>
      <c r="AY875" s="268">
        <v>999</v>
      </c>
      <c r="AZ875" s="107">
        <v>788</v>
      </c>
      <c r="BA875" s="226">
        <v>211</v>
      </c>
      <c r="BB875" s="258">
        <v>0</v>
      </c>
      <c r="BC875" s="258">
        <v>0</v>
      </c>
      <c r="BD875" s="267" t="s">
        <v>22151</v>
      </c>
    </row>
    <row r="876" spans="1:56" x14ac:dyDescent="0.3">
      <c r="A876" s="26" t="s">
        <v>8304</v>
      </c>
      <c r="B876" s="33" t="s">
        <v>6897</v>
      </c>
      <c r="C876" s="33" t="s">
        <v>6541</v>
      </c>
      <c r="D876" s="121" t="s">
        <v>9073</v>
      </c>
      <c r="E876" s="33" t="s">
        <v>1405</v>
      </c>
      <c r="F876" s="1" t="s">
        <v>6120</v>
      </c>
      <c r="G876" s="1" t="s">
        <v>1373</v>
      </c>
      <c r="H876" s="1">
        <v>9239</v>
      </c>
      <c r="I876" s="1" t="s">
        <v>9846</v>
      </c>
      <c r="J876" s="1" t="e">
        <v>#VALUE!</v>
      </c>
      <c r="K876" s="1" t="s">
        <v>9076</v>
      </c>
      <c r="L876" s="170">
        <v>0</v>
      </c>
      <c r="M876" s="170">
        <v>0</v>
      </c>
      <c r="N876" s="68">
        <v>0</v>
      </c>
      <c r="O876" s="85">
        <v>0</v>
      </c>
      <c r="P876" s="85">
        <v>0</v>
      </c>
      <c r="Q876" s="85">
        <v>0</v>
      </c>
      <c r="R876" s="85">
        <v>0</v>
      </c>
      <c r="S876" s="85">
        <v>0</v>
      </c>
      <c r="T876" s="85">
        <v>0</v>
      </c>
      <c r="U876" s="85">
        <v>0</v>
      </c>
      <c r="V876" s="85">
        <v>0</v>
      </c>
      <c r="W876" s="85">
        <v>0</v>
      </c>
      <c r="X876" s="85">
        <v>0</v>
      </c>
      <c r="Y876" s="85">
        <v>0</v>
      </c>
      <c r="Z876" s="85">
        <v>0</v>
      </c>
      <c r="AA876" s="87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88">
        <v>0.20996323164924546</v>
      </c>
      <c r="AK876" s="5">
        <v>0</v>
      </c>
      <c r="AL876" s="5">
        <v>0.20996323164924546</v>
      </c>
      <c r="AM876" s="68">
        <v>360</v>
      </c>
      <c r="AN876" s="5">
        <v>0.20996323164924546</v>
      </c>
      <c r="AO876" s="17">
        <v>225</v>
      </c>
      <c r="AP876" s="17" t="s">
        <v>22151</v>
      </c>
      <c r="AQ876" s="49">
        <v>6.895458119358298</v>
      </c>
      <c r="AR876" s="7">
        <v>-6.6854948877090523</v>
      </c>
      <c r="AS876" s="84">
        <v>360</v>
      </c>
      <c r="AT876" s="14">
        <v>0</v>
      </c>
      <c r="AU876" s="42">
        <v>-13.513857214557907</v>
      </c>
      <c r="AV876" s="19"/>
      <c r="AW876" s="19">
        <v>0</v>
      </c>
      <c r="AX876" s="43">
        <v>0</v>
      </c>
      <c r="AY876" s="167">
        <v>999</v>
      </c>
      <c r="AZ876" s="167">
        <v>788</v>
      </c>
      <c r="BA876" s="113">
        <v>211</v>
      </c>
      <c r="BB876" s="160">
        <v>0</v>
      </c>
      <c r="BC876" s="160">
        <v>0</v>
      </c>
      <c r="BD876" s="267" t="s">
        <v>22151</v>
      </c>
    </row>
    <row r="877" spans="1:56" x14ac:dyDescent="0.3">
      <c r="A877" s="48" t="s">
        <v>17098</v>
      </c>
      <c r="B877" s="33" t="s">
        <v>7494</v>
      </c>
      <c r="C877" s="33" t="s">
        <v>6589</v>
      </c>
      <c r="D877" s="121" t="s">
        <v>14205</v>
      </c>
      <c r="E877" s="33" t="s">
        <v>1430</v>
      </c>
      <c r="F877" s="1" t="s">
        <v>6120</v>
      </c>
      <c r="G877" s="1" t="s">
        <v>1373</v>
      </c>
      <c r="H877" s="48">
        <v>15091</v>
      </c>
      <c r="I877" s="48" t="s">
        <v>17099</v>
      </c>
      <c r="J877" s="48" t="e">
        <v>#VALUE!</v>
      </c>
      <c r="K877" s="48" t="s">
        <v>17101</v>
      </c>
      <c r="L877" s="175">
        <v>0</v>
      </c>
      <c r="M877" s="175">
        <v>0</v>
      </c>
      <c r="N877" s="68">
        <v>0</v>
      </c>
      <c r="O877" s="86">
        <v>0</v>
      </c>
      <c r="P877" s="86">
        <v>0</v>
      </c>
      <c r="Q877" s="102">
        <v>0</v>
      </c>
      <c r="R877" s="102">
        <v>0</v>
      </c>
      <c r="S877" s="102">
        <v>0</v>
      </c>
      <c r="T877" s="102">
        <v>0</v>
      </c>
      <c r="U877" s="102">
        <v>0</v>
      </c>
      <c r="V877" s="102">
        <v>0</v>
      </c>
      <c r="W877" s="102">
        <v>0</v>
      </c>
      <c r="X877" s="102">
        <v>0</v>
      </c>
      <c r="Y877" s="102">
        <v>0</v>
      </c>
      <c r="Z877" s="102">
        <v>0</v>
      </c>
      <c r="AA877" s="69">
        <v>0</v>
      </c>
      <c r="AB877" s="29">
        <v>0</v>
      </c>
      <c r="AC877" s="29">
        <v>0</v>
      </c>
      <c r="AD877" s="29">
        <v>0</v>
      </c>
      <c r="AE877" s="29">
        <v>0</v>
      </c>
      <c r="AF877" s="29">
        <v>0</v>
      </c>
      <c r="AG877" s="29">
        <v>0</v>
      </c>
      <c r="AH877" s="29">
        <v>0</v>
      </c>
      <c r="AI877" s="29">
        <v>0</v>
      </c>
      <c r="AJ877" s="103">
        <v>0.20996323164924546</v>
      </c>
      <c r="AK877" s="29">
        <v>0</v>
      </c>
      <c r="AL877" s="29">
        <v>0.20996323164924546</v>
      </c>
      <c r="AM877" s="101">
        <v>360</v>
      </c>
      <c r="AN877" s="29">
        <v>0.20996323164924546</v>
      </c>
      <c r="AO877" s="30">
        <v>225</v>
      </c>
      <c r="AP877" s="30" t="s">
        <v>22151</v>
      </c>
      <c r="AQ877" s="69">
        <v>6.895458119358298</v>
      </c>
      <c r="AR877" s="90">
        <v>-6.6854948877090523</v>
      </c>
      <c r="AS877" s="107">
        <v>360</v>
      </c>
      <c r="AT877" s="29">
        <v>0</v>
      </c>
      <c r="AU877" s="47">
        <v>-13.513857214557907</v>
      </c>
      <c r="AV877" s="29"/>
      <c r="AW877" s="29">
        <v>0</v>
      </c>
      <c r="AX877" s="43">
        <v>0</v>
      </c>
      <c r="AY877" s="167">
        <v>999</v>
      </c>
      <c r="AZ877" s="110">
        <v>788</v>
      </c>
      <c r="BA877" s="71">
        <v>211</v>
      </c>
      <c r="BB877" s="162">
        <v>0</v>
      </c>
      <c r="BC877" s="162">
        <v>0</v>
      </c>
      <c r="BD877" s="267" t="s">
        <v>22151</v>
      </c>
    </row>
    <row r="878" spans="1:56" x14ac:dyDescent="0.3">
      <c r="A878" s="26" t="s">
        <v>3366</v>
      </c>
      <c r="B878" s="1" t="s">
        <v>7494</v>
      </c>
      <c r="C878" s="1" t="s">
        <v>6838</v>
      </c>
      <c r="D878" s="121" t="s">
        <v>877</v>
      </c>
      <c r="E878" s="1" t="s">
        <v>3591</v>
      </c>
      <c r="F878" s="1" t="s">
        <v>3591</v>
      </c>
      <c r="G878" s="1" t="s">
        <v>1373</v>
      </c>
      <c r="H878" s="1">
        <v>9884</v>
      </c>
      <c r="I878" s="1" t="s">
        <v>10121</v>
      </c>
      <c r="J878" s="1" t="e">
        <v>#VALUE!</v>
      </c>
      <c r="K878" s="1" t="s">
        <v>6513</v>
      </c>
      <c r="L878" s="170">
        <v>0</v>
      </c>
      <c r="M878" s="170">
        <v>0</v>
      </c>
      <c r="N878" s="68">
        <v>0</v>
      </c>
      <c r="O878" s="85">
        <v>0</v>
      </c>
      <c r="P878" s="85">
        <v>0</v>
      </c>
      <c r="Q878" s="85">
        <v>0</v>
      </c>
      <c r="R878" s="85">
        <v>0</v>
      </c>
      <c r="S878" s="85">
        <v>0</v>
      </c>
      <c r="T878" s="85">
        <v>0</v>
      </c>
      <c r="U878" s="85">
        <v>0</v>
      </c>
      <c r="V878" s="85">
        <v>0</v>
      </c>
      <c r="W878" s="85">
        <v>0</v>
      </c>
      <c r="X878" s="85">
        <v>0</v>
      </c>
      <c r="Y878" s="85">
        <v>0</v>
      </c>
      <c r="Z878" s="85">
        <v>0</v>
      </c>
      <c r="AA878" s="87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88">
        <v>0.20996323164924546</v>
      </c>
      <c r="AK878" s="5">
        <v>0</v>
      </c>
      <c r="AL878" s="5">
        <v>0.20996323164924546</v>
      </c>
      <c r="AM878" s="68">
        <v>360</v>
      </c>
      <c r="AN878" s="5">
        <v>0.20996323164924546</v>
      </c>
      <c r="AO878" s="17">
        <v>225</v>
      </c>
      <c r="AP878" s="17" t="s">
        <v>22151</v>
      </c>
      <c r="AQ878" s="49">
        <v>6.895458119358298</v>
      </c>
      <c r="AR878" s="7">
        <v>-6.6854948877090523</v>
      </c>
      <c r="AS878" s="84">
        <v>360</v>
      </c>
      <c r="AT878" s="14">
        <v>0</v>
      </c>
      <c r="AU878" s="42">
        <v>-13.513857214557907</v>
      </c>
      <c r="AV878" s="19"/>
      <c r="AW878" s="19">
        <v>0</v>
      </c>
      <c r="AX878" s="43">
        <v>0</v>
      </c>
      <c r="AY878" s="167">
        <v>999</v>
      </c>
      <c r="AZ878" s="167">
        <v>788</v>
      </c>
      <c r="BA878" s="113">
        <v>211</v>
      </c>
      <c r="BB878" s="160">
        <v>0</v>
      </c>
      <c r="BC878" s="160">
        <v>0</v>
      </c>
      <c r="BD878" s="267" t="s">
        <v>22151</v>
      </c>
    </row>
    <row r="879" spans="1:56" x14ac:dyDescent="0.3">
      <c r="A879" s="48" t="s">
        <v>3368</v>
      </c>
      <c r="B879" s="33" t="s">
        <v>7655</v>
      </c>
      <c r="C879" s="33" t="s">
        <v>7656</v>
      </c>
      <c r="D879" s="121" t="s">
        <v>806</v>
      </c>
      <c r="E879" s="33" t="s">
        <v>3591</v>
      </c>
      <c r="F879" s="1" t="s">
        <v>3591</v>
      </c>
      <c r="G879" s="1" t="s">
        <v>1373</v>
      </c>
      <c r="H879" s="104">
        <v>6435</v>
      </c>
      <c r="I879" s="104" t="s">
        <v>10174</v>
      </c>
      <c r="J879" s="104" t="e">
        <v>#VALUE!</v>
      </c>
      <c r="K879" s="104" t="s">
        <v>6517</v>
      </c>
      <c r="L879" s="173">
        <v>0</v>
      </c>
      <c r="M879" s="173">
        <v>0</v>
      </c>
      <c r="N879" s="68">
        <v>0</v>
      </c>
      <c r="O879" s="86">
        <v>0</v>
      </c>
      <c r="P879" s="86">
        <v>0</v>
      </c>
      <c r="Q879" s="86">
        <v>0</v>
      </c>
      <c r="R879" s="86">
        <v>0</v>
      </c>
      <c r="S879" s="86">
        <v>0</v>
      </c>
      <c r="T879" s="86">
        <v>0</v>
      </c>
      <c r="U879" s="86">
        <v>0</v>
      </c>
      <c r="V879" s="86">
        <v>0</v>
      </c>
      <c r="W879" s="86">
        <v>0</v>
      </c>
      <c r="X879" s="86">
        <v>0</v>
      </c>
      <c r="Y879" s="86">
        <v>0</v>
      </c>
      <c r="Z879" s="86">
        <v>0</v>
      </c>
      <c r="AA879" s="49">
        <v>0</v>
      </c>
      <c r="AB879" s="7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7">
        <v>0</v>
      </c>
      <c r="AJ879" s="89">
        <v>0.20996323164924546</v>
      </c>
      <c r="AK879" s="7">
        <v>0</v>
      </c>
      <c r="AL879" s="36">
        <v>0.20996323164924546</v>
      </c>
      <c r="AM879" s="106">
        <v>360</v>
      </c>
      <c r="AN879" s="36">
        <v>0.20996323164924546</v>
      </c>
      <c r="AO879" s="37">
        <v>225</v>
      </c>
      <c r="AP879" s="37" t="s">
        <v>22151</v>
      </c>
      <c r="AQ879" s="70">
        <v>6.895458119358298</v>
      </c>
      <c r="AR879" s="71">
        <v>-6.6854948877090523</v>
      </c>
      <c r="AS879" s="110">
        <v>360</v>
      </c>
      <c r="AT879" s="36">
        <v>0</v>
      </c>
      <c r="AU879" s="45">
        <v>-13.513857214557907</v>
      </c>
      <c r="AV879" s="36"/>
      <c r="AW879" s="36">
        <v>0</v>
      </c>
      <c r="AX879" s="43">
        <v>0</v>
      </c>
      <c r="AY879" s="167">
        <v>999</v>
      </c>
      <c r="AZ879" s="110">
        <v>788</v>
      </c>
      <c r="BA879" s="71">
        <v>211</v>
      </c>
      <c r="BB879" s="162">
        <v>0</v>
      </c>
      <c r="BC879" s="162">
        <v>0</v>
      </c>
      <c r="BD879" s="267" t="s">
        <v>22151</v>
      </c>
    </row>
    <row r="880" spans="1:56" x14ac:dyDescent="0.3">
      <c r="A880" s="179" t="s">
        <v>8298</v>
      </c>
      <c r="B880" s="1" t="s">
        <v>6706</v>
      </c>
      <c r="C880" s="1" t="s">
        <v>6539</v>
      </c>
      <c r="D880" s="121" t="s">
        <v>9083</v>
      </c>
      <c r="E880" s="1" t="s">
        <v>1392</v>
      </c>
      <c r="F880" s="1" t="s">
        <v>6120</v>
      </c>
      <c r="G880" s="1" t="s">
        <v>1373</v>
      </c>
      <c r="H880" s="216">
        <v>12586</v>
      </c>
      <c r="I880" s="216" t="s">
        <v>10341</v>
      </c>
      <c r="J880" s="244" t="e">
        <v>#VALUE!</v>
      </c>
      <c r="K880" s="244" t="s">
        <v>15308</v>
      </c>
      <c r="L880" s="171">
        <v>0</v>
      </c>
      <c r="M880" s="171">
        <v>0</v>
      </c>
      <c r="N880" s="221">
        <v>0</v>
      </c>
      <c r="O880" s="95">
        <v>0</v>
      </c>
      <c r="P880" s="95">
        <v>0</v>
      </c>
      <c r="Q880" s="222">
        <v>0</v>
      </c>
      <c r="R880" s="95">
        <v>0</v>
      </c>
      <c r="S880" s="95">
        <v>0</v>
      </c>
      <c r="T880" s="222">
        <v>0</v>
      </c>
      <c r="U880" s="222">
        <v>0</v>
      </c>
      <c r="V880" s="222">
        <v>0</v>
      </c>
      <c r="W880" s="222">
        <v>0</v>
      </c>
      <c r="X880" s="222">
        <v>0</v>
      </c>
      <c r="Y880" s="222">
        <v>0</v>
      </c>
      <c r="Z880" s="222">
        <v>0</v>
      </c>
      <c r="AA880" s="223">
        <v>0</v>
      </c>
      <c r="AB880" s="224">
        <v>0</v>
      </c>
      <c r="AC880" s="224">
        <v>0</v>
      </c>
      <c r="AD880" s="245">
        <v>0</v>
      </c>
      <c r="AE880" s="224">
        <v>0</v>
      </c>
      <c r="AF880" s="245">
        <v>0</v>
      </c>
      <c r="AG880" s="245">
        <v>0</v>
      </c>
      <c r="AH880" s="224">
        <v>0</v>
      </c>
      <c r="AI880" s="224">
        <v>0</v>
      </c>
      <c r="AJ880" s="227">
        <v>0.20996323164924546</v>
      </c>
      <c r="AK880" s="224">
        <v>0</v>
      </c>
      <c r="AL880" s="228">
        <v>0.20996323164924546</v>
      </c>
      <c r="AM880" s="246">
        <v>360</v>
      </c>
      <c r="AN880" s="247">
        <v>0.20996323164924546</v>
      </c>
      <c r="AO880" s="248">
        <v>225</v>
      </c>
      <c r="AP880" s="253" t="s">
        <v>22151</v>
      </c>
      <c r="AQ880" s="235">
        <v>6.895458119358298</v>
      </c>
      <c r="AR880" s="236">
        <v>-6.6854948877090523</v>
      </c>
      <c r="AS880" s="238">
        <v>360</v>
      </c>
      <c r="AT880" s="224">
        <v>0</v>
      </c>
      <c r="AU880" s="239">
        <v>-13.513857214557907</v>
      </c>
      <c r="AV880" s="224"/>
      <c r="AW880" s="224">
        <v>0</v>
      </c>
      <c r="AX880" s="43">
        <v>0</v>
      </c>
      <c r="AY880" s="268">
        <v>999</v>
      </c>
      <c r="AZ880" s="255">
        <v>788</v>
      </c>
      <c r="BA880" s="256">
        <v>211</v>
      </c>
      <c r="BB880" s="257">
        <v>0</v>
      </c>
      <c r="BC880" s="257">
        <v>0</v>
      </c>
      <c r="BD880" s="267" t="s">
        <v>22151</v>
      </c>
    </row>
    <row r="881" spans="1:56" x14ac:dyDescent="0.3">
      <c r="A881" s="48" t="s">
        <v>13529</v>
      </c>
      <c r="B881" s="1" t="s">
        <v>13531</v>
      </c>
      <c r="C881" s="1" t="s">
        <v>13530</v>
      </c>
      <c r="D881" s="121" t="s">
        <v>11380</v>
      </c>
      <c r="E881" s="1" t="s">
        <v>1449</v>
      </c>
      <c r="F881" s="1" t="s">
        <v>6120</v>
      </c>
      <c r="G881" s="1" t="s">
        <v>1373</v>
      </c>
      <c r="H881" s="104">
        <v>12938</v>
      </c>
      <c r="I881" s="104" t="s">
        <v>11832</v>
      </c>
      <c r="J881" s="104" t="e">
        <v>#VALUE!</v>
      </c>
      <c r="K881" s="104" t="s">
        <v>13533</v>
      </c>
      <c r="L881" s="173">
        <v>0</v>
      </c>
      <c r="M881" s="173">
        <v>0</v>
      </c>
      <c r="N881" s="68">
        <v>0</v>
      </c>
      <c r="O881" s="86">
        <v>0</v>
      </c>
      <c r="P881" s="86">
        <v>0</v>
      </c>
      <c r="Q881" s="86">
        <v>0</v>
      </c>
      <c r="R881" s="86">
        <v>0</v>
      </c>
      <c r="S881" s="86">
        <v>0</v>
      </c>
      <c r="T881" s="86">
        <v>0</v>
      </c>
      <c r="U881" s="86">
        <v>0</v>
      </c>
      <c r="V881" s="86">
        <v>0</v>
      </c>
      <c r="W881" s="86">
        <v>0</v>
      </c>
      <c r="X881" s="86">
        <v>0</v>
      </c>
      <c r="Y881" s="86">
        <v>0</v>
      </c>
      <c r="Z881" s="86">
        <v>0</v>
      </c>
      <c r="AA881" s="49">
        <v>0</v>
      </c>
      <c r="AB881" s="7">
        <v>0</v>
      </c>
      <c r="AC881" s="7">
        <v>0</v>
      </c>
      <c r="AD881" s="7">
        <v>0</v>
      </c>
      <c r="AE881" s="7">
        <v>0</v>
      </c>
      <c r="AF881" s="7">
        <v>0</v>
      </c>
      <c r="AG881" s="7">
        <v>0</v>
      </c>
      <c r="AH881" s="7">
        <v>0</v>
      </c>
      <c r="AI881" s="7">
        <v>0</v>
      </c>
      <c r="AJ881" s="89">
        <v>0.20996323164924546</v>
      </c>
      <c r="AK881" s="7">
        <v>0</v>
      </c>
      <c r="AL881" s="7">
        <v>0.20996323164924546</v>
      </c>
      <c r="AM881" s="84">
        <v>360</v>
      </c>
      <c r="AN881" s="7">
        <v>0.20996323164924546</v>
      </c>
      <c r="AO881" s="18">
        <v>225</v>
      </c>
      <c r="AP881" s="18" t="s">
        <v>22151</v>
      </c>
      <c r="AQ881" s="49">
        <v>6.895458119358298</v>
      </c>
      <c r="AR881" s="50">
        <v>-6.6854948877090523</v>
      </c>
      <c r="AS881" s="108">
        <v>360</v>
      </c>
      <c r="AT881" s="15">
        <v>0</v>
      </c>
      <c r="AU881" s="46">
        <v>-13.513857214557907</v>
      </c>
      <c r="AV881" s="20"/>
      <c r="AW881" s="20">
        <v>0</v>
      </c>
      <c r="AX881" s="43">
        <v>0</v>
      </c>
      <c r="AY881" s="167">
        <v>999</v>
      </c>
      <c r="AZ881" s="110">
        <v>788</v>
      </c>
      <c r="BA881" s="71">
        <v>211</v>
      </c>
      <c r="BB881" s="162">
        <v>0</v>
      </c>
      <c r="BC881" s="162">
        <v>0</v>
      </c>
      <c r="BD881" s="267" t="s">
        <v>22151</v>
      </c>
    </row>
    <row r="882" spans="1:56" x14ac:dyDescent="0.3">
      <c r="A882" s="114" t="s">
        <v>12346</v>
      </c>
      <c r="B882" s="33" t="s">
        <v>12347</v>
      </c>
      <c r="C882" s="33" t="s">
        <v>7041</v>
      </c>
      <c r="D882" s="121" t="s">
        <v>11278</v>
      </c>
      <c r="E882" s="33" t="s">
        <v>1372</v>
      </c>
      <c r="F882" s="114" t="s">
        <v>6120</v>
      </c>
      <c r="G882" s="1" t="s">
        <v>1373</v>
      </c>
      <c r="H882" s="114">
        <v>12876</v>
      </c>
      <c r="I882" s="114" t="s">
        <v>11279</v>
      </c>
      <c r="J882" s="114" t="e">
        <v>#VALUE!</v>
      </c>
      <c r="K882" s="114" t="s">
        <v>12349</v>
      </c>
      <c r="L882" s="172">
        <v>0</v>
      </c>
      <c r="M882" s="172">
        <v>0</v>
      </c>
      <c r="N882" s="115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35">
        <v>0</v>
      </c>
      <c r="V882" s="135">
        <v>0</v>
      </c>
      <c r="W882" s="135">
        <v>0</v>
      </c>
      <c r="X882" s="135">
        <v>0</v>
      </c>
      <c r="Y882" s="135">
        <v>0</v>
      </c>
      <c r="Z882" s="135">
        <v>0</v>
      </c>
      <c r="AA882" s="136">
        <v>0</v>
      </c>
      <c r="AB882" s="116">
        <v>0</v>
      </c>
      <c r="AC882" s="116">
        <v>0</v>
      </c>
      <c r="AD882" s="116">
        <v>0</v>
      </c>
      <c r="AE882" s="116">
        <v>0</v>
      </c>
      <c r="AF882" s="116">
        <v>0</v>
      </c>
      <c r="AG882" s="116">
        <v>0</v>
      </c>
      <c r="AH882" s="116">
        <v>0</v>
      </c>
      <c r="AI882" s="116">
        <v>0</v>
      </c>
      <c r="AJ882" s="137">
        <v>0.20996323164924546</v>
      </c>
      <c r="AK882" s="116">
        <v>0</v>
      </c>
      <c r="AL882" s="116">
        <v>0.20996323164924546</v>
      </c>
      <c r="AM882" s="115">
        <v>360</v>
      </c>
      <c r="AN882" s="116">
        <v>0.20996323164924546</v>
      </c>
      <c r="AO882" s="119">
        <v>225</v>
      </c>
      <c r="AP882" s="119" t="s">
        <v>22151</v>
      </c>
      <c r="AQ882" s="70">
        <v>6.895458119358298</v>
      </c>
      <c r="AR882" s="139">
        <v>-6.6854948877090523</v>
      </c>
      <c r="AS882" s="138">
        <v>360</v>
      </c>
      <c r="AT882" s="116">
        <v>0</v>
      </c>
      <c r="AU882" s="117">
        <v>-13.513857214557907</v>
      </c>
      <c r="AV882" s="116"/>
      <c r="AW882" s="116">
        <v>0</v>
      </c>
      <c r="AX882" s="43">
        <v>0</v>
      </c>
      <c r="AY882" s="168">
        <v>999</v>
      </c>
      <c r="AZ882" s="168">
        <v>788</v>
      </c>
      <c r="BA882" s="120">
        <v>211</v>
      </c>
      <c r="BB882" s="161">
        <v>0</v>
      </c>
      <c r="BC882" s="161">
        <v>0</v>
      </c>
      <c r="BD882" s="267" t="s">
        <v>22151</v>
      </c>
    </row>
    <row r="883" spans="1:56" x14ac:dyDescent="0.3">
      <c r="A883" s="48" t="s">
        <v>8312</v>
      </c>
      <c r="B883" s="33" t="s">
        <v>8313</v>
      </c>
      <c r="C883" s="33" t="s">
        <v>6589</v>
      </c>
      <c r="D883" s="121" t="s">
        <v>8993</v>
      </c>
      <c r="E883" s="33" t="s">
        <v>1434</v>
      </c>
      <c r="F883" s="1" t="s">
        <v>9094</v>
      </c>
      <c r="G883" s="1" t="s">
        <v>1373</v>
      </c>
      <c r="H883" s="104">
        <v>7836</v>
      </c>
      <c r="I883" s="104" t="s">
        <v>9789</v>
      </c>
      <c r="J883" s="104" t="e">
        <v>#VALUE!</v>
      </c>
      <c r="K883" s="104" t="s">
        <v>8996</v>
      </c>
      <c r="L883" s="173">
        <v>0</v>
      </c>
      <c r="M883" s="173">
        <v>0</v>
      </c>
      <c r="N883" s="68">
        <v>0</v>
      </c>
      <c r="O883" s="86">
        <v>0</v>
      </c>
      <c r="P883" s="86">
        <v>0</v>
      </c>
      <c r="Q883" s="86">
        <v>0</v>
      </c>
      <c r="R883" s="86">
        <v>0</v>
      </c>
      <c r="S883" s="86">
        <v>0</v>
      </c>
      <c r="T883" s="86">
        <v>0</v>
      </c>
      <c r="U883" s="86">
        <v>0</v>
      </c>
      <c r="V883" s="86">
        <v>0</v>
      </c>
      <c r="W883" s="86">
        <v>0</v>
      </c>
      <c r="X883" s="86">
        <v>0</v>
      </c>
      <c r="Y883" s="86">
        <v>0</v>
      </c>
      <c r="Z883" s="86">
        <v>0</v>
      </c>
      <c r="AA883" s="49">
        <v>0</v>
      </c>
      <c r="AB883" s="7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7">
        <v>0</v>
      </c>
      <c r="AJ883" s="89">
        <v>0.20996323164924546</v>
      </c>
      <c r="AK883" s="7">
        <v>0</v>
      </c>
      <c r="AL883" s="36">
        <v>0.20996323164924546</v>
      </c>
      <c r="AM883" s="106">
        <v>360</v>
      </c>
      <c r="AN883" s="36">
        <v>0.20996323164924546</v>
      </c>
      <c r="AO883" s="37">
        <v>225</v>
      </c>
      <c r="AP883" s="37" t="s">
        <v>22151</v>
      </c>
      <c r="AQ883" s="70">
        <v>6.895458119358298</v>
      </c>
      <c r="AR883" s="71">
        <v>-6.6854948877090523</v>
      </c>
      <c r="AS883" s="110">
        <v>360</v>
      </c>
      <c r="AT883" s="36">
        <v>0</v>
      </c>
      <c r="AU883" s="45">
        <v>-13.513857214557907</v>
      </c>
      <c r="AV883" s="36"/>
      <c r="AW883" s="36">
        <v>0</v>
      </c>
      <c r="AX883" s="43">
        <v>0</v>
      </c>
      <c r="AY883" s="167">
        <v>999</v>
      </c>
      <c r="AZ883" s="110">
        <v>788</v>
      </c>
      <c r="BA883" s="71">
        <v>211</v>
      </c>
      <c r="BB883" s="162">
        <v>0</v>
      </c>
      <c r="BC883" s="162">
        <v>0</v>
      </c>
      <c r="BD883" s="267" t="s">
        <v>22151</v>
      </c>
    </row>
    <row r="884" spans="1:56" x14ac:dyDescent="0.3">
      <c r="A884" s="26" t="s">
        <v>8277</v>
      </c>
      <c r="B884" s="33" t="s">
        <v>8278</v>
      </c>
      <c r="C884" s="33" t="s">
        <v>6594</v>
      </c>
      <c r="D884" s="121" t="s">
        <v>8362</v>
      </c>
      <c r="E884" s="33" t="s">
        <v>1434</v>
      </c>
      <c r="F884" s="1" t="s">
        <v>9094</v>
      </c>
      <c r="G884" s="1" t="s">
        <v>1373</v>
      </c>
      <c r="H884" s="1">
        <v>11243</v>
      </c>
      <c r="I884" s="1" t="s">
        <v>9343</v>
      </c>
      <c r="J884" s="1" t="e">
        <v>#VALUE!</v>
      </c>
      <c r="K884" s="1" t="s">
        <v>8365</v>
      </c>
      <c r="L884" s="170">
        <v>0</v>
      </c>
      <c r="M884" s="170">
        <v>0</v>
      </c>
      <c r="N884" s="68">
        <v>0</v>
      </c>
      <c r="O884" s="85">
        <v>0</v>
      </c>
      <c r="P884" s="85">
        <v>0</v>
      </c>
      <c r="Q884" s="85">
        <v>0</v>
      </c>
      <c r="R884" s="85">
        <v>0</v>
      </c>
      <c r="S884" s="85">
        <v>0</v>
      </c>
      <c r="T884" s="85">
        <v>0</v>
      </c>
      <c r="U884" s="85">
        <v>0</v>
      </c>
      <c r="V884" s="85">
        <v>0</v>
      </c>
      <c r="W884" s="85">
        <v>0</v>
      </c>
      <c r="X884" s="85">
        <v>0</v>
      </c>
      <c r="Y884" s="85">
        <v>0</v>
      </c>
      <c r="Z884" s="85">
        <v>0</v>
      </c>
      <c r="AA884" s="87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88">
        <v>0.20996323164924546</v>
      </c>
      <c r="AK884" s="5">
        <v>0</v>
      </c>
      <c r="AL884" s="5">
        <v>0.20996323164924546</v>
      </c>
      <c r="AM884" s="68">
        <v>360</v>
      </c>
      <c r="AN884" s="5">
        <v>0.20996323164924546</v>
      </c>
      <c r="AO884" s="17">
        <v>225</v>
      </c>
      <c r="AP884" s="17" t="s">
        <v>22151</v>
      </c>
      <c r="AQ884" s="49">
        <v>6.895458119358298</v>
      </c>
      <c r="AR884" s="7">
        <v>-6.6854948877090523</v>
      </c>
      <c r="AS884" s="84">
        <v>360</v>
      </c>
      <c r="AT884" s="14">
        <v>0</v>
      </c>
      <c r="AU884" s="42">
        <v>-13.513857214557907</v>
      </c>
      <c r="AV884" s="19"/>
      <c r="AW884" s="19">
        <v>0</v>
      </c>
      <c r="AX884" s="43">
        <v>0</v>
      </c>
      <c r="AY884" s="167">
        <v>999</v>
      </c>
      <c r="AZ884" s="167">
        <v>788</v>
      </c>
      <c r="BA884" s="113">
        <v>211</v>
      </c>
      <c r="BB884" s="160">
        <v>0</v>
      </c>
      <c r="BC884" s="160">
        <v>0</v>
      </c>
      <c r="BD884" s="267" t="s">
        <v>22151</v>
      </c>
    </row>
    <row r="885" spans="1:56" x14ac:dyDescent="0.3">
      <c r="A885" s="73" t="s">
        <v>3514</v>
      </c>
      <c r="B885" s="33" t="s">
        <v>8069</v>
      </c>
      <c r="C885" s="33" t="s">
        <v>6655</v>
      </c>
      <c r="D885" s="121" t="s">
        <v>990</v>
      </c>
      <c r="E885" s="33" t="s">
        <v>1526</v>
      </c>
      <c r="F885" s="1" t="s">
        <v>9094</v>
      </c>
      <c r="G885" s="1" t="s">
        <v>1373</v>
      </c>
      <c r="H885" s="1">
        <v>9895</v>
      </c>
      <c r="I885" s="1" t="s">
        <v>9649</v>
      </c>
      <c r="J885" s="1" t="e">
        <v>#VALUE!</v>
      </c>
      <c r="K885" s="1" t="s">
        <v>6233</v>
      </c>
      <c r="L885" s="170">
        <v>0</v>
      </c>
      <c r="M885" s="170">
        <v>0</v>
      </c>
      <c r="N885" s="68">
        <v>0</v>
      </c>
      <c r="O885" s="85">
        <v>0</v>
      </c>
      <c r="P885" s="85">
        <v>0</v>
      </c>
      <c r="Q885" s="85">
        <v>0</v>
      </c>
      <c r="R885" s="85">
        <v>0</v>
      </c>
      <c r="S885" s="85">
        <v>0</v>
      </c>
      <c r="T885" s="85">
        <v>0</v>
      </c>
      <c r="U885" s="85">
        <v>0</v>
      </c>
      <c r="V885" s="85">
        <v>0</v>
      </c>
      <c r="W885" s="85">
        <v>0</v>
      </c>
      <c r="X885" s="85">
        <v>0</v>
      </c>
      <c r="Y885" s="85">
        <v>0</v>
      </c>
      <c r="Z885" s="85">
        <v>0</v>
      </c>
      <c r="AA885" s="87">
        <v>0</v>
      </c>
      <c r="AB885" s="5">
        <v>0</v>
      </c>
      <c r="AC885" s="34">
        <v>0</v>
      </c>
      <c r="AD885" s="34">
        <v>0</v>
      </c>
      <c r="AE885" s="34">
        <v>0</v>
      </c>
      <c r="AF885" s="34">
        <v>0</v>
      </c>
      <c r="AG885" s="34">
        <v>0</v>
      </c>
      <c r="AH885" s="34">
        <v>0</v>
      </c>
      <c r="AI885" s="5">
        <v>0</v>
      </c>
      <c r="AJ885" s="88">
        <v>0.20996323164924546</v>
      </c>
      <c r="AK885" s="5">
        <v>0</v>
      </c>
      <c r="AL885" s="34">
        <v>0.20996323164924546</v>
      </c>
      <c r="AM885" s="105">
        <v>360</v>
      </c>
      <c r="AN885" s="34">
        <v>0.20996323164924546</v>
      </c>
      <c r="AO885" s="35">
        <v>225</v>
      </c>
      <c r="AP885" s="35" t="s">
        <v>22151</v>
      </c>
      <c r="AQ885" s="70">
        <v>6.895458119358298</v>
      </c>
      <c r="AR885" s="71">
        <v>-6.6854948877090523</v>
      </c>
      <c r="AS885" s="110">
        <v>360</v>
      </c>
      <c r="AT885" s="34">
        <v>0</v>
      </c>
      <c r="AU885" s="44">
        <v>-13.513857214557907</v>
      </c>
      <c r="AV885" s="34"/>
      <c r="AW885" s="34">
        <v>0</v>
      </c>
      <c r="AX885" s="43">
        <v>0</v>
      </c>
      <c r="AY885" s="167">
        <v>999</v>
      </c>
      <c r="AZ885" s="167">
        <v>788</v>
      </c>
      <c r="BA885" s="113">
        <v>211</v>
      </c>
      <c r="BB885" s="160">
        <v>0</v>
      </c>
      <c r="BC885" s="160">
        <v>0</v>
      </c>
      <c r="BD885" s="267" t="s">
        <v>22151</v>
      </c>
    </row>
    <row r="886" spans="1:56" x14ac:dyDescent="0.3">
      <c r="A886" s="48" t="s">
        <v>13534</v>
      </c>
      <c r="B886" s="1" t="s">
        <v>13535</v>
      </c>
      <c r="C886" s="1" t="s">
        <v>6855</v>
      </c>
      <c r="D886" s="121" t="s">
        <v>13131</v>
      </c>
      <c r="E886" s="1" t="s">
        <v>1430</v>
      </c>
      <c r="F886" s="1" t="s">
        <v>6120</v>
      </c>
      <c r="G886" s="1" t="s">
        <v>1373</v>
      </c>
      <c r="H886" s="104">
        <v>12778</v>
      </c>
      <c r="I886" s="104" t="s">
        <v>13536</v>
      </c>
      <c r="J886" s="104" t="e">
        <v>#VALUE!</v>
      </c>
      <c r="K886" s="104" t="s">
        <v>13537</v>
      </c>
      <c r="L886" s="173">
        <v>0</v>
      </c>
      <c r="M886" s="173">
        <v>0</v>
      </c>
      <c r="N886" s="68">
        <v>0</v>
      </c>
      <c r="O886" s="86">
        <v>0</v>
      </c>
      <c r="P886" s="86">
        <v>0</v>
      </c>
      <c r="Q886" s="86">
        <v>0</v>
      </c>
      <c r="R886" s="86">
        <v>0</v>
      </c>
      <c r="S886" s="86">
        <v>0</v>
      </c>
      <c r="T886" s="86">
        <v>0</v>
      </c>
      <c r="U886" s="86">
        <v>0</v>
      </c>
      <c r="V886" s="86">
        <v>0</v>
      </c>
      <c r="W886" s="86">
        <v>0</v>
      </c>
      <c r="X886" s="86">
        <v>0</v>
      </c>
      <c r="Y886" s="86">
        <v>0</v>
      </c>
      <c r="Z886" s="86">
        <v>0</v>
      </c>
      <c r="AA886" s="49">
        <v>0</v>
      </c>
      <c r="AB886" s="7">
        <v>0</v>
      </c>
      <c r="AC886" s="7">
        <v>0</v>
      </c>
      <c r="AD886" s="7">
        <v>0</v>
      </c>
      <c r="AE886" s="7">
        <v>0</v>
      </c>
      <c r="AF886" s="7">
        <v>0</v>
      </c>
      <c r="AG886" s="7">
        <v>0</v>
      </c>
      <c r="AH886" s="7">
        <v>0</v>
      </c>
      <c r="AI886" s="7">
        <v>0</v>
      </c>
      <c r="AJ886" s="89">
        <v>0.20996323164924546</v>
      </c>
      <c r="AK886" s="7">
        <v>0</v>
      </c>
      <c r="AL886" s="7">
        <v>0.20996323164924546</v>
      </c>
      <c r="AM886" s="84">
        <v>360</v>
      </c>
      <c r="AN886" s="7">
        <v>0.20996323164924546</v>
      </c>
      <c r="AO886" s="18">
        <v>225</v>
      </c>
      <c r="AP886" s="18" t="s">
        <v>22151</v>
      </c>
      <c r="AQ886" s="49">
        <v>6.895458119358298</v>
      </c>
      <c r="AR886" s="50">
        <v>-6.6854948877090523</v>
      </c>
      <c r="AS886" s="108">
        <v>360</v>
      </c>
      <c r="AT886" s="15">
        <v>0</v>
      </c>
      <c r="AU886" s="46">
        <v>-13.513857214557907</v>
      </c>
      <c r="AV886" s="20"/>
      <c r="AW886" s="20">
        <v>0</v>
      </c>
      <c r="AX886" s="43">
        <v>0</v>
      </c>
      <c r="AY886" s="167">
        <v>999</v>
      </c>
      <c r="AZ886" s="110">
        <v>788</v>
      </c>
      <c r="BA886" s="71">
        <v>211</v>
      </c>
      <c r="BB886" s="162">
        <v>0</v>
      </c>
      <c r="BC886" s="162">
        <v>0</v>
      </c>
      <c r="BD886" s="267" t="s">
        <v>22151</v>
      </c>
    </row>
    <row r="887" spans="1:56" x14ac:dyDescent="0.3">
      <c r="A887" s="26" t="s">
        <v>4376</v>
      </c>
      <c r="B887" s="1" t="s">
        <v>7970</v>
      </c>
      <c r="C887" s="1" t="s">
        <v>6987</v>
      </c>
      <c r="D887" s="121" t="s">
        <v>1029</v>
      </c>
      <c r="E887" s="1" t="s">
        <v>1372</v>
      </c>
      <c r="F887" s="1" t="s">
        <v>6120</v>
      </c>
      <c r="G887" s="1" t="s">
        <v>1373</v>
      </c>
      <c r="H887" s="1">
        <v>11334</v>
      </c>
      <c r="I887" s="1" t="s">
        <v>10254</v>
      </c>
      <c r="J887" s="1" t="e">
        <v>#VALUE!</v>
      </c>
      <c r="K887" s="1" t="s">
        <v>5854</v>
      </c>
      <c r="L887" s="170">
        <v>0</v>
      </c>
      <c r="M887" s="170">
        <v>0</v>
      </c>
      <c r="N887" s="68">
        <v>0</v>
      </c>
      <c r="O887" s="85">
        <v>0</v>
      </c>
      <c r="P887" s="85">
        <v>0</v>
      </c>
      <c r="Q887" s="85">
        <v>0</v>
      </c>
      <c r="R887" s="85">
        <v>0</v>
      </c>
      <c r="S887" s="85">
        <v>0</v>
      </c>
      <c r="T887" s="85">
        <v>0</v>
      </c>
      <c r="U887" s="85">
        <v>0</v>
      </c>
      <c r="V887" s="85">
        <v>0</v>
      </c>
      <c r="W887" s="85">
        <v>0</v>
      </c>
      <c r="X887" s="85">
        <v>0</v>
      </c>
      <c r="Y887" s="85">
        <v>0</v>
      </c>
      <c r="Z887" s="85">
        <v>0</v>
      </c>
      <c r="AA887" s="87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88">
        <v>0.20996323164924546</v>
      </c>
      <c r="AK887" s="5">
        <v>0</v>
      </c>
      <c r="AL887" s="5">
        <v>0.20996323164924546</v>
      </c>
      <c r="AM887" s="68">
        <v>360</v>
      </c>
      <c r="AN887" s="5">
        <v>0.20996323164924546</v>
      </c>
      <c r="AO887" s="17">
        <v>225</v>
      </c>
      <c r="AP887" s="17" t="s">
        <v>22151</v>
      </c>
      <c r="AQ887" s="49">
        <v>6.895458119358298</v>
      </c>
      <c r="AR887" s="7">
        <v>-6.6854948877090523</v>
      </c>
      <c r="AS887" s="84">
        <v>360</v>
      </c>
      <c r="AT887" s="14">
        <v>0</v>
      </c>
      <c r="AU887" s="42">
        <v>-13.513857214557907</v>
      </c>
      <c r="AV887" s="19"/>
      <c r="AW887" s="19">
        <v>0</v>
      </c>
      <c r="AX887" s="43">
        <v>0</v>
      </c>
      <c r="AY887" s="167">
        <v>999</v>
      </c>
      <c r="AZ887" s="167">
        <v>788</v>
      </c>
      <c r="BA887" s="113">
        <v>211</v>
      </c>
      <c r="BB887" s="160">
        <v>0</v>
      </c>
      <c r="BC887" s="160">
        <v>0</v>
      </c>
      <c r="BD887" s="267" t="s">
        <v>22151</v>
      </c>
    </row>
    <row r="888" spans="1:56" x14ac:dyDescent="0.3">
      <c r="A888" s="48" t="s">
        <v>13153</v>
      </c>
      <c r="B888" s="33" t="s">
        <v>13154</v>
      </c>
      <c r="C888" s="33" t="s">
        <v>11874</v>
      </c>
      <c r="D888" s="121" t="s">
        <v>11370</v>
      </c>
      <c r="E888" s="33" t="s">
        <v>1430</v>
      </c>
      <c r="F888" s="1" t="s">
        <v>6120</v>
      </c>
      <c r="G888" s="1" t="s">
        <v>1373</v>
      </c>
      <c r="H888" s="48">
        <v>17030</v>
      </c>
      <c r="I888" s="48" t="s">
        <v>14918</v>
      </c>
      <c r="J888" s="48" t="e">
        <v>#VALUE!</v>
      </c>
      <c r="K888" s="48" t="s">
        <v>13155</v>
      </c>
      <c r="L888" s="175">
        <v>0</v>
      </c>
      <c r="M888" s="175">
        <v>0</v>
      </c>
      <c r="N888" s="68">
        <v>0</v>
      </c>
      <c r="O888" s="86">
        <v>0</v>
      </c>
      <c r="P888" s="86">
        <v>0</v>
      </c>
      <c r="Q888" s="102">
        <v>0</v>
      </c>
      <c r="R888" s="102">
        <v>0</v>
      </c>
      <c r="S888" s="102">
        <v>0</v>
      </c>
      <c r="T888" s="102">
        <v>0</v>
      </c>
      <c r="U888" s="102">
        <v>0</v>
      </c>
      <c r="V888" s="102">
        <v>0</v>
      </c>
      <c r="W888" s="102">
        <v>0</v>
      </c>
      <c r="X888" s="102">
        <v>0</v>
      </c>
      <c r="Y888" s="102">
        <v>0</v>
      </c>
      <c r="Z888" s="102">
        <v>0</v>
      </c>
      <c r="AA888" s="69">
        <v>0</v>
      </c>
      <c r="AB888" s="29">
        <v>0</v>
      </c>
      <c r="AC888" s="29">
        <v>0</v>
      </c>
      <c r="AD888" s="29">
        <v>0</v>
      </c>
      <c r="AE888" s="29">
        <v>0</v>
      </c>
      <c r="AF888" s="29">
        <v>0</v>
      </c>
      <c r="AG888" s="29">
        <v>0</v>
      </c>
      <c r="AH888" s="29">
        <v>0</v>
      </c>
      <c r="AI888" s="29">
        <v>0</v>
      </c>
      <c r="AJ888" s="103">
        <v>0.20996323164924546</v>
      </c>
      <c r="AK888" s="29">
        <v>0</v>
      </c>
      <c r="AL888" s="29">
        <v>0.20996323164924546</v>
      </c>
      <c r="AM888" s="101">
        <v>360</v>
      </c>
      <c r="AN888" s="29">
        <v>0.20996323164924546</v>
      </c>
      <c r="AO888" s="30">
        <v>225</v>
      </c>
      <c r="AP888" s="30" t="s">
        <v>22151</v>
      </c>
      <c r="AQ888" s="69">
        <v>6.895458119358298</v>
      </c>
      <c r="AR888" s="90">
        <v>-6.6854948877090523</v>
      </c>
      <c r="AS888" s="107">
        <v>360</v>
      </c>
      <c r="AT888" s="29">
        <v>0</v>
      </c>
      <c r="AU888" s="47">
        <v>-13.513857214557907</v>
      </c>
      <c r="AV888" s="29"/>
      <c r="AW888" s="29">
        <v>0</v>
      </c>
      <c r="AX888" s="43">
        <v>0</v>
      </c>
      <c r="AY888" s="167">
        <v>999</v>
      </c>
      <c r="AZ888" s="110">
        <v>788</v>
      </c>
      <c r="BA888" s="71">
        <v>211</v>
      </c>
      <c r="BB888" s="162">
        <v>0</v>
      </c>
      <c r="BC888" s="162">
        <v>0</v>
      </c>
      <c r="BD888" s="267" t="s">
        <v>22151</v>
      </c>
    </row>
    <row r="889" spans="1:56" x14ac:dyDescent="0.3">
      <c r="A889" s="179" t="s">
        <v>14577</v>
      </c>
      <c r="B889" s="1" t="s">
        <v>14578</v>
      </c>
      <c r="C889" s="1" t="s">
        <v>6623</v>
      </c>
      <c r="D889" s="121" t="s">
        <v>14278</v>
      </c>
      <c r="E889" s="1" t="s">
        <v>1434</v>
      </c>
      <c r="F889" s="1" t="s">
        <v>9094</v>
      </c>
      <c r="G889" s="1" t="s">
        <v>1373</v>
      </c>
      <c r="H889" s="216">
        <v>11449</v>
      </c>
      <c r="I889" s="216" t="s">
        <v>14512</v>
      </c>
      <c r="J889" s="244" t="e">
        <v>#VALUE!</v>
      </c>
      <c r="K889" s="244" t="s">
        <v>15116</v>
      </c>
      <c r="L889" s="171">
        <v>0</v>
      </c>
      <c r="M889" s="171">
        <v>0</v>
      </c>
      <c r="N889" s="221">
        <v>0</v>
      </c>
      <c r="O889" s="95">
        <v>0</v>
      </c>
      <c r="P889" s="95">
        <v>0</v>
      </c>
      <c r="Q889" s="222">
        <v>0</v>
      </c>
      <c r="R889" s="95">
        <v>0</v>
      </c>
      <c r="S889" s="95">
        <v>0</v>
      </c>
      <c r="T889" s="222">
        <v>0</v>
      </c>
      <c r="U889" s="222">
        <v>0</v>
      </c>
      <c r="V889" s="222">
        <v>0</v>
      </c>
      <c r="W889" s="222">
        <v>0</v>
      </c>
      <c r="X889" s="222">
        <v>0</v>
      </c>
      <c r="Y889" s="222">
        <v>0</v>
      </c>
      <c r="Z889" s="222">
        <v>0</v>
      </c>
      <c r="AA889" s="223">
        <v>0</v>
      </c>
      <c r="AB889" s="224">
        <v>0</v>
      </c>
      <c r="AC889" s="224">
        <v>0</v>
      </c>
      <c r="AD889" s="245">
        <v>0</v>
      </c>
      <c r="AE889" s="224">
        <v>0</v>
      </c>
      <c r="AF889" s="245">
        <v>0</v>
      </c>
      <c r="AG889" s="245">
        <v>0</v>
      </c>
      <c r="AH889" s="224">
        <v>0</v>
      </c>
      <c r="AI889" s="224">
        <v>0</v>
      </c>
      <c r="AJ889" s="227">
        <v>0.20996323164924546</v>
      </c>
      <c r="AK889" s="224">
        <v>0</v>
      </c>
      <c r="AL889" s="228">
        <v>0.20996323164924546</v>
      </c>
      <c r="AM889" s="246">
        <v>360</v>
      </c>
      <c r="AN889" s="247">
        <v>0.20996323164924546</v>
      </c>
      <c r="AO889" s="248">
        <v>225</v>
      </c>
      <c r="AP889" s="253" t="s">
        <v>22151</v>
      </c>
      <c r="AQ889" s="235">
        <v>6.895458119358298</v>
      </c>
      <c r="AR889" s="236">
        <v>-6.6854948877090523</v>
      </c>
      <c r="AS889" s="238">
        <v>360</v>
      </c>
      <c r="AT889" s="224">
        <v>0</v>
      </c>
      <c r="AU889" s="239">
        <v>-13.513857214557907</v>
      </c>
      <c r="AV889" s="224"/>
      <c r="AW889" s="224">
        <v>0</v>
      </c>
      <c r="AX889" s="43">
        <v>0</v>
      </c>
      <c r="AY889" s="268">
        <v>999</v>
      </c>
      <c r="AZ889" s="255">
        <v>788</v>
      </c>
      <c r="BA889" s="256">
        <v>211</v>
      </c>
      <c r="BB889" s="257">
        <v>0</v>
      </c>
      <c r="BC889" s="257">
        <v>0</v>
      </c>
      <c r="BD889" s="267" t="s">
        <v>22151</v>
      </c>
    </row>
    <row r="890" spans="1:56" x14ac:dyDescent="0.3">
      <c r="A890" s="61" t="s">
        <v>2722</v>
      </c>
      <c r="B890" s="33" t="s">
        <v>8015</v>
      </c>
      <c r="C890" s="33" t="s">
        <v>6715</v>
      </c>
      <c r="D890" s="121" t="s">
        <v>1212</v>
      </c>
      <c r="E890" s="33" t="s">
        <v>1398</v>
      </c>
      <c r="F890" s="1" t="s">
        <v>9094</v>
      </c>
      <c r="G890" s="1" t="s">
        <v>1373</v>
      </c>
      <c r="H890" s="104">
        <v>7731</v>
      </c>
      <c r="I890" s="104" t="s">
        <v>9570</v>
      </c>
      <c r="J890" s="104" t="e">
        <v>#VALUE!</v>
      </c>
      <c r="K890" s="104" t="s">
        <v>5994</v>
      </c>
      <c r="L890" s="173">
        <v>0</v>
      </c>
      <c r="M890" s="173">
        <v>0</v>
      </c>
      <c r="N890" s="68">
        <v>0</v>
      </c>
      <c r="O890" s="86">
        <v>0</v>
      </c>
      <c r="P890" s="86">
        <v>0</v>
      </c>
      <c r="Q890" s="82">
        <v>0</v>
      </c>
      <c r="R890" s="82">
        <v>0</v>
      </c>
      <c r="S890" s="82">
        <v>0</v>
      </c>
      <c r="T890" s="82">
        <v>0</v>
      </c>
      <c r="U890" s="82">
        <v>0</v>
      </c>
      <c r="V890" s="82">
        <v>0</v>
      </c>
      <c r="W890" s="82">
        <v>0</v>
      </c>
      <c r="X890" s="82">
        <v>0</v>
      </c>
      <c r="Y890" s="82">
        <v>0</v>
      </c>
      <c r="Z890" s="82">
        <v>0</v>
      </c>
      <c r="AA890" s="56">
        <v>0</v>
      </c>
      <c r="AB890" s="57">
        <v>0</v>
      </c>
      <c r="AC890" s="57">
        <v>0</v>
      </c>
      <c r="AD890" s="57">
        <v>0</v>
      </c>
      <c r="AE890" s="57">
        <v>0</v>
      </c>
      <c r="AF890" s="57">
        <v>0</v>
      </c>
      <c r="AG890" s="57">
        <v>0</v>
      </c>
      <c r="AH890" s="57">
        <v>0</v>
      </c>
      <c r="AI890" s="57">
        <v>0</v>
      </c>
      <c r="AJ890" s="83">
        <v>0.20996323164924546</v>
      </c>
      <c r="AK890" s="57">
        <v>0</v>
      </c>
      <c r="AL890" s="57">
        <v>0.20996323164924546</v>
      </c>
      <c r="AM890" s="81">
        <v>360</v>
      </c>
      <c r="AN890" s="57">
        <v>0.20996323164924546</v>
      </c>
      <c r="AO890" s="62">
        <v>225</v>
      </c>
      <c r="AP890" s="62" t="s">
        <v>22151</v>
      </c>
      <c r="AQ890" s="56">
        <v>6.895458119358298</v>
      </c>
      <c r="AR890" s="58">
        <v>-6.6854948877090523</v>
      </c>
      <c r="AS890" s="109">
        <v>360</v>
      </c>
      <c r="AT890" s="57">
        <v>0</v>
      </c>
      <c r="AU890" s="63">
        <v>-13.513857214557907</v>
      </c>
      <c r="AV890" s="57"/>
      <c r="AW890" s="57">
        <v>0</v>
      </c>
      <c r="AX890" s="43">
        <v>0</v>
      </c>
      <c r="AY890" s="167">
        <v>999</v>
      </c>
      <c r="AZ890" s="110">
        <v>788</v>
      </c>
      <c r="BA890" s="71">
        <v>211</v>
      </c>
      <c r="BB890" s="162">
        <v>0</v>
      </c>
      <c r="BC890" s="162">
        <v>0</v>
      </c>
      <c r="BD890" s="267" t="s">
        <v>22151</v>
      </c>
    </row>
    <row r="891" spans="1:56" x14ac:dyDescent="0.3">
      <c r="A891" s="134" t="s">
        <v>13228</v>
      </c>
      <c r="B891" s="33" t="s">
        <v>13229</v>
      </c>
      <c r="C891" s="33" t="s">
        <v>6657</v>
      </c>
      <c r="D891" s="121" t="s">
        <v>11752</v>
      </c>
      <c r="E891" s="33" t="s">
        <v>1416</v>
      </c>
      <c r="F891" s="114" t="s">
        <v>9094</v>
      </c>
      <c r="G891" s="1" t="s">
        <v>1373</v>
      </c>
      <c r="H891" s="134">
        <v>15036</v>
      </c>
      <c r="I891" s="134" t="s">
        <v>13230</v>
      </c>
      <c r="J891" s="134" t="e">
        <v>#VALUE!</v>
      </c>
      <c r="K891" s="134" t="s">
        <v>13231</v>
      </c>
      <c r="L891" s="174">
        <v>0</v>
      </c>
      <c r="M891" s="174">
        <v>0</v>
      </c>
      <c r="N891" s="115">
        <v>0</v>
      </c>
      <c r="O891" s="143">
        <v>0</v>
      </c>
      <c r="P891" s="143">
        <v>0</v>
      </c>
      <c r="Q891" s="143">
        <v>0</v>
      </c>
      <c r="R891" s="143">
        <v>0</v>
      </c>
      <c r="S891" s="143">
        <v>0</v>
      </c>
      <c r="T891" s="143">
        <v>0</v>
      </c>
      <c r="U891" s="143">
        <v>0</v>
      </c>
      <c r="V891" s="143">
        <v>0</v>
      </c>
      <c r="W891" s="143">
        <v>0</v>
      </c>
      <c r="X891" s="143">
        <v>0</v>
      </c>
      <c r="Y891" s="143">
        <v>0</v>
      </c>
      <c r="Z891" s="143">
        <v>0</v>
      </c>
      <c r="AA891" s="142">
        <v>0</v>
      </c>
      <c r="AB891" s="139">
        <v>0</v>
      </c>
      <c r="AC891" s="139">
        <v>0</v>
      </c>
      <c r="AD891" s="139">
        <v>0</v>
      </c>
      <c r="AE891" s="139">
        <v>0</v>
      </c>
      <c r="AF891" s="139">
        <v>0</v>
      </c>
      <c r="AG891" s="139">
        <v>0</v>
      </c>
      <c r="AH891" s="139">
        <v>0</v>
      </c>
      <c r="AI891" s="139">
        <v>0</v>
      </c>
      <c r="AJ891" s="144">
        <v>0.20996323164924546</v>
      </c>
      <c r="AK891" s="139">
        <v>0</v>
      </c>
      <c r="AL891" s="139">
        <v>0.20996323164924546</v>
      </c>
      <c r="AM891" s="138">
        <v>360</v>
      </c>
      <c r="AN891" s="139">
        <v>0.20996323164924546</v>
      </c>
      <c r="AO891" s="141">
        <v>225</v>
      </c>
      <c r="AP891" s="141" t="s">
        <v>22151</v>
      </c>
      <c r="AQ891" s="70">
        <v>6.895458119358298</v>
      </c>
      <c r="AR891" s="139">
        <v>-6.6854948877090523</v>
      </c>
      <c r="AS891" s="138">
        <v>360</v>
      </c>
      <c r="AT891" s="139">
        <v>0</v>
      </c>
      <c r="AU891" s="145">
        <v>-13.513857214557907</v>
      </c>
      <c r="AV891" s="139"/>
      <c r="AW891" s="139">
        <v>0</v>
      </c>
      <c r="AX891" s="43">
        <v>0</v>
      </c>
      <c r="AY891" s="168">
        <v>999</v>
      </c>
      <c r="AZ891" s="155">
        <v>788</v>
      </c>
      <c r="BA891" s="146">
        <v>211</v>
      </c>
      <c r="BB891" s="163">
        <v>0</v>
      </c>
      <c r="BC891" s="163">
        <v>0</v>
      </c>
      <c r="BD891" s="267" t="s">
        <v>22151</v>
      </c>
    </row>
    <row r="892" spans="1:56" x14ac:dyDescent="0.3">
      <c r="A892" s="48" t="s">
        <v>3104</v>
      </c>
      <c r="B892" s="33" t="s">
        <v>8080</v>
      </c>
      <c r="C892" s="33" t="s">
        <v>7064</v>
      </c>
      <c r="D892" s="121" t="s">
        <v>1129</v>
      </c>
      <c r="E892" s="33" t="s">
        <v>1402</v>
      </c>
      <c r="F892" s="1" t="s">
        <v>6120</v>
      </c>
      <c r="G892" s="1" t="s">
        <v>1373</v>
      </c>
      <c r="H892" s="104">
        <v>8110</v>
      </c>
      <c r="I892" s="104" t="s">
        <v>10727</v>
      </c>
      <c r="J892" s="104" t="e">
        <v>#VALUE!</v>
      </c>
      <c r="K892" s="104" t="s">
        <v>6283</v>
      </c>
      <c r="L892" s="173">
        <v>0</v>
      </c>
      <c r="M892" s="173">
        <v>0</v>
      </c>
      <c r="N892" s="68">
        <v>0</v>
      </c>
      <c r="O892" s="86">
        <v>0</v>
      </c>
      <c r="P892" s="86">
        <v>0</v>
      </c>
      <c r="Q892" s="86">
        <v>0</v>
      </c>
      <c r="R892" s="86">
        <v>0</v>
      </c>
      <c r="S892" s="86">
        <v>0</v>
      </c>
      <c r="T892" s="86">
        <v>0</v>
      </c>
      <c r="U892" s="86">
        <v>0</v>
      </c>
      <c r="V892" s="86">
        <v>0</v>
      </c>
      <c r="W892" s="86">
        <v>0</v>
      </c>
      <c r="X892" s="86">
        <v>0</v>
      </c>
      <c r="Y892" s="86">
        <v>0</v>
      </c>
      <c r="Z892" s="86">
        <v>0</v>
      </c>
      <c r="AA892" s="49">
        <v>0</v>
      </c>
      <c r="AB892" s="7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7">
        <v>0</v>
      </c>
      <c r="AJ892" s="89">
        <v>0.20996323164924546</v>
      </c>
      <c r="AK892" s="7">
        <v>0</v>
      </c>
      <c r="AL892" s="36">
        <v>0.20996323164924546</v>
      </c>
      <c r="AM892" s="106">
        <v>360</v>
      </c>
      <c r="AN892" s="36">
        <v>0.20996323164924546</v>
      </c>
      <c r="AO892" s="37">
        <v>225</v>
      </c>
      <c r="AP892" s="37" t="s">
        <v>22151</v>
      </c>
      <c r="AQ892" s="70">
        <v>6.895458119358298</v>
      </c>
      <c r="AR892" s="36">
        <v>-6.6854948877090523</v>
      </c>
      <c r="AS892" s="106">
        <v>360</v>
      </c>
      <c r="AT892" s="36">
        <v>0</v>
      </c>
      <c r="AU892" s="45">
        <v>-13.513857214557907</v>
      </c>
      <c r="AV892" s="36"/>
      <c r="AW892" s="36">
        <v>0</v>
      </c>
      <c r="AX892" s="43">
        <v>0</v>
      </c>
      <c r="AY892" s="167">
        <v>999</v>
      </c>
      <c r="AZ892" s="110">
        <v>788</v>
      </c>
      <c r="BA892" s="71">
        <v>211</v>
      </c>
      <c r="BB892" s="162">
        <v>0</v>
      </c>
      <c r="BC892" s="162">
        <v>0</v>
      </c>
      <c r="BD892" s="267" t="s">
        <v>22151</v>
      </c>
    </row>
    <row r="893" spans="1:56" x14ac:dyDescent="0.3">
      <c r="A893" s="48" t="s">
        <v>12937</v>
      </c>
      <c r="B893" s="33" t="s">
        <v>12938</v>
      </c>
      <c r="C893" s="33" t="s">
        <v>6629</v>
      </c>
      <c r="D893" s="121" t="s">
        <v>12939</v>
      </c>
      <c r="E893" s="33" t="s">
        <v>1376</v>
      </c>
      <c r="F893" s="1" t="s">
        <v>6120</v>
      </c>
      <c r="G893" s="1" t="s">
        <v>1373</v>
      </c>
      <c r="H893" s="48">
        <v>13194</v>
      </c>
      <c r="I893" s="48" t="s">
        <v>11772</v>
      </c>
      <c r="J893" s="48" t="e">
        <v>#VALUE!</v>
      </c>
      <c r="K893" s="48" t="s">
        <v>14055</v>
      </c>
      <c r="L893" s="175">
        <v>0</v>
      </c>
      <c r="M893" s="175">
        <v>0</v>
      </c>
      <c r="N893" s="68">
        <v>0</v>
      </c>
      <c r="O893" s="86">
        <v>0</v>
      </c>
      <c r="P893" s="86">
        <v>0</v>
      </c>
      <c r="Q893" s="102">
        <v>0</v>
      </c>
      <c r="R893" s="102">
        <v>0</v>
      </c>
      <c r="S893" s="102">
        <v>0</v>
      </c>
      <c r="T893" s="102">
        <v>0</v>
      </c>
      <c r="U893" s="102">
        <v>0</v>
      </c>
      <c r="V893" s="102">
        <v>0</v>
      </c>
      <c r="W893" s="102">
        <v>0</v>
      </c>
      <c r="X893" s="102">
        <v>0</v>
      </c>
      <c r="Y893" s="102">
        <v>0</v>
      </c>
      <c r="Z893" s="102">
        <v>0</v>
      </c>
      <c r="AA893" s="69">
        <v>0</v>
      </c>
      <c r="AB893" s="29">
        <v>0</v>
      </c>
      <c r="AC893" s="29">
        <v>0</v>
      </c>
      <c r="AD893" s="29">
        <v>0</v>
      </c>
      <c r="AE893" s="29">
        <v>0</v>
      </c>
      <c r="AF893" s="29">
        <v>0</v>
      </c>
      <c r="AG893" s="29">
        <v>0</v>
      </c>
      <c r="AH893" s="29">
        <v>0</v>
      </c>
      <c r="AI893" s="29">
        <v>0</v>
      </c>
      <c r="AJ893" s="103">
        <v>0.20996323164924546</v>
      </c>
      <c r="AK893" s="29">
        <v>0</v>
      </c>
      <c r="AL893" s="29">
        <v>0.20996323164924546</v>
      </c>
      <c r="AM893" s="101">
        <v>360</v>
      </c>
      <c r="AN893" s="29">
        <v>0.20996323164924546</v>
      </c>
      <c r="AO893" s="30">
        <v>225</v>
      </c>
      <c r="AP893" s="30" t="s">
        <v>22151</v>
      </c>
      <c r="AQ893" s="69">
        <v>6.895458119358298</v>
      </c>
      <c r="AR893" s="29">
        <v>-6.6854948877090523</v>
      </c>
      <c r="AS893" s="101">
        <v>360</v>
      </c>
      <c r="AT893" s="29">
        <v>0</v>
      </c>
      <c r="AU893" s="47">
        <v>-13.513857214557907</v>
      </c>
      <c r="AV893" s="29"/>
      <c r="AW893" s="29">
        <v>0</v>
      </c>
      <c r="AX893" s="43">
        <v>0</v>
      </c>
      <c r="AY893" s="167">
        <v>999</v>
      </c>
      <c r="AZ893" s="110">
        <v>788</v>
      </c>
      <c r="BA893" s="71">
        <v>211</v>
      </c>
      <c r="BB893" s="162">
        <v>0</v>
      </c>
      <c r="BC893" s="162">
        <v>0</v>
      </c>
      <c r="BD893" s="267" t="s">
        <v>22151</v>
      </c>
    </row>
    <row r="894" spans="1:56" x14ac:dyDescent="0.3">
      <c r="A894" s="114" t="s">
        <v>15807</v>
      </c>
      <c r="B894" s="33" t="s">
        <v>15810</v>
      </c>
      <c r="C894" s="33" t="s">
        <v>15809</v>
      </c>
      <c r="D894" s="121" t="s">
        <v>15808</v>
      </c>
      <c r="E894" s="33" t="s">
        <v>1392</v>
      </c>
      <c r="F894" s="114" t="s">
        <v>6120</v>
      </c>
      <c r="G894" s="1" t="s">
        <v>1373</v>
      </c>
      <c r="H894" s="114">
        <v>17874</v>
      </c>
      <c r="I894" s="114" t="s">
        <v>15811</v>
      </c>
      <c r="J894" s="114" t="e">
        <v>#VALUE!</v>
      </c>
      <c r="K894" s="114" t="s">
        <v>15815</v>
      </c>
      <c r="L894" s="172">
        <v>0</v>
      </c>
      <c r="M894" s="172">
        <v>0</v>
      </c>
      <c r="N894" s="115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35">
        <v>0</v>
      </c>
      <c r="V894" s="135">
        <v>0</v>
      </c>
      <c r="W894" s="135">
        <v>0</v>
      </c>
      <c r="X894" s="135">
        <v>0</v>
      </c>
      <c r="Y894" s="135">
        <v>0</v>
      </c>
      <c r="Z894" s="135">
        <v>0</v>
      </c>
      <c r="AA894" s="136">
        <v>0</v>
      </c>
      <c r="AB894" s="116">
        <v>0</v>
      </c>
      <c r="AC894" s="116">
        <v>0</v>
      </c>
      <c r="AD894" s="116">
        <v>0</v>
      </c>
      <c r="AE894" s="116">
        <v>0</v>
      </c>
      <c r="AF894" s="116">
        <v>0</v>
      </c>
      <c r="AG894" s="116">
        <v>0</v>
      </c>
      <c r="AH894" s="116">
        <v>0</v>
      </c>
      <c r="AI894" s="116">
        <v>0</v>
      </c>
      <c r="AJ894" s="137">
        <v>0.20996323164924546</v>
      </c>
      <c r="AK894" s="116">
        <v>0</v>
      </c>
      <c r="AL894" s="116">
        <v>0.20996323164924546</v>
      </c>
      <c r="AM894" s="115">
        <v>360</v>
      </c>
      <c r="AN894" s="116">
        <v>0.20996323164924546</v>
      </c>
      <c r="AO894" s="119">
        <v>225</v>
      </c>
      <c r="AP894" s="119" t="s">
        <v>22151</v>
      </c>
      <c r="AQ894" s="70">
        <v>6.895458119358298</v>
      </c>
      <c r="AR894" s="139">
        <v>-6.6854948877090523</v>
      </c>
      <c r="AS894" s="138">
        <v>360</v>
      </c>
      <c r="AT894" s="116">
        <v>0</v>
      </c>
      <c r="AU894" s="117">
        <v>-13.513857214557907</v>
      </c>
      <c r="AV894" s="116"/>
      <c r="AW894" s="116">
        <v>0</v>
      </c>
      <c r="AX894" s="43">
        <v>0</v>
      </c>
      <c r="AY894" s="168">
        <v>999</v>
      </c>
      <c r="AZ894" s="168">
        <v>788</v>
      </c>
      <c r="BA894" s="120">
        <v>211</v>
      </c>
      <c r="BB894" s="161">
        <v>0</v>
      </c>
      <c r="BC894" s="161">
        <v>0</v>
      </c>
      <c r="BD894" s="267" t="s">
        <v>22151</v>
      </c>
    </row>
    <row r="895" spans="1:56" x14ac:dyDescent="0.3">
      <c r="A895" s="48" t="s">
        <v>14139</v>
      </c>
      <c r="B895" s="33" t="s">
        <v>14140</v>
      </c>
      <c r="C895" s="33" t="s">
        <v>6681</v>
      </c>
      <c r="D895" s="121" t="s">
        <v>11216</v>
      </c>
      <c r="E895" s="33" t="s">
        <v>1379</v>
      </c>
      <c r="F895" s="1" t="s">
        <v>9094</v>
      </c>
      <c r="G895" s="1" t="s">
        <v>1373</v>
      </c>
      <c r="H895" s="104">
        <v>13323</v>
      </c>
      <c r="I895" s="104" t="s">
        <v>11217</v>
      </c>
      <c r="J895" s="104" t="e">
        <v>#VALUE!</v>
      </c>
      <c r="K895" s="104" t="s">
        <v>14141</v>
      </c>
      <c r="L895" s="173">
        <v>0</v>
      </c>
      <c r="M895" s="173">
        <v>0</v>
      </c>
      <c r="N895" s="68">
        <v>0</v>
      </c>
      <c r="O895" s="86">
        <v>0</v>
      </c>
      <c r="P895" s="86">
        <v>0</v>
      </c>
      <c r="Q895" s="86">
        <v>0</v>
      </c>
      <c r="R895" s="86">
        <v>0</v>
      </c>
      <c r="S895" s="86">
        <v>0</v>
      </c>
      <c r="T895" s="86">
        <v>0</v>
      </c>
      <c r="U895" s="86">
        <v>0</v>
      </c>
      <c r="V895" s="86">
        <v>0</v>
      </c>
      <c r="W895" s="86">
        <v>0</v>
      </c>
      <c r="X895" s="86">
        <v>0</v>
      </c>
      <c r="Y895" s="86">
        <v>0</v>
      </c>
      <c r="Z895" s="86">
        <v>0</v>
      </c>
      <c r="AA895" s="49">
        <v>0</v>
      </c>
      <c r="AB895" s="7">
        <v>0</v>
      </c>
      <c r="AC895" s="7">
        <v>0</v>
      </c>
      <c r="AD895" s="7">
        <v>0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89">
        <v>0.20996323164924546</v>
      </c>
      <c r="AK895" s="7">
        <v>0</v>
      </c>
      <c r="AL895" s="7">
        <v>0.20996323164924546</v>
      </c>
      <c r="AM895" s="84">
        <v>360</v>
      </c>
      <c r="AN895" s="7">
        <v>0.20996323164924546</v>
      </c>
      <c r="AO895" s="18">
        <v>225</v>
      </c>
      <c r="AP895" s="18" t="s">
        <v>22151</v>
      </c>
      <c r="AQ895" s="49">
        <v>6.895458119358298</v>
      </c>
      <c r="AR895" s="50">
        <v>-6.6854948877090523</v>
      </c>
      <c r="AS895" s="108">
        <v>360</v>
      </c>
      <c r="AT895" s="15">
        <v>0</v>
      </c>
      <c r="AU895" s="46">
        <v>-13.513857214557907</v>
      </c>
      <c r="AV895" s="20"/>
      <c r="AW895" s="20">
        <v>0</v>
      </c>
      <c r="AX895" s="43">
        <v>0</v>
      </c>
      <c r="AY895" s="167">
        <v>999</v>
      </c>
      <c r="AZ895" s="110">
        <v>788</v>
      </c>
      <c r="BA895" s="71">
        <v>211</v>
      </c>
      <c r="BB895" s="162">
        <v>0</v>
      </c>
      <c r="BC895" s="162">
        <v>0</v>
      </c>
      <c r="BD895" s="267" t="s">
        <v>22151</v>
      </c>
    </row>
    <row r="896" spans="1:56" x14ac:dyDescent="0.3">
      <c r="A896" s="53" t="s">
        <v>10796</v>
      </c>
      <c r="B896" s="33" t="s">
        <v>10798</v>
      </c>
      <c r="C896" s="33" t="s">
        <v>6819</v>
      </c>
      <c r="D896" s="121" t="s">
        <v>10797</v>
      </c>
      <c r="E896" s="33" t="s">
        <v>1437</v>
      </c>
      <c r="F896" s="1" t="s">
        <v>9094</v>
      </c>
      <c r="G896" s="1" t="s">
        <v>1373</v>
      </c>
      <c r="H896" s="1">
        <v>13607</v>
      </c>
      <c r="I896" s="1" t="s">
        <v>10799</v>
      </c>
      <c r="J896" s="1" t="e">
        <v>#VALUE!</v>
      </c>
      <c r="K896" s="1" t="s">
        <v>10801</v>
      </c>
      <c r="L896" s="170">
        <v>0</v>
      </c>
      <c r="M896" s="170">
        <v>0</v>
      </c>
      <c r="N896" s="68">
        <v>0</v>
      </c>
      <c r="O896" s="85">
        <v>0</v>
      </c>
      <c r="P896" s="85">
        <v>0</v>
      </c>
      <c r="Q896" s="85">
        <v>0</v>
      </c>
      <c r="R896" s="85">
        <v>0</v>
      </c>
      <c r="S896" s="85">
        <v>0</v>
      </c>
      <c r="T896" s="85">
        <v>0</v>
      </c>
      <c r="U896" s="85">
        <v>0</v>
      </c>
      <c r="V896" s="85">
        <v>0</v>
      </c>
      <c r="W896" s="85">
        <v>0</v>
      </c>
      <c r="X896" s="85">
        <v>0</v>
      </c>
      <c r="Y896" s="85">
        <v>0</v>
      </c>
      <c r="Z896" s="85">
        <v>0</v>
      </c>
      <c r="AA896" s="87">
        <v>0</v>
      </c>
      <c r="AB896" s="5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">
        <v>0</v>
      </c>
      <c r="AJ896" s="88">
        <v>0.20996323164924546</v>
      </c>
      <c r="AK896" s="5">
        <v>0</v>
      </c>
      <c r="AL896" s="54">
        <v>0.20996323164924546</v>
      </c>
      <c r="AM896" s="77">
        <v>360</v>
      </c>
      <c r="AN896" s="54">
        <v>0.20996323164924546</v>
      </c>
      <c r="AO896" s="59">
        <v>225</v>
      </c>
      <c r="AP896" s="59" t="s">
        <v>22151</v>
      </c>
      <c r="AQ896" s="56">
        <v>6.895458119358298</v>
      </c>
      <c r="AR896" s="57">
        <v>-6.6854948877090523</v>
      </c>
      <c r="AS896" s="81">
        <v>360</v>
      </c>
      <c r="AT896" s="54">
        <v>0</v>
      </c>
      <c r="AU896" s="60">
        <v>-13.513857214557907</v>
      </c>
      <c r="AV896" s="54"/>
      <c r="AW896" s="54">
        <v>0</v>
      </c>
      <c r="AX896" s="43">
        <v>0</v>
      </c>
      <c r="AY896" s="167">
        <v>749.45</v>
      </c>
      <c r="AZ896" s="167">
        <v>788</v>
      </c>
      <c r="BA896" s="113">
        <v>-38.549999999999955</v>
      </c>
      <c r="BB896" s="160">
        <v>683</v>
      </c>
      <c r="BC896" s="160">
        <v>683</v>
      </c>
      <c r="BD896" s="267" t="s">
        <v>22151</v>
      </c>
    </row>
    <row r="897" spans="1:56" x14ac:dyDescent="0.3">
      <c r="A897" s="179" t="s">
        <v>3221</v>
      </c>
      <c r="B897" s="1" t="s">
        <v>8113</v>
      </c>
      <c r="C897" s="1" t="s">
        <v>6987</v>
      </c>
      <c r="D897" s="121" t="s">
        <v>953</v>
      </c>
      <c r="E897" s="1" t="s">
        <v>1446</v>
      </c>
      <c r="F897" s="1" t="s">
        <v>9094</v>
      </c>
      <c r="G897" s="1" t="s">
        <v>1373</v>
      </c>
      <c r="H897" s="216">
        <v>10688</v>
      </c>
      <c r="I897" s="216" t="s">
        <v>9960</v>
      </c>
      <c r="J897" s="244" t="e">
        <v>#VALUE!</v>
      </c>
      <c r="K897" s="244" t="s">
        <v>6389</v>
      </c>
      <c r="L897" s="171">
        <v>0</v>
      </c>
      <c r="M897" s="171">
        <v>0</v>
      </c>
      <c r="N897" s="221">
        <v>0</v>
      </c>
      <c r="O897" s="95">
        <v>0</v>
      </c>
      <c r="P897" s="95">
        <v>0</v>
      </c>
      <c r="Q897" s="222">
        <v>0</v>
      </c>
      <c r="R897" s="95">
        <v>0</v>
      </c>
      <c r="S897" s="95">
        <v>0</v>
      </c>
      <c r="T897" s="222">
        <v>0</v>
      </c>
      <c r="U897" s="222">
        <v>0</v>
      </c>
      <c r="V897" s="222">
        <v>0</v>
      </c>
      <c r="W897" s="222">
        <v>0</v>
      </c>
      <c r="X897" s="222">
        <v>0</v>
      </c>
      <c r="Y897" s="222">
        <v>0</v>
      </c>
      <c r="Z897" s="222">
        <v>0</v>
      </c>
      <c r="AA897" s="223">
        <v>0</v>
      </c>
      <c r="AB897" s="224">
        <v>0</v>
      </c>
      <c r="AC897" s="224">
        <v>0</v>
      </c>
      <c r="AD897" s="245">
        <v>0</v>
      </c>
      <c r="AE897" s="224">
        <v>0</v>
      </c>
      <c r="AF897" s="245">
        <v>0</v>
      </c>
      <c r="AG897" s="245">
        <v>0</v>
      </c>
      <c r="AH897" s="224">
        <v>0</v>
      </c>
      <c r="AI897" s="224">
        <v>0</v>
      </c>
      <c r="AJ897" s="227">
        <v>0.20996323164924546</v>
      </c>
      <c r="AK897" s="224">
        <v>0</v>
      </c>
      <c r="AL897" s="228">
        <v>0.20996323164924546</v>
      </c>
      <c r="AM897" s="246">
        <v>360</v>
      </c>
      <c r="AN897" s="247">
        <v>0.20996323164924546</v>
      </c>
      <c r="AO897" s="248">
        <v>225</v>
      </c>
      <c r="AP897" s="253" t="s">
        <v>22151</v>
      </c>
      <c r="AQ897" s="235">
        <v>6.895458119358298</v>
      </c>
      <c r="AR897" s="237">
        <v>-6.6854948877090523</v>
      </c>
      <c r="AS897" s="254">
        <v>360</v>
      </c>
      <c r="AT897" s="224">
        <v>0</v>
      </c>
      <c r="AU897" s="239">
        <v>-13.513857214557907</v>
      </c>
      <c r="AV897" s="224"/>
      <c r="AW897" s="224">
        <v>0</v>
      </c>
      <c r="AX897" s="43">
        <v>0</v>
      </c>
      <c r="AY897" s="268">
        <v>999</v>
      </c>
      <c r="AZ897" s="255">
        <v>788</v>
      </c>
      <c r="BA897" s="256">
        <v>211</v>
      </c>
      <c r="BB897" s="257">
        <v>0</v>
      </c>
      <c r="BC897" s="257">
        <v>0</v>
      </c>
      <c r="BD897" s="267" t="s">
        <v>22151</v>
      </c>
    </row>
    <row r="898" spans="1:56" x14ac:dyDescent="0.3">
      <c r="A898" s="48" t="s">
        <v>2030</v>
      </c>
      <c r="B898" s="33" t="s">
        <v>6571</v>
      </c>
      <c r="C898" s="33" t="s">
        <v>6855</v>
      </c>
      <c r="D898" s="121" t="s">
        <v>1032</v>
      </c>
      <c r="E898" s="33" t="s">
        <v>1470</v>
      </c>
      <c r="F898" s="1" t="s">
        <v>6120</v>
      </c>
      <c r="G898" s="1" t="s">
        <v>1373</v>
      </c>
      <c r="H898" s="48">
        <v>6832</v>
      </c>
      <c r="I898" s="48" t="s">
        <v>10487</v>
      </c>
      <c r="J898" s="48" t="e">
        <v>#VALUE!</v>
      </c>
      <c r="K898" s="48" t="s">
        <v>5497</v>
      </c>
      <c r="L898" s="175">
        <v>0</v>
      </c>
      <c r="M898" s="175">
        <v>0</v>
      </c>
      <c r="N898" s="68">
        <v>0</v>
      </c>
      <c r="O898" s="86">
        <v>0</v>
      </c>
      <c r="P898" s="86">
        <v>0</v>
      </c>
      <c r="Q898" s="102">
        <v>0</v>
      </c>
      <c r="R898" s="102">
        <v>0</v>
      </c>
      <c r="S898" s="102">
        <v>0</v>
      </c>
      <c r="T898" s="102">
        <v>0</v>
      </c>
      <c r="U898" s="102">
        <v>0</v>
      </c>
      <c r="V898" s="102">
        <v>0</v>
      </c>
      <c r="W898" s="102">
        <v>0</v>
      </c>
      <c r="X898" s="102">
        <v>0</v>
      </c>
      <c r="Y898" s="102">
        <v>0</v>
      </c>
      <c r="Z898" s="102">
        <v>0</v>
      </c>
      <c r="AA898" s="69">
        <v>0</v>
      </c>
      <c r="AB898" s="29">
        <v>0</v>
      </c>
      <c r="AC898" s="29">
        <v>0</v>
      </c>
      <c r="AD898" s="29">
        <v>0</v>
      </c>
      <c r="AE898" s="29">
        <v>0</v>
      </c>
      <c r="AF898" s="29">
        <v>0</v>
      </c>
      <c r="AG898" s="29">
        <v>0</v>
      </c>
      <c r="AH898" s="29">
        <v>0</v>
      </c>
      <c r="AI898" s="29">
        <v>0</v>
      </c>
      <c r="AJ898" s="103">
        <v>0.20996323164924546</v>
      </c>
      <c r="AK898" s="29">
        <v>0</v>
      </c>
      <c r="AL898" s="29">
        <v>0.20996323164924546</v>
      </c>
      <c r="AM898" s="101">
        <v>360</v>
      </c>
      <c r="AN898" s="29">
        <v>0.20996323164924546</v>
      </c>
      <c r="AO898" s="30">
        <v>225</v>
      </c>
      <c r="AP898" s="30" t="s">
        <v>22151</v>
      </c>
      <c r="AQ898" s="69">
        <v>6.895458119358298</v>
      </c>
      <c r="AR898" s="90">
        <v>-6.6854948877090523</v>
      </c>
      <c r="AS898" s="107">
        <v>360</v>
      </c>
      <c r="AT898" s="29">
        <v>0</v>
      </c>
      <c r="AU898" s="47">
        <v>-13.513857214557907</v>
      </c>
      <c r="AV898" s="29"/>
      <c r="AW898" s="29">
        <v>0</v>
      </c>
      <c r="AX898" s="43">
        <v>0</v>
      </c>
      <c r="AY898" s="167">
        <v>999</v>
      </c>
      <c r="AZ898" s="110">
        <v>788</v>
      </c>
      <c r="BA898" s="71">
        <v>211</v>
      </c>
      <c r="BB898" s="162">
        <v>0</v>
      </c>
      <c r="BC898" s="162">
        <v>0</v>
      </c>
      <c r="BD898" s="267" t="s">
        <v>22151</v>
      </c>
    </row>
    <row r="899" spans="1:56" x14ac:dyDescent="0.3">
      <c r="A899" s="26" t="s">
        <v>13164</v>
      </c>
      <c r="B899" s="33" t="s">
        <v>6791</v>
      </c>
      <c r="C899" s="33" t="s">
        <v>6878</v>
      </c>
      <c r="D899" s="121" t="s">
        <v>11813</v>
      </c>
      <c r="E899" s="33" t="s">
        <v>1379</v>
      </c>
      <c r="F899" s="1" t="s">
        <v>9094</v>
      </c>
      <c r="G899" s="1" t="s">
        <v>1373</v>
      </c>
      <c r="H899" s="1" t="e">
        <v>#VALUE!</v>
      </c>
      <c r="I899" s="1" t="s">
        <v>13165</v>
      </c>
      <c r="J899" s="1" t="e">
        <v>#VALUE!</v>
      </c>
      <c r="K899" s="1" t="s">
        <v>13166</v>
      </c>
      <c r="L899" s="170">
        <v>0</v>
      </c>
      <c r="M899" s="170">
        <v>0</v>
      </c>
      <c r="N899" s="68">
        <v>0</v>
      </c>
      <c r="O899" s="85">
        <v>0</v>
      </c>
      <c r="P899" s="85">
        <v>0</v>
      </c>
      <c r="Q899" s="85">
        <v>0</v>
      </c>
      <c r="R899" s="85">
        <v>0</v>
      </c>
      <c r="S899" s="85">
        <v>0</v>
      </c>
      <c r="T899" s="85">
        <v>0</v>
      </c>
      <c r="U899" s="85">
        <v>0</v>
      </c>
      <c r="V899" s="85">
        <v>0</v>
      </c>
      <c r="W899" s="85">
        <v>0</v>
      </c>
      <c r="X899" s="85">
        <v>0</v>
      </c>
      <c r="Y899" s="85">
        <v>0</v>
      </c>
      <c r="Z899" s="85">
        <v>0</v>
      </c>
      <c r="AA899" s="87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88">
        <v>0.20996323164924546</v>
      </c>
      <c r="AK899" s="5">
        <v>0</v>
      </c>
      <c r="AL899" s="5">
        <v>0.20996323164924546</v>
      </c>
      <c r="AM899" s="68">
        <v>360</v>
      </c>
      <c r="AN899" s="5">
        <v>0.20996323164924546</v>
      </c>
      <c r="AO899" s="17">
        <v>225</v>
      </c>
      <c r="AP899" s="17" t="s">
        <v>22151</v>
      </c>
      <c r="AQ899" s="49">
        <v>6.895458119358298</v>
      </c>
      <c r="AR899" s="7">
        <v>-6.6854948877090523</v>
      </c>
      <c r="AS899" s="84">
        <v>360</v>
      </c>
      <c r="AT899" s="14">
        <v>0</v>
      </c>
      <c r="AU899" s="42">
        <v>-13.513857214557907</v>
      </c>
      <c r="AV899" s="19"/>
      <c r="AW899" s="19">
        <v>0</v>
      </c>
      <c r="AX899" s="43">
        <v>0</v>
      </c>
      <c r="AY899" s="167">
        <v>999</v>
      </c>
      <c r="AZ899" s="167">
        <v>788</v>
      </c>
      <c r="BA899" s="113">
        <v>211</v>
      </c>
      <c r="BB899" s="160">
        <v>0</v>
      </c>
      <c r="BC899" s="160">
        <v>0</v>
      </c>
      <c r="BD899" s="267" t="s">
        <v>22151</v>
      </c>
    </row>
    <row r="900" spans="1:56" x14ac:dyDescent="0.3">
      <c r="A900" s="53" t="s">
        <v>12673</v>
      </c>
      <c r="B900" s="33" t="s">
        <v>12674</v>
      </c>
      <c r="C900" s="33" t="s">
        <v>6585</v>
      </c>
      <c r="D900" s="121" t="s">
        <v>11320</v>
      </c>
      <c r="E900" s="33" t="s">
        <v>1372</v>
      </c>
      <c r="F900" s="1" t="s">
        <v>6120</v>
      </c>
      <c r="G900" s="1" t="s">
        <v>1373</v>
      </c>
      <c r="H900" s="1">
        <v>13713</v>
      </c>
      <c r="I900" s="1" t="s">
        <v>11321</v>
      </c>
      <c r="J900" s="1" t="e">
        <v>#VALUE!</v>
      </c>
      <c r="K900" s="1" t="s">
        <v>12676</v>
      </c>
      <c r="L900" s="170">
        <v>0</v>
      </c>
      <c r="M900" s="170">
        <v>0</v>
      </c>
      <c r="N900" s="68">
        <v>0</v>
      </c>
      <c r="O900" s="85">
        <v>0</v>
      </c>
      <c r="P900" s="85">
        <v>0</v>
      </c>
      <c r="Q900" s="85">
        <v>0</v>
      </c>
      <c r="R900" s="85">
        <v>0</v>
      </c>
      <c r="S900" s="85">
        <v>0</v>
      </c>
      <c r="T900" s="85">
        <v>0</v>
      </c>
      <c r="U900" s="85">
        <v>0</v>
      </c>
      <c r="V900" s="85">
        <v>0</v>
      </c>
      <c r="W900" s="85">
        <v>0</v>
      </c>
      <c r="X900" s="85">
        <v>0</v>
      </c>
      <c r="Y900" s="85">
        <v>0</v>
      </c>
      <c r="Z900" s="85">
        <v>0</v>
      </c>
      <c r="AA900" s="87">
        <v>0</v>
      </c>
      <c r="AB900" s="5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">
        <v>0</v>
      </c>
      <c r="AJ900" s="88">
        <v>0.20996323164924546</v>
      </c>
      <c r="AK900" s="5">
        <v>0</v>
      </c>
      <c r="AL900" s="54">
        <v>0.20996323164924546</v>
      </c>
      <c r="AM900" s="77">
        <v>360</v>
      </c>
      <c r="AN900" s="54">
        <v>0.20996323164924546</v>
      </c>
      <c r="AO900" s="59">
        <v>225</v>
      </c>
      <c r="AP900" s="59" t="s">
        <v>22151</v>
      </c>
      <c r="AQ900" s="56">
        <v>6.895458119358298</v>
      </c>
      <c r="AR900" s="58">
        <v>-6.6854948877090523</v>
      </c>
      <c r="AS900" s="109">
        <v>360</v>
      </c>
      <c r="AT900" s="54">
        <v>0</v>
      </c>
      <c r="AU900" s="60">
        <v>-13.513857214557907</v>
      </c>
      <c r="AV900" s="54"/>
      <c r="AW900" s="54">
        <v>0</v>
      </c>
      <c r="AX900" s="43">
        <v>0</v>
      </c>
      <c r="AY900" s="167">
        <v>999</v>
      </c>
      <c r="AZ900" s="167">
        <v>788</v>
      </c>
      <c r="BA900" s="113">
        <v>211</v>
      </c>
      <c r="BB900" s="160">
        <v>0</v>
      </c>
      <c r="BC900" s="160">
        <v>0</v>
      </c>
      <c r="BD900" s="267" t="s">
        <v>22151</v>
      </c>
    </row>
    <row r="901" spans="1:56" x14ac:dyDescent="0.3">
      <c r="A901" s="53" t="s">
        <v>1502</v>
      </c>
      <c r="B901" s="33" t="s">
        <v>7764</v>
      </c>
      <c r="C901" s="33" t="s">
        <v>7765</v>
      </c>
      <c r="D901" s="121" t="s">
        <v>736</v>
      </c>
      <c r="E901" s="33" t="s">
        <v>3591</v>
      </c>
      <c r="F901" s="1" t="s">
        <v>3591</v>
      </c>
      <c r="G901" s="1" t="s">
        <v>1373</v>
      </c>
      <c r="H901" s="1">
        <v>8844</v>
      </c>
      <c r="I901" s="1" t="s">
        <v>10146</v>
      </c>
      <c r="J901" s="1" t="e">
        <v>#VALUE!</v>
      </c>
      <c r="K901" s="1" t="s">
        <v>5132</v>
      </c>
      <c r="L901" s="170">
        <v>0</v>
      </c>
      <c r="M901" s="170">
        <v>0</v>
      </c>
      <c r="N901" s="68">
        <v>0</v>
      </c>
      <c r="O901" s="85">
        <v>0</v>
      </c>
      <c r="P901" s="85">
        <v>0</v>
      </c>
      <c r="Q901" s="85">
        <v>0</v>
      </c>
      <c r="R901" s="85">
        <v>0</v>
      </c>
      <c r="S901" s="85">
        <v>0</v>
      </c>
      <c r="T901" s="85">
        <v>0</v>
      </c>
      <c r="U901" s="85">
        <v>0</v>
      </c>
      <c r="V901" s="85">
        <v>0</v>
      </c>
      <c r="W901" s="85">
        <v>0</v>
      </c>
      <c r="X901" s="85">
        <v>0</v>
      </c>
      <c r="Y901" s="85">
        <v>0</v>
      </c>
      <c r="Z901" s="85">
        <v>0</v>
      </c>
      <c r="AA901" s="87">
        <v>0</v>
      </c>
      <c r="AB901" s="5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">
        <v>0</v>
      </c>
      <c r="AJ901" s="88">
        <v>0.20996323164924546</v>
      </c>
      <c r="AK901" s="5">
        <v>0</v>
      </c>
      <c r="AL901" s="54">
        <v>0.20996323164924546</v>
      </c>
      <c r="AM901" s="77">
        <v>360</v>
      </c>
      <c r="AN901" s="54">
        <v>0.20996323164924546</v>
      </c>
      <c r="AO901" s="59">
        <v>225</v>
      </c>
      <c r="AP901" s="59" t="s">
        <v>22151</v>
      </c>
      <c r="AQ901" s="56">
        <v>6.895458119358298</v>
      </c>
      <c r="AR901" s="58">
        <v>-6.6854948877090523</v>
      </c>
      <c r="AS901" s="109">
        <v>360</v>
      </c>
      <c r="AT901" s="54">
        <v>0</v>
      </c>
      <c r="AU901" s="60">
        <v>-13.513857214557907</v>
      </c>
      <c r="AV901" s="54"/>
      <c r="AW901" s="54">
        <v>0</v>
      </c>
      <c r="AX901" s="43">
        <v>0</v>
      </c>
      <c r="AY901" s="167">
        <v>999</v>
      </c>
      <c r="AZ901" s="167">
        <v>788</v>
      </c>
      <c r="BA901" s="113">
        <v>211</v>
      </c>
      <c r="BB901" s="160">
        <v>0</v>
      </c>
      <c r="BC901" s="160">
        <v>0</v>
      </c>
      <c r="BD901" s="267" t="s">
        <v>22151</v>
      </c>
    </row>
    <row r="902" spans="1:56" x14ac:dyDescent="0.3">
      <c r="A902" s="48" t="s">
        <v>20329</v>
      </c>
      <c r="B902" s="33" t="s">
        <v>20331</v>
      </c>
      <c r="C902" s="33" t="s">
        <v>6918</v>
      </c>
      <c r="D902" s="121" t="s">
        <v>20330</v>
      </c>
      <c r="E902" s="33" t="s">
        <v>1439</v>
      </c>
      <c r="F902" s="1" t="s">
        <v>6120</v>
      </c>
      <c r="G902" s="1" t="s">
        <v>1373</v>
      </c>
      <c r="H902" s="104" t="e">
        <v>#VALUE!</v>
      </c>
      <c r="I902" s="104" t="s">
        <v>20332</v>
      </c>
      <c r="J902" s="104" t="e">
        <v>#VALUE!</v>
      </c>
      <c r="K902" s="104" t="s">
        <v>20334</v>
      </c>
      <c r="L902" s="173">
        <v>0</v>
      </c>
      <c r="M902" s="173">
        <v>0</v>
      </c>
      <c r="N902" s="68">
        <v>0</v>
      </c>
      <c r="O902" s="86">
        <v>0</v>
      </c>
      <c r="P902" s="86">
        <v>0</v>
      </c>
      <c r="Q902" s="86">
        <v>0</v>
      </c>
      <c r="R902" s="86">
        <v>0</v>
      </c>
      <c r="S902" s="86">
        <v>0</v>
      </c>
      <c r="T902" s="86">
        <v>0</v>
      </c>
      <c r="U902" s="86">
        <v>0</v>
      </c>
      <c r="V902" s="86">
        <v>0</v>
      </c>
      <c r="W902" s="86">
        <v>0</v>
      </c>
      <c r="X902" s="86">
        <v>0</v>
      </c>
      <c r="Y902" s="86">
        <v>0</v>
      </c>
      <c r="Z902" s="86">
        <v>0</v>
      </c>
      <c r="AA902" s="49">
        <v>0</v>
      </c>
      <c r="AB902" s="7">
        <v>0</v>
      </c>
      <c r="AC902" s="7">
        <v>0</v>
      </c>
      <c r="AD902" s="7">
        <v>0</v>
      </c>
      <c r="AE902" s="7">
        <v>0</v>
      </c>
      <c r="AF902" s="7">
        <v>0</v>
      </c>
      <c r="AG902" s="7">
        <v>0</v>
      </c>
      <c r="AH902" s="7">
        <v>0</v>
      </c>
      <c r="AI902" s="7">
        <v>0</v>
      </c>
      <c r="AJ902" s="89">
        <v>0.20996323164924546</v>
      </c>
      <c r="AK902" s="7">
        <v>0</v>
      </c>
      <c r="AL902" s="7">
        <v>0.20996323164924546</v>
      </c>
      <c r="AM902" s="84">
        <v>360</v>
      </c>
      <c r="AN902" s="7">
        <v>0.20996323164924546</v>
      </c>
      <c r="AO902" s="18">
        <v>225</v>
      </c>
      <c r="AP902" s="18" t="s">
        <v>22151</v>
      </c>
      <c r="AQ902" s="49">
        <v>6.895458119358298</v>
      </c>
      <c r="AR902" s="50">
        <v>-6.6854948877090523</v>
      </c>
      <c r="AS902" s="108">
        <v>360</v>
      </c>
      <c r="AT902" s="15">
        <v>0</v>
      </c>
      <c r="AU902" s="46">
        <v>-13.513857214557907</v>
      </c>
      <c r="AV902" s="20"/>
      <c r="AW902" s="20">
        <v>0</v>
      </c>
      <c r="AX902" s="43">
        <v>0</v>
      </c>
      <c r="AY902" s="167">
        <v>744.07</v>
      </c>
      <c r="AZ902" s="110">
        <v>788</v>
      </c>
      <c r="BA902" s="71">
        <v>-43.92999999999995</v>
      </c>
      <c r="BB902" s="162">
        <v>649</v>
      </c>
      <c r="BC902" s="162">
        <v>749</v>
      </c>
      <c r="BD902" s="267" t="s">
        <v>22151</v>
      </c>
    </row>
    <row r="903" spans="1:56" x14ac:dyDescent="0.3">
      <c r="A903" s="195" t="s">
        <v>1529</v>
      </c>
      <c r="B903" s="1" t="s">
        <v>7775</v>
      </c>
      <c r="C903" s="1" t="s">
        <v>7073</v>
      </c>
      <c r="D903" s="121" t="s">
        <v>930</v>
      </c>
      <c r="E903" s="1" t="s">
        <v>3591</v>
      </c>
      <c r="F903" s="1" t="s">
        <v>3591</v>
      </c>
      <c r="G903" s="1" t="s">
        <v>1373</v>
      </c>
      <c r="H903" s="217">
        <v>8504</v>
      </c>
      <c r="I903" s="217" t="s">
        <v>10316</v>
      </c>
      <c r="J903" s="219" t="e">
        <v>#VALUE!</v>
      </c>
      <c r="K903" s="219" t="s">
        <v>5144</v>
      </c>
      <c r="L903" s="175">
        <v>0</v>
      </c>
      <c r="M903" s="175">
        <v>0</v>
      </c>
      <c r="N903" s="221">
        <v>0</v>
      </c>
      <c r="O903" s="102">
        <v>0</v>
      </c>
      <c r="P903" s="102">
        <v>0</v>
      </c>
      <c r="Q903" s="241">
        <v>0</v>
      </c>
      <c r="R903" s="102">
        <v>0</v>
      </c>
      <c r="S903" s="102">
        <v>0</v>
      </c>
      <c r="T903" s="241">
        <v>0</v>
      </c>
      <c r="U903" s="241">
        <v>0</v>
      </c>
      <c r="V903" s="241">
        <v>0</v>
      </c>
      <c r="W903" s="241">
        <v>0</v>
      </c>
      <c r="X903" s="241">
        <v>0</v>
      </c>
      <c r="Y903" s="241">
        <v>0</v>
      </c>
      <c r="Z903" s="241">
        <v>0</v>
      </c>
      <c r="AA903" s="235">
        <v>0</v>
      </c>
      <c r="AB903" s="236">
        <v>0</v>
      </c>
      <c r="AC903" s="236">
        <v>0</v>
      </c>
      <c r="AD903" s="225">
        <v>0</v>
      </c>
      <c r="AE903" s="236">
        <v>0</v>
      </c>
      <c r="AF903" s="225">
        <v>0</v>
      </c>
      <c r="AG903" s="225">
        <v>0</v>
      </c>
      <c r="AH903" s="236">
        <v>0</v>
      </c>
      <c r="AI903" s="236">
        <v>0</v>
      </c>
      <c r="AJ903" s="240">
        <v>0.20996323164924546</v>
      </c>
      <c r="AK903" s="236">
        <v>0</v>
      </c>
      <c r="AL903" s="242">
        <v>0.20996323164924546</v>
      </c>
      <c r="AM903" s="229">
        <v>360</v>
      </c>
      <c r="AN903" s="230">
        <v>0.20996323164924546</v>
      </c>
      <c r="AO903" s="250">
        <v>225</v>
      </c>
      <c r="AP903" s="233" t="s">
        <v>22151</v>
      </c>
      <c r="AQ903" s="235">
        <v>6.895458119358298</v>
      </c>
      <c r="AR903" s="236">
        <v>-6.6854948877090523</v>
      </c>
      <c r="AS903" s="238">
        <v>360</v>
      </c>
      <c r="AT903" s="236">
        <v>0</v>
      </c>
      <c r="AU903" s="243">
        <v>-13.513857214557907</v>
      </c>
      <c r="AV903" s="236"/>
      <c r="AW903" s="236">
        <v>0</v>
      </c>
      <c r="AX903" s="43">
        <v>0</v>
      </c>
      <c r="AY903" s="268">
        <v>999</v>
      </c>
      <c r="AZ903" s="107">
        <v>788</v>
      </c>
      <c r="BA903" s="226">
        <v>211</v>
      </c>
      <c r="BB903" s="258">
        <v>0</v>
      </c>
      <c r="BC903" s="258">
        <v>0</v>
      </c>
      <c r="BD903" s="267" t="s">
        <v>22151</v>
      </c>
    </row>
    <row r="904" spans="1:56" x14ac:dyDescent="0.3">
      <c r="A904" s="48" t="s">
        <v>12306</v>
      </c>
      <c r="B904" s="33" t="s">
        <v>6553</v>
      </c>
      <c r="C904" s="33" t="s">
        <v>12307</v>
      </c>
      <c r="D904" s="121" t="s">
        <v>11203</v>
      </c>
      <c r="E904" s="33" t="s">
        <v>1460</v>
      </c>
      <c r="F904" s="1" t="s">
        <v>9094</v>
      </c>
      <c r="G904" s="1" t="s">
        <v>1373</v>
      </c>
      <c r="H904" s="104">
        <v>12975</v>
      </c>
      <c r="I904" s="104" t="s">
        <v>11801</v>
      </c>
      <c r="J904" s="104" t="e">
        <v>#VALUE!</v>
      </c>
      <c r="K904" s="104" t="s">
        <v>12309</v>
      </c>
      <c r="L904" s="173">
        <v>0</v>
      </c>
      <c r="M904" s="173">
        <v>0</v>
      </c>
      <c r="N904" s="68">
        <v>0</v>
      </c>
      <c r="O904" s="86">
        <v>0</v>
      </c>
      <c r="P904" s="86">
        <v>0</v>
      </c>
      <c r="Q904" s="86">
        <v>0</v>
      </c>
      <c r="R904" s="86">
        <v>0</v>
      </c>
      <c r="S904" s="86">
        <v>0</v>
      </c>
      <c r="T904" s="86">
        <v>0</v>
      </c>
      <c r="U904" s="86">
        <v>0</v>
      </c>
      <c r="V904" s="86">
        <v>0</v>
      </c>
      <c r="W904" s="86">
        <v>0</v>
      </c>
      <c r="X904" s="86">
        <v>0</v>
      </c>
      <c r="Y904" s="86">
        <v>0</v>
      </c>
      <c r="Z904" s="86">
        <v>0</v>
      </c>
      <c r="AA904" s="49">
        <v>0</v>
      </c>
      <c r="AB904" s="7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7">
        <v>0</v>
      </c>
      <c r="AJ904" s="89">
        <v>0.20996323164924546</v>
      </c>
      <c r="AK904" s="7">
        <v>0</v>
      </c>
      <c r="AL904" s="36">
        <v>0.20996323164924546</v>
      </c>
      <c r="AM904" s="106">
        <v>360</v>
      </c>
      <c r="AN904" s="36">
        <v>0.20996323164924546</v>
      </c>
      <c r="AO904" s="37">
        <v>225</v>
      </c>
      <c r="AP904" s="37" t="s">
        <v>22151</v>
      </c>
      <c r="AQ904" s="70">
        <v>6.895458119358298</v>
      </c>
      <c r="AR904" s="36">
        <v>-6.6854948877090523</v>
      </c>
      <c r="AS904" s="106">
        <v>360</v>
      </c>
      <c r="AT904" s="36">
        <v>0</v>
      </c>
      <c r="AU904" s="45">
        <v>-13.513857214557907</v>
      </c>
      <c r="AV904" s="36"/>
      <c r="AW904" s="36">
        <v>0</v>
      </c>
      <c r="AX904" s="43">
        <v>0</v>
      </c>
      <c r="AY904" s="167">
        <v>999</v>
      </c>
      <c r="AZ904" s="110">
        <v>788</v>
      </c>
      <c r="BA904" s="71">
        <v>211</v>
      </c>
      <c r="BB904" s="162">
        <v>0</v>
      </c>
      <c r="BC904" s="162">
        <v>0</v>
      </c>
      <c r="BD904" s="267" t="s">
        <v>22151</v>
      </c>
    </row>
    <row r="905" spans="1:56" x14ac:dyDescent="0.3">
      <c r="A905" s="195" t="s">
        <v>1723</v>
      </c>
      <c r="B905" s="1" t="s">
        <v>7218</v>
      </c>
      <c r="C905" s="1" t="s">
        <v>7308</v>
      </c>
      <c r="D905" s="121" t="s">
        <v>1174</v>
      </c>
      <c r="E905" s="1" t="s">
        <v>3591</v>
      </c>
      <c r="F905" s="1" t="s">
        <v>3591</v>
      </c>
      <c r="G905" s="1" t="s">
        <v>1373</v>
      </c>
      <c r="H905" s="217">
        <v>36</v>
      </c>
      <c r="I905" s="217" t="s">
        <v>9666</v>
      </c>
      <c r="J905" s="219" t="e">
        <v>#VALUE!</v>
      </c>
      <c r="K905" s="219" t="s">
        <v>5274</v>
      </c>
      <c r="L905" s="175">
        <v>0</v>
      </c>
      <c r="M905" s="175">
        <v>0</v>
      </c>
      <c r="N905" s="221">
        <v>0</v>
      </c>
      <c r="O905" s="102">
        <v>0</v>
      </c>
      <c r="P905" s="102">
        <v>0</v>
      </c>
      <c r="Q905" s="241">
        <v>0</v>
      </c>
      <c r="R905" s="102">
        <v>0</v>
      </c>
      <c r="S905" s="102">
        <v>0</v>
      </c>
      <c r="T905" s="241">
        <v>0</v>
      </c>
      <c r="U905" s="241">
        <v>0</v>
      </c>
      <c r="V905" s="241">
        <v>0</v>
      </c>
      <c r="W905" s="241">
        <v>0</v>
      </c>
      <c r="X905" s="241">
        <v>0</v>
      </c>
      <c r="Y905" s="241">
        <v>0</v>
      </c>
      <c r="Z905" s="241">
        <v>0</v>
      </c>
      <c r="AA905" s="235">
        <v>0</v>
      </c>
      <c r="AB905" s="236">
        <v>0</v>
      </c>
      <c r="AC905" s="236">
        <v>0</v>
      </c>
      <c r="AD905" s="225">
        <v>0</v>
      </c>
      <c r="AE905" s="236">
        <v>0</v>
      </c>
      <c r="AF905" s="225">
        <v>0</v>
      </c>
      <c r="AG905" s="225">
        <v>0</v>
      </c>
      <c r="AH905" s="236">
        <v>0</v>
      </c>
      <c r="AI905" s="236">
        <v>0</v>
      </c>
      <c r="AJ905" s="240">
        <v>0.20996323164924546</v>
      </c>
      <c r="AK905" s="236">
        <v>0</v>
      </c>
      <c r="AL905" s="242">
        <v>0.20996323164924546</v>
      </c>
      <c r="AM905" s="229">
        <v>360</v>
      </c>
      <c r="AN905" s="230">
        <v>0.20996323164924546</v>
      </c>
      <c r="AO905" s="250">
        <v>225</v>
      </c>
      <c r="AP905" s="233" t="s">
        <v>22151</v>
      </c>
      <c r="AQ905" s="235">
        <v>6.895458119358298</v>
      </c>
      <c r="AR905" s="236">
        <v>-6.6854948877090523</v>
      </c>
      <c r="AS905" s="238">
        <v>360</v>
      </c>
      <c r="AT905" s="236">
        <v>0</v>
      </c>
      <c r="AU905" s="243">
        <v>-13.513857214557907</v>
      </c>
      <c r="AV905" s="236"/>
      <c r="AW905" s="236">
        <v>0</v>
      </c>
      <c r="AX905" s="43">
        <v>0</v>
      </c>
      <c r="AY905" s="268">
        <v>999</v>
      </c>
      <c r="AZ905" s="107">
        <v>788</v>
      </c>
      <c r="BA905" s="226">
        <v>211</v>
      </c>
      <c r="BB905" s="258">
        <v>0</v>
      </c>
      <c r="BC905" s="258">
        <v>0</v>
      </c>
      <c r="BD905" s="267" t="s">
        <v>22151</v>
      </c>
    </row>
    <row r="906" spans="1:56" x14ac:dyDescent="0.3">
      <c r="A906" s="179" t="s">
        <v>1758</v>
      </c>
      <c r="B906" s="1" t="s">
        <v>7816</v>
      </c>
      <c r="C906" s="1" t="s">
        <v>7419</v>
      </c>
      <c r="D906" s="121" t="s">
        <v>794</v>
      </c>
      <c r="E906" s="1" t="s">
        <v>1464</v>
      </c>
      <c r="F906" s="1" t="s">
        <v>6120</v>
      </c>
      <c r="G906" s="1" t="s">
        <v>1373</v>
      </c>
      <c r="H906" s="216">
        <v>5529</v>
      </c>
      <c r="I906" s="216" t="s">
        <v>10614</v>
      </c>
      <c r="J906" s="244" t="e">
        <v>#VALUE!</v>
      </c>
      <c r="K906" s="244" t="s">
        <v>5300</v>
      </c>
      <c r="L906" s="171">
        <v>0</v>
      </c>
      <c r="M906" s="171">
        <v>0</v>
      </c>
      <c r="N906" s="221">
        <v>0</v>
      </c>
      <c r="O906" s="95">
        <v>0</v>
      </c>
      <c r="P906" s="95">
        <v>0</v>
      </c>
      <c r="Q906" s="222">
        <v>0</v>
      </c>
      <c r="R906" s="95">
        <v>0</v>
      </c>
      <c r="S906" s="95">
        <v>0</v>
      </c>
      <c r="T906" s="222">
        <v>0</v>
      </c>
      <c r="U906" s="222">
        <v>0</v>
      </c>
      <c r="V906" s="222">
        <v>0</v>
      </c>
      <c r="W906" s="222">
        <v>0</v>
      </c>
      <c r="X906" s="222">
        <v>0</v>
      </c>
      <c r="Y906" s="222">
        <v>0</v>
      </c>
      <c r="Z906" s="222">
        <v>0</v>
      </c>
      <c r="AA906" s="223">
        <v>0</v>
      </c>
      <c r="AB906" s="224">
        <v>0</v>
      </c>
      <c r="AC906" s="224">
        <v>0</v>
      </c>
      <c r="AD906" s="245">
        <v>0</v>
      </c>
      <c r="AE906" s="224">
        <v>0</v>
      </c>
      <c r="AF906" s="245">
        <v>0</v>
      </c>
      <c r="AG906" s="245">
        <v>0</v>
      </c>
      <c r="AH906" s="224">
        <v>0</v>
      </c>
      <c r="AI906" s="224">
        <v>0</v>
      </c>
      <c r="AJ906" s="227">
        <v>0.20996323164924546</v>
      </c>
      <c r="AK906" s="224">
        <v>0</v>
      </c>
      <c r="AL906" s="228">
        <v>0.20996323164924546</v>
      </c>
      <c r="AM906" s="246">
        <v>360</v>
      </c>
      <c r="AN906" s="247">
        <v>0.20996323164924546</v>
      </c>
      <c r="AO906" s="248">
        <v>225</v>
      </c>
      <c r="AP906" s="253" t="s">
        <v>22151</v>
      </c>
      <c r="AQ906" s="235">
        <v>6.895458119358298</v>
      </c>
      <c r="AR906" s="236">
        <v>-6.6854948877090523</v>
      </c>
      <c r="AS906" s="238">
        <v>360</v>
      </c>
      <c r="AT906" s="224">
        <v>0</v>
      </c>
      <c r="AU906" s="239">
        <v>-13.513857214557907</v>
      </c>
      <c r="AV906" s="224"/>
      <c r="AW906" s="224">
        <v>0</v>
      </c>
      <c r="AX906" s="43">
        <v>0</v>
      </c>
      <c r="AY906" s="268">
        <v>999</v>
      </c>
      <c r="AZ906" s="255">
        <v>788</v>
      </c>
      <c r="BA906" s="256">
        <v>211</v>
      </c>
      <c r="BB906" s="257">
        <v>0</v>
      </c>
      <c r="BC906" s="257">
        <v>0</v>
      </c>
      <c r="BD906" s="267" t="s">
        <v>22151</v>
      </c>
    </row>
    <row r="907" spans="1:56" x14ac:dyDescent="0.3">
      <c r="A907" s="26" t="s">
        <v>1776</v>
      </c>
      <c r="B907" s="33" t="s">
        <v>7822</v>
      </c>
      <c r="C907" s="33" t="s">
        <v>7044</v>
      </c>
      <c r="D907" s="121" t="s">
        <v>1227</v>
      </c>
      <c r="E907" s="33" t="s">
        <v>1481</v>
      </c>
      <c r="F907" s="1" t="s">
        <v>9094</v>
      </c>
      <c r="G907" s="1" t="s">
        <v>1373</v>
      </c>
      <c r="H907" s="1">
        <v>3164</v>
      </c>
      <c r="I907" s="1" t="s">
        <v>10084</v>
      </c>
      <c r="J907" s="1" t="e">
        <v>#VALUE!</v>
      </c>
      <c r="K907" s="1" t="s">
        <v>5311</v>
      </c>
      <c r="L907" s="170">
        <v>0</v>
      </c>
      <c r="M907" s="170">
        <v>0</v>
      </c>
      <c r="N907" s="68">
        <v>0</v>
      </c>
      <c r="O907" s="85">
        <v>0</v>
      </c>
      <c r="P907" s="85">
        <v>0</v>
      </c>
      <c r="Q907" s="85">
        <v>0</v>
      </c>
      <c r="R907" s="85">
        <v>0</v>
      </c>
      <c r="S907" s="85">
        <v>0</v>
      </c>
      <c r="T907" s="85">
        <v>0</v>
      </c>
      <c r="U907" s="85">
        <v>0</v>
      </c>
      <c r="V907" s="85">
        <v>0</v>
      </c>
      <c r="W907" s="85">
        <v>0</v>
      </c>
      <c r="X907" s="85">
        <v>0</v>
      </c>
      <c r="Y907" s="85">
        <v>0</v>
      </c>
      <c r="Z907" s="85">
        <v>0</v>
      </c>
      <c r="AA907" s="87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88">
        <v>0.20996323164924546</v>
      </c>
      <c r="AK907" s="5">
        <v>0</v>
      </c>
      <c r="AL907" s="5">
        <v>0.20996323164924546</v>
      </c>
      <c r="AM907" s="68">
        <v>360</v>
      </c>
      <c r="AN907" s="5">
        <v>0.20996323164924546</v>
      </c>
      <c r="AO907" s="17">
        <v>225</v>
      </c>
      <c r="AP907" s="17" t="s">
        <v>22151</v>
      </c>
      <c r="AQ907" s="49">
        <v>6.895458119358298</v>
      </c>
      <c r="AR907" s="50">
        <v>-6.6854948877090523</v>
      </c>
      <c r="AS907" s="108">
        <v>360</v>
      </c>
      <c r="AT907" s="14">
        <v>0</v>
      </c>
      <c r="AU907" s="42">
        <v>-13.513857214557907</v>
      </c>
      <c r="AV907" s="19"/>
      <c r="AW907" s="19">
        <v>0</v>
      </c>
      <c r="AX907" s="43">
        <v>0</v>
      </c>
      <c r="AY907" s="167">
        <v>999</v>
      </c>
      <c r="AZ907" s="167">
        <v>788</v>
      </c>
      <c r="BA907" s="113">
        <v>211</v>
      </c>
      <c r="BB907" s="160">
        <v>0</v>
      </c>
      <c r="BC907" s="160">
        <v>0</v>
      </c>
      <c r="BD907" s="267" t="s">
        <v>22151</v>
      </c>
    </row>
    <row r="908" spans="1:56" x14ac:dyDescent="0.3">
      <c r="A908" s="114" t="s">
        <v>1816</v>
      </c>
      <c r="B908" s="33" t="s">
        <v>7828</v>
      </c>
      <c r="C908" s="33" t="s">
        <v>6767</v>
      </c>
      <c r="D908" s="121" t="s">
        <v>892</v>
      </c>
      <c r="E908" s="33" t="s">
        <v>3591</v>
      </c>
      <c r="F908" s="114" t="s">
        <v>3591</v>
      </c>
      <c r="G908" s="1" t="s">
        <v>1373</v>
      </c>
      <c r="H908" s="114">
        <v>5261</v>
      </c>
      <c r="I908" s="114" t="s">
        <v>10793</v>
      </c>
      <c r="J908" s="114" t="e">
        <v>#VALUE!</v>
      </c>
      <c r="K908" s="114" t="s">
        <v>8473</v>
      </c>
      <c r="L908" s="172">
        <v>0</v>
      </c>
      <c r="M908" s="172">
        <v>0</v>
      </c>
      <c r="N908" s="115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35">
        <v>0</v>
      </c>
      <c r="V908" s="135">
        <v>0</v>
      </c>
      <c r="W908" s="135">
        <v>0</v>
      </c>
      <c r="X908" s="135">
        <v>0</v>
      </c>
      <c r="Y908" s="135">
        <v>0</v>
      </c>
      <c r="Z908" s="135">
        <v>0</v>
      </c>
      <c r="AA908" s="136">
        <v>0</v>
      </c>
      <c r="AB908" s="116">
        <v>0</v>
      </c>
      <c r="AC908" s="116">
        <v>0</v>
      </c>
      <c r="AD908" s="116">
        <v>0</v>
      </c>
      <c r="AE908" s="116">
        <v>0</v>
      </c>
      <c r="AF908" s="116">
        <v>0</v>
      </c>
      <c r="AG908" s="116">
        <v>0</v>
      </c>
      <c r="AH908" s="116">
        <v>0</v>
      </c>
      <c r="AI908" s="116">
        <v>0</v>
      </c>
      <c r="AJ908" s="137">
        <v>0.20996323164924546</v>
      </c>
      <c r="AK908" s="116">
        <v>0</v>
      </c>
      <c r="AL908" s="116">
        <v>0.20996323164924546</v>
      </c>
      <c r="AM908" s="115">
        <v>360</v>
      </c>
      <c r="AN908" s="116">
        <v>0.20996323164924546</v>
      </c>
      <c r="AO908" s="119">
        <v>225</v>
      </c>
      <c r="AP908" s="119" t="s">
        <v>22151</v>
      </c>
      <c r="AQ908" s="70">
        <v>6.895458119358298</v>
      </c>
      <c r="AR908" s="146">
        <v>-6.6854948877090523</v>
      </c>
      <c r="AS908" s="155">
        <v>360</v>
      </c>
      <c r="AT908" s="116">
        <v>0</v>
      </c>
      <c r="AU908" s="117">
        <v>-13.513857214557907</v>
      </c>
      <c r="AV908" s="116"/>
      <c r="AW908" s="116">
        <v>0</v>
      </c>
      <c r="AX908" s="43">
        <v>0</v>
      </c>
      <c r="AY908" s="168">
        <v>999</v>
      </c>
      <c r="AZ908" s="168">
        <v>788</v>
      </c>
      <c r="BA908" s="120">
        <v>211</v>
      </c>
      <c r="BB908" s="161">
        <v>0</v>
      </c>
      <c r="BC908" s="161">
        <v>0</v>
      </c>
      <c r="BD908" s="267" t="s">
        <v>22151</v>
      </c>
    </row>
    <row r="909" spans="1:56" x14ac:dyDescent="0.3">
      <c r="A909" s="26" t="s">
        <v>1928</v>
      </c>
      <c r="B909" s="33" t="s">
        <v>7240</v>
      </c>
      <c r="C909" s="33" t="s">
        <v>6539</v>
      </c>
      <c r="D909" s="121" t="s">
        <v>1209</v>
      </c>
      <c r="E909" s="33" t="s">
        <v>1526</v>
      </c>
      <c r="F909" s="1" t="s">
        <v>9094</v>
      </c>
      <c r="G909" s="1" t="s">
        <v>1373</v>
      </c>
      <c r="H909" s="26">
        <v>9948</v>
      </c>
      <c r="I909" s="26" t="s">
        <v>9543</v>
      </c>
      <c r="J909" s="26" t="e">
        <v>#VALUE!</v>
      </c>
      <c r="K909" s="26" t="s">
        <v>5428</v>
      </c>
      <c r="L909" s="171">
        <v>0</v>
      </c>
      <c r="M909" s="171">
        <v>0</v>
      </c>
      <c r="N909" s="68">
        <v>0</v>
      </c>
      <c r="O909" s="85">
        <v>0</v>
      </c>
      <c r="P909" s="85">
        <v>0</v>
      </c>
      <c r="Q909" s="95">
        <v>0</v>
      </c>
      <c r="R909" s="95">
        <v>0</v>
      </c>
      <c r="S909" s="95">
        <v>0</v>
      </c>
      <c r="T909" s="95">
        <v>0</v>
      </c>
      <c r="U909" s="95">
        <v>0</v>
      </c>
      <c r="V909" s="95">
        <v>0</v>
      </c>
      <c r="W909" s="95">
        <v>0</v>
      </c>
      <c r="X909" s="95">
        <v>0</v>
      </c>
      <c r="Y909" s="95">
        <v>0</v>
      </c>
      <c r="Z909" s="95">
        <v>0</v>
      </c>
      <c r="AA909" s="96">
        <v>0</v>
      </c>
      <c r="AB909" s="27">
        <v>0</v>
      </c>
      <c r="AC909" s="27">
        <v>0</v>
      </c>
      <c r="AD909" s="27">
        <v>0</v>
      </c>
      <c r="AE909" s="27">
        <v>0</v>
      </c>
      <c r="AF909" s="27">
        <v>0</v>
      </c>
      <c r="AG909" s="27">
        <v>0</v>
      </c>
      <c r="AH909" s="27">
        <v>0</v>
      </c>
      <c r="AI909" s="27">
        <v>0</v>
      </c>
      <c r="AJ909" s="100">
        <v>0.20996323164924546</v>
      </c>
      <c r="AK909" s="27">
        <v>0</v>
      </c>
      <c r="AL909" s="27">
        <v>0.20996323164924546</v>
      </c>
      <c r="AM909" s="97">
        <v>360</v>
      </c>
      <c r="AN909" s="27">
        <v>0.20996323164924546</v>
      </c>
      <c r="AO909" s="28">
        <v>225</v>
      </c>
      <c r="AP909" s="28" t="s">
        <v>22151</v>
      </c>
      <c r="AQ909" s="69">
        <v>6.895458119358298</v>
      </c>
      <c r="AR909" s="90">
        <v>-6.6854948877090523</v>
      </c>
      <c r="AS909" s="107">
        <v>360</v>
      </c>
      <c r="AT909" s="27">
        <v>0</v>
      </c>
      <c r="AU909" s="43">
        <v>-13.513857214557907</v>
      </c>
      <c r="AV909" s="27"/>
      <c r="AW909" s="27">
        <v>0</v>
      </c>
      <c r="AX909" s="43">
        <v>0</v>
      </c>
      <c r="AY909" s="167">
        <v>999</v>
      </c>
      <c r="AZ909" s="167">
        <v>788</v>
      </c>
      <c r="BA909" s="113">
        <v>211</v>
      </c>
      <c r="BB909" s="160">
        <v>0</v>
      </c>
      <c r="BC909" s="160">
        <v>0</v>
      </c>
      <c r="BD909" s="267" t="s">
        <v>22151</v>
      </c>
    </row>
    <row r="910" spans="1:56" x14ac:dyDescent="0.3">
      <c r="A910" s="26" t="s">
        <v>5060</v>
      </c>
      <c r="B910" s="1" t="s">
        <v>7871</v>
      </c>
      <c r="C910" s="1" t="s">
        <v>6677</v>
      </c>
      <c r="D910" s="121" t="s">
        <v>5056</v>
      </c>
      <c r="E910" s="1" t="s">
        <v>1446</v>
      </c>
      <c r="F910" s="1" t="s">
        <v>9094</v>
      </c>
      <c r="G910" s="1" t="s">
        <v>1373</v>
      </c>
      <c r="H910" s="1">
        <v>16208</v>
      </c>
      <c r="I910" s="1" t="s">
        <v>10412</v>
      </c>
      <c r="J910" s="1" t="e">
        <v>#VALUE!</v>
      </c>
      <c r="K910" s="1" t="s">
        <v>5472</v>
      </c>
      <c r="L910" s="170">
        <v>0</v>
      </c>
      <c r="M910" s="170">
        <v>0</v>
      </c>
      <c r="N910" s="68">
        <v>0</v>
      </c>
      <c r="O910" s="85">
        <v>0</v>
      </c>
      <c r="P910" s="85">
        <v>0</v>
      </c>
      <c r="Q910" s="85">
        <v>0</v>
      </c>
      <c r="R910" s="85">
        <v>0</v>
      </c>
      <c r="S910" s="85">
        <v>0</v>
      </c>
      <c r="T910" s="85">
        <v>0</v>
      </c>
      <c r="U910" s="85">
        <v>0</v>
      </c>
      <c r="V910" s="85">
        <v>0</v>
      </c>
      <c r="W910" s="85">
        <v>0</v>
      </c>
      <c r="X910" s="85">
        <v>0</v>
      </c>
      <c r="Y910" s="85">
        <v>0</v>
      </c>
      <c r="Z910" s="85">
        <v>0</v>
      </c>
      <c r="AA910" s="87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88">
        <v>0.20996323164924546</v>
      </c>
      <c r="AK910" s="5">
        <v>0</v>
      </c>
      <c r="AL910" s="5">
        <v>0.20996323164924546</v>
      </c>
      <c r="AM910" s="68">
        <v>360</v>
      </c>
      <c r="AN910" s="5">
        <v>0.20996323164924546</v>
      </c>
      <c r="AO910" s="17">
        <v>225</v>
      </c>
      <c r="AP910" s="17" t="s">
        <v>22151</v>
      </c>
      <c r="AQ910" s="49">
        <v>6.895458119358298</v>
      </c>
      <c r="AR910" s="50">
        <v>-6.6854948877090523</v>
      </c>
      <c r="AS910" s="108">
        <v>360</v>
      </c>
      <c r="AT910" s="14">
        <v>0</v>
      </c>
      <c r="AU910" s="42">
        <v>-13.513857214557907</v>
      </c>
      <c r="AV910" s="19"/>
      <c r="AW910" s="19">
        <v>0</v>
      </c>
      <c r="AX910" s="43">
        <v>0</v>
      </c>
      <c r="AY910" s="167">
        <v>999</v>
      </c>
      <c r="AZ910" s="167">
        <v>788</v>
      </c>
      <c r="BA910" s="113">
        <v>211</v>
      </c>
      <c r="BB910" s="160">
        <v>0</v>
      </c>
      <c r="BC910" s="160">
        <v>0</v>
      </c>
      <c r="BD910" s="267" t="s">
        <v>22151</v>
      </c>
    </row>
    <row r="911" spans="1:56" x14ac:dyDescent="0.3">
      <c r="A911" s="53" t="s">
        <v>13338</v>
      </c>
      <c r="B911" s="33" t="s">
        <v>13339</v>
      </c>
      <c r="C911" s="33" t="s">
        <v>6886</v>
      </c>
      <c r="D911" s="121" t="s">
        <v>11257</v>
      </c>
      <c r="E911" s="33" t="s">
        <v>1389</v>
      </c>
      <c r="F911" s="1" t="s">
        <v>6120</v>
      </c>
      <c r="G911" s="1" t="s">
        <v>1373</v>
      </c>
      <c r="H911" s="1">
        <v>15492</v>
      </c>
      <c r="I911" s="1" t="s">
        <v>14911</v>
      </c>
      <c r="J911" s="1" t="e">
        <v>#VALUE!</v>
      </c>
      <c r="K911" s="1" t="s">
        <v>13340</v>
      </c>
      <c r="L911" s="170">
        <v>0</v>
      </c>
      <c r="M911" s="170">
        <v>0</v>
      </c>
      <c r="N911" s="68">
        <v>0</v>
      </c>
      <c r="O911" s="85">
        <v>0</v>
      </c>
      <c r="P911" s="85">
        <v>0</v>
      </c>
      <c r="Q911" s="85">
        <v>0</v>
      </c>
      <c r="R911" s="85">
        <v>0</v>
      </c>
      <c r="S911" s="85">
        <v>0</v>
      </c>
      <c r="T911" s="85">
        <v>0</v>
      </c>
      <c r="U911" s="85">
        <v>0</v>
      </c>
      <c r="V911" s="85">
        <v>0</v>
      </c>
      <c r="W911" s="85">
        <v>0</v>
      </c>
      <c r="X911" s="85">
        <v>0</v>
      </c>
      <c r="Y911" s="85">
        <v>0</v>
      </c>
      <c r="Z911" s="85">
        <v>0</v>
      </c>
      <c r="AA911" s="87">
        <v>0</v>
      </c>
      <c r="AB911" s="5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">
        <v>0</v>
      </c>
      <c r="AJ911" s="88">
        <v>0.20996323164924546</v>
      </c>
      <c r="AK911" s="5">
        <v>0</v>
      </c>
      <c r="AL911" s="54">
        <v>0.20996323164924546</v>
      </c>
      <c r="AM911" s="77">
        <v>360</v>
      </c>
      <c r="AN911" s="54">
        <v>0.20996323164924546</v>
      </c>
      <c r="AO911" s="59">
        <v>225</v>
      </c>
      <c r="AP911" s="59" t="s">
        <v>22151</v>
      </c>
      <c r="AQ911" s="56">
        <v>6.895458119358298</v>
      </c>
      <c r="AR911" s="58">
        <v>-6.6854948877090523</v>
      </c>
      <c r="AS911" s="109">
        <v>360</v>
      </c>
      <c r="AT911" s="54">
        <v>0</v>
      </c>
      <c r="AU911" s="60">
        <v>-13.513857214557907</v>
      </c>
      <c r="AV911" s="54"/>
      <c r="AW911" s="54">
        <v>0</v>
      </c>
      <c r="AX911" s="43">
        <v>0</v>
      </c>
      <c r="AY911" s="167">
        <v>999</v>
      </c>
      <c r="AZ911" s="167">
        <v>788</v>
      </c>
      <c r="BA911" s="113">
        <v>211</v>
      </c>
      <c r="BB911" s="160">
        <v>0</v>
      </c>
      <c r="BC911" s="160">
        <v>0</v>
      </c>
      <c r="BD911" s="267" t="s">
        <v>22151</v>
      </c>
    </row>
    <row r="912" spans="1:56" x14ac:dyDescent="0.3">
      <c r="A912" s="53" t="s">
        <v>16047</v>
      </c>
      <c r="B912" s="33" t="s">
        <v>7248</v>
      </c>
      <c r="C912" s="33" t="s">
        <v>16048</v>
      </c>
      <c r="D912" s="121" t="s">
        <v>15039</v>
      </c>
      <c r="E912" s="33" t="s">
        <v>1449</v>
      </c>
      <c r="F912" s="1" t="s">
        <v>6120</v>
      </c>
      <c r="G912" s="1" t="s">
        <v>1373</v>
      </c>
      <c r="H912" s="1" t="e">
        <v>#VALUE!</v>
      </c>
      <c r="I912" s="1" t="s">
        <v>15432</v>
      </c>
      <c r="J912" s="1" t="e">
        <v>#VALUE!</v>
      </c>
      <c r="K912" s="1" t="s">
        <v>16050</v>
      </c>
      <c r="L912" s="170">
        <v>0</v>
      </c>
      <c r="M912" s="170">
        <v>0</v>
      </c>
      <c r="N912" s="68">
        <v>0</v>
      </c>
      <c r="O912" s="85">
        <v>0</v>
      </c>
      <c r="P912" s="85">
        <v>0</v>
      </c>
      <c r="Q912" s="78">
        <v>0</v>
      </c>
      <c r="R912" s="78">
        <v>0</v>
      </c>
      <c r="S912" s="78">
        <v>0</v>
      </c>
      <c r="T912" s="78">
        <v>0</v>
      </c>
      <c r="U912" s="78">
        <v>0</v>
      </c>
      <c r="V912" s="78">
        <v>0</v>
      </c>
      <c r="W912" s="78">
        <v>0</v>
      </c>
      <c r="X912" s="78">
        <v>0</v>
      </c>
      <c r="Y912" s="78">
        <v>0</v>
      </c>
      <c r="Z912" s="78">
        <v>0</v>
      </c>
      <c r="AA912" s="79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80">
        <v>0.20996323164924546</v>
      </c>
      <c r="AK912" s="54">
        <v>0</v>
      </c>
      <c r="AL912" s="54">
        <v>0.20996323164924546</v>
      </c>
      <c r="AM912" s="77">
        <v>360</v>
      </c>
      <c r="AN912" s="54">
        <v>0.20996323164924546</v>
      </c>
      <c r="AO912" s="59">
        <v>225</v>
      </c>
      <c r="AP912" s="59" t="s">
        <v>22151</v>
      </c>
      <c r="AQ912" s="56">
        <v>6.895458119358298</v>
      </c>
      <c r="AR912" s="58">
        <v>-6.6854948877090523</v>
      </c>
      <c r="AS912" s="109">
        <v>360</v>
      </c>
      <c r="AT912" s="54">
        <v>0</v>
      </c>
      <c r="AU912" s="60">
        <v>-13.513857214557907</v>
      </c>
      <c r="AV912" s="54"/>
      <c r="AW912" s="54">
        <v>0</v>
      </c>
      <c r="AX912" s="43">
        <v>0</v>
      </c>
      <c r="AY912" s="167">
        <v>999</v>
      </c>
      <c r="AZ912" s="167">
        <v>788</v>
      </c>
      <c r="BA912" s="113">
        <v>211</v>
      </c>
      <c r="BB912" s="160">
        <v>0</v>
      </c>
      <c r="BC912" s="160">
        <v>0</v>
      </c>
      <c r="BD912" s="267" t="s">
        <v>22151</v>
      </c>
    </row>
    <row r="913" spans="1:56" x14ac:dyDescent="0.3">
      <c r="A913" s="114" t="s">
        <v>16051</v>
      </c>
      <c r="B913" s="33" t="s">
        <v>7248</v>
      </c>
      <c r="C913" s="33" t="s">
        <v>6589</v>
      </c>
      <c r="D913" s="121" t="s">
        <v>16052</v>
      </c>
      <c r="E913" s="33" t="s">
        <v>1446</v>
      </c>
      <c r="F913" s="114" t="s">
        <v>9094</v>
      </c>
      <c r="G913" s="1" t="s">
        <v>1373</v>
      </c>
      <c r="H913" s="114" t="e">
        <v>#VALUE!</v>
      </c>
      <c r="I913" s="114" t="s">
        <v>16053</v>
      </c>
      <c r="J913" s="114" t="e">
        <v>#VALUE!</v>
      </c>
      <c r="K913" s="114" t="s">
        <v>15461</v>
      </c>
      <c r="L913" s="172">
        <v>0</v>
      </c>
      <c r="M913" s="172">
        <v>0</v>
      </c>
      <c r="N913" s="115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35">
        <v>0</v>
      </c>
      <c r="V913" s="135">
        <v>0</v>
      </c>
      <c r="W913" s="135">
        <v>0</v>
      </c>
      <c r="X913" s="135">
        <v>0</v>
      </c>
      <c r="Y913" s="135">
        <v>0</v>
      </c>
      <c r="Z913" s="135">
        <v>0</v>
      </c>
      <c r="AA913" s="136">
        <v>0</v>
      </c>
      <c r="AB913" s="116">
        <v>0</v>
      </c>
      <c r="AC913" s="116">
        <v>0</v>
      </c>
      <c r="AD913" s="116">
        <v>0</v>
      </c>
      <c r="AE913" s="116">
        <v>0</v>
      </c>
      <c r="AF913" s="116">
        <v>0</v>
      </c>
      <c r="AG913" s="116">
        <v>0</v>
      </c>
      <c r="AH913" s="116">
        <v>0</v>
      </c>
      <c r="AI913" s="116">
        <v>0</v>
      </c>
      <c r="AJ913" s="137">
        <v>0.20996323164924546</v>
      </c>
      <c r="AK913" s="116">
        <v>0</v>
      </c>
      <c r="AL913" s="116">
        <v>0.20996323164924546</v>
      </c>
      <c r="AM913" s="115">
        <v>360</v>
      </c>
      <c r="AN913" s="116">
        <v>0.20996323164924546</v>
      </c>
      <c r="AO913" s="119">
        <v>225</v>
      </c>
      <c r="AP913" s="119" t="s">
        <v>22151</v>
      </c>
      <c r="AQ913" s="70">
        <v>6.895458119358298</v>
      </c>
      <c r="AR913" s="146">
        <v>-6.6854948877090523</v>
      </c>
      <c r="AS913" s="155">
        <v>360</v>
      </c>
      <c r="AT913" s="116">
        <v>0</v>
      </c>
      <c r="AU913" s="117">
        <v>-13.513857214557907</v>
      </c>
      <c r="AV913" s="116"/>
      <c r="AW913" s="116">
        <v>0</v>
      </c>
      <c r="AX913" s="43">
        <v>0</v>
      </c>
      <c r="AY913" s="168">
        <v>742.09</v>
      </c>
      <c r="AZ913" s="168">
        <v>788</v>
      </c>
      <c r="BA913" s="120">
        <v>-45.909999999999968</v>
      </c>
      <c r="BB913" s="161">
        <v>646</v>
      </c>
      <c r="BC913" s="161">
        <v>742</v>
      </c>
      <c r="BD913" s="267" t="s">
        <v>22151</v>
      </c>
    </row>
    <row r="914" spans="1:56" x14ac:dyDescent="0.3">
      <c r="A914" s="48" t="s">
        <v>13190</v>
      </c>
      <c r="B914" s="1" t="s">
        <v>13191</v>
      </c>
      <c r="C914" s="1" t="s">
        <v>11922</v>
      </c>
      <c r="D914" s="121" t="s">
        <v>11741</v>
      </c>
      <c r="E914" s="1" t="s">
        <v>1464</v>
      </c>
      <c r="F914" s="1" t="s">
        <v>6120</v>
      </c>
      <c r="G914" s="1" t="s">
        <v>1373</v>
      </c>
      <c r="H914" s="104" t="e">
        <v>#VALUE!</v>
      </c>
      <c r="I914" s="104" t="s">
        <v>13192</v>
      </c>
      <c r="J914" s="104" t="e">
        <v>#VALUE!</v>
      </c>
      <c r="K914" s="104" t="s">
        <v>13193</v>
      </c>
      <c r="L914" s="173">
        <v>0</v>
      </c>
      <c r="M914" s="173">
        <v>0</v>
      </c>
      <c r="N914" s="68">
        <v>0</v>
      </c>
      <c r="O914" s="86">
        <v>0</v>
      </c>
      <c r="P914" s="86">
        <v>0</v>
      </c>
      <c r="Q914" s="86">
        <v>0</v>
      </c>
      <c r="R914" s="86">
        <v>0</v>
      </c>
      <c r="S914" s="86">
        <v>0</v>
      </c>
      <c r="T914" s="86">
        <v>0</v>
      </c>
      <c r="U914" s="86">
        <v>0</v>
      </c>
      <c r="V914" s="86">
        <v>0</v>
      </c>
      <c r="W914" s="86">
        <v>0</v>
      </c>
      <c r="X914" s="86">
        <v>0</v>
      </c>
      <c r="Y914" s="86">
        <v>0</v>
      </c>
      <c r="Z914" s="86">
        <v>0</v>
      </c>
      <c r="AA914" s="49">
        <v>0</v>
      </c>
      <c r="AB914" s="7">
        <v>0</v>
      </c>
      <c r="AC914" s="7">
        <v>0</v>
      </c>
      <c r="AD914" s="7">
        <v>0</v>
      </c>
      <c r="AE914" s="7">
        <v>0</v>
      </c>
      <c r="AF914" s="7">
        <v>0</v>
      </c>
      <c r="AG914" s="7">
        <v>0</v>
      </c>
      <c r="AH914" s="7">
        <v>0</v>
      </c>
      <c r="AI914" s="7">
        <v>0</v>
      </c>
      <c r="AJ914" s="89">
        <v>0.20996323164924546</v>
      </c>
      <c r="AK914" s="7">
        <v>0</v>
      </c>
      <c r="AL914" s="7">
        <v>0.20996323164924546</v>
      </c>
      <c r="AM914" s="84">
        <v>360</v>
      </c>
      <c r="AN914" s="7">
        <v>0.20996323164924546</v>
      </c>
      <c r="AO914" s="18">
        <v>225</v>
      </c>
      <c r="AP914" s="18" t="s">
        <v>22151</v>
      </c>
      <c r="AQ914" s="49">
        <v>6.895458119358298</v>
      </c>
      <c r="AR914" s="50">
        <v>-6.6854948877090523</v>
      </c>
      <c r="AS914" s="108">
        <v>360</v>
      </c>
      <c r="AT914" s="15">
        <v>0</v>
      </c>
      <c r="AU914" s="46">
        <v>-13.513857214557907</v>
      </c>
      <c r="AV914" s="20"/>
      <c r="AW914" s="20">
        <v>0</v>
      </c>
      <c r="AX914" s="43">
        <v>0</v>
      </c>
      <c r="AY914" s="167">
        <v>999</v>
      </c>
      <c r="AZ914" s="110">
        <v>788</v>
      </c>
      <c r="BA914" s="71">
        <v>211</v>
      </c>
      <c r="BB914" s="162">
        <v>0</v>
      </c>
      <c r="BC914" s="162">
        <v>0</v>
      </c>
      <c r="BD914" s="267" t="s">
        <v>22151</v>
      </c>
    </row>
    <row r="915" spans="1:56" x14ac:dyDescent="0.3">
      <c r="A915" s="48" t="s">
        <v>14116</v>
      </c>
      <c r="B915" s="33" t="s">
        <v>7143</v>
      </c>
      <c r="C915" s="33" t="s">
        <v>6596</v>
      </c>
      <c r="D915" s="121" t="s">
        <v>14045</v>
      </c>
      <c r="E915" s="33" t="s">
        <v>3591</v>
      </c>
      <c r="F915" s="1" t="s">
        <v>3591</v>
      </c>
      <c r="G915" s="1" t="s">
        <v>1373</v>
      </c>
      <c r="H915" s="104" t="e">
        <v>#VALUE!</v>
      </c>
      <c r="I915" s="104" t="s">
        <v>14046</v>
      </c>
      <c r="J915" s="104" t="e">
        <v>#VALUE!</v>
      </c>
      <c r="K915" s="104" t="s">
        <v>14117</v>
      </c>
      <c r="L915" s="173">
        <v>0</v>
      </c>
      <c r="M915" s="173">
        <v>0</v>
      </c>
      <c r="N915" s="68">
        <v>0</v>
      </c>
      <c r="O915" s="86">
        <v>0</v>
      </c>
      <c r="P915" s="86">
        <v>0</v>
      </c>
      <c r="Q915" s="86">
        <v>0</v>
      </c>
      <c r="R915" s="86">
        <v>0</v>
      </c>
      <c r="S915" s="86">
        <v>0</v>
      </c>
      <c r="T915" s="86">
        <v>0</v>
      </c>
      <c r="U915" s="86">
        <v>0</v>
      </c>
      <c r="V915" s="86">
        <v>0</v>
      </c>
      <c r="W915" s="86">
        <v>0</v>
      </c>
      <c r="X915" s="86">
        <v>0</v>
      </c>
      <c r="Y915" s="86">
        <v>0</v>
      </c>
      <c r="Z915" s="86">
        <v>0</v>
      </c>
      <c r="AA915" s="49">
        <v>0</v>
      </c>
      <c r="AB915" s="7">
        <v>0</v>
      </c>
      <c r="AC915" s="7">
        <v>0</v>
      </c>
      <c r="AD915" s="7">
        <v>0</v>
      </c>
      <c r="AE915" s="7">
        <v>0</v>
      </c>
      <c r="AF915" s="7">
        <v>0</v>
      </c>
      <c r="AG915" s="7">
        <v>0</v>
      </c>
      <c r="AH915" s="7">
        <v>0</v>
      </c>
      <c r="AI915" s="7">
        <v>0</v>
      </c>
      <c r="AJ915" s="89">
        <v>0.20996323164924546</v>
      </c>
      <c r="AK915" s="7">
        <v>0</v>
      </c>
      <c r="AL915" s="7">
        <v>0.20996323164924546</v>
      </c>
      <c r="AM915" s="84">
        <v>360</v>
      </c>
      <c r="AN915" s="7">
        <v>0.20996323164924546</v>
      </c>
      <c r="AO915" s="18">
        <v>225</v>
      </c>
      <c r="AP915" s="18" t="s">
        <v>22151</v>
      </c>
      <c r="AQ915" s="49">
        <v>6.895458119358298</v>
      </c>
      <c r="AR915" s="7">
        <v>-6.6854948877090523</v>
      </c>
      <c r="AS915" s="84">
        <v>360</v>
      </c>
      <c r="AT915" s="15">
        <v>0</v>
      </c>
      <c r="AU915" s="46">
        <v>-13.513857214557907</v>
      </c>
      <c r="AV915" s="20"/>
      <c r="AW915" s="20">
        <v>0</v>
      </c>
      <c r="AX915" s="43">
        <v>0</v>
      </c>
      <c r="AY915" s="167">
        <v>999</v>
      </c>
      <c r="AZ915" s="110">
        <v>788</v>
      </c>
      <c r="BA915" s="71">
        <v>211</v>
      </c>
      <c r="BB915" s="162">
        <v>0</v>
      </c>
      <c r="BC915" s="162">
        <v>0</v>
      </c>
      <c r="BD915" s="267" t="s">
        <v>22151</v>
      </c>
    </row>
    <row r="916" spans="1:56" x14ac:dyDescent="0.3">
      <c r="A916" s="48" t="s">
        <v>16313</v>
      </c>
      <c r="B916" s="33" t="s">
        <v>16314</v>
      </c>
      <c r="C916" s="33" t="s">
        <v>6545</v>
      </c>
      <c r="D916" s="121" t="s">
        <v>15029</v>
      </c>
      <c r="E916" s="33" t="s">
        <v>1426</v>
      </c>
      <c r="F916" s="1" t="s">
        <v>6120</v>
      </c>
      <c r="G916" s="1" t="s">
        <v>1373</v>
      </c>
      <c r="H916" s="104">
        <v>20632</v>
      </c>
      <c r="I916" s="104" t="s">
        <v>16315</v>
      </c>
      <c r="J916" s="104" t="e">
        <v>#VALUE!</v>
      </c>
      <c r="K916" s="104" t="s">
        <v>16316</v>
      </c>
      <c r="L916" s="173">
        <v>0</v>
      </c>
      <c r="M916" s="173">
        <v>0</v>
      </c>
      <c r="N916" s="68">
        <v>0</v>
      </c>
      <c r="O916" s="86">
        <v>0</v>
      </c>
      <c r="P916" s="86">
        <v>0</v>
      </c>
      <c r="Q916" s="86">
        <v>0</v>
      </c>
      <c r="R916" s="86">
        <v>0</v>
      </c>
      <c r="S916" s="86">
        <v>0</v>
      </c>
      <c r="T916" s="86">
        <v>0</v>
      </c>
      <c r="U916" s="86">
        <v>0</v>
      </c>
      <c r="V916" s="86">
        <v>0</v>
      </c>
      <c r="W916" s="86">
        <v>0</v>
      </c>
      <c r="X916" s="86">
        <v>0</v>
      </c>
      <c r="Y916" s="86">
        <v>0</v>
      </c>
      <c r="Z916" s="86">
        <v>0</v>
      </c>
      <c r="AA916" s="49">
        <v>0</v>
      </c>
      <c r="AB916" s="7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7">
        <v>0</v>
      </c>
      <c r="AJ916" s="89">
        <v>0.20996323164924546</v>
      </c>
      <c r="AK916" s="7">
        <v>0</v>
      </c>
      <c r="AL916" s="36">
        <v>0.20996323164924546</v>
      </c>
      <c r="AM916" s="106">
        <v>360</v>
      </c>
      <c r="AN916" s="36">
        <v>0.20996323164924546</v>
      </c>
      <c r="AO916" s="37">
        <v>225</v>
      </c>
      <c r="AP916" s="37" t="s">
        <v>22151</v>
      </c>
      <c r="AQ916" s="70">
        <v>6.895458119358298</v>
      </c>
      <c r="AR916" s="36">
        <v>-6.6854948877090523</v>
      </c>
      <c r="AS916" s="106">
        <v>360</v>
      </c>
      <c r="AT916" s="36">
        <v>0</v>
      </c>
      <c r="AU916" s="45">
        <v>-13.513857214557907</v>
      </c>
      <c r="AV916" s="36"/>
      <c r="AW916" s="36">
        <v>0</v>
      </c>
      <c r="AX916" s="43">
        <v>0</v>
      </c>
      <c r="AY916" s="167">
        <v>999</v>
      </c>
      <c r="AZ916" s="110">
        <v>788</v>
      </c>
      <c r="BA916" s="71">
        <v>211</v>
      </c>
      <c r="BB916" s="162">
        <v>0</v>
      </c>
      <c r="BC916" s="162">
        <v>0</v>
      </c>
      <c r="BD916" s="267" t="s">
        <v>22151</v>
      </c>
    </row>
    <row r="917" spans="1:56" x14ac:dyDescent="0.3">
      <c r="A917" s="48" t="s">
        <v>13105</v>
      </c>
      <c r="B917" s="33" t="s">
        <v>6875</v>
      </c>
      <c r="C917" s="33" t="s">
        <v>7796</v>
      </c>
      <c r="D917" s="121" t="s">
        <v>11352</v>
      </c>
      <c r="E917" s="33" t="s">
        <v>1531</v>
      </c>
      <c r="F917" s="1" t="s">
        <v>9094</v>
      </c>
      <c r="G917" s="1" t="s">
        <v>1373</v>
      </c>
      <c r="H917" s="104" t="e">
        <v>#VALUE!</v>
      </c>
      <c r="I917" s="104" t="s">
        <v>13106</v>
      </c>
      <c r="J917" s="104" t="e">
        <v>#VALUE!</v>
      </c>
      <c r="K917" s="104" t="s">
        <v>13107</v>
      </c>
      <c r="L917" s="173">
        <v>0</v>
      </c>
      <c r="M917" s="173">
        <v>0</v>
      </c>
      <c r="N917" s="68">
        <v>0</v>
      </c>
      <c r="O917" s="86">
        <v>0</v>
      </c>
      <c r="P917" s="86">
        <v>0</v>
      </c>
      <c r="Q917" s="86">
        <v>0</v>
      </c>
      <c r="R917" s="86">
        <v>0</v>
      </c>
      <c r="S917" s="86">
        <v>0</v>
      </c>
      <c r="T917" s="86">
        <v>0</v>
      </c>
      <c r="U917" s="86">
        <v>0</v>
      </c>
      <c r="V917" s="86">
        <v>0</v>
      </c>
      <c r="W917" s="86">
        <v>0</v>
      </c>
      <c r="X917" s="86">
        <v>0</v>
      </c>
      <c r="Y917" s="86">
        <v>0</v>
      </c>
      <c r="Z917" s="86">
        <v>0</v>
      </c>
      <c r="AA917" s="49">
        <v>0</v>
      </c>
      <c r="AB917" s="7">
        <v>0</v>
      </c>
      <c r="AC917" s="7">
        <v>0</v>
      </c>
      <c r="AD917" s="7">
        <v>0</v>
      </c>
      <c r="AE917" s="7">
        <v>0</v>
      </c>
      <c r="AF917" s="7">
        <v>0</v>
      </c>
      <c r="AG917" s="7">
        <v>0</v>
      </c>
      <c r="AH917" s="7">
        <v>0</v>
      </c>
      <c r="AI917" s="7">
        <v>0</v>
      </c>
      <c r="AJ917" s="89">
        <v>0.20996323164924546</v>
      </c>
      <c r="AK917" s="7">
        <v>0</v>
      </c>
      <c r="AL917" s="7">
        <v>0.20996323164924546</v>
      </c>
      <c r="AM917" s="84">
        <v>360</v>
      </c>
      <c r="AN917" s="7">
        <v>0.20996323164924546</v>
      </c>
      <c r="AO917" s="18">
        <v>225</v>
      </c>
      <c r="AP917" s="18" t="s">
        <v>22151</v>
      </c>
      <c r="AQ917" s="49">
        <v>6.895458119358298</v>
      </c>
      <c r="AR917" s="7">
        <v>-6.6854948877090523</v>
      </c>
      <c r="AS917" s="84">
        <v>360</v>
      </c>
      <c r="AT917" s="15">
        <v>0</v>
      </c>
      <c r="AU917" s="46">
        <v>-13.513857214557907</v>
      </c>
      <c r="AV917" s="20"/>
      <c r="AW917" s="20">
        <v>0</v>
      </c>
      <c r="AX917" s="43">
        <v>0</v>
      </c>
      <c r="AY917" s="167">
        <v>999</v>
      </c>
      <c r="AZ917" s="110">
        <v>788</v>
      </c>
      <c r="BA917" s="71">
        <v>211</v>
      </c>
      <c r="BB917" s="162">
        <v>0</v>
      </c>
      <c r="BC917" s="162">
        <v>0</v>
      </c>
      <c r="BD917" s="267" t="s">
        <v>22151</v>
      </c>
    </row>
    <row r="918" spans="1:56" x14ac:dyDescent="0.3">
      <c r="A918" s="26" t="s">
        <v>13075</v>
      </c>
      <c r="B918" s="1" t="s">
        <v>6850</v>
      </c>
      <c r="C918" s="1" t="s">
        <v>6813</v>
      </c>
      <c r="D918" s="121" t="s">
        <v>11794</v>
      </c>
      <c r="E918" s="1" t="s">
        <v>1405</v>
      </c>
      <c r="F918" s="1" t="s">
        <v>6120</v>
      </c>
      <c r="G918" s="1" t="s">
        <v>1373</v>
      </c>
      <c r="H918" s="1" t="e">
        <v>#VALUE!</v>
      </c>
      <c r="I918" s="1" t="s">
        <v>13076</v>
      </c>
      <c r="J918" s="1" t="e">
        <v>#VALUE!</v>
      </c>
      <c r="K918" s="1" t="s">
        <v>13077</v>
      </c>
      <c r="L918" s="170">
        <v>0</v>
      </c>
      <c r="M918" s="170">
        <v>0</v>
      </c>
      <c r="N918" s="68">
        <v>0</v>
      </c>
      <c r="O918" s="85">
        <v>0</v>
      </c>
      <c r="P918" s="85">
        <v>0</v>
      </c>
      <c r="Q918" s="85">
        <v>0</v>
      </c>
      <c r="R918" s="85">
        <v>0</v>
      </c>
      <c r="S918" s="85">
        <v>0</v>
      </c>
      <c r="T918" s="85">
        <v>0</v>
      </c>
      <c r="U918" s="85">
        <v>0</v>
      </c>
      <c r="V918" s="85">
        <v>0</v>
      </c>
      <c r="W918" s="85">
        <v>0</v>
      </c>
      <c r="X918" s="85">
        <v>0</v>
      </c>
      <c r="Y918" s="85">
        <v>0</v>
      </c>
      <c r="Z918" s="85">
        <v>0</v>
      </c>
      <c r="AA918" s="87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88">
        <v>0.20996323164924546</v>
      </c>
      <c r="AK918" s="5">
        <v>0</v>
      </c>
      <c r="AL918" s="5">
        <v>0.20996323164924546</v>
      </c>
      <c r="AM918" s="68">
        <v>360</v>
      </c>
      <c r="AN918" s="5">
        <v>0.20996323164924546</v>
      </c>
      <c r="AO918" s="17">
        <v>225</v>
      </c>
      <c r="AP918" s="17" t="s">
        <v>22151</v>
      </c>
      <c r="AQ918" s="49">
        <v>6.895458119358298</v>
      </c>
      <c r="AR918" s="7">
        <v>-6.6854948877090523</v>
      </c>
      <c r="AS918" s="84">
        <v>360</v>
      </c>
      <c r="AT918" s="14">
        <v>0</v>
      </c>
      <c r="AU918" s="42">
        <v>-13.513857214557907</v>
      </c>
      <c r="AV918" s="19"/>
      <c r="AW918" s="19">
        <v>0</v>
      </c>
      <c r="AX918" s="43">
        <v>0</v>
      </c>
      <c r="AY918" s="167">
        <v>750.36</v>
      </c>
      <c r="AZ918" s="167">
        <v>788</v>
      </c>
      <c r="BA918" s="113">
        <v>-37.639999999999986</v>
      </c>
      <c r="BB918" s="160">
        <v>723</v>
      </c>
      <c r="BC918" s="160">
        <v>723</v>
      </c>
      <c r="BD918" s="267" t="s">
        <v>22151</v>
      </c>
    </row>
    <row r="919" spans="1:56" x14ac:dyDescent="0.3">
      <c r="A919" s="48" t="s">
        <v>13212</v>
      </c>
      <c r="B919" s="33" t="s">
        <v>13214</v>
      </c>
      <c r="C919" s="33" t="s">
        <v>13213</v>
      </c>
      <c r="D919" s="121" t="s">
        <v>12822</v>
      </c>
      <c r="E919" s="33" t="s">
        <v>1526</v>
      </c>
      <c r="F919" s="1" t="s">
        <v>9094</v>
      </c>
      <c r="G919" s="1" t="s">
        <v>1373</v>
      </c>
      <c r="H919" s="48" t="e">
        <v>#VALUE!</v>
      </c>
      <c r="I919" s="48" t="s">
        <v>13215</v>
      </c>
      <c r="J919" s="48" t="e">
        <v>#VALUE!</v>
      </c>
      <c r="K919" s="48" t="s">
        <v>13216</v>
      </c>
      <c r="L919" s="175">
        <v>0</v>
      </c>
      <c r="M919" s="175">
        <v>0</v>
      </c>
      <c r="N919" s="68">
        <v>0</v>
      </c>
      <c r="O919" s="86">
        <v>0</v>
      </c>
      <c r="P919" s="86">
        <v>0</v>
      </c>
      <c r="Q919" s="102">
        <v>0</v>
      </c>
      <c r="R919" s="102">
        <v>0</v>
      </c>
      <c r="S919" s="102">
        <v>0</v>
      </c>
      <c r="T919" s="102">
        <v>0</v>
      </c>
      <c r="U919" s="102">
        <v>0</v>
      </c>
      <c r="V919" s="102">
        <v>0</v>
      </c>
      <c r="W919" s="102">
        <v>0</v>
      </c>
      <c r="X919" s="102">
        <v>0</v>
      </c>
      <c r="Y919" s="102">
        <v>0</v>
      </c>
      <c r="Z919" s="102">
        <v>0</v>
      </c>
      <c r="AA919" s="69">
        <v>0</v>
      </c>
      <c r="AB919" s="29">
        <v>0</v>
      </c>
      <c r="AC919" s="29">
        <v>0</v>
      </c>
      <c r="AD919" s="29">
        <v>0</v>
      </c>
      <c r="AE919" s="29">
        <v>0</v>
      </c>
      <c r="AF919" s="29">
        <v>0</v>
      </c>
      <c r="AG919" s="29">
        <v>0</v>
      </c>
      <c r="AH919" s="29">
        <v>0</v>
      </c>
      <c r="AI919" s="29">
        <v>0</v>
      </c>
      <c r="AJ919" s="103">
        <v>0.20996323164924546</v>
      </c>
      <c r="AK919" s="29">
        <v>0</v>
      </c>
      <c r="AL919" s="29">
        <v>0.20996323164924546</v>
      </c>
      <c r="AM919" s="101">
        <v>360</v>
      </c>
      <c r="AN919" s="29">
        <v>0.20996323164924546</v>
      </c>
      <c r="AO919" s="30">
        <v>225</v>
      </c>
      <c r="AP919" s="30" t="s">
        <v>22151</v>
      </c>
      <c r="AQ919" s="69">
        <v>6.895458119358298</v>
      </c>
      <c r="AR919" s="90">
        <v>-6.6854948877090523</v>
      </c>
      <c r="AS919" s="107">
        <v>360</v>
      </c>
      <c r="AT919" s="29">
        <v>0</v>
      </c>
      <c r="AU919" s="47">
        <v>-13.513857214557907</v>
      </c>
      <c r="AV919" s="29"/>
      <c r="AW919" s="29">
        <v>0</v>
      </c>
      <c r="AX919" s="43">
        <v>0</v>
      </c>
      <c r="AY919" s="167">
        <v>999</v>
      </c>
      <c r="AZ919" s="110">
        <v>788</v>
      </c>
      <c r="BA919" s="71">
        <v>211</v>
      </c>
      <c r="BB919" s="162">
        <v>0</v>
      </c>
      <c r="BC919" s="162">
        <v>0</v>
      </c>
      <c r="BD919" s="267" t="s">
        <v>22151</v>
      </c>
    </row>
    <row r="920" spans="1:56" x14ac:dyDescent="0.3">
      <c r="A920" s="179" t="s">
        <v>13853</v>
      </c>
      <c r="B920" s="1" t="s">
        <v>6608</v>
      </c>
      <c r="C920" s="1" t="s">
        <v>6543</v>
      </c>
      <c r="D920" s="121" t="s">
        <v>888</v>
      </c>
      <c r="E920" s="1" t="s">
        <v>3591</v>
      </c>
      <c r="F920" s="1" t="s">
        <v>3591</v>
      </c>
      <c r="G920" s="1" t="s">
        <v>1373</v>
      </c>
      <c r="H920" s="216">
        <v>10171</v>
      </c>
      <c r="I920" s="216" t="s">
        <v>11248</v>
      </c>
      <c r="J920" s="244">
        <v>0</v>
      </c>
      <c r="K920" s="244" t="s">
        <v>22631</v>
      </c>
      <c r="L920" s="171">
        <v>0</v>
      </c>
      <c r="M920" s="171">
        <v>0</v>
      </c>
      <c r="N920" s="221">
        <v>0</v>
      </c>
      <c r="O920" s="95">
        <v>0</v>
      </c>
      <c r="P920" s="95">
        <v>0</v>
      </c>
      <c r="Q920" s="222">
        <v>0</v>
      </c>
      <c r="R920" s="95">
        <v>0</v>
      </c>
      <c r="S920" s="95">
        <v>0</v>
      </c>
      <c r="T920" s="222">
        <v>0</v>
      </c>
      <c r="U920" s="222">
        <v>0</v>
      </c>
      <c r="V920" s="222">
        <v>0</v>
      </c>
      <c r="W920" s="222">
        <v>0</v>
      </c>
      <c r="X920" s="222">
        <v>0</v>
      </c>
      <c r="Y920" s="222">
        <v>0</v>
      </c>
      <c r="Z920" s="222">
        <v>0</v>
      </c>
      <c r="AA920" s="223">
        <v>0</v>
      </c>
      <c r="AB920" s="224">
        <v>0</v>
      </c>
      <c r="AC920" s="224">
        <v>0</v>
      </c>
      <c r="AD920" s="245">
        <v>0</v>
      </c>
      <c r="AE920" s="224">
        <v>0</v>
      </c>
      <c r="AF920" s="245">
        <v>0</v>
      </c>
      <c r="AG920" s="245">
        <v>0</v>
      </c>
      <c r="AH920" s="224">
        <v>0</v>
      </c>
      <c r="AI920" s="224">
        <v>0</v>
      </c>
      <c r="AJ920" s="227">
        <v>0.20996323164924546</v>
      </c>
      <c r="AK920" s="224">
        <v>0</v>
      </c>
      <c r="AL920" s="228">
        <v>0.20996323164924546</v>
      </c>
      <c r="AM920" s="246">
        <v>360</v>
      </c>
      <c r="AN920" s="247">
        <v>0.20996323164924546</v>
      </c>
      <c r="AO920" s="248">
        <v>225</v>
      </c>
      <c r="AP920" s="253" t="s">
        <v>22151</v>
      </c>
      <c r="AQ920" s="235">
        <v>6.895458119358298</v>
      </c>
      <c r="AR920" s="236">
        <v>-6.6854948877090523</v>
      </c>
      <c r="AS920" s="238">
        <v>360</v>
      </c>
      <c r="AT920" s="224">
        <v>0</v>
      </c>
      <c r="AU920" s="239">
        <v>-13.513857214557907</v>
      </c>
      <c r="AV920" s="224"/>
      <c r="AW920" s="224">
        <v>0</v>
      </c>
      <c r="AX920" s="43">
        <v>0</v>
      </c>
      <c r="AY920" s="268">
        <v>999</v>
      </c>
      <c r="AZ920" s="255">
        <v>788</v>
      </c>
      <c r="BA920" s="256">
        <v>211</v>
      </c>
      <c r="BB920" s="257">
        <v>0</v>
      </c>
      <c r="BC920" s="257">
        <v>0</v>
      </c>
      <c r="BD920" s="267" t="s">
        <v>22151</v>
      </c>
    </row>
    <row r="921" spans="1:56" x14ac:dyDescent="0.3">
      <c r="A921" s="48" t="s">
        <v>2981</v>
      </c>
      <c r="B921" s="33" t="s">
        <v>7701</v>
      </c>
      <c r="C921" s="33" t="s">
        <v>7291</v>
      </c>
      <c r="D921" s="121" t="s">
        <v>688</v>
      </c>
      <c r="E921" s="33" t="s">
        <v>1434</v>
      </c>
      <c r="F921" s="1" t="s">
        <v>9094</v>
      </c>
      <c r="G921" s="1" t="s">
        <v>1373</v>
      </c>
      <c r="H921" s="48">
        <v>494</v>
      </c>
      <c r="I921" s="48" t="s">
        <v>10047</v>
      </c>
      <c r="J921" s="48" t="e">
        <v>#VALUE!</v>
      </c>
      <c r="K921" s="48" t="s">
        <v>6197</v>
      </c>
      <c r="L921" s="175">
        <v>0</v>
      </c>
      <c r="M921" s="175">
        <v>0</v>
      </c>
      <c r="N921" s="68">
        <v>0</v>
      </c>
      <c r="O921" s="86">
        <v>0</v>
      </c>
      <c r="P921" s="86">
        <v>0</v>
      </c>
      <c r="Q921" s="102">
        <v>0</v>
      </c>
      <c r="R921" s="102">
        <v>0</v>
      </c>
      <c r="S921" s="102">
        <v>0</v>
      </c>
      <c r="T921" s="102">
        <v>0</v>
      </c>
      <c r="U921" s="102">
        <v>0</v>
      </c>
      <c r="V921" s="102">
        <v>0</v>
      </c>
      <c r="W921" s="102">
        <v>0</v>
      </c>
      <c r="X921" s="102">
        <v>0</v>
      </c>
      <c r="Y921" s="102">
        <v>0</v>
      </c>
      <c r="Z921" s="102">
        <v>0</v>
      </c>
      <c r="AA921" s="69">
        <v>0</v>
      </c>
      <c r="AB921" s="29">
        <v>0</v>
      </c>
      <c r="AC921" s="29">
        <v>0</v>
      </c>
      <c r="AD921" s="29">
        <v>0</v>
      </c>
      <c r="AE921" s="29">
        <v>0</v>
      </c>
      <c r="AF921" s="29">
        <v>0</v>
      </c>
      <c r="AG921" s="29">
        <v>0</v>
      </c>
      <c r="AH921" s="29">
        <v>0</v>
      </c>
      <c r="AI921" s="29">
        <v>0</v>
      </c>
      <c r="AJ921" s="103">
        <v>0.20996323164924546</v>
      </c>
      <c r="AK921" s="29">
        <v>0</v>
      </c>
      <c r="AL921" s="29">
        <v>0.20996323164924546</v>
      </c>
      <c r="AM921" s="101">
        <v>360</v>
      </c>
      <c r="AN921" s="29">
        <v>0.20996323164924546</v>
      </c>
      <c r="AO921" s="30">
        <v>225</v>
      </c>
      <c r="AP921" s="30" t="s">
        <v>22151</v>
      </c>
      <c r="AQ921" s="69">
        <v>6.895458119358298</v>
      </c>
      <c r="AR921" s="90">
        <v>-6.6854948877090523</v>
      </c>
      <c r="AS921" s="107">
        <v>360</v>
      </c>
      <c r="AT921" s="29">
        <v>0</v>
      </c>
      <c r="AU921" s="47">
        <v>-13.513857214557907</v>
      </c>
      <c r="AV921" s="29"/>
      <c r="AW921" s="29">
        <v>0</v>
      </c>
      <c r="AX921" s="43">
        <v>0</v>
      </c>
      <c r="AY921" s="167">
        <v>999</v>
      </c>
      <c r="AZ921" s="110">
        <v>788</v>
      </c>
      <c r="BA921" s="71">
        <v>211</v>
      </c>
      <c r="BB921" s="162">
        <v>0</v>
      </c>
      <c r="BC921" s="162">
        <v>0</v>
      </c>
      <c r="BD921" s="267" t="s">
        <v>22151</v>
      </c>
    </row>
    <row r="922" spans="1:56" x14ac:dyDescent="0.3">
      <c r="A922" s="179" t="s">
        <v>3009</v>
      </c>
      <c r="B922" s="1" t="s">
        <v>7718</v>
      </c>
      <c r="C922" s="1" t="s">
        <v>6801</v>
      </c>
      <c r="D922" s="121" t="s">
        <v>927</v>
      </c>
      <c r="E922" s="1" t="s">
        <v>3591</v>
      </c>
      <c r="F922" s="1" t="s">
        <v>3591</v>
      </c>
      <c r="G922" s="1" t="s">
        <v>1373</v>
      </c>
      <c r="H922" s="216">
        <v>5766</v>
      </c>
      <c r="I922" s="216" t="s">
        <v>10938</v>
      </c>
      <c r="J922" s="244" t="e">
        <v>#VALUE!</v>
      </c>
      <c r="K922" s="244" t="s">
        <v>8939</v>
      </c>
      <c r="L922" s="171">
        <v>0</v>
      </c>
      <c r="M922" s="171">
        <v>0</v>
      </c>
      <c r="N922" s="221">
        <v>0</v>
      </c>
      <c r="O922" s="95">
        <v>0</v>
      </c>
      <c r="P922" s="95">
        <v>0</v>
      </c>
      <c r="Q922" s="222">
        <v>0</v>
      </c>
      <c r="R922" s="95">
        <v>0</v>
      </c>
      <c r="S922" s="95">
        <v>0</v>
      </c>
      <c r="T922" s="222">
        <v>0</v>
      </c>
      <c r="U922" s="222">
        <v>0</v>
      </c>
      <c r="V922" s="222">
        <v>0</v>
      </c>
      <c r="W922" s="222">
        <v>0</v>
      </c>
      <c r="X922" s="222">
        <v>0</v>
      </c>
      <c r="Y922" s="222">
        <v>0</v>
      </c>
      <c r="Z922" s="222">
        <v>0</v>
      </c>
      <c r="AA922" s="223">
        <v>0</v>
      </c>
      <c r="AB922" s="224">
        <v>0</v>
      </c>
      <c r="AC922" s="224">
        <v>0</v>
      </c>
      <c r="AD922" s="245">
        <v>0</v>
      </c>
      <c r="AE922" s="224">
        <v>0</v>
      </c>
      <c r="AF922" s="245">
        <v>0</v>
      </c>
      <c r="AG922" s="245">
        <v>0</v>
      </c>
      <c r="AH922" s="224">
        <v>0</v>
      </c>
      <c r="AI922" s="224">
        <v>0</v>
      </c>
      <c r="AJ922" s="227">
        <v>0.20996323164924546</v>
      </c>
      <c r="AK922" s="224">
        <v>0</v>
      </c>
      <c r="AL922" s="228">
        <v>0.20996323164924546</v>
      </c>
      <c r="AM922" s="246">
        <v>360</v>
      </c>
      <c r="AN922" s="247">
        <v>0.20996323164924546</v>
      </c>
      <c r="AO922" s="248">
        <v>225</v>
      </c>
      <c r="AP922" s="253" t="s">
        <v>22151</v>
      </c>
      <c r="AQ922" s="235">
        <v>6.895458119358298</v>
      </c>
      <c r="AR922" s="236">
        <v>-6.6854948877090523</v>
      </c>
      <c r="AS922" s="238">
        <v>360</v>
      </c>
      <c r="AT922" s="224">
        <v>0</v>
      </c>
      <c r="AU922" s="239">
        <v>-13.513857214557907</v>
      </c>
      <c r="AV922" s="224"/>
      <c r="AW922" s="224">
        <v>0</v>
      </c>
      <c r="AX922" s="43">
        <v>0</v>
      </c>
      <c r="AY922" s="268">
        <v>999</v>
      </c>
      <c r="AZ922" s="255">
        <v>788</v>
      </c>
      <c r="BA922" s="256">
        <v>211</v>
      </c>
      <c r="BB922" s="257">
        <v>0</v>
      </c>
      <c r="BC922" s="257">
        <v>0</v>
      </c>
      <c r="BD922" s="267" t="s">
        <v>22151</v>
      </c>
    </row>
    <row r="923" spans="1:56" x14ac:dyDescent="0.3">
      <c r="A923" s="53" t="s">
        <v>3024</v>
      </c>
      <c r="B923" s="1" t="s">
        <v>6995</v>
      </c>
      <c r="C923" s="1" t="s">
        <v>7102</v>
      </c>
      <c r="D923" s="121" t="s">
        <v>1201</v>
      </c>
      <c r="E923" s="1" t="s">
        <v>3591</v>
      </c>
      <c r="F923" s="1" t="s">
        <v>3591</v>
      </c>
      <c r="G923" s="1" t="s">
        <v>1373</v>
      </c>
      <c r="H923" s="1">
        <v>6819</v>
      </c>
      <c r="I923" s="1" t="s">
        <v>10142</v>
      </c>
      <c r="J923" s="1" t="e">
        <v>#VALUE!</v>
      </c>
      <c r="K923" s="1" t="s">
        <v>6223</v>
      </c>
      <c r="L923" s="170">
        <v>0</v>
      </c>
      <c r="M923" s="170">
        <v>0</v>
      </c>
      <c r="N923" s="68">
        <v>0</v>
      </c>
      <c r="O923" s="85">
        <v>0</v>
      </c>
      <c r="P923" s="85">
        <v>0</v>
      </c>
      <c r="Q923" s="78">
        <v>0</v>
      </c>
      <c r="R923" s="78">
        <v>0</v>
      </c>
      <c r="S923" s="78">
        <v>0</v>
      </c>
      <c r="T923" s="78">
        <v>0</v>
      </c>
      <c r="U923" s="78">
        <v>0</v>
      </c>
      <c r="V923" s="78">
        <v>0</v>
      </c>
      <c r="W923" s="78">
        <v>0</v>
      </c>
      <c r="X923" s="78">
        <v>0</v>
      </c>
      <c r="Y923" s="78">
        <v>0</v>
      </c>
      <c r="Z923" s="78">
        <v>0</v>
      </c>
      <c r="AA923" s="79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80">
        <v>0.20996323164924546</v>
      </c>
      <c r="AK923" s="54">
        <v>0</v>
      </c>
      <c r="AL923" s="54">
        <v>0.20996323164924546</v>
      </c>
      <c r="AM923" s="77">
        <v>360</v>
      </c>
      <c r="AN923" s="54">
        <v>0.20996323164924546</v>
      </c>
      <c r="AO923" s="59">
        <v>225</v>
      </c>
      <c r="AP923" s="59" t="s">
        <v>22151</v>
      </c>
      <c r="AQ923" s="56">
        <v>6.895458119358298</v>
      </c>
      <c r="AR923" s="58">
        <v>-6.6854948877090523</v>
      </c>
      <c r="AS923" s="109">
        <v>360</v>
      </c>
      <c r="AT923" s="54">
        <v>0</v>
      </c>
      <c r="AU923" s="60">
        <v>-13.513857214557907</v>
      </c>
      <c r="AV923" s="54"/>
      <c r="AW923" s="54">
        <v>0</v>
      </c>
      <c r="AX923" s="43">
        <v>0</v>
      </c>
      <c r="AY923" s="167">
        <v>999</v>
      </c>
      <c r="AZ923" s="167">
        <v>788</v>
      </c>
      <c r="BA923" s="113">
        <v>211</v>
      </c>
      <c r="BB923" s="160">
        <v>0</v>
      </c>
      <c r="BC923" s="160">
        <v>0</v>
      </c>
      <c r="BD923" s="267" t="s">
        <v>22151</v>
      </c>
    </row>
    <row r="924" spans="1:56" x14ac:dyDescent="0.3">
      <c r="A924" s="179" t="s">
        <v>3038</v>
      </c>
      <c r="B924" s="1" t="s">
        <v>8070</v>
      </c>
      <c r="C924" s="1" t="s">
        <v>8071</v>
      </c>
      <c r="D924" s="121" t="s">
        <v>1145</v>
      </c>
      <c r="E924" s="1" t="s">
        <v>1402</v>
      </c>
      <c r="F924" s="1" t="s">
        <v>6120</v>
      </c>
      <c r="G924" s="1" t="s">
        <v>1373</v>
      </c>
      <c r="H924" s="216">
        <v>6612</v>
      </c>
      <c r="I924" s="216" t="s">
        <v>10400</v>
      </c>
      <c r="J924" s="244" t="e">
        <v>#VALUE!</v>
      </c>
      <c r="K924" s="244" t="s">
        <v>6238</v>
      </c>
      <c r="L924" s="171">
        <v>0</v>
      </c>
      <c r="M924" s="171">
        <v>0</v>
      </c>
      <c r="N924" s="221">
        <v>0</v>
      </c>
      <c r="O924" s="95">
        <v>0</v>
      </c>
      <c r="P924" s="95">
        <v>0</v>
      </c>
      <c r="Q924" s="222">
        <v>0</v>
      </c>
      <c r="R924" s="95">
        <v>0</v>
      </c>
      <c r="S924" s="95">
        <v>0</v>
      </c>
      <c r="T924" s="222">
        <v>0</v>
      </c>
      <c r="U924" s="222">
        <v>0</v>
      </c>
      <c r="V924" s="222">
        <v>0</v>
      </c>
      <c r="W924" s="222">
        <v>0</v>
      </c>
      <c r="X924" s="222">
        <v>0</v>
      </c>
      <c r="Y924" s="222">
        <v>0</v>
      </c>
      <c r="Z924" s="222">
        <v>0</v>
      </c>
      <c r="AA924" s="223">
        <v>0</v>
      </c>
      <c r="AB924" s="224">
        <v>0</v>
      </c>
      <c r="AC924" s="224">
        <v>0</v>
      </c>
      <c r="AD924" s="245">
        <v>0</v>
      </c>
      <c r="AE924" s="224">
        <v>0</v>
      </c>
      <c r="AF924" s="245">
        <v>0</v>
      </c>
      <c r="AG924" s="245">
        <v>0</v>
      </c>
      <c r="AH924" s="224">
        <v>0</v>
      </c>
      <c r="AI924" s="224">
        <v>0</v>
      </c>
      <c r="AJ924" s="227">
        <v>0.20996323164924546</v>
      </c>
      <c r="AK924" s="224">
        <v>0</v>
      </c>
      <c r="AL924" s="228">
        <v>0.20996323164924546</v>
      </c>
      <c r="AM924" s="246">
        <v>360</v>
      </c>
      <c r="AN924" s="247">
        <v>0.20996323164924546</v>
      </c>
      <c r="AO924" s="248">
        <v>225</v>
      </c>
      <c r="AP924" s="253" t="s">
        <v>22151</v>
      </c>
      <c r="AQ924" s="235">
        <v>6.895458119358298</v>
      </c>
      <c r="AR924" s="237">
        <v>-6.6854948877090523</v>
      </c>
      <c r="AS924" s="254">
        <v>360</v>
      </c>
      <c r="AT924" s="224">
        <v>0</v>
      </c>
      <c r="AU924" s="239">
        <v>-13.513857214557907</v>
      </c>
      <c r="AV924" s="224"/>
      <c r="AW924" s="224">
        <v>0</v>
      </c>
      <c r="AX924" s="43">
        <v>0</v>
      </c>
      <c r="AY924" s="268">
        <v>999</v>
      </c>
      <c r="AZ924" s="255">
        <v>788</v>
      </c>
      <c r="BA924" s="256">
        <v>211</v>
      </c>
      <c r="BB924" s="257">
        <v>0</v>
      </c>
      <c r="BC924" s="257">
        <v>0</v>
      </c>
      <c r="BD924" s="267" t="s">
        <v>22151</v>
      </c>
    </row>
    <row r="925" spans="1:56" x14ac:dyDescent="0.3">
      <c r="A925" s="48" t="s">
        <v>3523</v>
      </c>
      <c r="B925" s="33" t="s">
        <v>8083</v>
      </c>
      <c r="C925" s="33" t="s">
        <v>6821</v>
      </c>
      <c r="D925" s="121" t="s">
        <v>919</v>
      </c>
      <c r="E925" s="33" t="s">
        <v>3591</v>
      </c>
      <c r="F925" s="1" t="s">
        <v>3591</v>
      </c>
      <c r="G925" s="1" t="s">
        <v>1373</v>
      </c>
      <c r="H925" s="104">
        <v>8180</v>
      </c>
      <c r="I925" s="104" t="s">
        <v>10365</v>
      </c>
      <c r="J925" s="104" t="e">
        <v>#VALUE!</v>
      </c>
      <c r="K925" s="104" t="s">
        <v>6293</v>
      </c>
      <c r="L925" s="173">
        <v>0</v>
      </c>
      <c r="M925" s="173">
        <v>0</v>
      </c>
      <c r="N925" s="68">
        <v>0</v>
      </c>
      <c r="O925" s="86">
        <v>0</v>
      </c>
      <c r="P925" s="86">
        <v>0</v>
      </c>
      <c r="Q925" s="86">
        <v>0</v>
      </c>
      <c r="R925" s="86">
        <v>0</v>
      </c>
      <c r="S925" s="86">
        <v>0</v>
      </c>
      <c r="T925" s="86">
        <v>0</v>
      </c>
      <c r="U925" s="86">
        <v>0</v>
      </c>
      <c r="V925" s="86">
        <v>0</v>
      </c>
      <c r="W925" s="86">
        <v>0</v>
      </c>
      <c r="X925" s="86">
        <v>0</v>
      </c>
      <c r="Y925" s="86">
        <v>0</v>
      </c>
      <c r="Z925" s="86">
        <v>0</v>
      </c>
      <c r="AA925" s="49">
        <v>0</v>
      </c>
      <c r="AB925" s="7">
        <v>0</v>
      </c>
      <c r="AC925" s="7">
        <v>0</v>
      </c>
      <c r="AD925" s="7">
        <v>0</v>
      </c>
      <c r="AE925" s="7">
        <v>0</v>
      </c>
      <c r="AF925" s="7">
        <v>0</v>
      </c>
      <c r="AG925" s="7">
        <v>0</v>
      </c>
      <c r="AH925" s="7">
        <v>0</v>
      </c>
      <c r="AI925" s="7">
        <v>0</v>
      </c>
      <c r="AJ925" s="89">
        <v>0.20996323164924546</v>
      </c>
      <c r="AK925" s="7">
        <v>0</v>
      </c>
      <c r="AL925" s="7">
        <v>0.20996323164924546</v>
      </c>
      <c r="AM925" s="84">
        <v>360</v>
      </c>
      <c r="AN925" s="7">
        <v>0.20996323164924546</v>
      </c>
      <c r="AO925" s="18">
        <v>225</v>
      </c>
      <c r="AP925" s="18" t="s">
        <v>22151</v>
      </c>
      <c r="AQ925" s="49">
        <v>6.895458119358298</v>
      </c>
      <c r="AR925" s="50">
        <v>-6.6854948877090523</v>
      </c>
      <c r="AS925" s="108">
        <v>360</v>
      </c>
      <c r="AT925" s="15">
        <v>0</v>
      </c>
      <c r="AU925" s="46">
        <v>-13.513857214557907</v>
      </c>
      <c r="AV925" s="20"/>
      <c r="AW925" s="20">
        <v>0</v>
      </c>
      <c r="AX925" s="43">
        <v>0</v>
      </c>
      <c r="AY925" s="167">
        <v>999</v>
      </c>
      <c r="AZ925" s="110">
        <v>788</v>
      </c>
      <c r="BA925" s="71">
        <v>211</v>
      </c>
      <c r="BB925" s="162">
        <v>0</v>
      </c>
      <c r="BC925" s="162">
        <v>0</v>
      </c>
      <c r="BD925" s="267" t="s">
        <v>22151</v>
      </c>
    </row>
    <row r="926" spans="1:56" x14ac:dyDescent="0.3">
      <c r="A926" s="114" t="s">
        <v>13052</v>
      </c>
      <c r="B926" s="33" t="s">
        <v>6603</v>
      </c>
      <c r="C926" s="33" t="s">
        <v>13053</v>
      </c>
      <c r="D926" s="121" t="s">
        <v>11237</v>
      </c>
      <c r="E926" s="33" t="s">
        <v>3591</v>
      </c>
      <c r="F926" s="114" t="s">
        <v>3591</v>
      </c>
      <c r="G926" s="1" t="s">
        <v>1373</v>
      </c>
      <c r="H926" s="114">
        <v>14200</v>
      </c>
      <c r="I926" s="114" t="s">
        <v>11238</v>
      </c>
      <c r="J926" s="114" t="e">
        <v>#VALUE!</v>
      </c>
      <c r="K926" s="114" t="s">
        <v>13055</v>
      </c>
      <c r="L926" s="172">
        <v>0</v>
      </c>
      <c r="M926" s="172">
        <v>0</v>
      </c>
      <c r="N926" s="115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35">
        <v>0</v>
      </c>
      <c r="V926" s="135">
        <v>0</v>
      </c>
      <c r="W926" s="135">
        <v>0</v>
      </c>
      <c r="X926" s="135">
        <v>0</v>
      </c>
      <c r="Y926" s="135">
        <v>0</v>
      </c>
      <c r="Z926" s="135">
        <v>0</v>
      </c>
      <c r="AA926" s="136">
        <v>0</v>
      </c>
      <c r="AB926" s="116">
        <v>0</v>
      </c>
      <c r="AC926" s="116">
        <v>0</v>
      </c>
      <c r="AD926" s="116">
        <v>0</v>
      </c>
      <c r="AE926" s="116">
        <v>0</v>
      </c>
      <c r="AF926" s="116">
        <v>0</v>
      </c>
      <c r="AG926" s="116">
        <v>0</v>
      </c>
      <c r="AH926" s="116">
        <v>0</v>
      </c>
      <c r="AI926" s="116">
        <v>0</v>
      </c>
      <c r="AJ926" s="137">
        <v>0.20996323164924546</v>
      </c>
      <c r="AK926" s="116">
        <v>0</v>
      </c>
      <c r="AL926" s="116">
        <v>0.20996323164924546</v>
      </c>
      <c r="AM926" s="115">
        <v>360</v>
      </c>
      <c r="AN926" s="116">
        <v>0.20996323164924546</v>
      </c>
      <c r="AO926" s="119">
        <v>225</v>
      </c>
      <c r="AP926" s="119" t="s">
        <v>22151</v>
      </c>
      <c r="AQ926" s="70">
        <v>6.895458119358298</v>
      </c>
      <c r="AR926" s="139">
        <v>-6.6854948877090523</v>
      </c>
      <c r="AS926" s="138">
        <v>360</v>
      </c>
      <c r="AT926" s="116">
        <v>0</v>
      </c>
      <c r="AU926" s="117">
        <v>-13.513857214557907</v>
      </c>
      <c r="AV926" s="116"/>
      <c r="AW926" s="116">
        <v>0</v>
      </c>
      <c r="AX926" s="43">
        <v>0</v>
      </c>
      <c r="AY926" s="168">
        <v>999</v>
      </c>
      <c r="AZ926" s="168">
        <v>788</v>
      </c>
      <c r="BA926" s="120">
        <v>211</v>
      </c>
      <c r="BB926" s="161">
        <v>0</v>
      </c>
      <c r="BC926" s="161">
        <v>0</v>
      </c>
      <c r="BD926" s="267" t="s">
        <v>22151</v>
      </c>
    </row>
    <row r="927" spans="1:56" x14ac:dyDescent="0.3">
      <c r="A927" s="61" t="s">
        <v>16973</v>
      </c>
      <c r="B927" s="33" t="s">
        <v>16975</v>
      </c>
      <c r="C927" s="33" t="s">
        <v>16974</v>
      </c>
      <c r="D927" s="121" t="s">
        <v>14253</v>
      </c>
      <c r="E927" s="33" t="s">
        <v>1464</v>
      </c>
      <c r="F927" s="1" t="s">
        <v>6120</v>
      </c>
      <c r="G927" s="1" t="s">
        <v>1373</v>
      </c>
      <c r="H927" s="104">
        <v>14510</v>
      </c>
      <c r="I927" s="104" t="s">
        <v>16976</v>
      </c>
      <c r="J927" s="104" t="e">
        <v>#VALUE!</v>
      </c>
      <c r="K927" s="104" t="s">
        <v>16977</v>
      </c>
      <c r="L927" s="173">
        <v>0</v>
      </c>
      <c r="M927" s="173">
        <v>0</v>
      </c>
      <c r="N927" s="68">
        <v>0</v>
      </c>
      <c r="O927" s="86">
        <v>0</v>
      </c>
      <c r="P927" s="86">
        <v>0</v>
      </c>
      <c r="Q927" s="82">
        <v>0</v>
      </c>
      <c r="R927" s="82">
        <v>0</v>
      </c>
      <c r="S927" s="82">
        <v>0</v>
      </c>
      <c r="T927" s="82">
        <v>0</v>
      </c>
      <c r="U927" s="82">
        <v>0</v>
      </c>
      <c r="V927" s="82">
        <v>0</v>
      </c>
      <c r="W927" s="82">
        <v>0</v>
      </c>
      <c r="X927" s="82">
        <v>0</v>
      </c>
      <c r="Y927" s="82">
        <v>0</v>
      </c>
      <c r="Z927" s="82">
        <v>0</v>
      </c>
      <c r="AA927" s="56">
        <v>0</v>
      </c>
      <c r="AB927" s="57">
        <v>0</v>
      </c>
      <c r="AC927" s="57">
        <v>0</v>
      </c>
      <c r="AD927" s="57">
        <v>0</v>
      </c>
      <c r="AE927" s="57">
        <v>0</v>
      </c>
      <c r="AF927" s="57">
        <v>0</v>
      </c>
      <c r="AG927" s="57">
        <v>0</v>
      </c>
      <c r="AH927" s="57">
        <v>0</v>
      </c>
      <c r="AI927" s="57">
        <v>0</v>
      </c>
      <c r="AJ927" s="83">
        <v>0.20996323164924546</v>
      </c>
      <c r="AK927" s="57">
        <v>0</v>
      </c>
      <c r="AL927" s="57">
        <v>0.20996323164924546</v>
      </c>
      <c r="AM927" s="81">
        <v>360</v>
      </c>
      <c r="AN927" s="57">
        <v>0.20996323164924546</v>
      </c>
      <c r="AO927" s="62">
        <v>225</v>
      </c>
      <c r="AP927" s="62" t="s">
        <v>22151</v>
      </c>
      <c r="AQ927" s="56">
        <v>6.895458119358298</v>
      </c>
      <c r="AR927" s="58">
        <v>-6.6854948877090523</v>
      </c>
      <c r="AS927" s="109">
        <v>360</v>
      </c>
      <c r="AT927" s="57">
        <v>0</v>
      </c>
      <c r="AU927" s="63">
        <v>-13.513857214557907</v>
      </c>
      <c r="AV927" s="57"/>
      <c r="AW927" s="57">
        <v>0</v>
      </c>
      <c r="AX927" s="43">
        <v>0</v>
      </c>
      <c r="AY927" s="167">
        <v>999</v>
      </c>
      <c r="AZ927" s="110">
        <v>788</v>
      </c>
      <c r="BA927" s="71">
        <v>211</v>
      </c>
      <c r="BB927" s="162">
        <v>0</v>
      </c>
      <c r="BC927" s="162">
        <v>0</v>
      </c>
      <c r="BD927" s="267" t="s">
        <v>22151</v>
      </c>
    </row>
    <row r="928" spans="1:56" x14ac:dyDescent="0.3">
      <c r="A928" s="114" t="s">
        <v>17108</v>
      </c>
      <c r="B928" s="33" t="s">
        <v>17109</v>
      </c>
      <c r="C928" s="33" t="s">
        <v>6611</v>
      </c>
      <c r="D928" s="121" t="s">
        <v>14207</v>
      </c>
      <c r="E928" s="33" t="s">
        <v>1449</v>
      </c>
      <c r="F928" s="114" t="s">
        <v>6120</v>
      </c>
      <c r="G928" s="1" t="s">
        <v>1373</v>
      </c>
      <c r="H928" s="114">
        <v>15157</v>
      </c>
      <c r="I928" s="114" t="s">
        <v>17110</v>
      </c>
      <c r="J928" s="114" t="e">
        <v>#VALUE!</v>
      </c>
      <c r="K928" s="114" t="s">
        <v>17111</v>
      </c>
      <c r="L928" s="172">
        <v>0</v>
      </c>
      <c r="M928" s="172">
        <v>0</v>
      </c>
      <c r="N928" s="115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35">
        <v>0</v>
      </c>
      <c r="V928" s="135">
        <v>0</v>
      </c>
      <c r="W928" s="135">
        <v>0</v>
      </c>
      <c r="X928" s="135">
        <v>0</v>
      </c>
      <c r="Y928" s="135">
        <v>0</v>
      </c>
      <c r="Z928" s="135">
        <v>0</v>
      </c>
      <c r="AA928" s="136">
        <v>0</v>
      </c>
      <c r="AB928" s="116">
        <v>0</v>
      </c>
      <c r="AC928" s="116">
        <v>0</v>
      </c>
      <c r="AD928" s="116">
        <v>0</v>
      </c>
      <c r="AE928" s="116">
        <v>0</v>
      </c>
      <c r="AF928" s="116">
        <v>0</v>
      </c>
      <c r="AG928" s="116">
        <v>0</v>
      </c>
      <c r="AH928" s="116">
        <v>0</v>
      </c>
      <c r="AI928" s="116">
        <v>0</v>
      </c>
      <c r="AJ928" s="137">
        <v>0.20996323164924546</v>
      </c>
      <c r="AK928" s="116">
        <v>0</v>
      </c>
      <c r="AL928" s="116">
        <v>0.20996323164924546</v>
      </c>
      <c r="AM928" s="115">
        <v>360</v>
      </c>
      <c r="AN928" s="116">
        <v>0.20996323164924546</v>
      </c>
      <c r="AO928" s="119">
        <v>225</v>
      </c>
      <c r="AP928" s="119" t="s">
        <v>22151</v>
      </c>
      <c r="AQ928" s="70">
        <v>6.895458119358298</v>
      </c>
      <c r="AR928" s="139">
        <v>-6.6854948877090523</v>
      </c>
      <c r="AS928" s="138">
        <v>360</v>
      </c>
      <c r="AT928" s="116">
        <v>0</v>
      </c>
      <c r="AU928" s="117">
        <v>-13.513857214557907</v>
      </c>
      <c r="AV928" s="116"/>
      <c r="AW928" s="116">
        <v>0</v>
      </c>
      <c r="AX928" s="43">
        <v>0</v>
      </c>
      <c r="AY928" s="168">
        <v>999</v>
      </c>
      <c r="AZ928" s="168">
        <v>788</v>
      </c>
      <c r="BA928" s="120">
        <v>211</v>
      </c>
      <c r="BB928" s="161">
        <v>0</v>
      </c>
      <c r="BC928" s="161">
        <v>0</v>
      </c>
      <c r="BD928" s="267" t="s">
        <v>22151</v>
      </c>
    </row>
    <row r="929" spans="1:56" x14ac:dyDescent="0.3">
      <c r="A929" s="179" t="s">
        <v>2926</v>
      </c>
      <c r="B929" s="1" t="s">
        <v>6896</v>
      </c>
      <c r="C929" s="1" t="s">
        <v>6776</v>
      </c>
      <c r="D929" s="121" t="s">
        <v>1148</v>
      </c>
      <c r="E929" s="1" t="s">
        <v>3591</v>
      </c>
      <c r="F929" s="1" t="s">
        <v>3591</v>
      </c>
      <c r="G929" s="1" t="s">
        <v>1373</v>
      </c>
      <c r="H929" s="216">
        <v>8350</v>
      </c>
      <c r="I929" s="216" t="s">
        <v>10548</v>
      </c>
      <c r="J929" s="244" t="e">
        <v>#VALUE!</v>
      </c>
      <c r="K929" s="244" t="s">
        <v>14458</v>
      </c>
      <c r="L929" s="171">
        <v>0</v>
      </c>
      <c r="M929" s="171">
        <v>0</v>
      </c>
      <c r="N929" s="221">
        <v>0</v>
      </c>
      <c r="O929" s="95">
        <v>0</v>
      </c>
      <c r="P929" s="95">
        <v>0</v>
      </c>
      <c r="Q929" s="222">
        <v>0</v>
      </c>
      <c r="R929" s="95">
        <v>0</v>
      </c>
      <c r="S929" s="95">
        <v>0</v>
      </c>
      <c r="T929" s="222">
        <v>0</v>
      </c>
      <c r="U929" s="222">
        <v>0</v>
      </c>
      <c r="V929" s="222">
        <v>0</v>
      </c>
      <c r="W929" s="222">
        <v>0</v>
      </c>
      <c r="X929" s="222">
        <v>0</v>
      </c>
      <c r="Y929" s="222">
        <v>0</v>
      </c>
      <c r="Z929" s="222">
        <v>0</v>
      </c>
      <c r="AA929" s="223">
        <v>0</v>
      </c>
      <c r="AB929" s="224">
        <v>0</v>
      </c>
      <c r="AC929" s="224">
        <v>0</v>
      </c>
      <c r="AD929" s="245">
        <v>0</v>
      </c>
      <c r="AE929" s="224">
        <v>0</v>
      </c>
      <c r="AF929" s="245">
        <v>0</v>
      </c>
      <c r="AG929" s="245">
        <v>0</v>
      </c>
      <c r="AH929" s="224">
        <v>0</v>
      </c>
      <c r="AI929" s="224">
        <v>0</v>
      </c>
      <c r="AJ929" s="227">
        <v>0.20996323164924546</v>
      </c>
      <c r="AK929" s="224">
        <v>0</v>
      </c>
      <c r="AL929" s="228">
        <v>0.20996323164924546</v>
      </c>
      <c r="AM929" s="246">
        <v>360</v>
      </c>
      <c r="AN929" s="247">
        <v>0.20996323164924546</v>
      </c>
      <c r="AO929" s="248">
        <v>225</v>
      </c>
      <c r="AP929" s="253" t="s">
        <v>22151</v>
      </c>
      <c r="AQ929" s="235">
        <v>6.895458119358298</v>
      </c>
      <c r="AR929" s="237">
        <v>-6.6854948877090523</v>
      </c>
      <c r="AS929" s="254">
        <v>360</v>
      </c>
      <c r="AT929" s="224">
        <v>0</v>
      </c>
      <c r="AU929" s="239">
        <v>-13.513857214557907</v>
      </c>
      <c r="AV929" s="224"/>
      <c r="AW929" s="224">
        <v>0</v>
      </c>
      <c r="AX929" s="43">
        <v>0</v>
      </c>
      <c r="AY929" s="268">
        <v>999</v>
      </c>
      <c r="AZ929" s="255">
        <v>788</v>
      </c>
      <c r="BA929" s="256">
        <v>211</v>
      </c>
      <c r="BB929" s="257">
        <v>0</v>
      </c>
      <c r="BC929" s="257">
        <v>0</v>
      </c>
      <c r="BD929" s="267" t="s">
        <v>22151</v>
      </c>
    </row>
    <row r="930" spans="1:56" x14ac:dyDescent="0.3">
      <c r="A930" s="48" t="s">
        <v>1842</v>
      </c>
      <c r="B930" s="33" t="s">
        <v>6747</v>
      </c>
      <c r="C930" s="33" t="s">
        <v>7518</v>
      </c>
      <c r="D930" s="121" t="s">
        <v>855</v>
      </c>
      <c r="E930" s="33" t="s">
        <v>1553</v>
      </c>
      <c r="F930" s="1" t="s">
        <v>6120</v>
      </c>
      <c r="G930" s="1" t="s">
        <v>1373</v>
      </c>
      <c r="H930" s="104">
        <v>7441</v>
      </c>
      <c r="I930" s="104" t="s">
        <v>10946</v>
      </c>
      <c r="J930" s="104" t="e">
        <v>#VALUE!</v>
      </c>
      <c r="K930" s="104" t="s">
        <v>5368</v>
      </c>
      <c r="L930" s="173">
        <v>0</v>
      </c>
      <c r="M930" s="173">
        <v>0</v>
      </c>
      <c r="N930" s="68">
        <v>0</v>
      </c>
      <c r="O930" s="86">
        <v>0</v>
      </c>
      <c r="P930" s="86">
        <v>0</v>
      </c>
      <c r="Q930" s="86">
        <v>0</v>
      </c>
      <c r="R930" s="86">
        <v>0</v>
      </c>
      <c r="S930" s="86">
        <v>0</v>
      </c>
      <c r="T930" s="86">
        <v>0</v>
      </c>
      <c r="U930" s="86">
        <v>0</v>
      </c>
      <c r="V930" s="86">
        <v>0</v>
      </c>
      <c r="W930" s="86">
        <v>0</v>
      </c>
      <c r="X930" s="86">
        <v>0</v>
      </c>
      <c r="Y930" s="86">
        <v>0</v>
      </c>
      <c r="Z930" s="86">
        <v>0</v>
      </c>
      <c r="AA930" s="49">
        <v>0</v>
      </c>
      <c r="AB930" s="7">
        <v>0</v>
      </c>
      <c r="AC930" s="29">
        <v>0</v>
      </c>
      <c r="AD930" s="29">
        <v>0</v>
      </c>
      <c r="AE930" s="29">
        <v>0</v>
      </c>
      <c r="AF930" s="29">
        <v>0</v>
      </c>
      <c r="AG930" s="29">
        <v>0</v>
      </c>
      <c r="AH930" s="29">
        <v>0</v>
      </c>
      <c r="AI930" s="7">
        <v>0</v>
      </c>
      <c r="AJ930" s="89">
        <v>0.20996323164924546</v>
      </c>
      <c r="AK930" s="7">
        <v>0</v>
      </c>
      <c r="AL930" s="29">
        <v>0.20996323164924546</v>
      </c>
      <c r="AM930" s="101">
        <v>360</v>
      </c>
      <c r="AN930" s="29">
        <v>0.20996323164924546</v>
      </c>
      <c r="AO930" s="30">
        <v>225</v>
      </c>
      <c r="AP930" s="30" t="s">
        <v>22151</v>
      </c>
      <c r="AQ930" s="69">
        <v>6.895458119358298</v>
      </c>
      <c r="AR930" s="90">
        <v>-6.6854948877090523</v>
      </c>
      <c r="AS930" s="107">
        <v>360</v>
      </c>
      <c r="AT930" s="29">
        <v>0</v>
      </c>
      <c r="AU930" s="47">
        <v>-13.513857214557907</v>
      </c>
      <c r="AV930" s="29"/>
      <c r="AW930" s="29">
        <v>0</v>
      </c>
      <c r="AX930" s="43">
        <v>0</v>
      </c>
      <c r="AY930" s="167">
        <v>999</v>
      </c>
      <c r="AZ930" s="110">
        <v>788</v>
      </c>
      <c r="BA930" s="71">
        <v>211</v>
      </c>
      <c r="BB930" s="162">
        <v>0</v>
      </c>
      <c r="BC930" s="162">
        <v>0</v>
      </c>
      <c r="BD930" s="267" t="s">
        <v>22151</v>
      </c>
    </row>
    <row r="931" spans="1:56" x14ac:dyDescent="0.3">
      <c r="A931" s="53" t="s">
        <v>16755</v>
      </c>
      <c r="B931" s="1" t="s">
        <v>16757</v>
      </c>
      <c r="C931" s="1" t="s">
        <v>6648</v>
      </c>
      <c r="D931" s="121" t="s">
        <v>16756</v>
      </c>
      <c r="E931" s="1" t="s">
        <v>1446</v>
      </c>
      <c r="F931" s="1" t="s">
        <v>9094</v>
      </c>
      <c r="G931" s="1" t="s">
        <v>1373</v>
      </c>
      <c r="H931" s="1">
        <v>16132</v>
      </c>
      <c r="I931" s="1" t="s">
        <v>16758</v>
      </c>
      <c r="J931" s="1" t="e">
        <v>#VALUE!</v>
      </c>
      <c r="K931" s="1" t="s">
        <v>16760</v>
      </c>
      <c r="L931" s="170">
        <v>0</v>
      </c>
      <c r="M931" s="170">
        <v>0</v>
      </c>
      <c r="N931" s="68">
        <v>0</v>
      </c>
      <c r="O931" s="85">
        <v>0</v>
      </c>
      <c r="P931" s="85">
        <v>0</v>
      </c>
      <c r="Q931" s="85">
        <v>0</v>
      </c>
      <c r="R931" s="85">
        <v>0</v>
      </c>
      <c r="S931" s="85">
        <v>0</v>
      </c>
      <c r="T931" s="85">
        <v>0</v>
      </c>
      <c r="U931" s="85">
        <v>0</v>
      </c>
      <c r="V931" s="85">
        <v>0</v>
      </c>
      <c r="W931" s="85">
        <v>0</v>
      </c>
      <c r="X931" s="85">
        <v>0</v>
      </c>
      <c r="Y931" s="85">
        <v>0</v>
      </c>
      <c r="Z931" s="85">
        <v>0</v>
      </c>
      <c r="AA931" s="87">
        <v>0</v>
      </c>
      <c r="AB931" s="5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">
        <v>0</v>
      </c>
      <c r="AJ931" s="88">
        <v>0.20996323164924546</v>
      </c>
      <c r="AK931" s="5">
        <v>0</v>
      </c>
      <c r="AL931" s="54">
        <v>0.20996323164924546</v>
      </c>
      <c r="AM931" s="77">
        <v>360</v>
      </c>
      <c r="AN931" s="54">
        <v>0.20996323164924546</v>
      </c>
      <c r="AO931" s="59">
        <v>225</v>
      </c>
      <c r="AP931" s="59" t="s">
        <v>22151</v>
      </c>
      <c r="AQ931" s="56">
        <v>6.895458119358298</v>
      </c>
      <c r="AR931" s="57">
        <v>-6.6854948877090523</v>
      </c>
      <c r="AS931" s="81">
        <v>360</v>
      </c>
      <c r="AT931" s="54">
        <v>0</v>
      </c>
      <c r="AU931" s="60">
        <v>-13.513857214557907</v>
      </c>
      <c r="AV931" s="54"/>
      <c r="AW931" s="54">
        <v>0</v>
      </c>
      <c r="AX931" s="43">
        <v>0</v>
      </c>
      <c r="AY931" s="167">
        <v>999</v>
      </c>
      <c r="AZ931" s="167">
        <v>788</v>
      </c>
      <c r="BA931" s="113">
        <v>211</v>
      </c>
      <c r="BB931" s="160">
        <v>0</v>
      </c>
      <c r="BC931" s="160">
        <v>0</v>
      </c>
      <c r="BD931" s="267" t="s">
        <v>22151</v>
      </c>
    </row>
    <row r="932" spans="1:56" x14ac:dyDescent="0.3">
      <c r="A932" s="179" t="s">
        <v>2129</v>
      </c>
      <c r="B932" s="1" t="s">
        <v>7900</v>
      </c>
      <c r="C932" s="1" t="s">
        <v>6648</v>
      </c>
      <c r="D932" s="121" t="s">
        <v>925</v>
      </c>
      <c r="E932" s="1" t="s">
        <v>1437</v>
      </c>
      <c r="F932" s="1" t="s">
        <v>9094</v>
      </c>
      <c r="G932" s="1" t="s">
        <v>1373</v>
      </c>
      <c r="H932" s="216">
        <v>11720</v>
      </c>
      <c r="I932" s="216" t="s">
        <v>10638</v>
      </c>
      <c r="J932" s="244" t="e">
        <v>#VALUE!</v>
      </c>
      <c r="K932" s="244" t="s">
        <v>5580</v>
      </c>
      <c r="L932" s="171">
        <v>0</v>
      </c>
      <c r="M932" s="171">
        <v>0</v>
      </c>
      <c r="N932" s="221">
        <v>0</v>
      </c>
      <c r="O932" s="95">
        <v>0</v>
      </c>
      <c r="P932" s="95">
        <v>0</v>
      </c>
      <c r="Q932" s="222">
        <v>0</v>
      </c>
      <c r="R932" s="95">
        <v>0</v>
      </c>
      <c r="S932" s="95">
        <v>0</v>
      </c>
      <c r="T932" s="222">
        <v>0</v>
      </c>
      <c r="U932" s="222">
        <v>0</v>
      </c>
      <c r="V932" s="222">
        <v>0</v>
      </c>
      <c r="W932" s="222">
        <v>0</v>
      </c>
      <c r="X932" s="222">
        <v>0</v>
      </c>
      <c r="Y932" s="222">
        <v>0</v>
      </c>
      <c r="Z932" s="222">
        <v>0</v>
      </c>
      <c r="AA932" s="223">
        <v>0</v>
      </c>
      <c r="AB932" s="224">
        <v>0</v>
      </c>
      <c r="AC932" s="224">
        <v>0</v>
      </c>
      <c r="AD932" s="245">
        <v>0</v>
      </c>
      <c r="AE932" s="224">
        <v>0</v>
      </c>
      <c r="AF932" s="245">
        <v>0</v>
      </c>
      <c r="AG932" s="245">
        <v>0</v>
      </c>
      <c r="AH932" s="224">
        <v>0</v>
      </c>
      <c r="AI932" s="224">
        <v>0</v>
      </c>
      <c r="AJ932" s="227">
        <v>0.20996323164924546</v>
      </c>
      <c r="AK932" s="224">
        <v>0</v>
      </c>
      <c r="AL932" s="228">
        <v>0.20996323164924546</v>
      </c>
      <c r="AM932" s="246">
        <v>360</v>
      </c>
      <c r="AN932" s="247">
        <v>0.20996323164924546</v>
      </c>
      <c r="AO932" s="248">
        <v>225</v>
      </c>
      <c r="AP932" s="253" t="s">
        <v>22151</v>
      </c>
      <c r="AQ932" s="235">
        <v>6.895458119358298</v>
      </c>
      <c r="AR932" s="237">
        <v>-6.6854948877090523</v>
      </c>
      <c r="AS932" s="254">
        <v>360</v>
      </c>
      <c r="AT932" s="224">
        <v>0</v>
      </c>
      <c r="AU932" s="239">
        <v>-13.513857214557907</v>
      </c>
      <c r="AV932" s="224"/>
      <c r="AW932" s="224">
        <v>0</v>
      </c>
      <c r="AX932" s="43">
        <v>0</v>
      </c>
      <c r="AY932" s="268">
        <v>999</v>
      </c>
      <c r="AZ932" s="255">
        <v>788</v>
      </c>
      <c r="BA932" s="256">
        <v>211</v>
      </c>
      <c r="BB932" s="257">
        <v>0</v>
      </c>
      <c r="BC932" s="257">
        <v>0</v>
      </c>
      <c r="BD932" s="267" t="s">
        <v>22151</v>
      </c>
    </row>
    <row r="933" spans="1:56" x14ac:dyDescent="0.3">
      <c r="A933" s="48" t="s">
        <v>3319</v>
      </c>
      <c r="B933" s="33" t="s">
        <v>8138</v>
      </c>
      <c r="C933" s="33" t="s">
        <v>6566</v>
      </c>
      <c r="D933" s="121" t="s">
        <v>915</v>
      </c>
      <c r="E933" s="33" t="s">
        <v>1409</v>
      </c>
      <c r="F933" s="1" t="s">
        <v>9094</v>
      </c>
      <c r="G933" s="1" t="s">
        <v>1373</v>
      </c>
      <c r="H933" s="104">
        <v>9029</v>
      </c>
      <c r="I933" s="104" t="s">
        <v>10777</v>
      </c>
      <c r="J933" s="104" t="e">
        <v>#VALUE!</v>
      </c>
      <c r="K933" s="104" t="s">
        <v>6472</v>
      </c>
      <c r="L933" s="173">
        <v>0</v>
      </c>
      <c r="M933" s="173">
        <v>0</v>
      </c>
      <c r="N933" s="68">
        <v>0</v>
      </c>
      <c r="O933" s="86">
        <v>0</v>
      </c>
      <c r="P933" s="86">
        <v>0</v>
      </c>
      <c r="Q933" s="86">
        <v>0</v>
      </c>
      <c r="R933" s="86">
        <v>0</v>
      </c>
      <c r="S933" s="86">
        <v>0</v>
      </c>
      <c r="T933" s="86">
        <v>0</v>
      </c>
      <c r="U933" s="86">
        <v>0</v>
      </c>
      <c r="V933" s="86">
        <v>0</v>
      </c>
      <c r="W933" s="86">
        <v>0</v>
      </c>
      <c r="X933" s="86">
        <v>0</v>
      </c>
      <c r="Y933" s="86">
        <v>0</v>
      </c>
      <c r="Z933" s="86">
        <v>0</v>
      </c>
      <c r="AA933" s="49">
        <v>0</v>
      </c>
      <c r="AB933" s="7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7">
        <v>0</v>
      </c>
      <c r="AJ933" s="89">
        <v>0.20996323164924546</v>
      </c>
      <c r="AK933" s="7">
        <v>0</v>
      </c>
      <c r="AL933" s="36">
        <v>0.20996323164924546</v>
      </c>
      <c r="AM933" s="106">
        <v>360</v>
      </c>
      <c r="AN933" s="36">
        <v>0.20996323164924546</v>
      </c>
      <c r="AO933" s="37">
        <v>225</v>
      </c>
      <c r="AP933" s="37" t="s">
        <v>22151</v>
      </c>
      <c r="AQ933" s="70">
        <v>6.895458119358298</v>
      </c>
      <c r="AR933" s="71">
        <v>-6.6854948877090523</v>
      </c>
      <c r="AS933" s="110">
        <v>360</v>
      </c>
      <c r="AT933" s="36">
        <v>0</v>
      </c>
      <c r="AU933" s="45">
        <v>-13.513857214557907</v>
      </c>
      <c r="AV933" s="36"/>
      <c r="AW933" s="36">
        <v>0</v>
      </c>
      <c r="AX933" s="43">
        <v>0</v>
      </c>
      <c r="AY933" s="167">
        <v>999</v>
      </c>
      <c r="AZ933" s="110">
        <v>788</v>
      </c>
      <c r="BA933" s="71">
        <v>211</v>
      </c>
      <c r="BB933" s="162">
        <v>0</v>
      </c>
      <c r="BC933" s="162">
        <v>0</v>
      </c>
      <c r="BD933" s="267" t="s">
        <v>22151</v>
      </c>
    </row>
    <row r="934" spans="1:56" x14ac:dyDescent="0.3">
      <c r="A934" s="179" t="s">
        <v>1980</v>
      </c>
      <c r="B934" s="1" t="s">
        <v>7713</v>
      </c>
      <c r="C934" s="1" t="s">
        <v>7714</v>
      </c>
      <c r="D934" s="121" t="s">
        <v>1197</v>
      </c>
      <c r="E934" s="1" t="s">
        <v>1398</v>
      </c>
      <c r="F934" s="1" t="s">
        <v>9094</v>
      </c>
      <c r="G934" s="1" t="s">
        <v>1373</v>
      </c>
      <c r="H934" s="216">
        <v>18</v>
      </c>
      <c r="I934" s="216" t="s">
        <v>10237</v>
      </c>
      <c r="J934" s="244" t="e">
        <v>#VALUE!</v>
      </c>
      <c r="K934" s="244" t="s">
        <v>5461</v>
      </c>
      <c r="L934" s="171">
        <v>0</v>
      </c>
      <c r="M934" s="171">
        <v>0</v>
      </c>
      <c r="N934" s="221">
        <v>0</v>
      </c>
      <c r="O934" s="95">
        <v>0</v>
      </c>
      <c r="P934" s="95">
        <v>0</v>
      </c>
      <c r="Q934" s="222">
        <v>0</v>
      </c>
      <c r="R934" s="95">
        <v>0</v>
      </c>
      <c r="S934" s="95">
        <v>0</v>
      </c>
      <c r="T934" s="222">
        <v>0</v>
      </c>
      <c r="U934" s="222">
        <v>0</v>
      </c>
      <c r="V934" s="222">
        <v>0</v>
      </c>
      <c r="W934" s="222">
        <v>0</v>
      </c>
      <c r="X934" s="222">
        <v>0</v>
      </c>
      <c r="Y934" s="222">
        <v>0</v>
      </c>
      <c r="Z934" s="222">
        <v>0</v>
      </c>
      <c r="AA934" s="223">
        <v>0</v>
      </c>
      <c r="AB934" s="224">
        <v>0</v>
      </c>
      <c r="AC934" s="224">
        <v>0</v>
      </c>
      <c r="AD934" s="245">
        <v>0</v>
      </c>
      <c r="AE934" s="224">
        <v>0</v>
      </c>
      <c r="AF934" s="245">
        <v>0</v>
      </c>
      <c r="AG934" s="245">
        <v>0</v>
      </c>
      <c r="AH934" s="224">
        <v>0</v>
      </c>
      <c r="AI934" s="224">
        <v>0</v>
      </c>
      <c r="AJ934" s="227">
        <v>0.20996323164924546</v>
      </c>
      <c r="AK934" s="224">
        <v>0</v>
      </c>
      <c r="AL934" s="228">
        <v>0.20996323164924546</v>
      </c>
      <c r="AM934" s="246">
        <v>360</v>
      </c>
      <c r="AN934" s="247">
        <v>0.20996323164924546</v>
      </c>
      <c r="AO934" s="248">
        <v>225</v>
      </c>
      <c r="AP934" s="253" t="s">
        <v>22151</v>
      </c>
      <c r="AQ934" s="235">
        <v>6.895458119358298</v>
      </c>
      <c r="AR934" s="236">
        <v>-6.6854948877090523</v>
      </c>
      <c r="AS934" s="238">
        <v>360</v>
      </c>
      <c r="AT934" s="224">
        <v>0</v>
      </c>
      <c r="AU934" s="239">
        <v>-13.513857214557907</v>
      </c>
      <c r="AV934" s="224"/>
      <c r="AW934" s="224">
        <v>0</v>
      </c>
      <c r="AX934" s="43">
        <v>0</v>
      </c>
      <c r="AY934" s="268">
        <v>750.57</v>
      </c>
      <c r="AZ934" s="255">
        <v>788</v>
      </c>
      <c r="BA934" s="256">
        <v>-37.42999999999995</v>
      </c>
      <c r="BB934" s="257">
        <v>732</v>
      </c>
      <c r="BC934" s="257">
        <v>732</v>
      </c>
      <c r="BD934" s="267" t="s">
        <v>22151</v>
      </c>
    </row>
    <row r="935" spans="1:56" x14ac:dyDescent="0.3">
      <c r="A935" s="48" t="s">
        <v>15635</v>
      </c>
      <c r="B935" s="1" t="s">
        <v>15636</v>
      </c>
      <c r="C935" s="1" t="s">
        <v>7632</v>
      </c>
      <c r="D935" s="121" t="s">
        <v>14231</v>
      </c>
      <c r="E935" s="1" t="s">
        <v>1446</v>
      </c>
      <c r="F935" s="1" t="s">
        <v>9094</v>
      </c>
      <c r="G935" s="1" t="s">
        <v>1373</v>
      </c>
      <c r="H935" s="104">
        <v>11437</v>
      </c>
      <c r="I935" s="104" t="s">
        <v>15637</v>
      </c>
      <c r="J935" s="104" t="e">
        <v>#VALUE!</v>
      </c>
      <c r="K935" s="104" t="s">
        <v>15412</v>
      </c>
      <c r="L935" s="173">
        <v>0</v>
      </c>
      <c r="M935" s="173">
        <v>0</v>
      </c>
      <c r="N935" s="68">
        <v>0</v>
      </c>
      <c r="O935" s="86">
        <v>0</v>
      </c>
      <c r="P935" s="86">
        <v>0</v>
      </c>
      <c r="Q935" s="86">
        <v>0</v>
      </c>
      <c r="R935" s="86">
        <v>0</v>
      </c>
      <c r="S935" s="86">
        <v>0</v>
      </c>
      <c r="T935" s="86">
        <v>0</v>
      </c>
      <c r="U935" s="86">
        <v>0</v>
      </c>
      <c r="V935" s="86">
        <v>0</v>
      </c>
      <c r="W935" s="86">
        <v>0</v>
      </c>
      <c r="X935" s="86">
        <v>0</v>
      </c>
      <c r="Y935" s="86">
        <v>0</v>
      </c>
      <c r="Z935" s="86">
        <v>0</v>
      </c>
      <c r="AA935" s="49">
        <v>0</v>
      </c>
      <c r="AB935" s="7">
        <v>0</v>
      </c>
      <c r="AC935" s="7">
        <v>0</v>
      </c>
      <c r="AD935" s="7">
        <v>0</v>
      </c>
      <c r="AE935" s="7">
        <v>0</v>
      </c>
      <c r="AF935" s="7">
        <v>0</v>
      </c>
      <c r="AG935" s="7">
        <v>0</v>
      </c>
      <c r="AH935" s="7">
        <v>0</v>
      </c>
      <c r="AI935" s="7">
        <v>0</v>
      </c>
      <c r="AJ935" s="89">
        <v>0.20996323164924546</v>
      </c>
      <c r="AK935" s="7">
        <v>0</v>
      </c>
      <c r="AL935" s="7">
        <v>0.20996323164924546</v>
      </c>
      <c r="AM935" s="84">
        <v>360</v>
      </c>
      <c r="AN935" s="7">
        <v>0.20996323164924546</v>
      </c>
      <c r="AO935" s="18">
        <v>225</v>
      </c>
      <c r="AP935" s="18" t="s">
        <v>22151</v>
      </c>
      <c r="AQ935" s="49">
        <v>6.895458119358298</v>
      </c>
      <c r="AR935" s="50">
        <v>-6.6854948877090523</v>
      </c>
      <c r="AS935" s="108">
        <v>360</v>
      </c>
      <c r="AT935" s="15">
        <v>0</v>
      </c>
      <c r="AU935" s="46">
        <v>-13.513857214557907</v>
      </c>
      <c r="AV935" s="20"/>
      <c r="AW935" s="20">
        <v>0</v>
      </c>
      <c r="AX935" s="43">
        <v>0</v>
      </c>
      <c r="AY935" s="167">
        <v>999</v>
      </c>
      <c r="AZ935" s="110">
        <v>788</v>
      </c>
      <c r="BA935" s="71">
        <v>211</v>
      </c>
      <c r="BB935" s="162">
        <v>0</v>
      </c>
      <c r="BC935" s="162">
        <v>0</v>
      </c>
      <c r="BD935" s="267" t="s">
        <v>22151</v>
      </c>
    </row>
    <row r="936" spans="1:56" x14ac:dyDescent="0.3">
      <c r="A936" s="26" t="s">
        <v>3298</v>
      </c>
      <c r="B936" s="33" t="s">
        <v>7607</v>
      </c>
      <c r="C936" s="33" t="s">
        <v>7608</v>
      </c>
      <c r="D936" s="121" t="s">
        <v>837</v>
      </c>
      <c r="E936" s="33" t="s">
        <v>1430</v>
      </c>
      <c r="F936" s="1" t="s">
        <v>6120</v>
      </c>
      <c r="G936" s="1" t="s">
        <v>1373</v>
      </c>
      <c r="H936" s="1">
        <v>3990</v>
      </c>
      <c r="I936" s="1" t="s">
        <v>10894</v>
      </c>
      <c r="J936" s="1" t="e">
        <v>#VALUE!</v>
      </c>
      <c r="K936" s="1" t="s">
        <v>6448</v>
      </c>
      <c r="L936" s="170">
        <v>0</v>
      </c>
      <c r="M936" s="170">
        <v>0</v>
      </c>
      <c r="N936" s="68">
        <v>0</v>
      </c>
      <c r="O936" s="85">
        <v>0</v>
      </c>
      <c r="P936" s="85">
        <v>0</v>
      </c>
      <c r="Q936" s="85">
        <v>0</v>
      </c>
      <c r="R936" s="85">
        <v>0</v>
      </c>
      <c r="S936" s="85">
        <v>0</v>
      </c>
      <c r="T936" s="85">
        <v>0</v>
      </c>
      <c r="U936" s="85">
        <v>0</v>
      </c>
      <c r="V936" s="85">
        <v>0</v>
      </c>
      <c r="W936" s="85">
        <v>0</v>
      </c>
      <c r="X936" s="85">
        <v>0</v>
      </c>
      <c r="Y936" s="85">
        <v>0</v>
      </c>
      <c r="Z936" s="85">
        <v>0</v>
      </c>
      <c r="AA936" s="87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88">
        <v>0.20996323164924546</v>
      </c>
      <c r="AK936" s="5">
        <v>0</v>
      </c>
      <c r="AL936" s="5">
        <v>0.20996323164924546</v>
      </c>
      <c r="AM936" s="68">
        <v>360</v>
      </c>
      <c r="AN936" s="5">
        <v>0.20996323164924546</v>
      </c>
      <c r="AO936" s="17">
        <v>225</v>
      </c>
      <c r="AP936" s="17" t="s">
        <v>22151</v>
      </c>
      <c r="AQ936" s="49">
        <v>6.895458119358298</v>
      </c>
      <c r="AR936" s="7">
        <v>-6.6854948877090523</v>
      </c>
      <c r="AS936" s="84">
        <v>360</v>
      </c>
      <c r="AT936" s="14">
        <v>0</v>
      </c>
      <c r="AU936" s="42">
        <v>-13.513857214557907</v>
      </c>
      <c r="AV936" s="19"/>
      <c r="AW936" s="19">
        <v>0</v>
      </c>
      <c r="AX936" s="43">
        <v>0</v>
      </c>
      <c r="AY936" s="167">
        <v>999</v>
      </c>
      <c r="AZ936" s="167">
        <v>788</v>
      </c>
      <c r="BA936" s="113">
        <v>211</v>
      </c>
      <c r="BB936" s="160">
        <v>0</v>
      </c>
      <c r="BC936" s="160">
        <v>0</v>
      </c>
      <c r="BD936" s="267" t="s">
        <v>22151</v>
      </c>
    </row>
    <row r="937" spans="1:56" x14ac:dyDescent="0.3">
      <c r="A937" s="26" t="s">
        <v>13362</v>
      </c>
      <c r="B937" s="33" t="s">
        <v>6724</v>
      </c>
      <c r="C937" s="33" t="s">
        <v>6644</v>
      </c>
      <c r="D937" s="121" t="s">
        <v>11284</v>
      </c>
      <c r="E937" s="33" t="s">
        <v>1372</v>
      </c>
      <c r="F937" s="1" t="s">
        <v>6120</v>
      </c>
      <c r="G937" s="1" t="s">
        <v>1373</v>
      </c>
      <c r="H937" s="1">
        <v>17485</v>
      </c>
      <c r="I937" s="1" t="s">
        <v>19818</v>
      </c>
      <c r="J937" s="1" t="e">
        <v>#VALUE!</v>
      </c>
      <c r="K937" s="1" t="s">
        <v>13363</v>
      </c>
      <c r="L937" s="170">
        <v>0</v>
      </c>
      <c r="M937" s="170">
        <v>0</v>
      </c>
      <c r="N937" s="68">
        <v>0</v>
      </c>
      <c r="O937" s="85">
        <v>0</v>
      </c>
      <c r="P937" s="85">
        <v>0</v>
      </c>
      <c r="Q937" s="85">
        <v>0</v>
      </c>
      <c r="R937" s="85">
        <v>0</v>
      </c>
      <c r="S937" s="85">
        <v>0</v>
      </c>
      <c r="T937" s="85">
        <v>0</v>
      </c>
      <c r="U937" s="85">
        <v>0</v>
      </c>
      <c r="V937" s="85">
        <v>0</v>
      </c>
      <c r="W937" s="85">
        <v>0</v>
      </c>
      <c r="X937" s="85">
        <v>0</v>
      </c>
      <c r="Y937" s="85">
        <v>0</v>
      </c>
      <c r="Z937" s="85">
        <v>0</v>
      </c>
      <c r="AA937" s="87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88">
        <v>0.20996323164924546</v>
      </c>
      <c r="AK937" s="5">
        <v>0</v>
      </c>
      <c r="AL937" s="5">
        <v>0.20996323164924546</v>
      </c>
      <c r="AM937" s="68">
        <v>360</v>
      </c>
      <c r="AN937" s="5">
        <v>0.20996323164924546</v>
      </c>
      <c r="AO937" s="17">
        <v>225</v>
      </c>
      <c r="AP937" s="17" t="s">
        <v>22151</v>
      </c>
      <c r="AQ937" s="49">
        <v>6.895458119358298</v>
      </c>
      <c r="AR937" s="50">
        <v>-6.6854948877090523</v>
      </c>
      <c r="AS937" s="108">
        <v>360</v>
      </c>
      <c r="AT937" s="14">
        <v>0</v>
      </c>
      <c r="AU937" s="42">
        <v>-13.513857214557907</v>
      </c>
      <c r="AV937" s="19"/>
      <c r="AW937" s="19">
        <v>0</v>
      </c>
      <c r="AX937" s="43">
        <v>0</v>
      </c>
      <c r="AY937" s="167">
        <v>999</v>
      </c>
      <c r="AZ937" s="167">
        <v>788</v>
      </c>
      <c r="BA937" s="113">
        <v>211</v>
      </c>
      <c r="BB937" s="160">
        <v>0</v>
      </c>
      <c r="BC937" s="160">
        <v>0</v>
      </c>
      <c r="BD937" s="267" t="s">
        <v>22151</v>
      </c>
    </row>
    <row r="938" spans="1:56" x14ac:dyDescent="0.3">
      <c r="A938" s="53" t="s">
        <v>14865</v>
      </c>
      <c r="B938" s="1" t="s">
        <v>6932</v>
      </c>
      <c r="C938" s="1" t="s">
        <v>14866</v>
      </c>
      <c r="D938" s="121" t="s">
        <v>14705</v>
      </c>
      <c r="E938" s="1" t="s">
        <v>1383</v>
      </c>
      <c r="F938" s="1" t="s">
        <v>9094</v>
      </c>
      <c r="G938" s="1" t="s">
        <v>1373</v>
      </c>
      <c r="H938" s="1">
        <v>14509</v>
      </c>
      <c r="I938" s="1" t="s">
        <v>14867</v>
      </c>
      <c r="J938" s="1" t="e">
        <v>#VALUE!</v>
      </c>
      <c r="K938" s="1" t="s">
        <v>15191</v>
      </c>
      <c r="L938" s="170">
        <v>0</v>
      </c>
      <c r="M938" s="170">
        <v>0</v>
      </c>
      <c r="N938" s="68">
        <v>0</v>
      </c>
      <c r="O938" s="85">
        <v>0</v>
      </c>
      <c r="P938" s="85">
        <v>0</v>
      </c>
      <c r="Q938" s="85">
        <v>0</v>
      </c>
      <c r="R938" s="85">
        <v>0</v>
      </c>
      <c r="S938" s="85">
        <v>0</v>
      </c>
      <c r="T938" s="85">
        <v>0</v>
      </c>
      <c r="U938" s="85">
        <v>0</v>
      </c>
      <c r="V938" s="85">
        <v>0</v>
      </c>
      <c r="W938" s="85">
        <v>0</v>
      </c>
      <c r="X938" s="85">
        <v>0</v>
      </c>
      <c r="Y938" s="85">
        <v>0</v>
      </c>
      <c r="Z938" s="85">
        <v>0</v>
      </c>
      <c r="AA938" s="87">
        <v>0</v>
      </c>
      <c r="AB938" s="5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">
        <v>0</v>
      </c>
      <c r="AJ938" s="88">
        <v>0.20996323164924546</v>
      </c>
      <c r="AK938" s="5">
        <v>0</v>
      </c>
      <c r="AL938" s="54">
        <v>0.20996323164924546</v>
      </c>
      <c r="AM938" s="77">
        <v>360</v>
      </c>
      <c r="AN938" s="54">
        <v>0.20996323164924546</v>
      </c>
      <c r="AO938" s="59">
        <v>225</v>
      </c>
      <c r="AP938" s="59" t="s">
        <v>22151</v>
      </c>
      <c r="AQ938" s="56">
        <v>6.895458119358298</v>
      </c>
      <c r="AR938" s="58">
        <v>-6.6854948877090523</v>
      </c>
      <c r="AS938" s="109">
        <v>360</v>
      </c>
      <c r="AT938" s="54">
        <v>0</v>
      </c>
      <c r="AU938" s="60">
        <v>-13.513857214557907</v>
      </c>
      <c r="AV938" s="54"/>
      <c r="AW938" s="54">
        <v>0</v>
      </c>
      <c r="AX938" s="43">
        <v>0</v>
      </c>
      <c r="AY938" s="167">
        <v>999</v>
      </c>
      <c r="AZ938" s="167">
        <v>788</v>
      </c>
      <c r="BA938" s="113">
        <v>211</v>
      </c>
      <c r="BB938" s="160">
        <v>0</v>
      </c>
      <c r="BC938" s="160">
        <v>0</v>
      </c>
      <c r="BD938" s="267" t="s">
        <v>22151</v>
      </c>
    </row>
    <row r="939" spans="1:56" x14ac:dyDescent="0.3">
      <c r="A939" s="26" t="s">
        <v>14181</v>
      </c>
      <c r="B939" s="1" t="s">
        <v>6826</v>
      </c>
      <c r="C939" s="1" t="s">
        <v>12881</v>
      </c>
      <c r="D939" s="121" t="s">
        <v>14182</v>
      </c>
      <c r="E939" s="1" t="s">
        <v>1553</v>
      </c>
      <c r="F939" s="1" t="s">
        <v>6120</v>
      </c>
      <c r="G939" s="1" t="s">
        <v>1373</v>
      </c>
      <c r="H939" s="1">
        <v>18135</v>
      </c>
      <c r="I939" s="1" t="s">
        <v>15487</v>
      </c>
      <c r="J939" s="1" t="e">
        <v>#VALUE!</v>
      </c>
      <c r="K939" s="1" t="s">
        <v>14183</v>
      </c>
      <c r="L939" s="170">
        <v>0</v>
      </c>
      <c r="M939" s="170">
        <v>0</v>
      </c>
      <c r="N939" s="68">
        <v>0</v>
      </c>
      <c r="O939" s="85">
        <v>0</v>
      </c>
      <c r="P939" s="85">
        <v>0</v>
      </c>
      <c r="Q939" s="85">
        <v>0</v>
      </c>
      <c r="R939" s="85">
        <v>0</v>
      </c>
      <c r="S939" s="85">
        <v>0</v>
      </c>
      <c r="T939" s="85">
        <v>0</v>
      </c>
      <c r="U939" s="85">
        <v>0</v>
      </c>
      <c r="V939" s="85">
        <v>0</v>
      </c>
      <c r="W939" s="85">
        <v>0</v>
      </c>
      <c r="X939" s="85">
        <v>0</v>
      </c>
      <c r="Y939" s="85">
        <v>0</v>
      </c>
      <c r="Z939" s="85">
        <v>0</v>
      </c>
      <c r="AA939" s="87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88">
        <v>0.20996323164924546</v>
      </c>
      <c r="AK939" s="5">
        <v>0</v>
      </c>
      <c r="AL939" s="5">
        <v>0.20996323164924546</v>
      </c>
      <c r="AM939" s="68">
        <v>360</v>
      </c>
      <c r="AN939" s="5">
        <v>0.20996323164924546</v>
      </c>
      <c r="AO939" s="17">
        <v>225</v>
      </c>
      <c r="AP939" s="17" t="s">
        <v>22151</v>
      </c>
      <c r="AQ939" s="49">
        <v>6.895458119358298</v>
      </c>
      <c r="AR939" s="50">
        <v>-6.6854948877090523</v>
      </c>
      <c r="AS939" s="108">
        <v>360</v>
      </c>
      <c r="AT939" s="14">
        <v>0</v>
      </c>
      <c r="AU939" s="42">
        <v>-13.513857214557907</v>
      </c>
      <c r="AV939" s="19"/>
      <c r="AW939" s="19">
        <v>0</v>
      </c>
      <c r="AX939" s="43">
        <v>0</v>
      </c>
      <c r="AY939" s="167">
        <v>999</v>
      </c>
      <c r="AZ939" s="167">
        <v>788</v>
      </c>
      <c r="BA939" s="113">
        <v>211</v>
      </c>
      <c r="BB939" s="160">
        <v>0</v>
      </c>
      <c r="BC939" s="160">
        <v>0</v>
      </c>
      <c r="BD939" s="267" t="s">
        <v>22151</v>
      </c>
    </row>
    <row r="940" spans="1:56" x14ac:dyDescent="0.3">
      <c r="A940" s="73" t="s">
        <v>12221</v>
      </c>
      <c r="B940" s="33" t="s">
        <v>12222</v>
      </c>
      <c r="C940" s="33" t="s">
        <v>6646</v>
      </c>
      <c r="D940" s="121" t="s">
        <v>11233</v>
      </c>
      <c r="E940" s="33" t="s">
        <v>1386</v>
      </c>
      <c r="F940" s="1" t="s">
        <v>6120</v>
      </c>
      <c r="G940" s="1" t="s">
        <v>1373</v>
      </c>
      <c r="H940" s="1">
        <v>16980</v>
      </c>
      <c r="I940" s="1" t="s">
        <v>11743</v>
      </c>
      <c r="J940" s="1" t="e">
        <v>#VALUE!</v>
      </c>
      <c r="K940" s="1" t="s">
        <v>12224</v>
      </c>
      <c r="L940" s="170">
        <v>4</v>
      </c>
      <c r="M940" s="170">
        <v>1</v>
      </c>
      <c r="N940" s="68">
        <v>0</v>
      </c>
      <c r="O940" s="85">
        <v>1</v>
      </c>
      <c r="P940" s="85">
        <v>0</v>
      </c>
      <c r="Q940" s="85">
        <v>0</v>
      </c>
      <c r="R940" s="85">
        <v>0</v>
      </c>
      <c r="S940" s="85">
        <v>0</v>
      </c>
      <c r="T940" s="85">
        <v>12.1</v>
      </c>
      <c r="U940" s="85">
        <v>12.1</v>
      </c>
      <c r="V940" s="85">
        <v>14.000000000000002</v>
      </c>
      <c r="W940" s="85">
        <v>5</v>
      </c>
      <c r="X940" s="85">
        <v>2</v>
      </c>
      <c r="Y940" s="85">
        <v>10</v>
      </c>
      <c r="Z940" s="85">
        <v>7.0000000000000009</v>
      </c>
      <c r="AA940" s="87">
        <v>3.71900826446281</v>
      </c>
      <c r="AB940" s="5">
        <v>1.7355371900826451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0.86206896551724144</v>
      </c>
      <c r="AI940" s="5">
        <v>0.12449516238982278</v>
      </c>
      <c r="AJ940" s="88">
        <v>-0.81482344375145832</v>
      </c>
      <c r="AK940" s="5">
        <v>0</v>
      </c>
      <c r="AL940" s="5">
        <v>0.17174068415560595</v>
      </c>
      <c r="AM940" s="68">
        <v>939</v>
      </c>
      <c r="AN940" s="5">
        <v>0.17174068415560595</v>
      </c>
      <c r="AO940" s="17">
        <v>804</v>
      </c>
      <c r="AP940" s="17" t="s">
        <v>22151</v>
      </c>
      <c r="AQ940" s="49">
        <v>6.895458119358298</v>
      </c>
      <c r="AR940" s="50">
        <v>-6.7237174352026923</v>
      </c>
      <c r="AS940" s="108">
        <v>939</v>
      </c>
      <c r="AT940" s="14">
        <v>0</v>
      </c>
      <c r="AU940" s="42">
        <v>-13.596836351632597</v>
      </c>
      <c r="AV940" s="19"/>
      <c r="AW940" s="19">
        <v>0</v>
      </c>
      <c r="AX940" s="43">
        <v>0</v>
      </c>
      <c r="AY940" s="167">
        <v>999</v>
      </c>
      <c r="AZ940" s="167">
        <v>1367</v>
      </c>
      <c r="BA940" s="113">
        <v>-368</v>
      </c>
      <c r="BB940" s="160">
        <v>0</v>
      </c>
      <c r="BC940" s="160">
        <v>0</v>
      </c>
      <c r="BD940" s="267" t="s">
        <v>22151</v>
      </c>
    </row>
    <row r="941" spans="1:56" x14ac:dyDescent="0.3">
      <c r="A941" s="61" t="s">
        <v>2096</v>
      </c>
      <c r="B941" s="1" t="s">
        <v>5554</v>
      </c>
      <c r="C941" s="1" t="s">
        <v>7588</v>
      </c>
      <c r="D941" s="121" t="s">
        <v>731</v>
      </c>
      <c r="E941" s="1" t="s">
        <v>1464</v>
      </c>
      <c r="F941" s="1" t="s">
        <v>6120</v>
      </c>
      <c r="G941" s="1" t="s">
        <v>1373</v>
      </c>
      <c r="H941" s="104">
        <v>7448</v>
      </c>
      <c r="I941" s="104" t="s">
        <v>10384</v>
      </c>
      <c r="J941" s="104" t="e">
        <v>#VALUE!</v>
      </c>
      <c r="K941" s="104" t="s">
        <v>5547</v>
      </c>
      <c r="L941" s="173">
        <v>12</v>
      </c>
      <c r="M941" s="173">
        <v>4</v>
      </c>
      <c r="N941" s="68">
        <v>1</v>
      </c>
      <c r="O941" s="86">
        <v>2</v>
      </c>
      <c r="P941" s="86">
        <v>0</v>
      </c>
      <c r="Q941" s="82">
        <v>0</v>
      </c>
      <c r="R941" s="82">
        <v>0</v>
      </c>
      <c r="S941" s="82">
        <v>0</v>
      </c>
      <c r="T941" s="82">
        <v>31.2</v>
      </c>
      <c r="U941" s="82">
        <v>31.2</v>
      </c>
      <c r="V941" s="82">
        <v>40</v>
      </c>
      <c r="W941" s="82">
        <v>17</v>
      </c>
      <c r="X941" s="82">
        <v>6</v>
      </c>
      <c r="Y941" s="82">
        <v>34</v>
      </c>
      <c r="Z941" s="82">
        <v>19</v>
      </c>
      <c r="AA941" s="56">
        <v>4.9038461538461542</v>
      </c>
      <c r="AB941" s="57">
        <v>1.891025641025641</v>
      </c>
      <c r="AC941" s="57">
        <v>1</v>
      </c>
      <c r="AD941" s="57">
        <v>0</v>
      </c>
      <c r="AE941" s="57">
        <v>0</v>
      </c>
      <c r="AF941" s="57">
        <v>0</v>
      </c>
      <c r="AG941" s="57">
        <v>0</v>
      </c>
      <c r="AH941" s="57">
        <v>2.931034482758621</v>
      </c>
      <c r="AI941" s="57">
        <v>-0.67155050100986469</v>
      </c>
      <c r="AJ941" s="83">
        <v>-3.1004068610277589</v>
      </c>
      <c r="AK941" s="57">
        <v>0</v>
      </c>
      <c r="AL941" s="57">
        <v>0.15907712072099756</v>
      </c>
      <c r="AM941" s="81">
        <v>940</v>
      </c>
      <c r="AN941" s="57">
        <v>0.15907712072099756</v>
      </c>
      <c r="AO941" s="62">
        <v>805</v>
      </c>
      <c r="AP941" s="62" t="s">
        <v>22151</v>
      </c>
      <c r="AQ941" s="56">
        <v>6.895458119358298</v>
      </c>
      <c r="AR941" s="58">
        <v>-6.7363809986373004</v>
      </c>
      <c r="AS941" s="109">
        <v>940</v>
      </c>
      <c r="AT941" s="57">
        <v>0</v>
      </c>
      <c r="AU941" s="63">
        <v>-13.624328280742482</v>
      </c>
      <c r="AV941" s="57"/>
      <c r="AW941" s="57">
        <v>0</v>
      </c>
      <c r="AX941" s="43">
        <v>0</v>
      </c>
      <c r="AY941" s="167">
        <v>748.57</v>
      </c>
      <c r="AZ941" s="110">
        <v>1368</v>
      </c>
      <c r="BA941" s="71">
        <v>-619.42999999999995</v>
      </c>
      <c r="BB941" s="162">
        <v>679</v>
      </c>
      <c r="BC941" s="162">
        <v>716</v>
      </c>
      <c r="BD941" s="267" t="s">
        <v>22151</v>
      </c>
    </row>
    <row r="942" spans="1:56" x14ac:dyDescent="0.3">
      <c r="A942" s="26" t="s">
        <v>12140</v>
      </c>
      <c r="B942" s="1" t="s">
        <v>7540</v>
      </c>
      <c r="C942" s="1" t="s">
        <v>7343</v>
      </c>
      <c r="D942" s="121" t="s">
        <v>11288</v>
      </c>
      <c r="E942" s="1" t="s">
        <v>1531</v>
      </c>
      <c r="F942" s="1" t="s">
        <v>9094</v>
      </c>
      <c r="G942" s="1" t="s">
        <v>1373</v>
      </c>
      <c r="H942" s="1">
        <v>16918</v>
      </c>
      <c r="I942" s="1" t="s">
        <v>11787</v>
      </c>
      <c r="J942" s="1" t="e">
        <v>#VALUE!</v>
      </c>
      <c r="K942" s="1" t="s">
        <v>12142</v>
      </c>
      <c r="L942" s="170">
        <v>12</v>
      </c>
      <c r="M942" s="170">
        <v>12</v>
      </c>
      <c r="N942" s="68">
        <v>1</v>
      </c>
      <c r="O942" s="85">
        <v>9</v>
      </c>
      <c r="P942" s="85">
        <v>0</v>
      </c>
      <c r="Q942" s="85">
        <v>0</v>
      </c>
      <c r="R942" s="85">
        <v>0</v>
      </c>
      <c r="S942" s="85">
        <v>0</v>
      </c>
      <c r="T942" s="85">
        <v>52</v>
      </c>
      <c r="U942" s="85">
        <v>52</v>
      </c>
      <c r="V942" s="85">
        <v>62.999999999999993</v>
      </c>
      <c r="W942" s="85">
        <v>38</v>
      </c>
      <c r="X942" s="85">
        <v>10</v>
      </c>
      <c r="Y942" s="85">
        <v>55</v>
      </c>
      <c r="Z942" s="85">
        <v>18</v>
      </c>
      <c r="AA942" s="87">
        <v>6.5769230769230766</v>
      </c>
      <c r="AB942" s="5">
        <v>1.5576923076923077</v>
      </c>
      <c r="AC942" s="5">
        <v>1</v>
      </c>
      <c r="AD942" s="5">
        <v>0</v>
      </c>
      <c r="AE942" s="5">
        <v>0</v>
      </c>
      <c r="AF942" s="5">
        <v>0</v>
      </c>
      <c r="AG942" s="5">
        <v>0</v>
      </c>
      <c r="AH942" s="5">
        <v>4.7413793103448274</v>
      </c>
      <c r="AI942" s="5">
        <v>-3.2557539789821037</v>
      </c>
      <c r="AJ942" s="88">
        <v>-2.3535047780222689</v>
      </c>
      <c r="AK942" s="5">
        <v>0</v>
      </c>
      <c r="AL942" s="5">
        <v>0.1321205533404548</v>
      </c>
      <c r="AM942" s="68">
        <v>941</v>
      </c>
      <c r="AN942" s="5">
        <v>0.1321205533404548</v>
      </c>
      <c r="AO942" s="17">
        <v>806</v>
      </c>
      <c r="AP942" s="17" t="s">
        <v>22151</v>
      </c>
      <c r="AQ942" s="49">
        <v>6.895458119358298</v>
      </c>
      <c r="AR942" s="7">
        <v>-6.7633375660178432</v>
      </c>
      <c r="AS942" s="84">
        <v>941</v>
      </c>
      <c r="AT942" s="14">
        <v>0</v>
      </c>
      <c r="AU942" s="42">
        <v>-13.682849568474687</v>
      </c>
      <c r="AV942" s="19"/>
      <c r="AW942" s="19">
        <v>0</v>
      </c>
      <c r="AX942" s="43">
        <v>0</v>
      </c>
      <c r="AY942" s="167">
        <v>399.7</v>
      </c>
      <c r="AZ942" s="167">
        <v>1371</v>
      </c>
      <c r="BA942" s="113">
        <v>-971.3</v>
      </c>
      <c r="BB942" s="160">
        <v>356</v>
      </c>
      <c r="BC942" s="160">
        <v>444</v>
      </c>
      <c r="BD942" s="267" t="s">
        <v>22151</v>
      </c>
    </row>
    <row r="943" spans="1:56" x14ac:dyDescent="0.3">
      <c r="A943" s="53" t="s">
        <v>16326</v>
      </c>
      <c r="B943" s="53" t="s">
        <v>16327</v>
      </c>
      <c r="C943" s="53" t="s">
        <v>6623</v>
      </c>
      <c r="D943" s="121" t="s">
        <v>14708</v>
      </c>
      <c r="E943" s="53" t="s">
        <v>1392</v>
      </c>
      <c r="F943" s="1" t="s">
        <v>6120</v>
      </c>
      <c r="G943" s="1" t="s">
        <v>1373</v>
      </c>
      <c r="H943" s="1">
        <v>3950</v>
      </c>
      <c r="I943" s="1" t="s">
        <v>16328</v>
      </c>
      <c r="J943" s="1" t="e">
        <v>#VALUE!</v>
      </c>
      <c r="K943" s="1" t="s">
        <v>16330</v>
      </c>
      <c r="L943" s="170">
        <v>11</v>
      </c>
      <c r="M943" s="170">
        <v>0</v>
      </c>
      <c r="N943" s="68">
        <v>0</v>
      </c>
      <c r="O943" s="85">
        <v>1</v>
      </c>
      <c r="P943" s="85">
        <v>0</v>
      </c>
      <c r="Q943" s="85">
        <v>0</v>
      </c>
      <c r="R943" s="85">
        <v>2</v>
      </c>
      <c r="S943" s="85">
        <v>2</v>
      </c>
      <c r="T943" s="85">
        <v>10.1</v>
      </c>
      <c r="U943" s="85">
        <v>10.1</v>
      </c>
      <c r="V943" s="85">
        <v>9</v>
      </c>
      <c r="W943" s="85">
        <v>7</v>
      </c>
      <c r="X943" s="85">
        <v>2.9999999999999996</v>
      </c>
      <c r="Y943" s="85">
        <v>11</v>
      </c>
      <c r="Z943" s="85">
        <v>5.9999999999999991</v>
      </c>
      <c r="AA943" s="87">
        <v>6.2376237623762378</v>
      </c>
      <c r="AB943" s="5">
        <v>1.4851485148514851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0.94827586206896552</v>
      </c>
      <c r="AI943" s="5">
        <v>-0.60464359424549996</v>
      </c>
      <c r="AJ943" s="88">
        <v>-0.21549255574181034</v>
      </c>
      <c r="AK943" s="5">
        <v>0</v>
      </c>
      <c r="AL943" s="54">
        <v>0.12813971208165523</v>
      </c>
      <c r="AM943" s="77">
        <v>942</v>
      </c>
      <c r="AN943" s="54">
        <v>0.12813971208165523</v>
      </c>
      <c r="AO943" s="59">
        <v>807</v>
      </c>
      <c r="AP943" s="59" t="s">
        <v>22151</v>
      </c>
      <c r="AQ943" s="56">
        <v>6.895458119358298</v>
      </c>
      <c r="AR943" s="58">
        <v>-6.767318407276643</v>
      </c>
      <c r="AS943" s="109">
        <v>942</v>
      </c>
      <c r="AT943" s="54">
        <v>0</v>
      </c>
      <c r="AU943" s="60">
        <v>-13.691491765139927</v>
      </c>
      <c r="AV943" s="54"/>
      <c r="AW943" s="54">
        <v>0</v>
      </c>
      <c r="AX943" s="43">
        <v>0</v>
      </c>
      <c r="AY943" s="167">
        <v>749.2</v>
      </c>
      <c r="AZ943" s="167">
        <v>1372</v>
      </c>
      <c r="BA943" s="113">
        <v>-622.79999999999995</v>
      </c>
      <c r="BB943" s="160">
        <v>673</v>
      </c>
      <c r="BC943" s="160">
        <v>750</v>
      </c>
      <c r="BD943" s="267" t="s">
        <v>22151</v>
      </c>
    </row>
    <row r="944" spans="1:56" x14ac:dyDescent="0.3">
      <c r="A944" s="26" t="s">
        <v>2131</v>
      </c>
      <c r="B944" s="33" t="s">
        <v>7901</v>
      </c>
      <c r="C944" s="33" t="s">
        <v>7902</v>
      </c>
      <c r="D944" s="121" t="s">
        <v>1156</v>
      </c>
      <c r="E944" s="33" t="s">
        <v>1434</v>
      </c>
      <c r="F944" s="1" t="s">
        <v>9094</v>
      </c>
      <c r="G944" s="1" t="s">
        <v>1373</v>
      </c>
      <c r="H944" s="1">
        <v>7407</v>
      </c>
      <c r="I944" s="1" t="s">
        <v>10117</v>
      </c>
      <c r="J944" s="1" t="e">
        <v>#VALUE!</v>
      </c>
      <c r="K944" s="1" t="s">
        <v>5582</v>
      </c>
      <c r="L944" s="170">
        <v>14</v>
      </c>
      <c r="M944" s="170">
        <v>0</v>
      </c>
      <c r="N944" s="68">
        <v>0</v>
      </c>
      <c r="O944" s="85">
        <v>0</v>
      </c>
      <c r="P944" s="85">
        <v>0</v>
      </c>
      <c r="Q944" s="85">
        <v>0</v>
      </c>
      <c r="R944" s="85">
        <v>5</v>
      </c>
      <c r="S944" s="85">
        <v>5</v>
      </c>
      <c r="T944" s="85">
        <v>15.2</v>
      </c>
      <c r="U944" s="85">
        <v>15.2</v>
      </c>
      <c r="V944" s="85">
        <v>19</v>
      </c>
      <c r="W944" s="85">
        <v>7</v>
      </c>
      <c r="X944" s="85">
        <v>1.9999999999999998</v>
      </c>
      <c r="Y944" s="85">
        <v>13</v>
      </c>
      <c r="Z944" s="85">
        <v>7</v>
      </c>
      <c r="AA944" s="87">
        <v>4.1447368421052637</v>
      </c>
      <c r="AB944" s="5">
        <v>1.7105263157894737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1.1206896551724139</v>
      </c>
      <c r="AI944" s="5">
        <v>-2.2893491957628697E-2</v>
      </c>
      <c r="AJ944" s="88">
        <v>-1.0028423247879505</v>
      </c>
      <c r="AK944" s="5">
        <v>0</v>
      </c>
      <c r="AL944" s="5">
        <v>9.4953838426834691E-2</v>
      </c>
      <c r="AM944" s="68">
        <v>943</v>
      </c>
      <c r="AN944" s="5">
        <v>9.4953838426834691E-2</v>
      </c>
      <c r="AO944" s="17">
        <v>808</v>
      </c>
      <c r="AP944" s="17" t="s">
        <v>22151</v>
      </c>
      <c r="AQ944" s="49">
        <v>6.895458119358298</v>
      </c>
      <c r="AR944" s="50">
        <v>-6.8005042809314631</v>
      </c>
      <c r="AS944" s="108">
        <v>943</v>
      </c>
      <c r="AT944" s="14">
        <v>0</v>
      </c>
      <c r="AU944" s="42">
        <v>-13.763536548638591</v>
      </c>
      <c r="AV944" s="19"/>
      <c r="AW944" s="19">
        <v>0</v>
      </c>
      <c r="AX944" s="43">
        <v>0</v>
      </c>
      <c r="AY944" s="167">
        <v>999</v>
      </c>
      <c r="AZ944" s="167">
        <v>1376</v>
      </c>
      <c r="BA944" s="113">
        <v>-377</v>
      </c>
      <c r="BB944" s="160">
        <v>0</v>
      </c>
      <c r="BC944" s="160">
        <v>0</v>
      </c>
      <c r="BD944" s="267" t="s">
        <v>22151</v>
      </c>
    </row>
    <row r="945" spans="1:56" x14ac:dyDescent="0.3">
      <c r="A945" s="179" t="s">
        <v>15801</v>
      </c>
      <c r="B945" s="1" t="s">
        <v>7824</v>
      </c>
      <c r="C945" s="1" t="s">
        <v>6611</v>
      </c>
      <c r="D945" s="121" t="s">
        <v>14730</v>
      </c>
      <c r="E945" s="1" t="s">
        <v>1464</v>
      </c>
      <c r="F945" s="1" t="s">
        <v>6120</v>
      </c>
      <c r="G945" s="1" t="s">
        <v>1373</v>
      </c>
      <c r="H945" s="216">
        <v>15690</v>
      </c>
      <c r="I945" s="216" t="s">
        <v>15802</v>
      </c>
      <c r="J945" s="244" t="e">
        <v>#VALUE!</v>
      </c>
      <c r="K945" s="244" t="s">
        <v>15804</v>
      </c>
      <c r="L945" s="171">
        <v>30.000000000000004</v>
      </c>
      <c r="M945" s="171">
        <v>0</v>
      </c>
      <c r="N945" s="221">
        <v>1</v>
      </c>
      <c r="O945" s="95">
        <v>2</v>
      </c>
      <c r="P945" s="95">
        <v>0</v>
      </c>
      <c r="Q945" s="222">
        <v>0</v>
      </c>
      <c r="R945" s="95">
        <v>8</v>
      </c>
      <c r="S945" s="95">
        <v>8</v>
      </c>
      <c r="T945" s="222">
        <v>26.2</v>
      </c>
      <c r="U945" s="222">
        <v>26.2</v>
      </c>
      <c r="V945" s="222">
        <v>33</v>
      </c>
      <c r="W945" s="222">
        <v>18</v>
      </c>
      <c r="X945" s="222">
        <v>2</v>
      </c>
      <c r="Y945" s="222">
        <v>22</v>
      </c>
      <c r="Z945" s="222">
        <v>9</v>
      </c>
      <c r="AA945" s="223">
        <v>6.1832061068702293</v>
      </c>
      <c r="AB945" s="224">
        <v>1.6030534351145038</v>
      </c>
      <c r="AC945" s="224">
        <v>1</v>
      </c>
      <c r="AD945" s="245">
        <v>0</v>
      </c>
      <c r="AE945" s="224">
        <v>0</v>
      </c>
      <c r="AF945" s="245">
        <v>0</v>
      </c>
      <c r="AG945" s="245">
        <v>0</v>
      </c>
      <c r="AH945" s="224">
        <v>1.896551724137931</v>
      </c>
      <c r="AI945" s="224">
        <v>-1.4682477843427661</v>
      </c>
      <c r="AJ945" s="227">
        <v>-1.3595607464059543</v>
      </c>
      <c r="AK945" s="224">
        <v>0</v>
      </c>
      <c r="AL945" s="228">
        <v>6.8743193389210644E-2</v>
      </c>
      <c r="AM945" s="246">
        <v>944</v>
      </c>
      <c r="AN945" s="247">
        <v>6.8743193389210644E-2</v>
      </c>
      <c r="AO945" s="248">
        <v>809</v>
      </c>
      <c r="AP945" s="253" t="s">
        <v>22151</v>
      </c>
      <c r="AQ945" s="235">
        <v>6.895458119358298</v>
      </c>
      <c r="AR945" s="237">
        <v>-6.8267149259690871</v>
      </c>
      <c r="AS945" s="254">
        <v>944</v>
      </c>
      <c r="AT945" s="224">
        <v>0</v>
      </c>
      <c r="AU945" s="239">
        <v>-13.820438478258927</v>
      </c>
      <c r="AV945" s="224"/>
      <c r="AW945" s="224">
        <v>0</v>
      </c>
      <c r="AX945" s="43">
        <v>0</v>
      </c>
      <c r="AY945" s="268">
        <v>999</v>
      </c>
      <c r="AZ945" s="255">
        <v>1378</v>
      </c>
      <c r="BA945" s="256">
        <v>-379</v>
      </c>
      <c r="BB945" s="257">
        <v>0</v>
      </c>
      <c r="BC945" s="257">
        <v>0</v>
      </c>
      <c r="BD945" s="267" t="s">
        <v>22151</v>
      </c>
    </row>
    <row r="946" spans="1:56" x14ac:dyDescent="0.3">
      <c r="A946" s="134" t="s">
        <v>2648</v>
      </c>
      <c r="B946" s="33" t="s">
        <v>7615</v>
      </c>
      <c r="C946" s="33" t="s">
        <v>7031</v>
      </c>
      <c r="D946" s="121" t="s">
        <v>777</v>
      </c>
      <c r="E946" s="33" t="s">
        <v>1460</v>
      </c>
      <c r="F946" s="114" t="s">
        <v>9094</v>
      </c>
      <c r="G946" s="1" t="s">
        <v>1373</v>
      </c>
      <c r="H946" s="134">
        <v>7608</v>
      </c>
      <c r="I946" s="134" t="s">
        <v>9506</v>
      </c>
      <c r="J946" s="134" t="e">
        <v>#VALUE!</v>
      </c>
      <c r="K946" s="134" t="s">
        <v>5945</v>
      </c>
      <c r="L946" s="174">
        <v>9</v>
      </c>
      <c r="M946" s="174">
        <v>9</v>
      </c>
      <c r="N946" s="115">
        <v>1</v>
      </c>
      <c r="O946" s="143">
        <v>4</v>
      </c>
      <c r="P946" s="143">
        <v>0</v>
      </c>
      <c r="Q946" s="143">
        <v>0</v>
      </c>
      <c r="R946" s="143">
        <v>0</v>
      </c>
      <c r="S946" s="143">
        <v>0</v>
      </c>
      <c r="T946" s="143">
        <v>39</v>
      </c>
      <c r="U946" s="143">
        <v>39</v>
      </c>
      <c r="V946" s="143">
        <v>55.000000000000007</v>
      </c>
      <c r="W946" s="143">
        <v>29</v>
      </c>
      <c r="X946" s="143">
        <v>9</v>
      </c>
      <c r="Y946" s="143">
        <v>40</v>
      </c>
      <c r="Z946" s="143">
        <v>6</v>
      </c>
      <c r="AA946" s="142">
        <v>6.6923076923076925</v>
      </c>
      <c r="AB946" s="139">
        <v>1.5641025641025643</v>
      </c>
      <c r="AC946" s="139">
        <v>1</v>
      </c>
      <c r="AD946" s="139">
        <v>0</v>
      </c>
      <c r="AE946" s="139">
        <v>0</v>
      </c>
      <c r="AF946" s="139">
        <v>0</v>
      </c>
      <c r="AG946" s="139">
        <v>0</v>
      </c>
      <c r="AH946" s="139">
        <v>3.4482758620689657</v>
      </c>
      <c r="AI946" s="139">
        <v>-2.6342533525713336</v>
      </c>
      <c r="AJ946" s="144">
        <v>-1.8121704649738062</v>
      </c>
      <c r="AK946" s="139">
        <v>0</v>
      </c>
      <c r="AL946" s="139">
        <v>1.8520445238263683E-3</v>
      </c>
      <c r="AM946" s="138">
        <v>945</v>
      </c>
      <c r="AN946" s="139">
        <v>1.8520445238263683E-3</v>
      </c>
      <c r="AO946" s="141">
        <v>810</v>
      </c>
      <c r="AP946" s="141" t="s">
        <v>22151</v>
      </c>
      <c r="AQ946" s="70">
        <v>6.895458119358298</v>
      </c>
      <c r="AR946" s="146">
        <v>-6.8936060748344712</v>
      </c>
      <c r="AS946" s="155">
        <v>945</v>
      </c>
      <c r="AT946" s="139">
        <v>0</v>
      </c>
      <c r="AU946" s="145">
        <v>-13.965655638672104</v>
      </c>
      <c r="AV946" s="139"/>
      <c r="AW946" s="139">
        <v>0</v>
      </c>
      <c r="AX946" s="43">
        <v>0</v>
      </c>
      <c r="AY946" s="168">
        <v>999</v>
      </c>
      <c r="AZ946" s="155">
        <v>1382</v>
      </c>
      <c r="BA946" s="146">
        <v>-383</v>
      </c>
      <c r="BB946" s="163">
        <v>0</v>
      </c>
      <c r="BC946" s="163">
        <v>0</v>
      </c>
      <c r="BD946" s="267" t="s">
        <v>22151</v>
      </c>
    </row>
    <row r="947" spans="1:56" x14ac:dyDescent="0.3">
      <c r="A947" s="61" t="s">
        <v>20035</v>
      </c>
      <c r="B947" s="33" t="s">
        <v>8028</v>
      </c>
      <c r="C947" s="33" t="s">
        <v>8076</v>
      </c>
      <c r="D947" s="121" t="s">
        <v>17280</v>
      </c>
      <c r="E947" s="33" t="s">
        <v>1395</v>
      </c>
      <c r="F947" s="1" t="s">
        <v>9094</v>
      </c>
      <c r="G947" s="1" t="s">
        <v>1373</v>
      </c>
      <c r="H947" s="104">
        <v>22487</v>
      </c>
      <c r="I947" s="104" t="s">
        <v>20036</v>
      </c>
      <c r="J947" s="104" t="e">
        <v>#VALUE!</v>
      </c>
      <c r="K947" s="104" t="s">
        <v>20038</v>
      </c>
      <c r="L947" s="173">
        <v>5</v>
      </c>
      <c r="M947" s="173">
        <v>5</v>
      </c>
      <c r="N947" s="68">
        <v>0</v>
      </c>
      <c r="O947" s="86">
        <v>3</v>
      </c>
      <c r="P947" s="86">
        <v>0</v>
      </c>
      <c r="Q947" s="86">
        <v>0</v>
      </c>
      <c r="R947" s="86">
        <v>0</v>
      </c>
      <c r="S947" s="86">
        <v>0</v>
      </c>
      <c r="T947" s="86">
        <v>24.2</v>
      </c>
      <c r="U947" s="86">
        <v>24.2</v>
      </c>
      <c r="V947" s="86">
        <v>24</v>
      </c>
      <c r="W947" s="86">
        <v>15</v>
      </c>
      <c r="X947" s="86">
        <v>3</v>
      </c>
      <c r="Y947" s="86">
        <v>16</v>
      </c>
      <c r="Z947" s="86">
        <v>10</v>
      </c>
      <c r="AA947" s="49">
        <v>5.5785123966942152</v>
      </c>
      <c r="AB947" s="7">
        <v>1.4049586776859504</v>
      </c>
      <c r="AC947" s="57">
        <v>0</v>
      </c>
      <c r="AD947" s="57">
        <v>0</v>
      </c>
      <c r="AE947" s="57">
        <v>0</v>
      </c>
      <c r="AF947" s="57">
        <v>0</v>
      </c>
      <c r="AG947" s="57">
        <v>0</v>
      </c>
      <c r="AH947" s="57">
        <v>1.3793103448275863</v>
      </c>
      <c r="AI947" s="7">
        <v>-0.96915643983156441</v>
      </c>
      <c r="AJ947" s="89">
        <v>-0.45227013642279362</v>
      </c>
      <c r="AK947" s="7">
        <v>0</v>
      </c>
      <c r="AL947" s="57">
        <v>-4.2116231426771733E-2</v>
      </c>
      <c r="AM947" s="81">
        <v>946</v>
      </c>
      <c r="AN947" s="57">
        <v>-4.2116231426771733E-2</v>
      </c>
      <c r="AO947" s="62">
        <v>946</v>
      </c>
      <c r="AP947" s="62" t="s">
        <v>22151</v>
      </c>
      <c r="AQ947" s="56">
        <v>6.895458119358298</v>
      </c>
      <c r="AR947" s="57">
        <v>-6.93757435078507</v>
      </c>
      <c r="AS947" s="81">
        <v>946</v>
      </c>
      <c r="AT947" s="57">
        <v>0</v>
      </c>
      <c r="AU947" s="63">
        <v>-14.061108449546357</v>
      </c>
      <c r="AV947" s="57"/>
      <c r="AW947" s="57">
        <v>0</v>
      </c>
      <c r="AX947" s="43">
        <v>0</v>
      </c>
      <c r="AY947" s="167">
        <v>747.2</v>
      </c>
      <c r="AZ947" s="110">
        <v>1383</v>
      </c>
      <c r="BA947" s="71">
        <v>-635.79999999999995</v>
      </c>
      <c r="BB947" s="162">
        <v>667</v>
      </c>
      <c r="BC947" s="162">
        <v>668</v>
      </c>
      <c r="BD947" s="267" t="s">
        <v>22151</v>
      </c>
    </row>
    <row r="948" spans="1:56" x14ac:dyDescent="0.3">
      <c r="A948" s="61" t="s">
        <v>12319</v>
      </c>
      <c r="B948" s="1" t="s">
        <v>12320</v>
      </c>
      <c r="C948" s="1" t="s">
        <v>6639</v>
      </c>
      <c r="D948" s="121" t="s">
        <v>11336</v>
      </c>
      <c r="E948" s="1" t="s">
        <v>1526</v>
      </c>
      <c r="F948" s="1" t="s">
        <v>9094</v>
      </c>
      <c r="G948" s="1" t="s">
        <v>1373</v>
      </c>
      <c r="H948" s="104">
        <v>14542</v>
      </c>
      <c r="I948" s="104" t="s">
        <v>11747</v>
      </c>
      <c r="J948" s="104" t="e">
        <v>#VALUE!</v>
      </c>
      <c r="K948" s="104" t="s">
        <v>12321</v>
      </c>
      <c r="L948" s="173">
        <v>26</v>
      </c>
      <c r="M948" s="173">
        <v>0</v>
      </c>
      <c r="N948" s="68">
        <v>1</v>
      </c>
      <c r="O948" s="86">
        <v>3</v>
      </c>
      <c r="P948" s="86">
        <v>0</v>
      </c>
      <c r="Q948" s="86">
        <v>1</v>
      </c>
      <c r="R948" s="86">
        <v>6</v>
      </c>
      <c r="S948" s="86">
        <v>7</v>
      </c>
      <c r="T948" s="86">
        <v>24</v>
      </c>
      <c r="U948" s="86">
        <v>24</v>
      </c>
      <c r="V948" s="86">
        <v>33</v>
      </c>
      <c r="W948" s="86">
        <v>20</v>
      </c>
      <c r="X948" s="86">
        <v>6</v>
      </c>
      <c r="Y948" s="86">
        <v>27</v>
      </c>
      <c r="Z948" s="86">
        <v>9</v>
      </c>
      <c r="AA948" s="49">
        <v>7.5</v>
      </c>
      <c r="AB948" s="7">
        <v>1.75</v>
      </c>
      <c r="AC948" s="57">
        <v>1</v>
      </c>
      <c r="AD948" s="57">
        <v>0</v>
      </c>
      <c r="AE948" s="57">
        <v>0.625</v>
      </c>
      <c r="AF948" s="57">
        <v>0</v>
      </c>
      <c r="AG948" s="57">
        <v>0</v>
      </c>
      <c r="AH948" s="57">
        <v>2.3275862068965516</v>
      </c>
      <c r="AI948" s="7">
        <v>-2.2029582433197192</v>
      </c>
      <c r="AJ948" s="89">
        <v>-1.8204659465594699</v>
      </c>
      <c r="AK948" s="7">
        <v>0</v>
      </c>
      <c r="AL948" s="57">
        <v>-7.0837982982637548E-2</v>
      </c>
      <c r="AM948" s="81">
        <v>947</v>
      </c>
      <c r="AN948" s="57">
        <v>-7.0837982982637548E-2</v>
      </c>
      <c r="AO948" s="62">
        <v>947</v>
      </c>
      <c r="AP948" s="62" t="s">
        <v>22151</v>
      </c>
      <c r="AQ948" s="56">
        <v>6.895458119358298</v>
      </c>
      <c r="AR948" s="57">
        <v>-6.9662961023409355</v>
      </c>
      <c r="AS948" s="81">
        <v>947</v>
      </c>
      <c r="AT948" s="57">
        <v>0</v>
      </c>
      <c r="AU948" s="63">
        <v>-14.123461859134661</v>
      </c>
      <c r="AV948" s="57"/>
      <c r="AW948" s="57">
        <v>0</v>
      </c>
      <c r="AX948" s="43">
        <v>0</v>
      </c>
      <c r="AY948" s="167">
        <v>749.82</v>
      </c>
      <c r="AZ948" s="110">
        <v>1386</v>
      </c>
      <c r="BA948" s="71">
        <v>-636.17999999999995</v>
      </c>
      <c r="BB948" s="162">
        <v>699</v>
      </c>
      <c r="BC948" s="162">
        <v>699</v>
      </c>
      <c r="BD948" s="267" t="s">
        <v>22151</v>
      </c>
    </row>
    <row r="949" spans="1:56" x14ac:dyDescent="0.3">
      <c r="A949" s="26" t="s">
        <v>19944</v>
      </c>
      <c r="B949" s="1" t="s">
        <v>19945</v>
      </c>
      <c r="C949" s="1" t="s">
        <v>6650</v>
      </c>
      <c r="D949" s="121" t="s">
        <v>15032</v>
      </c>
      <c r="E949" s="1" t="s">
        <v>1526</v>
      </c>
      <c r="F949" s="1" t="s">
        <v>9094</v>
      </c>
      <c r="G949" s="1" t="s">
        <v>1373</v>
      </c>
      <c r="H949" s="1">
        <v>16377</v>
      </c>
      <c r="I949" s="1" t="s">
        <v>19946</v>
      </c>
      <c r="J949" s="1" t="e">
        <v>#VALUE!</v>
      </c>
      <c r="K949" s="1" t="s">
        <v>19948</v>
      </c>
      <c r="L949" s="170">
        <v>10</v>
      </c>
      <c r="M949" s="170">
        <v>9</v>
      </c>
      <c r="N949" s="68">
        <v>1</v>
      </c>
      <c r="O949" s="85">
        <v>4</v>
      </c>
      <c r="P949" s="85">
        <v>0</v>
      </c>
      <c r="Q949" s="85">
        <v>0</v>
      </c>
      <c r="R949" s="85">
        <v>0</v>
      </c>
      <c r="S949" s="85">
        <v>0</v>
      </c>
      <c r="T949" s="85">
        <v>43.1</v>
      </c>
      <c r="U949" s="85">
        <v>43.1</v>
      </c>
      <c r="V949" s="85">
        <v>37</v>
      </c>
      <c r="W949" s="85">
        <v>28</v>
      </c>
      <c r="X949" s="85">
        <v>12</v>
      </c>
      <c r="Y949" s="85">
        <v>25</v>
      </c>
      <c r="Z949" s="85">
        <v>26.000000000000004</v>
      </c>
      <c r="AA949" s="87">
        <v>5.8468677494199532</v>
      </c>
      <c r="AB949" s="5">
        <v>1.4617169373549883</v>
      </c>
      <c r="AC949" s="5">
        <v>1</v>
      </c>
      <c r="AD949" s="5">
        <v>0</v>
      </c>
      <c r="AE949" s="5">
        <v>0</v>
      </c>
      <c r="AF949" s="5">
        <v>0</v>
      </c>
      <c r="AG949" s="5">
        <v>0</v>
      </c>
      <c r="AH949" s="5">
        <v>2.1551724137931036</v>
      </c>
      <c r="AI949" s="5">
        <v>-1.9463838497571935</v>
      </c>
      <c r="AJ949" s="88">
        <v>-1.3042820948621932</v>
      </c>
      <c r="AK949" s="5">
        <v>0</v>
      </c>
      <c r="AL949" s="5">
        <v>-9.549353082628298E-2</v>
      </c>
      <c r="AM949" s="68">
        <v>948</v>
      </c>
      <c r="AN949" s="5">
        <v>-9.549353082628298E-2</v>
      </c>
      <c r="AO949" s="17">
        <v>948</v>
      </c>
      <c r="AP949" s="17" t="s">
        <v>22151</v>
      </c>
      <c r="AQ949" s="49">
        <v>6.895458119358298</v>
      </c>
      <c r="AR949" s="7">
        <v>-6.9909516501845808</v>
      </c>
      <c r="AS949" s="84">
        <v>948</v>
      </c>
      <c r="AT949" s="14">
        <v>0</v>
      </c>
      <c r="AU949" s="42">
        <v>-14.176987754668176</v>
      </c>
      <c r="AV949" s="19"/>
      <c r="AW949" s="19">
        <v>0</v>
      </c>
      <c r="AX949" s="43">
        <v>0</v>
      </c>
      <c r="AY949" s="167">
        <v>999</v>
      </c>
      <c r="AZ949" s="167">
        <v>1387</v>
      </c>
      <c r="BA949" s="113">
        <v>-388</v>
      </c>
      <c r="BB949" s="160">
        <v>0</v>
      </c>
      <c r="BC949" s="160">
        <v>0</v>
      </c>
      <c r="BD949" s="267" t="s">
        <v>22151</v>
      </c>
    </row>
    <row r="950" spans="1:56" x14ac:dyDescent="0.3">
      <c r="A950" s="48" t="s">
        <v>15526</v>
      </c>
      <c r="B950" s="26" t="s">
        <v>6988</v>
      </c>
      <c r="C950" s="26" t="s">
        <v>6745</v>
      </c>
      <c r="D950" s="121" t="s">
        <v>15055</v>
      </c>
      <c r="E950" s="26" t="s">
        <v>1402</v>
      </c>
      <c r="F950" s="1" t="s">
        <v>6120</v>
      </c>
      <c r="G950" s="1" t="s">
        <v>1373</v>
      </c>
      <c r="H950" s="104">
        <v>18555</v>
      </c>
      <c r="I950" s="104" t="s">
        <v>15527</v>
      </c>
      <c r="J950" s="104" t="e">
        <v>#VALUE!</v>
      </c>
      <c r="K950" s="104" t="s">
        <v>15381</v>
      </c>
      <c r="L950" s="173">
        <v>3</v>
      </c>
      <c r="M950" s="173">
        <v>0</v>
      </c>
      <c r="N950" s="68">
        <v>0</v>
      </c>
      <c r="O950" s="86">
        <v>0</v>
      </c>
      <c r="P950" s="86">
        <v>0</v>
      </c>
      <c r="Q950" s="86">
        <v>0</v>
      </c>
      <c r="R950" s="86">
        <v>0</v>
      </c>
      <c r="S950" s="86">
        <v>0</v>
      </c>
      <c r="T950" s="86">
        <v>10.199999999999999</v>
      </c>
      <c r="U950" s="86">
        <v>10.199999999999999</v>
      </c>
      <c r="V950" s="86">
        <v>12</v>
      </c>
      <c r="W950" s="86">
        <v>4</v>
      </c>
      <c r="X950" s="86">
        <v>1</v>
      </c>
      <c r="Y950" s="86">
        <v>7</v>
      </c>
      <c r="Z950" s="86">
        <v>7</v>
      </c>
      <c r="AA950" s="49">
        <v>3.5294117647058827</v>
      </c>
      <c r="AB950" s="7">
        <v>1.8627450980392157</v>
      </c>
      <c r="AC950" s="29">
        <v>0</v>
      </c>
      <c r="AD950" s="29">
        <v>0</v>
      </c>
      <c r="AE950" s="29">
        <v>0</v>
      </c>
      <c r="AF950" s="29">
        <v>0</v>
      </c>
      <c r="AG950" s="29">
        <v>0</v>
      </c>
      <c r="AH950" s="29">
        <v>0.60344827586206895</v>
      </c>
      <c r="AI950" s="7">
        <v>0.15935031015496962</v>
      </c>
      <c r="AJ950" s="89">
        <v>-0.88088727065714079</v>
      </c>
      <c r="AK950" s="7">
        <v>0</v>
      </c>
      <c r="AL950" s="29">
        <v>-0.11808868464010225</v>
      </c>
      <c r="AM950" s="101">
        <v>949</v>
      </c>
      <c r="AN950" s="29">
        <v>-0.11808868464010225</v>
      </c>
      <c r="AO950" s="30">
        <v>949</v>
      </c>
      <c r="AP950" s="30" t="s">
        <v>22151</v>
      </c>
      <c r="AQ950" s="69">
        <v>6.895458119358298</v>
      </c>
      <c r="AR950" s="90">
        <v>-7.0135468039984001</v>
      </c>
      <c r="AS950" s="107">
        <v>949</v>
      </c>
      <c r="AT950" s="29">
        <v>0</v>
      </c>
      <c r="AU950" s="47">
        <v>-14.226040643302891</v>
      </c>
      <c r="AV950" s="29"/>
      <c r="AW950" s="29">
        <v>0</v>
      </c>
      <c r="AX950" s="43">
        <v>0</v>
      </c>
      <c r="AY950" s="167">
        <v>656.23</v>
      </c>
      <c r="AZ950" s="110">
        <v>1388</v>
      </c>
      <c r="BA950" s="71">
        <v>-731.77</v>
      </c>
      <c r="BB950" s="162">
        <v>430</v>
      </c>
      <c r="BC950" s="162">
        <v>747</v>
      </c>
      <c r="BD950" s="267" t="s">
        <v>22151</v>
      </c>
    </row>
    <row r="951" spans="1:56" x14ac:dyDescent="0.3">
      <c r="A951" s="26" t="s">
        <v>11046</v>
      </c>
      <c r="B951" s="33" t="s">
        <v>7233</v>
      </c>
      <c r="C951" s="33" t="s">
        <v>11048</v>
      </c>
      <c r="D951" s="121" t="s">
        <v>11047</v>
      </c>
      <c r="E951" s="33" t="s">
        <v>3591</v>
      </c>
      <c r="F951" s="1" t="s">
        <v>3591</v>
      </c>
      <c r="G951" s="1" t="s">
        <v>1373</v>
      </c>
      <c r="H951" s="26">
        <v>12774</v>
      </c>
      <c r="I951" s="26" t="s">
        <v>11049</v>
      </c>
      <c r="J951" s="26" t="e">
        <v>#VALUE!</v>
      </c>
      <c r="K951" s="26" t="s">
        <v>11050</v>
      </c>
      <c r="L951" s="171">
        <v>24</v>
      </c>
      <c r="M951" s="171">
        <v>0</v>
      </c>
      <c r="N951" s="68">
        <v>1</v>
      </c>
      <c r="O951" s="85">
        <v>2</v>
      </c>
      <c r="P951" s="85">
        <v>0</v>
      </c>
      <c r="Q951" s="95">
        <v>4</v>
      </c>
      <c r="R951" s="95">
        <v>3</v>
      </c>
      <c r="S951" s="95">
        <v>7</v>
      </c>
      <c r="T951" s="95">
        <v>20</v>
      </c>
      <c r="U951" s="95">
        <v>20</v>
      </c>
      <c r="V951" s="95">
        <v>31</v>
      </c>
      <c r="W951" s="95">
        <v>17</v>
      </c>
      <c r="X951" s="95">
        <v>4</v>
      </c>
      <c r="Y951" s="95">
        <v>17</v>
      </c>
      <c r="Z951" s="95">
        <v>14</v>
      </c>
      <c r="AA951" s="96">
        <v>7.65</v>
      </c>
      <c r="AB951" s="27">
        <v>2.25</v>
      </c>
      <c r="AC951" s="27">
        <v>1</v>
      </c>
      <c r="AD951" s="27">
        <v>0</v>
      </c>
      <c r="AE951" s="27">
        <v>2.5</v>
      </c>
      <c r="AF951" s="27">
        <v>0</v>
      </c>
      <c r="AG951" s="27">
        <v>0</v>
      </c>
      <c r="AH951" s="27">
        <v>1.4655172413793105</v>
      </c>
      <c r="AI951" s="27">
        <v>-1.9356849131863856</v>
      </c>
      <c r="AJ951" s="100">
        <v>-3.1739380427321837</v>
      </c>
      <c r="AK951" s="27">
        <v>0</v>
      </c>
      <c r="AL951" s="27">
        <v>-0.14410571453925858</v>
      </c>
      <c r="AM951" s="97">
        <v>950</v>
      </c>
      <c r="AN951" s="27">
        <v>-0.14410571453925858</v>
      </c>
      <c r="AO951" s="28">
        <v>950</v>
      </c>
      <c r="AP951" s="28" t="s">
        <v>22151</v>
      </c>
      <c r="AQ951" s="69">
        <v>6.895458119358298</v>
      </c>
      <c r="AR951" s="29">
        <v>-7.0395638338975566</v>
      </c>
      <c r="AS951" s="101">
        <v>950</v>
      </c>
      <c r="AT951" s="27">
        <v>0</v>
      </c>
      <c r="AU951" s="43">
        <v>-14.282522244657109</v>
      </c>
      <c r="AV951" s="27"/>
      <c r="AW951" s="27">
        <v>0</v>
      </c>
      <c r="AX951" s="43">
        <v>0</v>
      </c>
      <c r="AY951" s="167">
        <v>747.32</v>
      </c>
      <c r="AZ951" s="167">
        <v>1389</v>
      </c>
      <c r="BA951" s="113">
        <v>-641.67999999999995</v>
      </c>
      <c r="BB951" s="160">
        <v>632</v>
      </c>
      <c r="BC951" s="160">
        <v>708</v>
      </c>
      <c r="BD951" s="267" t="s">
        <v>22151</v>
      </c>
    </row>
    <row r="952" spans="1:56" x14ac:dyDescent="0.3">
      <c r="A952" s="134" t="s">
        <v>12616</v>
      </c>
      <c r="B952" s="33" t="s">
        <v>7453</v>
      </c>
      <c r="C952" s="33" t="s">
        <v>12617</v>
      </c>
      <c r="D952" s="121" t="s">
        <v>11281</v>
      </c>
      <c r="E952" s="33" t="s">
        <v>1464</v>
      </c>
      <c r="F952" s="114" t="s">
        <v>6120</v>
      </c>
      <c r="G952" s="1" t="s">
        <v>1373</v>
      </c>
      <c r="H952" s="134">
        <v>16400</v>
      </c>
      <c r="I952" s="134" t="s">
        <v>11821</v>
      </c>
      <c r="J952" s="134" t="e">
        <v>#VALUE!</v>
      </c>
      <c r="K952" s="134" t="s">
        <v>12619</v>
      </c>
      <c r="L952" s="174">
        <v>8</v>
      </c>
      <c r="M952" s="174">
        <v>8</v>
      </c>
      <c r="N952" s="115">
        <v>1</v>
      </c>
      <c r="O952" s="143">
        <v>3</v>
      </c>
      <c r="P952" s="143">
        <v>0</v>
      </c>
      <c r="Q952" s="143">
        <v>0</v>
      </c>
      <c r="R952" s="143">
        <v>0</v>
      </c>
      <c r="S952" s="143">
        <v>0</v>
      </c>
      <c r="T952" s="143">
        <v>26.1</v>
      </c>
      <c r="U952" s="143">
        <v>26.1</v>
      </c>
      <c r="V952" s="143">
        <v>28</v>
      </c>
      <c r="W952" s="143">
        <v>19</v>
      </c>
      <c r="X952" s="143">
        <v>9</v>
      </c>
      <c r="Y952" s="143">
        <v>24</v>
      </c>
      <c r="Z952" s="143">
        <v>15</v>
      </c>
      <c r="AA952" s="142">
        <v>6.5517241379310338</v>
      </c>
      <c r="AB952" s="139">
        <v>1.6475095785440612</v>
      </c>
      <c r="AC952" s="139">
        <v>1</v>
      </c>
      <c r="AD952" s="139">
        <v>0</v>
      </c>
      <c r="AE952" s="139">
        <v>0</v>
      </c>
      <c r="AF952" s="139">
        <v>0</v>
      </c>
      <c r="AG952" s="139">
        <v>0</v>
      </c>
      <c r="AH952" s="139">
        <v>2.0689655172413794</v>
      </c>
      <c r="AI952" s="139">
        <v>-1.7205714441348003</v>
      </c>
      <c r="AJ952" s="144">
        <v>-1.5453896409846894</v>
      </c>
      <c r="AK952" s="139">
        <v>0</v>
      </c>
      <c r="AL952" s="139">
        <v>-0.19699556787811034</v>
      </c>
      <c r="AM952" s="138">
        <v>951</v>
      </c>
      <c r="AN952" s="139">
        <v>-0.19699556787811034</v>
      </c>
      <c r="AO952" s="141">
        <v>951</v>
      </c>
      <c r="AP952" s="141" t="s">
        <v>22151</v>
      </c>
      <c r="AQ952" s="70">
        <v>6.895458119358298</v>
      </c>
      <c r="AR952" s="146">
        <v>-7.0924536872364081</v>
      </c>
      <c r="AS952" s="155">
        <v>951</v>
      </c>
      <c r="AT952" s="139">
        <v>0</v>
      </c>
      <c r="AU952" s="145">
        <v>-14.397343330059515</v>
      </c>
      <c r="AV952" s="139"/>
      <c r="AW952" s="139">
        <v>0</v>
      </c>
      <c r="AX952" s="43">
        <v>0</v>
      </c>
      <c r="AY952" s="168">
        <v>609.52</v>
      </c>
      <c r="AZ952" s="155">
        <v>1391</v>
      </c>
      <c r="BA952" s="146">
        <v>-781.48</v>
      </c>
      <c r="BB952" s="163">
        <v>528</v>
      </c>
      <c r="BC952" s="163">
        <v>721</v>
      </c>
      <c r="BD952" s="267" t="s">
        <v>22151</v>
      </c>
    </row>
    <row r="953" spans="1:56" x14ac:dyDescent="0.3">
      <c r="A953" s="61" t="s">
        <v>2753</v>
      </c>
      <c r="B953" s="1" t="s">
        <v>7597</v>
      </c>
      <c r="C953" s="1" t="s">
        <v>6764</v>
      </c>
      <c r="D953" s="121" t="s">
        <v>968</v>
      </c>
      <c r="E953" s="1" t="s">
        <v>1565</v>
      </c>
      <c r="F953" s="1" t="s">
        <v>6120</v>
      </c>
      <c r="G953" s="1" t="s">
        <v>1373</v>
      </c>
      <c r="H953" s="104">
        <v>6397</v>
      </c>
      <c r="I953" s="104" t="s">
        <v>9428</v>
      </c>
      <c r="J953" s="104" t="e">
        <v>#VALUE!</v>
      </c>
      <c r="K953" s="104" t="s">
        <v>6014</v>
      </c>
      <c r="L953" s="173">
        <v>4</v>
      </c>
      <c r="M953" s="173">
        <v>4</v>
      </c>
      <c r="N953" s="68">
        <v>0</v>
      </c>
      <c r="O953" s="86">
        <v>1</v>
      </c>
      <c r="P953" s="86">
        <v>0</v>
      </c>
      <c r="Q953" s="82">
        <v>0</v>
      </c>
      <c r="R953" s="82">
        <v>0</v>
      </c>
      <c r="S953" s="82">
        <v>0</v>
      </c>
      <c r="T953" s="82">
        <v>13.2</v>
      </c>
      <c r="U953" s="82">
        <v>13.2</v>
      </c>
      <c r="V953" s="82">
        <v>16</v>
      </c>
      <c r="W953" s="82">
        <v>10</v>
      </c>
      <c r="X953" s="82">
        <v>4</v>
      </c>
      <c r="Y953" s="82">
        <v>12</v>
      </c>
      <c r="Z953" s="82">
        <v>3</v>
      </c>
      <c r="AA953" s="56">
        <v>6.8181818181818183</v>
      </c>
      <c r="AB953" s="57">
        <v>1.4393939393939394</v>
      </c>
      <c r="AC953" s="57">
        <v>0</v>
      </c>
      <c r="AD953" s="57">
        <v>0</v>
      </c>
      <c r="AE953" s="57">
        <v>0</v>
      </c>
      <c r="AF953" s="57">
        <v>0</v>
      </c>
      <c r="AG953" s="57">
        <v>0</v>
      </c>
      <c r="AH953" s="57">
        <v>1.0344827586206897</v>
      </c>
      <c r="AI953" s="57">
        <v>-0.99594547516823073</v>
      </c>
      <c r="AJ953" s="83">
        <v>-0.23879280850836948</v>
      </c>
      <c r="AK953" s="57">
        <v>0</v>
      </c>
      <c r="AL953" s="57">
        <v>-0.20025552505591049</v>
      </c>
      <c r="AM953" s="81">
        <v>952</v>
      </c>
      <c r="AN953" s="57">
        <v>-0.20025552505591049</v>
      </c>
      <c r="AO953" s="62">
        <v>952</v>
      </c>
      <c r="AP953" s="62" t="s">
        <v>22151</v>
      </c>
      <c r="AQ953" s="56">
        <v>6.895458119358298</v>
      </c>
      <c r="AR953" s="57">
        <v>-7.0957136444142082</v>
      </c>
      <c r="AS953" s="81">
        <v>952</v>
      </c>
      <c r="AT953" s="57">
        <v>0</v>
      </c>
      <c r="AU953" s="63">
        <v>-14.404420525360518</v>
      </c>
      <c r="AV953" s="57"/>
      <c r="AW953" s="57">
        <v>0</v>
      </c>
      <c r="AX953" s="43">
        <v>0</v>
      </c>
      <c r="AY953" s="167">
        <v>292.02</v>
      </c>
      <c r="AZ953" s="110">
        <v>1392</v>
      </c>
      <c r="BA953" s="71">
        <v>-1099.98</v>
      </c>
      <c r="BB953" s="162">
        <v>259</v>
      </c>
      <c r="BC953" s="162">
        <v>339</v>
      </c>
      <c r="BD953" s="267" t="s">
        <v>22151</v>
      </c>
    </row>
    <row r="954" spans="1:56" x14ac:dyDescent="0.3">
      <c r="A954" s="195" t="s">
        <v>1629</v>
      </c>
      <c r="B954" s="1" t="s">
        <v>7502</v>
      </c>
      <c r="C954" s="1" t="s">
        <v>7503</v>
      </c>
      <c r="D954" s="121" t="s">
        <v>720</v>
      </c>
      <c r="E954" s="1" t="s">
        <v>1531</v>
      </c>
      <c r="F954" s="1" t="s">
        <v>9094</v>
      </c>
      <c r="G954" s="1" t="s">
        <v>1373</v>
      </c>
      <c r="H954" s="217">
        <v>5524</v>
      </c>
      <c r="I954" s="217" t="s">
        <v>9358</v>
      </c>
      <c r="J954" s="219" t="e">
        <v>#VALUE!</v>
      </c>
      <c r="K954" s="219" t="s">
        <v>5212</v>
      </c>
      <c r="L954" s="175">
        <v>9</v>
      </c>
      <c r="M954" s="175">
        <v>9</v>
      </c>
      <c r="N954" s="221">
        <v>1</v>
      </c>
      <c r="O954" s="102">
        <v>4</v>
      </c>
      <c r="P954" s="102">
        <v>0</v>
      </c>
      <c r="Q954" s="241">
        <v>0</v>
      </c>
      <c r="R954" s="102">
        <v>0</v>
      </c>
      <c r="S954" s="102">
        <v>0</v>
      </c>
      <c r="T954" s="241">
        <v>41.2</v>
      </c>
      <c r="U954" s="241">
        <v>41.2</v>
      </c>
      <c r="V954" s="241">
        <v>47</v>
      </c>
      <c r="W954" s="241">
        <v>29.999999999999996</v>
      </c>
      <c r="X954" s="241">
        <v>13</v>
      </c>
      <c r="Y954" s="241">
        <v>29.999999999999996</v>
      </c>
      <c r="Z954" s="241">
        <v>13</v>
      </c>
      <c r="AA954" s="235">
        <v>6.5533980582524256</v>
      </c>
      <c r="AB954" s="236">
        <v>1.4563106796116503</v>
      </c>
      <c r="AC954" s="236">
        <v>1</v>
      </c>
      <c r="AD954" s="225">
        <v>0</v>
      </c>
      <c r="AE954" s="236">
        <v>0</v>
      </c>
      <c r="AF954" s="225">
        <v>0</v>
      </c>
      <c r="AG954" s="225">
        <v>0</v>
      </c>
      <c r="AH954" s="236">
        <v>2.5862068965517238</v>
      </c>
      <c r="AI954" s="236">
        <v>-2.6205681625214305</v>
      </c>
      <c r="AJ954" s="240">
        <v>-1.2086142498597303</v>
      </c>
      <c r="AK954" s="236">
        <v>0</v>
      </c>
      <c r="AL954" s="242">
        <v>-0.24297551582943711</v>
      </c>
      <c r="AM954" s="229">
        <v>953</v>
      </c>
      <c r="AN954" s="230">
        <v>-0.24297551582943711</v>
      </c>
      <c r="AO954" s="250">
        <v>953</v>
      </c>
      <c r="AP954" s="233" t="s">
        <v>22151</v>
      </c>
      <c r="AQ954" s="235">
        <v>6.895458119358298</v>
      </c>
      <c r="AR954" s="236">
        <v>-7.1384336351877353</v>
      </c>
      <c r="AS954" s="238">
        <v>953</v>
      </c>
      <c r="AT954" s="236">
        <v>0</v>
      </c>
      <c r="AU954" s="243">
        <v>-14.497163374874036</v>
      </c>
      <c r="AV954" s="236"/>
      <c r="AW954" s="236">
        <v>0</v>
      </c>
      <c r="AX954" s="43">
        <v>0</v>
      </c>
      <c r="AY954" s="268">
        <v>395.39</v>
      </c>
      <c r="AZ954" s="107">
        <v>1396</v>
      </c>
      <c r="BA954" s="226">
        <v>-1000.61</v>
      </c>
      <c r="BB954" s="258">
        <v>305</v>
      </c>
      <c r="BC954" s="258">
        <v>558</v>
      </c>
      <c r="BD954" s="267" t="s">
        <v>22151</v>
      </c>
    </row>
    <row r="955" spans="1:56" x14ac:dyDescent="0.3">
      <c r="A955" s="48" t="s">
        <v>14807</v>
      </c>
      <c r="B955" s="33" t="s">
        <v>6681</v>
      </c>
      <c r="C955" s="33" t="s">
        <v>14808</v>
      </c>
      <c r="D955" s="121" t="s">
        <v>14735</v>
      </c>
      <c r="E955" s="33" t="s">
        <v>1376</v>
      </c>
      <c r="F955" s="1" t="s">
        <v>6120</v>
      </c>
      <c r="G955" s="1" t="s">
        <v>1373</v>
      </c>
      <c r="H955" s="104">
        <v>16794</v>
      </c>
      <c r="I955" s="104" t="s">
        <v>14809</v>
      </c>
      <c r="J955" s="104" t="e">
        <v>#VALUE!</v>
      </c>
      <c r="K955" s="104" t="s">
        <v>15295</v>
      </c>
      <c r="L955" s="173">
        <v>13</v>
      </c>
      <c r="M955" s="173">
        <v>2</v>
      </c>
      <c r="N955" s="68">
        <v>1</v>
      </c>
      <c r="O955" s="86">
        <v>0</v>
      </c>
      <c r="P955" s="86">
        <v>0</v>
      </c>
      <c r="Q955" s="86">
        <v>0</v>
      </c>
      <c r="R955" s="86">
        <v>4</v>
      </c>
      <c r="S955" s="86">
        <v>4</v>
      </c>
      <c r="T955" s="86">
        <v>17.100000000000001</v>
      </c>
      <c r="U955" s="86">
        <v>17.100000000000001</v>
      </c>
      <c r="V955" s="86">
        <v>15</v>
      </c>
      <c r="W955" s="86">
        <v>14</v>
      </c>
      <c r="X955" s="86">
        <v>4</v>
      </c>
      <c r="Y955" s="86">
        <v>21</v>
      </c>
      <c r="Z955" s="86">
        <v>17</v>
      </c>
      <c r="AA955" s="49">
        <v>7.3684210526315788</v>
      </c>
      <c r="AB955" s="7">
        <v>1.871345029239766</v>
      </c>
      <c r="AC955" s="7">
        <v>1</v>
      </c>
      <c r="AD955" s="7">
        <v>0</v>
      </c>
      <c r="AE955" s="7">
        <v>0</v>
      </c>
      <c r="AF955" s="7">
        <v>0</v>
      </c>
      <c r="AG955" s="7">
        <v>0</v>
      </c>
      <c r="AH955" s="7">
        <v>1.8103448275862069</v>
      </c>
      <c r="AI955" s="7">
        <v>-1.5352185071137179</v>
      </c>
      <c r="AJ955" s="89">
        <v>-1.611905143512973</v>
      </c>
      <c r="AK955" s="7">
        <v>0</v>
      </c>
      <c r="AL955" s="7">
        <v>-0.33677882304048401</v>
      </c>
      <c r="AM955" s="84">
        <v>954</v>
      </c>
      <c r="AN955" s="7">
        <v>-0.33677882304048401</v>
      </c>
      <c r="AO955" s="130">
        <v>954</v>
      </c>
      <c r="AP955" s="18" t="s">
        <v>22151</v>
      </c>
      <c r="AQ955" s="49">
        <v>6.895458119358298</v>
      </c>
      <c r="AR955" s="7">
        <v>-7.2322369423987816</v>
      </c>
      <c r="AS955" s="84">
        <v>954</v>
      </c>
      <c r="AT955" s="131">
        <v>0</v>
      </c>
      <c r="AU955" s="46">
        <v>-14.700805413344126</v>
      </c>
      <c r="AV955" s="20"/>
      <c r="AW955" s="20">
        <v>0</v>
      </c>
      <c r="AX955" s="43">
        <v>0</v>
      </c>
      <c r="AY955" s="167">
        <v>711.55</v>
      </c>
      <c r="AZ955" s="110">
        <v>1400</v>
      </c>
      <c r="BA955" s="71">
        <v>-688.45</v>
      </c>
      <c r="BB955" s="162">
        <v>605</v>
      </c>
      <c r="BC955" s="162">
        <v>749</v>
      </c>
      <c r="BD955" s="267" t="s">
        <v>22151</v>
      </c>
    </row>
    <row r="956" spans="1:56" x14ac:dyDescent="0.3">
      <c r="A956" s="48" t="s">
        <v>2347</v>
      </c>
      <c r="B956" s="33" t="s">
        <v>6565</v>
      </c>
      <c r="C956" s="33" t="s">
        <v>7037</v>
      </c>
      <c r="D956" s="121" t="s">
        <v>1185</v>
      </c>
      <c r="E956" s="33" t="s">
        <v>1460</v>
      </c>
      <c r="F956" s="1" t="s">
        <v>9094</v>
      </c>
      <c r="G956" s="1" t="s">
        <v>1373</v>
      </c>
      <c r="H956" s="104">
        <v>4696</v>
      </c>
      <c r="I956" s="104" t="s">
        <v>9629</v>
      </c>
      <c r="J956" s="104" t="e">
        <v>#VALUE!</v>
      </c>
      <c r="K956" s="104" t="s">
        <v>8688</v>
      </c>
      <c r="L956" s="173">
        <v>21</v>
      </c>
      <c r="M956" s="173">
        <v>0</v>
      </c>
      <c r="N956" s="68">
        <v>0</v>
      </c>
      <c r="O956" s="86">
        <v>0.99999999999999989</v>
      </c>
      <c r="P956" s="86">
        <v>0</v>
      </c>
      <c r="Q956" s="86">
        <v>0</v>
      </c>
      <c r="R956" s="86">
        <v>3.9999999999999996</v>
      </c>
      <c r="S956" s="86">
        <v>3.9999999999999996</v>
      </c>
      <c r="T956" s="86">
        <v>18.2</v>
      </c>
      <c r="U956" s="86">
        <v>18.2</v>
      </c>
      <c r="V956" s="86">
        <v>25</v>
      </c>
      <c r="W956" s="86">
        <v>13</v>
      </c>
      <c r="X956" s="86">
        <v>5</v>
      </c>
      <c r="Y956" s="86">
        <v>22.999999999999996</v>
      </c>
      <c r="Z956" s="86">
        <v>6</v>
      </c>
      <c r="AA956" s="49">
        <v>6.4285714285714288</v>
      </c>
      <c r="AB956" s="7">
        <v>1.7032967032967035</v>
      </c>
      <c r="AC956" s="29">
        <v>0</v>
      </c>
      <c r="AD956" s="29">
        <v>0</v>
      </c>
      <c r="AE956" s="29">
        <v>0</v>
      </c>
      <c r="AF956" s="29">
        <v>0</v>
      </c>
      <c r="AG956" s="29">
        <v>0</v>
      </c>
      <c r="AH956" s="29">
        <v>1.982758620689655</v>
      </c>
      <c r="AI956" s="7">
        <v>-1.1623370473696832</v>
      </c>
      <c r="AJ956" s="89">
        <v>-1.2091513353505323</v>
      </c>
      <c r="AK956" s="7">
        <v>0</v>
      </c>
      <c r="AL956" s="29">
        <v>-0.38872976203056053</v>
      </c>
      <c r="AM956" s="101">
        <v>955</v>
      </c>
      <c r="AN956" s="29">
        <v>-0.38872976203056053</v>
      </c>
      <c r="AO956" s="150">
        <v>955</v>
      </c>
      <c r="AP956" s="30" t="s">
        <v>22151</v>
      </c>
      <c r="AQ956" s="69">
        <v>6.895458119358298</v>
      </c>
      <c r="AR956" s="29">
        <v>-7.2841878813888581</v>
      </c>
      <c r="AS956" s="101">
        <v>955</v>
      </c>
      <c r="AT956" s="69">
        <v>0</v>
      </c>
      <c r="AU956" s="47">
        <v>-14.81358816515662</v>
      </c>
      <c r="AV956" s="29"/>
      <c r="AW956" s="29">
        <v>0</v>
      </c>
      <c r="AX956" s="43">
        <v>0</v>
      </c>
      <c r="AY956" s="167">
        <v>999</v>
      </c>
      <c r="AZ956" s="110">
        <v>1401</v>
      </c>
      <c r="BA956" s="71">
        <v>-402</v>
      </c>
      <c r="BB956" s="162">
        <v>0</v>
      </c>
      <c r="BC956" s="162">
        <v>0</v>
      </c>
      <c r="BD956" s="267" t="s">
        <v>22151</v>
      </c>
    </row>
    <row r="957" spans="1:56" x14ac:dyDescent="0.3">
      <c r="A957" s="48" t="s">
        <v>12427</v>
      </c>
      <c r="B957" s="33" t="s">
        <v>12428</v>
      </c>
      <c r="C957" s="33" t="s">
        <v>6543</v>
      </c>
      <c r="D957" s="121" t="s">
        <v>11196</v>
      </c>
      <c r="E957" s="33" t="s">
        <v>1405</v>
      </c>
      <c r="F957" s="104" t="s">
        <v>6120</v>
      </c>
      <c r="G957" s="1" t="s">
        <v>1373</v>
      </c>
      <c r="H957" s="104">
        <v>11589</v>
      </c>
      <c r="I957" s="104" t="s">
        <v>11297</v>
      </c>
      <c r="J957" s="104" t="e">
        <v>#VALUE!</v>
      </c>
      <c r="K957" s="104" t="s">
        <v>12429</v>
      </c>
      <c r="L957" s="173">
        <v>5</v>
      </c>
      <c r="M957" s="173">
        <v>5</v>
      </c>
      <c r="N957" s="84">
        <v>0</v>
      </c>
      <c r="O957" s="86">
        <v>3</v>
      </c>
      <c r="P957" s="86">
        <v>0</v>
      </c>
      <c r="Q957" s="86">
        <v>0</v>
      </c>
      <c r="R957" s="86">
        <v>0</v>
      </c>
      <c r="S957" s="86">
        <v>0</v>
      </c>
      <c r="T957" s="86">
        <v>23.1</v>
      </c>
      <c r="U957" s="86">
        <v>23.1</v>
      </c>
      <c r="V957" s="86">
        <v>22</v>
      </c>
      <c r="W957" s="86">
        <v>14.000000000000002</v>
      </c>
      <c r="X957" s="86">
        <v>4</v>
      </c>
      <c r="Y957" s="86">
        <v>15</v>
      </c>
      <c r="Z957" s="86">
        <v>13</v>
      </c>
      <c r="AA957" s="49">
        <v>5.454545454545455</v>
      </c>
      <c r="AB957" s="7">
        <v>1.5151515151515151</v>
      </c>
      <c r="AC957" s="7">
        <v>0</v>
      </c>
      <c r="AD957" s="7">
        <v>0</v>
      </c>
      <c r="AE957" s="7">
        <v>0</v>
      </c>
      <c r="AF957" s="7">
        <v>0</v>
      </c>
      <c r="AG957" s="7">
        <v>0</v>
      </c>
      <c r="AH957" s="7">
        <v>1.2931034482758621</v>
      </c>
      <c r="AI957" s="7">
        <v>-0.85036927109824112</v>
      </c>
      <c r="AJ957" s="89">
        <v>-0.84697734698012439</v>
      </c>
      <c r="AK957" s="7">
        <v>0</v>
      </c>
      <c r="AL957" s="7">
        <v>-0.40424316980250341</v>
      </c>
      <c r="AM957" s="84">
        <v>956</v>
      </c>
      <c r="AN957" s="7">
        <v>-0.40424316980250341</v>
      </c>
      <c r="AO957" s="130">
        <v>956</v>
      </c>
      <c r="AP957" s="18" t="s">
        <v>22151</v>
      </c>
      <c r="AQ957" s="49">
        <v>6.895458119358298</v>
      </c>
      <c r="AR957" s="7">
        <v>-7.2997012891608017</v>
      </c>
      <c r="AS957" s="84">
        <v>956</v>
      </c>
      <c r="AT957" s="131">
        <v>0</v>
      </c>
      <c r="AU957" s="46">
        <v>-14.847266956195282</v>
      </c>
      <c r="AV957" s="20"/>
      <c r="AW957" s="20">
        <v>0</v>
      </c>
      <c r="AX957" s="43">
        <v>0</v>
      </c>
      <c r="AY957" s="106">
        <v>648.02</v>
      </c>
      <c r="AZ957" s="106">
        <v>1402</v>
      </c>
      <c r="BA957" s="36">
        <v>-753.98</v>
      </c>
      <c r="BB957" s="164">
        <v>483</v>
      </c>
      <c r="BC957" s="164">
        <v>748</v>
      </c>
      <c r="BD957" s="267" t="s">
        <v>22151</v>
      </c>
    </row>
    <row r="958" spans="1:56" x14ac:dyDescent="0.3">
      <c r="A958" s="195" t="s">
        <v>8309</v>
      </c>
      <c r="B958" s="1" t="s">
        <v>8310</v>
      </c>
      <c r="C958" s="1" t="s">
        <v>6815</v>
      </c>
      <c r="D958" s="121" t="s">
        <v>8707</v>
      </c>
      <c r="E958" s="1" t="s">
        <v>1379</v>
      </c>
      <c r="F958" s="104" t="s">
        <v>9094</v>
      </c>
      <c r="G958" s="1" t="s">
        <v>1373</v>
      </c>
      <c r="H958" s="217">
        <v>15010</v>
      </c>
      <c r="I958" s="217" t="s">
        <v>10669</v>
      </c>
      <c r="J958" s="219" t="e">
        <v>#VALUE!</v>
      </c>
      <c r="K958" s="219" t="s">
        <v>10670</v>
      </c>
      <c r="L958" s="175">
        <v>15.000000000000002</v>
      </c>
      <c r="M958" s="175">
        <v>0</v>
      </c>
      <c r="N958" s="238">
        <v>0</v>
      </c>
      <c r="O958" s="102">
        <v>0</v>
      </c>
      <c r="P958" s="102">
        <v>0</v>
      </c>
      <c r="Q958" s="241">
        <v>0</v>
      </c>
      <c r="R958" s="102">
        <v>0</v>
      </c>
      <c r="S958" s="102">
        <v>0</v>
      </c>
      <c r="T958" s="241">
        <v>13.1</v>
      </c>
      <c r="U958" s="241">
        <v>13.1</v>
      </c>
      <c r="V958" s="241">
        <v>15.000000000000002</v>
      </c>
      <c r="W958" s="241">
        <v>9</v>
      </c>
      <c r="X958" s="241">
        <v>4</v>
      </c>
      <c r="Y958" s="241">
        <v>15.000000000000002</v>
      </c>
      <c r="Z958" s="241">
        <v>8</v>
      </c>
      <c r="AA958" s="235">
        <v>6.1832061068702293</v>
      </c>
      <c r="AB958" s="236">
        <v>1.7557251908396947</v>
      </c>
      <c r="AC958" s="236">
        <v>0</v>
      </c>
      <c r="AD958" s="225">
        <v>0</v>
      </c>
      <c r="AE958" s="236">
        <v>0</v>
      </c>
      <c r="AF958" s="225">
        <v>0</v>
      </c>
      <c r="AG958" s="225">
        <v>0</v>
      </c>
      <c r="AH958" s="236">
        <v>1.2931034482758623</v>
      </c>
      <c r="AI958" s="236">
        <v>-0.75854593171036477</v>
      </c>
      <c r="AJ958" s="240">
        <v>-0.94177240548918872</v>
      </c>
      <c r="AK958" s="236">
        <v>0</v>
      </c>
      <c r="AL958" s="242">
        <v>-0.40721488892369118</v>
      </c>
      <c r="AM958" s="229">
        <v>957</v>
      </c>
      <c r="AN958" s="230">
        <v>-0.40721488892369118</v>
      </c>
      <c r="AO958" s="232">
        <v>957</v>
      </c>
      <c r="AP958" s="233" t="s">
        <v>22151</v>
      </c>
      <c r="AQ958" s="235">
        <v>6.895458119358298</v>
      </c>
      <c r="AR958" s="236">
        <v>-7.3026730082819888</v>
      </c>
      <c r="AS958" s="238">
        <v>957</v>
      </c>
      <c r="AT958" s="235">
        <v>0</v>
      </c>
      <c r="AU958" s="243">
        <v>-14.853718401859533</v>
      </c>
      <c r="AV958" s="236"/>
      <c r="AW958" s="236">
        <v>0</v>
      </c>
      <c r="AX958" s="43">
        <v>0</v>
      </c>
      <c r="AY958" s="238">
        <v>581.29999999999995</v>
      </c>
      <c r="AZ958" s="101">
        <v>1404</v>
      </c>
      <c r="BA958" s="225">
        <v>-822.7</v>
      </c>
      <c r="BB958" s="259">
        <v>469</v>
      </c>
      <c r="BC958" s="259">
        <v>710</v>
      </c>
      <c r="BD958" s="267" t="s">
        <v>22151</v>
      </c>
    </row>
    <row r="959" spans="1:56" x14ac:dyDescent="0.3">
      <c r="A959" s="195" t="s">
        <v>13702</v>
      </c>
      <c r="B959" s="1" t="s">
        <v>13703</v>
      </c>
      <c r="C959" s="1" t="s">
        <v>7755</v>
      </c>
      <c r="D959" s="121" t="s">
        <v>11344</v>
      </c>
      <c r="E959" s="1" t="s">
        <v>1439</v>
      </c>
      <c r="F959" s="104" t="s">
        <v>6120</v>
      </c>
      <c r="G959" s="1" t="s">
        <v>1373</v>
      </c>
      <c r="H959" s="217">
        <v>14825</v>
      </c>
      <c r="I959" s="217" t="s">
        <v>13704</v>
      </c>
      <c r="J959" s="219" t="e">
        <v>#VALUE!</v>
      </c>
      <c r="K959" s="219" t="s">
        <v>13705</v>
      </c>
      <c r="L959" s="175">
        <v>8</v>
      </c>
      <c r="M959" s="175">
        <v>0</v>
      </c>
      <c r="N959" s="238">
        <v>0</v>
      </c>
      <c r="O959" s="102">
        <v>0</v>
      </c>
      <c r="P959" s="102">
        <v>0</v>
      </c>
      <c r="Q959" s="241">
        <v>0</v>
      </c>
      <c r="R959" s="102">
        <v>1</v>
      </c>
      <c r="S959" s="102">
        <v>1</v>
      </c>
      <c r="T959" s="241">
        <v>14</v>
      </c>
      <c r="U959" s="241">
        <v>14</v>
      </c>
      <c r="V959" s="241">
        <v>18</v>
      </c>
      <c r="W959" s="241">
        <v>11</v>
      </c>
      <c r="X959" s="241">
        <v>2</v>
      </c>
      <c r="Y959" s="241">
        <v>11</v>
      </c>
      <c r="Z959" s="241">
        <v>2</v>
      </c>
      <c r="AA959" s="235">
        <v>7.0714285714285712</v>
      </c>
      <c r="AB959" s="236">
        <v>1.4285714285714286</v>
      </c>
      <c r="AC959" s="236">
        <v>0</v>
      </c>
      <c r="AD959" s="225">
        <v>0</v>
      </c>
      <c r="AE959" s="236">
        <v>0</v>
      </c>
      <c r="AF959" s="225">
        <v>0</v>
      </c>
      <c r="AG959" s="225">
        <v>0</v>
      </c>
      <c r="AH959" s="236">
        <v>0.94827586206896552</v>
      </c>
      <c r="AI959" s="236">
        <v>-1.1520188520249024</v>
      </c>
      <c r="AJ959" s="240">
        <v>-0.23926104233600862</v>
      </c>
      <c r="AK959" s="236">
        <v>0</v>
      </c>
      <c r="AL959" s="242">
        <v>-0.44300403229194552</v>
      </c>
      <c r="AM959" s="229">
        <v>958</v>
      </c>
      <c r="AN959" s="230">
        <v>-0.44300403229194552</v>
      </c>
      <c r="AO959" s="232">
        <v>958</v>
      </c>
      <c r="AP959" s="233" t="s">
        <v>22151</v>
      </c>
      <c r="AQ959" s="235">
        <v>6.895458119358298</v>
      </c>
      <c r="AR959" s="236">
        <v>-7.3384621516502433</v>
      </c>
      <c r="AS959" s="238">
        <v>958</v>
      </c>
      <c r="AT959" s="235">
        <v>0</v>
      </c>
      <c r="AU959" s="243">
        <v>-14.931414746767844</v>
      </c>
      <c r="AV959" s="236"/>
      <c r="AW959" s="236">
        <v>0</v>
      </c>
      <c r="AX959" s="43">
        <v>0</v>
      </c>
      <c r="AY959" s="238">
        <v>999</v>
      </c>
      <c r="AZ959" s="101">
        <v>1406</v>
      </c>
      <c r="BA959" s="225">
        <v>-407</v>
      </c>
      <c r="BB959" s="259">
        <v>0</v>
      </c>
      <c r="BC959" s="259">
        <v>0</v>
      </c>
      <c r="BD959" s="267" t="s">
        <v>22151</v>
      </c>
    </row>
    <row r="960" spans="1:56" x14ac:dyDescent="0.3">
      <c r="A960" s="48" t="s">
        <v>16080</v>
      </c>
      <c r="B960" s="1" t="s">
        <v>6634</v>
      </c>
      <c r="C960" s="1" t="s">
        <v>14884</v>
      </c>
      <c r="D960" s="121" t="s">
        <v>16081</v>
      </c>
      <c r="E960" s="1" t="s">
        <v>1565</v>
      </c>
      <c r="F960" s="104" t="s">
        <v>6120</v>
      </c>
      <c r="G960" s="1" t="s">
        <v>1373</v>
      </c>
      <c r="H960" s="104">
        <v>12680</v>
      </c>
      <c r="I960" s="104" t="s">
        <v>16082</v>
      </c>
      <c r="J960" s="104" t="e">
        <v>#VALUE!</v>
      </c>
      <c r="K960" s="104" t="s">
        <v>16083</v>
      </c>
      <c r="L960" s="173">
        <v>23</v>
      </c>
      <c r="M960" s="173">
        <v>0</v>
      </c>
      <c r="N960" s="84">
        <v>1</v>
      </c>
      <c r="O960" s="86">
        <v>0</v>
      </c>
      <c r="P960" s="86">
        <v>0</v>
      </c>
      <c r="Q960" s="86">
        <v>0</v>
      </c>
      <c r="R960" s="86">
        <v>1</v>
      </c>
      <c r="S960" s="86">
        <v>1</v>
      </c>
      <c r="T960" s="86">
        <v>23.2</v>
      </c>
      <c r="U960" s="86">
        <v>23.2</v>
      </c>
      <c r="V960" s="86">
        <v>29</v>
      </c>
      <c r="W960" s="86">
        <v>20</v>
      </c>
      <c r="X960" s="86">
        <v>5</v>
      </c>
      <c r="Y960" s="86">
        <v>25</v>
      </c>
      <c r="Z960" s="86">
        <v>9</v>
      </c>
      <c r="AA960" s="49">
        <v>7.7586206896551726</v>
      </c>
      <c r="AB960" s="7">
        <v>1.6379310344827587</v>
      </c>
      <c r="AC960" s="7">
        <v>1</v>
      </c>
      <c r="AD960" s="7">
        <v>0</v>
      </c>
      <c r="AE960" s="7">
        <v>0</v>
      </c>
      <c r="AF960" s="7">
        <v>0</v>
      </c>
      <c r="AG960" s="7">
        <v>0</v>
      </c>
      <c r="AH960" s="7">
        <v>2.1551724137931036</v>
      </c>
      <c r="AI960" s="7">
        <v>-2.2955715007618838</v>
      </c>
      <c r="AJ960" s="89">
        <v>-1.3246269129707351</v>
      </c>
      <c r="AK960" s="7">
        <v>0</v>
      </c>
      <c r="AL960" s="7">
        <v>-0.46502599993951521</v>
      </c>
      <c r="AM960" s="84">
        <v>959</v>
      </c>
      <c r="AN960" s="7">
        <v>-0.46502599993951521</v>
      </c>
      <c r="AO960" s="130">
        <v>959</v>
      </c>
      <c r="AP960" s="18" t="s">
        <v>22151</v>
      </c>
      <c r="AQ960" s="49">
        <v>6.895458119358298</v>
      </c>
      <c r="AR960" s="7">
        <v>-7.360484119297813</v>
      </c>
      <c r="AS960" s="84">
        <v>959</v>
      </c>
      <c r="AT960" s="131">
        <v>0</v>
      </c>
      <c r="AU960" s="46">
        <v>-14.979223278430631</v>
      </c>
      <c r="AV960" s="20"/>
      <c r="AW960" s="20">
        <v>0</v>
      </c>
      <c r="AX960" s="43">
        <v>0</v>
      </c>
      <c r="AY960" s="106">
        <v>999</v>
      </c>
      <c r="AZ960" s="106">
        <v>1408</v>
      </c>
      <c r="BA960" s="36">
        <v>-409</v>
      </c>
      <c r="BB960" s="164">
        <v>0</v>
      </c>
      <c r="BC960" s="164">
        <v>0</v>
      </c>
      <c r="BD960" s="267" t="s">
        <v>22151</v>
      </c>
    </row>
    <row r="961" spans="1:56" x14ac:dyDescent="0.3">
      <c r="A961" s="48" t="s">
        <v>16795</v>
      </c>
      <c r="B961" s="33" t="s">
        <v>16797</v>
      </c>
      <c r="C961" s="33" t="s">
        <v>6620</v>
      </c>
      <c r="D961" s="121" t="s">
        <v>16796</v>
      </c>
      <c r="E961" s="33" t="s">
        <v>1389</v>
      </c>
      <c r="F961" s="104" t="s">
        <v>6120</v>
      </c>
      <c r="G961" s="1" t="s">
        <v>1373</v>
      </c>
      <c r="H961" s="104">
        <v>10946</v>
      </c>
      <c r="I961" s="104" t="s">
        <v>16798</v>
      </c>
      <c r="J961" s="104" t="e">
        <v>#VALUE!</v>
      </c>
      <c r="K961" s="104" t="s">
        <v>16802</v>
      </c>
      <c r="L961" s="173">
        <v>16</v>
      </c>
      <c r="M961" s="173">
        <v>1</v>
      </c>
      <c r="N961" s="84">
        <v>1</v>
      </c>
      <c r="O961" s="86">
        <v>1</v>
      </c>
      <c r="P961" s="86">
        <v>0</v>
      </c>
      <c r="Q961" s="86">
        <v>1</v>
      </c>
      <c r="R961" s="86">
        <v>1</v>
      </c>
      <c r="S961" s="86">
        <v>2</v>
      </c>
      <c r="T961" s="86">
        <v>26.1</v>
      </c>
      <c r="U961" s="86">
        <v>26.1</v>
      </c>
      <c r="V961" s="86">
        <v>33</v>
      </c>
      <c r="W961" s="86">
        <v>20</v>
      </c>
      <c r="X961" s="86">
        <v>3</v>
      </c>
      <c r="Y961" s="86">
        <v>18</v>
      </c>
      <c r="Z961" s="86">
        <v>11</v>
      </c>
      <c r="AA961" s="49">
        <v>6.8965517241379306</v>
      </c>
      <c r="AB961" s="7">
        <v>1.685823754789272</v>
      </c>
      <c r="AC961" s="7">
        <v>1</v>
      </c>
      <c r="AD961" s="7">
        <v>0</v>
      </c>
      <c r="AE961" s="7">
        <v>0.625</v>
      </c>
      <c r="AF961" s="7">
        <v>0</v>
      </c>
      <c r="AG961" s="7">
        <v>0</v>
      </c>
      <c r="AH961" s="7">
        <v>1.5517241379310345</v>
      </c>
      <c r="AI961" s="7">
        <v>-1.9615815917934145</v>
      </c>
      <c r="AJ961" s="89">
        <v>-1.7103764534758066</v>
      </c>
      <c r="AK961" s="7">
        <v>0</v>
      </c>
      <c r="AL961" s="7">
        <v>-0.4952339073381864</v>
      </c>
      <c r="AM961" s="84">
        <v>960</v>
      </c>
      <c r="AN961" s="7">
        <v>-0.4952339073381864</v>
      </c>
      <c r="AO961" s="130">
        <v>960</v>
      </c>
      <c r="AP961" s="18" t="s">
        <v>22151</v>
      </c>
      <c r="AQ961" s="49">
        <v>6.895458119358298</v>
      </c>
      <c r="AR961" s="7">
        <v>-7.3906920266964846</v>
      </c>
      <c r="AS961" s="84">
        <v>960</v>
      </c>
      <c r="AT961" s="131">
        <v>0</v>
      </c>
      <c r="AU961" s="46">
        <v>-15.044803054064136</v>
      </c>
      <c r="AV961" s="20"/>
      <c r="AW961" s="20">
        <v>0</v>
      </c>
      <c r="AX961" s="43">
        <v>0</v>
      </c>
      <c r="AY961" s="106">
        <v>999</v>
      </c>
      <c r="AZ961" s="106">
        <v>1410</v>
      </c>
      <c r="BA961" s="36">
        <v>-411</v>
      </c>
      <c r="BB961" s="164">
        <v>0</v>
      </c>
      <c r="BC961" s="164">
        <v>0</v>
      </c>
      <c r="BD961" s="267" t="s">
        <v>22151</v>
      </c>
    </row>
    <row r="962" spans="1:56" x14ac:dyDescent="0.3">
      <c r="A962" s="26" t="s">
        <v>16305</v>
      </c>
      <c r="B962" s="33" t="s">
        <v>7453</v>
      </c>
      <c r="C962" s="33" t="s">
        <v>10324</v>
      </c>
      <c r="D962" s="121" t="s">
        <v>14736</v>
      </c>
      <c r="E962" s="33" t="s">
        <v>1531</v>
      </c>
      <c r="F962" s="104" t="s">
        <v>9094</v>
      </c>
      <c r="G962" s="1" t="s">
        <v>1373</v>
      </c>
      <c r="H962" s="1">
        <v>17181</v>
      </c>
      <c r="I962" s="104" t="s">
        <v>16306</v>
      </c>
      <c r="J962" s="104" t="e">
        <v>#VALUE!</v>
      </c>
      <c r="K962" s="104" t="s">
        <v>15369</v>
      </c>
      <c r="L962" s="173">
        <v>20</v>
      </c>
      <c r="M962" s="173">
        <v>0</v>
      </c>
      <c r="N962" s="68">
        <v>0</v>
      </c>
      <c r="O962" s="85">
        <v>1</v>
      </c>
      <c r="P962" s="85">
        <v>0</v>
      </c>
      <c r="Q962" s="85">
        <v>0</v>
      </c>
      <c r="R962" s="85">
        <v>1</v>
      </c>
      <c r="S962" s="85">
        <v>1</v>
      </c>
      <c r="T962" s="85">
        <v>19.2</v>
      </c>
      <c r="U962" s="85">
        <v>19.2</v>
      </c>
      <c r="V962" s="85">
        <v>21</v>
      </c>
      <c r="W962" s="85">
        <v>13</v>
      </c>
      <c r="X962" s="85">
        <v>4</v>
      </c>
      <c r="Y962" s="85">
        <v>16</v>
      </c>
      <c r="Z962" s="85">
        <v>9</v>
      </c>
      <c r="AA962" s="87">
        <v>6.09375</v>
      </c>
      <c r="AB962" s="5">
        <v>1.5625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1.3793103448275863</v>
      </c>
      <c r="AI962" s="5">
        <v>-1.0480147795328894</v>
      </c>
      <c r="AJ962" s="88">
        <v>-0.82967669345142858</v>
      </c>
      <c r="AK962" s="5">
        <v>0</v>
      </c>
      <c r="AL962" s="34">
        <v>-0.49838112815673163</v>
      </c>
      <c r="AM962" s="106">
        <v>961</v>
      </c>
      <c r="AN962" s="36">
        <v>-0.49838112815673163</v>
      </c>
      <c r="AO962" s="286">
        <v>961</v>
      </c>
      <c r="AP962" s="37" t="s">
        <v>22151</v>
      </c>
      <c r="AQ962" s="70">
        <v>6.895458119358298</v>
      </c>
      <c r="AR962" s="36">
        <v>-7.3938392475150296</v>
      </c>
      <c r="AS962" s="106">
        <v>961</v>
      </c>
      <c r="AT962" s="287">
        <v>0</v>
      </c>
      <c r="AU962" s="44">
        <v>-15.051635504668059</v>
      </c>
      <c r="AV962" s="34"/>
      <c r="AW962" s="34">
        <v>0</v>
      </c>
      <c r="AX962" s="43">
        <v>0</v>
      </c>
      <c r="AY962" s="106">
        <v>747.64</v>
      </c>
      <c r="AZ962" s="106">
        <v>1411</v>
      </c>
      <c r="BA962" s="36">
        <v>-663.36</v>
      </c>
      <c r="BB962" s="164">
        <v>628</v>
      </c>
      <c r="BC962" s="164">
        <v>746</v>
      </c>
      <c r="BD962" s="267" t="s">
        <v>22151</v>
      </c>
    </row>
    <row r="963" spans="1:56" x14ac:dyDescent="0.3">
      <c r="A963" s="195" t="s">
        <v>16838</v>
      </c>
      <c r="B963" s="1" t="s">
        <v>16839</v>
      </c>
      <c r="C963" s="1" t="s">
        <v>7082</v>
      </c>
      <c r="D963" s="121" t="s">
        <v>14710</v>
      </c>
      <c r="E963" s="1" t="s">
        <v>1481</v>
      </c>
      <c r="F963" s="147" t="s">
        <v>9094</v>
      </c>
      <c r="G963" s="1" t="s">
        <v>1373</v>
      </c>
      <c r="H963" s="217">
        <v>6576</v>
      </c>
      <c r="I963" s="218" t="s">
        <v>16840</v>
      </c>
      <c r="J963" s="220" t="e">
        <v>#VALUE!</v>
      </c>
      <c r="K963" s="220" t="s">
        <v>15329</v>
      </c>
      <c r="L963" s="176">
        <v>10</v>
      </c>
      <c r="M963" s="176">
        <v>0</v>
      </c>
      <c r="N963" s="238">
        <v>0</v>
      </c>
      <c r="O963" s="102">
        <v>1</v>
      </c>
      <c r="P963" s="102">
        <v>0</v>
      </c>
      <c r="Q963" s="241">
        <v>0</v>
      </c>
      <c r="R963" s="102">
        <v>0</v>
      </c>
      <c r="S963" s="102">
        <v>0</v>
      </c>
      <c r="T963" s="241">
        <v>13.1</v>
      </c>
      <c r="U963" s="241">
        <v>13.1</v>
      </c>
      <c r="V963" s="241">
        <v>16</v>
      </c>
      <c r="W963" s="241">
        <v>7</v>
      </c>
      <c r="X963" s="241">
        <v>0</v>
      </c>
      <c r="Y963" s="241">
        <v>14</v>
      </c>
      <c r="Z963" s="241">
        <v>10</v>
      </c>
      <c r="AA963" s="235">
        <v>4.8091603053435117</v>
      </c>
      <c r="AB963" s="236">
        <v>1.9847328244274809</v>
      </c>
      <c r="AC963" s="236">
        <v>0</v>
      </c>
      <c r="AD963" s="225">
        <v>0</v>
      </c>
      <c r="AE963" s="236">
        <v>0</v>
      </c>
      <c r="AF963" s="225">
        <v>0</v>
      </c>
      <c r="AG963" s="225">
        <v>0</v>
      </c>
      <c r="AH963" s="236">
        <v>1.2068965517241379</v>
      </c>
      <c r="AI963" s="236">
        <v>-0.26061271371004946</v>
      </c>
      <c r="AJ963" s="240">
        <v>-1.4530729582009121</v>
      </c>
      <c r="AK963" s="236">
        <v>0</v>
      </c>
      <c r="AL963" s="242">
        <v>-0.50678912018682365</v>
      </c>
      <c r="AM963" s="229">
        <v>962</v>
      </c>
      <c r="AN963" s="231">
        <v>-0.50678912018682365</v>
      </c>
      <c r="AO963" s="205">
        <v>962</v>
      </c>
      <c r="AP963" s="234" t="s">
        <v>22151</v>
      </c>
      <c r="AQ963" s="235">
        <v>6.895458119358298</v>
      </c>
      <c r="AR963" s="237">
        <v>-7.4022472395451215</v>
      </c>
      <c r="AS963" s="238">
        <v>962</v>
      </c>
      <c r="AT963" s="235">
        <v>0</v>
      </c>
      <c r="AU963" s="243">
        <v>-15.069888812438922</v>
      </c>
      <c r="AV963" s="236"/>
      <c r="AW963" s="236">
        <v>0</v>
      </c>
      <c r="AX963" s="43">
        <v>0</v>
      </c>
      <c r="AY963" s="254">
        <v>999</v>
      </c>
      <c r="AZ963" s="107">
        <v>1412</v>
      </c>
      <c r="BA963" s="226">
        <v>-413</v>
      </c>
      <c r="BB963" s="258">
        <v>0</v>
      </c>
      <c r="BC963" s="258">
        <v>0</v>
      </c>
      <c r="BD963" s="267" t="s">
        <v>22151</v>
      </c>
    </row>
    <row r="964" spans="1:56" x14ac:dyDescent="0.3">
      <c r="A964" s="73" t="s">
        <v>16838</v>
      </c>
      <c r="B964" s="1" t="s">
        <v>16839</v>
      </c>
      <c r="C964" s="1" t="s">
        <v>7082</v>
      </c>
      <c r="D964" s="121" t="s">
        <v>14710</v>
      </c>
      <c r="E964" s="1" t="s">
        <v>1481</v>
      </c>
      <c r="F964" s="104" t="s">
        <v>9094</v>
      </c>
      <c r="G964" s="1" t="s">
        <v>1373</v>
      </c>
      <c r="H964" s="1">
        <v>6576</v>
      </c>
      <c r="I964" s="104" t="s">
        <v>16840</v>
      </c>
      <c r="J964" s="104" t="e">
        <v>#VALUE!</v>
      </c>
      <c r="K964" s="104" t="s">
        <v>15329</v>
      </c>
      <c r="L964" s="173">
        <v>10</v>
      </c>
      <c r="M964" s="173">
        <v>0</v>
      </c>
      <c r="N964" s="68">
        <v>0</v>
      </c>
      <c r="O964" s="85">
        <v>1</v>
      </c>
      <c r="P964" s="85">
        <v>0</v>
      </c>
      <c r="Q964" s="85">
        <v>0</v>
      </c>
      <c r="R964" s="85">
        <v>0</v>
      </c>
      <c r="S964" s="85">
        <v>0</v>
      </c>
      <c r="T964" s="85">
        <v>13.1</v>
      </c>
      <c r="U964" s="85">
        <v>13.1</v>
      </c>
      <c r="V964" s="85">
        <v>16</v>
      </c>
      <c r="W964" s="85">
        <v>7</v>
      </c>
      <c r="X964" s="85">
        <v>0</v>
      </c>
      <c r="Y964" s="85">
        <v>14</v>
      </c>
      <c r="Z964" s="85">
        <v>10</v>
      </c>
      <c r="AA964" s="87">
        <v>4.8091603053435117</v>
      </c>
      <c r="AB964" s="5">
        <v>1.9847328244274809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1.2068965517241379</v>
      </c>
      <c r="AI964" s="5">
        <v>-0.26061271371004946</v>
      </c>
      <c r="AJ964" s="88">
        <v>-1.4530729582009121</v>
      </c>
      <c r="AK964" s="5">
        <v>0</v>
      </c>
      <c r="AL964" s="5">
        <v>-0.50678912018682365</v>
      </c>
      <c r="AM964" s="84">
        <v>962</v>
      </c>
      <c r="AN964" s="7">
        <v>-0.50678912018682365</v>
      </c>
      <c r="AO964" s="130">
        <v>962</v>
      </c>
      <c r="AP964" s="18" t="s">
        <v>22151</v>
      </c>
      <c r="AQ964" s="49">
        <v>6.895458119358298</v>
      </c>
      <c r="AR964" s="7">
        <v>-7.4022472395451215</v>
      </c>
      <c r="AS964" s="84">
        <v>962</v>
      </c>
      <c r="AT964" s="154">
        <v>0</v>
      </c>
      <c r="AU964" s="42">
        <v>-15.069888812438922</v>
      </c>
      <c r="AV964" s="19"/>
      <c r="AW964" s="19">
        <v>0</v>
      </c>
      <c r="AX964" s="43">
        <v>0</v>
      </c>
      <c r="AY964" s="106">
        <v>999</v>
      </c>
      <c r="AZ964" s="106">
        <v>1412</v>
      </c>
      <c r="BA964" s="36">
        <v>-413</v>
      </c>
      <c r="BB964" s="164">
        <v>0</v>
      </c>
      <c r="BC964" s="164">
        <v>0</v>
      </c>
      <c r="BD964" s="267" t="s">
        <v>22151</v>
      </c>
    </row>
    <row r="965" spans="1:56" x14ac:dyDescent="0.3">
      <c r="A965" s="48" t="s">
        <v>2639</v>
      </c>
      <c r="B965" s="33" t="s">
        <v>7517</v>
      </c>
      <c r="C965" s="33" t="s">
        <v>7518</v>
      </c>
      <c r="D965" s="121" t="s">
        <v>791</v>
      </c>
      <c r="E965" s="33" t="s">
        <v>1446</v>
      </c>
      <c r="F965" s="147" t="s">
        <v>9094</v>
      </c>
      <c r="G965" s="1" t="s">
        <v>1373</v>
      </c>
      <c r="H965" s="104">
        <v>8779</v>
      </c>
      <c r="I965" s="147" t="s">
        <v>10424</v>
      </c>
      <c r="J965" s="147" t="e">
        <v>#VALUE!</v>
      </c>
      <c r="K965" s="147" t="s">
        <v>5936</v>
      </c>
      <c r="L965" s="177">
        <v>6</v>
      </c>
      <c r="M965" s="177">
        <v>4</v>
      </c>
      <c r="N965" s="84">
        <v>0</v>
      </c>
      <c r="O965" s="86">
        <v>3</v>
      </c>
      <c r="P965" s="86">
        <v>0</v>
      </c>
      <c r="Q965" s="86">
        <v>0</v>
      </c>
      <c r="R965" s="86">
        <v>0</v>
      </c>
      <c r="S965" s="86">
        <v>0</v>
      </c>
      <c r="T965" s="86">
        <v>14.1</v>
      </c>
      <c r="U965" s="86">
        <v>14.1</v>
      </c>
      <c r="V965" s="86">
        <v>15</v>
      </c>
      <c r="W965" s="86">
        <v>9</v>
      </c>
      <c r="X965" s="86">
        <v>1</v>
      </c>
      <c r="Y965" s="86">
        <v>12</v>
      </c>
      <c r="Z965" s="86">
        <v>9</v>
      </c>
      <c r="AA965" s="49">
        <v>5.7446808510638299</v>
      </c>
      <c r="AB965" s="7">
        <v>1.7021276595744681</v>
      </c>
      <c r="AC965" s="7">
        <v>0</v>
      </c>
      <c r="AD965" s="7">
        <v>0</v>
      </c>
      <c r="AE965" s="7">
        <v>0</v>
      </c>
      <c r="AF965" s="7">
        <v>0</v>
      </c>
      <c r="AG965" s="7">
        <v>0</v>
      </c>
      <c r="AH965" s="7">
        <v>1.0344827586206897</v>
      </c>
      <c r="AI965" s="7">
        <v>-0.64376961259632626</v>
      </c>
      <c r="AJ965" s="89">
        <v>-0.89807643207159338</v>
      </c>
      <c r="AK965" s="7">
        <v>0</v>
      </c>
      <c r="AL965" s="7">
        <v>-0.50736328604722991</v>
      </c>
      <c r="AM965" s="84">
        <v>964</v>
      </c>
      <c r="AN965" s="50">
        <v>-0.50736328604722991</v>
      </c>
      <c r="AO965" s="249">
        <v>964</v>
      </c>
      <c r="AP965" s="153" t="s">
        <v>22151</v>
      </c>
      <c r="AQ965" s="49">
        <v>6.895458119358298</v>
      </c>
      <c r="AR965" s="50">
        <v>-7.4028214054055281</v>
      </c>
      <c r="AS965" s="84">
        <v>964</v>
      </c>
      <c r="AT965" s="131">
        <v>0</v>
      </c>
      <c r="AU965" s="46">
        <v>-15.071135296275255</v>
      </c>
      <c r="AV965" s="20"/>
      <c r="AW965" s="20">
        <v>0</v>
      </c>
      <c r="AX965" s="43">
        <v>0</v>
      </c>
      <c r="AY965" s="110">
        <v>688.48</v>
      </c>
      <c r="AZ965" s="110">
        <v>1414</v>
      </c>
      <c r="BA965" s="71">
        <v>-725.52</v>
      </c>
      <c r="BB965" s="162">
        <v>521</v>
      </c>
      <c r="BC965" s="162">
        <v>749</v>
      </c>
      <c r="BD965" s="267" t="s">
        <v>22151</v>
      </c>
    </row>
    <row r="966" spans="1:56" x14ac:dyDescent="0.3">
      <c r="A966" s="48" t="s">
        <v>9747</v>
      </c>
      <c r="B966" s="33" t="s">
        <v>9749</v>
      </c>
      <c r="C966" s="33" t="s">
        <v>7082</v>
      </c>
      <c r="D966" s="121" t="s">
        <v>9748</v>
      </c>
      <c r="E966" s="33" t="s">
        <v>1526</v>
      </c>
      <c r="F966" s="104" t="s">
        <v>9094</v>
      </c>
      <c r="G966" s="1" t="s">
        <v>1373</v>
      </c>
      <c r="H966" s="104">
        <v>13594</v>
      </c>
      <c r="I966" s="104" t="s">
        <v>11818</v>
      </c>
      <c r="J966" s="104" t="e">
        <v>#VALUE!</v>
      </c>
      <c r="K966" s="104" t="s">
        <v>9750</v>
      </c>
      <c r="L966" s="173">
        <v>10</v>
      </c>
      <c r="M966" s="173">
        <v>0</v>
      </c>
      <c r="N966" s="84">
        <v>0</v>
      </c>
      <c r="O966" s="86">
        <v>0</v>
      </c>
      <c r="P966" s="86">
        <v>0</v>
      </c>
      <c r="Q966" s="86">
        <v>0</v>
      </c>
      <c r="R966" s="86">
        <v>1</v>
      </c>
      <c r="S966" s="86">
        <v>1</v>
      </c>
      <c r="T966" s="86">
        <v>10</v>
      </c>
      <c r="U966" s="86">
        <v>10</v>
      </c>
      <c r="V966" s="86">
        <v>11</v>
      </c>
      <c r="W966" s="86">
        <v>11</v>
      </c>
      <c r="X966" s="86">
        <v>8</v>
      </c>
      <c r="Y966" s="86">
        <v>13</v>
      </c>
      <c r="Z966" s="86">
        <v>3</v>
      </c>
      <c r="AA966" s="49">
        <v>9.9</v>
      </c>
      <c r="AB966" s="7">
        <v>1.4</v>
      </c>
      <c r="AC966" s="7">
        <v>0</v>
      </c>
      <c r="AD966" s="7">
        <v>0</v>
      </c>
      <c r="AE966" s="7">
        <v>0</v>
      </c>
      <c r="AF966" s="7">
        <v>0</v>
      </c>
      <c r="AG966" s="7">
        <v>0</v>
      </c>
      <c r="AH966" s="7">
        <v>1.1206896551724139</v>
      </c>
      <c r="AI966" s="7">
        <v>-1.6199707104681671</v>
      </c>
      <c r="AJ966" s="89">
        <v>-6.5114825624723302E-2</v>
      </c>
      <c r="AK966" s="7">
        <v>0</v>
      </c>
      <c r="AL966" s="7">
        <v>-0.56439588092047643</v>
      </c>
      <c r="AM966" s="84">
        <v>965</v>
      </c>
      <c r="AN966" s="7">
        <v>-0.56439588092047643</v>
      </c>
      <c r="AO966" s="130">
        <v>965</v>
      </c>
      <c r="AP966" s="18" t="s">
        <v>22151</v>
      </c>
      <c r="AQ966" s="49">
        <v>6.895458119358298</v>
      </c>
      <c r="AR966" s="7">
        <v>-7.4598540002787743</v>
      </c>
      <c r="AS966" s="84">
        <v>965</v>
      </c>
      <c r="AT966" s="131">
        <v>0</v>
      </c>
      <c r="AU966" s="46">
        <v>-15.194950055312439</v>
      </c>
      <c r="AV966" s="20"/>
      <c r="AW966" s="20">
        <v>0</v>
      </c>
      <c r="AX966" s="43">
        <v>0</v>
      </c>
      <c r="AY966" s="106">
        <v>700.34</v>
      </c>
      <c r="AZ966" s="106">
        <v>1418</v>
      </c>
      <c r="BA966" s="36">
        <v>-717.66</v>
      </c>
      <c r="BB966" s="164">
        <v>501</v>
      </c>
      <c r="BC966" s="164">
        <v>745</v>
      </c>
      <c r="BD966" s="267" t="s">
        <v>22151</v>
      </c>
    </row>
    <row r="967" spans="1:56" x14ac:dyDescent="0.3">
      <c r="A967" s="26" t="s">
        <v>3567</v>
      </c>
      <c r="B967" s="1" t="s">
        <v>7181</v>
      </c>
      <c r="C967" s="1" t="s">
        <v>6657</v>
      </c>
      <c r="D967" s="121" t="s">
        <v>988</v>
      </c>
      <c r="E967" s="1" t="s">
        <v>1398</v>
      </c>
      <c r="F967" s="104" t="s">
        <v>9094</v>
      </c>
      <c r="G967" s="1" t="s">
        <v>1373</v>
      </c>
      <c r="H967" s="1">
        <v>6895</v>
      </c>
      <c r="I967" s="104" t="s">
        <v>10686</v>
      </c>
      <c r="J967" s="104" t="e">
        <v>#VALUE!</v>
      </c>
      <c r="K967" s="104" t="s">
        <v>5093</v>
      </c>
      <c r="L967" s="173">
        <v>10</v>
      </c>
      <c r="M967" s="173">
        <v>7</v>
      </c>
      <c r="N967" s="68">
        <v>1</v>
      </c>
      <c r="O967" s="85">
        <v>2</v>
      </c>
      <c r="P967" s="85">
        <v>0</v>
      </c>
      <c r="Q967" s="85">
        <v>0</v>
      </c>
      <c r="R967" s="85">
        <v>0</v>
      </c>
      <c r="S967" s="85">
        <v>0</v>
      </c>
      <c r="T967" s="85">
        <v>33.200000000000003</v>
      </c>
      <c r="U967" s="85">
        <v>33.200000000000003</v>
      </c>
      <c r="V967" s="85">
        <v>45</v>
      </c>
      <c r="W967" s="85">
        <v>27</v>
      </c>
      <c r="X967" s="85">
        <v>11</v>
      </c>
      <c r="Y967" s="85">
        <v>38</v>
      </c>
      <c r="Z967" s="85">
        <v>10</v>
      </c>
      <c r="AA967" s="87">
        <v>7.3192771084337345</v>
      </c>
      <c r="AB967" s="5">
        <v>1.6566265060240963</v>
      </c>
      <c r="AC967" s="5">
        <v>1</v>
      </c>
      <c r="AD967" s="5">
        <v>0</v>
      </c>
      <c r="AE967" s="5">
        <v>0</v>
      </c>
      <c r="AF967" s="5">
        <v>0</v>
      </c>
      <c r="AG967" s="5">
        <v>0</v>
      </c>
      <c r="AH967" s="5">
        <v>3.2758620689655173</v>
      </c>
      <c r="AI967" s="5">
        <v>-2.8217689662734955</v>
      </c>
      <c r="AJ967" s="88">
        <v>-2.0336775582311195</v>
      </c>
      <c r="AK967" s="5">
        <v>0</v>
      </c>
      <c r="AL967" s="5">
        <v>-0.57958445553909721</v>
      </c>
      <c r="AM967" s="84">
        <v>966</v>
      </c>
      <c r="AN967" s="7">
        <v>-0.57958445553909721</v>
      </c>
      <c r="AO967" s="130">
        <v>966</v>
      </c>
      <c r="AP967" s="18" t="s">
        <v>22151</v>
      </c>
      <c r="AQ967" s="49">
        <v>6.895458119358298</v>
      </c>
      <c r="AR967" s="7">
        <v>-7.4750425748973957</v>
      </c>
      <c r="AS967" s="84">
        <v>966</v>
      </c>
      <c r="AT967" s="154">
        <v>0</v>
      </c>
      <c r="AU967" s="42">
        <v>-15.227923650687199</v>
      </c>
      <c r="AV967" s="19"/>
      <c r="AW967" s="19">
        <v>0</v>
      </c>
      <c r="AX967" s="43">
        <v>0</v>
      </c>
      <c r="AY967" s="106">
        <v>738.64</v>
      </c>
      <c r="AZ967" s="106">
        <v>1419</v>
      </c>
      <c r="BA967" s="36">
        <v>-680.36</v>
      </c>
      <c r="BB967" s="164">
        <v>622</v>
      </c>
      <c r="BC967" s="164">
        <v>747</v>
      </c>
      <c r="BD967" s="267" t="s">
        <v>22151</v>
      </c>
    </row>
    <row r="968" spans="1:56" x14ac:dyDescent="0.3">
      <c r="A968" s="74" t="s">
        <v>17703</v>
      </c>
      <c r="B968" s="33" t="s">
        <v>17706</v>
      </c>
      <c r="C968" s="33" t="s">
        <v>17705</v>
      </c>
      <c r="D968" s="121" t="s">
        <v>17704</v>
      </c>
      <c r="E968" s="33" t="s">
        <v>1426</v>
      </c>
      <c r="F968" s="147" t="s">
        <v>6120</v>
      </c>
      <c r="G968" s="1" t="s">
        <v>1373</v>
      </c>
      <c r="H968" s="104">
        <v>27460</v>
      </c>
      <c r="I968" s="147" t="s">
        <v>19779</v>
      </c>
      <c r="J968" s="147" t="e">
        <v>#VALUE!</v>
      </c>
      <c r="K968" s="147" t="s">
        <v>17302</v>
      </c>
      <c r="L968" s="177">
        <v>17</v>
      </c>
      <c r="M968" s="177">
        <v>0</v>
      </c>
      <c r="N968" s="84">
        <v>1.9999999999999998</v>
      </c>
      <c r="O968" s="86">
        <v>3.9999999999999996</v>
      </c>
      <c r="P968" s="86">
        <v>0</v>
      </c>
      <c r="Q968" s="86">
        <v>0</v>
      </c>
      <c r="R968" s="86">
        <v>0.99999999999999989</v>
      </c>
      <c r="S968" s="86">
        <v>0.99999999999999989</v>
      </c>
      <c r="T968" s="86">
        <v>25.2</v>
      </c>
      <c r="U968" s="86">
        <v>25.2</v>
      </c>
      <c r="V968" s="86">
        <v>28</v>
      </c>
      <c r="W968" s="86">
        <v>23</v>
      </c>
      <c r="X968" s="86">
        <v>6</v>
      </c>
      <c r="Y968" s="86">
        <v>26.000000000000004</v>
      </c>
      <c r="Z968" s="86">
        <v>17</v>
      </c>
      <c r="AA968" s="49">
        <v>8.2142857142857153</v>
      </c>
      <c r="AB968" s="7">
        <v>1.7857142857142858</v>
      </c>
      <c r="AC968" s="7">
        <v>1.9999999999999998</v>
      </c>
      <c r="AD968" s="7">
        <v>0</v>
      </c>
      <c r="AE968" s="7">
        <v>0</v>
      </c>
      <c r="AF968" s="7">
        <v>0</v>
      </c>
      <c r="AG968" s="7">
        <v>0</v>
      </c>
      <c r="AH968" s="7">
        <v>2.2413793103448278</v>
      </c>
      <c r="AI968" s="7">
        <v>-2.7893565616754512</v>
      </c>
      <c r="AJ968" s="89">
        <v>-2.0645016676198797</v>
      </c>
      <c r="AK968" s="7">
        <v>0</v>
      </c>
      <c r="AL968" s="7">
        <v>-0.61247891895050355</v>
      </c>
      <c r="AM968" s="84">
        <v>967</v>
      </c>
      <c r="AN968" s="50">
        <v>-0.61247891895050355</v>
      </c>
      <c r="AO968" s="249">
        <v>967</v>
      </c>
      <c r="AP968" s="153" t="s">
        <v>22151</v>
      </c>
      <c r="AQ968" s="49">
        <v>6.895458119358298</v>
      </c>
      <c r="AR968" s="50">
        <v>-7.5079370383088015</v>
      </c>
      <c r="AS968" s="84">
        <v>967</v>
      </c>
      <c r="AT968" s="131">
        <v>0</v>
      </c>
      <c r="AU968" s="46">
        <v>-15.299335797898671</v>
      </c>
      <c r="AV968" s="20"/>
      <c r="AW968" s="20">
        <v>0</v>
      </c>
      <c r="AX968" s="43">
        <v>0</v>
      </c>
      <c r="AY968" s="110">
        <v>999</v>
      </c>
      <c r="AZ968" s="110">
        <v>1420</v>
      </c>
      <c r="BA968" s="71">
        <v>-421</v>
      </c>
      <c r="BB968" s="162">
        <v>0</v>
      </c>
      <c r="BC968" s="162">
        <v>0</v>
      </c>
      <c r="BD968" s="267" t="s">
        <v>22151</v>
      </c>
    </row>
    <row r="969" spans="1:56" x14ac:dyDescent="0.3">
      <c r="A969" s="48" t="s">
        <v>3010</v>
      </c>
      <c r="B969" s="33" t="s">
        <v>7718</v>
      </c>
      <c r="C969" s="33" t="s">
        <v>7171</v>
      </c>
      <c r="D969" s="121" t="s">
        <v>1023</v>
      </c>
      <c r="E969" s="33" t="s">
        <v>1398</v>
      </c>
      <c r="F969" s="104" t="s">
        <v>9094</v>
      </c>
      <c r="G969" s="1" t="s">
        <v>1373</v>
      </c>
      <c r="H969" s="104">
        <v>2391</v>
      </c>
      <c r="I969" s="104" t="s">
        <v>9500</v>
      </c>
      <c r="J969" s="104" t="e">
        <v>#VALUE!</v>
      </c>
      <c r="K969" s="104" t="s">
        <v>6216</v>
      </c>
      <c r="L969" s="173">
        <v>23</v>
      </c>
      <c r="M969" s="173">
        <v>0</v>
      </c>
      <c r="N969" s="84">
        <v>1</v>
      </c>
      <c r="O969" s="86">
        <v>0</v>
      </c>
      <c r="P969" s="86">
        <v>0</v>
      </c>
      <c r="Q969" s="86">
        <v>0</v>
      </c>
      <c r="R969" s="86">
        <v>7</v>
      </c>
      <c r="S969" s="86">
        <v>7</v>
      </c>
      <c r="T969" s="86">
        <v>20</v>
      </c>
      <c r="U969" s="86">
        <v>20</v>
      </c>
      <c r="V969" s="86">
        <v>25</v>
      </c>
      <c r="W969" s="86">
        <v>17</v>
      </c>
      <c r="X969" s="86">
        <v>6</v>
      </c>
      <c r="Y969" s="86">
        <v>23</v>
      </c>
      <c r="Z969" s="86">
        <v>11</v>
      </c>
      <c r="AA969" s="49">
        <v>7.65</v>
      </c>
      <c r="AB969" s="7">
        <v>1.8</v>
      </c>
      <c r="AC969" s="7">
        <v>1</v>
      </c>
      <c r="AD969" s="7">
        <v>0</v>
      </c>
      <c r="AE969" s="7">
        <v>0</v>
      </c>
      <c r="AF969" s="7">
        <v>0</v>
      </c>
      <c r="AG969" s="7">
        <v>0</v>
      </c>
      <c r="AH969" s="7">
        <v>1.9827586206896552</v>
      </c>
      <c r="AI969" s="7">
        <v>-1.9356849131863856</v>
      </c>
      <c r="AJ969" s="89">
        <v>-1.6664509798461029</v>
      </c>
      <c r="AK969" s="7">
        <v>0</v>
      </c>
      <c r="AL969" s="7">
        <v>-0.61937727234283324</v>
      </c>
      <c r="AM969" s="84">
        <v>968</v>
      </c>
      <c r="AN969" s="7">
        <v>-0.61937727234283324</v>
      </c>
      <c r="AO969" s="130">
        <v>968</v>
      </c>
      <c r="AP969" s="18" t="s">
        <v>22151</v>
      </c>
      <c r="AQ969" s="49">
        <v>6.895458119358298</v>
      </c>
      <c r="AR969" s="7">
        <v>-7.5148353917011317</v>
      </c>
      <c r="AS969" s="84">
        <v>968</v>
      </c>
      <c r="AT969" s="131">
        <v>0</v>
      </c>
      <c r="AU969" s="46">
        <v>-15.314311759713544</v>
      </c>
      <c r="AV969" s="20"/>
      <c r="AW969" s="20">
        <v>0</v>
      </c>
      <c r="AX969" s="43">
        <v>0</v>
      </c>
      <c r="AY969" s="106">
        <v>999</v>
      </c>
      <c r="AZ969" s="106">
        <v>1421</v>
      </c>
      <c r="BA969" s="36">
        <v>-422</v>
      </c>
      <c r="BB969" s="164">
        <v>0</v>
      </c>
      <c r="BC969" s="164">
        <v>0</v>
      </c>
      <c r="BD969" s="267" t="s">
        <v>22151</v>
      </c>
    </row>
    <row r="970" spans="1:56" x14ac:dyDescent="0.3">
      <c r="A970" s="53" t="s">
        <v>20383</v>
      </c>
      <c r="B970" s="33" t="s">
        <v>20384</v>
      </c>
      <c r="C970" s="33" t="s">
        <v>6596</v>
      </c>
      <c r="D970" s="121" t="s">
        <v>17201</v>
      </c>
      <c r="E970" s="33" t="s">
        <v>1372</v>
      </c>
      <c r="F970" s="104" t="s">
        <v>6120</v>
      </c>
      <c r="G970" s="1" t="s">
        <v>1373</v>
      </c>
      <c r="H970" s="1">
        <v>19853</v>
      </c>
      <c r="I970" s="104" t="s">
        <v>20385</v>
      </c>
      <c r="J970" s="104" t="e">
        <v>#VALUE!</v>
      </c>
      <c r="K970" s="104" t="s">
        <v>17288</v>
      </c>
      <c r="L970" s="173">
        <v>9</v>
      </c>
      <c r="M970" s="173">
        <v>4</v>
      </c>
      <c r="N970" s="68">
        <v>1</v>
      </c>
      <c r="O970" s="85">
        <v>2</v>
      </c>
      <c r="P970" s="85">
        <v>0</v>
      </c>
      <c r="Q970" s="85">
        <v>0</v>
      </c>
      <c r="R970" s="85">
        <v>0</v>
      </c>
      <c r="S970" s="85">
        <v>0</v>
      </c>
      <c r="T970" s="85">
        <v>26.2</v>
      </c>
      <c r="U970" s="85">
        <v>26.2</v>
      </c>
      <c r="V970" s="85">
        <v>30.000000000000004</v>
      </c>
      <c r="W970" s="85">
        <v>23</v>
      </c>
      <c r="X970" s="85">
        <v>5</v>
      </c>
      <c r="Y970" s="85">
        <v>26</v>
      </c>
      <c r="Z970" s="85">
        <v>11</v>
      </c>
      <c r="AA970" s="87">
        <v>7.9007633587786259</v>
      </c>
      <c r="AB970" s="5">
        <v>1.5648854961832062</v>
      </c>
      <c r="AC970" s="54">
        <v>1</v>
      </c>
      <c r="AD970" s="54">
        <v>0</v>
      </c>
      <c r="AE970" s="54">
        <v>0</v>
      </c>
      <c r="AF970" s="54">
        <v>0</v>
      </c>
      <c r="AG970" s="54">
        <v>0</v>
      </c>
      <c r="AH970" s="54">
        <v>2.2413793103448278</v>
      </c>
      <c r="AI970" s="5">
        <v>-2.673002357396721</v>
      </c>
      <c r="AJ970" s="88">
        <v>-1.1946144827126541</v>
      </c>
      <c r="AK970" s="5">
        <v>0</v>
      </c>
      <c r="AL970" s="54">
        <v>-0.62623752976454727</v>
      </c>
      <c r="AM970" s="81">
        <v>969</v>
      </c>
      <c r="AN970" s="57">
        <v>-0.62623752976454727</v>
      </c>
      <c r="AO970" s="149">
        <v>969</v>
      </c>
      <c r="AP970" s="62" t="s">
        <v>22151</v>
      </c>
      <c r="AQ970" s="56">
        <v>6.895458119358298</v>
      </c>
      <c r="AR970" s="57">
        <v>-7.5216956491228455</v>
      </c>
      <c r="AS970" s="81">
        <v>969</v>
      </c>
      <c r="AT970" s="79">
        <v>0</v>
      </c>
      <c r="AU970" s="60">
        <v>-15.329205017183071</v>
      </c>
      <c r="AV970" s="54"/>
      <c r="AW970" s="54">
        <v>0</v>
      </c>
      <c r="AX970" s="43">
        <v>0</v>
      </c>
      <c r="AY970" s="106">
        <v>721.2</v>
      </c>
      <c r="AZ970" s="106">
        <v>1422</v>
      </c>
      <c r="BA970" s="36">
        <v>-700.8</v>
      </c>
      <c r="BB970" s="164">
        <v>538</v>
      </c>
      <c r="BC970" s="164">
        <v>746</v>
      </c>
      <c r="BD970" s="267" t="s">
        <v>22151</v>
      </c>
    </row>
    <row r="971" spans="1:56" x14ac:dyDescent="0.3">
      <c r="A971" s="195" t="s">
        <v>6162</v>
      </c>
      <c r="B971" s="33" t="s">
        <v>8052</v>
      </c>
      <c r="C971" s="33" t="s">
        <v>7102</v>
      </c>
      <c r="D971" s="121" t="s">
        <v>1332</v>
      </c>
      <c r="E971" s="33" t="s">
        <v>1426</v>
      </c>
      <c r="F971" s="147" t="s">
        <v>6120</v>
      </c>
      <c r="G971" s="1" t="s">
        <v>1373</v>
      </c>
      <c r="H971" s="217">
        <v>11486</v>
      </c>
      <c r="I971" s="218" t="s">
        <v>9751</v>
      </c>
      <c r="J971" s="220" t="e">
        <v>#VALUE!</v>
      </c>
      <c r="K971" s="220" t="s">
        <v>6164</v>
      </c>
      <c r="L971" s="176">
        <v>12</v>
      </c>
      <c r="M971" s="176">
        <v>11</v>
      </c>
      <c r="N971" s="238">
        <v>2</v>
      </c>
      <c r="O971" s="102">
        <v>5</v>
      </c>
      <c r="P971" s="102">
        <v>0</v>
      </c>
      <c r="Q971" s="241">
        <v>0</v>
      </c>
      <c r="R971" s="102">
        <v>0</v>
      </c>
      <c r="S971" s="102">
        <v>0</v>
      </c>
      <c r="T971" s="241">
        <v>51.2</v>
      </c>
      <c r="U971" s="241">
        <v>51.2</v>
      </c>
      <c r="V971" s="241">
        <v>53</v>
      </c>
      <c r="W971" s="241">
        <v>38</v>
      </c>
      <c r="X971" s="241">
        <v>13</v>
      </c>
      <c r="Y971" s="241">
        <v>68</v>
      </c>
      <c r="Z971" s="241">
        <v>45</v>
      </c>
      <c r="AA971" s="235">
        <v>6.6796875</v>
      </c>
      <c r="AB971" s="236">
        <v>1.9140625</v>
      </c>
      <c r="AC971" s="236">
        <v>2</v>
      </c>
      <c r="AD971" s="225">
        <v>0</v>
      </c>
      <c r="AE971" s="236">
        <v>0</v>
      </c>
      <c r="AF971" s="225">
        <v>0</v>
      </c>
      <c r="AG971" s="225">
        <v>0</v>
      </c>
      <c r="AH971" s="236">
        <v>5.862068965517242</v>
      </c>
      <c r="AI971" s="236">
        <v>-3.3443130640047634</v>
      </c>
      <c r="AJ971" s="240">
        <v>-5.1541618650265528</v>
      </c>
      <c r="AK971" s="236">
        <v>0</v>
      </c>
      <c r="AL971" s="242">
        <v>-0.63640596351407464</v>
      </c>
      <c r="AM971" s="229">
        <v>970</v>
      </c>
      <c r="AN971" s="231">
        <v>-0.63640596351407464</v>
      </c>
      <c r="AO971" s="205">
        <v>970</v>
      </c>
      <c r="AP971" s="234" t="s">
        <v>22151</v>
      </c>
      <c r="AQ971" s="235">
        <v>6.895458119358298</v>
      </c>
      <c r="AR971" s="237">
        <v>-7.5318640828723726</v>
      </c>
      <c r="AS971" s="238">
        <v>970</v>
      </c>
      <c r="AT971" s="235">
        <v>0</v>
      </c>
      <c r="AU971" s="243">
        <v>-15.351280151188131</v>
      </c>
      <c r="AV971" s="236"/>
      <c r="AW971" s="236">
        <v>0</v>
      </c>
      <c r="AX971" s="43">
        <v>0</v>
      </c>
      <c r="AY971" s="254">
        <v>341.57</v>
      </c>
      <c r="AZ971" s="107">
        <v>1423</v>
      </c>
      <c r="BA971" s="226">
        <v>-1081.43</v>
      </c>
      <c r="BB971" s="258">
        <v>238</v>
      </c>
      <c r="BC971" s="258">
        <v>425</v>
      </c>
      <c r="BD971" s="267" t="s">
        <v>22151</v>
      </c>
    </row>
    <row r="972" spans="1:56" x14ac:dyDescent="0.3">
      <c r="A972" s="134" t="s">
        <v>3533</v>
      </c>
      <c r="B972" s="33" t="s">
        <v>7494</v>
      </c>
      <c r="C972" s="33" t="s">
        <v>6541</v>
      </c>
      <c r="D972" s="121" t="s">
        <v>1346</v>
      </c>
      <c r="E972" s="33" t="s">
        <v>1383</v>
      </c>
      <c r="F972" s="134" t="s">
        <v>9094</v>
      </c>
      <c r="G972" s="1" t="s">
        <v>1373</v>
      </c>
      <c r="H972" s="134">
        <v>13781</v>
      </c>
      <c r="I972" s="134" t="s">
        <v>9964</v>
      </c>
      <c r="J972" s="134" t="e">
        <v>#VALUE!</v>
      </c>
      <c r="K972" s="134" t="s">
        <v>6508</v>
      </c>
      <c r="L972" s="174">
        <v>9</v>
      </c>
      <c r="M972" s="174">
        <v>2</v>
      </c>
      <c r="N972" s="138">
        <v>0</v>
      </c>
      <c r="O972" s="143">
        <v>1</v>
      </c>
      <c r="P972" s="143">
        <v>0</v>
      </c>
      <c r="Q972" s="143">
        <v>0</v>
      </c>
      <c r="R972" s="143">
        <v>1</v>
      </c>
      <c r="S972" s="143">
        <v>1</v>
      </c>
      <c r="T972" s="143">
        <v>12.2</v>
      </c>
      <c r="U972" s="143">
        <v>12.2</v>
      </c>
      <c r="V972" s="143">
        <v>17</v>
      </c>
      <c r="W972" s="143">
        <v>9</v>
      </c>
      <c r="X972" s="143">
        <v>2</v>
      </c>
      <c r="Y972" s="143">
        <v>15</v>
      </c>
      <c r="Z972" s="143">
        <v>6</v>
      </c>
      <c r="AA972" s="142">
        <v>6.639344262295082</v>
      </c>
      <c r="AB972" s="139">
        <v>1.8852459016393444</v>
      </c>
      <c r="AC972" s="139">
        <v>0</v>
      </c>
      <c r="AD972" s="139">
        <v>0</v>
      </c>
      <c r="AE972" s="139">
        <v>0</v>
      </c>
      <c r="AF972" s="139">
        <v>0</v>
      </c>
      <c r="AG972" s="139">
        <v>0</v>
      </c>
      <c r="AH972" s="139">
        <v>1.2931034482758621</v>
      </c>
      <c r="AI972" s="139">
        <v>-0.86234417401746022</v>
      </c>
      <c r="AJ972" s="144">
        <v>-1.135030509113548</v>
      </c>
      <c r="AK972" s="139">
        <v>0</v>
      </c>
      <c r="AL972" s="139">
        <v>-0.70427123485514609</v>
      </c>
      <c r="AM972" s="138">
        <v>971</v>
      </c>
      <c r="AN972" s="139">
        <v>-0.70427123485514609</v>
      </c>
      <c r="AO972" s="140">
        <v>971</v>
      </c>
      <c r="AP972" s="141" t="s">
        <v>22151</v>
      </c>
      <c r="AQ972" s="70">
        <v>6.895458119358298</v>
      </c>
      <c r="AR972" s="139">
        <v>-7.5997293542134443</v>
      </c>
      <c r="AS972" s="138">
        <v>971</v>
      </c>
      <c r="AT972" s="142">
        <v>0</v>
      </c>
      <c r="AU972" s="145">
        <v>-15.498612080180013</v>
      </c>
      <c r="AV972" s="139"/>
      <c r="AW972" s="139">
        <v>0</v>
      </c>
      <c r="AX972" s="43">
        <v>0</v>
      </c>
      <c r="AY972" s="138">
        <v>486.91</v>
      </c>
      <c r="AZ972" s="138">
        <v>1427</v>
      </c>
      <c r="BA972" s="139">
        <v>-940.08999999999992</v>
      </c>
      <c r="BB972" s="165">
        <v>403</v>
      </c>
      <c r="BC972" s="165">
        <v>618</v>
      </c>
      <c r="BD972" s="267" t="s">
        <v>22151</v>
      </c>
    </row>
    <row r="973" spans="1:56" x14ac:dyDescent="0.3">
      <c r="A973" s="48" t="s">
        <v>14883</v>
      </c>
      <c r="B973" s="33" t="s">
        <v>14885</v>
      </c>
      <c r="C973" s="33" t="s">
        <v>14884</v>
      </c>
      <c r="D973" s="121" t="s">
        <v>14268</v>
      </c>
      <c r="E973" s="33" t="s">
        <v>1376</v>
      </c>
      <c r="F973" s="104" t="s">
        <v>6120</v>
      </c>
      <c r="G973" s="1" t="s">
        <v>1373</v>
      </c>
      <c r="H973" s="104">
        <v>15947</v>
      </c>
      <c r="I973" s="104" t="s">
        <v>14515</v>
      </c>
      <c r="J973" s="104" t="e">
        <v>#VALUE!</v>
      </c>
      <c r="K973" s="104" t="s">
        <v>15204</v>
      </c>
      <c r="L973" s="173">
        <v>9</v>
      </c>
      <c r="M973" s="173">
        <v>0</v>
      </c>
      <c r="N973" s="84">
        <v>0</v>
      </c>
      <c r="O973" s="86">
        <v>0</v>
      </c>
      <c r="P973" s="86">
        <v>0</v>
      </c>
      <c r="Q973" s="86">
        <v>0</v>
      </c>
      <c r="R973" s="86">
        <v>0</v>
      </c>
      <c r="S973" s="86">
        <v>0</v>
      </c>
      <c r="T973" s="86">
        <v>10</v>
      </c>
      <c r="U973" s="86">
        <v>10</v>
      </c>
      <c r="V973" s="86">
        <v>11</v>
      </c>
      <c r="W973" s="86">
        <v>8</v>
      </c>
      <c r="X973" s="86">
        <v>3</v>
      </c>
      <c r="Y973" s="86">
        <v>11</v>
      </c>
      <c r="Z973" s="86">
        <v>8</v>
      </c>
      <c r="AA973" s="49">
        <v>7.2</v>
      </c>
      <c r="AB973" s="7">
        <v>1.9</v>
      </c>
      <c r="AC973" s="7">
        <v>0</v>
      </c>
      <c r="AD973" s="7">
        <v>0</v>
      </c>
      <c r="AE973" s="7">
        <v>0</v>
      </c>
      <c r="AF973" s="7">
        <v>0</v>
      </c>
      <c r="AG973" s="7">
        <v>0</v>
      </c>
      <c r="AH973" s="7">
        <v>0.94827586206896552</v>
      </c>
      <c r="AI973" s="7">
        <v>-0.86714439062925641</v>
      </c>
      <c r="AJ973" s="89">
        <v>-0.92404418383019571</v>
      </c>
      <c r="AK973" s="7">
        <v>0</v>
      </c>
      <c r="AL973" s="7">
        <v>-0.8429127123904866</v>
      </c>
      <c r="AM973" s="84">
        <v>972</v>
      </c>
      <c r="AN973" s="7">
        <v>-0.8429127123904866</v>
      </c>
      <c r="AO973" s="130">
        <v>972</v>
      </c>
      <c r="AP973" s="18" t="s">
        <v>22151</v>
      </c>
      <c r="AQ973" s="49">
        <v>6.895458119358298</v>
      </c>
      <c r="AR973" s="7">
        <v>-7.7383708317487843</v>
      </c>
      <c r="AS973" s="84">
        <v>972</v>
      </c>
      <c r="AT973" s="131">
        <v>0</v>
      </c>
      <c r="AU973" s="46">
        <v>-15.79959542438429</v>
      </c>
      <c r="AV973" s="20"/>
      <c r="AW973" s="20">
        <v>0</v>
      </c>
      <c r="AX973" s="43">
        <v>0</v>
      </c>
      <c r="AY973" s="106">
        <v>999</v>
      </c>
      <c r="AZ973" s="106">
        <v>1432</v>
      </c>
      <c r="BA973" s="36">
        <v>-433</v>
      </c>
      <c r="BB973" s="164">
        <v>0</v>
      </c>
      <c r="BC973" s="164">
        <v>0</v>
      </c>
      <c r="BD973" s="267" t="s">
        <v>22151</v>
      </c>
    </row>
    <row r="974" spans="1:56" x14ac:dyDescent="0.3">
      <c r="A974" s="26" t="s">
        <v>17344</v>
      </c>
      <c r="B974" s="33" t="s">
        <v>17374</v>
      </c>
      <c r="C974" s="33" t="s">
        <v>6767</v>
      </c>
      <c r="D974" s="121" t="s">
        <v>17202</v>
      </c>
      <c r="E974" s="33" t="s">
        <v>1405</v>
      </c>
      <c r="F974" s="104" t="s">
        <v>6120</v>
      </c>
      <c r="G974" s="1" t="s">
        <v>1373</v>
      </c>
      <c r="H974" s="1">
        <v>20492</v>
      </c>
      <c r="I974" s="104" t="s">
        <v>19848</v>
      </c>
      <c r="J974" s="104" t="e">
        <v>#VALUE!</v>
      </c>
      <c r="K974" s="104" t="s">
        <v>17330</v>
      </c>
      <c r="L974" s="173">
        <v>7</v>
      </c>
      <c r="M974" s="173">
        <v>7</v>
      </c>
      <c r="N974" s="68">
        <v>0</v>
      </c>
      <c r="O974" s="85">
        <v>3</v>
      </c>
      <c r="P974" s="85">
        <v>0</v>
      </c>
      <c r="Q974" s="85">
        <v>0</v>
      </c>
      <c r="R974" s="85">
        <v>0</v>
      </c>
      <c r="S974" s="85">
        <v>0</v>
      </c>
      <c r="T974" s="85">
        <v>28.1</v>
      </c>
      <c r="U974" s="85">
        <v>28.1</v>
      </c>
      <c r="V974" s="85">
        <v>29</v>
      </c>
      <c r="W974" s="85">
        <v>22</v>
      </c>
      <c r="X974" s="85">
        <v>7</v>
      </c>
      <c r="Y974" s="85">
        <v>26</v>
      </c>
      <c r="Z974" s="85">
        <v>13</v>
      </c>
      <c r="AA974" s="87">
        <v>7.0462633451957295</v>
      </c>
      <c r="AB974" s="5">
        <v>1.4946619217081849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2.2413793103448278</v>
      </c>
      <c r="AI974" s="5">
        <v>-2.2136667125127616</v>
      </c>
      <c r="AJ974" s="88">
        <v>-0.96549863528009561</v>
      </c>
      <c r="AK974" s="5">
        <v>0</v>
      </c>
      <c r="AL974" s="5">
        <v>-0.93778603744802935</v>
      </c>
      <c r="AM974" s="84">
        <v>973</v>
      </c>
      <c r="AN974" s="7">
        <v>-0.93778603744802935</v>
      </c>
      <c r="AO974" s="130">
        <v>973</v>
      </c>
      <c r="AP974" s="18" t="s">
        <v>22151</v>
      </c>
      <c r="AQ974" s="49">
        <v>6.895458119358298</v>
      </c>
      <c r="AR974" s="7">
        <v>-7.8332441568063276</v>
      </c>
      <c r="AS974" s="84">
        <v>973</v>
      </c>
      <c r="AT974" s="154">
        <v>0</v>
      </c>
      <c r="AU974" s="42">
        <v>-16.005560415231418</v>
      </c>
      <c r="AV974" s="19"/>
      <c r="AW974" s="19">
        <v>0</v>
      </c>
      <c r="AX974" s="43">
        <v>0</v>
      </c>
      <c r="AY974" s="106">
        <v>391.55</v>
      </c>
      <c r="AZ974" s="106">
        <v>1434</v>
      </c>
      <c r="BA974" s="36">
        <v>-1042.45</v>
      </c>
      <c r="BB974" s="164">
        <v>302</v>
      </c>
      <c r="BC974" s="164">
        <v>444</v>
      </c>
      <c r="BD974" s="267" t="s">
        <v>22151</v>
      </c>
    </row>
    <row r="975" spans="1:56" x14ac:dyDescent="0.3">
      <c r="A975" s="48" t="s">
        <v>12629</v>
      </c>
      <c r="B975" s="26" t="s">
        <v>7922</v>
      </c>
      <c r="C975" s="26" t="s">
        <v>7073</v>
      </c>
      <c r="D975" s="121" t="s">
        <v>10528</v>
      </c>
      <c r="E975" s="26" t="s">
        <v>1446</v>
      </c>
      <c r="F975" s="147" t="s">
        <v>9094</v>
      </c>
      <c r="G975" s="1" t="s">
        <v>1373</v>
      </c>
      <c r="H975" s="104">
        <v>17432</v>
      </c>
      <c r="I975" s="147" t="s">
        <v>11775</v>
      </c>
      <c r="J975" s="147" t="e">
        <v>#VALUE!</v>
      </c>
      <c r="K975" s="147" t="s">
        <v>10529</v>
      </c>
      <c r="L975" s="177">
        <v>16</v>
      </c>
      <c r="M975" s="177">
        <v>0</v>
      </c>
      <c r="N975" s="84">
        <v>2</v>
      </c>
      <c r="O975" s="86">
        <v>1</v>
      </c>
      <c r="P975" s="86">
        <v>0</v>
      </c>
      <c r="Q975" s="86">
        <v>1</v>
      </c>
      <c r="R975" s="86">
        <v>0</v>
      </c>
      <c r="S975" s="86">
        <v>1</v>
      </c>
      <c r="T975" s="86">
        <v>21.1</v>
      </c>
      <c r="U975" s="86">
        <v>21.1</v>
      </c>
      <c r="V975" s="86">
        <v>32</v>
      </c>
      <c r="W975" s="86">
        <v>22</v>
      </c>
      <c r="X975" s="86">
        <v>3</v>
      </c>
      <c r="Y975" s="86">
        <v>20</v>
      </c>
      <c r="Z975" s="86">
        <v>9</v>
      </c>
      <c r="AA975" s="49">
        <v>9.3838862559241694</v>
      </c>
      <c r="AB975" s="7">
        <v>1.9431279620853079</v>
      </c>
      <c r="AC975" s="29">
        <v>2</v>
      </c>
      <c r="AD975" s="29">
        <v>0</v>
      </c>
      <c r="AE975" s="29">
        <v>0.625</v>
      </c>
      <c r="AF975" s="29">
        <v>0</v>
      </c>
      <c r="AG975" s="29">
        <v>0</v>
      </c>
      <c r="AH975" s="29">
        <v>1.7241379310344829</v>
      </c>
      <c r="AI975" s="7">
        <v>-3.0284548057368919</v>
      </c>
      <c r="AJ975" s="89">
        <v>-2.2686947570121645</v>
      </c>
      <c r="AK975" s="7">
        <v>0</v>
      </c>
      <c r="AL975" s="29">
        <v>-0.94801163171457326</v>
      </c>
      <c r="AM975" s="101">
        <v>974</v>
      </c>
      <c r="AN975" s="90">
        <v>-0.94801163171457326</v>
      </c>
      <c r="AO975" s="252">
        <v>974</v>
      </c>
      <c r="AP975" s="151" t="s">
        <v>22151</v>
      </c>
      <c r="AQ975" s="69">
        <v>6.895458119358298</v>
      </c>
      <c r="AR975" s="90">
        <v>-7.8434697510728713</v>
      </c>
      <c r="AS975" s="101">
        <v>974</v>
      </c>
      <c r="AT975" s="69">
        <v>0</v>
      </c>
      <c r="AU975" s="47">
        <v>-16.027759641707753</v>
      </c>
      <c r="AV975" s="29"/>
      <c r="AW975" s="29">
        <v>0</v>
      </c>
      <c r="AX975" s="43">
        <v>0</v>
      </c>
      <c r="AY975" s="110">
        <v>719.57</v>
      </c>
      <c r="AZ975" s="110">
        <v>1435</v>
      </c>
      <c r="BA975" s="71">
        <v>-715.43</v>
      </c>
      <c r="BB975" s="162">
        <v>648</v>
      </c>
      <c r="BC975" s="162">
        <v>748</v>
      </c>
      <c r="BD975" s="267" t="s">
        <v>22151</v>
      </c>
    </row>
    <row r="976" spans="1:56" x14ac:dyDescent="0.3">
      <c r="A976" s="179" t="s">
        <v>3787</v>
      </c>
      <c r="B976" s="1" t="s">
        <v>7222</v>
      </c>
      <c r="C976" s="1" t="s">
        <v>7632</v>
      </c>
      <c r="D976" s="121" t="s">
        <v>992</v>
      </c>
      <c r="E976" s="1" t="s">
        <v>1430</v>
      </c>
      <c r="F976" s="104" t="s">
        <v>6120</v>
      </c>
      <c r="G976" s="1" t="s">
        <v>1373</v>
      </c>
      <c r="H976" s="216">
        <v>5448</v>
      </c>
      <c r="I976" s="217" t="s">
        <v>9952</v>
      </c>
      <c r="J976" s="219" t="e">
        <v>#VALUE!</v>
      </c>
      <c r="K976" s="219" t="s">
        <v>5284</v>
      </c>
      <c r="L976" s="175">
        <v>18</v>
      </c>
      <c r="M976" s="175">
        <v>0</v>
      </c>
      <c r="N976" s="221">
        <v>0</v>
      </c>
      <c r="O976" s="95">
        <v>0</v>
      </c>
      <c r="P976" s="95">
        <v>0</v>
      </c>
      <c r="Q976" s="222">
        <v>0</v>
      </c>
      <c r="R976" s="95">
        <v>2</v>
      </c>
      <c r="S976" s="95">
        <v>2</v>
      </c>
      <c r="T976" s="222">
        <v>17</v>
      </c>
      <c r="U976" s="222">
        <v>17</v>
      </c>
      <c r="V976" s="222">
        <v>20</v>
      </c>
      <c r="W976" s="222">
        <v>13</v>
      </c>
      <c r="X976" s="222">
        <v>6</v>
      </c>
      <c r="Y976" s="222">
        <v>13</v>
      </c>
      <c r="Z976" s="222">
        <v>7</v>
      </c>
      <c r="AA976" s="223">
        <v>6.882352941176471</v>
      </c>
      <c r="AB976" s="224">
        <v>1.588235294117647</v>
      </c>
      <c r="AC976" s="224">
        <v>0</v>
      </c>
      <c r="AD976" s="245">
        <v>0</v>
      </c>
      <c r="AE976" s="224">
        <v>0</v>
      </c>
      <c r="AF976" s="245">
        <v>0</v>
      </c>
      <c r="AG976" s="245">
        <v>0</v>
      </c>
      <c r="AH976" s="224">
        <v>1.1206896551724139</v>
      </c>
      <c r="AI976" s="224">
        <v>-1.3002826887563854</v>
      </c>
      <c r="AJ976" s="227">
        <v>-0.78947701775635715</v>
      </c>
      <c r="AK976" s="224">
        <v>0</v>
      </c>
      <c r="AL976" s="228">
        <v>-0.96907005134032864</v>
      </c>
      <c r="AM976" s="229">
        <v>975</v>
      </c>
      <c r="AN976" s="230">
        <v>-0.96907005134032864</v>
      </c>
      <c r="AO976" s="232">
        <v>975</v>
      </c>
      <c r="AP976" s="233" t="s">
        <v>22151</v>
      </c>
      <c r="AQ976" s="235">
        <v>6.895458119358298</v>
      </c>
      <c r="AR976" s="236">
        <v>-7.8645281706986268</v>
      </c>
      <c r="AS976" s="238">
        <v>975</v>
      </c>
      <c r="AT976" s="223">
        <v>0</v>
      </c>
      <c r="AU976" s="239">
        <v>-16.073476361374141</v>
      </c>
      <c r="AV976" s="224"/>
      <c r="AW976" s="224">
        <v>0</v>
      </c>
      <c r="AX976" s="43">
        <v>0</v>
      </c>
      <c r="AY976" s="238">
        <v>999</v>
      </c>
      <c r="AZ976" s="101">
        <v>1436</v>
      </c>
      <c r="BA976" s="225">
        <v>-437</v>
      </c>
      <c r="BB976" s="259">
        <v>0</v>
      </c>
      <c r="BC976" s="259">
        <v>0</v>
      </c>
      <c r="BD976" s="267" t="s">
        <v>22151</v>
      </c>
    </row>
    <row r="977" spans="1:56" x14ac:dyDescent="0.3">
      <c r="A977" s="48" t="s">
        <v>14103</v>
      </c>
      <c r="B977" s="33" t="s">
        <v>14104</v>
      </c>
      <c r="C977" s="33" t="s">
        <v>6581</v>
      </c>
      <c r="D977" s="121" t="s">
        <v>11779</v>
      </c>
      <c r="E977" s="33" t="s">
        <v>1430</v>
      </c>
      <c r="F977" s="147" t="s">
        <v>6120</v>
      </c>
      <c r="G977" s="1" t="s">
        <v>1373</v>
      </c>
      <c r="H977" s="104">
        <v>13685</v>
      </c>
      <c r="I977" s="147" t="s">
        <v>11327</v>
      </c>
      <c r="J977" s="147" t="e">
        <v>#VALUE!</v>
      </c>
      <c r="K977" s="147" t="s">
        <v>14105</v>
      </c>
      <c r="L977" s="177">
        <v>17</v>
      </c>
      <c r="M977" s="177">
        <v>1</v>
      </c>
      <c r="N977" s="84">
        <v>0</v>
      </c>
      <c r="O977" s="86">
        <v>2</v>
      </c>
      <c r="P977" s="86">
        <v>0</v>
      </c>
      <c r="Q977" s="86">
        <v>1</v>
      </c>
      <c r="R977" s="86">
        <v>0</v>
      </c>
      <c r="S977" s="86">
        <v>1</v>
      </c>
      <c r="T977" s="86">
        <v>11</v>
      </c>
      <c r="U977" s="86">
        <v>11</v>
      </c>
      <c r="V977" s="86">
        <v>14</v>
      </c>
      <c r="W977" s="86">
        <v>11</v>
      </c>
      <c r="X977" s="86">
        <v>3</v>
      </c>
      <c r="Y977" s="86">
        <v>13</v>
      </c>
      <c r="Z977" s="86">
        <v>8</v>
      </c>
      <c r="AA977" s="49">
        <v>9</v>
      </c>
      <c r="AB977" s="7">
        <v>2</v>
      </c>
      <c r="AC977" s="7">
        <v>0</v>
      </c>
      <c r="AD977" s="7">
        <v>0</v>
      </c>
      <c r="AE977" s="7">
        <v>0.625</v>
      </c>
      <c r="AF977" s="7">
        <v>0</v>
      </c>
      <c r="AG977" s="7">
        <v>0</v>
      </c>
      <c r="AH977" s="7">
        <v>1.1206896551724139</v>
      </c>
      <c r="AI977" s="7">
        <v>-1.5020867088497671</v>
      </c>
      <c r="AJ977" s="89">
        <v>-1.2227422177223979</v>
      </c>
      <c r="AK977" s="7">
        <v>0</v>
      </c>
      <c r="AL977" s="7">
        <v>-0.9791392713997511</v>
      </c>
      <c r="AM977" s="84">
        <v>976</v>
      </c>
      <c r="AN977" s="50">
        <v>-0.9791392713997511</v>
      </c>
      <c r="AO977" s="249">
        <v>976</v>
      </c>
      <c r="AP977" s="153" t="s">
        <v>22151</v>
      </c>
      <c r="AQ977" s="49">
        <v>6.895458119358298</v>
      </c>
      <c r="AR977" s="50">
        <v>-7.8745973907580495</v>
      </c>
      <c r="AS977" s="84">
        <v>976</v>
      </c>
      <c r="AT977" s="131">
        <v>0</v>
      </c>
      <c r="AU977" s="46">
        <v>-16.095336107684485</v>
      </c>
      <c r="AV977" s="20"/>
      <c r="AW977" s="20">
        <v>0</v>
      </c>
      <c r="AX977" s="43">
        <v>0</v>
      </c>
      <c r="AY977" s="110">
        <v>999</v>
      </c>
      <c r="AZ977" s="110">
        <v>1437</v>
      </c>
      <c r="BA977" s="71">
        <v>-438</v>
      </c>
      <c r="BB977" s="162">
        <v>0</v>
      </c>
      <c r="BC977" s="162">
        <v>0</v>
      </c>
      <c r="BD977" s="267" t="s">
        <v>22151</v>
      </c>
    </row>
    <row r="978" spans="1:56" x14ac:dyDescent="0.3">
      <c r="A978" s="179" t="s">
        <v>15673</v>
      </c>
      <c r="B978" s="1" t="s">
        <v>15675</v>
      </c>
      <c r="C978" s="1" t="s">
        <v>15674</v>
      </c>
      <c r="D978" s="121" t="s">
        <v>14272</v>
      </c>
      <c r="E978" s="1" t="s">
        <v>1389</v>
      </c>
      <c r="F978" s="104" t="s">
        <v>6120</v>
      </c>
      <c r="G978" s="1" t="s">
        <v>1373</v>
      </c>
      <c r="H978" s="216">
        <v>12997</v>
      </c>
      <c r="I978" s="217" t="s">
        <v>15676</v>
      </c>
      <c r="J978" s="219" t="e">
        <v>#VALUE!</v>
      </c>
      <c r="K978" s="219" t="s">
        <v>15678</v>
      </c>
      <c r="L978" s="175">
        <v>11</v>
      </c>
      <c r="M978" s="175">
        <v>3.9999999999999996</v>
      </c>
      <c r="N978" s="221">
        <v>0</v>
      </c>
      <c r="O978" s="95">
        <v>3</v>
      </c>
      <c r="P978" s="95">
        <v>0</v>
      </c>
      <c r="Q978" s="222">
        <v>0</v>
      </c>
      <c r="R978" s="95">
        <v>0</v>
      </c>
      <c r="S978" s="95">
        <v>0</v>
      </c>
      <c r="T978" s="222">
        <v>25.2</v>
      </c>
      <c r="U978" s="222">
        <v>25.2</v>
      </c>
      <c r="V978" s="222">
        <v>31</v>
      </c>
      <c r="W978" s="222">
        <v>15.999999999999998</v>
      </c>
      <c r="X978" s="222">
        <v>6</v>
      </c>
      <c r="Y978" s="222">
        <v>25</v>
      </c>
      <c r="Z978" s="222">
        <v>14</v>
      </c>
      <c r="AA978" s="223">
        <v>5.7142857142857135</v>
      </c>
      <c r="AB978" s="224">
        <v>1.7857142857142858</v>
      </c>
      <c r="AC978" s="224">
        <v>0</v>
      </c>
      <c r="AD978" s="245">
        <v>0</v>
      </c>
      <c r="AE978" s="224">
        <v>0</v>
      </c>
      <c r="AF978" s="245">
        <v>0</v>
      </c>
      <c r="AG978" s="245">
        <v>0</v>
      </c>
      <c r="AH978" s="224">
        <v>2.1551724137931036</v>
      </c>
      <c r="AI978" s="224">
        <v>-1.0985446521042561</v>
      </c>
      <c r="AJ978" s="227">
        <v>-2.0645016676198797</v>
      </c>
      <c r="AK978" s="224">
        <v>0</v>
      </c>
      <c r="AL978" s="228">
        <v>-1.0078739059310322</v>
      </c>
      <c r="AM978" s="229">
        <v>977</v>
      </c>
      <c r="AN978" s="230">
        <v>-1.0078739059310322</v>
      </c>
      <c r="AO978" s="232">
        <v>977</v>
      </c>
      <c r="AP978" s="233" t="s">
        <v>22151</v>
      </c>
      <c r="AQ978" s="235">
        <v>6.895458119358298</v>
      </c>
      <c r="AR978" s="236">
        <v>-7.9033320252893304</v>
      </c>
      <c r="AS978" s="238">
        <v>977</v>
      </c>
      <c r="AT978" s="223">
        <v>0</v>
      </c>
      <c r="AU978" s="239">
        <v>-16.157717485533748</v>
      </c>
      <c r="AV978" s="224"/>
      <c r="AW978" s="224">
        <v>0</v>
      </c>
      <c r="AX978" s="43">
        <v>0</v>
      </c>
      <c r="AY978" s="238">
        <v>999</v>
      </c>
      <c r="AZ978" s="101">
        <v>1438</v>
      </c>
      <c r="BA978" s="225">
        <v>-439</v>
      </c>
      <c r="BB978" s="259">
        <v>0</v>
      </c>
      <c r="BC978" s="259">
        <v>0</v>
      </c>
      <c r="BD978" s="267" t="s">
        <v>22151</v>
      </c>
    </row>
    <row r="979" spans="1:56" x14ac:dyDescent="0.3">
      <c r="A979" s="195" t="s">
        <v>13927</v>
      </c>
      <c r="B979" s="1" t="s">
        <v>13928</v>
      </c>
      <c r="C979" s="1" t="s">
        <v>12260</v>
      </c>
      <c r="D979" s="121" t="s">
        <v>11249</v>
      </c>
      <c r="E979" s="1" t="s">
        <v>1372</v>
      </c>
      <c r="F979" s="147" t="s">
        <v>6120</v>
      </c>
      <c r="G979" s="1" t="s">
        <v>1373</v>
      </c>
      <c r="H979" s="217">
        <v>10836</v>
      </c>
      <c r="I979" s="218" t="s">
        <v>11250</v>
      </c>
      <c r="J979" s="220" t="e">
        <v>#VALUE!</v>
      </c>
      <c r="K979" s="220" t="s">
        <v>13930</v>
      </c>
      <c r="L979" s="176">
        <v>10</v>
      </c>
      <c r="M979" s="176">
        <v>7</v>
      </c>
      <c r="N979" s="238">
        <v>1</v>
      </c>
      <c r="O979" s="102">
        <v>3</v>
      </c>
      <c r="P979" s="102">
        <v>0</v>
      </c>
      <c r="Q979" s="241">
        <v>0</v>
      </c>
      <c r="R979" s="102">
        <v>0</v>
      </c>
      <c r="S979" s="102">
        <v>0</v>
      </c>
      <c r="T979" s="241">
        <v>37</v>
      </c>
      <c r="U979" s="241">
        <v>37</v>
      </c>
      <c r="V979" s="241">
        <v>45</v>
      </c>
      <c r="W979" s="241">
        <v>28</v>
      </c>
      <c r="X979" s="241">
        <v>11</v>
      </c>
      <c r="Y979" s="241">
        <v>31</v>
      </c>
      <c r="Z979" s="241">
        <v>15</v>
      </c>
      <c r="AA979" s="235">
        <v>6.8108108108108105</v>
      </c>
      <c r="AB979" s="236">
        <v>1.6216216216216217</v>
      </c>
      <c r="AC979" s="236">
        <v>1</v>
      </c>
      <c r="AD979" s="225">
        <v>0</v>
      </c>
      <c r="AE979" s="236">
        <v>0</v>
      </c>
      <c r="AF979" s="225">
        <v>0</v>
      </c>
      <c r="AG979" s="225">
        <v>0</v>
      </c>
      <c r="AH979" s="236">
        <v>2.6724137931034484</v>
      </c>
      <c r="AI979" s="236">
        <v>-2.6254812905931715</v>
      </c>
      <c r="AJ979" s="240">
        <v>-2.0596200606762243</v>
      </c>
      <c r="AK979" s="236">
        <v>0</v>
      </c>
      <c r="AL979" s="242">
        <v>-1.0126875581659474</v>
      </c>
      <c r="AM979" s="229">
        <v>978</v>
      </c>
      <c r="AN979" s="231">
        <v>-1.0126875581659474</v>
      </c>
      <c r="AO979" s="205">
        <v>978</v>
      </c>
      <c r="AP979" s="234" t="s">
        <v>22151</v>
      </c>
      <c r="AQ979" s="235">
        <v>6.895458119358298</v>
      </c>
      <c r="AR979" s="237">
        <v>-7.9081456775242458</v>
      </c>
      <c r="AS979" s="238">
        <v>978</v>
      </c>
      <c r="AT979" s="235">
        <v>0</v>
      </c>
      <c r="AU979" s="243">
        <v>-16.168167670956304</v>
      </c>
      <c r="AV979" s="236"/>
      <c r="AW979" s="236">
        <v>0</v>
      </c>
      <c r="AX979" s="43">
        <v>0</v>
      </c>
      <c r="AY979" s="254">
        <v>750.3</v>
      </c>
      <c r="AZ979" s="107">
        <v>1439</v>
      </c>
      <c r="BA979" s="226">
        <v>-688.7</v>
      </c>
      <c r="BB979" s="258">
        <v>720</v>
      </c>
      <c r="BC979" s="258">
        <v>720</v>
      </c>
      <c r="BD979" s="267" t="s">
        <v>22151</v>
      </c>
    </row>
    <row r="980" spans="1:56" x14ac:dyDescent="0.3">
      <c r="A980" s="26" t="s">
        <v>14879</v>
      </c>
      <c r="B980" s="33" t="s">
        <v>14881</v>
      </c>
      <c r="C980" s="33" t="s">
        <v>14880</v>
      </c>
      <c r="D980" s="121" t="s">
        <v>14739</v>
      </c>
      <c r="E980" s="33" t="s">
        <v>1389</v>
      </c>
      <c r="F980" s="104" t="s">
        <v>6120</v>
      </c>
      <c r="G980" s="1" t="s">
        <v>1373</v>
      </c>
      <c r="H980" s="1">
        <v>17677</v>
      </c>
      <c r="I980" s="104" t="s">
        <v>14882</v>
      </c>
      <c r="J980" s="104" t="e">
        <v>#VALUE!</v>
      </c>
      <c r="K980" s="104" t="s">
        <v>15203</v>
      </c>
      <c r="L980" s="173">
        <v>16</v>
      </c>
      <c r="M980" s="173">
        <v>0</v>
      </c>
      <c r="N980" s="68">
        <v>0</v>
      </c>
      <c r="O980" s="85">
        <v>2</v>
      </c>
      <c r="P980" s="85">
        <v>0</v>
      </c>
      <c r="Q980" s="85">
        <v>0</v>
      </c>
      <c r="R980" s="85">
        <v>1</v>
      </c>
      <c r="S980" s="85">
        <v>1</v>
      </c>
      <c r="T980" s="85">
        <v>20.100000000000001</v>
      </c>
      <c r="U980" s="85">
        <v>20.100000000000001</v>
      </c>
      <c r="V980" s="85">
        <v>30</v>
      </c>
      <c r="W980" s="85">
        <v>16</v>
      </c>
      <c r="X980" s="85">
        <v>5</v>
      </c>
      <c r="Y980" s="85">
        <v>28</v>
      </c>
      <c r="Z980" s="85">
        <v>7</v>
      </c>
      <c r="AA980" s="87">
        <v>7.1641791044776113</v>
      </c>
      <c r="AB980" s="5">
        <v>1.8407960199004973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2.4137931034482758</v>
      </c>
      <c r="AI980" s="5">
        <v>-1.6794671774119656</v>
      </c>
      <c r="AJ980" s="88">
        <v>-1.8126770760660629</v>
      </c>
      <c r="AK980" s="5">
        <v>0</v>
      </c>
      <c r="AL980" s="5">
        <v>-1.0783511500297527</v>
      </c>
      <c r="AM980" s="84">
        <v>979</v>
      </c>
      <c r="AN980" s="7">
        <v>-1.0783511500297527</v>
      </c>
      <c r="AO980" s="130">
        <v>979</v>
      </c>
      <c r="AP980" s="18" t="s">
        <v>22151</v>
      </c>
      <c r="AQ980" s="49">
        <v>6.895458119358298</v>
      </c>
      <c r="AR980" s="7">
        <v>-7.9738092693880507</v>
      </c>
      <c r="AS980" s="84">
        <v>979</v>
      </c>
      <c r="AT980" s="154">
        <v>0</v>
      </c>
      <c r="AU980" s="42">
        <v>-16.3107198697858</v>
      </c>
      <c r="AV980" s="19"/>
      <c r="AW980" s="19">
        <v>0</v>
      </c>
      <c r="AX980" s="43">
        <v>0</v>
      </c>
      <c r="AY980" s="106">
        <v>750.73</v>
      </c>
      <c r="AZ980" s="106">
        <v>1440</v>
      </c>
      <c r="BA980" s="36">
        <v>-689.27</v>
      </c>
      <c r="BB980" s="164">
        <v>739</v>
      </c>
      <c r="BC980" s="164">
        <v>739</v>
      </c>
      <c r="BD980" s="267" t="s">
        <v>22151</v>
      </c>
    </row>
    <row r="981" spans="1:56" x14ac:dyDescent="0.3">
      <c r="A981" s="179" t="s">
        <v>16478</v>
      </c>
      <c r="B981" s="33" t="s">
        <v>16480</v>
      </c>
      <c r="C981" s="33" t="s">
        <v>16479</v>
      </c>
      <c r="D981" s="121" t="s">
        <v>14269</v>
      </c>
      <c r="E981" s="33" t="s">
        <v>3591</v>
      </c>
      <c r="F981" s="147" t="s">
        <v>3591</v>
      </c>
      <c r="G981" s="1" t="s">
        <v>1373</v>
      </c>
      <c r="H981" s="216">
        <v>11604</v>
      </c>
      <c r="I981" s="218" t="s">
        <v>16481</v>
      </c>
      <c r="J981" s="220" t="e">
        <v>#VALUE!</v>
      </c>
      <c r="K981" s="220" t="s">
        <v>16482</v>
      </c>
      <c r="L981" s="177">
        <v>17</v>
      </c>
      <c r="M981" s="177">
        <v>0</v>
      </c>
      <c r="N981" s="221">
        <v>0</v>
      </c>
      <c r="O981" s="95">
        <v>3</v>
      </c>
      <c r="P981" s="95">
        <v>0</v>
      </c>
      <c r="Q981" s="222">
        <v>0</v>
      </c>
      <c r="R981" s="95">
        <v>0</v>
      </c>
      <c r="S981" s="95">
        <v>0</v>
      </c>
      <c r="T981" s="222">
        <v>19</v>
      </c>
      <c r="U981" s="222">
        <v>19</v>
      </c>
      <c r="V981" s="222">
        <v>24</v>
      </c>
      <c r="W981" s="222">
        <v>15</v>
      </c>
      <c r="X981" s="222">
        <v>5</v>
      </c>
      <c r="Y981" s="222">
        <v>23</v>
      </c>
      <c r="Z981" s="222">
        <v>10</v>
      </c>
      <c r="AA981" s="223">
        <v>7.1052631578947372</v>
      </c>
      <c r="AB981" s="224">
        <v>1.7894736842105263</v>
      </c>
      <c r="AC981" s="224">
        <v>0</v>
      </c>
      <c r="AD981" s="245">
        <v>0</v>
      </c>
      <c r="AE981" s="224">
        <v>0</v>
      </c>
      <c r="AF981" s="245">
        <v>0</v>
      </c>
      <c r="AG981" s="245">
        <v>0</v>
      </c>
      <c r="AH981" s="224">
        <v>1.9827586206896552</v>
      </c>
      <c r="AI981" s="224">
        <v>-1.5614163753589054</v>
      </c>
      <c r="AJ981" s="227">
        <v>-1.5435067418932067</v>
      </c>
      <c r="AK981" s="224">
        <v>0</v>
      </c>
      <c r="AL981" s="228">
        <v>-1.1221644965624569</v>
      </c>
      <c r="AM981" s="229">
        <v>980</v>
      </c>
      <c r="AN981" s="231">
        <v>-1.1221644965624569</v>
      </c>
      <c r="AO981" s="205">
        <v>980</v>
      </c>
      <c r="AP981" s="234" t="s">
        <v>22151</v>
      </c>
      <c r="AQ981" s="235">
        <v>6.895458119358298</v>
      </c>
      <c r="AR981" s="237">
        <v>-8.0176226159207555</v>
      </c>
      <c r="AS981" s="238">
        <v>980</v>
      </c>
      <c r="AT981" s="223">
        <v>0</v>
      </c>
      <c r="AU981" s="239">
        <v>-16.405836337055366</v>
      </c>
      <c r="AV981" s="224"/>
      <c r="AW981" s="224">
        <v>0</v>
      </c>
      <c r="AX981" s="43">
        <v>0</v>
      </c>
      <c r="AY981" s="254">
        <v>999</v>
      </c>
      <c r="AZ981" s="107">
        <v>1443</v>
      </c>
      <c r="BA981" s="226">
        <v>-444</v>
      </c>
      <c r="BB981" s="285">
        <v>0</v>
      </c>
      <c r="BC981" s="285">
        <v>0</v>
      </c>
      <c r="BD981" s="267" t="s">
        <v>22151</v>
      </c>
    </row>
    <row r="982" spans="1:56" x14ac:dyDescent="0.3">
      <c r="A982" s="61" t="s">
        <v>17486</v>
      </c>
      <c r="B982" s="1" t="s">
        <v>17487</v>
      </c>
      <c r="C982" s="1" t="s">
        <v>6821</v>
      </c>
      <c r="D982" s="121" t="s">
        <v>17216</v>
      </c>
      <c r="E982" s="1" t="s">
        <v>1531</v>
      </c>
      <c r="F982" s="147" t="s">
        <v>9094</v>
      </c>
      <c r="G982" s="1" t="s">
        <v>1373</v>
      </c>
      <c r="H982" s="104">
        <v>19876</v>
      </c>
      <c r="I982" s="147" t="s">
        <v>17488</v>
      </c>
      <c r="J982" s="147" t="e">
        <v>#VALUE!</v>
      </c>
      <c r="K982" s="147" t="s">
        <v>17314</v>
      </c>
      <c r="L982" s="177">
        <v>19</v>
      </c>
      <c r="M982" s="177">
        <v>0</v>
      </c>
      <c r="N982" s="84">
        <v>0</v>
      </c>
      <c r="O982" s="86">
        <v>2</v>
      </c>
      <c r="P982" s="86">
        <v>0</v>
      </c>
      <c r="Q982" s="82">
        <v>1</v>
      </c>
      <c r="R982" s="82">
        <v>0</v>
      </c>
      <c r="S982" s="82">
        <v>1</v>
      </c>
      <c r="T982" s="82">
        <v>16</v>
      </c>
      <c r="U982" s="82">
        <v>16</v>
      </c>
      <c r="V982" s="82">
        <v>21</v>
      </c>
      <c r="W982" s="82">
        <v>12</v>
      </c>
      <c r="X982" s="82">
        <v>3</v>
      </c>
      <c r="Y982" s="82">
        <v>18</v>
      </c>
      <c r="Z982" s="82">
        <v>13</v>
      </c>
      <c r="AA982" s="56">
        <v>6.75</v>
      </c>
      <c r="AB982" s="57">
        <v>2.125</v>
      </c>
      <c r="AC982" s="57">
        <v>0</v>
      </c>
      <c r="AD982" s="57">
        <v>0</v>
      </c>
      <c r="AE982" s="57">
        <v>0.625</v>
      </c>
      <c r="AF982" s="57">
        <v>0</v>
      </c>
      <c r="AG982" s="57">
        <v>0</v>
      </c>
      <c r="AH982" s="57">
        <v>1.5517241379310345</v>
      </c>
      <c r="AI982" s="57">
        <v>-1.1687284097611543</v>
      </c>
      <c r="AJ982" s="83">
        <v>-2.1860801586606731</v>
      </c>
      <c r="AK982" s="57">
        <v>0</v>
      </c>
      <c r="AL982" s="57">
        <v>-1.1780844304907927</v>
      </c>
      <c r="AM982" s="81">
        <v>981</v>
      </c>
      <c r="AN982" s="58">
        <v>-1.1780844304907927</v>
      </c>
      <c r="AO982" s="251">
        <v>981</v>
      </c>
      <c r="AP982" s="152" t="s">
        <v>22151</v>
      </c>
      <c r="AQ982" s="56">
        <v>6.895458119358298</v>
      </c>
      <c r="AR982" s="58">
        <v>-8.0735425498490905</v>
      </c>
      <c r="AS982" s="81">
        <v>981</v>
      </c>
      <c r="AT982" s="56">
        <v>0</v>
      </c>
      <c r="AU982" s="63">
        <v>-16.527235567795255</v>
      </c>
      <c r="AV982" s="57"/>
      <c r="AW982" s="57">
        <v>0</v>
      </c>
      <c r="AX982" s="43">
        <v>0</v>
      </c>
      <c r="AY982" s="110">
        <v>614.17999999999995</v>
      </c>
      <c r="AZ982" s="110">
        <v>1445</v>
      </c>
      <c r="BA982" s="71">
        <v>-830.82</v>
      </c>
      <c r="BB982" s="162">
        <v>486</v>
      </c>
      <c r="BC982" s="162">
        <v>728</v>
      </c>
      <c r="BD982" s="267" t="s">
        <v>22151</v>
      </c>
    </row>
    <row r="983" spans="1:56" x14ac:dyDescent="0.3">
      <c r="A983" s="26" t="s">
        <v>16174</v>
      </c>
      <c r="B983" s="33" t="s">
        <v>6574</v>
      </c>
      <c r="C983" s="33" t="s">
        <v>7343</v>
      </c>
      <c r="D983" s="121" t="s">
        <v>14714</v>
      </c>
      <c r="E983" s="33" t="s">
        <v>1460</v>
      </c>
      <c r="F983" s="104" t="s">
        <v>9094</v>
      </c>
      <c r="G983" s="1" t="s">
        <v>1373</v>
      </c>
      <c r="H983" s="1">
        <v>11752</v>
      </c>
      <c r="I983" s="104" t="s">
        <v>16175</v>
      </c>
      <c r="J983" s="104" t="e">
        <v>#VALUE!</v>
      </c>
      <c r="K983" s="104" t="s">
        <v>16176</v>
      </c>
      <c r="L983" s="173">
        <v>19</v>
      </c>
      <c r="M983" s="173">
        <v>0</v>
      </c>
      <c r="N983" s="68">
        <v>2</v>
      </c>
      <c r="O983" s="85">
        <v>0</v>
      </c>
      <c r="P983" s="85">
        <v>0</v>
      </c>
      <c r="Q983" s="85">
        <v>0</v>
      </c>
      <c r="R983" s="85">
        <v>1</v>
      </c>
      <c r="S983" s="85">
        <v>1</v>
      </c>
      <c r="T983" s="85">
        <v>26.1</v>
      </c>
      <c r="U983" s="85">
        <v>26.1</v>
      </c>
      <c r="V983" s="85">
        <v>39</v>
      </c>
      <c r="W983" s="85">
        <v>20</v>
      </c>
      <c r="X983" s="85">
        <v>2</v>
      </c>
      <c r="Y983" s="85">
        <v>20</v>
      </c>
      <c r="Z983" s="85">
        <v>13</v>
      </c>
      <c r="AA983" s="87">
        <v>6.8965517241379306</v>
      </c>
      <c r="AB983" s="5">
        <v>1.9923371647509578</v>
      </c>
      <c r="AC983" s="27">
        <v>2</v>
      </c>
      <c r="AD983" s="27">
        <v>0</v>
      </c>
      <c r="AE983" s="27">
        <v>0</v>
      </c>
      <c r="AF983" s="27">
        <v>0</v>
      </c>
      <c r="AG983" s="27">
        <v>0</v>
      </c>
      <c r="AH983" s="27">
        <v>1.7241379310344829</v>
      </c>
      <c r="AI983" s="5">
        <v>-1.9615815917934145</v>
      </c>
      <c r="AJ983" s="88">
        <v>-3.0302709534048318</v>
      </c>
      <c r="AK983" s="5">
        <v>0</v>
      </c>
      <c r="AL983" s="27">
        <v>-1.2677146141637632</v>
      </c>
      <c r="AM983" s="101">
        <v>982</v>
      </c>
      <c r="AN983" s="29">
        <v>-1.2677146141637632</v>
      </c>
      <c r="AO983" s="150">
        <v>982</v>
      </c>
      <c r="AP983" s="30" t="s">
        <v>22151</v>
      </c>
      <c r="AQ983" s="69">
        <v>6.895458119358298</v>
      </c>
      <c r="AR983" s="29">
        <v>-8.1631727335220603</v>
      </c>
      <c r="AS983" s="101">
        <v>982</v>
      </c>
      <c r="AT983" s="96">
        <v>0</v>
      </c>
      <c r="AU983" s="43">
        <v>-16.721817974901079</v>
      </c>
      <c r="AV983" s="27"/>
      <c r="AW983" s="27">
        <v>0</v>
      </c>
      <c r="AX983" s="43">
        <v>0</v>
      </c>
      <c r="AY983" s="106">
        <v>999</v>
      </c>
      <c r="AZ983" s="106">
        <v>1446</v>
      </c>
      <c r="BA983" s="36">
        <v>-447</v>
      </c>
      <c r="BB983" s="164">
        <v>0</v>
      </c>
      <c r="BC983" s="164">
        <v>0</v>
      </c>
      <c r="BD983" s="267" t="s">
        <v>22151</v>
      </c>
    </row>
    <row r="984" spans="1:56" x14ac:dyDescent="0.3">
      <c r="A984" s="26" t="s">
        <v>8299</v>
      </c>
      <c r="B984" s="33" t="s">
        <v>5554</v>
      </c>
      <c r="C984" s="33" t="s">
        <v>15237</v>
      </c>
      <c r="D984" s="121" t="s">
        <v>8594</v>
      </c>
      <c r="E984" s="33" t="s">
        <v>1526</v>
      </c>
      <c r="F984" s="147" t="s">
        <v>9094</v>
      </c>
      <c r="G984" s="1" t="s">
        <v>1373</v>
      </c>
      <c r="H984" s="26">
        <v>14663</v>
      </c>
      <c r="I984" s="148" t="s">
        <v>9920</v>
      </c>
      <c r="J984" s="148" t="e">
        <v>#VALUE!</v>
      </c>
      <c r="K984" s="148" t="s">
        <v>9922</v>
      </c>
      <c r="L984" s="176">
        <v>6</v>
      </c>
      <c r="M984" s="176">
        <v>4</v>
      </c>
      <c r="N984" s="68">
        <v>0</v>
      </c>
      <c r="O984" s="85">
        <v>2</v>
      </c>
      <c r="P984" s="85">
        <v>0</v>
      </c>
      <c r="Q984" s="95">
        <v>0</v>
      </c>
      <c r="R984" s="95">
        <v>0</v>
      </c>
      <c r="S984" s="95">
        <v>0</v>
      </c>
      <c r="T984" s="95">
        <v>19.2</v>
      </c>
      <c r="U984" s="95">
        <v>19.2</v>
      </c>
      <c r="V984" s="95">
        <v>22.000000000000004</v>
      </c>
      <c r="W984" s="95">
        <v>15</v>
      </c>
      <c r="X984" s="95">
        <v>3</v>
      </c>
      <c r="Y984" s="95">
        <v>16</v>
      </c>
      <c r="Z984" s="95">
        <v>10</v>
      </c>
      <c r="AA984" s="96">
        <v>7.03125</v>
      </c>
      <c r="AB984" s="27">
        <v>1.6666666666666667</v>
      </c>
      <c r="AC984" s="27">
        <v>0</v>
      </c>
      <c r="AD984" s="27">
        <v>0</v>
      </c>
      <c r="AE984" s="27">
        <v>0</v>
      </c>
      <c r="AF984" s="27">
        <v>0</v>
      </c>
      <c r="AG984" s="27">
        <v>0</v>
      </c>
      <c r="AH984" s="27">
        <v>1.3793103448275863</v>
      </c>
      <c r="AI984" s="27">
        <v>-1.5383523245420403</v>
      </c>
      <c r="AJ984" s="100">
        <v>-1.1653440061422633</v>
      </c>
      <c r="AK984" s="27">
        <v>0</v>
      </c>
      <c r="AL984" s="27">
        <v>-1.3243859858567173</v>
      </c>
      <c r="AM984" s="101">
        <v>983</v>
      </c>
      <c r="AN984" s="90">
        <v>-1.3243859858567173</v>
      </c>
      <c r="AO984" s="252">
        <v>983</v>
      </c>
      <c r="AP984" s="151" t="s">
        <v>22151</v>
      </c>
      <c r="AQ984" s="69">
        <v>6.895458119358298</v>
      </c>
      <c r="AR984" s="90">
        <v>-8.2198441052150155</v>
      </c>
      <c r="AS984" s="101">
        <v>983</v>
      </c>
      <c r="AT984" s="96">
        <v>0</v>
      </c>
      <c r="AU984" s="43">
        <v>-16.844848537442804</v>
      </c>
      <c r="AV984" s="27"/>
      <c r="AW984" s="27">
        <v>0</v>
      </c>
      <c r="AX984" s="43">
        <v>0</v>
      </c>
      <c r="AY984" s="110">
        <v>999</v>
      </c>
      <c r="AZ984" s="110">
        <v>1448</v>
      </c>
      <c r="BA984" s="71">
        <v>-449</v>
      </c>
      <c r="BB984" s="162">
        <v>0</v>
      </c>
      <c r="BC984" s="162">
        <v>0</v>
      </c>
      <c r="BD984" s="267" t="s">
        <v>22151</v>
      </c>
    </row>
    <row r="985" spans="1:56" x14ac:dyDescent="0.3">
      <c r="A985" s="48" t="s">
        <v>2443</v>
      </c>
      <c r="B985" s="33" t="s">
        <v>7952</v>
      </c>
      <c r="C985" s="33" t="s">
        <v>7518</v>
      </c>
      <c r="D985" s="121" t="s">
        <v>1133</v>
      </c>
      <c r="E985" s="33" t="s">
        <v>1449</v>
      </c>
      <c r="F985" s="147" t="s">
        <v>6120</v>
      </c>
      <c r="G985" s="33" t="s">
        <v>1373</v>
      </c>
      <c r="H985" s="104">
        <v>5221</v>
      </c>
      <c r="I985" s="147" t="s">
        <v>10862</v>
      </c>
      <c r="J985" s="147" t="e">
        <v>#VALUE!</v>
      </c>
      <c r="K985" s="147" t="s">
        <v>5807</v>
      </c>
      <c r="L985" s="177">
        <v>6</v>
      </c>
      <c r="M985" s="177">
        <v>6</v>
      </c>
      <c r="N985" s="84">
        <v>1</v>
      </c>
      <c r="O985" s="86">
        <v>0</v>
      </c>
      <c r="P985" s="86">
        <v>0</v>
      </c>
      <c r="Q985" s="86">
        <v>0</v>
      </c>
      <c r="R985" s="86">
        <v>0</v>
      </c>
      <c r="S985" s="86">
        <v>0</v>
      </c>
      <c r="T985" s="86">
        <v>22.1</v>
      </c>
      <c r="U985" s="86">
        <v>22.1</v>
      </c>
      <c r="V985" s="86">
        <v>27</v>
      </c>
      <c r="W985" s="86">
        <v>20</v>
      </c>
      <c r="X985" s="86">
        <v>6</v>
      </c>
      <c r="Y985" s="86">
        <v>12.999999999999998</v>
      </c>
      <c r="Z985" s="86">
        <v>8</v>
      </c>
      <c r="AA985" s="49">
        <v>8.1447963800904972</v>
      </c>
      <c r="AB985" s="7">
        <v>1.5837104072398189</v>
      </c>
      <c r="AC985" s="7">
        <v>1</v>
      </c>
      <c r="AD985" s="7">
        <v>0</v>
      </c>
      <c r="AE985" s="7">
        <v>0</v>
      </c>
      <c r="AF985" s="7">
        <v>0</v>
      </c>
      <c r="AG985" s="7">
        <v>0</v>
      </c>
      <c r="AH985" s="7">
        <v>1.1206896551724137</v>
      </c>
      <c r="AI985" s="7">
        <v>-2.4235154283244951</v>
      </c>
      <c r="AJ985" s="89">
        <v>-1.0561953678654301</v>
      </c>
      <c r="AK985" s="7">
        <v>0</v>
      </c>
      <c r="AL985" s="7">
        <v>-1.3590211410175115</v>
      </c>
      <c r="AM985" s="84">
        <v>984</v>
      </c>
      <c r="AN985" s="50">
        <v>-1.3590211410175115</v>
      </c>
      <c r="AO985" s="249">
        <v>984</v>
      </c>
      <c r="AP985" s="153" t="s">
        <v>22151</v>
      </c>
      <c r="AQ985" s="49">
        <v>6.895458119358298</v>
      </c>
      <c r="AR985" s="50">
        <v>-8.2544792603758097</v>
      </c>
      <c r="AS985" s="84">
        <v>984</v>
      </c>
      <c r="AT985" s="131">
        <v>0</v>
      </c>
      <c r="AU985" s="46">
        <v>-16.920039634743919</v>
      </c>
      <c r="AV985" s="20"/>
      <c r="AW985" s="20">
        <v>0</v>
      </c>
      <c r="AX985" s="43">
        <v>0</v>
      </c>
      <c r="AY985" s="110">
        <v>999</v>
      </c>
      <c r="AZ985" s="110">
        <v>1449</v>
      </c>
      <c r="BA985" s="71">
        <v>-450</v>
      </c>
      <c r="BB985" s="162">
        <v>0</v>
      </c>
      <c r="BC985" s="162">
        <v>0</v>
      </c>
      <c r="BD985" s="267" t="s">
        <v>22151</v>
      </c>
    </row>
    <row r="986" spans="1:56" x14ac:dyDescent="0.3">
      <c r="A986" s="114" t="s">
        <v>13765</v>
      </c>
      <c r="B986" s="33" t="s">
        <v>13768</v>
      </c>
      <c r="C986" s="33" t="s">
        <v>13767</v>
      </c>
      <c r="D986" s="121" t="s">
        <v>13766</v>
      </c>
      <c r="E986" s="33" t="s">
        <v>1553</v>
      </c>
      <c r="F986" s="134" t="s">
        <v>6120</v>
      </c>
      <c r="G986" s="1" t="s">
        <v>1373</v>
      </c>
      <c r="H986" s="114">
        <v>13619</v>
      </c>
      <c r="I986" s="134" t="s">
        <v>13769</v>
      </c>
      <c r="J986" s="134" t="e">
        <v>#VALUE!</v>
      </c>
      <c r="K986" s="134" t="s">
        <v>13770</v>
      </c>
      <c r="L986" s="174">
        <v>8</v>
      </c>
      <c r="M986" s="174">
        <v>6</v>
      </c>
      <c r="N986" s="115">
        <v>0</v>
      </c>
      <c r="O986" s="135">
        <v>2</v>
      </c>
      <c r="P986" s="135">
        <v>0</v>
      </c>
      <c r="Q986" s="135">
        <v>0</v>
      </c>
      <c r="R986" s="135">
        <v>1</v>
      </c>
      <c r="S986" s="135">
        <v>1</v>
      </c>
      <c r="T986" s="135">
        <v>25.1</v>
      </c>
      <c r="U986" s="135">
        <v>25.1</v>
      </c>
      <c r="V986" s="135">
        <v>35</v>
      </c>
      <c r="W986" s="135">
        <v>18</v>
      </c>
      <c r="X986" s="135">
        <v>7</v>
      </c>
      <c r="Y986" s="135">
        <v>19</v>
      </c>
      <c r="Z986" s="135">
        <v>6</v>
      </c>
      <c r="AA986" s="136">
        <v>6.4541832669322705</v>
      </c>
      <c r="AB986" s="116">
        <v>1.6334661354581672</v>
      </c>
      <c r="AC986" s="116">
        <v>0</v>
      </c>
      <c r="AD986" s="116">
        <v>0</v>
      </c>
      <c r="AE986" s="116">
        <v>0</v>
      </c>
      <c r="AF986" s="116">
        <v>0</v>
      </c>
      <c r="AG986" s="116">
        <v>0</v>
      </c>
      <c r="AH986" s="116">
        <v>1.6379310344827587</v>
      </c>
      <c r="AI986" s="116">
        <v>-1.5930031042508235</v>
      </c>
      <c r="AJ986" s="137">
        <v>-1.4239952364112634</v>
      </c>
      <c r="AK986" s="116">
        <v>0</v>
      </c>
      <c r="AL986" s="116">
        <v>-1.3790673061793282</v>
      </c>
      <c r="AM986" s="138">
        <v>985</v>
      </c>
      <c r="AN986" s="139">
        <v>-1.3790673061793282</v>
      </c>
      <c r="AO986" s="140">
        <v>985</v>
      </c>
      <c r="AP986" s="141" t="s">
        <v>22151</v>
      </c>
      <c r="AQ986" s="70">
        <v>6.895458119358298</v>
      </c>
      <c r="AR986" s="139">
        <v>-8.2745254255376253</v>
      </c>
      <c r="AS986" s="138">
        <v>985</v>
      </c>
      <c r="AT986" s="136">
        <v>0</v>
      </c>
      <c r="AU986" s="117">
        <v>-16.963558803293868</v>
      </c>
      <c r="AV986" s="116"/>
      <c r="AW986" s="116">
        <v>0</v>
      </c>
      <c r="AX986" s="43">
        <v>0</v>
      </c>
      <c r="AY986" s="138">
        <v>747.34</v>
      </c>
      <c r="AZ986" s="138">
        <v>1450</v>
      </c>
      <c r="BA986" s="139">
        <v>-702.66</v>
      </c>
      <c r="BB986" s="165">
        <v>701</v>
      </c>
      <c r="BC986" s="165">
        <v>748</v>
      </c>
      <c r="BD986" s="267" t="s">
        <v>22151</v>
      </c>
    </row>
    <row r="987" spans="1:56" x14ac:dyDescent="0.3">
      <c r="A987" s="48" t="s">
        <v>3512</v>
      </c>
      <c r="B987" s="33" t="s">
        <v>7662</v>
      </c>
      <c r="C987" s="33" t="s">
        <v>7663</v>
      </c>
      <c r="D987" s="121" t="s">
        <v>969</v>
      </c>
      <c r="E987" s="33" t="s">
        <v>1426</v>
      </c>
      <c r="F987" s="147" t="s">
        <v>6120</v>
      </c>
      <c r="G987" s="1" t="s">
        <v>1373</v>
      </c>
      <c r="H987" s="104">
        <v>8753</v>
      </c>
      <c r="I987" s="147" t="s">
        <v>10967</v>
      </c>
      <c r="J987" s="147" t="e">
        <v>#VALUE!</v>
      </c>
      <c r="K987" s="147" t="s">
        <v>6192</v>
      </c>
      <c r="L987" s="177">
        <v>11</v>
      </c>
      <c r="M987" s="177">
        <v>11</v>
      </c>
      <c r="N987" s="84">
        <v>2</v>
      </c>
      <c r="O987" s="86">
        <v>3</v>
      </c>
      <c r="P987" s="86">
        <v>0</v>
      </c>
      <c r="Q987" s="86">
        <v>0</v>
      </c>
      <c r="R987" s="86">
        <v>0</v>
      </c>
      <c r="S987" s="86">
        <v>0</v>
      </c>
      <c r="T987" s="86">
        <v>47.2</v>
      </c>
      <c r="U987" s="86">
        <v>47.2</v>
      </c>
      <c r="V987" s="86">
        <v>60</v>
      </c>
      <c r="W987" s="86">
        <v>36</v>
      </c>
      <c r="X987" s="86">
        <v>14</v>
      </c>
      <c r="Y987" s="86">
        <v>41</v>
      </c>
      <c r="Z987" s="86">
        <v>23</v>
      </c>
      <c r="AA987" s="49">
        <v>6.8644067796610164</v>
      </c>
      <c r="AB987" s="7">
        <v>1.7584745762711864</v>
      </c>
      <c r="AC987" s="7">
        <v>2</v>
      </c>
      <c r="AD987" s="7">
        <v>0</v>
      </c>
      <c r="AE987" s="7">
        <v>0</v>
      </c>
      <c r="AF987" s="7">
        <v>0</v>
      </c>
      <c r="AG987" s="7">
        <v>0</v>
      </c>
      <c r="AH987" s="7">
        <v>3.5344827586206899</v>
      </c>
      <c r="AI987" s="7">
        <v>-3.3338250223057662</v>
      </c>
      <c r="AJ987" s="89">
        <v>-3.6294435367970115</v>
      </c>
      <c r="AK987" s="7">
        <v>0</v>
      </c>
      <c r="AL987" s="7">
        <v>-1.4287858004820873</v>
      </c>
      <c r="AM987" s="84">
        <v>986</v>
      </c>
      <c r="AN987" s="50">
        <v>-1.4287858004820873</v>
      </c>
      <c r="AO987" s="249">
        <v>986</v>
      </c>
      <c r="AP987" s="153" t="s">
        <v>22151</v>
      </c>
      <c r="AQ987" s="49">
        <v>6.895458119358298</v>
      </c>
      <c r="AR987" s="50">
        <v>-8.3242439198403844</v>
      </c>
      <c r="AS987" s="84">
        <v>986</v>
      </c>
      <c r="AT987" s="131">
        <v>0</v>
      </c>
      <c r="AU987" s="46">
        <v>-17.071495035293641</v>
      </c>
      <c r="AV987" s="20"/>
      <c r="AW987" s="20">
        <v>0</v>
      </c>
      <c r="AX987" s="43">
        <v>0</v>
      </c>
      <c r="AY987" s="110">
        <v>726.27</v>
      </c>
      <c r="AZ987" s="110">
        <v>1452</v>
      </c>
      <c r="BA987" s="71">
        <v>-725.73</v>
      </c>
      <c r="BB987" s="162">
        <v>623</v>
      </c>
      <c r="BC987" s="162">
        <v>748</v>
      </c>
      <c r="BD987" s="267" t="s">
        <v>22151</v>
      </c>
    </row>
    <row r="988" spans="1:56" x14ac:dyDescent="0.3">
      <c r="A988" s="53" t="s">
        <v>14863</v>
      </c>
      <c r="B988" s="33" t="s">
        <v>7668</v>
      </c>
      <c r="C988" s="33" t="s">
        <v>6825</v>
      </c>
      <c r="D988" s="121" t="s">
        <v>14706</v>
      </c>
      <c r="E988" s="33" t="s">
        <v>1439</v>
      </c>
      <c r="F988" s="104" t="s">
        <v>6120</v>
      </c>
      <c r="G988" s="1" t="s">
        <v>1373</v>
      </c>
      <c r="H988" s="1">
        <v>19309</v>
      </c>
      <c r="I988" s="104" t="s">
        <v>14864</v>
      </c>
      <c r="J988" s="104" t="e">
        <v>#VALUE!</v>
      </c>
      <c r="K988" s="104" t="s">
        <v>15189</v>
      </c>
      <c r="L988" s="173">
        <v>9</v>
      </c>
      <c r="M988" s="173">
        <v>4</v>
      </c>
      <c r="N988" s="68">
        <v>0</v>
      </c>
      <c r="O988" s="85">
        <v>0</v>
      </c>
      <c r="P988" s="85">
        <v>0</v>
      </c>
      <c r="Q988" s="78">
        <v>0</v>
      </c>
      <c r="R988" s="78">
        <v>0</v>
      </c>
      <c r="S988" s="78">
        <v>0</v>
      </c>
      <c r="T988" s="78">
        <v>32</v>
      </c>
      <c r="U988" s="78">
        <v>32</v>
      </c>
      <c r="V988" s="78">
        <v>44</v>
      </c>
      <c r="W988" s="78">
        <v>21</v>
      </c>
      <c r="X988" s="78">
        <v>6</v>
      </c>
      <c r="Y988" s="78">
        <v>27</v>
      </c>
      <c r="Z988" s="78">
        <v>11</v>
      </c>
      <c r="AA988" s="79">
        <v>5.90625</v>
      </c>
      <c r="AB988" s="54">
        <v>1.71875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2.3275862068965516</v>
      </c>
      <c r="AI988" s="54">
        <v>-1.5341388403175578</v>
      </c>
      <c r="AJ988" s="80">
        <v>-2.2821670741248239</v>
      </c>
      <c r="AK988" s="54">
        <v>0</v>
      </c>
      <c r="AL988" s="54">
        <v>-1.4887197075458301</v>
      </c>
      <c r="AM988" s="81">
        <v>987</v>
      </c>
      <c r="AN988" s="57">
        <v>-1.4887197075458301</v>
      </c>
      <c r="AO988" s="149">
        <v>987</v>
      </c>
      <c r="AP988" s="62" t="s">
        <v>22151</v>
      </c>
      <c r="AQ988" s="56">
        <v>6.895458119358298</v>
      </c>
      <c r="AR988" s="57">
        <v>-8.3841778269041285</v>
      </c>
      <c r="AS988" s="81">
        <v>987</v>
      </c>
      <c r="AT988" s="79">
        <v>0</v>
      </c>
      <c r="AU988" s="60">
        <v>-17.20160839025753</v>
      </c>
      <c r="AV988" s="54"/>
      <c r="AW988" s="54">
        <v>0</v>
      </c>
      <c r="AX988" s="43">
        <v>0</v>
      </c>
      <c r="AY988" s="106">
        <v>723.82</v>
      </c>
      <c r="AZ988" s="106">
        <v>1454</v>
      </c>
      <c r="BA988" s="36">
        <v>-730.18</v>
      </c>
      <c r="BB988" s="164">
        <v>540</v>
      </c>
      <c r="BC988" s="164">
        <v>748</v>
      </c>
      <c r="BD988" s="267" t="s">
        <v>22151</v>
      </c>
    </row>
    <row r="989" spans="1:56" x14ac:dyDescent="0.3">
      <c r="A989" s="48" t="s">
        <v>2748</v>
      </c>
      <c r="B989" s="1" t="s">
        <v>8018</v>
      </c>
      <c r="C989" s="1" t="s">
        <v>7408</v>
      </c>
      <c r="D989" s="121" t="s">
        <v>841</v>
      </c>
      <c r="E989" s="1" t="s">
        <v>1398</v>
      </c>
      <c r="F989" s="147" t="s">
        <v>9094</v>
      </c>
      <c r="G989" s="1" t="s">
        <v>1373</v>
      </c>
      <c r="H989" s="104">
        <v>1994</v>
      </c>
      <c r="I989" s="147" t="s">
        <v>10332</v>
      </c>
      <c r="J989" s="147" t="e">
        <v>#VALUE!</v>
      </c>
      <c r="K989" s="147" t="s">
        <v>6008</v>
      </c>
      <c r="L989" s="177">
        <v>4</v>
      </c>
      <c r="M989" s="177">
        <v>4</v>
      </c>
      <c r="N989" s="84">
        <v>1</v>
      </c>
      <c r="O989" s="86">
        <v>1</v>
      </c>
      <c r="P989" s="86">
        <v>0</v>
      </c>
      <c r="Q989" s="86">
        <v>0</v>
      </c>
      <c r="R989" s="86">
        <v>0</v>
      </c>
      <c r="S989" s="86">
        <v>0</v>
      </c>
      <c r="T989" s="86">
        <v>19</v>
      </c>
      <c r="U989" s="86">
        <v>19</v>
      </c>
      <c r="V989" s="86">
        <v>22</v>
      </c>
      <c r="W989" s="86">
        <v>18</v>
      </c>
      <c r="X989" s="86">
        <v>4</v>
      </c>
      <c r="Y989" s="86">
        <v>9</v>
      </c>
      <c r="Z989" s="86">
        <v>9</v>
      </c>
      <c r="AA989" s="49">
        <v>8.526315789473685</v>
      </c>
      <c r="AB989" s="7">
        <v>1.631578947368421</v>
      </c>
      <c r="AC989" s="7">
        <v>1</v>
      </c>
      <c r="AD989" s="7">
        <v>0</v>
      </c>
      <c r="AE989" s="7">
        <v>0</v>
      </c>
      <c r="AF989" s="7">
        <v>0</v>
      </c>
      <c r="AG989" s="7">
        <v>0</v>
      </c>
      <c r="AH989" s="7">
        <v>0.77586206896551724</v>
      </c>
      <c r="AI989" s="7">
        <v>-2.2972907362367296</v>
      </c>
      <c r="AJ989" s="89">
        <v>-1.0397538237083856</v>
      </c>
      <c r="AK989" s="7">
        <v>0</v>
      </c>
      <c r="AL989" s="7">
        <v>-1.5611824909795979</v>
      </c>
      <c r="AM989" s="84">
        <v>988</v>
      </c>
      <c r="AN989" s="50">
        <v>-1.5611824909795979</v>
      </c>
      <c r="AO989" s="249">
        <v>988</v>
      </c>
      <c r="AP989" s="153" t="s">
        <v>22151</v>
      </c>
      <c r="AQ989" s="49">
        <v>6.895458119358298</v>
      </c>
      <c r="AR989" s="50">
        <v>-8.4566406103378959</v>
      </c>
      <c r="AS989" s="84">
        <v>988</v>
      </c>
      <c r="AT989" s="131">
        <v>0</v>
      </c>
      <c r="AU989" s="46">
        <v>-17.358921275809305</v>
      </c>
      <c r="AV989" s="20"/>
      <c r="AW989" s="20">
        <v>0</v>
      </c>
      <c r="AX989" s="43">
        <v>0</v>
      </c>
      <c r="AY989" s="110">
        <v>999</v>
      </c>
      <c r="AZ989" s="110">
        <v>1456</v>
      </c>
      <c r="BA989" s="71">
        <v>-457</v>
      </c>
      <c r="BB989" s="162">
        <v>0</v>
      </c>
      <c r="BC989" s="162">
        <v>0</v>
      </c>
      <c r="BD989" s="267" t="s">
        <v>22151</v>
      </c>
    </row>
    <row r="990" spans="1:56" x14ac:dyDescent="0.3">
      <c r="A990" s="48" t="s">
        <v>2373</v>
      </c>
      <c r="B990" s="33" t="s">
        <v>7446</v>
      </c>
      <c r="C990" s="33" t="s">
        <v>6537</v>
      </c>
      <c r="D990" s="121" t="s">
        <v>767</v>
      </c>
      <c r="E990" s="33" t="s">
        <v>1553</v>
      </c>
      <c r="F990" s="104" t="s">
        <v>6120</v>
      </c>
      <c r="G990" s="1" t="s">
        <v>1373</v>
      </c>
      <c r="H990" s="48">
        <v>6986</v>
      </c>
      <c r="I990" s="48" t="s">
        <v>10570</v>
      </c>
      <c r="J990" s="48" t="e">
        <v>#VALUE!</v>
      </c>
      <c r="K990" s="48" t="s">
        <v>5765</v>
      </c>
      <c r="L990" s="175">
        <v>15</v>
      </c>
      <c r="M990" s="175">
        <v>1</v>
      </c>
      <c r="N990" s="84">
        <v>0</v>
      </c>
      <c r="O990" s="86">
        <v>2</v>
      </c>
      <c r="P990" s="86">
        <v>0</v>
      </c>
      <c r="Q990" s="102">
        <v>0</v>
      </c>
      <c r="R990" s="102">
        <v>2</v>
      </c>
      <c r="S990" s="102">
        <v>2</v>
      </c>
      <c r="T990" s="102">
        <v>14</v>
      </c>
      <c r="U990" s="102">
        <v>14</v>
      </c>
      <c r="V990" s="102">
        <v>20</v>
      </c>
      <c r="W990" s="102">
        <v>14</v>
      </c>
      <c r="X990" s="102">
        <v>7</v>
      </c>
      <c r="Y990" s="102">
        <v>15</v>
      </c>
      <c r="Z990" s="102">
        <v>5</v>
      </c>
      <c r="AA990" s="69">
        <v>9</v>
      </c>
      <c r="AB990" s="29">
        <v>1.7857142857142858</v>
      </c>
      <c r="AC990" s="29">
        <v>0</v>
      </c>
      <c r="AD990" s="29">
        <v>0</v>
      </c>
      <c r="AE990" s="29">
        <v>0</v>
      </c>
      <c r="AF990" s="29">
        <v>0</v>
      </c>
      <c r="AG990" s="29">
        <v>0</v>
      </c>
      <c r="AH990" s="29">
        <v>1.2931034482758621</v>
      </c>
      <c r="AI990" s="29">
        <v>-1.8972155219978855</v>
      </c>
      <c r="AJ990" s="103">
        <v>-1.0894854308957873</v>
      </c>
      <c r="AK990" s="29">
        <v>0</v>
      </c>
      <c r="AL990" s="29">
        <v>-1.6935975046178107</v>
      </c>
      <c r="AM990" s="101">
        <v>989</v>
      </c>
      <c r="AN990" s="29">
        <v>-1.6935975046178107</v>
      </c>
      <c r="AO990" s="150">
        <v>989</v>
      </c>
      <c r="AP990" s="30" t="s">
        <v>22151</v>
      </c>
      <c r="AQ990" s="69">
        <v>6.895458119358298</v>
      </c>
      <c r="AR990" s="29">
        <v>-8.5890556239761082</v>
      </c>
      <c r="AS990" s="101">
        <v>989</v>
      </c>
      <c r="AT990" s="69">
        <v>0</v>
      </c>
      <c r="AU990" s="47">
        <v>-17.646387294898179</v>
      </c>
      <c r="AV990" s="29"/>
      <c r="AW990" s="29">
        <v>0</v>
      </c>
      <c r="AX990" s="43">
        <v>0</v>
      </c>
      <c r="AY990" s="106">
        <v>999</v>
      </c>
      <c r="AZ990" s="106">
        <v>1459</v>
      </c>
      <c r="BA990" s="36">
        <v>-460</v>
      </c>
      <c r="BB990" s="164">
        <v>0</v>
      </c>
      <c r="BC990" s="164">
        <v>0</v>
      </c>
      <c r="BD990" s="267" t="s">
        <v>22151</v>
      </c>
    </row>
    <row r="991" spans="1:56" x14ac:dyDescent="0.3">
      <c r="A991" s="134" t="s">
        <v>3482</v>
      </c>
      <c r="B991" s="33" t="s">
        <v>7659</v>
      </c>
      <c r="C991" s="33" t="s">
        <v>7102</v>
      </c>
      <c r="D991" s="121" t="s">
        <v>1151</v>
      </c>
      <c r="E991" s="33" t="s">
        <v>1416</v>
      </c>
      <c r="F991" s="134" t="s">
        <v>9094</v>
      </c>
      <c r="G991" s="1" t="s">
        <v>1373</v>
      </c>
      <c r="H991" s="134">
        <v>10354</v>
      </c>
      <c r="I991" s="134" t="s">
        <v>9572</v>
      </c>
      <c r="J991" s="134" t="e">
        <v>#VALUE!</v>
      </c>
      <c r="K991" s="134" t="s">
        <v>5446</v>
      </c>
      <c r="L991" s="174">
        <v>9</v>
      </c>
      <c r="M991" s="174">
        <v>5</v>
      </c>
      <c r="N991" s="138">
        <v>0</v>
      </c>
      <c r="O991" s="143">
        <v>0</v>
      </c>
      <c r="P991" s="143">
        <v>0</v>
      </c>
      <c r="Q991" s="143">
        <v>0</v>
      </c>
      <c r="R991" s="143">
        <v>0</v>
      </c>
      <c r="S991" s="143">
        <v>0</v>
      </c>
      <c r="T991" s="143">
        <v>26.2</v>
      </c>
      <c r="U991" s="143">
        <v>26.2</v>
      </c>
      <c r="V991" s="143">
        <v>33</v>
      </c>
      <c r="W991" s="143">
        <v>24</v>
      </c>
      <c r="X991" s="143">
        <v>8</v>
      </c>
      <c r="Y991" s="143">
        <v>25</v>
      </c>
      <c r="Z991" s="143">
        <v>7</v>
      </c>
      <c r="AA991" s="142">
        <v>8.2442748091603058</v>
      </c>
      <c r="AB991" s="139">
        <v>1.5267175572519085</v>
      </c>
      <c r="AC991" s="139">
        <v>0</v>
      </c>
      <c r="AD991" s="139">
        <v>0</v>
      </c>
      <c r="AE991" s="139">
        <v>0</v>
      </c>
      <c r="AF991" s="139">
        <v>0</v>
      </c>
      <c r="AG991" s="139">
        <v>0</v>
      </c>
      <c r="AH991" s="139">
        <v>2.1551724137931036</v>
      </c>
      <c r="AI991" s="139">
        <v>-2.9139532720075101</v>
      </c>
      <c r="AJ991" s="144">
        <v>-1.0296682190193689</v>
      </c>
      <c r="AK991" s="139">
        <v>0</v>
      </c>
      <c r="AL991" s="139">
        <v>-1.7884490772337753</v>
      </c>
      <c r="AM991" s="138">
        <v>990</v>
      </c>
      <c r="AN991" s="139">
        <v>-1.7884490772337753</v>
      </c>
      <c r="AO991" s="140">
        <v>990</v>
      </c>
      <c r="AP991" s="141" t="s">
        <v>22151</v>
      </c>
      <c r="AQ991" s="70">
        <v>6.895458119358298</v>
      </c>
      <c r="AR991" s="139">
        <v>-8.6839071965920738</v>
      </c>
      <c r="AS991" s="138">
        <v>990</v>
      </c>
      <c r="AT991" s="142">
        <v>0</v>
      </c>
      <c r="AU991" s="145">
        <v>-17.852305062340545</v>
      </c>
      <c r="AV991" s="139"/>
      <c r="AW991" s="139">
        <v>0</v>
      </c>
      <c r="AX991" s="43">
        <v>0</v>
      </c>
      <c r="AY991" s="138">
        <v>999</v>
      </c>
      <c r="AZ991" s="138">
        <v>1460</v>
      </c>
      <c r="BA991" s="139">
        <v>-461</v>
      </c>
      <c r="BB991" s="165">
        <v>0</v>
      </c>
      <c r="BC991" s="165">
        <v>0</v>
      </c>
      <c r="BD991" s="267" t="s">
        <v>22151</v>
      </c>
    </row>
    <row r="992" spans="1:56" x14ac:dyDescent="0.3">
      <c r="A992" s="61" t="s">
        <v>1548</v>
      </c>
      <c r="B992" s="1" t="s">
        <v>7674</v>
      </c>
      <c r="C992" s="1" t="s">
        <v>7675</v>
      </c>
      <c r="D992" s="121" t="s">
        <v>887</v>
      </c>
      <c r="E992" s="1" t="s">
        <v>1509</v>
      </c>
      <c r="F992" s="104" t="s">
        <v>9094</v>
      </c>
      <c r="G992" s="1" t="s">
        <v>1373</v>
      </c>
      <c r="H992" s="104">
        <v>6216</v>
      </c>
      <c r="I992" s="104" t="s">
        <v>10026</v>
      </c>
      <c r="J992" s="104" t="e">
        <v>#VALUE!</v>
      </c>
      <c r="K992" s="104" t="s">
        <v>5152</v>
      </c>
      <c r="L992" s="173">
        <v>15</v>
      </c>
      <c r="M992" s="173">
        <v>0</v>
      </c>
      <c r="N992" s="84">
        <v>0</v>
      </c>
      <c r="O992" s="86">
        <v>1</v>
      </c>
      <c r="P992" s="86">
        <v>0</v>
      </c>
      <c r="Q992" s="82">
        <v>0</v>
      </c>
      <c r="R992" s="82">
        <v>4</v>
      </c>
      <c r="S992" s="82">
        <v>4</v>
      </c>
      <c r="T992" s="82">
        <v>11.2</v>
      </c>
      <c r="U992" s="82">
        <v>11.2</v>
      </c>
      <c r="V992" s="82">
        <v>11.999999999999998</v>
      </c>
      <c r="W992" s="82">
        <v>10</v>
      </c>
      <c r="X992" s="82">
        <v>0</v>
      </c>
      <c r="Y992" s="82">
        <v>11</v>
      </c>
      <c r="Z992" s="82">
        <v>11.999999999999998</v>
      </c>
      <c r="AA992" s="56">
        <v>8.0357142857142865</v>
      </c>
      <c r="AB992" s="57">
        <v>2.1428571428571428</v>
      </c>
      <c r="AC992" s="57">
        <v>0</v>
      </c>
      <c r="AD992" s="57">
        <v>0</v>
      </c>
      <c r="AE992" s="57">
        <v>0</v>
      </c>
      <c r="AF992" s="57">
        <v>0</v>
      </c>
      <c r="AG992" s="57">
        <v>0</v>
      </c>
      <c r="AH992" s="57">
        <v>0.94827586206896552</v>
      </c>
      <c r="AI992" s="57">
        <v>-1.2284084133870143</v>
      </c>
      <c r="AJ992" s="83">
        <v>-1.5220626726269744</v>
      </c>
      <c r="AK992" s="57">
        <v>0</v>
      </c>
      <c r="AL992" s="57">
        <v>-1.8021952239450232</v>
      </c>
      <c r="AM992" s="81">
        <v>991</v>
      </c>
      <c r="AN992" s="57">
        <v>-1.8021952239450232</v>
      </c>
      <c r="AO992" s="149">
        <v>991</v>
      </c>
      <c r="AP992" s="62" t="s">
        <v>22151</v>
      </c>
      <c r="AQ992" s="56">
        <v>6.895458119358298</v>
      </c>
      <c r="AR992" s="57">
        <v>-8.6976533433033207</v>
      </c>
      <c r="AS992" s="81">
        <v>991</v>
      </c>
      <c r="AT992" s="56">
        <v>0</v>
      </c>
      <c r="AU992" s="63">
        <v>-17.882147222714369</v>
      </c>
      <c r="AV992" s="57"/>
      <c r="AW992" s="57">
        <v>0</v>
      </c>
      <c r="AX992" s="43">
        <v>0</v>
      </c>
      <c r="AY992" s="106">
        <v>733.73</v>
      </c>
      <c r="AZ992" s="106">
        <v>1461</v>
      </c>
      <c r="BA992" s="36">
        <v>-727.27</v>
      </c>
      <c r="BB992" s="164">
        <v>606</v>
      </c>
      <c r="BC992" s="164">
        <v>750</v>
      </c>
      <c r="BD992" s="267" t="s">
        <v>22151</v>
      </c>
    </row>
    <row r="993" spans="1:56" x14ac:dyDescent="0.3">
      <c r="A993" s="53" t="s">
        <v>12506</v>
      </c>
      <c r="B993" s="1" t="s">
        <v>11413</v>
      </c>
      <c r="C993" s="1" t="s">
        <v>12507</v>
      </c>
      <c r="D993" s="121" t="s">
        <v>11345</v>
      </c>
      <c r="E993" s="1" t="s">
        <v>1565</v>
      </c>
      <c r="F993" s="104" t="s">
        <v>6120</v>
      </c>
      <c r="G993" s="1" t="s">
        <v>1373</v>
      </c>
      <c r="H993" s="1">
        <v>11801</v>
      </c>
      <c r="I993" s="104" t="s">
        <v>11346</v>
      </c>
      <c r="J993" s="104" t="e">
        <v>#VALUE!</v>
      </c>
      <c r="K993" s="104" t="s">
        <v>12509</v>
      </c>
      <c r="L993" s="173">
        <v>18</v>
      </c>
      <c r="M993" s="173">
        <v>0</v>
      </c>
      <c r="N993" s="68">
        <v>0</v>
      </c>
      <c r="O993" s="85">
        <v>2</v>
      </c>
      <c r="P993" s="85">
        <v>0</v>
      </c>
      <c r="Q993" s="85">
        <v>1</v>
      </c>
      <c r="R993" s="85">
        <v>0</v>
      </c>
      <c r="S993" s="85">
        <v>1</v>
      </c>
      <c r="T993" s="85">
        <v>16.2</v>
      </c>
      <c r="U993" s="85">
        <v>16.2</v>
      </c>
      <c r="V993" s="85">
        <v>19</v>
      </c>
      <c r="W993" s="85">
        <v>19</v>
      </c>
      <c r="X993" s="85">
        <v>4</v>
      </c>
      <c r="Y993" s="85">
        <v>20</v>
      </c>
      <c r="Z993" s="85">
        <v>10</v>
      </c>
      <c r="AA993" s="87">
        <v>10.555555555555555</v>
      </c>
      <c r="AB993" s="5">
        <v>1.7901234567901236</v>
      </c>
      <c r="AC993" s="54">
        <v>0</v>
      </c>
      <c r="AD993" s="54">
        <v>0</v>
      </c>
      <c r="AE993" s="54">
        <v>0.625</v>
      </c>
      <c r="AF993" s="54">
        <v>0</v>
      </c>
      <c r="AG993" s="54">
        <v>0</v>
      </c>
      <c r="AH993" s="54">
        <v>1.7241379310344829</v>
      </c>
      <c r="AI993" s="5">
        <v>-2.8748417096490879</v>
      </c>
      <c r="AJ993" s="88">
        <v>-1.2974282617853181</v>
      </c>
      <c r="AK993" s="5">
        <v>0</v>
      </c>
      <c r="AL993" s="54">
        <v>-1.8231320403999229</v>
      </c>
      <c r="AM993" s="81">
        <v>992</v>
      </c>
      <c r="AN993" s="57">
        <v>-1.8231320403999229</v>
      </c>
      <c r="AO993" s="149">
        <v>992</v>
      </c>
      <c r="AP993" s="62" t="s">
        <v>22151</v>
      </c>
      <c r="AQ993" s="56">
        <v>6.895458119358298</v>
      </c>
      <c r="AR993" s="57">
        <v>-8.7185901597582216</v>
      </c>
      <c r="AS993" s="81">
        <v>992</v>
      </c>
      <c r="AT993" s="79">
        <v>0</v>
      </c>
      <c r="AU993" s="60">
        <v>-17.927599948302792</v>
      </c>
      <c r="AV993" s="54"/>
      <c r="AW993" s="54">
        <v>0</v>
      </c>
      <c r="AX993" s="43">
        <v>0</v>
      </c>
      <c r="AY993" s="106">
        <v>660.07</v>
      </c>
      <c r="AZ993" s="106">
        <v>1462</v>
      </c>
      <c r="BA993" s="36">
        <v>-801.93</v>
      </c>
      <c r="BB993" s="164">
        <v>413</v>
      </c>
      <c r="BC993" s="164">
        <v>746</v>
      </c>
      <c r="BD993" s="267" t="s">
        <v>22151</v>
      </c>
    </row>
    <row r="994" spans="1:56" x14ac:dyDescent="0.3">
      <c r="A994" s="48" t="s">
        <v>13111</v>
      </c>
      <c r="B994" s="33" t="s">
        <v>13113</v>
      </c>
      <c r="C994" s="33" t="s">
        <v>13112</v>
      </c>
      <c r="D994" s="121" t="s">
        <v>11735</v>
      </c>
      <c r="E994" s="33" t="s">
        <v>1430</v>
      </c>
      <c r="F994" s="147" t="s">
        <v>6120</v>
      </c>
      <c r="G994" s="1" t="s">
        <v>1373</v>
      </c>
      <c r="H994" s="104">
        <v>18694</v>
      </c>
      <c r="I994" s="147" t="s">
        <v>15520</v>
      </c>
      <c r="J994" s="147" t="e">
        <v>#VALUE!</v>
      </c>
      <c r="K994" s="147" t="s">
        <v>13114</v>
      </c>
      <c r="L994" s="177">
        <v>11</v>
      </c>
      <c r="M994" s="177">
        <v>8</v>
      </c>
      <c r="N994" s="84">
        <v>0</v>
      </c>
      <c r="O994" s="86">
        <v>6</v>
      </c>
      <c r="P994" s="86">
        <v>0</v>
      </c>
      <c r="Q994" s="86">
        <v>0</v>
      </c>
      <c r="R994" s="86">
        <v>0</v>
      </c>
      <c r="S994" s="86">
        <v>0</v>
      </c>
      <c r="T994" s="86">
        <v>33.200000000000003</v>
      </c>
      <c r="U994" s="86">
        <v>33.200000000000003</v>
      </c>
      <c r="V994" s="86">
        <v>31</v>
      </c>
      <c r="W994" s="86">
        <v>28.999999999999996</v>
      </c>
      <c r="X994" s="86">
        <v>4</v>
      </c>
      <c r="Y994" s="86">
        <v>32</v>
      </c>
      <c r="Z994" s="86">
        <v>20</v>
      </c>
      <c r="AA994" s="49">
        <v>7.8614457831325275</v>
      </c>
      <c r="AB994" s="7">
        <v>1.5361445783132528</v>
      </c>
      <c r="AC994" s="29">
        <v>0</v>
      </c>
      <c r="AD994" s="29">
        <v>0</v>
      </c>
      <c r="AE994" s="29">
        <v>0</v>
      </c>
      <c r="AF994" s="29">
        <v>0</v>
      </c>
      <c r="AG994" s="29">
        <v>0</v>
      </c>
      <c r="AH994" s="29">
        <v>2.7586206896551726</v>
      </c>
      <c r="AI994" s="7">
        <v>-3.2955204249994128</v>
      </c>
      <c r="AJ994" s="89">
        <v>-1.3850513999755028</v>
      </c>
      <c r="AK994" s="7">
        <v>0</v>
      </c>
      <c r="AL994" s="29">
        <v>-1.9219511353197429</v>
      </c>
      <c r="AM994" s="101">
        <v>993</v>
      </c>
      <c r="AN994" s="90">
        <v>-1.9219511353197429</v>
      </c>
      <c r="AO994" s="252">
        <v>993</v>
      </c>
      <c r="AP994" s="151" t="s">
        <v>22151</v>
      </c>
      <c r="AQ994" s="69">
        <v>6.895458119358298</v>
      </c>
      <c r="AR994" s="90">
        <v>-8.81740925467804</v>
      </c>
      <c r="AS994" s="101">
        <v>993</v>
      </c>
      <c r="AT994" s="69">
        <v>0</v>
      </c>
      <c r="AU994" s="47">
        <v>-18.142130997660839</v>
      </c>
      <c r="AV994" s="29"/>
      <c r="AW994" s="29">
        <v>0</v>
      </c>
      <c r="AX994" s="43">
        <v>0</v>
      </c>
      <c r="AY994" s="110">
        <v>713.3</v>
      </c>
      <c r="AZ994" s="110">
        <v>1464</v>
      </c>
      <c r="BA994" s="71">
        <v>-750.7</v>
      </c>
      <c r="BB994" s="162">
        <v>640</v>
      </c>
      <c r="BC994" s="162">
        <v>744</v>
      </c>
      <c r="BD994" s="267" t="s">
        <v>22151</v>
      </c>
    </row>
    <row r="995" spans="1:56" x14ac:dyDescent="0.3">
      <c r="A995" s="26" t="s">
        <v>5393</v>
      </c>
      <c r="B995" s="33" t="s">
        <v>7610</v>
      </c>
      <c r="C995" s="33" t="s">
        <v>6558</v>
      </c>
      <c r="D995" s="121" t="s">
        <v>5057</v>
      </c>
      <c r="E995" s="33" t="s">
        <v>1383</v>
      </c>
      <c r="F995" s="104" t="s">
        <v>9094</v>
      </c>
      <c r="G995" s="1" t="s">
        <v>1373</v>
      </c>
      <c r="H995" s="1">
        <v>13050</v>
      </c>
      <c r="I995" s="104" t="s">
        <v>9807</v>
      </c>
      <c r="J995" s="104" t="e">
        <v>#VALUE!</v>
      </c>
      <c r="K995" s="104" t="s">
        <v>5395</v>
      </c>
      <c r="L995" s="173">
        <v>9</v>
      </c>
      <c r="M995" s="173">
        <v>7</v>
      </c>
      <c r="N995" s="68">
        <v>1</v>
      </c>
      <c r="O995" s="85">
        <v>2</v>
      </c>
      <c r="P995" s="85">
        <v>0</v>
      </c>
      <c r="Q995" s="85">
        <v>0</v>
      </c>
      <c r="R995" s="85">
        <v>0</v>
      </c>
      <c r="S995" s="85">
        <v>0</v>
      </c>
      <c r="T995" s="85">
        <v>33.200000000000003</v>
      </c>
      <c r="U995" s="85">
        <v>33.200000000000003</v>
      </c>
      <c r="V995" s="85">
        <v>41</v>
      </c>
      <c r="W995" s="85">
        <v>27</v>
      </c>
      <c r="X995" s="85">
        <v>7</v>
      </c>
      <c r="Y995" s="85">
        <v>25</v>
      </c>
      <c r="Z995" s="85">
        <v>16</v>
      </c>
      <c r="AA995" s="87">
        <v>7.3192771084337345</v>
      </c>
      <c r="AB995" s="5">
        <v>1.7168674698795179</v>
      </c>
      <c r="AC995" s="5">
        <v>1</v>
      </c>
      <c r="AD995" s="5">
        <v>0</v>
      </c>
      <c r="AE995" s="5">
        <v>0</v>
      </c>
      <c r="AF995" s="5">
        <v>0</v>
      </c>
      <c r="AG995" s="5">
        <v>0</v>
      </c>
      <c r="AH995" s="5">
        <v>2.1551724137931036</v>
      </c>
      <c r="AI995" s="5">
        <v>-2.8217689662734955</v>
      </c>
      <c r="AJ995" s="88">
        <v>-2.3579906373589203</v>
      </c>
      <c r="AK995" s="5">
        <v>0</v>
      </c>
      <c r="AL995" s="5">
        <v>-2.0245871898393122</v>
      </c>
      <c r="AM995" s="84">
        <v>994</v>
      </c>
      <c r="AN995" s="7">
        <v>-2.0245871898393122</v>
      </c>
      <c r="AO995" s="130">
        <v>994</v>
      </c>
      <c r="AP995" s="18" t="s">
        <v>22151</v>
      </c>
      <c r="AQ995" s="49">
        <v>6.895458119358298</v>
      </c>
      <c r="AR995" s="7">
        <v>-8.9200453091976097</v>
      </c>
      <c r="AS995" s="84">
        <v>994</v>
      </c>
      <c r="AT995" s="154">
        <v>0</v>
      </c>
      <c r="AU995" s="42">
        <v>-18.364948465235493</v>
      </c>
      <c r="AV995" s="19"/>
      <c r="AW995" s="19">
        <v>0</v>
      </c>
      <c r="AX995" s="43">
        <v>0</v>
      </c>
      <c r="AY995" s="106">
        <v>412.68</v>
      </c>
      <c r="AZ995" s="106">
        <v>1465</v>
      </c>
      <c r="BA995" s="36">
        <v>-1052.32</v>
      </c>
      <c r="BB995" s="164">
        <v>332</v>
      </c>
      <c r="BC995" s="164">
        <v>477</v>
      </c>
      <c r="BD995" s="267" t="s">
        <v>22151</v>
      </c>
    </row>
    <row r="996" spans="1:56" x14ac:dyDescent="0.3">
      <c r="A996" s="26" t="s">
        <v>17666</v>
      </c>
      <c r="B996" s="33" t="s">
        <v>17667</v>
      </c>
      <c r="C996" s="33" t="s">
        <v>7451</v>
      </c>
      <c r="D996" s="121" t="s">
        <v>15061</v>
      </c>
      <c r="E996" s="33" t="s">
        <v>1565</v>
      </c>
      <c r="F996" s="147" t="s">
        <v>6120</v>
      </c>
      <c r="G996" s="1" t="s">
        <v>1373</v>
      </c>
      <c r="H996" s="26">
        <v>15906</v>
      </c>
      <c r="I996" s="148" t="s">
        <v>17668</v>
      </c>
      <c r="J996" s="148" t="e">
        <v>#VALUE!</v>
      </c>
      <c r="K996" s="148" t="s">
        <v>17296</v>
      </c>
      <c r="L996" s="176">
        <v>7</v>
      </c>
      <c r="M996" s="176">
        <v>1</v>
      </c>
      <c r="N996" s="68">
        <v>0</v>
      </c>
      <c r="O996" s="85">
        <v>1</v>
      </c>
      <c r="P996" s="85">
        <v>0</v>
      </c>
      <c r="Q996" s="95">
        <v>0</v>
      </c>
      <c r="R996" s="95">
        <v>0</v>
      </c>
      <c r="S996" s="95">
        <v>0</v>
      </c>
      <c r="T996" s="95">
        <v>16.100000000000001</v>
      </c>
      <c r="U996" s="95">
        <v>16.100000000000001</v>
      </c>
      <c r="V996" s="95">
        <v>24</v>
      </c>
      <c r="W996" s="95">
        <v>11</v>
      </c>
      <c r="X996" s="95">
        <v>4</v>
      </c>
      <c r="Y996" s="95">
        <v>10</v>
      </c>
      <c r="Z996" s="95">
        <v>10</v>
      </c>
      <c r="AA996" s="96">
        <v>6.1490683229813659</v>
      </c>
      <c r="AB996" s="27">
        <v>2.1118012422360248</v>
      </c>
      <c r="AC996" s="27">
        <v>0</v>
      </c>
      <c r="AD996" s="27">
        <v>0</v>
      </c>
      <c r="AE996" s="27">
        <v>0</v>
      </c>
      <c r="AF996" s="27">
        <v>0</v>
      </c>
      <c r="AG996" s="27">
        <v>0</v>
      </c>
      <c r="AH996" s="27">
        <v>0.86206896551724144</v>
      </c>
      <c r="AI996" s="27">
        <v>-0.91012102655351268</v>
      </c>
      <c r="AJ996" s="100">
        <v>-2.164504497788462</v>
      </c>
      <c r="AK996" s="27">
        <v>0</v>
      </c>
      <c r="AL996" s="27">
        <v>-2.2125565588247333</v>
      </c>
      <c r="AM996" s="101">
        <v>995</v>
      </c>
      <c r="AN996" s="90">
        <v>-2.2125565588247333</v>
      </c>
      <c r="AO996" s="252">
        <v>995</v>
      </c>
      <c r="AP996" s="151" t="s">
        <v>22151</v>
      </c>
      <c r="AQ996" s="69">
        <v>6.895458119358298</v>
      </c>
      <c r="AR996" s="90">
        <v>-9.1080146781830322</v>
      </c>
      <c r="AS996" s="101">
        <v>995</v>
      </c>
      <c r="AT996" s="96">
        <v>0</v>
      </c>
      <c r="AU996" s="43">
        <v>-18.773020063223033</v>
      </c>
      <c r="AV996" s="27"/>
      <c r="AW996" s="27">
        <v>0</v>
      </c>
      <c r="AX996" s="43">
        <v>0</v>
      </c>
      <c r="AY996" s="110">
        <v>750.66</v>
      </c>
      <c r="AZ996" s="110">
        <v>1467</v>
      </c>
      <c r="BA996" s="71">
        <v>-716.34</v>
      </c>
      <c r="BB996" s="162">
        <v>736</v>
      </c>
      <c r="BC996" s="162">
        <v>736</v>
      </c>
      <c r="BD996" s="267" t="s">
        <v>22151</v>
      </c>
    </row>
    <row r="997" spans="1:56" x14ac:dyDescent="0.3">
      <c r="A997" s="48" t="s">
        <v>14895</v>
      </c>
      <c r="B997" s="1" t="s">
        <v>14897</v>
      </c>
      <c r="C997" s="1" t="s">
        <v>14896</v>
      </c>
      <c r="D997" s="121" t="s">
        <v>14704</v>
      </c>
      <c r="E997" s="1" t="s">
        <v>1460</v>
      </c>
      <c r="F997" s="147" t="s">
        <v>9094</v>
      </c>
      <c r="G997" s="1" t="s">
        <v>1373</v>
      </c>
      <c r="H997" s="104">
        <v>16929</v>
      </c>
      <c r="I997" s="147" t="s">
        <v>14898</v>
      </c>
      <c r="J997" s="147" t="e">
        <v>#VALUE!</v>
      </c>
      <c r="K997" s="147" t="s">
        <v>15215</v>
      </c>
      <c r="L997" s="177">
        <v>7</v>
      </c>
      <c r="M997" s="177">
        <v>5</v>
      </c>
      <c r="N997" s="84">
        <v>0</v>
      </c>
      <c r="O997" s="86">
        <v>2</v>
      </c>
      <c r="P997" s="86">
        <v>0</v>
      </c>
      <c r="Q997" s="86">
        <v>0</v>
      </c>
      <c r="R997" s="86">
        <v>0</v>
      </c>
      <c r="S997" s="86">
        <v>0</v>
      </c>
      <c r="T997" s="86">
        <v>24.1</v>
      </c>
      <c r="U997" s="86">
        <v>24.1</v>
      </c>
      <c r="V997" s="86">
        <v>27.000000000000004</v>
      </c>
      <c r="W997" s="86">
        <v>24</v>
      </c>
      <c r="X997" s="86">
        <v>7</v>
      </c>
      <c r="Y997" s="86">
        <v>30.000000000000004</v>
      </c>
      <c r="Z997" s="86">
        <v>16</v>
      </c>
      <c r="AA997" s="49">
        <v>8.9626556016597512</v>
      </c>
      <c r="AB997" s="7">
        <v>1.7842323651452281</v>
      </c>
      <c r="AC997" s="7">
        <v>0</v>
      </c>
      <c r="AD997" s="7">
        <v>0</v>
      </c>
      <c r="AE997" s="7">
        <v>0</v>
      </c>
      <c r="AF997" s="7">
        <v>0</v>
      </c>
      <c r="AG997" s="7">
        <v>0</v>
      </c>
      <c r="AH997" s="7">
        <v>2.5862068965517246</v>
      </c>
      <c r="AI997" s="7">
        <v>-3.1602111440150376</v>
      </c>
      <c r="AJ997" s="89">
        <v>-1.9652090172724526</v>
      </c>
      <c r="AK997" s="7">
        <v>0</v>
      </c>
      <c r="AL997" s="7">
        <v>-2.5392132647357655</v>
      </c>
      <c r="AM997" s="84">
        <v>996</v>
      </c>
      <c r="AN997" s="50">
        <v>-2.5392132647357655</v>
      </c>
      <c r="AO997" s="249">
        <v>996</v>
      </c>
      <c r="AP997" s="153" t="s">
        <v>22151</v>
      </c>
      <c r="AQ997" s="49">
        <v>6.895458119358298</v>
      </c>
      <c r="AR997" s="50">
        <v>-9.434671384094063</v>
      </c>
      <c r="AS997" s="84">
        <v>996</v>
      </c>
      <c r="AT997" s="131">
        <v>0</v>
      </c>
      <c r="AU997" s="46">
        <v>-19.482174563735288</v>
      </c>
      <c r="AV997" s="20"/>
      <c r="AW997" s="20">
        <v>0</v>
      </c>
      <c r="AX997" s="43">
        <v>0</v>
      </c>
      <c r="AY997" s="110">
        <v>747.09</v>
      </c>
      <c r="AZ997" s="110">
        <v>1469</v>
      </c>
      <c r="BA997" s="71">
        <v>-721.91</v>
      </c>
      <c r="BB997" s="162">
        <v>661</v>
      </c>
      <c r="BC997" s="162">
        <v>744</v>
      </c>
      <c r="BD997" s="267" t="s">
        <v>22151</v>
      </c>
    </row>
    <row r="998" spans="1:56" x14ac:dyDescent="0.3">
      <c r="A998" s="284" t="s">
        <v>3049</v>
      </c>
      <c r="B998" s="33" t="s">
        <v>7508</v>
      </c>
      <c r="C998" s="33" t="s">
        <v>7073</v>
      </c>
      <c r="D998" s="121" t="s">
        <v>789</v>
      </c>
      <c r="E998" s="33" t="s">
        <v>1383</v>
      </c>
      <c r="F998" s="104" t="s">
        <v>9094</v>
      </c>
      <c r="G998" s="1" t="s">
        <v>1373</v>
      </c>
      <c r="H998" s="1">
        <v>3254</v>
      </c>
      <c r="I998" s="104" t="s">
        <v>9669</v>
      </c>
      <c r="J998" s="104" t="e">
        <v>#VALUE!</v>
      </c>
      <c r="K998" s="104" t="s">
        <v>6246</v>
      </c>
      <c r="L998" s="173">
        <v>4</v>
      </c>
      <c r="M998" s="173">
        <v>4</v>
      </c>
      <c r="N998" s="68">
        <v>0</v>
      </c>
      <c r="O998" s="85">
        <v>2</v>
      </c>
      <c r="P998" s="85">
        <v>0</v>
      </c>
      <c r="Q998" s="85">
        <v>0</v>
      </c>
      <c r="R998" s="85">
        <v>0</v>
      </c>
      <c r="S998" s="85">
        <v>0</v>
      </c>
      <c r="T998" s="85">
        <v>16.2</v>
      </c>
      <c r="U998" s="85">
        <v>16.2</v>
      </c>
      <c r="V998" s="85">
        <v>21</v>
      </c>
      <c r="W998" s="85">
        <v>18</v>
      </c>
      <c r="X998" s="85">
        <v>7</v>
      </c>
      <c r="Y998" s="85">
        <v>6</v>
      </c>
      <c r="Z998" s="85">
        <v>4</v>
      </c>
      <c r="AA998" s="87">
        <v>10</v>
      </c>
      <c r="AB998" s="5">
        <v>1.5432098765432098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0.51724137931034486</v>
      </c>
      <c r="AI998" s="5">
        <v>-2.627819737690928</v>
      </c>
      <c r="AJ998" s="88">
        <v>-0.62101910367168767</v>
      </c>
      <c r="AK998" s="5">
        <v>0</v>
      </c>
      <c r="AL998" s="54">
        <v>-2.7315974620522709</v>
      </c>
      <c r="AM998" s="81">
        <v>997</v>
      </c>
      <c r="AN998" s="57">
        <v>-2.7315974620522709</v>
      </c>
      <c r="AO998" s="149">
        <v>997</v>
      </c>
      <c r="AP998" s="62" t="s">
        <v>22151</v>
      </c>
      <c r="AQ998" s="56">
        <v>6.895458119358298</v>
      </c>
      <c r="AR998" s="57">
        <v>-9.6270555814105698</v>
      </c>
      <c r="AS998" s="81">
        <v>997</v>
      </c>
      <c r="AT998" s="79">
        <v>0</v>
      </c>
      <c r="AU998" s="60">
        <v>-19.899830521459897</v>
      </c>
      <c r="AV998" s="54"/>
      <c r="AW998" s="54">
        <v>0</v>
      </c>
      <c r="AX998" s="43">
        <v>0</v>
      </c>
      <c r="AY998" s="106">
        <v>748.05</v>
      </c>
      <c r="AZ998" s="106">
        <v>1471</v>
      </c>
      <c r="BA998" s="36">
        <v>-722.95</v>
      </c>
      <c r="BB998" s="164">
        <v>717</v>
      </c>
      <c r="BC998" s="164">
        <v>737</v>
      </c>
      <c r="BD998" s="267" t="s">
        <v>22151</v>
      </c>
    </row>
    <row r="999" spans="1:56" x14ac:dyDescent="0.3">
      <c r="A999" s="26" t="s">
        <v>2514</v>
      </c>
      <c r="B999" s="1" t="s">
        <v>7592</v>
      </c>
      <c r="C999" s="1" t="s">
        <v>7001</v>
      </c>
      <c r="D999" s="121" t="s">
        <v>851</v>
      </c>
      <c r="E999" s="1" t="s">
        <v>1430</v>
      </c>
      <c r="F999" s="147" t="s">
        <v>6120</v>
      </c>
      <c r="G999" s="1" t="s">
        <v>1373</v>
      </c>
      <c r="H999" s="1">
        <v>7593</v>
      </c>
      <c r="I999" s="147" t="s">
        <v>10019</v>
      </c>
      <c r="J999" s="147" t="e">
        <v>#VALUE!</v>
      </c>
      <c r="K999" s="147" t="s">
        <v>5850</v>
      </c>
      <c r="L999" s="177">
        <v>12</v>
      </c>
      <c r="M999" s="177">
        <v>9</v>
      </c>
      <c r="N999" s="68">
        <v>0.99999999999999989</v>
      </c>
      <c r="O999" s="85">
        <v>6</v>
      </c>
      <c r="P999" s="85">
        <v>0</v>
      </c>
      <c r="Q999" s="85">
        <v>0</v>
      </c>
      <c r="R999" s="85">
        <v>0</v>
      </c>
      <c r="S999" s="85">
        <v>0</v>
      </c>
      <c r="T999" s="85">
        <v>57.2</v>
      </c>
      <c r="U999" s="85">
        <v>57.2</v>
      </c>
      <c r="V999" s="85">
        <v>67</v>
      </c>
      <c r="W999" s="85">
        <v>45</v>
      </c>
      <c r="X999" s="85">
        <v>12</v>
      </c>
      <c r="Y999" s="85">
        <v>36</v>
      </c>
      <c r="Z999" s="85">
        <v>23</v>
      </c>
      <c r="AA999" s="87">
        <v>7.08041958041958</v>
      </c>
      <c r="AB999" s="5">
        <v>1.5734265734265733</v>
      </c>
      <c r="AC999" s="5">
        <v>0.99999999999999989</v>
      </c>
      <c r="AD999" s="5">
        <v>0</v>
      </c>
      <c r="AE999" s="5">
        <v>0</v>
      </c>
      <c r="AF999" s="5">
        <v>0</v>
      </c>
      <c r="AG999" s="5">
        <v>0</v>
      </c>
      <c r="AH999" s="5">
        <v>3.103448275862069</v>
      </c>
      <c r="AI999" s="5">
        <v>-4.2552571188998867</v>
      </c>
      <c r="AJ999" s="88">
        <v>-2.7143075199062503</v>
      </c>
      <c r="AK999" s="5">
        <v>0</v>
      </c>
      <c r="AL999" s="5">
        <v>-2.8661163629440685</v>
      </c>
      <c r="AM999" s="84">
        <v>998</v>
      </c>
      <c r="AN999" s="50">
        <v>-2.8661163629440685</v>
      </c>
      <c r="AO999" s="249">
        <v>998</v>
      </c>
      <c r="AP999" s="153" t="s">
        <v>22151</v>
      </c>
      <c r="AQ999" s="49">
        <v>6.895458119358298</v>
      </c>
      <c r="AR999" s="50">
        <v>-9.7615744823023665</v>
      </c>
      <c r="AS999" s="84">
        <v>998</v>
      </c>
      <c r="AT999" s="154">
        <v>0</v>
      </c>
      <c r="AU999" s="42">
        <v>-20.191863968945164</v>
      </c>
      <c r="AV999" s="19"/>
      <c r="AW999" s="19">
        <v>0</v>
      </c>
      <c r="AX999" s="43">
        <v>0</v>
      </c>
      <c r="AY999" s="110">
        <v>726.25</v>
      </c>
      <c r="AZ999" s="110">
        <v>1472</v>
      </c>
      <c r="BA999" s="71">
        <v>-745.75</v>
      </c>
      <c r="BB999" s="162">
        <v>560</v>
      </c>
      <c r="BC999" s="162">
        <v>748</v>
      </c>
      <c r="BD999" s="267" t="s">
        <v>22151</v>
      </c>
    </row>
    <row r="1000" spans="1:56" x14ac:dyDescent="0.3">
      <c r="A1000" s="26" t="s">
        <v>16997</v>
      </c>
      <c r="B1000" s="33" t="s">
        <v>16998</v>
      </c>
      <c r="C1000" s="33" t="s">
        <v>7526</v>
      </c>
      <c r="D1000" s="121" t="s">
        <v>15049</v>
      </c>
      <c r="E1000" s="33" t="s">
        <v>1426</v>
      </c>
      <c r="F1000" s="147" t="s">
        <v>6120</v>
      </c>
      <c r="G1000" s="1" t="s">
        <v>1373</v>
      </c>
      <c r="H1000" s="1">
        <v>18318</v>
      </c>
      <c r="I1000" s="147" t="s">
        <v>16999</v>
      </c>
      <c r="J1000" s="147" t="e">
        <v>#VALUE!</v>
      </c>
      <c r="K1000" s="147" t="s">
        <v>17000</v>
      </c>
      <c r="L1000" s="177">
        <v>11</v>
      </c>
      <c r="M1000" s="177">
        <v>0</v>
      </c>
      <c r="N1000" s="68">
        <v>0</v>
      </c>
      <c r="O1000" s="85">
        <v>0</v>
      </c>
      <c r="P1000" s="85">
        <v>0</v>
      </c>
      <c r="Q1000" s="85">
        <v>0</v>
      </c>
      <c r="R1000" s="85">
        <v>1</v>
      </c>
      <c r="S1000" s="85">
        <v>1</v>
      </c>
      <c r="T1000" s="85">
        <v>17.2</v>
      </c>
      <c r="U1000" s="85">
        <v>17.2</v>
      </c>
      <c r="V1000" s="85">
        <v>27</v>
      </c>
      <c r="W1000" s="85">
        <v>16</v>
      </c>
      <c r="X1000" s="85">
        <v>2</v>
      </c>
      <c r="Y1000" s="85">
        <v>16</v>
      </c>
      <c r="Z1000" s="85">
        <v>9</v>
      </c>
      <c r="AA1000" s="87">
        <v>8.3720930232558146</v>
      </c>
      <c r="AB1000" s="5">
        <v>2.0930232558139537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1.3793103448275863</v>
      </c>
      <c r="AI1000" s="5">
        <v>-2.0164373667489253</v>
      </c>
      <c r="AJ1000" s="88">
        <v>-2.2652425827648197</v>
      </c>
      <c r="AK1000" s="5">
        <v>0</v>
      </c>
      <c r="AL1000" s="5">
        <v>-2.9023696046861587</v>
      </c>
      <c r="AM1000" s="84">
        <v>999</v>
      </c>
      <c r="AN1000" s="50">
        <v>-2.9023696046861587</v>
      </c>
      <c r="AO1000" s="249">
        <v>999</v>
      </c>
      <c r="AP1000" s="153" t="s">
        <v>22151</v>
      </c>
      <c r="AQ1000" s="49">
        <v>6.895458119358298</v>
      </c>
      <c r="AR1000" s="50">
        <v>-9.7978277240444562</v>
      </c>
      <c r="AS1000" s="84">
        <v>999</v>
      </c>
      <c r="AT1000" s="154">
        <v>0</v>
      </c>
      <c r="AU1000" s="42">
        <v>-20.270567846974732</v>
      </c>
      <c r="AV1000" s="19"/>
      <c r="AW1000" s="19">
        <v>0</v>
      </c>
      <c r="AX1000" s="43">
        <v>0</v>
      </c>
      <c r="AY1000" s="110">
        <v>999</v>
      </c>
      <c r="AZ1000" s="110">
        <v>1473</v>
      </c>
      <c r="BA1000" s="71">
        <v>-474</v>
      </c>
      <c r="BB1000" s="162">
        <v>0</v>
      </c>
      <c r="BC1000" s="162">
        <v>0</v>
      </c>
      <c r="BD1000" s="267" t="s">
        <v>22151</v>
      </c>
    </row>
    <row r="1001" spans="1:56" x14ac:dyDescent="0.3">
      <c r="A1001" s="48" t="s">
        <v>17005</v>
      </c>
      <c r="B1001" s="1" t="s">
        <v>7735</v>
      </c>
      <c r="C1001" s="1" t="s">
        <v>6718</v>
      </c>
      <c r="D1001" s="121" t="s">
        <v>14711</v>
      </c>
      <c r="E1001" s="1" t="s">
        <v>1389</v>
      </c>
      <c r="F1001" s="147" t="s">
        <v>6120</v>
      </c>
      <c r="G1001" s="1" t="s">
        <v>1373</v>
      </c>
      <c r="H1001" s="104">
        <v>8004</v>
      </c>
      <c r="I1001" s="147" t="s">
        <v>17006</v>
      </c>
      <c r="J1001" s="147" t="e">
        <v>#VALUE!</v>
      </c>
      <c r="K1001" s="147" t="s">
        <v>17007</v>
      </c>
      <c r="L1001" s="177">
        <v>15.000000000000002</v>
      </c>
      <c r="M1001" s="177">
        <v>0</v>
      </c>
      <c r="N1001" s="84">
        <v>0</v>
      </c>
      <c r="O1001" s="86">
        <v>2</v>
      </c>
      <c r="P1001" s="86">
        <v>0</v>
      </c>
      <c r="Q1001" s="86">
        <v>1</v>
      </c>
      <c r="R1001" s="86">
        <v>2</v>
      </c>
      <c r="S1001" s="86">
        <v>3</v>
      </c>
      <c r="T1001" s="86">
        <v>13.1</v>
      </c>
      <c r="U1001" s="86">
        <v>13.1</v>
      </c>
      <c r="V1001" s="86">
        <v>23</v>
      </c>
      <c r="W1001" s="86">
        <v>14</v>
      </c>
      <c r="X1001" s="86">
        <v>5</v>
      </c>
      <c r="Y1001" s="86">
        <v>10</v>
      </c>
      <c r="Z1001" s="86">
        <v>9</v>
      </c>
      <c r="AA1001" s="49">
        <v>9.6183206106870234</v>
      </c>
      <c r="AB1001" s="7">
        <v>2.4427480916030535</v>
      </c>
      <c r="AC1001" s="7">
        <v>0</v>
      </c>
      <c r="AD1001" s="7">
        <v>0</v>
      </c>
      <c r="AE1001" s="7">
        <v>0.625</v>
      </c>
      <c r="AF1001" s="7">
        <v>0</v>
      </c>
      <c r="AG1001" s="7">
        <v>0</v>
      </c>
      <c r="AH1001" s="7">
        <v>0.86206896551724144</v>
      </c>
      <c r="AI1001" s="7">
        <v>-2.0033789767111387</v>
      </c>
      <c r="AJ1001" s="89">
        <v>-2.4756740636243735</v>
      </c>
      <c r="AK1001" s="7">
        <v>0</v>
      </c>
      <c r="AL1001" s="7">
        <v>-2.9919840748182707</v>
      </c>
      <c r="AM1001" s="84">
        <v>1000</v>
      </c>
      <c r="AN1001" s="50">
        <v>-2.9919840748182707</v>
      </c>
      <c r="AO1001" s="249">
        <v>1000</v>
      </c>
      <c r="AP1001" s="153" t="s">
        <v>22151</v>
      </c>
      <c r="AQ1001" s="49">
        <v>6.895458119358298</v>
      </c>
      <c r="AR1001" s="50">
        <v>-9.8874421941765682</v>
      </c>
      <c r="AS1001" s="84">
        <v>1000</v>
      </c>
      <c r="AT1001" s="131">
        <v>0</v>
      </c>
      <c r="AU1001" s="46">
        <v>-20.465116140811126</v>
      </c>
      <c r="AV1001" s="20"/>
      <c r="AW1001" s="20">
        <v>0</v>
      </c>
      <c r="AX1001" s="43">
        <v>0</v>
      </c>
      <c r="AY1001" s="110">
        <v>999</v>
      </c>
      <c r="AZ1001" s="110">
        <v>1474</v>
      </c>
      <c r="BA1001" s="71">
        <v>-475</v>
      </c>
      <c r="BB1001" s="162">
        <v>0</v>
      </c>
      <c r="BC1001" s="162">
        <v>0</v>
      </c>
      <c r="BD1001" s="267" t="s">
        <v>22151</v>
      </c>
    </row>
    <row r="1002" spans="1:56" x14ac:dyDescent="0.3">
      <c r="A1002" s="48" t="s">
        <v>2005</v>
      </c>
      <c r="B1002" s="1" t="s">
        <v>7872</v>
      </c>
      <c r="C1002" s="1" t="s">
        <v>6817</v>
      </c>
      <c r="D1002" s="121" t="s">
        <v>900</v>
      </c>
      <c r="E1002" s="1" t="s">
        <v>1426</v>
      </c>
      <c r="F1002" s="104" t="s">
        <v>6120</v>
      </c>
      <c r="G1002" s="1" t="s">
        <v>1373</v>
      </c>
      <c r="H1002" s="104">
        <v>5257</v>
      </c>
      <c r="I1002" s="104" t="s">
        <v>9410</v>
      </c>
      <c r="J1002" s="104" t="e">
        <v>#VALUE!</v>
      </c>
      <c r="K1002" s="104" t="s">
        <v>8554</v>
      </c>
      <c r="L1002" s="173">
        <v>21</v>
      </c>
      <c r="M1002" s="173">
        <v>0</v>
      </c>
      <c r="N1002" s="84">
        <v>1</v>
      </c>
      <c r="O1002" s="86">
        <v>3</v>
      </c>
      <c r="P1002" s="86">
        <v>0</v>
      </c>
      <c r="Q1002" s="86">
        <v>0</v>
      </c>
      <c r="R1002" s="86">
        <v>2</v>
      </c>
      <c r="S1002" s="86">
        <v>2</v>
      </c>
      <c r="T1002" s="86">
        <v>16.100000000000001</v>
      </c>
      <c r="U1002" s="86">
        <v>16.100000000000001</v>
      </c>
      <c r="V1002" s="86">
        <v>28</v>
      </c>
      <c r="W1002" s="86">
        <v>18</v>
      </c>
      <c r="X1002" s="86">
        <v>2</v>
      </c>
      <c r="Y1002" s="86">
        <v>15</v>
      </c>
      <c r="Z1002" s="86">
        <v>9</v>
      </c>
      <c r="AA1002" s="49">
        <v>10.062111801242235</v>
      </c>
      <c r="AB1002" s="7">
        <v>2.2981366459627326</v>
      </c>
      <c r="AC1002" s="7">
        <v>1</v>
      </c>
      <c r="AD1002" s="7">
        <v>0</v>
      </c>
      <c r="AE1002" s="7">
        <v>0</v>
      </c>
      <c r="AF1002" s="7">
        <v>0</v>
      </c>
      <c r="AG1002" s="7">
        <v>0</v>
      </c>
      <c r="AH1002" s="7">
        <v>1.2931034482758621</v>
      </c>
      <c r="AI1002" s="7">
        <v>-2.6397106218257993</v>
      </c>
      <c r="AJ1002" s="89">
        <v>-2.6719392208501276</v>
      </c>
      <c r="AK1002" s="7">
        <v>0</v>
      </c>
      <c r="AL1002" s="7">
        <v>-3.0185463944000648</v>
      </c>
      <c r="AM1002" s="84">
        <v>1001</v>
      </c>
      <c r="AN1002" s="7">
        <v>-3.0185463944000648</v>
      </c>
      <c r="AO1002" s="130">
        <v>1001</v>
      </c>
      <c r="AP1002" s="18" t="s">
        <v>22151</v>
      </c>
      <c r="AQ1002" s="49">
        <v>6.895458119358298</v>
      </c>
      <c r="AR1002" s="7">
        <v>-9.9140045137583623</v>
      </c>
      <c r="AS1002" s="84">
        <v>1001</v>
      </c>
      <c r="AT1002" s="131">
        <v>0</v>
      </c>
      <c r="AU1002" s="46">
        <v>-20.522781537340915</v>
      </c>
      <c r="AV1002" s="20"/>
      <c r="AW1002" s="20">
        <v>0</v>
      </c>
      <c r="AX1002" s="43">
        <v>0</v>
      </c>
      <c r="AY1002" s="106">
        <v>999</v>
      </c>
      <c r="AZ1002" s="106">
        <v>1475</v>
      </c>
      <c r="BA1002" s="36">
        <v>-476</v>
      </c>
      <c r="BB1002" s="164">
        <v>0</v>
      </c>
      <c r="BC1002" s="164">
        <v>0</v>
      </c>
      <c r="BD1002" s="267" t="s">
        <v>22151</v>
      </c>
    </row>
    <row r="1003" spans="1:56" x14ac:dyDescent="0.3">
      <c r="A1003" s="48" t="s">
        <v>12431</v>
      </c>
      <c r="B1003" s="33" t="s">
        <v>12432</v>
      </c>
      <c r="C1003" s="33" t="s">
        <v>7077</v>
      </c>
      <c r="D1003" s="121" t="s">
        <v>11379</v>
      </c>
      <c r="E1003" s="33" t="s">
        <v>1460</v>
      </c>
      <c r="F1003" s="104" t="s">
        <v>9094</v>
      </c>
      <c r="G1003" s="1" t="s">
        <v>1373</v>
      </c>
      <c r="H1003" s="104">
        <v>16943</v>
      </c>
      <c r="I1003" s="104" t="s">
        <v>13826</v>
      </c>
      <c r="J1003" s="104" t="e">
        <v>#VALUE!</v>
      </c>
      <c r="K1003" s="104" t="s">
        <v>12434</v>
      </c>
      <c r="L1003" s="173">
        <v>4</v>
      </c>
      <c r="M1003" s="173">
        <v>4</v>
      </c>
      <c r="N1003" s="84">
        <v>0</v>
      </c>
      <c r="O1003" s="86">
        <v>2</v>
      </c>
      <c r="P1003" s="86">
        <v>0</v>
      </c>
      <c r="Q1003" s="86">
        <v>0</v>
      </c>
      <c r="R1003" s="86">
        <v>0</v>
      </c>
      <c r="S1003" s="86">
        <v>0</v>
      </c>
      <c r="T1003" s="86">
        <v>13.2</v>
      </c>
      <c r="U1003" s="86">
        <v>13.2</v>
      </c>
      <c r="V1003" s="86">
        <v>20</v>
      </c>
      <c r="W1003" s="86">
        <v>17</v>
      </c>
      <c r="X1003" s="86">
        <v>4</v>
      </c>
      <c r="Y1003" s="86">
        <v>10</v>
      </c>
      <c r="Z1003" s="86">
        <v>6</v>
      </c>
      <c r="AA1003" s="49">
        <v>11.590909090909092</v>
      </c>
      <c r="AB1003" s="7">
        <v>1.9696969696969697</v>
      </c>
      <c r="AC1003" s="7">
        <v>0</v>
      </c>
      <c r="AD1003" s="7">
        <v>0</v>
      </c>
      <c r="AE1003" s="7">
        <v>0</v>
      </c>
      <c r="AF1003" s="7">
        <v>0</v>
      </c>
      <c r="AG1003" s="7">
        <v>0</v>
      </c>
      <c r="AH1003" s="7">
        <v>0.86206896551724144</v>
      </c>
      <c r="AI1003" s="7">
        <v>-2.7382692821103394</v>
      </c>
      <c r="AJ1003" s="89">
        <v>-1.4315245421197327</v>
      </c>
      <c r="AK1003" s="7">
        <v>0</v>
      </c>
      <c r="AL1003" s="7">
        <v>-3.3077248587128305</v>
      </c>
      <c r="AM1003" s="84">
        <v>1002</v>
      </c>
      <c r="AN1003" s="7">
        <v>-3.3077248587128305</v>
      </c>
      <c r="AO1003" s="130">
        <v>1002</v>
      </c>
      <c r="AP1003" s="18" t="s">
        <v>22151</v>
      </c>
      <c r="AQ1003" s="49">
        <v>6.895458119358298</v>
      </c>
      <c r="AR1003" s="7">
        <v>-10.203182978071128</v>
      </c>
      <c r="AS1003" s="84">
        <v>1002</v>
      </c>
      <c r="AT1003" s="131">
        <v>0</v>
      </c>
      <c r="AU1003" s="46">
        <v>-21.15057274966788</v>
      </c>
      <c r="AV1003" s="20"/>
      <c r="AW1003" s="20">
        <v>0</v>
      </c>
      <c r="AX1003" s="43">
        <v>0</v>
      </c>
      <c r="AY1003" s="106">
        <v>999</v>
      </c>
      <c r="AZ1003" s="106">
        <v>1476</v>
      </c>
      <c r="BA1003" s="36">
        <v>-477</v>
      </c>
      <c r="BB1003" s="164">
        <v>0</v>
      </c>
      <c r="BC1003" s="164">
        <v>0</v>
      </c>
      <c r="BD1003" s="267" t="s">
        <v>22151</v>
      </c>
    </row>
    <row r="1004" spans="1:56" x14ac:dyDescent="0.3">
      <c r="A1004" s="48" t="s">
        <v>12193</v>
      </c>
      <c r="B1004" s="33" t="s">
        <v>12194</v>
      </c>
      <c r="C1004" s="33" t="s">
        <v>7082</v>
      </c>
      <c r="D1004" s="121" t="s">
        <v>11339</v>
      </c>
      <c r="E1004" s="33" t="s">
        <v>1509</v>
      </c>
      <c r="F1004" s="104" t="s">
        <v>9094</v>
      </c>
      <c r="G1004" s="1" t="s">
        <v>1373</v>
      </c>
      <c r="H1004" s="104">
        <v>13696</v>
      </c>
      <c r="I1004" s="104" t="s">
        <v>11765</v>
      </c>
      <c r="J1004" s="104" t="e">
        <v>#VALUE!</v>
      </c>
      <c r="K1004" s="104" t="s">
        <v>12196</v>
      </c>
      <c r="L1004" s="173">
        <v>6</v>
      </c>
      <c r="M1004" s="173">
        <v>4</v>
      </c>
      <c r="N1004" s="84">
        <v>0</v>
      </c>
      <c r="O1004" s="86">
        <v>0</v>
      </c>
      <c r="P1004" s="86">
        <v>0</v>
      </c>
      <c r="Q1004" s="86">
        <v>0</v>
      </c>
      <c r="R1004" s="86">
        <v>1</v>
      </c>
      <c r="S1004" s="86">
        <v>1</v>
      </c>
      <c r="T1004" s="86">
        <v>14</v>
      </c>
      <c r="U1004" s="86">
        <v>14</v>
      </c>
      <c r="V1004" s="86">
        <v>22</v>
      </c>
      <c r="W1004" s="86">
        <v>15</v>
      </c>
      <c r="X1004" s="86">
        <v>4</v>
      </c>
      <c r="Y1004" s="86">
        <v>9</v>
      </c>
      <c r="Z1004" s="86">
        <v>8</v>
      </c>
      <c r="AA1004" s="49">
        <v>9.6428571428571423</v>
      </c>
      <c r="AB1004" s="7">
        <v>2.1428571428571428</v>
      </c>
      <c r="AC1004" s="7">
        <v>0</v>
      </c>
      <c r="AD1004" s="7">
        <v>0</v>
      </c>
      <c r="AE1004" s="7">
        <v>0</v>
      </c>
      <c r="AF1004" s="7">
        <v>0</v>
      </c>
      <c r="AG1004" s="7">
        <v>0</v>
      </c>
      <c r="AH1004" s="7">
        <v>0.77586206896551724</v>
      </c>
      <c r="AI1004" s="7">
        <v>-2.1456144119888734</v>
      </c>
      <c r="AJ1004" s="89">
        <v>-1.9397098194555662</v>
      </c>
      <c r="AK1004" s="7">
        <v>0</v>
      </c>
      <c r="AL1004" s="7">
        <v>-3.3094621624789222</v>
      </c>
      <c r="AM1004" s="84">
        <v>1003</v>
      </c>
      <c r="AN1004" s="7">
        <v>-3.3094621624789222</v>
      </c>
      <c r="AO1004" s="130">
        <v>1003</v>
      </c>
      <c r="AP1004" s="18" t="s">
        <v>22151</v>
      </c>
      <c r="AQ1004" s="49">
        <v>6.895458119358298</v>
      </c>
      <c r="AR1004" s="7">
        <v>-10.20492028183722</v>
      </c>
      <c r="AS1004" s="84">
        <v>1003</v>
      </c>
      <c r="AT1004" s="131">
        <v>0</v>
      </c>
      <c r="AU1004" s="46">
        <v>-21.15434434462426</v>
      </c>
      <c r="AV1004" s="20"/>
      <c r="AW1004" s="20">
        <v>0</v>
      </c>
      <c r="AX1004" s="43">
        <v>0</v>
      </c>
      <c r="AY1004" s="106">
        <v>999</v>
      </c>
      <c r="AZ1004" s="106">
        <v>1477</v>
      </c>
      <c r="BA1004" s="36">
        <v>-478</v>
      </c>
      <c r="BB1004" s="164">
        <v>0</v>
      </c>
      <c r="BC1004" s="164">
        <v>0</v>
      </c>
      <c r="BD1004" s="267" t="s">
        <v>22151</v>
      </c>
    </row>
    <row r="1005" spans="1:56" x14ac:dyDescent="0.3">
      <c r="A1005" s="48" t="s">
        <v>14601</v>
      </c>
      <c r="B1005" s="33" t="s">
        <v>14602</v>
      </c>
      <c r="C1005" s="33" t="s">
        <v>6602</v>
      </c>
      <c r="D1005" s="121" t="s">
        <v>14538</v>
      </c>
      <c r="E1005" s="33" t="s">
        <v>1437</v>
      </c>
      <c r="F1005" s="104" t="s">
        <v>9094</v>
      </c>
      <c r="G1005" s="1" t="s">
        <v>1373</v>
      </c>
      <c r="H1005" s="104">
        <v>19316</v>
      </c>
      <c r="I1005" s="104" t="s">
        <v>14603</v>
      </c>
      <c r="J1005" s="104" t="e">
        <v>#VALUE!</v>
      </c>
      <c r="K1005" s="104" t="s">
        <v>15147</v>
      </c>
      <c r="L1005" s="173">
        <v>4</v>
      </c>
      <c r="M1005" s="173">
        <v>2</v>
      </c>
      <c r="N1005" s="84">
        <v>0</v>
      </c>
      <c r="O1005" s="86">
        <v>2</v>
      </c>
      <c r="P1005" s="86">
        <v>0</v>
      </c>
      <c r="Q1005" s="86">
        <v>0</v>
      </c>
      <c r="R1005" s="86">
        <v>0</v>
      </c>
      <c r="S1005" s="86">
        <v>0</v>
      </c>
      <c r="T1005" s="86">
        <v>11</v>
      </c>
      <c r="U1005" s="86">
        <v>11</v>
      </c>
      <c r="V1005" s="86">
        <v>17</v>
      </c>
      <c r="W1005" s="86">
        <v>16</v>
      </c>
      <c r="X1005" s="86">
        <v>2</v>
      </c>
      <c r="Y1005" s="86">
        <v>12</v>
      </c>
      <c r="Z1005" s="86">
        <v>9</v>
      </c>
      <c r="AA1005" s="49">
        <v>13.090909090909092</v>
      </c>
      <c r="AB1005" s="7">
        <v>2.3636363636363638</v>
      </c>
      <c r="AC1005" s="7">
        <v>0</v>
      </c>
      <c r="AD1005" s="7">
        <v>0</v>
      </c>
      <c r="AE1005" s="7">
        <v>0</v>
      </c>
      <c r="AF1005" s="7">
        <v>0</v>
      </c>
      <c r="AG1005" s="7">
        <v>0</v>
      </c>
      <c r="AH1005" s="7">
        <v>1.0344827586206897</v>
      </c>
      <c r="AI1005" s="7">
        <v>-2.7535938723054167</v>
      </c>
      <c r="AJ1005" s="89">
        <v>-1.9081313756954186</v>
      </c>
      <c r="AK1005" s="7">
        <v>0</v>
      </c>
      <c r="AL1005" s="7">
        <v>-3.6272424893801456</v>
      </c>
      <c r="AM1005" s="84">
        <v>1004</v>
      </c>
      <c r="AN1005" s="7">
        <v>-3.6272424893801456</v>
      </c>
      <c r="AO1005" s="130">
        <v>1004</v>
      </c>
      <c r="AP1005" s="18" t="s">
        <v>22151</v>
      </c>
      <c r="AQ1005" s="49">
        <v>6.895458119358298</v>
      </c>
      <c r="AR1005" s="7">
        <v>-10.522700608738443</v>
      </c>
      <c r="AS1005" s="84">
        <v>1004</v>
      </c>
      <c r="AT1005" s="131">
        <v>0</v>
      </c>
      <c r="AU1005" s="46">
        <v>-21.844228693906945</v>
      </c>
      <c r="AV1005" s="20"/>
      <c r="AW1005" s="20">
        <v>0</v>
      </c>
      <c r="AX1005" s="43">
        <v>0</v>
      </c>
      <c r="AY1005" s="106">
        <v>671.55</v>
      </c>
      <c r="AZ1005" s="106">
        <v>1478</v>
      </c>
      <c r="BA1005" s="36">
        <v>-806.45</v>
      </c>
      <c r="BB1005" s="164">
        <v>568</v>
      </c>
      <c r="BC1005" s="164">
        <v>733</v>
      </c>
      <c r="BD1005" s="267" t="s">
        <v>22151</v>
      </c>
    </row>
    <row r="1006" spans="1:56" x14ac:dyDescent="0.3">
      <c r="A1006" s="114" t="s">
        <v>9812</v>
      </c>
      <c r="B1006" s="33" t="s">
        <v>9814</v>
      </c>
      <c r="C1006" s="33" t="s">
        <v>6828</v>
      </c>
      <c r="D1006" s="121" t="s">
        <v>9813</v>
      </c>
      <c r="E1006" s="33" t="s">
        <v>1426</v>
      </c>
      <c r="F1006" s="134" t="s">
        <v>6120</v>
      </c>
      <c r="G1006" s="1" t="s">
        <v>1373</v>
      </c>
      <c r="H1006" s="114">
        <v>13361</v>
      </c>
      <c r="I1006" s="134" t="s">
        <v>9815</v>
      </c>
      <c r="J1006" s="134" t="e">
        <v>#VALUE!</v>
      </c>
      <c r="K1006" s="134" t="s">
        <v>9816</v>
      </c>
      <c r="L1006" s="174">
        <v>9</v>
      </c>
      <c r="M1006" s="174">
        <v>6</v>
      </c>
      <c r="N1006" s="115">
        <v>0</v>
      </c>
      <c r="O1006" s="135">
        <v>5</v>
      </c>
      <c r="P1006" s="135">
        <v>0</v>
      </c>
      <c r="Q1006" s="135">
        <v>0</v>
      </c>
      <c r="R1006" s="135">
        <v>0</v>
      </c>
      <c r="S1006" s="135">
        <v>0</v>
      </c>
      <c r="T1006" s="135">
        <v>30.2</v>
      </c>
      <c r="U1006" s="135">
        <v>30.2</v>
      </c>
      <c r="V1006" s="135">
        <v>42</v>
      </c>
      <c r="W1006" s="135">
        <v>33</v>
      </c>
      <c r="X1006" s="135">
        <v>14</v>
      </c>
      <c r="Y1006" s="135">
        <v>36</v>
      </c>
      <c r="Z1006" s="135">
        <v>10</v>
      </c>
      <c r="AA1006" s="136">
        <v>9.8344370860927146</v>
      </c>
      <c r="AB1006" s="116">
        <v>1.7218543046357617</v>
      </c>
      <c r="AC1006" s="116">
        <v>0</v>
      </c>
      <c r="AD1006" s="116">
        <v>0</v>
      </c>
      <c r="AE1006" s="116">
        <v>0</v>
      </c>
      <c r="AF1006" s="116">
        <v>0</v>
      </c>
      <c r="AG1006" s="116">
        <v>0</v>
      </c>
      <c r="AH1006" s="116">
        <v>3.103448275862069</v>
      </c>
      <c r="AI1006" s="116">
        <v>-4.5993014846980911</v>
      </c>
      <c r="AJ1006" s="137">
        <v>-2.1676013111041934</v>
      </c>
      <c r="AK1006" s="116">
        <v>0</v>
      </c>
      <c r="AL1006" s="116">
        <v>-3.6634545199402155</v>
      </c>
      <c r="AM1006" s="138">
        <v>1005</v>
      </c>
      <c r="AN1006" s="139">
        <v>-3.6634545199402155</v>
      </c>
      <c r="AO1006" s="140">
        <v>1005</v>
      </c>
      <c r="AP1006" s="141" t="s">
        <v>22151</v>
      </c>
      <c r="AQ1006" s="70">
        <v>6.895458119358298</v>
      </c>
      <c r="AR1006" s="139">
        <v>-10.558912639298514</v>
      </c>
      <c r="AS1006" s="138">
        <v>1005</v>
      </c>
      <c r="AT1006" s="136">
        <v>0</v>
      </c>
      <c r="AU1006" s="117">
        <v>-21.922843104631323</v>
      </c>
      <c r="AV1006" s="116"/>
      <c r="AW1006" s="116">
        <v>0</v>
      </c>
      <c r="AX1006" s="43">
        <v>0</v>
      </c>
      <c r="AY1006" s="138">
        <v>544.48</v>
      </c>
      <c r="AZ1006" s="138">
        <v>1479</v>
      </c>
      <c r="BA1006" s="139">
        <v>-934.52</v>
      </c>
      <c r="BB1006" s="165">
        <v>404</v>
      </c>
      <c r="BC1006" s="165">
        <v>692</v>
      </c>
      <c r="BD1006" s="267" t="s">
        <v>22151</v>
      </c>
    </row>
    <row r="1007" spans="1:56" x14ac:dyDescent="0.3">
      <c r="A1007" s="53" t="s">
        <v>13455</v>
      </c>
      <c r="B1007" s="53" t="s">
        <v>13456</v>
      </c>
      <c r="C1007" s="53" t="s">
        <v>6862</v>
      </c>
      <c r="D1007" s="121" t="s">
        <v>11729</v>
      </c>
      <c r="E1007" s="53" t="s">
        <v>1426</v>
      </c>
      <c r="F1007" s="147" t="s">
        <v>6120</v>
      </c>
      <c r="G1007" s="1" t="s">
        <v>1373</v>
      </c>
      <c r="H1007" s="1">
        <v>14862</v>
      </c>
      <c r="I1007" s="147" t="s">
        <v>11261</v>
      </c>
      <c r="J1007" s="147" t="e">
        <v>#VALUE!</v>
      </c>
      <c r="K1007" s="147" t="s">
        <v>14102</v>
      </c>
      <c r="L1007" s="177">
        <v>8</v>
      </c>
      <c r="M1007" s="177">
        <v>7</v>
      </c>
      <c r="N1007" s="68">
        <v>0</v>
      </c>
      <c r="O1007" s="85">
        <v>4</v>
      </c>
      <c r="P1007" s="85">
        <v>0</v>
      </c>
      <c r="Q1007" s="85">
        <v>0</v>
      </c>
      <c r="R1007" s="85">
        <v>0</v>
      </c>
      <c r="S1007" s="85">
        <v>0</v>
      </c>
      <c r="T1007" s="85">
        <v>28.2</v>
      </c>
      <c r="U1007" s="85">
        <v>28.2</v>
      </c>
      <c r="V1007" s="85">
        <v>42</v>
      </c>
      <c r="W1007" s="85">
        <v>26</v>
      </c>
      <c r="X1007" s="85">
        <v>9</v>
      </c>
      <c r="Y1007" s="85">
        <v>28</v>
      </c>
      <c r="Z1007" s="85">
        <v>14</v>
      </c>
      <c r="AA1007" s="87">
        <v>8.297872340425533</v>
      </c>
      <c r="AB1007" s="5">
        <v>1.9858156028368794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2.4137931034482758</v>
      </c>
      <c r="AI1007" s="5">
        <v>-3.1613183521856949</v>
      </c>
      <c r="AJ1007" s="88">
        <v>-3.2428123112872771</v>
      </c>
      <c r="AK1007" s="5">
        <v>0</v>
      </c>
      <c r="AL1007" s="54">
        <v>-3.9903375600246962</v>
      </c>
      <c r="AM1007" s="81">
        <v>1006</v>
      </c>
      <c r="AN1007" s="58">
        <v>-3.9903375600246962</v>
      </c>
      <c r="AO1007" s="251">
        <v>1006</v>
      </c>
      <c r="AP1007" s="152" t="s">
        <v>22151</v>
      </c>
      <c r="AQ1007" s="56">
        <v>6.895458119358298</v>
      </c>
      <c r="AR1007" s="58">
        <v>-10.885795679382994</v>
      </c>
      <c r="AS1007" s="81">
        <v>1006</v>
      </c>
      <c r="AT1007" s="79">
        <v>0</v>
      </c>
      <c r="AU1007" s="60">
        <v>-22.632488964711026</v>
      </c>
      <c r="AV1007" s="54"/>
      <c r="AW1007" s="54">
        <v>0</v>
      </c>
      <c r="AX1007" s="43">
        <v>0</v>
      </c>
      <c r="AY1007" s="110">
        <v>999</v>
      </c>
      <c r="AZ1007" s="110">
        <v>1480</v>
      </c>
      <c r="BA1007" s="71">
        <v>-481</v>
      </c>
      <c r="BB1007" s="162">
        <v>0</v>
      </c>
      <c r="BC1007" s="162">
        <v>0</v>
      </c>
      <c r="BD1007" s="267" t="s">
        <v>22151</v>
      </c>
    </row>
    <row r="1008" spans="1:56" x14ac:dyDescent="0.3">
      <c r="A1008" s="53" t="s">
        <v>15884</v>
      </c>
      <c r="B1008" s="1" t="s">
        <v>15886</v>
      </c>
      <c r="C1008" s="1" t="s">
        <v>7082</v>
      </c>
      <c r="D1008" s="121" t="s">
        <v>15885</v>
      </c>
      <c r="E1008" s="1" t="s">
        <v>1392</v>
      </c>
      <c r="F1008" s="147" t="s">
        <v>6120</v>
      </c>
      <c r="G1008" s="1" t="s">
        <v>1373</v>
      </c>
      <c r="H1008" s="1">
        <v>19191</v>
      </c>
      <c r="I1008" s="147" t="s">
        <v>15887</v>
      </c>
      <c r="J1008" s="147" t="e">
        <v>#VALUE!</v>
      </c>
      <c r="K1008" s="147" t="s">
        <v>15888</v>
      </c>
      <c r="L1008" s="177">
        <v>4</v>
      </c>
      <c r="M1008" s="177">
        <v>1</v>
      </c>
      <c r="N1008" s="68">
        <v>0</v>
      </c>
      <c r="O1008" s="85">
        <v>0</v>
      </c>
      <c r="P1008" s="85">
        <v>0</v>
      </c>
      <c r="Q1008" s="85">
        <v>0</v>
      </c>
      <c r="R1008" s="85">
        <v>0</v>
      </c>
      <c r="S1008" s="85">
        <v>0</v>
      </c>
      <c r="T1008" s="85">
        <v>10.199999999999999</v>
      </c>
      <c r="U1008" s="85">
        <v>10.199999999999999</v>
      </c>
      <c r="V1008" s="85">
        <v>21</v>
      </c>
      <c r="W1008" s="85">
        <v>15</v>
      </c>
      <c r="X1008" s="85">
        <v>5</v>
      </c>
      <c r="Y1008" s="85">
        <v>4</v>
      </c>
      <c r="Z1008" s="85">
        <v>3</v>
      </c>
      <c r="AA1008" s="87">
        <v>13.23529411764706</v>
      </c>
      <c r="AB1008" s="5">
        <v>2.3529411764705883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0.34482758620689657</v>
      </c>
      <c r="AI1008" s="5">
        <v>-2.5996004952562952</v>
      </c>
      <c r="AJ1008" s="88">
        <v>-1.7393771490950616</v>
      </c>
      <c r="AK1008" s="5">
        <v>0</v>
      </c>
      <c r="AL1008" s="54">
        <v>-3.9941500581444602</v>
      </c>
      <c r="AM1008" s="81">
        <v>1007</v>
      </c>
      <c r="AN1008" s="58">
        <v>-3.9941500581444602</v>
      </c>
      <c r="AO1008" s="251">
        <v>1007</v>
      </c>
      <c r="AP1008" s="152" t="s">
        <v>22151</v>
      </c>
      <c r="AQ1008" s="56">
        <v>6.895458119358298</v>
      </c>
      <c r="AR1008" s="58">
        <v>-10.889608177502758</v>
      </c>
      <c r="AS1008" s="81">
        <v>1007</v>
      </c>
      <c r="AT1008" s="79">
        <v>0</v>
      </c>
      <c r="AU1008" s="60">
        <v>-22.640765697289606</v>
      </c>
      <c r="AV1008" s="54"/>
      <c r="AW1008" s="54">
        <v>0</v>
      </c>
      <c r="AX1008" s="43">
        <v>0</v>
      </c>
      <c r="AY1008" s="110">
        <v>999</v>
      </c>
      <c r="AZ1008" s="110">
        <v>1481</v>
      </c>
      <c r="BA1008" s="71">
        <v>-482</v>
      </c>
      <c r="BB1008" s="162">
        <v>0</v>
      </c>
      <c r="BC1008" s="162">
        <v>0</v>
      </c>
      <c r="BD1008" s="267" t="s">
        <v>22151</v>
      </c>
    </row>
    <row r="1009" spans="1:56" x14ac:dyDescent="0.3">
      <c r="A1009" s="26" t="s">
        <v>3496</v>
      </c>
      <c r="B1009" s="33" t="s">
        <v>6694</v>
      </c>
      <c r="C1009" s="33" t="s">
        <v>6639</v>
      </c>
      <c r="D1009" s="121" t="s">
        <v>1277</v>
      </c>
      <c r="E1009" s="33" t="s">
        <v>1395</v>
      </c>
      <c r="F1009" s="147" t="s">
        <v>9094</v>
      </c>
      <c r="G1009" s="1" t="s">
        <v>1373</v>
      </c>
      <c r="H1009" s="1">
        <v>11682</v>
      </c>
      <c r="I1009" s="147" t="s">
        <v>9417</v>
      </c>
      <c r="J1009" s="147" t="e">
        <v>#VALUE!</v>
      </c>
      <c r="K1009" s="147" t="s">
        <v>5869</v>
      </c>
      <c r="L1009" s="177">
        <v>5</v>
      </c>
      <c r="M1009" s="177">
        <v>5</v>
      </c>
      <c r="N1009" s="68">
        <v>0</v>
      </c>
      <c r="O1009" s="85">
        <v>3</v>
      </c>
      <c r="P1009" s="85">
        <v>0</v>
      </c>
      <c r="Q1009" s="85">
        <v>0</v>
      </c>
      <c r="R1009" s="85">
        <v>0</v>
      </c>
      <c r="S1009" s="85">
        <v>0</v>
      </c>
      <c r="T1009" s="85">
        <v>20</v>
      </c>
      <c r="U1009" s="85">
        <v>20</v>
      </c>
      <c r="V1009" s="85">
        <v>32</v>
      </c>
      <c r="W1009" s="85">
        <v>22</v>
      </c>
      <c r="X1009" s="85">
        <v>6</v>
      </c>
      <c r="Y1009" s="85">
        <v>17</v>
      </c>
      <c r="Z1009" s="85">
        <v>10</v>
      </c>
      <c r="AA1009" s="87">
        <v>9.9</v>
      </c>
      <c r="AB1009" s="5">
        <v>2.1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1.4655172413793105</v>
      </c>
      <c r="AI1009" s="5">
        <v>-3.159081276857556</v>
      </c>
      <c r="AJ1009" s="88">
        <v>-2.67144235510349</v>
      </c>
      <c r="AK1009" s="5">
        <v>0</v>
      </c>
      <c r="AL1009" s="5">
        <v>-4.3650063905817351</v>
      </c>
      <c r="AM1009" s="84">
        <v>1008</v>
      </c>
      <c r="AN1009" s="50">
        <v>-4.3650063905817351</v>
      </c>
      <c r="AO1009" s="249">
        <v>1008</v>
      </c>
      <c r="AP1009" s="153" t="s">
        <v>22151</v>
      </c>
      <c r="AQ1009" s="49">
        <v>6.895458119358298</v>
      </c>
      <c r="AR1009" s="50">
        <v>-11.260464509940032</v>
      </c>
      <c r="AS1009" s="84">
        <v>1008</v>
      </c>
      <c r="AT1009" s="154">
        <v>0</v>
      </c>
      <c r="AU1009" s="42">
        <v>-23.445875258588465</v>
      </c>
      <c r="AV1009" s="19"/>
      <c r="AW1009" s="19">
        <v>0</v>
      </c>
      <c r="AX1009" s="43">
        <v>0</v>
      </c>
      <c r="AY1009" s="110">
        <v>409.5</v>
      </c>
      <c r="AZ1009" s="110">
        <v>1482</v>
      </c>
      <c r="BA1009" s="71">
        <v>-1072.5</v>
      </c>
      <c r="BB1009" s="162">
        <v>331</v>
      </c>
      <c r="BC1009" s="162">
        <v>476</v>
      </c>
      <c r="BD1009" s="267" t="s">
        <v>22151</v>
      </c>
    </row>
    <row r="1010" spans="1:56" x14ac:dyDescent="0.3">
      <c r="A1010" s="179" t="s">
        <v>2192</v>
      </c>
      <c r="B1010" s="1" t="s">
        <v>7589</v>
      </c>
      <c r="C1010" s="1" t="s">
        <v>6623</v>
      </c>
      <c r="D1010" s="121" t="s">
        <v>741</v>
      </c>
      <c r="E1010" s="1" t="s">
        <v>1470</v>
      </c>
      <c r="F1010" s="147" t="s">
        <v>6120</v>
      </c>
      <c r="G1010" s="1" t="s">
        <v>1373</v>
      </c>
      <c r="H1010" s="216">
        <v>11713</v>
      </c>
      <c r="I1010" s="218" t="s">
        <v>10049</v>
      </c>
      <c r="J1010" s="220" t="e">
        <v>#VALUE!</v>
      </c>
      <c r="K1010" s="220" t="s">
        <v>5624</v>
      </c>
      <c r="L1010" s="176">
        <v>7</v>
      </c>
      <c r="M1010" s="176">
        <v>4</v>
      </c>
      <c r="N1010" s="221">
        <v>0</v>
      </c>
      <c r="O1010" s="95">
        <v>2.9999999999999996</v>
      </c>
      <c r="P1010" s="95">
        <v>0</v>
      </c>
      <c r="Q1010" s="222">
        <v>0</v>
      </c>
      <c r="R1010" s="95">
        <v>0</v>
      </c>
      <c r="S1010" s="95">
        <v>0</v>
      </c>
      <c r="T1010" s="222">
        <v>11.2</v>
      </c>
      <c r="U1010" s="222">
        <v>11.2</v>
      </c>
      <c r="V1010" s="222">
        <v>27.000000000000004</v>
      </c>
      <c r="W1010" s="222">
        <v>15</v>
      </c>
      <c r="X1010" s="222">
        <v>5.9999999999999991</v>
      </c>
      <c r="Y1010" s="222">
        <v>10</v>
      </c>
      <c r="Z1010" s="222">
        <v>5</v>
      </c>
      <c r="AA1010" s="223">
        <v>12.053571428571429</v>
      </c>
      <c r="AB1010" s="224">
        <v>2.8571428571428572</v>
      </c>
      <c r="AC1010" s="224">
        <v>0</v>
      </c>
      <c r="AD1010" s="245">
        <v>0</v>
      </c>
      <c r="AE1010" s="224">
        <v>0</v>
      </c>
      <c r="AF1010" s="245">
        <v>0</v>
      </c>
      <c r="AG1010" s="245">
        <v>0</v>
      </c>
      <c r="AH1010" s="224">
        <v>0.86206896551724144</v>
      </c>
      <c r="AI1010" s="224">
        <v>-2.4792768647450734</v>
      </c>
      <c r="AJ1010" s="227">
        <v>-2.8921414059265422</v>
      </c>
      <c r="AK1010" s="224">
        <v>0</v>
      </c>
      <c r="AL1010" s="228">
        <v>-4.509349305154374</v>
      </c>
      <c r="AM1010" s="229">
        <v>1009</v>
      </c>
      <c r="AN1010" s="231">
        <v>-4.509349305154374</v>
      </c>
      <c r="AO1010" s="205">
        <v>1009</v>
      </c>
      <c r="AP1010" s="234" t="s">
        <v>22151</v>
      </c>
      <c r="AQ1010" s="235">
        <v>6.895458119358298</v>
      </c>
      <c r="AR1010" s="237">
        <v>-11.404807424512672</v>
      </c>
      <c r="AS1010" s="238">
        <v>1009</v>
      </c>
      <c r="AT1010" s="223">
        <v>0</v>
      </c>
      <c r="AU1010" s="239">
        <v>-23.759236122253462</v>
      </c>
      <c r="AV1010" s="224"/>
      <c r="AW1010" s="224">
        <v>0</v>
      </c>
      <c r="AX1010" s="43">
        <v>0</v>
      </c>
      <c r="AY1010" s="254">
        <v>999</v>
      </c>
      <c r="AZ1010" s="107">
        <v>1483</v>
      </c>
      <c r="BA1010" s="226">
        <v>-484</v>
      </c>
      <c r="BB1010" s="258">
        <v>0</v>
      </c>
      <c r="BC1010" s="258">
        <v>0</v>
      </c>
      <c r="BD1010" s="267" t="s">
        <v>22151</v>
      </c>
    </row>
    <row r="1011" spans="1:56" x14ac:dyDescent="0.3">
      <c r="A1011" s="26" t="s">
        <v>12500</v>
      </c>
      <c r="B1011" s="33" t="s">
        <v>12179</v>
      </c>
      <c r="C1011" s="33" t="s">
        <v>6596</v>
      </c>
      <c r="D1011" s="121" t="s">
        <v>11363</v>
      </c>
      <c r="E1011" s="33" t="s">
        <v>1405</v>
      </c>
      <c r="F1011" s="147" t="s">
        <v>6120</v>
      </c>
      <c r="G1011" s="1" t="s">
        <v>1373</v>
      </c>
      <c r="H1011" s="1">
        <v>13218</v>
      </c>
      <c r="I1011" s="147" t="s">
        <v>11793</v>
      </c>
      <c r="J1011" s="147" t="e">
        <v>#VALUE!</v>
      </c>
      <c r="K1011" s="147" t="s">
        <v>12502</v>
      </c>
      <c r="L1011" s="177">
        <v>10</v>
      </c>
      <c r="M1011" s="177">
        <v>10</v>
      </c>
      <c r="N1011" s="68">
        <v>0</v>
      </c>
      <c r="O1011" s="85">
        <v>2</v>
      </c>
      <c r="P1011" s="85">
        <v>0</v>
      </c>
      <c r="Q1011" s="85">
        <v>0</v>
      </c>
      <c r="R1011" s="85">
        <v>0</v>
      </c>
      <c r="S1011" s="85">
        <v>0</v>
      </c>
      <c r="T1011" s="85">
        <v>27.2</v>
      </c>
      <c r="U1011" s="85">
        <v>27.2</v>
      </c>
      <c r="V1011" s="85">
        <v>45</v>
      </c>
      <c r="W1011" s="85">
        <v>27</v>
      </c>
      <c r="X1011" s="85">
        <v>8</v>
      </c>
      <c r="Y1011" s="85">
        <v>20</v>
      </c>
      <c r="Z1011" s="85">
        <v>12</v>
      </c>
      <c r="AA1011" s="87">
        <v>8.9338235294117645</v>
      </c>
      <c r="AB1011" s="5">
        <v>2.0955882352941178</v>
      </c>
      <c r="AC1011" s="27">
        <v>0</v>
      </c>
      <c r="AD1011" s="27">
        <v>0</v>
      </c>
      <c r="AE1011" s="27">
        <v>0</v>
      </c>
      <c r="AF1011" s="27">
        <v>0</v>
      </c>
      <c r="AG1011" s="27">
        <v>0</v>
      </c>
      <c r="AH1011" s="27">
        <v>1.7241379310344829</v>
      </c>
      <c r="AI1011" s="5">
        <v>-3.5186594044537816</v>
      </c>
      <c r="AJ1011" s="88">
        <v>-3.6198300421687342</v>
      </c>
      <c r="AK1011" s="5">
        <v>0</v>
      </c>
      <c r="AL1011" s="27">
        <v>-5.4143515155880326</v>
      </c>
      <c r="AM1011" s="101">
        <v>1010</v>
      </c>
      <c r="AN1011" s="90">
        <v>-5.4143515155880326</v>
      </c>
      <c r="AO1011" s="252">
        <v>1010</v>
      </c>
      <c r="AP1011" s="151" t="s">
        <v>22151</v>
      </c>
      <c r="AQ1011" s="69">
        <v>6.895458119358298</v>
      </c>
      <c r="AR1011" s="90">
        <v>-12.30980963494633</v>
      </c>
      <c r="AS1011" s="101">
        <v>1010</v>
      </c>
      <c r="AT1011" s="96">
        <v>0</v>
      </c>
      <c r="AU1011" s="43">
        <v>-25.723948246294057</v>
      </c>
      <c r="AV1011" s="27"/>
      <c r="AW1011" s="27">
        <v>0</v>
      </c>
      <c r="AX1011" s="43">
        <v>0</v>
      </c>
      <c r="AY1011" s="110">
        <v>648.16</v>
      </c>
      <c r="AZ1011" s="110">
        <v>1484</v>
      </c>
      <c r="BA1011" s="71">
        <v>-835.84</v>
      </c>
      <c r="BB1011" s="162">
        <v>540</v>
      </c>
      <c r="BC1011" s="162">
        <v>722</v>
      </c>
      <c r="BD1011" s="267" t="s">
        <v>22151</v>
      </c>
    </row>
    <row r="1012" spans="1:56" x14ac:dyDescent="0.3">
      <c r="A1012" s="26" t="s">
        <v>3198</v>
      </c>
      <c r="B1012" s="33" t="s">
        <v>7511</v>
      </c>
      <c r="C1012" s="33" t="s">
        <v>7205</v>
      </c>
      <c r="D1012" s="121" t="s">
        <v>802</v>
      </c>
      <c r="E1012" s="33" t="s">
        <v>1379</v>
      </c>
      <c r="F1012" s="147" t="s">
        <v>9094</v>
      </c>
      <c r="G1012" s="1" t="s">
        <v>1373</v>
      </c>
      <c r="H1012" s="1">
        <v>6797</v>
      </c>
      <c r="I1012" s="147" t="s">
        <v>10720</v>
      </c>
      <c r="J1012" s="147" t="e">
        <v>#VALUE!</v>
      </c>
      <c r="K1012" s="147" t="s">
        <v>6375</v>
      </c>
      <c r="L1012" s="177">
        <v>10</v>
      </c>
      <c r="M1012" s="177">
        <v>9</v>
      </c>
      <c r="N1012" s="68">
        <v>0</v>
      </c>
      <c r="O1012" s="85">
        <v>4</v>
      </c>
      <c r="P1012" s="85">
        <v>0</v>
      </c>
      <c r="Q1012" s="85">
        <v>0</v>
      </c>
      <c r="R1012" s="85">
        <v>0</v>
      </c>
      <c r="S1012" s="85">
        <v>0</v>
      </c>
      <c r="T1012" s="85">
        <v>31.1</v>
      </c>
      <c r="U1012" s="85">
        <v>31.1</v>
      </c>
      <c r="V1012" s="85">
        <v>39</v>
      </c>
      <c r="W1012" s="85">
        <v>35</v>
      </c>
      <c r="X1012" s="85">
        <v>12</v>
      </c>
      <c r="Y1012" s="85">
        <v>20</v>
      </c>
      <c r="Z1012" s="85">
        <v>16</v>
      </c>
      <c r="AA1012" s="87">
        <v>10.12861736334405</v>
      </c>
      <c r="AB1012" s="5">
        <v>1.7684887459807073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1.7241379310344829</v>
      </c>
      <c r="AI1012" s="5">
        <v>-4.9680404372544009</v>
      </c>
      <c r="AJ1012" s="88">
        <v>-2.4694846375321107</v>
      </c>
      <c r="AK1012" s="5">
        <v>0</v>
      </c>
      <c r="AL1012" s="5">
        <v>-5.7133871437520281</v>
      </c>
      <c r="AM1012" s="84">
        <v>1011</v>
      </c>
      <c r="AN1012" s="50">
        <v>-5.7133871437520281</v>
      </c>
      <c r="AO1012" s="249">
        <v>1011</v>
      </c>
      <c r="AP1012" s="153" t="s">
        <v>22151</v>
      </c>
      <c r="AQ1012" s="49">
        <v>6.895458119358298</v>
      </c>
      <c r="AR1012" s="50">
        <v>-12.608845263110325</v>
      </c>
      <c r="AS1012" s="84">
        <v>1011</v>
      </c>
      <c r="AT1012" s="154">
        <v>0</v>
      </c>
      <c r="AU1012" s="42">
        <v>-26.37313884207434</v>
      </c>
      <c r="AV1012" s="19"/>
      <c r="AW1012" s="19">
        <v>0</v>
      </c>
      <c r="AX1012" s="43">
        <v>0</v>
      </c>
      <c r="AY1012" s="110">
        <v>732.05</v>
      </c>
      <c r="AZ1012" s="110">
        <v>1485</v>
      </c>
      <c r="BA1012" s="71">
        <v>-752.95</v>
      </c>
      <c r="BB1012" s="162">
        <v>593</v>
      </c>
      <c r="BC1012" s="162">
        <v>744</v>
      </c>
      <c r="BD1012" s="267" t="s">
        <v>22151</v>
      </c>
    </row>
    <row r="1013" spans="1:56" x14ac:dyDescent="0.3">
      <c r="A1013" s="48" t="s">
        <v>17112</v>
      </c>
      <c r="B1013" s="33" t="s">
        <v>17113</v>
      </c>
      <c r="C1013" s="33" t="s">
        <v>7001</v>
      </c>
      <c r="D1013" s="121" t="s">
        <v>15065</v>
      </c>
      <c r="E1013" s="33" t="s">
        <v>1509</v>
      </c>
      <c r="F1013" s="147" t="s">
        <v>9094</v>
      </c>
      <c r="G1013" s="1" t="s">
        <v>1373</v>
      </c>
      <c r="H1013" s="1">
        <v>17585</v>
      </c>
      <c r="I1013" s="147" t="s">
        <v>17114</v>
      </c>
      <c r="J1013" s="147" t="e">
        <v>#VALUE!</v>
      </c>
      <c r="K1013" s="147" t="s">
        <v>17115</v>
      </c>
      <c r="L1013" s="177">
        <v>4</v>
      </c>
      <c r="M1013" s="177">
        <v>3</v>
      </c>
      <c r="N1013" s="68">
        <v>0</v>
      </c>
      <c r="O1013" s="85">
        <v>1</v>
      </c>
      <c r="P1013" s="85">
        <v>0</v>
      </c>
      <c r="Q1013" s="85">
        <v>0</v>
      </c>
      <c r="R1013" s="85">
        <v>0</v>
      </c>
      <c r="S1013" s="85">
        <v>0</v>
      </c>
      <c r="T1013" s="85">
        <v>11.1</v>
      </c>
      <c r="U1013" s="85">
        <v>11.1</v>
      </c>
      <c r="V1013" s="85">
        <v>27</v>
      </c>
      <c r="W1013" s="85">
        <v>23</v>
      </c>
      <c r="X1013" s="85">
        <v>8</v>
      </c>
      <c r="Y1013" s="85">
        <v>13</v>
      </c>
      <c r="Z1013" s="85">
        <v>7</v>
      </c>
      <c r="AA1013" s="87">
        <v>18.648648648648649</v>
      </c>
      <c r="AB1013" s="5">
        <v>3.0630630630630633</v>
      </c>
      <c r="AC1013" s="5">
        <v>0</v>
      </c>
      <c r="AD1013" s="5">
        <v>0</v>
      </c>
      <c r="AE1013" s="5">
        <v>0</v>
      </c>
      <c r="AF1013" s="5">
        <v>0</v>
      </c>
      <c r="AG1013" s="5">
        <v>0</v>
      </c>
      <c r="AH1013" s="5">
        <v>1.1206896551724139</v>
      </c>
      <c r="AI1013" s="5">
        <v>-4.4931819487143381</v>
      </c>
      <c r="AJ1013" s="88">
        <v>-3.2567797433890187</v>
      </c>
      <c r="AK1013" s="5">
        <v>0</v>
      </c>
      <c r="AL1013" s="5">
        <v>-6.629272036930943</v>
      </c>
      <c r="AM1013" s="84">
        <v>1012</v>
      </c>
      <c r="AN1013" s="50">
        <v>-6.629272036930943</v>
      </c>
      <c r="AO1013" s="249">
        <v>1012</v>
      </c>
      <c r="AP1013" s="153" t="s">
        <v>22151</v>
      </c>
      <c r="AQ1013" s="49">
        <v>6.895458119358298</v>
      </c>
      <c r="AR1013" s="50">
        <v>-13.524730156289241</v>
      </c>
      <c r="AS1013" s="84">
        <v>1012</v>
      </c>
      <c r="AT1013" s="154">
        <v>0</v>
      </c>
      <c r="AU1013" s="42">
        <v>-28.361476697063647</v>
      </c>
      <c r="AV1013" s="19"/>
      <c r="AW1013" s="19">
        <v>0</v>
      </c>
      <c r="AX1013" s="43">
        <v>0</v>
      </c>
      <c r="AY1013" s="110">
        <v>748.66</v>
      </c>
      <c r="AZ1013" s="110">
        <v>1486</v>
      </c>
      <c r="BA1013" s="71">
        <v>-737.34</v>
      </c>
      <c r="BB1013" s="162">
        <v>649</v>
      </c>
      <c r="BC1013" s="162">
        <v>750</v>
      </c>
      <c r="BD1013" s="267" t="s">
        <v>22151</v>
      </c>
    </row>
  </sheetData>
  <phoneticPr fontId="19" type="noConversion"/>
  <conditionalFormatting sqref="BA1:BA1012 BA1014:BA1048576">
    <cfRule type="colorScale" priority="3">
      <colorScale>
        <cfvo type="num" val="-50"/>
        <cfvo type="num" val="0"/>
        <cfvo type="num" val="50"/>
        <color rgb="FFF8696B"/>
        <color rgb="FFFFEB84"/>
        <color rgb="FF63BE7B"/>
      </colorScale>
    </cfRule>
  </conditionalFormatting>
  <conditionalFormatting sqref="BA1013">
    <cfRule type="colorScale" priority="1">
      <colorScale>
        <cfvo type="num" val="-50"/>
        <cfvo type="num" val="0"/>
        <cfvo type="num" val="50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189B7"/>
  </sheetPr>
  <dimension ref="A1:I1977"/>
  <sheetViews>
    <sheetView zoomScale="90" zoomScaleNormal="90" workbookViewId="0">
      <selection activeCell="E6" sqref="E6"/>
    </sheetView>
  </sheetViews>
  <sheetFormatPr defaultRowHeight="14.4" x14ac:dyDescent="0.3"/>
  <cols>
    <col min="1" max="1" width="11.44140625" customWidth="1"/>
    <col min="2" max="2" width="21.5546875" bestFit="1" customWidth="1"/>
    <col min="3" max="3" width="7.33203125" customWidth="1"/>
    <col min="4" max="4" width="7.109375" bestFit="1" customWidth="1"/>
    <col min="5" max="5" width="12.6640625" style="38" bestFit="1" customWidth="1"/>
    <col min="7" max="8" width="0" hidden="1" customWidth="1"/>
    <col min="9" max="9" width="16.5546875" hidden="1" customWidth="1"/>
  </cols>
  <sheetData>
    <row r="1" spans="1:9" x14ac:dyDescent="0.3">
      <c r="A1" t="s">
        <v>3405</v>
      </c>
      <c r="B1" t="s">
        <v>14047</v>
      </c>
      <c r="C1" t="s">
        <v>15406</v>
      </c>
      <c r="D1" t="s">
        <v>1361</v>
      </c>
      <c r="E1" s="38" t="s">
        <v>14048</v>
      </c>
      <c r="F1" t="s">
        <v>3425</v>
      </c>
      <c r="G1" t="s">
        <v>14018</v>
      </c>
      <c r="H1" t="s">
        <v>15416</v>
      </c>
      <c r="I1" t="s">
        <v>11395</v>
      </c>
    </row>
    <row r="2" spans="1:9" x14ac:dyDescent="0.3">
      <c r="A2" s="178" t="s">
        <v>14767</v>
      </c>
      <c r="B2" t="s">
        <v>14698</v>
      </c>
      <c r="C2" t="s">
        <v>1402</v>
      </c>
      <c r="D2" t="s">
        <v>1373</v>
      </c>
      <c r="E2" s="38">
        <v>45.567920633420762</v>
      </c>
      <c r="F2">
        <v>1</v>
      </c>
      <c r="G2">
        <v>9.0500000000000007</v>
      </c>
      <c r="H2" s="112">
        <v>8.0500000000000007</v>
      </c>
      <c r="I2" s="51"/>
    </row>
    <row r="3" spans="1:9" x14ac:dyDescent="0.3">
      <c r="A3" s="178" t="s">
        <v>9216</v>
      </c>
      <c r="B3" t="s">
        <v>9217</v>
      </c>
      <c r="C3" t="s">
        <v>1434</v>
      </c>
      <c r="D3" t="s">
        <v>1431</v>
      </c>
      <c r="E3" s="38">
        <v>44.409305110287036</v>
      </c>
      <c r="F3">
        <v>2</v>
      </c>
      <c r="G3">
        <v>7.14</v>
      </c>
      <c r="H3" s="112">
        <v>5.14</v>
      </c>
      <c r="I3" s="51"/>
    </row>
    <row r="4" spans="1:9" x14ac:dyDescent="0.3">
      <c r="A4" s="178" t="s">
        <v>14891</v>
      </c>
      <c r="B4" t="s">
        <v>14680</v>
      </c>
      <c r="C4" t="s">
        <v>1409</v>
      </c>
      <c r="D4" t="s">
        <v>1431</v>
      </c>
      <c r="E4" s="38">
        <v>43.520042574855808</v>
      </c>
      <c r="F4">
        <v>3</v>
      </c>
      <c r="G4">
        <v>2.5</v>
      </c>
      <c r="H4" s="112">
        <v>-0.5</v>
      </c>
      <c r="I4" s="51"/>
    </row>
    <row r="5" spans="1:9" x14ac:dyDescent="0.3">
      <c r="A5" s="118" t="s">
        <v>4681</v>
      </c>
      <c r="B5" t="s">
        <v>888</v>
      </c>
      <c r="C5" t="s">
        <v>1402</v>
      </c>
      <c r="D5" t="s">
        <v>660</v>
      </c>
      <c r="E5" s="38">
        <v>40.385148059042919</v>
      </c>
      <c r="F5">
        <v>4</v>
      </c>
      <c r="G5">
        <v>11.57</v>
      </c>
      <c r="H5" s="112">
        <v>7.57</v>
      </c>
      <c r="I5" s="51"/>
    </row>
    <row r="6" spans="1:9" x14ac:dyDescent="0.3">
      <c r="A6" t="s">
        <v>3651</v>
      </c>
      <c r="B6" t="s">
        <v>1283</v>
      </c>
      <c r="C6" t="s">
        <v>1379</v>
      </c>
      <c r="D6" t="s">
        <v>1380</v>
      </c>
      <c r="E6" s="38">
        <v>39.358290872610091</v>
      </c>
      <c r="F6">
        <v>5</v>
      </c>
      <c r="G6">
        <v>3.82</v>
      </c>
      <c r="H6" s="112">
        <v>-1.1800000000000002</v>
      </c>
      <c r="I6" s="51"/>
    </row>
    <row r="7" spans="1:9" x14ac:dyDescent="0.3">
      <c r="A7" t="s">
        <v>11426</v>
      </c>
      <c r="B7" t="s">
        <v>11528</v>
      </c>
      <c r="C7" t="s">
        <v>1526</v>
      </c>
      <c r="D7" t="s">
        <v>1431</v>
      </c>
      <c r="E7" s="38">
        <v>37.084581443890379</v>
      </c>
      <c r="F7">
        <v>6</v>
      </c>
      <c r="G7">
        <v>11.09</v>
      </c>
      <c r="H7" s="112">
        <v>5.09</v>
      </c>
      <c r="I7" s="51"/>
    </row>
    <row r="8" spans="1:9" x14ac:dyDescent="0.3">
      <c r="A8" s="178" t="s">
        <v>1836</v>
      </c>
      <c r="B8" t="s">
        <v>714</v>
      </c>
      <c r="C8" t="s">
        <v>1409</v>
      </c>
      <c r="D8" t="s">
        <v>1373</v>
      </c>
      <c r="E8" s="38">
        <v>36.205534514567326</v>
      </c>
      <c r="F8">
        <v>7</v>
      </c>
      <c r="G8">
        <v>15.66</v>
      </c>
      <c r="H8" s="112">
        <v>8.66</v>
      </c>
      <c r="I8" s="51"/>
    </row>
    <row r="9" spans="1:9" x14ac:dyDescent="0.3">
      <c r="A9" s="178" t="s">
        <v>10016</v>
      </c>
      <c r="B9" t="s">
        <v>14696</v>
      </c>
      <c r="C9" t="s">
        <v>1553</v>
      </c>
      <c r="D9" t="s">
        <v>1431</v>
      </c>
      <c r="E9" s="38">
        <v>36.062781398503283</v>
      </c>
      <c r="F9">
        <v>8</v>
      </c>
      <c r="G9">
        <v>19.55</v>
      </c>
      <c r="H9" s="112">
        <v>11.55</v>
      </c>
      <c r="I9" s="51"/>
    </row>
    <row r="10" spans="1:9" x14ac:dyDescent="0.3">
      <c r="A10" s="178" t="s">
        <v>2520</v>
      </c>
      <c r="B10" t="s">
        <v>460</v>
      </c>
      <c r="C10" t="s">
        <v>1409</v>
      </c>
      <c r="D10" t="s">
        <v>660</v>
      </c>
      <c r="E10" s="38">
        <v>36.06224886994243</v>
      </c>
      <c r="F10">
        <v>9</v>
      </c>
      <c r="G10">
        <v>24.3</v>
      </c>
      <c r="H10" s="112">
        <v>15.3</v>
      </c>
      <c r="I10" s="51"/>
    </row>
    <row r="11" spans="1:9" x14ac:dyDescent="0.3">
      <c r="A11" s="178" t="s">
        <v>3463</v>
      </c>
      <c r="B11" t="s">
        <v>1313</v>
      </c>
      <c r="C11" t="s">
        <v>1464</v>
      </c>
      <c r="D11" t="s">
        <v>1396</v>
      </c>
      <c r="E11" s="38">
        <v>35.952481482221977</v>
      </c>
      <c r="F11">
        <v>10</v>
      </c>
      <c r="G11">
        <v>41.91</v>
      </c>
      <c r="H11" s="112">
        <v>31.909999999999997</v>
      </c>
      <c r="I11" s="51"/>
    </row>
    <row r="12" spans="1:9" x14ac:dyDescent="0.3">
      <c r="A12" t="s">
        <v>3506</v>
      </c>
      <c r="B12" t="s">
        <v>327</v>
      </c>
      <c r="C12" t="s">
        <v>1460</v>
      </c>
      <c r="D12" t="s">
        <v>1380</v>
      </c>
      <c r="E12" s="38">
        <v>35.931591848557936</v>
      </c>
      <c r="F12">
        <v>11</v>
      </c>
      <c r="G12">
        <v>51.8</v>
      </c>
      <c r="H12" s="112">
        <v>40.799999999999997</v>
      </c>
      <c r="I12" s="51"/>
    </row>
    <row r="13" spans="1:9" x14ac:dyDescent="0.3">
      <c r="A13" s="178" t="s">
        <v>2028</v>
      </c>
      <c r="B13" t="s">
        <v>619</v>
      </c>
      <c r="C13" t="s">
        <v>1460</v>
      </c>
      <c r="D13" t="s">
        <v>1396</v>
      </c>
      <c r="E13" s="38">
        <v>35.860212999820419</v>
      </c>
      <c r="F13">
        <v>12</v>
      </c>
      <c r="G13">
        <v>14.16</v>
      </c>
      <c r="H13" s="112">
        <v>2.16</v>
      </c>
      <c r="I13" s="51"/>
    </row>
    <row r="14" spans="1:9" x14ac:dyDescent="0.3">
      <c r="A14" s="178" t="s">
        <v>1506</v>
      </c>
      <c r="B14" t="s">
        <v>846</v>
      </c>
      <c r="C14" t="s">
        <v>1379</v>
      </c>
      <c r="D14" t="s">
        <v>1373</v>
      </c>
      <c r="E14" s="38">
        <v>35.492100374271338</v>
      </c>
      <c r="F14">
        <v>13</v>
      </c>
      <c r="G14">
        <v>16.93</v>
      </c>
      <c r="H14" s="112">
        <v>3.9299999999999997</v>
      </c>
      <c r="I14" s="51"/>
    </row>
    <row r="15" spans="1:9" x14ac:dyDescent="0.3">
      <c r="A15" s="178" t="s">
        <v>13507</v>
      </c>
      <c r="B15" t="s">
        <v>11490</v>
      </c>
      <c r="C15" t="s">
        <v>1434</v>
      </c>
      <c r="D15" t="s">
        <v>1380</v>
      </c>
      <c r="E15" s="38">
        <v>32.109213548136658</v>
      </c>
      <c r="F15">
        <v>14</v>
      </c>
      <c r="G15">
        <v>4</v>
      </c>
      <c r="H15" s="112">
        <v>-10</v>
      </c>
      <c r="I15" s="51"/>
    </row>
    <row r="16" spans="1:9" x14ac:dyDescent="0.3">
      <c r="A16" s="178" t="s">
        <v>13919</v>
      </c>
      <c r="B16" t="s">
        <v>13015</v>
      </c>
      <c r="C16" t="s">
        <v>1372</v>
      </c>
      <c r="D16" t="s">
        <v>1396</v>
      </c>
      <c r="E16" s="38">
        <v>30.753112192599048</v>
      </c>
      <c r="F16">
        <v>15</v>
      </c>
      <c r="G16">
        <v>69.819999999999993</v>
      </c>
      <c r="H16" s="112">
        <v>54.819999999999993</v>
      </c>
      <c r="I16" s="51"/>
    </row>
    <row r="17" spans="1:9" x14ac:dyDescent="0.3">
      <c r="A17" s="178" t="s">
        <v>1773</v>
      </c>
      <c r="B17" t="s">
        <v>1207</v>
      </c>
      <c r="C17" t="s">
        <v>1372</v>
      </c>
      <c r="D17" t="s">
        <v>1373</v>
      </c>
      <c r="E17" s="38">
        <v>30.635093650959558</v>
      </c>
      <c r="F17">
        <v>16</v>
      </c>
      <c r="G17">
        <v>5.14</v>
      </c>
      <c r="H17" s="112">
        <v>-10.86</v>
      </c>
      <c r="I17" s="51"/>
    </row>
    <row r="18" spans="1:9" x14ac:dyDescent="0.3">
      <c r="A18" s="178" t="s">
        <v>11161</v>
      </c>
      <c r="B18" t="s">
        <v>11162</v>
      </c>
      <c r="C18" t="s">
        <v>1565</v>
      </c>
      <c r="D18" t="s">
        <v>1373</v>
      </c>
      <c r="E18" s="38">
        <v>29.745815945417277</v>
      </c>
      <c r="F18">
        <v>17</v>
      </c>
      <c r="G18">
        <v>44.5</v>
      </c>
      <c r="H18" s="112">
        <v>27.5</v>
      </c>
      <c r="I18" s="51"/>
    </row>
    <row r="19" spans="1:9" x14ac:dyDescent="0.3">
      <c r="A19" s="178" t="s">
        <v>2183</v>
      </c>
      <c r="B19" t="s">
        <v>623</v>
      </c>
      <c r="C19" t="s">
        <v>1398</v>
      </c>
      <c r="D19" t="s">
        <v>1380</v>
      </c>
      <c r="E19" s="38">
        <v>28.467063114211449</v>
      </c>
      <c r="F19">
        <v>18</v>
      </c>
      <c r="G19">
        <v>21.36</v>
      </c>
      <c r="H19" s="112">
        <v>3.3599999999999994</v>
      </c>
      <c r="I19" s="51"/>
    </row>
    <row r="20" spans="1:9" x14ac:dyDescent="0.3">
      <c r="A20" s="178" t="s">
        <v>3232</v>
      </c>
      <c r="B20" t="s">
        <v>639</v>
      </c>
      <c r="C20" t="s">
        <v>1470</v>
      </c>
      <c r="D20" t="s">
        <v>1380</v>
      </c>
      <c r="E20" s="38">
        <v>28.335963358993208</v>
      </c>
      <c r="F20">
        <v>19</v>
      </c>
      <c r="G20">
        <v>6.82</v>
      </c>
      <c r="H20" s="112">
        <v>-12.18</v>
      </c>
      <c r="I20" s="51"/>
    </row>
    <row r="21" spans="1:9" x14ac:dyDescent="0.3">
      <c r="A21" t="s">
        <v>13605</v>
      </c>
      <c r="B21" t="s">
        <v>11570</v>
      </c>
      <c r="C21" t="s">
        <v>1460</v>
      </c>
      <c r="D21" t="s">
        <v>1380</v>
      </c>
      <c r="E21" s="38">
        <v>28.097049530965716</v>
      </c>
      <c r="F21">
        <v>20</v>
      </c>
      <c r="G21">
        <v>1.75</v>
      </c>
      <c r="H21" s="112">
        <v>-18.25</v>
      </c>
      <c r="I21" s="51"/>
    </row>
    <row r="22" spans="1:9" x14ac:dyDescent="0.3">
      <c r="A22" s="178" t="s">
        <v>13752</v>
      </c>
      <c r="B22" t="s">
        <v>11635</v>
      </c>
      <c r="C22" t="s">
        <v>1426</v>
      </c>
      <c r="D22" t="s">
        <v>1380</v>
      </c>
      <c r="E22" s="38">
        <v>27.879294130602048</v>
      </c>
      <c r="F22">
        <v>21</v>
      </c>
      <c r="G22">
        <v>77.41</v>
      </c>
      <c r="H22" s="112">
        <v>56.41</v>
      </c>
      <c r="I22" s="51"/>
    </row>
    <row r="23" spans="1:9" x14ac:dyDescent="0.3">
      <c r="A23" s="65" t="s">
        <v>12585</v>
      </c>
      <c r="B23" t="s">
        <v>11584</v>
      </c>
      <c r="C23" t="s">
        <v>1553</v>
      </c>
      <c r="D23" t="s">
        <v>661</v>
      </c>
      <c r="E23" s="38">
        <v>27.85316499351957</v>
      </c>
      <c r="F23">
        <v>22</v>
      </c>
      <c r="G23">
        <v>39.659999999999997</v>
      </c>
      <c r="H23" s="112">
        <v>17.659999999999997</v>
      </c>
      <c r="I23" s="51"/>
    </row>
    <row r="24" spans="1:9" x14ac:dyDescent="0.3">
      <c r="A24" t="s">
        <v>8225</v>
      </c>
      <c r="B24" t="s">
        <v>8968</v>
      </c>
      <c r="C24" t="s">
        <v>1379</v>
      </c>
      <c r="D24" t="s">
        <v>1431</v>
      </c>
      <c r="E24" s="38">
        <v>27.744505274375957</v>
      </c>
      <c r="F24">
        <v>23</v>
      </c>
      <c r="G24">
        <v>40.590000000000003</v>
      </c>
      <c r="H24" s="112">
        <v>17.590000000000003</v>
      </c>
      <c r="I24" s="51"/>
    </row>
    <row r="25" spans="1:9" x14ac:dyDescent="0.3">
      <c r="A25" s="213" t="s">
        <v>3471</v>
      </c>
      <c r="B25" t="s">
        <v>324</v>
      </c>
      <c r="C25" t="s">
        <v>1389</v>
      </c>
      <c r="D25" t="s">
        <v>1431</v>
      </c>
      <c r="E25" s="38">
        <v>27.687625834753646</v>
      </c>
      <c r="F25">
        <v>24</v>
      </c>
      <c r="G25">
        <v>35.729999999999997</v>
      </c>
      <c r="H25" s="112">
        <v>11.729999999999997</v>
      </c>
      <c r="I25" s="51"/>
    </row>
    <row r="26" spans="1:9" x14ac:dyDescent="0.3">
      <c r="A26" s="178" t="s">
        <v>11403</v>
      </c>
      <c r="B26" t="s">
        <v>11574</v>
      </c>
      <c r="C26" t="s">
        <v>1460</v>
      </c>
      <c r="D26" t="s">
        <v>1431</v>
      </c>
      <c r="E26" s="38">
        <v>27.633913050074074</v>
      </c>
      <c r="F26">
        <v>25</v>
      </c>
      <c r="G26">
        <v>101.2</v>
      </c>
      <c r="H26" s="112">
        <v>76.2</v>
      </c>
      <c r="I26" s="51"/>
    </row>
    <row r="27" spans="1:9" x14ac:dyDescent="0.3">
      <c r="A27" s="178" t="s">
        <v>2209</v>
      </c>
      <c r="B27" t="s">
        <v>1012</v>
      </c>
      <c r="C27" t="s">
        <v>1464</v>
      </c>
      <c r="D27" t="s">
        <v>1373</v>
      </c>
      <c r="E27" s="38">
        <v>27.349858764875705</v>
      </c>
      <c r="F27">
        <v>26</v>
      </c>
      <c r="G27">
        <v>60.2</v>
      </c>
      <c r="H27" s="112">
        <v>34.200000000000003</v>
      </c>
      <c r="I27" s="51"/>
    </row>
    <row r="28" spans="1:9" x14ac:dyDescent="0.3">
      <c r="A28" s="178" t="s">
        <v>5375</v>
      </c>
      <c r="B28" t="s">
        <v>3885</v>
      </c>
      <c r="C28" t="s">
        <v>1509</v>
      </c>
      <c r="D28" t="s">
        <v>1373</v>
      </c>
      <c r="E28" s="38">
        <v>27.024833459289532</v>
      </c>
      <c r="F28">
        <v>27</v>
      </c>
      <c r="G28">
        <v>6.32</v>
      </c>
      <c r="H28" s="112">
        <v>-20.68</v>
      </c>
      <c r="I28" s="51"/>
    </row>
    <row r="29" spans="1:9" x14ac:dyDescent="0.3">
      <c r="A29" t="s">
        <v>8217</v>
      </c>
      <c r="B29" t="s">
        <v>8915</v>
      </c>
      <c r="C29" t="s">
        <v>1398</v>
      </c>
      <c r="D29" t="s">
        <v>1424</v>
      </c>
      <c r="E29" s="38">
        <v>26.714009388057264</v>
      </c>
      <c r="F29">
        <v>28</v>
      </c>
      <c r="G29">
        <v>36.39</v>
      </c>
      <c r="H29" s="112">
        <v>8.39</v>
      </c>
      <c r="I29" s="51"/>
    </row>
    <row r="30" spans="1:9" x14ac:dyDescent="0.3">
      <c r="A30" s="178" t="s">
        <v>13785</v>
      </c>
      <c r="B30" t="s">
        <v>11283</v>
      </c>
      <c r="C30" t="s">
        <v>1409</v>
      </c>
      <c r="D30" t="s">
        <v>1373</v>
      </c>
      <c r="E30" s="38">
        <v>26.275147023856469</v>
      </c>
      <c r="F30">
        <v>29</v>
      </c>
      <c r="G30">
        <v>83.25</v>
      </c>
      <c r="H30" s="112">
        <v>54.25</v>
      </c>
      <c r="I30" s="51"/>
    </row>
    <row r="31" spans="1:9" x14ac:dyDescent="0.3">
      <c r="A31" s="178" t="s">
        <v>11387</v>
      </c>
      <c r="B31" t="s">
        <v>11197</v>
      </c>
      <c r="C31" t="s">
        <v>1464</v>
      </c>
      <c r="D31" t="s">
        <v>1431</v>
      </c>
      <c r="E31" s="38">
        <v>26.267082038417588</v>
      </c>
      <c r="F31">
        <v>30</v>
      </c>
      <c r="G31">
        <v>39.5</v>
      </c>
      <c r="H31" s="112">
        <v>9.5</v>
      </c>
      <c r="I31" s="51"/>
    </row>
    <row r="32" spans="1:9" x14ac:dyDescent="0.3">
      <c r="A32" t="s">
        <v>13431</v>
      </c>
      <c r="B32" t="s">
        <v>11471</v>
      </c>
      <c r="C32" t="s">
        <v>1376</v>
      </c>
      <c r="D32" t="s">
        <v>1380</v>
      </c>
      <c r="E32" s="38">
        <v>25.631423948055769</v>
      </c>
      <c r="F32">
        <v>31</v>
      </c>
      <c r="G32">
        <v>29.23</v>
      </c>
      <c r="H32" s="112">
        <v>-1.7699999999999996</v>
      </c>
      <c r="I32" s="51"/>
    </row>
    <row r="33" spans="1:9" x14ac:dyDescent="0.3">
      <c r="A33" s="178" t="s">
        <v>16056</v>
      </c>
      <c r="B33" t="s">
        <v>16057</v>
      </c>
      <c r="C33" t="s">
        <v>1409</v>
      </c>
      <c r="D33" t="s">
        <v>1380</v>
      </c>
      <c r="E33" s="38">
        <v>25.315497948979754</v>
      </c>
      <c r="F33">
        <v>32</v>
      </c>
      <c r="G33">
        <v>59.57</v>
      </c>
      <c r="H33" s="112">
        <v>27.57</v>
      </c>
      <c r="I33" s="51"/>
    </row>
    <row r="34" spans="1:9" x14ac:dyDescent="0.3">
      <c r="A34" s="178" t="s">
        <v>2377</v>
      </c>
      <c r="B34" t="s">
        <v>685</v>
      </c>
      <c r="C34" t="s">
        <v>1379</v>
      </c>
      <c r="D34" t="s">
        <v>1373</v>
      </c>
      <c r="E34" s="38">
        <v>24.78093015313749</v>
      </c>
      <c r="F34">
        <v>33</v>
      </c>
      <c r="G34">
        <v>32.229999999999997</v>
      </c>
      <c r="H34" s="112">
        <v>-0.77000000000000313</v>
      </c>
      <c r="I34" s="51"/>
    </row>
    <row r="35" spans="1:9" x14ac:dyDescent="0.3">
      <c r="A35" t="s">
        <v>2705</v>
      </c>
      <c r="B35" t="s">
        <v>538</v>
      </c>
      <c r="C35" t="s">
        <v>1409</v>
      </c>
      <c r="D35" t="s">
        <v>1380</v>
      </c>
      <c r="E35" s="38">
        <v>24.49185085948244</v>
      </c>
      <c r="F35">
        <v>34</v>
      </c>
      <c r="G35">
        <v>134.61000000000001</v>
      </c>
      <c r="H35" s="112">
        <v>100.61000000000001</v>
      </c>
      <c r="I35" s="51"/>
    </row>
    <row r="36" spans="1:9" x14ac:dyDescent="0.3">
      <c r="A36" s="178" t="s">
        <v>2451</v>
      </c>
      <c r="B36" t="s">
        <v>386</v>
      </c>
      <c r="C36" t="s">
        <v>1372</v>
      </c>
      <c r="D36" t="s">
        <v>661</v>
      </c>
      <c r="E36" s="38">
        <v>24.44903955150674</v>
      </c>
      <c r="F36">
        <v>35</v>
      </c>
      <c r="G36">
        <v>34.25</v>
      </c>
      <c r="H36" s="112">
        <v>-0.75</v>
      </c>
      <c r="I36" s="51"/>
    </row>
    <row r="37" spans="1:9" x14ac:dyDescent="0.3">
      <c r="A37" s="178" t="s">
        <v>2165</v>
      </c>
      <c r="B37" t="s">
        <v>899</v>
      </c>
      <c r="C37" t="s">
        <v>1434</v>
      </c>
      <c r="D37" t="s">
        <v>1373</v>
      </c>
      <c r="E37" s="38">
        <v>24.324975940677469</v>
      </c>
      <c r="F37">
        <v>36</v>
      </c>
      <c r="G37">
        <v>126.84</v>
      </c>
      <c r="H37" s="112">
        <v>90.84</v>
      </c>
      <c r="I37" s="51"/>
    </row>
    <row r="38" spans="1:9" x14ac:dyDescent="0.3">
      <c r="A38" s="213" t="s">
        <v>2516</v>
      </c>
      <c r="B38" t="s">
        <v>756</v>
      </c>
      <c r="C38" t="s">
        <v>1464</v>
      </c>
      <c r="D38" t="s">
        <v>1373</v>
      </c>
      <c r="E38" s="38">
        <v>24.20382360234062</v>
      </c>
      <c r="F38">
        <v>37</v>
      </c>
      <c r="G38">
        <v>52.82</v>
      </c>
      <c r="H38" s="112">
        <v>15.82</v>
      </c>
      <c r="I38" s="51"/>
    </row>
    <row r="39" spans="1:9" x14ac:dyDescent="0.3">
      <c r="A39" s="214" t="s">
        <v>2851</v>
      </c>
      <c r="B39" t="s">
        <v>481</v>
      </c>
      <c r="C39" t="s">
        <v>1553</v>
      </c>
      <c r="D39" t="s">
        <v>1424</v>
      </c>
      <c r="E39" s="38">
        <v>24.039453973302933</v>
      </c>
      <c r="F39">
        <v>38</v>
      </c>
      <c r="G39">
        <v>78.11</v>
      </c>
      <c r="H39" s="112">
        <v>40.11</v>
      </c>
      <c r="I39" s="51"/>
    </row>
    <row r="40" spans="1:9" x14ac:dyDescent="0.3">
      <c r="A40" s="178" t="s">
        <v>4070</v>
      </c>
      <c r="B40" t="s">
        <v>4071</v>
      </c>
      <c r="C40" t="s">
        <v>1392</v>
      </c>
      <c r="D40" t="s">
        <v>1373</v>
      </c>
      <c r="E40" s="38">
        <v>23.596020495053896</v>
      </c>
      <c r="F40">
        <v>39</v>
      </c>
      <c r="G40">
        <v>169.89</v>
      </c>
      <c r="H40" s="112">
        <v>130.88999999999999</v>
      </c>
      <c r="I40" s="51"/>
    </row>
    <row r="41" spans="1:9" x14ac:dyDescent="0.3">
      <c r="A41" s="178" t="s">
        <v>2548</v>
      </c>
      <c r="B41" t="s">
        <v>472</v>
      </c>
      <c r="C41" t="s">
        <v>1531</v>
      </c>
      <c r="D41" t="s">
        <v>1380</v>
      </c>
      <c r="E41" s="38">
        <v>23.586762537923992</v>
      </c>
      <c r="F41">
        <v>40</v>
      </c>
      <c r="G41">
        <v>46.09</v>
      </c>
      <c r="H41" s="112">
        <v>6.0900000000000034</v>
      </c>
      <c r="I41" s="51"/>
    </row>
    <row r="42" spans="1:9" x14ac:dyDescent="0.3">
      <c r="A42" s="178" t="s">
        <v>10948</v>
      </c>
      <c r="B42" t="s">
        <v>10949</v>
      </c>
      <c r="C42" t="s">
        <v>1509</v>
      </c>
      <c r="D42" t="s">
        <v>1380</v>
      </c>
      <c r="E42" s="38">
        <v>23.438114035841789</v>
      </c>
      <c r="F42">
        <v>41</v>
      </c>
      <c r="G42">
        <v>77.11</v>
      </c>
      <c r="H42" s="112">
        <v>36.11</v>
      </c>
      <c r="I42" s="51"/>
    </row>
    <row r="43" spans="1:9" x14ac:dyDescent="0.3">
      <c r="A43" s="178" t="s">
        <v>4158</v>
      </c>
      <c r="B43" t="s">
        <v>1352</v>
      </c>
      <c r="C43" t="s">
        <v>1481</v>
      </c>
      <c r="D43" t="s">
        <v>1373</v>
      </c>
      <c r="E43" s="38">
        <v>22.662274792494728</v>
      </c>
      <c r="F43">
        <v>42</v>
      </c>
      <c r="G43">
        <v>84.11</v>
      </c>
      <c r="H43" s="112">
        <v>42.11</v>
      </c>
      <c r="I43" s="51"/>
    </row>
    <row r="44" spans="1:9" x14ac:dyDescent="0.3">
      <c r="A44" t="s">
        <v>2123</v>
      </c>
      <c r="B44" t="s">
        <v>323</v>
      </c>
      <c r="C44" t="s">
        <v>1398</v>
      </c>
      <c r="D44" t="s">
        <v>1431</v>
      </c>
      <c r="E44" s="38">
        <v>22.613994667451102</v>
      </c>
      <c r="F44">
        <v>43</v>
      </c>
      <c r="G44">
        <v>175.93</v>
      </c>
      <c r="H44" s="112">
        <v>132.93</v>
      </c>
      <c r="I44" s="51"/>
    </row>
    <row r="45" spans="1:9" x14ac:dyDescent="0.3">
      <c r="A45" s="214" t="s">
        <v>11393</v>
      </c>
      <c r="B45" t="s">
        <v>11394</v>
      </c>
      <c r="C45" t="s">
        <v>1481</v>
      </c>
      <c r="D45" t="s">
        <v>1373</v>
      </c>
      <c r="E45" s="38">
        <v>22.177526679938062</v>
      </c>
      <c r="F45">
        <v>44</v>
      </c>
      <c r="G45">
        <v>246.61</v>
      </c>
      <c r="H45" s="112">
        <v>202.61</v>
      </c>
      <c r="I45" s="51"/>
    </row>
    <row r="46" spans="1:9" x14ac:dyDescent="0.3">
      <c r="A46" s="213" t="s">
        <v>14779</v>
      </c>
      <c r="B46" t="s">
        <v>14747</v>
      </c>
      <c r="C46" t="s">
        <v>1437</v>
      </c>
      <c r="D46" t="s">
        <v>1373</v>
      </c>
      <c r="E46" s="38">
        <v>21.989684312194981</v>
      </c>
      <c r="F46">
        <v>45</v>
      </c>
      <c r="G46">
        <v>58.14</v>
      </c>
      <c r="H46" s="112">
        <v>13.14</v>
      </c>
      <c r="I46" s="51"/>
    </row>
    <row r="47" spans="1:9" x14ac:dyDescent="0.3">
      <c r="A47" s="178" t="s">
        <v>10101</v>
      </c>
      <c r="B47" t="s">
        <v>10102</v>
      </c>
      <c r="C47" t="s">
        <v>1398</v>
      </c>
      <c r="D47" t="s">
        <v>1373</v>
      </c>
      <c r="E47" s="38">
        <v>21.877943675164431</v>
      </c>
      <c r="F47">
        <v>46</v>
      </c>
      <c r="G47">
        <v>20.84</v>
      </c>
      <c r="H47" s="112">
        <v>-25.16</v>
      </c>
      <c r="I47" s="51"/>
    </row>
    <row r="48" spans="1:9" x14ac:dyDescent="0.3">
      <c r="A48" t="s">
        <v>16659</v>
      </c>
      <c r="B48" t="s">
        <v>16660</v>
      </c>
      <c r="C48" t="s">
        <v>1464</v>
      </c>
      <c r="D48" t="s">
        <v>1380</v>
      </c>
      <c r="E48" s="38">
        <v>21.831928251682111</v>
      </c>
      <c r="F48">
        <v>47</v>
      </c>
      <c r="G48">
        <v>32.409999999999997</v>
      </c>
      <c r="H48" s="112">
        <v>-14.590000000000003</v>
      </c>
      <c r="I48" s="51"/>
    </row>
    <row r="49" spans="1:9" x14ac:dyDescent="0.3">
      <c r="A49" s="178" t="s">
        <v>1832</v>
      </c>
      <c r="B49" t="s">
        <v>462</v>
      </c>
      <c r="C49" t="s">
        <v>1460</v>
      </c>
      <c r="D49" t="s">
        <v>1424</v>
      </c>
      <c r="E49" s="38">
        <v>21.771128492704424</v>
      </c>
      <c r="F49">
        <v>48</v>
      </c>
      <c r="G49">
        <v>150.05000000000001</v>
      </c>
      <c r="H49" s="112">
        <v>102.05000000000001</v>
      </c>
      <c r="I49" s="51"/>
    </row>
    <row r="50" spans="1:9" x14ac:dyDescent="0.3">
      <c r="A50" s="178" t="s">
        <v>17117</v>
      </c>
      <c r="B50" t="s">
        <v>17118</v>
      </c>
      <c r="C50" t="s">
        <v>1383</v>
      </c>
      <c r="D50" t="s">
        <v>1380</v>
      </c>
      <c r="E50" s="38">
        <v>21.476827752375446</v>
      </c>
      <c r="F50">
        <v>49</v>
      </c>
      <c r="G50">
        <v>146.18</v>
      </c>
      <c r="H50" s="112">
        <v>97.18</v>
      </c>
      <c r="I50" s="51"/>
    </row>
    <row r="51" spans="1:9" x14ac:dyDescent="0.3">
      <c r="A51" t="s">
        <v>8220</v>
      </c>
      <c r="B51" t="s">
        <v>8941</v>
      </c>
      <c r="C51" t="s">
        <v>1402</v>
      </c>
      <c r="D51" t="s">
        <v>1380</v>
      </c>
      <c r="E51" s="38">
        <v>21.115255601801554</v>
      </c>
      <c r="F51">
        <v>50</v>
      </c>
      <c r="G51">
        <v>120.89</v>
      </c>
      <c r="H51" s="112">
        <v>70.89</v>
      </c>
      <c r="I51" s="51"/>
    </row>
    <row r="52" spans="1:9" x14ac:dyDescent="0.3">
      <c r="A52" t="s">
        <v>2881</v>
      </c>
      <c r="B52" t="s">
        <v>210</v>
      </c>
      <c r="C52" t="s">
        <v>1379</v>
      </c>
      <c r="D52" t="s">
        <v>1380</v>
      </c>
      <c r="E52" s="38">
        <v>21.053564407938246</v>
      </c>
      <c r="F52">
        <v>51</v>
      </c>
      <c r="G52">
        <v>216.5</v>
      </c>
      <c r="H52" s="112">
        <v>165.5</v>
      </c>
      <c r="I52" s="51"/>
    </row>
    <row r="53" spans="1:9" x14ac:dyDescent="0.3">
      <c r="A53" s="178" t="s">
        <v>14961</v>
      </c>
      <c r="B53" t="s">
        <v>14669</v>
      </c>
      <c r="C53" t="s">
        <v>1439</v>
      </c>
      <c r="D53" t="s">
        <v>661</v>
      </c>
      <c r="E53" s="38">
        <v>20.66639083813482</v>
      </c>
      <c r="F53">
        <v>52</v>
      </c>
      <c r="G53">
        <v>75.069999999999993</v>
      </c>
      <c r="H53" s="112">
        <v>23.069999999999993</v>
      </c>
      <c r="I53" s="51"/>
    </row>
    <row r="54" spans="1:9" x14ac:dyDescent="0.3">
      <c r="A54" s="178" t="s">
        <v>12020</v>
      </c>
      <c r="B54" t="s">
        <v>12897</v>
      </c>
      <c r="C54" t="s">
        <v>1426</v>
      </c>
      <c r="D54" t="s">
        <v>1380</v>
      </c>
      <c r="E54" s="38">
        <v>20.563290793033161</v>
      </c>
      <c r="F54">
        <v>53</v>
      </c>
      <c r="G54">
        <v>83.45</v>
      </c>
      <c r="H54" s="112">
        <v>30.450000000000003</v>
      </c>
      <c r="I54" s="51"/>
    </row>
    <row r="55" spans="1:9" x14ac:dyDescent="0.3">
      <c r="A55" s="178" t="s">
        <v>10229</v>
      </c>
      <c r="B55" t="s">
        <v>10230</v>
      </c>
      <c r="C55" t="s">
        <v>1464</v>
      </c>
      <c r="D55" t="s">
        <v>1373</v>
      </c>
      <c r="E55" s="38">
        <v>20.195680070042684</v>
      </c>
      <c r="F55">
        <v>54</v>
      </c>
      <c r="G55">
        <v>16.57</v>
      </c>
      <c r="H55" s="112">
        <v>-37.43</v>
      </c>
      <c r="I55" s="51"/>
    </row>
    <row r="56" spans="1:9" x14ac:dyDescent="0.3">
      <c r="A56" t="s">
        <v>13459</v>
      </c>
      <c r="B56" t="s">
        <v>12763</v>
      </c>
      <c r="C56" t="s">
        <v>1392</v>
      </c>
      <c r="D56" t="s">
        <v>1380</v>
      </c>
      <c r="E56" s="38">
        <v>20.140801075581589</v>
      </c>
      <c r="F56">
        <v>55</v>
      </c>
      <c r="G56">
        <v>141.59</v>
      </c>
      <c r="H56" s="112">
        <v>86.59</v>
      </c>
      <c r="I56" s="51"/>
    </row>
    <row r="57" spans="1:9" x14ac:dyDescent="0.3">
      <c r="A57" t="s">
        <v>13592</v>
      </c>
      <c r="B57" t="s">
        <v>11611</v>
      </c>
      <c r="C57" t="s">
        <v>1464</v>
      </c>
      <c r="D57" t="s">
        <v>1380</v>
      </c>
      <c r="E57" s="38">
        <v>20.045566955918787</v>
      </c>
      <c r="F57">
        <v>56</v>
      </c>
      <c r="G57">
        <v>37.590000000000003</v>
      </c>
      <c r="H57" s="112">
        <v>-18.409999999999997</v>
      </c>
      <c r="I57" s="51"/>
    </row>
    <row r="58" spans="1:9" x14ac:dyDescent="0.3">
      <c r="A58" s="178" t="s">
        <v>1631</v>
      </c>
      <c r="B58" t="s">
        <v>746</v>
      </c>
      <c r="C58" t="s">
        <v>1470</v>
      </c>
      <c r="D58" t="s">
        <v>1373</v>
      </c>
      <c r="E58" s="38">
        <v>19.869571421081915</v>
      </c>
      <c r="F58">
        <v>57</v>
      </c>
      <c r="G58">
        <v>98.93</v>
      </c>
      <c r="H58" s="112">
        <v>41.930000000000007</v>
      </c>
      <c r="I58" s="51"/>
    </row>
    <row r="59" spans="1:9" x14ac:dyDescent="0.3">
      <c r="A59" t="s">
        <v>8177</v>
      </c>
      <c r="B59" t="s">
        <v>8610</v>
      </c>
      <c r="C59" t="s">
        <v>1426</v>
      </c>
      <c r="D59" t="s">
        <v>1380</v>
      </c>
      <c r="E59" s="38">
        <v>19.682721797950176</v>
      </c>
      <c r="F59">
        <v>58</v>
      </c>
      <c r="G59">
        <v>197.11</v>
      </c>
      <c r="H59" s="112">
        <v>139.11000000000001</v>
      </c>
      <c r="I59" s="51"/>
    </row>
    <row r="60" spans="1:9" x14ac:dyDescent="0.3">
      <c r="A60" s="178" t="s">
        <v>12886</v>
      </c>
      <c r="B60" t="s">
        <v>11267</v>
      </c>
      <c r="C60" t="s">
        <v>1437</v>
      </c>
      <c r="D60" t="s">
        <v>1373</v>
      </c>
      <c r="E60" s="38">
        <v>19.606190462630153</v>
      </c>
      <c r="F60">
        <v>59</v>
      </c>
      <c r="G60">
        <v>29.36</v>
      </c>
      <c r="H60" s="112">
        <v>-29.64</v>
      </c>
      <c r="I60" s="51"/>
    </row>
    <row r="61" spans="1:9" x14ac:dyDescent="0.3">
      <c r="A61" s="178" t="s">
        <v>13991</v>
      </c>
      <c r="B61" t="s">
        <v>11326</v>
      </c>
      <c r="C61" t="s">
        <v>1460</v>
      </c>
      <c r="D61" t="s">
        <v>1373</v>
      </c>
      <c r="E61" s="38">
        <v>19.434070936842311</v>
      </c>
      <c r="F61">
        <v>60</v>
      </c>
      <c r="G61">
        <v>64</v>
      </c>
      <c r="H61" s="112">
        <v>4</v>
      </c>
      <c r="I61" s="51"/>
    </row>
    <row r="62" spans="1:9" x14ac:dyDescent="0.3">
      <c r="A62" s="178" t="s">
        <v>16578</v>
      </c>
      <c r="B62" t="s">
        <v>16579</v>
      </c>
      <c r="C62" t="s">
        <v>1402</v>
      </c>
      <c r="D62" t="s">
        <v>1373</v>
      </c>
      <c r="E62" s="38">
        <v>19.359591699300164</v>
      </c>
      <c r="F62">
        <v>61</v>
      </c>
      <c r="G62">
        <v>57.16</v>
      </c>
      <c r="H62" s="112">
        <v>-3.8400000000000034</v>
      </c>
      <c r="I62" s="51"/>
    </row>
    <row r="63" spans="1:9" x14ac:dyDescent="0.3">
      <c r="A63" t="s">
        <v>11416</v>
      </c>
      <c r="B63" t="s">
        <v>11542</v>
      </c>
      <c r="C63" t="s">
        <v>1379</v>
      </c>
      <c r="D63" t="s">
        <v>1380</v>
      </c>
      <c r="E63" s="38">
        <v>19.294066098177993</v>
      </c>
      <c r="F63">
        <v>62</v>
      </c>
      <c r="G63">
        <v>17</v>
      </c>
      <c r="H63" s="112">
        <v>-45</v>
      </c>
      <c r="I63" s="51"/>
    </row>
    <row r="64" spans="1:9" x14ac:dyDescent="0.3">
      <c r="A64" s="178" t="s">
        <v>1820</v>
      </c>
      <c r="B64" t="s">
        <v>587</v>
      </c>
      <c r="C64" t="s">
        <v>1565</v>
      </c>
      <c r="D64" t="s">
        <v>2147</v>
      </c>
      <c r="E64" s="38">
        <v>19.150961880243592</v>
      </c>
      <c r="F64">
        <v>63</v>
      </c>
      <c r="G64">
        <v>109.73</v>
      </c>
      <c r="H64" s="112">
        <v>46.730000000000004</v>
      </c>
      <c r="I64" s="51"/>
    </row>
    <row r="65" spans="1:9" x14ac:dyDescent="0.3">
      <c r="A65" s="178" t="s">
        <v>1562</v>
      </c>
      <c r="B65" t="s">
        <v>466</v>
      </c>
      <c r="C65" t="s">
        <v>1526</v>
      </c>
      <c r="D65" t="s">
        <v>1380</v>
      </c>
      <c r="E65" s="38">
        <v>19.101503842215557</v>
      </c>
      <c r="F65">
        <v>64</v>
      </c>
      <c r="G65">
        <v>102.77</v>
      </c>
      <c r="H65" s="112">
        <v>38.769999999999996</v>
      </c>
      <c r="I65" s="51"/>
    </row>
    <row r="66" spans="1:9" x14ac:dyDescent="0.3">
      <c r="A66" s="178" t="s">
        <v>1663</v>
      </c>
      <c r="B66" t="s">
        <v>202</v>
      </c>
      <c r="C66" t="s">
        <v>1531</v>
      </c>
      <c r="D66" t="s">
        <v>1380</v>
      </c>
      <c r="E66" s="38">
        <v>19.065209883272622</v>
      </c>
      <c r="F66">
        <v>65</v>
      </c>
      <c r="G66">
        <v>262.16000000000003</v>
      </c>
      <c r="H66" s="112">
        <v>197.16000000000003</v>
      </c>
      <c r="I66" s="51"/>
    </row>
    <row r="67" spans="1:9" x14ac:dyDescent="0.3">
      <c r="A67" s="178" t="s">
        <v>3146</v>
      </c>
      <c r="B67" t="s">
        <v>129</v>
      </c>
      <c r="C67" t="s">
        <v>1426</v>
      </c>
      <c r="D67" t="s">
        <v>1380</v>
      </c>
      <c r="E67" s="38">
        <v>19.014482352260181</v>
      </c>
      <c r="F67">
        <v>66</v>
      </c>
      <c r="G67">
        <v>54.86</v>
      </c>
      <c r="H67" s="112">
        <v>-11.14</v>
      </c>
      <c r="I67" s="51"/>
    </row>
    <row r="68" spans="1:9" x14ac:dyDescent="0.3">
      <c r="A68" t="s">
        <v>8238</v>
      </c>
      <c r="B68" t="s">
        <v>9041</v>
      </c>
      <c r="C68" t="s">
        <v>1389</v>
      </c>
      <c r="D68" t="s">
        <v>1424</v>
      </c>
      <c r="E68" s="38">
        <v>18.75905989839293</v>
      </c>
      <c r="F68">
        <v>67</v>
      </c>
      <c r="G68">
        <v>153.05000000000001</v>
      </c>
      <c r="H68" s="112">
        <v>86.050000000000011</v>
      </c>
      <c r="I68" s="51"/>
    </row>
    <row r="69" spans="1:9" x14ac:dyDescent="0.3">
      <c r="A69" t="s">
        <v>11456</v>
      </c>
      <c r="B69" t="s">
        <v>11500</v>
      </c>
      <c r="C69" t="s">
        <v>1509</v>
      </c>
      <c r="D69" t="s">
        <v>1380</v>
      </c>
      <c r="E69" s="38">
        <v>18.594986440028155</v>
      </c>
      <c r="F69">
        <v>68</v>
      </c>
      <c r="G69">
        <v>118.68</v>
      </c>
      <c r="H69" s="112">
        <v>50.680000000000007</v>
      </c>
      <c r="I69" s="51"/>
    </row>
    <row r="70" spans="1:9" x14ac:dyDescent="0.3">
      <c r="A70" s="178" t="s">
        <v>3101</v>
      </c>
      <c r="B70" t="s">
        <v>435</v>
      </c>
      <c r="C70" t="s">
        <v>1392</v>
      </c>
      <c r="D70" t="s">
        <v>660</v>
      </c>
      <c r="E70" s="38">
        <v>18.505785072847811</v>
      </c>
      <c r="F70">
        <v>69</v>
      </c>
      <c r="G70">
        <v>257.55</v>
      </c>
      <c r="H70" s="112">
        <v>188.55</v>
      </c>
      <c r="I70" s="51"/>
    </row>
    <row r="71" spans="1:9" x14ac:dyDescent="0.3">
      <c r="A71" t="s">
        <v>11410</v>
      </c>
      <c r="B71" t="s">
        <v>11478</v>
      </c>
      <c r="C71" t="s">
        <v>1481</v>
      </c>
      <c r="D71" t="s">
        <v>1424</v>
      </c>
      <c r="E71" s="38">
        <v>17.811918761543399</v>
      </c>
      <c r="F71">
        <v>70</v>
      </c>
      <c r="G71">
        <v>132.11000000000001</v>
      </c>
      <c r="H71" s="112">
        <v>62.110000000000014</v>
      </c>
      <c r="I71" s="51"/>
    </row>
    <row r="72" spans="1:9" x14ac:dyDescent="0.3">
      <c r="A72" s="178" t="s">
        <v>3404</v>
      </c>
      <c r="B72" t="s">
        <v>1088</v>
      </c>
      <c r="C72" t="s">
        <v>1426</v>
      </c>
      <c r="D72" t="s">
        <v>1373</v>
      </c>
      <c r="E72" s="38">
        <v>17.758766838984748</v>
      </c>
      <c r="F72">
        <v>71</v>
      </c>
      <c r="G72">
        <v>69.36</v>
      </c>
      <c r="H72" s="112">
        <v>-1.6400000000000006</v>
      </c>
      <c r="I72" s="51"/>
    </row>
    <row r="73" spans="1:9" x14ac:dyDescent="0.3">
      <c r="A73" t="s">
        <v>2602</v>
      </c>
      <c r="B73" t="s">
        <v>635</v>
      </c>
      <c r="C73" t="s">
        <v>1398</v>
      </c>
      <c r="D73" t="s">
        <v>1380</v>
      </c>
      <c r="E73" s="38">
        <v>17.602131441058543</v>
      </c>
      <c r="F73">
        <v>72</v>
      </c>
      <c r="G73">
        <v>198.89</v>
      </c>
      <c r="H73" s="112">
        <v>126.88999999999999</v>
      </c>
      <c r="I73" s="51"/>
    </row>
    <row r="74" spans="1:9" x14ac:dyDescent="0.3">
      <c r="A74" s="178" t="s">
        <v>2379</v>
      </c>
      <c r="B74" t="s">
        <v>1006</v>
      </c>
      <c r="C74" t="s">
        <v>1464</v>
      </c>
      <c r="D74" t="s">
        <v>1373</v>
      </c>
      <c r="E74" s="38">
        <v>17.44274256795509</v>
      </c>
      <c r="F74">
        <v>73</v>
      </c>
      <c r="G74">
        <v>204.16</v>
      </c>
      <c r="H74" s="112">
        <v>131.16</v>
      </c>
      <c r="I74" s="51"/>
    </row>
    <row r="75" spans="1:9" x14ac:dyDescent="0.3">
      <c r="A75" s="178" t="s">
        <v>8211</v>
      </c>
      <c r="B75" t="s">
        <v>8879</v>
      </c>
      <c r="C75" t="s">
        <v>1389</v>
      </c>
      <c r="D75" t="s">
        <v>1380</v>
      </c>
      <c r="E75" s="38">
        <v>17.19411416811673</v>
      </c>
      <c r="F75">
        <v>74</v>
      </c>
      <c r="G75">
        <v>331.34</v>
      </c>
      <c r="H75" s="112">
        <v>257.33999999999997</v>
      </c>
      <c r="I75" s="51"/>
    </row>
    <row r="76" spans="1:9" x14ac:dyDescent="0.3">
      <c r="A76" s="178" t="s">
        <v>8188</v>
      </c>
      <c r="B76" t="s">
        <v>8734</v>
      </c>
      <c r="C76" t="s">
        <v>1509</v>
      </c>
      <c r="D76" t="s">
        <v>1431</v>
      </c>
      <c r="E76" s="38">
        <v>17.120369467449368</v>
      </c>
      <c r="F76">
        <v>75</v>
      </c>
      <c r="G76">
        <v>16.41</v>
      </c>
      <c r="H76" s="112">
        <v>-58.59</v>
      </c>
      <c r="I76" s="51"/>
    </row>
    <row r="77" spans="1:9" x14ac:dyDescent="0.3">
      <c r="A77" s="178" t="s">
        <v>15639</v>
      </c>
      <c r="B77" t="s">
        <v>15640</v>
      </c>
      <c r="C77" t="s">
        <v>1426</v>
      </c>
      <c r="D77" t="s">
        <v>661</v>
      </c>
      <c r="E77" s="38">
        <v>16.886423666535151</v>
      </c>
      <c r="F77">
        <v>76</v>
      </c>
      <c r="G77">
        <v>59.25</v>
      </c>
      <c r="H77" s="112">
        <v>-16.75</v>
      </c>
      <c r="I77" s="51"/>
    </row>
    <row r="78" spans="1:9" x14ac:dyDescent="0.3">
      <c r="A78" s="213" t="s">
        <v>19990</v>
      </c>
      <c r="B78" t="s">
        <v>17249</v>
      </c>
      <c r="C78" t="s">
        <v>1437</v>
      </c>
      <c r="D78" t="s">
        <v>1373</v>
      </c>
      <c r="E78" s="38">
        <v>16.861088974848478</v>
      </c>
      <c r="F78">
        <v>77</v>
      </c>
      <c r="G78">
        <v>162.59</v>
      </c>
      <c r="H78" s="112">
        <v>85.59</v>
      </c>
      <c r="I78" s="51"/>
    </row>
    <row r="79" spans="1:9" x14ac:dyDescent="0.3">
      <c r="A79" s="178" t="s">
        <v>3019</v>
      </c>
      <c r="B79" t="s">
        <v>711</v>
      </c>
      <c r="C79" t="s">
        <v>1553</v>
      </c>
      <c r="D79" t="s">
        <v>1373</v>
      </c>
      <c r="E79" s="38">
        <v>16.777146542063445</v>
      </c>
      <c r="F79">
        <v>78</v>
      </c>
      <c r="G79">
        <v>157.80000000000001</v>
      </c>
      <c r="H79" s="112">
        <v>79.800000000000011</v>
      </c>
      <c r="I79" s="51"/>
    </row>
    <row r="80" spans="1:9" x14ac:dyDescent="0.3">
      <c r="A80" s="178" t="s">
        <v>5313</v>
      </c>
      <c r="B80" t="s">
        <v>916</v>
      </c>
      <c r="C80" t="s">
        <v>1565</v>
      </c>
      <c r="D80" t="s">
        <v>1373</v>
      </c>
      <c r="E80" s="38">
        <v>16.670244770007479</v>
      </c>
      <c r="F80">
        <v>79</v>
      </c>
      <c r="G80">
        <v>167.3</v>
      </c>
      <c r="H80" s="112">
        <v>88.300000000000011</v>
      </c>
      <c r="I80" s="51"/>
    </row>
    <row r="81" spans="1:9" x14ac:dyDescent="0.3">
      <c r="A81" s="178" t="s">
        <v>14089</v>
      </c>
      <c r="B81" t="s">
        <v>14041</v>
      </c>
      <c r="C81" t="s">
        <v>1531</v>
      </c>
      <c r="D81" t="s">
        <v>1373</v>
      </c>
      <c r="E81" s="38">
        <v>16.369427347501961</v>
      </c>
      <c r="F81">
        <v>80</v>
      </c>
      <c r="G81">
        <v>37.68</v>
      </c>
      <c r="H81" s="112">
        <v>-42.32</v>
      </c>
      <c r="I81" s="51"/>
    </row>
    <row r="82" spans="1:9" x14ac:dyDescent="0.3">
      <c r="A82" s="213" t="s">
        <v>8271</v>
      </c>
      <c r="B82" t="s">
        <v>8661</v>
      </c>
      <c r="C82" t="s">
        <v>1470</v>
      </c>
      <c r="D82" t="s">
        <v>1373</v>
      </c>
      <c r="E82" s="38">
        <v>16.359595826003201</v>
      </c>
      <c r="F82">
        <v>81</v>
      </c>
      <c r="G82">
        <v>83.02</v>
      </c>
      <c r="H82" s="112">
        <v>2.019999999999996</v>
      </c>
      <c r="I82" s="51"/>
    </row>
    <row r="83" spans="1:9" x14ac:dyDescent="0.3">
      <c r="A83" s="213" t="s">
        <v>10495</v>
      </c>
      <c r="B83" t="s">
        <v>10496</v>
      </c>
      <c r="C83" t="s">
        <v>1413</v>
      </c>
      <c r="D83" t="s">
        <v>1380</v>
      </c>
      <c r="E83" s="38">
        <v>16.34679616060906</v>
      </c>
      <c r="F83">
        <v>82</v>
      </c>
      <c r="G83">
        <v>393.18</v>
      </c>
      <c r="H83" s="112">
        <v>311.18</v>
      </c>
      <c r="I83" s="51"/>
    </row>
    <row r="84" spans="1:9" x14ac:dyDescent="0.3">
      <c r="A84" s="178" t="s">
        <v>9808</v>
      </c>
      <c r="B84" t="s">
        <v>9809</v>
      </c>
      <c r="C84" t="s">
        <v>1439</v>
      </c>
      <c r="D84" t="s">
        <v>1373</v>
      </c>
      <c r="E84" s="38">
        <v>16.275899710468821</v>
      </c>
      <c r="F84">
        <v>83</v>
      </c>
      <c r="G84">
        <v>46.41</v>
      </c>
      <c r="H84" s="112">
        <v>-36.590000000000003</v>
      </c>
      <c r="I84" s="51"/>
    </row>
    <row r="85" spans="1:9" x14ac:dyDescent="0.3">
      <c r="A85" s="213" t="s">
        <v>16435</v>
      </c>
      <c r="B85" t="s">
        <v>14994</v>
      </c>
      <c r="C85" t="s">
        <v>1392</v>
      </c>
      <c r="D85" t="s">
        <v>661</v>
      </c>
      <c r="E85" s="38">
        <v>16.22023927426438</v>
      </c>
      <c r="F85">
        <v>84</v>
      </c>
      <c r="G85">
        <v>122.14</v>
      </c>
      <c r="H85" s="112">
        <v>38.14</v>
      </c>
      <c r="I85" s="51"/>
    </row>
    <row r="86" spans="1:9" x14ac:dyDescent="0.3">
      <c r="A86" s="65" t="s">
        <v>11454</v>
      </c>
      <c r="B86" t="s">
        <v>11578</v>
      </c>
      <c r="C86" t="s">
        <v>1389</v>
      </c>
      <c r="D86" t="s">
        <v>660</v>
      </c>
      <c r="E86" s="38">
        <v>16.115746421680218</v>
      </c>
      <c r="F86">
        <v>85</v>
      </c>
      <c r="G86">
        <v>44.07</v>
      </c>
      <c r="H86" s="112">
        <v>-40.93</v>
      </c>
      <c r="I86" s="51"/>
    </row>
    <row r="87" spans="1:9" x14ac:dyDescent="0.3">
      <c r="A87" s="178" t="s">
        <v>14928</v>
      </c>
      <c r="B87" t="s">
        <v>14737</v>
      </c>
      <c r="C87" t="s">
        <v>1376</v>
      </c>
      <c r="D87" t="s">
        <v>1373</v>
      </c>
      <c r="E87" s="38">
        <v>16.004006381484217</v>
      </c>
      <c r="F87">
        <v>86</v>
      </c>
      <c r="G87">
        <v>83.48</v>
      </c>
      <c r="H87" s="112">
        <v>-2.519999999999996</v>
      </c>
      <c r="I87" s="51"/>
    </row>
    <row r="88" spans="1:9" x14ac:dyDescent="0.3">
      <c r="A88" s="178" t="s">
        <v>2309</v>
      </c>
      <c r="B88" t="s">
        <v>676</v>
      </c>
      <c r="C88" t="s">
        <v>1379</v>
      </c>
      <c r="D88" t="s">
        <v>1373</v>
      </c>
      <c r="E88" s="38">
        <v>15.803675800158212</v>
      </c>
      <c r="F88">
        <v>87</v>
      </c>
      <c r="G88">
        <v>119.57</v>
      </c>
      <c r="H88" s="112">
        <v>32.569999999999993</v>
      </c>
      <c r="I88" s="51"/>
    </row>
    <row r="89" spans="1:9" x14ac:dyDescent="0.3">
      <c r="A89" s="178" t="s">
        <v>10474</v>
      </c>
      <c r="B89" t="s">
        <v>10475</v>
      </c>
      <c r="C89" t="s">
        <v>1386</v>
      </c>
      <c r="D89" t="s">
        <v>1373</v>
      </c>
      <c r="E89" s="38">
        <v>15.371539902544024</v>
      </c>
      <c r="F89">
        <v>88</v>
      </c>
      <c r="G89">
        <v>191.7</v>
      </c>
      <c r="H89" s="112">
        <v>103.69999999999999</v>
      </c>
      <c r="I89" s="51"/>
    </row>
    <row r="90" spans="1:9" x14ac:dyDescent="0.3">
      <c r="A90" t="s">
        <v>3686</v>
      </c>
      <c r="B90" t="s">
        <v>3473</v>
      </c>
      <c r="C90" t="s">
        <v>1389</v>
      </c>
      <c r="D90" t="s">
        <v>1380</v>
      </c>
      <c r="E90" s="38">
        <v>15.360897584747597</v>
      </c>
      <c r="F90">
        <v>89</v>
      </c>
      <c r="G90">
        <v>339.5</v>
      </c>
      <c r="H90" s="112">
        <v>250.5</v>
      </c>
      <c r="I90" s="51"/>
    </row>
    <row r="91" spans="1:9" x14ac:dyDescent="0.3">
      <c r="A91" s="178" t="s">
        <v>13687</v>
      </c>
      <c r="B91" t="s">
        <v>13688</v>
      </c>
      <c r="C91" t="s">
        <v>1446</v>
      </c>
      <c r="D91" t="s">
        <v>1373</v>
      </c>
      <c r="E91" s="38">
        <v>15.298642211784971</v>
      </c>
      <c r="F91">
        <v>90</v>
      </c>
      <c r="G91">
        <v>23.98</v>
      </c>
      <c r="H91" s="112">
        <v>-66.02</v>
      </c>
      <c r="I91" s="51"/>
    </row>
    <row r="92" spans="1:9" x14ac:dyDescent="0.3">
      <c r="A92" t="s">
        <v>16496</v>
      </c>
      <c r="B92" t="s">
        <v>16497</v>
      </c>
      <c r="C92" t="s">
        <v>1392</v>
      </c>
      <c r="D92" t="s">
        <v>1424</v>
      </c>
      <c r="E92" s="38">
        <v>15.286420435747637</v>
      </c>
      <c r="F92">
        <v>91</v>
      </c>
      <c r="G92">
        <v>174.14</v>
      </c>
      <c r="H92" s="112">
        <v>83.139999999999986</v>
      </c>
      <c r="I92" s="51"/>
    </row>
    <row r="93" spans="1:9" x14ac:dyDescent="0.3">
      <c r="A93" t="s">
        <v>17380</v>
      </c>
      <c r="B93" t="s">
        <v>1017</v>
      </c>
      <c r="C93" t="s">
        <v>1379</v>
      </c>
      <c r="D93" t="s">
        <v>1424</v>
      </c>
      <c r="E93" s="38">
        <v>15.220886882935245</v>
      </c>
      <c r="F93">
        <v>92</v>
      </c>
      <c r="G93">
        <v>106.27</v>
      </c>
      <c r="H93" s="112">
        <v>14.269999999999996</v>
      </c>
      <c r="I93" s="51"/>
    </row>
    <row r="94" spans="1:9" x14ac:dyDescent="0.3">
      <c r="A94" t="s">
        <v>13264</v>
      </c>
      <c r="B94" t="s">
        <v>11682</v>
      </c>
      <c r="C94" t="s">
        <v>1389</v>
      </c>
      <c r="D94" t="s">
        <v>1380</v>
      </c>
      <c r="E94" s="38">
        <v>15.027922408274661</v>
      </c>
      <c r="F94">
        <v>93</v>
      </c>
      <c r="G94">
        <v>125.82</v>
      </c>
      <c r="H94" s="112">
        <v>32.819999999999993</v>
      </c>
      <c r="I94" s="51"/>
    </row>
    <row r="95" spans="1:9" x14ac:dyDescent="0.3">
      <c r="A95" s="213" t="s">
        <v>8294</v>
      </c>
      <c r="B95" t="s">
        <v>8671</v>
      </c>
      <c r="C95" t="s">
        <v>1481</v>
      </c>
      <c r="D95" t="s">
        <v>1373</v>
      </c>
      <c r="E95" s="38">
        <v>15.027542082487296</v>
      </c>
      <c r="F95">
        <v>94</v>
      </c>
      <c r="G95">
        <v>544.34</v>
      </c>
      <c r="H95" s="112">
        <v>450.34000000000003</v>
      </c>
      <c r="I95" s="51"/>
    </row>
    <row r="96" spans="1:9" x14ac:dyDescent="0.3">
      <c r="A96" s="178" t="s">
        <v>2252</v>
      </c>
      <c r="B96" t="s">
        <v>555</v>
      </c>
      <c r="C96" t="s">
        <v>1409</v>
      </c>
      <c r="D96" t="s">
        <v>1396</v>
      </c>
      <c r="E96" s="38">
        <v>14.851497078783789</v>
      </c>
      <c r="F96">
        <v>95</v>
      </c>
      <c r="G96">
        <v>138.16</v>
      </c>
      <c r="H96" s="112">
        <v>43.16</v>
      </c>
      <c r="I96" s="51"/>
    </row>
    <row r="97" spans="1:9" x14ac:dyDescent="0.3">
      <c r="A97" s="178" t="s">
        <v>1712</v>
      </c>
      <c r="B97" t="s">
        <v>268</v>
      </c>
      <c r="C97" t="s">
        <v>1446</v>
      </c>
      <c r="D97" t="s">
        <v>1380</v>
      </c>
      <c r="E97" s="38">
        <v>14.773742994531776</v>
      </c>
      <c r="F97">
        <v>96</v>
      </c>
      <c r="G97">
        <v>88.39</v>
      </c>
      <c r="H97" s="112">
        <v>-7.6099999999999994</v>
      </c>
      <c r="I97" s="51"/>
    </row>
    <row r="98" spans="1:9" x14ac:dyDescent="0.3">
      <c r="A98" t="s">
        <v>14934</v>
      </c>
      <c r="B98" t="s">
        <v>15534</v>
      </c>
      <c r="C98" t="s">
        <v>1509</v>
      </c>
      <c r="D98" t="s">
        <v>1396</v>
      </c>
      <c r="E98" s="38">
        <v>14.735573840578141</v>
      </c>
      <c r="F98">
        <v>97</v>
      </c>
      <c r="G98">
        <v>60.25</v>
      </c>
      <c r="H98" s="112">
        <v>-36.75</v>
      </c>
      <c r="I98" s="51"/>
    </row>
    <row r="99" spans="1:9" x14ac:dyDescent="0.3">
      <c r="A99" s="178" t="s">
        <v>3306</v>
      </c>
      <c r="B99" t="s">
        <v>690</v>
      </c>
      <c r="C99" t="s">
        <v>1395</v>
      </c>
      <c r="D99" t="s">
        <v>1373</v>
      </c>
      <c r="E99" s="38">
        <v>14.480482665229104</v>
      </c>
      <c r="F99">
        <v>98</v>
      </c>
      <c r="G99">
        <v>416.64</v>
      </c>
      <c r="H99" s="112">
        <v>318.64</v>
      </c>
      <c r="I99" s="51"/>
    </row>
    <row r="100" spans="1:9" x14ac:dyDescent="0.3">
      <c r="A100" s="213" t="s">
        <v>12739</v>
      </c>
      <c r="B100" t="s">
        <v>11280</v>
      </c>
      <c r="C100" t="s">
        <v>1437</v>
      </c>
      <c r="D100" t="s">
        <v>1373</v>
      </c>
      <c r="E100" s="38">
        <v>14.461512371985329</v>
      </c>
      <c r="F100">
        <v>99</v>
      </c>
      <c r="G100">
        <v>57.43</v>
      </c>
      <c r="H100" s="112">
        <v>-41.57</v>
      </c>
      <c r="I100" s="51"/>
    </row>
    <row r="101" spans="1:9" x14ac:dyDescent="0.3">
      <c r="A101" t="s">
        <v>2899</v>
      </c>
      <c r="B101" t="s">
        <v>510</v>
      </c>
      <c r="C101" t="s">
        <v>1409</v>
      </c>
      <c r="D101" t="s">
        <v>661</v>
      </c>
      <c r="E101" s="38">
        <v>14.460838035841665</v>
      </c>
      <c r="F101">
        <v>100</v>
      </c>
      <c r="G101">
        <v>225.57</v>
      </c>
      <c r="H101" s="112">
        <v>125.57</v>
      </c>
      <c r="I101" s="51"/>
    </row>
    <row r="102" spans="1:9" x14ac:dyDescent="0.3">
      <c r="A102" s="178" t="s">
        <v>12948</v>
      </c>
      <c r="B102" t="s">
        <v>11543</v>
      </c>
      <c r="C102" t="s">
        <v>1526</v>
      </c>
      <c r="D102" t="s">
        <v>1380</v>
      </c>
      <c r="E102" s="38">
        <v>13.929074192983954</v>
      </c>
      <c r="F102">
        <v>101</v>
      </c>
      <c r="G102">
        <v>242.39</v>
      </c>
      <c r="H102" s="112">
        <v>141.38999999999999</v>
      </c>
      <c r="I102" s="51"/>
    </row>
    <row r="103" spans="1:9" x14ac:dyDescent="0.3">
      <c r="A103" s="178" t="s">
        <v>2130</v>
      </c>
      <c r="B103" t="s">
        <v>330</v>
      </c>
      <c r="C103" t="s">
        <v>1405</v>
      </c>
      <c r="D103" t="s">
        <v>1380</v>
      </c>
      <c r="E103" s="38">
        <v>13.624201294743417</v>
      </c>
      <c r="F103">
        <v>102</v>
      </c>
      <c r="G103">
        <v>356.89</v>
      </c>
      <c r="H103" s="112">
        <v>254.89</v>
      </c>
      <c r="I103" s="51"/>
    </row>
    <row r="104" spans="1:9" x14ac:dyDescent="0.3">
      <c r="A104" s="178" t="s">
        <v>17514</v>
      </c>
      <c r="B104" t="s">
        <v>17218</v>
      </c>
      <c r="C104" t="s">
        <v>1376</v>
      </c>
      <c r="D104" t="s">
        <v>1373</v>
      </c>
      <c r="E104" s="38">
        <v>13.584443915535035</v>
      </c>
      <c r="F104">
        <v>103</v>
      </c>
      <c r="G104">
        <v>223.27</v>
      </c>
      <c r="H104" s="112">
        <v>120.27000000000001</v>
      </c>
      <c r="I104" s="51"/>
    </row>
    <row r="105" spans="1:9" x14ac:dyDescent="0.3">
      <c r="A105" s="178" t="s">
        <v>2112</v>
      </c>
      <c r="B105" t="s">
        <v>544</v>
      </c>
      <c r="C105" t="s">
        <v>1464</v>
      </c>
      <c r="D105" t="s">
        <v>1424</v>
      </c>
      <c r="E105" s="38">
        <v>13.564720125323927</v>
      </c>
      <c r="F105">
        <v>104</v>
      </c>
      <c r="G105">
        <v>137.59</v>
      </c>
      <c r="H105" s="112">
        <v>33.590000000000003</v>
      </c>
      <c r="I105" s="51"/>
    </row>
    <row r="106" spans="1:9" x14ac:dyDescent="0.3">
      <c r="A106" t="s">
        <v>4883</v>
      </c>
      <c r="B106" t="s">
        <v>147</v>
      </c>
      <c r="C106" t="s">
        <v>1446</v>
      </c>
      <c r="D106" t="s">
        <v>660</v>
      </c>
      <c r="E106" s="38">
        <v>13.545009585107811</v>
      </c>
      <c r="F106">
        <v>105</v>
      </c>
      <c r="G106">
        <v>83.34</v>
      </c>
      <c r="H106" s="112">
        <v>-21.659999999999997</v>
      </c>
      <c r="I106" s="51"/>
    </row>
    <row r="107" spans="1:9" x14ac:dyDescent="0.3">
      <c r="A107" s="178" t="s">
        <v>3534</v>
      </c>
      <c r="B107" t="s">
        <v>461</v>
      </c>
      <c r="C107" t="s">
        <v>1437</v>
      </c>
      <c r="D107" t="s">
        <v>1380</v>
      </c>
      <c r="E107" s="38">
        <v>13.469856796945326</v>
      </c>
      <c r="F107">
        <v>106</v>
      </c>
      <c r="G107">
        <v>11.61</v>
      </c>
      <c r="H107" s="112">
        <v>-94.39</v>
      </c>
      <c r="I107" s="51"/>
    </row>
    <row r="108" spans="1:9" x14ac:dyDescent="0.3">
      <c r="A108" t="s">
        <v>8153</v>
      </c>
      <c r="B108" t="s">
        <v>8334</v>
      </c>
      <c r="C108" t="s">
        <v>1531</v>
      </c>
      <c r="D108" t="s">
        <v>1431</v>
      </c>
      <c r="E108" s="38">
        <v>13.327884418774451</v>
      </c>
      <c r="F108">
        <v>107</v>
      </c>
      <c r="G108">
        <v>354.95</v>
      </c>
      <c r="H108" s="112">
        <v>247.95</v>
      </c>
      <c r="I108" s="51"/>
    </row>
    <row r="109" spans="1:9" x14ac:dyDescent="0.3">
      <c r="A109" s="178" t="s">
        <v>1696</v>
      </c>
      <c r="B109" t="s">
        <v>967</v>
      </c>
      <c r="C109" t="s">
        <v>1509</v>
      </c>
      <c r="D109" t="s">
        <v>1373</v>
      </c>
      <c r="E109" s="38">
        <v>13.318729792426858</v>
      </c>
      <c r="F109">
        <v>108</v>
      </c>
      <c r="G109">
        <v>57.95</v>
      </c>
      <c r="H109" s="112">
        <v>-50.05</v>
      </c>
      <c r="I109" s="51"/>
    </row>
    <row r="110" spans="1:9" x14ac:dyDescent="0.3">
      <c r="A110" s="178" t="s">
        <v>2244</v>
      </c>
      <c r="B110" t="s">
        <v>679</v>
      </c>
      <c r="C110" t="s">
        <v>1553</v>
      </c>
      <c r="D110" t="s">
        <v>1373</v>
      </c>
      <c r="E110" s="38">
        <v>13.261033512740191</v>
      </c>
      <c r="F110">
        <v>109</v>
      </c>
      <c r="G110">
        <v>244.7</v>
      </c>
      <c r="H110" s="112">
        <v>135.69999999999999</v>
      </c>
      <c r="I110" s="51"/>
    </row>
    <row r="111" spans="1:9" x14ac:dyDescent="0.3">
      <c r="A111" s="213" t="s">
        <v>14636</v>
      </c>
      <c r="B111" t="s">
        <v>14306</v>
      </c>
      <c r="C111" t="s">
        <v>1405</v>
      </c>
      <c r="D111" t="s">
        <v>1380</v>
      </c>
      <c r="E111" s="38">
        <v>13.233316794524663</v>
      </c>
      <c r="F111">
        <v>110</v>
      </c>
      <c r="G111">
        <v>187.07</v>
      </c>
      <c r="H111" s="112">
        <v>77.069999999999993</v>
      </c>
      <c r="I111" s="51"/>
    </row>
    <row r="112" spans="1:9" x14ac:dyDescent="0.3">
      <c r="A112" s="178" t="s">
        <v>1998</v>
      </c>
      <c r="B112" t="s">
        <v>221</v>
      </c>
      <c r="C112" t="s">
        <v>1383</v>
      </c>
      <c r="D112" t="s">
        <v>661</v>
      </c>
      <c r="E112" s="38">
        <v>13.22072185585802</v>
      </c>
      <c r="F112">
        <v>111</v>
      </c>
      <c r="G112">
        <v>325.52</v>
      </c>
      <c r="H112" s="112">
        <v>214.51999999999998</v>
      </c>
      <c r="I112" s="51"/>
    </row>
    <row r="113" spans="1:9" x14ac:dyDescent="0.3">
      <c r="A113" s="178" t="s">
        <v>15255</v>
      </c>
      <c r="B113" t="s">
        <v>14242</v>
      </c>
      <c r="C113" t="s">
        <v>1413</v>
      </c>
      <c r="D113" t="s">
        <v>1373</v>
      </c>
      <c r="E113" s="38">
        <v>12.918094257383435</v>
      </c>
      <c r="F113">
        <v>112</v>
      </c>
      <c r="G113">
        <v>115.16</v>
      </c>
      <c r="H113" s="112">
        <v>3.1599999999999966</v>
      </c>
      <c r="I113" s="51"/>
    </row>
    <row r="114" spans="1:9" x14ac:dyDescent="0.3">
      <c r="A114" t="s">
        <v>8159</v>
      </c>
      <c r="B114" t="s">
        <v>8429</v>
      </c>
      <c r="C114" t="s">
        <v>1386</v>
      </c>
      <c r="D114" t="s">
        <v>1380</v>
      </c>
      <c r="E114" s="38">
        <v>12.842468767904831</v>
      </c>
      <c r="F114">
        <v>113</v>
      </c>
      <c r="G114">
        <v>273.27</v>
      </c>
      <c r="H114" s="112">
        <v>160.26999999999998</v>
      </c>
      <c r="I114" s="51"/>
    </row>
    <row r="115" spans="1:9" x14ac:dyDescent="0.3">
      <c r="A115" s="178" t="s">
        <v>14579</v>
      </c>
      <c r="B115" t="s">
        <v>14340</v>
      </c>
      <c r="C115" t="s">
        <v>1426</v>
      </c>
      <c r="D115" t="s">
        <v>1396</v>
      </c>
      <c r="E115" s="38">
        <v>12.74670787826445</v>
      </c>
      <c r="F115">
        <v>114</v>
      </c>
      <c r="G115">
        <v>56.61</v>
      </c>
      <c r="H115" s="112">
        <v>-57.39</v>
      </c>
      <c r="I115" s="51"/>
    </row>
    <row r="116" spans="1:9" x14ac:dyDescent="0.3">
      <c r="A116" t="s">
        <v>6368</v>
      </c>
      <c r="B116" t="s">
        <v>1284</v>
      </c>
      <c r="C116" t="s">
        <v>1379</v>
      </c>
      <c r="D116" t="s">
        <v>1431</v>
      </c>
      <c r="E116" s="38">
        <v>12.668922816006548</v>
      </c>
      <c r="F116">
        <v>115</v>
      </c>
      <c r="G116">
        <v>228.59</v>
      </c>
      <c r="H116" s="112">
        <v>113.59</v>
      </c>
      <c r="I116" s="51"/>
    </row>
    <row r="117" spans="1:9" x14ac:dyDescent="0.3">
      <c r="A117" s="213" t="s">
        <v>6460</v>
      </c>
      <c r="B117" t="s">
        <v>1282</v>
      </c>
      <c r="C117" t="s">
        <v>1531</v>
      </c>
      <c r="D117" t="s">
        <v>1396</v>
      </c>
      <c r="E117" s="38">
        <v>12.62029762684689</v>
      </c>
      <c r="F117">
        <v>116</v>
      </c>
      <c r="G117">
        <v>199.2</v>
      </c>
      <c r="H117" s="112">
        <v>83.199999999999989</v>
      </c>
      <c r="I117" s="51"/>
    </row>
    <row r="118" spans="1:9" x14ac:dyDescent="0.3">
      <c r="A118" s="178" t="s">
        <v>3087</v>
      </c>
      <c r="B118" t="s">
        <v>740</v>
      </c>
      <c r="C118" t="s">
        <v>1434</v>
      </c>
      <c r="D118" t="s">
        <v>1373</v>
      </c>
      <c r="E118" s="38">
        <v>12.553550023643467</v>
      </c>
      <c r="F118">
        <v>117</v>
      </c>
      <c r="G118">
        <v>28.09</v>
      </c>
      <c r="H118" s="112">
        <v>-88.91</v>
      </c>
      <c r="I118" s="51"/>
    </row>
    <row r="119" spans="1:9" x14ac:dyDescent="0.3">
      <c r="A119" s="178" t="s">
        <v>11402</v>
      </c>
      <c r="B119" t="s">
        <v>11673</v>
      </c>
      <c r="C119" t="s">
        <v>1481</v>
      </c>
      <c r="D119" t="s">
        <v>1380</v>
      </c>
      <c r="E119" s="38">
        <v>12.499160018380234</v>
      </c>
      <c r="F119">
        <v>118</v>
      </c>
      <c r="G119">
        <v>166.45</v>
      </c>
      <c r="H119" s="112">
        <v>48.449999999999989</v>
      </c>
      <c r="I119" s="51"/>
    </row>
    <row r="120" spans="1:9" x14ac:dyDescent="0.3">
      <c r="A120" s="178" t="s">
        <v>2113</v>
      </c>
      <c r="B120" t="s">
        <v>1325</v>
      </c>
      <c r="C120" t="s">
        <v>1446</v>
      </c>
      <c r="D120" t="s">
        <v>1373</v>
      </c>
      <c r="E120" s="38">
        <v>12.487361865588799</v>
      </c>
      <c r="F120">
        <v>119</v>
      </c>
      <c r="G120">
        <v>63.77</v>
      </c>
      <c r="H120" s="112">
        <v>-55.23</v>
      </c>
      <c r="I120" s="51"/>
    </row>
    <row r="121" spans="1:9" x14ac:dyDescent="0.3">
      <c r="A121" s="178" t="s">
        <v>12626</v>
      </c>
      <c r="B121" t="s">
        <v>11631</v>
      </c>
      <c r="C121" t="s">
        <v>1383</v>
      </c>
      <c r="D121" t="s">
        <v>1380</v>
      </c>
      <c r="E121" s="38">
        <v>12.446711265314857</v>
      </c>
      <c r="F121">
        <v>120</v>
      </c>
      <c r="G121">
        <v>321.5</v>
      </c>
      <c r="H121" s="112">
        <v>201.5</v>
      </c>
      <c r="I121" s="51"/>
    </row>
    <row r="122" spans="1:9" x14ac:dyDescent="0.3">
      <c r="A122" s="178" t="s">
        <v>14812</v>
      </c>
      <c r="B122" t="s">
        <v>14235</v>
      </c>
      <c r="C122" t="s">
        <v>1553</v>
      </c>
      <c r="D122" t="s">
        <v>1373</v>
      </c>
      <c r="E122" s="38">
        <v>12.35735868917099</v>
      </c>
      <c r="F122">
        <v>121</v>
      </c>
      <c r="G122">
        <v>315.61</v>
      </c>
      <c r="H122" s="112">
        <v>194.61</v>
      </c>
      <c r="I122" s="51"/>
    </row>
    <row r="123" spans="1:9" x14ac:dyDescent="0.3">
      <c r="A123" t="s">
        <v>9437</v>
      </c>
      <c r="B123" t="s">
        <v>9438</v>
      </c>
      <c r="C123" t="s">
        <v>1392</v>
      </c>
      <c r="D123" t="s">
        <v>1431</v>
      </c>
      <c r="E123" s="38">
        <v>12.202533874936533</v>
      </c>
      <c r="F123">
        <v>122</v>
      </c>
      <c r="G123">
        <v>376.75</v>
      </c>
      <c r="H123" s="112">
        <v>254.75</v>
      </c>
      <c r="I123" s="51"/>
    </row>
    <row r="124" spans="1:9" x14ac:dyDescent="0.3">
      <c r="A124" s="178" t="s">
        <v>13648</v>
      </c>
      <c r="B124" t="s">
        <v>12994</v>
      </c>
      <c r="C124" t="s">
        <v>1413</v>
      </c>
      <c r="D124" t="s">
        <v>660</v>
      </c>
      <c r="E124" s="38">
        <v>12.142939760729194</v>
      </c>
      <c r="F124">
        <v>123</v>
      </c>
      <c r="G124">
        <v>222.02</v>
      </c>
      <c r="H124" s="112">
        <v>99.02000000000001</v>
      </c>
      <c r="I124" s="51"/>
    </row>
    <row r="125" spans="1:9" x14ac:dyDescent="0.3">
      <c r="A125" t="s">
        <v>5487</v>
      </c>
      <c r="B125" t="s">
        <v>1292</v>
      </c>
      <c r="C125" t="s">
        <v>1553</v>
      </c>
      <c r="D125" t="s">
        <v>660</v>
      </c>
      <c r="E125" s="38">
        <v>12.044591851103489</v>
      </c>
      <c r="F125">
        <v>124</v>
      </c>
      <c r="G125">
        <v>428.18</v>
      </c>
      <c r="H125" s="112">
        <v>304.18</v>
      </c>
      <c r="I125" s="51"/>
    </row>
    <row r="126" spans="1:9" x14ac:dyDescent="0.3">
      <c r="A126" t="s">
        <v>13682</v>
      </c>
      <c r="B126" t="s">
        <v>11492</v>
      </c>
      <c r="C126" t="s">
        <v>1405</v>
      </c>
      <c r="D126" t="s">
        <v>660</v>
      </c>
      <c r="E126" s="38">
        <v>12.013913874835936</v>
      </c>
      <c r="F126">
        <v>125</v>
      </c>
      <c r="G126">
        <v>242.3</v>
      </c>
      <c r="H126" s="112">
        <v>117.30000000000001</v>
      </c>
      <c r="I126" s="51"/>
    </row>
    <row r="127" spans="1:9" x14ac:dyDescent="0.3">
      <c r="A127" s="178" t="s">
        <v>20186</v>
      </c>
      <c r="B127" t="s">
        <v>17255</v>
      </c>
      <c r="C127" t="s">
        <v>1464</v>
      </c>
      <c r="D127" t="s">
        <v>1373</v>
      </c>
      <c r="E127" s="38">
        <v>11.891257300499953</v>
      </c>
      <c r="F127">
        <v>126</v>
      </c>
      <c r="G127">
        <v>693.36</v>
      </c>
      <c r="H127" s="112">
        <v>567.36</v>
      </c>
      <c r="I127" s="51"/>
    </row>
    <row r="128" spans="1:9" x14ac:dyDescent="0.3">
      <c r="A128" s="178" t="s">
        <v>2945</v>
      </c>
      <c r="B128" t="s">
        <v>516</v>
      </c>
      <c r="C128" t="s">
        <v>1470</v>
      </c>
      <c r="D128" t="s">
        <v>660</v>
      </c>
      <c r="E128" s="38">
        <v>11.731413681185352</v>
      </c>
      <c r="F128">
        <v>127</v>
      </c>
      <c r="G128">
        <v>43.64</v>
      </c>
      <c r="H128" s="112">
        <v>-83.36</v>
      </c>
      <c r="I128" s="51"/>
    </row>
    <row r="129" spans="1:9" x14ac:dyDescent="0.3">
      <c r="A129" s="178" t="s">
        <v>3486</v>
      </c>
      <c r="B129" t="s">
        <v>1327</v>
      </c>
      <c r="C129" t="s">
        <v>1383</v>
      </c>
      <c r="D129" t="s">
        <v>1373</v>
      </c>
      <c r="E129" s="38">
        <v>11.639756219310707</v>
      </c>
      <c r="F129">
        <v>128</v>
      </c>
      <c r="G129">
        <v>114.05</v>
      </c>
      <c r="H129" s="112">
        <v>-13.950000000000003</v>
      </c>
      <c r="I129" s="51"/>
    </row>
    <row r="130" spans="1:9" x14ac:dyDescent="0.3">
      <c r="A130" s="178" t="s">
        <v>15553</v>
      </c>
      <c r="B130" t="s">
        <v>15072</v>
      </c>
      <c r="C130" t="s">
        <v>1439</v>
      </c>
      <c r="D130" t="s">
        <v>1373</v>
      </c>
      <c r="E130" s="38">
        <v>11.615727342809574</v>
      </c>
      <c r="F130">
        <v>129</v>
      </c>
      <c r="G130">
        <v>146.77000000000001</v>
      </c>
      <c r="H130" s="112">
        <v>17.77000000000001</v>
      </c>
      <c r="I130" s="51"/>
    </row>
    <row r="131" spans="1:9" x14ac:dyDescent="0.3">
      <c r="A131" s="178" t="s">
        <v>2386</v>
      </c>
      <c r="B131" t="s">
        <v>1056</v>
      </c>
      <c r="C131" t="s">
        <v>1398</v>
      </c>
      <c r="D131" t="s">
        <v>1373</v>
      </c>
      <c r="E131" s="38">
        <v>11.571335510397878</v>
      </c>
      <c r="F131">
        <v>130</v>
      </c>
      <c r="G131">
        <v>420.16</v>
      </c>
      <c r="H131" s="112">
        <v>290.16000000000003</v>
      </c>
      <c r="I131" s="51"/>
    </row>
    <row r="132" spans="1:9" x14ac:dyDescent="0.3">
      <c r="A132" s="178" t="s">
        <v>12591</v>
      </c>
      <c r="B132" t="s">
        <v>11185</v>
      </c>
      <c r="C132" t="s">
        <v>1509</v>
      </c>
      <c r="D132" t="s">
        <v>1373</v>
      </c>
      <c r="E132" s="38">
        <v>11.438815644978295</v>
      </c>
      <c r="F132">
        <v>131</v>
      </c>
      <c r="G132">
        <v>75.680000000000007</v>
      </c>
      <c r="H132" s="112">
        <v>-55.319999999999993</v>
      </c>
      <c r="I132" s="51"/>
    </row>
    <row r="133" spans="1:9" x14ac:dyDescent="0.3">
      <c r="A133" s="213" t="s">
        <v>8195</v>
      </c>
      <c r="B133" t="s">
        <v>8781</v>
      </c>
      <c r="C133" t="s">
        <v>1509</v>
      </c>
      <c r="D133" t="s">
        <v>1424</v>
      </c>
      <c r="E133" s="38">
        <v>11.348304706809575</v>
      </c>
      <c r="F133">
        <v>132</v>
      </c>
      <c r="G133">
        <v>186.73</v>
      </c>
      <c r="H133" s="112">
        <v>54.72999999999999</v>
      </c>
      <c r="I133" s="51"/>
    </row>
    <row r="134" spans="1:9" x14ac:dyDescent="0.3">
      <c r="A134" s="178" t="s">
        <v>11166</v>
      </c>
      <c r="B134" t="s">
        <v>11167</v>
      </c>
      <c r="C134" t="s">
        <v>1413</v>
      </c>
      <c r="D134" t="s">
        <v>1396</v>
      </c>
      <c r="E134" s="38">
        <v>11.164119482472522</v>
      </c>
      <c r="F134">
        <v>133</v>
      </c>
      <c r="G134">
        <v>319.5</v>
      </c>
      <c r="H134" s="112">
        <v>186.5</v>
      </c>
      <c r="I134" s="51"/>
    </row>
    <row r="135" spans="1:9" x14ac:dyDescent="0.3">
      <c r="A135" s="178" t="s">
        <v>15238</v>
      </c>
      <c r="B135" t="s">
        <v>15016</v>
      </c>
      <c r="C135" t="s">
        <v>1437</v>
      </c>
      <c r="D135" t="s">
        <v>661</v>
      </c>
      <c r="E135" s="38">
        <v>11.157085131681447</v>
      </c>
      <c r="F135">
        <v>134</v>
      </c>
      <c r="G135">
        <v>73.48</v>
      </c>
      <c r="H135" s="112">
        <v>-60.519999999999996</v>
      </c>
      <c r="I135" s="51"/>
    </row>
    <row r="136" spans="1:9" x14ac:dyDescent="0.3">
      <c r="A136" s="178" t="s">
        <v>1670</v>
      </c>
      <c r="B136" t="s">
        <v>640</v>
      </c>
      <c r="C136" t="s">
        <v>1509</v>
      </c>
      <c r="D136" t="s">
        <v>661</v>
      </c>
      <c r="E136" s="38">
        <v>11.15630476965349</v>
      </c>
      <c r="F136">
        <v>135</v>
      </c>
      <c r="G136">
        <v>999</v>
      </c>
      <c r="H136" s="112">
        <v>864</v>
      </c>
      <c r="I136" s="51"/>
    </row>
    <row r="137" spans="1:9" x14ac:dyDescent="0.3">
      <c r="A137" t="s">
        <v>3724</v>
      </c>
      <c r="B137" t="s">
        <v>1281</v>
      </c>
      <c r="C137" t="s">
        <v>1565</v>
      </c>
      <c r="D137" t="s">
        <v>1380</v>
      </c>
      <c r="E137" s="38">
        <v>11.151822563033191</v>
      </c>
      <c r="F137">
        <v>136</v>
      </c>
      <c r="G137">
        <v>107.95</v>
      </c>
      <c r="H137" s="112">
        <v>-28.049999999999997</v>
      </c>
      <c r="I137" s="51"/>
    </row>
    <row r="138" spans="1:9" x14ac:dyDescent="0.3">
      <c r="A138" s="178" t="s">
        <v>3340</v>
      </c>
      <c r="B138" t="s">
        <v>763</v>
      </c>
      <c r="C138" t="s">
        <v>1398</v>
      </c>
      <c r="D138" t="s">
        <v>1373</v>
      </c>
      <c r="E138" s="38">
        <v>11.077756246652735</v>
      </c>
      <c r="F138">
        <v>137</v>
      </c>
      <c r="G138">
        <v>89.91</v>
      </c>
      <c r="H138" s="112">
        <v>-47.09</v>
      </c>
      <c r="I138" s="51"/>
    </row>
    <row r="139" spans="1:9" x14ac:dyDescent="0.3">
      <c r="A139" t="s">
        <v>14631</v>
      </c>
      <c r="B139" t="s">
        <v>11533</v>
      </c>
      <c r="C139" t="s">
        <v>1386</v>
      </c>
      <c r="D139" t="s">
        <v>1396</v>
      </c>
      <c r="E139" s="38">
        <v>11.034728636576245</v>
      </c>
      <c r="F139">
        <v>138</v>
      </c>
      <c r="G139">
        <v>97.8</v>
      </c>
      <c r="H139" s="112">
        <v>-40.200000000000003</v>
      </c>
      <c r="I139" s="51"/>
    </row>
    <row r="140" spans="1:9" x14ac:dyDescent="0.3">
      <c r="A140" s="178" t="s">
        <v>14837</v>
      </c>
      <c r="B140" t="s">
        <v>14333</v>
      </c>
      <c r="C140" t="s">
        <v>1405</v>
      </c>
      <c r="D140" t="s">
        <v>1396</v>
      </c>
      <c r="E140" s="38">
        <v>10.98787660452744</v>
      </c>
      <c r="F140">
        <v>139</v>
      </c>
      <c r="G140">
        <v>396.73</v>
      </c>
      <c r="H140" s="112">
        <v>257.73</v>
      </c>
      <c r="I140" s="51"/>
    </row>
    <row r="141" spans="1:9" x14ac:dyDescent="0.3">
      <c r="A141" t="s">
        <v>14648</v>
      </c>
      <c r="B141" t="s">
        <v>14338</v>
      </c>
      <c r="C141" t="s">
        <v>1449</v>
      </c>
      <c r="D141" t="s">
        <v>1380</v>
      </c>
      <c r="E141" s="38">
        <v>10.929480941894795</v>
      </c>
      <c r="F141">
        <v>140</v>
      </c>
      <c r="G141">
        <v>158.91</v>
      </c>
      <c r="H141" s="112">
        <v>18.909999999999997</v>
      </c>
      <c r="I141" s="51"/>
    </row>
    <row r="142" spans="1:9" x14ac:dyDescent="0.3">
      <c r="A142" s="178" t="s">
        <v>12720</v>
      </c>
      <c r="B142" t="s">
        <v>11485</v>
      </c>
      <c r="C142" t="s">
        <v>1439</v>
      </c>
      <c r="D142" t="s">
        <v>1431</v>
      </c>
      <c r="E142" s="38">
        <v>10.786965676988714</v>
      </c>
      <c r="F142">
        <v>141</v>
      </c>
      <c r="G142">
        <v>317.75</v>
      </c>
      <c r="H142" s="112">
        <v>176.75</v>
      </c>
      <c r="I142" s="51"/>
    </row>
    <row r="143" spans="1:9" x14ac:dyDescent="0.3">
      <c r="A143" s="178" t="s">
        <v>9393</v>
      </c>
      <c r="B143" t="s">
        <v>9394</v>
      </c>
      <c r="C143" t="s">
        <v>1446</v>
      </c>
      <c r="D143" t="s">
        <v>1380</v>
      </c>
      <c r="E143" s="38">
        <v>10.69242505941444</v>
      </c>
      <c r="F143">
        <v>142</v>
      </c>
      <c r="G143">
        <v>216.68</v>
      </c>
      <c r="H143" s="112">
        <v>74.680000000000007</v>
      </c>
      <c r="I143" s="51"/>
    </row>
    <row r="144" spans="1:9" x14ac:dyDescent="0.3">
      <c r="A144" s="178" t="s">
        <v>15949</v>
      </c>
      <c r="B144" t="s">
        <v>10434</v>
      </c>
      <c r="C144" t="s">
        <v>1372</v>
      </c>
      <c r="D144" t="s">
        <v>1380</v>
      </c>
      <c r="E144" s="38">
        <v>10.641305116206841</v>
      </c>
      <c r="F144">
        <v>143</v>
      </c>
      <c r="G144">
        <v>191.7</v>
      </c>
      <c r="H144" s="112">
        <v>48.699999999999989</v>
      </c>
      <c r="I144" s="51"/>
    </row>
    <row r="145" spans="1:9" x14ac:dyDescent="0.3">
      <c r="A145" s="178" t="s">
        <v>1535</v>
      </c>
      <c r="B145" t="s">
        <v>596</v>
      </c>
      <c r="C145" t="s">
        <v>1383</v>
      </c>
      <c r="D145" t="s">
        <v>1396</v>
      </c>
      <c r="E145" s="38">
        <v>10.534722850698232</v>
      </c>
      <c r="F145">
        <v>144</v>
      </c>
      <c r="G145">
        <v>334.98</v>
      </c>
      <c r="H145" s="112">
        <v>190.98000000000002</v>
      </c>
      <c r="I145" s="51"/>
    </row>
    <row r="146" spans="1:9" x14ac:dyDescent="0.3">
      <c r="A146" s="178" t="s">
        <v>12451</v>
      </c>
      <c r="B146" t="s">
        <v>11382</v>
      </c>
      <c r="C146" t="s">
        <v>1376</v>
      </c>
      <c r="D146" t="s">
        <v>1373</v>
      </c>
      <c r="E146" s="38">
        <v>10.472399165061848</v>
      </c>
      <c r="F146">
        <v>145</v>
      </c>
      <c r="G146">
        <v>108.84</v>
      </c>
      <c r="H146" s="112">
        <v>-36.159999999999997</v>
      </c>
      <c r="I146" s="51"/>
    </row>
    <row r="147" spans="1:9" x14ac:dyDescent="0.3">
      <c r="A147" t="s">
        <v>1655</v>
      </c>
      <c r="B147" t="s">
        <v>647</v>
      </c>
      <c r="C147" t="s">
        <v>1405</v>
      </c>
      <c r="D147" t="s">
        <v>2147</v>
      </c>
      <c r="E147" s="38">
        <v>10.397809225159829</v>
      </c>
      <c r="F147">
        <v>146</v>
      </c>
      <c r="G147">
        <v>446.09</v>
      </c>
      <c r="H147" s="112">
        <v>300.08999999999997</v>
      </c>
      <c r="I147" s="51"/>
    </row>
    <row r="148" spans="1:9" x14ac:dyDescent="0.3">
      <c r="A148" s="65" t="s">
        <v>4603</v>
      </c>
      <c r="B148" t="s">
        <v>3460</v>
      </c>
      <c r="C148" t="s">
        <v>1531</v>
      </c>
      <c r="D148" t="s">
        <v>1380</v>
      </c>
      <c r="E148" s="38">
        <v>10.259006636570222</v>
      </c>
      <c r="F148">
        <v>147</v>
      </c>
      <c r="G148">
        <v>275.18</v>
      </c>
      <c r="H148" s="112">
        <v>128.18</v>
      </c>
      <c r="I148" s="51"/>
    </row>
    <row r="149" spans="1:9" x14ac:dyDescent="0.3">
      <c r="A149" t="s">
        <v>12926</v>
      </c>
      <c r="B149" t="s">
        <v>11612</v>
      </c>
      <c r="C149" t="s">
        <v>1398</v>
      </c>
      <c r="D149" t="s">
        <v>1396</v>
      </c>
      <c r="E149" s="38">
        <v>10.210334196459875</v>
      </c>
      <c r="F149">
        <v>148</v>
      </c>
      <c r="G149">
        <v>182.36</v>
      </c>
      <c r="H149" s="112">
        <v>34.360000000000014</v>
      </c>
      <c r="I149" s="51"/>
    </row>
    <row r="150" spans="1:9" x14ac:dyDescent="0.3">
      <c r="A150" s="178" t="s">
        <v>9155</v>
      </c>
      <c r="B150" t="s">
        <v>9156</v>
      </c>
      <c r="C150" t="s">
        <v>1509</v>
      </c>
      <c r="D150" t="s">
        <v>1380</v>
      </c>
      <c r="E150" s="38">
        <v>10.180994510169572</v>
      </c>
      <c r="F150">
        <v>149</v>
      </c>
      <c r="G150">
        <v>265.57</v>
      </c>
      <c r="H150" s="112">
        <v>116.57</v>
      </c>
      <c r="I150" s="51"/>
    </row>
    <row r="151" spans="1:9" x14ac:dyDescent="0.3">
      <c r="A151" s="178" t="s">
        <v>16022</v>
      </c>
      <c r="B151" t="s">
        <v>16023</v>
      </c>
      <c r="C151" t="s">
        <v>1379</v>
      </c>
      <c r="D151" t="s">
        <v>1373</v>
      </c>
      <c r="E151" s="38">
        <v>10.161801093751372</v>
      </c>
      <c r="F151">
        <v>150</v>
      </c>
      <c r="G151">
        <v>188.11</v>
      </c>
      <c r="H151" s="112">
        <v>38.110000000000014</v>
      </c>
      <c r="I151" s="51"/>
    </row>
    <row r="152" spans="1:9" x14ac:dyDescent="0.3">
      <c r="A152" s="178" t="s">
        <v>14858</v>
      </c>
      <c r="B152" t="s">
        <v>14675</v>
      </c>
      <c r="C152" t="s">
        <v>1402</v>
      </c>
      <c r="D152" t="s">
        <v>2147</v>
      </c>
      <c r="E152" s="38">
        <v>10.14363068857949</v>
      </c>
      <c r="F152">
        <v>151</v>
      </c>
      <c r="G152">
        <v>150.61000000000001</v>
      </c>
      <c r="H152" s="112">
        <v>-0.38999999999998636</v>
      </c>
      <c r="I152" s="51"/>
    </row>
    <row r="153" spans="1:9" x14ac:dyDescent="0.3">
      <c r="A153" s="178" t="s">
        <v>12836</v>
      </c>
      <c r="B153" t="s">
        <v>11539</v>
      </c>
      <c r="C153" t="s">
        <v>1439</v>
      </c>
      <c r="D153" t="s">
        <v>1431</v>
      </c>
      <c r="E153" s="38">
        <v>10.132570721022308</v>
      </c>
      <c r="F153">
        <v>152</v>
      </c>
      <c r="G153">
        <v>305.55</v>
      </c>
      <c r="H153" s="112">
        <v>153.55000000000001</v>
      </c>
      <c r="I153" s="51"/>
    </row>
    <row r="154" spans="1:9" x14ac:dyDescent="0.3">
      <c r="A154" s="178" t="s">
        <v>11398</v>
      </c>
      <c r="B154" t="s">
        <v>11600</v>
      </c>
      <c r="C154" t="s">
        <v>1439</v>
      </c>
      <c r="D154" t="s">
        <v>1380</v>
      </c>
      <c r="E154" s="38">
        <v>10.066896974832142</v>
      </c>
      <c r="F154">
        <v>153</v>
      </c>
      <c r="G154">
        <v>242.39</v>
      </c>
      <c r="H154" s="112">
        <v>89.389999999999986</v>
      </c>
      <c r="I154" s="51"/>
    </row>
    <row r="155" spans="1:9" x14ac:dyDescent="0.3">
      <c r="A155" s="178" t="s">
        <v>12035</v>
      </c>
      <c r="B155" t="s">
        <v>11308</v>
      </c>
      <c r="C155" t="s">
        <v>1409</v>
      </c>
      <c r="D155" t="s">
        <v>1373</v>
      </c>
      <c r="E155" s="38">
        <v>9.968504211010055</v>
      </c>
      <c r="F155">
        <v>154</v>
      </c>
      <c r="G155">
        <v>44.48</v>
      </c>
      <c r="H155" s="112">
        <v>-109.52000000000001</v>
      </c>
      <c r="I155" s="51"/>
    </row>
    <row r="156" spans="1:9" x14ac:dyDescent="0.3">
      <c r="A156" s="65" t="s">
        <v>12280</v>
      </c>
      <c r="B156" t="s">
        <v>11693</v>
      </c>
      <c r="C156" t="s">
        <v>1413</v>
      </c>
      <c r="D156" t="s">
        <v>1431</v>
      </c>
      <c r="E156" s="38">
        <v>9.8159102974207944</v>
      </c>
      <c r="F156">
        <v>155</v>
      </c>
      <c r="G156">
        <v>364.8</v>
      </c>
      <c r="H156" s="112">
        <v>209.8</v>
      </c>
      <c r="I156" s="51"/>
    </row>
    <row r="157" spans="1:9" x14ac:dyDescent="0.3">
      <c r="A157" s="178" t="s">
        <v>1809</v>
      </c>
      <c r="B157" t="s">
        <v>86</v>
      </c>
      <c r="C157" t="s">
        <v>1383</v>
      </c>
      <c r="D157" t="s">
        <v>1431</v>
      </c>
      <c r="E157" s="38">
        <v>9.8082785333893234</v>
      </c>
      <c r="F157">
        <v>156</v>
      </c>
      <c r="G157">
        <v>499.39</v>
      </c>
      <c r="H157" s="112">
        <v>343.39</v>
      </c>
      <c r="I157" s="51"/>
    </row>
    <row r="158" spans="1:9" x14ac:dyDescent="0.3">
      <c r="A158" s="213" t="s">
        <v>3532</v>
      </c>
      <c r="B158" t="s">
        <v>998</v>
      </c>
      <c r="C158" t="s">
        <v>1392</v>
      </c>
      <c r="D158" t="s">
        <v>1373</v>
      </c>
      <c r="E158" s="38">
        <v>9.8058138513329975</v>
      </c>
      <c r="F158">
        <v>157</v>
      </c>
      <c r="G158">
        <v>323.91000000000003</v>
      </c>
      <c r="H158" s="112">
        <v>166.91000000000003</v>
      </c>
      <c r="I158" s="51"/>
    </row>
    <row r="159" spans="1:9" x14ac:dyDescent="0.3">
      <c r="A159" s="178" t="s">
        <v>3529</v>
      </c>
      <c r="B159" t="s">
        <v>45</v>
      </c>
      <c r="C159" t="s">
        <v>1509</v>
      </c>
      <c r="D159" t="s">
        <v>1431</v>
      </c>
      <c r="E159" s="38">
        <v>9.7802673465662497</v>
      </c>
      <c r="F159">
        <v>158</v>
      </c>
      <c r="G159">
        <v>150.18</v>
      </c>
      <c r="H159" s="112">
        <v>-7.8199999999999932</v>
      </c>
      <c r="I159" s="51"/>
    </row>
    <row r="160" spans="1:9" x14ac:dyDescent="0.3">
      <c r="A160" t="s">
        <v>14587</v>
      </c>
      <c r="B160" t="s">
        <v>14312</v>
      </c>
      <c r="C160" t="s">
        <v>1430</v>
      </c>
      <c r="D160" t="s">
        <v>1431</v>
      </c>
      <c r="E160" s="38">
        <v>9.7542257587416223</v>
      </c>
      <c r="F160">
        <v>159</v>
      </c>
      <c r="G160">
        <v>287.48</v>
      </c>
      <c r="H160" s="112">
        <v>128.48000000000002</v>
      </c>
      <c r="I160" s="51"/>
    </row>
    <row r="161" spans="1:9" x14ac:dyDescent="0.3">
      <c r="A161" s="178" t="s">
        <v>16664</v>
      </c>
      <c r="B161" t="s">
        <v>14693</v>
      </c>
      <c r="C161" t="s">
        <v>1416</v>
      </c>
      <c r="D161" t="s">
        <v>1373</v>
      </c>
      <c r="E161" s="38">
        <v>9.7511417342475255</v>
      </c>
      <c r="F161">
        <v>160</v>
      </c>
      <c r="G161">
        <v>197.7</v>
      </c>
      <c r="H161" s="112">
        <v>37.699999999999989</v>
      </c>
      <c r="I161" s="51"/>
    </row>
    <row r="162" spans="1:9" x14ac:dyDescent="0.3">
      <c r="A162" s="178" t="s">
        <v>2627</v>
      </c>
      <c r="B162" t="s">
        <v>1264</v>
      </c>
      <c r="C162" t="s">
        <v>1460</v>
      </c>
      <c r="D162" t="s">
        <v>1373</v>
      </c>
      <c r="E162" s="38">
        <v>9.4717334196961964</v>
      </c>
      <c r="F162">
        <v>161</v>
      </c>
      <c r="G162">
        <v>296.2</v>
      </c>
      <c r="H162" s="112">
        <v>135.19999999999999</v>
      </c>
      <c r="I162" s="51"/>
    </row>
    <row r="163" spans="1:9" x14ac:dyDescent="0.3">
      <c r="A163" s="178" t="s">
        <v>13070</v>
      </c>
      <c r="B163" t="s">
        <v>11221</v>
      </c>
      <c r="C163" t="s">
        <v>1526</v>
      </c>
      <c r="D163" t="s">
        <v>1373</v>
      </c>
      <c r="E163" s="38">
        <v>9.4360585113453528</v>
      </c>
      <c r="F163">
        <v>162</v>
      </c>
      <c r="G163">
        <v>173.98</v>
      </c>
      <c r="H163" s="112">
        <v>11.97999999999999</v>
      </c>
      <c r="I163" s="51"/>
    </row>
    <row r="164" spans="1:9" x14ac:dyDescent="0.3">
      <c r="A164" s="178" t="s">
        <v>15273</v>
      </c>
      <c r="B164" t="s">
        <v>15274</v>
      </c>
      <c r="C164" t="s">
        <v>1426</v>
      </c>
      <c r="D164" t="s">
        <v>1431</v>
      </c>
      <c r="E164" s="38">
        <v>9.4225062659812195</v>
      </c>
      <c r="F164">
        <v>163</v>
      </c>
      <c r="G164">
        <v>24</v>
      </c>
      <c r="H164" s="112">
        <v>-139</v>
      </c>
      <c r="I164" s="51"/>
    </row>
    <row r="165" spans="1:9" x14ac:dyDescent="0.3">
      <c r="A165" t="s">
        <v>2082</v>
      </c>
      <c r="B165" t="s">
        <v>601</v>
      </c>
      <c r="C165" t="s">
        <v>1395</v>
      </c>
      <c r="D165" t="s">
        <v>1396</v>
      </c>
      <c r="E165" s="38">
        <v>9.2548241350510096</v>
      </c>
      <c r="F165">
        <v>164</v>
      </c>
      <c r="G165">
        <v>102.18</v>
      </c>
      <c r="H165" s="112">
        <v>-61.819999999999993</v>
      </c>
      <c r="I165" s="51"/>
    </row>
    <row r="166" spans="1:9" x14ac:dyDescent="0.3">
      <c r="A166" t="s">
        <v>16804</v>
      </c>
      <c r="B166" t="s">
        <v>15021</v>
      </c>
      <c r="C166" t="s">
        <v>1430</v>
      </c>
      <c r="D166" t="s">
        <v>661</v>
      </c>
      <c r="E166" s="38">
        <v>9.1417965252563533</v>
      </c>
      <c r="F166">
        <v>165</v>
      </c>
      <c r="G166">
        <v>167.2</v>
      </c>
      <c r="H166" s="112">
        <v>2.1999999999999886</v>
      </c>
      <c r="I166" s="51"/>
    </row>
    <row r="167" spans="1:9" x14ac:dyDescent="0.3">
      <c r="A167" s="178" t="s">
        <v>2530</v>
      </c>
      <c r="B167" t="s">
        <v>198</v>
      </c>
      <c r="C167" t="s">
        <v>1376</v>
      </c>
      <c r="D167" t="s">
        <v>1424</v>
      </c>
      <c r="E167" s="38">
        <v>9.0554009414343994</v>
      </c>
      <c r="F167">
        <v>166</v>
      </c>
      <c r="G167">
        <v>480.2</v>
      </c>
      <c r="H167" s="112">
        <v>314.2</v>
      </c>
      <c r="I167" s="51"/>
    </row>
    <row r="168" spans="1:9" x14ac:dyDescent="0.3">
      <c r="A168" s="213" t="s">
        <v>10865</v>
      </c>
      <c r="B168" t="s">
        <v>10866</v>
      </c>
      <c r="C168" t="s">
        <v>1372</v>
      </c>
      <c r="D168" t="s">
        <v>660</v>
      </c>
      <c r="E168" s="38">
        <v>9.0048537827168182</v>
      </c>
      <c r="F168">
        <v>167</v>
      </c>
      <c r="G168">
        <v>160.47999999999999</v>
      </c>
      <c r="H168" s="112">
        <v>-6.5200000000000102</v>
      </c>
      <c r="I168" s="51"/>
    </row>
    <row r="169" spans="1:9" x14ac:dyDescent="0.3">
      <c r="A169" s="178" t="s">
        <v>16566</v>
      </c>
      <c r="B169" t="s">
        <v>16567</v>
      </c>
      <c r="C169" t="s">
        <v>1509</v>
      </c>
      <c r="D169" t="s">
        <v>1373</v>
      </c>
      <c r="E169" s="38">
        <v>9.0002446283897068</v>
      </c>
      <c r="F169">
        <v>168</v>
      </c>
      <c r="G169">
        <v>367.16</v>
      </c>
      <c r="H169" s="112">
        <v>199.16000000000003</v>
      </c>
      <c r="I169" s="51"/>
    </row>
    <row r="170" spans="1:9" x14ac:dyDescent="0.3">
      <c r="A170" s="178" t="s">
        <v>15507</v>
      </c>
      <c r="B170" t="s">
        <v>14302</v>
      </c>
      <c r="C170" t="s">
        <v>1553</v>
      </c>
      <c r="D170" t="s">
        <v>661</v>
      </c>
      <c r="E170" s="38">
        <v>8.9792529463906661</v>
      </c>
      <c r="F170">
        <v>169</v>
      </c>
      <c r="G170">
        <v>536.16</v>
      </c>
      <c r="H170" s="112">
        <v>367.15999999999997</v>
      </c>
      <c r="I170" s="51"/>
    </row>
    <row r="171" spans="1:9" x14ac:dyDescent="0.3">
      <c r="A171" s="178" t="s">
        <v>2258</v>
      </c>
      <c r="B171" t="s">
        <v>799</v>
      </c>
      <c r="C171" t="s">
        <v>1434</v>
      </c>
      <c r="D171" t="s">
        <v>1373</v>
      </c>
      <c r="E171" s="38">
        <v>8.9015202758564769</v>
      </c>
      <c r="F171">
        <v>170</v>
      </c>
      <c r="G171">
        <v>400.86</v>
      </c>
      <c r="H171" s="112">
        <v>230.86</v>
      </c>
      <c r="I171" s="51"/>
    </row>
    <row r="172" spans="1:9" x14ac:dyDescent="0.3">
      <c r="A172" t="s">
        <v>12457</v>
      </c>
      <c r="B172" t="s">
        <v>11646</v>
      </c>
      <c r="C172" t="s">
        <v>1449</v>
      </c>
      <c r="D172" t="s">
        <v>1424</v>
      </c>
      <c r="E172" s="38">
        <v>8.8981393807210321</v>
      </c>
      <c r="F172">
        <v>171</v>
      </c>
      <c r="G172">
        <v>343.16</v>
      </c>
      <c r="H172" s="112">
        <v>172.16000000000003</v>
      </c>
      <c r="I172" s="51"/>
    </row>
    <row r="173" spans="1:9" x14ac:dyDescent="0.3">
      <c r="A173" s="178" t="s">
        <v>9288</v>
      </c>
      <c r="B173" t="s">
        <v>9289</v>
      </c>
      <c r="C173" t="s">
        <v>1565</v>
      </c>
      <c r="D173" t="s">
        <v>1373</v>
      </c>
      <c r="E173" s="38">
        <v>8.7641407738985109</v>
      </c>
      <c r="F173">
        <v>172</v>
      </c>
      <c r="G173">
        <v>82.55</v>
      </c>
      <c r="H173" s="112">
        <v>-89.45</v>
      </c>
      <c r="I173" s="51"/>
    </row>
    <row r="174" spans="1:9" x14ac:dyDescent="0.3">
      <c r="A174" s="178" t="s">
        <v>11388</v>
      </c>
      <c r="B174" t="s">
        <v>11192</v>
      </c>
      <c r="C174" t="s">
        <v>1565</v>
      </c>
      <c r="D174" t="s">
        <v>1380</v>
      </c>
      <c r="E174" s="38">
        <v>8.7468432450984963</v>
      </c>
      <c r="F174">
        <v>173</v>
      </c>
      <c r="G174">
        <v>201.91</v>
      </c>
      <c r="H174" s="112">
        <v>28.909999999999997</v>
      </c>
      <c r="I174" s="51"/>
    </row>
    <row r="175" spans="1:9" x14ac:dyDescent="0.3">
      <c r="A175" s="178" t="s">
        <v>1603</v>
      </c>
      <c r="B175" t="s">
        <v>412</v>
      </c>
      <c r="C175" t="s">
        <v>1376</v>
      </c>
      <c r="D175" t="s">
        <v>1380</v>
      </c>
      <c r="E175" s="38">
        <v>8.7438847195031801</v>
      </c>
      <c r="F175">
        <v>174</v>
      </c>
      <c r="G175">
        <v>154.19999999999999</v>
      </c>
      <c r="H175" s="112">
        <v>-19.800000000000011</v>
      </c>
      <c r="I175" s="51"/>
    </row>
    <row r="176" spans="1:9" x14ac:dyDescent="0.3">
      <c r="A176" t="s">
        <v>3521</v>
      </c>
      <c r="B176" t="s">
        <v>176</v>
      </c>
      <c r="C176" t="s">
        <v>1426</v>
      </c>
      <c r="D176" t="s">
        <v>1431</v>
      </c>
      <c r="E176" s="38">
        <v>8.7421957954596969</v>
      </c>
      <c r="F176">
        <v>175</v>
      </c>
      <c r="G176">
        <v>143.84</v>
      </c>
      <c r="H176" s="112">
        <v>-31.159999999999997</v>
      </c>
      <c r="I176" s="51"/>
    </row>
    <row r="177" spans="1:9" x14ac:dyDescent="0.3">
      <c r="A177" s="178" t="s">
        <v>16359</v>
      </c>
      <c r="B177" t="s">
        <v>16360</v>
      </c>
      <c r="C177" t="s">
        <v>1379</v>
      </c>
      <c r="D177" t="s">
        <v>1373</v>
      </c>
      <c r="E177" s="38">
        <v>8.6525874838768448</v>
      </c>
      <c r="F177">
        <v>176</v>
      </c>
      <c r="G177">
        <v>158.05000000000001</v>
      </c>
      <c r="H177" s="112">
        <v>-17.949999999999989</v>
      </c>
      <c r="I177" s="51"/>
    </row>
    <row r="178" spans="1:9" x14ac:dyDescent="0.3">
      <c r="A178" s="178" t="s">
        <v>19984</v>
      </c>
      <c r="B178" t="s">
        <v>14244</v>
      </c>
      <c r="C178" t="s">
        <v>1470</v>
      </c>
      <c r="D178" t="s">
        <v>1373</v>
      </c>
      <c r="E178" s="38">
        <v>8.6442858330754984</v>
      </c>
      <c r="F178">
        <v>177</v>
      </c>
      <c r="G178">
        <v>511.68</v>
      </c>
      <c r="H178" s="112">
        <v>334.68</v>
      </c>
      <c r="I178" s="51"/>
    </row>
    <row r="179" spans="1:9" x14ac:dyDescent="0.3">
      <c r="A179" s="178" t="s">
        <v>11451</v>
      </c>
      <c r="B179" t="s">
        <v>11695</v>
      </c>
      <c r="C179" t="s">
        <v>1470</v>
      </c>
      <c r="D179" t="s">
        <v>1424</v>
      </c>
      <c r="E179" s="38">
        <v>8.5104598185722775</v>
      </c>
      <c r="F179">
        <v>178</v>
      </c>
      <c r="G179">
        <v>402.41</v>
      </c>
      <c r="H179" s="112">
        <v>224.41000000000003</v>
      </c>
      <c r="I179" s="51"/>
    </row>
    <row r="180" spans="1:9" x14ac:dyDescent="0.3">
      <c r="A180" s="178" t="s">
        <v>14790</v>
      </c>
      <c r="B180" t="s">
        <v>14688</v>
      </c>
      <c r="C180" t="s">
        <v>1470</v>
      </c>
      <c r="D180" t="s">
        <v>1431</v>
      </c>
      <c r="E180" s="38">
        <v>8.41689280222365</v>
      </c>
      <c r="F180">
        <v>179</v>
      </c>
      <c r="G180">
        <v>221.48</v>
      </c>
      <c r="H180" s="112">
        <v>42.47999999999999</v>
      </c>
      <c r="I180" s="51"/>
    </row>
    <row r="181" spans="1:9" x14ac:dyDescent="0.3">
      <c r="A181" s="178" t="s">
        <v>17351</v>
      </c>
      <c r="B181" t="s">
        <v>17135</v>
      </c>
      <c r="C181" t="s">
        <v>1398</v>
      </c>
      <c r="D181" t="s">
        <v>660</v>
      </c>
      <c r="E181" s="38">
        <v>8.4055528806417392</v>
      </c>
      <c r="F181">
        <v>180</v>
      </c>
      <c r="G181">
        <v>104.66</v>
      </c>
      <c r="H181" s="112">
        <v>-75.34</v>
      </c>
      <c r="I181" s="51"/>
    </row>
    <row r="182" spans="1:9" x14ac:dyDescent="0.3">
      <c r="A182" s="178" t="s">
        <v>1488</v>
      </c>
      <c r="B182" t="s">
        <v>1038</v>
      </c>
      <c r="C182" t="s">
        <v>1526</v>
      </c>
      <c r="D182" t="s">
        <v>1373</v>
      </c>
      <c r="E182" s="38">
        <v>8.1704854624776395</v>
      </c>
      <c r="F182">
        <v>181</v>
      </c>
      <c r="G182">
        <v>286.32</v>
      </c>
      <c r="H182" s="112">
        <v>105.32</v>
      </c>
      <c r="I182" s="51"/>
    </row>
    <row r="183" spans="1:9" x14ac:dyDescent="0.3">
      <c r="A183" s="178" t="s">
        <v>17641</v>
      </c>
      <c r="B183" t="s">
        <v>17191</v>
      </c>
      <c r="C183" t="s">
        <v>1553</v>
      </c>
      <c r="D183" t="s">
        <v>1373</v>
      </c>
      <c r="E183" s="38">
        <v>8.1144325481822577</v>
      </c>
      <c r="F183">
        <v>182</v>
      </c>
      <c r="G183">
        <v>223.57</v>
      </c>
      <c r="H183" s="112">
        <v>41.569999999999993</v>
      </c>
      <c r="I183" s="51"/>
    </row>
    <row r="184" spans="1:9" x14ac:dyDescent="0.3">
      <c r="A184" s="178" t="s">
        <v>2124</v>
      </c>
      <c r="B184" t="s">
        <v>709</v>
      </c>
      <c r="C184" t="s">
        <v>1376</v>
      </c>
      <c r="D184" t="s">
        <v>1373</v>
      </c>
      <c r="E184" s="38">
        <v>8.0523793020519214</v>
      </c>
      <c r="F184">
        <v>183</v>
      </c>
      <c r="G184">
        <v>105.77</v>
      </c>
      <c r="H184" s="112">
        <v>-77.23</v>
      </c>
      <c r="I184" s="51"/>
    </row>
    <row r="185" spans="1:9" x14ac:dyDescent="0.3">
      <c r="A185" s="178" t="s">
        <v>11983</v>
      </c>
      <c r="B185" t="s">
        <v>11254</v>
      </c>
      <c r="C185" t="s">
        <v>1398</v>
      </c>
      <c r="D185" t="s">
        <v>1373</v>
      </c>
      <c r="E185" s="38">
        <v>8.051404141190547</v>
      </c>
      <c r="F185">
        <v>184</v>
      </c>
      <c r="G185">
        <v>191.23</v>
      </c>
      <c r="H185" s="112">
        <v>7.2299999999999898</v>
      </c>
      <c r="I185" s="51"/>
    </row>
    <row r="186" spans="1:9" x14ac:dyDescent="0.3">
      <c r="A186" s="178" t="s">
        <v>13329</v>
      </c>
      <c r="B186" t="s">
        <v>11218</v>
      </c>
      <c r="C186" t="s">
        <v>1526</v>
      </c>
      <c r="D186" t="s">
        <v>1373</v>
      </c>
      <c r="E186" s="38">
        <v>7.9871732974347056</v>
      </c>
      <c r="F186">
        <v>185</v>
      </c>
      <c r="G186">
        <v>565.66</v>
      </c>
      <c r="H186" s="112">
        <v>380.65999999999997</v>
      </c>
      <c r="I186" s="51"/>
    </row>
    <row r="187" spans="1:9" x14ac:dyDescent="0.3">
      <c r="A187" s="178" t="s">
        <v>2286</v>
      </c>
      <c r="B187" t="s">
        <v>46</v>
      </c>
      <c r="C187" t="s">
        <v>1470</v>
      </c>
      <c r="D187" t="s">
        <v>1431</v>
      </c>
      <c r="E187" s="38">
        <v>7.8916106932474914</v>
      </c>
      <c r="F187">
        <v>186</v>
      </c>
      <c r="G187">
        <v>397.36</v>
      </c>
      <c r="H187" s="112">
        <v>211.36</v>
      </c>
      <c r="I187" s="51"/>
    </row>
    <row r="188" spans="1:9" x14ac:dyDescent="0.3">
      <c r="A188" s="178" t="s">
        <v>3103</v>
      </c>
      <c r="B188" t="s">
        <v>458</v>
      </c>
      <c r="C188" t="s">
        <v>1398</v>
      </c>
      <c r="D188" t="s">
        <v>661</v>
      </c>
      <c r="E188" s="38">
        <v>7.6352050236711539</v>
      </c>
      <c r="F188">
        <v>187</v>
      </c>
      <c r="G188">
        <v>189.98</v>
      </c>
      <c r="H188" s="112">
        <v>2.9799999999999898</v>
      </c>
      <c r="I188" s="51"/>
    </row>
    <row r="189" spans="1:9" x14ac:dyDescent="0.3">
      <c r="A189" s="213" t="s">
        <v>2969</v>
      </c>
      <c r="B189" t="s">
        <v>636</v>
      </c>
      <c r="C189" t="s">
        <v>1481</v>
      </c>
      <c r="D189" t="s">
        <v>1396</v>
      </c>
      <c r="E189" s="38">
        <v>7.6044492548839626</v>
      </c>
      <c r="F189">
        <v>188</v>
      </c>
      <c r="G189">
        <v>104.39</v>
      </c>
      <c r="H189" s="112">
        <v>-83.61</v>
      </c>
      <c r="I189" s="51"/>
    </row>
    <row r="190" spans="1:9" x14ac:dyDescent="0.3">
      <c r="A190" s="178" t="s">
        <v>15742</v>
      </c>
      <c r="B190" t="s">
        <v>14993</v>
      </c>
      <c r="C190" t="s">
        <v>1405</v>
      </c>
      <c r="D190" t="s">
        <v>1431</v>
      </c>
      <c r="E190" s="38">
        <v>7.5978442961772332</v>
      </c>
      <c r="F190">
        <v>189</v>
      </c>
      <c r="G190">
        <v>250</v>
      </c>
      <c r="H190" s="112">
        <v>61</v>
      </c>
      <c r="I190" s="51"/>
    </row>
    <row r="191" spans="1:9" x14ac:dyDescent="0.3">
      <c r="A191" s="178" t="s">
        <v>19974</v>
      </c>
      <c r="B191" t="s">
        <v>15038</v>
      </c>
      <c r="C191" t="s">
        <v>1430</v>
      </c>
      <c r="D191" t="s">
        <v>1373</v>
      </c>
      <c r="E191" s="38">
        <v>7.5337009461374942</v>
      </c>
      <c r="F191">
        <v>190</v>
      </c>
      <c r="G191">
        <v>376.41</v>
      </c>
      <c r="H191" s="112">
        <v>186.41000000000003</v>
      </c>
      <c r="I191" s="51"/>
    </row>
    <row r="192" spans="1:9" x14ac:dyDescent="0.3">
      <c r="A192" t="s">
        <v>16461</v>
      </c>
      <c r="B192" t="s">
        <v>16462</v>
      </c>
      <c r="C192" t="s">
        <v>1386</v>
      </c>
      <c r="D192" t="s">
        <v>1424</v>
      </c>
      <c r="E192" s="38">
        <v>7.52869521540386</v>
      </c>
      <c r="F192">
        <v>191</v>
      </c>
      <c r="G192">
        <v>166.89</v>
      </c>
      <c r="H192" s="112">
        <v>-24.110000000000014</v>
      </c>
      <c r="I192" s="51"/>
    </row>
    <row r="193" spans="1:9" x14ac:dyDescent="0.3">
      <c r="A193" s="178" t="s">
        <v>19995</v>
      </c>
      <c r="B193" t="s">
        <v>17213</v>
      </c>
      <c r="C193" t="s">
        <v>1439</v>
      </c>
      <c r="D193" t="s">
        <v>1373</v>
      </c>
      <c r="E193" s="38">
        <v>7.2372245256928087</v>
      </c>
      <c r="F193">
        <v>192</v>
      </c>
      <c r="G193">
        <v>420.7</v>
      </c>
      <c r="H193" s="112">
        <v>228.7</v>
      </c>
      <c r="I193" s="51"/>
    </row>
    <row r="194" spans="1:9" x14ac:dyDescent="0.3">
      <c r="A194" t="s">
        <v>4319</v>
      </c>
      <c r="B194" t="s">
        <v>4320</v>
      </c>
      <c r="C194" t="s">
        <v>1470</v>
      </c>
      <c r="D194" t="s">
        <v>661</v>
      </c>
      <c r="E194" s="38">
        <v>7.2256572864842123</v>
      </c>
      <c r="F194">
        <v>193</v>
      </c>
      <c r="G194">
        <v>309</v>
      </c>
      <c r="H194" s="112">
        <v>116</v>
      </c>
      <c r="I194" s="51"/>
    </row>
    <row r="195" spans="1:9" x14ac:dyDescent="0.3">
      <c r="A195" s="178" t="s">
        <v>17531</v>
      </c>
      <c r="B195" t="s">
        <v>19839</v>
      </c>
      <c r="C195" t="s">
        <v>1395</v>
      </c>
      <c r="D195" t="s">
        <v>1373</v>
      </c>
      <c r="E195" s="38">
        <v>7.1862382080003213</v>
      </c>
      <c r="F195">
        <v>194</v>
      </c>
      <c r="G195">
        <v>277.7</v>
      </c>
      <c r="H195" s="112">
        <v>83.699999999999989</v>
      </c>
      <c r="I195" s="51"/>
    </row>
    <row r="196" spans="1:9" x14ac:dyDescent="0.3">
      <c r="A196" t="s">
        <v>2228</v>
      </c>
      <c r="B196" t="s">
        <v>273</v>
      </c>
      <c r="C196" t="s">
        <v>1372</v>
      </c>
      <c r="D196" t="s">
        <v>1380</v>
      </c>
      <c r="E196" s="38">
        <v>7.1449293185720393</v>
      </c>
      <c r="F196">
        <v>195</v>
      </c>
      <c r="G196">
        <v>276.11</v>
      </c>
      <c r="H196" s="112">
        <v>81.110000000000014</v>
      </c>
      <c r="I196" s="51"/>
    </row>
    <row r="197" spans="1:9" x14ac:dyDescent="0.3">
      <c r="A197" s="178" t="s">
        <v>2672</v>
      </c>
      <c r="B197" t="s">
        <v>509</v>
      </c>
      <c r="C197" t="s">
        <v>1389</v>
      </c>
      <c r="D197" t="s">
        <v>1396</v>
      </c>
      <c r="E197" s="38">
        <v>6.9835230809449618</v>
      </c>
      <c r="F197">
        <v>196</v>
      </c>
      <c r="G197">
        <v>538.89</v>
      </c>
      <c r="H197" s="112">
        <v>342.89</v>
      </c>
      <c r="I197" s="51"/>
    </row>
    <row r="198" spans="1:9" x14ac:dyDescent="0.3">
      <c r="A198" s="178" t="s">
        <v>20022</v>
      </c>
      <c r="B198" t="s">
        <v>19816</v>
      </c>
      <c r="C198" t="s">
        <v>1426</v>
      </c>
      <c r="D198" t="s">
        <v>1373</v>
      </c>
      <c r="E198" s="38">
        <v>6.9588595013218395</v>
      </c>
      <c r="F198">
        <v>197</v>
      </c>
      <c r="G198">
        <v>493.3</v>
      </c>
      <c r="H198" s="112">
        <v>296.3</v>
      </c>
      <c r="I198" s="51"/>
    </row>
    <row r="199" spans="1:9" x14ac:dyDescent="0.3">
      <c r="A199" s="178" t="s">
        <v>13878</v>
      </c>
      <c r="B199" t="s">
        <v>12997</v>
      </c>
      <c r="C199" t="s">
        <v>1383</v>
      </c>
      <c r="D199" t="s">
        <v>1380</v>
      </c>
      <c r="E199" s="38">
        <v>6.9087011177888833</v>
      </c>
      <c r="F199">
        <v>198</v>
      </c>
      <c r="G199">
        <v>368.36</v>
      </c>
      <c r="H199" s="112">
        <v>170.36</v>
      </c>
      <c r="I199" s="51"/>
    </row>
    <row r="200" spans="1:9" x14ac:dyDescent="0.3">
      <c r="A200" s="178" t="s">
        <v>5061</v>
      </c>
      <c r="B200" t="s">
        <v>1347</v>
      </c>
      <c r="C200" t="s">
        <v>1470</v>
      </c>
      <c r="D200" t="s">
        <v>1373</v>
      </c>
      <c r="E200" s="38">
        <v>6.9076959937373985</v>
      </c>
      <c r="F200">
        <v>199</v>
      </c>
      <c r="G200">
        <v>204.66</v>
      </c>
      <c r="H200" s="112">
        <v>5.6599999999999966</v>
      </c>
      <c r="I200" s="51"/>
    </row>
    <row r="201" spans="1:9" x14ac:dyDescent="0.3">
      <c r="A201" s="178" t="s">
        <v>14066</v>
      </c>
      <c r="B201" t="s">
        <v>14034</v>
      </c>
      <c r="C201" t="s">
        <v>1439</v>
      </c>
      <c r="D201" t="s">
        <v>1373</v>
      </c>
      <c r="E201" s="38">
        <v>6.9057600741289065</v>
      </c>
      <c r="F201">
        <v>200</v>
      </c>
      <c r="G201">
        <v>303.66000000000003</v>
      </c>
      <c r="H201" s="112">
        <v>103.66000000000003</v>
      </c>
      <c r="I201" s="51"/>
    </row>
    <row r="202" spans="1:9" x14ac:dyDescent="0.3">
      <c r="A202" s="178" t="s">
        <v>1500</v>
      </c>
      <c r="B202" t="s">
        <v>1159</v>
      </c>
      <c r="C202" t="s">
        <v>1413</v>
      </c>
      <c r="D202" t="s">
        <v>1373</v>
      </c>
      <c r="E202" s="38">
        <v>6.9002182231104801</v>
      </c>
      <c r="F202">
        <v>201</v>
      </c>
      <c r="G202">
        <v>499.02</v>
      </c>
      <c r="H202" s="112">
        <v>298.02</v>
      </c>
      <c r="I202" s="51"/>
    </row>
    <row r="203" spans="1:9" x14ac:dyDescent="0.3">
      <c r="A203" s="178" t="s">
        <v>12774</v>
      </c>
      <c r="B203" t="s">
        <v>11464</v>
      </c>
      <c r="C203" t="s">
        <v>1379</v>
      </c>
      <c r="D203" t="s">
        <v>661</v>
      </c>
      <c r="E203" s="38">
        <v>6.9001842693059006</v>
      </c>
      <c r="F203">
        <v>202</v>
      </c>
      <c r="G203">
        <v>103.52</v>
      </c>
      <c r="H203" s="112">
        <v>-98.48</v>
      </c>
      <c r="I203" s="51"/>
    </row>
    <row r="204" spans="1:9" x14ac:dyDescent="0.3">
      <c r="A204" s="178" t="s">
        <v>1611</v>
      </c>
      <c r="B204" t="s">
        <v>857</v>
      </c>
      <c r="C204" t="s">
        <v>1372</v>
      </c>
      <c r="D204" t="s">
        <v>1373</v>
      </c>
      <c r="E204" s="38">
        <v>6.6355614749050238</v>
      </c>
      <c r="F204">
        <v>203</v>
      </c>
      <c r="G204">
        <v>378.27</v>
      </c>
      <c r="H204" s="112">
        <v>175.26999999999998</v>
      </c>
      <c r="I204" s="51"/>
    </row>
    <row r="205" spans="1:9" x14ac:dyDescent="0.3">
      <c r="A205" t="s">
        <v>11856</v>
      </c>
      <c r="B205" t="s">
        <v>11509</v>
      </c>
      <c r="C205" t="s">
        <v>1565</v>
      </c>
      <c r="D205" t="s">
        <v>1431</v>
      </c>
      <c r="E205" s="38">
        <v>6.6316897649688</v>
      </c>
      <c r="F205">
        <v>204</v>
      </c>
      <c r="G205">
        <v>208.43</v>
      </c>
      <c r="H205" s="112">
        <v>4.4300000000000068</v>
      </c>
      <c r="I205" s="51"/>
    </row>
    <row r="206" spans="1:9" x14ac:dyDescent="0.3">
      <c r="A206" t="s">
        <v>3134</v>
      </c>
      <c r="B206" t="s">
        <v>120</v>
      </c>
      <c r="C206" t="s">
        <v>1383</v>
      </c>
      <c r="D206" t="s">
        <v>661</v>
      </c>
      <c r="E206" s="38">
        <v>6.6050406607708263</v>
      </c>
      <c r="F206">
        <v>205</v>
      </c>
      <c r="G206">
        <v>478.55</v>
      </c>
      <c r="H206" s="112">
        <v>273.55</v>
      </c>
      <c r="I206" s="51"/>
    </row>
    <row r="207" spans="1:9" x14ac:dyDescent="0.3">
      <c r="A207" t="s">
        <v>3240</v>
      </c>
      <c r="B207" t="s">
        <v>354</v>
      </c>
      <c r="C207" t="s">
        <v>1379</v>
      </c>
      <c r="D207" t="s">
        <v>660</v>
      </c>
      <c r="E207" s="38">
        <v>6.5938863674318027</v>
      </c>
      <c r="F207">
        <v>206</v>
      </c>
      <c r="G207">
        <v>218.8</v>
      </c>
      <c r="H207" s="112">
        <v>12.800000000000011</v>
      </c>
      <c r="I207" s="51"/>
    </row>
    <row r="208" spans="1:9" x14ac:dyDescent="0.3">
      <c r="A208" s="178" t="s">
        <v>12913</v>
      </c>
      <c r="B208" t="s">
        <v>11678</v>
      </c>
      <c r="C208" t="s">
        <v>1449</v>
      </c>
      <c r="D208" t="s">
        <v>660</v>
      </c>
      <c r="E208" s="38">
        <v>6.5792589040820078</v>
      </c>
      <c r="F208">
        <v>207</v>
      </c>
      <c r="G208">
        <v>492.61</v>
      </c>
      <c r="H208" s="112">
        <v>285.61</v>
      </c>
      <c r="I208" s="51"/>
    </row>
    <row r="209" spans="1:9" x14ac:dyDescent="0.3">
      <c r="A209" s="178" t="s">
        <v>2086</v>
      </c>
      <c r="B209" t="s">
        <v>134</v>
      </c>
      <c r="C209" t="s">
        <v>1434</v>
      </c>
      <c r="D209" t="s">
        <v>1424</v>
      </c>
      <c r="E209" s="38">
        <v>6.5127167404456365</v>
      </c>
      <c r="F209">
        <v>208</v>
      </c>
      <c r="G209">
        <v>332.91</v>
      </c>
      <c r="H209" s="112">
        <v>124.91000000000003</v>
      </c>
      <c r="I209" s="51"/>
    </row>
    <row r="210" spans="1:9" x14ac:dyDescent="0.3">
      <c r="A210" s="178" t="s">
        <v>5062</v>
      </c>
      <c r="B210" t="s">
        <v>896</v>
      </c>
      <c r="C210" t="s">
        <v>1526</v>
      </c>
      <c r="D210" t="s">
        <v>1373</v>
      </c>
      <c r="E210" s="38">
        <v>6.4397879276829766</v>
      </c>
      <c r="F210">
        <v>209</v>
      </c>
      <c r="G210">
        <v>603.04999999999995</v>
      </c>
      <c r="H210" s="112">
        <v>394.04999999999995</v>
      </c>
      <c r="I210" s="51"/>
    </row>
    <row r="211" spans="1:9" x14ac:dyDescent="0.3">
      <c r="A211" s="213" t="s">
        <v>1951</v>
      </c>
      <c r="B211" t="s">
        <v>827</v>
      </c>
      <c r="C211" t="s">
        <v>1389</v>
      </c>
      <c r="D211" t="s">
        <v>1373</v>
      </c>
      <c r="E211" s="38">
        <v>6.3809481126887295</v>
      </c>
      <c r="F211">
        <v>210</v>
      </c>
      <c r="G211">
        <v>229.11</v>
      </c>
      <c r="H211" s="112">
        <v>19.110000000000014</v>
      </c>
      <c r="I211" s="51"/>
    </row>
    <row r="212" spans="1:9" x14ac:dyDescent="0.3">
      <c r="A212" s="178" t="s">
        <v>13089</v>
      </c>
      <c r="B212" t="s">
        <v>12865</v>
      </c>
      <c r="C212" t="s">
        <v>1460</v>
      </c>
      <c r="D212" t="s">
        <v>1373</v>
      </c>
      <c r="E212" s="38">
        <v>6.2786954169517424</v>
      </c>
      <c r="F212">
        <v>211</v>
      </c>
      <c r="G212">
        <v>96.64</v>
      </c>
      <c r="H212" s="112">
        <v>-114.36</v>
      </c>
      <c r="I212" s="51"/>
    </row>
    <row r="213" spans="1:9" x14ac:dyDescent="0.3">
      <c r="A213" s="178" t="s">
        <v>11921</v>
      </c>
      <c r="B213" t="s">
        <v>11304</v>
      </c>
      <c r="C213" t="s">
        <v>1481</v>
      </c>
      <c r="D213" t="s">
        <v>1373</v>
      </c>
      <c r="E213" s="38">
        <v>6.2579710156323056</v>
      </c>
      <c r="F213">
        <v>212</v>
      </c>
      <c r="G213">
        <v>481.52</v>
      </c>
      <c r="H213" s="112">
        <v>269.52</v>
      </c>
      <c r="I213" s="51"/>
    </row>
    <row r="214" spans="1:9" x14ac:dyDescent="0.3">
      <c r="A214" s="118" t="s">
        <v>3518</v>
      </c>
      <c r="B214" t="s">
        <v>1290</v>
      </c>
      <c r="C214" t="s">
        <v>1565</v>
      </c>
      <c r="D214" t="s">
        <v>1396</v>
      </c>
      <c r="E214" s="38">
        <v>6.2533947525026576</v>
      </c>
      <c r="F214">
        <v>213</v>
      </c>
      <c r="G214">
        <v>199.48</v>
      </c>
      <c r="H214" s="112">
        <v>-13.52000000000001</v>
      </c>
      <c r="I214" s="51"/>
    </row>
    <row r="215" spans="1:9" x14ac:dyDescent="0.3">
      <c r="A215" s="178" t="s">
        <v>20029</v>
      </c>
      <c r="B215" t="s">
        <v>15408</v>
      </c>
      <c r="C215" t="s">
        <v>1439</v>
      </c>
      <c r="D215" t="s">
        <v>1373</v>
      </c>
      <c r="E215" s="38">
        <v>6.241610549730253</v>
      </c>
      <c r="F215">
        <v>214</v>
      </c>
      <c r="G215">
        <v>736.43</v>
      </c>
      <c r="H215" s="112">
        <v>522.42999999999995</v>
      </c>
      <c r="I215" s="51"/>
    </row>
    <row r="216" spans="1:9" x14ac:dyDescent="0.3">
      <c r="A216" s="178" t="s">
        <v>3469</v>
      </c>
      <c r="B216" t="s">
        <v>1295</v>
      </c>
      <c r="C216" t="s">
        <v>1481</v>
      </c>
      <c r="D216" t="s">
        <v>1431</v>
      </c>
      <c r="E216" s="38">
        <v>6.2155946482003994</v>
      </c>
      <c r="F216">
        <v>215</v>
      </c>
      <c r="G216">
        <v>70</v>
      </c>
      <c r="H216" s="112">
        <v>-145</v>
      </c>
      <c r="I216" s="51"/>
    </row>
    <row r="217" spans="1:9" x14ac:dyDescent="0.3">
      <c r="A217" s="178" t="s">
        <v>14009</v>
      </c>
      <c r="B217" t="s">
        <v>14010</v>
      </c>
      <c r="C217" t="s">
        <v>1470</v>
      </c>
      <c r="D217" t="s">
        <v>2147</v>
      </c>
      <c r="E217" s="38">
        <v>6.1451664837588957</v>
      </c>
      <c r="F217">
        <v>216</v>
      </c>
      <c r="G217">
        <v>244.34</v>
      </c>
      <c r="H217" s="112">
        <v>28.340000000000003</v>
      </c>
      <c r="I217" s="51"/>
    </row>
    <row r="218" spans="1:9" x14ac:dyDescent="0.3">
      <c r="A218" s="178" t="s">
        <v>19963</v>
      </c>
      <c r="B218" t="s">
        <v>17267</v>
      </c>
      <c r="C218" t="s">
        <v>1439</v>
      </c>
      <c r="D218" t="s">
        <v>1373</v>
      </c>
      <c r="E218" s="38">
        <v>6.0793346493796054</v>
      </c>
      <c r="F218">
        <v>217</v>
      </c>
      <c r="G218">
        <v>448.59</v>
      </c>
      <c r="H218" s="112">
        <v>231.58999999999997</v>
      </c>
      <c r="I218" s="51"/>
    </row>
    <row r="219" spans="1:9" x14ac:dyDescent="0.3">
      <c r="A219" s="178" t="s">
        <v>12748</v>
      </c>
      <c r="B219" t="s">
        <v>11474</v>
      </c>
      <c r="C219" t="s">
        <v>1416</v>
      </c>
      <c r="D219" t="s">
        <v>1396</v>
      </c>
      <c r="E219" s="38">
        <v>5.9690742637081753</v>
      </c>
      <c r="F219">
        <v>218</v>
      </c>
      <c r="G219">
        <v>403.07</v>
      </c>
      <c r="H219" s="112">
        <v>185.07</v>
      </c>
      <c r="I219" s="51"/>
    </row>
    <row r="220" spans="1:9" x14ac:dyDescent="0.3">
      <c r="A220" s="178" t="s">
        <v>3302</v>
      </c>
      <c r="B220" t="s">
        <v>649</v>
      </c>
      <c r="C220" t="s">
        <v>1446</v>
      </c>
      <c r="D220" t="s">
        <v>1396</v>
      </c>
      <c r="E220" s="38">
        <v>5.9362769838909335</v>
      </c>
      <c r="F220">
        <v>219</v>
      </c>
      <c r="G220">
        <v>330.57</v>
      </c>
      <c r="H220" s="112">
        <v>111.57</v>
      </c>
      <c r="I220" s="51"/>
    </row>
    <row r="221" spans="1:9" x14ac:dyDescent="0.3">
      <c r="A221" s="178" t="s">
        <v>4280</v>
      </c>
      <c r="B221" t="s">
        <v>1301</v>
      </c>
      <c r="C221" t="s">
        <v>1439</v>
      </c>
      <c r="D221" t="s">
        <v>1380</v>
      </c>
      <c r="E221" s="38">
        <v>5.8982127048052853</v>
      </c>
      <c r="F221">
        <v>220</v>
      </c>
      <c r="G221">
        <v>430.75</v>
      </c>
      <c r="H221" s="112">
        <v>210.75</v>
      </c>
      <c r="I221" s="51"/>
    </row>
    <row r="222" spans="1:9" x14ac:dyDescent="0.3">
      <c r="A222" s="65" t="s">
        <v>10110</v>
      </c>
      <c r="B222" t="s">
        <v>10111</v>
      </c>
      <c r="C222" t="s">
        <v>1372</v>
      </c>
      <c r="D222" t="s">
        <v>1424</v>
      </c>
      <c r="E222" s="38">
        <v>5.8502818551453872</v>
      </c>
      <c r="F222">
        <v>221</v>
      </c>
      <c r="G222">
        <v>187.5</v>
      </c>
      <c r="H222" s="112">
        <v>-33.5</v>
      </c>
      <c r="I222" s="51"/>
    </row>
    <row r="223" spans="1:9" x14ac:dyDescent="0.3">
      <c r="A223" s="178" t="s">
        <v>3177</v>
      </c>
      <c r="B223" t="s">
        <v>372</v>
      </c>
      <c r="C223" t="s">
        <v>1470</v>
      </c>
      <c r="D223" t="s">
        <v>1424</v>
      </c>
      <c r="E223" s="38">
        <v>5.8225617446841493</v>
      </c>
      <c r="F223">
        <v>222</v>
      </c>
      <c r="G223">
        <v>423.02</v>
      </c>
      <c r="H223" s="112">
        <v>201.01999999999998</v>
      </c>
      <c r="I223" s="51"/>
    </row>
    <row r="224" spans="1:9" x14ac:dyDescent="0.3">
      <c r="A224" s="265" t="s">
        <v>19872</v>
      </c>
      <c r="B224" s="260" t="s">
        <v>17140</v>
      </c>
      <c r="C224" s="260" t="s">
        <v>1409</v>
      </c>
      <c r="D224" s="260" t="s">
        <v>1431</v>
      </c>
      <c r="E224" s="261">
        <v>5.7524226575208539</v>
      </c>
      <c r="F224" s="260">
        <v>223</v>
      </c>
      <c r="G224" s="260">
        <v>183.5</v>
      </c>
      <c r="H224" s="112">
        <v>-39.5</v>
      </c>
      <c r="I224" s="51"/>
    </row>
    <row r="225" spans="1:9" x14ac:dyDescent="0.3">
      <c r="A225" s="118" t="s">
        <v>15625</v>
      </c>
      <c r="B225" t="s">
        <v>15626</v>
      </c>
      <c r="C225" t="s">
        <v>1413</v>
      </c>
      <c r="D225" t="s">
        <v>661</v>
      </c>
      <c r="E225" s="38">
        <v>5.7092789063078584</v>
      </c>
      <c r="F225">
        <v>224</v>
      </c>
      <c r="G225">
        <v>248.73</v>
      </c>
      <c r="H225" s="112">
        <v>24.72999999999999</v>
      </c>
      <c r="I225" s="51"/>
    </row>
    <row r="226" spans="1:9" x14ac:dyDescent="0.3">
      <c r="A226" s="178" t="s">
        <v>12132</v>
      </c>
      <c r="B226" t="s">
        <v>11256</v>
      </c>
      <c r="C226" t="s">
        <v>1565</v>
      </c>
      <c r="D226" t="s">
        <v>1373</v>
      </c>
      <c r="E226" s="38">
        <v>5.6866346978164533</v>
      </c>
      <c r="F226">
        <v>225</v>
      </c>
      <c r="G226">
        <v>125.07</v>
      </c>
      <c r="H226" s="112">
        <v>-99.93</v>
      </c>
      <c r="I226" s="51"/>
    </row>
    <row r="227" spans="1:9" x14ac:dyDescent="0.3">
      <c r="A227" s="260" t="s">
        <v>2489</v>
      </c>
      <c r="B227" s="260" t="s">
        <v>624</v>
      </c>
      <c r="C227" s="260" t="s">
        <v>1383</v>
      </c>
      <c r="D227" s="260" t="s">
        <v>660</v>
      </c>
      <c r="E227" s="261">
        <v>5.6660142271032612</v>
      </c>
      <c r="F227" s="260">
        <v>226</v>
      </c>
      <c r="G227" s="260">
        <v>361.09</v>
      </c>
      <c r="H227" s="112">
        <v>135.08999999999997</v>
      </c>
      <c r="I227" s="51"/>
    </row>
    <row r="228" spans="1:9" x14ac:dyDescent="0.3">
      <c r="A228" t="s">
        <v>9173</v>
      </c>
      <c r="B228" t="s">
        <v>9174</v>
      </c>
      <c r="C228" t="s">
        <v>1372</v>
      </c>
      <c r="D228" t="s">
        <v>1380</v>
      </c>
      <c r="E228" s="38">
        <v>5.6601290005358598</v>
      </c>
      <c r="F228">
        <v>227</v>
      </c>
      <c r="G228">
        <v>66.41</v>
      </c>
      <c r="H228" s="112">
        <v>-160.59</v>
      </c>
      <c r="I228" s="51"/>
    </row>
    <row r="229" spans="1:9" x14ac:dyDescent="0.3">
      <c r="A229" s="178" t="s">
        <v>9883</v>
      </c>
      <c r="B229" t="s">
        <v>9884</v>
      </c>
      <c r="C229" t="s">
        <v>1434</v>
      </c>
      <c r="D229" t="s">
        <v>1380</v>
      </c>
      <c r="E229" s="38">
        <v>5.6161842506927755</v>
      </c>
      <c r="F229">
        <v>228</v>
      </c>
      <c r="G229">
        <v>188.77</v>
      </c>
      <c r="H229" s="112">
        <v>-39.22999999999999</v>
      </c>
      <c r="I229" s="51"/>
    </row>
    <row r="230" spans="1:9" x14ac:dyDescent="0.3">
      <c r="A230" s="178" t="s">
        <v>10344</v>
      </c>
      <c r="B230" t="s">
        <v>10345</v>
      </c>
      <c r="C230" t="s">
        <v>1379</v>
      </c>
      <c r="D230" t="s">
        <v>1373</v>
      </c>
      <c r="E230" s="38">
        <v>5.5972342219568585</v>
      </c>
      <c r="F230">
        <v>229</v>
      </c>
      <c r="G230">
        <v>111.68</v>
      </c>
      <c r="H230" s="112">
        <v>-117.32</v>
      </c>
      <c r="I230" s="51"/>
    </row>
    <row r="231" spans="1:9" x14ac:dyDescent="0.3">
      <c r="A231" s="213" t="s">
        <v>3520</v>
      </c>
      <c r="B231" t="s">
        <v>274</v>
      </c>
      <c r="C231" t="s">
        <v>1405</v>
      </c>
      <c r="D231" t="s">
        <v>661</v>
      </c>
      <c r="E231" s="38">
        <v>5.4854621727438202</v>
      </c>
      <c r="F231">
        <v>230</v>
      </c>
      <c r="G231">
        <v>378.84</v>
      </c>
      <c r="H231" s="112">
        <v>148.83999999999997</v>
      </c>
      <c r="I231" s="51"/>
    </row>
    <row r="232" spans="1:9" x14ac:dyDescent="0.3">
      <c r="A232" t="s">
        <v>10197</v>
      </c>
      <c r="B232" t="s">
        <v>10198</v>
      </c>
      <c r="C232" t="s">
        <v>1386</v>
      </c>
      <c r="D232" t="s">
        <v>1380</v>
      </c>
      <c r="E232" s="38">
        <v>5.4547547993617744</v>
      </c>
      <c r="F232">
        <v>231</v>
      </c>
      <c r="G232">
        <v>435.64</v>
      </c>
      <c r="H232" s="112">
        <v>204.64</v>
      </c>
      <c r="I232" s="51"/>
    </row>
    <row r="233" spans="1:9" x14ac:dyDescent="0.3">
      <c r="A233" s="178" t="s">
        <v>2226</v>
      </c>
      <c r="B233" t="s">
        <v>611</v>
      </c>
      <c r="C233" t="s">
        <v>1481</v>
      </c>
      <c r="D233" t="s">
        <v>1380</v>
      </c>
      <c r="E233" s="38">
        <v>5.4286379847776853</v>
      </c>
      <c r="F233">
        <v>232</v>
      </c>
      <c r="G233">
        <v>407.89</v>
      </c>
      <c r="H233" s="112">
        <v>175.89</v>
      </c>
      <c r="I233" s="51"/>
    </row>
    <row r="234" spans="1:9" x14ac:dyDescent="0.3">
      <c r="A234" t="s">
        <v>17012</v>
      </c>
      <c r="B234" t="s">
        <v>17013</v>
      </c>
      <c r="C234" t="s">
        <v>1470</v>
      </c>
      <c r="D234" t="s">
        <v>1396</v>
      </c>
      <c r="E234" s="38">
        <v>5.4216928085748286</v>
      </c>
      <c r="F234">
        <v>233</v>
      </c>
      <c r="G234">
        <v>190.02</v>
      </c>
      <c r="H234" s="112">
        <v>-42.97999999999999</v>
      </c>
      <c r="I234" s="51"/>
    </row>
    <row r="235" spans="1:9" x14ac:dyDescent="0.3">
      <c r="A235" s="178" t="s">
        <v>15891</v>
      </c>
      <c r="B235" t="s">
        <v>15892</v>
      </c>
      <c r="C235" t="s">
        <v>1395</v>
      </c>
      <c r="D235" t="s">
        <v>1431</v>
      </c>
      <c r="E235" s="38">
        <v>5.3969164817374109</v>
      </c>
      <c r="F235">
        <v>234</v>
      </c>
      <c r="G235">
        <v>127.39</v>
      </c>
      <c r="H235" s="112">
        <v>-106.61</v>
      </c>
      <c r="I235" s="51"/>
    </row>
    <row r="236" spans="1:9" x14ac:dyDescent="0.3">
      <c r="A236" s="178" t="s">
        <v>8244</v>
      </c>
      <c r="B236" t="s">
        <v>8789</v>
      </c>
      <c r="C236" t="s">
        <v>1376</v>
      </c>
      <c r="D236" t="s">
        <v>1373</v>
      </c>
      <c r="E236" s="38">
        <v>5.3674167474822321</v>
      </c>
      <c r="F236">
        <v>235</v>
      </c>
      <c r="G236">
        <v>117.14</v>
      </c>
      <c r="H236" s="112">
        <v>-117.86</v>
      </c>
      <c r="I236" s="51"/>
    </row>
    <row r="237" spans="1:9" x14ac:dyDescent="0.3">
      <c r="A237" s="178" t="s">
        <v>1649</v>
      </c>
      <c r="B237" t="s">
        <v>528</v>
      </c>
      <c r="C237" t="s">
        <v>1434</v>
      </c>
      <c r="D237" t="s">
        <v>660</v>
      </c>
      <c r="E237" s="38">
        <v>5.3592970748107405</v>
      </c>
      <c r="F237">
        <v>236</v>
      </c>
      <c r="G237">
        <v>530.70000000000005</v>
      </c>
      <c r="H237" s="112">
        <v>294.70000000000005</v>
      </c>
      <c r="I237" s="51"/>
    </row>
    <row r="238" spans="1:9" x14ac:dyDescent="0.3">
      <c r="A238" s="178" t="s">
        <v>11438</v>
      </c>
      <c r="B238" t="s">
        <v>11705</v>
      </c>
      <c r="C238" t="s">
        <v>1437</v>
      </c>
      <c r="D238" t="s">
        <v>1431</v>
      </c>
      <c r="E238" s="38">
        <v>5.35077139053731</v>
      </c>
      <c r="F238">
        <v>237</v>
      </c>
      <c r="G238">
        <v>455.8</v>
      </c>
      <c r="H238" s="112">
        <v>218.8</v>
      </c>
      <c r="I238" s="51"/>
    </row>
    <row r="239" spans="1:9" x14ac:dyDescent="0.3">
      <c r="A239" s="178" t="s">
        <v>20198</v>
      </c>
      <c r="B239" t="s">
        <v>17238</v>
      </c>
      <c r="C239" t="s">
        <v>1464</v>
      </c>
      <c r="D239" t="s">
        <v>1373</v>
      </c>
      <c r="E239" s="38">
        <v>5.2838899308719016</v>
      </c>
      <c r="F239">
        <v>238</v>
      </c>
      <c r="G239">
        <v>661.48</v>
      </c>
      <c r="H239" s="112">
        <v>423.48</v>
      </c>
      <c r="I239" s="51"/>
    </row>
    <row r="240" spans="1:9" x14ac:dyDescent="0.3">
      <c r="A240" s="178" t="s">
        <v>8215</v>
      </c>
      <c r="B240" t="s">
        <v>8890</v>
      </c>
      <c r="C240" t="s">
        <v>1389</v>
      </c>
      <c r="D240" t="s">
        <v>1424</v>
      </c>
      <c r="E240" s="38">
        <v>5.2670773946183429</v>
      </c>
      <c r="F240">
        <v>239</v>
      </c>
      <c r="G240">
        <v>588.92999999999995</v>
      </c>
      <c r="H240" s="112">
        <v>349.92999999999995</v>
      </c>
      <c r="I240" s="51"/>
    </row>
    <row r="241" spans="1:9" x14ac:dyDescent="0.3">
      <c r="A241" s="178" t="s">
        <v>16015</v>
      </c>
      <c r="B241" t="s">
        <v>15439</v>
      </c>
      <c r="C241" t="s">
        <v>1402</v>
      </c>
      <c r="D241" t="s">
        <v>1431</v>
      </c>
      <c r="E241" s="38">
        <v>5.2392235167746088</v>
      </c>
      <c r="F241">
        <v>240</v>
      </c>
      <c r="G241">
        <v>153.91</v>
      </c>
      <c r="H241" s="112">
        <v>-86.09</v>
      </c>
      <c r="I241" s="51"/>
    </row>
    <row r="242" spans="1:9" x14ac:dyDescent="0.3">
      <c r="A242" s="178" t="s">
        <v>20077</v>
      </c>
      <c r="B242" t="s">
        <v>15053</v>
      </c>
      <c r="C242" t="s">
        <v>1395</v>
      </c>
      <c r="D242" t="s">
        <v>1373</v>
      </c>
      <c r="E242" s="38">
        <v>5.1589477506074832</v>
      </c>
      <c r="F242">
        <v>241</v>
      </c>
      <c r="G242">
        <v>681.18</v>
      </c>
      <c r="H242" s="112">
        <v>440.17999999999995</v>
      </c>
      <c r="I242" s="51"/>
    </row>
    <row r="243" spans="1:9" x14ac:dyDescent="0.3">
      <c r="A243" s="178" t="s">
        <v>11947</v>
      </c>
      <c r="B243" t="s">
        <v>11350</v>
      </c>
      <c r="C243" t="s">
        <v>1389</v>
      </c>
      <c r="D243" t="s">
        <v>1373</v>
      </c>
      <c r="E243" s="38">
        <v>5.1244324078614616</v>
      </c>
      <c r="F243">
        <v>242</v>
      </c>
      <c r="G243">
        <v>203.07</v>
      </c>
      <c r="H243" s="112">
        <v>-38.930000000000007</v>
      </c>
      <c r="I243" s="51"/>
    </row>
    <row r="244" spans="1:9" x14ac:dyDescent="0.3">
      <c r="A244" s="178" t="s">
        <v>14831</v>
      </c>
      <c r="B244" t="s">
        <v>14670</v>
      </c>
      <c r="C244" t="s">
        <v>1449</v>
      </c>
      <c r="D244" t="s">
        <v>1380</v>
      </c>
      <c r="E244" s="38">
        <v>5.1182221562550447</v>
      </c>
      <c r="F244">
        <v>243</v>
      </c>
      <c r="G244">
        <v>421.89</v>
      </c>
      <c r="H244" s="112">
        <v>178.89</v>
      </c>
      <c r="I244" s="51"/>
    </row>
    <row r="245" spans="1:9" x14ac:dyDescent="0.3">
      <c r="A245" t="s">
        <v>12786</v>
      </c>
      <c r="B245" t="s">
        <v>11717</v>
      </c>
      <c r="C245" t="s">
        <v>1553</v>
      </c>
      <c r="D245" t="s">
        <v>1380</v>
      </c>
      <c r="E245" s="38">
        <v>5.100315170257681</v>
      </c>
      <c r="F245">
        <v>244</v>
      </c>
      <c r="G245">
        <v>242.23</v>
      </c>
      <c r="H245" s="112">
        <v>-1.7700000000000102</v>
      </c>
      <c r="I245" s="51"/>
    </row>
    <row r="246" spans="1:9" x14ac:dyDescent="0.3">
      <c r="A246" t="s">
        <v>3490</v>
      </c>
      <c r="B246" t="s">
        <v>169</v>
      </c>
      <c r="C246" t="s">
        <v>1402</v>
      </c>
      <c r="D246" t="s">
        <v>661</v>
      </c>
      <c r="E246" s="38">
        <v>5.0222145613520333</v>
      </c>
      <c r="F246">
        <v>245</v>
      </c>
      <c r="G246">
        <v>369.55</v>
      </c>
      <c r="H246" s="112">
        <v>124.55000000000001</v>
      </c>
      <c r="I246" s="51"/>
    </row>
    <row r="247" spans="1:9" x14ac:dyDescent="0.3">
      <c r="A247" s="213" t="s">
        <v>15129</v>
      </c>
      <c r="B247" t="s">
        <v>14745</v>
      </c>
      <c r="C247" t="s">
        <v>1395</v>
      </c>
      <c r="D247" t="s">
        <v>1373</v>
      </c>
      <c r="E247" s="38">
        <v>4.9509291983570662</v>
      </c>
      <c r="F247">
        <v>246</v>
      </c>
      <c r="G247">
        <v>729.66</v>
      </c>
      <c r="H247" s="112">
        <v>483.65999999999997</v>
      </c>
      <c r="I247" s="51"/>
    </row>
    <row r="248" spans="1:9" x14ac:dyDescent="0.3">
      <c r="A248" t="s">
        <v>12286</v>
      </c>
      <c r="B248" t="s">
        <v>11687</v>
      </c>
      <c r="C248" t="s">
        <v>1398</v>
      </c>
      <c r="D248" t="s">
        <v>1380</v>
      </c>
      <c r="E248" s="38">
        <v>4.9424607575332491</v>
      </c>
      <c r="F248">
        <v>247</v>
      </c>
      <c r="G248">
        <v>435.95</v>
      </c>
      <c r="H248" s="112">
        <v>188.95</v>
      </c>
      <c r="I248" s="51"/>
    </row>
    <row r="249" spans="1:9" x14ac:dyDescent="0.3">
      <c r="A249" t="s">
        <v>3833</v>
      </c>
      <c r="B249" t="s">
        <v>1280</v>
      </c>
      <c r="C249" t="s">
        <v>1376</v>
      </c>
      <c r="D249" t="s">
        <v>1431</v>
      </c>
      <c r="E249" s="38">
        <v>4.9064061659518394</v>
      </c>
      <c r="F249">
        <v>248</v>
      </c>
      <c r="G249">
        <v>134.07</v>
      </c>
      <c r="H249" s="112">
        <v>-113.93</v>
      </c>
      <c r="I249" s="51"/>
    </row>
    <row r="250" spans="1:9" x14ac:dyDescent="0.3">
      <c r="A250" s="178" t="s">
        <v>15822</v>
      </c>
      <c r="B250" t="s">
        <v>15823</v>
      </c>
      <c r="C250" t="s">
        <v>1531</v>
      </c>
      <c r="D250" t="s">
        <v>1373</v>
      </c>
      <c r="E250" s="38">
        <v>4.879981464442575</v>
      </c>
      <c r="F250">
        <v>249</v>
      </c>
      <c r="G250">
        <v>243.27</v>
      </c>
      <c r="H250" s="112">
        <v>-5.7299999999999898</v>
      </c>
      <c r="I250" s="51"/>
    </row>
    <row r="251" spans="1:9" x14ac:dyDescent="0.3">
      <c r="A251" t="s">
        <v>14810</v>
      </c>
      <c r="B251" t="s">
        <v>14328</v>
      </c>
      <c r="C251" t="s">
        <v>1426</v>
      </c>
      <c r="D251" t="s">
        <v>1424</v>
      </c>
      <c r="E251" s="38">
        <v>4.8530661159999866</v>
      </c>
      <c r="F251">
        <v>250</v>
      </c>
      <c r="G251">
        <v>310.07</v>
      </c>
      <c r="H251" s="112">
        <v>60.069999999999993</v>
      </c>
      <c r="I251" s="51"/>
    </row>
    <row r="252" spans="1:9" x14ac:dyDescent="0.3">
      <c r="A252" s="178" t="s">
        <v>12039</v>
      </c>
      <c r="B252" t="s">
        <v>11385</v>
      </c>
      <c r="C252" t="s">
        <v>1372</v>
      </c>
      <c r="D252" t="s">
        <v>1373</v>
      </c>
      <c r="E252" s="38">
        <v>4.7836295041907793</v>
      </c>
      <c r="F252">
        <v>251</v>
      </c>
      <c r="G252">
        <v>562</v>
      </c>
      <c r="H252" s="112">
        <v>311</v>
      </c>
      <c r="I252" s="51"/>
    </row>
    <row r="253" spans="1:9" x14ac:dyDescent="0.3">
      <c r="A253" t="s">
        <v>1440</v>
      </c>
      <c r="B253" t="s">
        <v>506</v>
      </c>
      <c r="C253" t="s">
        <v>1395</v>
      </c>
      <c r="D253" t="s">
        <v>660</v>
      </c>
      <c r="E253" s="38">
        <v>4.7523801139800872</v>
      </c>
      <c r="F253">
        <v>252</v>
      </c>
      <c r="G253">
        <v>34.93</v>
      </c>
      <c r="H253" s="112">
        <v>-217.07</v>
      </c>
      <c r="I253" s="51"/>
    </row>
    <row r="254" spans="1:9" x14ac:dyDescent="0.3">
      <c r="A254" s="178" t="s">
        <v>3811</v>
      </c>
      <c r="B254" t="s">
        <v>483</v>
      </c>
      <c r="C254" t="s">
        <v>1413</v>
      </c>
      <c r="D254" t="s">
        <v>1380</v>
      </c>
      <c r="E254" s="38">
        <v>4.7475826173983862</v>
      </c>
      <c r="F254">
        <v>253</v>
      </c>
      <c r="G254">
        <v>333.39</v>
      </c>
      <c r="H254" s="112">
        <v>80.389999999999986</v>
      </c>
      <c r="I254" s="51"/>
    </row>
    <row r="255" spans="1:9" x14ac:dyDescent="0.3">
      <c r="A255" s="178" t="s">
        <v>13737</v>
      </c>
      <c r="B255" t="s">
        <v>11627</v>
      </c>
      <c r="C255" t="s">
        <v>1470</v>
      </c>
      <c r="D255" t="s">
        <v>1380</v>
      </c>
      <c r="E255" s="38">
        <v>4.7281752316146042</v>
      </c>
      <c r="F255">
        <v>254</v>
      </c>
      <c r="G255">
        <v>707.25</v>
      </c>
      <c r="H255" s="112">
        <v>453.25</v>
      </c>
      <c r="I255" s="51"/>
    </row>
    <row r="256" spans="1:9" x14ac:dyDescent="0.3">
      <c r="A256" s="178" t="s">
        <v>2751</v>
      </c>
      <c r="B256" t="s">
        <v>712</v>
      </c>
      <c r="C256" t="s">
        <v>1460</v>
      </c>
      <c r="D256" t="s">
        <v>1373</v>
      </c>
      <c r="E256" s="38">
        <v>4.6955367436451363</v>
      </c>
      <c r="F256">
        <v>255</v>
      </c>
      <c r="G256">
        <v>746.89</v>
      </c>
      <c r="H256" s="112">
        <v>491.89</v>
      </c>
      <c r="I256" s="51"/>
    </row>
    <row r="257" spans="1:9" x14ac:dyDescent="0.3">
      <c r="A257" s="178" t="s">
        <v>2655</v>
      </c>
      <c r="B257" t="s">
        <v>570</v>
      </c>
      <c r="C257" t="s">
        <v>1395</v>
      </c>
      <c r="D257" t="s">
        <v>1424</v>
      </c>
      <c r="E257" s="38">
        <v>4.6363760037649788</v>
      </c>
      <c r="F257">
        <v>256</v>
      </c>
      <c r="G257">
        <v>297.08999999999997</v>
      </c>
      <c r="H257" s="112">
        <v>41.089999999999975</v>
      </c>
      <c r="I257" s="51"/>
    </row>
    <row r="258" spans="1:9" x14ac:dyDescent="0.3">
      <c r="A258" t="s">
        <v>16258</v>
      </c>
      <c r="B258" t="s">
        <v>14319</v>
      </c>
      <c r="C258" t="s">
        <v>1386</v>
      </c>
      <c r="D258" t="s">
        <v>1380</v>
      </c>
      <c r="E258" s="38">
        <v>4.5436175055094736</v>
      </c>
      <c r="F258">
        <v>257</v>
      </c>
      <c r="G258">
        <v>134.77000000000001</v>
      </c>
      <c r="H258" s="112">
        <v>-122.22999999999999</v>
      </c>
      <c r="I258" s="51"/>
    </row>
    <row r="259" spans="1:9" x14ac:dyDescent="0.3">
      <c r="A259" s="178" t="s">
        <v>13997</v>
      </c>
      <c r="B259" t="s">
        <v>13941</v>
      </c>
      <c r="C259" t="s">
        <v>1446</v>
      </c>
      <c r="D259" t="s">
        <v>1373</v>
      </c>
      <c r="E259" s="38">
        <v>4.4749142792162866</v>
      </c>
      <c r="F259">
        <v>258</v>
      </c>
      <c r="G259">
        <v>161.82</v>
      </c>
      <c r="H259" s="112">
        <v>-96.18</v>
      </c>
      <c r="I259" s="51"/>
    </row>
    <row r="260" spans="1:9" x14ac:dyDescent="0.3">
      <c r="A260" s="178" t="s">
        <v>10806</v>
      </c>
      <c r="B260" t="s">
        <v>10807</v>
      </c>
      <c r="C260" t="s">
        <v>1413</v>
      </c>
      <c r="D260" t="s">
        <v>1424</v>
      </c>
      <c r="E260" s="38">
        <v>4.4316671958590632</v>
      </c>
      <c r="F260">
        <v>259</v>
      </c>
      <c r="G260">
        <v>278.61</v>
      </c>
      <c r="H260" s="112">
        <v>19.610000000000014</v>
      </c>
      <c r="I260" s="51"/>
    </row>
    <row r="261" spans="1:9" x14ac:dyDescent="0.3">
      <c r="A261" s="178" t="s">
        <v>3472</v>
      </c>
      <c r="B261" t="s">
        <v>1319</v>
      </c>
      <c r="C261" t="s">
        <v>1398</v>
      </c>
      <c r="D261" t="s">
        <v>1373</v>
      </c>
      <c r="E261" s="38">
        <v>4.4176558256020897</v>
      </c>
      <c r="F261">
        <v>260</v>
      </c>
      <c r="G261">
        <v>310.32</v>
      </c>
      <c r="H261" s="112">
        <v>50.319999999999993</v>
      </c>
      <c r="I261" s="51"/>
    </row>
    <row r="262" spans="1:9" x14ac:dyDescent="0.3">
      <c r="A262" s="178" t="s">
        <v>13461</v>
      </c>
      <c r="B262" t="s">
        <v>11228</v>
      </c>
      <c r="C262" t="s">
        <v>1392</v>
      </c>
      <c r="D262" t="s">
        <v>1373</v>
      </c>
      <c r="E262" s="38">
        <v>4.4064413544551</v>
      </c>
      <c r="F262">
        <v>261</v>
      </c>
      <c r="G262">
        <v>294.55</v>
      </c>
      <c r="H262" s="112">
        <v>33.550000000000011</v>
      </c>
      <c r="I262" s="51"/>
    </row>
    <row r="263" spans="1:9" x14ac:dyDescent="0.3">
      <c r="A263" s="214" t="s">
        <v>14968</v>
      </c>
      <c r="B263" t="s">
        <v>14969</v>
      </c>
      <c r="C263" t="s">
        <v>1409</v>
      </c>
      <c r="D263" t="s">
        <v>1373</v>
      </c>
      <c r="E263" s="38">
        <v>4.3793779089498557</v>
      </c>
      <c r="F263">
        <v>262</v>
      </c>
      <c r="G263">
        <v>106.07</v>
      </c>
      <c r="H263" s="112">
        <v>-155.93</v>
      </c>
      <c r="I263" s="51"/>
    </row>
    <row r="264" spans="1:9" x14ac:dyDescent="0.3">
      <c r="A264" s="178" t="s">
        <v>13571</v>
      </c>
      <c r="B264" t="s">
        <v>11645</v>
      </c>
      <c r="C264" t="s">
        <v>1386</v>
      </c>
      <c r="D264" t="s">
        <v>660</v>
      </c>
      <c r="E264" s="38">
        <v>4.3110850494518722</v>
      </c>
      <c r="F264">
        <v>263</v>
      </c>
      <c r="G264">
        <v>118.34</v>
      </c>
      <c r="H264" s="112">
        <v>-144.66</v>
      </c>
      <c r="I264" s="51"/>
    </row>
    <row r="265" spans="1:9" x14ac:dyDescent="0.3">
      <c r="A265" s="178" t="s">
        <v>14649</v>
      </c>
      <c r="B265" t="s">
        <v>14236</v>
      </c>
      <c r="C265" t="s">
        <v>1446</v>
      </c>
      <c r="D265" t="s">
        <v>1373</v>
      </c>
      <c r="E265" s="38">
        <v>4.2973145446831431</v>
      </c>
      <c r="F265">
        <v>264</v>
      </c>
      <c r="G265">
        <v>321.52</v>
      </c>
      <c r="H265" s="112">
        <v>57.519999999999982</v>
      </c>
      <c r="I265" s="51"/>
    </row>
    <row r="266" spans="1:9" x14ac:dyDescent="0.3">
      <c r="A266" t="s">
        <v>14143</v>
      </c>
      <c r="B266" t="s">
        <v>14027</v>
      </c>
      <c r="C266" t="s">
        <v>1460</v>
      </c>
      <c r="D266" t="s">
        <v>660</v>
      </c>
      <c r="E266" s="38">
        <v>4.2590257430364069</v>
      </c>
      <c r="F266">
        <v>265</v>
      </c>
      <c r="G266">
        <v>204.61</v>
      </c>
      <c r="H266" s="112">
        <v>-60.389999999999986</v>
      </c>
      <c r="I266" s="51"/>
    </row>
    <row r="267" spans="1:9" x14ac:dyDescent="0.3">
      <c r="A267" s="178" t="s">
        <v>13201</v>
      </c>
      <c r="B267" t="s">
        <v>12899</v>
      </c>
      <c r="C267" t="s">
        <v>1402</v>
      </c>
      <c r="D267" t="s">
        <v>1373</v>
      </c>
      <c r="E267" s="38">
        <v>4.140429889989008</v>
      </c>
      <c r="F267">
        <v>266</v>
      </c>
      <c r="G267">
        <v>195.73</v>
      </c>
      <c r="H267" s="112">
        <v>-70.27000000000001</v>
      </c>
      <c r="I267" s="51"/>
    </row>
    <row r="268" spans="1:9" x14ac:dyDescent="0.3">
      <c r="A268" s="178" t="s">
        <v>3064</v>
      </c>
      <c r="B268" t="s">
        <v>605</v>
      </c>
      <c r="C268" t="s">
        <v>1553</v>
      </c>
      <c r="D268" t="s">
        <v>1396</v>
      </c>
      <c r="E268" s="38">
        <v>4.0543102277598191</v>
      </c>
      <c r="F268">
        <v>267</v>
      </c>
      <c r="G268">
        <v>271.16000000000003</v>
      </c>
      <c r="H268" s="112">
        <v>4.160000000000025</v>
      </c>
      <c r="I268" s="51"/>
    </row>
    <row r="269" spans="1:9" x14ac:dyDescent="0.3">
      <c r="A269" t="s">
        <v>2929</v>
      </c>
      <c r="B269" t="s">
        <v>418</v>
      </c>
      <c r="C269" t="s">
        <v>1405</v>
      </c>
      <c r="D269" t="s">
        <v>1424</v>
      </c>
      <c r="E269" s="38">
        <v>3.9481219092667708</v>
      </c>
      <c r="F269">
        <v>268</v>
      </c>
      <c r="G269">
        <v>368.39</v>
      </c>
      <c r="H269" s="112">
        <v>100.38999999999999</v>
      </c>
      <c r="I269" s="51"/>
    </row>
    <row r="270" spans="1:9" x14ac:dyDescent="0.3">
      <c r="A270" s="178" t="s">
        <v>13134</v>
      </c>
      <c r="B270" t="s">
        <v>11684</v>
      </c>
      <c r="C270" t="s">
        <v>1430</v>
      </c>
      <c r="D270" t="s">
        <v>1380</v>
      </c>
      <c r="E270" s="38">
        <v>3.9417296959523616</v>
      </c>
      <c r="F270">
        <v>269</v>
      </c>
      <c r="G270">
        <v>172.34</v>
      </c>
      <c r="H270" s="112">
        <v>-96.66</v>
      </c>
      <c r="I270" s="51"/>
    </row>
    <row r="271" spans="1:9" x14ac:dyDescent="0.3">
      <c r="A271" s="178" t="s">
        <v>12465</v>
      </c>
      <c r="B271" t="s">
        <v>11300</v>
      </c>
      <c r="C271" t="s">
        <v>1402</v>
      </c>
      <c r="D271" t="s">
        <v>1373</v>
      </c>
      <c r="E271" s="38">
        <v>3.9324254960197575</v>
      </c>
      <c r="F271">
        <v>270</v>
      </c>
      <c r="G271">
        <v>740.82</v>
      </c>
      <c r="H271" s="112">
        <v>470.82000000000005</v>
      </c>
      <c r="I271" s="51"/>
    </row>
    <row r="272" spans="1:9" x14ac:dyDescent="0.3">
      <c r="A272" t="s">
        <v>16818</v>
      </c>
      <c r="B272" t="s">
        <v>14299</v>
      </c>
      <c r="C272" t="s">
        <v>1416</v>
      </c>
      <c r="D272" t="s">
        <v>1424</v>
      </c>
      <c r="E272" s="38">
        <v>3.8999111983304884</v>
      </c>
      <c r="F272">
        <v>271</v>
      </c>
      <c r="G272">
        <v>378.36</v>
      </c>
      <c r="H272" s="112">
        <v>107.36000000000001</v>
      </c>
      <c r="I272" s="51"/>
    </row>
    <row r="273" spans="1:9" x14ac:dyDescent="0.3">
      <c r="A273" s="178" t="s">
        <v>11432</v>
      </c>
      <c r="B273" t="s">
        <v>11486</v>
      </c>
      <c r="C273" t="s">
        <v>1460</v>
      </c>
      <c r="D273" t="s">
        <v>661</v>
      </c>
      <c r="E273" s="38">
        <v>3.8388450807505441</v>
      </c>
      <c r="F273">
        <v>272</v>
      </c>
      <c r="G273">
        <v>34.57</v>
      </c>
      <c r="H273" s="112">
        <v>-237.43</v>
      </c>
      <c r="I273" s="51"/>
    </row>
    <row r="274" spans="1:9" x14ac:dyDescent="0.3">
      <c r="A274" t="s">
        <v>12906</v>
      </c>
      <c r="B274" t="s">
        <v>11511</v>
      </c>
      <c r="C274" t="s">
        <v>1426</v>
      </c>
      <c r="D274" t="s">
        <v>1396</v>
      </c>
      <c r="E274" s="38">
        <v>3.8358598371162351</v>
      </c>
      <c r="F274">
        <v>273</v>
      </c>
      <c r="G274">
        <v>245.98</v>
      </c>
      <c r="H274" s="112">
        <v>-27.02000000000001</v>
      </c>
      <c r="I274" s="51"/>
    </row>
    <row r="275" spans="1:9" x14ac:dyDescent="0.3">
      <c r="A275" s="178" t="s">
        <v>3527</v>
      </c>
      <c r="B275" t="s">
        <v>3450</v>
      </c>
      <c r="C275" t="s">
        <v>1372</v>
      </c>
      <c r="D275" t="s">
        <v>1373</v>
      </c>
      <c r="E275" s="38">
        <v>3.8246874314954602</v>
      </c>
      <c r="F275">
        <v>274</v>
      </c>
      <c r="G275">
        <v>430.82</v>
      </c>
      <c r="H275" s="112">
        <v>156.82</v>
      </c>
      <c r="I275" s="51"/>
    </row>
    <row r="276" spans="1:9" x14ac:dyDescent="0.3">
      <c r="A276" s="178" t="s">
        <v>16450</v>
      </c>
      <c r="B276" t="s">
        <v>15441</v>
      </c>
      <c r="C276" t="s">
        <v>1449</v>
      </c>
      <c r="D276" t="s">
        <v>1380</v>
      </c>
      <c r="E276" s="38">
        <v>3.8007673587554338</v>
      </c>
      <c r="F276">
        <v>275</v>
      </c>
      <c r="G276">
        <v>167.02</v>
      </c>
      <c r="H276" s="112">
        <v>-107.97999999999999</v>
      </c>
      <c r="I276" s="51"/>
    </row>
    <row r="277" spans="1:9" x14ac:dyDescent="0.3">
      <c r="A277" t="s">
        <v>10824</v>
      </c>
      <c r="B277" t="s">
        <v>10825</v>
      </c>
      <c r="C277" t="s">
        <v>1383</v>
      </c>
      <c r="D277" t="s">
        <v>1424</v>
      </c>
      <c r="E277" s="38">
        <v>3.7846338569925915</v>
      </c>
      <c r="F277">
        <v>276</v>
      </c>
      <c r="G277">
        <v>571.66</v>
      </c>
      <c r="H277" s="112">
        <v>295.65999999999997</v>
      </c>
      <c r="I277" s="51"/>
    </row>
    <row r="278" spans="1:9" x14ac:dyDescent="0.3">
      <c r="A278" s="178" t="s">
        <v>15242</v>
      </c>
      <c r="B278" t="s">
        <v>15243</v>
      </c>
      <c r="C278" t="s">
        <v>1531</v>
      </c>
      <c r="D278" t="s">
        <v>1373</v>
      </c>
      <c r="E278" s="38">
        <v>3.754493455996609</v>
      </c>
      <c r="F278">
        <v>277</v>
      </c>
      <c r="G278">
        <v>515.52</v>
      </c>
      <c r="H278" s="112">
        <v>238.51999999999998</v>
      </c>
      <c r="I278" s="51"/>
    </row>
    <row r="279" spans="1:9" x14ac:dyDescent="0.3">
      <c r="A279" s="178" t="s">
        <v>2610</v>
      </c>
      <c r="B279" t="s">
        <v>683</v>
      </c>
      <c r="C279" t="s">
        <v>1383</v>
      </c>
      <c r="D279" t="s">
        <v>1373</v>
      </c>
      <c r="E279" s="38">
        <v>3.7192045174218422</v>
      </c>
      <c r="F279">
        <v>278</v>
      </c>
      <c r="G279">
        <v>738.66</v>
      </c>
      <c r="H279" s="112">
        <v>460.65999999999997</v>
      </c>
      <c r="I279" s="51"/>
    </row>
    <row r="280" spans="1:9" x14ac:dyDescent="0.3">
      <c r="A280" s="178" t="s">
        <v>8172</v>
      </c>
      <c r="B280" t="s">
        <v>8571</v>
      </c>
      <c r="C280" t="s">
        <v>1430</v>
      </c>
      <c r="D280" t="s">
        <v>1380</v>
      </c>
      <c r="E280" s="38">
        <v>3.71542464606198</v>
      </c>
      <c r="F280">
        <v>279</v>
      </c>
      <c r="G280">
        <v>172.25</v>
      </c>
      <c r="H280" s="112">
        <v>-106.75</v>
      </c>
      <c r="I280" s="51"/>
    </row>
    <row r="281" spans="1:9" x14ac:dyDescent="0.3">
      <c r="A281" s="178" t="s">
        <v>2882</v>
      </c>
      <c r="B281" t="s">
        <v>1052</v>
      </c>
      <c r="C281" t="s">
        <v>1409</v>
      </c>
      <c r="D281" t="s">
        <v>1373</v>
      </c>
      <c r="E281" s="38">
        <v>3.6267171881971167</v>
      </c>
      <c r="F281">
        <v>280</v>
      </c>
      <c r="G281">
        <v>234.32</v>
      </c>
      <c r="H281" s="112">
        <v>-45.680000000000007</v>
      </c>
      <c r="I281" s="51"/>
    </row>
    <row r="282" spans="1:9" x14ac:dyDescent="0.3">
      <c r="A282" s="213" t="s">
        <v>17403</v>
      </c>
      <c r="B282" t="s">
        <v>17141</v>
      </c>
      <c r="C282" t="s">
        <v>1439</v>
      </c>
      <c r="D282" t="s">
        <v>1380</v>
      </c>
      <c r="E282" s="38">
        <v>3.5959432974270915</v>
      </c>
      <c r="F282">
        <v>281</v>
      </c>
      <c r="G282">
        <v>57.86</v>
      </c>
      <c r="H282" s="112">
        <v>-223.14</v>
      </c>
      <c r="I282" s="51"/>
    </row>
    <row r="283" spans="1:9" x14ac:dyDescent="0.3">
      <c r="A283" t="s">
        <v>12799</v>
      </c>
      <c r="B283" t="s">
        <v>11669</v>
      </c>
      <c r="C283" t="s">
        <v>1531</v>
      </c>
      <c r="D283" t="s">
        <v>1424</v>
      </c>
      <c r="E283" s="38">
        <v>3.5913510450832962</v>
      </c>
      <c r="F283">
        <v>282</v>
      </c>
      <c r="G283">
        <v>281.58999999999997</v>
      </c>
      <c r="H283" s="112">
        <v>-0.41000000000002501</v>
      </c>
      <c r="I283" s="51"/>
    </row>
    <row r="284" spans="1:9" x14ac:dyDescent="0.3">
      <c r="A284" s="178" t="s">
        <v>13313</v>
      </c>
      <c r="B284" t="s">
        <v>11240</v>
      </c>
      <c r="C284" t="s">
        <v>1413</v>
      </c>
      <c r="D284" t="s">
        <v>1373</v>
      </c>
      <c r="E284" s="38">
        <v>3.5743170162579152</v>
      </c>
      <c r="F284">
        <v>283</v>
      </c>
      <c r="G284">
        <v>137.19999999999999</v>
      </c>
      <c r="H284" s="112">
        <v>-145.80000000000001</v>
      </c>
      <c r="I284" s="51"/>
    </row>
    <row r="285" spans="1:9" x14ac:dyDescent="0.3">
      <c r="A285" s="178" t="s">
        <v>15783</v>
      </c>
      <c r="B285" t="s">
        <v>15784</v>
      </c>
      <c r="C285" t="s">
        <v>1402</v>
      </c>
      <c r="D285" t="s">
        <v>1373</v>
      </c>
      <c r="E285" s="38">
        <v>3.566487733205046</v>
      </c>
      <c r="F285">
        <v>284</v>
      </c>
      <c r="G285">
        <v>180.91</v>
      </c>
      <c r="H285" s="112">
        <v>-103.09</v>
      </c>
      <c r="I285" s="51"/>
    </row>
    <row r="286" spans="1:9" x14ac:dyDescent="0.3">
      <c r="A286" s="178" t="s">
        <v>12877</v>
      </c>
      <c r="B286" t="s">
        <v>11653</v>
      </c>
      <c r="C286" t="s">
        <v>1379</v>
      </c>
      <c r="D286" t="s">
        <v>1424</v>
      </c>
      <c r="E286" s="38">
        <v>3.4502640696666105</v>
      </c>
      <c r="F286">
        <v>285</v>
      </c>
      <c r="G286">
        <v>533.84</v>
      </c>
      <c r="H286" s="112">
        <v>248.84000000000003</v>
      </c>
      <c r="I286" s="51"/>
    </row>
    <row r="287" spans="1:9" x14ac:dyDescent="0.3">
      <c r="A287" s="178" t="s">
        <v>16239</v>
      </c>
      <c r="B287" t="s">
        <v>14713</v>
      </c>
      <c r="C287" t="s">
        <v>1379</v>
      </c>
      <c r="D287" t="s">
        <v>1373</v>
      </c>
      <c r="E287" s="38">
        <v>3.4413007402914206</v>
      </c>
      <c r="F287">
        <v>286</v>
      </c>
      <c r="G287">
        <v>999</v>
      </c>
      <c r="H287" s="112">
        <v>713</v>
      </c>
      <c r="I287" s="51"/>
    </row>
    <row r="288" spans="1:9" x14ac:dyDescent="0.3">
      <c r="A288" s="178" t="s">
        <v>8265</v>
      </c>
      <c r="B288" t="s">
        <v>8515</v>
      </c>
      <c r="C288" t="s">
        <v>1386</v>
      </c>
      <c r="D288" t="s">
        <v>1373</v>
      </c>
      <c r="E288" s="38">
        <v>3.4137528169101508</v>
      </c>
      <c r="F288">
        <v>287</v>
      </c>
      <c r="G288">
        <v>310.5</v>
      </c>
      <c r="H288" s="112">
        <v>23.5</v>
      </c>
      <c r="I288" s="51"/>
    </row>
    <row r="289" spans="1:9" x14ac:dyDescent="0.3">
      <c r="A289" s="178" t="s">
        <v>17345</v>
      </c>
      <c r="B289" t="s">
        <v>17210</v>
      </c>
      <c r="C289" t="s">
        <v>1402</v>
      </c>
      <c r="D289" t="s">
        <v>1373</v>
      </c>
      <c r="E289" s="38">
        <v>3.404601532469306</v>
      </c>
      <c r="F289">
        <v>288</v>
      </c>
      <c r="G289">
        <v>94.75</v>
      </c>
      <c r="H289" s="112">
        <v>-193.25</v>
      </c>
      <c r="I289" s="51"/>
    </row>
    <row r="290" spans="1:9" x14ac:dyDescent="0.3">
      <c r="A290" s="178" t="s">
        <v>1747</v>
      </c>
      <c r="B290" t="s">
        <v>632</v>
      </c>
      <c r="C290" t="s">
        <v>1430</v>
      </c>
      <c r="D290" t="s">
        <v>1380</v>
      </c>
      <c r="E290" s="38">
        <v>3.3497288194878676</v>
      </c>
      <c r="F290">
        <v>289</v>
      </c>
      <c r="G290">
        <v>524.14</v>
      </c>
      <c r="H290" s="112">
        <v>235.14</v>
      </c>
      <c r="I290" s="51"/>
    </row>
    <row r="291" spans="1:9" x14ac:dyDescent="0.3">
      <c r="A291" s="213" t="s">
        <v>2175</v>
      </c>
      <c r="B291" t="s">
        <v>866</v>
      </c>
      <c r="C291" t="s">
        <v>1565</v>
      </c>
      <c r="D291" t="s">
        <v>1373</v>
      </c>
      <c r="E291" s="38">
        <v>3.3387625436412329</v>
      </c>
      <c r="F291">
        <v>290</v>
      </c>
      <c r="G291">
        <v>382.27</v>
      </c>
      <c r="H291" s="112">
        <v>92.269999999999982</v>
      </c>
      <c r="I291" s="51"/>
    </row>
    <row r="292" spans="1:9" x14ac:dyDescent="0.3">
      <c r="A292" s="178" t="s">
        <v>14964</v>
      </c>
      <c r="B292" t="s">
        <v>14965</v>
      </c>
      <c r="C292" t="s">
        <v>1386</v>
      </c>
      <c r="D292" t="s">
        <v>1373</v>
      </c>
      <c r="E292" s="38">
        <v>3.3377302195359579</v>
      </c>
      <c r="F292">
        <v>291</v>
      </c>
      <c r="G292">
        <v>94.89</v>
      </c>
      <c r="H292" s="112">
        <v>-196.11</v>
      </c>
      <c r="I292" s="51"/>
    </row>
    <row r="293" spans="1:9" x14ac:dyDescent="0.3">
      <c r="A293" s="178" t="s">
        <v>4116</v>
      </c>
      <c r="B293" t="s">
        <v>1331</v>
      </c>
      <c r="C293" t="s">
        <v>1553</v>
      </c>
      <c r="D293" t="s">
        <v>1373</v>
      </c>
      <c r="E293" s="38">
        <v>3.2768093844686748</v>
      </c>
      <c r="F293">
        <v>292</v>
      </c>
      <c r="G293">
        <v>619.84</v>
      </c>
      <c r="H293" s="112">
        <v>327.84000000000003</v>
      </c>
      <c r="I293" s="51"/>
    </row>
    <row r="294" spans="1:9" x14ac:dyDescent="0.3">
      <c r="A294" s="178" t="s">
        <v>3364</v>
      </c>
      <c r="B294" t="s">
        <v>443</v>
      </c>
      <c r="C294" t="s">
        <v>1437</v>
      </c>
      <c r="D294" t="s">
        <v>661</v>
      </c>
      <c r="E294" s="38">
        <v>3.1712365818548984</v>
      </c>
      <c r="F294">
        <v>293</v>
      </c>
      <c r="G294">
        <v>345.52</v>
      </c>
      <c r="H294" s="112">
        <v>52.519999999999982</v>
      </c>
      <c r="I294" s="51"/>
    </row>
    <row r="295" spans="1:9" x14ac:dyDescent="0.3">
      <c r="A295" s="178" t="s">
        <v>14828</v>
      </c>
      <c r="B295" t="s">
        <v>14684</v>
      </c>
      <c r="C295" t="s">
        <v>1509</v>
      </c>
      <c r="D295" t="s">
        <v>661</v>
      </c>
      <c r="E295" s="38">
        <v>3.1666540641315839</v>
      </c>
      <c r="F295">
        <v>294</v>
      </c>
      <c r="G295">
        <v>89.61</v>
      </c>
      <c r="H295" s="112">
        <v>-204.39</v>
      </c>
      <c r="I295" s="51"/>
    </row>
    <row r="296" spans="1:9" x14ac:dyDescent="0.3">
      <c r="A296" s="178" t="s">
        <v>14954</v>
      </c>
      <c r="B296" t="s">
        <v>14668</v>
      </c>
      <c r="C296" t="s">
        <v>1526</v>
      </c>
      <c r="D296" t="s">
        <v>661</v>
      </c>
      <c r="E296" s="38">
        <v>3.1187658432731662</v>
      </c>
      <c r="F296">
        <v>295</v>
      </c>
      <c r="G296">
        <v>267.86</v>
      </c>
      <c r="H296" s="112">
        <v>-27.139999999999986</v>
      </c>
      <c r="I296" s="51"/>
    </row>
    <row r="297" spans="1:9" x14ac:dyDescent="0.3">
      <c r="A297" s="178" t="s">
        <v>12393</v>
      </c>
      <c r="B297" t="s">
        <v>11371</v>
      </c>
      <c r="C297" t="s">
        <v>1386</v>
      </c>
      <c r="D297" t="s">
        <v>1373</v>
      </c>
      <c r="E297" s="38">
        <v>3.0418456235939004</v>
      </c>
      <c r="F297">
        <v>296</v>
      </c>
      <c r="G297">
        <v>242.05</v>
      </c>
      <c r="H297" s="112">
        <v>-53.949999999999989</v>
      </c>
      <c r="I297" s="51"/>
    </row>
    <row r="298" spans="1:9" x14ac:dyDescent="0.3">
      <c r="A298" s="178" t="s">
        <v>2498</v>
      </c>
      <c r="B298" t="s">
        <v>1232</v>
      </c>
      <c r="C298" t="s">
        <v>1509</v>
      </c>
      <c r="D298" t="s">
        <v>1373</v>
      </c>
      <c r="E298" s="38">
        <v>2.994643043893559</v>
      </c>
      <c r="F298">
        <v>297</v>
      </c>
      <c r="G298">
        <v>999</v>
      </c>
      <c r="H298" s="112">
        <v>702</v>
      </c>
      <c r="I298" s="51"/>
    </row>
    <row r="299" spans="1:9" x14ac:dyDescent="0.3">
      <c r="A299" s="178" t="s">
        <v>1606</v>
      </c>
      <c r="B299" t="s">
        <v>645</v>
      </c>
      <c r="C299" t="s">
        <v>1437</v>
      </c>
      <c r="D299" t="s">
        <v>1380</v>
      </c>
      <c r="E299" s="38">
        <v>2.9929145073575185</v>
      </c>
      <c r="F299">
        <v>298</v>
      </c>
      <c r="G299">
        <v>609.57000000000005</v>
      </c>
      <c r="H299" s="112">
        <v>311.57000000000005</v>
      </c>
      <c r="I299" s="51"/>
    </row>
    <row r="300" spans="1:9" x14ac:dyDescent="0.3">
      <c r="A300" s="65" t="s">
        <v>17680</v>
      </c>
      <c r="B300" t="s">
        <v>17137</v>
      </c>
      <c r="C300" t="s">
        <v>1531</v>
      </c>
      <c r="D300" t="s">
        <v>1424</v>
      </c>
      <c r="E300" s="38">
        <v>2.9607108360976353</v>
      </c>
      <c r="F300">
        <v>299</v>
      </c>
      <c r="G300">
        <v>150.11000000000001</v>
      </c>
      <c r="H300" s="112">
        <v>-148.88999999999999</v>
      </c>
      <c r="I300" s="51"/>
    </row>
    <row r="301" spans="1:9" x14ac:dyDescent="0.3">
      <c r="A301" t="s">
        <v>3500</v>
      </c>
      <c r="B301" t="s">
        <v>148</v>
      </c>
      <c r="C301" t="s">
        <v>1395</v>
      </c>
      <c r="D301" t="s">
        <v>660</v>
      </c>
      <c r="E301" s="38">
        <v>2.8885862690015722</v>
      </c>
      <c r="F301">
        <v>300</v>
      </c>
      <c r="G301">
        <v>588.36</v>
      </c>
      <c r="H301" s="112">
        <v>288.36</v>
      </c>
      <c r="I301" s="51"/>
    </row>
    <row r="302" spans="1:9" x14ac:dyDescent="0.3">
      <c r="A302" s="178" t="s">
        <v>14158</v>
      </c>
      <c r="B302" t="s">
        <v>14042</v>
      </c>
      <c r="C302" t="s">
        <v>3591</v>
      </c>
      <c r="D302" t="s">
        <v>1373</v>
      </c>
      <c r="E302" s="38">
        <v>2.8701172086010827</v>
      </c>
      <c r="F302">
        <v>301</v>
      </c>
      <c r="G302">
        <v>340.64</v>
      </c>
      <c r="H302" s="112">
        <v>39.639999999999986</v>
      </c>
      <c r="I302" s="51"/>
    </row>
    <row r="303" spans="1:9" x14ac:dyDescent="0.3">
      <c r="A303" s="178" t="s">
        <v>14567</v>
      </c>
      <c r="B303" t="s">
        <v>14334</v>
      </c>
      <c r="C303" t="s">
        <v>1509</v>
      </c>
      <c r="D303" t="s">
        <v>660</v>
      </c>
      <c r="E303" s="38">
        <v>2.8381849890391533</v>
      </c>
      <c r="F303">
        <v>302</v>
      </c>
      <c r="G303">
        <v>234.27</v>
      </c>
      <c r="H303" s="112">
        <v>-67.72999999999999</v>
      </c>
      <c r="I303" s="51"/>
    </row>
    <row r="304" spans="1:9" x14ac:dyDescent="0.3">
      <c r="A304" s="178" t="s">
        <v>20143</v>
      </c>
      <c r="B304" t="s">
        <v>17212</v>
      </c>
      <c r="C304" t="s">
        <v>1389</v>
      </c>
      <c r="D304" t="s">
        <v>1373</v>
      </c>
      <c r="E304" s="38">
        <v>2.7553694118103209</v>
      </c>
      <c r="F304">
        <v>303</v>
      </c>
      <c r="G304">
        <v>388.52</v>
      </c>
      <c r="H304" s="112">
        <v>85.519999999999982</v>
      </c>
      <c r="I304" s="51"/>
    </row>
    <row r="305" spans="1:9" x14ac:dyDescent="0.3">
      <c r="A305" s="178" t="s">
        <v>8273</v>
      </c>
      <c r="B305" t="s">
        <v>8576</v>
      </c>
      <c r="C305" t="s">
        <v>1413</v>
      </c>
      <c r="D305" t="s">
        <v>1373</v>
      </c>
      <c r="E305" s="38">
        <v>2.7335903241767507</v>
      </c>
      <c r="F305">
        <v>304</v>
      </c>
      <c r="G305">
        <v>321.98</v>
      </c>
      <c r="H305" s="112">
        <v>17.980000000000018</v>
      </c>
      <c r="I305" s="51"/>
    </row>
    <row r="306" spans="1:9" x14ac:dyDescent="0.3">
      <c r="A306" t="s">
        <v>17342</v>
      </c>
      <c r="B306" t="s">
        <v>17343</v>
      </c>
      <c r="C306" t="s">
        <v>1439</v>
      </c>
      <c r="D306" t="s">
        <v>660</v>
      </c>
      <c r="E306" s="38">
        <v>2.7005703109577879</v>
      </c>
      <c r="F306">
        <v>305</v>
      </c>
      <c r="G306">
        <v>471.3</v>
      </c>
      <c r="H306" s="112">
        <v>166.3</v>
      </c>
      <c r="I306" s="51"/>
    </row>
    <row r="307" spans="1:9" x14ac:dyDescent="0.3">
      <c r="A307" s="178" t="s">
        <v>15969</v>
      </c>
      <c r="B307" t="s">
        <v>14287</v>
      </c>
      <c r="C307" t="s">
        <v>1395</v>
      </c>
      <c r="D307" t="s">
        <v>1373</v>
      </c>
      <c r="E307" s="38">
        <v>2.6862057559454895</v>
      </c>
      <c r="F307">
        <v>306</v>
      </c>
      <c r="G307">
        <v>277.64</v>
      </c>
      <c r="H307" s="112">
        <v>-28.360000000000014</v>
      </c>
      <c r="I307" s="51"/>
    </row>
    <row r="308" spans="1:9" x14ac:dyDescent="0.3">
      <c r="A308" s="178" t="s">
        <v>14085</v>
      </c>
      <c r="B308" t="s">
        <v>13945</v>
      </c>
      <c r="C308" t="s">
        <v>1395</v>
      </c>
      <c r="D308" t="s">
        <v>1373</v>
      </c>
      <c r="E308" s="38">
        <v>2.6788819753105231</v>
      </c>
      <c r="F308">
        <v>307</v>
      </c>
      <c r="G308">
        <v>28.41</v>
      </c>
      <c r="H308" s="112">
        <v>-278.58999999999997</v>
      </c>
      <c r="I308" s="51"/>
    </row>
    <row r="309" spans="1:9" x14ac:dyDescent="0.3">
      <c r="A309" s="178" t="s">
        <v>14850</v>
      </c>
      <c r="B309" t="s">
        <v>14238</v>
      </c>
      <c r="C309" t="s">
        <v>1437</v>
      </c>
      <c r="D309" t="s">
        <v>1373</v>
      </c>
      <c r="E309" s="38">
        <v>2.6512294596983259</v>
      </c>
      <c r="F309">
        <v>308</v>
      </c>
      <c r="G309">
        <v>339.41</v>
      </c>
      <c r="H309" s="112">
        <v>31.410000000000025</v>
      </c>
      <c r="I309" s="51"/>
    </row>
    <row r="310" spans="1:9" x14ac:dyDescent="0.3">
      <c r="A310" s="178" t="s">
        <v>17346</v>
      </c>
      <c r="B310" t="s">
        <v>17192</v>
      </c>
      <c r="C310" t="s">
        <v>1565</v>
      </c>
      <c r="D310" t="s">
        <v>1373</v>
      </c>
      <c r="E310" s="38">
        <v>2.6109629859428987</v>
      </c>
      <c r="F310">
        <v>309</v>
      </c>
      <c r="G310">
        <v>507.8</v>
      </c>
      <c r="H310" s="112">
        <v>198.8</v>
      </c>
      <c r="I310" s="51"/>
    </row>
    <row r="311" spans="1:9" x14ac:dyDescent="0.3">
      <c r="A311" s="178" t="s">
        <v>13914</v>
      </c>
      <c r="B311" t="s">
        <v>11699</v>
      </c>
      <c r="C311" t="s">
        <v>1449</v>
      </c>
      <c r="D311" t="s">
        <v>1431</v>
      </c>
      <c r="E311" s="38">
        <v>2.4238682289762918</v>
      </c>
      <c r="F311">
        <v>310</v>
      </c>
      <c r="G311">
        <v>497.84</v>
      </c>
      <c r="H311" s="112">
        <v>187.83999999999997</v>
      </c>
      <c r="I311" s="51"/>
    </row>
    <row r="312" spans="1:9" x14ac:dyDescent="0.3">
      <c r="A312" s="265" t="s">
        <v>1987</v>
      </c>
      <c r="B312" s="260" t="s">
        <v>761</v>
      </c>
      <c r="C312" s="260" t="s">
        <v>1386</v>
      </c>
      <c r="D312" s="260" t="s">
        <v>1373</v>
      </c>
      <c r="E312" s="261">
        <v>2.2927900518459348</v>
      </c>
      <c r="F312" s="260">
        <v>311</v>
      </c>
      <c r="G312" s="260">
        <v>652.79999999999995</v>
      </c>
      <c r="H312" s="112">
        <v>341.79999999999995</v>
      </c>
      <c r="I312" s="51"/>
    </row>
    <row r="313" spans="1:9" x14ac:dyDescent="0.3">
      <c r="A313" s="178" t="s">
        <v>15773</v>
      </c>
      <c r="B313" t="s">
        <v>15774</v>
      </c>
      <c r="C313" t="s">
        <v>1405</v>
      </c>
      <c r="D313" t="s">
        <v>1373</v>
      </c>
      <c r="E313" s="38">
        <v>2.1989917962936767</v>
      </c>
      <c r="F313">
        <v>312</v>
      </c>
      <c r="G313">
        <v>662.39</v>
      </c>
      <c r="H313" s="112">
        <v>350.39</v>
      </c>
      <c r="I313" s="51"/>
    </row>
    <row r="314" spans="1:9" x14ac:dyDescent="0.3">
      <c r="A314" t="s">
        <v>2939</v>
      </c>
      <c r="B314" t="s">
        <v>430</v>
      </c>
      <c r="C314" t="s">
        <v>1376</v>
      </c>
      <c r="D314" t="s">
        <v>1380</v>
      </c>
      <c r="E314" s="38">
        <v>2.1868388028971069</v>
      </c>
      <c r="F314">
        <v>313</v>
      </c>
      <c r="G314">
        <v>692.07</v>
      </c>
      <c r="H314" s="112">
        <v>379.07000000000005</v>
      </c>
      <c r="I314" s="51"/>
    </row>
    <row r="315" spans="1:9" x14ac:dyDescent="0.3">
      <c r="A315" s="178" t="s">
        <v>16098</v>
      </c>
      <c r="B315" t="s">
        <v>15421</v>
      </c>
      <c r="C315" t="s">
        <v>1416</v>
      </c>
      <c r="D315" t="s">
        <v>660</v>
      </c>
      <c r="E315" s="38">
        <v>2.0228300995136865</v>
      </c>
      <c r="F315">
        <v>314</v>
      </c>
      <c r="G315">
        <v>140.13999999999999</v>
      </c>
      <c r="H315" s="112">
        <v>-173.86</v>
      </c>
      <c r="I315" s="51"/>
    </row>
    <row r="316" spans="1:9" x14ac:dyDescent="0.3">
      <c r="A316" s="178" t="s">
        <v>13782</v>
      </c>
      <c r="B316" t="s">
        <v>11703</v>
      </c>
      <c r="C316" t="s">
        <v>1398</v>
      </c>
      <c r="D316" t="s">
        <v>1424</v>
      </c>
      <c r="E316" s="38">
        <v>2.0177834340102647</v>
      </c>
      <c r="F316">
        <v>315</v>
      </c>
      <c r="G316">
        <v>591.95000000000005</v>
      </c>
      <c r="H316" s="112">
        <v>276.95000000000005</v>
      </c>
      <c r="I316" s="51"/>
    </row>
    <row r="317" spans="1:9" x14ac:dyDescent="0.3">
      <c r="A317" s="178" t="s">
        <v>3501</v>
      </c>
      <c r="B317" t="s">
        <v>1080</v>
      </c>
      <c r="C317" t="s">
        <v>1392</v>
      </c>
      <c r="D317" t="s">
        <v>1373</v>
      </c>
      <c r="E317" s="38">
        <v>2.0164227437148505</v>
      </c>
      <c r="F317">
        <v>316</v>
      </c>
      <c r="G317">
        <v>179.23</v>
      </c>
      <c r="H317" s="112">
        <v>-136.77000000000001</v>
      </c>
      <c r="I317" s="51"/>
    </row>
    <row r="318" spans="1:9" x14ac:dyDescent="0.3">
      <c r="A318" s="178" t="s">
        <v>12761</v>
      </c>
      <c r="B318" t="s">
        <v>11512</v>
      </c>
      <c r="C318" t="s">
        <v>1481</v>
      </c>
      <c r="D318" t="s">
        <v>1424</v>
      </c>
      <c r="E318" s="38">
        <v>1.9437328966796086</v>
      </c>
      <c r="F318">
        <v>317</v>
      </c>
      <c r="G318">
        <v>554.89</v>
      </c>
      <c r="H318" s="112">
        <v>237.89</v>
      </c>
      <c r="I318" s="51"/>
    </row>
    <row r="319" spans="1:9" x14ac:dyDescent="0.3">
      <c r="A319" s="178" t="s">
        <v>15231</v>
      </c>
      <c r="B319" t="s">
        <v>15046</v>
      </c>
      <c r="C319" t="s">
        <v>1464</v>
      </c>
      <c r="D319" t="s">
        <v>1373</v>
      </c>
      <c r="E319" s="38">
        <v>1.7985526131902532</v>
      </c>
      <c r="F319">
        <v>318</v>
      </c>
      <c r="G319">
        <v>380.41</v>
      </c>
      <c r="H319" s="112">
        <v>62.410000000000025</v>
      </c>
      <c r="I319" s="51"/>
    </row>
    <row r="320" spans="1:9" x14ac:dyDescent="0.3">
      <c r="A320" s="178" t="s">
        <v>10322</v>
      </c>
      <c r="B320" t="s">
        <v>10323</v>
      </c>
      <c r="C320" t="s">
        <v>1464</v>
      </c>
      <c r="D320" t="s">
        <v>660</v>
      </c>
      <c r="E320" s="38">
        <v>1.7971878426431298</v>
      </c>
      <c r="F320">
        <v>319</v>
      </c>
      <c r="G320">
        <v>82.23</v>
      </c>
      <c r="H320" s="112">
        <v>-236.76999999999998</v>
      </c>
      <c r="I320" s="51"/>
    </row>
    <row r="321" spans="1:9" x14ac:dyDescent="0.3">
      <c r="A321" t="s">
        <v>13707</v>
      </c>
      <c r="B321" t="s">
        <v>13003</v>
      </c>
      <c r="C321" t="s">
        <v>1395</v>
      </c>
      <c r="D321" t="s">
        <v>1431</v>
      </c>
      <c r="E321" s="38">
        <v>1.7551846220219183</v>
      </c>
      <c r="F321">
        <v>320</v>
      </c>
      <c r="G321">
        <v>214.32</v>
      </c>
      <c r="H321" s="112">
        <v>-105.68</v>
      </c>
      <c r="I321" s="51"/>
    </row>
    <row r="322" spans="1:9" x14ac:dyDescent="0.3">
      <c r="A322" s="178" t="s">
        <v>12919</v>
      </c>
      <c r="B322" t="s">
        <v>11381</v>
      </c>
      <c r="C322" t="s">
        <v>1509</v>
      </c>
      <c r="D322" t="s">
        <v>1373</v>
      </c>
      <c r="E322" s="38">
        <v>1.7547996677947539</v>
      </c>
      <c r="F322">
        <v>321</v>
      </c>
      <c r="G322">
        <v>380.48</v>
      </c>
      <c r="H322" s="112">
        <v>59.480000000000018</v>
      </c>
      <c r="I322" s="51"/>
    </row>
    <row r="323" spans="1:9" x14ac:dyDescent="0.3">
      <c r="A323" t="s">
        <v>4858</v>
      </c>
      <c r="B323" t="s">
        <v>3461</v>
      </c>
      <c r="C323" t="s">
        <v>1553</v>
      </c>
      <c r="D323" t="s">
        <v>1380</v>
      </c>
      <c r="E323" s="38">
        <v>1.7245124633376356</v>
      </c>
      <c r="F323">
        <v>322</v>
      </c>
      <c r="G323">
        <v>155.30000000000001</v>
      </c>
      <c r="H323" s="112">
        <v>-166.7</v>
      </c>
      <c r="I323" s="51"/>
    </row>
    <row r="324" spans="1:9" x14ac:dyDescent="0.3">
      <c r="A324" s="178" t="s">
        <v>15942</v>
      </c>
      <c r="B324" t="s">
        <v>15009</v>
      </c>
      <c r="C324" t="s">
        <v>1392</v>
      </c>
      <c r="D324" t="s">
        <v>661</v>
      </c>
      <c r="E324" s="38">
        <v>1.6811102855093749</v>
      </c>
      <c r="F324">
        <v>323</v>
      </c>
      <c r="G324">
        <v>291.16000000000003</v>
      </c>
      <c r="H324" s="112">
        <v>-31.839999999999975</v>
      </c>
      <c r="I324" s="51"/>
    </row>
    <row r="325" spans="1:9" x14ac:dyDescent="0.3">
      <c r="A325" s="178" t="s">
        <v>8267</v>
      </c>
      <c r="B325" t="s">
        <v>8345</v>
      </c>
      <c r="C325" t="s">
        <v>1389</v>
      </c>
      <c r="D325" t="s">
        <v>1373</v>
      </c>
      <c r="E325" s="38">
        <v>1.6758841265573199</v>
      </c>
      <c r="F325">
        <v>324</v>
      </c>
      <c r="G325">
        <v>713.23</v>
      </c>
      <c r="H325" s="112">
        <v>389.23</v>
      </c>
      <c r="I325" s="51"/>
    </row>
    <row r="326" spans="1:9" x14ac:dyDescent="0.3">
      <c r="A326" t="s">
        <v>14079</v>
      </c>
      <c r="B326" t="s">
        <v>14029</v>
      </c>
      <c r="C326" t="s">
        <v>1383</v>
      </c>
      <c r="D326" t="s">
        <v>1431</v>
      </c>
      <c r="E326" s="38">
        <v>1.6612418927464669</v>
      </c>
      <c r="F326">
        <v>325</v>
      </c>
      <c r="G326">
        <v>273.61</v>
      </c>
      <c r="H326" s="112">
        <v>-51.389999999999986</v>
      </c>
      <c r="I326" s="51"/>
    </row>
    <row r="327" spans="1:9" x14ac:dyDescent="0.3">
      <c r="A327" s="178" t="s">
        <v>13345</v>
      </c>
      <c r="B327" t="s">
        <v>12916</v>
      </c>
      <c r="C327" t="s">
        <v>1409</v>
      </c>
      <c r="D327" t="s">
        <v>1373</v>
      </c>
      <c r="E327" s="38">
        <v>1.5992625456465692</v>
      </c>
      <c r="F327">
        <v>326</v>
      </c>
      <c r="G327">
        <v>361.77</v>
      </c>
      <c r="H327" s="112">
        <v>35.769999999999982</v>
      </c>
      <c r="I327" s="51"/>
    </row>
    <row r="328" spans="1:9" x14ac:dyDescent="0.3">
      <c r="A328" s="178" t="s">
        <v>20072</v>
      </c>
      <c r="B328" t="s">
        <v>15031</v>
      </c>
      <c r="C328" t="s">
        <v>1426</v>
      </c>
      <c r="D328" t="s">
        <v>1373</v>
      </c>
      <c r="E328" s="38">
        <v>1.5716049760290423</v>
      </c>
      <c r="F328">
        <v>327</v>
      </c>
      <c r="G328">
        <v>291.61</v>
      </c>
      <c r="H328" s="112">
        <v>-35.389999999999986</v>
      </c>
      <c r="I328" s="51"/>
    </row>
    <row r="329" spans="1:9" x14ac:dyDescent="0.3">
      <c r="A329" s="178" t="s">
        <v>1935</v>
      </c>
      <c r="B329" t="s">
        <v>548</v>
      </c>
      <c r="C329" t="s">
        <v>1464</v>
      </c>
      <c r="D329" t="s">
        <v>1380</v>
      </c>
      <c r="E329" s="38">
        <v>1.5216837518084092</v>
      </c>
      <c r="F329">
        <v>328</v>
      </c>
      <c r="G329">
        <v>322.43</v>
      </c>
      <c r="H329" s="112">
        <v>-5.5699999999999932</v>
      </c>
      <c r="I329" s="51"/>
    </row>
    <row r="330" spans="1:9" x14ac:dyDescent="0.3">
      <c r="A330" s="178" t="s">
        <v>14185</v>
      </c>
      <c r="B330" t="s">
        <v>12991</v>
      </c>
      <c r="C330" t="s">
        <v>1413</v>
      </c>
      <c r="D330" t="s">
        <v>1396</v>
      </c>
      <c r="E330" s="38">
        <v>1.5192582043523517</v>
      </c>
      <c r="F330">
        <v>329</v>
      </c>
      <c r="G330">
        <v>355.95</v>
      </c>
      <c r="H330" s="112">
        <v>26.949999999999989</v>
      </c>
      <c r="I330" s="51"/>
    </row>
    <row r="331" spans="1:9" x14ac:dyDescent="0.3">
      <c r="A331" t="s">
        <v>11424</v>
      </c>
      <c r="B331" t="s">
        <v>12664</v>
      </c>
      <c r="C331" t="s">
        <v>1526</v>
      </c>
      <c r="D331" t="s">
        <v>661</v>
      </c>
      <c r="E331" s="38">
        <v>1.4596130585995093</v>
      </c>
      <c r="F331">
        <v>330</v>
      </c>
      <c r="G331">
        <v>251.93</v>
      </c>
      <c r="H331" s="112">
        <v>-78.069999999999993</v>
      </c>
      <c r="I331" s="51"/>
    </row>
    <row r="332" spans="1:9" x14ac:dyDescent="0.3">
      <c r="A332" s="178" t="s">
        <v>11033</v>
      </c>
      <c r="B332" t="s">
        <v>11034</v>
      </c>
      <c r="C332" t="s">
        <v>1565</v>
      </c>
      <c r="D332" t="s">
        <v>1373</v>
      </c>
      <c r="E332" s="38">
        <v>1.4381661397359007</v>
      </c>
      <c r="F332">
        <v>331</v>
      </c>
      <c r="G332">
        <v>375.09</v>
      </c>
      <c r="H332" s="112">
        <v>44.089999999999975</v>
      </c>
      <c r="I332" s="51"/>
    </row>
    <row r="333" spans="1:9" x14ac:dyDescent="0.3">
      <c r="A333" s="178" t="s">
        <v>15529</v>
      </c>
      <c r="B333" t="s">
        <v>14198</v>
      </c>
      <c r="C333" t="s">
        <v>1526</v>
      </c>
      <c r="D333" t="s">
        <v>1373</v>
      </c>
      <c r="E333" s="38">
        <v>1.387259929239105</v>
      </c>
      <c r="F333">
        <v>332</v>
      </c>
      <c r="G333">
        <v>746.8</v>
      </c>
      <c r="H333" s="112">
        <v>414.79999999999995</v>
      </c>
      <c r="I333" s="51"/>
    </row>
    <row r="334" spans="1:9" x14ac:dyDescent="0.3">
      <c r="A334" s="178" t="s">
        <v>3481</v>
      </c>
      <c r="B334" t="s">
        <v>1031</v>
      </c>
      <c r="C334" t="s">
        <v>1553</v>
      </c>
      <c r="D334" t="s">
        <v>1373</v>
      </c>
      <c r="E334" s="38">
        <v>1.3389702157661332</v>
      </c>
      <c r="F334">
        <v>333</v>
      </c>
      <c r="G334">
        <v>505.55</v>
      </c>
      <c r="H334" s="112">
        <v>172.55</v>
      </c>
      <c r="I334" s="51"/>
    </row>
    <row r="335" spans="1:9" x14ac:dyDescent="0.3">
      <c r="A335" s="178" t="s">
        <v>1411</v>
      </c>
      <c r="B335" t="s">
        <v>487</v>
      </c>
      <c r="C335" t="s">
        <v>1376</v>
      </c>
      <c r="D335" t="s">
        <v>661</v>
      </c>
      <c r="E335" s="38">
        <v>1.3008916277881291</v>
      </c>
      <c r="F335">
        <v>334</v>
      </c>
      <c r="G335">
        <v>101.18</v>
      </c>
      <c r="H335" s="112">
        <v>-232.82</v>
      </c>
      <c r="I335" s="51"/>
    </row>
    <row r="336" spans="1:9" x14ac:dyDescent="0.3">
      <c r="A336" s="178" t="s">
        <v>3247</v>
      </c>
      <c r="B336" t="s">
        <v>590</v>
      </c>
      <c r="C336" t="s">
        <v>1470</v>
      </c>
      <c r="D336" t="s">
        <v>1380</v>
      </c>
      <c r="E336" s="38">
        <v>1.2691512243356775</v>
      </c>
      <c r="F336">
        <v>335</v>
      </c>
      <c r="G336">
        <v>318.64</v>
      </c>
      <c r="H336" s="112">
        <v>-16.360000000000014</v>
      </c>
      <c r="I336" s="51"/>
    </row>
    <row r="337" spans="1:9" x14ac:dyDescent="0.3">
      <c r="A337" s="178" t="s">
        <v>13985</v>
      </c>
      <c r="B337" t="s">
        <v>13952</v>
      </c>
      <c r="C337" t="s">
        <v>1379</v>
      </c>
      <c r="D337" t="s">
        <v>1373</v>
      </c>
      <c r="E337" s="38">
        <v>1.2229342236244085</v>
      </c>
      <c r="F337">
        <v>336</v>
      </c>
      <c r="G337">
        <v>19.98</v>
      </c>
      <c r="H337" s="112">
        <v>-316.02</v>
      </c>
      <c r="I337" s="51"/>
    </row>
    <row r="338" spans="1:9" x14ac:dyDescent="0.3">
      <c r="A338" s="178" t="s">
        <v>2145</v>
      </c>
      <c r="B338" t="s">
        <v>391</v>
      </c>
      <c r="C338" t="s">
        <v>1437</v>
      </c>
      <c r="D338" t="s">
        <v>660</v>
      </c>
      <c r="E338" s="38">
        <v>1.209822701864917</v>
      </c>
      <c r="F338">
        <v>337</v>
      </c>
      <c r="G338">
        <v>598.91</v>
      </c>
      <c r="H338" s="112">
        <v>261.90999999999997</v>
      </c>
      <c r="I338" s="51"/>
    </row>
    <row r="339" spans="1:9" x14ac:dyDescent="0.3">
      <c r="A339" s="178" t="s">
        <v>16877</v>
      </c>
      <c r="B339" t="s">
        <v>14339</v>
      </c>
      <c r="C339" t="s">
        <v>1372</v>
      </c>
      <c r="D339" t="s">
        <v>1380</v>
      </c>
      <c r="E339" s="38">
        <v>1.2073248495962847</v>
      </c>
      <c r="F339">
        <v>338</v>
      </c>
      <c r="G339">
        <v>528.91</v>
      </c>
      <c r="H339" s="112">
        <v>190.90999999999997</v>
      </c>
      <c r="I339" s="51"/>
    </row>
    <row r="340" spans="1:9" x14ac:dyDescent="0.3">
      <c r="A340" s="178" t="s">
        <v>14118</v>
      </c>
      <c r="B340" t="s">
        <v>14038</v>
      </c>
      <c r="C340" t="s">
        <v>1460</v>
      </c>
      <c r="D340" t="s">
        <v>1373</v>
      </c>
      <c r="E340" s="38">
        <v>1.1922432178736042</v>
      </c>
      <c r="F340">
        <v>339</v>
      </c>
      <c r="G340">
        <v>359.45</v>
      </c>
      <c r="H340" s="112">
        <v>20.449999999999989</v>
      </c>
      <c r="I340" s="51"/>
    </row>
    <row r="341" spans="1:9" x14ac:dyDescent="0.3">
      <c r="A341" s="178" t="s">
        <v>2055</v>
      </c>
      <c r="B341" t="s">
        <v>499</v>
      </c>
      <c r="C341" t="s">
        <v>1372</v>
      </c>
      <c r="D341" t="s">
        <v>1380</v>
      </c>
      <c r="E341" s="38">
        <v>1.1430522420892362</v>
      </c>
      <c r="F341">
        <v>340</v>
      </c>
      <c r="G341">
        <v>597.70000000000005</v>
      </c>
      <c r="H341" s="112">
        <v>257.70000000000005</v>
      </c>
      <c r="I341" s="51"/>
    </row>
    <row r="342" spans="1:9" x14ac:dyDescent="0.3">
      <c r="A342" s="265" t="s">
        <v>16395</v>
      </c>
      <c r="B342" s="260" t="s">
        <v>14734</v>
      </c>
      <c r="C342" s="260" t="s">
        <v>1449</v>
      </c>
      <c r="D342" s="260" t="s">
        <v>1373</v>
      </c>
      <c r="E342" s="261">
        <v>1.1299743598500682</v>
      </c>
      <c r="F342" s="260">
        <v>341</v>
      </c>
      <c r="G342" s="260">
        <v>207</v>
      </c>
      <c r="H342" s="112">
        <v>-134</v>
      </c>
      <c r="I342" s="51"/>
    </row>
    <row r="343" spans="1:9" x14ac:dyDescent="0.3">
      <c r="A343" s="178" t="s">
        <v>15597</v>
      </c>
      <c r="B343" t="s">
        <v>14230</v>
      </c>
      <c r="C343" t="s">
        <v>1553</v>
      </c>
      <c r="D343" t="s">
        <v>1373</v>
      </c>
      <c r="E343" s="38">
        <v>1.0749349924635985</v>
      </c>
      <c r="F343">
        <v>342</v>
      </c>
      <c r="G343">
        <v>523.75</v>
      </c>
      <c r="H343" s="112">
        <v>181.75</v>
      </c>
      <c r="I343" s="51"/>
    </row>
    <row r="344" spans="1:9" x14ac:dyDescent="0.3">
      <c r="A344" s="178" t="s">
        <v>19913</v>
      </c>
      <c r="B344" t="s">
        <v>16722</v>
      </c>
      <c r="C344" t="s">
        <v>1413</v>
      </c>
      <c r="D344" t="s">
        <v>1373</v>
      </c>
      <c r="E344" s="38">
        <v>1.026470791183955</v>
      </c>
      <c r="F344">
        <v>343</v>
      </c>
      <c r="G344">
        <v>134.02000000000001</v>
      </c>
      <c r="H344" s="112">
        <v>-208.98</v>
      </c>
      <c r="I344" s="51"/>
    </row>
    <row r="345" spans="1:9" x14ac:dyDescent="0.3">
      <c r="A345" t="s">
        <v>11056</v>
      </c>
      <c r="B345" t="s">
        <v>11057</v>
      </c>
      <c r="C345" t="s">
        <v>1446</v>
      </c>
      <c r="D345" t="s">
        <v>1424</v>
      </c>
      <c r="E345" s="38">
        <v>1</v>
      </c>
      <c r="F345">
        <v>344</v>
      </c>
      <c r="G345">
        <v>481.05</v>
      </c>
      <c r="H345" s="112">
        <v>137.05000000000001</v>
      </c>
      <c r="I345" s="51"/>
    </row>
    <row r="346" spans="1:9" x14ac:dyDescent="0.3">
      <c r="A346" s="178" t="s">
        <v>1762</v>
      </c>
      <c r="B346" t="s">
        <v>728</v>
      </c>
      <c r="C346" t="s">
        <v>1565</v>
      </c>
      <c r="D346" t="s">
        <v>1373</v>
      </c>
      <c r="E346" s="38">
        <v>1</v>
      </c>
      <c r="F346">
        <v>344</v>
      </c>
      <c r="G346">
        <v>749.02</v>
      </c>
      <c r="H346" s="112">
        <v>405.02</v>
      </c>
      <c r="I346" s="51"/>
    </row>
    <row r="347" spans="1:9" x14ac:dyDescent="0.3">
      <c r="A347" s="178" t="s">
        <v>13896</v>
      </c>
      <c r="B347" t="s">
        <v>11290</v>
      </c>
      <c r="C347" t="s">
        <v>1437</v>
      </c>
      <c r="D347" t="s">
        <v>1373</v>
      </c>
      <c r="E347" s="38">
        <v>0.88549654600039018</v>
      </c>
      <c r="F347">
        <v>346</v>
      </c>
      <c r="G347">
        <v>513.61</v>
      </c>
      <c r="H347" s="112">
        <v>167.61</v>
      </c>
      <c r="I347" s="51"/>
    </row>
    <row r="348" spans="1:9" x14ac:dyDescent="0.3">
      <c r="A348" t="s">
        <v>20049</v>
      </c>
      <c r="B348" t="s">
        <v>17265</v>
      </c>
      <c r="C348" t="s">
        <v>1405</v>
      </c>
      <c r="D348" t="s">
        <v>1373</v>
      </c>
      <c r="E348" s="38">
        <v>0.86343191350707971</v>
      </c>
      <c r="F348">
        <v>347</v>
      </c>
      <c r="G348">
        <v>422.98</v>
      </c>
      <c r="H348" s="112">
        <v>75.980000000000018</v>
      </c>
      <c r="I348" s="51"/>
    </row>
    <row r="349" spans="1:9" x14ac:dyDescent="0.3">
      <c r="A349" s="178" t="s">
        <v>12551</v>
      </c>
      <c r="B349" t="s">
        <v>11522</v>
      </c>
      <c r="C349" t="s">
        <v>1376</v>
      </c>
      <c r="D349" t="s">
        <v>1396</v>
      </c>
      <c r="E349" s="38">
        <v>0.85593936186058861</v>
      </c>
      <c r="F349">
        <v>348</v>
      </c>
      <c r="G349">
        <v>250.05</v>
      </c>
      <c r="H349" s="112">
        <v>-97.949999999999989</v>
      </c>
      <c r="I349" s="51"/>
    </row>
    <row r="350" spans="1:9" x14ac:dyDescent="0.3">
      <c r="A350" s="178" t="s">
        <v>1725</v>
      </c>
      <c r="B350" t="s">
        <v>101</v>
      </c>
      <c r="C350" t="s">
        <v>1413</v>
      </c>
      <c r="D350" t="s">
        <v>1424</v>
      </c>
      <c r="E350" s="38">
        <v>0.8416854671422237</v>
      </c>
      <c r="F350">
        <v>349</v>
      </c>
      <c r="G350">
        <v>999</v>
      </c>
      <c r="H350" s="112">
        <v>650</v>
      </c>
      <c r="I350" s="51"/>
    </row>
    <row r="351" spans="1:9" x14ac:dyDescent="0.3">
      <c r="A351" s="178" t="s">
        <v>16290</v>
      </c>
      <c r="B351" t="s">
        <v>16291</v>
      </c>
      <c r="C351" t="s">
        <v>1437</v>
      </c>
      <c r="D351" t="s">
        <v>1380</v>
      </c>
      <c r="E351" s="38">
        <v>0.73227615755118391</v>
      </c>
      <c r="F351">
        <v>350</v>
      </c>
      <c r="G351">
        <v>726.48</v>
      </c>
      <c r="H351" s="112">
        <v>376.48</v>
      </c>
      <c r="I351" s="51"/>
    </row>
    <row r="352" spans="1:9" x14ac:dyDescent="0.3">
      <c r="A352" s="178" t="s">
        <v>20293</v>
      </c>
      <c r="B352" t="s">
        <v>20294</v>
      </c>
      <c r="C352" t="s">
        <v>1383</v>
      </c>
      <c r="D352" t="s">
        <v>1424</v>
      </c>
      <c r="E352" s="38">
        <v>0.70096389054536001</v>
      </c>
      <c r="F352">
        <v>351</v>
      </c>
      <c r="G352">
        <v>748.66</v>
      </c>
      <c r="H352" s="112">
        <v>397.65999999999997</v>
      </c>
      <c r="I352" s="51"/>
    </row>
    <row r="353" spans="1:9" x14ac:dyDescent="0.3">
      <c r="A353" s="178" t="s">
        <v>12137</v>
      </c>
      <c r="B353" t="s">
        <v>11724</v>
      </c>
      <c r="C353" t="s">
        <v>1416</v>
      </c>
      <c r="D353" t="s">
        <v>661</v>
      </c>
      <c r="E353" s="38">
        <v>0.69469603721210538</v>
      </c>
      <c r="F353">
        <v>352</v>
      </c>
      <c r="G353">
        <v>444.91</v>
      </c>
      <c r="H353" s="112">
        <v>92.910000000000025</v>
      </c>
      <c r="I353" s="51"/>
    </row>
    <row r="354" spans="1:9" x14ac:dyDescent="0.3">
      <c r="A354" s="178" t="s">
        <v>17723</v>
      </c>
      <c r="B354" t="s">
        <v>17251</v>
      </c>
      <c r="C354" t="s">
        <v>1383</v>
      </c>
      <c r="D354" t="s">
        <v>1373</v>
      </c>
      <c r="E354" s="38">
        <v>0.6441534501982713</v>
      </c>
      <c r="F354">
        <v>353</v>
      </c>
      <c r="G354">
        <v>580.27</v>
      </c>
      <c r="H354" s="112">
        <v>227.26999999999998</v>
      </c>
      <c r="I354" s="51"/>
    </row>
    <row r="355" spans="1:9" x14ac:dyDescent="0.3">
      <c r="A355" s="65" t="s">
        <v>13994</v>
      </c>
      <c r="B355" t="s">
        <v>13002</v>
      </c>
      <c r="C355" t="s">
        <v>1449</v>
      </c>
      <c r="D355" t="s">
        <v>1380</v>
      </c>
      <c r="E355" s="38">
        <v>0.5964085091870297</v>
      </c>
      <c r="F355">
        <v>354</v>
      </c>
      <c r="G355">
        <v>224.23</v>
      </c>
      <c r="H355" s="112">
        <v>-129.77000000000001</v>
      </c>
      <c r="I355" s="51"/>
    </row>
    <row r="356" spans="1:9" x14ac:dyDescent="0.3">
      <c r="A356" s="178" t="s">
        <v>12724</v>
      </c>
      <c r="B356" t="s">
        <v>11556</v>
      </c>
      <c r="C356" t="s">
        <v>1395</v>
      </c>
      <c r="D356" t="s">
        <v>1380</v>
      </c>
      <c r="E356" s="38">
        <v>0.5750690051574805</v>
      </c>
      <c r="F356">
        <v>355</v>
      </c>
      <c r="G356">
        <v>444.09</v>
      </c>
      <c r="H356" s="112">
        <v>89.089999999999975</v>
      </c>
      <c r="I356" s="51"/>
    </row>
    <row r="357" spans="1:9" x14ac:dyDescent="0.3">
      <c r="A357" t="s">
        <v>12420</v>
      </c>
      <c r="B357" t="s">
        <v>11659</v>
      </c>
      <c r="C357" t="s">
        <v>1405</v>
      </c>
      <c r="D357" t="s">
        <v>1380</v>
      </c>
      <c r="E357" s="38">
        <v>0.57037411241428848</v>
      </c>
      <c r="F357">
        <v>356</v>
      </c>
      <c r="G357">
        <v>379.64</v>
      </c>
      <c r="H357" s="112">
        <v>23.639999999999986</v>
      </c>
      <c r="I357" s="51"/>
    </row>
    <row r="358" spans="1:9" x14ac:dyDescent="0.3">
      <c r="A358" s="178" t="s">
        <v>15658</v>
      </c>
      <c r="B358" t="s">
        <v>14317</v>
      </c>
      <c r="C358" t="s">
        <v>1481</v>
      </c>
      <c r="D358" t="s">
        <v>661</v>
      </c>
      <c r="E358" s="38">
        <v>0.47678147713239727</v>
      </c>
      <c r="F358">
        <v>357</v>
      </c>
      <c r="G358">
        <v>455.43</v>
      </c>
      <c r="H358" s="112">
        <v>98.43</v>
      </c>
      <c r="I358" s="51"/>
    </row>
    <row r="359" spans="1:9" x14ac:dyDescent="0.3">
      <c r="A359" t="s">
        <v>16129</v>
      </c>
      <c r="B359" t="s">
        <v>14326</v>
      </c>
      <c r="C359" t="s">
        <v>1372</v>
      </c>
      <c r="D359" t="s">
        <v>1424</v>
      </c>
      <c r="E359" s="38">
        <v>0.47051362379915307</v>
      </c>
      <c r="F359">
        <v>358</v>
      </c>
      <c r="G359">
        <v>485.77</v>
      </c>
      <c r="H359" s="112">
        <v>127.76999999999998</v>
      </c>
      <c r="I359" s="51"/>
    </row>
    <row r="360" spans="1:9" x14ac:dyDescent="0.3">
      <c r="A360" t="s">
        <v>14557</v>
      </c>
      <c r="B360" t="s">
        <v>14337</v>
      </c>
      <c r="C360" t="s">
        <v>1409</v>
      </c>
      <c r="D360" t="s">
        <v>1424</v>
      </c>
      <c r="E360" s="38">
        <v>0.46782840391275493</v>
      </c>
      <c r="F360">
        <v>359</v>
      </c>
      <c r="G360">
        <v>452.57</v>
      </c>
      <c r="H360" s="112">
        <v>93.57</v>
      </c>
      <c r="I360" s="51"/>
    </row>
    <row r="361" spans="1:9" x14ac:dyDescent="0.3">
      <c r="A361" s="65" t="s">
        <v>3007</v>
      </c>
      <c r="B361" t="s">
        <v>673</v>
      </c>
      <c r="C361" t="s">
        <v>1565</v>
      </c>
      <c r="D361" t="s">
        <v>1373</v>
      </c>
      <c r="E361" s="38">
        <v>0.44658233309468154</v>
      </c>
      <c r="F361">
        <v>360</v>
      </c>
      <c r="G361">
        <v>735.86</v>
      </c>
      <c r="H361" s="112">
        <v>375.86</v>
      </c>
      <c r="I361" s="51"/>
    </row>
    <row r="362" spans="1:9" x14ac:dyDescent="0.3">
      <c r="A362" t="s">
        <v>2692</v>
      </c>
      <c r="B362" t="s">
        <v>480</v>
      </c>
      <c r="C362" t="s">
        <v>1446</v>
      </c>
      <c r="D362" t="s">
        <v>661</v>
      </c>
      <c r="E362" s="38">
        <v>0.40754745248219659</v>
      </c>
      <c r="F362">
        <v>361</v>
      </c>
      <c r="G362">
        <v>125.98</v>
      </c>
      <c r="H362" s="112">
        <v>-235.01999999999998</v>
      </c>
      <c r="I362" s="51"/>
    </row>
    <row r="363" spans="1:9" x14ac:dyDescent="0.3">
      <c r="A363" s="178" t="s">
        <v>2555</v>
      </c>
      <c r="B363" t="s">
        <v>311</v>
      </c>
      <c r="C363" t="s">
        <v>1389</v>
      </c>
      <c r="D363" t="s">
        <v>2147</v>
      </c>
      <c r="E363" s="38">
        <v>0.35139237991808481</v>
      </c>
      <c r="F363">
        <v>362</v>
      </c>
      <c r="G363">
        <v>101.41</v>
      </c>
      <c r="H363" s="112">
        <v>-260.59000000000003</v>
      </c>
      <c r="I363" s="51"/>
    </row>
    <row r="364" spans="1:9" x14ac:dyDescent="0.3">
      <c r="A364" s="178" t="s">
        <v>11401</v>
      </c>
      <c r="B364" t="s">
        <v>164</v>
      </c>
      <c r="C364" t="s">
        <v>1434</v>
      </c>
      <c r="D364" t="s">
        <v>1396</v>
      </c>
      <c r="E364" s="38">
        <v>0.3155381524839217</v>
      </c>
      <c r="F364">
        <v>363</v>
      </c>
      <c r="G364">
        <v>156.77000000000001</v>
      </c>
      <c r="H364" s="112">
        <v>-206.23</v>
      </c>
      <c r="I364" s="51"/>
    </row>
    <row r="365" spans="1:9" x14ac:dyDescent="0.3">
      <c r="A365" s="178" t="s">
        <v>14573</v>
      </c>
      <c r="B365" t="s">
        <v>14304</v>
      </c>
      <c r="C365" t="s">
        <v>1405</v>
      </c>
      <c r="D365" t="s">
        <v>1431</v>
      </c>
      <c r="E365" s="38">
        <v>0.28115231714593081</v>
      </c>
      <c r="F365">
        <v>364</v>
      </c>
      <c r="G365">
        <v>373.95</v>
      </c>
      <c r="H365" s="112">
        <v>9.9499999999999886</v>
      </c>
      <c r="I365" s="51"/>
    </row>
    <row r="366" spans="1:9" x14ac:dyDescent="0.3">
      <c r="A366" s="265" t="s">
        <v>12189</v>
      </c>
      <c r="B366" s="260" t="s">
        <v>11651</v>
      </c>
      <c r="C366" s="260" t="s">
        <v>1437</v>
      </c>
      <c r="D366" s="260" t="s">
        <v>1424</v>
      </c>
      <c r="E366" s="261">
        <v>0.27923421216351074</v>
      </c>
      <c r="F366" s="260">
        <v>365</v>
      </c>
      <c r="G366" s="260">
        <v>644.16</v>
      </c>
      <c r="H366" s="112">
        <v>279.15999999999997</v>
      </c>
      <c r="I366" s="51"/>
    </row>
    <row r="367" spans="1:9" x14ac:dyDescent="0.3">
      <c r="A367" t="s">
        <v>1421</v>
      </c>
      <c r="B367" t="s">
        <v>713</v>
      </c>
      <c r="C367" t="s">
        <v>1437</v>
      </c>
      <c r="D367" t="s">
        <v>1373</v>
      </c>
      <c r="E367" s="38">
        <v>0.25168564001307647</v>
      </c>
      <c r="F367">
        <v>366</v>
      </c>
      <c r="G367">
        <v>665.39</v>
      </c>
      <c r="H367" s="112">
        <v>299.39</v>
      </c>
      <c r="I367" s="51"/>
    </row>
    <row r="368" spans="1:9" x14ac:dyDescent="0.3">
      <c r="A368" s="178" t="s">
        <v>17349</v>
      </c>
      <c r="B368" t="s">
        <v>17350</v>
      </c>
      <c r="C368" t="s">
        <v>1446</v>
      </c>
      <c r="D368" t="s">
        <v>1380</v>
      </c>
      <c r="E368" s="38">
        <v>0.22690694706973014</v>
      </c>
      <c r="F368">
        <v>367</v>
      </c>
      <c r="G368">
        <v>386.91</v>
      </c>
      <c r="H368" s="112">
        <v>19.910000000000025</v>
      </c>
      <c r="I368" s="51"/>
    </row>
    <row r="369" spans="1:9" x14ac:dyDescent="0.3">
      <c r="A369" t="s">
        <v>14849</v>
      </c>
      <c r="B369" t="s">
        <v>14250</v>
      </c>
      <c r="C369" t="s">
        <v>1470</v>
      </c>
      <c r="D369" t="s">
        <v>1373</v>
      </c>
      <c r="E369" s="38">
        <v>0.1903727317318693</v>
      </c>
      <c r="F369">
        <v>368</v>
      </c>
      <c r="G369">
        <v>689.34</v>
      </c>
      <c r="H369" s="112">
        <v>321.34000000000003</v>
      </c>
      <c r="I369" s="51"/>
    </row>
    <row r="370" spans="1:9" x14ac:dyDescent="0.3">
      <c r="A370" t="s">
        <v>11412</v>
      </c>
      <c r="B370" t="s">
        <v>11648</v>
      </c>
      <c r="C370" t="s">
        <v>1434</v>
      </c>
      <c r="D370" t="s">
        <v>1380</v>
      </c>
      <c r="E370" s="38">
        <v>0.13939237567144114</v>
      </c>
      <c r="F370">
        <v>369</v>
      </c>
      <c r="G370">
        <v>144.19999999999999</v>
      </c>
      <c r="H370" s="112">
        <v>-224.8</v>
      </c>
      <c r="I370" s="51"/>
    </row>
    <row r="371" spans="1:9" x14ac:dyDescent="0.3">
      <c r="A371" s="65" t="s">
        <v>12880</v>
      </c>
      <c r="B371" t="s">
        <v>11489</v>
      </c>
      <c r="C371" t="s">
        <v>1449</v>
      </c>
      <c r="D371" t="s">
        <v>1424</v>
      </c>
      <c r="E371" s="38">
        <v>0.12300969679979168</v>
      </c>
      <c r="F371">
        <v>370</v>
      </c>
      <c r="G371">
        <v>489.57</v>
      </c>
      <c r="H371" s="112">
        <v>119.57</v>
      </c>
      <c r="I371" s="51"/>
    </row>
    <row r="372" spans="1:9" x14ac:dyDescent="0.3">
      <c r="A372" t="s">
        <v>20060</v>
      </c>
      <c r="B372" t="s">
        <v>17244</v>
      </c>
      <c r="C372" t="s">
        <v>1449</v>
      </c>
      <c r="D372" t="s">
        <v>1373</v>
      </c>
      <c r="E372" s="38">
        <v>0.11111789014249263</v>
      </c>
      <c r="F372">
        <v>371</v>
      </c>
      <c r="G372">
        <v>702.05</v>
      </c>
      <c r="H372" s="112">
        <v>331.04999999999995</v>
      </c>
      <c r="I372" s="51"/>
    </row>
    <row r="373" spans="1:9" x14ac:dyDescent="0.3">
      <c r="A373" s="65" t="s">
        <v>6004</v>
      </c>
      <c r="B373" t="s">
        <v>1322</v>
      </c>
      <c r="C373" t="s">
        <v>1405</v>
      </c>
      <c r="D373" t="s">
        <v>1373</v>
      </c>
      <c r="E373" s="38">
        <v>8.7149986885907915E-2</v>
      </c>
      <c r="F373">
        <v>372</v>
      </c>
      <c r="G373">
        <v>644.29999999999995</v>
      </c>
      <c r="H373" s="112">
        <v>272.29999999999995</v>
      </c>
      <c r="I373" s="51"/>
    </row>
    <row r="374" spans="1:9" x14ac:dyDescent="0.3">
      <c r="A374" t="s">
        <v>19950</v>
      </c>
      <c r="B374" t="s">
        <v>17250</v>
      </c>
      <c r="C374" t="s">
        <v>1446</v>
      </c>
      <c r="D374" t="s">
        <v>1373</v>
      </c>
      <c r="E374" s="38">
        <v>7.7327286254140759E-2</v>
      </c>
      <c r="F374">
        <v>373</v>
      </c>
      <c r="G374">
        <v>325.36</v>
      </c>
      <c r="H374" s="112">
        <v>-47.639999999999986</v>
      </c>
      <c r="I374" s="51"/>
    </row>
    <row r="375" spans="1:9" x14ac:dyDescent="0.3">
      <c r="A375" s="178" t="s">
        <v>10927</v>
      </c>
      <c r="B375" t="s">
        <v>10928</v>
      </c>
      <c r="C375" t="s">
        <v>1389</v>
      </c>
      <c r="D375" t="s">
        <v>1380</v>
      </c>
      <c r="E375" s="38">
        <v>3.7337634617608528E-2</v>
      </c>
      <c r="F375">
        <v>374</v>
      </c>
      <c r="G375">
        <v>364.16</v>
      </c>
      <c r="H375" s="112">
        <v>-9.839999999999975</v>
      </c>
      <c r="I375" s="51"/>
    </row>
    <row r="376" spans="1:9" x14ac:dyDescent="0.3">
      <c r="A376" s="260" t="s">
        <v>11396</v>
      </c>
      <c r="B376" s="260" t="s">
        <v>11701</v>
      </c>
      <c r="C376" s="260" t="s">
        <v>1376</v>
      </c>
      <c r="D376" s="260" t="s">
        <v>660</v>
      </c>
      <c r="E376" s="261">
        <v>-3.8345187520406832E-2</v>
      </c>
      <c r="F376" s="260">
        <v>375</v>
      </c>
      <c r="G376" s="260">
        <v>46.43</v>
      </c>
      <c r="H376" s="112">
        <v>-328.57</v>
      </c>
      <c r="I376" s="51"/>
    </row>
    <row r="377" spans="1:9" x14ac:dyDescent="0.3">
      <c r="A377" s="213" t="s">
        <v>14549</v>
      </c>
      <c r="B377" t="s">
        <v>14329</v>
      </c>
      <c r="C377" t="s">
        <v>1395</v>
      </c>
      <c r="D377" t="s">
        <v>1380</v>
      </c>
      <c r="E377" s="38">
        <v>-4.0908221951063251E-2</v>
      </c>
      <c r="F377">
        <v>376</v>
      </c>
      <c r="G377">
        <v>420.07</v>
      </c>
      <c r="H377" s="112">
        <v>44.069999999999993</v>
      </c>
      <c r="I377" s="51"/>
    </row>
    <row r="378" spans="1:9" x14ac:dyDescent="0.3">
      <c r="A378" s="178" t="s">
        <v>16601</v>
      </c>
      <c r="B378" t="s">
        <v>14738</v>
      </c>
      <c r="C378" t="s">
        <v>1434</v>
      </c>
      <c r="D378" t="s">
        <v>1373</v>
      </c>
      <c r="E378" s="38">
        <v>-8.2761103412073211E-2</v>
      </c>
      <c r="F378">
        <v>377</v>
      </c>
      <c r="G378">
        <v>293.07</v>
      </c>
      <c r="H378" s="112">
        <v>-83.93</v>
      </c>
      <c r="I378" s="51"/>
    </row>
    <row r="379" spans="1:9" x14ac:dyDescent="0.3">
      <c r="A379" t="s">
        <v>8311</v>
      </c>
      <c r="B379" t="s">
        <v>8763</v>
      </c>
      <c r="C379" t="s">
        <v>1464</v>
      </c>
      <c r="D379" t="s">
        <v>1373</v>
      </c>
      <c r="E379" s="38">
        <v>-0.12260957063044331</v>
      </c>
      <c r="F379">
        <v>378</v>
      </c>
      <c r="G379">
        <v>710.27</v>
      </c>
      <c r="H379" s="112">
        <v>332.27</v>
      </c>
      <c r="I379" s="51"/>
    </row>
    <row r="380" spans="1:9" x14ac:dyDescent="0.3">
      <c r="A380" s="65" t="s">
        <v>20154</v>
      </c>
      <c r="B380" t="s">
        <v>20155</v>
      </c>
      <c r="C380" t="s">
        <v>1426</v>
      </c>
      <c r="D380" t="s">
        <v>1373</v>
      </c>
      <c r="E380" s="38">
        <v>-0.18904349936113407</v>
      </c>
      <c r="F380">
        <v>379</v>
      </c>
      <c r="G380">
        <v>693.34</v>
      </c>
      <c r="H380" s="112">
        <v>314.34000000000003</v>
      </c>
      <c r="I380" s="51"/>
    </row>
    <row r="381" spans="1:9" x14ac:dyDescent="0.3">
      <c r="A381" t="s">
        <v>12239</v>
      </c>
      <c r="B381" t="s">
        <v>11204</v>
      </c>
      <c r="C381" t="s">
        <v>1460</v>
      </c>
      <c r="D381" t="s">
        <v>1373</v>
      </c>
      <c r="E381" s="38">
        <v>-0.19424888346557068</v>
      </c>
      <c r="F381">
        <v>380</v>
      </c>
      <c r="G381">
        <v>748.98</v>
      </c>
      <c r="H381" s="112">
        <v>368.98</v>
      </c>
      <c r="I381" s="51"/>
    </row>
    <row r="382" spans="1:9" x14ac:dyDescent="0.3">
      <c r="A382" s="65" t="s">
        <v>15923</v>
      </c>
      <c r="B382" t="s">
        <v>14720</v>
      </c>
      <c r="C382" t="s">
        <v>1379</v>
      </c>
      <c r="D382" t="s">
        <v>1373</v>
      </c>
      <c r="E382" s="38">
        <v>-0.33013744035169101</v>
      </c>
      <c r="F382">
        <v>381</v>
      </c>
      <c r="G382">
        <v>999</v>
      </c>
      <c r="H382" s="112">
        <v>618</v>
      </c>
      <c r="I382" s="51"/>
    </row>
    <row r="383" spans="1:9" x14ac:dyDescent="0.3">
      <c r="A383" t="s">
        <v>11097</v>
      </c>
      <c r="B383" t="s">
        <v>11098</v>
      </c>
      <c r="C383" t="s">
        <v>1565</v>
      </c>
      <c r="D383" t="s">
        <v>1373</v>
      </c>
      <c r="E383" s="38">
        <v>-0.33310403255283028</v>
      </c>
      <c r="F383">
        <v>382</v>
      </c>
      <c r="G383">
        <v>475.86</v>
      </c>
      <c r="H383" s="112">
        <v>93.860000000000014</v>
      </c>
      <c r="I383" s="51"/>
    </row>
    <row r="384" spans="1:9" x14ac:dyDescent="0.3">
      <c r="A384" s="178" t="s">
        <v>14633</v>
      </c>
      <c r="B384" t="s">
        <v>11065</v>
      </c>
      <c r="C384" t="s">
        <v>1409</v>
      </c>
      <c r="D384" t="s">
        <v>1380</v>
      </c>
      <c r="E384" s="38">
        <v>-0.33768560007894766</v>
      </c>
      <c r="F384">
        <v>383</v>
      </c>
      <c r="G384">
        <v>116.93</v>
      </c>
      <c r="H384" s="112">
        <v>-266.07</v>
      </c>
      <c r="I384" s="51"/>
    </row>
    <row r="385" spans="1:9" x14ac:dyDescent="0.3">
      <c r="A385" s="178" t="s">
        <v>8255</v>
      </c>
      <c r="B385" t="s">
        <v>8456</v>
      </c>
      <c r="C385" t="s">
        <v>1426</v>
      </c>
      <c r="D385" t="s">
        <v>1373</v>
      </c>
      <c r="E385" s="38">
        <v>-0.35331169529826556</v>
      </c>
      <c r="F385">
        <v>384</v>
      </c>
      <c r="G385">
        <v>999</v>
      </c>
      <c r="H385" s="112">
        <v>615</v>
      </c>
      <c r="I385" s="51"/>
    </row>
    <row r="386" spans="1:9" x14ac:dyDescent="0.3">
      <c r="A386" s="213" t="s">
        <v>16926</v>
      </c>
      <c r="B386" t="s">
        <v>14292</v>
      </c>
      <c r="C386" t="s">
        <v>1430</v>
      </c>
      <c r="D386" t="s">
        <v>1424</v>
      </c>
      <c r="E386" s="38">
        <v>-0.39609865615139417</v>
      </c>
      <c r="F386">
        <v>385</v>
      </c>
      <c r="G386">
        <v>435.02</v>
      </c>
      <c r="H386" s="112">
        <v>50.019999999999982</v>
      </c>
      <c r="I386" s="51"/>
    </row>
    <row r="387" spans="1:9" x14ac:dyDescent="0.3">
      <c r="A387" s="214" t="s">
        <v>8320</v>
      </c>
      <c r="B387" t="s">
        <v>9078</v>
      </c>
      <c r="C387" t="s">
        <v>1383</v>
      </c>
      <c r="D387" t="s">
        <v>1373</v>
      </c>
      <c r="E387" s="38">
        <v>-0.43593625860181562</v>
      </c>
      <c r="F387">
        <v>386</v>
      </c>
      <c r="G387">
        <v>582.20000000000005</v>
      </c>
      <c r="H387" s="112">
        <v>196.20000000000005</v>
      </c>
      <c r="I387" s="51"/>
    </row>
    <row r="388" spans="1:9" x14ac:dyDescent="0.3">
      <c r="A388" s="178" t="s">
        <v>17352</v>
      </c>
      <c r="B388" t="s">
        <v>17196</v>
      </c>
      <c r="C388" t="s">
        <v>1392</v>
      </c>
      <c r="D388" t="s">
        <v>1373</v>
      </c>
      <c r="E388" s="38">
        <v>-0.48579204604536907</v>
      </c>
      <c r="F388">
        <v>387</v>
      </c>
      <c r="G388">
        <v>548.09</v>
      </c>
      <c r="H388" s="112">
        <v>161.09000000000003</v>
      </c>
      <c r="I388" s="51"/>
    </row>
    <row r="389" spans="1:9" x14ac:dyDescent="0.3">
      <c r="A389" s="178" t="s">
        <v>3027</v>
      </c>
      <c r="B389" t="s">
        <v>498</v>
      </c>
      <c r="C389" t="s">
        <v>1383</v>
      </c>
      <c r="D389" t="s">
        <v>1380</v>
      </c>
      <c r="E389" s="38">
        <v>-0.57257788364663975</v>
      </c>
      <c r="F389">
        <v>388</v>
      </c>
      <c r="G389">
        <v>698.2</v>
      </c>
      <c r="H389" s="112">
        <v>310.20000000000005</v>
      </c>
      <c r="I389" s="51"/>
    </row>
    <row r="390" spans="1:9" x14ac:dyDescent="0.3">
      <c r="A390" s="214" t="s">
        <v>3138</v>
      </c>
      <c r="B390" t="s">
        <v>1228</v>
      </c>
      <c r="C390" t="s">
        <v>1531</v>
      </c>
      <c r="D390" t="s">
        <v>1373</v>
      </c>
      <c r="E390" s="38">
        <v>-0.57519561623453574</v>
      </c>
      <c r="F390">
        <v>389</v>
      </c>
      <c r="G390">
        <v>675.11</v>
      </c>
      <c r="H390" s="112">
        <v>286.11</v>
      </c>
      <c r="I390" s="51"/>
    </row>
    <row r="391" spans="1:9" x14ac:dyDescent="0.3">
      <c r="A391" s="178" t="s">
        <v>13552</v>
      </c>
      <c r="B391" t="s">
        <v>11726</v>
      </c>
      <c r="C391" t="s">
        <v>1402</v>
      </c>
      <c r="D391" t="s">
        <v>1431</v>
      </c>
      <c r="E391" s="38">
        <v>-0.58370710767741185</v>
      </c>
      <c r="F391">
        <v>390</v>
      </c>
      <c r="G391">
        <v>231.43</v>
      </c>
      <c r="H391" s="112">
        <v>-158.57</v>
      </c>
      <c r="I391" s="51"/>
    </row>
    <row r="392" spans="1:9" x14ac:dyDescent="0.3">
      <c r="A392" s="178" t="s">
        <v>2366</v>
      </c>
      <c r="B392" t="s">
        <v>641</v>
      </c>
      <c r="C392" t="s">
        <v>1413</v>
      </c>
      <c r="D392" t="s">
        <v>2147</v>
      </c>
      <c r="E392" s="38">
        <v>-0.6156374412785639</v>
      </c>
      <c r="F392">
        <v>391</v>
      </c>
      <c r="G392">
        <v>750.25</v>
      </c>
      <c r="H392" s="112">
        <v>359.25</v>
      </c>
      <c r="I392" s="51"/>
    </row>
    <row r="393" spans="1:9" x14ac:dyDescent="0.3">
      <c r="A393" s="178" t="s">
        <v>16640</v>
      </c>
      <c r="B393" t="s">
        <v>15017</v>
      </c>
      <c r="C393" t="s">
        <v>1416</v>
      </c>
      <c r="D393" t="s">
        <v>1380</v>
      </c>
      <c r="E393" s="38">
        <v>-0.65445124829133716</v>
      </c>
      <c r="F393">
        <v>392</v>
      </c>
      <c r="G393">
        <v>277.45</v>
      </c>
      <c r="H393" s="112">
        <v>-114.55000000000001</v>
      </c>
      <c r="I393" s="51"/>
    </row>
    <row r="394" spans="1:9" x14ac:dyDescent="0.3">
      <c r="A394" s="178" t="s">
        <v>4421</v>
      </c>
      <c r="B394" t="s">
        <v>981</v>
      </c>
      <c r="C394" t="s">
        <v>1509</v>
      </c>
      <c r="D394" t="s">
        <v>1373</v>
      </c>
      <c r="E394" s="38">
        <v>-0.66302948191430744</v>
      </c>
      <c r="F394">
        <v>393</v>
      </c>
      <c r="G394">
        <v>463.82</v>
      </c>
      <c r="H394" s="112">
        <v>70.819999999999993</v>
      </c>
      <c r="I394" s="51"/>
    </row>
    <row r="395" spans="1:9" x14ac:dyDescent="0.3">
      <c r="A395" s="65" t="s">
        <v>3111</v>
      </c>
      <c r="B395" t="s">
        <v>349</v>
      </c>
      <c r="C395" t="s">
        <v>1565</v>
      </c>
      <c r="D395" t="s">
        <v>1431</v>
      </c>
      <c r="E395" s="38">
        <v>-0.66718746720968158</v>
      </c>
      <c r="F395">
        <v>394</v>
      </c>
      <c r="G395">
        <v>415.77</v>
      </c>
      <c r="H395" s="112">
        <v>21.769999999999982</v>
      </c>
      <c r="I395" s="51"/>
    </row>
    <row r="396" spans="1:9" x14ac:dyDescent="0.3">
      <c r="A396" t="s">
        <v>2959</v>
      </c>
      <c r="B396" t="s">
        <v>871</v>
      </c>
      <c r="C396" t="s">
        <v>1409</v>
      </c>
      <c r="D396" t="s">
        <v>1373</v>
      </c>
      <c r="E396" s="38">
        <v>-0.67037555889977973</v>
      </c>
      <c r="F396">
        <v>395</v>
      </c>
      <c r="G396">
        <v>416.11</v>
      </c>
      <c r="H396" s="112">
        <v>21.110000000000014</v>
      </c>
      <c r="I396" s="51"/>
    </row>
    <row r="397" spans="1:9" x14ac:dyDescent="0.3">
      <c r="A397" s="213" t="s">
        <v>12273</v>
      </c>
      <c r="B397" t="s">
        <v>11355</v>
      </c>
      <c r="C397" t="s">
        <v>1409</v>
      </c>
      <c r="D397" t="s">
        <v>1373</v>
      </c>
      <c r="E397" s="38">
        <v>-0.7746713037432722</v>
      </c>
      <c r="F397">
        <v>396</v>
      </c>
      <c r="G397">
        <v>123.7</v>
      </c>
      <c r="H397" s="112">
        <v>-272.3</v>
      </c>
      <c r="I397" s="51"/>
    </row>
    <row r="398" spans="1:9" x14ac:dyDescent="0.3">
      <c r="A398" s="65" t="s">
        <v>14162</v>
      </c>
      <c r="B398" t="s">
        <v>14037</v>
      </c>
      <c r="C398" t="s">
        <v>1439</v>
      </c>
      <c r="D398" t="s">
        <v>1373</v>
      </c>
      <c r="E398" s="38">
        <v>-0.78583383839955467</v>
      </c>
      <c r="F398">
        <v>397</v>
      </c>
      <c r="G398">
        <v>237.18</v>
      </c>
      <c r="H398" s="112">
        <v>-159.82</v>
      </c>
      <c r="I398" s="51"/>
    </row>
    <row r="399" spans="1:9" x14ac:dyDescent="0.3">
      <c r="A399" t="s">
        <v>6064</v>
      </c>
      <c r="B399" t="s">
        <v>438</v>
      </c>
      <c r="C399" t="s">
        <v>1481</v>
      </c>
      <c r="D399" t="s">
        <v>1380</v>
      </c>
      <c r="E399" s="38">
        <v>-0.79744946398697669</v>
      </c>
      <c r="F399">
        <v>398</v>
      </c>
      <c r="G399">
        <v>352.91</v>
      </c>
      <c r="H399" s="112">
        <v>-45.089999999999975</v>
      </c>
      <c r="I399" s="51"/>
    </row>
    <row r="400" spans="1:9" x14ac:dyDescent="0.3">
      <c r="A400" s="178" t="s">
        <v>19957</v>
      </c>
      <c r="B400" t="s">
        <v>15056</v>
      </c>
      <c r="C400" t="s">
        <v>1430</v>
      </c>
      <c r="D400" t="s">
        <v>1373</v>
      </c>
      <c r="E400" s="38">
        <v>-0.93005765160350351</v>
      </c>
      <c r="F400">
        <v>399</v>
      </c>
      <c r="G400">
        <v>280.25</v>
      </c>
      <c r="H400" s="112">
        <v>-118.75</v>
      </c>
      <c r="I400" s="51"/>
    </row>
    <row r="401" spans="1:9" x14ac:dyDescent="0.3">
      <c r="A401" s="178" t="s">
        <v>15720</v>
      </c>
      <c r="B401" t="s">
        <v>15721</v>
      </c>
      <c r="C401" t="s">
        <v>1470</v>
      </c>
      <c r="D401" t="s">
        <v>1373</v>
      </c>
      <c r="E401" s="38">
        <v>-0.93352682112830432</v>
      </c>
      <c r="F401">
        <v>400</v>
      </c>
      <c r="G401">
        <v>309.66000000000003</v>
      </c>
      <c r="H401" s="112">
        <v>-90.339999999999975</v>
      </c>
      <c r="I401" s="51"/>
    </row>
    <row r="402" spans="1:9" x14ac:dyDescent="0.3">
      <c r="A402" s="178" t="s">
        <v>10657</v>
      </c>
      <c r="B402" t="s">
        <v>10658</v>
      </c>
      <c r="C402" t="s">
        <v>1531</v>
      </c>
      <c r="D402" t="s">
        <v>661</v>
      </c>
      <c r="E402" s="38">
        <v>-0.97793429406924126</v>
      </c>
      <c r="F402">
        <v>401</v>
      </c>
      <c r="G402">
        <v>78.16</v>
      </c>
      <c r="H402" s="112">
        <v>-322.84000000000003</v>
      </c>
      <c r="I402" s="51"/>
    </row>
    <row r="403" spans="1:9" x14ac:dyDescent="0.3">
      <c r="A403" s="178" t="s">
        <v>16282</v>
      </c>
      <c r="B403" t="s">
        <v>15407</v>
      </c>
      <c r="C403" t="s">
        <v>1531</v>
      </c>
      <c r="D403" t="s">
        <v>1380</v>
      </c>
      <c r="E403" s="38">
        <v>-1.0646281186416258</v>
      </c>
      <c r="F403">
        <v>402</v>
      </c>
      <c r="G403">
        <v>521</v>
      </c>
      <c r="H403" s="112">
        <v>119</v>
      </c>
      <c r="I403" s="51"/>
    </row>
    <row r="404" spans="1:9" x14ac:dyDescent="0.3">
      <c r="A404" s="178" t="s">
        <v>14568</v>
      </c>
      <c r="B404" t="s">
        <v>14239</v>
      </c>
      <c r="C404" t="s">
        <v>1383</v>
      </c>
      <c r="D404" t="s">
        <v>1373</v>
      </c>
      <c r="E404" s="38">
        <v>-1.0726898511688079</v>
      </c>
      <c r="F404">
        <v>403</v>
      </c>
      <c r="G404">
        <v>741.89</v>
      </c>
      <c r="H404" s="112">
        <v>338.89</v>
      </c>
      <c r="I404" s="51"/>
    </row>
    <row r="405" spans="1:9" x14ac:dyDescent="0.3">
      <c r="A405" s="213" t="s">
        <v>15788</v>
      </c>
      <c r="B405" t="s">
        <v>15048</v>
      </c>
      <c r="C405" t="s">
        <v>1531</v>
      </c>
      <c r="D405" t="s">
        <v>1373</v>
      </c>
      <c r="E405" s="38">
        <v>-1.1055467915890533</v>
      </c>
      <c r="F405">
        <v>404</v>
      </c>
      <c r="G405">
        <v>744.39</v>
      </c>
      <c r="H405" s="112">
        <v>340.39</v>
      </c>
      <c r="I405" s="51"/>
    </row>
    <row r="406" spans="1:9" x14ac:dyDescent="0.3">
      <c r="A406" t="s">
        <v>2641</v>
      </c>
      <c r="B406" t="s">
        <v>1097</v>
      </c>
      <c r="C406" t="s">
        <v>1395</v>
      </c>
      <c r="D406" t="s">
        <v>1373</v>
      </c>
      <c r="E406" s="38">
        <v>-1.1057424189683691</v>
      </c>
      <c r="F406">
        <v>405</v>
      </c>
      <c r="G406">
        <v>601.64</v>
      </c>
      <c r="H406" s="112">
        <v>196.64</v>
      </c>
      <c r="I406" s="51"/>
    </row>
    <row r="407" spans="1:9" x14ac:dyDescent="0.3">
      <c r="A407" t="s">
        <v>1734</v>
      </c>
      <c r="B407" t="s">
        <v>684</v>
      </c>
      <c r="C407" t="s">
        <v>1372</v>
      </c>
      <c r="D407" t="s">
        <v>1373</v>
      </c>
      <c r="E407" s="38">
        <v>-1.1181879958067906</v>
      </c>
      <c r="F407">
        <v>406</v>
      </c>
      <c r="G407">
        <v>72.819999999999993</v>
      </c>
      <c r="H407" s="112">
        <v>-333.18</v>
      </c>
      <c r="I407" s="51"/>
    </row>
    <row r="408" spans="1:9" x14ac:dyDescent="0.3">
      <c r="A408" s="178" t="s">
        <v>17050</v>
      </c>
      <c r="B408" t="s">
        <v>14723</v>
      </c>
      <c r="C408" t="s">
        <v>1386</v>
      </c>
      <c r="D408" t="s">
        <v>1373</v>
      </c>
      <c r="E408" s="38">
        <v>-1.1276599167831782</v>
      </c>
      <c r="F408">
        <v>407</v>
      </c>
      <c r="G408">
        <v>452.2</v>
      </c>
      <c r="H408" s="112">
        <v>45.199999999999989</v>
      </c>
      <c r="I408" s="51"/>
    </row>
    <row r="409" spans="1:9" x14ac:dyDescent="0.3">
      <c r="A409" s="178" t="s">
        <v>20132</v>
      </c>
      <c r="B409" t="s">
        <v>20133</v>
      </c>
      <c r="C409" t="s">
        <v>1430</v>
      </c>
      <c r="D409" t="s">
        <v>1424</v>
      </c>
      <c r="E409" s="38">
        <v>-1.186142700046239</v>
      </c>
      <c r="F409">
        <v>408</v>
      </c>
      <c r="G409">
        <v>361.55</v>
      </c>
      <c r="H409" s="112">
        <v>-46.449999999999989</v>
      </c>
      <c r="I409" s="51"/>
    </row>
    <row r="410" spans="1:9" x14ac:dyDescent="0.3">
      <c r="A410" s="178" t="s">
        <v>12107</v>
      </c>
      <c r="B410" t="s">
        <v>11272</v>
      </c>
      <c r="C410" t="s">
        <v>1379</v>
      </c>
      <c r="D410" t="s">
        <v>1373</v>
      </c>
      <c r="E410" s="38">
        <v>-1.2019762611840479</v>
      </c>
      <c r="F410">
        <v>409</v>
      </c>
      <c r="G410">
        <v>424.93</v>
      </c>
      <c r="H410" s="112">
        <v>15.930000000000007</v>
      </c>
      <c r="I410" s="51"/>
    </row>
    <row r="411" spans="1:9" x14ac:dyDescent="0.3">
      <c r="A411" s="65" t="s">
        <v>20127</v>
      </c>
      <c r="B411" t="s">
        <v>17139</v>
      </c>
      <c r="C411" t="s">
        <v>1565</v>
      </c>
      <c r="D411" t="s">
        <v>1424</v>
      </c>
      <c r="E411" s="38">
        <v>-1.2526565300446189</v>
      </c>
      <c r="F411">
        <v>410</v>
      </c>
      <c r="G411">
        <v>325.86</v>
      </c>
      <c r="H411" s="112">
        <v>-84.139999999999986</v>
      </c>
      <c r="I411" s="51"/>
    </row>
    <row r="412" spans="1:9" x14ac:dyDescent="0.3">
      <c r="A412" s="178" t="s">
        <v>11977</v>
      </c>
      <c r="B412" t="s">
        <v>11245</v>
      </c>
      <c r="C412" t="s">
        <v>1383</v>
      </c>
      <c r="D412" t="s">
        <v>1373</v>
      </c>
      <c r="E412" s="38">
        <v>-1.3511082435426935</v>
      </c>
      <c r="F412">
        <v>411</v>
      </c>
      <c r="G412">
        <v>725.07</v>
      </c>
      <c r="H412" s="112">
        <v>314.07000000000005</v>
      </c>
      <c r="I412" s="51"/>
    </row>
    <row r="413" spans="1:9" x14ac:dyDescent="0.3">
      <c r="A413" t="s">
        <v>16648</v>
      </c>
      <c r="B413" t="s">
        <v>15003</v>
      </c>
      <c r="C413" t="s">
        <v>1379</v>
      </c>
      <c r="D413" t="s">
        <v>660</v>
      </c>
      <c r="E413" s="38">
        <v>-1.3563036395629662</v>
      </c>
      <c r="F413">
        <v>412</v>
      </c>
      <c r="G413">
        <v>312</v>
      </c>
      <c r="H413" s="112">
        <v>-100</v>
      </c>
      <c r="I413" s="51"/>
    </row>
    <row r="414" spans="1:9" x14ac:dyDescent="0.3">
      <c r="A414" s="213" t="s">
        <v>12754</v>
      </c>
      <c r="B414" t="s">
        <v>11639</v>
      </c>
      <c r="C414" t="s">
        <v>1372</v>
      </c>
      <c r="D414" t="s">
        <v>1431</v>
      </c>
      <c r="E414" s="38">
        <v>-1.3945978402218389</v>
      </c>
      <c r="F414">
        <v>413</v>
      </c>
      <c r="G414">
        <v>69.59</v>
      </c>
      <c r="H414" s="112">
        <v>-343.40999999999997</v>
      </c>
      <c r="I414" s="51"/>
    </row>
    <row r="415" spans="1:9" x14ac:dyDescent="0.3">
      <c r="A415" s="118" t="s">
        <v>17090</v>
      </c>
      <c r="B415" t="s">
        <v>14282</v>
      </c>
      <c r="C415" t="s">
        <v>1402</v>
      </c>
      <c r="D415" t="s">
        <v>1373</v>
      </c>
      <c r="E415" s="38">
        <v>-1.3995820289526995</v>
      </c>
      <c r="F415">
        <v>414</v>
      </c>
      <c r="G415">
        <v>539.41</v>
      </c>
      <c r="H415" s="112">
        <v>125.40999999999997</v>
      </c>
      <c r="I415" s="51"/>
    </row>
    <row r="416" spans="1:9" x14ac:dyDescent="0.3">
      <c r="A416" t="s">
        <v>12802</v>
      </c>
      <c r="B416" t="s">
        <v>11215</v>
      </c>
      <c r="C416" t="s">
        <v>1446</v>
      </c>
      <c r="D416" t="s">
        <v>1373</v>
      </c>
      <c r="E416" s="38">
        <v>-1.410490994764976</v>
      </c>
      <c r="F416">
        <v>415</v>
      </c>
      <c r="G416">
        <v>293.66000000000003</v>
      </c>
      <c r="H416" s="112">
        <v>-121.33999999999997</v>
      </c>
      <c r="I416" s="51"/>
    </row>
    <row r="417" spans="1:9" x14ac:dyDescent="0.3">
      <c r="A417" s="178" t="s">
        <v>10764</v>
      </c>
      <c r="B417" t="s">
        <v>10765</v>
      </c>
      <c r="C417" t="s">
        <v>1553</v>
      </c>
      <c r="D417" t="s">
        <v>1373</v>
      </c>
      <c r="E417" s="38">
        <v>-1.4448057106946375</v>
      </c>
      <c r="F417">
        <v>416</v>
      </c>
      <c r="G417">
        <v>736.57</v>
      </c>
      <c r="H417" s="112">
        <v>320.57000000000005</v>
      </c>
      <c r="I417" s="51"/>
    </row>
    <row r="418" spans="1:9" x14ac:dyDescent="0.3">
      <c r="A418" t="s">
        <v>14877</v>
      </c>
      <c r="B418" t="s">
        <v>14211</v>
      </c>
      <c r="C418" t="s">
        <v>1383</v>
      </c>
      <c r="D418" t="s">
        <v>1373</v>
      </c>
      <c r="E418" s="38">
        <v>-1.5002633942309398</v>
      </c>
      <c r="F418">
        <v>417</v>
      </c>
      <c r="G418">
        <v>746.36</v>
      </c>
      <c r="H418" s="112">
        <v>329.36</v>
      </c>
      <c r="I418" s="51"/>
    </row>
    <row r="419" spans="1:9" x14ac:dyDescent="0.3">
      <c r="A419" s="178" t="s">
        <v>13832</v>
      </c>
      <c r="B419" t="s">
        <v>11301</v>
      </c>
      <c r="C419" t="s">
        <v>1398</v>
      </c>
      <c r="D419" t="s">
        <v>1373</v>
      </c>
      <c r="E419" s="38">
        <v>-1.5305225241022886</v>
      </c>
      <c r="F419">
        <v>418</v>
      </c>
      <c r="G419">
        <v>999</v>
      </c>
      <c r="H419" s="112">
        <v>581</v>
      </c>
      <c r="I419" s="51"/>
    </row>
    <row r="420" spans="1:9" x14ac:dyDescent="0.3">
      <c r="A420" s="213" t="s">
        <v>11439</v>
      </c>
      <c r="B420" t="s">
        <v>11537</v>
      </c>
      <c r="C420" t="s">
        <v>1413</v>
      </c>
      <c r="D420" t="s">
        <v>1380</v>
      </c>
      <c r="E420" s="38">
        <v>-1.5784198463174803</v>
      </c>
      <c r="F420">
        <v>419</v>
      </c>
      <c r="G420">
        <v>544.77</v>
      </c>
      <c r="H420" s="112">
        <v>125.76999999999998</v>
      </c>
      <c r="I420" s="51"/>
    </row>
    <row r="421" spans="1:9" x14ac:dyDescent="0.3">
      <c r="A421" s="178" t="s">
        <v>20007</v>
      </c>
      <c r="B421" t="s">
        <v>15051</v>
      </c>
      <c r="C421" t="s">
        <v>1449</v>
      </c>
      <c r="D421" t="s">
        <v>1373</v>
      </c>
      <c r="E421" s="38">
        <v>-1.5801860909872176</v>
      </c>
      <c r="F421">
        <v>420</v>
      </c>
      <c r="G421">
        <v>999</v>
      </c>
      <c r="H421" s="112">
        <v>579</v>
      </c>
      <c r="I421" s="51"/>
    </row>
    <row r="422" spans="1:9" x14ac:dyDescent="0.3">
      <c r="A422" s="178" t="s">
        <v>15287</v>
      </c>
      <c r="B422" t="s">
        <v>14700</v>
      </c>
      <c r="C422" t="s">
        <v>1379</v>
      </c>
      <c r="D422" t="s">
        <v>1373</v>
      </c>
      <c r="E422" s="38">
        <v>-1.6047535507448552</v>
      </c>
      <c r="F422">
        <v>421</v>
      </c>
      <c r="G422">
        <v>748.41</v>
      </c>
      <c r="H422" s="112">
        <v>327.40999999999997</v>
      </c>
      <c r="I422" s="51"/>
    </row>
    <row r="423" spans="1:9" x14ac:dyDescent="0.3">
      <c r="A423" s="65" t="s">
        <v>20001</v>
      </c>
      <c r="B423" t="s">
        <v>15052</v>
      </c>
      <c r="C423" t="s">
        <v>1553</v>
      </c>
      <c r="D423" t="s">
        <v>1373</v>
      </c>
      <c r="E423" s="38">
        <v>-1.6198436134449734</v>
      </c>
      <c r="F423">
        <v>422</v>
      </c>
      <c r="G423">
        <v>414.11</v>
      </c>
      <c r="H423" s="112">
        <v>-7.8899999999999864</v>
      </c>
      <c r="I423" s="51"/>
    </row>
    <row r="424" spans="1:9" x14ac:dyDescent="0.3">
      <c r="A424" s="178" t="s">
        <v>4541</v>
      </c>
      <c r="B424" t="s">
        <v>1286</v>
      </c>
      <c r="C424" t="s">
        <v>1430</v>
      </c>
      <c r="D424" t="s">
        <v>661</v>
      </c>
      <c r="E424" s="38">
        <v>-1.6838623357933296</v>
      </c>
      <c r="F424">
        <v>423</v>
      </c>
      <c r="G424">
        <v>478.59</v>
      </c>
      <c r="H424" s="112">
        <v>55.589999999999975</v>
      </c>
      <c r="I424" s="51"/>
    </row>
    <row r="425" spans="1:9" x14ac:dyDescent="0.3">
      <c r="A425" s="178" t="s">
        <v>17347</v>
      </c>
      <c r="B425" t="s">
        <v>17153</v>
      </c>
      <c r="C425" t="s">
        <v>1383</v>
      </c>
      <c r="D425" t="s">
        <v>1424</v>
      </c>
      <c r="E425" s="38">
        <v>-1.7229552662040648</v>
      </c>
      <c r="F425">
        <v>424</v>
      </c>
      <c r="G425">
        <v>445.61</v>
      </c>
      <c r="H425" s="112">
        <v>21.610000000000014</v>
      </c>
      <c r="I425" s="51"/>
    </row>
    <row r="426" spans="1:9" x14ac:dyDescent="0.3">
      <c r="A426" t="s">
        <v>2848</v>
      </c>
      <c r="B426" t="s">
        <v>842</v>
      </c>
      <c r="C426" t="s">
        <v>1389</v>
      </c>
      <c r="D426" t="s">
        <v>1373</v>
      </c>
      <c r="E426" s="38">
        <v>-1.7669506829017929</v>
      </c>
      <c r="F426">
        <v>425</v>
      </c>
      <c r="G426">
        <v>639.79999999999995</v>
      </c>
      <c r="H426" s="112">
        <v>214.79999999999995</v>
      </c>
      <c r="I426" s="51"/>
    </row>
    <row r="427" spans="1:9" x14ac:dyDescent="0.3">
      <c r="A427" t="s">
        <v>17452</v>
      </c>
      <c r="B427" t="s">
        <v>17138</v>
      </c>
      <c r="C427" t="s">
        <v>1389</v>
      </c>
      <c r="D427" t="s">
        <v>1396</v>
      </c>
      <c r="E427" s="38">
        <v>-1.7676841564669745</v>
      </c>
      <c r="F427">
        <v>426</v>
      </c>
      <c r="G427">
        <v>312.39</v>
      </c>
      <c r="H427" s="112">
        <v>-113.61000000000001</v>
      </c>
      <c r="I427" s="51"/>
    </row>
    <row r="428" spans="1:9" x14ac:dyDescent="0.3">
      <c r="A428" t="s">
        <v>20306</v>
      </c>
      <c r="B428" t="s">
        <v>17278</v>
      </c>
      <c r="C428" t="s">
        <v>1565</v>
      </c>
      <c r="D428" t="s">
        <v>1373</v>
      </c>
      <c r="E428" s="38">
        <v>-1.7917233862739974</v>
      </c>
      <c r="F428">
        <v>427</v>
      </c>
      <c r="G428">
        <v>716.36</v>
      </c>
      <c r="H428" s="112">
        <v>289.36</v>
      </c>
      <c r="I428" s="51"/>
    </row>
    <row r="429" spans="1:9" x14ac:dyDescent="0.3">
      <c r="A429" t="s">
        <v>16117</v>
      </c>
      <c r="B429" t="s">
        <v>14210</v>
      </c>
      <c r="C429" t="s">
        <v>1413</v>
      </c>
      <c r="D429" t="s">
        <v>1373</v>
      </c>
      <c r="E429" s="38">
        <v>-1.8112849096114889</v>
      </c>
      <c r="F429">
        <v>428</v>
      </c>
      <c r="G429">
        <v>259.14</v>
      </c>
      <c r="H429" s="112">
        <v>-168.86</v>
      </c>
      <c r="I429" s="51"/>
    </row>
    <row r="430" spans="1:9" x14ac:dyDescent="0.3">
      <c r="A430" s="178" t="s">
        <v>3320</v>
      </c>
      <c r="B430" t="s">
        <v>1205</v>
      </c>
      <c r="C430" t="s">
        <v>1383</v>
      </c>
      <c r="D430" t="s">
        <v>1373</v>
      </c>
      <c r="E430" s="38">
        <v>-1.8154929081998716</v>
      </c>
      <c r="F430">
        <v>429</v>
      </c>
      <c r="G430">
        <v>723.61</v>
      </c>
      <c r="H430" s="112">
        <v>294.61</v>
      </c>
      <c r="I430" s="51"/>
    </row>
    <row r="431" spans="1:9" x14ac:dyDescent="0.3">
      <c r="A431" t="s">
        <v>14797</v>
      </c>
      <c r="B431" t="s">
        <v>14240</v>
      </c>
      <c r="C431" t="s">
        <v>1526</v>
      </c>
      <c r="D431" t="s">
        <v>1373</v>
      </c>
      <c r="E431" s="38">
        <v>-1.8645564332250864</v>
      </c>
      <c r="F431">
        <v>430</v>
      </c>
      <c r="G431">
        <v>461.95</v>
      </c>
      <c r="H431" s="112">
        <v>31.949999999999989</v>
      </c>
      <c r="I431" s="51"/>
    </row>
    <row r="432" spans="1:9" x14ac:dyDescent="0.3">
      <c r="A432" s="178" t="s">
        <v>15251</v>
      </c>
      <c r="B432" t="s">
        <v>14750</v>
      </c>
      <c r="C432" t="s">
        <v>1372</v>
      </c>
      <c r="D432" t="s">
        <v>1373</v>
      </c>
      <c r="E432" s="38">
        <v>-1.9314178726908722</v>
      </c>
      <c r="F432">
        <v>431</v>
      </c>
      <c r="G432">
        <v>584.02</v>
      </c>
      <c r="H432" s="112">
        <v>153.01999999999998</v>
      </c>
      <c r="I432" s="51"/>
    </row>
    <row r="433" spans="1:9" x14ac:dyDescent="0.3">
      <c r="A433" t="s">
        <v>12495</v>
      </c>
      <c r="B433" t="s">
        <v>11353</v>
      </c>
      <c r="C433" t="s">
        <v>1398</v>
      </c>
      <c r="D433" t="s">
        <v>1373</v>
      </c>
      <c r="E433" s="38">
        <v>-1.9425676492566213</v>
      </c>
      <c r="F433">
        <v>432</v>
      </c>
      <c r="G433">
        <v>277.36</v>
      </c>
      <c r="H433" s="112">
        <v>-154.63999999999999</v>
      </c>
      <c r="I433" s="51"/>
    </row>
    <row r="434" spans="1:9" x14ac:dyDescent="0.3">
      <c r="A434" s="178" t="s">
        <v>14127</v>
      </c>
      <c r="B434" t="s">
        <v>13948</v>
      </c>
      <c r="C434" t="s">
        <v>1460</v>
      </c>
      <c r="D434" t="s">
        <v>1373</v>
      </c>
      <c r="E434" s="38">
        <v>-1.9796975638584948</v>
      </c>
      <c r="F434">
        <v>433</v>
      </c>
      <c r="G434">
        <v>576.59</v>
      </c>
      <c r="H434" s="112">
        <v>143.59000000000003</v>
      </c>
      <c r="I434" s="51"/>
    </row>
    <row r="435" spans="1:9" x14ac:dyDescent="0.3">
      <c r="A435" s="178" t="s">
        <v>15570</v>
      </c>
      <c r="B435" t="s">
        <v>14279</v>
      </c>
      <c r="C435" t="s">
        <v>1449</v>
      </c>
      <c r="D435" t="s">
        <v>1373</v>
      </c>
      <c r="E435" s="38">
        <v>-2.069297305662344</v>
      </c>
      <c r="F435">
        <v>434</v>
      </c>
      <c r="G435">
        <v>999</v>
      </c>
      <c r="H435" s="112">
        <v>565</v>
      </c>
      <c r="I435" s="51"/>
    </row>
    <row r="436" spans="1:9" x14ac:dyDescent="0.3">
      <c r="A436" t="s">
        <v>15619</v>
      </c>
      <c r="B436" t="s">
        <v>15620</v>
      </c>
      <c r="C436" t="s">
        <v>1470</v>
      </c>
      <c r="D436" t="s">
        <v>1424</v>
      </c>
      <c r="E436" s="38">
        <v>-2.0890619498941705</v>
      </c>
      <c r="F436">
        <v>435</v>
      </c>
      <c r="G436">
        <v>999</v>
      </c>
      <c r="H436" s="112">
        <v>564</v>
      </c>
      <c r="I436" s="51"/>
    </row>
    <row r="437" spans="1:9" x14ac:dyDescent="0.3">
      <c r="A437" t="s">
        <v>20363</v>
      </c>
      <c r="B437" t="s">
        <v>17198</v>
      </c>
      <c r="C437" t="s">
        <v>1531</v>
      </c>
      <c r="D437" t="s">
        <v>1373</v>
      </c>
      <c r="E437" s="38">
        <v>-2.1222467249505015</v>
      </c>
      <c r="F437">
        <v>436</v>
      </c>
      <c r="G437">
        <v>999</v>
      </c>
      <c r="H437" s="112">
        <v>563</v>
      </c>
      <c r="I437" s="51"/>
    </row>
    <row r="438" spans="1:9" x14ac:dyDescent="0.3">
      <c r="A438" s="213" t="s">
        <v>15966</v>
      </c>
      <c r="B438" t="s">
        <v>15422</v>
      </c>
      <c r="C438" t="s">
        <v>1553</v>
      </c>
      <c r="D438" t="s">
        <v>1424</v>
      </c>
      <c r="E438" s="38">
        <v>-2.1244746226440632</v>
      </c>
      <c r="F438">
        <v>437</v>
      </c>
      <c r="G438">
        <v>697.73</v>
      </c>
      <c r="H438" s="112">
        <v>260.73</v>
      </c>
      <c r="I438" s="51"/>
    </row>
    <row r="439" spans="1:9" x14ac:dyDescent="0.3">
      <c r="A439" s="178" t="s">
        <v>15683</v>
      </c>
      <c r="B439" t="s">
        <v>15684</v>
      </c>
      <c r="C439" t="s">
        <v>1439</v>
      </c>
      <c r="D439" t="s">
        <v>661</v>
      </c>
      <c r="E439" s="38">
        <v>-2.1567547524942263</v>
      </c>
      <c r="F439">
        <v>438</v>
      </c>
      <c r="G439">
        <v>426.86</v>
      </c>
      <c r="H439" s="112">
        <v>-11.139999999999986</v>
      </c>
      <c r="I439" s="51"/>
    </row>
    <row r="440" spans="1:9" x14ac:dyDescent="0.3">
      <c r="A440" s="178" t="s">
        <v>17479</v>
      </c>
      <c r="B440" t="s">
        <v>17200</v>
      </c>
      <c r="C440" t="s">
        <v>1372</v>
      </c>
      <c r="D440" t="s">
        <v>1373</v>
      </c>
      <c r="E440" s="38">
        <v>-2.173271741137472</v>
      </c>
      <c r="F440">
        <v>439</v>
      </c>
      <c r="G440">
        <v>325.95</v>
      </c>
      <c r="H440" s="112">
        <v>-113.05000000000001</v>
      </c>
      <c r="I440" s="51"/>
    </row>
    <row r="441" spans="1:9" x14ac:dyDescent="0.3">
      <c r="A441" t="s">
        <v>12475</v>
      </c>
      <c r="B441" t="s">
        <v>11220</v>
      </c>
      <c r="C441" t="s">
        <v>1416</v>
      </c>
      <c r="D441" t="s">
        <v>1373</v>
      </c>
      <c r="E441" s="38">
        <v>-2.1762379813250581</v>
      </c>
      <c r="F441">
        <v>440</v>
      </c>
      <c r="G441">
        <v>483.61</v>
      </c>
      <c r="H441" s="112">
        <v>43.610000000000014</v>
      </c>
      <c r="I441" s="51"/>
    </row>
    <row r="442" spans="1:9" x14ac:dyDescent="0.3">
      <c r="A442" t="s">
        <v>4620</v>
      </c>
      <c r="B442" t="s">
        <v>1143</v>
      </c>
      <c r="C442" t="s">
        <v>1386</v>
      </c>
      <c r="D442" t="s">
        <v>1373</v>
      </c>
      <c r="E442" s="38">
        <v>-2.1780041147546902</v>
      </c>
      <c r="F442">
        <v>441</v>
      </c>
      <c r="G442">
        <v>688.77</v>
      </c>
      <c r="H442" s="112">
        <v>247.76999999999998</v>
      </c>
      <c r="I442" s="51"/>
    </row>
    <row r="443" spans="1:9" x14ac:dyDescent="0.3">
      <c r="A443" s="178" t="s">
        <v>17693</v>
      </c>
      <c r="B443" t="s">
        <v>17163</v>
      </c>
      <c r="C443" t="s">
        <v>1392</v>
      </c>
      <c r="D443" t="s">
        <v>1396</v>
      </c>
      <c r="E443" s="38">
        <v>-2.1804420193096359</v>
      </c>
      <c r="F443">
        <v>442</v>
      </c>
      <c r="G443">
        <v>352.14</v>
      </c>
      <c r="H443" s="112">
        <v>-89.860000000000014</v>
      </c>
      <c r="I443" s="51"/>
    </row>
    <row r="444" spans="1:9" x14ac:dyDescent="0.3">
      <c r="A444" t="s">
        <v>13887</v>
      </c>
      <c r="B444" t="s">
        <v>11265</v>
      </c>
      <c r="C444" t="s">
        <v>1416</v>
      </c>
      <c r="D444" t="s">
        <v>1373</v>
      </c>
      <c r="E444" s="38">
        <v>-2.1848264076920798</v>
      </c>
      <c r="F444">
        <v>443</v>
      </c>
      <c r="G444">
        <v>723.02</v>
      </c>
      <c r="H444" s="112">
        <v>280.02</v>
      </c>
      <c r="I444" s="51"/>
    </row>
    <row r="445" spans="1:9" x14ac:dyDescent="0.3">
      <c r="A445" s="178" t="s">
        <v>15757</v>
      </c>
      <c r="B445" t="s">
        <v>15026</v>
      </c>
      <c r="C445" t="s">
        <v>1389</v>
      </c>
      <c r="D445" t="s">
        <v>661</v>
      </c>
      <c r="E445" s="38">
        <v>-2.1857331473196955</v>
      </c>
      <c r="F445">
        <v>444</v>
      </c>
      <c r="G445">
        <v>398.75</v>
      </c>
      <c r="H445" s="112">
        <v>-45.25</v>
      </c>
      <c r="I445" s="51"/>
    </row>
    <row r="446" spans="1:9" x14ac:dyDescent="0.3">
      <c r="A446" s="178" t="s">
        <v>16134</v>
      </c>
      <c r="B446" t="s">
        <v>15013</v>
      </c>
      <c r="C446" t="s">
        <v>1526</v>
      </c>
      <c r="D446" t="s">
        <v>1380</v>
      </c>
      <c r="E446" s="38">
        <v>-2.2082561192014758</v>
      </c>
      <c r="F446">
        <v>445</v>
      </c>
      <c r="G446">
        <v>350.27</v>
      </c>
      <c r="H446" s="112">
        <v>-94.730000000000018</v>
      </c>
      <c r="I446" s="51"/>
    </row>
    <row r="447" spans="1:9" x14ac:dyDescent="0.3">
      <c r="A447" s="213" t="s">
        <v>2901</v>
      </c>
      <c r="B447" t="s">
        <v>634</v>
      </c>
      <c r="C447" t="s">
        <v>1470</v>
      </c>
      <c r="D447" t="s">
        <v>1396</v>
      </c>
      <c r="E447" s="38">
        <v>-2.2466506558904693</v>
      </c>
      <c r="F447">
        <v>446</v>
      </c>
      <c r="G447">
        <v>654</v>
      </c>
      <c r="H447" s="112">
        <v>208</v>
      </c>
      <c r="I447" s="51"/>
    </row>
    <row r="448" spans="1:9" x14ac:dyDescent="0.3">
      <c r="A448" s="178" t="s">
        <v>16832</v>
      </c>
      <c r="B448" t="s">
        <v>14298</v>
      </c>
      <c r="C448" t="s">
        <v>1434</v>
      </c>
      <c r="D448" t="s">
        <v>1380</v>
      </c>
      <c r="E448" s="38">
        <v>-2.2496164412828916</v>
      </c>
      <c r="F448">
        <v>447</v>
      </c>
      <c r="G448">
        <v>477.48</v>
      </c>
      <c r="H448" s="112">
        <v>30.480000000000018</v>
      </c>
      <c r="I448" s="51"/>
    </row>
    <row r="449" spans="1:9" x14ac:dyDescent="0.3">
      <c r="A449" s="178" t="s">
        <v>2572</v>
      </c>
      <c r="B449" t="s">
        <v>17</v>
      </c>
      <c r="C449" t="s">
        <v>1430</v>
      </c>
      <c r="D449" t="s">
        <v>1424</v>
      </c>
      <c r="E449" s="38">
        <v>-2.3148468884840105</v>
      </c>
      <c r="F449">
        <v>448</v>
      </c>
      <c r="G449">
        <v>999</v>
      </c>
      <c r="H449" s="112">
        <v>551</v>
      </c>
      <c r="I449" s="51"/>
    </row>
    <row r="450" spans="1:9" x14ac:dyDescent="0.3">
      <c r="A450" s="178" t="s">
        <v>10580</v>
      </c>
      <c r="B450" t="s">
        <v>10581</v>
      </c>
      <c r="C450" t="s">
        <v>1426</v>
      </c>
      <c r="D450" t="s">
        <v>660</v>
      </c>
      <c r="E450" s="38">
        <v>-2.4121401349379714</v>
      </c>
      <c r="F450">
        <v>449</v>
      </c>
      <c r="G450">
        <v>565.16</v>
      </c>
      <c r="H450" s="112">
        <v>116.15999999999997</v>
      </c>
      <c r="I450" s="51"/>
    </row>
    <row r="451" spans="1:9" x14ac:dyDescent="0.3">
      <c r="A451" s="178" t="s">
        <v>15963</v>
      </c>
      <c r="B451" t="s">
        <v>15028</v>
      </c>
      <c r="C451" t="s">
        <v>1526</v>
      </c>
      <c r="D451" t="s">
        <v>1396</v>
      </c>
      <c r="E451" s="38">
        <v>-2.4607033689809992</v>
      </c>
      <c r="F451">
        <v>450</v>
      </c>
      <c r="G451">
        <v>465.48</v>
      </c>
      <c r="H451" s="112">
        <v>15.480000000000018</v>
      </c>
      <c r="I451" s="51"/>
    </row>
    <row r="452" spans="1:9" x14ac:dyDescent="0.3">
      <c r="A452" s="178" t="s">
        <v>20045</v>
      </c>
      <c r="B452" t="s">
        <v>14247</v>
      </c>
      <c r="C452" t="s">
        <v>1409</v>
      </c>
      <c r="D452" t="s">
        <v>1373</v>
      </c>
      <c r="E452" s="38">
        <v>-2.622798936243413</v>
      </c>
      <c r="F452">
        <v>451</v>
      </c>
      <c r="G452">
        <v>749.98</v>
      </c>
      <c r="H452" s="112">
        <v>298.98</v>
      </c>
      <c r="I452" s="51"/>
    </row>
    <row r="453" spans="1:9" x14ac:dyDescent="0.3">
      <c r="A453" s="178" t="s">
        <v>14123</v>
      </c>
      <c r="B453" t="s">
        <v>13950</v>
      </c>
      <c r="C453" t="s">
        <v>1402</v>
      </c>
      <c r="D453" t="s">
        <v>1373</v>
      </c>
      <c r="E453" s="38">
        <v>-2.7197193140471403</v>
      </c>
      <c r="F453">
        <v>452</v>
      </c>
      <c r="G453">
        <v>698.57</v>
      </c>
      <c r="H453" s="112">
        <v>246.57000000000005</v>
      </c>
      <c r="I453" s="51"/>
    </row>
    <row r="454" spans="1:9" x14ac:dyDescent="0.3">
      <c r="A454" s="178" t="s">
        <v>2046</v>
      </c>
      <c r="B454" t="s">
        <v>251</v>
      </c>
      <c r="C454" t="s">
        <v>1449</v>
      </c>
      <c r="D454" t="s">
        <v>1431</v>
      </c>
      <c r="E454" s="38">
        <v>-2.7218319347751825</v>
      </c>
      <c r="F454">
        <v>453</v>
      </c>
      <c r="G454">
        <v>501.82</v>
      </c>
      <c r="H454" s="112">
        <v>48.819999999999993</v>
      </c>
      <c r="I454" s="51"/>
    </row>
    <row r="455" spans="1:9" x14ac:dyDescent="0.3">
      <c r="A455" s="178" t="s">
        <v>16490</v>
      </c>
      <c r="B455" t="s">
        <v>14297</v>
      </c>
      <c r="C455" t="s">
        <v>1509</v>
      </c>
      <c r="D455" t="s">
        <v>1424</v>
      </c>
      <c r="E455" s="38">
        <v>-2.733972029392493</v>
      </c>
      <c r="F455">
        <v>454</v>
      </c>
      <c r="G455">
        <v>747.86</v>
      </c>
      <c r="H455" s="112">
        <v>293.86</v>
      </c>
      <c r="I455" s="51"/>
    </row>
    <row r="456" spans="1:9" x14ac:dyDescent="0.3">
      <c r="A456" s="65" t="s">
        <v>13716</v>
      </c>
      <c r="B456" t="s">
        <v>11550</v>
      </c>
      <c r="C456" t="s">
        <v>1526</v>
      </c>
      <c r="D456" t="s">
        <v>1424</v>
      </c>
      <c r="E456" s="38">
        <v>-2.7978285022504128</v>
      </c>
      <c r="F456">
        <v>455</v>
      </c>
      <c r="G456">
        <v>438.07</v>
      </c>
      <c r="H456" s="112">
        <v>-16.930000000000007</v>
      </c>
      <c r="I456" s="51"/>
    </row>
    <row r="457" spans="1:9" x14ac:dyDescent="0.3">
      <c r="A457" t="s">
        <v>12563</v>
      </c>
      <c r="B457" t="s">
        <v>11269</v>
      </c>
      <c r="C457" t="s">
        <v>1413</v>
      </c>
      <c r="D457" t="s">
        <v>1373</v>
      </c>
      <c r="E457" s="38">
        <v>-2.8051158115426058</v>
      </c>
      <c r="F457">
        <v>456</v>
      </c>
      <c r="G457">
        <v>746.61</v>
      </c>
      <c r="H457" s="112">
        <v>290.61</v>
      </c>
      <c r="I457" s="51"/>
    </row>
    <row r="458" spans="1:9" x14ac:dyDescent="0.3">
      <c r="A458" t="s">
        <v>3402</v>
      </c>
      <c r="B458" t="s">
        <v>3403</v>
      </c>
      <c r="C458" t="s">
        <v>1439</v>
      </c>
      <c r="D458" t="s">
        <v>1424</v>
      </c>
      <c r="E458" s="38">
        <v>-2.8328438208185109</v>
      </c>
      <c r="F458">
        <v>457</v>
      </c>
      <c r="G458">
        <v>531.89</v>
      </c>
      <c r="H458" s="112">
        <v>74.889999999999986</v>
      </c>
      <c r="I458" s="51"/>
    </row>
    <row r="459" spans="1:9" x14ac:dyDescent="0.3">
      <c r="A459" s="178" t="s">
        <v>9200</v>
      </c>
      <c r="B459" t="s">
        <v>9201</v>
      </c>
      <c r="C459" t="s">
        <v>1439</v>
      </c>
      <c r="D459" t="s">
        <v>1380</v>
      </c>
      <c r="E459" s="38">
        <v>-2.8640424239899684</v>
      </c>
      <c r="F459">
        <v>458</v>
      </c>
      <c r="G459">
        <v>93.73</v>
      </c>
      <c r="H459" s="112">
        <v>-364.27</v>
      </c>
      <c r="I459" s="51"/>
    </row>
    <row r="460" spans="1:9" x14ac:dyDescent="0.3">
      <c r="A460" s="178" t="s">
        <v>1958</v>
      </c>
      <c r="B460" t="s">
        <v>26</v>
      </c>
      <c r="C460" t="s">
        <v>1531</v>
      </c>
      <c r="D460" t="s">
        <v>660</v>
      </c>
      <c r="E460" s="38">
        <v>-2.8958115610335349</v>
      </c>
      <c r="F460">
        <v>459</v>
      </c>
      <c r="G460">
        <v>287.18</v>
      </c>
      <c r="H460" s="112">
        <v>-171.82</v>
      </c>
      <c r="I460" s="51"/>
    </row>
    <row r="461" spans="1:9" x14ac:dyDescent="0.3">
      <c r="A461" s="178" t="s">
        <v>9548</v>
      </c>
      <c r="B461" t="s">
        <v>9549</v>
      </c>
      <c r="C461" t="s">
        <v>1389</v>
      </c>
      <c r="D461" t="s">
        <v>661</v>
      </c>
      <c r="E461" s="38">
        <v>-2.9010753295152929</v>
      </c>
      <c r="F461">
        <v>460</v>
      </c>
      <c r="G461">
        <v>421.34</v>
      </c>
      <c r="H461" s="112">
        <v>-38.660000000000025</v>
      </c>
      <c r="I461" s="51"/>
    </row>
    <row r="462" spans="1:9" x14ac:dyDescent="0.3">
      <c r="A462" s="178" t="s">
        <v>2470</v>
      </c>
      <c r="B462" t="s">
        <v>994</v>
      </c>
      <c r="C462" t="s">
        <v>1437</v>
      </c>
      <c r="D462" t="s">
        <v>1373</v>
      </c>
      <c r="E462" s="38">
        <v>-2.9040834651782244</v>
      </c>
      <c r="F462">
        <v>461</v>
      </c>
      <c r="G462">
        <v>334.77</v>
      </c>
      <c r="H462" s="112">
        <v>-126.23000000000002</v>
      </c>
      <c r="I462" s="51"/>
    </row>
    <row r="463" spans="1:9" x14ac:dyDescent="0.3">
      <c r="A463" s="178" t="s">
        <v>2049</v>
      </c>
      <c r="B463" t="s">
        <v>66</v>
      </c>
      <c r="C463" t="s">
        <v>1437</v>
      </c>
      <c r="D463" t="s">
        <v>1380</v>
      </c>
      <c r="E463" s="38">
        <v>-2.939780905492142</v>
      </c>
      <c r="F463">
        <v>462</v>
      </c>
      <c r="G463">
        <v>308.02</v>
      </c>
      <c r="H463" s="112">
        <v>-153.98000000000002</v>
      </c>
      <c r="I463" s="51"/>
    </row>
    <row r="464" spans="1:9" x14ac:dyDescent="0.3">
      <c r="A464" t="s">
        <v>8256</v>
      </c>
      <c r="B464" t="s">
        <v>8747</v>
      </c>
      <c r="C464" t="s">
        <v>1446</v>
      </c>
      <c r="D464" t="s">
        <v>1373</v>
      </c>
      <c r="E464" s="38">
        <v>-2.9745224313271756</v>
      </c>
      <c r="F464">
        <v>463</v>
      </c>
      <c r="G464">
        <v>393.3</v>
      </c>
      <c r="H464" s="112">
        <v>-69.699999999999989</v>
      </c>
      <c r="I464" s="51"/>
    </row>
    <row r="465" spans="1:9" x14ac:dyDescent="0.3">
      <c r="A465" s="178" t="s">
        <v>14169</v>
      </c>
      <c r="B465" t="s">
        <v>13951</v>
      </c>
      <c r="C465" t="s">
        <v>1470</v>
      </c>
      <c r="D465" t="s">
        <v>1373</v>
      </c>
      <c r="E465" s="38">
        <v>-2.9849628871080145</v>
      </c>
      <c r="F465">
        <v>464</v>
      </c>
      <c r="G465">
        <v>999</v>
      </c>
      <c r="H465" s="112">
        <v>535</v>
      </c>
      <c r="I465" s="51"/>
    </row>
    <row r="466" spans="1:9" x14ac:dyDescent="0.3">
      <c r="A466" s="213" t="s">
        <v>19902</v>
      </c>
      <c r="B466" t="s">
        <v>11190</v>
      </c>
      <c r="C466" t="s">
        <v>1434</v>
      </c>
      <c r="D466" t="s">
        <v>661</v>
      </c>
      <c r="E466" s="38">
        <v>-3.0029967583424932</v>
      </c>
      <c r="F466">
        <v>465</v>
      </c>
      <c r="G466">
        <v>529.20000000000005</v>
      </c>
      <c r="H466" s="112">
        <v>64.200000000000045</v>
      </c>
      <c r="I466" s="51"/>
    </row>
    <row r="467" spans="1:9" x14ac:dyDescent="0.3">
      <c r="A467" s="178" t="s">
        <v>2009</v>
      </c>
      <c r="B467" t="s">
        <v>621</v>
      </c>
      <c r="C467" t="s">
        <v>1470</v>
      </c>
      <c r="D467" t="s">
        <v>1380</v>
      </c>
      <c r="E467" s="38">
        <v>-3.0060706566960063</v>
      </c>
      <c r="F467">
        <v>466</v>
      </c>
      <c r="G467">
        <v>610.04999999999995</v>
      </c>
      <c r="H467" s="112">
        <v>144.04999999999995</v>
      </c>
      <c r="I467" s="51"/>
    </row>
    <row r="468" spans="1:9" x14ac:dyDescent="0.3">
      <c r="A468" s="178" t="s">
        <v>13445</v>
      </c>
      <c r="B468" t="s">
        <v>11713</v>
      </c>
      <c r="C468" t="s">
        <v>1464</v>
      </c>
      <c r="D468" t="s">
        <v>1380</v>
      </c>
      <c r="E468" s="38">
        <v>-3.0854621044410013</v>
      </c>
      <c r="F468">
        <v>467</v>
      </c>
      <c r="G468">
        <v>631</v>
      </c>
      <c r="H468" s="112">
        <v>164</v>
      </c>
      <c r="I468" s="51"/>
    </row>
    <row r="469" spans="1:9" x14ac:dyDescent="0.3">
      <c r="A469" s="178" t="s">
        <v>3509</v>
      </c>
      <c r="B469" t="s">
        <v>1296</v>
      </c>
      <c r="C469" t="s">
        <v>1416</v>
      </c>
      <c r="D469" t="s">
        <v>1380</v>
      </c>
      <c r="E469" s="38">
        <v>-3.109478332963044</v>
      </c>
      <c r="F469">
        <v>468</v>
      </c>
      <c r="G469">
        <v>402.82</v>
      </c>
      <c r="H469" s="112">
        <v>-65.180000000000007</v>
      </c>
      <c r="I469" s="51"/>
    </row>
    <row r="470" spans="1:9" x14ac:dyDescent="0.3">
      <c r="A470" s="178" t="s">
        <v>17034</v>
      </c>
      <c r="B470" t="s">
        <v>14270</v>
      </c>
      <c r="C470" t="s">
        <v>1395</v>
      </c>
      <c r="D470" t="s">
        <v>1373</v>
      </c>
      <c r="E470" s="38">
        <v>-3.1474078248256516</v>
      </c>
      <c r="F470">
        <v>469</v>
      </c>
      <c r="G470">
        <v>999</v>
      </c>
      <c r="H470" s="112">
        <v>530</v>
      </c>
      <c r="I470" s="51"/>
    </row>
    <row r="471" spans="1:9" x14ac:dyDescent="0.3">
      <c r="A471" s="178" t="s">
        <v>12083</v>
      </c>
      <c r="B471" t="s">
        <v>11598</v>
      </c>
      <c r="C471" t="s">
        <v>1526</v>
      </c>
      <c r="D471" t="s">
        <v>1424</v>
      </c>
      <c r="E471" s="38">
        <v>-3.1525307600047991</v>
      </c>
      <c r="F471">
        <v>470</v>
      </c>
      <c r="G471">
        <v>745.48</v>
      </c>
      <c r="H471" s="112">
        <v>275.48</v>
      </c>
      <c r="I471" s="51"/>
    </row>
    <row r="472" spans="1:9" x14ac:dyDescent="0.3">
      <c r="A472" s="178" t="s">
        <v>2875</v>
      </c>
      <c r="B472" t="s">
        <v>1114</v>
      </c>
      <c r="C472" t="s">
        <v>1565</v>
      </c>
      <c r="D472" t="s">
        <v>1373</v>
      </c>
      <c r="E472" s="38">
        <v>-3.3224088316890095</v>
      </c>
      <c r="F472">
        <v>471</v>
      </c>
      <c r="G472">
        <v>235.18</v>
      </c>
      <c r="H472" s="112">
        <v>-235.82</v>
      </c>
      <c r="I472" s="51"/>
    </row>
    <row r="473" spans="1:9" x14ac:dyDescent="0.3">
      <c r="A473" s="178" t="s">
        <v>15227</v>
      </c>
      <c r="B473" t="s">
        <v>14208</v>
      </c>
      <c r="C473" t="s">
        <v>1470</v>
      </c>
      <c r="D473" t="s">
        <v>1373</v>
      </c>
      <c r="E473" s="38">
        <v>-3.3695826785238232</v>
      </c>
      <c r="F473">
        <v>472</v>
      </c>
      <c r="G473">
        <v>729.05</v>
      </c>
      <c r="H473" s="112">
        <v>257.04999999999995</v>
      </c>
      <c r="I473" s="51"/>
    </row>
    <row r="474" spans="1:9" x14ac:dyDescent="0.3">
      <c r="A474" s="265" t="s">
        <v>1715</v>
      </c>
      <c r="B474" s="260" t="s">
        <v>223</v>
      </c>
      <c r="C474" s="260" t="s">
        <v>1376</v>
      </c>
      <c r="D474" s="260" t="s">
        <v>1424</v>
      </c>
      <c r="E474" s="261">
        <v>-3.3705479983924027</v>
      </c>
      <c r="F474" s="260">
        <v>473</v>
      </c>
      <c r="G474" s="260">
        <v>515.92999999999995</v>
      </c>
      <c r="H474" s="112">
        <v>42.92999999999995</v>
      </c>
      <c r="I474" s="51"/>
    </row>
    <row r="475" spans="1:9" x14ac:dyDescent="0.3">
      <c r="A475" t="s">
        <v>11444</v>
      </c>
      <c r="B475" t="s">
        <v>11223</v>
      </c>
      <c r="C475" t="s">
        <v>1395</v>
      </c>
      <c r="D475" t="s">
        <v>1373</v>
      </c>
      <c r="E475" s="38">
        <v>-3.3720348534976283</v>
      </c>
      <c r="F475">
        <v>474</v>
      </c>
      <c r="G475">
        <v>393.48</v>
      </c>
      <c r="H475" s="112">
        <v>-80.519999999999982</v>
      </c>
      <c r="I475" s="51"/>
    </row>
    <row r="476" spans="1:9" x14ac:dyDescent="0.3">
      <c r="A476" s="178" t="s">
        <v>2349</v>
      </c>
      <c r="B476" t="s">
        <v>576</v>
      </c>
      <c r="C476" t="s">
        <v>1398</v>
      </c>
      <c r="D476" t="s">
        <v>1380</v>
      </c>
      <c r="E476" s="38">
        <v>-3.3898453206803092</v>
      </c>
      <c r="F476">
        <v>475</v>
      </c>
      <c r="G476">
        <v>999</v>
      </c>
      <c r="H476" s="112">
        <v>524</v>
      </c>
      <c r="I476" s="51"/>
    </row>
    <row r="477" spans="1:9" x14ac:dyDescent="0.3">
      <c r="A477" s="65" t="s">
        <v>13910</v>
      </c>
      <c r="B477" t="s">
        <v>11581</v>
      </c>
      <c r="C477" t="s">
        <v>1409</v>
      </c>
      <c r="D477" t="s">
        <v>1424</v>
      </c>
      <c r="E477" s="38">
        <v>-3.4363051833574092</v>
      </c>
      <c r="F477">
        <v>476</v>
      </c>
      <c r="G477">
        <v>420.8</v>
      </c>
      <c r="H477" s="112">
        <v>-55.199999999999989</v>
      </c>
      <c r="I477" s="51"/>
    </row>
    <row r="478" spans="1:9" x14ac:dyDescent="0.3">
      <c r="A478" s="65" t="s">
        <v>20138</v>
      </c>
      <c r="B478" t="s">
        <v>17160</v>
      </c>
      <c r="C478" t="s">
        <v>1426</v>
      </c>
      <c r="D478" t="s">
        <v>1424</v>
      </c>
      <c r="E478" s="38">
        <v>-3.4429736237791007</v>
      </c>
      <c r="F478">
        <v>477</v>
      </c>
      <c r="G478">
        <v>298.82</v>
      </c>
      <c r="H478" s="112">
        <v>-178.18</v>
      </c>
      <c r="I478" s="51"/>
    </row>
    <row r="479" spans="1:9" x14ac:dyDescent="0.3">
      <c r="A479" s="260" t="s">
        <v>12330</v>
      </c>
      <c r="B479" s="260" t="s">
        <v>11214</v>
      </c>
      <c r="C479" s="260" t="s">
        <v>1416</v>
      </c>
      <c r="D479" s="260" t="s">
        <v>1373</v>
      </c>
      <c r="E479" s="261">
        <v>-3.4554160641274985</v>
      </c>
      <c r="F479" s="260">
        <v>478</v>
      </c>
      <c r="G479" s="260">
        <v>577.16</v>
      </c>
      <c r="H479" s="112">
        <v>99.159999999999968</v>
      </c>
      <c r="I479" s="51"/>
    </row>
    <row r="480" spans="1:9" x14ac:dyDescent="0.3">
      <c r="A480" t="s">
        <v>16743</v>
      </c>
      <c r="B480" t="s">
        <v>14233</v>
      </c>
      <c r="C480" t="s">
        <v>1449</v>
      </c>
      <c r="D480" t="s">
        <v>1373</v>
      </c>
      <c r="E480" s="38">
        <v>-3.4647281031369976</v>
      </c>
      <c r="F480">
        <v>479</v>
      </c>
      <c r="G480">
        <v>564.89</v>
      </c>
      <c r="H480" s="112">
        <v>85.889999999999986</v>
      </c>
      <c r="I480" s="51"/>
    </row>
    <row r="481" spans="1:9" x14ac:dyDescent="0.3">
      <c r="A481" s="65" t="s">
        <v>3125</v>
      </c>
      <c r="B481" t="s">
        <v>1190</v>
      </c>
      <c r="C481" t="s">
        <v>1460</v>
      </c>
      <c r="D481" t="s">
        <v>1373</v>
      </c>
      <c r="E481" s="38">
        <v>-3.476108782365011</v>
      </c>
      <c r="F481">
        <v>480</v>
      </c>
      <c r="G481">
        <v>200.36</v>
      </c>
      <c r="H481" s="112">
        <v>-279.64</v>
      </c>
      <c r="I481" s="51"/>
    </row>
    <row r="482" spans="1:9" x14ac:dyDescent="0.3">
      <c r="A482" t="s">
        <v>11459</v>
      </c>
      <c r="B482" t="s">
        <v>11681</v>
      </c>
      <c r="C482" t="s">
        <v>1553</v>
      </c>
      <c r="D482" t="s">
        <v>1380</v>
      </c>
      <c r="E482" s="38">
        <v>-3.4841389893309858</v>
      </c>
      <c r="F482">
        <v>481</v>
      </c>
      <c r="G482">
        <v>750.93</v>
      </c>
      <c r="H482" s="112">
        <v>269.92999999999995</v>
      </c>
      <c r="I482" s="51"/>
    </row>
    <row r="483" spans="1:9" x14ac:dyDescent="0.3">
      <c r="A483" s="213" t="s">
        <v>1693</v>
      </c>
      <c r="B483" t="s">
        <v>508</v>
      </c>
      <c r="C483" t="s">
        <v>1395</v>
      </c>
      <c r="D483" t="s">
        <v>660</v>
      </c>
      <c r="E483" s="38">
        <v>-3.5078802653726306</v>
      </c>
      <c r="F483">
        <v>482</v>
      </c>
      <c r="G483">
        <v>535.75</v>
      </c>
      <c r="H483" s="112">
        <v>53.75</v>
      </c>
      <c r="I483" s="51"/>
    </row>
    <row r="484" spans="1:9" x14ac:dyDescent="0.3">
      <c r="A484" s="178" t="s">
        <v>13733</v>
      </c>
      <c r="B484" t="s">
        <v>11501</v>
      </c>
      <c r="C484" t="s">
        <v>1416</v>
      </c>
      <c r="D484" t="s">
        <v>1431</v>
      </c>
      <c r="E484" s="38">
        <v>-3.5142549050359158</v>
      </c>
      <c r="F484">
        <v>483</v>
      </c>
      <c r="G484">
        <v>549.92999999999995</v>
      </c>
      <c r="H484" s="112">
        <v>66.92999999999995</v>
      </c>
      <c r="I484" s="51"/>
    </row>
    <row r="485" spans="1:9" x14ac:dyDescent="0.3">
      <c r="A485" s="65" t="s">
        <v>20264</v>
      </c>
      <c r="B485" t="s">
        <v>17269</v>
      </c>
      <c r="C485" t="s">
        <v>1376</v>
      </c>
      <c r="D485" t="s">
        <v>1373</v>
      </c>
      <c r="E485" s="38">
        <v>-3.5380073191134205</v>
      </c>
      <c r="F485">
        <v>484</v>
      </c>
      <c r="G485">
        <v>677.09</v>
      </c>
      <c r="H485" s="112">
        <v>193.09000000000003</v>
      </c>
      <c r="I485" s="51"/>
    </row>
    <row r="486" spans="1:9" x14ac:dyDescent="0.3">
      <c r="A486" s="178" t="s">
        <v>13882</v>
      </c>
      <c r="B486" t="s">
        <v>11622</v>
      </c>
      <c r="C486" t="s">
        <v>1439</v>
      </c>
      <c r="D486" t="s">
        <v>1424</v>
      </c>
      <c r="E486" s="38">
        <v>-3.5786986203825855</v>
      </c>
      <c r="F486">
        <v>485</v>
      </c>
      <c r="G486">
        <v>749.59</v>
      </c>
      <c r="H486" s="112">
        <v>264.59000000000003</v>
      </c>
      <c r="I486" s="51"/>
    </row>
    <row r="487" spans="1:9" x14ac:dyDescent="0.3">
      <c r="A487" s="178" t="s">
        <v>12314</v>
      </c>
      <c r="B487" t="s">
        <v>11618</v>
      </c>
      <c r="C487" t="s">
        <v>1402</v>
      </c>
      <c r="D487" t="s">
        <v>1380</v>
      </c>
      <c r="E487" s="38">
        <v>-3.6251484588993188</v>
      </c>
      <c r="F487">
        <v>486</v>
      </c>
      <c r="G487">
        <v>721.2</v>
      </c>
      <c r="H487" s="112">
        <v>235.20000000000005</v>
      </c>
      <c r="I487" s="51"/>
    </row>
    <row r="488" spans="1:9" x14ac:dyDescent="0.3">
      <c r="A488" s="178" t="s">
        <v>3147</v>
      </c>
      <c r="B488" t="s">
        <v>1234</v>
      </c>
      <c r="C488" t="s">
        <v>1409</v>
      </c>
      <c r="D488" t="s">
        <v>1373</v>
      </c>
      <c r="E488" s="38">
        <v>-3.6874393946317143</v>
      </c>
      <c r="F488">
        <v>487</v>
      </c>
      <c r="G488">
        <v>999</v>
      </c>
      <c r="H488" s="112">
        <v>512</v>
      </c>
      <c r="I488" s="51"/>
    </row>
    <row r="489" spans="1:9" x14ac:dyDescent="0.3">
      <c r="A489" s="178" t="s">
        <v>8180</v>
      </c>
      <c r="B489" t="s">
        <v>8633</v>
      </c>
      <c r="C489" t="s">
        <v>1409</v>
      </c>
      <c r="D489" t="s">
        <v>1424</v>
      </c>
      <c r="E489" s="38">
        <v>-3.7062730739090677</v>
      </c>
      <c r="F489">
        <v>488</v>
      </c>
      <c r="G489">
        <v>653.02</v>
      </c>
      <c r="H489" s="112">
        <v>165.01999999999998</v>
      </c>
      <c r="I489" s="51"/>
    </row>
    <row r="490" spans="1:9" x14ac:dyDescent="0.3">
      <c r="A490" t="s">
        <v>13124</v>
      </c>
      <c r="B490" t="s">
        <v>13125</v>
      </c>
      <c r="C490" t="s">
        <v>1372</v>
      </c>
      <c r="D490" t="s">
        <v>1373</v>
      </c>
      <c r="E490" s="38">
        <v>-3.7230025034431344</v>
      </c>
      <c r="F490">
        <v>489</v>
      </c>
      <c r="G490">
        <v>189.52</v>
      </c>
      <c r="H490" s="112">
        <v>-299.48</v>
      </c>
      <c r="I490" s="51"/>
    </row>
    <row r="491" spans="1:9" x14ac:dyDescent="0.3">
      <c r="A491" s="65" t="s">
        <v>15516</v>
      </c>
      <c r="B491" t="s">
        <v>15517</v>
      </c>
      <c r="C491" t="s">
        <v>1405</v>
      </c>
      <c r="D491" t="s">
        <v>1373</v>
      </c>
      <c r="E491" s="38">
        <v>-3.7346685705692044</v>
      </c>
      <c r="F491">
        <v>490</v>
      </c>
      <c r="G491">
        <v>746.09</v>
      </c>
      <c r="H491" s="112">
        <v>256.09000000000003</v>
      </c>
      <c r="I491" s="51"/>
    </row>
    <row r="492" spans="1:9" x14ac:dyDescent="0.3">
      <c r="A492" t="s">
        <v>16945</v>
      </c>
      <c r="B492" t="s">
        <v>16946</v>
      </c>
      <c r="C492" t="s">
        <v>1376</v>
      </c>
      <c r="D492" t="s">
        <v>1373</v>
      </c>
      <c r="E492" s="38">
        <v>-3.7387941795880737</v>
      </c>
      <c r="F492">
        <v>491</v>
      </c>
      <c r="G492">
        <v>230.41</v>
      </c>
      <c r="H492" s="112">
        <v>-260.59000000000003</v>
      </c>
      <c r="I492" s="51"/>
    </row>
    <row r="493" spans="1:9" x14ac:dyDescent="0.3">
      <c r="A493" t="s">
        <v>14950</v>
      </c>
      <c r="B493" t="s">
        <v>14300</v>
      </c>
      <c r="C493" t="s">
        <v>1405</v>
      </c>
      <c r="D493" t="s">
        <v>1424</v>
      </c>
      <c r="E493" s="38">
        <v>-3.7489273123526825</v>
      </c>
      <c r="F493">
        <v>492</v>
      </c>
      <c r="G493">
        <v>696.66</v>
      </c>
      <c r="H493" s="112">
        <v>204.65999999999997</v>
      </c>
      <c r="I493" s="51"/>
    </row>
    <row r="494" spans="1:9" x14ac:dyDescent="0.3">
      <c r="A494" s="213" t="s">
        <v>13556</v>
      </c>
      <c r="B494" t="s">
        <v>13048</v>
      </c>
      <c r="C494" t="s">
        <v>1439</v>
      </c>
      <c r="D494" t="s">
        <v>660</v>
      </c>
      <c r="E494" s="38">
        <v>-3.7902319111891725</v>
      </c>
      <c r="F494">
        <v>493</v>
      </c>
      <c r="G494">
        <v>427.11</v>
      </c>
      <c r="H494" s="112">
        <v>-65.889999999999986</v>
      </c>
      <c r="I494" s="51"/>
    </row>
    <row r="495" spans="1:9" x14ac:dyDescent="0.3">
      <c r="A495" s="178" t="s">
        <v>4919</v>
      </c>
      <c r="B495" t="s">
        <v>1020</v>
      </c>
      <c r="C495" t="s">
        <v>1460</v>
      </c>
      <c r="D495" t="s">
        <v>1373</v>
      </c>
      <c r="E495" s="38">
        <v>-3.8401685286882126</v>
      </c>
      <c r="F495">
        <v>494</v>
      </c>
      <c r="G495">
        <v>742.93</v>
      </c>
      <c r="H495" s="112">
        <v>248.92999999999995</v>
      </c>
      <c r="I495" s="51"/>
    </row>
    <row r="496" spans="1:9" x14ac:dyDescent="0.3">
      <c r="A496" s="213" t="s">
        <v>14978</v>
      </c>
      <c r="B496" t="s">
        <v>14697</v>
      </c>
      <c r="C496" t="s">
        <v>1449</v>
      </c>
      <c r="D496" t="s">
        <v>1380</v>
      </c>
      <c r="E496" s="38">
        <v>-3.852486486601034</v>
      </c>
      <c r="F496">
        <v>495</v>
      </c>
      <c r="G496">
        <v>495.84</v>
      </c>
      <c r="H496" s="112">
        <v>0.83999999999997499</v>
      </c>
      <c r="I496" s="51"/>
    </row>
    <row r="497" spans="1:9" x14ac:dyDescent="0.3">
      <c r="A497" t="s">
        <v>2872</v>
      </c>
      <c r="B497" t="s">
        <v>228</v>
      </c>
      <c r="C497" t="s">
        <v>1437</v>
      </c>
      <c r="D497" t="s">
        <v>1424</v>
      </c>
      <c r="E497" s="38">
        <v>-3.8726738849190161</v>
      </c>
      <c r="F497">
        <v>496</v>
      </c>
      <c r="G497">
        <v>720.14</v>
      </c>
      <c r="H497" s="112">
        <v>224.14</v>
      </c>
      <c r="I497" s="51"/>
    </row>
    <row r="498" spans="1:9" x14ac:dyDescent="0.3">
      <c r="A498" s="265" t="s">
        <v>20083</v>
      </c>
      <c r="B498" s="260" t="s">
        <v>17161</v>
      </c>
      <c r="C498" s="260" t="s">
        <v>1392</v>
      </c>
      <c r="D498" s="260" t="s">
        <v>1380</v>
      </c>
      <c r="E498" s="261">
        <v>-3.911353140450414</v>
      </c>
      <c r="F498" s="260">
        <v>497</v>
      </c>
      <c r="G498" s="260">
        <v>688.59</v>
      </c>
      <c r="H498" s="112">
        <v>191.59000000000003</v>
      </c>
      <c r="I498" s="51"/>
    </row>
    <row r="499" spans="1:9" x14ac:dyDescent="0.3">
      <c r="A499" s="178" t="s">
        <v>2849</v>
      </c>
      <c r="B499" t="s">
        <v>1018</v>
      </c>
      <c r="C499" t="s">
        <v>1402</v>
      </c>
      <c r="D499" t="s">
        <v>1373</v>
      </c>
      <c r="E499" s="38">
        <v>-3.921999232584251</v>
      </c>
      <c r="F499">
        <v>498</v>
      </c>
      <c r="G499">
        <v>999</v>
      </c>
      <c r="H499" s="112">
        <v>501</v>
      </c>
      <c r="I499" s="51"/>
    </row>
    <row r="500" spans="1:9" x14ac:dyDescent="0.3">
      <c r="A500" s="178" t="s">
        <v>15898</v>
      </c>
      <c r="B500" t="s">
        <v>15899</v>
      </c>
      <c r="C500" t="s">
        <v>1449</v>
      </c>
      <c r="D500" t="s">
        <v>1373</v>
      </c>
      <c r="E500" s="38">
        <v>-3.9380004901971635</v>
      </c>
      <c r="F500">
        <v>499</v>
      </c>
      <c r="G500">
        <v>999</v>
      </c>
      <c r="H500" s="112">
        <v>500</v>
      </c>
      <c r="I500" s="51"/>
    </row>
    <row r="501" spans="1:9" x14ac:dyDescent="0.3">
      <c r="A501" t="s">
        <v>1657</v>
      </c>
      <c r="B501" t="s">
        <v>811</v>
      </c>
      <c r="C501" t="s">
        <v>1470</v>
      </c>
      <c r="D501" t="s">
        <v>1373</v>
      </c>
      <c r="E501" s="38">
        <v>-3.9445137610767853</v>
      </c>
      <c r="F501">
        <v>500</v>
      </c>
      <c r="G501">
        <v>749.61</v>
      </c>
      <c r="H501" s="112">
        <v>249.61</v>
      </c>
      <c r="I501" s="51"/>
    </row>
    <row r="502" spans="1:9" x14ac:dyDescent="0.3">
      <c r="A502" s="178" t="s">
        <v>16139</v>
      </c>
      <c r="B502" t="s">
        <v>14254</v>
      </c>
      <c r="C502" t="s">
        <v>1553</v>
      </c>
      <c r="D502" t="s">
        <v>1373</v>
      </c>
      <c r="E502" s="38">
        <v>-3.9451142258772718</v>
      </c>
      <c r="F502">
        <v>501</v>
      </c>
      <c r="G502">
        <v>999</v>
      </c>
      <c r="H502" s="112">
        <v>498</v>
      </c>
      <c r="I502" s="51"/>
    </row>
    <row r="503" spans="1:9" x14ac:dyDescent="0.3">
      <c r="A503" s="178" t="s">
        <v>16336</v>
      </c>
      <c r="B503" t="s">
        <v>16337</v>
      </c>
      <c r="C503" t="s">
        <v>1392</v>
      </c>
      <c r="D503" t="s">
        <v>1373</v>
      </c>
      <c r="E503" s="38">
        <v>-3.966118626697015</v>
      </c>
      <c r="F503">
        <v>502</v>
      </c>
      <c r="G503">
        <v>722.64</v>
      </c>
      <c r="H503" s="112">
        <v>220.64</v>
      </c>
      <c r="I503" s="51"/>
    </row>
    <row r="504" spans="1:9" x14ac:dyDescent="0.3">
      <c r="A504" t="s">
        <v>11157</v>
      </c>
      <c r="B504" t="s">
        <v>11158</v>
      </c>
      <c r="C504" t="s">
        <v>1565</v>
      </c>
      <c r="D504" t="s">
        <v>1380</v>
      </c>
      <c r="E504" s="38">
        <v>-4.0283580398269949</v>
      </c>
      <c r="F504">
        <v>503</v>
      </c>
      <c r="G504">
        <v>670.39</v>
      </c>
      <c r="H504" s="112">
        <v>167.39</v>
      </c>
      <c r="I504" s="51"/>
    </row>
    <row r="505" spans="1:9" x14ac:dyDescent="0.3">
      <c r="A505" s="178" t="s">
        <v>9476</v>
      </c>
      <c r="B505" t="s">
        <v>9477</v>
      </c>
      <c r="C505" t="s">
        <v>1416</v>
      </c>
      <c r="D505" t="s">
        <v>1373</v>
      </c>
      <c r="E505" s="38">
        <v>-4.0731910596236371</v>
      </c>
      <c r="F505">
        <v>504</v>
      </c>
      <c r="G505">
        <v>999</v>
      </c>
      <c r="H505" s="112">
        <v>495</v>
      </c>
      <c r="I505" s="51"/>
    </row>
    <row r="506" spans="1:9" x14ac:dyDescent="0.3">
      <c r="A506" s="178" t="s">
        <v>16860</v>
      </c>
      <c r="B506" t="s">
        <v>14263</v>
      </c>
      <c r="C506" t="s">
        <v>1434</v>
      </c>
      <c r="D506" t="s">
        <v>1373</v>
      </c>
      <c r="E506" s="38">
        <v>-4.0910561694594749</v>
      </c>
      <c r="F506">
        <v>505</v>
      </c>
      <c r="G506">
        <v>999</v>
      </c>
      <c r="H506" s="112">
        <v>494</v>
      </c>
      <c r="I506" s="51"/>
    </row>
    <row r="507" spans="1:9" x14ac:dyDescent="0.3">
      <c r="A507" s="265" t="s">
        <v>15246</v>
      </c>
      <c r="B507" s="260" t="s">
        <v>15247</v>
      </c>
      <c r="C507" s="260" t="s">
        <v>1392</v>
      </c>
      <c r="D507" s="260" t="s">
        <v>1373</v>
      </c>
      <c r="E507" s="261">
        <v>-4.1118824338885371</v>
      </c>
      <c r="F507" s="260">
        <v>506</v>
      </c>
      <c r="G507" s="260">
        <v>302.66000000000003</v>
      </c>
      <c r="H507" s="112">
        <v>-203.33999999999997</v>
      </c>
      <c r="I507" s="51"/>
    </row>
    <row r="508" spans="1:9" x14ac:dyDescent="0.3">
      <c r="A508" s="178" t="s">
        <v>15545</v>
      </c>
      <c r="B508" t="s">
        <v>15041</v>
      </c>
      <c r="C508" t="s">
        <v>1481</v>
      </c>
      <c r="D508" t="s">
        <v>1373</v>
      </c>
      <c r="E508" s="38">
        <v>-4.1230600649059275</v>
      </c>
      <c r="F508">
        <v>507</v>
      </c>
      <c r="G508">
        <v>359.55</v>
      </c>
      <c r="H508" s="112">
        <v>-147.44999999999999</v>
      </c>
      <c r="I508" s="51"/>
    </row>
    <row r="509" spans="1:9" x14ac:dyDescent="0.3">
      <c r="A509" t="s">
        <v>14553</v>
      </c>
      <c r="B509" t="s">
        <v>14203</v>
      </c>
      <c r="C509" t="s">
        <v>1470</v>
      </c>
      <c r="D509" t="s">
        <v>1373</v>
      </c>
      <c r="E509" s="38">
        <v>-4.1299700964032757</v>
      </c>
      <c r="F509">
        <v>508</v>
      </c>
      <c r="G509">
        <v>558.11</v>
      </c>
      <c r="H509" s="112">
        <v>50.110000000000014</v>
      </c>
      <c r="I509" s="51"/>
    </row>
    <row r="510" spans="1:9" x14ac:dyDescent="0.3">
      <c r="A510" t="s">
        <v>5571</v>
      </c>
      <c r="B510" t="s">
        <v>1317</v>
      </c>
      <c r="C510" t="s">
        <v>1460</v>
      </c>
      <c r="D510" t="s">
        <v>1373</v>
      </c>
      <c r="E510" s="38">
        <v>-4.1639687578443665</v>
      </c>
      <c r="F510">
        <v>509</v>
      </c>
      <c r="G510">
        <v>659.77</v>
      </c>
      <c r="H510" s="112">
        <v>150.76999999999998</v>
      </c>
      <c r="I510" s="51"/>
    </row>
    <row r="511" spans="1:9" x14ac:dyDescent="0.3">
      <c r="A511" s="65" t="s">
        <v>16562</v>
      </c>
      <c r="B511" t="s">
        <v>14679</v>
      </c>
      <c r="C511" t="s">
        <v>1439</v>
      </c>
      <c r="D511" t="s">
        <v>1424</v>
      </c>
      <c r="E511" s="38">
        <v>-4.181013386860168</v>
      </c>
      <c r="F511">
        <v>510</v>
      </c>
      <c r="G511">
        <v>737.82</v>
      </c>
      <c r="H511" s="112">
        <v>227.82000000000005</v>
      </c>
      <c r="I511" s="51"/>
    </row>
    <row r="512" spans="1:9" x14ac:dyDescent="0.3">
      <c r="A512" s="178" t="s">
        <v>12645</v>
      </c>
      <c r="B512" t="s">
        <v>11199</v>
      </c>
      <c r="C512" t="s">
        <v>1449</v>
      </c>
      <c r="D512" t="s">
        <v>1373</v>
      </c>
      <c r="E512" s="38">
        <v>-4.2491977261134064</v>
      </c>
      <c r="F512">
        <v>511</v>
      </c>
      <c r="G512">
        <v>648.92999999999995</v>
      </c>
      <c r="H512" s="112">
        <v>137.92999999999995</v>
      </c>
      <c r="I512" s="51"/>
    </row>
    <row r="513" spans="1:9" x14ac:dyDescent="0.3">
      <c r="A513" s="178" t="s">
        <v>20054</v>
      </c>
      <c r="B513" t="s">
        <v>17276</v>
      </c>
      <c r="C513" t="s">
        <v>1392</v>
      </c>
      <c r="D513" t="s">
        <v>1373</v>
      </c>
      <c r="E513" s="38">
        <v>-4.3264984636330857</v>
      </c>
      <c r="F513">
        <v>512</v>
      </c>
      <c r="G513">
        <v>720.57</v>
      </c>
      <c r="H513" s="112">
        <v>208.57000000000005</v>
      </c>
      <c r="I513" s="51"/>
    </row>
    <row r="514" spans="1:9" x14ac:dyDescent="0.3">
      <c r="A514" s="178" t="s">
        <v>3122</v>
      </c>
      <c r="B514" t="s">
        <v>1017</v>
      </c>
      <c r="C514" t="s">
        <v>1460</v>
      </c>
      <c r="D514" t="s">
        <v>1373</v>
      </c>
      <c r="E514" s="38">
        <v>-4.4173669422238513</v>
      </c>
      <c r="F514">
        <v>513</v>
      </c>
      <c r="G514">
        <v>106.27</v>
      </c>
      <c r="H514" s="112">
        <v>-406.73</v>
      </c>
      <c r="I514" s="51"/>
    </row>
    <row r="515" spans="1:9" x14ac:dyDescent="0.3">
      <c r="A515" s="213" t="s">
        <v>2455</v>
      </c>
      <c r="B515" t="s">
        <v>786</v>
      </c>
      <c r="C515" t="s">
        <v>1434</v>
      </c>
      <c r="D515" t="s">
        <v>1373</v>
      </c>
      <c r="E515" s="38">
        <v>-4.4189435374244184</v>
      </c>
      <c r="F515">
        <v>514</v>
      </c>
      <c r="G515">
        <v>599.5</v>
      </c>
      <c r="H515" s="112">
        <v>85.5</v>
      </c>
      <c r="I515" s="51"/>
    </row>
    <row r="516" spans="1:9" x14ac:dyDescent="0.3">
      <c r="A516" s="178" t="s">
        <v>17055</v>
      </c>
      <c r="B516" t="s">
        <v>14267</v>
      </c>
      <c r="C516" t="s">
        <v>1481</v>
      </c>
      <c r="D516" t="s">
        <v>1373</v>
      </c>
      <c r="E516" s="38">
        <v>-4.4208157306695917</v>
      </c>
      <c r="F516">
        <v>515</v>
      </c>
      <c r="G516">
        <v>530.45000000000005</v>
      </c>
      <c r="H516" s="112">
        <v>15.450000000000045</v>
      </c>
      <c r="I516" s="51"/>
    </row>
    <row r="517" spans="1:9" x14ac:dyDescent="0.3">
      <c r="A517" s="178" t="s">
        <v>12621</v>
      </c>
      <c r="B517" t="s">
        <v>11663</v>
      </c>
      <c r="C517" t="s">
        <v>1437</v>
      </c>
      <c r="D517" t="s">
        <v>1424</v>
      </c>
      <c r="E517" s="38">
        <v>-4.4361070718790065</v>
      </c>
      <c r="F517">
        <v>516</v>
      </c>
      <c r="G517">
        <v>366.5</v>
      </c>
      <c r="H517" s="112">
        <v>-149.5</v>
      </c>
      <c r="I517" s="51"/>
    </row>
    <row r="518" spans="1:9" x14ac:dyDescent="0.3">
      <c r="A518" t="s">
        <v>17008</v>
      </c>
      <c r="B518" t="s">
        <v>14307</v>
      </c>
      <c r="C518" t="s">
        <v>1413</v>
      </c>
      <c r="D518" t="s">
        <v>1424</v>
      </c>
      <c r="E518" s="38">
        <v>-4.4533769655123896</v>
      </c>
      <c r="F518">
        <v>517</v>
      </c>
      <c r="G518">
        <v>717.98</v>
      </c>
      <c r="H518" s="112">
        <v>200.98000000000002</v>
      </c>
      <c r="I518" s="51"/>
    </row>
    <row r="519" spans="1:9" x14ac:dyDescent="0.3">
      <c r="A519" s="178" t="s">
        <v>2650</v>
      </c>
      <c r="B519" t="s">
        <v>810</v>
      </c>
      <c r="C519" t="s">
        <v>1553</v>
      </c>
      <c r="D519" t="s">
        <v>1373</v>
      </c>
      <c r="E519" s="38">
        <v>-4.4547864436569746</v>
      </c>
      <c r="F519">
        <v>518</v>
      </c>
      <c r="G519">
        <v>310.45</v>
      </c>
      <c r="H519" s="112">
        <v>-207.55</v>
      </c>
      <c r="I519" s="51"/>
    </row>
    <row r="520" spans="1:9" x14ac:dyDescent="0.3">
      <c r="A520" s="178" t="s">
        <v>5029</v>
      </c>
      <c r="B520" t="s">
        <v>980</v>
      </c>
      <c r="C520" t="s">
        <v>1389</v>
      </c>
      <c r="D520" t="s">
        <v>1373</v>
      </c>
      <c r="E520" s="38">
        <v>-4.4600674589073099</v>
      </c>
      <c r="F520">
        <v>519</v>
      </c>
      <c r="G520">
        <v>695.77</v>
      </c>
      <c r="H520" s="112">
        <v>176.76999999999998</v>
      </c>
      <c r="I520" s="51"/>
    </row>
    <row r="521" spans="1:9" x14ac:dyDescent="0.3">
      <c r="A521" s="178" t="s">
        <v>1765</v>
      </c>
      <c r="B521" t="s">
        <v>752</v>
      </c>
      <c r="C521" t="s">
        <v>1470</v>
      </c>
      <c r="D521" t="s">
        <v>1373</v>
      </c>
      <c r="E521" s="38">
        <v>-4.5299609374935272</v>
      </c>
      <c r="F521">
        <v>520</v>
      </c>
      <c r="G521">
        <v>617.02</v>
      </c>
      <c r="H521" s="112">
        <v>97.019999999999982</v>
      </c>
      <c r="I521" s="51"/>
    </row>
    <row r="522" spans="1:9" x14ac:dyDescent="0.3">
      <c r="A522" s="178" t="s">
        <v>8279</v>
      </c>
      <c r="B522" t="s">
        <v>8445</v>
      </c>
      <c r="C522" t="s">
        <v>1449</v>
      </c>
      <c r="D522" t="s">
        <v>1373</v>
      </c>
      <c r="E522" s="38">
        <v>-4.6613647371939049</v>
      </c>
      <c r="F522">
        <v>521</v>
      </c>
      <c r="G522">
        <v>747.82</v>
      </c>
      <c r="H522" s="112">
        <v>226.82000000000005</v>
      </c>
      <c r="I522" s="51"/>
    </row>
    <row r="523" spans="1:9" x14ac:dyDescent="0.3">
      <c r="A523" s="178" t="s">
        <v>14763</v>
      </c>
      <c r="B523" t="s">
        <v>14213</v>
      </c>
      <c r="C523" t="s">
        <v>1439</v>
      </c>
      <c r="D523" t="s">
        <v>1373</v>
      </c>
      <c r="E523" s="38">
        <v>-4.7063186895668903</v>
      </c>
      <c r="F523">
        <v>522</v>
      </c>
      <c r="G523">
        <v>749.27</v>
      </c>
      <c r="H523" s="112">
        <v>227.26999999999998</v>
      </c>
      <c r="I523" s="51"/>
    </row>
    <row r="524" spans="1:9" x14ac:dyDescent="0.3">
      <c r="A524" s="178" t="s">
        <v>2685</v>
      </c>
      <c r="B524" t="s">
        <v>1105</v>
      </c>
      <c r="C524" t="s">
        <v>1460</v>
      </c>
      <c r="D524" t="s">
        <v>1373</v>
      </c>
      <c r="E524" s="38">
        <v>-4.7479176802310432</v>
      </c>
      <c r="F524">
        <v>523</v>
      </c>
      <c r="G524">
        <v>114.52</v>
      </c>
      <c r="H524" s="112">
        <v>-408.48</v>
      </c>
      <c r="I524" s="51"/>
    </row>
    <row r="525" spans="1:9" x14ac:dyDescent="0.3">
      <c r="A525" t="s">
        <v>2288</v>
      </c>
      <c r="B525" t="s">
        <v>111</v>
      </c>
      <c r="C525" t="s">
        <v>1460</v>
      </c>
      <c r="D525" t="s">
        <v>1380</v>
      </c>
      <c r="E525" s="38">
        <v>-4.7953963177507397</v>
      </c>
      <c r="F525">
        <v>524</v>
      </c>
      <c r="G525">
        <v>625.27</v>
      </c>
      <c r="H525" s="112">
        <v>101.26999999999998</v>
      </c>
      <c r="I525" s="51"/>
    </row>
    <row r="526" spans="1:9" x14ac:dyDescent="0.3">
      <c r="A526" s="178" t="s">
        <v>2026</v>
      </c>
      <c r="B526" t="s">
        <v>517</v>
      </c>
      <c r="C526" t="s">
        <v>1430</v>
      </c>
      <c r="D526" t="s">
        <v>660</v>
      </c>
      <c r="E526" s="38">
        <v>-4.7992685075603996</v>
      </c>
      <c r="F526">
        <v>525</v>
      </c>
      <c r="G526">
        <v>730.86</v>
      </c>
      <c r="H526" s="112">
        <v>205.86</v>
      </c>
      <c r="I526" s="51"/>
    </row>
    <row r="527" spans="1:9" x14ac:dyDescent="0.3">
      <c r="A527" s="178" t="s">
        <v>20111</v>
      </c>
      <c r="B527" t="s">
        <v>17272</v>
      </c>
      <c r="C527" t="s">
        <v>1376</v>
      </c>
      <c r="D527" t="s">
        <v>1373</v>
      </c>
      <c r="E527" s="38">
        <v>-4.8226254069390411</v>
      </c>
      <c r="F527">
        <v>526</v>
      </c>
      <c r="G527">
        <v>999</v>
      </c>
      <c r="H527" s="112">
        <v>473</v>
      </c>
      <c r="I527" s="51"/>
    </row>
    <row r="528" spans="1:9" x14ac:dyDescent="0.3">
      <c r="A528" s="178" t="s">
        <v>17348</v>
      </c>
      <c r="B528" t="s">
        <v>17237</v>
      </c>
      <c r="C528" t="s">
        <v>1379</v>
      </c>
      <c r="D528" t="s">
        <v>1373</v>
      </c>
      <c r="E528" s="38">
        <v>-4.8362310015494563</v>
      </c>
      <c r="F528">
        <v>527</v>
      </c>
      <c r="G528">
        <v>464.2</v>
      </c>
      <c r="H528" s="112">
        <v>-62.800000000000011</v>
      </c>
      <c r="I528" s="51"/>
    </row>
    <row r="529" spans="1:9" x14ac:dyDescent="0.3">
      <c r="A529" s="213" t="s">
        <v>4929</v>
      </c>
      <c r="B529" t="s">
        <v>4930</v>
      </c>
      <c r="C529" t="s">
        <v>1372</v>
      </c>
      <c r="D529" t="s">
        <v>1373</v>
      </c>
      <c r="E529" s="38">
        <v>-4.8372380508868318</v>
      </c>
      <c r="F529">
        <v>528</v>
      </c>
      <c r="G529">
        <v>999</v>
      </c>
      <c r="H529" s="112">
        <v>471</v>
      </c>
      <c r="I529" s="51"/>
    </row>
    <row r="530" spans="1:9" x14ac:dyDescent="0.3">
      <c r="A530" s="178" t="s">
        <v>20040</v>
      </c>
      <c r="B530" t="s">
        <v>17234</v>
      </c>
      <c r="C530" t="s">
        <v>1430</v>
      </c>
      <c r="D530" t="s">
        <v>1373</v>
      </c>
      <c r="E530" s="38">
        <v>-4.9293736780821016</v>
      </c>
      <c r="F530">
        <v>529</v>
      </c>
      <c r="G530">
        <v>677.43</v>
      </c>
      <c r="H530" s="112">
        <v>148.42999999999995</v>
      </c>
      <c r="I530" s="51"/>
    </row>
    <row r="531" spans="1:9" x14ac:dyDescent="0.3">
      <c r="A531" s="178" t="s">
        <v>10509</v>
      </c>
      <c r="B531" t="s">
        <v>10510</v>
      </c>
      <c r="C531" t="s">
        <v>1386</v>
      </c>
      <c r="D531" t="s">
        <v>1373</v>
      </c>
      <c r="E531" s="38">
        <v>-4.9467021569892884</v>
      </c>
      <c r="F531">
        <v>530</v>
      </c>
      <c r="G531">
        <v>150.55000000000001</v>
      </c>
      <c r="H531" s="112">
        <v>-379.45</v>
      </c>
      <c r="I531" s="51"/>
    </row>
    <row r="532" spans="1:9" x14ac:dyDescent="0.3">
      <c r="A532" s="178" t="s">
        <v>13143</v>
      </c>
      <c r="B532" t="s">
        <v>11571</v>
      </c>
      <c r="C532" t="s">
        <v>1372</v>
      </c>
      <c r="D532" t="s">
        <v>1431</v>
      </c>
      <c r="E532" s="38">
        <v>-4.9871895893319413</v>
      </c>
      <c r="F532">
        <v>531</v>
      </c>
      <c r="G532">
        <v>663.14</v>
      </c>
      <c r="H532" s="112">
        <v>132.13999999999999</v>
      </c>
      <c r="I532" s="51"/>
    </row>
    <row r="533" spans="1:9" x14ac:dyDescent="0.3">
      <c r="A533" t="s">
        <v>2001</v>
      </c>
      <c r="B533" t="s">
        <v>450</v>
      </c>
      <c r="C533" t="s">
        <v>1460</v>
      </c>
      <c r="D533" t="s">
        <v>1424</v>
      </c>
      <c r="E533" s="38">
        <v>-5.0215385921899394</v>
      </c>
      <c r="F533">
        <v>532</v>
      </c>
      <c r="G533">
        <v>711.39</v>
      </c>
      <c r="H533" s="112">
        <v>179.39</v>
      </c>
      <c r="I533" s="51"/>
    </row>
    <row r="534" spans="1:9" x14ac:dyDescent="0.3">
      <c r="A534" s="178" t="s">
        <v>2409</v>
      </c>
      <c r="B534" t="s">
        <v>444</v>
      </c>
      <c r="C534" t="s">
        <v>1372</v>
      </c>
      <c r="D534" t="s">
        <v>1424</v>
      </c>
      <c r="E534" s="38">
        <v>-5.0298082220866496</v>
      </c>
      <c r="F534">
        <v>533</v>
      </c>
      <c r="G534">
        <v>999</v>
      </c>
      <c r="H534" s="112">
        <v>466</v>
      </c>
      <c r="I534" s="51"/>
    </row>
    <row r="535" spans="1:9" x14ac:dyDescent="0.3">
      <c r="A535" t="s">
        <v>14095</v>
      </c>
      <c r="B535" t="s">
        <v>11476</v>
      </c>
      <c r="C535" t="s">
        <v>1565</v>
      </c>
      <c r="D535" t="s">
        <v>1424</v>
      </c>
      <c r="E535" s="38">
        <v>-5.0423965417861725</v>
      </c>
      <c r="F535">
        <v>534</v>
      </c>
      <c r="G535">
        <v>216.14</v>
      </c>
      <c r="H535" s="112">
        <v>-317.86</v>
      </c>
      <c r="I535" s="51"/>
    </row>
    <row r="536" spans="1:9" x14ac:dyDescent="0.3">
      <c r="A536" t="s">
        <v>16842</v>
      </c>
      <c r="B536" t="s">
        <v>14666</v>
      </c>
      <c r="C536" t="s">
        <v>1376</v>
      </c>
      <c r="D536" t="s">
        <v>1380</v>
      </c>
      <c r="E536" s="38">
        <v>-5.0980656801352087</v>
      </c>
      <c r="F536">
        <v>535</v>
      </c>
      <c r="G536">
        <v>420.89</v>
      </c>
      <c r="H536" s="112">
        <v>-114.11000000000001</v>
      </c>
      <c r="I536" s="51"/>
    </row>
    <row r="537" spans="1:9" x14ac:dyDescent="0.3">
      <c r="A537" s="178" t="s">
        <v>1947</v>
      </c>
      <c r="B537" t="s">
        <v>638</v>
      </c>
      <c r="C537" t="s">
        <v>1464</v>
      </c>
      <c r="D537" t="s">
        <v>2147</v>
      </c>
      <c r="E537" s="38">
        <v>-5.1235686885234308</v>
      </c>
      <c r="F537">
        <v>536</v>
      </c>
      <c r="G537">
        <v>618.86</v>
      </c>
      <c r="H537" s="112">
        <v>82.860000000000014</v>
      </c>
      <c r="I537" s="51"/>
    </row>
    <row r="538" spans="1:9" x14ac:dyDescent="0.3">
      <c r="A538" s="178" t="s">
        <v>15961</v>
      </c>
      <c r="B538" t="s">
        <v>14731</v>
      </c>
      <c r="C538" t="s">
        <v>1449</v>
      </c>
      <c r="D538" t="s">
        <v>1373</v>
      </c>
      <c r="E538" s="38">
        <v>-5.1495355124880762</v>
      </c>
      <c r="F538">
        <v>537</v>
      </c>
      <c r="G538">
        <v>999</v>
      </c>
      <c r="H538" s="112">
        <v>462</v>
      </c>
      <c r="I538" s="51"/>
    </row>
    <row r="539" spans="1:9" x14ac:dyDescent="0.3">
      <c r="A539" s="178" t="s">
        <v>5563</v>
      </c>
      <c r="B539" t="s">
        <v>1299</v>
      </c>
      <c r="C539" t="s">
        <v>1470</v>
      </c>
      <c r="D539" t="s">
        <v>1380</v>
      </c>
      <c r="E539" s="38">
        <v>-5.1577915493484046</v>
      </c>
      <c r="F539">
        <v>538</v>
      </c>
      <c r="G539">
        <v>999</v>
      </c>
      <c r="H539" s="112">
        <v>461</v>
      </c>
      <c r="I539" s="51"/>
    </row>
    <row r="540" spans="1:9" x14ac:dyDescent="0.3">
      <c r="A540" s="178" t="s">
        <v>15574</v>
      </c>
      <c r="B540" t="s">
        <v>15020</v>
      </c>
      <c r="C540" t="s">
        <v>1565</v>
      </c>
      <c r="D540" t="s">
        <v>661</v>
      </c>
      <c r="E540" s="38">
        <v>-5.1655407583286497</v>
      </c>
      <c r="F540">
        <v>539</v>
      </c>
      <c r="G540">
        <v>350.02</v>
      </c>
      <c r="H540" s="112">
        <v>-188.98000000000002</v>
      </c>
      <c r="I540" s="51"/>
    </row>
    <row r="541" spans="1:9" x14ac:dyDescent="0.3">
      <c r="A541" s="178" t="s">
        <v>3292</v>
      </c>
      <c r="B541" t="s">
        <v>1176</v>
      </c>
      <c r="C541" t="s">
        <v>1430</v>
      </c>
      <c r="D541" t="s">
        <v>1373</v>
      </c>
      <c r="E541" s="38">
        <v>-5.17475543466551</v>
      </c>
      <c r="F541">
        <v>540</v>
      </c>
      <c r="G541">
        <v>999</v>
      </c>
      <c r="H541" s="112">
        <v>459</v>
      </c>
      <c r="I541" s="51"/>
    </row>
    <row r="542" spans="1:9" x14ac:dyDescent="0.3">
      <c r="A542" s="178" t="s">
        <v>13835</v>
      </c>
      <c r="B542" t="s">
        <v>11219</v>
      </c>
      <c r="C542" t="s">
        <v>1383</v>
      </c>
      <c r="D542" t="s">
        <v>1373</v>
      </c>
      <c r="E542" s="38">
        <v>-5.2410623844319195</v>
      </c>
      <c r="F542">
        <v>541</v>
      </c>
      <c r="G542">
        <v>999</v>
      </c>
      <c r="H542" s="112">
        <v>458</v>
      </c>
      <c r="I542" s="51"/>
    </row>
    <row r="543" spans="1:9" x14ac:dyDescent="0.3">
      <c r="A543" s="178" t="s">
        <v>2535</v>
      </c>
      <c r="B543" t="s">
        <v>567</v>
      </c>
      <c r="C543" t="s">
        <v>1460</v>
      </c>
      <c r="D543" t="s">
        <v>1380</v>
      </c>
      <c r="E543" s="38">
        <v>-5.2454134743036054</v>
      </c>
      <c r="F543">
        <v>542</v>
      </c>
      <c r="G543">
        <v>745.55</v>
      </c>
      <c r="H543" s="112">
        <v>203.54999999999995</v>
      </c>
      <c r="I543" s="51"/>
    </row>
    <row r="544" spans="1:9" x14ac:dyDescent="0.3">
      <c r="A544" s="178" t="s">
        <v>16439</v>
      </c>
      <c r="B544" t="s">
        <v>16440</v>
      </c>
      <c r="C544" t="s">
        <v>1409</v>
      </c>
      <c r="D544" t="s">
        <v>1373</v>
      </c>
      <c r="E544" s="38">
        <v>-5.312059781082298</v>
      </c>
      <c r="F544">
        <v>543</v>
      </c>
      <c r="G544">
        <v>478.18</v>
      </c>
      <c r="H544" s="112">
        <v>-64.819999999999993</v>
      </c>
      <c r="I544" s="51"/>
    </row>
    <row r="545" spans="1:9" x14ac:dyDescent="0.3">
      <c r="A545" s="178" t="s">
        <v>14902</v>
      </c>
      <c r="B545" t="s">
        <v>14677</v>
      </c>
      <c r="C545" t="s">
        <v>1470</v>
      </c>
      <c r="D545" t="s">
        <v>1380</v>
      </c>
      <c r="E545" s="38">
        <v>-5.3729701171484585</v>
      </c>
      <c r="F545">
        <v>544</v>
      </c>
      <c r="G545">
        <v>636.64</v>
      </c>
      <c r="H545" s="112">
        <v>92.639999999999986</v>
      </c>
      <c r="I545" s="51"/>
    </row>
    <row r="546" spans="1:9" x14ac:dyDescent="0.3">
      <c r="A546" t="s">
        <v>17340</v>
      </c>
      <c r="B546" t="s">
        <v>17136</v>
      </c>
      <c r="C546" t="s">
        <v>1464</v>
      </c>
      <c r="D546" t="s">
        <v>661</v>
      </c>
      <c r="E546" s="38">
        <v>-5.3875070869515334</v>
      </c>
      <c r="F546">
        <v>545</v>
      </c>
      <c r="G546">
        <v>182.23</v>
      </c>
      <c r="H546" s="112">
        <v>-362.77</v>
      </c>
      <c r="I546" s="51"/>
    </row>
    <row r="547" spans="1:9" x14ac:dyDescent="0.3">
      <c r="A547" s="178" t="s">
        <v>1899</v>
      </c>
      <c r="B547" t="s">
        <v>267</v>
      </c>
      <c r="C547" t="s">
        <v>1565</v>
      </c>
      <c r="D547" t="s">
        <v>660</v>
      </c>
      <c r="E547" s="38">
        <v>-5.4058923346207743</v>
      </c>
      <c r="F547">
        <v>546</v>
      </c>
      <c r="G547">
        <v>205.95</v>
      </c>
      <c r="H547" s="112">
        <v>-340.05</v>
      </c>
      <c r="I547" s="51"/>
    </row>
    <row r="548" spans="1:9" x14ac:dyDescent="0.3">
      <c r="A548" s="178" t="s">
        <v>20066</v>
      </c>
      <c r="B548" t="s">
        <v>15070</v>
      </c>
      <c r="C548" t="s">
        <v>1449</v>
      </c>
      <c r="D548" t="s">
        <v>1373</v>
      </c>
      <c r="E548" s="38">
        <v>-5.4107341847761301</v>
      </c>
      <c r="F548">
        <v>547</v>
      </c>
      <c r="G548">
        <v>737.55</v>
      </c>
      <c r="H548" s="112">
        <v>190.54999999999995</v>
      </c>
      <c r="I548" s="51"/>
    </row>
    <row r="549" spans="1:9" x14ac:dyDescent="0.3">
      <c r="A549" s="178" t="s">
        <v>14000</v>
      </c>
      <c r="B549" t="s">
        <v>13943</v>
      </c>
      <c r="C549" t="s">
        <v>1409</v>
      </c>
      <c r="D549" t="s">
        <v>1373</v>
      </c>
      <c r="E549" s="38">
        <v>-5.4778442218228633</v>
      </c>
      <c r="F549">
        <v>548</v>
      </c>
      <c r="G549">
        <v>427.84</v>
      </c>
      <c r="H549" s="112">
        <v>-120.16000000000003</v>
      </c>
      <c r="I549" s="51"/>
    </row>
    <row r="550" spans="1:9" x14ac:dyDescent="0.3">
      <c r="A550" s="265" t="s">
        <v>2921</v>
      </c>
      <c r="B550" s="260" t="s">
        <v>754</v>
      </c>
      <c r="C550" s="260" t="s">
        <v>1405</v>
      </c>
      <c r="D550" s="260" t="s">
        <v>1373</v>
      </c>
      <c r="E550" s="261">
        <v>-5.5339710921384242</v>
      </c>
      <c r="F550" s="260">
        <v>549</v>
      </c>
      <c r="G550" s="260">
        <v>999</v>
      </c>
      <c r="H550" s="112">
        <v>450</v>
      </c>
      <c r="I550" s="51"/>
    </row>
    <row r="551" spans="1:9" x14ac:dyDescent="0.3">
      <c r="A551" s="178" t="s">
        <v>12247</v>
      </c>
      <c r="B551" t="s">
        <v>11608</v>
      </c>
      <c r="C551" t="s">
        <v>1392</v>
      </c>
      <c r="D551" t="s">
        <v>2147</v>
      </c>
      <c r="E551" s="38">
        <v>-5.5516930335622465</v>
      </c>
      <c r="F551">
        <v>550</v>
      </c>
      <c r="G551">
        <v>592.61</v>
      </c>
      <c r="H551" s="112">
        <v>42.610000000000014</v>
      </c>
      <c r="I551" s="51"/>
    </row>
    <row r="552" spans="1:9" x14ac:dyDescent="0.3">
      <c r="A552" s="178" t="s">
        <v>1448</v>
      </c>
      <c r="B552" t="s">
        <v>845</v>
      </c>
      <c r="C552" t="s">
        <v>1398</v>
      </c>
      <c r="D552" t="s">
        <v>1373</v>
      </c>
      <c r="E552" s="38">
        <v>-5.5522829417195609</v>
      </c>
      <c r="F552">
        <v>551</v>
      </c>
      <c r="G552">
        <v>701.77</v>
      </c>
      <c r="H552" s="112">
        <v>150.76999999999998</v>
      </c>
      <c r="I552" s="51"/>
    </row>
    <row r="553" spans="1:9" x14ac:dyDescent="0.3">
      <c r="A553" s="178" t="s">
        <v>1621</v>
      </c>
      <c r="B553" t="s">
        <v>616</v>
      </c>
      <c r="C553" t="s">
        <v>1398</v>
      </c>
      <c r="D553" t="s">
        <v>1380</v>
      </c>
      <c r="E553" s="38">
        <v>-5.55572840771391</v>
      </c>
      <c r="F553">
        <v>552</v>
      </c>
      <c r="G553">
        <v>745.18</v>
      </c>
      <c r="H553" s="112">
        <v>193.17999999999995</v>
      </c>
      <c r="I553" s="51"/>
    </row>
    <row r="554" spans="1:9" x14ac:dyDescent="0.3">
      <c r="A554" s="178" t="s">
        <v>2186</v>
      </c>
      <c r="B554" t="s">
        <v>207</v>
      </c>
      <c r="C554" t="s">
        <v>1398</v>
      </c>
      <c r="D554" t="s">
        <v>661</v>
      </c>
      <c r="E554" s="38">
        <v>-5.6241501566887502</v>
      </c>
      <c r="F554">
        <v>553</v>
      </c>
      <c r="G554">
        <v>610.5</v>
      </c>
      <c r="H554" s="112">
        <v>57.5</v>
      </c>
      <c r="I554" s="51"/>
    </row>
    <row r="555" spans="1:9" x14ac:dyDescent="0.3">
      <c r="A555" s="178" t="s">
        <v>3360</v>
      </c>
      <c r="B555" t="s">
        <v>940</v>
      </c>
      <c r="C555" t="s">
        <v>1509</v>
      </c>
      <c r="D555" t="s">
        <v>1373</v>
      </c>
      <c r="E555" s="38">
        <v>-5.6453699166195843</v>
      </c>
      <c r="F555">
        <v>554</v>
      </c>
      <c r="G555">
        <v>744.48</v>
      </c>
      <c r="H555" s="112">
        <v>190.48000000000002</v>
      </c>
      <c r="I555" s="51"/>
    </row>
    <row r="556" spans="1:9" x14ac:dyDescent="0.3">
      <c r="A556" s="178" t="s">
        <v>16144</v>
      </c>
      <c r="B556" t="s">
        <v>16145</v>
      </c>
      <c r="C556" t="s">
        <v>1481</v>
      </c>
      <c r="D556" t="s">
        <v>1431</v>
      </c>
      <c r="E556" s="38">
        <v>-5.6966083859394896</v>
      </c>
      <c r="F556">
        <v>555</v>
      </c>
      <c r="G556">
        <v>400.61</v>
      </c>
      <c r="H556" s="112">
        <v>-154.38999999999999</v>
      </c>
      <c r="I556" s="51"/>
    </row>
    <row r="557" spans="1:9" x14ac:dyDescent="0.3">
      <c r="A557" s="178" t="s">
        <v>2098</v>
      </c>
      <c r="B557" t="s">
        <v>67</v>
      </c>
      <c r="C557" t="s">
        <v>1565</v>
      </c>
      <c r="D557" t="s">
        <v>661</v>
      </c>
      <c r="E557" s="38">
        <v>-5.7034922865552957</v>
      </c>
      <c r="F557">
        <v>556</v>
      </c>
      <c r="G557">
        <v>483.11</v>
      </c>
      <c r="H557" s="112">
        <v>-72.889999999999986</v>
      </c>
      <c r="I557" s="51"/>
    </row>
    <row r="558" spans="1:9" x14ac:dyDescent="0.3">
      <c r="A558" s="178" t="s">
        <v>8232</v>
      </c>
      <c r="B558" t="s">
        <v>232</v>
      </c>
      <c r="C558" t="s">
        <v>1553</v>
      </c>
      <c r="D558" t="s">
        <v>1380</v>
      </c>
      <c r="E558" s="38">
        <v>-5.7185888379847709</v>
      </c>
      <c r="F558">
        <v>557</v>
      </c>
      <c r="G558">
        <v>508.91</v>
      </c>
      <c r="H558" s="112">
        <v>-48.089999999999975</v>
      </c>
      <c r="I558" s="51"/>
    </row>
    <row r="559" spans="1:9" x14ac:dyDescent="0.3">
      <c r="A559" s="178" t="s">
        <v>2160</v>
      </c>
      <c r="B559" t="s">
        <v>300</v>
      </c>
      <c r="C559" t="s">
        <v>1383</v>
      </c>
      <c r="D559" t="s">
        <v>1380</v>
      </c>
      <c r="E559" s="38">
        <v>-5.7410718208203688</v>
      </c>
      <c r="F559">
        <v>558</v>
      </c>
      <c r="G559">
        <v>750.18</v>
      </c>
      <c r="H559" s="112">
        <v>192.17999999999995</v>
      </c>
      <c r="I559" s="51"/>
    </row>
    <row r="560" spans="1:9" x14ac:dyDescent="0.3">
      <c r="A560" s="178" t="s">
        <v>13433</v>
      </c>
      <c r="B560" t="s">
        <v>11255</v>
      </c>
      <c r="C560" t="s">
        <v>1526</v>
      </c>
      <c r="D560" t="s">
        <v>1373</v>
      </c>
      <c r="E560" s="38">
        <v>-5.741674324591254</v>
      </c>
      <c r="F560">
        <v>559</v>
      </c>
      <c r="G560">
        <v>578.07000000000005</v>
      </c>
      <c r="H560" s="112">
        <v>19.07000000000005</v>
      </c>
      <c r="I560" s="51"/>
    </row>
    <row r="561" spans="1:9" x14ac:dyDescent="0.3">
      <c r="A561" s="178" t="s">
        <v>14852</v>
      </c>
      <c r="B561" t="s">
        <v>14703</v>
      </c>
      <c r="C561" t="s">
        <v>1395</v>
      </c>
      <c r="D561" t="s">
        <v>1373</v>
      </c>
      <c r="E561" s="38">
        <v>-5.7422549488945744</v>
      </c>
      <c r="F561">
        <v>560</v>
      </c>
      <c r="G561">
        <v>453.59</v>
      </c>
      <c r="H561" s="112">
        <v>-106.41000000000003</v>
      </c>
      <c r="I561" s="51"/>
    </row>
    <row r="562" spans="1:9" x14ac:dyDescent="0.3">
      <c r="A562" s="178" t="s">
        <v>19904</v>
      </c>
      <c r="B562" t="s">
        <v>17181</v>
      </c>
      <c r="C562" t="s">
        <v>1392</v>
      </c>
      <c r="D562" t="s">
        <v>1380</v>
      </c>
      <c r="E562" s="38">
        <v>-5.7509039342879538</v>
      </c>
      <c r="F562">
        <v>561</v>
      </c>
      <c r="G562">
        <v>708.68</v>
      </c>
      <c r="H562" s="112">
        <v>147.67999999999995</v>
      </c>
      <c r="I562" s="51"/>
    </row>
    <row r="563" spans="1:9" x14ac:dyDescent="0.3">
      <c r="A563" s="178" t="s">
        <v>12540</v>
      </c>
      <c r="B563" t="s">
        <v>11769</v>
      </c>
      <c r="C563" t="s">
        <v>1449</v>
      </c>
      <c r="D563" t="s">
        <v>1373</v>
      </c>
      <c r="E563" s="38">
        <v>-5.7581841072280895</v>
      </c>
      <c r="F563">
        <v>562</v>
      </c>
      <c r="G563">
        <v>733.98</v>
      </c>
      <c r="H563" s="112">
        <v>171.98000000000002</v>
      </c>
      <c r="I563" s="51"/>
    </row>
    <row r="564" spans="1:9" x14ac:dyDescent="0.3">
      <c r="A564" s="178" t="s">
        <v>16808</v>
      </c>
      <c r="B564" t="s">
        <v>15030</v>
      </c>
      <c r="C564" t="s">
        <v>1405</v>
      </c>
      <c r="D564" t="s">
        <v>1373</v>
      </c>
      <c r="E564" s="38">
        <v>-5.8359260466204601</v>
      </c>
      <c r="F564">
        <v>563</v>
      </c>
      <c r="G564">
        <v>486.25</v>
      </c>
      <c r="H564" s="112">
        <v>-76.75</v>
      </c>
      <c r="I564" s="51"/>
    </row>
    <row r="565" spans="1:9" x14ac:dyDescent="0.3">
      <c r="A565" s="178" t="s">
        <v>1429</v>
      </c>
      <c r="B565" t="s">
        <v>442</v>
      </c>
      <c r="C565" t="s">
        <v>1386</v>
      </c>
      <c r="D565" t="s">
        <v>1431</v>
      </c>
      <c r="E565" s="38">
        <v>-5.8471523445261484</v>
      </c>
      <c r="F565">
        <v>564</v>
      </c>
      <c r="G565">
        <v>439.55</v>
      </c>
      <c r="H565" s="112">
        <v>-124.44999999999999</v>
      </c>
      <c r="I565" s="51"/>
    </row>
    <row r="566" spans="1:9" x14ac:dyDescent="0.3">
      <c r="A566" s="178" t="s">
        <v>3530</v>
      </c>
      <c r="B566" t="s">
        <v>123</v>
      </c>
      <c r="C566" t="s">
        <v>1531</v>
      </c>
      <c r="D566" t="s">
        <v>1424</v>
      </c>
      <c r="E566" s="38">
        <v>-5.849110924395557</v>
      </c>
      <c r="F566">
        <v>565</v>
      </c>
      <c r="G566">
        <v>707.41</v>
      </c>
      <c r="H566" s="112">
        <v>142.40999999999997</v>
      </c>
      <c r="I566" s="51"/>
    </row>
    <row r="567" spans="1:9" x14ac:dyDescent="0.3">
      <c r="A567" s="213" t="s">
        <v>12871</v>
      </c>
      <c r="B567" t="s">
        <v>11270</v>
      </c>
      <c r="C567" t="s">
        <v>1405</v>
      </c>
      <c r="D567" t="s">
        <v>1373</v>
      </c>
      <c r="E567" s="38">
        <v>-5.8774883996619662</v>
      </c>
      <c r="F567">
        <v>566</v>
      </c>
      <c r="G567">
        <v>557.79999999999995</v>
      </c>
      <c r="H567" s="112">
        <v>-8.2000000000000455</v>
      </c>
      <c r="I567" s="51"/>
    </row>
    <row r="568" spans="1:9" x14ac:dyDescent="0.3">
      <c r="A568" s="178" t="s">
        <v>8283</v>
      </c>
      <c r="B568" t="s">
        <v>8355</v>
      </c>
      <c r="C568" t="s">
        <v>1376</v>
      </c>
      <c r="D568" t="s">
        <v>1373</v>
      </c>
      <c r="E568" s="38">
        <v>-5.9497052761127351</v>
      </c>
      <c r="F568">
        <v>567</v>
      </c>
      <c r="G568">
        <v>703.68</v>
      </c>
      <c r="H568" s="112">
        <v>136.67999999999995</v>
      </c>
      <c r="I568" s="51"/>
    </row>
    <row r="569" spans="1:9" x14ac:dyDescent="0.3">
      <c r="A569" t="s">
        <v>16084</v>
      </c>
      <c r="B569" t="s">
        <v>14990</v>
      </c>
      <c r="C569" t="s">
        <v>1413</v>
      </c>
      <c r="D569" t="s">
        <v>1380</v>
      </c>
      <c r="E569" s="38">
        <v>-5.9638074343408629</v>
      </c>
      <c r="F569">
        <v>568</v>
      </c>
      <c r="G569">
        <v>601.75</v>
      </c>
      <c r="H569" s="112">
        <v>33.75</v>
      </c>
      <c r="I569" s="51"/>
    </row>
    <row r="570" spans="1:9" x14ac:dyDescent="0.3">
      <c r="A570" t="s">
        <v>1932</v>
      </c>
      <c r="B570" t="s">
        <v>61</v>
      </c>
      <c r="C570" t="s">
        <v>1416</v>
      </c>
      <c r="D570" t="s">
        <v>1380</v>
      </c>
      <c r="E570" s="38">
        <v>-6.0322888858901758</v>
      </c>
      <c r="F570">
        <v>569</v>
      </c>
      <c r="G570">
        <v>999</v>
      </c>
      <c r="H570" s="112">
        <v>430</v>
      </c>
      <c r="I570" s="51"/>
    </row>
    <row r="571" spans="1:9" x14ac:dyDescent="0.3">
      <c r="A571" s="178" t="s">
        <v>1826</v>
      </c>
      <c r="B571" t="s">
        <v>727</v>
      </c>
      <c r="C571" t="s">
        <v>1383</v>
      </c>
      <c r="D571" t="s">
        <v>1373</v>
      </c>
      <c r="E571" s="38">
        <v>-6.0409482340221494</v>
      </c>
      <c r="F571">
        <v>570</v>
      </c>
      <c r="G571">
        <v>545.25</v>
      </c>
      <c r="H571" s="112">
        <v>-24.75</v>
      </c>
      <c r="I571" s="51"/>
    </row>
    <row r="572" spans="1:9" x14ac:dyDescent="0.3">
      <c r="A572" s="178" t="s">
        <v>1457</v>
      </c>
      <c r="B572" t="s">
        <v>550</v>
      </c>
      <c r="C572" t="s">
        <v>1434</v>
      </c>
      <c r="D572" t="s">
        <v>1424</v>
      </c>
      <c r="E572" s="38">
        <v>-6.0702981869500983</v>
      </c>
      <c r="F572">
        <v>571</v>
      </c>
      <c r="G572">
        <v>735.48</v>
      </c>
      <c r="H572" s="112">
        <v>164.48000000000002</v>
      </c>
      <c r="I572" s="51"/>
    </row>
    <row r="573" spans="1:9" x14ac:dyDescent="0.3">
      <c r="A573" s="178" t="s">
        <v>2862</v>
      </c>
      <c r="B573" t="s">
        <v>823</v>
      </c>
      <c r="C573" t="s">
        <v>1437</v>
      </c>
      <c r="D573" t="s">
        <v>1373</v>
      </c>
      <c r="E573" s="38">
        <v>-6.0804184282283682</v>
      </c>
      <c r="F573">
        <v>572</v>
      </c>
      <c r="G573">
        <v>999</v>
      </c>
      <c r="H573" s="112">
        <v>427</v>
      </c>
      <c r="I573" s="51"/>
    </row>
    <row r="574" spans="1:9" x14ac:dyDescent="0.3">
      <c r="A574" t="s">
        <v>14168</v>
      </c>
      <c r="B574" t="s">
        <v>13028</v>
      </c>
      <c r="C574" t="s">
        <v>1413</v>
      </c>
      <c r="D574" t="s">
        <v>1380</v>
      </c>
      <c r="E574" s="38">
        <v>-6.1218170099510161</v>
      </c>
      <c r="F574">
        <v>573</v>
      </c>
      <c r="G574">
        <v>687.18</v>
      </c>
      <c r="H574" s="112">
        <v>114.17999999999995</v>
      </c>
      <c r="I574" s="51"/>
    </row>
    <row r="575" spans="1:9" x14ac:dyDescent="0.3">
      <c r="A575" s="178" t="s">
        <v>2388</v>
      </c>
      <c r="B575" t="s">
        <v>470</v>
      </c>
      <c r="C575" t="s">
        <v>1402</v>
      </c>
      <c r="D575" t="s">
        <v>661</v>
      </c>
      <c r="E575" s="38">
        <v>-6.1291800691811114</v>
      </c>
      <c r="F575">
        <v>574</v>
      </c>
      <c r="G575">
        <v>747.73</v>
      </c>
      <c r="H575" s="112">
        <v>173.73000000000002</v>
      </c>
      <c r="I575" s="51"/>
    </row>
    <row r="576" spans="1:9" x14ac:dyDescent="0.3">
      <c r="A576" t="s">
        <v>11406</v>
      </c>
      <c r="B576" t="s">
        <v>11524</v>
      </c>
      <c r="C576" t="s">
        <v>1439</v>
      </c>
      <c r="D576" t="s">
        <v>1396</v>
      </c>
      <c r="E576" s="38">
        <v>-6.2323720127939506</v>
      </c>
      <c r="F576">
        <v>575</v>
      </c>
      <c r="G576">
        <v>506.27</v>
      </c>
      <c r="H576" s="112">
        <v>-68.730000000000018</v>
      </c>
      <c r="I576" s="51"/>
    </row>
    <row r="577" spans="1:9" x14ac:dyDescent="0.3">
      <c r="A577" s="178" t="s">
        <v>11083</v>
      </c>
      <c r="B577" t="s">
        <v>11084</v>
      </c>
      <c r="C577" t="s">
        <v>1405</v>
      </c>
      <c r="D577" t="s">
        <v>1424</v>
      </c>
      <c r="E577" s="38">
        <v>-6.2361966903096704</v>
      </c>
      <c r="F577">
        <v>576</v>
      </c>
      <c r="G577">
        <v>999</v>
      </c>
      <c r="H577" s="112">
        <v>423</v>
      </c>
      <c r="I577" s="51"/>
    </row>
    <row r="578" spans="1:9" x14ac:dyDescent="0.3">
      <c r="A578" s="178" t="s">
        <v>17341</v>
      </c>
      <c r="B578" t="s">
        <v>17142</v>
      </c>
      <c r="C578" t="s">
        <v>1395</v>
      </c>
      <c r="D578" t="s">
        <v>1380</v>
      </c>
      <c r="E578" s="38">
        <v>-6.2776127932610457</v>
      </c>
      <c r="F578">
        <v>577</v>
      </c>
      <c r="G578">
        <v>137.38999999999999</v>
      </c>
      <c r="H578" s="112">
        <v>-439.61</v>
      </c>
      <c r="I578" s="51"/>
    </row>
    <row r="579" spans="1:9" x14ac:dyDescent="0.3">
      <c r="A579" s="178" t="s">
        <v>2241</v>
      </c>
      <c r="B579" t="s">
        <v>25</v>
      </c>
      <c r="C579" t="s">
        <v>1531</v>
      </c>
      <c r="D579" t="s">
        <v>1424</v>
      </c>
      <c r="E579" s="38">
        <v>-6.3198669178996481</v>
      </c>
      <c r="F579">
        <v>578</v>
      </c>
      <c r="G579">
        <v>999</v>
      </c>
      <c r="H579" s="112">
        <v>421</v>
      </c>
      <c r="I579" s="51"/>
    </row>
    <row r="580" spans="1:9" x14ac:dyDescent="0.3">
      <c r="A580" s="213" t="s">
        <v>12379</v>
      </c>
      <c r="B580" t="s">
        <v>11727</v>
      </c>
      <c r="C580" t="s">
        <v>1409</v>
      </c>
      <c r="D580" t="s">
        <v>1373</v>
      </c>
      <c r="E580" s="38">
        <v>-6.4577410756602669</v>
      </c>
      <c r="F580">
        <v>579</v>
      </c>
      <c r="G580">
        <v>713.98</v>
      </c>
      <c r="H580" s="112">
        <v>134.98000000000002</v>
      </c>
      <c r="I580" s="51"/>
    </row>
    <row r="581" spans="1:9" x14ac:dyDescent="0.3">
      <c r="A581" s="178" t="s">
        <v>3149</v>
      </c>
      <c r="B581" t="s">
        <v>650</v>
      </c>
      <c r="C581" t="s">
        <v>1372</v>
      </c>
      <c r="D581" t="s">
        <v>2147</v>
      </c>
      <c r="E581" s="38">
        <v>-6.4867063667928866</v>
      </c>
      <c r="F581">
        <v>580</v>
      </c>
      <c r="G581">
        <v>133.57</v>
      </c>
      <c r="H581" s="112">
        <v>-446.43</v>
      </c>
      <c r="I581" s="51"/>
    </row>
    <row r="582" spans="1:9" x14ac:dyDescent="0.3">
      <c r="A582" s="178" t="s">
        <v>3345</v>
      </c>
      <c r="B582" t="s">
        <v>540</v>
      </c>
      <c r="C582" t="s">
        <v>1395</v>
      </c>
      <c r="D582" t="s">
        <v>1424</v>
      </c>
      <c r="E582" s="38">
        <v>-6.4912184701884126</v>
      </c>
      <c r="F582">
        <v>581</v>
      </c>
      <c r="G582">
        <v>999</v>
      </c>
      <c r="H582" s="112">
        <v>418</v>
      </c>
      <c r="I582" s="51"/>
    </row>
    <row r="583" spans="1:9" x14ac:dyDescent="0.3">
      <c r="A583" s="178" t="s">
        <v>19869</v>
      </c>
      <c r="B583" t="s">
        <v>17145</v>
      </c>
      <c r="C583" t="s">
        <v>1395</v>
      </c>
      <c r="D583" t="s">
        <v>1424</v>
      </c>
      <c r="E583" s="38">
        <v>-6.5631087645080823</v>
      </c>
      <c r="F583">
        <v>582</v>
      </c>
      <c r="G583">
        <v>999</v>
      </c>
      <c r="H583" s="112">
        <v>417</v>
      </c>
      <c r="I583" s="51"/>
    </row>
    <row r="584" spans="1:9" x14ac:dyDescent="0.3">
      <c r="A584" s="178" t="s">
        <v>8504</v>
      </c>
      <c r="B584" t="s">
        <v>8502</v>
      </c>
      <c r="C584" t="s">
        <v>1430</v>
      </c>
      <c r="D584" t="s">
        <v>1380</v>
      </c>
      <c r="E584" s="38">
        <v>-6.5734657961458813</v>
      </c>
      <c r="F584">
        <v>583</v>
      </c>
      <c r="G584">
        <v>721.34</v>
      </c>
      <c r="H584" s="112">
        <v>138.34000000000003</v>
      </c>
      <c r="I584" s="51"/>
    </row>
    <row r="585" spans="1:9" x14ac:dyDescent="0.3">
      <c r="A585" s="178" t="s">
        <v>3707</v>
      </c>
      <c r="B585" t="s">
        <v>3462</v>
      </c>
      <c r="C585" t="s">
        <v>1481</v>
      </c>
      <c r="D585" t="s">
        <v>660</v>
      </c>
      <c r="E585" s="38">
        <v>-6.5864241582060856</v>
      </c>
      <c r="F585">
        <v>584</v>
      </c>
      <c r="G585">
        <v>136.34</v>
      </c>
      <c r="H585" s="112">
        <v>-447.65999999999997</v>
      </c>
      <c r="I585" s="51"/>
    </row>
    <row r="586" spans="1:9" x14ac:dyDescent="0.3">
      <c r="A586" s="178" t="s">
        <v>14634</v>
      </c>
      <c r="B586" t="s">
        <v>14262</v>
      </c>
      <c r="C586" t="s">
        <v>1446</v>
      </c>
      <c r="D586" t="s">
        <v>1373</v>
      </c>
      <c r="E586" s="38">
        <v>-6.6362006241544966</v>
      </c>
      <c r="F586">
        <v>585</v>
      </c>
      <c r="G586">
        <v>749.25</v>
      </c>
      <c r="H586" s="112">
        <v>164.25</v>
      </c>
      <c r="I586" s="51"/>
    </row>
    <row r="587" spans="1:9" x14ac:dyDescent="0.3">
      <c r="A587" s="178" t="s">
        <v>15522</v>
      </c>
      <c r="B587" t="s">
        <v>15005</v>
      </c>
      <c r="C587" t="s">
        <v>1386</v>
      </c>
      <c r="D587" t="s">
        <v>1424</v>
      </c>
      <c r="E587" s="38">
        <v>-6.6756173689954128</v>
      </c>
      <c r="F587">
        <v>586</v>
      </c>
      <c r="G587">
        <v>723.66</v>
      </c>
      <c r="H587" s="112">
        <v>137.65999999999997</v>
      </c>
      <c r="I587" s="51"/>
    </row>
    <row r="588" spans="1:9" x14ac:dyDescent="0.3">
      <c r="A588" s="213" t="s">
        <v>2585</v>
      </c>
      <c r="B588" t="s">
        <v>308</v>
      </c>
      <c r="C588" t="s">
        <v>1405</v>
      </c>
      <c r="D588" t="s">
        <v>1380</v>
      </c>
      <c r="E588" s="38">
        <v>-6.6826954804357808</v>
      </c>
      <c r="F588">
        <v>587</v>
      </c>
      <c r="G588">
        <v>747.84</v>
      </c>
      <c r="H588" s="112">
        <v>160.84000000000003</v>
      </c>
      <c r="I588" s="51"/>
    </row>
    <row r="589" spans="1:9" x14ac:dyDescent="0.3">
      <c r="A589" s="178" t="s">
        <v>13667</v>
      </c>
      <c r="B589" t="s">
        <v>11356</v>
      </c>
      <c r="C589" t="s">
        <v>1449</v>
      </c>
      <c r="D589" t="s">
        <v>1373</v>
      </c>
      <c r="E589" s="38">
        <v>-6.7155412736981894</v>
      </c>
      <c r="F589">
        <v>588</v>
      </c>
      <c r="G589">
        <v>999</v>
      </c>
      <c r="H589" s="112">
        <v>411</v>
      </c>
      <c r="I589" s="51"/>
    </row>
    <row r="590" spans="1:9" x14ac:dyDescent="0.3">
      <c r="A590" s="178" t="s">
        <v>1969</v>
      </c>
      <c r="B590" t="s">
        <v>972</v>
      </c>
      <c r="C590" t="s">
        <v>1509</v>
      </c>
      <c r="D590" t="s">
        <v>1373</v>
      </c>
      <c r="E590" s="38">
        <v>-6.7264293810690265</v>
      </c>
      <c r="F590">
        <v>589</v>
      </c>
      <c r="G590">
        <v>750.84</v>
      </c>
      <c r="H590" s="112">
        <v>161.84000000000003</v>
      </c>
      <c r="I590" s="51"/>
    </row>
    <row r="591" spans="1:9" x14ac:dyDescent="0.3">
      <c r="A591" s="178" t="s">
        <v>3792</v>
      </c>
      <c r="B591" t="s">
        <v>261</v>
      </c>
      <c r="C591" t="s">
        <v>1376</v>
      </c>
      <c r="D591" t="s">
        <v>1424</v>
      </c>
      <c r="E591" s="38">
        <v>-6.7268334610771729</v>
      </c>
      <c r="F591">
        <v>590</v>
      </c>
      <c r="G591">
        <v>737.07</v>
      </c>
      <c r="H591" s="112">
        <v>147.07000000000005</v>
      </c>
      <c r="I591" s="51"/>
    </row>
    <row r="592" spans="1:9" x14ac:dyDescent="0.3">
      <c r="A592" s="178" t="s">
        <v>2277</v>
      </c>
      <c r="B592" t="s">
        <v>884</v>
      </c>
      <c r="C592" t="s">
        <v>1398</v>
      </c>
      <c r="D592" t="s">
        <v>1373</v>
      </c>
      <c r="E592" s="38">
        <v>-6.7580571193211352</v>
      </c>
      <c r="F592">
        <v>591</v>
      </c>
      <c r="G592">
        <v>999</v>
      </c>
      <c r="H592" s="112">
        <v>408</v>
      </c>
      <c r="I592" s="51"/>
    </row>
    <row r="593" spans="1:9" x14ac:dyDescent="0.3">
      <c r="A593" s="178" t="s">
        <v>12606</v>
      </c>
      <c r="B593" t="s">
        <v>11582</v>
      </c>
      <c r="C593" t="s">
        <v>1437</v>
      </c>
      <c r="D593" t="s">
        <v>1380</v>
      </c>
      <c r="E593" s="38">
        <v>-6.7791738485442883</v>
      </c>
      <c r="F593">
        <v>592</v>
      </c>
      <c r="G593">
        <v>999</v>
      </c>
      <c r="H593" s="112">
        <v>407</v>
      </c>
      <c r="I593" s="51"/>
    </row>
    <row r="594" spans="1:9" x14ac:dyDescent="0.3">
      <c r="A594" s="213" t="s">
        <v>19931</v>
      </c>
      <c r="B594" t="s">
        <v>17215</v>
      </c>
      <c r="C594" t="s">
        <v>1553</v>
      </c>
      <c r="D594" t="s">
        <v>1373</v>
      </c>
      <c r="E594" s="38">
        <v>-6.8657763688536475</v>
      </c>
      <c r="F594">
        <v>593</v>
      </c>
      <c r="G594">
        <v>478.14</v>
      </c>
      <c r="H594" s="112">
        <v>-114.86000000000001</v>
      </c>
      <c r="I594" s="51"/>
    </row>
    <row r="595" spans="1:9" x14ac:dyDescent="0.3">
      <c r="A595" s="178" t="s">
        <v>12923</v>
      </c>
      <c r="B595" t="s">
        <v>11324</v>
      </c>
      <c r="C595" t="s">
        <v>1434</v>
      </c>
      <c r="D595" t="s">
        <v>1373</v>
      </c>
      <c r="E595" s="38">
        <v>-6.868400911682623</v>
      </c>
      <c r="F595">
        <v>594</v>
      </c>
      <c r="G595">
        <v>744.07</v>
      </c>
      <c r="H595" s="112">
        <v>150.07000000000005</v>
      </c>
      <c r="I595" s="51"/>
    </row>
    <row r="596" spans="1:9" x14ac:dyDescent="0.3">
      <c r="A596" s="178" t="s">
        <v>19936</v>
      </c>
      <c r="B596" t="s">
        <v>19937</v>
      </c>
      <c r="C596" t="s">
        <v>1416</v>
      </c>
      <c r="D596" t="s">
        <v>1373</v>
      </c>
      <c r="E596" s="38">
        <v>-6.8948095832077616</v>
      </c>
      <c r="F596">
        <v>595</v>
      </c>
      <c r="G596">
        <v>464.11</v>
      </c>
      <c r="H596" s="112">
        <v>-130.88999999999999</v>
      </c>
      <c r="I596" s="51"/>
    </row>
    <row r="597" spans="1:9" x14ac:dyDescent="0.3">
      <c r="A597" s="213" t="s">
        <v>15278</v>
      </c>
      <c r="B597" t="s">
        <v>14709</v>
      </c>
      <c r="C597" t="s">
        <v>1389</v>
      </c>
      <c r="D597" t="s">
        <v>1373</v>
      </c>
      <c r="E597" s="38">
        <v>-6.9766867749150432</v>
      </c>
      <c r="F597">
        <v>596</v>
      </c>
      <c r="G597">
        <v>736.95</v>
      </c>
      <c r="H597" s="112">
        <v>140.95000000000005</v>
      </c>
      <c r="I597" s="51"/>
    </row>
    <row r="598" spans="1:9" x14ac:dyDescent="0.3">
      <c r="A598" t="s">
        <v>17643</v>
      </c>
      <c r="B598" t="s">
        <v>17189</v>
      </c>
      <c r="C598" t="s">
        <v>1405</v>
      </c>
      <c r="D598" t="s">
        <v>1373</v>
      </c>
      <c r="E598" s="38">
        <v>-6.994503610291483</v>
      </c>
      <c r="F598">
        <v>597</v>
      </c>
      <c r="G598">
        <v>303.66000000000003</v>
      </c>
      <c r="H598" s="112">
        <v>-293.33999999999997</v>
      </c>
      <c r="I598" s="51"/>
    </row>
    <row r="599" spans="1:9" x14ac:dyDescent="0.3">
      <c r="A599" s="178" t="s">
        <v>1641</v>
      </c>
      <c r="B599" t="s">
        <v>18</v>
      </c>
      <c r="C599" t="s">
        <v>1430</v>
      </c>
      <c r="D599" t="s">
        <v>1424</v>
      </c>
      <c r="E599" s="38">
        <v>-7.1155427046504993</v>
      </c>
      <c r="F599">
        <v>598</v>
      </c>
      <c r="G599">
        <v>999</v>
      </c>
      <c r="H599" s="112">
        <v>401</v>
      </c>
      <c r="I599" s="51"/>
    </row>
    <row r="600" spans="1:9" x14ac:dyDescent="0.3">
      <c r="A600" s="178" t="s">
        <v>16483</v>
      </c>
      <c r="B600" t="s">
        <v>14727</v>
      </c>
      <c r="C600" t="s">
        <v>1553</v>
      </c>
      <c r="D600" t="s">
        <v>1373</v>
      </c>
      <c r="E600" s="38">
        <v>-7.2044614722578384</v>
      </c>
      <c r="F600">
        <v>599</v>
      </c>
      <c r="G600">
        <v>999</v>
      </c>
      <c r="H600" s="112">
        <v>400</v>
      </c>
      <c r="I600" s="51"/>
    </row>
    <row r="601" spans="1:9" x14ac:dyDescent="0.3">
      <c r="A601" s="178" t="s">
        <v>13253</v>
      </c>
      <c r="B601" t="s">
        <v>11776</v>
      </c>
      <c r="C601" t="s">
        <v>1416</v>
      </c>
      <c r="D601" t="s">
        <v>1373</v>
      </c>
      <c r="E601" s="38">
        <v>-7.2125355862161111</v>
      </c>
      <c r="F601">
        <v>600</v>
      </c>
      <c r="G601">
        <v>323.3</v>
      </c>
      <c r="H601" s="112">
        <v>-276.7</v>
      </c>
      <c r="I601" s="51"/>
    </row>
    <row r="602" spans="1:9" x14ac:dyDescent="0.3">
      <c r="A602" t="s">
        <v>11445</v>
      </c>
      <c r="B602" t="s">
        <v>11721</v>
      </c>
      <c r="C602" t="s">
        <v>1426</v>
      </c>
      <c r="D602" t="s">
        <v>1380</v>
      </c>
      <c r="E602" s="38">
        <v>-7.2204715422198706</v>
      </c>
      <c r="F602">
        <v>601</v>
      </c>
      <c r="G602">
        <v>577.95000000000005</v>
      </c>
      <c r="H602" s="112">
        <v>-23.049999999999955</v>
      </c>
      <c r="I602" s="51"/>
    </row>
    <row r="603" spans="1:9" x14ac:dyDescent="0.3">
      <c r="A603" s="178" t="s">
        <v>13478</v>
      </c>
      <c r="B603" t="s">
        <v>11757</v>
      </c>
      <c r="C603" t="s">
        <v>1392</v>
      </c>
      <c r="D603" t="s">
        <v>1373</v>
      </c>
      <c r="E603" s="38">
        <v>-7.2226470704244434</v>
      </c>
      <c r="F603">
        <v>602</v>
      </c>
      <c r="G603">
        <v>999</v>
      </c>
      <c r="H603" s="112">
        <v>397</v>
      </c>
      <c r="I603" s="51"/>
    </row>
    <row r="604" spans="1:9" x14ac:dyDescent="0.3">
      <c r="A604" s="178" t="s">
        <v>16932</v>
      </c>
      <c r="B604" t="s">
        <v>14996</v>
      </c>
      <c r="C604" t="s">
        <v>1416</v>
      </c>
      <c r="D604" t="s">
        <v>1380</v>
      </c>
      <c r="E604" s="38">
        <v>-7.2300242104131698</v>
      </c>
      <c r="F604">
        <v>603</v>
      </c>
      <c r="G604">
        <v>636.86</v>
      </c>
      <c r="H604" s="112">
        <v>33.860000000000014</v>
      </c>
      <c r="I604" s="51"/>
    </row>
    <row r="605" spans="1:9" x14ac:dyDescent="0.3">
      <c r="A605" s="178" t="s">
        <v>12080</v>
      </c>
      <c r="B605" t="s">
        <v>11377</v>
      </c>
      <c r="C605" t="s">
        <v>1470</v>
      </c>
      <c r="D605" t="s">
        <v>1373</v>
      </c>
      <c r="E605" s="38">
        <v>-7.2396024950631386</v>
      </c>
      <c r="F605">
        <v>604</v>
      </c>
      <c r="G605">
        <v>999</v>
      </c>
      <c r="H605" s="112">
        <v>395</v>
      </c>
      <c r="I605" s="51"/>
    </row>
    <row r="606" spans="1:9" x14ac:dyDescent="0.3">
      <c r="A606" t="s">
        <v>1793</v>
      </c>
      <c r="B606" t="s">
        <v>1179</v>
      </c>
      <c r="C606" t="s">
        <v>1434</v>
      </c>
      <c r="D606" t="s">
        <v>1373</v>
      </c>
      <c r="E606" s="38">
        <v>-7.2703194623150704</v>
      </c>
      <c r="F606">
        <v>605</v>
      </c>
      <c r="G606">
        <v>139.02000000000001</v>
      </c>
      <c r="H606" s="112">
        <v>-465.98</v>
      </c>
      <c r="I606" s="51"/>
    </row>
    <row r="607" spans="1:9" x14ac:dyDescent="0.3">
      <c r="A607" t="s">
        <v>16373</v>
      </c>
      <c r="B607" t="s">
        <v>16374</v>
      </c>
      <c r="C607" t="s">
        <v>1553</v>
      </c>
      <c r="D607" t="s">
        <v>1396</v>
      </c>
      <c r="E607" s="38">
        <v>-7.288179081337514</v>
      </c>
      <c r="F607">
        <v>606</v>
      </c>
      <c r="G607">
        <v>717.2</v>
      </c>
      <c r="H607" s="112">
        <v>111.20000000000005</v>
      </c>
      <c r="I607" s="51"/>
    </row>
    <row r="608" spans="1:9" x14ac:dyDescent="0.3">
      <c r="A608" s="178" t="s">
        <v>2452</v>
      </c>
      <c r="B608" t="s">
        <v>121</v>
      </c>
      <c r="C608" t="s">
        <v>1413</v>
      </c>
      <c r="D608" t="s">
        <v>1424</v>
      </c>
      <c r="E608" s="38">
        <v>-7.3407752752256261</v>
      </c>
      <c r="F608">
        <v>607</v>
      </c>
      <c r="G608">
        <v>999</v>
      </c>
      <c r="H608" s="112">
        <v>392</v>
      </c>
      <c r="I608" s="51"/>
    </row>
    <row r="609" spans="1:9" x14ac:dyDescent="0.3">
      <c r="A609" s="178" t="s">
        <v>14963</v>
      </c>
      <c r="B609" t="s">
        <v>16311</v>
      </c>
      <c r="C609" t="s">
        <v>1430</v>
      </c>
      <c r="D609" t="s">
        <v>1396</v>
      </c>
      <c r="E609" s="38">
        <v>-7.3765687900853365</v>
      </c>
      <c r="F609">
        <v>608</v>
      </c>
      <c r="G609">
        <v>308.58999999999997</v>
      </c>
      <c r="H609" s="112">
        <v>-299.41000000000003</v>
      </c>
      <c r="I609" s="51"/>
    </row>
    <row r="610" spans="1:9" x14ac:dyDescent="0.3">
      <c r="A610" t="s">
        <v>14581</v>
      </c>
      <c r="B610" t="s">
        <v>14335</v>
      </c>
      <c r="C610" t="s">
        <v>1430</v>
      </c>
      <c r="D610" t="s">
        <v>1396</v>
      </c>
      <c r="E610" s="38">
        <v>-7.3960437151194878</v>
      </c>
      <c r="F610">
        <v>609</v>
      </c>
      <c r="G610">
        <v>696.61</v>
      </c>
      <c r="H610" s="112">
        <v>87.610000000000014</v>
      </c>
      <c r="I610" s="51"/>
    </row>
    <row r="611" spans="1:9" x14ac:dyDescent="0.3">
      <c r="A611" t="s">
        <v>12403</v>
      </c>
      <c r="B611" t="s">
        <v>11276</v>
      </c>
      <c r="C611" t="s">
        <v>1379</v>
      </c>
      <c r="D611" t="s">
        <v>1373</v>
      </c>
      <c r="E611" s="38">
        <v>-7.4038248587440609</v>
      </c>
      <c r="F611">
        <v>610</v>
      </c>
      <c r="G611">
        <v>449.3</v>
      </c>
      <c r="H611" s="112">
        <v>-160.69999999999999</v>
      </c>
      <c r="I611" s="51"/>
    </row>
    <row r="612" spans="1:9" x14ac:dyDescent="0.3">
      <c r="A612" s="178" t="s">
        <v>9574</v>
      </c>
      <c r="B612" t="s">
        <v>9575</v>
      </c>
      <c r="C612" t="s">
        <v>1416</v>
      </c>
      <c r="D612" t="s">
        <v>1424</v>
      </c>
      <c r="E612" s="38">
        <v>-7.4169406504019726</v>
      </c>
      <c r="F612">
        <v>611</v>
      </c>
      <c r="G612">
        <v>999</v>
      </c>
      <c r="H612" s="112">
        <v>388</v>
      </c>
      <c r="I612" s="51"/>
    </row>
    <row r="613" spans="1:9" x14ac:dyDescent="0.3">
      <c r="A613" t="s">
        <v>14899</v>
      </c>
      <c r="B613" t="s">
        <v>14252</v>
      </c>
      <c r="C613" t="s">
        <v>1386</v>
      </c>
      <c r="D613" t="s">
        <v>1373</v>
      </c>
      <c r="E613" s="38">
        <v>-7.4326296942449108</v>
      </c>
      <c r="F613">
        <v>612</v>
      </c>
      <c r="G613">
        <v>613.61</v>
      </c>
      <c r="H613" s="112">
        <v>1.6100000000000136</v>
      </c>
      <c r="I613" s="51"/>
    </row>
    <row r="614" spans="1:9" x14ac:dyDescent="0.3">
      <c r="A614" t="s">
        <v>2103</v>
      </c>
      <c r="B614" t="s">
        <v>593</v>
      </c>
      <c r="C614" t="s">
        <v>1553</v>
      </c>
      <c r="D614" t="s">
        <v>1380</v>
      </c>
      <c r="E614" s="38">
        <v>-7.4411172978165592</v>
      </c>
      <c r="F614">
        <v>613</v>
      </c>
      <c r="G614">
        <v>999</v>
      </c>
      <c r="H614" s="112">
        <v>386</v>
      </c>
      <c r="I614" s="51"/>
    </row>
    <row r="615" spans="1:9" x14ac:dyDescent="0.3">
      <c r="A615" s="178" t="s">
        <v>13183</v>
      </c>
      <c r="B615" t="s">
        <v>11676</v>
      </c>
      <c r="C615" t="s">
        <v>1464</v>
      </c>
      <c r="D615" t="s">
        <v>1431</v>
      </c>
      <c r="E615" s="38">
        <v>-7.4570174862261638</v>
      </c>
      <c r="F615">
        <v>614</v>
      </c>
      <c r="G615">
        <v>605.64</v>
      </c>
      <c r="H615" s="112">
        <v>-8.3600000000000136</v>
      </c>
      <c r="I615" s="51"/>
    </row>
    <row r="616" spans="1:9" x14ac:dyDescent="0.3">
      <c r="A616" t="s">
        <v>8207</v>
      </c>
      <c r="B616" t="s">
        <v>8868</v>
      </c>
      <c r="C616" t="s">
        <v>1402</v>
      </c>
      <c r="D616" t="s">
        <v>1424</v>
      </c>
      <c r="E616" s="38">
        <v>-7.4715824323264819</v>
      </c>
      <c r="F616">
        <v>615</v>
      </c>
      <c r="G616">
        <v>481.89</v>
      </c>
      <c r="H616" s="112">
        <v>-133.11000000000001</v>
      </c>
      <c r="I616" s="51"/>
    </row>
    <row r="617" spans="1:9" x14ac:dyDescent="0.3">
      <c r="A617" s="178" t="s">
        <v>11441</v>
      </c>
      <c r="B617" t="s">
        <v>11661</v>
      </c>
      <c r="C617" t="s">
        <v>1464</v>
      </c>
      <c r="D617" t="s">
        <v>1380</v>
      </c>
      <c r="E617" s="38">
        <v>-7.4861962156379853</v>
      </c>
      <c r="F617">
        <v>616</v>
      </c>
      <c r="G617">
        <v>527.84</v>
      </c>
      <c r="H617" s="112">
        <v>-88.159999999999968</v>
      </c>
      <c r="I617" s="51"/>
    </row>
    <row r="618" spans="1:9" x14ac:dyDescent="0.3">
      <c r="A618" s="178" t="s">
        <v>14130</v>
      </c>
      <c r="B618" t="s">
        <v>14031</v>
      </c>
      <c r="C618" t="s">
        <v>1395</v>
      </c>
      <c r="D618" t="s">
        <v>1380</v>
      </c>
      <c r="E618" s="38">
        <v>-7.5050440434911785</v>
      </c>
      <c r="F618">
        <v>617</v>
      </c>
      <c r="G618">
        <v>721.48</v>
      </c>
      <c r="H618" s="112">
        <v>104.48000000000002</v>
      </c>
      <c r="I618" s="51"/>
    </row>
    <row r="619" spans="1:9" x14ac:dyDescent="0.3">
      <c r="A619" s="178" t="s">
        <v>13491</v>
      </c>
      <c r="B619" t="s">
        <v>11547</v>
      </c>
      <c r="C619" t="s">
        <v>3591</v>
      </c>
      <c r="D619" t="s">
        <v>1380</v>
      </c>
      <c r="E619" s="38">
        <v>-7.5134894676441206</v>
      </c>
      <c r="F619">
        <v>618</v>
      </c>
      <c r="G619">
        <v>999</v>
      </c>
      <c r="H619" s="112">
        <v>381</v>
      </c>
      <c r="I619" s="51"/>
    </row>
    <row r="620" spans="1:9" x14ac:dyDescent="0.3">
      <c r="A620" s="178" t="s">
        <v>15258</v>
      </c>
      <c r="B620" t="s">
        <v>14201</v>
      </c>
      <c r="C620" t="s">
        <v>1402</v>
      </c>
      <c r="D620" t="s">
        <v>1373</v>
      </c>
      <c r="E620" s="38">
        <v>-7.5550185746002896</v>
      </c>
      <c r="F620">
        <v>619</v>
      </c>
      <c r="G620">
        <v>732.7</v>
      </c>
      <c r="H620" s="112">
        <v>113.70000000000005</v>
      </c>
      <c r="I620" s="51"/>
    </row>
    <row r="621" spans="1:9" x14ac:dyDescent="0.3">
      <c r="A621" s="178" t="s">
        <v>2368</v>
      </c>
      <c r="B621" t="s">
        <v>419</v>
      </c>
      <c r="C621" t="s">
        <v>1434</v>
      </c>
      <c r="D621" t="s">
        <v>2147</v>
      </c>
      <c r="E621" s="38">
        <v>-7.5800804481596433</v>
      </c>
      <c r="F621">
        <v>620</v>
      </c>
      <c r="G621">
        <v>999</v>
      </c>
      <c r="H621" s="112">
        <v>379</v>
      </c>
      <c r="I621" s="51"/>
    </row>
    <row r="622" spans="1:9" x14ac:dyDescent="0.3">
      <c r="A622" t="s">
        <v>14770</v>
      </c>
      <c r="B622" t="s">
        <v>14216</v>
      </c>
      <c r="C622" t="s">
        <v>1426</v>
      </c>
      <c r="D622" t="s">
        <v>1373</v>
      </c>
      <c r="E622" s="38">
        <v>-7.5829796252139392</v>
      </c>
      <c r="F622">
        <v>621</v>
      </c>
      <c r="G622">
        <v>747.64</v>
      </c>
      <c r="H622" s="112">
        <v>126.63999999999999</v>
      </c>
      <c r="I622" s="51"/>
    </row>
    <row r="623" spans="1:9" x14ac:dyDescent="0.3">
      <c r="A623" t="s">
        <v>20015</v>
      </c>
      <c r="B623" t="s">
        <v>17225</v>
      </c>
      <c r="C623" t="s">
        <v>1449</v>
      </c>
      <c r="D623" t="s">
        <v>1373</v>
      </c>
      <c r="E623" s="38">
        <v>-7.6703471635284579</v>
      </c>
      <c r="F623">
        <v>622</v>
      </c>
      <c r="G623">
        <v>502.57</v>
      </c>
      <c r="H623" s="112">
        <v>-119.43</v>
      </c>
      <c r="I623" s="51"/>
    </row>
    <row r="624" spans="1:9" x14ac:dyDescent="0.3">
      <c r="A624" s="178" t="s">
        <v>14795</v>
      </c>
      <c r="B624" t="s">
        <v>14255</v>
      </c>
      <c r="C624" t="s">
        <v>1395</v>
      </c>
      <c r="D624" t="s">
        <v>1373</v>
      </c>
      <c r="E624" s="38">
        <v>-7.6733895130435652</v>
      </c>
      <c r="F624">
        <v>623</v>
      </c>
      <c r="G624">
        <v>703.25</v>
      </c>
      <c r="H624" s="112">
        <v>80.25</v>
      </c>
      <c r="I624" s="51"/>
    </row>
    <row r="625" spans="1:9" x14ac:dyDescent="0.3">
      <c r="A625" s="178" t="s">
        <v>1876</v>
      </c>
      <c r="B625" t="s">
        <v>829</v>
      </c>
      <c r="C625" t="s">
        <v>1413</v>
      </c>
      <c r="D625" t="s">
        <v>1373</v>
      </c>
      <c r="E625" s="38">
        <v>-7.6881997166659417</v>
      </c>
      <c r="F625">
        <v>624</v>
      </c>
      <c r="G625">
        <v>999</v>
      </c>
      <c r="H625" s="112">
        <v>375</v>
      </c>
      <c r="I625" s="51"/>
    </row>
    <row r="626" spans="1:9" x14ac:dyDescent="0.3">
      <c r="A626" t="s">
        <v>16465</v>
      </c>
      <c r="B626" t="s">
        <v>15440</v>
      </c>
      <c r="C626" t="s">
        <v>1402</v>
      </c>
      <c r="D626" t="s">
        <v>1380</v>
      </c>
      <c r="E626" s="38">
        <v>-7.7380251787595835</v>
      </c>
      <c r="F626">
        <v>625</v>
      </c>
      <c r="G626">
        <v>360.61</v>
      </c>
      <c r="H626" s="112">
        <v>-264.39</v>
      </c>
      <c r="I626" s="51"/>
    </row>
    <row r="627" spans="1:9" x14ac:dyDescent="0.3">
      <c r="A627" t="s">
        <v>16344</v>
      </c>
      <c r="B627" t="s">
        <v>15044</v>
      </c>
      <c r="C627" t="s">
        <v>1430</v>
      </c>
      <c r="D627" t="s">
        <v>1373</v>
      </c>
      <c r="E627" s="38">
        <v>-7.7608584869612276</v>
      </c>
      <c r="F627">
        <v>626</v>
      </c>
      <c r="G627">
        <v>999</v>
      </c>
      <c r="H627" s="112">
        <v>373</v>
      </c>
      <c r="I627" s="51"/>
    </row>
    <row r="628" spans="1:9" x14ac:dyDescent="0.3">
      <c r="A628" s="178" t="s">
        <v>13644</v>
      </c>
      <c r="B628" t="s">
        <v>11366</v>
      </c>
      <c r="C628" t="s">
        <v>1379</v>
      </c>
      <c r="D628" t="s">
        <v>1373</v>
      </c>
      <c r="E628" s="38">
        <v>-7.7873903347960294</v>
      </c>
      <c r="F628">
        <v>627</v>
      </c>
      <c r="G628">
        <v>999</v>
      </c>
      <c r="H628" s="112">
        <v>372</v>
      </c>
      <c r="I628" s="51"/>
    </row>
    <row r="629" spans="1:9" x14ac:dyDescent="0.3">
      <c r="A629" s="214" t="s">
        <v>1598</v>
      </c>
      <c r="B629" t="s">
        <v>1214</v>
      </c>
      <c r="C629" t="s">
        <v>1413</v>
      </c>
      <c r="D629" t="s">
        <v>1373</v>
      </c>
      <c r="E629" s="38">
        <v>-7.7906680333069342</v>
      </c>
      <c r="F629">
        <v>628</v>
      </c>
      <c r="G629">
        <v>999</v>
      </c>
      <c r="H629" s="112">
        <v>371</v>
      </c>
      <c r="I629" s="51"/>
    </row>
    <row r="630" spans="1:9" x14ac:dyDescent="0.3">
      <c r="A630" s="178" t="s">
        <v>2700</v>
      </c>
      <c r="B630" t="s">
        <v>436</v>
      </c>
      <c r="C630" t="s">
        <v>1526</v>
      </c>
      <c r="D630" t="s">
        <v>1396</v>
      </c>
      <c r="E630" s="38">
        <v>-7.8271175166369549</v>
      </c>
      <c r="F630">
        <v>629</v>
      </c>
      <c r="G630">
        <v>744.84</v>
      </c>
      <c r="H630" s="112">
        <v>115.84000000000003</v>
      </c>
      <c r="I630" s="51"/>
    </row>
    <row r="631" spans="1:9" x14ac:dyDescent="0.3">
      <c r="A631" s="178" t="s">
        <v>20089</v>
      </c>
      <c r="B631" t="s">
        <v>14991</v>
      </c>
      <c r="C631" t="s">
        <v>1553</v>
      </c>
      <c r="D631" t="s">
        <v>1380</v>
      </c>
      <c r="E631" s="38">
        <v>-7.8369876795861089</v>
      </c>
      <c r="F631">
        <v>630</v>
      </c>
      <c r="G631">
        <v>431.7</v>
      </c>
      <c r="H631" s="112">
        <v>-198.3</v>
      </c>
      <c r="I631" s="51"/>
    </row>
    <row r="632" spans="1:9" x14ac:dyDescent="0.3">
      <c r="A632" t="s">
        <v>2380</v>
      </c>
      <c r="B632" t="s">
        <v>672</v>
      </c>
      <c r="C632" t="s">
        <v>1481</v>
      </c>
      <c r="D632" t="s">
        <v>1373</v>
      </c>
      <c r="E632" s="38">
        <v>-7.9163471247587243</v>
      </c>
      <c r="F632">
        <v>631</v>
      </c>
      <c r="G632">
        <v>175.2</v>
      </c>
      <c r="H632" s="112">
        <v>-455.8</v>
      </c>
      <c r="I632" s="51"/>
    </row>
    <row r="633" spans="1:9" x14ac:dyDescent="0.3">
      <c r="A633" t="s">
        <v>19889</v>
      </c>
      <c r="B633" t="s">
        <v>17263</v>
      </c>
      <c r="C633" t="s">
        <v>1439</v>
      </c>
      <c r="D633" t="s">
        <v>1373</v>
      </c>
      <c r="E633" s="38">
        <v>-7.939263808383453</v>
      </c>
      <c r="F633">
        <v>632</v>
      </c>
      <c r="G633">
        <v>999</v>
      </c>
      <c r="H633" s="112">
        <v>367</v>
      </c>
      <c r="I633" s="51"/>
    </row>
    <row r="634" spans="1:9" x14ac:dyDescent="0.3">
      <c r="A634" t="s">
        <v>8284</v>
      </c>
      <c r="B634" t="s">
        <v>8538</v>
      </c>
      <c r="C634" t="s">
        <v>1405</v>
      </c>
      <c r="D634" t="s">
        <v>1373</v>
      </c>
      <c r="E634" s="38">
        <v>-7.9897826091038713</v>
      </c>
      <c r="F634">
        <v>633</v>
      </c>
      <c r="G634">
        <v>750.57</v>
      </c>
      <c r="H634" s="112">
        <v>117.57000000000005</v>
      </c>
      <c r="I634" s="51"/>
    </row>
    <row r="635" spans="1:9" x14ac:dyDescent="0.3">
      <c r="A635" s="178" t="s">
        <v>13326</v>
      </c>
      <c r="B635" t="s">
        <v>11527</v>
      </c>
      <c r="C635" t="s">
        <v>1439</v>
      </c>
      <c r="D635" t="s">
        <v>1424</v>
      </c>
      <c r="E635" s="38">
        <v>-8.051981640312702</v>
      </c>
      <c r="F635">
        <v>634</v>
      </c>
      <c r="G635">
        <v>439.8</v>
      </c>
      <c r="H635" s="112">
        <v>-194.2</v>
      </c>
      <c r="I635" s="51"/>
    </row>
    <row r="636" spans="1:9" x14ac:dyDescent="0.3">
      <c r="A636" s="213" t="s">
        <v>17124</v>
      </c>
      <c r="B636" t="s">
        <v>17125</v>
      </c>
      <c r="C636" t="s">
        <v>1531</v>
      </c>
      <c r="D636" t="s">
        <v>1373</v>
      </c>
      <c r="E636" s="38">
        <v>-8.0661616473595217</v>
      </c>
      <c r="F636">
        <v>635</v>
      </c>
      <c r="G636">
        <v>732.91</v>
      </c>
      <c r="H636" s="112">
        <v>97.909999999999968</v>
      </c>
      <c r="I636" s="51"/>
    </row>
    <row r="637" spans="1:9" x14ac:dyDescent="0.3">
      <c r="A637" s="178" t="s">
        <v>16979</v>
      </c>
      <c r="B637" t="s">
        <v>14294</v>
      </c>
      <c r="C637" t="s">
        <v>1553</v>
      </c>
      <c r="D637" t="s">
        <v>1424</v>
      </c>
      <c r="E637" s="38">
        <v>-8.0977695947631165</v>
      </c>
      <c r="F637">
        <v>636</v>
      </c>
      <c r="G637">
        <v>999</v>
      </c>
      <c r="H637" s="112">
        <v>363</v>
      </c>
      <c r="I637" s="51"/>
    </row>
    <row r="638" spans="1:9" x14ac:dyDescent="0.3">
      <c r="A638" t="s">
        <v>20301</v>
      </c>
      <c r="B638" t="s">
        <v>17233</v>
      </c>
      <c r="C638" t="s">
        <v>1430</v>
      </c>
      <c r="D638" t="s">
        <v>1373</v>
      </c>
      <c r="E638" s="38">
        <v>-8.1654239482515312</v>
      </c>
      <c r="F638">
        <v>637</v>
      </c>
      <c r="G638">
        <v>643</v>
      </c>
      <c r="H638" s="112">
        <v>6</v>
      </c>
      <c r="I638" s="51"/>
    </row>
    <row r="639" spans="1:9" x14ac:dyDescent="0.3">
      <c r="A639" s="178" t="s">
        <v>16093</v>
      </c>
      <c r="B639" t="s">
        <v>16094</v>
      </c>
      <c r="C639" t="s">
        <v>1398</v>
      </c>
      <c r="D639" t="s">
        <v>1380</v>
      </c>
      <c r="E639" s="38">
        <v>-8.3485987620531059</v>
      </c>
      <c r="F639">
        <v>638</v>
      </c>
      <c r="G639">
        <v>641.77</v>
      </c>
      <c r="H639" s="112">
        <v>3.7699999999999818</v>
      </c>
      <c r="I639" s="51"/>
    </row>
    <row r="640" spans="1:9" x14ac:dyDescent="0.3">
      <c r="A640" s="178" t="s">
        <v>12521</v>
      </c>
      <c r="B640" t="s">
        <v>11271</v>
      </c>
      <c r="C640" t="s">
        <v>1372</v>
      </c>
      <c r="D640" t="s">
        <v>1373</v>
      </c>
      <c r="E640" s="38">
        <v>-8.3690899273887744</v>
      </c>
      <c r="F640">
        <v>639</v>
      </c>
      <c r="G640">
        <v>748.16</v>
      </c>
      <c r="H640" s="112">
        <v>109.15999999999997</v>
      </c>
      <c r="I640" s="51"/>
    </row>
    <row r="641" spans="1:9" x14ac:dyDescent="0.3">
      <c r="A641" s="118" t="s">
        <v>4822</v>
      </c>
      <c r="B641" t="s">
        <v>1338</v>
      </c>
      <c r="C641" t="s">
        <v>1426</v>
      </c>
      <c r="D641" t="s">
        <v>1373</v>
      </c>
      <c r="E641" s="38">
        <v>-8.3724733299615242</v>
      </c>
      <c r="F641">
        <v>640</v>
      </c>
      <c r="G641">
        <v>503.27</v>
      </c>
      <c r="H641" s="112">
        <v>-136.73000000000002</v>
      </c>
      <c r="I641" s="51"/>
    </row>
    <row r="642" spans="1:9" x14ac:dyDescent="0.3">
      <c r="A642" s="178" t="s">
        <v>14814</v>
      </c>
      <c r="B642" t="s">
        <v>14331</v>
      </c>
      <c r="C642" t="s">
        <v>1481</v>
      </c>
      <c r="D642" t="s">
        <v>661</v>
      </c>
      <c r="E642" s="38">
        <v>-8.4192723615052802</v>
      </c>
      <c r="F642">
        <v>641</v>
      </c>
      <c r="G642">
        <v>676.18</v>
      </c>
      <c r="H642" s="112">
        <v>35.17999999999995</v>
      </c>
      <c r="I642" s="51"/>
    </row>
    <row r="643" spans="1:9" x14ac:dyDescent="0.3">
      <c r="A643" s="178" t="s">
        <v>19979</v>
      </c>
      <c r="B643" t="s">
        <v>17207</v>
      </c>
      <c r="C643" t="s">
        <v>1389</v>
      </c>
      <c r="D643" t="s">
        <v>1373</v>
      </c>
      <c r="E643" s="38">
        <v>-8.4831789724290019</v>
      </c>
      <c r="F643">
        <v>642</v>
      </c>
      <c r="G643">
        <v>999</v>
      </c>
      <c r="H643" s="112">
        <v>357</v>
      </c>
      <c r="I643" s="51"/>
    </row>
    <row r="644" spans="1:9" x14ac:dyDescent="0.3">
      <c r="A644" s="178" t="s">
        <v>17031</v>
      </c>
      <c r="B644" t="s">
        <v>15050</v>
      </c>
      <c r="C644" t="s">
        <v>1383</v>
      </c>
      <c r="D644" t="s">
        <v>1373</v>
      </c>
      <c r="E644" s="38">
        <v>-8.5174023479545244</v>
      </c>
      <c r="F644">
        <v>643</v>
      </c>
      <c r="G644">
        <v>566.77</v>
      </c>
      <c r="H644" s="112">
        <v>-76.230000000000018</v>
      </c>
      <c r="I644" s="51"/>
    </row>
    <row r="645" spans="1:9" x14ac:dyDescent="0.3">
      <c r="A645" s="178" t="s">
        <v>3123</v>
      </c>
      <c r="B645" t="s">
        <v>365</v>
      </c>
      <c r="C645" t="s">
        <v>1437</v>
      </c>
      <c r="D645" t="s">
        <v>1396</v>
      </c>
      <c r="E645" s="38">
        <v>-8.5182434996811924</v>
      </c>
      <c r="F645">
        <v>644</v>
      </c>
      <c r="G645">
        <v>999</v>
      </c>
      <c r="H645" s="112">
        <v>355</v>
      </c>
      <c r="I645" s="51"/>
    </row>
    <row r="646" spans="1:9" x14ac:dyDescent="0.3">
      <c r="A646" s="213" t="s">
        <v>19881</v>
      </c>
      <c r="B646" t="s">
        <v>17257</v>
      </c>
      <c r="C646" t="s">
        <v>1553</v>
      </c>
      <c r="D646" t="s">
        <v>1373</v>
      </c>
      <c r="E646" s="38">
        <v>-8.5238733330591199</v>
      </c>
      <c r="F646">
        <v>645</v>
      </c>
      <c r="G646">
        <v>750.39</v>
      </c>
      <c r="H646" s="112">
        <v>105.38999999999999</v>
      </c>
      <c r="I646" s="51"/>
    </row>
    <row r="647" spans="1:9" x14ac:dyDescent="0.3">
      <c r="A647" s="178" t="s">
        <v>17038</v>
      </c>
      <c r="B647" t="s">
        <v>17039</v>
      </c>
      <c r="C647" t="s">
        <v>1389</v>
      </c>
      <c r="D647" t="s">
        <v>1373</v>
      </c>
      <c r="E647" s="38">
        <v>-8.6340233452963844</v>
      </c>
      <c r="F647">
        <v>646</v>
      </c>
      <c r="G647">
        <v>999</v>
      </c>
      <c r="H647" s="112">
        <v>353</v>
      </c>
      <c r="I647" s="51"/>
    </row>
    <row r="648" spans="1:9" x14ac:dyDescent="0.3">
      <c r="A648" s="65" t="s">
        <v>16065</v>
      </c>
      <c r="B648" t="s">
        <v>14295</v>
      </c>
      <c r="C648" t="s">
        <v>1509</v>
      </c>
      <c r="D648" t="s">
        <v>661</v>
      </c>
      <c r="E648" s="38">
        <v>-8.6452135549635294</v>
      </c>
      <c r="F648">
        <v>647</v>
      </c>
      <c r="G648">
        <v>736.41</v>
      </c>
      <c r="H648" s="112">
        <v>89.409999999999968</v>
      </c>
      <c r="I648" s="51"/>
    </row>
    <row r="649" spans="1:9" x14ac:dyDescent="0.3">
      <c r="A649" t="s">
        <v>13060</v>
      </c>
      <c r="B649" t="s">
        <v>11683</v>
      </c>
      <c r="C649" t="s">
        <v>1446</v>
      </c>
      <c r="D649" t="s">
        <v>1380</v>
      </c>
      <c r="E649" s="38">
        <v>-8.7821512032203195</v>
      </c>
      <c r="F649">
        <v>648</v>
      </c>
      <c r="G649">
        <v>262.73</v>
      </c>
      <c r="H649" s="112">
        <v>-385.27</v>
      </c>
      <c r="I649" s="51"/>
    </row>
    <row r="650" spans="1:9" x14ac:dyDescent="0.3">
      <c r="A650" s="178" t="s">
        <v>17083</v>
      </c>
      <c r="B650" t="s">
        <v>14717</v>
      </c>
      <c r="C650" t="s">
        <v>1481</v>
      </c>
      <c r="D650" t="s">
        <v>1373</v>
      </c>
      <c r="E650" s="38">
        <v>-8.7960173988219488</v>
      </c>
      <c r="F650">
        <v>649</v>
      </c>
      <c r="G650">
        <v>748.48</v>
      </c>
      <c r="H650" s="112">
        <v>99.480000000000018</v>
      </c>
      <c r="I650" s="51"/>
    </row>
    <row r="651" spans="1:9" x14ac:dyDescent="0.3">
      <c r="A651" s="178" t="s">
        <v>2774</v>
      </c>
      <c r="B651" t="s">
        <v>1152</v>
      </c>
      <c r="C651" t="s">
        <v>1389</v>
      </c>
      <c r="D651" t="s">
        <v>1373</v>
      </c>
      <c r="E651" s="38">
        <v>-8.9039095990869281</v>
      </c>
      <c r="F651">
        <v>650</v>
      </c>
      <c r="G651">
        <v>595.91</v>
      </c>
      <c r="H651" s="112">
        <v>-54.090000000000032</v>
      </c>
      <c r="I651" s="51"/>
    </row>
    <row r="652" spans="1:9" x14ac:dyDescent="0.3">
      <c r="A652" t="s">
        <v>13828</v>
      </c>
      <c r="B652" t="s">
        <v>11565</v>
      </c>
      <c r="C652" t="s">
        <v>3591</v>
      </c>
      <c r="D652" t="s">
        <v>1380</v>
      </c>
      <c r="E652" s="38">
        <v>-8.9041392736174938</v>
      </c>
      <c r="F652">
        <v>651</v>
      </c>
      <c r="G652">
        <v>750.32</v>
      </c>
      <c r="H652" s="112">
        <v>99.32000000000005</v>
      </c>
      <c r="I652" s="51"/>
    </row>
    <row r="653" spans="1:9" x14ac:dyDescent="0.3">
      <c r="A653" s="178" t="s">
        <v>16882</v>
      </c>
      <c r="B653" t="s">
        <v>14681</v>
      </c>
      <c r="C653" t="s">
        <v>1386</v>
      </c>
      <c r="D653" t="s">
        <v>1424</v>
      </c>
      <c r="E653" s="38">
        <v>-8.92844163889432</v>
      </c>
      <c r="F653">
        <v>652</v>
      </c>
      <c r="G653">
        <v>999</v>
      </c>
      <c r="H653" s="112">
        <v>347</v>
      </c>
      <c r="I653" s="51"/>
    </row>
    <row r="654" spans="1:9" x14ac:dyDescent="0.3">
      <c r="A654" t="s">
        <v>16790</v>
      </c>
      <c r="B654" t="s">
        <v>15425</v>
      </c>
      <c r="C654" t="s">
        <v>1446</v>
      </c>
      <c r="D654" t="s">
        <v>1380</v>
      </c>
      <c r="E654" s="38">
        <v>-8.9579060722932802</v>
      </c>
      <c r="F654">
        <v>653</v>
      </c>
      <c r="G654">
        <v>999</v>
      </c>
      <c r="H654" s="112">
        <v>346</v>
      </c>
      <c r="I654" s="51"/>
    </row>
    <row r="655" spans="1:9" x14ac:dyDescent="0.3">
      <c r="A655" s="178" t="s">
        <v>17028</v>
      </c>
      <c r="B655" t="s">
        <v>15064</v>
      </c>
      <c r="C655" t="s">
        <v>1460</v>
      </c>
      <c r="D655" t="s">
        <v>1373</v>
      </c>
      <c r="E655" s="38">
        <v>-9.0179227587990241</v>
      </c>
      <c r="F655">
        <v>654</v>
      </c>
      <c r="G655">
        <v>999</v>
      </c>
      <c r="H655" s="112">
        <v>345</v>
      </c>
      <c r="I655" s="51"/>
    </row>
    <row r="656" spans="1:9" x14ac:dyDescent="0.3">
      <c r="A656" s="178" t="s">
        <v>1736</v>
      </c>
      <c r="B656" t="s">
        <v>941</v>
      </c>
      <c r="C656" t="s">
        <v>1426</v>
      </c>
      <c r="D656" t="s">
        <v>1373</v>
      </c>
      <c r="E656" s="38">
        <v>-9.0302265976812137</v>
      </c>
      <c r="F656">
        <v>655</v>
      </c>
      <c r="G656">
        <v>644.09</v>
      </c>
      <c r="H656" s="112">
        <v>-10.909999999999968</v>
      </c>
      <c r="I656" s="51"/>
    </row>
    <row r="657" spans="1:9" x14ac:dyDescent="0.3">
      <c r="A657" t="s">
        <v>13900</v>
      </c>
      <c r="B657" t="s">
        <v>11330</v>
      </c>
      <c r="C657" t="s">
        <v>1481</v>
      </c>
      <c r="D657" t="s">
        <v>1373</v>
      </c>
      <c r="E657" s="38">
        <v>-9.0540339488282555</v>
      </c>
      <c r="F657">
        <v>656</v>
      </c>
      <c r="G657">
        <v>999</v>
      </c>
      <c r="H657" s="112">
        <v>343</v>
      </c>
      <c r="I657" s="51"/>
    </row>
    <row r="658" spans="1:9" x14ac:dyDescent="0.3">
      <c r="A658" s="178" t="s">
        <v>19898</v>
      </c>
      <c r="B658" t="s">
        <v>14689</v>
      </c>
      <c r="C658" t="s">
        <v>1372</v>
      </c>
      <c r="D658" t="s">
        <v>1431</v>
      </c>
      <c r="E658" s="38">
        <v>-9.0573036562217375</v>
      </c>
      <c r="F658">
        <v>657</v>
      </c>
      <c r="G658">
        <v>750.77</v>
      </c>
      <c r="H658" s="112">
        <v>93.769999999999982</v>
      </c>
      <c r="I658" s="51"/>
    </row>
    <row r="659" spans="1:9" x14ac:dyDescent="0.3">
      <c r="A659" t="s">
        <v>11078</v>
      </c>
      <c r="B659" t="s">
        <v>11079</v>
      </c>
      <c r="C659" t="s">
        <v>1405</v>
      </c>
      <c r="D659" t="s">
        <v>1373</v>
      </c>
      <c r="E659" s="38">
        <v>-9.1003679285329699</v>
      </c>
      <c r="F659">
        <v>658</v>
      </c>
      <c r="G659">
        <v>330.25</v>
      </c>
      <c r="H659" s="112">
        <v>-327.75</v>
      </c>
      <c r="I659" s="51"/>
    </row>
    <row r="660" spans="1:9" x14ac:dyDescent="0.3">
      <c r="A660" s="178" t="s">
        <v>16216</v>
      </c>
      <c r="B660" t="s">
        <v>14214</v>
      </c>
      <c r="C660" t="s">
        <v>1526</v>
      </c>
      <c r="D660" t="s">
        <v>1373</v>
      </c>
      <c r="E660" s="38">
        <v>-9.1114134084173717</v>
      </c>
      <c r="F660">
        <v>659</v>
      </c>
      <c r="G660">
        <v>999</v>
      </c>
      <c r="H660" s="112">
        <v>340</v>
      </c>
      <c r="I660" s="51"/>
    </row>
    <row r="661" spans="1:9" x14ac:dyDescent="0.3">
      <c r="A661" s="178" t="s">
        <v>3480</v>
      </c>
      <c r="B661" t="s">
        <v>303</v>
      </c>
      <c r="C661" t="s">
        <v>1446</v>
      </c>
      <c r="D661" t="s">
        <v>2147</v>
      </c>
      <c r="E661" s="38">
        <v>-9.112515564209545</v>
      </c>
      <c r="F661">
        <v>660</v>
      </c>
      <c r="G661">
        <v>999</v>
      </c>
      <c r="H661" s="112">
        <v>339</v>
      </c>
      <c r="I661" s="51"/>
    </row>
    <row r="662" spans="1:9" x14ac:dyDescent="0.3">
      <c r="A662" s="178" t="s">
        <v>14584</v>
      </c>
      <c r="B662" t="s">
        <v>14284</v>
      </c>
      <c r="C662" t="s">
        <v>1481</v>
      </c>
      <c r="D662" t="s">
        <v>1373</v>
      </c>
      <c r="E662" s="38">
        <v>-9.1558438576726218</v>
      </c>
      <c r="F662">
        <v>661</v>
      </c>
      <c r="G662">
        <v>999</v>
      </c>
      <c r="H662" s="112">
        <v>338</v>
      </c>
      <c r="I662" s="51"/>
    </row>
    <row r="663" spans="1:9" x14ac:dyDescent="0.3">
      <c r="A663" s="178" t="s">
        <v>13696</v>
      </c>
      <c r="B663" t="s">
        <v>11558</v>
      </c>
      <c r="C663" t="s">
        <v>1389</v>
      </c>
      <c r="D663" t="s">
        <v>1380</v>
      </c>
      <c r="E663" s="38">
        <v>-9.1823215357665973</v>
      </c>
      <c r="F663">
        <v>662</v>
      </c>
      <c r="G663">
        <v>370.34</v>
      </c>
      <c r="H663" s="112">
        <v>-291.66000000000003</v>
      </c>
      <c r="I663" s="51"/>
    </row>
    <row r="664" spans="1:9" x14ac:dyDescent="0.3">
      <c r="A664" s="178" t="s">
        <v>16286</v>
      </c>
      <c r="B664" t="s">
        <v>15014</v>
      </c>
      <c r="C664" t="s">
        <v>1392</v>
      </c>
      <c r="D664" t="s">
        <v>661</v>
      </c>
      <c r="E664" s="38">
        <v>-9.1994571112812888</v>
      </c>
      <c r="F664">
        <v>663</v>
      </c>
      <c r="G664">
        <v>590.29999999999995</v>
      </c>
      <c r="H664" s="112">
        <v>-72.700000000000045</v>
      </c>
      <c r="I664" s="51"/>
    </row>
    <row r="665" spans="1:9" x14ac:dyDescent="0.3">
      <c r="A665" s="178" t="s">
        <v>13305</v>
      </c>
      <c r="B665" t="s">
        <v>11569</v>
      </c>
      <c r="C665" t="s">
        <v>1437</v>
      </c>
      <c r="D665" t="s">
        <v>1431</v>
      </c>
      <c r="E665" s="38">
        <v>-9.2599035064125221</v>
      </c>
      <c r="F665">
        <v>664</v>
      </c>
      <c r="G665">
        <v>376.11</v>
      </c>
      <c r="H665" s="112">
        <v>-287.89</v>
      </c>
      <c r="I665" s="51"/>
    </row>
    <row r="666" spans="1:9" x14ac:dyDescent="0.3">
      <c r="A666" t="s">
        <v>2074</v>
      </c>
      <c r="B666" t="s">
        <v>1000</v>
      </c>
      <c r="C666" t="s">
        <v>1430</v>
      </c>
      <c r="D666" t="s">
        <v>1373</v>
      </c>
      <c r="E666" s="38">
        <v>-9.2799955167784471</v>
      </c>
      <c r="F666">
        <v>665</v>
      </c>
      <c r="G666">
        <v>535.20000000000005</v>
      </c>
      <c r="H666" s="112">
        <v>-129.79999999999995</v>
      </c>
      <c r="I666" s="51"/>
    </row>
    <row r="667" spans="1:9" x14ac:dyDescent="0.3">
      <c r="A667" s="178" t="s">
        <v>16107</v>
      </c>
      <c r="B667" t="s">
        <v>15071</v>
      </c>
      <c r="C667" t="s">
        <v>1395</v>
      </c>
      <c r="D667" t="s">
        <v>1373</v>
      </c>
      <c r="E667" s="38">
        <v>-9.369001562863069</v>
      </c>
      <c r="F667">
        <v>666</v>
      </c>
      <c r="G667">
        <v>696.59</v>
      </c>
      <c r="H667" s="112">
        <v>30.590000000000032</v>
      </c>
      <c r="I667" s="51"/>
    </row>
    <row r="668" spans="1:9" x14ac:dyDescent="0.3">
      <c r="A668" s="178" t="s">
        <v>8261</v>
      </c>
      <c r="B668" t="s">
        <v>9046</v>
      </c>
      <c r="C668" t="s">
        <v>1398</v>
      </c>
      <c r="D668" t="s">
        <v>1373</v>
      </c>
      <c r="E668" s="38">
        <v>-9.392176553823214</v>
      </c>
      <c r="F668">
        <v>667</v>
      </c>
      <c r="G668">
        <v>518.91</v>
      </c>
      <c r="H668" s="112">
        <v>-148.09000000000003</v>
      </c>
      <c r="I668" s="51"/>
    </row>
    <row r="669" spans="1:9" x14ac:dyDescent="0.3">
      <c r="A669" s="213" t="s">
        <v>16730</v>
      </c>
      <c r="B669" t="s">
        <v>14232</v>
      </c>
      <c r="C669" t="s">
        <v>1379</v>
      </c>
      <c r="D669" t="s">
        <v>1373</v>
      </c>
      <c r="E669" s="38">
        <v>-9.5293288680659103</v>
      </c>
      <c r="F669">
        <v>668</v>
      </c>
      <c r="G669">
        <v>750.59</v>
      </c>
      <c r="H669" s="112">
        <v>82.590000000000032</v>
      </c>
      <c r="I669" s="51"/>
    </row>
    <row r="670" spans="1:9" x14ac:dyDescent="0.3">
      <c r="A670" s="178" t="s">
        <v>8301</v>
      </c>
      <c r="B670" t="s">
        <v>8375</v>
      </c>
      <c r="C670" t="s">
        <v>1470</v>
      </c>
      <c r="D670" t="s">
        <v>1373</v>
      </c>
      <c r="E670" s="38">
        <v>-9.5403701944805981</v>
      </c>
      <c r="F670">
        <v>669</v>
      </c>
      <c r="G670">
        <v>999</v>
      </c>
      <c r="H670" s="112">
        <v>330</v>
      </c>
      <c r="I670" s="51"/>
    </row>
    <row r="671" spans="1:9" x14ac:dyDescent="0.3">
      <c r="A671" s="178" t="s">
        <v>16103</v>
      </c>
      <c r="B671" t="s">
        <v>15023</v>
      </c>
      <c r="C671" t="s">
        <v>1446</v>
      </c>
      <c r="D671" t="s">
        <v>1380</v>
      </c>
      <c r="E671" s="38">
        <v>-9.548408373315926</v>
      </c>
      <c r="F671">
        <v>670</v>
      </c>
      <c r="G671">
        <v>999</v>
      </c>
      <c r="H671" s="112">
        <v>329</v>
      </c>
      <c r="I671" s="51"/>
    </row>
    <row r="672" spans="1:9" x14ac:dyDescent="0.3">
      <c r="A672" s="178" t="s">
        <v>16384</v>
      </c>
      <c r="B672" t="s">
        <v>14311</v>
      </c>
      <c r="C672" t="s">
        <v>1426</v>
      </c>
      <c r="D672" t="s">
        <v>1424</v>
      </c>
      <c r="E672" s="38">
        <v>-9.5557590797133543</v>
      </c>
      <c r="F672">
        <v>671</v>
      </c>
      <c r="G672">
        <v>748.55</v>
      </c>
      <c r="H672" s="112">
        <v>77.549999999999955</v>
      </c>
      <c r="I672" s="51"/>
    </row>
    <row r="673" spans="1:9" x14ac:dyDescent="0.3">
      <c r="A673" s="178" t="s">
        <v>14152</v>
      </c>
      <c r="B673" t="s">
        <v>11277</v>
      </c>
      <c r="C673" t="s">
        <v>1413</v>
      </c>
      <c r="D673" t="s">
        <v>1373</v>
      </c>
      <c r="E673" s="38">
        <v>-9.6696689460248297</v>
      </c>
      <c r="F673">
        <v>672</v>
      </c>
      <c r="G673">
        <v>329.25</v>
      </c>
      <c r="H673" s="112">
        <v>-342.75</v>
      </c>
      <c r="I673" s="51"/>
    </row>
    <row r="674" spans="1:9" x14ac:dyDescent="0.3">
      <c r="A674" s="178" t="s">
        <v>3205</v>
      </c>
      <c r="B674" t="s">
        <v>213</v>
      </c>
      <c r="C674" t="s">
        <v>1434</v>
      </c>
      <c r="D674" t="s">
        <v>1396</v>
      </c>
      <c r="E674" s="38">
        <v>-9.6725791829997494</v>
      </c>
      <c r="F674">
        <v>673</v>
      </c>
      <c r="G674">
        <v>999</v>
      </c>
      <c r="H674" s="112">
        <v>326</v>
      </c>
      <c r="I674" s="51"/>
    </row>
    <row r="675" spans="1:9" x14ac:dyDescent="0.3">
      <c r="A675" s="213" t="s">
        <v>13691</v>
      </c>
      <c r="B675" t="s">
        <v>11318</v>
      </c>
      <c r="C675" t="s">
        <v>1470</v>
      </c>
      <c r="D675" t="s">
        <v>1373</v>
      </c>
      <c r="E675" s="38">
        <v>-9.7057068724644928</v>
      </c>
      <c r="F675">
        <v>674</v>
      </c>
      <c r="G675">
        <v>999</v>
      </c>
      <c r="H675" s="112">
        <v>325</v>
      </c>
      <c r="I675" s="51"/>
    </row>
    <row r="676" spans="1:9" x14ac:dyDescent="0.3">
      <c r="A676" s="178" t="s">
        <v>13679</v>
      </c>
      <c r="B676" t="s">
        <v>11602</v>
      </c>
      <c r="C676" t="s">
        <v>1460</v>
      </c>
      <c r="D676" t="s">
        <v>661</v>
      </c>
      <c r="E676" s="38">
        <v>-9.7455026969443459</v>
      </c>
      <c r="F676">
        <v>675</v>
      </c>
      <c r="G676">
        <v>638.45000000000005</v>
      </c>
      <c r="H676" s="112">
        <v>-36.549999999999955</v>
      </c>
      <c r="I676" s="51"/>
    </row>
    <row r="677" spans="1:9" x14ac:dyDescent="0.3">
      <c r="A677" t="s">
        <v>20163</v>
      </c>
      <c r="B677" t="s">
        <v>17205</v>
      </c>
      <c r="C677" t="s">
        <v>1449</v>
      </c>
      <c r="D677" t="s">
        <v>1373</v>
      </c>
      <c r="E677" s="38">
        <v>-9.7679571047591764</v>
      </c>
      <c r="F677">
        <v>676</v>
      </c>
      <c r="G677">
        <v>504.07</v>
      </c>
      <c r="H677" s="112">
        <v>-171.93</v>
      </c>
      <c r="I677" s="51"/>
    </row>
    <row r="678" spans="1:9" x14ac:dyDescent="0.3">
      <c r="A678" s="178" t="s">
        <v>16704</v>
      </c>
      <c r="B678" t="s">
        <v>16705</v>
      </c>
      <c r="C678" t="s">
        <v>1481</v>
      </c>
      <c r="D678" t="s">
        <v>1373</v>
      </c>
      <c r="E678" s="38">
        <v>-9.8573387453883115</v>
      </c>
      <c r="F678">
        <v>677</v>
      </c>
      <c r="G678">
        <v>999</v>
      </c>
      <c r="H678" s="112">
        <v>322</v>
      </c>
      <c r="I678" s="51"/>
    </row>
    <row r="679" spans="1:9" x14ac:dyDescent="0.3">
      <c r="A679" s="178" t="s">
        <v>2534</v>
      </c>
      <c r="B679" t="s">
        <v>247</v>
      </c>
      <c r="C679" t="s">
        <v>1509</v>
      </c>
      <c r="D679" t="s">
        <v>1380</v>
      </c>
      <c r="E679" s="38">
        <v>-9.9177984617803716</v>
      </c>
      <c r="F679">
        <v>678</v>
      </c>
      <c r="G679">
        <v>999</v>
      </c>
      <c r="H679" s="112">
        <v>321</v>
      </c>
      <c r="I679" s="51"/>
    </row>
    <row r="680" spans="1:9" x14ac:dyDescent="0.3">
      <c r="A680" s="178" t="s">
        <v>15561</v>
      </c>
      <c r="B680" t="s">
        <v>15562</v>
      </c>
      <c r="C680" t="s">
        <v>1446</v>
      </c>
      <c r="D680" t="s">
        <v>1380</v>
      </c>
      <c r="E680" s="38">
        <v>-9.9451795444051445</v>
      </c>
      <c r="F680">
        <v>679</v>
      </c>
      <c r="G680">
        <v>571.09</v>
      </c>
      <c r="H680" s="112">
        <v>-107.90999999999997</v>
      </c>
      <c r="I680" s="51"/>
    </row>
    <row r="681" spans="1:9" x14ac:dyDescent="0.3">
      <c r="A681" s="178" t="s">
        <v>16725</v>
      </c>
      <c r="B681" t="s">
        <v>16726</v>
      </c>
      <c r="C681" t="s">
        <v>1470</v>
      </c>
      <c r="D681" t="s">
        <v>1373</v>
      </c>
      <c r="E681" s="38">
        <v>-9.9493182523443178</v>
      </c>
      <c r="F681">
        <v>680</v>
      </c>
      <c r="G681">
        <v>526.61</v>
      </c>
      <c r="H681" s="112">
        <v>-153.38999999999999</v>
      </c>
      <c r="I681" s="51"/>
    </row>
    <row r="682" spans="1:9" x14ac:dyDescent="0.3">
      <c r="A682" s="178" t="s">
        <v>17522</v>
      </c>
      <c r="B682" t="s">
        <v>17222</v>
      </c>
      <c r="C682" t="s">
        <v>1426</v>
      </c>
      <c r="D682" t="s">
        <v>1373</v>
      </c>
      <c r="E682" s="38">
        <v>-9.9700688366703805</v>
      </c>
      <c r="F682">
        <v>681</v>
      </c>
      <c r="G682">
        <v>743.68</v>
      </c>
      <c r="H682" s="112">
        <v>62.67999999999995</v>
      </c>
      <c r="I682" s="51"/>
    </row>
    <row r="683" spans="1:9" x14ac:dyDescent="0.3">
      <c r="A683" s="178" t="s">
        <v>16087</v>
      </c>
      <c r="B683" t="s">
        <v>16088</v>
      </c>
      <c r="C683" t="s">
        <v>1416</v>
      </c>
      <c r="D683" t="s">
        <v>1373</v>
      </c>
      <c r="E683" s="38">
        <v>-9.9845558270099239</v>
      </c>
      <c r="F683">
        <v>682</v>
      </c>
      <c r="G683">
        <v>999</v>
      </c>
      <c r="H683" s="112">
        <v>317</v>
      </c>
      <c r="I683" s="51"/>
    </row>
    <row r="684" spans="1:9" x14ac:dyDescent="0.3">
      <c r="A684" s="178" t="s">
        <v>13246</v>
      </c>
      <c r="B684" t="s">
        <v>11517</v>
      </c>
      <c r="C684" t="s">
        <v>1416</v>
      </c>
      <c r="D684" t="s">
        <v>1380</v>
      </c>
      <c r="E684" s="38">
        <v>-9.9861899760439172</v>
      </c>
      <c r="F684">
        <v>683</v>
      </c>
      <c r="G684">
        <v>999</v>
      </c>
      <c r="H684" s="112">
        <v>316</v>
      </c>
      <c r="I684" s="51"/>
    </row>
    <row r="685" spans="1:9" x14ac:dyDescent="0.3">
      <c r="A685" s="178" t="s">
        <v>16380</v>
      </c>
      <c r="B685" t="s">
        <v>14256</v>
      </c>
      <c r="C685" t="s">
        <v>1386</v>
      </c>
      <c r="D685" t="s">
        <v>1373</v>
      </c>
      <c r="E685" s="38">
        <v>-10.087272279263178</v>
      </c>
      <c r="F685">
        <v>684</v>
      </c>
      <c r="G685">
        <v>999</v>
      </c>
      <c r="H685" s="112">
        <v>315</v>
      </c>
      <c r="I685" s="51"/>
    </row>
    <row r="686" spans="1:9" x14ac:dyDescent="0.3">
      <c r="A686" t="s">
        <v>17103</v>
      </c>
      <c r="B686" t="s">
        <v>14749</v>
      </c>
      <c r="C686" t="s">
        <v>1460</v>
      </c>
      <c r="D686" t="s">
        <v>1373</v>
      </c>
      <c r="E686" s="38">
        <v>-10.098408183486965</v>
      </c>
      <c r="F686">
        <v>685</v>
      </c>
      <c r="G686">
        <v>508.68</v>
      </c>
      <c r="H686" s="112">
        <v>-176.32</v>
      </c>
      <c r="I686" s="51"/>
    </row>
    <row r="687" spans="1:9" x14ac:dyDescent="0.3">
      <c r="A687" s="178" t="s">
        <v>3849</v>
      </c>
      <c r="B687" t="s">
        <v>1306</v>
      </c>
      <c r="C687" t="s">
        <v>1405</v>
      </c>
      <c r="D687" t="s">
        <v>1396</v>
      </c>
      <c r="E687" s="38">
        <v>-10.135997984519697</v>
      </c>
      <c r="F687">
        <v>686</v>
      </c>
      <c r="G687">
        <v>311.16000000000003</v>
      </c>
      <c r="H687" s="112">
        <v>-374.84</v>
      </c>
      <c r="I687" s="51"/>
    </row>
    <row r="688" spans="1:9" x14ac:dyDescent="0.3">
      <c r="A688" s="178" t="s">
        <v>14793</v>
      </c>
      <c r="B688" t="s">
        <v>14249</v>
      </c>
      <c r="C688" t="s">
        <v>1464</v>
      </c>
      <c r="D688" t="s">
        <v>1373</v>
      </c>
      <c r="E688" s="38">
        <v>-10.164471953656895</v>
      </c>
      <c r="F688">
        <v>687</v>
      </c>
      <c r="G688">
        <v>999</v>
      </c>
      <c r="H688" s="112">
        <v>312</v>
      </c>
      <c r="I688" s="51"/>
    </row>
    <row r="689" spans="1:9" x14ac:dyDescent="0.3">
      <c r="A689" s="178" t="s">
        <v>16700</v>
      </c>
      <c r="B689" t="s">
        <v>15069</v>
      </c>
      <c r="C689" t="s">
        <v>1481</v>
      </c>
      <c r="D689" t="s">
        <v>1373</v>
      </c>
      <c r="E689" s="38">
        <v>-10.213143089181241</v>
      </c>
      <c r="F689">
        <v>688</v>
      </c>
      <c r="G689">
        <v>999</v>
      </c>
      <c r="H689" s="112">
        <v>311</v>
      </c>
      <c r="I689" s="51"/>
    </row>
    <row r="690" spans="1:9" x14ac:dyDescent="0.3">
      <c r="A690" s="178" t="s">
        <v>17076</v>
      </c>
      <c r="B690" t="s">
        <v>14751</v>
      </c>
      <c r="C690" t="s">
        <v>1460</v>
      </c>
      <c r="D690" t="s">
        <v>1373</v>
      </c>
      <c r="E690" s="38">
        <v>-10.229485373715347</v>
      </c>
      <c r="F690">
        <v>689</v>
      </c>
      <c r="G690">
        <v>558.54999999999995</v>
      </c>
      <c r="H690" s="112">
        <v>-130.45000000000005</v>
      </c>
      <c r="I690" s="51"/>
    </row>
    <row r="691" spans="1:9" x14ac:dyDescent="0.3">
      <c r="A691" s="213" t="s">
        <v>14076</v>
      </c>
      <c r="B691" t="s">
        <v>11322</v>
      </c>
      <c r="C691" t="s">
        <v>1439</v>
      </c>
      <c r="D691" t="s">
        <v>1373</v>
      </c>
      <c r="E691" s="38">
        <v>-10.339959468620787</v>
      </c>
      <c r="F691">
        <v>690</v>
      </c>
      <c r="G691">
        <v>999</v>
      </c>
      <c r="H691" s="112">
        <v>309</v>
      </c>
      <c r="I691" s="51"/>
    </row>
    <row r="692" spans="1:9" x14ac:dyDescent="0.3">
      <c r="A692" s="178" t="s">
        <v>15843</v>
      </c>
      <c r="B692" t="s">
        <v>14676</v>
      </c>
      <c r="C692" t="s">
        <v>1426</v>
      </c>
      <c r="D692" t="s">
        <v>1380</v>
      </c>
      <c r="E692" s="38">
        <v>-10.37808404332548</v>
      </c>
      <c r="F692">
        <v>691</v>
      </c>
      <c r="G692">
        <v>999</v>
      </c>
      <c r="H692" s="112">
        <v>308</v>
      </c>
      <c r="I692" s="51"/>
    </row>
    <row r="693" spans="1:9" x14ac:dyDescent="0.3">
      <c r="A693" s="178" t="s">
        <v>3505</v>
      </c>
      <c r="B693" t="s">
        <v>89</v>
      </c>
      <c r="C693" t="s">
        <v>1526</v>
      </c>
      <c r="D693" t="s">
        <v>661</v>
      </c>
      <c r="E693" s="38">
        <v>-10.40843479791895</v>
      </c>
      <c r="F693">
        <v>692</v>
      </c>
      <c r="G693">
        <v>740.45</v>
      </c>
      <c r="H693" s="112">
        <v>48.450000000000045</v>
      </c>
      <c r="I693" s="51"/>
    </row>
    <row r="694" spans="1:9" x14ac:dyDescent="0.3">
      <c r="A694" t="s">
        <v>16783</v>
      </c>
      <c r="B694" t="s">
        <v>16784</v>
      </c>
      <c r="C694" t="s">
        <v>1565</v>
      </c>
      <c r="D694" t="s">
        <v>1373</v>
      </c>
      <c r="E694" s="38">
        <v>-10.430662369105123</v>
      </c>
      <c r="F694">
        <v>693</v>
      </c>
      <c r="G694">
        <v>744.89</v>
      </c>
      <c r="H694" s="112">
        <v>51.889999999999986</v>
      </c>
      <c r="I694" s="51"/>
    </row>
    <row r="695" spans="1:9" x14ac:dyDescent="0.3">
      <c r="A695" s="178" t="s">
        <v>8286</v>
      </c>
      <c r="B695" t="s">
        <v>8625</v>
      </c>
      <c r="C695" t="s">
        <v>1434</v>
      </c>
      <c r="D695" t="s">
        <v>1373</v>
      </c>
      <c r="E695" s="38">
        <v>-10.431596790183653</v>
      </c>
      <c r="F695">
        <v>694</v>
      </c>
      <c r="G695">
        <v>715.91</v>
      </c>
      <c r="H695" s="112">
        <v>21.909999999999968</v>
      </c>
      <c r="I695" s="51"/>
    </row>
    <row r="696" spans="1:9" x14ac:dyDescent="0.3">
      <c r="A696" s="178" t="s">
        <v>16910</v>
      </c>
      <c r="B696" t="s">
        <v>16911</v>
      </c>
      <c r="C696" t="s">
        <v>1376</v>
      </c>
      <c r="D696" t="s">
        <v>660</v>
      </c>
      <c r="E696" s="38">
        <v>-10.444914500818488</v>
      </c>
      <c r="F696">
        <v>695</v>
      </c>
      <c r="G696">
        <v>644.42999999999995</v>
      </c>
      <c r="H696" s="112">
        <v>-50.57000000000005</v>
      </c>
      <c r="I696" s="51"/>
    </row>
    <row r="697" spans="1:9" x14ac:dyDescent="0.3">
      <c r="A697" s="213" t="s">
        <v>8208</v>
      </c>
      <c r="B697" t="s">
        <v>8871</v>
      </c>
      <c r="C697" t="s">
        <v>1437</v>
      </c>
      <c r="D697" t="s">
        <v>1380</v>
      </c>
      <c r="E697" s="38">
        <v>-10.460987628152147</v>
      </c>
      <c r="F697">
        <v>696</v>
      </c>
      <c r="G697">
        <v>999</v>
      </c>
      <c r="H697" s="112">
        <v>303</v>
      </c>
      <c r="I697" s="51"/>
    </row>
    <row r="698" spans="1:9" x14ac:dyDescent="0.3">
      <c r="A698" s="178" t="s">
        <v>15736</v>
      </c>
      <c r="B698" t="s">
        <v>15737</v>
      </c>
      <c r="C698" t="s">
        <v>1405</v>
      </c>
      <c r="D698" t="s">
        <v>1380</v>
      </c>
      <c r="E698" s="38">
        <v>-10.468157615623335</v>
      </c>
      <c r="F698">
        <v>697</v>
      </c>
      <c r="G698">
        <v>710.64</v>
      </c>
      <c r="H698" s="112">
        <v>13.639999999999986</v>
      </c>
      <c r="I698" s="51"/>
    </row>
    <row r="699" spans="1:9" x14ac:dyDescent="0.3">
      <c r="A699" s="178" t="s">
        <v>20258</v>
      </c>
      <c r="B699" t="s">
        <v>14999</v>
      </c>
      <c r="C699" t="s">
        <v>1437</v>
      </c>
      <c r="D699" t="s">
        <v>1380</v>
      </c>
      <c r="E699" s="38">
        <v>-10.516001931921668</v>
      </c>
      <c r="F699">
        <v>698</v>
      </c>
      <c r="G699">
        <v>739.84</v>
      </c>
      <c r="H699" s="112">
        <v>41.840000000000032</v>
      </c>
      <c r="I699" s="51"/>
    </row>
    <row r="700" spans="1:9" x14ac:dyDescent="0.3">
      <c r="A700" s="178" t="s">
        <v>4568</v>
      </c>
      <c r="B700" t="s">
        <v>220</v>
      </c>
      <c r="C700" t="s">
        <v>1426</v>
      </c>
      <c r="D700" t="s">
        <v>1431</v>
      </c>
      <c r="E700" s="38">
        <v>-10.610437800905862</v>
      </c>
      <c r="F700">
        <v>699</v>
      </c>
      <c r="G700">
        <v>738.59</v>
      </c>
      <c r="H700" s="112">
        <v>39.590000000000032</v>
      </c>
      <c r="I700" s="51"/>
    </row>
    <row r="701" spans="1:9" x14ac:dyDescent="0.3">
      <c r="A701" s="178" t="s">
        <v>16413</v>
      </c>
      <c r="B701" t="s">
        <v>16414</v>
      </c>
      <c r="C701" t="s">
        <v>1464</v>
      </c>
      <c r="D701" t="s">
        <v>661</v>
      </c>
      <c r="E701" s="38">
        <v>-10.614993503387755</v>
      </c>
      <c r="F701">
        <v>700</v>
      </c>
      <c r="G701">
        <v>750.39</v>
      </c>
      <c r="H701" s="112">
        <v>50.389999999999986</v>
      </c>
      <c r="I701" s="51"/>
    </row>
    <row r="702" spans="1:9" x14ac:dyDescent="0.3">
      <c r="A702" t="s">
        <v>13841</v>
      </c>
      <c r="B702" t="s">
        <v>11262</v>
      </c>
      <c r="C702" t="s">
        <v>1398</v>
      </c>
      <c r="D702" t="s">
        <v>1373</v>
      </c>
      <c r="E702" s="38">
        <v>-10.625091937564187</v>
      </c>
      <c r="F702">
        <v>701</v>
      </c>
      <c r="G702">
        <v>477.43</v>
      </c>
      <c r="H702" s="112">
        <v>-223.57</v>
      </c>
      <c r="I702" s="51"/>
    </row>
    <row r="703" spans="1:9" x14ac:dyDescent="0.3">
      <c r="A703" s="178" t="s">
        <v>8205</v>
      </c>
      <c r="B703" t="s">
        <v>8864</v>
      </c>
      <c r="C703" t="s">
        <v>1509</v>
      </c>
      <c r="D703" t="s">
        <v>661</v>
      </c>
      <c r="E703" s="38">
        <v>-10.62709762425331</v>
      </c>
      <c r="F703">
        <v>702</v>
      </c>
      <c r="G703">
        <v>738.36</v>
      </c>
      <c r="H703" s="112">
        <v>36.360000000000014</v>
      </c>
      <c r="I703" s="51"/>
    </row>
    <row r="704" spans="1:9" x14ac:dyDescent="0.3">
      <c r="A704" s="178" t="s">
        <v>8269</v>
      </c>
      <c r="B704" t="s">
        <v>8604</v>
      </c>
      <c r="C704" t="s">
        <v>1392</v>
      </c>
      <c r="D704" t="s">
        <v>1373</v>
      </c>
      <c r="E704" s="38">
        <v>-10.684091311033429</v>
      </c>
      <c r="F704">
        <v>703</v>
      </c>
      <c r="G704">
        <v>652.52</v>
      </c>
      <c r="H704" s="112">
        <v>-50.480000000000018</v>
      </c>
      <c r="I704" s="51"/>
    </row>
    <row r="705" spans="1:9" x14ac:dyDescent="0.3">
      <c r="A705" s="178" t="s">
        <v>16520</v>
      </c>
      <c r="B705" t="s">
        <v>15451</v>
      </c>
      <c r="C705" t="s">
        <v>1446</v>
      </c>
      <c r="D705" t="s">
        <v>1373</v>
      </c>
      <c r="E705" s="38">
        <v>-10.699634990180202</v>
      </c>
      <c r="F705">
        <v>704</v>
      </c>
      <c r="G705">
        <v>999</v>
      </c>
      <c r="H705" s="112">
        <v>295</v>
      </c>
      <c r="I705" s="51"/>
    </row>
    <row r="706" spans="1:9" x14ac:dyDescent="0.3">
      <c r="A706" s="213" t="s">
        <v>2248</v>
      </c>
      <c r="B706" t="s">
        <v>259</v>
      </c>
      <c r="C706" t="s">
        <v>1389</v>
      </c>
      <c r="D706" t="s">
        <v>660</v>
      </c>
      <c r="E706" s="38">
        <v>-10.740267170259422</v>
      </c>
      <c r="F706">
        <v>705</v>
      </c>
      <c r="G706">
        <v>999</v>
      </c>
      <c r="H706" s="112">
        <v>294</v>
      </c>
      <c r="I706" s="51"/>
    </row>
    <row r="707" spans="1:9" x14ac:dyDescent="0.3">
      <c r="A707" s="178" t="s">
        <v>11105</v>
      </c>
      <c r="B707" t="s">
        <v>11106</v>
      </c>
      <c r="C707" t="s">
        <v>1481</v>
      </c>
      <c r="D707" t="s">
        <v>1373</v>
      </c>
      <c r="E707" s="38">
        <v>-10.761620832625512</v>
      </c>
      <c r="F707">
        <v>706</v>
      </c>
      <c r="G707">
        <v>750.09</v>
      </c>
      <c r="H707" s="112">
        <v>44.090000000000032</v>
      </c>
      <c r="I707" s="51"/>
    </row>
    <row r="708" spans="1:9" x14ac:dyDescent="0.3">
      <c r="A708" s="178" t="s">
        <v>11900</v>
      </c>
      <c r="B708" t="s">
        <v>11258</v>
      </c>
      <c r="C708" t="s">
        <v>1553</v>
      </c>
      <c r="D708" t="s">
        <v>1373</v>
      </c>
      <c r="E708" s="38">
        <v>-10.777054670835097</v>
      </c>
      <c r="F708">
        <v>707</v>
      </c>
      <c r="G708">
        <v>999</v>
      </c>
      <c r="H708" s="112">
        <v>292</v>
      </c>
      <c r="I708" s="51"/>
    </row>
    <row r="709" spans="1:9" x14ac:dyDescent="0.3">
      <c r="A709" s="178" t="s">
        <v>15556</v>
      </c>
      <c r="B709" t="s">
        <v>15557</v>
      </c>
      <c r="C709" t="s">
        <v>1565</v>
      </c>
      <c r="D709" t="s">
        <v>1373</v>
      </c>
      <c r="E709" s="38">
        <v>-10.888251159237303</v>
      </c>
      <c r="F709">
        <v>708</v>
      </c>
      <c r="G709">
        <v>750.07</v>
      </c>
      <c r="H709" s="112">
        <v>42.07000000000005</v>
      </c>
      <c r="I709" s="51"/>
    </row>
    <row r="710" spans="1:9" x14ac:dyDescent="0.3">
      <c r="A710" s="178" t="s">
        <v>20182</v>
      </c>
      <c r="B710" t="s">
        <v>17195</v>
      </c>
      <c r="C710" t="s">
        <v>1413</v>
      </c>
      <c r="D710" t="s">
        <v>1373</v>
      </c>
      <c r="E710" s="38">
        <v>-10.978499004264156</v>
      </c>
      <c r="F710">
        <v>709</v>
      </c>
      <c r="G710">
        <v>411.98</v>
      </c>
      <c r="H710" s="112">
        <v>-297.02</v>
      </c>
      <c r="I710" s="51"/>
    </row>
    <row r="711" spans="1:9" x14ac:dyDescent="0.3">
      <c r="A711" s="178" t="s">
        <v>16870</v>
      </c>
      <c r="B711" t="s">
        <v>14732</v>
      </c>
      <c r="C711" t="s">
        <v>1509</v>
      </c>
      <c r="D711" t="s">
        <v>1373</v>
      </c>
      <c r="E711" s="38">
        <v>-11.011784911183888</v>
      </c>
      <c r="F711">
        <v>710</v>
      </c>
      <c r="G711">
        <v>999</v>
      </c>
      <c r="H711" s="112">
        <v>289</v>
      </c>
      <c r="I711" s="51"/>
    </row>
    <row r="712" spans="1:9" x14ac:dyDescent="0.3">
      <c r="A712" s="213" t="s">
        <v>14841</v>
      </c>
      <c r="B712" t="s">
        <v>14529</v>
      </c>
      <c r="C712" t="s">
        <v>1553</v>
      </c>
      <c r="D712" t="s">
        <v>1396</v>
      </c>
      <c r="E712" s="38">
        <v>-11.021492049172968</v>
      </c>
      <c r="F712">
        <v>711</v>
      </c>
      <c r="G712">
        <v>736.91</v>
      </c>
      <c r="H712" s="112">
        <v>25.909999999999968</v>
      </c>
      <c r="I712" s="51"/>
    </row>
    <row r="713" spans="1:9" x14ac:dyDescent="0.3">
      <c r="A713" s="178" t="s">
        <v>12903</v>
      </c>
      <c r="B713" t="s">
        <v>11597</v>
      </c>
      <c r="C713" t="s">
        <v>1372</v>
      </c>
      <c r="D713" t="s">
        <v>1380</v>
      </c>
      <c r="E713" s="38">
        <v>-11.102873287326499</v>
      </c>
      <c r="F713">
        <v>712</v>
      </c>
      <c r="G713">
        <v>740.64</v>
      </c>
      <c r="H713" s="112">
        <v>28.639999999999986</v>
      </c>
      <c r="I713" s="51"/>
    </row>
    <row r="714" spans="1:9" x14ac:dyDescent="0.3">
      <c r="A714" s="178" t="s">
        <v>14612</v>
      </c>
      <c r="B714" t="s">
        <v>14336</v>
      </c>
      <c r="C714" t="s">
        <v>1402</v>
      </c>
      <c r="D714" t="s">
        <v>1380</v>
      </c>
      <c r="E714" s="38">
        <v>-11.147052610327824</v>
      </c>
      <c r="F714">
        <v>713</v>
      </c>
      <c r="G714">
        <v>737.73</v>
      </c>
      <c r="H714" s="112">
        <v>24.730000000000018</v>
      </c>
      <c r="I714" s="51"/>
    </row>
    <row r="715" spans="1:9" x14ac:dyDescent="0.3">
      <c r="A715" s="178" t="s">
        <v>13162</v>
      </c>
      <c r="B715" t="s">
        <v>11658</v>
      </c>
      <c r="C715" t="s">
        <v>1402</v>
      </c>
      <c r="D715" t="s">
        <v>661</v>
      </c>
      <c r="E715" s="38">
        <v>-11.171149842946907</v>
      </c>
      <c r="F715">
        <v>714</v>
      </c>
      <c r="G715">
        <v>702.59</v>
      </c>
      <c r="H715" s="112">
        <v>-11.409999999999968</v>
      </c>
      <c r="I715" s="51"/>
    </row>
    <row r="716" spans="1:9" x14ac:dyDescent="0.3">
      <c r="A716" s="178" t="s">
        <v>12777</v>
      </c>
      <c r="B716" t="s">
        <v>11296</v>
      </c>
      <c r="C716" t="s">
        <v>1389</v>
      </c>
      <c r="D716" t="s">
        <v>1373</v>
      </c>
      <c r="E716" s="38">
        <v>-11.196332503973192</v>
      </c>
      <c r="F716">
        <v>715</v>
      </c>
      <c r="G716">
        <v>999</v>
      </c>
      <c r="H716" s="112">
        <v>284</v>
      </c>
      <c r="I716" s="51"/>
    </row>
    <row r="717" spans="1:9" x14ac:dyDescent="0.3">
      <c r="A717" s="178" t="s">
        <v>2104</v>
      </c>
      <c r="B717" t="s">
        <v>19909</v>
      </c>
      <c r="C717" t="s">
        <v>1446</v>
      </c>
      <c r="D717" t="s">
        <v>661</v>
      </c>
      <c r="E717" s="38">
        <v>-11.313220484495099</v>
      </c>
      <c r="F717">
        <v>716</v>
      </c>
      <c r="G717">
        <v>719.5</v>
      </c>
      <c r="H717" s="112">
        <v>3.5</v>
      </c>
      <c r="I717" s="51"/>
    </row>
    <row r="718" spans="1:9" x14ac:dyDescent="0.3">
      <c r="A718" s="213" t="s">
        <v>4119</v>
      </c>
      <c r="B718" t="s">
        <v>904</v>
      </c>
      <c r="C718" t="s">
        <v>1372</v>
      </c>
      <c r="D718" t="s">
        <v>1373</v>
      </c>
      <c r="E718" s="38">
        <v>-11.318326253305541</v>
      </c>
      <c r="F718">
        <v>717</v>
      </c>
      <c r="G718">
        <v>999</v>
      </c>
      <c r="H718" s="112">
        <v>282</v>
      </c>
      <c r="I718" s="51"/>
    </row>
    <row r="719" spans="1:9" x14ac:dyDescent="0.3">
      <c r="A719" t="s">
        <v>16039</v>
      </c>
      <c r="B719" t="s">
        <v>14280</v>
      </c>
      <c r="C719" t="s">
        <v>1383</v>
      </c>
      <c r="D719" t="s">
        <v>1373</v>
      </c>
      <c r="E719" s="38">
        <v>-11.359236917922157</v>
      </c>
      <c r="F719">
        <v>718</v>
      </c>
      <c r="G719">
        <v>999</v>
      </c>
      <c r="H719" s="112">
        <v>281</v>
      </c>
      <c r="I719" s="51"/>
    </row>
    <row r="720" spans="1:9" x14ac:dyDescent="0.3">
      <c r="A720" s="178" t="s">
        <v>16203</v>
      </c>
      <c r="B720" t="s">
        <v>15022</v>
      </c>
      <c r="C720" t="s">
        <v>1434</v>
      </c>
      <c r="D720" t="s">
        <v>660</v>
      </c>
      <c r="E720" s="38">
        <v>-11.405285294096231</v>
      </c>
      <c r="F720">
        <v>719</v>
      </c>
      <c r="G720">
        <v>434.41</v>
      </c>
      <c r="H720" s="112">
        <v>-284.58999999999997</v>
      </c>
      <c r="I720" s="51"/>
    </row>
    <row r="721" spans="1:9" x14ac:dyDescent="0.3">
      <c r="A721" s="178" t="s">
        <v>2365</v>
      </c>
      <c r="B721" t="s">
        <v>1172</v>
      </c>
      <c r="C721" t="s">
        <v>1379</v>
      </c>
      <c r="D721" t="s">
        <v>1373</v>
      </c>
      <c r="E721" s="38">
        <v>-11.41345181130623</v>
      </c>
      <c r="F721">
        <v>720</v>
      </c>
      <c r="G721">
        <v>749.14</v>
      </c>
      <c r="H721" s="112">
        <v>29.139999999999986</v>
      </c>
      <c r="I721" s="51"/>
    </row>
    <row r="722" spans="1:9" x14ac:dyDescent="0.3">
      <c r="A722" s="178" t="s">
        <v>9384</v>
      </c>
      <c r="B722" t="s">
        <v>9385</v>
      </c>
      <c r="C722" t="s">
        <v>1426</v>
      </c>
      <c r="D722" t="s">
        <v>1380</v>
      </c>
      <c r="E722" s="38">
        <v>-11.416155380051281</v>
      </c>
      <c r="F722">
        <v>721</v>
      </c>
      <c r="G722">
        <v>739.07</v>
      </c>
      <c r="H722" s="112">
        <v>18.07000000000005</v>
      </c>
      <c r="I722" s="51"/>
    </row>
    <row r="723" spans="1:9" x14ac:dyDescent="0.3">
      <c r="A723" s="178" t="s">
        <v>2886</v>
      </c>
      <c r="B723" t="s">
        <v>800</v>
      </c>
      <c r="C723" t="s">
        <v>1509</v>
      </c>
      <c r="D723" t="s">
        <v>1373</v>
      </c>
      <c r="E723" s="38">
        <v>-11.419885793981393</v>
      </c>
      <c r="F723">
        <v>722</v>
      </c>
      <c r="G723">
        <v>623.23</v>
      </c>
      <c r="H723" s="112">
        <v>-98.769999999999982</v>
      </c>
      <c r="I723" s="51"/>
    </row>
    <row r="724" spans="1:9" x14ac:dyDescent="0.3">
      <c r="A724" s="178" t="s">
        <v>2811</v>
      </c>
      <c r="B724" t="s">
        <v>1048</v>
      </c>
      <c r="C724" t="s">
        <v>1372</v>
      </c>
      <c r="D724" t="s">
        <v>1373</v>
      </c>
      <c r="E724" s="38">
        <v>-11.438241754705913</v>
      </c>
      <c r="F724">
        <v>723</v>
      </c>
      <c r="G724">
        <v>256.5</v>
      </c>
      <c r="H724" s="112">
        <v>-466.5</v>
      </c>
      <c r="I724" s="51"/>
    </row>
    <row r="725" spans="1:9" x14ac:dyDescent="0.3">
      <c r="A725" s="178" t="s">
        <v>12152</v>
      </c>
      <c r="B725" t="s">
        <v>11655</v>
      </c>
      <c r="C725" t="s">
        <v>1376</v>
      </c>
      <c r="D725" t="s">
        <v>661</v>
      </c>
      <c r="E725" s="38">
        <v>-11.451499313146281</v>
      </c>
      <c r="F725">
        <v>724</v>
      </c>
      <c r="G725">
        <v>644.86</v>
      </c>
      <c r="H725" s="112">
        <v>-79.139999999999986</v>
      </c>
      <c r="I725" s="51"/>
    </row>
    <row r="726" spans="1:9" x14ac:dyDescent="0.3">
      <c r="A726" s="178" t="s">
        <v>14111</v>
      </c>
      <c r="B726" t="s">
        <v>14112</v>
      </c>
      <c r="C726" t="s">
        <v>1392</v>
      </c>
      <c r="D726" t="s">
        <v>1373</v>
      </c>
      <c r="E726" s="38">
        <v>-11.462646693537154</v>
      </c>
      <c r="F726">
        <v>725</v>
      </c>
      <c r="G726">
        <v>740.59</v>
      </c>
      <c r="H726" s="112">
        <v>15.590000000000032</v>
      </c>
      <c r="I726" s="51"/>
    </row>
    <row r="727" spans="1:9" x14ac:dyDescent="0.3">
      <c r="A727" s="178" t="s">
        <v>8186</v>
      </c>
      <c r="B727" t="s">
        <v>8717</v>
      </c>
      <c r="C727" t="s">
        <v>1531</v>
      </c>
      <c r="D727" t="s">
        <v>660</v>
      </c>
      <c r="E727" s="38">
        <v>-11.525993557879316</v>
      </c>
      <c r="F727">
        <v>726</v>
      </c>
      <c r="G727">
        <v>653.34</v>
      </c>
      <c r="H727" s="112">
        <v>-72.659999999999968</v>
      </c>
      <c r="I727" s="51"/>
    </row>
    <row r="728" spans="1:9" x14ac:dyDescent="0.3">
      <c r="A728" s="178" t="s">
        <v>10679</v>
      </c>
      <c r="B728" t="s">
        <v>10680</v>
      </c>
      <c r="C728" t="s">
        <v>1402</v>
      </c>
      <c r="D728" t="s">
        <v>1380</v>
      </c>
      <c r="E728" s="38">
        <v>-11.530077699823062</v>
      </c>
      <c r="F728">
        <v>727</v>
      </c>
      <c r="G728">
        <v>999</v>
      </c>
      <c r="H728" s="112">
        <v>272</v>
      </c>
      <c r="I728" s="51"/>
    </row>
    <row r="729" spans="1:9" x14ac:dyDescent="0.3">
      <c r="A729" s="178" t="s">
        <v>20252</v>
      </c>
      <c r="B729" t="s">
        <v>17166</v>
      </c>
      <c r="C729" t="s">
        <v>1531</v>
      </c>
      <c r="D729" t="s">
        <v>1396</v>
      </c>
      <c r="E729" s="38">
        <v>-11.542565638738184</v>
      </c>
      <c r="F729">
        <v>728</v>
      </c>
      <c r="G729">
        <v>583.27</v>
      </c>
      <c r="H729" s="112">
        <v>-144.73000000000002</v>
      </c>
      <c r="I729" s="51"/>
    </row>
    <row r="730" spans="1:9" x14ac:dyDescent="0.3">
      <c r="A730" s="178" t="s">
        <v>3052</v>
      </c>
      <c r="B730" t="s">
        <v>749</v>
      </c>
      <c r="C730" t="s">
        <v>1434</v>
      </c>
      <c r="D730" t="s">
        <v>1373</v>
      </c>
      <c r="E730" s="38">
        <v>-11.589604917106815</v>
      </c>
      <c r="F730">
        <v>729</v>
      </c>
      <c r="G730">
        <v>724.68</v>
      </c>
      <c r="H730" s="112">
        <v>-4.32000000000005</v>
      </c>
      <c r="I730" s="51"/>
    </row>
    <row r="731" spans="1:9" x14ac:dyDescent="0.3">
      <c r="A731" s="53" t="s">
        <v>16156</v>
      </c>
      <c r="B731" t="s">
        <v>14245</v>
      </c>
      <c r="C731" t="s">
        <v>1437</v>
      </c>
      <c r="D731" t="s">
        <v>1373</v>
      </c>
      <c r="E731" s="38">
        <v>-11.649046351683223</v>
      </c>
      <c r="F731">
        <v>730</v>
      </c>
      <c r="G731">
        <v>448</v>
      </c>
      <c r="H731" s="112">
        <v>-282</v>
      </c>
      <c r="I731" s="51"/>
    </row>
    <row r="732" spans="1:9" x14ac:dyDescent="0.3">
      <c r="A732" s="26" t="s">
        <v>16320</v>
      </c>
      <c r="B732" t="s">
        <v>16321</v>
      </c>
      <c r="C732" t="s">
        <v>1379</v>
      </c>
      <c r="D732" t="s">
        <v>661</v>
      </c>
      <c r="E732" s="38">
        <v>-11.6605431291787</v>
      </c>
      <c r="F732">
        <v>731</v>
      </c>
      <c r="G732">
        <v>250.93</v>
      </c>
      <c r="H732" s="112">
        <v>-480.07</v>
      </c>
      <c r="I732" s="51"/>
    </row>
    <row r="733" spans="1:9" x14ac:dyDescent="0.3">
      <c r="A733" s="114" t="s">
        <v>10879</v>
      </c>
      <c r="B733" t="s">
        <v>10880</v>
      </c>
      <c r="C733" t="s">
        <v>1430</v>
      </c>
      <c r="D733" t="s">
        <v>1380</v>
      </c>
      <c r="E733" s="38">
        <v>-11.665971390481715</v>
      </c>
      <c r="F733">
        <v>732</v>
      </c>
      <c r="G733">
        <v>310.23</v>
      </c>
      <c r="H733" s="112">
        <v>-421.77</v>
      </c>
      <c r="I733" s="51"/>
    </row>
    <row r="734" spans="1:9" x14ac:dyDescent="0.3">
      <c r="A734" s="26" t="s">
        <v>2911</v>
      </c>
      <c r="B734" t="s">
        <v>1092</v>
      </c>
      <c r="C734" t="s">
        <v>1470</v>
      </c>
      <c r="D734" t="s">
        <v>1373</v>
      </c>
      <c r="E734" s="38">
        <v>-11.74047004449376</v>
      </c>
      <c r="F734">
        <v>733</v>
      </c>
      <c r="G734">
        <v>450.18</v>
      </c>
      <c r="H734" s="112">
        <v>-282.82</v>
      </c>
      <c r="I734" s="51"/>
    </row>
    <row r="735" spans="1:9" x14ac:dyDescent="0.3">
      <c r="A735" s="26" t="s">
        <v>20373</v>
      </c>
      <c r="B735" t="s">
        <v>17243</v>
      </c>
      <c r="C735" t="s">
        <v>1437</v>
      </c>
      <c r="D735" t="s">
        <v>1373</v>
      </c>
      <c r="E735" s="38">
        <v>-11.77943040873857</v>
      </c>
      <c r="F735">
        <v>734</v>
      </c>
      <c r="G735">
        <v>748.8</v>
      </c>
      <c r="H735" s="112">
        <v>14.799999999999955</v>
      </c>
      <c r="I735" s="51"/>
    </row>
    <row r="736" spans="1:9" x14ac:dyDescent="0.3">
      <c r="A736" s="48" t="s">
        <v>1717</v>
      </c>
      <c r="B736" t="s">
        <v>564</v>
      </c>
      <c r="C736" t="s">
        <v>1434</v>
      </c>
      <c r="D736" t="s">
        <v>661</v>
      </c>
      <c r="E736" s="38">
        <v>-11.787041822995841</v>
      </c>
      <c r="F736">
        <v>735</v>
      </c>
      <c r="G736">
        <v>293.66000000000003</v>
      </c>
      <c r="H736" s="112">
        <v>-441.34</v>
      </c>
      <c r="I736" s="51"/>
    </row>
    <row r="737" spans="1:9" x14ac:dyDescent="0.3">
      <c r="A737" s="48" t="s">
        <v>2242</v>
      </c>
      <c r="B737" t="s">
        <v>852</v>
      </c>
      <c r="C737" t="s">
        <v>1405</v>
      </c>
      <c r="D737" t="s">
        <v>1373</v>
      </c>
      <c r="E737" s="38">
        <v>-11.836920497211834</v>
      </c>
      <c r="F737">
        <v>736</v>
      </c>
      <c r="G737">
        <v>747.82</v>
      </c>
      <c r="H737" s="112">
        <v>11.82000000000005</v>
      </c>
      <c r="I737" s="51"/>
    </row>
    <row r="738" spans="1:9" x14ac:dyDescent="0.3">
      <c r="A738" s="26" t="s">
        <v>20094</v>
      </c>
      <c r="B738" t="s">
        <v>17175</v>
      </c>
      <c r="C738" t="s">
        <v>1389</v>
      </c>
      <c r="D738" t="s">
        <v>661</v>
      </c>
      <c r="E738" s="38">
        <v>-11.844907801575893</v>
      </c>
      <c r="F738">
        <v>737</v>
      </c>
      <c r="G738">
        <v>741.5</v>
      </c>
      <c r="H738" s="112">
        <v>4.5</v>
      </c>
      <c r="I738" s="51"/>
    </row>
    <row r="739" spans="1:9" x14ac:dyDescent="0.3">
      <c r="A739" s="48" t="s">
        <v>12819</v>
      </c>
      <c r="B739" t="s">
        <v>11691</v>
      </c>
      <c r="C739" t="s">
        <v>1386</v>
      </c>
      <c r="D739" t="s">
        <v>661</v>
      </c>
      <c r="E739" s="38">
        <v>-11.846617178389909</v>
      </c>
      <c r="F739">
        <v>738</v>
      </c>
      <c r="G739">
        <v>464.27</v>
      </c>
      <c r="H739" s="112">
        <v>-273.73</v>
      </c>
      <c r="I739" s="51"/>
    </row>
    <row r="740" spans="1:9" x14ac:dyDescent="0.3">
      <c r="A740" s="48" t="s">
        <v>12178</v>
      </c>
      <c r="B740" t="s">
        <v>11749</v>
      </c>
      <c r="C740" t="s">
        <v>1464</v>
      </c>
      <c r="D740" t="s">
        <v>1373</v>
      </c>
      <c r="E740" s="38">
        <v>-11.856521102353206</v>
      </c>
      <c r="F740">
        <v>739</v>
      </c>
      <c r="G740">
        <v>999</v>
      </c>
      <c r="H740" s="112">
        <v>260</v>
      </c>
      <c r="I740" s="51"/>
    </row>
    <row r="741" spans="1:9" x14ac:dyDescent="0.3">
      <c r="A741" s="48" t="s">
        <v>14167</v>
      </c>
      <c r="B741" t="s">
        <v>11491</v>
      </c>
      <c r="C741" t="s">
        <v>1372</v>
      </c>
      <c r="D741" t="s">
        <v>1380</v>
      </c>
      <c r="E741" s="38">
        <v>-11.909076360829392</v>
      </c>
      <c r="F741">
        <v>740</v>
      </c>
      <c r="G741">
        <v>488.34</v>
      </c>
      <c r="H741" s="112">
        <v>-251.66000000000003</v>
      </c>
      <c r="I741" s="51"/>
    </row>
    <row r="742" spans="1:9" x14ac:dyDescent="0.3">
      <c r="A742" s="48" t="s">
        <v>2264</v>
      </c>
      <c r="B742" t="s">
        <v>1150</v>
      </c>
      <c r="C742" t="s">
        <v>1398</v>
      </c>
      <c r="D742" t="s">
        <v>1373</v>
      </c>
      <c r="E742" s="38">
        <v>-11.918973047876458</v>
      </c>
      <c r="F742">
        <v>741</v>
      </c>
      <c r="G742">
        <v>999</v>
      </c>
      <c r="H742" s="112">
        <v>258</v>
      </c>
      <c r="I742" s="51"/>
    </row>
    <row r="743" spans="1:9" x14ac:dyDescent="0.3">
      <c r="A743" s="48" t="s">
        <v>13862</v>
      </c>
      <c r="B743" t="s">
        <v>11515</v>
      </c>
      <c r="C743" t="s">
        <v>1439</v>
      </c>
      <c r="D743" t="s">
        <v>1431</v>
      </c>
      <c r="E743" s="38">
        <v>-11.922139775571935</v>
      </c>
      <c r="F743">
        <v>742</v>
      </c>
      <c r="G743">
        <v>749.64</v>
      </c>
      <c r="H743" s="112">
        <v>7.6399999999999864</v>
      </c>
      <c r="I743" s="51"/>
    </row>
    <row r="744" spans="1:9" x14ac:dyDescent="0.3">
      <c r="A744" s="26" t="s">
        <v>16985</v>
      </c>
      <c r="B744" t="s">
        <v>14224</v>
      </c>
      <c r="C744" t="s">
        <v>1434</v>
      </c>
      <c r="D744" t="s">
        <v>1373</v>
      </c>
      <c r="E744" s="38">
        <v>-11.940583745657491</v>
      </c>
      <c r="F744">
        <v>743</v>
      </c>
      <c r="G744">
        <v>635.17999999999995</v>
      </c>
      <c r="H744" s="112">
        <v>-107.82000000000005</v>
      </c>
      <c r="I744" s="51"/>
    </row>
    <row r="745" spans="1:9" x14ac:dyDescent="0.3">
      <c r="A745" s="48" t="s">
        <v>14844</v>
      </c>
      <c r="B745" t="s">
        <v>14264</v>
      </c>
      <c r="C745" t="s">
        <v>1509</v>
      </c>
      <c r="D745" t="s">
        <v>1373</v>
      </c>
      <c r="E745" s="38">
        <v>-12.001895593950076</v>
      </c>
      <c r="F745">
        <v>744</v>
      </c>
      <c r="G745">
        <v>999</v>
      </c>
      <c r="H745" s="112">
        <v>255</v>
      </c>
      <c r="I745" s="51"/>
    </row>
    <row r="746" spans="1:9" x14ac:dyDescent="0.3">
      <c r="A746" s="48" t="s">
        <v>11415</v>
      </c>
      <c r="B746" t="s">
        <v>11592</v>
      </c>
      <c r="C746" t="s">
        <v>1402</v>
      </c>
      <c r="D746" t="s">
        <v>1380</v>
      </c>
      <c r="E746" s="38">
        <v>-12.080999341137634</v>
      </c>
      <c r="F746">
        <v>745</v>
      </c>
      <c r="G746">
        <v>609.29999999999995</v>
      </c>
      <c r="H746" s="112">
        <v>-135.70000000000005</v>
      </c>
      <c r="I746" s="51"/>
    </row>
    <row r="747" spans="1:9" x14ac:dyDescent="0.3">
      <c r="A747" s="26" t="s">
        <v>13465</v>
      </c>
      <c r="B747" t="s">
        <v>11698</v>
      </c>
      <c r="C747" t="s">
        <v>1416</v>
      </c>
      <c r="D747" t="s">
        <v>1431</v>
      </c>
      <c r="E747" s="38">
        <v>-12.094195777813054</v>
      </c>
      <c r="F747">
        <v>746</v>
      </c>
      <c r="G747">
        <v>479.98</v>
      </c>
      <c r="H747" s="112">
        <v>-266.02</v>
      </c>
      <c r="I747" s="51"/>
    </row>
    <row r="748" spans="1:9" x14ac:dyDescent="0.3">
      <c r="A748" s="48" t="s">
        <v>16545</v>
      </c>
      <c r="B748" t="s">
        <v>16546</v>
      </c>
      <c r="C748" t="s">
        <v>1426</v>
      </c>
      <c r="D748" t="s">
        <v>1373</v>
      </c>
      <c r="E748" s="38">
        <v>-12.098981730792852</v>
      </c>
      <c r="F748">
        <v>747</v>
      </c>
      <c r="G748">
        <v>276.8</v>
      </c>
      <c r="H748" s="112">
        <v>-470.2</v>
      </c>
      <c r="I748" s="51"/>
    </row>
    <row r="749" spans="1:9" x14ac:dyDescent="0.3">
      <c r="A749" s="48" t="s">
        <v>14069</v>
      </c>
      <c r="B749" t="s">
        <v>14035</v>
      </c>
      <c r="C749" t="s">
        <v>1439</v>
      </c>
      <c r="D749" t="s">
        <v>1373</v>
      </c>
      <c r="E749" s="38">
        <v>-12.107622145034984</v>
      </c>
      <c r="F749">
        <v>748</v>
      </c>
      <c r="G749">
        <v>750.25</v>
      </c>
      <c r="H749" s="112">
        <v>2.25</v>
      </c>
      <c r="I749" s="51"/>
    </row>
    <row r="750" spans="1:9" x14ac:dyDescent="0.3">
      <c r="A750" s="48" t="s">
        <v>14886</v>
      </c>
      <c r="B750" t="s">
        <v>14664</v>
      </c>
      <c r="C750" t="s">
        <v>1405</v>
      </c>
      <c r="D750" t="s">
        <v>1380</v>
      </c>
      <c r="E750" s="38">
        <v>-12.11678935931651</v>
      </c>
      <c r="F750">
        <v>749</v>
      </c>
      <c r="G750">
        <v>728.52</v>
      </c>
      <c r="H750" s="112">
        <v>-20.480000000000018</v>
      </c>
      <c r="I750" s="51"/>
    </row>
    <row r="751" spans="1:9" x14ac:dyDescent="0.3">
      <c r="A751" s="26" t="s">
        <v>16296</v>
      </c>
      <c r="B751" t="s">
        <v>16297</v>
      </c>
      <c r="C751" t="s">
        <v>1553</v>
      </c>
      <c r="D751" t="s">
        <v>661</v>
      </c>
      <c r="E751" s="38">
        <v>-12.128158570179366</v>
      </c>
      <c r="F751">
        <v>750</v>
      </c>
      <c r="G751">
        <v>655.43</v>
      </c>
      <c r="H751" s="112">
        <v>-94.57000000000005</v>
      </c>
      <c r="I751" s="51"/>
    </row>
    <row r="752" spans="1:9" x14ac:dyDescent="0.3">
      <c r="A752" s="48" t="s">
        <v>16418</v>
      </c>
      <c r="B752" t="s">
        <v>14995</v>
      </c>
      <c r="C752" t="s">
        <v>1402</v>
      </c>
      <c r="D752" t="s">
        <v>1380</v>
      </c>
      <c r="E752" s="38">
        <v>-12.384006517240769</v>
      </c>
      <c r="F752">
        <v>751</v>
      </c>
      <c r="G752">
        <v>343.7</v>
      </c>
      <c r="H752" s="112">
        <v>-407.3</v>
      </c>
      <c r="I752" s="51"/>
    </row>
    <row r="753" spans="1:9" x14ac:dyDescent="0.3">
      <c r="A753" s="48" t="s">
        <v>15610</v>
      </c>
      <c r="B753" t="s">
        <v>15011</v>
      </c>
      <c r="C753" t="s">
        <v>1379</v>
      </c>
      <c r="D753" t="s">
        <v>1396</v>
      </c>
      <c r="E753" s="38">
        <v>-12.410526658790781</v>
      </c>
      <c r="F753">
        <v>752</v>
      </c>
      <c r="G753">
        <v>735.45</v>
      </c>
      <c r="H753" s="112">
        <v>-16.549999999999955</v>
      </c>
      <c r="I753" s="51"/>
    </row>
    <row r="754" spans="1:9" x14ac:dyDescent="0.3">
      <c r="A754" s="48" t="s">
        <v>6329</v>
      </c>
      <c r="B754" t="s">
        <v>3458</v>
      </c>
      <c r="C754" t="s">
        <v>1376</v>
      </c>
      <c r="D754" t="s">
        <v>1380</v>
      </c>
      <c r="E754" s="38">
        <v>-12.428668887036912</v>
      </c>
      <c r="F754">
        <v>753</v>
      </c>
      <c r="G754">
        <v>747.18</v>
      </c>
      <c r="H754" s="112">
        <v>-5.82000000000005</v>
      </c>
      <c r="I754" s="51"/>
    </row>
    <row r="755" spans="1:9" x14ac:dyDescent="0.3">
      <c r="A755" s="26" t="s">
        <v>3478</v>
      </c>
      <c r="B755" t="s">
        <v>518</v>
      </c>
      <c r="C755" t="s">
        <v>1430</v>
      </c>
      <c r="D755" t="s">
        <v>2147</v>
      </c>
      <c r="E755" s="38">
        <v>-12.440034689697809</v>
      </c>
      <c r="F755">
        <v>754</v>
      </c>
      <c r="G755">
        <v>496.91</v>
      </c>
      <c r="H755" s="112">
        <v>-257.08999999999997</v>
      </c>
      <c r="I755" s="51"/>
    </row>
    <row r="756" spans="1:9" x14ac:dyDescent="0.3">
      <c r="A756" s="48" t="s">
        <v>20211</v>
      </c>
      <c r="B756" t="s">
        <v>17147</v>
      </c>
      <c r="C756" t="s">
        <v>1531</v>
      </c>
      <c r="D756" t="s">
        <v>660</v>
      </c>
      <c r="E756" s="38">
        <v>-12.443960152967827</v>
      </c>
      <c r="F756">
        <v>755</v>
      </c>
      <c r="G756">
        <v>745.36</v>
      </c>
      <c r="H756" s="112">
        <v>-9.6399999999999864</v>
      </c>
      <c r="I756" s="51"/>
    </row>
    <row r="757" spans="1:9" x14ac:dyDescent="0.3">
      <c r="A757" s="48" t="s">
        <v>16611</v>
      </c>
      <c r="B757" t="s">
        <v>16612</v>
      </c>
      <c r="C757" t="s">
        <v>1405</v>
      </c>
      <c r="D757" t="s">
        <v>1373</v>
      </c>
      <c r="E757" s="38">
        <v>-12.501717349281435</v>
      </c>
      <c r="F757">
        <v>756</v>
      </c>
      <c r="G757">
        <v>999</v>
      </c>
      <c r="H757" s="112">
        <v>243</v>
      </c>
      <c r="I757" s="51"/>
    </row>
    <row r="758" spans="1:9" x14ac:dyDescent="0.3">
      <c r="A758" s="26" t="s">
        <v>17595</v>
      </c>
      <c r="B758" t="s">
        <v>17264</v>
      </c>
      <c r="C758" t="s">
        <v>1439</v>
      </c>
      <c r="D758" t="s">
        <v>1373</v>
      </c>
      <c r="E758" s="38">
        <v>-12.560571985936942</v>
      </c>
      <c r="F758">
        <v>757</v>
      </c>
      <c r="G758">
        <v>451.05</v>
      </c>
      <c r="H758" s="112">
        <v>-305.95</v>
      </c>
      <c r="I758" s="51"/>
    </row>
    <row r="759" spans="1:9" x14ac:dyDescent="0.3">
      <c r="A759" s="48" t="s">
        <v>13924</v>
      </c>
      <c r="B759" t="s">
        <v>11337</v>
      </c>
      <c r="C759" t="s">
        <v>1481</v>
      </c>
      <c r="D759" t="s">
        <v>1373</v>
      </c>
      <c r="E759" s="38">
        <v>-12.577863505443041</v>
      </c>
      <c r="F759">
        <v>758</v>
      </c>
      <c r="G759">
        <v>710.2</v>
      </c>
      <c r="H759" s="112">
        <v>-47.799999999999955</v>
      </c>
      <c r="I759" s="51"/>
    </row>
    <row r="760" spans="1:9" x14ac:dyDescent="0.3">
      <c r="A760" s="48" t="s">
        <v>12293</v>
      </c>
      <c r="B760" t="s">
        <v>11357</v>
      </c>
      <c r="C760" t="s">
        <v>1402</v>
      </c>
      <c r="D760" t="s">
        <v>1373</v>
      </c>
      <c r="E760" s="38">
        <v>-12.584505564259064</v>
      </c>
      <c r="F760">
        <v>759</v>
      </c>
      <c r="G760">
        <v>999</v>
      </c>
      <c r="H760" s="112">
        <v>240</v>
      </c>
      <c r="I760" s="51"/>
    </row>
    <row r="761" spans="1:9" x14ac:dyDescent="0.3">
      <c r="A761" s="26" t="s">
        <v>13086</v>
      </c>
      <c r="B761" t="s">
        <v>11738</v>
      </c>
      <c r="C761" t="s">
        <v>1460</v>
      </c>
      <c r="D761" t="s">
        <v>1373</v>
      </c>
      <c r="E761" s="38">
        <v>-12.621690112061776</v>
      </c>
      <c r="F761">
        <v>760</v>
      </c>
      <c r="G761">
        <v>184.02</v>
      </c>
      <c r="H761" s="112">
        <v>-575.98</v>
      </c>
      <c r="I761" s="51"/>
    </row>
    <row r="762" spans="1:9" x14ac:dyDescent="0.3">
      <c r="A762" s="48" t="s">
        <v>1599</v>
      </c>
      <c r="B762" t="s">
        <v>1235</v>
      </c>
      <c r="C762" t="s">
        <v>1509</v>
      </c>
      <c r="D762" t="s">
        <v>1373</v>
      </c>
      <c r="E762" s="38">
        <v>-12.673839037219942</v>
      </c>
      <c r="F762">
        <v>761</v>
      </c>
      <c r="G762">
        <v>999</v>
      </c>
      <c r="H762" s="112">
        <v>238</v>
      </c>
      <c r="I762" s="51"/>
    </row>
    <row r="763" spans="1:9" x14ac:dyDescent="0.3">
      <c r="A763" s="48" t="s">
        <v>13988</v>
      </c>
      <c r="B763" t="s">
        <v>12995</v>
      </c>
      <c r="C763" t="s">
        <v>1430</v>
      </c>
      <c r="D763" t="s">
        <v>1380</v>
      </c>
      <c r="E763" s="38">
        <v>-12.705133575279893</v>
      </c>
      <c r="F763">
        <v>762</v>
      </c>
      <c r="G763">
        <v>328.57</v>
      </c>
      <c r="H763" s="112">
        <v>-433.43</v>
      </c>
      <c r="I763" s="51"/>
    </row>
    <row r="764" spans="1:9" x14ac:dyDescent="0.3">
      <c r="A764" s="48" t="s">
        <v>16627</v>
      </c>
      <c r="B764" t="s">
        <v>15007</v>
      </c>
      <c r="C764" t="s">
        <v>1470</v>
      </c>
      <c r="D764" t="s">
        <v>661</v>
      </c>
      <c r="E764" s="38">
        <v>-12.749176351548437</v>
      </c>
      <c r="F764">
        <v>763</v>
      </c>
      <c r="G764">
        <v>750.18</v>
      </c>
      <c r="H764" s="112">
        <v>-12.82000000000005</v>
      </c>
      <c r="I764" s="51"/>
    </row>
    <row r="765" spans="1:9" x14ac:dyDescent="0.3">
      <c r="A765" s="48" t="s">
        <v>19969</v>
      </c>
      <c r="B765" t="s">
        <v>17197</v>
      </c>
      <c r="C765" t="s">
        <v>1376</v>
      </c>
      <c r="D765" t="s">
        <v>1373</v>
      </c>
      <c r="E765" s="38">
        <v>-12.776194139506019</v>
      </c>
      <c r="F765">
        <v>764</v>
      </c>
      <c r="G765">
        <v>999</v>
      </c>
      <c r="H765" s="112">
        <v>235</v>
      </c>
      <c r="I765" s="51"/>
    </row>
    <row r="766" spans="1:9" x14ac:dyDescent="0.3">
      <c r="A766" s="48" t="s">
        <v>6261</v>
      </c>
      <c r="B766" t="s">
        <v>54</v>
      </c>
      <c r="C766" t="s">
        <v>1430</v>
      </c>
      <c r="D766" t="s">
        <v>1396</v>
      </c>
      <c r="E766" s="38">
        <v>-12.848260408868171</v>
      </c>
      <c r="F766">
        <v>765</v>
      </c>
      <c r="G766">
        <v>600.77</v>
      </c>
      <c r="H766" s="112">
        <v>-164.23000000000002</v>
      </c>
      <c r="I766" s="51"/>
    </row>
    <row r="767" spans="1:9" x14ac:dyDescent="0.3">
      <c r="A767" s="48" t="s">
        <v>12161</v>
      </c>
      <c r="B767" t="s">
        <v>11468</v>
      </c>
      <c r="C767" t="s">
        <v>1405</v>
      </c>
      <c r="D767" t="s">
        <v>661</v>
      </c>
      <c r="E767" s="38">
        <v>-12.869758246927873</v>
      </c>
      <c r="F767">
        <v>766</v>
      </c>
      <c r="G767">
        <v>750.02</v>
      </c>
      <c r="H767" s="112">
        <v>-15.980000000000018</v>
      </c>
      <c r="I767" s="51"/>
    </row>
    <row r="768" spans="1:9" x14ac:dyDescent="0.3">
      <c r="A768" s="26" t="s">
        <v>12610</v>
      </c>
      <c r="B768" t="s">
        <v>962</v>
      </c>
      <c r="C768" t="s">
        <v>3591</v>
      </c>
      <c r="D768" t="s">
        <v>1373</v>
      </c>
      <c r="E768" s="38">
        <v>-12.905796781560371</v>
      </c>
      <c r="F768">
        <v>767</v>
      </c>
      <c r="G768">
        <v>999</v>
      </c>
      <c r="H768" s="112">
        <v>232</v>
      </c>
      <c r="I768" s="51"/>
    </row>
    <row r="769" spans="1:9" x14ac:dyDescent="0.3">
      <c r="A769" s="48" t="s">
        <v>6250</v>
      </c>
      <c r="B769" t="s">
        <v>13011</v>
      </c>
      <c r="C769" t="s">
        <v>1383</v>
      </c>
      <c r="D769" t="s">
        <v>660</v>
      </c>
      <c r="E769" s="38">
        <v>-12.92001025912999</v>
      </c>
      <c r="F769">
        <v>768</v>
      </c>
      <c r="G769">
        <v>620.48</v>
      </c>
      <c r="H769" s="112">
        <v>-147.51999999999998</v>
      </c>
      <c r="I769" s="51"/>
    </row>
    <row r="770" spans="1:9" x14ac:dyDescent="0.3">
      <c r="A770" s="26" t="s">
        <v>1659</v>
      </c>
      <c r="B770" t="s">
        <v>340</v>
      </c>
      <c r="C770" t="s">
        <v>1437</v>
      </c>
      <c r="D770" t="s">
        <v>1380</v>
      </c>
      <c r="E770" s="38">
        <v>-12.922509822605981</v>
      </c>
      <c r="F770">
        <v>769</v>
      </c>
      <c r="G770">
        <v>239.91</v>
      </c>
      <c r="H770" s="112">
        <v>-529.09</v>
      </c>
      <c r="I770" s="51"/>
    </row>
    <row r="771" spans="1:9" x14ac:dyDescent="0.3">
      <c r="A771" s="48" t="s">
        <v>11997</v>
      </c>
      <c r="B771" t="s">
        <v>11188</v>
      </c>
      <c r="C771" t="s">
        <v>1509</v>
      </c>
      <c r="D771" t="s">
        <v>2147</v>
      </c>
      <c r="E771" s="38">
        <v>-12.927654283688486</v>
      </c>
      <c r="F771">
        <v>770</v>
      </c>
      <c r="G771">
        <v>743.7</v>
      </c>
      <c r="H771" s="112">
        <v>-26.299999999999955</v>
      </c>
      <c r="I771" s="51"/>
    </row>
    <row r="772" spans="1:9" x14ac:dyDescent="0.3">
      <c r="A772" s="26" t="s">
        <v>14824</v>
      </c>
      <c r="B772" t="s">
        <v>14218</v>
      </c>
      <c r="C772" t="s">
        <v>1553</v>
      </c>
      <c r="D772" t="s">
        <v>1373</v>
      </c>
      <c r="E772" s="38">
        <v>-12.9990111731166</v>
      </c>
      <c r="F772">
        <v>771</v>
      </c>
      <c r="G772">
        <v>750.8</v>
      </c>
      <c r="H772" s="112">
        <v>-20.200000000000045</v>
      </c>
      <c r="I772" s="51"/>
    </row>
    <row r="773" spans="1:9" x14ac:dyDescent="0.3">
      <c r="A773" s="53" t="s">
        <v>15769</v>
      </c>
      <c r="B773" t="s">
        <v>14729</v>
      </c>
      <c r="C773" t="s">
        <v>1413</v>
      </c>
      <c r="D773" t="s">
        <v>1373</v>
      </c>
      <c r="E773" s="38">
        <v>-13.014207379562805</v>
      </c>
      <c r="F773">
        <v>772</v>
      </c>
      <c r="G773">
        <v>999</v>
      </c>
      <c r="H773" s="112">
        <v>227</v>
      </c>
      <c r="I773" s="51"/>
    </row>
    <row r="774" spans="1:9" x14ac:dyDescent="0.3">
      <c r="A774" s="26" t="s">
        <v>1754</v>
      </c>
      <c r="B774" t="s">
        <v>703</v>
      </c>
      <c r="C774" t="s">
        <v>1376</v>
      </c>
      <c r="D774" t="s">
        <v>1373</v>
      </c>
      <c r="E774" s="38">
        <v>-13.021847951211422</v>
      </c>
      <c r="F774">
        <v>773</v>
      </c>
      <c r="G774">
        <v>999</v>
      </c>
      <c r="H774" s="112">
        <v>226</v>
      </c>
      <c r="I774" s="51"/>
    </row>
    <row r="775" spans="1:9" x14ac:dyDescent="0.3">
      <c r="A775" s="26" t="s">
        <v>11093</v>
      </c>
      <c r="B775" t="s">
        <v>11094</v>
      </c>
      <c r="C775" t="s">
        <v>1398</v>
      </c>
      <c r="D775" t="s">
        <v>1373</v>
      </c>
      <c r="E775" s="38">
        <v>-13.087157813229128</v>
      </c>
      <c r="F775">
        <v>774</v>
      </c>
      <c r="G775">
        <v>999</v>
      </c>
      <c r="H775" s="112">
        <v>225</v>
      </c>
      <c r="I775" s="51"/>
    </row>
    <row r="776" spans="1:9" x14ac:dyDescent="0.3">
      <c r="A776" s="48" t="s">
        <v>12062</v>
      </c>
      <c r="B776" t="s">
        <v>11282</v>
      </c>
      <c r="C776" t="s">
        <v>1446</v>
      </c>
      <c r="D776" t="s">
        <v>1373</v>
      </c>
      <c r="E776" s="38">
        <v>-13.093598206745259</v>
      </c>
      <c r="F776">
        <v>775</v>
      </c>
      <c r="G776">
        <v>750.61</v>
      </c>
      <c r="H776" s="112">
        <v>-24.389999999999986</v>
      </c>
      <c r="I776" s="51"/>
    </row>
    <row r="777" spans="1:9" x14ac:dyDescent="0.3">
      <c r="A777" s="48" t="s">
        <v>3477</v>
      </c>
      <c r="B777" t="s">
        <v>362</v>
      </c>
      <c r="C777" t="s">
        <v>1446</v>
      </c>
      <c r="D777" t="s">
        <v>2147</v>
      </c>
      <c r="E777" s="38">
        <v>-13.095745113580506</v>
      </c>
      <c r="F777">
        <v>776</v>
      </c>
      <c r="G777">
        <v>999</v>
      </c>
      <c r="H777" s="112">
        <v>223</v>
      </c>
      <c r="I777" s="51"/>
    </row>
    <row r="778" spans="1:9" x14ac:dyDescent="0.3">
      <c r="A778" s="26" t="s">
        <v>3132</v>
      </c>
      <c r="B778" t="s">
        <v>230</v>
      </c>
      <c r="C778" t="s">
        <v>1437</v>
      </c>
      <c r="D778" t="s">
        <v>1431</v>
      </c>
      <c r="E778" s="38">
        <v>-13.09673053148321</v>
      </c>
      <c r="F778">
        <v>777</v>
      </c>
      <c r="G778">
        <v>737.98</v>
      </c>
      <c r="H778" s="112">
        <v>-39.019999999999982</v>
      </c>
      <c r="I778" s="51"/>
    </row>
    <row r="779" spans="1:9" x14ac:dyDescent="0.3">
      <c r="A779" s="61" t="s">
        <v>3531</v>
      </c>
      <c r="B779" t="s">
        <v>1354</v>
      </c>
      <c r="C779" t="s">
        <v>1439</v>
      </c>
      <c r="D779" t="s">
        <v>1373</v>
      </c>
      <c r="E779" s="38">
        <v>-13.129542877319706</v>
      </c>
      <c r="F779">
        <v>778</v>
      </c>
      <c r="G779">
        <v>490.3</v>
      </c>
      <c r="H779" s="112">
        <v>-287.7</v>
      </c>
      <c r="I779" s="51"/>
    </row>
    <row r="780" spans="1:9" x14ac:dyDescent="0.3">
      <c r="A780" s="26" t="s">
        <v>15496</v>
      </c>
      <c r="B780" t="s">
        <v>15497</v>
      </c>
      <c r="C780" t="s">
        <v>1470</v>
      </c>
      <c r="D780" t="s">
        <v>1380</v>
      </c>
      <c r="E780" s="38">
        <v>-13.314710362585673</v>
      </c>
      <c r="F780">
        <v>779</v>
      </c>
      <c r="G780">
        <v>372.64</v>
      </c>
      <c r="H780" s="112">
        <v>-406.36</v>
      </c>
      <c r="I780" s="51"/>
    </row>
    <row r="781" spans="1:9" x14ac:dyDescent="0.3">
      <c r="A781" s="48" t="s">
        <v>17594</v>
      </c>
      <c r="B781" t="s">
        <v>17134</v>
      </c>
      <c r="C781" t="s">
        <v>1405</v>
      </c>
      <c r="D781" t="s">
        <v>660</v>
      </c>
      <c r="E781" s="38">
        <v>-13.320107399980714</v>
      </c>
      <c r="F781">
        <v>780</v>
      </c>
      <c r="G781">
        <v>502.93</v>
      </c>
      <c r="H781" s="112">
        <v>-277.07</v>
      </c>
      <c r="I781" s="51"/>
    </row>
    <row r="782" spans="1:9" x14ac:dyDescent="0.3">
      <c r="A782" s="48" t="s">
        <v>17353</v>
      </c>
      <c r="B782" t="s">
        <v>17190</v>
      </c>
      <c r="C782" t="s">
        <v>1398</v>
      </c>
      <c r="D782" t="s">
        <v>1373</v>
      </c>
      <c r="E782" s="38">
        <v>-13.334995358017176</v>
      </c>
      <c r="F782">
        <v>781</v>
      </c>
      <c r="G782">
        <v>372.57</v>
      </c>
      <c r="H782" s="112">
        <v>-408.43</v>
      </c>
      <c r="I782" s="51"/>
    </row>
    <row r="783" spans="1:9" x14ac:dyDescent="0.3">
      <c r="A783" s="26" t="s">
        <v>20100</v>
      </c>
      <c r="B783" t="s">
        <v>20101</v>
      </c>
      <c r="C783" t="s">
        <v>1446</v>
      </c>
      <c r="D783" t="s">
        <v>1431</v>
      </c>
      <c r="E783" s="38">
        <v>-13.348659359410314</v>
      </c>
      <c r="F783">
        <v>782</v>
      </c>
      <c r="G783">
        <v>594.04999999999995</v>
      </c>
      <c r="H783" s="112">
        <v>-187.95000000000005</v>
      </c>
      <c r="I783" s="51"/>
    </row>
    <row r="784" spans="1:9" x14ac:dyDescent="0.3">
      <c r="A784" s="26" t="s">
        <v>15937</v>
      </c>
      <c r="B784" t="s">
        <v>15938</v>
      </c>
      <c r="C784" t="s">
        <v>1392</v>
      </c>
      <c r="D784" t="s">
        <v>1380</v>
      </c>
      <c r="E784" s="38">
        <v>-13.387860098801251</v>
      </c>
      <c r="F784">
        <v>783</v>
      </c>
      <c r="G784">
        <v>653.25</v>
      </c>
      <c r="H784" s="112">
        <v>-129.75</v>
      </c>
      <c r="I784" s="51"/>
    </row>
    <row r="785" spans="1:9" x14ac:dyDescent="0.3">
      <c r="A785" s="26" t="s">
        <v>12201</v>
      </c>
      <c r="B785" t="s">
        <v>9127</v>
      </c>
      <c r="C785" t="s">
        <v>1526</v>
      </c>
      <c r="D785" t="s">
        <v>1373</v>
      </c>
      <c r="E785" s="38">
        <v>-13.4275784810626</v>
      </c>
      <c r="F785">
        <v>784</v>
      </c>
      <c r="G785">
        <v>516.41</v>
      </c>
      <c r="H785" s="112">
        <v>-267.59000000000003</v>
      </c>
      <c r="I785" s="51"/>
    </row>
    <row r="786" spans="1:9" x14ac:dyDescent="0.3">
      <c r="A786" s="26" t="s">
        <v>14388</v>
      </c>
      <c r="B786" t="s">
        <v>14389</v>
      </c>
      <c r="C786" t="s">
        <v>1481</v>
      </c>
      <c r="D786" t="s">
        <v>1380</v>
      </c>
      <c r="E786" s="38">
        <v>-13.441514560802853</v>
      </c>
      <c r="F786">
        <v>785</v>
      </c>
      <c r="G786">
        <v>747.66</v>
      </c>
      <c r="H786" s="112">
        <v>-37.340000000000032</v>
      </c>
      <c r="I786" s="51"/>
    </row>
    <row r="787" spans="1:9" x14ac:dyDescent="0.3">
      <c r="A787" s="48" t="s">
        <v>16989</v>
      </c>
      <c r="B787" t="s">
        <v>15025</v>
      </c>
      <c r="C787" t="s">
        <v>1383</v>
      </c>
      <c r="D787" t="s">
        <v>1380</v>
      </c>
      <c r="E787" s="38">
        <v>-13.442894570630225</v>
      </c>
      <c r="F787">
        <v>786</v>
      </c>
      <c r="G787">
        <v>999</v>
      </c>
      <c r="H787" s="112">
        <v>213</v>
      </c>
      <c r="I787" s="51"/>
    </row>
    <row r="788" spans="1:9" x14ac:dyDescent="0.3">
      <c r="A788" s="26" t="s">
        <v>13811</v>
      </c>
      <c r="B788" t="s">
        <v>11343</v>
      </c>
      <c r="C788" t="s">
        <v>1392</v>
      </c>
      <c r="D788" t="s">
        <v>1373</v>
      </c>
      <c r="E788" s="38">
        <v>-13.451717627410501</v>
      </c>
      <c r="F788">
        <v>787</v>
      </c>
      <c r="G788">
        <v>742.7</v>
      </c>
      <c r="H788" s="112">
        <v>-44.299999999999955</v>
      </c>
      <c r="I788" s="51"/>
    </row>
    <row r="789" spans="1:9" x14ac:dyDescent="0.3">
      <c r="A789" s="26" t="s">
        <v>3162</v>
      </c>
      <c r="B789" t="s">
        <v>680</v>
      </c>
      <c r="C789" t="s">
        <v>1434</v>
      </c>
      <c r="D789" t="s">
        <v>1373</v>
      </c>
      <c r="E789" s="38">
        <v>-13.513857214557907</v>
      </c>
      <c r="F789">
        <v>788</v>
      </c>
      <c r="G789">
        <v>66.77</v>
      </c>
      <c r="H789" s="112">
        <v>-721.23</v>
      </c>
      <c r="I789" s="51"/>
    </row>
    <row r="790" spans="1:9" x14ac:dyDescent="0.3">
      <c r="A790" s="26" t="s">
        <v>13790</v>
      </c>
      <c r="B790" t="s">
        <v>11202</v>
      </c>
      <c r="C790" t="s">
        <v>1430</v>
      </c>
      <c r="D790" t="s">
        <v>1373</v>
      </c>
      <c r="E790" s="38">
        <v>-13.513857214557907</v>
      </c>
      <c r="F790">
        <v>788</v>
      </c>
      <c r="G790">
        <v>999</v>
      </c>
      <c r="H790" s="112">
        <v>211</v>
      </c>
      <c r="I790" s="51"/>
    </row>
    <row r="791" spans="1:9" x14ac:dyDescent="0.3">
      <c r="A791" s="48" t="s">
        <v>8932</v>
      </c>
      <c r="B791" t="s">
        <v>8931</v>
      </c>
      <c r="C791" t="s">
        <v>1389</v>
      </c>
      <c r="D791" t="s">
        <v>1373</v>
      </c>
      <c r="E791" s="38">
        <v>-13.513857214557907</v>
      </c>
      <c r="F791">
        <v>788</v>
      </c>
      <c r="G791">
        <v>239.66</v>
      </c>
      <c r="H791" s="112">
        <v>-548.34</v>
      </c>
      <c r="I791" s="51"/>
    </row>
    <row r="792" spans="1:9" x14ac:dyDescent="0.3">
      <c r="A792" s="26" t="s">
        <v>3166</v>
      </c>
      <c r="B792" t="s">
        <v>1315</v>
      </c>
      <c r="C792" t="s">
        <v>1509</v>
      </c>
      <c r="D792" t="s">
        <v>1373</v>
      </c>
      <c r="E792" s="38">
        <v>-13.513857214557907</v>
      </c>
      <c r="F792">
        <v>788</v>
      </c>
      <c r="G792">
        <v>226.59</v>
      </c>
      <c r="H792" s="112">
        <v>-561.41</v>
      </c>
      <c r="I792" s="51"/>
    </row>
    <row r="793" spans="1:9" x14ac:dyDescent="0.3">
      <c r="A793" s="134" t="s">
        <v>2894</v>
      </c>
      <c r="B793" t="s">
        <v>707</v>
      </c>
      <c r="C793" t="s">
        <v>1379</v>
      </c>
      <c r="D793" t="s">
        <v>1373</v>
      </c>
      <c r="E793" s="38">
        <v>-13.513857214557907</v>
      </c>
      <c r="F793">
        <v>788</v>
      </c>
      <c r="G793">
        <v>183.27</v>
      </c>
      <c r="H793" s="112">
        <v>-604.73</v>
      </c>
      <c r="I793" s="51"/>
    </row>
    <row r="794" spans="1:9" x14ac:dyDescent="0.3">
      <c r="A794" s="53" t="s">
        <v>3044</v>
      </c>
      <c r="B794" t="s">
        <v>725</v>
      </c>
      <c r="C794" t="s">
        <v>1389</v>
      </c>
      <c r="D794" t="s">
        <v>1373</v>
      </c>
      <c r="E794" s="38">
        <v>-13.513857214557907</v>
      </c>
      <c r="F794">
        <v>788</v>
      </c>
      <c r="G794">
        <v>252.05</v>
      </c>
      <c r="H794" s="112">
        <v>-535.95000000000005</v>
      </c>
      <c r="I794" s="51"/>
    </row>
    <row r="795" spans="1:9" x14ac:dyDescent="0.3">
      <c r="A795" s="53" t="s">
        <v>2392</v>
      </c>
      <c r="B795" t="s">
        <v>1011</v>
      </c>
      <c r="C795" t="s">
        <v>1372</v>
      </c>
      <c r="D795" t="s">
        <v>1373</v>
      </c>
      <c r="E795" s="38">
        <v>-13.513857214557907</v>
      </c>
      <c r="F795">
        <v>788</v>
      </c>
      <c r="G795">
        <v>222.23</v>
      </c>
      <c r="H795" s="112">
        <v>-565.77</v>
      </c>
      <c r="I795" s="51"/>
    </row>
    <row r="796" spans="1:9" x14ac:dyDescent="0.3">
      <c r="A796" s="48" t="s">
        <v>14805</v>
      </c>
      <c r="B796" t="s">
        <v>14748</v>
      </c>
      <c r="C796" t="s">
        <v>1395</v>
      </c>
      <c r="D796" t="s">
        <v>1373</v>
      </c>
      <c r="E796" s="38">
        <v>-13.513857214557907</v>
      </c>
      <c r="F796">
        <v>788</v>
      </c>
      <c r="G796">
        <v>247.89</v>
      </c>
      <c r="H796" s="112">
        <v>-540.11</v>
      </c>
      <c r="I796" s="51"/>
    </row>
    <row r="797" spans="1:9" x14ac:dyDescent="0.3">
      <c r="A797" s="26" t="s">
        <v>3526</v>
      </c>
      <c r="B797" t="s">
        <v>1103</v>
      </c>
      <c r="C797" t="s">
        <v>1372</v>
      </c>
      <c r="D797" t="s">
        <v>1373</v>
      </c>
      <c r="E797" s="38">
        <v>-13.513857214557907</v>
      </c>
      <c r="F797">
        <v>788</v>
      </c>
      <c r="G797">
        <v>227.2</v>
      </c>
      <c r="H797" s="112">
        <v>-560.79999999999995</v>
      </c>
      <c r="I797" s="51"/>
    </row>
    <row r="798" spans="1:9" x14ac:dyDescent="0.3">
      <c r="A798" s="26" t="s">
        <v>13935</v>
      </c>
      <c r="B798" t="s">
        <v>11285</v>
      </c>
      <c r="C798" t="s">
        <v>1426</v>
      </c>
      <c r="D798" t="s">
        <v>1373</v>
      </c>
      <c r="E798" s="38">
        <v>-13.513857214557907</v>
      </c>
      <c r="F798">
        <v>788</v>
      </c>
      <c r="G798">
        <v>171.59</v>
      </c>
      <c r="H798" s="112">
        <v>-616.41</v>
      </c>
      <c r="I798" s="51"/>
    </row>
    <row r="799" spans="1:9" x14ac:dyDescent="0.3">
      <c r="A799" s="26" t="s">
        <v>14004</v>
      </c>
      <c r="B799" t="s">
        <v>14005</v>
      </c>
      <c r="C799" t="s">
        <v>1395</v>
      </c>
      <c r="D799" t="s">
        <v>1373</v>
      </c>
      <c r="E799" s="38">
        <v>-13.513857214557907</v>
      </c>
      <c r="F799">
        <v>788</v>
      </c>
      <c r="G799">
        <v>376.66</v>
      </c>
      <c r="H799" s="112">
        <v>-411.34</v>
      </c>
      <c r="I799" s="51"/>
    </row>
    <row r="800" spans="1:9" x14ac:dyDescent="0.3">
      <c r="A800" s="26" t="s">
        <v>14570</v>
      </c>
      <c r="B800" t="s">
        <v>14237</v>
      </c>
      <c r="C800" t="s">
        <v>1372</v>
      </c>
      <c r="D800" t="s">
        <v>1373</v>
      </c>
      <c r="E800" s="38">
        <v>-13.513857214557907</v>
      </c>
      <c r="F800">
        <v>788</v>
      </c>
      <c r="G800">
        <v>318.18</v>
      </c>
      <c r="H800" s="112">
        <v>-469.82</v>
      </c>
      <c r="I800" s="51"/>
    </row>
    <row r="801" spans="1:9" x14ac:dyDescent="0.3">
      <c r="A801" s="48" t="s">
        <v>10770</v>
      </c>
      <c r="B801" t="s">
        <v>10771</v>
      </c>
      <c r="C801" t="s">
        <v>1449</v>
      </c>
      <c r="D801" t="s">
        <v>1373</v>
      </c>
      <c r="E801" s="38">
        <v>-13.513857214557907</v>
      </c>
      <c r="F801">
        <v>788</v>
      </c>
      <c r="G801">
        <v>348.18</v>
      </c>
      <c r="H801" s="112">
        <v>-439.82</v>
      </c>
      <c r="I801" s="51"/>
    </row>
    <row r="802" spans="1:9" x14ac:dyDescent="0.3">
      <c r="A802" s="48" t="s">
        <v>9847</v>
      </c>
      <c r="B802" t="s">
        <v>9848</v>
      </c>
      <c r="C802" t="s">
        <v>1372</v>
      </c>
      <c r="D802" t="s">
        <v>1373</v>
      </c>
      <c r="E802" s="38">
        <v>-13.513857214557907</v>
      </c>
      <c r="F802">
        <v>788</v>
      </c>
      <c r="G802">
        <v>395.2</v>
      </c>
      <c r="H802" s="112">
        <v>-392.8</v>
      </c>
      <c r="I802" s="51"/>
    </row>
    <row r="803" spans="1:9" x14ac:dyDescent="0.3">
      <c r="A803" s="26" t="s">
        <v>8307</v>
      </c>
      <c r="B803" t="s">
        <v>8843</v>
      </c>
      <c r="C803" t="s">
        <v>1376</v>
      </c>
      <c r="D803" t="s">
        <v>1373</v>
      </c>
      <c r="E803" s="38">
        <v>-13.513857214557907</v>
      </c>
      <c r="F803">
        <v>788</v>
      </c>
      <c r="G803">
        <v>542.02</v>
      </c>
      <c r="H803" s="112">
        <v>-245.98000000000002</v>
      </c>
      <c r="I803" s="51"/>
    </row>
    <row r="804" spans="1:9" x14ac:dyDescent="0.3">
      <c r="A804" s="48" t="s">
        <v>16446</v>
      </c>
      <c r="B804" t="s">
        <v>14271</v>
      </c>
      <c r="C804" t="s">
        <v>1383</v>
      </c>
      <c r="D804" t="s">
        <v>1373</v>
      </c>
      <c r="E804" s="38">
        <v>-13.513857214557907</v>
      </c>
      <c r="F804">
        <v>788</v>
      </c>
      <c r="G804">
        <v>430.68</v>
      </c>
      <c r="H804" s="112">
        <v>-357.32</v>
      </c>
      <c r="I804" s="51"/>
    </row>
    <row r="805" spans="1:9" x14ac:dyDescent="0.3">
      <c r="A805" s="48" t="s">
        <v>13093</v>
      </c>
      <c r="B805" t="s">
        <v>11222</v>
      </c>
      <c r="C805" t="s">
        <v>1464</v>
      </c>
      <c r="D805" t="s">
        <v>1373</v>
      </c>
      <c r="E805" s="38">
        <v>-13.513857214557907</v>
      </c>
      <c r="F805">
        <v>788</v>
      </c>
      <c r="G805">
        <v>298.52</v>
      </c>
      <c r="H805" s="112">
        <v>-489.48</v>
      </c>
      <c r="I805" s="51"/>
    </row>
    <row r="806" spans="1:9" x14ac:dyDescent="0.3">
      <c r="A806" s="48" t="s">
        <v>3525</v>
      </c>
      <c r="B806" t="s">
        <v>1320</v>
      </c>
      <c r="C806" t="s">
        <v>1509</v>
      </c>
      <c r="D806" t="s">
        <v>1373</v>
      </c>
      <c r="E806" s="38">
        <v>-13.513857214557907</v>
      </c>
      <c r="F806">
        <v>788</v>
      </c>
      <c r="G806">
        <v>355.66</v>
      </c>
      <c r="H806" s="112">
        <v>-432.34</v>
      </c>
      <c r="I806" s="51"/>
    </row>
    <row r="807" spans="1:9" x14ac:dyDescent="0.3">
      <c r="A807" s="134" t="s">
        <v>17354</v>
      </c>
      <c r="B807" t="s">
        <v>17211</v>
      </c>
      <c r="C807" t="s">
        <v>1402</v>
      </c>
      <c r="D807" t="s">
        <v>1373</v>
      </c>
      <c r="E807" s="38">
        <v>-13.513857214557907</v>
      </c>
      <c r="F807">
        <v>788</v>
      </c>
      <c r="G807">
        <v>445.11</v>
      </c>
      <c r="H807" s="112">
        <v>-342.89</v>
      </c>
      <c r="I807" s="51"/>
    </row>
    <row r="808" spans="1:9" x14ac:dyDescent="0.3">
      <c r="A808" s="48" t="s">
        <v>13514</v>
      </c>
      <c r="B808" t="s">
        <v>12941</v>
      </c>
      <c r="C808" t="s">
        <v>1386</v>
      </c>
      <c r="D808" t="s">
        <v>1373</v>
      </c>
      <c r="E808" s="38">
        <v>-13.513857214557907</v>
      </c>
      <c r="F808">
        <v>788</v>
      </c>
      <c r="G808">
        <v>407.55</v>
      </c>
      <c r="H808" s="112">
        <v>-380.45</v>
      </c>
      <c r="I808" s="51"/>
    </row>
    <row r="809" spans="1:9" x14ac:dyDescent="0.3">
      <c r="A809" s="26" t="s">
        <v>8291</v>
      </c>
      <c r="B809" t="s">
        <v>8701</v>
      </c>
      <c r="C809" t="s">
        <v>1416</v>
      </c>
      <c r="D809" t="s">
        <v>1373</v>
      </c>
      <c r="E809" s="38">
        <v>-13.513857214557907</v>
      </c>
      <c r="F809">
        <v>788</v>
      </c>
      <c r="G809">
        <v>648.36</v>
      </c>
      <c r="H809" s="112">
        <v>-139.63999999999999</v>
      </c>
      <c r="I809" s="51"/>
    </row>
    <row r="810" spans="1:9" x14ac:dyDescent="0.3">
      <c r="A810" s="48" t="s">
        <v>16031</v>
      </c>
      <c r="B810" t="s">
        <v>16032</v>
      </c>
      <c r="C810" t="s">
        <v>1409</v>
      </c>
      <c r="D810" t="s">
        <v>1373</v>
      </c>
      <c r="E810" s="38">
        <v>-13.513857214557907</v>
      </c>
      <c r="F810">
        <v>788</v>
      </c>
      <c r="G810">
        <v>338.8</v>
      </c>
      <c r="H810" s="112">
        <v>-449.2</v>
      </c>
      <c r="I810" s="51"/>
    </row>
    <row r="811" spans="1:9" x14ac:dyDescent="0.3">
      <c r="A811" s="48" t="s">
        <v>1438</v>
      </c>
      <c r="B811" t="s">
        <v>770</v>
      </c>
      <c r="C811" t="s">
        <v>1439</v>
      </c>
      <c r="D811" t="s">
        <v>1373</v>
      </c>
      <c r="E811" s="38">
        <v>-13.513857214557907</v>
      </c>
      <c r="F811">
        <v>788</v>
      </c>
      <c r="G811">
        <v>537.5</v>
      </c>
      <c r="H811" s="112">
        <v>-250.5</v>
      </c>
      <c r="I811" s="51"/>
    </row>
    <row r="812" spans="1:9" x14ac:dyDescent="0.3">
      <c r="A812" s="48" t="s">
        <v>15697</v>
      </c>
      <c r="B812" t="s">
        <v>14227</v>
      </c>
      <c r="C812" t="s">
        <v>1464</v>
      </c>
      <c r="D812" t="s">
        <v>1373</v>
      </c>
      <c r="E812" s="38">
        <v>-13.513857214557907</v>
      </c>
      <c r="F812">
        <v>788</v>
      </c>
      <c r="G812">
        <v>415.5</v>
      </c>
      <c r="H812" s="112">
        <v>-372.5</v>
      </c>
      <c r="I812" s="51"/>
    </row>
    <row r="813" spans="1:9" x14ac:dyDescent="0.3">
      <c r="A813" s="48" t="s">
        <v>14547</v>
      </c>
      <c r="B813" t="s">
        <v>14275</v>
      </c>
      <c r="C813" t="s">
        <v>1398</v>
      </c>
      <c r="D813" t="s">
        <v>1373</v>
      </c>
      <c r="E813" s="38">
        <v>-13.513857214557907</v>
      </c>
      <c r="F813">
        <v>788</v>
      </c>
      <c r="G813">
        <v>586.5</v>
      </c>
      <c r="H813" s="112">
        <v>-201.5</v>
      </c>
      <c r="I813" s="51"/>
    </row>
    <row r="814" spans="1:9" x14ac:dyDescent="0.3">
      <c r="A814" s="61" t="s">
        <v>15484</v>
      </c>
      <c r="B814" t="s">
        <v>14257</v>
      </c>
      <c r="C814" t="s">
        <v>1409</v>
      </c>
      <c r="D814" t="s">
        <v>1373</v>
      </c>
      <c r="E814" s="38">
        <v>-13.513857214557907</v>
      </c>
      <c r="F814">
        <v>788</v>
      </c>
      <c r="G814">
        <v>604.79999999999995</v>
      </c>
      <c r="H814" s="112">
        <v>-183.20000000000005</v>
      </c>
      <c r="I814" s="51"/>
    </row>
    <row r="815" spans="1:9" x14ac:dyDescent="0.3">
      <c r="A815" s="48" t="s">
        <v>16388</v>
      </c>
      <c r="B815" t="s">
        <v>16389</v>
      </c>
      <c r="C815" t="s">
        <v>1439</v>
      </c>
      <c r="D815" t="s">
        <v>1373</v>
      </c>
      <c r="E815" s="38">
        <v>-13.513857214557907</v>
      </c>
      <c r="F815">
        <v>788</v>
      </c>
      <c r="G815">
        <v>562.95000000000005</v>
      </c>
      <c r="H815" s="112">
        <v>-225.04999999999995</v>
      </c>
      <c r="I815" s="51"/>
    </row>
    <row r="816" spans="1:9" x14ac:dyDescent="0.3">
      <c r="A816" s="26" t="s">
        <v>12122</v>
      </c>
      <c r="B816" t="s">
        <v>11205</v>
      </c>
      <c r="C816" t="s">
        <v>1439</v>
      </c>
      <c r="D816" t="s">
        <v>1373</v>
      </c>
      <c r="E816" s="38">
        <v>-13.513857214557907</v>
      </c>
      <c r="F816">
        <v>788</v>
      </c>
      <c r="G816">
        <v>607.84</v>
      </c>
      <c r="H816" s="112">
        <v>-180.15999999999997</v>
      </c>
      <c r="I816" s="51"/>
    </row>
    <row r="817" spans="1:9" x14ac:dyDescent="0.3">
      <c r="A817" s="48" t="s">
        <v>1901</v>
      </c>
      <c r="B817" t="s">
        <v>1272</v>
      </c>
      <c r="C817" t="s">
        <v>1446</v>
      </c>
      <c r="D817" t="s">
        <v>1373</v>
      </c>
      <c r="E817" s="38">
        <v>-13.513857214557907</v>
      </c>
      <c r="F817">
        <v>788</v>
      </c>
      <c r="G817">
        <v>737.02</v>
      </c>
      <c r="H817" s="112">
        <v>-50.980000000000018</v>
      </c>
      <c r="I817" s="51"/>
    </row>
    <row r="818" spans="1:9" x14ac:dyDescent="0.3">
      <c r="A818" s="26" t="s">
        <v>13399</v>
      </c>
      <c r="B818" t="s">
        <v>12896</v>
      </c>
      <c r="C818" t="s">
        <v>1405</v>
      </c>
      <c r="D818" t="s">
        <v>1373</v>
      </c>
      <c r="E818" s="38">
        <v>-13.513857214557907</v>
      </c>
      <c r="F818">
        <v>788</v>
      </c>
      <c r="G818">
        <v>504.86</v>
      </c>
      <c r="H818" s="112">
        <v>-283.14</v>
      </c>
      <c r="I818" s="51"/>
    </row>
    <row r="819" spans="1:9" x14ac:dyDescent="0.3">
      <c r="A819" s="264" t="s">
        <v>22097</v>
      </c>
      <c r="B819" s="260" t="s">
        <v>14010</v>
      </c>
      <c r="C819" s="260" t="s">
        <v>1470</v>
      </c>
      <c r="D819" s="260" t="s">
        <v>1373</v>
      </c>
      <c r="E819" s="261">
        <v>-13.513857214557907</v>
      </c>
      <c r="F819" s="260">
        <v>788</v>
      </c>
      <c r="G819" s="260">
        <v>244.34</v>
      </c>
      <c r="H819" s="112">
        <v>-543.66</v>
      </c>
      <c r="I819" s="260"/>
    </row>
    <row r="820" spans="1:9" x14ac:dyDescent="0.3">
      <c r="A820" s="61" t="s">
        <v>2616</v>
      </c>
      <c r="B820" t="s">
        <v>1055</v>
      </c>
      <c r="C820" t="s">
        <v>1376</v>
      </c>
      <c r="D820" t="s">
        <v>1373</v>
      </c>
      <c r="E820" s="38">
        <v>-13.513857214557907</v>
      </c>
      <c r="F820">
        <v>788</v>
      </c>
      <c r="G820">
        <v>742.68</v>
      </c>
      <c r="H820" s="112">
        <v>-45.32000000000005</v>
      </c>
      <c r="I820" s="51"/>
    </row>
    <row r="821" spans="1:9" x14ac:dyDescent="0.3">
      <c r="A821" s="53" t="s">
        <v>2441</v>
      </c>
      <c r="B821" t="s">
        <v>861</v>
      </c>
      <c r="C821" t="s">
        <v>1531</v>
      </c>
      <c r="D821" t="s">
        <v>1373</v>
      </c>
      <c r="E821" s="38">
        <v>-13.513857214557907</v>
      </c>
      <c r="F821">
        <v>788</v>
      </c>
      <c r="G821">
        <v>746.8</v>
      </c>
      <c r="H821" s="112">
        <v>-41.200000000000045</v>
      </c>
      <c r="I821" s="51"/>
    </row>
    <row r="822" spans="1:9" x14ac:dyDescent="0.3">
      <c r="A822" s="48" t="s">
        <v>11175</v>
      </c>
      <c r="B822" t="s">
        <v>11176</v>
      </c>
      <c r="C822" t="s">
        <v>1434</v>
      </c>
      <c r="D822" t="s">
        <v>1373</v>
      </c>
      <c r="E822" s="38">
        <v>-13.513857214557907</v>
      </c>
      <c r="F822">
        <v>788</v>
      </c>
      <c r="G822">
        <v>626.07000000000005</v>
      </c>
      <c r="H822" s="112">
        <v>-161.92999999999995</v>
      </c>
      <c r="I822" s="51"/>
    </row>
    <row r="823" spans="1:9" x14ac:dyDescent="0.3">
      <c r="A823" s="48" t="s">
        <v>2158</v>
      </c>
      <c r="B823" t="s">
        <v>722</v>
      </c>
      <c r="C823" t="s">
        <v>1460</v>
      </c>
      <c r="D823" t="s">
        <v>1373</v>
      </c>
      <c r="E823" s="38">
        <v>-13.513857214557907</v>
      </c>
      <c r="F823">
        <v>788</v>
      </c>
      <c r="G823">
        <v>601.5</v>
      </c>
      <c r="H823" s="112">
        <v>-186.5</v>
      </c>
      <c r="I823" s="51"/>
    </row>
    <row r="824" spans="1:9" x14ac:dyDescent="0.3">
      <c r="A824" s="26" t="s">
        <v>8240</v>
      </c>
      <c r="B824" t="s">
        <v>8928</v>
      </c>
      <c r="C824" t="s">
        <v>1464</v>
      </c>
      <c r="D824" t="s">
        <v>1373</v>
      </c>
      <c r="E824" s="38">
        <v>-13.513857214557907</v>
      </c>
      <c r="F824">
        <v>788</v>
      </c>
      <c r="G824">
        <v>674.3</v>
      </c>
      <c r="H824" s="112">
        <v>-113.70000000000005</v>
      </c>
      <c r="I824" s="51"/>
    </row>
    <row r="825" spans="1:9" x14ac:dyDescent="0.3">
      <c r="A825" s="61" t="s">
        <v>14640</v>
      </c>
      <c r="B825" t="s">
        <v>14288</v>
      </c>
      <c r="C825" t="s">
        <v>1439</v>
      </c>
      <c r="D825" t="s">
        <v>1373</v>
      </c>
      <c r="E825" s="38">
        <v>-13.513857214557907</v>
      </c>
      <c r="F825">
        <v>788</v>
      </c>
      <c r="G825">
        <v>999</v>
      </c>
      <c r="H825" s="112">
        <v>211</v>
      </c>
      <c r="I825" s="51"/>
    </row>
    <row r="826" spans="1:9" x14ac:dyDescent="0.3">
      <c r="A826" s="48" t="s">
        <v>20223</v>
      </c>
      <c r="B826" t="s">
        <v>20224</v>
      </c>
      <c r="C826" t="s">
        <v>1439</v>
      </c>
      <c r="D826" t="s">
        <v>1373</v>
      </c>
      <c r="E826" s="38">
        <v>-13.513857214557907</v>
      </c>
      <c r="F826">
        <v>788</v>
      </c>
      <c r="G826">
        <v>607.92999999999995</v>
      </c>
      <c r="H826" s="112">
        <v>-180.07000000000005</v>
      </c>
      <c r="I826" s="51"/>
    </row>
    <row r="827" spans="1:9" x14ac:dyDescent="0.3">
      <c r="A827" s="53" t="s">
        <v>12103</v>
      </c>
      <c r="B827" t="s">
        <v>11274</v>
      </c>
      <c r="C827" t="s">
        <v>1416</v>
      </c>
      <c r="D827" t="s">
        <v>1373</v>
      </c>
      <c r="E827" s="38">
        <v>-13.513857214557907</v>
      </c>
      <c r="F827">
        <v>788</v>
      </c>
      <c r="G827">
        <v>744.52</v>
      </c>
      <c r="H827" s="112">
        <v>-43.480000000000018</v>
      </c>
      <c r="I827" s="51"/>
    </row>
    <row r="828" spans="1:9" x14ac:dyDescent="0.3">
      <c r="A828" s="48" t="s">
        <v>14984</v>
      </c>
      <c r="B828" t="s">
        <v>14985</v>
      </c>
      <c r="C828" t="s">
        <v>1426</v>
      </c>
      <c r="D828" t="s">
        <v>1373</v>
      </c>
      <c r="E828" s="38">
        <v>-13.513857214557907</v>
      </c>
      <c r="F828">
        <v>788</v>
      </c>
      <c r="G828">
        <v>750.25</v>
      </c>
      <c r="H828" s="112">
        <v>-37.75</v>
      </c>
      <c r="I828" s="51"/>
    </row>
    <row r="829" spans="1:9" x14ac:dyDescent="0.3">
      <c r="A829" s="26" t="s">
        <v>10609</v>
      </c>
      <c r="B829" t="s">
        <v>10610</v>
      </c>
      <c r="C829" t="s">
        <v>1386</v>
      </c>
      <c r="D829" t="s">
        <v>1373</v>
      </c>
      <c r="E829" s="38">
        <v>-13.513857214557907</v>
      </c>
      <c r="F829">
        <v>788</v>
      </c>
      <c r="G829">
        <v>732.91</v>
      </c>
      <c r="H829" s="112">
        <v>-55.090000000000032</v>
      </c>
      <c r="I829" s="51"/>
    </row>
    <row r="830" spans="1:9" x14ac:dyDescent="0.3">
      <c r="A830" s="48" t="s">
        <v>16348</v>
      </c>
      <c r="B830" t="s">
        <v>15452</v>
      </c>
      <c r="C830" t="s">
        <v>1531</v>
      </c>
      <c r="D830" t="s">
        <v>1373</v>
      </c>
      <c r="E830" s="38">
        <v>-13.513857214557907</v>
      </c>
      <c r="F830">
        <v>788</v>
      </c>
      <c r="G830">
        <v>607.14</v>
      </c>
      <c r="H830" s="112">
        <v>-180.86</v>
      </c>
      <c r="I830" s="51"/>
    </row>
    <row r="831" spans="1:9" x14ac:dyDescent="0.3">
      <c r="A831" s="48" t="s">
        <v>14609</v>
      </c>
      <c r="B831" t="s">
        <v>14535</v>
      </c>
      <c r="C831" t="s">
        <v>1509</v>
      </c>
      <c r="D831" t="s">
        <v>1373</v>
      </c>
      <c r="E831" s="38">
        <v>-13.513857214557907</v>
      </c>
      <c r="F831">
        <v>788</v>
      </c>
      <c r="G831">
        <v>601.86</v>
      </c>
      <c r="H831" s="112">
        <v>-186.14</v>
      </c>
      <c r="I831" s="51"/>
    </row>
    <row r="832" spans="1:9" x14ac:dyDescent="0.3">
      <c r="A832" s="26" t="s">
        <v>20168</v>
      </c>
      <c r="B832" t="s">
        <v>17268</v>
      </c>
      <c r="C832" t="s">
        <v>1372</v>
      </c>
      <c r="D832" t="s">
        <v>1373</v>
      </c>
      <c r="E832" s="38">
        <v>-13.513857214557907</v>
      </c>
      <c r="F832">
        <v>788</v>
      </c>
      <c r="G832">
        <v>491.14</v>
      </c>
      <c r="H832" s="112">
        <v>-296.86</v>
      </c>
      <c r="I832" s="51"/>
    </row>
    <row r="833" spans="1:9" x14ac:dyDescent="0.3">
      <c r="A833" s="134" t="s">
        <v>16114</v>
      </c>
      <c r="B833" t="s">
        <v>15035</v>
      </c>
      <c r="C833" t="s">
        <v>1389</v>
      </c>
      <c r="D833" t="s">
        <v>1373</v>
      </c>
      <c r="E833" s="38">
        <v>-13.513857214557907</v>
      </c>
      <c r="F833">
        <v>788</v>
      </c>
      <c r="G833">
        <v>606.77</v>
      </c>
      <c r="H833" s="112">
        <v>-181.23000000000002</v>
      </c>
      <c r="I833" s="51"/>
    </row>
    <row r="834" spans="1:9" x14ac:dyDescent="0.3">
      <c r="A834" s="48" t="s">
        <v>11008</v>
      </c>
      <c r="B834" t="s">
        <v>11009</v>
      </c>
      <c r="C834" t="s">
        <v>1481</v>
      </c>
      <c r="D834" t="s">
        <v>1373</v>
      </c>
      <c r="E834" s="38">
        <v>-13.513857214557907</v>
      </c>
      <c r="F834">
        <v>788</v>
      </c>
      <c r="G834">
        <v>999</v>
      </c>
      <c r="H834" s="112">
        <v>211</v>
      </c>
      <c r="I834" s="51"/>
    </row>
    <row r="835" spans="1:9" x14ac:dyDescent="0.3">
      <c r="A835" s="61" t="s">
        <v>2973</v>
      </c>
      <c r="B835" t="s">
        <v>674</v>
      </c>
      <c r="C835" t="s">
        <v>1398</v>
      </c>
      <c r="D835" t="s">
        <v>1373</v>
      </c>
      <c r="E835" s="38">
        <v>-13.513857214557907</v>
      </c>
      <c r="F835">
        <v>788</v>
      </c>
      <c r="G835">
        <v>749.75</v>
      </c>
      <c r="H835" s="112">
        <v>-38.25</v>
      </c>
      <c r="I835" s="51"/>
    </row>
    <row r="836" spans="1:9" x14ac:dyDescent="0.3">
      <c r="A836" s="26" t="s">
        <v>16886</v>
      </c>
      <c r="B836" t="s">
        <v>15058</v>
      </c>
      <c r="C836" t="s">
        <v>1389</v>
      </c>
      <c r="D836" t="s">
        <v>1373</v>
      </c>
      <c r="E836" s="38">
        <v>-13.513857214557907</v>
      </c>
      <c r="F836">
        <v>788</v>
      </c>
      <c r="G836">
        <v>999</v>
      </c>
      <c r="H836" s="112">
        <v>211</v>
      </c>
      <c r="I836" s="51"/>
    </row>
    <row r="837" spans="1:9" x14ac:dyDescent="0.3">
      <c r="A837" s="48" t="s">
        <v>1476</v>
      </c>
      <c r="B837" t="s">
        <v>796</v>
      </c>
      <c r="C837" t="s">
        <v>1565</v>
      </c>
      <c r="D837" t="s">
        <v>1373</v>
      </c>
      <c r="E837" s="38">
        <v>-13.513857214557907</v>
      </c>
      <c r="F837">
        <v>788</v>
      </c>
      <c r="G837">
        <v>743.07</v>
      </c>
      <c r="H837" s="112">
        <v>-44.92999999999995</v>
      </c>
      <c r="I837" s="51"/>
    </row>
    <row r="838" spans="1:9" x14ac:dyDescent="0.3">
      <c r="A838" s="26" t="s">
        <v>15670</v>
      </c>
      <c r="B838" t="s">
        <v>15057</v>
      </c>
      <c r="C838" t="s">
        <v>1392</v>
      </c>
      <c r="D838" t="s">
        <v>1373</v>
      </c>
      <c r="E838" s="38">
        <v>-13.513857214557907</v>
      </c>
      <c r="F838">
        <v>788</v>
      </c>
      <c r="G838">
        <v>999</v>
      </c>
      <c r="H838" s="112">
        <v>211</v>
      </c>
      <c r="I838" s="51"/>
    </row>
    <row r="839" spans="1:9" x14ac:dyDescent="0.3">
      <c r="A839" s="48" t="s">
        <v>17065</v>
      </c>
      <c r="B839" t="s">
        <v>14277</v>
      </c>
      <c r="C839" t="s">
        <v>1481</v>
      </c>
      <c r="D839" t="s">
        <v>1373</v>
      </c>
      <c r="E839" s="38">
        <v>-13.513857214557907</v>
      </c>
      <c r="F839">
        <v>788</v>
      </c>
      <c r="G839">
        <v>999</v>
      </c>
      <c r="H839" s="112">
        <v>211</v>
      </c>
      <c r="I839" s="51"/>
    </row>
    <row r="840" spans="1:9" x14ac:dyDescent="0.3">
      <c r="A840" s="26" t="s">
        <v>13100</v>
      </c>
      <c r="B840" t="s">
        <v>11810</v>
      </c>
      <c r="C840" t="s">
        <v>3591</v>
      </c>
      <c r="D840" t="s">
        <v>1373</v>
      </c>
      <c r="E840" s="38">
        <v>-13.513857214557907</v>
      </c>
      <c r="F840">
        <v>788</v>
      </c>
      <c r="G840">
        <v>709.64</v>
      </c>
      <c r="H840" s="112">
        <v>-78.360000000000014</v>
      </c>
      <c r="I840" s="51"/>
    </row>
    <row r="841" spans="1:9" x14ac:dyDescent="0.3">
      <c r="A841" s="26" t="s">
        <v>8253</v>
      </c>
      <c r="B841" t="s">
        <v>8551</v>
      </c>
      <c r="C841" t="s">
        <v>1430</v>
      </c>
      <c r="D841" t="s">
        <v>1373</v>
      </c>
      <c r="E841" s="38">
        <v>-13.513857214557907</v>
      </c>
      <c r="F841">
        <v>788</v>
      </c>
      <c r="G841">
        <v>677.09</v>
      </c>
      <c r="H841" s="112">
        <v>-110.90999999999997</v>
      </c>
      <c r="I841" s="51"/>
    </row>
    <row r="842" spans="1:9" x14ac:dyDescent="0.3">
      <c r="A842" s="26" t="s">
        <v>1705</v>
      </c>
      <c r="B842" t="s">
        <v>751</v>
      </c>
      <c r="C842" t="s">
        <v>1389</v>
      </c>
      <c r="D842" t="s">
        <v>1373</v>
      </c>
      <c r="E842" s="38">
        <v>-13.513857214557907</v>
      </c>
      <c r="F842">
        <v>788</v>
      </c>
      <c r="G842">
        <v>999</v>
      </c>
      <c r="H842" s="112">
        <v>211</v>
      </c>
      <c r="I842" s="51"/>
    </row>
    <row r="843" spans="1:9" x14ac:dyDescent="0.3">
      <c r="A843" s="26" t="s">
        <v>2663</v>
      </c>
      <c r="B843" t="s">
        <v>765</v>
      </c>
      <c r="C843" t="s">
        <v>1398</v>
      </c>
      <c r="D843" t="s">
        <v>1373</v>
      </c>
      <c r="E843" s="38">
        <v>-13.513857214557907</v>
      </c>
      <c r="F843">
        <v>788</v>
      </c>
      <c r="G843">
        <v>686.73</v>
      </c>
      <c r="H843" s="112">
        <v>-101.26999999999998</v>
      </c>
      <c r="I843" s="51"/>
    </row>
    <row r="844" spans="1:9" x14ac:dyDescent="0.3">
      <c r="A844" s="61" t="s">
        <v>9939</v>
      </c>
      <c r="B844" t="s">
        <v>9940</v>
      </c>
      <c r="C844" t="s">
        <v>1416</v>
      </c>
      <c r="D844" t="s">
        <v>1373</v>
      </c>
      <c r="E844" s="38">
        <v>-13.513857214557907</v>
      </c>
      <c r="F844">
        <v>788</v>
      </c>
      <c r="G844">
        <v>721.39</v>
      </c>
      <c r="H844" s="112">
        <v>-66.610000000000014</v>
      </c>
      <c r="I844" s="51"/>
    </row>
    <row r="845" spans="1:9" x14ac:dyDescent="0.3">
      <c r="A845" s="48" t="s">
        <v>12410</v>
      </c>
      <c r="B845" t="s">
        <v>11292</v>
      </c>
      <c r="C845" t="s">
        <v>1439</v>
      </c>
      <c r="D845" t="s">
        <v>1373</v>
      </c>
      <c r="E845" s="38">
        <v>-13.513857214557907</v>
      </c>
      <c r="F845">
        <v>788</v>
      </c>
      <c r="G845">
        <v>691.8</v>
      </c>
      <c r="H845" s="112">
        <v>-96.200000000000045</v>
      </c>
      <c r="I845" s="51"/>
    </row>
    <row r="846" spans="1:9" x14ac:dyDescent="0.3">
      <c r="A846" s="26" t="s">
        <v>20149</v>
      </c>
      <c r="B846" t="s">
        <v>19817</v>
      </c>
      <c r="C846" t="s">
        <v>1464</v>
      </c>
      <c r="D846" t="s">
        <v>1373</v>
      </c>
      <c r="E846" s="38">
        <v>-13.513857214557907</v>
      </c>
      <c r="F846">
        <v>788</v>
      </c>
      <c r="G846">
        <v>512.29999999999995</v>
      </c>
      <c r="H846" s="112">
        <v>-275.70000000000005</v>
      </c>
      <c r="I846" s="51"/>
    </row>
    <row r="847" spans="1:9" x14ac:dyDescent="0.3">
      <c r="A847" s="26" t="s">
        <v>15282</v>
      </c>
      <c r="B847" t="s">
        <v>14228</v>
      </c>
      <c r="C847" t="s">
        <v>1409</v>
      </c>
      <c r="D847" t="s">
        <v>1373</v>
      </c>
      <c r="E847" s="38">
        <v>-13.513857214557907</v>
      </c>
      <c r="F847">
        <v>788</v>
      </c>
      <c r="G847">
        <v>745.2</v>
      </c>
      <c r="H847" s="112">
        <v>-42.799999999999955</v>
      </c>
      <c r="I847" s="51"/>
    </row>
    <row r="848" spans="1:9" x14ac:dyDescent="0.3">
      <c r="A848" s="48" t="s">
        <v>14839</v>
      </c>
      <c r="B848" t="s">
        <v>14276</v>
      </c>
      <c r="C848" t="s">
        <v>1526</v>
      </c>
      <c r="D848" t="s">
        <v>1373</v>
      </c>
      <c r="E848" s="38">
        <v>-13.513857214557907</v>
      </c>
      <c r="F848">
        <v>788</v>
      </c>
      <c r="G848">
        <v>628.52</v>
      </c>
      <c r="H848" s="112">
        <v>-159.48000000000002</v>
      </c>
      <c r="I848" s="51"/>
    </row>
    <row r="849" spans="1:9" x14ac:dyDescent="0.3">
      <c r="A849" s="48" t="s">
        <v>12243</v>
      </c>
      <c r="B849" t="s">
        <v>11341</v>
      </c>
      <c r="C849" t="s">
        <v>1531</v>
      </c>
      <c r="D849" t="s">
        <v>1373</v>
      </c>
      <c r="E849" s="38">
        <v>-13.513857214557907</v>
      </c>
      <c r="F849">
        <v>788</v>
      </c>
      <c r="G849">
        <v>999</v>
      </c>
      <c r="H849" s="112">
        <v>211</v>
      </c>
      <c r="I849" s="51"/>
    </row>
    <row r="850" spans="1:9" x14ac:dyDescent="0.3">
      <c r="A850" s="26" t="s">
        <v>15234</v>
      </c>
      <c r="B850" t="s">
        <v>15063</v>
      </c>
      <c r="C850" t="s">
        <v>1531</v>
      </c>
      <c r="D850" t="s">
        <v>1373</v>
      </c>
      <c r="E850" s="38">
        <v>-13.513857214557907</v>
      </c>
      <c r="F850">
        <v>788</v>
      </c>
      <c r="G850">
        <v>744.82</v>
      </c>
      <c r="H850" s="112">
        <v>-43.17999999999995</v>
      </c>
      <c r="I850" s="51"/>
    </row>
    <row r="851" spans="1:9" x14ac:dyDescent="0.3">
      <c r="A851" s="61" t="s">
        <v>3561</v>
      </c>
      <c r="B851" t="s">
        <v>923</v>
      </c>
      <c r="C851" t="s">
        <v>1398</v>
      </c>
      <c r="D851" t="s">
        <v>1373</v>
      </c>
      <c r="E851" s="38">
        <v>-13.513857214557907</v>
      </c>
      <c r="F851">
        <v>788</v>
      </c>
      <c r="G851">
        <v>999</v>
      </c>
      <c r="H851" s="112">
        <v>211</v>
      </c>
      <c r="I851" s="51"/>
    </row>
    <row r="852" spans="1:9" x14ac:dyDescent="0.3">
      <c r="A852" s="48" t="s">
        <v>20357</v>
      </c>
      <c r="B852" t="s">
        <v>20358</v>
      </c>
      <c r="C852" t="s">
        <v>1481</v>
      </c>
      <c r="D852" t="s">
        <v>1373</v>
      </c>
      <c r="E852" s="38">
        <v>-13.513857214557907</v>
      </c>
      <c r="F852">
        <v>788</v>
      </c>
      <c r="G852">
        <v>736.27</v>
      </c>
      <c r="H852" s="112">
        <v>-51.730000000000018</v>
      </c>
      <c r="I852" s="51"/>
    </row>
    <row r="853" spans="1:9" x14ac:dyDescent="0.3">
      <c r="A853" s="48" t="s">
        <v>3167</v>
      </c>
      <c r="B853" t="s">
        <v>750</v>
      </c>
      <c r="C853" t="s">
        <v>1446</v>
      </c>
      <c r="D853" t="s">
        <v>1373</v>
      </c>
      <c r="E853" s="38">
        <v>-13.513857214557907</v>
      </c>
      <c r="F853">
        <v>788</v>
      </c>
      <c r="G853">
        <v>999</v>
      </c>
      <c r="H853" s="112">
        <v>211</v>
      </c>
      <c r="I853" s="51"/>
    </row>
    <row r="854" spans="1:9" x14ac:dyDescent="0.3">
      <c r="A854" s="26" t="s">
        <v>13207</v>
      </c>
      <c r="B854" t="s">
        <v>11239</v>
      </c>
      <c r="C854" t="s">
        <v>1470</v>
      </c>
      <c r="D854" t="s">
        <v>1373</v>
      </c>
      <c r="E854" s="38">
        <v>-13.513857214557907</v>
      </c>
      <c r="F854">
        <v>788</v>
      </c>
      <c r="G854">
        <v>999</v>
      </c>
      <c r="H854" s="112">
        <v>211</v>
      </c>
      <c r="I854" s="51"/>
    </row>
    <row r="855" spans="1:9" x14ac:dyDescent="0.3">
      <c r="A855" s="26" t="s">
        <v>14981</v>
      </c>
      <c r="B855" t="s">
        <v>14982</v>
      </c>
      <c r="C855" t="s">
        <v>1392</v>
      </c>
      <c r="D855" t="s">
        <v>1373</v>
      </c>
      <c r="E855" s="38">
        <v>-13.513857214557907</v>
      </c>
      <c r="F855">
        <v>788</v>
      </c>
      <c r="G855">
        <v>999</v>
      </c>
      <c r="H855" s="112">
        <v>211</v>
      </c>
      <c r="I855" s="51"/>
    </row>
    <row r="856" spans="1:9" x14ac:dyDescent="0.3">
      <c r="A856" s="26" t="s">
        <v>20272</v>
      </c>
      <c r="B856" t="s">
        <v>17247</v>
      </c>
      <c r="C856" t="s">
        <v>1430</v>
      </c>
      <c r="D856" t="s">
        <v>1373</v>
      </c>
      <c r="E856" s="38">
        <v>-13.513857214557907</v>
      </c>
      <c r="F856">
        <v>788</v>
      </c>
      <c r="G856">
        <v>653.27</v>
      </c>
      <c r="H856" s="112">
        <v>-134.73000000000002</v>
      </c>
      <c r="I856" s="51"/>
    </row>
    <row r="857" spans="1:9" x14ac:dyDescent="0.3">
      <c r="A857" s="48" t="s">
        <v>14755</v>
      </c>
      <c r="B857" t="s">
        <v>14221</v>
      </c>
      <c r="C857" t="s">
        <v>1460</v>
      </c>
      <c r="D857" t="s">
        <v>1373</v>
      </c>
      <c r="E857" s="38">
        <v>-13.513857214557907</v>
      </c>
      <c r="F857">
        <v>788</v>
      </c>
      <c r="G857">
        <v>999</v>
      </c>
      <c r="H857" s="112">
        <v>211</v>
      </c>
      <c r="I857" s="51"/>
    </row>
    <row r="858" spans="1:9" x14ac:dyDescent="0.3">
      <c r="A858" s="74" t="s">
        <v>2212</v>
      </c>
      <c r="B858" t="s">
        <v>689</v>
      </c>
      <c r="C858" t="s">
        <v>1449</v>
      </c>
      <c r="D858" t="s">
        <v>1373</v>
      </c>
      <c r="E858" s="38">
        <v>-13.513857214557907</v>
      </c>
      <c r="F858">
        <v>788</v>
      </c>
      <c r="G858">
        <v>999</v>
      </c>
      <c r="H858" s="112">
        <v>211</v>
      </c>
      <c r="I858" s="51"/>
    </row>
    <row r="859" spans="1:9" x14ac:dyDescent="0.3">
      <c r="A859" s="114" t="s">
        <v>16469</v>
      </c>
      <c r="B859" t="s">
        <v>15067</v>
      </c>
      <c r="C859" t="s">
        <v>1413</v>
      </c>
      <c r="D859" t="s">
        <v>1373</v>
      </c>
      <c r="E859" s="38">
        <v>-13.513857214557907</v>
      </c>
      <c r="F859">
        <v>788</v>
      </c>
      <c r="G859">
        <v>750.68</v>
      </c>
      <c r="H859" s="112">
        <v>-37.32000000000005</v>
      </c>
      <c r="I859" s="51"/>
    </row>
    <row r="860" spans="1:9" x14ac:dyDescent="0.3">
      <c r="A860" s="26" t="s">
        <v>4777</v>
      </c>
      <c r="B860" t="s">
        <v>1316</v>
      </c>
      <c r="C860" t="s">
        <v>1376</v>
      </c>
      <c r="D860" t="s">
        <v>1373</v>
      </c>
      <c r="E860" s="38">
        <v>-13.513857214557907</v>
      </c>
      <c r="F860">
        <v>788</v>
      </c>
      <c r="G860">
        <v>999</v>
      </c>
      <c r="H860" s="112">
        <v>211</v>
      </c>
      <c r="I860" s="51"/>
    </row>
    <row r="861" spans="1:9" x14ac:dyDescent="0.3">
      <c r="A861" s="26" t="s">
        <v>15651</v>
      </c>
      <c r="B861" t="s">
        <v>14722</v>
      </c>
      <c r="C861" t="s">
        <v>1437</v>
      </c>
      <c r="D861" t="s">
        <v>1373</v>
      </c>
      <c r="E861" s="38">
        <v>-13.513857214557907</v>
      </c>
      <c r="F861">
        <v>788</v>
      </c>
      <c r="G861">
        <v>999</v>
      </c>
      <c r="H861" s="112">
        <v>211</v>
      </c>
      <c r="I861" s="51"/>
    </row>
    <row r="862" spans="1:9" x14ac:dyDescent="0.3">
      <c r="A862" s="61" t="s">
        <v>8281</v>
      </c>
      <c r="B862" t="s">
        <v>8807</v>
      </c>
      <c r="C862" t="s">
        <v>1553</v>
      </c>
      <c r="D862" t="s">
        <v>1373</v>
      </c>
      <c r="E862" s="38">
        <v>-13.513857214557907</v>
      </c>
      <c r="F862">
        <v>788</v>
      </c>
      <c r="G862">
        <v>999</v>
      </c>
      <c r="H862" s="112">
        <v>211</v>
      </c>
      <c r="I862" s="51"/>
    </row>
    <row r="863" spans="1:9" x14ac:dyDescent="0.3">
      <c r="A863" s="26" t="s">
        <v>12814</v>
      </c>
      <c r="B863" t="s">
        <v>11305</v>
      </c>
      <c r="C863" t="s">
        <v>3591</v>
      </c>
      <c r="D863" t="s">
        <v>1373</v>
      </c>
      <c r="E863" s="38">
        <v>-13.513857214557907</v>
      </c>
      <c r="F863">
        <v>788</v>
      </c>
      <c r="G863">
        <v>704.7</v>
      </c>
      <c r="H863" s="112">
        <v>-83.299999999999955</v>
      </c>
      <c r="I863" s="51"/>
    </row>
    <row r="864" spans="1:9" x14ac:dyDescent="0.3">
      <c r="A864" s="48" t="s">
        <v>20177</v>
      </c>
      <c r="B864" t="s">
        <v>20178</v>
      </c>
      <c r="C864" t="s">
        <v>1379</v>
      </c>
      <c r="D864" t="s">
        <v>1373</v>
      </c>
      <c r="E864" s="38">
        <v>-13.513857214557907</v>
      </c>
      <c r="F864">
        <v>788</v>
      </c>
      <c r="G864">
        <v>602.32000000000005</v>
      </c>
      <c r="H864" s="112">
        <v>-185.67999999999995</v>
      </c>
      <c r="I864" s="51"/>
    </row>
    <row r="865" spans="1:9" x14ac:dyDescent="0.3">
      <c r="A865" s="26" t="s">
        <v>13116</v>
      </c>
      <c r="B865" t="s">
        <v>11251</v>
      </c>
      <c r="C865" t="s">
        <v>1430</v>
      </c>
      <c r="D865" t="s">
        <v>1373</v>
      </c>
      <c r="E865" s="38">
        <v>-13.513857214557907</v>
      </c>
      <c r="F865">
        <v>788</v>
      </c>
      <c r="G865">
        <v>999</v>
      </c>
      <c r="H865" s="112">
        <v>211</v>
      </c>
      <c r="I865" s="51"/>
    </row>
    <row r="866" spans="1:9" x14ac:dyDescent="0.3">
      <c r="A866" s="26" t="s">
        <v>16855</v>
      </c>
      <c r="B866" t="s">
        <v>14702</v>
      </c>
      <c r="C866" t="s">
        <v>1398</v>
      </c>
      <c r="D866" t="s">
        <v>1373</v>
      </c>
      <c r="E866" s="38">
        <v>-13.513857214557907</v>
      </c>
      <c r="F866">
        <v>788</v>
      </c>
      <c r="G866">
        <v>999</v>
      </c>
      <c r="H866" s="112">
        <v>211</v>
      </c>
      <c r="I866" s="51"/>
    </row>
    <row r="867" spans="1:9" x14ac:dyDescent="0.3">
      <c r="A867" s="61" t="s">
        <v>14776</v>
      </c>
      <c r="B867" t="s">
        <v>14694</v>
      </c>
      <c r="C867" t="s">
        <v>1413</v>
      </c>
      <c r="D867" t="s">
        <v>1373</v>
      </c>
      <c r="E867" s="38">
        <v>-13.513857214557907</v>
      </c>
      <c r="F867">
        <v>788</v>
      </c>
      <c r="G867">
        <v>999</v>
      </c>
      <c r="H867" s="112">
        <v>211</v>
      </c>
      <c r="I867" s="51"/>
    </row>
    <row r="868" spans="1:9" x14ac:dyDescent="0.3">
      <c r="A868" s="26" t="s">
        <v>13866</v>
      </c>
      <c r="B868" t="s">
        <v>11309</v>
      </c>
      <c r="C868" t="s">
        <v>1446</v>
      </c>
      <c r="D868" t="s">
        <v>1373</v>
      </c>
      <c r="E868" s="38">
        <v>-13.513857214557907</v>
      </c>
      <c r="F868">
        <v>788</v>
      </c>
      <c r="G868">
        <v>999</v>
      </c>
      <c r="H868" s="112">
        <v>211</v>
      </c>
      <c r="I868" s="51"/>
    </row>
    <row r="869" spans="1:9" x14ac:dyDescent="0.3">
      <c r="A869" s="26" t="s">
        <v>14817</v>
      </c>
      <c r="B869" t="s">
        <v>14283</v>
      </c>
      <c r="C869" t="s">
        <v>1439</v>
      </c>
      <c r="D869" t="s">
        <v>1373</v>
      </c>
      <c r="E869" s="38">
        <v>-13.513857214557907</v>
      </c>
      <c r="F869">
        <v>788</v>
      </c>
      <c r="G869">
        <v>999</v>
      </c>
      <c r="H869" s="112">
        <v>211</v>
      </c>
      <c r="I869" s="51"/>
    </row>
    <row r="870" spans="1:9" x14ac:dyDescent="0.3">
      <c r="A870" s="26" t="s">
        <v>14195</v>
      </c>
      <c r="B870" t="s">
        <v>14171</v>
      </c>
      <c r="C870" t="s">
        <v>1376</v>
      </c>
      <c r="D870" t="s">
        <v>1373</v>
      </c>
      <c r="E870" s="38">
        <v>-13.513857214557907</v>
      </c>
      <c r="F870">
        <v>788</v>
      </c>
      <c r="G870">
        <v>522.57000000000005</v>
      </c>
      <c r="H870" s="112">
        <v>-265.42999999999995</v>
      </c>
      <c r="I870" s="51"/>
    </row>
    <row r="871" spans="1:9" x14ac:dyDescent="0.3">
      <c r="A871" s="26" t="s">
        <v>16556</v>
      </c>
      <c r="B871" t="s">
        <v>14219</v>
      </c>
      <c r="C871" t="s">
        <v>1376</v>
      </c>
      <c r="D871" t="s">
        <v>1373</v>
      </c>
      <c r="E871" s="38">
        <v>-13.513857214557907</v>
      </c>
      <c r="F871">
        <v>788</v>
      </c>
      <c r="G871">
        <v>999</v>
      </c>
      <c r="H871" s="112">
        <v>211</v>
      </c>
      <c r="I871" s="51"/>
    </row>
    <row r="872" spans="1:9" x14ac:dyDescent="0.3">
      <c r="A872" s="48" t="s">
        <v>3394</v>
      </c>
      <c r="B872" t="s">
        <v>735</v>
      </c>
      <c r="C872" t="s">
        <v>1437</v>
      </c>
      <c r="D872" t="s">
        <v>1373</v>
      </c>
      <c r="E872" s="38">
        <v>-13.513857214557907</v>
      </c>
      <c r="F872">
        <v>788</v>
      </c>
      <c r="G872">
        <v>999</v>
      </c>
      <c r="H872" s="112">
        <v>211</v>
      </c>
      <c r="I872" s="51"/>
    </row>
    <row r="873" spans="1:9" x14ac:dyDescent="0.3">
      <c r="A873" s="48" t="s">
        <v>12757</v>
      </c>
      <c r="B873" t="s">
        <v>11207</v>
      </c>
      <c r="C873" t="s">
        <v>1383</v>
      </c>
      <c r="D873" t="s">
        <v>1373</v>
      </c>
      <c r="E873" s="38">
        <v>-13.513857214557907</v>
      </c>
      <c r="F873">
        <v>788</v>
      </c>
      <c r="G873">
        <v>999</v>
      </c>
      <c r="H873" s="112">
        <v>211</v>
      </c>
      <c r="I873" s="51"/>
    </row>
    <row r="874" spans="1:9" x14ac:dyDescent="0.3">
      <c r="A874" s="26" t="s">
        <v>12842</v>
      </c>
      <c r="B874" t="s">
        <v>11289</v>
      </c>
      <c r="C874" t="s">
        <v>1470</v>
      </c>
      <c r="D874" t="s">
        <v>1373</v>
      </c>
      <c r="E874" s="38">
        <v>-13.513857214557907</v>
      </c>
      <c r="F874">
        <v>788</v>
      </c>
      <c r="G874">
        <v>999</v>
      </c>
      <c r="H874" s="112">
        <v>211</v>
      </c>
      <c r="I874" s="51"/>
    </row>
    <row r="875" spans="1:9" x14ac:dyDescent="0.3">
      <c r="A875" s="48" t="s">
        <v>14053</v>
      </c>
      <c r="B875" t="s">
        <v>14036</v>
      </c>
      <c r="C875" t="s">
        <v>3591</v>
      </c>
      <c r="D875" t="s">
        <v>1373</v>
      </c>
      <c r="E875" s="38">
        <v>-13.513857214557907</v>
      </c>
      <c r="F875">
        <v>788</v>
      </c>
      <c r="G875">
        <v>999</v>
      </c>
      <c r="H875" s="112">
        <v>211</v>
      </c>
      <c r="I875" s="51"/>
    </row>
    <row r="876" spans="1:9" x14ac:dyDescent="0.3">
      <c r="A876" s="61" t="s">
        <v>17484</v>
      </c>
      <c r="B876" t="s">
        <v>17193</v>
      </c>
      <c r="C876" t="s">
        <v>1392</v>
      </c>
      <c r="D876" t="s">
        <v>1373</v>
      </c>
      <c r="E876" s="38">
        <v>-13.513857214557907</v>
      </c>
      <c r="F876">
        <v>788</v>
      </c>
      <c r="G876">
        <v>462.2</v>
      </c>
      <c r="H876" s="112">
        <v>-325.8</v>
      </c>
      <c r="I876" s="51"/>
    </row>
    <row r="877" spans="1:9" x14ac:dyDescent="0.3">
      <c r="A877" s="61" t="s">
        <v>13232</v>
      </c>
      <c r="B877" t="s">
        <v>11291</v>
      </c>
      <c r="C877" t="s">
        <v>1509</v>
      </c>
      <c r="D877" t="s">
        <v>1373</v>
      </c>
      <c r="E877" s="38">
        <v>-13.513857214557907</v>
      </c>
      <c r="F877">
        <v>788</v>
      </c>
      <c r="G877">
        <v>999</v>
      </c>
      <c r="H877" s="112">
        <v>211</v>
      </c>
      <c r="I877" s="51"/>
    </row>
    <row r="878" spans="1:9" x14ac:dyDescent="0.3">
      <c r="A878" s="48" t="s">
        <v>3502</v>
      </c>
      <c r="B878" t="s">
        <v>3452</v>
      </c>
      <c r="C878" t="s">
        <v>1379</v>
      </c>
      <c r="D878" t="s">
        <v>1373</v>
      </c>
      <c r="E878" s="38">
        <v>-13.513857214557907</v>
      </c>
      <c r="F878">
        <v>788</v>
      </c>
      <c r="G878">
        <v>750.25</v>
      </c>
      <c r="H878" s="112">
        <v>-37.75</v>
      </c>
      <c r="I878" s="51"/>
    </row>
    <row r="879" spans="1:9" x14ac:dyDescent="0.3">
      <c r="A879" s="48" t="s">
        <v>16852</v>
      </c>
      <c r="B879" t="s">
        <v>15059</v>
      </c>
      <c r="C879" t="s">
        <v>1470</v>
      </c>
      <c r="D879" t="s">
        <v>1373</v>
      </c>
      <c r="E879" s="38">
        <v>-13.513857214557907</v>
      </c>
      <c r="F879">
        <v>788</v>
      </c>
      <c r="G879">
        <v>999</v>
      </c>
      <c r="H879" s="112">
        <v>211</v>
      </c>
      <c r="I879" s="51"/>
    </row>
    <row r="880" spans="1:9" x14ac:dyDescent="0.3">
      <c r="A880" s="273" t="s">
        <v>17355</v>
      </c>
      <c r="B880" s="260" t="s">
        <v>17208</v>
      </c>
      <c r="C880" s="260" t="s">
        <v>1409</v>
      </c>
      <c r="D880" s="260" t="s">
        <v>1373</v>
      </c>
      <c r="E880" s="261">
        <v>-13.513857214557907</v>
      </c>
      <c r="F880" s="260">
        <v>788</v>
      </c>
      <c r="G880" s="260">
        <v>694.86</v>
      </c>
      <c r="H880" s="112">
        <v>-93.139999999999986</v>
      </c>
      <c r="I880" s="51"/>
    </row>
    <row r="881" spans="1:9" x14ac:dyDescent="0.3">
      <c r="A881" s="48" t="s">
        <v>1728</v>
      </c>
      <c r="B881" t="s">
        <v>1084</v>
      </c>
      <c r="C881" t="s">
        <v>1372</v>
      </c>
      <c r="D881" t="s">
        <v>1373</v>
      </c>
      <c r="E881" s="38">
        <v>-13.513857214557907</v>
      </c>
      <c r="F881">
        <v>788</v>
      </c>
      <c r="G881">
        <v>750.86</v>
      </c>
      <c r="H881" s="112">
        <v>-37.139999999999986</v>
      </c>
      <c r="I881" s="51"/>
    </row>
    <row r="882" spans="1:9" x14ac:dyDescent="0.3">
      <c r="A882" s="48" t="s">
        <v>13849</v>
      </c>
      <c r="B882" t="s">
        <v>11338</v>
      </c>
      <c r="C882" t="s">
        <v>1376</v>
      </c>
      <c r="D882" t="s">
        <v>1373</v>
      </c>
      <c r="E882" s="38">
        <v>-13.513857214557907</v>
      </c>
      <c r="F882">
        <v>788</v>
      </c>
      <c r="G882">
        <v>748.32</v>
      </c>
      <c r="H882" s="112">
        <v>-39.67999999999995</v>
      </c>
      <c r="I882" s="51"/>
    </row>
    <row r="883" spans="1:9" x14ac:dyDescent="0.3">
      <c r="A883" s="48" t="s">
        <v>20247</v>
      </c>
      <c r="B883" t="s">
        <v>20248</v>
      </c>
      <c r="C883" t="s">
        <v>1413</v>
      </c>
      <c r="D883" t="s">
        <v>1373</v>
      </c>
      <c r="E883" s="38">
        <v>-13.513857214557907</v>
      </c>
      <c r="F883">
        <v>788</v>
      </c>
      <c r="G883">
        <v>503.05</v>
      </c>
      <c r="H883" s="112">
        <v>-284.95</v>
      </c>
      <c r="I883" s="51"/>
    </row>
    <row r="884" spans="1:9" x14ac:dyDescent="0.3">
      <c r="A884" s="26" t="s">
        <v>17382</v>
      </c>
      <c r="B884" t="s">
        <v>15034</v>
      </c>
      <c r="C884" t="s">
        <v>1376</v>
      </c>
      <c r="D884" t="s">
        <v>1373</v>
      </c>
      <c r="E884" s="38">
        <v>-13.513857214557907</v>
      </c>
      <c r="F884">
        <v>788</v>
      </c>
      <c r="G884">
        <v>735.2</v>
      </c>
      <c r="H884" s="112">
        <v>-52.799999999999955</v>
      </c>
      <c r="I884" s="51"/>
    </row>
    <row r="885" spans="1:9" x14ac:dyDescent="0.3">
      <c r="A885" s="61" t="s">
        <v>1459</v>
      </c>
      <c r="B885" t="s">
        <v>950</v>
      </c>
      <c r="C885" t="s">
        <v>1434</v>
      </c>
      <c r="D885" t="s">
        <v>1373</v>
      </c>
      <c r="E885" s="38">
        <v>-13.513857214557907</v>
      </c>
      <c r="F885">
        <v>788</v>
      </c>
      <c r="G885">
        <v>999</v>
      </c>
      <c r="H885" s="112">
        <v>211</v>
      </c>
      <c r="I885" s="51"/>
    </row>
    <row r="886" spans="1:9" x14ac:dyDescent="0.3">
      <c r="A886" s="48" t="s">
        <v>15588</v>
      </c>
      <c r="B886" t="s">
        <v>15589</v>
      </c>
      <c r="C886" t="s">
        <v>1409</v>
      </c>
      <c r="D886" t="s">
        <v>1373</v>
      </c>
      <c r="E886" s="38">
        <v>-13.513857214557907</v>
      </c>
      <c r="F886">
        <v>788</v>
      </c>
      <c r="G886">
        <v>999</v>
      </c>
      <c r="H886" s="112">
        <v>211</v>
      </c>
      <c r="I886" s="51"/>
    </row>
    <row r="887" spans="1:9" x14ac:dyDescent="0.3">
      <c r="A887" s="48" t="s">
        <v>3945</v>
      </c>
      <c r="B887" t="s">
        <v>1336</v>
      </c>
      <c r="C887" t="s">
        <v>1392</v>
      </c>
      <c r="D887" t="s">
        <v>1373</v>
      </c>
      <c r="E887" s="38">
        <v>-13.513857214557907</v>
      </c>
      <c r="F887">
        <v>788</v>
      </c>
      <c r="G887">
        <v>999</v>
      </c>
      <c r="H887" s="112">
        <v>211</v>
      </c>
      <c r="I887" s="51"/>
    </row>
    <row r="888" spans="1:9" x14ac:dyDescent="0.3">
      <c r="A888" s="26" t="s">
        <v>2812</v>
      </c>
      <c r="B888" t="s">
        <v>933</v>
      </c>
      <c r="C888" t="s">
        <v>1376</v>
      </c>
      <c r="D888" t="s">
        <v>1373</v>
      </c>
      <c r="E888" s="38">
        <v>-13.513857214557907</v>
      </c>
      <c r="F888">
        <v>788</v>
      </c>
      <c r="G888">
        <v>999</v>
      </c>
      <c r="H888" s="112">
        <v>211</v>
      </c>
      <c r="I888" s="51"/>
    </row>
    <row r="889" spans="1:9" x14ac:dyDescent="0.3">
      <c r="A889" s="48" t="s">
        <v>13664</v>
      </c>
      <c r="B889" t="s">
        <v>11225</v>
      </c>
      <c r="C889" t="s">
        <v>1386</v>
      </c>
      <c r="D889" t="s">
        <v>1373</v>
      </c>
      <c r="E889" s="38">
        <v>-13.513857214557907</v>
      </c>
      <c r="F889">
        <v>788</v>
      </c>
      <c r="G889">
        <v>999</v>
      </c>
      <c r="H889" s="112">
        <v>211</v>
      </c>
      <c r="I889" s="51"/>
    </row>
    <row r="890" spans="1:9" x14ac:dyDescent="0.3">
      <c r="A890" s="26" t="s">
        <v>19885</v>
      </c>
      <c r="B890" t="s">
        <v>15062</v>
      </c>
      <c r="C890" t="s">
        <v>1372</v>
      </c>
      <c r="D890" t="s">
        <v>1373</v>
      </c>
      <c r="E890" s="38">
        <v>-13.513857214557907</v>
      </c>
      <c r="F890">
        <v>788</v>
      </c>
      <c r="G890">
        <v>999</v>
      </c>
      <c r="H890" s="112">
        <v>211</v>
      </c>
      <c r="I890" s="51"/>
    </row>
    <row r="891" spans="1:9" x14ac:dyDescent="0.3">
      <c r="A891" s="48" t="s">
        <v>3025</v>
      </c>
      <c r="B891" t="s">
        <v>1095</v>
      </c>
      <c r="C891" t="s">
        <v>1383</v>
      </c>
      <c r="D891" t="s">
        <v>1373</v>
      </c>
      <c r="E891" s="38">
        <v>-13.513857214557907</v>
      </c>
      <c r="F891">
        <v>788</v>
      </c>
      <c r="G891">
        <v>999</v>
      </c>
      <c r="H891" s="112">
        <v>211</v>
      </c>
      <c r="I891" s="51"/>
    </row>
    <row r="892" spans="1:9" x14ac:dyDescent="0.3">
      <c r="A892" s="48" t="s">
        <v>2745</v>
      </c>
      <c r="B892" t="s">
        <v>838</v>
      </c>
      <c r="C892" t="s">
        <v>3591</v>
      </c>
      <c r="D892" t="s">
        <v>1373</v>
      </c>
      <c r="E892" s="38">
        <v>-13.513857214557907</v>
      </c>
      <c r="F892">
        <v>788</v>
      </c>
      <c r="G892">
        <v>999</v>
      </c>
      <c r="H892" s="112">
        <v>211</v>
      </c>
      <c r="I892" s="51"/>
    </row>
    <row r="893" spans="1:9" x14ac:dyDescent="0.3">
      <c r="A893" s="134" t="s">
        <v>16378</v>
      </c>
      <c r="B893" t="s">
        <v>14223</v>
      </c>
      <c r="C893" t="s">
        <v>1389</v>
      </c>
      <c r="D893" t="s">
        <v>1373</v>
      </c>
      <c r="E893" s="38">
        <v>-13.513857214557907</v>
      </c>
      <c r="F893">
        <v>788</v>
      </c>
      <c r="G893">
        <v>999</v>
      </c>
      <c r="H893" s="112">
        <v>211</v>
      </c>
      <c r="I893" s="51"/>
    </row>
    <row r="894" spans="1:9" x14ac:dyDescent="0.3">
      <c r="A894" s="26" t="s">
        <v>17629</v>
      </c>
      <c r="B894" t="s">
        <v>17260</v>
      </c>
      <c r="C894" t="s">
        <v>1439</v>
      </c>
      <c r="D894" t="s">
        <v>1373</v>
      </c>
      <c r="E894" s="38">
        <v>-13.513857214557907</v>
      </c>
      <c r="F894">
        <v>788</v>
      </c>
      <c r="G894">
        <v>649.29999999999995</v>
      </c>
      <c r="H894" s="112">
        <v>-138.70000000000005</v>
      </c>
      <c r="I894" s="51"/>
    </row>
    <row r="895" spans="1:9" x14ac:dyDescent="0.3">
      <c r="A895" s="134" t="s">
        <v>3465</v>
      </c>
      <c r="B895" t="s">
        <v>1146</v>
      </c>
      <c r="C895" t="s">
        <v>1430</v>
      </c>
      <c r="D895" t="s">
        <v>1373</v>
      </c>
      <c r="E895" s="38">
        <v>-13.513857214557907</v>
      </c>
      <c r="F895">
        <v>788</v>
      </c>
      <c r="G895">
        <v>999</v>
      </c>
      <c r="H895" s="112">
        <v>211</v>
      </c>
      <c r="I895" s="51"/>
    </row>
    <row r="896" spans="1:9" x14ac:dyDescent="0.3">
      <c r="A896" s="48" t="s">
        <v>17721</v>
      </c>
      <c r="B896" t="s">
        <v>17277</v>
      </c>
      <c r="C896" t="s">
        <v>1376</v>
      </c>
      <c r="D896" t="s">
        <v>1373</v>
      </c>
      <c r="E896" s="38">
        <v>-13.513857214557907</v>
      </c>
      <c r="F896">
        <v>788</v>
      </c>
      <c r="G896">
        <v>999</v>
      </c>
      <c r="H896" s="112">
        <v>211</v>
      </c>
      <c r="I896" s="51"/>
    </row>
    <row r="897" spans="1:9" x14ac:dyDescent="0.3">
      <c r="A897" s="53" t="s">
        <v>2221</v>
      </c>
      <c r="B897" t="s">
        <v>687</v>
      </c>
      <c r="C897" t="s">
        <v>1464</v>
      </c>
      <c r="D897" t="s">
        <v>1373</v>
      </c>
      <c r="E897" s="38">
        <v>-13.513857214557907</v>
      </c>
      <c r="F897">
        <v>788</v>
      </c>
      <c r="G897">
        <v>999</v>
      </c>
      <c r="H897" s="112">
        <v>211</v>
      </c>
      <c r="I897" s="51"/>
    </row>
    <row r="898" spans="1:9" x14ac:dyDescent="0.3">
      <c r="A898" s="74" t="s">
        <v>15984</v>
      </c>
      <c r="B898" t="s">
        <v>15037</v>
      </c>
      <c r="C898" t="s">
        <v>1446</v>
      </c>
      <c r="D898" t="s">
        <v>1373</v>
      </c>
      <c r="E898" s="38">
        <v>-13.513857214557907</v>
      </c>
      <c r="F898">
        <v>788</v>
      </c>
      <c r="G898">
        <v>999</v>
      </c>
      <c r="H898" s="112">
        <v>211</v>
      </c>
      <c r="I898" s="51"/>
    </row>
    <row r="899" spans="1:9" x14ac:dyDescent="0.3">
      <c r="A899" s="48" t="s">
        <v>13771</v>
      </c>
      <c r="B899" t="s">
        <v>11313</v>
      </c>
      <c r="C899" t="s">
        <v>1379</v>
      </c>
      <c r="D899" t="s">
        <v>1373</v>
      </c>
      <c r="E899" s="38">
        <v>-13.513857214557907</v>
      </c>
      <c r="F899">
        <v>788</v>
      </c>
      <c r="G899">
        <v>750.59</v>
      </c>
      <c r="H899" s="112">
        <v>-37.409999999999968</v>
      </c>
      <c r="I899" s="51"/>
    </row>
    <row r="900" spans="1:9" x14ac:dyDescent="0.3">
      <c r="A900" s="48" t="s">
        <v>12611</v>
      </c>
      <c r="B900" t="s">
        <v>11362</v>
      </c>
      <c r="C900" t="s">
        <v>1383</v>
      </c>
      <c r="D900" t="s">
        <v>1373</v>
      </c>
      <c r="E900" s="38">
        <v>-13.513857214557907</v>
      </c>
      <c r="F900">
        <v>788</v>
      </c>
      <c r="G900">
        <v>999</v>
      </c>
      <c r="H900" s="112">
        <v>211</v>
      </c>
      <c r="I900" s="51"/>
    </row>
    <row r="901" spans="1:9" x14ac:dyDescent="0.3">
      <c r="A901" s="26" t="s">
        <v>17398</v>
      </c>
      <c r="B901" t="s">
        <v>15054</v>
      </c>
      <c r="C901" t="s">
        <v>1434</v>
      </c>
      <c r="D901" t="s">
        <v>1373</v>
      </c>
      <c r="E901" s="38">
        <v>-13.513857214557907</v>
      </c>
      <c r="F901">
        <v>788</v>
      </c>
      <c r="G901">
        <v>999</v>
      </c>
      <c r="H901" s="112">
        <v>211</v>
      </c>
      <c r="I901" s="51"/>
    </row>
    <row r="902" spans="1:9" x14ac:dyDescent="0.3">
      <c r="A902" s="48" t="s">
        <v>14802</v>
      </c>
      <c r="B902" t="s">
        <v>14197</v>
      </c>
      <c r="C902" t="s">
        <v>1439</v>
      </c>
      <c r="D902" t="s">
        <v>1373</v>
      </c>
      <c r="E902" s="38">
        <v>-13.513857214557907</v>
      </c>
      <c r="F902">
        <v>788</v>
      </c>
      <c r="G902">
        <v>999</v>
      </c>
      <c r="H902" s="112">
        <v>211</v>
      </c>
      <c r="I902" s="51"/>
    </row>
    <row r="903" spans="1:9" x14ac:dyDescent="0.3">
      <c r="A903" s="26" t="s">
        <v>14784</v>
      </c>
      <c r="B903" t="s">
        <v>14746</v>
      </c>
      <c r="C903" t="s">
        <v>1398</v>
      </c>
      <c r="D903" t="s">
        <v>1373</v>
      </c>
      <c r="E903" s="38">
        <v>-13.513857214557907</v>
      </c>
      <c r="F903">
        <v>788</v>
      </c>
      <c r="G903">
        <v>999</v>
      </c>
      <c r="H903" s="112">
        <v>211</v>
      </c>
      <c r="I903" s="51"/>
    </row>
    <row r="904" spans="1:9" x14ac:dyDescent="0.3">
      <c r="A904" s="26" t="s">
        <v>1613</v>
      </c>
      <c r="B904" t="s">
        <v>1225</v>
      </c>
      <c r="C904" t="s">
        <v>1460</v>
      </c>
      <c r="D904" t="s">
        <v>1373</v>
      </c>
      <c r="E904" s="38">
        <v>-13.513857214557907</v>
      </c>
      <c r="F904">
        <v>788</v>
      </c>
      <c r="G904">
        <v>999</v>
      </c>
      <c r="H904" s="112">
        <v>211</v>
      </c>
      <c r="I904" s="51"/>
    </row>
    <row r="905" spans="1:9" x14ac:dyDescent="0.3">
      <c r="A905" s="26" t="s">
        <v>12094</v>
      </c>
      <c r="B905" t="s">
        <v>11246</v>
      </c>
      <c r="C905" t="s">
        <v>1383</v>
      </c>
      <c r="D905" t="s">
        <v>1373</v>
      </c>
      <c r="E905" s="38">
        <v>-13.513857214557907</v>
      </c>
      <c r="F905">
        <v>788</v>
      </c>
      <c r="G905">
        <v>999</v>
      </c>
      <c r="H905" s="112">
        <v>211</v>
      </c>
      <c r="I905" s="51"/>
    </row>
    <row r="906" spans="1:9" x14ac:dyDescent="0.3">
      <c r="A906" s="48" t="s">
        <v>13741</v>
      </c>
      <c r="B906" t="s">
        <v>13742</v>
      </c>
      <c r="C906" t="s">
        <v>1386</v>
      </c>
      <c r="D906" t="s">
        <v>1373</v>
      </c>
      <c r="E906" s="38">
        <v>-13.513857214557907</v>
      </c>
      <c r="F906">
        <v>788</v>
      </c>
      <c r="G906">
        <v>999</v>
      </c>
      <c r="H906" s="112">
        <v>211</v>
      </c>
      <c r="I906" s="51"/>
    </row>
    <row r="907" spans="1:9" x14ac:dyDescent="0.3">
      <c r="A907" s="48" t="s">
        <v>14060</v>
      </c>
      <c r="B907" t="s">
        <v>13942</v>
      </c>
      <c r="C907" t="s">
        <v>1383</v>
      </c>
      <c r="D907" t="s">
        <v>1373</v>
      </c>
      <c r="E907" s="38">
        <v>-13.513857214557907</v>
      </c>
      <c r="F907">
        <v>788</v>
      </c>
      <c r="G907">
        <v>750.2</v>
      </c>
      <c r="H907" s="112">
        <v>-37.799999999999955</v>
      </c>
      <c r="I907" s="51"/>
    </row>
    <row r="908" spans="1:9" x14ac:dyDescent="0.3">
      <c r="A908" s="114" t="s">
        <v>20218</v>
      </c>
      <c r="B908" t="s">
        <v>20219</v>
      </c>
      <c r="C908" t="s">
        <v>1553</v>
      </c>
      <c r="D908" t="s">
        <v>1373</v>
      </c>
      <c r="E908" s="38">
        <v>-13.513857214557907</v>
      </c>
      <c r="F908">
        <v>788</v>
      </c>
      <c r="G908">
        <v>648.5</v>
      </c>
      <c r="H908" s="112">
        <v>-139.5</v>
      </c>
      <c r="I908" s="51"/>
    </row>
    <row r="909" spans="1:9" x14ac:dyDescent="0.3">
      <c r="A909" s="48" t="s">
        <v>13082</v>
      </c>
      <c r="B909" t="s">
        <v>11806</v>
      </c>
      <c r="C909" t="s">
        <v>1509</v>
      </c>
      <c r="D909" t="s">
        <v>1373</v>
      </c>
      <c r="E909" s="38">
        <v>-13.513857214557907</v>
      </c>
      <c r="F909">
        <v>788</v>
      </c>
      <c r="G909">
        <v>745</v>
      </c>
      <c r="H909" s="112">
        <v>-43</v>
      </c>
      <c r="I909" s="51"/>
    </row>
    <row r="910" spans="1:9" x14ac:dyDescent="0.3">
      <c r="A910" s="26" t="s">
        <v>15501</v>
      </c>
      <c r="B910" t="s">
        <v>15450</v>
      </c>
      <c r="C910" t="s">
        <v>1405</v>
      </c>
      <c r="D910" t="s">
        <v>1373</v>
      </c>
      <c r="E910" s="38">
        <v>-13.513857214557907</v>
      </c>
      <c r="F910">
        <v>788</v>
      </c>
      <c r="G910">
        <v>999</v>
      </c>
      <c r="H910" s="112">
        <v>211</v>
      </c>
      <c r="I910" s="51"/>
    </row>
    <row r="911" spans="1:9" x14ac:dyDescent="0.3">
      <c r="A911" s="61" t="s">
        <v>10983</v>
      </c>
      <c r="B911" t="s">
        <v>10984</v>
      </c>
      <c r="C911" t="s">
        <v>1509</v>
      </c>
      <c r="D911" t="s">
        <v>1373</v>
      </c>
      <c r="E911" s="38">
        <v>-13.513857214557907</v>
      </c>
      <c r="F911">
        <v>788</v>
      </c>
      <c r="G911">
        <v>999</v>
      </c>
      <c r="H911" s="112">
        <v>211</v>
      </c>
      <c r="I911" s="51"/>
    </row>
    <row r="912" spans="1:9" x14ac:dyDescent="0.3">
      <c r="A912" s="48" t="s">
        <v>16902</v>
      </c>
      <c r="B912" t="s">
        <v>15036</v>
      </c>
      <c r="C912" t="s">
        <v>1526</v>
      </c>
      <c r="D912" t="s">
        <v>1373</v>
      </c>
      <c r="E912" s="38">
        <v>-13.513857214557907</v>
      </c>
      <c r="F912">
        <v>788</v>
      </c>
      <c r="G912">
        <v>999</v>
      </c>
      <c r="H912" s="112">
        <v>211</v>
      </c>
      <c r="I912" s="51"/>
    </row>
    <row r="913" spans="1:9" x14ac:dyDescent="0.3">
      <c r="A913" s="26" t="s">
        <v>16694</v>
      </c>
      <c r="B913" t="s">
        <v>14200</v>
      </c>
      <c r="C913" t="s">
        <v>1464</v>
      </c>
      <c r="D913" t="s">
        <v>1373</v>
      </c>
      <c r="E913" s="38">
        <v>-13.513857214557907</v>
      </c>
      <c r="F913">
        <v>788</v>
      </c>
      <c r="G913">
        <v>999</v>
      </c>
      <c r="H913" s="112">
        <v>211</v>
      </c>
      <c r="I913" s="51"/>
    </row>
    <row r="914" spans="1:9" x14ac:dyDescent="0.3">
      <c r="A914" s="48" t="s">
        <v>16164</v>
      </c>
      <c r="B914" t="s">
        <v>16165</v>
      </c>
      <c r="C914" t="s">
        <v>1386</v>
      </c>
      <c r="D914" t="s">
        <v>1373</v>
      </c>
      <c r="E914" s="38">
        <v>-13.513857214557907</v>
      </c>
      <c r="F914">
        <v>788</v>
      </c>
      <c r="G914">
        <v>999</v>
      </c>
      <c r="H914" s="112">
        <v>211</v>
      </c>
      <c r="I914" s="51"/>
    </row>
    <row r="915" spans="1:9" x14ac:dyDescent="0.3">
      <c r="A915" s="114" t="s">
        <v>8317</v>
      </c>
      <c r="B915" t="s">
        <v>8846</v>
      </c>
      <c r="C915" t="s">
        <v>1372</v>
      </c>
      <c r="D915" t="s">
        <v>1373</v>
      </c>
      <c r="E915" s="38">
        <v>-13.513857214557907</v>
      </c>
      <c r="F915">
        <v>788</v>
      </c>
      <c r="G915">
        <v>999</v>
      </c>
      <c r="H915" s="112">
        <v>211</v>
      </c>
      <c r="I915" s="51"/>
    </row>
    <row r="916" spans="1:9" x14ac:dyDescent="0.3">
      <c r="A916" s="48" t="s">
        <v>8314</v>
      </c>
      <c r="B916" t="s">
        <v>8725</v>
      </c>
      <c r="C916" t="s">
        <v>1383</v>
      </c>
      <c r="D916" t="s">
        <v>1373</v>
      </c>
      <c r="E916" s="38">
        <v>-13.513857214557907</v>
      </c>
      <c r="F916">
        <v>788</v>
      </c>
      <c r="G916">
        <v>999</v>
      </c>
      <c r="H916" s="112">
        <v>211</v>
      </c>
      <c r="I916" s="51"/>
    </row>
    <row r="917" spans="1:9" x14ac:dyDescent="0.3">
      <c r="A917" s="26" t="s">
        <v>16228</v>
      </c>
      <c r="B917" t="s">
        <v>15045</v>
      </c>
      <c r="C917" t="s">
        <v>1449</v>
      </c>
      <c r="D917" t="s">
        <v>1373</v>
      </c>
      <c r="E917" s="38">
        <v>-13.513857214557907</v>
      </c>
      <c r="F917">
        <v>788</v>
      </c>
      <c r="G917">
        <v>999</v>
      </c>
      <c r="H917" s="112">
        <v>211</v>
      </c>
      <c r="I917" s="51"/>
    </row>
    <row r="918" spans="1:9" x14ac:dyDescent="0.3">
      <c r="A918" s="26" t="s">
        <v>16151</v>
      </c>
      <c r="B918" t="s">
        <v>14251</v>
      </c>
      <c r="C918" t="s">
        <v>1416</v>
      </c>
      <c r="D918" t="s">
        <v>1373</v>
      </c>
      <c r="E918" s="38">
        <v>-13.513857214557907</v>
      </c>
      <c r="F918">
        <v>788</v>
      </c>
      <c r="G918">
        <v>999</v>
      </c>
      <c r="H918" s="112">
        <v>211</v>
      </c>
      <c r="I918" s="51"/>
    </row>
    <row r="919" spans="1:9" x14ac:dyDescent="0.3">
      <c r="A919" s="26" t="s">
        <v>17001</v>
      </c>
      <c r="B919" t="s">
        <v>14725</v>
      </c>
      <c r="C919" t="s">
        <v>1437</v>
      </c>
      <c r="D919" t="s">
        <v>1373</v>
      </c>
      <c r="E919" s="38">
        <v>-13.513857214557907</v>
      </c>
      <c r="F919">
        <v>788</v>
      </c>
      <c r="G919">
        <v>999</v>
      </c>
      <c r="H919" s="112">
        <v>211</v>
      </c>
      <c r="I919" s="51"/>
    </row>
    <row r="920" spans="1:9" x14ac:dyDescent="0.3">
      <c r="A920" s="26" t="s">
        <v>12566</v>
      </c>
      <c r="B920" t="s">
        <v>11376</v>
      </c>
      <c r="C920" t="s">
        <v>1565</v>
      </c>
      <c r="D920" t="s">
        <v>1373</v>
      </c>
      <c r="E920" s="38">
        <v>-13.513857214557907</v>
      </c>
      <c r="F920">
        <v>788</v>
      </c>
      <c r="G920">
        <v>999</v>
      </c>
      <c r="H920" s="112">
        <v>211</v>
      </c>
      <c r="I920" s="51"/>
    </row>
    <row r="921" spans="1:9" x14ac:dyDescent="0.3">
      <c r="A921" s="48" t="s">
        <v>16734</v>
      </c>
      <c r="B921" t="s">
        <v>15454</v>
      </c>
      <c r="C921" t="s">
        <v>1416</v>
      </c>
      <c r="D921" t="s">
        <v>1373</v>
      </c>
      <c r="E921" s="38">
        <v>-13.513857214557907</v>
      </c>
      <c r="F921">
        <v>788</v>
      </c>
      <c r="G921">
        <v>999</v>
      </c>
      <c r="H921" s="112">
        <v>211</v>
      </c>
      <c r="I921" s="51"/>
    </row>
    <row r="922" spans="1:9" x14ac:dyDescent="0.3">
      <c r="A922" s="48" t="s">
        <v>10192</v>
      </c>
      <c r="B922" t="s">
        <v>10193</v>
      </c>
      <c r="C922" t="s">
        <v>1481</v>
      </c>
      <c r="D922" t="s">
        <v>1373</v>
      </c>
      <c r="E922" s="38">
        <v>-13.513857214557907</v>
      </c>
      <c r="F922">
        <v>788</v>
      </c>
      <c r="G922">
        <v>999</v>
      </c>
      <c r="H922" s="112">
        <v>211</v>
      </c>
      <c r="I922" s="51"/>
    </row>
    <row r="923" spans="1:9" x14ac:dyDescent="0.3">
      <c r="A923" s="48" t="s">
        <v>14819</v>
      </c>
      <c r="B923" t="s">
        <v>14712</v>
      </c>
      <c r="C923" t="s">
        <v>1405</v>
      </c>
      <c r="D923" t="s">
        <v>1373</v>
      </c>
      <c r="E923" s="38">
        <v>-13.513857214557907</v>
      </c>
      <c r="F923">
        <v>788</v>
      </c>
      <c r="G923">
        <v>999</v>
      </c>
      <c r="H923" s="112">
        <v>211</v>
      </c>
      <c r="I923" s="51"/>
    </row>
    <row r="924" spans="1:9" x14ac:dyDescent="0.3">
      <c r="A924" s="53" t="s">
        <v>16669</v>
      </c>
      <c r="B924" t="s">
        <v>14701</v>
      </c>
      <c r="C924" t="s">
        <v>1434</v>
      </c>
      <c r="D924" t="s">
        <v>1373</v>
      </c>
      <c r="E924" s="38">
        <v>-13.513857214557907</v>
      </c>
      <c r="F924">
        <v>788</v>
      </c>
      <c r="G924">
        <v>999</v>
      </c>
      <c r="H924" s="112">
        <v>211</v>
      </c>
      <c r="I924" s="51"/>
    </row>
    <row r="925" spans="1:9" x14ac:dyDescent="0.3">
      <c r="A925" s="48" t="s">
        <v>14889</v>
      </c>
      <c r="B925" t="s">
        <v>14707</v>
      </c>
      <c r="C925" t="s">
        <v>3591</v>
      </c>
      <c r="D925" t="s">
        <v>1373</v>
      </c>
      <c r="E925" s="38">
        <v>-13.513857214557907</v>
      </c>
      <c r="F925">
        <v>788</v>
      </c>
      <c r="G925">
        <v>999</v>
      </c>
      <c r="H925" s="112">
        <v>211</v>
      </c>
      <c r="I925" s="51"/>
    </row>
    <row r="926" spans="1:9" x14ac:dyDescent="0.3">
      <c r="A926" s="26" t="s">
        <v>14645</v>
      </c>
      <c r="B926" t="s">
        <v>14234</v>
      </c>
      <c r="C926" t="s">
        <v>3591</v>
      </c>
      <c r="D926" t="s">
        <v>1373</v>
      </c>
      <c r="E926" s="38">
        <v>-13.513857214557907</v>
      </c>
      <c r="F926">
        <v>788</v>
      </c>
      <c r="G926">
        <v>999</v>
      </c>
      <c r="H926" s="112">
        <v>211</v>
      </c>
      <c r="I926" s="51"/>
    </row>
    <row r="927" spans="1:9" x14ac:dyDescent="0.3">
      <c r="A927" s="48" t="s">
        <v>3161</v>
      </c>
      <c r="B927" t="s">
        <v>816</v>
      </c>
      <c r="C927" t="s">
        <v>1449</v>
      </c>
      <c r="D927" t="s">
        <v>1373</v>
      </c>
      <c r="E927" s="38">
        <v>-13.513857214557907</v>
      </c>
      <c r="F927">
        <v>788</v>
      </c>
      <c r="G927">
        <v>750.52</v>
      </c>
      <c r="H927" s="112">
        <v>-37.480000000000018</v>
      </c>
      <c r="I927" s="51"/>
    </row>
    <row r="928" spans="1:9" x14ac:dyDescent="0.3">
      <c r="A928" s="26" t="s">
        <v>2681</v>
      </c>
      <c r="B928" t="s">
        <v>759</v>
      </c>
      <c r="C928" t="s">
        <v>1379</v>
      </c>
      <c r="D928" t="s">
        <v>1373</v>
      </c>
      <c r="E928" s="38">
        <v>-13.513857214557907</v>
      </c>
      <c r="F928">
        <v>788</v>
      </c>
      <c r="G928">
        <v>999</v>
      </c>
      <c r="H928" s="112">
        <v>211</v>
      </c>
      <c r="I928" s="51"/>
    </row>
    <row r="929" spans="1:9" x14ac:dyDescent="0.3">
      <c r="A929" s="26" t="s">
        <v>16812</v>
      </c>
      <c r="B929" t="s">
        <v>14728</v>
      </c>
      <c r="C929" t="s">
        <v>1565</v>
      </c>
      <c r="D929" t="s">
        <v>1373</v>
      </c>
      <c r="E929" s="38">
        <v>-13.513857214557907</v>
      </c>
      <c r="F929">
        <v>788</v>
      </c>
      <c r="G929">
        <v>999</v>
      </c>
      <c r="H929" s="112">
        <v>211</v>
      </c>
      <c r="I929" s="51"/>
    </row>
    <row r="930" spans="1:9" x14ac:dyDescent="0.3">
      <c r="A930" s="48" t="s">
        <v>13724</v>
      </c>
      <c r="B930" t="s">
        <v>11190</v>
      </c>
      <c r="C930" t="s">
        <v>1430</v>
      </c>
      <c r="D930" t="s">
        <v>1373</v>
      </c>
      <c r="E930" s="38">
        <v>-13.513857214557907</v>
      </c>
      <c r="F930">
        <v>788</v>
      </c>
      <c r="G930">
        <v>529.20000000000005</v>
      </c>
      <c r="H930" s="112">
        <v>-258.79999999999995</v>
      </c>
      <c r="I930" s="51"/>
    </row>
    <row r="931" spans="1:9" x14ac:dyDescent="0.3">
      <c r="A931" s="48" t="s">
        <v>14154</v>
      </c>
      <c r="B931" t="s">
        <v>13947</v>
      </c>
      <c r="C931" t="s">
        <v>1392</v>
      </c>
      <c r="D931" t="s">
        <v>1373</v>
      </c>
      <c r="E931" s="38">
        <v>-13.513857214557907</v>
      </c>
      <c r="F931">
        <v>788</v>
      </c>
      <c r="G931">
        <v>999</v>
      </c>
      <c r="H931" s="112">
        <v>211</v>
      </c>
      <c r="I931" s="51"/>
    </row>
    <row r="932" spans="1:9" x14ac:dyDescent="0.3">
      <c r="A932" s="48" t="s">
        <v>14800</v>
      </c>
      <c r="B932" t="s">
        <v>14744</v>
      </c>
      <c r="C932" t="s">
        <v>1389</v>
      </c>
      <c r="D932" t="s">
        <v>1373</v>
      </c>
      <c r="E932" s="38">
        <v>-13.513857214557907</v>
      </c>
      <c r="F932">
        <v>788</v>
      </c>
      <c r="G932">
        <v>999</v>
      </c>
      <c r="H932" s="112">
        <v>211</v>
      </c>
      <c r="I932" s="51"/>
    </row>
    <row r="933" spans="1:9" x14ac:dyDescent="0.3">
      <c r="A933" s="26" t="s">
        <v>12383</v>
      </c>
      <c r="B933" t="s">
        <v>11208</v>
      </c>
      <c r="C933" t="s">
        <v>1376</v>
      </c>
      <c r="D933" t="s">
        <v>1373</v>
      </c>
      <c r="E933" s="38">
        <v>-13.513857214557907</v>
      </c>
      <c r="F933">
        <v>788</v>
      </c>
      <c r="G933">
        <v>999</v>
      </c>
      <c r="H933" s="112">
        <v>211</v>
      </c>
      <c r="I933" s="51"/>
    </row>
    <row r="934" spans="1:9" x14ac:dyDescent="0.3">
      <c r="A934" s="48" t="s">
        <v>13873</v>
      </c>
      <c r="B934" t="s">
        <v>13874</v>
      </c>
      <c r="C934" t="s">
        <v>1392</v>
      </c>
      <c r="D934" t="s">
        <v>1373</v>
      </c>
      <c r="E934" s="38">
        <v>-13.513857214557907</v>
      </c>
      <c r="F934">
        <v>788</v>
      </c>
      <c r="G934">
        <v>999</v>
      </c>
      <c r="H934" s="112">
        <v>211</v>
      </c>
      <c r="I934" s="51"/>
    </row>
    <row r="935" spans="1:9" x14ac:dyDescent="0.3">
      <c r="A935" s="26" t="s">
        <v>3282</v>
      </c>
      <c r="B935" t="s">
        <v>694</v>
      </c>
      <c r="C935" t="s">
        <v>1376</v>
      </c>
      <c r="D935" t="s">
        <v>1373</v>
      </c>
      <c r="E935" s="38">
        <v>-13.513857214557907</v>
      </c>
      <c r="F935">
        <v>788</v>
      </c>
      <c r="G935">
        <v>742</v>
      </c>
      <c r="H935" s="112">
        <v>-46</v>
      </c>
      <c r="I935" s="51"/>
    </row>
    <row r="936" spans="1:9" x14ac:dyDescent="0.3">
      <c r="A936" s="26" t="s">
        <v>17431</v>
      </c>
      <c r="B936" t="s">
        <v>14286</v>
      </c>
      <c r="C936" t="s">
        <v>1416</v>
      </c>
      <c r="D936" t="s">
        <v>1373</v>
      </c>
      <c r="E936" s="38">
        <v>-13.513857214557907</v>
      </c>
      <c r="F936">
        <v>788</v>
      </c>
      <c r="G936">
        <v>999</v>
      </c>
      <c r="H936" s="112">
        <v>211</v>
      </c>
      <c r="I936" s="51"/>
    </row>
    <row r="937" spans="1:9" x14ac:dyDescent="0.3">
      <c r="A937" s="53" t="s">
        <v>14072</v>
      </c>
      <c r="B937" t="s">
        <v>11252</v>
      </c>
      <c r="C937" t="s">
        <v>1565</v>
      </c>
      <c r="D937" t="s">
        <v>1373</v>
      </c>
      <c r="E937" s="38">
        <v>-13.513857214557907</v>
      </c>
      <c r="F937">
        <v>788</v>
      </c>
      <c r="G937">
        <v>999</v>
      </c>
      <c r="H937" s="112">
        <v>211</v>
      </c>
      <c r="I937" s="51"/>
    </row>
    <row r="938" spans="1:9" x14ac:dyDescent="0.3">
      <c r="A938" s="48" t="s">
        <v>1375</v>
      </c>
      <c r="B938" t="s">
        <v>1138</v>
      </c>
      <c r="C938" t="s">
        <v>1449</v>
      </c>
      <c r="D938" t="s">
        <v>1373</v>
      </c>
      <c r="E938" s="38">
        <v>-13.513857214557907</v>
      </c>
      <c r="F938">
        <v>788</v>
      </c>
      <c r="G938">
        <v>999</v>
      </c>
      <c r="H938" s="112">
        <v>211</v>
      </c>
      <c r="I938" s="51"/>
    </row>
    <row r="939" spans="1:9" x14ac:dyDescent="0.3">
      <c r="A939" s="48" t="s">
        <v>12024</v>
      </c>
      <c r="B939" t="s">
        <v>11788</v>
      </c>
      <c r="C939" t="s">
        <v>1430</v>
      </c>
      <c r="D939" t="s">
        <v>1373</v>
      </c>
      <c r="E939" s="38">
        <v>-13.513857214557907</v>
      </c>
      <c r="F939">
        <v>788</v>
      </c>
      <c r="G939">
        <v>999</v>
      </c>
      <c r="H939" s="112">
        <v>211</v>
      </c>
      <c r="I939" s="51"/>
    </row>
    <row r="940" spans="1:9" x14ac:dyDescent="0.3">
      <c r="A940" s="53" t="s">
        <v>8288</v>
      </c>
      <c r="B940" t="s">
        <v>8425</v>
      </c>
      <c r="C940" t="s">
        <v>1392</v>
      </c>
      <c r="D940" t="s">
        <v>1373</v>
      </c>
      <c r="E940" s="38">
        <v>-13.513857214557907</v>
      </c>
      <c r="F940">
        <v>788</v>
      </c>
      <c r="G940">
        <v>999</v>
      </c>
      <c r="H940" s="112">
        <v>211</v>
      </c>
      <c r="I940" s="51"/>
    </row>
    <row r="941" spans="1:9" x14ac:dyDescent="0.3">
      <c r="A941" s="48" t="s">
        <v>13542</v>
      </c>
      <c r="B941" t="s">
        <v>11295</v>
      </c>
      <c r="C941" t="s">
        <v>1392</v>
      </c>
      <c r="D941" t="s">
        <v>1373</v>
      </c>
      <c r="E941" s="38">
        <v>-13.513857214557907</v>
      </c>
      <c r="F941">
        <v>788</v>
      </c>
      <c r="G941">
        <v>999</v>
      </c>
      <c r="H941" s="112">
        <v>211</v>
      </c>
      <c r="I941" s="51"/>
    </row>
    <row r="942" spans="1:9" x14ac:dyDescent="0.3">
      <c r="A942" s="53" t="s">
        <v>1751</v>
      </c>
      <c r="B942" t="s">
        <v>1090</v>
      </c>
      <c r="C942" t="s">
        <v>1395</v>
      </c>
      <c r="D942" t="s">
        <v>1373</v>
      </c>
      <c r="E942" s="38">
        <v>-13.513857214557907</v>
      </c>
      <c r="F942">
        <v>788</v>
      </c>
      <c r="G942">
        <v>999</v>
      </c>
      <c r="H942" s="112">
        <v>211</v>
      </c>
      <c r="I942" s="51"/>
    </row>
    <row r="943" spans="1:9" x14ac:dyDescent="0.3">
      <c r="A943" s="61" t="s">
        <v>15794</v>
      </c>
      <c r="B943" t="s">
        <v>14715</v>
      </c>
      <c r="C943" t="s">
        <v>1470</v>
      </c>
      <c r="D943" t="s">
        <v>1373</v>
      </c>
      <c r="E943" s="38">
        <v>-13.513857214557907</v>
      </c>
      <c r="F943">
        <v>788</v>
      </c>
      <c r="G943">
        <v>999</v>
      </c>
      <c r="H943" s="112">
        <v>211</v>
      </c>
      <c r="I943" s="51"/>
    </row>
    <row r="944" spans="1:9" x14ac:dyDescent="0.3">
      <c r="A944" s="48" t="s">
        <v>1857</v>
      </c>
      <c r="B944" t="s">
        <v>1147</v>
      </c>
      <c r="C944" t="s">
        <v>1531</v>
      </c>
      <c r="D944" t="s">
        <v>1373</v>
      </c>
      <c r="E944" s="38">
        <v>-13.513857214557907</v>
      </c>
      <c r="F944">
        <v>788</v>
      </c>
      <c r="G944">
        <v>999</v>
      </c>
      <c r="H944" s="112">
        <v>211</v>
      </c>
      <c r="I944" s="51"/>
    </row>
    <row r="945" spans="1:9" x14ac:dyDescent="0.3">
      <c r="A945" s="26" t="s">
        <v>1934</v>
      </c>
      <c r="B945" t="s">
        <v>1099</v>
      </c>
      <c r="C945" t="s">
        <v>1565</v>
      </c>
      <c r="D945" t="s">
        <v>1373</v>
      </c>
      <c r="E945" s="38">
        <v>-13.513857214557907</v>
      </c>
      <c r="F945">
        <v>788</v>
      </c>
      <c r="G945">
        <v>999</v>
      </c>
      <c r="H945" s="112">
        <v>211</v>
      </c>
      <c r="I945" s="51"/>
    </row>
    <row r="946" spans="1:9" x14ac:dyDescent="0.3">
      <c r="A946" s="48" t="s">
        <v>1936</v>
      </c>
      <c r="B946" t="s">
        <v>987</v>
      </c>
      <c r="C946" t="s">
        <v>1509</v>
      </c>
      <c r="D946" t="s">
        <v>1373</v>
      </c>
      <c r="E946" s="38">
        <v>-13.513857214557907</v>
      </c>
      <c r="F946">
        <v>788</v>
      </c>
      <c r="G946">
        <v>999</v>
      </c>
      <c r="H946" s="112">
        <v>211</v>
      </c>
      <c r="I946" s="51"/>
    </row>
    <row r="947" spans="1:9" x14ac:dyDescent="0.3">
      <c r="A947" s="26" t="s">
        <v>13992</v>
      </c>
      <c r="B947" t="s">
        <v>11487</v>
      </c>
      <c r="C947" t="s">
        <v>1470</v>
      </c>
      <c r="D947" t="s">
        <v>1373</v>
      </c>
      <c r="E947" s="38">
        <v>-13.513857214557907</v>
      </c>
      <c r="F947">
        <v>788</v>
      </c>
      <c r="G947">
        <v>999</v>
      </c>
      <c r="H947" s="112">
        <v>211</v>
      </c>
      <c r="I947" s="51"/>
    </row>
    <row r="948" spans="1:9" x14ac:dyDescent="0.3">
      <c r="A948" s="74" t="s">
        <v>20388</v>
      </c>
      <c r="B948" t="s">
        <v>20389</v>
      </c>
      <c r="C948" t="s">
        <v>1416</v>
      </c>
      <c r="D948" t="s">
        <v>1373</v>
      </c>
      <c r="E948" s="38">
        <v>-13.513857214557907</v>
      </c>
      <c r="F948">
        <v>788</v>
      </c>
      <c r="G948">
        <v>999</v>
      </c>
      <c r="H948" s="112">
        <v>211</v>
      </c>
      <c r="I948" s="51"/>
    </row>
    <row r="949" spans="1:9" x14ac:dyDescent="0.3">
      <c r="A949" s="26" t="s">
        <v>2318</v>
      </c>
      <c r="B949" t="s">
        <v>1057</v>
      </c>
      <c r="C949" t="s">
        <v>3591</v>
      </c>
      <c r="D949" t="s">
        <v>1373</v>
      </c>
      <c r="E949" s="38">
        <v>-13.513857214557907</v>
      </c>
      <c r="F949">
        <v>788</v>
      </c>
      <c r="G949">
        <v>999</v>
      </c>
      <c r="H949" s="112">
        <v>211</v>
      </c>
      <c r="I949" s="51"/>
    </row>
    <row r="950" spans="1:9" x14ac:dyDescent="0.3">
      <c r="A950" s="114" t="s">
        <v>2511</v>
      </c>
      <c r="B950" t="s">
        <v>1135</v>
      </c>
      <c r="C950" t="s">
        <v>3591</v>
      </c>
      <c r="D950" t="s">
        <v>1373</v>
      </c>
      <c r="E950" s="38">
        <v>-13.513857214557907</v>
      </c>
      <c r="F950">
        <v>788</v>
      </c>
      <c r="G950">
        <v>999</v>
      </c>
      <c r="H950" s="112">
        <v>211</v>
      </c>
      <c r="I950" s="51"/>
    </row>
    <row r="951" spans="1:9" x14ac:dyDescent="0.3">
      <c r="A951" s="26" t="s">
        <v>16368</v>
      </c>
      <c r="B951" t="s">
        <v>14243</v>
      </c>
      <c r="C951" t="s">
        <v>1426</v>
      </c>
      <c r="D951" t="s">
        <v>1373</v>
      </c>
      <c r="E951" s="38">
        <v>-13.513857214557907</v>
      </c>
      <c r="F951">
        <v>788</v>
      </c>
      <c r="G951">
        <v>999</v>
      </c>
      <c r="H951" s="112">
        <v>211</v>
      </c>
      <c r="I951" s="51"/>
    </row>
    <row r="952" spans="1:9" x14ac:dyDescent="0.3">
      <c r="A952" s="273" t="s">
        <v>12041</v>
      </c>
      <c r="B952" s="260" t="s">
        <v>11347</v>
      </c>
      <c r="C952" s="260" t="s">
        <v>1470</v>
      </c>
      <c r="D952" s="260" t="s">
        <v>1373</v>
      </c>
      <c r="E952" s="261">
        <v>-13.513857214557907</v>
      </c>
      <c r="F952" s="260">
        <v>788</v>
      </c>
      <c r="G952" s="260">
        <v>999</v>
      </c>
      <c r="H952" s="112">
        <v>211</v>
      </c>
      <c r="I952" s="51"/>
    </row>
    <row r="953" spans="1:9" x14ac:dyDescent="0.3">
      <c r="A953" s="48" t="s">
        <v>5932</v>
      </c>
      <c r="B953" t="s">
        <v>1348</v>
      </c>
      <c r="C953" t="s">
        <v>1470</v>
      </c>
      <c r="D953" t="s">
        <v>1373</v>
      </c>
      <c r="E953" s="38">
        <v>-13.513857214557907</v>
      </c>
      <c r="F953">
        <v>788</v>
      </c>
      <c r="G953">
        <v>999</v>
      </c>
      <c r="H953" s="112">
        <v>211</v>
      </c>
      <c r="I953" s="51"/>
    </row>
    <row r="954" spans="1:9" x14ac:dyDescent="0.3">
      <c r="A954" s="48" t="s">
        <v>12849</v>
      </c>
      <c r="B954" t="s">
        <v>11287</v>
      </c>
      <c r="C954" t="s">
        <v>1398</v>
      </c>
      <c r="D954" t="s">
        <v>1373</v>
      </c>
      <c r="E954" s="38">
        <v>-13.513857214557907</v>
      </c>
      <c r="F954">
        <v>788</v>
      </c>
      <c r="G954">
        <v>999</v>
      </c>
      <c r="H954" s="112">
        <v>211</v>
      </c>
      <c r="I954" s="51"/>
    </row>
    <row r="955" spans="1:9" x14ac:dyDescent="0.3">
      <c r="A955" s="48" t="s">
        <v>6093</v>
      </c>
      <c r="B955" t="s">
        <v>3453</v>
      </c>
      <c r="C955" t="s">
        <v>1426</v>
      </c>
      <c r="D955" t="s">
        <v>1373</v>
      </c>
      <c r="E955" s="38">
        <v>-13.513857214557907</v>
      </c>
      <c r="F955">
        <v>788</v>
      </c>
      <c r="G955">
        <v>999</v>
      </c>
      <c r="H955" s="112">
        <v>211</v>
      </c>
      <c r="I955" s="51"/>
    </row>
    <row r="956" spans="1:9" x14ac:dyDescent="0.3">
      <c r="A956" s="26" t="s">
        <v>16584</v>
      </c>
      <c r="B956" t="s">
        <v>15434</v>
      </c>
      <c r="C956" t="s">
        <v>1439</v>
      </c>
      <c r="D956" t="s">
        <v>1373</v>
      </c>
      <c r="E956" s="38">
        <v>-13.513857214557907</v>
      </c>
      <c r="F956">
        <v>788</v>
      </c>
      <c r="G956">
        <v>999</v>
      </c>
      <c r="H956" s="112">
        <v>211</v>
      </c>
      <c r="I956" s="51"/>
    </row>
    <row r="957" spans="1:9" x14ac:dyDescent="0.3">
      <c r="A957" s="48" t="s">
        <v>12174</v>
      </c>
      <c r="B957" t="s">
        <v>14716</v>
      </c>
      <c r="C957" t="s">
        <v>1416</v>
      </c>
      <c r="D957" t="s">
        <v>1373</v>
      </c>
      <c r="E957" s="38">
        <v>-13.513857214557907</v>
      </c>
      <c r="F957">
        <v>788</v>
      </c>
      <c r="G957">
        <v>999</v>
      </c>
      <c r="H957" s="112">
        <v>211</v>
      </c>
      <c r="I957" s="51"/>
    </row>
    <row r="958" spans="1:9" x14ac:dyDescent="0.3">
      <c r="A958" s="26" t="s">
        <v>2994</v>
      </c>
      <c r="B958" t="s">
        <v>1260</v>
      </c>
      <c r="C958" t="s">
        <v>3591</v>
      </c>
      <c r="D958" t="s">
        <v>1373</v>
      </c>
      <c r="E958" s="38">
        <v>-13.513857214557907</v>
      </c>
      <c r="F958">
        <v>788</v>
      </c>
      <c r="G958">
        <v>999</v>
      </c>
      <c r="H958" s="112">
        <v>211</v>
      </c>
      <c r="I958" s="51"/>
    </row>
    <row r="959" spans="1:9" x14ac:dyDescent="0.3">
      <c r="A959" s="61" t="s">
        <v>3117</v>
      </c>
      <c r="B959" t="s">
        <v>839</v>
      </c>
      <c r="C959" t="s">
        <v>1470</v>
      </c>
      <c r="D959" t="s">
        <v>1373</v>
      </c>
      <c r="E959" s="38">
        <v>-13.513857214557907</v>
      </c>
      <c r="F959">
        <v>788</v>
      </c>
      <c r="G959">
        <v>999</v>
      </c>
      <c r="H959" s="112">
        <v>211</v>
      </c>
      <c r="I959" s="51"/>
    </row>
    <row r="960" spans="1:9" x14ac:dyDescent="0.3">
      <c r="A960" s="48" t="s">
        <v>8280</v>
      </c>
      <c r="B960" t="s">
        <v>8976</v>
      </c>
      <c r="C960" t="s">
        <v>1389</v>
      </c>
      <c r="D960" t="s">
        <v>1373</v>
      </c>
      <c r="E960" s="38">
        <v>-13.513857214557907</v>
      </c>
      <c r="F960">
        <v>788</v>
      </c>
      <c r="G960">
        <v>999</v>
      </c>
      <c r="H960" s="112">
        <v>211</v>
      </c>
      <c r="I960" s="51"/>
    </row>
    <row r="961" spans="1:9" x14ac:dyDescent="0.3">
      <c r="A961" s="26" t="s">
        <v>12423</v>
      </c>
      <c r="B961" t="s">
        <v>11328</v>
      </c>
      <c r="C961" t="s">
        <v>1434</v>
      </c>
      <c r="D961" t="s">
        <v>1373</v>
      </c>
      <c r="E961" s="38">
        <v>-13.513857214557907</v>
      </c>
      <c r="F961">
        <v>788</v>
      </c>
      <c r="G961">
        <v>999</v>
      </c>
      <c r="H961" s="112">
        <v>211</v>
      </c>
      <c r="I961" s="51"/>
    </row>
    <row r="962" spans="1:9" x14ac:dyDescent="0.3">
      <c r="A962" s="48" t="s">
        <v>16970</v>
      </c>
      <c r="B962" t="s">
        <v>14225</v>
      </c>
      <c r="C962" t="s">
        <v>1405</v>
      </c>
      <c r="D962" t="s">
        <v>1373</v>
      </c>
      <c r="E962" s="38">
        <v>-13.513857214557907</v>
      </c>
      <c r="F962">
        <v>788</v>
      </c>
      <c r="G962">
        <v>999</v>
      </c>
      <c r="H962" s="112">
        <v>211</v>
      </c>
      <c r="I962" s="51"/>
    </row>
    <row r="963" spans="1:9" x14ac:dyDescent="0.3">
      <c r="A963" s="61" t="s">
        <v>13931</v>
      </c>
      <c r="B963" t="s">
        <v>11372</v>
      </c>
      <c r="C963" t="s">
        <v>3591</v>
      </c>
      <c r="D963" t="s">
        <v>1373</v>
      </c>
      <c r="E963" s="38">
        <v>-13.513857214557907</v>
      </c>
      <c r="F963">
        <v>788</v>
      </c>
      <c r="G963">
        <v>999</v>
      </c>
      <c r="H963" s="112">
        <v>211</v>
      </c>
      <c r="I963" s="51"/>
    </row>
    <row r="964" spans="1:9" x14ac:dyDescent="0.3">
      <c r="A964" s="53" t="s">
        <v>4050</v>
      </c>
      <c r="B964" t="s">
        <v>1318</v>
      </c>
      <c r="C964" t="s">
        <v>1426</v>
      </c>
      <c r="D964" t="s">
        <v>1373</v>
      </c>
      <c r="E964" s="38">
        <v>-13.513857214557907</v>
      </c>
      <c r="F964">
        <v>788</v>
      </c>
      <c r="G964">
        <v>749.36</v>
      </c>
      <c r="H964" s="112">
        <v>-38.639999999999986</v>
      </c>
      <c r="I964" s="51"/>
    </row>
    <row r="965" spans="1:9" x14ac:dyDescent="0.3">
      <c r="A965" s="26" t="s">
        <v>19893</v>
      </c>
      <c r="B965" t="s">
        <v>17188</v>
      </c>
      <c r="C965" t="s">
        <v>1413</v>
      </c>
      <c r="D965" t="s">
        <v>1373</v>
      </c>
      <c r="E965" s="38">
        <v>-13.513857214557907</v>
      </c>
      <c r="F965">
        <v>788</v>
      </c>
      <c r="G965">
        <v>999</v>
      </c>
      <c r="H965" s="112">
        <v>211</v>
      </c>
      <c r="I965" s="51"/>
    </row>
    <row r="966" spans="1:9" x14ac:dyDescent="0.3">
      <c r="A966" s="48" t="s">
        <v>12028</v>
      </c>
      <c r="B966" t="s">
        <v>11483</v>
      </c>
      <c r="C966" t="s">
        <v>1430</v>
      </c>
      <c r="D966" t="s">
        <v>1373</v>
      </c>
      <c r="E966" s="38">
        <v>-13.513857214557907</v>
      </c>
      <c r="F966">
        <v>788</v>
      </c>
      <c r="G966">
        <v>999</v>
      </c>
      <c r="H966" s="112">
        <v>211</v>
      </c>
      <c r="I966" s="51"/>
    </row>
    <row r="967" spans="1:9" x14ac:dyDescent="0.3">
      <c r="A967" s="48" t="s">
        <v>16275</v>
      </c>
      <c r="B967" t="s">
        <v>14246</v>
      </c>
      <c r="C967" t="s">
        <v>1383</v>
      </c>
      <c r="D967" t="s">
        <v>1373</v>
      </c>
      <c r="E967" s="38">
        <v>-13.513857214557907</v>
      </c>
      <c r="F967">
        <v>788</v>
      </c>
      <c r="G967">
        <v>999</v>
      </c>
      <c r="H967" s="112">
        <v>211</v>
      </c>
      <c r="I967" s="51"/>
    </row>
    <row r="968" spans="1:9" x14ac:dyDescent="0.3">
      <c r="A968" s="48" t="s">
        <v>15261</v>
      </c>
      <c r="B968" t="s">
        <v>14733</v>
      </c>
      <c r="C968" t="s">
        <v>1430</v>
      </c>
      <c r="D968" t="s">
        <v>1373</v>
      </c>
      <c r="E968" s="38">
        <v>-13.513857214557907</v>
      </c>
      <c r="F968">
        <v>788</v>
      </c>
      <c r="G968">
        <v>999</v>
      </c>
      <c r="H968" s="112">
        <v>211</v>
      </c>
      <c r="I968" s="51"/>
    </row>
    <row r="969" spans="1:9" x14ac:dyDescent="0.3">
      <c r="A969" s="26" t="s">
        <v>14571</v>
      </c>
      <c r="B969" t="s">
        <v>14209</v>
      </c>
      <c r="C969" t="s">
        <v>1464</v>
      </c>
      <c r="D969" t="s">
        <v>1373</v>
      </c>
      <c r="E969" s="38">
        <v>-13.513857214557907</v>
      </c>
      <c r="F969">
        <v>788</v>
      </c>
      <c r="G969">
        <v>999</v>
      </c>
      <c r="H969" s="112">
        <v>211</v>
      </c>
      <c r="I969" s="51"/>
    </row>
    <row r="970" spans="1:9" x14ac:dyDescent="0.3">
      <c r="A970" s="48" t="s">
        <v>3278</v>
      </c>
      <c r="B970" t="s">
        <v>706</v>
      </c>
      <c r="C970" t="s">
        <v>1434</v>
      </c>
      <c r="D970" t="s">
        <v>1373</v>
      </c>
      <c r="E970" s="38">
        <v>-13.513857214557907</v>
      </c>
      <c r="F970">
        <v>788</v>
      </c>
      <c r="G970">
        <v>999</v>
      </c>
      <c r="H970" s="112">
        <v>211</v>
      </c>
      <c r="I970" s="51"/>
    </row>
    <row r="971" spans="1:9" x14ac:dyDescent="0.3">
      <c r="A971" s="26" t="s">
        <v>17080</v>
      </c>
      <c r="B971" t="s">
        <v>14742</v>
      </c>
      <c r="C971" t="s">
        <v>1409</v>
      </c>
      <c r="D971" t="s">
        <v>1373</v>
      </c>
      <c r="E971" s="38">
        <v>-13.513857214557907</v>
      </c>
      <c r="F971">
        <v>788</v>
      </c>
      <c r="G971">
        <v>999</v>
      </c>
      <c r="H971" s="112">
        <v>211</v>
      </c>
      <c r="I971" s="51"/>
    </row>
    <row r="972" spans="1:9" x14ac:dyDescent="0.3">
      <c r="A972" s="26" t="s">
        <v>13257</v>
      </c>
      <c r="B972" t="s">
        <v>11739</v>
      </c>
      <c r="C972" t="s">
        <v>1402</v>
      </c>
      <c r="D972" t="s">
        <v>1373</v>
      </c>
      <c r="E972" s="38">
        <v>-13.513857214557907</v>
      </c>
      <c r="F972">
        <v>788</v>
      </c>
      <c r="G972">
        <v>999</v>
      </c>
      <c r="H972" s="112">
        <v>211</v>
      </c>
      <c r="I972" s="51"/>
    </row>
    <row r="973" spans="1:9" x14ac:dyDescent="0.3">
      <c r="A973" s="26" t="s">
        <v>10874</v>
      </c>
      <c r="B973" t="s">
        <v>10875</v>
      </c>
      <c r="C973" t="s">
        <v>1398</v>
      </c>
      <c r="D973" t="s">
        <v>1373</v>
      </c>
      <c r="E973" s="38">
        <v>-13.513857214557907</v>
      </c>
      <c r="F973">
        <v>788</v>
      </c>
      <c r="G973">
        <v>999</v>
      </c>
      <c r="H973" s="112">
        <v>211</v>
      </c>
      <c r="I973" s="51"/>
    </row>
    <row r="974" spans="1:9" x14ac:dyDescent="0.3">
      <c r="A974" s="48" t="s">
        <v>1445</v>
      </c>
      <c r="B974" t="s">
        <v>739</v>
      </c>
      <c r="C974" t="s">
        <v>3591</v>
      </c>
      <c r="D974" t="s">
        <v>1373</v>
      </c>
      <c r="E974" s="38">
        <v>-13.513857214557907</v>
      </c>
      <c r="F974">
        <v>788</v>
      </c>
      <c r="G974">
        <v>999</v>
      </c>
      <c r="H974" s="112">
        <v>211</v>
      </c>
      <c r="I974" s="51"/>
    </row>
    <row r="975" spans="1:9" x14ac:dyDescent="0.3">
      <c r="A975" s="48" t="s">
        <v>1463</v>
      </c>
      <c r="B975" t="s">
        <v>1005</v>
      </c>
      <c r="C975" t="s">
        <v>3591</v>
      </c>
      <c r="D975" t="s">
        <v>1373</v>
      </c>
      <c r="E975" s="38">
        <v>-13.513857214557907</v>
      </c>
      <c r="F975">
        <v>788</v>
      </c>
      <c r="G975">
        <v>999</v>
      </c>
      <c r="H975" s="112">
        <v>211</v>
      </c>
      <c r="I975" s="51"/>
    </row>
    <row r="976" spans="1:9" x14ac:dyDescent="0.3">
      <c r="A976" s="26" t="s">
        <v>1482</v>
      </c>
      <c r="B976" t="s">
        <v>898</v>
      </c>
      <c r="C976" t="s">
        <v>3591</v>
      </c>
      <c r="D976" t="s">
        <v>1373</v>
      </c>
      <c r="E976" s="38">
        <v>-13.513857214557907</v>
      </c>
      <c r="F976">
        <v>788</v>
      </c>
      <c r="G976">
        <v>999</v>
      </c>
      <c r="H976" s="112">
        <v>211</v>
      </c>
      <c r="I976" s="51"/>
    </row>
    <row r="977" spans="1:9" x14ac:dyDescent="0.3">
      <c r="A977" s="48" t="s">
        <v>1495</v>
      </c>
      <c r="B977" t="s">
        <v>1008</v>
      </c>
      <c r="C977" t="s">
        <v>3591</v>
      </c>
      <c r="D977" t="s">
        <v>1373</v>
      </c>
      <c r="E977" s="38">
        <v>-13.513857214557907</v>
      </c>
      <c r="F977">
        <v>788</v>
      </c>
      <c r="G977">
        <v>999</v>
      </c>
      <c r="H977" s="112">
        <v>211</v>
      </c>
      <c r="I977" s="51"/>
    </row>
    <row r="978" spans="1:9" x14ac:dyDescent="0.3">
      <c r="A978" s="26" t="s">
        <v>1515</v>
      </c>
      <c r="B978" t="s">
        <v>878</v>
      </c>
      <c r="C978" t="s">
        <v>3591</v>
      </c>
      <c r="D978" t="s">
        <v>1373</v>
      </c>
      <c r="E978" s="38">
        <v>-13.513857214557907</v>
      </c>
      <c r="F978">
        <v>788</v>
      </c>
      <c r="G978">
        <v>999</v>
      </c>
      <c r="H978" s="112">
        <v>211</v>
      </c>
      <c r="I978" s="51"/>
    </row>
    <row r="979" spans="1:9" x14ac:dyDescent="0.3">
      <c r="A979" s="48" t="s">
        <v>1517</v>
      </c>
      <c r="B979" t="s">
        <v>1039</v>
      </c>
      <c r="C979" t="s">
        <v>3591</v>
      </c>
      <c r="D979" t="s">
        <v>1373</v>
      </c>
      <c r="E979" s="38">
        <v>-13.513857214557907</v>
      </c>
      <c r="F979">
        <v>788</v>
      </c>
      <c r="G979">
        <v>999</v>
      </c>
      <c r="H979" s="112">
        <v>211</v>
      </c>
      <c r="I979" s="51"/>
    </row>
    <row r="980" spans="1:9" x14ac:dyDescent="0.3">
      <c r="A980" s="48" t="s">
        <v>9860</v>
      </c>
      <c r="B980" t="s">
        <v>9861</v>
      </c>
      <c r="C980" t="s">
        <v>3591</v>
      </c>
      <c r="D980" t="s">
        <v>1373</v>
      </c>
      <c r="E980" s="38">
        <v>-13.513857214557907</v>
      </c>
      <c r="F980">
        <v>788</v>
      </c>
      <c r="G980">
        <v>999</v>
      </c>
      <c r="H980" s="112">
        <v>211</v>
      </c>
      <c r="I980" s="51"/>
    </row>
    <row r="981" spans="1:9" x14ac:dyDescent="0.3">
      <c r="A981" s="26" t="s">
        <v>1533</v>
      </c>
      <c r="B981" t="s">
        <v>943</v>
      </c>
      <c r="C981" t="s">
        <v>1413</v>
      </c>
      <c r="D981" t="s">
        <v>1373</v>
      </c>
      <c r="E981" s="38">
        <v>-13.513857214557907</v>
      </c>
      <c r="F981">
        <v>788</v>
      </c>
      <c r="G981">
        <v>999</v>
      </c>
      <c r="H981" s="112">
        <v>211</v>
      </c>
      <c r="I981" s="51"/>
    </row>
    <row r="982" spans="1:9" x14ac:dyDescent="0.3">
      <c r="A982" s="48" t="s">
        <v>5153</v>
      </c>
      <c r="B982" t="s">
        <v>5055</v>
      </c>
      <c r="C982" t="s">
        <v>1398</v>
      </c>
      <c r="D982" t="s">
        <v>1373</v>
      </c>
      <c r="E982" s="38">
        <v>-13.513857214557907</v>
      </c>
      <c r="F982">
        <v>788</v>
      </c>
      <c r="G982">
        <v>999</v>
      </c>
      <c r="H982" s="112">
        <v>211</v>
      </c>
      <c r="I982" s="51"/>
    </row>
    <row r="983" spans="1:9" x14ac:dyDescent="0.3">
      <c r="A983" s="48" t="s">
        <v>10993</v>
      </c>
      <c r="B983" t="s">
        <v>10994</v>
      </c>
      <c r="C983" t="s">
        <v>3591</v>
      </c>
      <c r="D983" t="s">
        <v>1373</v>
      </c>
      <c r="E983" s="38">
        <v>-13.513857214557907</v>
      </c>
      <c r="F983">
        <v>788</v>
      </c>
      <c r="G983">
        <v>999</v>
      </c>
      <c r="H983" s="112">
        <v>211</v>
      </c>
      <c r="I983" s="51"/>
    </row>
    <row r="984" spans="1:9" x14ac:dyDescent="0.3">
      <c r="A984" s="48" t="s">
        <v>3658</v>
      </c>
      <c r="B984" t="s">
        <v>3451</v>
      </c>
      <c r="C984" t="s">
        <v>3591</v>
      </c>
      <c r="D984" t="s">
        <v>1373</v>
      </c>
      <c r="E984" s="38">
        <v>-13.513857214557907</v>
      </c>
      <c r="F984">
        <v>788</v>
      </c>
      <c r="G984">
        <v>999</v>
      </c>
      <c r="H984" s="112">
        <v>211</v>
      </c>
      <c r="I984" s="51"/>
    </row>
    <row r="985" spans="1:9" x14ac:dyDescent="0.3">
      <c r="A985" s="26" t="s">
        <v>11951</v>
      </c>
      <c r="B985" t="s">
        <v>11365</v>
      </c>
      <c r="C985" t="s">
        <v>3591</v>
      </c>
      <c r="D985" t="s">
        <v>1373</v>
      </c>
      <c r="E985" s="38">
        <v>-13.513857214557907</v>
      </c>
      <c r="F985">
        <v>788</v>
      </c>
      <c r="G985">
        <v>999</v>
      </c>
      <c r="H985" s="112">
        <v>211</v>
      </c>
      <c r="I985" s="51"/>
    </row>
    <row r="986" spans="1:9" x14ac:dyDescent="0.3">
      <c r="A986" s="26" t="s">
        <v>1616</v>
      </c>
      <c r="B986" t="s">
        <v>1007</v>
      </c>
      <c r="C986" t="s">
        <v>3591</v>
      </c>
      <c r="D986" t="s">
        <v>1373</v>
      </c>
      <c r="E986" s="38">
        <v>-13.513857214557907</v>
      </c>
      <c r="F986">
        <v>788</v>
      </c>
      <c r="G986">
        <v>999</v>
      </c>
      <c r="H986" s="112">
        <v>211</v>
      </c>
      <c r="I986" s="51"/>
    </row>
    <row r="987" spans="1:9" x14ac:dyDescent="0.3">
      <c r="A987" s="26" t="s">
        <v>5206</v>
      </c>
      <c r="B987" t="s">
        <v>1329</v>
      </c>
      <c r="C987" t="s">
        <v>3591</v>
      </c>
      <c r="D987" t="s">
        <v>1373</v>
      </c>
      <c r="E987" s="38">
        <v>-13.513857214557907</v>
      </c>
      <c r="F987">
        <v>788</v>
      </c>
      <c r="G987">
        <v>999</v>
      </c>
      <c r="H987" s="112">
        <v>211</v>
      </c>
      <c r="I987" s="51"/>
    </row>
    <row r="988" spans="1:9" x14ac:dyDescent="0.3">
      <c r="A988" s="26" t="s">
        <v>1635</v>
      </c>
      <c r="B988" t="s">
        <v>1087</v>
      </c>
      <c r="C988" t="s">
        <v>3591</v>
      </c>
      <c r="D988" t="s">
        <v>1373</v>
      </c>
      <c r="E988" s="38">
        <v>-13.513857214557907</v>
      </c>
      <c r="F988">
        <v>788</v>
      </c>
      <c r="G988">
        <v>999</v>
      </c>
      <c r="H988" s="112">
        <v>211</v>
      </c>
      <c r="I988" s="51"/>
    </row>
    <row r="989" spans="1:9" x14ac:dyDescent="0.3">
      <c r="A989" s="48" t="s">
        <v>15708</v>
      </c>
      <c r="B989" t="s">
        <v>15033</v>
      </c>
      <c r="C989" t="s">
        <v>1405</v>
      </c>
      <c r="D989" t="s">
        <v>1373</v>
      </c>
      <c r="E989" s="38">
        <v>-13.513857214557907</v>
      </c>
      <c r="F989">
        <v>788</v>
      </c>
      <c r="G989">
        <v>747.55</v>
      </c>
      <c r="H989" s="112">
        <v>-40.450000000000045</v>
      </c>
      <c r="I989" s="51"/>
    </row>
    <row r="990" spans="1:9" x14ac:dyDescent="0.3">
      <c r="A990" s="48" t="s">
        <v>1678</v>
      </c>
      <c r="B990" t="s">
        <v>1184</v>
      </c>
      <c r="C990" t="s">
        <v>3591</v>
      </c>
      <c r="D990" t="s">
        <v>1373</v>
      </c>
      <c r="E990" s="38">
        <v>-13.513857214557907</v>
      </c>
      <c r="F990">
        <v>788</v>
      </c>
      <c r="G990">
        <v>999</v>
      </c>
      <c r="H990" s="112">
        <v>211</v>
      </c>
      <c r="I990" s="51"/>
    </row>
    <row r="991" spans="1:9" x14ac:dyDescent="0.3">
      <c r="A991" s="61" t="s">
        <v>1682</v>
      </c>
      <c r="B991" t="s">
        <v>1013</v>
      </c>
      <c r="C991" t="s">
        <v>3591</v>
      </c>
      <c r="D991" t="s">
        <v>1373</v>
      </c>
      <c r="E991" s="38">
        <v>-13.513857214557907</v>
      </c>
      <c r="F991">
        <v>788</v>
      </c>
      <c r="G991">
        <v>999</v>
      </c>
      <c r="H991" s="112">
        <v>211</v>
      </c>
      <c r="I991" s="51"/>
    </row>
    <row r="992" spans="1:9" x14ac:dyDescent="0.3">
      <c r="A992" s="26" t="s">
        <v>1688</v>
      </c>
      <c r="B992" t="s">
        <v>771</v>
      </c>
      <c r="C992" t="s">
        <v>3591</v>
      </c>
      <c r="D992" t="s">
        <v>1373</v>
      </c>
      <c r="E992" s="38">
        <v>-13.513857214557907</v>
      </c>
      <c r="F992">
        <v>788</v>
      </c>
      <c r="G992">
        <v>999</v>
      </c>
      <c r="H992" s="112">
        <v>211</v>
      </c>
      <c r="I992" s="51"/>
    </row>
    <row r="993" spans="1:9" x14ac:dyDescent="0.3">
      <c r="A993" s="48" t="s">
        <v>1691</v>
      </c>
      <c r="B993" t="s">
        <v>1124</v>
      </c>
      <c r="C993" t="s">
        <v>3591</v>
      </c>
      <c r="D993" t="s">
        <v>1373</v>
      </c>
      <c r="E993" s="38">
        <v>-13.513857214557907</v>
      </c>
      <c r="F993">
        <v>788</v>
      </c>
      <c r="G993">
        <v>999</v>
      </c>
      <c r="H993" s="112">
        <v>211</v>
      </c>
      <c r="I993" s="51"/>
    </row>
    <row r="994" spans="1:9" x14ac:dyDescent="0.3">
      <c r="A994" s="48" t="s">
        <v>1700</v>
      </c>
      <c r="B994" t="s">
        <v>1342</v>
      </c>
      <c r="C994" t="s">
        <v>3591</v>
      </c>
      <c r="D994" t="s">
        <v>1373</v>
      </c>
      <c r="E994" s="38">
        <v>-13.513857214557907</v>
      </c>
      <c r="F994">
        <v>788</v>
      </c>
      <c r="G994">
        <v>999</v>
      </c>
      <c r="H994" s="112">
        <v>211</v>
      </c>
      <c r="I994" s="51"/>
    </row>
    <row r="995" spans="1:9" x14ac:dyDescent="0.3">
      <c r="A995" s="48" t="s">
        <v>1704</v>
      </c>
      <c r="B995" t="s">
        <v>1111</v>
      </c>
      <c r="C995" t="s">
        <v>3591</v>
      </c>
      <c r="D995" t="s">
        <v>1373</v>
      </c>
      <c r="E995" s="38">
        <v>-13.513857214557907</v>
      </c>
      <c r="F995">
        <v>788</v>
      </c>
      <c r="G995">
        <v>999</v>
      </c>
      <c r="H995" s="112">
        <v>211</v>
      </c>
      <c r="I995" s="51"/>
    </row>
    <row r="996" spans="1:9" x14ac:dyDescent="0.3">
      <c r="A996" s="134" t="s">
        <v>1709</v>
      </c>
      <c r="B996" t="s">
        <v>947</v>
      </c>
      <c r="C996" t="s">
        <v>3591</v>
      </c>
      <c r="D996" t="s">
        <v>1373</v>
      </c>
      <c r="E996" s="38">
        <v>-13.513857214557907</v>
      </c>
      <c r="F996">
        <v>788</v>
      </c>
      <c r="G996">
        <v>999</v>
      </c>
      <c r="H996" s="112">
        <v>211</v>
      </c>
      <c r="I996" s="51"/>
    </row>
    <row r="997" spans="1:9" x14ac:dyDescent="0.3">
      <c r="A997" s="26" t="s">
        <v>1732</v>
      </c>
      <c r="B997" t="s">
        <v>723</v>
      </c>
      <c r="C997" t="s">
        <v>3591</v>
      </c>
      <c r="D997" t="s">
        <v>1373</v>
      </c>
      <c r="E997" s="38">
        <v>-13.513857214557907</v>
      </c>
      <c r="F997">
        <v>788</v>
      </c>
      <c r="G997">
        <v>999</v>
      </c>
      <c r="H997" s="112">
        <v>211</v>
      </c>
      <c r="I997" s="51"/>
    </row>
    <row r="998" spans="1:9" x14ac:dyDescent="0.3">
      <c r="A998" s="48" t="s">
        <v>3476</v>
      </c>
      <c r="B998" t="s">
        <v>918</v>
      </c>
      <c r="C998" t="s">
        <v>1409</v>
      </c>
      <c r="D998" t="s">
        <v>1373</v>
      </c>
      <c r="E998" s="38">
        <v>-13.513857214557907</v>
      </c>
      <c r="F998">
        <v>788</v>
      </c>
      <c r="G998">
        <v>999</v>
      </c>
      <c r="H998" s="112">
        <v>211</v>
      </c>
      <c r="I998" s="51"/>
    </row>
    <row r="999" spans="1:9" x14ac:dyDescent="0.3">
      <c r="A999" s="48" t="s">
        <v>11911</v>
      </c>
      <c r="B999" t="s">
        <v>11306</v>
      </c>
      <c r="C999" t="s">
        <v>3591</v>
      </c>
      <c r="D999" t="s">
        <v>1373</v>
      </c>
      <c r="E999" s="38">
        <v>-13.513857214557907</v>
      </c>
      <c r="F999">
        <v>788</v>
      </c>
      <c r="G999">
        <v>999</v>
      </c>
      <c r="H999" s="112">
        <v>211</v>
      </c>
      <c r="I999" s="51"/>
    </row>
    <row r="1000" spans="1:9" x14ac:dyDescent="0.3">
      <c r="A1000" s="26" t="s">
        <v>11929</v>
      </c>
      <c r="B1000" t="s">
        <v>11359</v>
      </c>
      <c r="C1000" t="s">
        <v>3591</v>
      </c>
      <c r="D1000" t="s">
        <v>1373</v>
      </c>
      <c r="E1000" s="38">
        <v>-13.513857214557907</v>
      </c>
      <c r="F1000">
        <v>788</v>
      </c>
      <c r="G1000">
        <v>999</v>
      </c>
      <c r="H1000" s="112">
        <v>211</v>
      </c>
      <c r="I1000" s="51"/>
    </row>
    <row r="1001" spans="1:9" x14ac:dyDescent="0.3">
      <c r="A1001" s="53" t="s">
        <v>12371</v>
      </c>
      <c r="B1001" t="s">
        <v>11210</v>
      </c>
      <c r="C1001" t="s">
        <v>3591</v>
      </c>
      <c r="D1001" t="s">
        <v>1373</v>
      </c>
      <c r="E1001" s="38">
        <v>-13.513857214557907</v>
      </c>
      <c r="F1001">
        <v>788</v>
      </c>
      <c r="G1001">
        <v>999</v>
      </c>
      <c r="H1001" s="112">
        <v>211</v>
      </c>
      <c r="I1001" s="51"/>
    </row>
    <row r="1002" spans="1:9" x14ac:dyDescent="0.3">
      <c r="A1002" s="48" t="s">
        <v>1813</v>
      </c>
      <c r="B1002" t="s">
        <v>959</v>
      </c>
      <c r="C1002" t="s">
        <v>3591</v>
      </c>
      <c r="D1002" t="s">
        <v>1373</v>
      </c>
      <c r="E1002" s="38">
        <v>-13.513857214557907</v>
      </c>
      <c r="F1002">
        <v>788</v>
      </c>
      <c r="G1002">
        <v>999</v>
      </c>
      <c r="H1002" s="112">
        <v>211</v>
      </c>
      <c r="I1002" s="51"/>
    </row>
    <row r="1003" spans="1:9" x14ac:dyDescent="0.3">
      <c r="A1003" s="48" t="s">
        <v>1817</v>
      </c>
      <c r="B1003" t="s">
        <v>745</v>
      </c>
      <c r="C1003" t="s">
        <v>3591</v>
      </c>
      <c r="D1003" t="s">
        <v>1373</v>
      </c>
      <c r="E1003" s="38">
        <v>-13.513857214557907</v>
      </c>
      <c r="F1003">
        <v>788</v>
      </c>
      <c r="G1003">
        <v>999</v>
      </c>
      <c r="H1003" s="112">
        <v>211</v>
      </c>
      <c r="I1003" s="51"/>
    </row>
    <row r="1004" spans="1:9" x14ac:dyDescent="0.3">
      <c r="A1004" s="48" t="s">
        <v>1821</v>
      </c>
      <c r="B1004" t="s">
        <v>926</v>
      </c>
      <c r="C1004" t="s">
        <v>3591</v>
      </c>
      <c r="D1004" t="s">
        <v>1373</v>
      </c>
      <c r="E1004" s="38">
        <v>-13.513857214557907</v>
      </c>
      <c r="F1004">
        <v>788</v>
      </c>
      <c r="G1004">
        <v>999</v>
      </c>
      <c r="H1004" s="112">
        <v>211</v>
      </c>
      <c r="I1004" s="51"/>
    </row>
    <row r="1005" spans="1:9" x14ac:dyDescent="0.3">
      <c r="A1005" s="53" t="s">
        <v>1828</v>
      </c>
      <c r="B1005" t="s">
        <v>873</v>
      </c>
      <c r="C1005" t="s">
        <v>3591</v>
      </c>
      <c r="D1005" t="s">
        <v>1373</v>
      </c>
      <c r="E1005" s="38">
        <v>-13.513857214557907</v>
      </c>
      <c r="F1005">
        <v>788</v>
      </c>
      <c r="G1005">
        <v>999</v>
      </c>
      <c r="H1005" s="112">
        <v>211</v>
      </c>
      <c r="I1005" s="51"/>
    </row>
    <row r="1006" spans="1:9" x14ac:dyDescent="0.3">
      <c r="A1006" s="48" t="s">
        <v>1839</v>
      </c>
      <c r="B1006" t="s">
        <v>573</v>
      </c>
      <c r="C1006" t="s">
        <v>3591</v>
      </c>
      <c r="D1006" t="s">
        <v>1373</v>
      </c>
      <c r="E1006" s="38">
        <v>-13.513857214557907</v>
      </c>
      <c r="F1006">
        <v>788</v>
      </c>
      <c r="G1006">
        <v>999</v>
      </c>
      <c r="H1006" s="112">
        <v>211</v>
      </c>
      <c r="I1006" s="51"/>
    </row>
    <row r="1007" spans="1:9" x14ac:dyDescent="0.3">
      <c r="A1007" s="273" t="s">
        <v>1862</v>
      </c>
      <c r="B1007" s="260" t="s">
        <v>1237</v>
      </c>
      <c r="C1007" s="260" t="s">
        <v>3591</v>
      </c>
      <c r="D1007" s="260" t="s">
        <v>1373</v>
      </c>
      <c r="E1007" s="261">
        <v>-13.513857214557907</v>
      </c>
      <c r="F1007" s="260">
        <v>788</v>
      </c>
      <c r="G1007" s="260">
        <v>999</v>
      </c>
      <c r="H1007" s="112">
        <v>211</v>
      </c>
      <c r="I1007" s="51"/>
    </row>
    <row r="1008" spans="1:9" x14ac:dyDescent="0.3">
      <c r="A1008" s="26" t="s">
        <v>1864</v>
      </c>
      <c r="B1008" t="s">
        <v>929</v>
      </c>
      <c r="C1008" t="s">
        <v>3591</v>
      </c>
      <c r="D1008" t="s">
        <v>1373</v>
      </c>
      <c r="E1008" s="38">
        <v>-13.513857214557907</v>
      </c>
      <c r="F1008">
        <v>788</v>
      </c>
      <c r="G1008">
        <v>999</v>
      </c>
      <c r="H1008" s="112">
        <v>211</v>
      </c>
      <c r="I1008" s="51"/>
    </row>
    <row r="1009" spans="1:9" x14ac:dyDescent="0.3">
      <c r="A1009" s="114" t="s">
        <v>20345</v>
      </c>
      <c r="B1009" t="s">
        <v>20346</v>
      </c>
      <c r="C1009" t="s">
        <v>1470</v>
      </c>
      <c r="D1009" t="s">
        <v>1373</v>
      </c>
      <c r="E1009" s="38">
        <v>-13.513857214557907</v>
      </c>
      <c r="F1009">
        <v>788</v>
      </c>
      <c r="G1009">
        <v>744.41</v>
      </c>
      <c r="H1009" s="112">
        <v>-43.590000000000032</v>
      </c>
      <c r="I1009" s="51"/>
    </row>
    <row r="1010" spans="1:9" x14ac:dyDescent="0.3">
      <c r="A1010" s="48" t="s">
        <v>1878</v>
      </c>
      <c r="B1010" t="s">
        <v>993</v>
      </c>
      <c r="C1010" t="s">
        <v>3591</v>
      </c>
      <c r="D1010" t="s">
        <v>1373</v>
      </c>
      <c r="E1010" s="38">
        <v>-13.513857214557907</v>
      </c>
      <c r="F1010">
        <v>788</v>
      </c>
      <c r="G1010">
        <v>999</v>
      </c>
      <c r="H1010" s="112">
        <v>211</v>
      </c>
      <c r="I1010" s="51"/>
    </row>
    <row r="1011" spans="1:9" x14ac:dyDescent="0.3">
      <c r="A1011" s="48" t="s">
        <v>1879</v>
      </c>
      <c r="B1011" t="s">
        <v>828</v>
      </c>
      <c r="C1011" t="s">
        <v>3591</v>
      </c>
      <c r="D1011" t="s">
        <v>1373</v>
      </c>
      <c r="E1011" s="38">
        <v>-13.513857214557907</v>
      </c>
      <c r="F1011">
        <v>788</v>
      </c>
      <c r="G1011">
        <v>999</v>
      </c>
      <c r="H1011" s="112">
        <v>211</v>
      </c>
      <c r="I1011" s="51"/>
    </row>
    <row r="1012" spans="1:9" x14ac:dyDescent="0.3">
      <c r="A1012" s="53" t="s">
        <v>1914</v>
      </c>
      <c r="B1012" t="s">
        <v>886</v>
      </c>
      <c r="C1012" t="s">
        <v>1531</v>
      </c>
      <c r="D1012" t="s">
        <v>1373</v>
      </c>
      <c r="E1012" s="38">
        <v>-13.513857214557907</v>
      </c>
      <c r="F1012">
        <v>788</v>
      </c>
      <c r="G1012">
        <v>999</v>
      </c>
      <c r="H1012" s="112">
        <v>211</v>
      </c>
      <c r="I1012" s="51"/>
    </row>
    <row r="1013" spans="1:9" x14ac:dyDescent="0.3">
      <c r="A1013" s="48" t="s">
        <v>1937</v>
      </c>
      <c r="B1013" t="s">
        <v>1238</v>
      </c>
      <c r="C1013" t="s">
        <v>3591</v>
      </c>
      <c r="D1013" t="s">
        <v>1373</v>
      </c>
      <c r="E1013" s="38">
        <v>-13.513857214557907</v>
      </c>
      <c r="F1013">
        <v>788</v>
      </c>
      <c r="G1013">
        <v>999</v>
      </c>
      <c r="H1013" s="112">
        <v>211</v>
      </c>
      <c r="I1013" s="51"/>
    </row>
    <row r="1014" spans="1:9" x14ac:dyDescent="0.3">
      <c r="A1014" s="26" t="s">
        <v>1945</v>
      </c>
      <c r="B1014" t="s">
        <v>1050</v>
      </c>
      <c r="C1014" t="s">
        <v>3591</v>
      </c>
      <c r="D1014" t="s">
        <v>1373</v>
      </c>
      <c r="E1014" s="38">
        <v>-13.513857214557907</v>
      </c>
      <c r="F1014">
        <v>788</v>
      </c>
      <c r="G1014">
        <v>999</v>
      </c>
      <c r="H1014" s="112">
        <v>211</v>
      </c>
      <c r="I1014" s="51"/>
    </row>
    <row r="1015" spans="1:9" x14ac:dyDescent="0.3">
      <c r="A1015" s="61" t="s">
        <v>1954</v>
      </c>
      <c r="B1015" t="s">
        <v>1216</v>
      </c>
      <c r="C1015" t="s">
        <v>3591</v>
      </c>
      <c r="D1015" t="s">
        <v>1373</v>
      </c>
      <c r="E1015" s="38">
        <v>-13.513857214557907</v>
      </c>
      <c r="F1015">
        <v>788</v>
      </c>
      <c r="G1015">
        <v>999</v>
      </c>
      <c r="H1015" s="112">
        <v>211</v>
      </c>
      <c r="I1015" s="51"/>
    </row>
    <row r="1016" spans="1:9" x14ac:dyDescent="0.3">
      <c r="A1016" s="48" t="s">
        <v>12704</v>
      </c>
      <c r="B1016" t="s">
        <v>11780</v>
      </c>
      <c r="C1016" t="s">
        <v>1409</v>
      </c>
      <c r="D1016" t="s">
        <v>1373</v>
      </c>
      <c r="E1016" s="38">
        <v>-13.513857214557907</v>
      </c>
      <c r="F1016">
        <v>788</v>
      </c>
      <c r="G1016">
        <v>999</v>
      </c>
      <c r="H1016" s="112">
        <v>211</v>
      </c>
      <c r="I1016" s="51"/>
    </row>
    <row r="1017" spans="1:9" x14ac:dyDescent="0.3">
      <c r="A1017" s="26" t="s">
        <v>3484</v>
      </c>
      <c r="B1017" t="s">
        <v>1279</v>
      </c>
      <c r="C1017" t="s">
        <v>3591</v>
      </c>
      <c r="D1017" t="s">
        <v>1373</v>
      </c>
      <c r="E1017" s="38">
        <v>-13.513857214557907</v>
      </c>
      <c r="F1017">
        <v>788</v>
      </c>
      <c r="G1017">
        <v>999</v>
      </c>
      <c r="H1017" s="112">
        <v>211</v>
      </c>
      <c r="I1017" s="51"/>
    </row>
    <row r="1018" spans="1:9" x14ac:dyDescent="0.3">
      <c r="A1018" s="48" t="s">
        <v>1982</v>
      </c>
      <c r="B1018" t="s">
        <v>1323</v>
      </c>
      <c r="C1018" t="s">
        <v>3591</v>
      </c>
      <c r="D1018" t="s">
        <v>1373</v>
      </c>
      <c r="E1018" s="38">
        <v>-13.513857214557907</v>
      </c>
      <c r="F1018">
        <v>788</v>
      </c>
      <c r="G1018">
        <v>999</v>
      </c>
      <c r="H1018" s="112">
        <v>211</v>
      </c>
      <c r="I1018" s="51"/>
    </row>
    <row r="1019" spans="1:9" x14ac:dyDescent="0.3">
      <c r="A1019" s="48" t="s">
        <v>1992</v>
      </c>
      <c r="B1019" t="s">
        <v>954</v>
      </c>
      <c r="C1019" t="s">
        <v>3591</v>
      </c>
      <c r="D1019" t="s">
        <v>1373</v>
      </c>
      <c r="E1019" s="38">
        <v>-13.513857214557907</v>
      </c>
      <c r="F1019">
        <v>788</v>
      </c>
      <c r="G1019">
        <v>999</v>
      </c>
      <c r="H1019" s="112">
        <v>211</v>
      </c>
      <c r="I1019" s="51"/>
    </row>
    <row r="1020" spans="1:9" x14ac:dyDescent="0.3">
      <c r="A1020" s="48" t="s">
        <v>2033</v>
      </c>
      <c r="B1020" t="s">
        <v>986</v>
      </c>
      <c r="C1020" t="s">
        <v>1409</v>
      </c>
      <c r="D1020" t="s">
        <v>1373</v>
      </c>
      <c r="E1020" s="38">
        <v>-13.513857214557907</v>
      </c>
      <c r="F1020">
        <v>788</v>
      </c>
      <c r="G1020">
        <v>999</v>
      </c>
      <c r="H1020" s="112">
        <v>211</v>
      </c>
      <c r="I1020" s="51"/>
    </row>
    <row r="1021" spans="1:9" x14ac:dyDescent="0.3">
      <c r="A1021" s="26" t="s">
        <v>2034</v>
      </c>
      <c r="B1021" t="s">
        <v>755</v>
      </c>
      <c r="C1021" t="s">
        <v>3591</v>
      </c>
      <c r="D1021" t="s">
        <v>1373</v>
      </c>
      <c r="E1021" s="38">
        <v>-13.513857214557907</v>
      </c>
      <c r="F1021">
        <v>788</v>
      </c>
      <c r="G1021">
        <v>999</v>
      </c>
      <c r="H1021" s="112">
        <v>211</v>
      </c>
      <c r="I1021" s="51"/>
    </row>
    <row r="1022" spans="1:9" x14ac:dyDescent="0.3">
      <c r="A1022" s="26" t="s">
        <v>2038</v>
      </c>
      <c r="B1022" t="s">
        <v>1266</v>
      </c>
      <c r="C1022" t="s">
        <v>3591</v>
      </c>
      <c r="D1022" t="s">
        <v>1373</v>
      </c>
      <c r="E1022" s="38">
        <v>-13.513857214557907</v>
      </c>
      <c r="F1022">
        <v>788</v>
      </c>
      <c r="G1022">
        <v>999</v>
      </c>
      <c r="H1022" s="112">
        <v>211</v>
      </c>
      <c r="I1022" s="51"/>
    </row>
    <row r="1023" spans="1:9" x14ac:dyDescent="0.3">
      <c r="A1023" s="26" t="s">
        <v>2050</v>
      </c>
      <c r="B1023" t="s">
        <v>1132</v>
      </c>
      <c r="C1023" t="s">
        <v>3591</v>
      </c>
      <c r="D1023" t="s">
        <v>1373</v>
      </c>
      <c r="E1023" s="38">
        <v>-13.513857214557907</v>
      </c>
      <c r="F1023">
        <v>788</v>
      </c>
      <c r="G1023">
        <v>999</v>
      </c>
      <c r="H1023" s="112">
        <v>211</v>
      </c>
      <c r="I1023" s="51"/>
    </row>
    <row r="1024" spans="1:9" x14ac:dyDescent="0.3">
      <c r="A1024" s="26" t="s">
        <v>16003</v>
      </c>
      <c r="B1024" t="s">
        <v>16004</v>
      </c>
      <c r="C1024" t="s">
        <v>1413</v>
      </c>
      <c r="D1024" t="s">
        <v>1373</v>
      </c>
      <c r="E1024" s="38">
        <v>-13.513857214557907</v>
      </c>
      <c r="F1024">
        <v>788</v>
      </c>
      <c r="G1024">
        <v>732.77</v>
      </c>
      <c r="H1024" s="112">
        <v>-55.230000000000018</v>
      </c>
      <c r="I1024" s="51"/>
    </row>
    <row r="1025" spans="1:9" x14ac:dyDescent="0.3">
      <c r="A1025" s="48" t="s">
        <v>8258</v>
      </c>
      <c r="B1025" t="s">
        <v>8583</v>
      </c>
      <c r="C1025" t="s">
        <v>3591</v>
      </c>
      <c r="D1025" t="s">
        <v>1373</v>
      </c>
      <c r="E1025" s="38">
        <v>-13.513857214557907</v>
      </c>
      <c r="F1025">
        <v>788</v>
      </c>
      <c r="G1025">
        <v>999</v>
      </c>
      <c r="H1025" s="112">
        <v>211</v>
      </c>
      <c r="I1025" s="51"/>
    </row>
    <row r="1026" spans="1:9" x14ac:dyDescent="0.3">
      <c r="A1026" s="48" t="s">
        <v>2068</v>
      </c>
      <c r="B1026" t="s">
        <v>1034</v>
      </c>
      <c r="C1026" t="s">
        <v>1526</v>
      </c>
      <c r="D1026" t="s">
        <v>1373</v>
      </c>
      <c r="E1026" s="38">
        <v>-13.513857214557907</v>
      </c>
      <c r="F1026">
        <v>788</v>
      </c>
      <c r="G1026">
        <v>999</v>
      </c>
      <c r="H1026" s="112">
        <v>211</v>
      </c>
      <c r="I1026" s="51"/>
    </row>
    <row r="1027" spans="1:9" x14ac:dyDescent="0.3">
      <c r="A1027" s="48" t="s">
        <v>5552</v>
      </c>
      <c r="B1027" t="s">
        <v>5553</v>
      </c>
      <c r="C1027" t="s">
        <v>3591</v>
      </c>
      <c r="D1027" t="s">
        <v>1373</v>
      </c>
      <c r="E1027" s="38">
        <v>-13.513857214557907</v>
      </c>
      <c r="F1027">
        <v>788</v>
      </c>
      <c r="G1027">
        <v>999</v>
      </c>
      <c r="H1027" s="112">
        <v>211</v>
      </c>
      <c r="I1027" s="51"/>
    </row>
    <row r="1028" spans="1:9" x14ac:dyDescent="0.3">
      <c r="A1028" s="114" t="s">
        <v>2106</v>
      </c>
      <c r="B1028" t="s">
        <v>945</v>
      </c>
      <c r="C1028" t="s">
        <v>3591</v>
      </c>
      <c r="D1028" t="s">
        <v>1373</v>
      </c>
      <c r="E1028" s="38">
        <v>-13.513857214557907</v>
      </c>
      <c r="F1028">
        <v>788</v>
      </c>
      <c r="G1028">
        <v>999</v>
      </c>
      <c r="H1028" s="112">
        <v>211</v>
      </c>
      <c r="I1028" s="51"/>
    </row>
    <row r="1029" spans="1:9" x14ac:dyDescent="0.3">
      <c r="A1029" s="48" t="s">
        <v>2109</v>
      </c>
      <c r="B1029" t="s">
        <v>244</v>
      </c>
      <c r="C1029" t="s">
        <v>1402</v>
      </c>
      <c r="D1029" t="s">
        <v>1373</v>
      </c>
      <c r="E1029" s="38">
        <v>-13.513857214557907</v>
      </c>
      <c r="F1029">
        <v>788</v>
      </c>
      <c r="G1029">
        <v>999</v>
      </c>
      <c r="H1029" s="112">
        <v>211</v>
      </c>
      <c r="I1029" s="51"/>
    </row>
    <row r="1030" spans="1:9" x14ac:dyDescent="0.3">
      <c r="A1030" s="48" t="s">
        <v>13299</v>
      </c>
      <c r="B1030" t="s">
        <v>12817</v>
      </c>
      <c r="C1030" t="s">
        <v>1389</v>
      </c>
      <c r="D1030" t="s">
        <v>1373</v>
      </c>
      <c r="E1030" s="38">
        <v>-13.513857214557907</v>
      </c>
      <c r="F1030">
        <v>788</v>
      </c>
      <c r="G1030">
        <v>999</v>
      </c>
      <c r="H1030" s="112">
        <v>211</v>
      </c>
      <c r="I1030" s="51"/>
    </row>
    <row r="1031" spans="1:9" x14ac:dyDescent="0.3">
      <c r="A1031" s="61" t="s">
        <v>2149</v>
      </c>
      <c r="B1031" t="s">
        <v>1118</v>
      </c>
      <c r="C1031" t="s">
        <v>3591</v>
      </c>
      <c r="D1031" t="s">
        <v>1373</v>
      </c>
      <c r="E1031" s="38">
        <v>-13.513857214557907</v>
      </c>
      <c r="F1031">
        <v>788</v>
      </c>
      <c r="G1031">
        <v>999</v>
      </c>
      <c r="H1031" s="112">
        <v>211</v>
      </c>
      <c r="I1031" s="51"/>
    </row>
    <row r="1032" spans="1:9" x14ac:dyDescent="0.3">
      <c r="A1032" s="48" t="s">
        <v>2173</v>
      </c>
      <c r="B1032" t="s">
        <v>863</v>
      </c>
      <c r="C1032" t="s">
        <v>3591</v>
      </c>
      <c r="D1032" t="s">
        <v>1373</v>
      </c>
      <c r="E1032" s="38">
        <v>-13.513857214557907</v>
      </c>
      <c r="F1032">
        <v>788</v>
      </c>
      <c r="G1032">
        <v>999</v>
      </c>
      <c r="H1032" s="112">
        <v>211</v>
      </c>
      <c r="I1032" s="51"/>
    </row>
    <row r="1033" spans="1:9" x14ac:dyDescent="0.3">
      <c r="A1033" s="26" t="s">
        <v>2184</v>
      </c>
      <c r="B1033" t="s">
        <v>849</v>
      </c>
      <c r="C1033" t="s">
        <v>3591</v>
      </c>
      <c r="D1033" t="s">
        <v>1373</v>
      </c>
      <c r="E1033" s="38">
        <v>-13.513857214557907</v>
      </c>
      <c r="F1033">
        <v>788</v>
      </c>
      <c r="G1033">
        <v>999</v>
      </c>
      <c r="H1033" s="112">
        <v>211</v>
      </c>
      <c r="I1033" s="51"/>
    </row>
    <row r="1034" spans="1:9" x14ac:dyDescent="0.3">
      <c r="A1034" s="48" t="s">
        <v>2188</v>
      </c>
      <c r="B1034" t="s">
        <v>824</v>
      </c>
      <c r="C1034" t="s">
        <v>3591</v>
      </c>
      <c r="D1034" t="s">
        <v>1373</v>
      </c>
      <c r="E1034" s="38">
        <v>-13.513857214557907</v>
      </c>
      <c r="F1034">
        <v>788</v>
      </c>
      <c r="G1034">
        <v>999</v>
      </c>
      <c r="H1034" s="112">
        <v>211</v>
      </c>
      <c r="I1034" s="51"/>
    </row>
    <row r="1035" spans="1:9" x14ac:dyDescent="0.3">
      <c r="A1035" s="61" t="s">
        <v>2201</v>
      </c>
      <c r="B1035" t="s">
        <v>1101</v>
      </c>
      <c r="C1035" t="s">
        <v>1509</v>
      </c>
      <c r="D1035" t="s">
        <v>1373</v>
      </c>
      <c r="E1035" s="38">
        <v>-13.513857214557907</v>
      </c>
      <c r="F1035">
        <v>788</v>
      </c>
      <c r="G1035">
        <v>999</v>
      </c>
      <c r="H1035" s="112">
        <v>211</v>
      </c>
      <c r="I1035" s="51"/>
    </row>
    <row r="1036" spans="1:9" x14ac:dyDescent="0.3">
      <c r="A1036" s="26" t="s">
        <v>12167</v>
      </c>
      <c r="B1036" t="s">
        <v>11229</v>
      </c>
      <c r="C1036" t="s">
        <v>3591</v>
      </c>
      <c r="D1036" t="s">
        <v>1373</v>
      </c>
      <c r="E1036" s="38">
        <v>-13.513857214557907</v>
      </c>
      <c r="F1036">
        <v>788</v>
      </c>
      <c r="G1036">
        <v>999</v>
      </c>
      <c r="H1036" s="112">
        <v>211</v>
      </c>
      <c r="I1036" s="51"/>
    </row>
    <row r="1037" spans="1:9" x14ac:dyDescent="0.3">
      <c r="A1037" s="26" t="s">
        <v>2250</v>
      </c>
      <c r="B1037" t="s">
        <v>1154</v>
      </c>
      <c r="C1037" t="s">
        <v>3591</v>
      </c>
      <c r="D1037" t="s">
        <v>1373</v>
      </c>
      <c r="E1037" s="38">
        <v>-13.513857214557907</v>
      </c>
      <c r="F1037">
        <v>788</v>
      </c>
      <c r="G1037">
        <v>999</v>
      </c>
      <c r="H1037" s="112">
        <v>211</v>
      </c>
      <c r="I1037" s="51"/>
    </row>
    <row r="1038" spans="1:9" x14ac:dyDescent="0.3">
      <c r="A1038" s="48" t="s">
        <v>2262</v>
      </c>
      <c r="B1038" t="s">
        <v>906</v>
      </c>
      <c r="C1038" t="s">
        <v>3591</v>
      </c>
      <c r="D1038" t="s">
        <v>1373</v>
      </c>
      <c r="E1038" s="38">
        <v>-13.513857214557907</v>
      </c>
      <c r="F1038">
        <v>788</v>
      </c>
      <c r="G1038">
        <v>999</v>
      </c>
      <c r="H1038" s="112">
        <v>211</v>
      </c>
      <c r="I1038" s="51"/>
    </row>
    <row r="1039" spans="1:9" x14ac:dyDescent="0.3">
      <c r="A1039" s="48" t="s">
        <v>2270</v>
      </c>
      <c r="B1039" t="s">
        <v>1059</v>
      </c>
      <c r="C1039" t="s">
        <v>3591</v>
      </c>
      <c r="D1039" t="s">
        <v>1373</v>
      </c>
      <c r="E1039" s="38">
        <v>-13.513857214557907</v>
      </c>
      <c r="F1039">
        <v>788</v>
      </c>
      <c r="G1039">
        <v>999</v>
      </c>
      <c r="H1039" s="112">
        <v>211</v>
      </c>
      <c r="I1039" s="51"/>
    </row>
    <row r="1040" spans="1:9" x14ac:dyDescent="0.3">
      <c r="A1040" s="48" t="s">
        <v>17516</v>
      </c>
      <c r="B1040" t="s">
        <v>17220</v>
      </c>
      <c r="C1040" t="s">
        <v>1386</v>
      </c>
      <c r="D1040" t="s">
        <v>1373</v>
      </c>
      <c r="E1040" s="38">
        <v>-13.513857214557907</v>
      </c>
      <c r="F1040">
        <v>788</v>
      </c>
      <c r="G1040">
        <v>557.29999999999995</v>
      </c>
      <c r="H1040" s="112">
        <v>-230.70000000000005</v>
      </c>
      <c r="I1040" s="51"/>
    </row>
    <row r="1041" spans="1:9" x14ac:dyDescent="0.3">
      <c r="A1041" s="26" t="s">
        <v>2317</v>
      </c>
      <c r="B1041" t="s">
        <v>902</v>
      </c>
      <c r="C1041" t="s">
        <v>3591</v>
      </c>
      <c r="D1041" t="s">
        <v>1373</v>
      </c>
      <c r="E1041" s="38">
        <v>-13.513857214557907</v>
      </c>
      <c r="F1041">
        <v>788</v>
      </c>
      <c r="G1041">
        <v>999</v>
      </c>
      <c r="H1041" s="112">
        <v>211</v>
      </c>
      <c r="I1041" s="51"/>
    </row>
    <row r="1042" spans="1:9" x14ac:dyDescent="0.3">
      <c r="A1042" s="48" t="s">
        <v>2342</v>
      </c>
      <c r="B1042" t="s">
        <v>934</v>
      </c>
      <c r="C1042" t="s">
        <v>3591</v>
      </c>
      <c r="D1042" t="s">
        <v>1373</v>
      </c>
      <c r="E1042" s="38">
        <v>-13.513857214557907</v>
      </c>
      <c r="F1042">
        <v>788</v>
      </c>
      <c r="G1042">
        <v>999</v>
      </c>
      <c r="H1042" s="112">
        <v>211</v>
      </c>
      <c r="I1042" s="51"/>
    </row>
    <row r="1043" spans="1:9" x14ac:dyDescent="0.3">
      <c r="A1043" s="53" t="s">
        <v>4254</v>
      </c>
      <c r="B1043" t="s">
        <v>1340</v>
      </c>
      <c r="C1043" t="s">
        <v>3591</v>
      </c>
      <c r="D1043" t="s">
        <v>1373</v>
      </c>
      <c r="E1043" s="38">
        <v>-13.513857214557907</v>
      </c>
      <c r="F1043">
        <v>788</v>
      </c>
      <c r="G1043">
        <v>999</v>
      </c>
      <c r="H1043" s="112">
        <v>211</v>
      </c>
      <c r="I1043" s="51"/>
    </row>
    <row r="1044" spans="1:9" x14ac:dyDescent="0.3">
      <c r="A1044" s="26" t="s">
        <v>10624</v>
      </c>
      <c r="B1044" t="s">
        <v>10625</v>
      </c>
      <c r="C1044" t="s">
        <v>3591</v>
      </c>
      <c r="D1044" t="s">
        <v>1373</v>
      </c>
      <c r="E1044" s="38">
        <v>-13.513857214557907</v>
      </c>
      <c r="F1044">
        <v>788</v>
      </c>
      <c r="G1044">
        <v>999</v>
      </c>
      <c r="H1044" s="112">
        <v>211</v>
      </c>
      <c r="I1044" s="51"/>
    </row>
    <row r="1045" spans="1:9" x14ac:dyDescent="0.3">
      <c r="A1045" s="114" t="s">
        <v>2351</v>
      </c>
      <c r="B1045" t="s">
        <v>908</v>
      </c>
      <c r="C1045" t="s">
        <v>3591</v>
      </c>
      <c r="D1045" t="s">
        <v>1373</v>
      </c>
      <c r="E1045" s="38">
        <v>-13.513857214557907</v>
      </c>
      <c r="F1045">
        <v>788</v>
      </c>
      <c r="G1045">
        <v>999</v>
      </c>
      <c r="H1045" s="112">
        <v>211</v>
      </c>
      <c r="I1045" s="51"/>
    </row>
    <row r="1046" spans="1:9" x14ac:dyDescent="0.3">
      <c r="A1046" s="48" t="s">
        <v>16208</v>
      </c>
      <c r="B1046" t="s">
        <v>15040</v>
      </c>
      <c r="C1046" t="s">
        <v>1509</v>
      </c>
      <c r="D1046" t="s">
        <v>1373</v>
      </c>
      <c r="E1046" s="38">
        <v>-13.513857214557907</v>
      </c>
      <c r="F1046">
        <v>788</v>
      </c>
      <c r="G1046">
        <v>999</v>
      </c>
      <c r="H1046" s="112">
        <v>211</v>
      </c>
      <c r="I1046" s="51"/>
    </row>
    <row r="1047" spans="1:9" x14ac:dyDescent="0.3">
      <c r="A1047" s="48" t="s">
        <v>2390</v>
      </c>
      <c r="B1047" t="s">
        <v>964</v>
      </c>
      <c r="C1047" t="s">
        <v>1460</v>
      </c>
      <c r="D1047" t="s">
        <v>1373</v>
      </c>
      <c r="E1047" s="38">
        <v>-13.513857214557907</v>
      </c>
      <c r="F1047">
        <v>788</v>
      </c>
      <c r="G1047">
        <v>999</v>
      </c>
      <c r="H1047" s="112">
        <v>211</v>
      </c>
      <c r="I1047" s="51"/>
    </row>
    <row r="1048" spans="1:9" x14ac:dyDescent="0.3">
      <c r="A1048" s="26" t="s">
        <v>20172</v>
      </c>
      <c r="B1048" t="s">
        <v>20173</v>
      </c>
      <c r="C1048" t="s">
        <v>1553</v>
      </c>
      <c r="D1048" t="s">
        <v>1373</v>
      </c>
      <c r="E1048" s="38">
        <v>-13.513857214557907</v>
      </c>
      <c r="F1048">
        <v>788</v>
      </c>
      <c r="G1048">
        <v>749.02</v>
      </c>
      <c r="H1048" s="112">
        <v>-38.980000000000018</v>
      </c>
      <c r="I1048" s="51"/>
    </row>
    <row r="1049" spans="1:9" x14ac:dyDescent="0.3">
      <c r="A1049" s="48" t="s">
        <v>3495</v>
      </c>
      <c r="B1049" t="s">
        <v>3459</v>
      </c>
      <c r="C1049" t="s">
        <v>3591</v>
      </c>
      <c r="D1049" t="s">
        <v>1373</v>
      </c>
      <c r="E1049" s="38">
        <v>-13.513857214557907</v>
      </c>
      <c r="F1049">
        <v>788</v>
      </c>
      <c r="G1049">
        <v>999</v>
      </c>
      <c r="H1049" s="112">
        <v>211</v>
      </c>
      <c r="I1049" s="51"/>
    </row>
    <row r="1050" spans="1:9" x14ac:dyDescent="0.3">
      <c r="A1050" s="26" t="s">
        <v>2445</v>
      </c>
      <c r="B1050" t="s">
        <v>738</v>
      </c>
      <c r="C1050" t="s">
        <v>3591</v>
      </c>
      <c r="D1050" t="s">
        <v>1373</v>
      </c>
      <c r="E1050" s="38">
        <v>-13.513857214557907</v>
      </c>
      <c r="F1050">
        <v>788</v>
      </c>
      <c r="G1050">
        <v>999</v>
      </c>
      <c r="H1050" s="112">
        <v>211</v>
      </c>
      <c r="I1050" s="51"/>
    </row>
    <row r="1051" spans="1:9" x14ac:dyDescent="0.3">
      <c r="A1051" s="48" t="s">
        <v>2466</v>
      </c>
      <c r="B1051" t="s">
        <v>999</v>
      </c>
      <c r="C1051" t="s">
        <v>3591</v>
      </c>
      <c r="D1051" t="s">
        <v>1373</v>
      </c>
      <c r="E1051" s="38">
        <v>-13.513857214557907</v>
      </c>
      <c r="F1051">
        <v>788</v>
      </c>
      <c r="G1051">
        <v>999</v>
      </c>
      <c r="H1051" s="112">
        <v>211</v>
      </c>
      <c r="I1051" s="51"/>
    </row>
    <row r="1052" spans="1:9" x14ac:dyDescent="0.3">
      <c r="A1052" s="48" t="s">
        <v>20340</v>
      </c>
      <c r="B1052" t="s">
        <v>20341</v>
      </c>
      <c r="C1052" t="s">
        <v>1446</v>
      </c>
      <c r="D1052" t="s">
        <v>1373</v>
      </c>
      <c r="E1052" s="38">
        <v>-13.513857214557907</v>
      </c>
      <c r="F1052">
        <v>788</v>
      </c>
      <c r="G1052">
        <v>710.34</v>
      </c>
      <c r="H1052" s="112">
        <v>-77.659999999999968</v>
      </c>
      <c r="I1052" s="51"/>
    </row>
    <row r="1053" spans="1:9" x14ac:dyDescent="0.3">
      <c r="A1053" s="26" t="s">
        <v>2509</v>
      </c>
      <c r="B1053" t="s">
        <v>1269</v>
      </c>
      <c r="C1053" t="s">
        <v>1416</v>
      </c>
      <c r="D1053" t="s">
        <v>1373</v>
      </c>
      <c r="E1053" s="38">
        <v>-13.513857214557907</v>
      </c>
      <c r="F1053">
        <v>788</v>
      </c>
      <c r="G1053">
        <v>999</v>
      </c>
      <c r="H1053" s="112">
        <v>211</v>
      </c>
      <c r="I1053" s="51"/>
    </row>
    <row r="1054" spans="1:9" x14ac:dyDescent="0.3">
      <c r="A1054" s="48" t="s">
        <v>2528</v>
      </c>
      <c r="B1054" t="s">
        <v>1109</v>
      </c>
      <c r="C1054" t="s">
        <v>3591</v>
      </c>
      <c r="D1054" t="s">
        <v>1373</v>
      </c>
      <c r="E1054" s="38">
        <v>-13.513857214557907</v>
      </c>
      <c r="F1054">
        <v>788</v>
      </c>
      <c r="G1054">
        <v>999</v>
      </c>
      <c r="H1054" s="112">
        <v>211</v>
      </c>
      <c r="I1054" s="51"/>
    </row>
    <row r="1055" spans="1:9" x14ac:dyDescent="0.3">
      <c r="A1055" s="48" t="s">
        <v>2539</v>
      </c>
      <c r="B1055" t="s">
        <v>1122</v>
      </c>
      <c r="C1055" t="s">
        <v>1402</v>
      </c>
      <c r="D1055" t="s">
        <v>1373</v>
      </c>
      <c r="E1055" s="38">
        <v>-13.513857214557907</v>
      </c>
      <c r="F1055">
        <v>788</v>
      </c>
      <c r="G1055">
        <v>999</v>
      </c>
      <c r="H1055" s="112">
        <v>211</v>
      </c>
      <c r="I1055" s="51"/>
    </row>
    <row r="1056" spans="1:9" x14ac:dyDescent="0.3">
      <c r="A1056" s="61" t="s">
        <v>2546</v>
      </c>
      <c r="B1056" t="s">
        <v>1014</v>
      </c>
      <c r="C1056" t="s">
        <v>3591</v>
      </c>
      <c r="D1056" t="s">
        <v>1373</v>
      </c>
      <c r="E1056" s="38">
        <v>-13.513857214557907</v>
      </c>
      <c r="F1056">
        <v>788</v>
      </c>
      <c r="G1056">
        <v>999</v>
      </c>
      <c r="H1056" s="112">
        <v>211</v>
      </c>
      <c r="I1056" s="51"/>
    </row>
    <row r="1057" spans="1:9" x14ac:dyDescent="0.3">
      <c r="A1057" s="26" t="s">
        <v>2567</v>
      </c>
      <c r="B1057" t="s">
        <v>801</v>
      </c>
      <c r="C1057" t="s">
        <v>3591</v>
      </c>
      <c r="D1057" t="s">
        <v>1373</v>
      </c>
      <c r="E1057" s="38">
        <v>-13.513857214557907</v>
      </c>
      <c r="F1057">
        <v>788</v>
      </c>
      <c r="G1057">
        <v>999</v>
      </c>
      <c r="H1057" s="112">
        <v>211</v>
      </c>
      <c r="I1057" s="51"/>
    </row>
    <row r="1058" spans="1:9" x14ac:dyDescent="0.3">
      <c r="A1058" s="26" t="s">
        <v>2578</v>
      </c>
      <c r="B1058" t="s">
        <v>812</v>
      </c>
      <c r="C1058" t="s">
        <v>3591</v>
      </c>
      <c r="D1058" t="s">
        <v>1373</v>
      </c>
      <c r="E1058" s="38">
        <v>-13.513857214557907</v>
      </c>
      <c r="F1058">
        <v>788</v>
      </c>
      <c r="G1058">
        <v>999</v>
      </c>
      <c r="H1058" s="112">
        <v>211</v>
      </c>
      <c r="I1058" s="51"/>
    </row>
    <row r="1059" spans="1:9" x14ac:dyDescent="0.3">
      <c r="A1059" s="53" t="s">
        <v>2596</v>
      </c>
      <c r="B1059" t="s">
        <v>936</v>
      </c>
      <c r="C1059" t="s">
        <v>3591</v>
      </c>
      <c r="D1059" t="s">
        <v>1373</v>
      </c>
      <c r="E1059" s="38">
        <v>-13.513857214557907</v>
      </c>
      <c r="F1059">
        <v>788</v>
      </c>
      <c r="G1059">
        <v>999</v>
      </c>
      <c r="H1059" s="112">
        <v>211</v>
      </c>
      <c r="I1059" s="51"/>
    </row>
    <row r="1060" spans="1:9" x14ac:dyDescent="0.3">
      <c r="A1060" s="26" t="s">
        <v>2598</v>
      </c>
      <c r="B1060" t="s">
        <v>1102</v>
      </c>
      <c r="C1060" t="s">
        <v>3591</v>
      </c>
      <c r="D1060" t="s">
        <v>1373</v>
      </c>
      <c r="E1060" s="38">
        <v>-13.513857214557907</v>
      </c>
      <c r="F1060">
        <v>788</v>
      </c>
      <c r="G1060">
        <v>999</v>
      </c>
      <c r="H1060" s="112">
        <v>211</v>
      </c>
      <c r="I1060" s="51"/>
    </row>
    <row r="1061" spans="1:9" x14ac:dyDescent="0.3">
      <c r="A1061" s="48" t="s">
        <v>2621</v>
      </c>
      <c r="B1061" t="s">
        <v>1119</v>
      </c>
      <c r="C1061" t="s">
        <v>3591</v>
      </c>
      <c r="D1061" t="s">
        <v>1373</v>
      </c>
      <c r="E1061" s="38">
        <v>-13.513857214557907</v>
      </c>
      <c r="F1061">
        <v>788</v>
      </c>
      <c r="G1061">
        <v>999</v>
      </c>
      <c r="H1061" s="112">
        <v>211</v>
      </c>
      <c r="I1061" s="51"/>
    </row>
    <row r="1062" spans="1:9" x14ac:dyDescent="0.3">
      <c r="A1062" s="48" t="s">
        <v>13539</v>
      </c>
      <c r="B1062" t="s">
        <v>11809</v>
      </c>
      <c r="C1062" t="s">
        <v>1398</v>
      </c>
      <c r="D1062" t="s">
        <v>1373</v>
      </c>
      <c r="E1062" s="38">
        <v>-13.513857214557907</v>
      </c>
      <c r="F1062">
        <v>788</v>
      </c>
      <c r="G1062">
        <v>747.82</v>
      </c>
      <c r="H1062" s="112">
        <v>-40.17999999999995</v>
      </c>
      <c r="I1062" s="51"/>
    </row>
    <row r="1063" spans="1:9" x14ac:dyDescent="0.3">
      <c r="A1063" s="48" t="s">
        <v>4447</v>
      </c>
      <c r="B1063" t="s">
        <v>897</v>
      </c>
      <c r="C1063" t="s">
        <v>3591</v>
      </c>
      <c r="D1063" t="s">
        <v>1373</v>
      </c>
      <c r="E1063" s="38">
        <v>-13.513857214557907</v>
      </c>
      <c r="F1063">
        <v>788</v>
      </c>
      <c r="G1063">
        <v>999</v>
      </c>
      <c r="H1063" s="112">
        <v>211</v>
      </c>
      <c r="I1063" s="51"/>
    </row>
    <row r="1064" spans="1:9" x14ac:dyDescent="0.3">
      <c r="A1064" s="26" t="s">
        <v>2645</v>
      </c>
      <c r="B1064" t="s">
        <v>952</v>
      </c>
      <c r="C1064" t="s">
        <v>3591</v>
      </c>
      <c r="D1064" t="s">
        <v>1373</v>
      </c>
      <c r="E1064" s="38">
        <v>-13.513857214557907</v>
      </c>
      <c r="F1064">
        <v>788</v>
      </c>
      <c r="G1064">
        <v>999</v>
      </c>
      <c r="H1064" s="112">
        <v>211</v>
      </c>
      <c r="I1064" s="51"/>
    </row>
    <row r="1065" spans="1:9" x14ac:dyDescent="0.3">
      <c r="A1065" s="48" t="s">
        <v>2652</v>
      </c>
      <c r="B1065" t="s">
        <v>924</v>
      </c>
      <c r="C1065" t="s">
        <v>3591</v>
      </c>
      <c r="D1065" t="s">
        <v>1373</v>
      </c>
      <c r="E1065" s="38">
        <v>-13.513857214557907</v>
      </c>
      <c r="F1065">
        <v>788</v>
      </c>
      <c r="G1065">
        <v>999</v>
      </c>
      <c r="H1065" s="112">
        <v>211</v>
      </c>
      <c r="I1065" s="51"/>
    </row>
    <row r="1066" spans="1:9" x14ac:dyDescent="0.3">
      <c r="A1066" s="48" t="s">
        <v>2668</v>
      </c>
      <c r="B1066" t="s">
        <v>1076</v>
      </c>
      <c r="C1066" t="s">
        <v>1426</v>
      </c>
      <c r="D1066" t="s">
        <v>1373</v>
      </c>
      <c r="E1066" s="38">
        <v>-13.513857214557907</v>
      </c>
      <c r="F1066">
        <v>788</v>
      </c>
      <c r="G1066">
        <v>999</v>
      </c>
      <c r="H1066" s="112">
        <v>211</v>
      </c>
      <c r="I1066" s="51"/>
    </row>
    <row r="1067" spans="1:9" x14ac:dyDescent="0.3">
      <c r="A1067" s="26" t="s">
        <v>2743</v>
      </c>
      <c r="B1067" t="s">
        <v>1158</v>
      </c>
      <c r="C1067" t="s">
        <v>3591</v>
      </c>
      <c r="D1067" t="s">
        <v>1373</v>
      </c>
      <c r="E1067" s="38">
        <v>-13.513857214557907</v>
      </c>
      <c r="F1067">
        <v>788</v>
      </c>
      <c r="G1067">
        <v>999</v>
      </c>
      <c r="H1067" s="112">
        <v>211</v>
      </c>
      <c r="I1067" s="51"/>
    </row>
    <row r="1068" spans="1:9" x14ac:dyDescent="0.3">
      <c r="A1068" s="26" t="s">
        <v>2760</v>
      </c>
      <c r="B1068" t="s">
        <v>1028</v>
      </c>
      <c r="C1068" t="s">
        <v>3591</v>
      </c>
      <c r="D1068" t="s">
        <v>1373</v>
      </c>
      <c r="E1068" s="38">
        <v>-13.513857214557907</v>
      </c>
      <c r="F1068">
        <v>788</v>
      </c>
      <c r="G1068">
        <v>999</v>
      </c>
      <c r="H1068" s="112">
        <v>211</v>
      </c>
      <c r="I1068" s="51"/>
    </row>
    <row r="1069" spans="1:9" x14ac:dyDescent="0.3">
      <c r="A1069" s="48" t="s">
        <v>13353</v>
      </c>
      <c r="B1069" t="s">
        <v>11364</v>
      </c>
      <c r="C1069" t="s">
        <v>3591</v>
      </c>
      <c r="D1069" t="s">
        <v>1373</v>
      </c>
      <c r="E1069" s="38">
        <v>-13.513857214557907</v>
      </c>
      <c r="F1069">
        <v>788</v>
      </c>
      <c r="G1069">
        <v>999</v>
      </c>
      <c r="H1069" s="112">
        <v>211</v>
      </c>
      <c r="I1069" s="51"/>
    </row>
    <row r="1070" spans="1:9" x14ac:dyDescent="0.3">
      <c r="A1070" s="26" t="s">
        <v>9643</v>
      </c>
      <c r="B1070" t="s">
        <v>9644</v>
      </c>
      <c r="C1070" t="s">
        <v>1379</v>
      </c>
      <c r="D1070" t="s">
        <v>1373</v>
      </c>
      <c r="E1070" s="38">
        <v>-13.513857214557907</v>
      </c>
      <c r="F1070">
        <v>788</v>
      </c>
      <c r="G1070">
        <v>999</v>
      </c>
      <c r="H1070" s="112">
        <v>211</v>
      </c>
      <c r="I1070" s="51"/>
    </row>
    <row r="1071" spans="1:9" x14ac:dyDescent="0.3">
      <c r="A1071" s="48" t="s">
        <v>14971</v>
      </c>
      <c r="B1071" t="s">
        <v>14972</v>
      </c>
      <c r="C1071" t="s">
        <v>1430</v>
      </c>
      <c r="D1071" t="s">
        <v>1373</v>
      </c>
      <c r="E1071" s="38">
        <v>-13.513857214557907</v>
      </c>
      <c r="F1071">
        <v>788</v>
      </c>
      <c r="G1071">
        <v>742.09</v>
      </c>
      <c r="H1071" s="112">
        <v>-45.909999999999968</v>
      </c>
      <c r="I1071" s="51"/>
    </row>
    <row r="1072" spans="1:9" x14ac:dyDescent="0.3">
      <c r="A1072" s="26" t="s">
        <v>2790</v>
      </c>
      <c r="B1072" t="s">
        <v>753</v>
      </c>
      <c r="C1072" t="s">
        <v>3591</v>
      </c>
      <c r="D1072" t="s">
        <v>1373</v>
      </c>
      <c r="E1072" s="38">
        <v>-13.513857214557907</v>
      </c>
      <c r="F1072">
        <v>788</v>
      </c>
      <c r="G1072">
        <v>999</v>
      </c>
      <c r="H1072" s="112">
        <v>211</v>
      </c>
      <c r="I1072" s="51"/>
    </row>
    <row r="1073" spans="1:9" x14ac:dyDescent="0.3">
      <c r="A1073" s="48" t="s">
        <v>2801</v>
      </c>
      <c r="B1073" t="s">
        <v>1251</v>
      </c>
      <c r="C1073" t="s">
        <v>3591</v>
      </c>
      <c r="D1073" t="s">
        <v>1373</v>
      </c>
      <c r="E1073" s="38">
        <v>-13.513857214557907</v>
      </c>
      <c r="F1073">
        <v>788</v>
      </c>
      <c r="G1073">
        <v>999</v>
      </c>
      <c r="H1073" s="112">
        <v>211</v>
      </c>
      <c r="I1073" s="51"/>
    </row>
    <row r="1074" spans="1:9" x14ac:dyDescent="0.3">
      <c r="A1074" s="48" t="s">
        <v>2839</v>
      </c>
      <c r="B1074" t="s">
        <v>962</v>
      </c>
      <c r="C1074" t="s">
        <v>3591</v>
      </c>
      <c r="D1074" t="s">
        <v>1373</v>
      </c>
      <c r="E1074" s="38">
        <v>-13.513857214557907</v>
      </c>
      <c r="F1074">
        <v>788</v>
      </c>
      <c r="G1074">
        <v>999</v>
      </c>
      <c r="H1074" s="112">
        <v>211</v>
      </c>
      <c r="I1074" s="51"/>
    </row>
    <row r="1075" spans="1:9" x14ac:dyDescent="0.3">
      <c r="A1075" s="26" t="s">
        <v>2842</v>
      </c>
      <c r="B1075" t="s">
        <v>1223</v>
      </c>
      <c r="C1075" t="s">
        <v>3591</v>
      </c>
      <c r="D1075" t="s">
        <v>1373</v>
      </c>
      <c r="E1075" s="38">
        <v>-13.513857214557907</v>
      </c>
      <c r="F1075">
        <v>788</v>
      </c>
      <c r="G1075">
        <v>999</v>
      </c>
      <c r="H1075" s="112">
        <v>211</v>
      </c>
      <c r="I1075" s="51"/>
    </row>
    <row r="1076" spans="1:9" x14ac:dyDescent="0.3">
      <c r="A1076" s="48" t="s">
        <v>2847</v>
      </c>
      <c r="B1076" t="s">
        <v>1217</v>
      </c>
      <c r="C1076" t="s">
        <v>3591</v>
      </c>
      <c r="D1076" t="s">
        <v>1373</v>
      </c>
      <c r="E1076" s="38">
        <v>-13.513857214557907</v>
      </c>
      <c r="F1076">
        <v>788</v>
      </c>
      <c r="G1076">
        <v>999</v>
      </c>
      <c r="H1076" s="112">
        <v>211</v>
      </c>
      <c r="I1076" s="51"/>
    </row>
    <row r="1077" spans="1:9" x14ac:dyDescent="0.3">
      <c r="A1077" s="48" t="s">
        <v>2855</v>
      </c>
      <c r="B1077" t="s">
        <v>1270</v>
      </c>
      <c r="C1077" t="s">
        <v>3591</v>
      </c>
      <c r="D1077" t="s">
        <v>1373</v>
      </c>
      <c r="E1077" s="38">
        <v>-13.513857214557907</v>
      </c>
      <c r="F1077">
        <v>788</v>
      </c>
      <c r="G1077">
        <v>999</v>
      </c>
      <c r="H1077" s="112">
        <v>211</v>
      </c>
      <c r="I1077" s="51"/>
    </row>
    <row r="1078" spans="1:9" x14ac:dyDescent="0.3">
      <c r="A1078" s="48" t="s">
        <v>2860</v>
      </c>
      <c r="B1078" t="s">
        <v>1072</v>
      </c>
      <c r="C1078" t="s">
        <v>3591</v>
      </c>
      <c r="D1078" t="s">
        <v>1373</v>
      </c>
      <c r="E1078" s="38">
        <v>-13.513857214557907</v>
      </c>
      <c r="F1078">
        <v>788</v>
      </c>
      <c r="G1078">
        <v>999</v>
      </c>
      <c r="H1078" s="112">
        <v>211</v>
      </c>
      <c r="I1078" s="51"/>
    </row>
    <row r="1079" spans="1:9" x14ac:dyDescent="0.3">
      <c r="A1079" s="26" t="s">
        <v>2884</v>
      </c>
      <c r="B1079" t="s">
        <v>1094</v>
      </c>
      <c r="C1079" t="s">
        <v>3591</v>
      </c>
      <c r="D1079" t="s">
        <v>1373</v>
      </c>
      <c r="E1079" s="38">
        <v>-13.513857214557907</v>
      </c>
      <c r="F1079">
        <v>788</v>
      </c>
      <c r="G1079">
        <v>999</v>
      </c>
      <c r="H1079" s="112">
        <v>211</v>
      </c>
      <c r="I1079" s="51"/>
    </row>
    <row r="1080" spans="1:9" x14ac:dyDescent="0.3">
      <c r="A1080" s="26" t="s">
        <v>2900</v>
      </c>
      <c r="B1080" t="s">
        <v>979</v>
      </c>
      <c r="C1080" t="s">
        <v>3591</v>
      </c>
      <c r="D1080" t="s">
        <v>1373</v>
      </c>
      <c r="E1080" s="38">
        <v>-13.513857214557907</v>
      </c>
      <c r="F1080">
        <v>788</v>
      </c>
      <c r="G1080">
        <v>999</v>
      </c>
      <c r="H1080" s="112">
        <v>211</v>
      </c>
      <c r="I1080" s="51"/>
    </row>
    <row r="1081" spans="1:9" x14ac:dyDescent="0.3">
      <c r="A1081" s="26" t="s">
        <v>6136</v>
      </c>
      <c r="B1081" t="s">
        <v>1136</v>
      </c>
      <c r="C1081" t="s">
        <v>1464</v>
      </c>
      <c r="D1081" t="s">
        <v>1373</v>
      </c>
      <c r="E1081" s="38">
        <v>-13.513857214557907</v>
      </c>
      <c r="F1081">
        <v>788</v>
      </c>
      <c r="G1081">
        <v>999</v>
      </c>
      <c r="H1081" s="112">
        <v>211</v>
      </c>
      <c r="I1081" s="51"/>
    </row>
    <row r="1082" spans="1:9" x14ac:dyDescent="0.3">
      <c r="A1082" s="53" t="s">
        <v>2920</v>
      </c>
      <c r="B1082" t="s">
        <v>939</v>
      </c>
      <c r="C1082" t="s">
        <v>3591</v>
      </c>
      <c r="D1082" t="s">
        <v>1373</v>
      </c>
      <c r="E1082" s="38">
        <v>-13.513857214557907</v>
      </c>
      <c r="F1082">
        <v>788</v>
      </c>
      <c r="G1082">
        <v>999</v>
      </c>
      <c r="H1082" s="112">
        <v>211</v>
      </c>
      <c r="I1082" s="51"/>
    </row>
    <row r="1083" spans="1:9" x14ac:dyDescent="0.3">
      <c r="A1083" s="48" t="s">
        <v>8319</v>
      </c>
      <c r="B1083" t="s">
        <v>8909</v>
      </c>
      <c r="C1083" t="s">
        <v>1470</v>
      </c>
      <c r="D1083" t="s">
        <v>1373</v>
      </c>
      <c r="E1083" s="38">
        <v>-13.513857214557907</v>
      </c>
      <c r="F1083">
        <v>788</v>
      </c>
      <c r="G1083">
        <v>999</v>
      </c>
      <c r="H1083" s="112">
        <v>211</v>
      </c>
      <c r="I1083" s="51"/>
    </row>
    <row r="1084" spans="1:9" x14ac:dyDescent="0.3">
      <c r="A1084" s="48" t="s">
        <v>4691</v>
      </c>
      <c r="B1084" t="s">
        <v>894</v>
      </c>
      <c r="C1084" t="s">
        <v>3591</v>
      </c>
      <c r="D1084" t="s">
        <v>1373</v>
      </c>
      <c r="E1084" s="38">
        <v>-13.513857214557907</v>
      </c>
      <c r="F1084">
        <v>788</v>
      </c>
      <c r="G1084">
        <v>999</v>
      </c>
      <c r="H1084" s="112">
        <v>211</v>
      </c>
      <c r="I1084" s="51"/>
    </row>
    <row r="1085" spans="1:9" x14ac:dyDescent="0.3">
      <c r="A1085" s="48" t="s">
        <v>2976</v>
      </c>
      <c r="B1085" t="s">
        <v>983</v>
      </c>
      <c r="C1085" t="s">
        <v>3591</v>
      </c>
      <c r="D1085" t="s">
        <v>1373</v>
      </c>
      <c r="E1085" s="38">
        <v>-13.513857214557907</v>
      </c>
      <c r="F1085">
        <v>788</v>
      </c>
      <c r="G1085">
        <v>999</v>
      </c>
      <c r="H1085" s="112">
        <v>211</v>
      </c>
      <c r="I1085" s="51"/>
    </row>
    <row r="1086" spans="1:9" x14ac:dyDescent="0.3">
      <c r="A1086" s="26" t="s">
        <v>2985</v>
      </c>
      <c r="B1086" t="s">
        <v>921</v>
      </c>
      <c r="C1086" t="s">
        <v>3591</v>
      </c>
      <c r="D1086" t="s">
        <v>1373</v>
      </c>
      <c r="E1086" s="38">
        <v>-13.513857214557907</v>
      </c>
      <c r="F1086">
        <v>788</v>
      </c>
      <c r="G1086">
        <v>999</v>
      </c>
      <c r="H1086" s="112">
        <v>211</v>
      </c>
      <c r="I1086" s="51"/>
    </row>
    <row r="1087" spans="1:9" x14ac:dyDescent="0.3">
      <c r="A1087" s="48" t="s">
        <v>2990</v>
      </c>
      <c r="B1087" t="s">
        <v>353</v>
      </c>
      <c r="C1087" t="s">
        <v>3591</v>
      </c>
      <c r="D1087" t="s">
        <v>1373</v>
      </c>
      <c r="E1087" s="38">
        <v>-13.513857214557907</v>
      </c>
      <c r="F1087">
        <v>788</v>
      </c>
      <c r="G1087">
        <v>999</v>
      </c>
      <c r="H1087" s="112">
        <v>211</v>
      </c>
      <c r="I1087" s="51"/>
    </row>
    <row r="1088" spans="1:9" x14ac:dyDescent="0.3">
      <c r="A1088" s="48" t="s">
        <v>2999</v>
      </c>
      <c r="B1088" t="s">
        <v>807</v>
      </c>
      <c r="C1088" t="s">
        <v>3591</v>
      </c>
      <c r="D1088" t="s">
        <v>1373</v>
      </c>
      <c r="E1088" s="38">
        <v>-13.513857214557907</v>
      </c>
      <c r="F1088">
        <v>788</v>
      </c>
      <c r="G1088">
        <v>999</v>
      </c>
      <c r="H1088" s="112">
        <v>211</v>
      </c>
      <c r="I1088" s="51"/>
    </row>
    <row r="1089" spans="1:9" x14ac:dyDescent="0.3">
      <c r="A1089" s="48" t="s">
        <v>3018</v>
      </c>
      <c r="B1089" t="s">
        <v>1042</v>
      </c>
      <c r="C1089" t="s">
        <v>3591</v>
      </c>
      <c r="D1089" t="s">
        <v>1373</v>
      </c>
      <c r="E1089" s="38">
        <v>-13.513857214557907</v>
      </c>
      <c r="F1089">
        <v>788</v>
      </c>
      <c r="G1089">
        <v>999</v>
      </c>
      <c r="H1089" s="112">
        <v>211</v>
      </c>
      <c r="I1089" s="51"/>
    </row>
    <row r="1090" spans="1:9" x14ac:dyDescent="0.3">
      <c r="A1090" s="48" t="s">
        <v>16711</v>
      </c>
      <c r="B1090" t="s">
        <v>16712</v>
      </c>
      <c r="C1090" t="s">
        <v>1446</v>
      </c>
      <c r="D1090" t="s">
        <v>1373</v>
      </c>
      <c r="E1090" s="38">
        <v>-13.513857214557907</v>
      </c>
      <c r="F1090">
        <v>788</v>
      </c>
      <c r="G1090">
        <v>999</v>
      </c>
      <c r="H1090" s="112">
        <v>211</v>
      </c>
      <c r="I1090" s="51"/>
    </row>
    <row r="1091" spans="1:9" x14ac:dyDescent="0.3">
      <c r="A1091" s="26" t="s">
        <v>3054</v>
      </c>
      <c r="B1091" t="s">
        <v>971</v>
      </c>
      <c r="C1091" t="s">
        <v>3591</v>
      </c>
      <c r="D1091" t="s">
        <v>1373</v>
      </c>
      <c r="E1091" s="38">
        <v>-13.513857214557907</v>
      </c>
      <c r="F1091">
        <v>788</v>
      </c>
      <c r="G1091">
        <v>999</v>
      </c>
      <c r="H1091" s="112">
        <v>211</v>
      </c>
      <c r="I1091" s="51"/>
    </row>
    <row r="1092" spans="1:9" x14ac:dyDescent="0.3">
      <c r="A1092" s="26" t="s">
        <v>3517</v>
      </c>
      <c r="B1092" t="s">
        <v>143</v>
      </c>
      <c r="C1092" t="s">
        <v>1446</v>
      </c>
      <c r="D1092" t="s">
        <v>1373</v>
      </c>
      <c r="E1092" s="38">
        <v>-13.513857214557907</v>
      </c>
      <c r="F1092">
        <v>788</v>
      </c>
      <c r="G1092">
        <v>999</v>
      </c>
      <c r="H1092" s="112">
        <v>211</v>
      </c>
      <c r="I1092" s="51"/>
    </row>
    <row r="1093" spans="1:9" x14ac:dyDescent="0.3">
      <c r="A1093" s="26" t="s">
        <v>3082</v>
      </c>
      <c r="B1093" t="s">
        <v>12</v>
      </c>
      <c r="C1093" t="s">
        <v>3591</v>
      </c>
      <c r="D1093" t="s">
        <v>1373</v>
      </c>
      <c r="E1093" s="38">
        <v>-13.513857214557907</v>
      </c>
      <c r="F1093">
        <v>788</v>
      </c>
      <c r="G1093">
        <v>999</v>
      </c>
      <c r="H1093" s="112">
        <v>211</v>
      </c>
      <c r="I1093" s="51"/>
    </row>
    <row r="1094" spans="1:9" x14ac:dyDescent="0.3">
      <c r="A1094" s="26" t="s">
        <v>3086</v>
      </c>
      <c r="B1094" t="s">
        <v>1112</v>
      </c>
      <c r="C1094" t="s">
        <v>3591</v>
      </c>
      <c r="D1094" t="s">
        <v>1373</v>
      </c>
      <c r="E1094" s="38">
        <v>-13.513857214557907</v>
      </c>
      <c r="F1094">
        <v>788</v>
      </c>
      <c r="G1094">
        <v>999</v>
      </c>
      <c r="H1094" s="112">
        <v>211</v>
      </c>
      <c r="I1094" s="51"/>
    </row>
    <row r="1095" spans="1:9" x14ac:dyDescent="0.3">
      <c r="A1095" s="48" t="s">
        <v>3093</v>
      </c>
      <c r="B1095" t="s">
        <v>1027</v>
      </c>
      <c r="C1095" t="s">
        <v>3591</v>
      </c>
      <c r="D1095" t="s">
        <v>1373</v>
      </c>
      <c r="E1095" s="38">
        <v>-13.513857214557907</v>
      </c>
      <c r="F1095">
        <v>788</v>
      </c>
      <c r="G1095">
        <v>999</v>
      </c>
      <c r="H1095" s="112">
        <v>211</v>
      </c>
      <c r="I1095" s="51"/>
    </row>
    <row r="1096" spans="1:9" x14ac:dyDescent="0.3">
      <c r="A1096" s="48" t="s">
        <v>3097</v>
      </c>
      <c r="B1096" t="s">
        <v>1141</v>
      </c>
      <c r="C1096" t="s">
        <v>1392</v>
      </c>
      <c r="D1096" t="s">
        <v>1373</v>
      </c>
      <c r="E1096" s="38">
        <v>-13.513857214557907</v>
      </c>
      <c r="F1096">
        <v>788</v>
      </c>
      <c r="G1096">
        <v>999</v>
      </c>
      <c r="H1096" s="112">
        <v>211</v>
      </c>
      <c r="I1096" s="51"/>
    </row>
    <row r="1097" spans="1:9" x14ac:dyDescent="0.3">
      <c r="A1097" s="48" t="s">
        <v>16766</v>
      </c>
      <c r="B1097" t="s">
        <v>16767</v>
      </c>
      <c r="C1097" t="s">
        <v>1379</v>
      </c>
      <c r="D1097" t="s">
        <v>1373</v>
      </c>
      <c r="E1097" s="38">
        <v>-13.513857214557907</v>
      </c>
      <c r="F1097">
        <v>788</v>
      </c>
      <c r="G1097">
        <v>999</v>
      </c>
      <c r="H1097" s="112">
        <v>211</v>
      </c>
      <c r="I1097" s="51"/>
    </row>
    <row r="1098" spans="1:9" x14ac:dyDescent="0.3">
      <c r="A1098" s="73" t="s">
        <v>19876</v>
      </c>
      <c r="B1098" t="s">
        <v>17235</v>
      </c>
      <c r="C1098" t="s">
        <v>1376</v>
      </c>
      <c r="D1098" t="s">
        <v>1373</v>
      </c>
      <c r="E1098" s="38">
        <v>-13.513857214557907</v>
      </c>
      <c r="F1098">
        <v>788</v>
      </c>
      <c r="G1098">
        <v>999</v>
      </c>
      <c r="H1098" s="112">
        <v>211</v>
      </c>
      <c r="I1098" s="51"/>
    </row>
    <row r="1099" spans="1:9" x14ac:dyDescent="0.3">
      <c r="A1099" s="134" t="s">
        <v>3156</v>
      </c>
      <c r="B1099" t="s">
        <v>910</v>
      </c>
      <c r="C1099" t="s">
        <v>3591</v>
      </c>
      <c r="D1099" t="s">
        <v>1373</v>
      </c>
      <c r="E1099" s="38">
        <v>-13.513857214557907</v>
      </c>
      <c r="F1099">
        <v>788</v>
      </c>
      <c r="G1099">
        <v>999</v>
      </c>
      <c r="H1099" s="112">
        <v>211</v>
      </c>
      <c r="I1099" s="51"/>
    </row>
    <row r="1100" spans="1:9" x14ac:dyDescent="0.3">
      <c r="A1100" s="48" t="s">
        <v>3160</v>
      </c>
      <c r="B1100" t="s">
        <v>1351</v>
      </c>
      <c r="C1100" t="s">
        <v>3591</v>
      </c>
      <c r="D1100" t="s">
        <v>1373</v>
      </c>
      <c r="E1100" s="38">
        <v>-13.513857214557907</v>
      </c>
      <c r="F1100">
        <v>788</v>
      </c>
      <c r="G1100">
        <v>999</v>
      </c>
      <c r="H1100" s="112">
        <v>211</v>
      </c>
      <c r="I1100" s="51"/>
    </row>
    <row r="1101" spans="1:9" x14ac:dyDescent="0.3">
      <c r="A1101" s="178" t="s">
        <v>3169</v>
      </c>
      <c r="B1101" t="s">
        <v>1051</v>
      </c>
      <c r="C1101" t="s">
        <v>3591</v>
      </c>
      <c r="D1101" t="s">
        <v>1373</v>
      </c>
      <c r="E1101" s="38">
        <v>-13.513857214557907</v>
      </c>
      <c r="F1101">
        <v>788</v>
      </c>
      <c r="G1101">
        <v>999</v>
      </c>
      <c r="H1101" s="112">
        <v>211</v>
      </c>
      <c r="I1101" s="51"/>
    </row>
    <row r="1102" spans="1:9" x14ac:dyDescent="0.3">
      <c r="A1102" s="178" t="s">
        <v>3193</v>
      </c>
      <c r="B1102" t="s">
        <v>891</v>
      </c>
      <c r="C1102" t="s">
        <v>3591</v>
      </c>
      <c r="D1102" t="s">
        <v>1373</v>
      </c>
      <c r="E1102" s="38">
        <v>-13.513857214557907</v>
      </c>
      <c r="F1102">
        <v>788</v>
      </c>
      <c r="G1102">
        <v>999</v>
      </c>
      <c r="H1102" s="112">
        <v>211</v>
      </c>
      <c r="I1102" s="51"/>
    </row>
    <row r="1103" spans="1:9" x14ac:dyDescent="0.3">
      <c r="A1103" t="s">
        <v>3224</v>
      </c>
      <c r="B1103" t="s">
        <v>1242</v>
      </c>
      <c r="C1103" t="s">
        <v>1439</v>
      </c>
      <c r="D1103" t="s">
        <v>1373</v>
      </c>
      <c r="E1103" s="38">
        <v>-13.513857214557907</v>
      </c>
      <c r="F1103">
        <v>788</v>
      </c>
      <c r="G1103">
        <v>999</v>
      </c>
      <c r="H1103" s="112">
        <v>211</v>
      </c>
      <c r="I1103" s="51"/>
    </row>
    <row r="1104" spans="1:9" x14ac:dyDescent="0.3">
      <c r="A1104" s="178" t="s">
        <v>3528</v>
      </c>
      <c r="B1104" t="s">
        <v>922</v>
      </c>
      <c r="C1104" t="s">
        <v>3591</v>
      </c>
      <c r="D1104" t="s">
        <v>1373</v>
      </c>
      <c r="E1104" s="38">
        <v>-13.513857214557907</v>
      </c>
      <c r="F1104">
        <v>788</v>
      </c>
      <c r="G1104">
        <v>999</v>
      </c>
      <c r="H1104" s="112">
        <v>211</v>
      </c>
      <c r="I1104" s="51"/>
    </row>
    <row r="1105" spans="1:9" x14ac:dyDescent="0.3">
      <c r="A1105" s="178" t="s">
        <v>3266</v>
      </c>
      <c r="B1105" t="s">
        <v>1355</v>
      </c>
      <c r="C1105" t="s">
        <v>3591</v>
      </c>
      <c r="D1105" t="s">
        <v>1373</v>
      </c>
      <c r="E1105" s="38">
        <v>-13.513857214557907</v>
      </c>
      <c r="F1105">
        <v>788</v>
      </c>
      <c r="G1105">
        <v>999</v>
      </c>
      <c r="H1105" s="112">
        <v>211</v>
      </c>
      <c r="I1105" s="51"/>
    </row>
    <row r="1106" spans="1:9" x14ac:dyDescent="0.3">
      <c r="A1106" s="178" t="s">
        <v>4956</v>
      </c>
      <c r="B1106" t="s">
        <v>903</v>
      </c>
      <c r="C1106" t="s">
        <v>3591</v>
      </c>
      <c r="D1106" t="s">
        <v>1373</v>
      </c>
      <c r="E1106" s="38">
        <v>-13.513857214557907</v>
      </c>
      <c r="F1106">
        <v>788</v>
      </c>
      <c r="G1106">
        <v>999</v>
      </c>
      <c r="H1106" s="112">
        <v>211</v>
      </c>
      <c r="I1106" s="51"/>
    </row>
    <row r="1107" spans="1:9" x14ac:dyDescent="0.3">
      <c r="A1107" s="178" t="s">
        <v>3288</v>
      </c>
      <c r="B1107" t="s">
        <v>1246</v>
      </c>
      <c r="C1107" t="s">
        <v>3591</v>
      </c>
      <c r="D1107" t="s">
        <v>1373</v>
      </c>
      <c r="E1107" s="38">
        <v>-13.513857214557907</v>
      </c>
      <c r="F1107">
        <v>788</v>
      </c>
      <c r="G1107">
        <v>999</v>
      </c>
      <c r="H1107" s="112">
        <v>211</v>
      </c>
      <c r="I1107" s="51"/>
    </row>
    <row r="1108" spans="1:9" x14ac:dyDescent="0.3">
      <c r="A1108" s="178" t="s">
        <v>3308</v>
      </c>
      <c r="B1108" t="s">
        <v>705</v>
      </c>
      <c r="C1108" t="s">
        <v>3591</v>
      </c>
      <c r="D1108" t="s">
        <v>1373</v>
      </c>
      <c r="E1108" s="38">
        <v>-13.513857214557907</v>
      </c>
      <c r="F1108">
        <v>788</v>
      </c>
      <c r="G1108">
        <v>999</v>
      </c>
      <c r="H1108" s="112">
        <v>211</v>
      </c>
      <c r="I1108" s="51"/>
    </row>
    <row r="1109" spans="1:9" x14ac:dyDescent="0.3">
      <c r="A1109" t="s">
        <v>3310</v>
      </c>
      <c r="B1109" t="s">
        <v>1086</v>
      </c>
      <c r="C1109" t="s">
        <v>3591</v>
      </c>
      <c r="D1109" t="s">
        <v>1373</v>
      </c>
      <c r="E1109" s="38">
        <v>-13.513857214557907</v>
      </c>
      <c r="F1109">
        <v>788</v>
      </c>
      <c r="G1109">
        <v>999</v>
      </c>
      <c r="H1109" s="112">
        <v>211</v>
      </c>
      <c r="I1109" s="51"/>
    </row>
    <row r="1110" spans="1:9" x14ac:dyDescent="0.3">
      <c r="A1110" s="178" t="s">
        <v>3316</v>
      </c>
      <c r="B1110" t="s">
        <v>1019</v>
      </c>
      <c r="C1110" t="s">
        <v>3591</v>
      </c>
      <c r="D1110" t="s">
        <v>1373</v>
      </c>
      <c r="E1110" s="38">
        <v>-13.513857214557907</v>
      </c>
      <c r="F1110">
        <v>788</v>
      </c>
      <c r="G1110">
        <v>999</v>
      </c>
      <c r="H1110" s="112">
        <v>211</v>
      </c>
      <c r="I1110" s="51"/>
    </row>
    <row r="1111" spans="1:9" x14ac:dyDescent="0.3">
      <c r="A1111" t="s">
        <v>3317</v>
      </c>
      <c r="B1111" t="s">
        <v>948</v>
      </c>
      <c r="C1111" t="s">
        <v>3591</v>
      </c>
      <c r="D1111" t="s">
        <v>1373</v>
      </c>
      <c r="E1111" s="38">
        <v>-13.513857214557907</v>
      </c>
      <c r="F1111">
        <v>788</v>
      </c>
      <c r="G1111">
        <v>999</v>
      </c>
      <c r="H1111" s="112">
        <v>211</v>
      </c>
      <c r="I1111" s="51"/>
    </row>
    <row r="1112" spans="1:9" x14ac:dyDescent="0.3">
      <c r="A1112" t="s">
        <v>4996</v>
      </c>
      <c r="B1112" t="s">
        <v>1314</v>
      </c>
      <c r="C1112" t="s">
        <v>3591</v>
      </c>
      <c r="D1112" t="s">
        <v>1373</v>
      </c>
      <c r="E1112" s="38">
        <v>-13.513857214557907</v>
      </c>
      <c r="F1112">
        <v>788</v>
      </c>
      <c r="G1112">
        <v>999</v>
      </c>
      <c r="H1112" s="112">
        <v>211</v>
      </c>
      <c r="I1112" s="51"/>
    </row>
    <row r="1113" spans="1:9" x14ac:dyDescent="0.3">
      <c r="A1113" s="178" t="s">
        <v>3324</v>
      </c>
      <c r="B1113" t="s">
        <v>1240</v>
      </c>
      <c r="C1113" t="s">
        <v>3591</v>
      </c>
      <c r="D1113" t="s">
        <v>1373</v>
      </c>
      <c r="E1113" s="38">
        <v>-13.513857214557907</v>
      </c>
      <c r="F1113">
        <v>788</v>
      </c>
      <c r="G1113">
        <v>999</v>
      </c>
      <c r="H1113" s="112">
        <v>211</v>
      </c>
      <c r="I1113" s="51"/>
    </row>
    <row r="1114" spans="1:9" x14ac:dyDescent="0.3">
      <c r="A1114" s="118" t="s">
        <v>3329</v>
      </c>
      <c r="B1114" t="s">
        <v>1337</v>
      </c>
      <c r="C1114" t="s">
        <v>3591</v>
      </c>
      <c r="D1114" t="s">
        <v>1373</v>
      </c>
      <c r="E1114" s="38">
        <v>-13.513857214557907</v>
      </c>
      <c r="F1114">
        <v>788</v>
      </c>
      <c r="G1114">
        <v>999</v>
      </c>
      <c r="H1114" s="112">
        <v>211</v>
      </c>
      <c r="I1114" s="51"/>
    </row>
    <row r="1115" spans="1:9" x14ac:dyDescent="0.3">
      <c r="A1115" s="178" t="s">
        <v>3341</v>
      </c>
      <c r="B1115" t="s">
        <v>977</v>
      </c>
      <c r="C1115" t="s">
        <v>3591</v>
      </c>
      <c r="D1115" t="s">
        <v>1373</v>
      </c>
      <c r="E1115" s="38">
        <v>-13.513857214557907</v>
      </c>
      <c r="F1115">
        <v>788</v>
      </c>
      <c r="G1115">
        <v>999</v>
      </c>
      <c r="H1115" s="112">
        <v>211</v>
      </c>
      <c r="I1115" s="51"/>
    </row>
    <row r="1116" spans="1:9" x14ac:dyDescent="0.3">
      <c r="A1116" t="s">
        <v>17061</v>
      </c>
      <c r="B1116" t="s">
        <v>15453</v>
      </c>
      <c r="C1116" t="s">
        <v>1531</v>
      </c>
      <c r="D1116" t="s">
        <v>1373</v>
      </c>
      <c r="E1116" s="38">
        <v>-13.513857214557907</v>
      </c>
      <c r="F1116">
        <v>788</v>
      </c>
      <c r="G1116">
        <v>749.43</v>
      </c>
      <c r="H1116" s="112">
        <v>-38.57000000000005</v>
      </c>
      <c r="I1116" s="51"/>
    </row>
    <row r="1117" spans="1:9" x14ac:dyDescent="0.3">
      <c r="A1117" s="178" t="s">
        <v>3344</v>
      </c>
      <c r="B1117" t="s">
        <v>1239</v>
      </c>
      <c r="C1117" t="s">
        <v>3591</v>
      </c>
      <c r="D1117" t="s">
        <v>1373</v>
      </c>
      <c r="E1117" s="38">
        <v>-13.513857214557907</v>
      </c>
      <c r="F1117">
        <v>788</v>
      </c>
      <c r="G1117">
        <v>999</v>
      </c>
      <c r="H1117" s="112">
        <v>211</v>
      </c>
      <c r="I1117" s="51"/>
    </row>
    <row r="1118" spans="1:9" x14ac:dyDescent="0.3">
      <c r="A1118" s="178" t="s">
        <v>3375</v>
      </c>
      <c r="B1118" t="s">
        <v>1203</v>
      </c>
      <c r="C1118" t="s">
        <v>3591</v>
      </c>
      <c r="D1118" t="s">
        <v>1373</v>
      </c>
      <c r="E1118" s="38">
        <v>-13.513857214557907</v>
      </c>
      <c r="F1118">
        <v>788</v>
      </c>
      <c r="G1118">
        <v>999</v>
      </c>
      <c r="H1118" s="112">
        <v>211</v>
      </c>
      <c r="I1118" s="51"/>
    </row>
    <row r="1119" spans="1:9" x14ac:dyDescent="0.3">
      <c r="A1119" s="178" t="s">
        <v>14624</v>
      </c>
      <c r="B1119" t="s">
        <v>14248</v>
      </c>
      <c r="C1119" t="s">
        <v>1398</v>
      </c>
      <c r="D1119" t="s">
        <v>1373</v>
      </c>
      <c r="E1119" s="38">
        <v>-13.513857214557907</v>
      </c>
      <c r="F1119">
        <v>788</v>
      </c>
      <c r="G1119">
        <v>999</v>
      </c>
      <c r="H1119" s="112">
        <v>211</v>
      </c>
      <c r="I1119" s="51"/>
    </row>
    <row r="1120" spans="1:9" x14ac:dyDescent="0.3">
      <c r="A1120" s="178" t="s">
        <v>12015</v>
      </c>
      <c r="B1120" t="s">
        <v>11293</v>
      </c>
      <c r="C1120" t="s">
        <v>1531</v>
      </c>
      <c r="D1120" t="s">
        <v>1373</v>
      </c>
      <c r="E1120" s="38">
        <v>-13.513857214557907</v>
      </c>
      <c r="F1120">
        <v>788</v>
      </c>
      <c r="G1120">
        <v>999</v>
      </c>
      <c r="H1120" s="112">
        <v>211</v>
      </c>
      <c r="I1120" s="51"/>
    </row>
    <row r="1121" spans="1:9" x14ac:dyDescent="0.3">
      <c r="A1121" s="178" t="s">
        <v>2062</v>
      </c>
      <c r="B1121" t="s">
        <v>1221</v>
      </c>
      <c r="C1121" t="s">
        <v>1372</v>
      </c>
      <c r="D1121" t="s">
        <v>1373</v>
      </c>
      <c r="E1121" s="38">
        <v>-13.513857214557907</v>
      </c>
      <c r="F1121">
        <v>788</v>
      </c>
      <c r="G1121">
        <v>999</v>
      </c>
      <c r="H1121" s="112">
        <v>211</v>
      </c>
      <c r="I1121" s="51"/>
    </row>
    <row r="1122" spans="1:9" x14ac:dyDescent="0.3">
      <c r="A1122" s="178" t="s">
        <v>14049</v>
      </c>
      <c r="B1122" t="s">
        <v>14043</v>
      </c>
      <c r="C1122" t="s">
        <v>1386</v>
      </c>
      <c r="D1122" t="s">
        <v>1373</v>
      </c>
      <c r="E1122" s="38">
        <v>-13.513857214557907</v>
      </c>
      <c r="F1122">
        <v>788</v>
      </c>
      <c r="G1122">
        <v>999</v>
      </c>
      <c r="H1122" s="112">
        <v>211</v>
      </c>
      <c r="I1122" s="51"/>
    </row>
    <row r="1123" spans="1:9" x14ac:dyDescent="0.3">
      <c r="A1123" s="178" t="s">
        <v>15490</v>
      </c>
      <c r="B1123" t="s">
        <v>15491</v>
      </c>
      <c r="C1123" t="s">
        <v>1464</v>
      </c>
      <c r="D1123" t="s">
        <v>1373</v>
      </c>
      <c r="E1123" s="38">
        <v>-13.513857214557907</v>
      </c>
      <c r="F1123">
        <v>788</v>
      </c>
      <c r="G1123">
        <v>999</v>
      </c>
      <c r="H1123" s="112">
        <v>211</v>
      </c>
      <c r="I1123" s="51"/>
    </row>
    <row r="1124" spans="1:9" x14ac:dyDescent="0.3">
      <c r="A1124" s="178" t="s">
        <v>12683</v>
      </c>
      <c r="B1124" t="s">
        <v>11759</v>
      </c>
      <c r="C1124" t="s">
        <v>3591</v>
      </c>
      <c r="D1124" t="s">
        <v>1373</v>
      </c>
      <c r="E1124" s="38">
        <v>-13.513857214557907</v>
      </c>
      <c r="F1124">
        <v>788</v>
      </c>
      <c r="G1124">
        <v>999</v>
      </c>
      <c r="H1124" s="112">
        <v>211</v>
      </c>
      <c r="I1124" s="51"/>
    </row>
    <row r="1125" spans="1:9" x14ac:dyDescent="0.3">
      <c r="A1125" s="178" t="s">
        <v>3464</v>
      </c>
      <c r="B1125" t="s">
        <v>1344</v>
      </c>
      <c r="C1125" t="s">
        <v>1565</v>
      </c>
      <c r="D1125" t="s">
        <v>1373</v>
      </c>
      <c r="E1125" s="38">
        <v>-13.513857214557907</v>
      </c>
      <c r="F1125">
        <v>788</v>
      </c>
      <c r="G1125">
        <v>999</v>
      </c>
      <c r="H1125" s="112">
        <v>211</v>
      </c>
      <c r="I1125" s="51"/>
    </row>
    <row r="1126" spans="1:9" x14ac:dyDescent="0.3">
      <c r="A1126" s="178" t="s">
        <v>1404</v>
      </c>
      <c r="B1126" t="s">
        <v>1236</v>
      </c>
      <c r="C1126" t="s">
        <v>3591</v>
      </c>
      <c r="D1126" t="s">
        <v>1373</v>
      </c>
      <c r="E1126" s="38">
        <v>-13.513857214557907</v>
      </c>
      <c r="F1126">
        <v>788</v>
      </c>
      <c r="G1126">
        <v>999</v>
      </c>
      <c r="H1126" s="112">
        <v>211</v>
      </c>
      <c r="I1126" s="51"/>
    </row>
    <row r="1127" spans="1:9" x14ac:dyDescent="0.3">
      <c r="A1127" s="178" t="s">
        <v>15512</v>
      </c>
      <c r="B1127" t="s">
        <v>14202</v>
      </c>
      <c r="C1127" t="s">
        <v>1405</v>
      </c>
      <c r="D1127" t="s">
        <v>1373</v>
      </c>
      <c r="E1127" s="38">
        <v>-13.513857214557907</v>
      </c>
      <c r="F1127">
        <v>788</v>
      </c>
      <c r="G1127">
        <v>999</v>
      </c>
      <c r="H1127" s="112">
        <v>211</v>
      </c>
      <c r="I1127" s="51"/>
    </row>
    <row r="1128" spans="1:9" x14ac:dyDescent="0.3">
      <c r="A1128" s="178" t="s">
        <v>1412</v>
      </c>
      <c r="B1128" t="s">
        <v>882</v>
      </c>
      <c r="C1128" t="s">
        <v>1398</v>
      </c>
      <c r="D1128" t="s">
        <v>1373</v>
      </c>
      <c r="E1128" s="38">
        <v>-13.513857214557907</v>
      </c>
      <c r="F1128">
        <v>788</v>
      </c>
      <c r="G1128">
        <v>999</v>
      </c>
      <c r="H1128" s="112">
        <v>211</v>
      </c>
      <c r="I1128" s="51"/>
    </row>
    <row r="1129" spans="1:9" x14ac:dyDescent="0.3">
      <c r="A1129" s="178" t="s">
        <v>10318</v>
      </c>
      <c r="B1129" t="s">
        <v>10319</v>
      </c>
      <c r="C1129" t="s">
        <v>1402</v>
      </c>
      <c r="D1129" t="s">
        <v>1373</v>
      </c>
      <c r="E1129" s="38">
        <v>-13.513857214557907</v>
      </c>
      <c r="F1129">
        <v>788</v>
      </c>
      <c r="G1129">
        <v>999</v>
      </c>
      <c r="H1129" s="112">
        <v>211</v>
      </c>
      <c r="I1129" s="51"/>
    </row>
    <row r="1130" spans="1:9" x14ac:dyDescent="0.3">
      <c r="A1130" s="178" t="s">
        <v>12259</v>
      </c>
      <c r="B1130" t="s">
        <v>11234</v>
      </c>
      <c r="C1130" t="s">
        <v>3591</v>
      </c>
      <c r="D1130" t="s">
        <v>1373</v>
      </c>
      <c r="E1130" s="38">
        <v>-13.513857214557907</v>
      </c>
      <c r="F1130">
        <v>788</v>
      </c>
      <c r="G1130">
        <v>999</v>
      </c>
      <c r="H1130" s="112">
        <v>211</v>
      </c>
      <c r="I1130" s="51"/>
    </row>
    <row r="1131" spans="1:9" x14ac:dyDescent="0.3">
      <c r="A1131" s="178" t="s">
        <v>1455</v>
      </c>
      <c r="B1131" t="s">
        <v>1001</v>
      </c>
      <c r="C1131" t="s">
        <v>3591</v>
      </c>
      <c r="D1131" t="s">
        <v>1373</v>
      </c>
      <c r="E1131" s="38">
        <v>-13.513857214557907</v>
      </c>
      <c r="F1131">
        <v>788</v>
      </c>
      <c r="G1131">
        <v>999</v>
      </c>
      <c r="H1131" s="112">
        <v>211</v>
      </c>
      <c r="I1131" s="51"/>
    </row>
    <row r="1132" spans="1:9" x14ac:dyDescent="0.3">
      <c r="A1132" s="178" t="s">
        <v>20287</v>
      </c>
      <c r="B1132" t="s">
        <v>20288</v>
      </c>
      <c r="C1132" t="s">
        <v>1565</v>
      </c>
      <c r="D1132" t="s">
        <v>1373</v>
      </c>
      <c r="E1132" s="38">
        <v>-13.513857214557907</v>
      </c>
      <c r="F1132">
        <v>788</v>
      </c>
      <c r="G1132">
        <v>654.45000000000005</v>
      </c>
      <c r="H1132" s="112">
        <v>-133.54999999999995</v>
      </c>
      <c r="I1132" s="51"/>
    </row>
    <row r="1133" spans="1:9" x14ac:dyDescent="0.3">
      <c r="A1133" s="178" t="s">
        <v>9700</v>
      </c>
      <c r="B1133" t="s">
        <v>9701</v>
      </c>
      <c r="C1133" t="s">
        <v>1464</v>
      </c>
      <c r="D1133" t="s">
        <v>1373</v>
      </c>
      <c r="E1133" s="38">
        <v>-13.513857214557907</v>
      </c>
      <c r="F1133">
        <v>788</v>
      </c>
      <c r="G1133">
        <v>999</v>
      </c>
      <c r="H1133" s="112">
        <v>211</v>
      </c>
      <c r="I1133" s="51"/>
    </row>
    <row r="1134" spans="1:9" x14ac:dyDescent="0.3">
      <c r="A1134" s="178" t="s">
        <v>13650</v>
      </c>
      <c r="B1134" t="s">
        <v>11754</v>
      </c>
      <c r="C1134" t="s">
        <v>1426</v>
      </c>
      <c r="D1134" t="s">
        <v>1373</v>
      </c>
      <c r="E1134" s="38">
        <v>-13.513857214557907</v>
      </c>
      <c r="F1134">
        <v>788</v>
      </c>
      <c r="G1134">
        <v>999</v>
      </c>
      <c r="H1134" s="112">
        <v>211</v>
      </c>
      <c r="I1134" s="51"/>
    </row>
    <row r="1135" spans="1:9" x14ac:dyDescent="0.3">
      <c r="A1135" s="178" t="s">
        <v>11840</v>
      </c>
      <c r="B1135" t="s">
        <v>11361</v>
      </c>
      <c r="C1135" t="s">
        <v>1372</v>
      </c>
      <c r="D1135" t="s">
        <v>1373</v>
      </c>
      <c r="E1135" s="38">
        <v>-13.513857214557907</v>
      </c>
      <c r="F1135">
        <v>788</v>
      </c>
      <c r="G1135">
        <v>999</v>
      </c>
      <c r="H1135" s="112">
        <v>211</v>
      </c>
      <c r="I1135" s="51"/>
    </row>
    <row r="1136" spans="1:9" x14ac:dyDescent="0.3">
      <c r="A1136" s="178" t="s">
        <v>1513</v>
      </c>
      <c r="B1136" t="s">
        <v>788</v>
      </c>
      <c r="C1136" t="s">
        <v>3591</v>
      </c>
      <c r="D1136" t="s">
        <v>1373</v>
      </c>
      <c r="E1136" s="38">
        <v>-13.513857214557907</v>
      </c>
      <c r="F1136">
        <v>788</v>
      </c>
      <c r="G1136">
        <v>999</v>
      </c>
      <c r="H1136" s="112">
        <v>211</v>
      </c>
      <c r="I1136" s="51"/>
    </row>
    <row r="1137" spans="1:9" x14ac:dyDescent="0.3">
      <c r="A1137" s="213" t="s">
        <v>13653</v>
      </c>
      <c r="B1137" t="s">
        <v>11334</v>
      </c>
      <c r="C1137" t="s">
        <v>1509</v>
      </c>
      <c r="D1137" t="s">
        <v>1373</v>
      </c>
      <c r="E1137" s="38">
        <v>-13.513857214557907</v>
      </c>
      <c r="F1137">
        <v>788</v>
      </c>
      <c r="G1137">
        <v>999</v>
      </c>
      <c r="H1137" s="112">
        <v>211</v>
      </c>
      <c r="I1137" s="51"/>
    </row>
    <row r="1138" spans="1:9" x14ac:dyDescent="0.3">
      <c r="A1138" s="213" t="s">
        <v>13656</v>
      </c>
      <c r="B1138" t="s">
        <v>11730</v>
      </c>
      <c r="C1138" t="s">
        <v>3591</v>
      </c>
      <c r="D1138" t="s">
        <v>1373</v>
      </c>
      <c r="E1138" s="38">
        <v>-13.513857214557907</v>
      </c>
      <c r="F1138">
        <v>788</v>
      </c>
      <c r="G1138">
        <v>999</v>
      </c>
      <c r="H1138" s="112">
        <v>211</v>
      </c>
      <c r="I1138" s="51"/>
    </row>
    <row r="1139" spans="1:9" x14ac:dyDescent="0.3">
      <c r="A1139" s="178" t="s">
        <v>13284</v>
      </c>
      <c r="B1139" t="s">
        <v>11259</v>
      </c>
      <c r="C1139" t="s">
        <v>1481</v>
      </c>
      <c r="D1139" t="s">
        <v>1373</v>
      </c>
      <c r="E1139" s="38">
        <v>-13.513857214557907</v>
      </c>
      <c r="F1139">
        <v>788</v>
      </c>
      <c r="G1139">
        <v>999</v>
      </c>
      <c r="H1139" s="112">
        <v>211</v>
      </c>
      <c r="I1139" s="51"/>
    </row>
    <row r="1140" spans="1:9" x14ac:dyDescent="0.3">
      <c r="A1140" s="178" t="s">
        <v>8246</v>
      </c>
      <c r="B1140" t="s">
        <v>8384</v>
      </c>
      <c r="C1140" t="s">
        <v>1526</v>
      </c>
      <c r="D1140" t="s">
        <v>1373</v>
      </c>
      <c r="E1140" s="38">
        <v>-13.513857214557907</v>
      </c>
      <c r="F1140">
        <v>788</v>
      </c>
      <c r="G1140">
        <v>999</v>
      </c>
      <c r="H1140" s="112">
        <v>211</v>
      </c>
      <c r="I1140" s="51"/>
    </row>
    <row r="1141" spans="1:9" x14ac:dyDescent="0.3">
      <c r="A1141" s="178" t="s">
        <v>13659</v>
      </c>
      <c r="B1141" t="s">
        <v>13660</v>
      </c>
      <c r="C1141" t="s">
        <v>3591</v>
      </c>
      <c r="D1141" t="s">
        <v>1373</v>
      </c>
      <c r="E1141" s="38">
        <v>-13.513857214557907</v>
      </c>
      <c r="F1141">
        <v>788</v>
      </c>
      <c r="G1141">
        <v>999</v>
      </c>
      <c r="H1141" s="112">
        <v>211</v>
      </c>
      <c r="I1141" s="51"/>
    </row>
    <row r="1142" spans="1:9" x14ac:dyDescent="0.3">
      <c r="A1142" s="178" t="s">
        <v>12930</v>
      </c>
      <c r="B1142" t="s">
        <v>11263</v>
      </c>
      <c r="C1142" t="s">
        <v>1449</v>
      </c>
      <c r="D1142" t="s">
        <v>1373</v>
      </c>
      <c r="E1142" s="38">
        <v>-13.513857214557907</v>
      </c>
      <c r="F1142">
        <v>788</v>
      </c>
      <c r="G1142">
        <v>999</v>
      </c>
      <c r="H1142" s="112">
        <v>211</v>
      </c>
      <c r="I1142" s="51"/>
    </row>
    <row r="1143" spans="1:9" x14ac:dyDescent="0.3">
      <c r="A1143" s="178" t="s">
        <v>3672</v>
      </c>
      <c r="B1143" t="s">
        <v>3673</v>
      </c>
      <c r="C1143" t="s">
        <v>3591</v>
      </c>
      <c r="D1143" t="s">
        <v>1373</v>
      </c>
      <c r="E1143" s="38">
        <v>-13.513857214557907</v>
      </c>
      <c r="F1143">
        <v>788</v>
      </c>
      <c r="G1143">
        <v>999</v>
      </c>
      <c r="H1143" s="112">
        <v>211</v>
      </c>
      <c r="I1143" s="51"/>
    </row>
    <row r="1144" spans="1:9" x14ac:dyDescent="0.3">
      <c r="A1144" s="178" t="s">
        <v>1596</v>
      </c>
      <c r="B1144" t="s">
        <v>1085</v>
      </c>
      <c r="C1144" t="s">
        <v>3591</v>
      </c>
      <c r="D1144" t="s">
        <v>1373</v>
      </c>
      <c r="E1144" s="38">
        <v>-13.513857214557907</v>
      </c>
      <c r="F1144">
        <v>788</v>
      </c>
      <c r="G1144">
        <v>999</v>
      </c>
      <c r="H1144" s="112">
        <v>211</v>
      </c>
      <c r="I1144" s="51"/>
    </row>
    <row r="1145" spans="1:9" x14ac:dyDescent="0.3">
      <c r="A1145" s="213" t="s">
        <v>12544</v>
      </c>
      <c r="B1145" t="s">
        <v>11340</v>
      </c>
      <c r="C1145" t="s">
        <v>1446</v>
      </c>
      <c r="D1145" t="s">
        <v>1373</v>
      </c>
      <c r="E1145" s="38">
        <v>-13.513857214557907</v>
      </c>
      <c r="F1145">
        <v>788</v>
      </c>
      <c r="G1145">
        <v>999</v>
      </c>
      <c r="H1145" s="112">
        <v>211</v>
      </c>
      <c r="I1145" s="51"/>
    </row>
    <row r="1146" spans="1:9" x14ac:dyDescent="0.3">
      <c r="A1146" s="178" t="s">
        <v>15662</v>
      </c>
      <c r="B1146" t="s">
        <v>14718</v>
      </c>
      <c r="C1146" t="s">
        <v>1392</v>
      </c>
      <c r="D1146" t="s">
        <v>1373</v>
      </c>
      <c r="E1146" s="38">
        <v>-13.513857214557907</v>
      </c>
      <c r="F1146">
        <v>788</v>
      </c>
      <c r="G1146">
        <v>999</v>
      </c>
      <c r="H1146" s="112">
        <v>211</v>
      </c>
      <c r="I1146" s="51"/>
    </row>
    <row r="1147" spans="1:9" x14ac:dyDescent="0.3">
      <c r="A1147" s="213" t="s">
        <v>13671</v>
      </c>
      <c r="B1147" t="s">
        <v>12961</v>
      </c>
      <c r="C1147" t="s">
        <v>1386</v>
      </c>
      <c r="D1147" t="s">
        <v>1373</v>
      </c>
      <c r="E1147" s="38">
        <v>-13.513857214557907</v>
      </c>
      <c r="F1147">
        <v>788</v>
      </c>
      <c r="G1147">
        <v>999</v>
      </c>
      <c r="H1147" s="112">
        <v>211</v>
      </c>
      <c r="I1147" s="51"/>
    </row>
    <row r="1148" spans="1:9" x14ac:dyDescent="0.3">
      <c r="A1148" s="213" t="s">
        <v>9684</v>
      </c>
      <c r="B1148" t="s">
        <v>9685</v>
      </c>
      <c r="C1148" t="s">
        <v>1449</v>
      </c>
      <c r="D1148" t="s">
        <v>1373</v>
      </c>
      <c r="E1148" s="38">
        <v>-13.513857214557907</v>
      </c>
      <c r="F1148">
        <v>788</v>
      </c>
      <c r="G1148">
        <v>999</v>
      </c>
      <c r="H1148" s="112">
        <v>211</v>
      </c>
      <c r="I1148" s="51"/>
    </row>
    <row r="1149" spans="1:9" x14ac:dyDescent="0.3">
      <c r="A1149" s="213" t="s">
        <v>1623</v>
      </c>
      <c r="B1149" t="s">
        <v>860</v>
      </c>
      <c r="C1149" t="s">
        <v>3591</v>
      </c>
      <c r="D1149" t="s">
        <v>1373</v>
      </c>
      <c r="E1149" s="38">
        <v>-13.513857214557907</v>
      </c>
      <c r="F1149">
        <v>788</v>
      </c>
      <c r="G1149">
        <v>999</v>
      </c>
      <c r="H1149" s="112">
        <v>211</v>
      </c>
      <c r="I1149" s="51"/>
    </row>
    <row r="1150" spans="1:9" x14ac:dyDescent="0.3">
      <c r="A1150" s="178" t="s">
        <v>12264</v>
      </c>
      <c r="B1150" t="s">
        <v>11315</v>
      </c>
      <c r="C1150" t="s">
        <v>1460</v>
      </c>
      <c r="D1150" t="s">
        <v>1373</v>
      </c>
      <c r="E1150" s="38">
        <v>-13.513857214557907</v>
      </c>
      <c r="F1150">
        <v>788</v>
      </c>
      <c r="G1150">
        <v>999</v>
      </c>
      <c r="H1150" s="112">
        <v>211</v>
      </c>
      <c r="I1150" s="51"/>
    </row>
    <row r="1151" spans="1:9" x14ac:dyDescent="0.3">
      <c r="A1151" s="178" t="s">
        <v>5223</v>
      </c>
      <c r="B1151" t="s">
        <v>1330</v>
      </c>
      <c r="C1151" t="s">
        <v>3591</v>
      </c>
      <c r="D1151" t="s">
        <v>1373</v>
      </c>
      <c r="E1151" s="38">
        <v>-13.513857214557907</v>
      </c>
      <c r="F1151">
        <v>788</v>
      </c>
      <c r="G1151">
        <v>999</v>
      </c>
      <c r="H1151" s="112">
        <v>211</v>
      </c>
      <c r="I1151" s="51"/>
    </row>
    <row r="1152" spans="1:9" x14ac:dyDescent="0.3">
      <c r="A1152" s="178" t="s">
        <v>1674</v>
      </c>
      <c r="B1152" t="s">
        <v>1130</v>
      </c>
      <c r="C1152" t="s">
        <v>3591</v>
      </c>
      <c r="D1152" t="s">
        <v>1373</v>
      </c>
      <c r="E1152" s="38">
        <v>-13.513857214557907</v>
      </c>
      <c r="F1152">
        <v>788</v>
      </c>
      <c r="G1152">
        <v>999</v>
      </c>
      <c r="H1152" s="112">
        <v>211</v>
      </c>
      <c r="I1152" s="51"/>
    </row>
    <row r="1153" spans="1:9" x14ac:dyDescent="0.3">
      <c r="A1153" s="178" t="s">
        <v>15727</v>
      </c>
      <c r="B1153" t="s">
        <v>14241</v>
      </c>
      <c r="C1153" t="s">
        <v>1430</v>
      </c>
      <c r="D1153" t="s">
        <v>1373</v>
      </c>
      <c r="E1153" s="38">
        <v>-13.513857214557907</v>
      </c>
      <c r="F1153">
        <v>788</v>
      </c>
      <c r="G1153">
        <v>999</v>
      </c>
      <c r="H1153" s="112">
        <v>211</v>
      </c>
      <c r="I1153" s="51"/>
    </row>
    <row r="1154" spans="1:9" x14ac:dyDescent="0.3">
      <c r="A1154" s="178" t="s">
        <v>1689</v>
      </c>
      <c r="B1154" t="s">
        <v>1124</v>
      </c>
      <c r="C1154" t="s">
        <v>1430</v>
      </c>
      <c r="D1154" t="s">
        <v>1373</v>
      </c>
      <c r="E1154" s="38">
        <v>-13.513857214557907</v>
      </c>
      <c r="F1154">
        <v>788</v>
      </c>
      <c r="G1154">
        <v>999</v>
      </c>
      <c r="H1154" s="112">
        <v>211</v>
      </c>
      <c r="I1154" s="51"/>
    </row>
    <row r="1155" spans="1:9" x14ac:dyDescent="0.3">
      <c r="A1155" s="178" t="s">
        <v>14063</v>
      </c>
      <c r="B1155" t="s">
        <v>14040</v>
      </c>
      <c r="C1155" t="s">
        <v>1405</v>
      </c>
      <c r="D1155" t="s">
        <v>1373</v>
      </c>
      <c r="E1155" s="38">
        <v>-13.513857214557907</v>
      </c>
      <c r="F1155">
        <v>788</v>
      </c>
      <c r="G1155">
        <v>999</v>
      </c>
      <c r="H1155" s="112">
        <v>211</v>
      </c>
      <c r="I1155" s="51"/>
    </row>
    <row r="1156" spans="1:9" x14ac:dyDescent="0.3">
      <c r="A1156" s="178" t="s">
        <v>1719</v>
      </c>
      <c r="B1156" t="s">
        <v>1044</v>
      </c>
      <c r="C1156" t="s">
        <v>1395</v>
      </c>
      <c r="D1156" t="s">
        <v>1373</v>
      </c>
      <c r="E1156" s="38">
        <v>-13.513857214557907</v>
      </c>
      <c r="F1156">
        <v>788</v>
      </c>
      <c r="G1156">
        <v>999</v>
      </c>
      <c r="H1156" s="112">
        <v>211</v>
      </c>
      <c r="I1156" s="51"/>
    </row>
    <row r="1157" spans="1:9" x14ac:dyDescent="0.3">
      <c r="A1157" s="178" t="s">
        <v>1742</v>
      </c>
      <c r="B1157" t="s">
        <v>847</v>
      </c>
      <c r="C1157" t="s">
        <v>3591</v>
      </c>
      <c r="D1157" t="s">
        <v>1373</v>
      </c>
      <c r="E1157" s="38">
        <v>-13.513857214557907</v>
      </c>
      <c r="F1157">
        <v>788</v>
      </c>
      <c r="G1157">
        <v>999</v>
      </c>
      <c r="H1157" s="112">
        <v>211</v>
      </c>
      <c r="I1157" s="51"/>
    </row>
    <row r="1158" spans="1:9" x14ac:dyDescent="0.3">
      <c r="A1158" s="214" t="s">
        <v>1764</v>
      </c>
      <c r="B1158" t="s">
        <v>1021</v>
      </c>
      <c r="C1158" t="s">
        <v>3591</v>
      </c>
      <c r="D1158" t="s">
        <v>1373</v>
      </c>
      <c r="E1158" s="38">
        <v>-13.513857214557907</v>
      </c>
      <c r="F1158">
        <v>788</v>
      </c>
      <c r="G1158">
        <v>999</v>
      </c>
      <c r="H1158" s="112">
        <v>211</v>
      </c>
      <c r="I1158" s="51"/>
    </row>
    <row r="1159" spans="1:9" x14ac:dyDescent="0.3">
      <c r="A1159" s="178" t="s">
        <v>1774</v>
      </c>
      <c r="B1159" t="s">
        <v>1093</v>
      </c>
      <c r="C1159" t="s">
        <v>1405</v>
      </c>
      <c r="D1159" t="s">
        <v>1373</v>
      </c>
      <c r="E1159" s="38">
        <v>-13.513857214557907</v>
      </c>
      <c r="F1159">
        <v>788</v>
      </c>
      <c r="G1159">
        <v>999</v>
      </c>
      <c r="H1159" s="112">
        <v>211</v>
      </c>
      <c r="I1159" s="51"/>
    </row>
    <row r="1160" spans="1:9" x14ac:dyDescent="0.3">
      <c r="A1160" s="178" t="s">
        <v>1778</v>
      </c>
      <c r="B1160" t="s">
        <v>1177</v>
      </c>
      <c r="C1160" t="s">
        <v>3591</v>
      </c>
      <c r="D1160" t="s">
        <v>1373</v>
      </c>
      <c r="E1160" s="38">
        <v>-13.513857214557907</v>
      </c>
      <c r="F1160">
        <v>788</v>
      </c>
      <c r="G1160">
        <v>999</v>
      </c>
      <c r="H1160" s="112">
        <v>211</v>
      </c>
      <c r="I1160" s="51"/>
    </row>
    <row r="1161" spans="1:9" x14ac:dyDescent="0.3">
      <c r="A1161" s="178" t="s">
        <v>12209</v>
      </c>
      <c r="B1161" t="s">
        <v>11212</v>
      </c>
      <c r="C1161" t="s">
        <v>1413</v>
      </c>
      <c r="D1161" t="s">
        <v>1373</v>
      </c>
      <c r="E1161" s="38">
        <v>-13.513857214557907</v>
      </c>
      <c r="F1161">
        <v>788</v>
      </c>
      <c r="G1161">
        <v>999</v>
      </c>
      <c r="H1161" s="112">
        <v>211</v>
      </c>
      <c r="I1161" s="51"/>
    </row>
    <row r="1162" spans="1:9" x14ac:dyDescent="0.3">
      <c r="A1162" s="178" t="s">
        <v>1790</v>
      </c>
      <c r="B1162" t="s">
        <v>708</v>
      </c>
      <c r="C1162" t="s">
        <v>3591</v>
      </c>
      <c r="D1162" t="s">
        <v>1373</v>
      </c>
      <c r="E1162" s="38">
        <v>-13.513857214557907</v>
      </c>
      <c r="F1162">
        <v>788</v>
      </c>
      <c r="G1162">
        <v>999</v>
      </c>
      <c r="H1162" s="112">
        <v>211</v>
      </c>
      <c r="I1162" s="51"/>
    </row>
    <row r="1163" spans="1:9" x14ac:dyDescent="0.3">
      <c r="A1163" s="178" t="s">
        <v>1798</v>
      </c>
      <c r="B1163" t="s">
        <v>905</v>
      </c>
      <c r="C1163" t="s">
        <v>3591</v>
      </c>
      <c r="D1163" t="s">
        <v>1373</v>
      </c>
      <c r="E1163" s="38">
        <v>-13.513857214557907</v>
      </c>
      <c r="F1163">
        <v>788</v>
      </c>
      <c r="G1163">
        <v>999</v>
      </c>
      <c r="H1163" s="112">
        <v>211</v>
      </c>
      <c r="I1163" s="51"/>
    </row>
    <row r="1164" spans="1:9" x14ac:dyDescent="0.3">
      <c r="A1164" s="178" t="s">
        <v>12637</v>
      </c>
      <c r="B1164" t="s">
        <v>11224</v>
      </c>
      <c r="C1164" t="s">
        <v>1430</v>
      </c>
      <c r="D1164" t="s">
        <v>1373</v>
      </c>
      <c r="E1164" s="38">
        <v>-13.513857214557907</v>
      </c>
      <c r="F1164">
        <v>788</v>
      </c>
      <c r="G1164">
        <v>999</v>
      </c>
      <c r="H1164" s="112">
        <v>211</v>
      </c>
      <c r="I1164" s="51"/>
    </row>
    <row r="1165" spans="1:9" x14ac:dyDescent="0.3">
      <c r="A1165" s="178" t="s">
        <v>3859</v>
      </c>
      <c r="B1165" t="s">
        <v>1321</v>
      </c>
      <c r="C1165" t="s">
        <v>3591</v>
      </c>
      <c r="D1165" t="s">
        <v>1373</v>
      </c>
      <c r="E1165" s="38">
        <v>-13.513857214557907</v>
      </c>
      <c r="F1165">
        <v>788</v>
      </c>
      <c r="G1165">
        <v>999</v>
      </c>
      <c r="H1165" s="112">
        <v>211</v>
      </c>
      <c r="I1165" s="51"/>
    </row>
    <row r="1166" spans="1:9" x14ac:dyDescent="0.3">
      <c r="A1166" s="178" t="s">
        <v>1849</v>
      </c>
      <c r="B1166" t="s">
        <v>1202</v>
      </c>
      <c r="C1166" t="s">
        <v>3591</v>
      </c>
      <c r="D1166" t="s">
        <v>1373</v>
      </c>
      <c r="E1166" s="38">
        <v>-13.513857214557907</v>
      </c>
      <c r="F1166">
        <v>788</v>
      </c>
      <c r="G1166">
        <v>999</v>
      </c>
      <c r="H1166" s="112">
        <v>211</v>
      </c>
      <c r="I1166" s="51"/>
    </row>
    <row r="1167" spans="1:9" x14ac:dyDescent="0.3">
      <c r="A1167" s="178" t="s">
        <v>1860</v>
      </c>
      <c r="B1167" t="s">
        <v>833</v>
      </c>
      <c r="C1167" t="s">
        <v>1464</v>
      </c>
      <c r="D1167" t="s">
        <v>1373</v>
      </c>
      <c r="E1167" s="38">
        <v>-13.513857214557907</v>
      </c>
      <c r="F1167">
        <v>788</v>
      </c>
      <c r="G1167">
        <v>999</v>
      </c>
      <c r="H1167" s="112">
        <v>211</v>
      </c>
      <c r="I1167" s="51"/>
    </row>
    <row r="1168" spans="1:9" x14ac:dyDescent="0.3">
      <c r="A1168" s="213" t="s">
        <v>15856</v>
      </c>
      <c r="B1168" t="s">
        <v>14206</v>
      </c>
      <c r="C1168" t="s">
        <v>1398</v>
      </c>
      <c r="D1168" t="s">
        <v>1373</v>
      </c>
      <c r="E1168" s="38">
        <v>-13.513857214557907</v>
      </c>
      <c r="F1168">
        <v>788</v>
      </c>
      <c r="G1168">
        <v>999</v>
      </c>
      <c r="H1168" s="112">
        <v>211</v>
      </c>
      <c r="I1168" s="51"/>
    </row>
    <row r="1169" spans="1:9" x14ac:dyDescent="0.3">
      <c r="A1169" s="213" t="s">
        <v>8250</v>
      </c>
      <c r="B1169" t="s">
        <v>8506</v>
      </c>
      <c r="C1169" t="s">
        <v>1464</v>
      </c>
      <c r="D1169" t="s">
        <v>1373</v>
      </c>
      <c r="E1169" s="38">
        <v>-13.513857214557907</v>
      </c>
      <c r="F1169">
        <v>788</v>
      </c>
      <c r="G1169">
        <v>999</v>
      </c>
      <c r="H1169" s="112">
        <v>211</v>
      </c>
      <c r="I1169" s="51"/>
    </row>
    <row r="1170" spans="1:9" x14ac:dyDescent="0.3">
      <c r="A1170" s="178" t="s">
        <v>1904</v>
      </c>
      <c r="B1170" t="s">
        <v>859</v>
      </c>
      <c r="C1170" t="s">
        <v>3591</v>
      </c>
      <c r="D1170" t="s">
        <v>1373</v>
      </c>
      <c r="E1170" s="38">
        <v>-13.513857214557907</v>
      </c>
      <c r="F1170">
        <v>788</v>
      </c>
      <c r="G1170">
        <v>999</v>
      </c>
      <c r="H1170" s="112">
        <v>211</v>
      </c>
      <c r="I1170" s="51"/>
    </row>
    <row r="1171" spans="1:9" x14ac:dyDescent="0.3">
      <c r="A1171" s="178" t="s">
        <v>1908</v>
      </c>
      <c r="B1171" t="s">
        <v>1166</v>
      </c>
      <c r="C1171" t="s">
        <v>3591</v>
      </c>
      <c r="D1171" t="s">
        <v>1373</v>
      </c>
      <c r="E1171" s="38">
        <v>-13.513857214557907</v>
      </c>
      <c r="F1171">
        <v>788</v>
      </c>
      <c r="G1171">
        <v>999</v>
      </c>
      <c r="H1171" s="112">
        <v>211</v>
      </c>
      <c r="I1171" s="51"/>
    </row>
    <row r="1172" spans="1:9" x14ac:dyDescent="0.3">
      <c r="A1172" s="213" t="s">
        <v>12659</v>
      </c>
      <c r="B1172" t="s">
        <v>11311</v>
      </c>
      <c r="C1172" t="s">
        <v>1426</v>
      </c>
      <c r="D1172" t="s">
        <v>1373</v>
      </c>
      <c r="E1172" s="38">
        <v>-13.513857214557907</v>
      </c>
      <c r="F1172">
        <v>788</v>
      </c>
      <c r="G1172">
        <v>999</v>
      </c>
      <c r="H1172" s="112">
        <v>211</v>
      </c>
      <c r="I1172" s="51"/>
    </row>
    <row r="1173" spans="1:9" x14ac:dyDescent="0.3">
      <c r="A1173" s="178" t="s">
        <v>11002</v>
      </c>
      <c r="B1173" t="s">
        <v>11003</v>
      </c>
      <c r="C1173" t="s">
        <v>1509</v>
      </c>
      <c r="D1173" t="s">
        <v>1373</v>
      </c>
      <c r="E1173" s="38">
        <v>-13.513857214557907</v>
      </c>
      <c r="F1173">
        <v>788</v>
      </c>
      <c r="G1173">
        <v>999</v>
      </c>
      <c r="H1173" s="112">
        <v>211</v>
      </c>
      <c r="I1173" s="51"/>
    </row>
    <row r="1174" spans="1:9" x14ac:dyDescent="0.3">
      <c r="A1174" s="178" t="s">
        <v>1949</v>
      </c>
      <c r="B1174" t="s">
        <v>911</v>
      </c>
      <c r="C1174" t="s">
        <v>1470</v>
      </c>
      <c r="D1174" t="s">
        <v>1373</v>
      </c>
      <c r="E1174" s="38">
        <v>-13.513857214557907</v>
      </c>
      <c r="F1174">
        <v>788</v>
      </c>
      <c r="G1174">
        <v>999</v>
      </c>
      <c r="H1174" s="112">
        <v>211</v>
      </c>
      <c r="I1174" s="51"/>
    </row>
    <row r="1175" spans="1:9" x14ac:dyDescent="0.3">
      <c r="A1175" s="178" t="s">
        <v>3483</v>
      </c>
      <c r="B1175" t="s">
        <v>1106</v>
      </c>
      <c r="C1175" t="s">
        <v>1464</v>
      </c>
      <c r="D1175" t="s">
        <v>1373</v>
      </c>
      <c r="E1175" s="38">
        <v>-13.513857214557907</v>
      </c>
      <c r="F1175">
        <v>788</v>
      </c>
      <c r="G1175">
        <v>999</v>
      </c>
      <c r="H1175" s="112">
        <v>211</v>
      </c>
      <c r="I1175" s="51"/>
    </row>
    <row r="1176" spans="1:9" x14ac:dyDescent="0.3">
      <c r="A1176" s="178" t="s">
        <v>3973</v>
      </c>
      <c r="B1176" t="s">
        <v>260</v>
      </c>
      <c r="C1176" t="s">
        <v>1379</v>
      </c>
      <c r="D1176" t="s">
        <v>1373</v>
      </c>
      <c r="E1176" s="38">
        <v>-13.513857214557907</v>
      </c>
      <c r="F1176">
        <v>788</v>
      </c>
      <c r="G1176">
        <v>999</v>
      </c>
      <c r="H1176" s="112">
        <v>211</v>
      </c>
      <c r="I1176" s="51"/>
    </row>
    <row r="1177" spans="1:9" x14ac:dyDescent="0.3">
      <c r="A1177" s="178" t="s">
        <v>1989</v>
      </c>
      <c r="B1177" t="s">
        <v>982</v>
      </c>
      <c r="C1177" t="s">
        <v>3591</v>
      </c>
      <c r="D1177" t="s">
        <v>1373</v>
      </c>
      <c r="E1177" s="38">
        <v>-13.513857214557907</v>
      </c>
      <c r="F1177">
        <v>788</v>
      </c>
      <c r="G1177">
        <v>999</v>
      </c>
      <c r="H1177" s="112">
        <v>211</v>
      </c>
      <c r="I1177" s="51"/>
    </row>
    <row r="1178" spans="1:9" x14ac:dyDescent="0.3">
      <c r="A1178" s="178" t="s">
        <v>14787</v>
      </c>
      <c r="B1178" t="s">
        <v>14204</v>
      </c>
      <c r="C1178" t="s">
        <v>1553</v>
      </c>
      <c r="D1178" t="s">
        <v>1373</v>
      </c>
      <c r="E1178" s="38">
        <v>-13.513857214557907</v>
      </c>
      <c r="F1178">
        <v>788</v>
      </c>
      <c r="G1178">
        <v>999</v>
      </c>
      <c r="H1178" s="112">
        <v>211</v>
      </c>
      <c r="I1178" s="51"/>
    </row>
    <row r="1179" spans="1:9" x14ac:dyDescent="0.3">
      <c r="A1179" s="178" t="s">
        <v>11117</v>
      </c>
      <c r="B1179" t="s">
        <v>11118</v>
      </c>
      <c r="C1179" t="s">
        <v>1430</v>
      </c>
      <c r="D1179" t="s">
        <v>1373</v>
      </c>
      <c r="E1179" s="38">
        <v>-13.513857214557907</v>
      </c>
      <c r="F1179">
        <v>788</v>
      </c>
      <c r="G1179">
        <v>999</v>
      </c>
      <c r="H1179" s="112">
        <v>211</v>
      </c>
      <c r="I1179" s="51"/>
    </row>
    <row r="1180" spans="1:9" x14ac:dyDescent="0.3">
      <c r="A1180" s="178" t="s">
        <v>8263</v>
      </c>
      <c r="B1180" t="s">
        <v>8559</v>
      </c>
      <c r="C1180" t="s">
        <v>3591</v>
      </c>
      <c r="D1180" t="s">
        <v>1373</v>
      </c>
      <c r="E1180" s="38">
        <v>-13.513857214557907</v>
      </c>
      <c r="F1180">
        <v>788</v>
      </c>
      <c r="G1180">
        <v>999</v>
      </c>
      <c r="H1180" s="112">
        <v>211</v>
      </c>
      <c r="I1180" s="51"/>
    </row>
    <row r="1181" spans="1:9" x14ac:dyDescent="0.3">
      <c r="A1181" s="178" t="s">
        <v>2044</v>
      </c>
      <c r="B1181" t="s">
        <v>784</v>
      </c>
      <c r="C1181" t="s">
        <v>3591</v>
      </c>
      <c r="D1181" t="s">
        <v>1373</v>
      </c>
      <c r="E1181" s="38">
        <v>-13.513857214557907</v>
      </c>
      <c r="F1181">
        <v>788</v>
      </c>
      <c r="G1181">
        <v>999</v>
      </c>
      <c r="H1181" s="112">
        <v>211</v>
      </c>
      <c r="I1181" s="51"/>
    </row>
    <row r="1182" spans="1:9" x14ac:dyDescent="0.3">
      <c r="A1182" s="178" t="s">
        <v>2054</v>
      </c>
      <c r="B1182" t="s">
        <v>719</v>
      </c>
      <c r="C1182" t="s">
        <v>3591</v>
      </c>
      <c r="D1182" t="s">
        <v>1373</v>
      </c>
      <c r="E1182" s="38">
        <v>-13.513857214557907</v>
      </c>
      <c r="F1182">
        <v>788</v>
      </c>
      <c r="G1182">
        <v>999</v>
      </c>
      <c r="H1182" s="112">
        <v>211</v>
      </c>
      <c r="I1182" s="51"/>
    </row>
    <row r="1183" spans="1:9" x14ac:dyDescent="0.3">
      <c r="A1183" s="178" t="s">
        <v>2064</v>
      </c>
      <c r="B1183" t="s">
        <v>798</v>
      </c>
      <c r="C1183" t="s">
        <v>3591</v>
      </c>
      <c r="D1183" t="s">
        <v>1373</v>
      </c>
      <c r="E1183" s="38">
        <v>-13.513857214557907</v>
      </c>
      <c r="F1183">
        <v>788</v>
      </c>
      <c r="G1183">
        <v>999</v>
      </c>
      <c r="H1183" s="112">
        <v>211</v>
      </c>
      <c r="I1183" s="51"/>
    </row>
    <row r="1184" spans="1:9" x14ac:dyDescent="0.3">
      <c r="A1184" s="178" t="s">
        <v>12832</v>
      </c>
      <c r="B1184" t="s">
        <v>11803</v>
      </c>
      <c r="C1184" t="s">
        <v>1434</v>
      </c>
      <c r="D1184" t="s">
        <v>1373</v>
      </c>
      <c r="E1184" s="38">
        <v>-13.513857214557907</v>
      </c>
      <c r="F1184">
        <v>788</v>
      </c>
      <c r="G1184">
        <v>999</v>
      </c>
      <c r="H1184" s="112">
        <v>211</v>
      </c>
      <c r="I1184" s="51"/>
    </row>
    <row r="1185" spans="1:9" x14ac:dyDescent="0.3">
      <c r="A1185" s="178" t="s">
        <v>11069</v>
      </c>
      <c r="B1185" t="s">
        <v>11070</v>
      </c>
      <c r="C1185" t="s">
        <v>1430</v>
      </c>
      <c r="D1185" t="s">
        <v>1373</v>
      </c>
      <c r="E1185" s="38">
        <v>-13.513857214557907</v>
      </c>
      <c r="F1185">
        <v>788</v>
      </c>
      <c r="G1185">
        <v>999</v>
      </c>
      <c r="H1185" s="112">
        <v>211</v>
      </c>
      <c r="I1185" s="51"/>
    </row>
    <row r="1186" spans="1:9" x14ac:dyDescent="0.3">
      <c r="A1186" s="178" t="s">
        <v>8296</v>
      </c>
      <c r="B1186" t="s">
        <v>8598</v>
      </c>
      <c r="C1186" t="s">
        <v>3591</v>
      </c>
      <c r="D1186" t="s">
        <v>1373</v>
      </c>
      <c r="E1186" s="38">
        <v>-13.513857214557907</v>
      </c>
      <c r="F1186">
        <v>788</v>
      </c>
      <c r="G1186">
        <v>999</v>
      </c>
      <c r="H1186" s="112">
        <v>211</v>
      </c>
      <c r="I1186" s="51"/>
    </row>
    <row r="1187" spans="1:9" x14ac:dyDescent="0.3">
      <c r="A1187" s="178" t="s">
        <v>2126</v>
      </c>
      <c r="B1187" t="s">
        <v>774</v>
      </c>
      <c r="C1187" t="s">
        <v>3591</v>
      </c>
      <c r="D1187" t="s">
        <v>1373</v>
      </c>
      <c r="E1187" s="38">
        <v>-13.513857214557907</v>
      </c>
      <c r="F1187">
        <v>788</v>
      </c>
      <c r="G1187">
        <v>999</v>
      </c>
      <c r="H1187" s="112">
        <v>211</v>
      </c>
      <c r="I1187" s="51"/>
    </row>
    <row r="1188" spans="1:9" x14ac:dyDescent="0.3">
      <c r="A1188" s="178" t="s">
        <v>13408</v>
      </c>
      <c r="B1188" t="s">
        <v>11266</v>
      </c>
      <c r="C1188" t="s">
        <v>1392</v>
      </c>
      <c r="D1188" t="s">
        <v>1373</v>
      </c>
      <c r="E1188" s="38">
        <v>-13.513857214557907</v>
      </c>
      <c r="F1188">
        <v>788</v>
      </c>
      <c r="G1188">
        <v>999</v>
      </c>
      <c r="H1188" s="112">
        <v>211</v>
      </c>
      <c r="I1188" s="51"/>
    </row>
    <row r="1189" spans="1:9" x14ac:dyDescent="0.3">
      <c r="A1189" s="213" t="s">
        <v>13198</v>
      </c>
      <c r="B1189" t="s">
        <v>12912</v>
      </c>
      <c r="C1189" t="s">
        <v>1446</v>
      </c>
      <c r="D1189" t="s">
        <v>1373</v>
      </c>
      <c r="E1189" s="38">
        <v>-13.513857214557907</v>
      </c>
      <c r="F1189">
        <v>788</v>
      </c>
      <c r="G1189">
        <v>999</v>
      </c>
      <c r="H1189" s="112">
        <v>211</v>
      </c>
      <c r="I1189" s="51"/>
    </row>
    <row r="1190" spans="1:9" x14ac:dyDescent="0.3">
      <c r="A1190" s="178" t="s">
        <v>14912</v>
      </c>
      <c r="B1190" t="s">
        <v>14281</v>
      </c>
      <c r="C1190" t="s">
        <v>1437</v>
      </c>
      <c r="D1190" t="s">
        <v>1373</v>
      </c>
      <c r="E1190" s="38">
        <v>-13.513857214557907</v>
      </c>
      <c r="F1190">
        <v>788</v>
      </c>
      <c r="G1190">
        <v>999</v>
      </c>
      <c r="H1190" s="112">
        <v>211</v>
      </c>
      <c r="I1190" s="51"/>
    </row>
    <row r="1191" spans="1:9" x14ac:dyDescent="0.3">
      <c r="A1191" s="178" t="s">
        <v>2193</v>
      </c>
      <c r="B1191" t="s">
        <v>1083</v>
      </c>
      <c r="C1191" t="s">
        <v>3591</v>
      </c>
      <c r="D1191" t="s">
        <v>1373</v>
      </c>
      <c r="E1191" s="38">
        <v>-13.513857214557907</v>
      </c>
      <c r="F1191">
        <v>788</v>
      </c>
      <c r="G1191">
        <v>999</v>
      </c>
      <c r="H1191" s="112">
        <v>211</v>
      </c>
      <c r="I1191" s="51"/>
    </row>
    <row r="1192" spans="1:9" x14ac:dyDescent="0.3">
      <c r="A1192" s="178" t="s">
        <v>2204</v>
      </c>
      <c r="B1192" t="s">
        <v>872</v>
      </c>
      <c r="C1192" t="s">
        <v>1434</v>
      </c>
      <c r="D1192" t="s">
        <v>1373</v>
      </c>
      <c r="E1192" s="38">
        <v>-13.513857214557907</v>
      </c>
      <c r="F1192">
        <v>788</v>
      </c>
      <c r="G1192">
        <v>999</v>
      </c>
      <c r="H1192" s="112">
        <v>211</v>
      </c>
      <c r="I1192" s="51"/>
    </row>
    <row r="1193" spans="1:9" x14ac:dyDescent="0.3">
      <c r="A1193" s="178" t="s">
        <v>2211</v>
      </c>
      <c r="B1193" t="s">
        <v>1275</v>
      </c>
      <c r="C1193" t="s">
        <v>1434</v>
      </c>
      <c r="D1193" t="s">
        <v>1373</v>
      </c>
      <c r="E1193" s="38">
        <v>-13.513857214557907</v>
      </c>
      <c r="F1193">
        <v>788</v>
      </c>
      <c r="G1193">
        <v>999</v>
      </c>
      <c r="H1193" s="112">
        <v>211</v>
      </c>
      <c r="I1193" s="51"/>
    </row>
    <row r="1194" spans="1:9" x14ac:dyDescent="0.3">
      <c r="A1194" s="178" t="s">
        <v>8248</v>
      </c>
      <c r="B1194" t="s">
        <v>8647</v>
      </c>
      <c r="C1194" t="s">
        <v>3591</v>
      </c>
      <c r="D1194" t="s">
        <v>1373</v>
      </c>
      <c r="E1194" s="38">
        <v>-13.513857214557907</v>
      </c>
      <c r="F1194">
        <v>788</v>
      </c>
      <c r="G1194">
        <v>999</v>
      </c>
      <c r="H1194" s="112">
        <v>211</v>
      </c>
      <c r="I1194" s="51"/>
    </row>
    <row r="1195" spans="1:9" x14ac:dyDescent="0.3">
      <c r="A1195" s="178" t="s">
        <v>14107</v>
      </c>
      <c r="B1195" t="s">
        <v>13949</v>
      </c>
      <c r="C1195" t="s">
        <v>1509</v>
      </c>
      <c r="D1195" t="s">
        <v>1373</v>
      </c>
      <c r="E1195" s="38">
        <v>-13.513857214557907</v>
      </c>
      <c r="F1195">
        <v>788</v>
      </c>
      <c r="G1195">
        <v>999</v>
      </c>
      <c r="H1195" s="112">
        <v>211</v>
      </c>
      <c r="I1195" s="51"/>
    </row>
    <row r="1196" spans="1:9" x14ac:dyDescent="0.3">
      <c r="A1196" s="178" t="s">
        <v>2249</v>
      </c>
      <c r="B1196" t="s">
        <v>700</v>
      </c>
      <c r="C1196" t="s">
        <v>3591</v>
      </c>
      <c r="D1196" t="s">
        <v>1373</v>
      </c>
      <c r="E1196" s="38">
        <v>-13.513857214557907</v>
      </c>
      <c r="F1196">
        <v>788</v>
      </c>
      <c r="G1196">
        <v>999</v>
      </c>
      <c r="H1196" s="112">
        <v>211</v>
      </c>
      <c r="I1196" s="51"/>
    </row>
    <row r="1197" spans="1:9" x14ac:dyDescent="0.3">
      <c r="A1197" s="178" t="s">
        <v>4192</v>
      </c>
      <c r="B1197" t="s">
        <v>1075</v>
      </c>
      <c r="C1197" t="s">
        <v>3591</v>
      </c>
      <c r="D1197" t="s">
        <v>1373</v>
      </c>
      <c r="E1197" s="38">
        <v>-13.513857214557907</v>
      </c>
      <c r="F1197">
        <v>788</v>
      </c>
      <c r="G1197">
        <v>999</v>
      </c>
      <c r="H1197" s="112">
        <v>211</v>
      </c>
      <c r="I1197" s="51"/>
    </row>
    <row r="1198" spans="1:9" x14ac:dyDescent="0.3">
      <c r="A1198" s="178" t="s">
        <v>2268</v>
      </c>
      <c r="B1198" t="s">
        <v>853</v>
      </c>
      <c r="C1198" t="s">
        <v>3591</v>
      </c>
      <c r="D1198" t="s">
        <v>1373</v>
      </c>
      <c r="E1198" s="38">
        <v>-13.513857214557907</v>
      </c>
      <c r="F1198">
        <v>788</v>
      </c>
      <c r="G1198">
        <v>999</v>
      </c>
      <c r="H1198" s="112">
        <v>211</v>
      </c>
      <c r="I1198" s="51"/>
    </row>
    <row r="1199" spans="1:9" x14ac:dyDescent="0.3">
      <c r="A1199" s="178" t="s">
        <v>2279</v>
      </c>
      <c r="B1199" t="s">
        <v>1025</v>
      </c>
      <c r="C1199" t="s">
        <v>1565</v>
      </c>
      <c r="D1199" t="s">
        <v>1373</v>
      </c>
      <c r="E1199" s="38">
        <v>-13.513857214557907</v>
      </c>
      <c r="F1199">
        <v>788</v>
      </c>
      <c r="G1199">
        <v>999</v>
      </c>
      <c r="H1199" s="112">
        <v>211</v>
      </c>
      <c r="I1199" s="51"/>
    </row>
    <row r="1200" spans="1:9" x14ac:dyDescent="0.3">
      <c r="A1200" s="178" t="s">
        <v>14586</v>
      </c>
      <c r="B1200" t="s">
        <v>14258</v>
      </c>
      <c r="C1200" t="s">
        <v>3591</v>
      </c>
      <c r="D1200" t="s">
        <v>1373</v>
      </c>
      <c r="E1200" s="38">
        <v>-13.513857214557907</v>
      </c>
      <c r="F1200">
        <v>788</v>
      </c>
      <c r="G1200">
        <v>999</v>
      </c>
      <c r="H1200" s="112">
        <v>211</v>
      </c>
      <c r="I1200" s="51"/>
    </row>
    <row r="1201" spans="1:9" x14ac:dyDescent="0.3">
      <c r="A1201" s="213" t="s">
        <v>16169</v>
      </c>
      <c r="B1201" t="s">
        <v>16170</v>
      </c>
      <c r="C1201" t="s">
        <v>1437</v>
      </c>
      <c r="D1201" t="s">
        <v>1373</v>
      </c>
      <c r="E1201" s="38">
        <v>-13.513857214557907</v>
      </c>
      <c r="F1201">
        <v>788</v>
      </c>
      <c r="G1201">
        <v>999</v>
      </c>
      <c r="H1201" s="112">
        <v>211</v>
      </c>
      <c r="I1201" s="51"/>
    </row>
    <row r="1202" spans="1:9" x14ac:dyDescent="0.3">
      <c r="A1202" s="178" t="s">
        <v>12225</v>
      </c>
      <c r="B1202" t="s">
        <v>11332</v>
      </c>
      <c r="C1202" t="s">
        <v>1389</v>
      </c>
      <c r="D1202" t="s">
        <v>1373</v>
      </c>
      <c r="E1202" s="38">
        <v>-13.513857214557907</v>
      </c>
      <c r="F1202">
        <v>788</v>
      </c>
      <c r="G1202">
        <v>999</v>
      </c>
      <c r="H1202" s="112">
        <v>211</v>
      </c>
      <c r="I1202" s="51"/>
    </row>
    <row r="1203" spans="1:9" x14ac:dyDescent="0.3">
      <c r="A1203" s="178" t="s">
        <v>3492</v>
      </c>
      <c r="B1203" t="s">
        <v>1326</v>
      </c>
      <c r="C1203" t="s">
        <v>3591</v>
      </c>
      <c r="D1203" t="s">
        <v>1373</v>
      </c>
      <c r="E1203" s="38">
        <v>-13.513857214557907</v>
      </c>
      <c r="F1203">
        <v>788</v>
      </c>
      <c r="G1203">
        <v>999</v>
      </c>
      <c r="H1203" s="112">
        <v>211</v>
      </c>
      <c r="I1203" s="51"/>
    </row>
    <row r="1204" spans="1:9" x14ac:dyDescent="0.3">
      <c r="A1204" s="178" t="s">
        <v>8242</v>
      </c>
      <c r="B1204" t="s">
        <v>8694</v>
      </c>
      <c r="C1204" t="s">
        <v>1449</v>
      </c>
      <c r="D1204" t="s">
        <v>1373</v>
      </c>
      <c r="E1204" s="38">
        <v>-13.513857214557907</v>
      </c>
      <c r="F1204">
        <v>788</v>
      </c>
      <c r="G1204">
        <v>999</v>
      </c>
      <c r="H1204" s="112">
        <v>211</v>
      </c>
      <c r="I1204" s="51"/>
    </row>
    <row r="1205" spans="1:9" x14ac:dyDescent="0.3">
      <c r="A1205" s="178" t="s">
        <v>2362</v>
      </c>
      <c r="B1205" t="s">
        <v>1139</v>
      </c>
      <c r="C1205" t="s">
        <v>1430</v>
      </c>
      <c r="D1205" t="s">
        <v>1373</v>
      </c>
      <c r="E1205" s="38">
        <v>-13.513857214557907</v>
      </c>
      <c r="F1205">
        <v>788</v>
      </c>
      <c r="G1205">
        <v>999</v>
      </c>
      <c r="H1205" s="112">
        <v>211</v>
      </c>
      <c r="I1205" s="51"/>
    </row>
    <row r="1206" spans="1:9" x14ac:dyDescent="0.3">
      <c r="A1206" s="213" t="s">
        <v>2364</v>
      </c>
      <c r="B1206" t="s">
        <v>814</v>
      </c>
      <c r="C1206" t="s">
        <v>3591</v>
      </c>
      <c r="D1206" t="s">
        <v>1373</v>
      </c>
      <c r="E1206" s="38">
        <v>-13.513857214557907</v>
      </c>
      <c r="F1206">
        <v>788</v>
      </c>
      <c r="G1206">
        <v>999</v>
      </c>
      <c r="H1206" s="112">
        <v>211</v>
      </c>
      <c r="I1206" s="51"/>
    </row>
    <row r="1207" spans="1:9" x14ac:dyDescent="0.3">
      <c r="A1207" s="178" t="s">
        <v>14815</v>
      </c>
      <c r="B1207" t="s">
        <v>14743</v>
      </c>
      <c r="C1207" t="s">
        <v>1409</v>
      </c>
      <c r="D1207" t="s">
        <v>1373</v>
      </c>
      <c r="E1207" s="38">
        <v>-13.513857214557907</v>
      </c>
      <c r="F1207">
        <v>788</v>
      </c>
      <c r="G1207">
        <v>999</v>
      </c>
      <c r="H1207" s="112">
        <v>211</v>
      </c>
      <c r="I1207" s="51"/>
    </row>
    <row r="1208" spans="1:9" x14ac:dyDescent="0.3">
      <c r="A1208" s="178" t="s">
        <v>14592</v>
      </c>
      <c r="B1208" t="s">
        <v>14261</v>
      </c>
      <c r="C1208" t="s">
        <v>1426</v>
      </c>
      <c r="D1208" t="s">
        <v>1373</v>
      </c>
      <c r="E1208" s="38">
        <v>-13.513857214557907</v>
      </c>
      <c r="F1208">
        <v>788</v>
      </c>
      <c r="G1208">
        <v>999</v>
      </c>
      <c r="H1208" s="112">
        <v>211</v>
      </c>
      <c r="I1208" s="51"/>
    </row>
    <row r="1209" spans="1:9" x14ac:dyDescent="0.3">
      <c r="A1209" s="178" t="s">
        <v>14595</v>
      </c>
      <c r="B1209" t="s">
        <v>14226</v>
      </c>
      <c r="C1209" t="s">
        <v>1531</v>
      </c>
      <c r="D1209" t="s">
        <v>1373</v>
      </c>
      <c r="E1209" s="38">
        <v>-13.513857214557907</v>
      </c>
      <c r="F1209">
        <v>788</v>
      </c>
      <c r="G1209">
        <v>999</v>
      </c>
      <c r="H1209" s="112">
        <v>211</v>
      </c>
      <c r="I1209" s="51"/>
    </row>
    <row r="1210" spans="1:9" x14ac:dyDescent="0.3">
      <c r="A1210" s="178" t="s">
        <v>2394</v>
      </c>
      <c r="B1210" t="s">
        <v>955</v>
      </c>
      <c r="C1210" t="s">
        <v>3591</v>
      </c>
      <c r="D1210" t="s">
        <v>1373</v>
      </c>
      <c r="E1210" s="38">
        <v>-13.513857214557907</v>
      </c>
      <c r="F1210">
        <v>788</v>
      </c>
      <c r="G1210">
        <v>999</v>
      </c>
      <c r="H1210" s="112">
        <v>211</v>
      </c>
      <c r="I1210" s="51"/>
    </row>
    <row r="1211" spans="1:9" x14ac:dyDescent="0.3">
      <c r="A1211" s="178" t="s">
        <v>2397</v>
      </c>
      <c r="B1211" t="s">
        <v>1195</v>
      </c>
      <c r="C1211" t="s">
        <v>1372</v>
      </c>
      <c r="D1211" t="s">
        <v>1373</v>
      </c>
      <c r="E1211" s="38">
        <v>-13.513857214557907</v>
      </c>
      <c r="F1211">
        <v>788</v>
      </c>
      <c r="G1211">
        <v>999</v>
      </c>
      <c r="H1211" s="112">
        <v>211</v>
      </c>
      <c r="I1211" s="51"/>
    </row>
    <row r="1212" spans="1:9" x14ac:dyDescent="0.3">
      <c r="A1212" s="178" t="s">
        <v>2417</v>
      </c>
      <c r="B1212" t="s">
        <v>963</v>
      </c>
      <c r="C1212" t="s">
        <v>1531</v>
      </c>
      <c r="D1212" t="s">
        <v>1373</v>
      </c>
      <c r="E1212" s="38">
        <v>-13.513857214557907</v>
      </c>
      <c r="F1212">
        <v>788</v>
      </c>
      <c r="G1212">
        <v>999</v>
      </c>
      <c r="H1212" s="112">
        <v>211</v>
      </c>
      <c r="I1212" s="51"/>
    </row>
    <row r="1213" spans="1:9" x14ac:dyDescent="0.3">
      <c r="A1213" s="178" t="s">
        <v>16252</v>
      </c>
      <c r="B1213" t="s">
        <v>15449</v>
      </c>
      <c r="C1213" t="s">
        <v>1526</v>
      </c>
      <c r="D1213" t="s">
        <v>1373</v>
      </c>
      <c r="E1213" s="38">
        <v>-13.513857214557907</v>
      </c>
      <c r="F1213">
        <v>788</v>
      </c>
      <c r="G1213">
        <v>999</v>
      </c>
      <c r="H1213" s="112">
        <v>211</v>
      </c>
      <c r="I1213" s="51"/>
    </row>
    <row r="1214" spans="1:9" x14ac:dyDescent="0.3">
      <c r="A1214" s="178" t="s">
        <v>10378</v>
      </c>
      <c r="B1214" t="s">
        <v>10379</v>
      </c>
      <c r="C1214" t="s">
        <v>3591</v>
      </c>
      <c r="D1214" t="s">
        <v>1373</v>
      </c>
      <c r="E1214" s="38">
        <v>-13.513857214557907</v>
      </c>
      <c r="F1214">
        <v>788</v>
      </c>
      <c r="G1214">
        <v>999</v>
      </c>
      <c r="H1214" s="112">
        <v>211</v>
      </c>
      <c r="I1214" s="51"/>
    </row>
    <row r="1215" spans="1:9" x14ac:dyDescent="0.3">
      <c r="A1215" s="178" t="s">
        <v>2433</v>
      </c>
      <c r="B1215" t="s">
        <v>768</v>
      </c>
      <c r="C1215" t="s">
        <v>3591</v>
      </c>
      <c r="D1215" t="s">
        <v>1373</v>
      </c>
      <c r="E1215" s="38">
        <v>-13.513857214557907</v>
      </c>
      <c r="F1215">
        <v>788</v>
      </c>
      <c r="G1215">
        <v>999</v>
      </c>
      <c r="H1215" s="112">
        <v>211</v>
      </c>
      <c r="I1215" s="51"/>
    </row>
    <row r="1216" spans="1:9" x14ac:dyDescent="0.3">
      <c r="A1216" s="178" t="s">
        <v>14604</v>
      </c>
      <c r="B1216" t="s">
        <v>14530</v>
      </c>
      <c r="C1216" t="s">
        <v>3591</v>
      </c>
      <c r="D1216" t="s">
        <v>1373</v>
      </c>
      <c r="E1216" s="38">
        <v>-13.513857214557907</v>
      </c>
      <c r="F1216">
        <v>788</v>
      </c>
      <c r="G1216">
        <v>999</v>
      </c>
      <c r="H1216" s="112">
        <v>211</v>
      </c>
      <c r="I1216" s="51"/>
    </row>
    <row r="1217" spans="1:9" x14ac:dyDescent="0.3">
      <c r="A1217" s="178" t="s">
        <v>13795</v>
      </c>
      <c r="B1217" t="s">
        <v>13796</v>
      </c>
      <c r="C1217" t="s">
        <v>1426</v>
      </c>
      <c r="D1217" t="s">
        <v>1373</v>
      </c>
      <c r="E1217" s="38">
        <v>-13.513857214557907</v>
      </c>
      <c r="F1217">
        <v>788</v>
      </c>
      <c r="G1217">
        <v>999</v>
      </c>
      <c r="H1217" s="112">
        <v>211</v>
      </c>
      <c r="I1217" s="51"/>
    </row>
    <row r="1218" spans="1:9" x14ac:dyDescent="0.3">
      <c r="A1218" s="178" t="s">
        <v>13801</v>
      </c>
      <c r="B1218" t="s">
        <v>11303</v>
      </c>
      <c r="C1218" t="s">
        <v>1531</v>
      </c>
      <c r="D1218" t="s">
        <v>1373</v>
      </c>
      <c r="E1218" s="38">
        <v>-13.513857214557907</v>
      </c>
      <c r="F1218">
        <v>788</v>
      </c>
      <c r="G1218">
        <v>999</v>
      </c>
      <c r="H1218" s="112">
        <v>211</v>
      </c>
      <c r="I1218" s="51"/>
    </row>
    <row r="1219" spans="1:9" x14ac:dyDescent="0.3">
      <c r="A1219" s="178" t="s">
        <v>8275</v>
      </c>
      <c r="B1219" t="s">
        <v>8740</v>
      </c>
      <c r="C1219" t="s">
        <v>1449</v>
      </c>
      <c r="D1219" t="s">
        <v>1373</v>
      </c>
      <c r="E1219" s="38">
        <v>-13.513857214557907</v>
      </c>
      <c r="F1219">
        <v>788</v>
      </c>
      <c r="G1219">
        <v>999</v>
      </c>
      <c r="H1219" s="112">
        <v>211</v>
      </c>
      <c r="I1219" s="51"/>
    </row>
    <row r="1220" spans="1:9" x14ac:dyDescent="0.3">
      <c r="A1220" s="178" t="s">
        <v>2477</v>
      </c>
      <c r="B1220" t="s">
        <v>1079</v>
      </c>
      <c r="C1220" t="s">
        <v>3591</v>
      </c>
      <c r="D1220" t="s">
        <v>1373</v>
      </c>
      <c r="E1220" s="38">
        <v>-13.513857214557907</v>
      </c>
      <c r="F1220">
        <v>788</v>
      </c>
      <c r="G1220">
        <v>999</v>
      </c>
      <c r="H1220" s="112">
        <v>211</v>
      </c>
      <c r="I1220" s="51"/>
    </row>
    <row r="1221" spans="1:9" x14ac:dyDescent="0.3">
      <c r="A1221" s="178" t="s">
        <v>20230</v>
      </c>
      <c r="B1221" t="s">
        <v>20231</v>
      </c>
      <c r="C1221" t="s">
        <v>1553</v>
      </c>
      <c r="D1221" t="s">
        <v>1373</v>
      </c>
      <c r="E1221" s="38">
        <v>-13.513857214557907</v>
      </c>
      <c r="F1221">
        <v>788</v>
      </c>
      <c r="G1221">
        <v>547.66</v>
      </c>
      <c r="H1221" s="112">
        <v>-240.34000000000003</v>
      </c>
      <c r="I1221" s="51"/>
    </row>
    <row r="1222" spans="1:9" x14ac:dyDescent="0.3">
      <c r="A1222" s="214" t="s">
        <v>11152</v>
      </c>
      <c r="B1222" t="s">
        <v>11153</v>
      </c>
      <c r="C1222" t="s">
        <v>3591</v>
      </c>
      <c r="D1222" t="s">
        <v>1373</v>
      </c>
      <c r="E1222" s="38">
        <v>-13.513857214557907</v>
      </c>
      <c r="F1222">
        <v>788</v>
      </c>
      <c r="G1222">
        <v>999</v>
      </c>
      <c r="H1222" s="112">
        <v>211</v>
      </c>
      <c r="I1222" s="51"/>
    </row>
    <row r="1223" spans="1:9" x14ac:dyDescent="0.3">
      <c r="A1223" s="178" t="s">
        <v>8260</v>
      </c>
      <c r="B1223" t="s">
        <v>8769</v>
      </c>
      <c r="C1223" t="s">
        <v>3591</v>
      </c>
      <c r="D1223" t="s">
        <v>1373</v>
      </c>
      <c r="E1223" s="38">
        <v>-13.513857214557907</v>
      </c>
      <c r="F1223">
        <v>788</v>
      </c>
      <c r="G1223">
        <v>999</v>
      </c>
      <c r="H1223" s="112">
        <v>211</v>
      </c>
      <c r="I1223" s="51"/>
    </row>
    <row r="1224" spans="1:9" x14ac:dyDescent="0.3">
      <c r="A1224" s="213" t="s">
        <v>4401</v>
      </c>
      <c r="B1224" t="s">
        <v>4402</v>
      </c>
      <c r="C1224" t="s">
        <v>3591</v>
      </c>
      <c r="D1224" t="s">
        <v>1373</v>
      </c>
      <c r="E1224" s="38">
        <v>-13.513857214557907</v>
      </c>
      <c r="F1224">
        <v>788</v>
      </c>
      <c r="G1224">
        <v>999</v>
      </c>
      <c r="H1224" s="112">
        <v>211</v>
      </c>
      <c r="I1224" s="51"/>
    </row>
    <row r="1225" spans="1:9" x14ac:dyDescent="0.3">
      <c r="A1225" s="178" t="s">
        <v>3497</v>
      </c>
      <c r="B1225" t="s">
        <v>1073</v>
      </c>
      <c r="C1225" t="s">
        <v>1553</v>
      </c>
      <c r="D1225" t="s">
        <v>1373</v>
      </c>
      <c r="E1225" s="38">
        <v>-13.513857214557907</v>
      </c>
      <c r="F1225">
        <v>788</v>
      </c>
      <c r="G1225">
        <v>999</v>
      </c>
      <c r="H1225" s="112">
        <v>211</v>
      </c>
      <c r="I1225" s="51"/>
    </row>
    <row r="1226" spans="1:9" x14ac:dyDescent="0.3">
      <c r="A1226" s="178" t="s">
        <v>2589</v>
      </c>
      <c r="B1226" t="s">
        <v>1068</v>
      </c>
      <c r="C1226" t="s">
        <v>1430</v>
      </c>
      <c r="D1226" t="s">
        <v>1373</v>
      </c>
      <c r="E1226" s="38">
        <v>-13.513857214557907</v>
      </c>
      <c r="F1226">
        <v>788</v>
      </c>
      <c r="G1226">
        <v>999</v>
      </c>
      <c r="H1226" s="112">
        <v>211</v>
      </c>
      <c r="I1226" s="51"/>
    </row>
    <row r="1227" spans="1:9" x14ac:dyDescent="0.3">
      <c r="A1227" s="214" t="s">
        <v>2622</v>
      </c>
      <c r="B1227" t="s">
        <v>704</v>
      </c>
      <c r="C1227" t="s">
        <v>1531</v>
      </c>
      <c r="D1227" t="s">
        <v>1373</v>
      </c>
      <c r="E1227" s="38">
        <v>-13.513857214557907</v>
      </c>
      <c r="F1227">
        <v>788</v>
      </c>
      <c r="G1227">
        <v>999</v>
      </c>
      <c r="H1227" s="112">
        <v>211</v>
      </c>
      <c r="I1227" s="51"/>
    </row>
    <row r="1228" spans="1:9" x14ac:dyDescent="0.3">
      <c r="A1228" s="178" t="s">
        <v>2625</v>
      </c>
      <c r="B1228" t="s">
        <v>995</v>
      </c>
      <c r="C1228" t="s">
        <v>1509</v>
      </c>
      <c r="D1228" t="s">
        <v>1373</v>
      </c>
      <c r="E1228" s="38">
        <v>-13.513857214557907</v>
      </c>
      <c r="F1228">
        <v>788</v>
      </c>
      <c r="G1228">
        <v>999</v>
      </c>
      <c r="H1228" s="112">
        <v>211</v>
      </c>
      <c r="I1228" s="51"/>
    </row>
    <row r="1229" spans="1:9" x14ac:dyDescent="0.3">
      <c r="A1229" s="178" t="s">
        <v>16406</v>
      </c>
      <c r="B1229" t="s">
        <v>16407</v>
      </c>
      <c r="C1229" t="s">
        <v>1526</v>
      </c>
      <c r="D1229" t="s">
        <v>1373</v>
      </c>
      <c r="E1229" s="38">
        <v>-13.513857214557907</v>
      </c>
      <c r="F1229">
        <v>788</v>
      </c>
      <c r="G1229">
        <v>999</v>
      </c>
      <c r="H1229" s="112">
        <v>211</v>
      </c>
      <c r="I1229" s="51"/>
    </row>
    <row r="1230" spans="1:9" x14ac:dyDescent="0.3">
      <c r="A1230" s="178" t="s">
        <v>13315</v>
      </c>
      <c r="B1230" t="s">
        <v>11236</v>
      </c>
      <c r="C1230" t="s">
        <v>1430</v>
      </c>
      <c r="D1230" t="s">
        <v>1373</v>
      </c>
      <c r="E1230" s="38">
        <v>-13.513857214557907</v>
      </c>
      <c r="F1230">
        <v>788</v>
      </c>
      <c r="G1230">
        <v>999</v>
      </c>
      <c r="H1230" s="112">
        <v>211</v>
      </c>
      <c r="I1230" s="51"/>
    </row>
    <row r="1231" spans="1:9" x14ac:dyDescent="0.3">
      <c r="A1231" s="178" t="s">
        <v>14621</v>
      </c>
      <c r="B1231" t="s">
        <v>14229</v>
      </c>
      <c r="C1231" t="s">
        <v>1402</v>
      </c>
      <c r="D1231" t="s">
        <v>1373</v>
      </c>
      <c r="E1231" s="38">
        <v>-13.513857214557907</v>
      </c>
      <c r="F1231">
        <v>788</v>
      </c>
      <c r="G1231">
        <v>999</v>
      </c>
      <c r="H1231" s="112">
        <v>211</v>
      </c>
      <c r="I1231" s="51"/>
    </row>
    <row r="1232" spans="1:9" x14ac:dyDescent="0.3">
      <c r="A1232" s="178" t="s">
        <v>11171</v>
      </c>
      <c r="B1232" t="s">
        <v>11172</v>
      </c>
      <c r="C1232" t="s">
        <v>1434</v>
      </c>
      <c r="D1232" t="s">
        <v>1373</v>
      </c>
      <c r="E1232" s="38">
        <v>-13.513857214557907</v>
      </c>
      <c r="F1232">
        <v>788</v>
      </c>
      <c r="G1232">
        <v>999</v>
      </c>
      <c r="H1232" s="112">
        <v>211</v>
      </c>
      <c r="I1232" s="51"/>
    </row>
    <row r="1233" spans="1:9" x14ac:dyDescent="0.3">
      <c r="A1233" s="178" t="s">
        <v>2644</v>
      </c>
      <c r="B1233" t="s">
        <v>729</v>
      </c>
      <c r="C1233" t="s">
        <v>1430</v>
      </c>
      <c r="D1233" t="s">
        <v>1373</v>
      </c>
      <c r="E1233" s="38">
        <v>-13.513857214557907</v>
      </c>
      <c r="F1233">
        <v>788</v>
      </c>
      <c r="G1233">
        <v>750.84</v>
      </c>
      <c r="H1233" s="112">
        <v>-37.159999999999968</v>
      </c>
      <c r="I1233" s="51"/>
    </row>
    <row r="1234" spans="1:9" x14ac:dyDescent="0.3">
      <c r="A1234" s="178" t="s">
        <v>13814</v>
      </c>
      <c r="B1234" t="s">
        <v>11209</v>
      </c>
      <c r="C1234" t="s">
        <v>1565</v>
      </c>
      <c r="D1234" t="s">
        <v>1373</v>
      </c>
      <c r="E1234" s="38">
        <v>-13.513857214557907</v>
      </c>
      <c r="F1234">
        <v>788</v>
      </c>
      <c r="G1234">
        <v>999</v>
      </c>
      <c r="H1234" s="112">
        <v>211</v>
      </c>
      <c r="I1234" s="51"/>
    </row>
    <row r="1235" spans="1:9" x14ac:dyDescent="0.3">
      <c r="A1235" s="178" t="s">
        <v>11873</v>
      </c>
      <c r="B1235" t="s">
        <v>11244</v>
      </c>
      <c r="C1235" t="s">
        <v>3591</v>
      </c>
      <c r="D1235" t="s">
        <v>1373</v>
      </c>
      <c r="E1235" s="38">
        <v>-13.513857214557907</v>
      </c>
      <c r="F1235">
        <v>788</v>
      </c>
      <c r="G1235">
        <v>999</v>
      </c>
      <c r="H1235" s="112">
        <v>211</v>
      </c>
      <c r="I1235" s="51"/>
    </row>
    <row r="1236" spans="1:9" x14ac:dyDescent="0.3">
      <c r="A1236" s="178" t="s">
        <v>12487</v>
      </c>
      <c r="B1236" t="s">
        <v>11298</v>
      </c>
      <c r="C1236" t="s">
        <v>1464</v>
      </c>
      <c r="D1236" t="s">
        <v>1373</v>
      </c>
      <c r="E1236" s="38">
        <v>-13.513857214557907</v>
      </c>
      <c r="F1236">
        <v>788</v>
      </c>
      <c r="G1236">
        <v>999</v>
      </c>
      <c r="H1236" s="112">
        <v>211</v>
      </c>
      <c r="I1236" s="51"/>
    </row>
    <row r="1237" spans="1:9" x14ac:dyDescent="0.3">
      <c r="A1237" s="178" t="s">
        <v>13818</v>
      </c>
      <c r="B1237" t="s">
        <v>13819</v>
      </c>
      <c r="C1237" t="s">
        <v>1392</v>
      </c>
      <c r="D1237" t="s">
        <v>1373</v>
      </c>
      <c r="E1237" s="38">
        <v>-13.513857214557907</v>
      </c>
      <c r="F1237">
        <v>788</v>
      </c>
      <c r="G1237">
        <v>999</v>
      </c>
      <c r="H1237" s="112">
        <v>211</v>
      </c>
      <c r="I1237" s="51"/>
    </row>
    <row r="1238" spans="1:9" x14ac:dyDescent="0.3">
      <c r="A1238" s="178" t="s">
        <v>12558</v>
      </c>
      <c r="B1238" t="s">
        <v>11325</v>
      </c>
      <c r="C1238" t="s">
        <v>1402</v>
      </c>
      <c r="D1238" t="s">
        <v>1373</v>
      </c>
      <c r="E1238" s="38">
        <v>-13.513857214557907</v>
      </c>
      <c r="F1238">
        <v>788</v>
      </c>
      <c r="G1238">
        <v>999</v>
      </c>
      <c r="H1238" s="112">
        <v>211</v>
      </c>
      <c r="I1238" s="51"/>
    </row>
    <row r="1239" spans="1:9" x14ac:dyDescent="0.3">
      <c r="A1239" s="178" t="s">
        <v>2678</v>
      </c>
      <c r="B1239" t="s">
        <v>1081</v>
      </c>
      <c r="C1239" t="s">
        <v>3591</v>
      </c>
      <c r="D1239" t="s">
        <v>1373</v>
      </c>
      <c r="E1239" s="38">
        <v>-13.513857214557907</v>
      </c>
      <c r="F1239">
        <v>788</v>
      </c>
      <c r="G1239">
        <v>999</v>
      </c>
      <c r="H1239" s="112">
        <v>211</v>
      </c>
      <c r="I1239" s="51"/>
    </row>
    <row r="1240" spans="1:9" x14ac:dyDescent="0.3">
      <c r="A1240" s="178" t="s">
        <v>16453</v>
      </c>
      <c r="B1240" t="s">
        <v>16454</v>
      </c>
      <c r="C1240" t="s">
        <v>1565</v>
      </c>
      <c r="D1240" t="s">
        <v>1373</v>
      </c>
      <c r="E1240" s="38">
        <v>-13.513857214557907</v>
      </c>
      <c r="F1240">
        <v>788</v>
      </c>
      <c r="G1240">
        <v>999</v>
      </c>
      <c r="H1240" s="112">
        <v>211</v>
      </c>
      <c r="I1240" s="51"/>
    </row>
    <row r="1241" spans="1:9" x14ac:dyDescent="0.3">
      <c r="A1241" s="178" t="s">
        <v>11023</v>
      </c>
      <c r="B1241" t="s">
        <v>11024</v>
      </c>
      <c r="C1241" t="s">
        <v>1446</v>
      </c>
      <c r="D1241" t="s">
        <v>1373</v>
      </c>
      <c r="E1241" s="38">
        <v>-13.513857214557907</v>
      </c>
      <c r="F1241">
        <v>788</v>
      </c>
      <c r="G1241">
        <v>999</v>
      </c>
      <c r="H1241" s="112">
        <v>211</v>
      </c>
      <c r="I1241" s="51"/>
    </row>
    <row r="1242" spans="1:9" x14ac:dyDescent="0.3">
      <c r="A1242" s="178" t="s">
        <v>2728</v>
      </c>
      <c r="B1242" t="s">
        <v>775</v>
      </c>
      <c r="C1242" t="s">
        <v>1372</v>
      </c>
      <c r="D1242" t="s">
        <v>1373</v>
      </c>
      <c r="E1242" s="38">
        <v>-13.513857214557907</v>
      </c>
      <c r="F1242">
        <v>788</v>
      </c>
      <c r="G1242">
        <v>999</v>
      </c>
      <c r="H1242" s="112">
        <v>211</v>
      </c>
      <c r="I1242" s="51"/>
    </row>
    <row r="1243" spans="1:9" x14ac:dyDescent="0.3">
      <c r="A1243" s="214" t="s">
        <v>14835</v>
      </c>
      <c r="B1243" t="s">
        <v>14741</v>
      </c>
      <c r="C1243" t="s">
        <v>1409</v>
      </c>
      <c r="D1243" t="s">
        <v>1373</v>
      </c>
      <c r="E1243" s="38">
        <v>-13.513857214557907</v>
      </c>
      <c r="F1243">
        <v>788</v>
      </c>
      <c r="G1243">
        <v>999</v>
      </c>
      <c r="H1243" s="112">
        <v>211</v>
      </c>
      <c r="I1243" s="51"/>
    </row>
    <row r="1244" spans="1:9" x14ac:dyDescent="0.3">
      <c r="A1244" s="178" t="s">
        <v>2739</v>
      </c>
      <c r="B1244" t="s">
        <v>985</v>
      </c>
      <c r="C1244" t="s">
        <v>1416</v>
      </c>
      <c r="D1244" t="s">
        <v>1373</v>
      </c>
      <c r="E1244" s="38">
        <v>-13.513857214557907</v>
      </c>
      <c r="F1244">
        <v>788</v>
      </c>
      <c r="G1244">
        <v>999</v>
      </c>
      <c r="H1244" s="112">
        <v>211</v>
      </c>
      <c r="I1244" s="51"/>
    </row>
    <row r="1245" spans="1:9" x14ac:dyDescent="0.3">
      <c r="A1245" s="178" t="s">
        <v>11138</v>
      </c>
      <c r="B1245" t="s">
        <v>11139</v>
      </c>
      <c r="C1245" t="s">
        <v>3591</v>
      </c>
      <c r="D1245" t="s">
        <v>1373</v>
      </c>
      <c r="E1245" s="38">
        <v>-13.513857214557907</v>
      </c>
      <c r="F1245">
        <v>788</v>
      </c>
      <c r="G1245">
        <v>999</v>
      </c>
      <c r="H1245" s="112">
        <v>211</v>
      </c>
      <c r="I1245" s="51"/>
    </row>
    <row r="1246" spans="1:9" x14ac:dyDescent="0.3">
      <c r="A1246" s="178" t="s">
        <v>4534</v>
      </c>
      <c r="B1246" t="s">
        <v>1333</v>
      </c>
      <c r="C1246" t="s">
        <v>3591</v>
      </c>
      <c r="D1246" t="s">
        <v>1373</v>
      </c>
      <c r="E1246" s="38">
        <v>-13.513857214557907</v>
      </c>
      <c r="F1246">
        <v>788</v>
      </c>
      <c r="G1246">
        <v>999</v>
      </c>
      <c r="H1246" s="112">
        <v>211</v>
      </c>
      <c r="I1246" s="51"/>
    </row>
    <row r="1247" spans="1:9" x14ac:dyDescent="0.3">
      <c r="A1247" s="213" t="s">
        <v>3504</v>
      </c>
      <c r="B1247" t="s">
        <v>958</v>
      </c>
      <c r="C1247" t="s">
        <v>3591</v>
      </c>
      <c r="D1247" t="s">
        <v>1373</v>
      </c>
      <c r="E1247" s="38">
        <v>-13.513857214557907</v>
      </c>
      <c r="F1247">
        <v>788</v>
      </c>
      <c r="G1247">
        <v>999</v>
      </c>
      <c r="H1247" s="112">
        <v>211</v>
      </c>
      <c r="I1247" s="51"/>
    </row>
    <row r="1248" spans="1:9" x14ac:dyDescent="0.3">
      <c r="A1248" s="178" t="s">
        <v>2754</v>
      </c>
      <c r="B1248" t="s">
        <v>698</v>
      </c>
      <c r="C1248" t="s">
        <v>3591</v>
      </c>
      <c r="D1248" t="s">
        <v>1373</v>
      </c>
      <c r="E1248" s="38">
        <v>-13.513857214557907</v>
      </c>
      <c r="F1248">
        <v>788</v>
      </c>
      <c r="G1248">
        <v>999</v>
      </c>
      <c r="H1248" s="112">
        <v>211</v>
      </c>
      <c r="I1248" s="51"/>
    </row>
    <row r="1249" spans="1:9" x14ac:dyDescent="0.3">
      <c r="A1249" s="178" t="s">
        <v>14134</v>
      </c>
      <c r="B1249" t="s">
        <v>12960</v>
      </c>
      <c r="C1249" t="s">
        <v>3591</v>
      </c>
      <c r="D1249" t="s">
        <v>1373</v>
      </c>
      <c r="E1249" s="38">
        <v>-13.513857214557907</v>
      </c>
      <c r="F1249">
        <v>788</v>
      </c>
      <c r="G1249">
        <v>999</v>
      </c>
      <c r="H1249" s="112">
        <v>211</v>
      </c>
      <c r="I1249" s="51"/>
    </row>
    <row r="1250" spans="1:9" x14ac:dyDescent="0.3">
      <c r="A1250" s="178" t="s">
        <v>12600</v>
      </c>
      <c r="B1250" t="s">
        <v>12601</v>
      </c>
      <c r="C1250" t="s">
        <v>1526</v>
      </c>
      <c r="D1250" t="s">
        <v>1373</v>
      </c>
      <c r="E1250" s="38">
        <v>-13.513857214557907</v>
      </c>
      <c r="F1250">
        <v>788</v>
      </c>
      <c r="G1250">
        <v>999</v>
      </c>
      <c r="H1250" s="112">
        <v>211</v>
      </c>
      <c r="I1250" s="51"/>
    </row>
    <row r="1251" spans="1:9" x14ac:dyDescent="0.3">
      <c r="A1251" s="178" t="s">
        <v>11889</v>
      </c>
      <c r="B1251" t="s">
        <v>11241</v>
      </c>
      <c r="C1251" t="s">
        <v>1383</v>
      </c>
      <c r="D1251" t="s">
        <v>1373</v>
      </c>
      <c r="E1251" s="38">
        <v>-13.513857214557907</v>
      </c>
      <c r="F1251">
        <v>788</v>
      </c>
      <c r="G1251">
        <v>999</v>
      </c>
      <c r="H1251" s="112">
        <v>211</v>
      </c>
      <c r="I1251" s="51"/>
    </row>
    <row r="1252" spans="1:9" x14ac:dyDescent="0.3">
      <c r="A1252" s="178" t="s">
        <v>16514</v>
      </c>
      <c r="B1252" t="s">
        <v>14265</v>
      </c>
      <c r="C1252" t="s">
        <v>1402</v>
      </c>
      <c r="D1252" t="s">
        <v>1373</v>
      </c>
      <c r="E1252" s="38">
        <v>-13.513857214557907</v>
      </c>
      <c r="F1252">
        <v>788</v>
      </c>
      <c r="G1252">
        <v>999</v>
      </c>
      <c r="H1252" s="112">
        <v>211</v>
      </c>
      <c r="I1252" s="51"/>
    </row>
    <row r="1253" spans="1:9" x14ac:dyDescent="0.3">
      <c r="A1253" s="213" t="s">
        <v>2765</v>
      </c>
      <c r="B1253" t="s">
        <v>989</v>
      </c>
      <c r="C1253" t="s">
        <v>3591</v>
      </c>
      <c r="D1253" t="s">
        <v>1373</v>
      </c>
      <c r="E1253" s="38">
        <v>-13.513857214557907</v>
      </c>
      <c r="F1253">
        <v>788</v>
      </c>
      <c r="G1253">
        <v>999</v>
      </c>
      <c r="H1253" s="112">
        <v>211</v>
      </c>
      <c r="I1253" s="51"/>
    </row>
    <row r="1254" spans="1:9" x14ac:dyDescent="0.3">
      <c r="A1254" s="178" t="s">
        <v>12717</v>
      </c>
      <c r="B1254" t="s">
        <v>11317</v>
      </c>
      <c r="C1254" t="s">
        <v>1409</v>
      </c>
      <c r="D1254" t="s">
        <v>1373</v>
      </c>
      <c r="E1254" s="38">
        <v>-13.513857214557907</v>
      </c>
      <c r="F1254">
        <v>788</v>
      </c>
      <c r="G1254">
        <v>999</v>
      </c>
      <c r="H1254" s="112">
        <v>211</v>
      </c>
      <c r="I1254" s="51"/>
    </row>
    <row r="1255" spans="1:9" x14ac:dyDescent="0.3">
      <c r="A1255" s="178" t="s">
        <v>16533</v>
      </c>
      <c r="B1255" t="s">
        <v>14215</v>
      </c>
      <c r="C1255" t="s">
        <v>1470</v>
      </c>
      <c r="D1255" t="s">
        <v>1373</v>
      </c>
      <c r="E1255" s="38">
        <v>-13.513857214557907</v>
      </c>
      <c r="F1255">
        <v>788</v>
      </c>
      <c r="G1255">
        <v>999</v>
      </c>
      <c r="H1255" s="112">
        <v>211</v>
      </c>
      <c r="I1255" s="51"/>
    </row>
    <row r="1256" spans="1:9" x14ac:dyDescent="0.3">
      <c r="A1256" s="178" t="s">
        <v>16537</v>
      </c>
      <c r="B1256" t="s">
        <v>14724</v>
      </c>
      <c r="C1256" t="s">
        <v>1526</v>
      </c>
      <c r="D1256" t="s">
        <v>1373</v>
      </c>
      <c r="E1256" s="38">
        <v>-13.513857214557907</v>
      </c>
      <c r="F1256">
        <v>788</v>
      </c>
      <c r="G1256">
        <v>999</v>
      </c>
      <c r="H1256" s="112">
        <v>211</v>
      </c>
      <c r="I1256" s="51"/>
    </row>
    <row r="1257" spans="1:9" x14ac:dyDescent="0.3">
      <c r="A1257" s="178" t="s">
        <v>2838</v>
      </c>
      <c r="B1257" t="s">
        <v>785</v>
      </c>
      <c r="C1257" t="s">
        <v>1553</v>
      </c>
      <c r="D1257" t="s">
        <v>1373</v>
      </c>
      <c r="E1257" s="38">
        <v>-13.513857214557907</v>
      </c>
      <c r="F1257">
        <v>788</v>
      </c>
      <c r="G1257">
        <v>999</v>
      </c>
      <c r="H1257" s="112">
        <v>211</v>
      </c>
      <c r="I1257" s="51"/>
    </row>
    <row r="1258" spans="1:9" x14ac:dyDescent="0.3">
      <c r="A1258" s="178" t="s">
        <v>11148</v>
      </c>
      <c r="B1258" t="s">
        <v>11149</v>
      </c>
      <c r="C1258" t="s">
        <v>1481</v>
      </c>
      <c r="D1258" t="s">
        <v>1373</v>
      </c>
      <c r="E1258" s="38">
        <v>-13.513857214557907</v>
      </c>
      <c r="F1258">
        <v>788</v>
      </c>
      <c r="G1258">
        <v>999</v>
      </c>
      <c r="H1258" s="112">
        <v>211</v>
      </c>
      <c r="I1258" s="51"/>
    </row>
    <row r="1259" spans="1:9" x14ac:dyDescent="0.3">
      <c r="A1259" s="178" t="s">
        <v>12365</v>
      </c>
      <c r="B1259" t="s">
        <v>11201</v>
      </c>
      <c r="C1259" t="s">
        <v>1509</v>
      </c>
      <c r="D1259" t="s">
        <v>1373</v>
      </c>
      <c r="E1259" s="38">
        <v>-13.513857214557907</v>
      </c>
      <c r="F1259">
        <v>788</v>
      </c>
      <c r="G1259">
        <v>999</v>
      </c>
      <c r="H1259" s="112">
        <v>211</v>
      </c>
      <c r="I1259" s="51"/>
    </row>
    <row r="1260" spans="1:9" x14ac:dyDescent="0.3">
      <c r="A1260" s="178" t="s">
        <v>4667</v>
      </c>
      <c r="B1260" t="s">
        <v>1253</v>
      </c>
      <c r="C1260" t="s">
        <v>1434</v>
      </c>
      <c r="D1260" t="s">
        <v>1373</v>
      </c>
      <c r="E1260" s="38">
        <v>-13.513857214557907</v>
      </c>
      <c r="F1260">
        <v>788</v>
      </c>
      <c r="G1260">
        <v>999</v>
      </c>
      <c r="H1260" s="112">
        <v>211</v>
      </c>
      <c r="I1260" s="51"/>
    </row>
    <row r="1261" spans="1:9" x14ac:dyDescent="0.3">
      <c r="A1261" s="178" t="s">
        <v>12851</v>
      </c>
      <c r="B1261" t="s">
        <v>12852</v>
      </c>
      <c r="C1261" t="s">
        <v>1470</v>
      </c>
      <c r="D1261" t="s">
        <v>1373</v>
      </c>
      <c r="E1261" s="38">
        <v>-13.513857214557907</v>
      </c>
      <c r="F1261">
        <v>788</v>
      </c>
      <c r="G1261">
        <v>999</v>
      </c>
      <c r="H1261" s="112">
        <v>211</v>
      </c>
      <c r="I1261" s="51"/>
    </row>
    <row r="1262" spans="1:9" x14ac:dyDescent="0.3">
      <c r="A1262" s="178" t="s">
        <v>8300</v>
      </c>
      <c r="B1262" t="s">
        <v>8904</v>
      </c>
      <c r="C1262" t="s">
        <v>1426</v>
      </c>
      <c r="D1262" t="s">
        <v>1373</v>
      </c>
      <c r="E1262" s="38">
        <v>-13.513857214557907</v>
      </c>
      <c r="F1262">
        <v>788</v>
      </c>
      <c r="G1262">
        <v>999</v>
      </c>
      <c r="H1262" s="112">
        <v>211</v>
      </c>
      <c r="I1262" s="51"/>
    </row>
    <row r="1263" spans="1:9" x14ac:dyDescent="0.3">
      <c r="A1263" t="s">
        <v>14855</v>
      </c>
      <c r="B1263" t="s">
        <v>14199</v>
      </c>
      <c r="C1263" t="s">
        <v>1416</v>
      </c>
      <c r="D1263" t="s">
        <v>1373</v>
      </c>
      <c r="E1263" s="38">
        <v>-13.513857214557907</v>
      </c>
      <c r="F1263">
        <v>788</v>
      </c>
      <c r="G1263">
        <v>999</v>
      </c>
      <c r="H1263" s="112">
        <v>211</v>
      </c>
      <c r="I1263" s="51"/>
    </row>
    <row r="1264" spans="1:9" x14ac:dyDescent="0.3">
      <c r="A1264" s="178" t="s">
        <v>13387</v>
      </c>
      <c r="B1264" t="s">
        <v>11243</v>
      </c>
      <c r="C1264" t="s">
        <v>1405</v>
      </c>
      <c r="D1264" t="s">
        <v>1373</v>
      </c>
      <c r="E1264" s="38">
        <v>-13.513857214557907</v>
      </c>
      <c r="F1264">
        <v>788</v>
      </c>
      <c r="G1264">
        <v>999</v>
      </c>
      <c r="H1264" s="112">
        <v>211</v>
      </c>
      <c r="I1264" s="51"/>
    </row>
    <row r="1265" spans="1:9" x14ac:dyDescent="0.3">
      <c r="A1265" t="s">
        <v>12052</v>
      </c>
      <c r="B1265" t="s">
        <v>11374</v>
      </c>
      <c r="C1265" t="s">
        <v>3591</v>
      </c>
      <c r="D1265" t="s">
        <v>1373</v>
      </c>
      <c r="E1265" s="38">
        <v>-13.513857214557907</v>
      </c>
      <c r="F1265">
        <v>788</v>
      </c>
      <c r="G1265">
        <v>999</v>
      </c>
      <c r="H1265" s="112">
        <v>211</v>
      </c>
      <c r="I1265" s="51"/>
    </row>
    <row r="1266" spans="1:9" x14ac:dyDescent="0.3">
      <c r="A1266" t="s">
        <v>2941</v>
      </c>
      <c r="B1266" t="s">
        <v>718</v>
      </c>
      <c r="C1266" t="s">
        <v>1565</v>
      </c>
      <c r="D1266" t="s">
        <v>1373</v>
      </c>
      <c r="E1266" s="38">
        <v>-13.513857214557907</v>
      </c>
      <c r="F1266">
        <v>788</v>
      </c>
      <c r="G1266">
        <v>999</v>
      </c>
      <c r="H1266" s="112">
        <v>211</v>
      </c>
      <c r="I1266" s="51"/>
    </row>
    <row r="1267" spans="1:9" x14ac:dyDescent="0.3">
      <c r="A1267" s="178" t="s">
        <v>4707</v>
      </c>
      <c r="B1267" t="s">
        <v>1324</v>
      </c>
      <c r="C1267" t="s">
        <v>1413</v>
      </c>
      <c r="D1267" t="s">
        <v>1373</v>
      </c>
      <c r="E1267" s="38">
        <v>-13.513857214557907</v>
      </c>
      <c r="F1267">
        <v>788</v>
      </c>
      <c r="G1267">
        <v>999</v>
      </c>
      <c r="H1267" s="112">
        <v>211</v>
      </c>
      <c r="I1267" s="51"/>
    </row>
    <row r="1268" spans="1:9" x14ac:dyDescent="0.3">
      <c r="A1268" t="s">
        <v>2997</v>
      </c>
      <c r="B1268" t="s">
        <v>1198</v>
      </c>
      <c r="C1268" t="s">
        <v>3591</v>
      </c>
      <c r="D1268" t="s">
        <v>1373</v>
      </c>
      <c r="E1268" s="38">
        <v>-13.513857214557907</v>
      </c>
      <c r="F1268">
        <v>788</v>
      </c>
      <c r="G1268">
        <v>999</v>
      </c>
      <c r="H1268" s="112">
        <v>211</v>
      </c>
      <c r="I1268" s="51"/>
    </row>
    <row r="1269" spans="1:9" x14ac:dyDescent="0.3">
      <c r="A1269" s="178" t="s">
        <v>14643</v>
      </c>
      <c r="B1269" t="s">
        <v>14285</v>
      </c>
      <c r="C1269" t="s">
        <v>1379</v>
      </c>
      <c r="D1269" t="s">
        <v>1373</v>
      </c>
      <c r="E1269" s="38">
        <v>-13.513857214557907</v>
      </c>
      <c r="F1269">
        <v>788</v>
      </c>
      <c r="G1269">
        <v>999</v>
      </c>
      <c r="H1269" s="112">
        <v>211</v>
      </c>
      <c r="I1269" s="51"/>
    </row>
    <row r="1270" spans="1:9" x14ac:dyDescent="0.3">
      <c r="A1270" t="s">
        <v>3032</v>
      </c>
      <c r="B1270" t="s">
        <v>1208</v>
      </c>
      <c r="C1270" t="s">
        <v>1416</v>
      </c>
      <c r="D1270" t="s">
        <v>1373</v>
      </c>
      <c r="E1270" s="38">
        <v>-13.513857214557907</v>
      </c>
      <c r="F1270">
        <v>788</v>
      </c>
      <c r="G1270">
        <v>999</v>
      </c>
      <c r="H1270" s="112">
        <v>211</v>
      </c>
      <c r="I1270" s="51"/>
    </row>
    <row r="1271" spans="1:9" x14ac:dyDescent="0.3">
      <c r="A1271" s="178" t="s">
        <v>3034</v>
      </c>
      <c r="B1271" t="s">
        <v>790</v>
      </c>
      <c r="C1271" t="s">
        <v>3591</v>
      </c>
      <c r="D1271" t="s">
        <v>1373</v>
      </c>
      <c r="E1271" s="38">
        <v>-13.513857214557907</v>
      </c>
      <c r="F1271">
        <v>788</v>
      </c>
      <c r="G1271">
        <v>999</v>
      </c>
      <c r="H1271" s="112">
        <v>211</v>
      </c>
      <c r="I1271" s="51"/>
    </row>
    <row r="1272" spans="1:9" x14ac:dyDescent="0.3">
      <c r="A1272" s="178" t="s">
        <v>3042</v>
      </c>
      <c r="B1272" t="s">
        <v>1262</v>
      </c>
      <c r="C1272" t="s">
        <v>3591</v>
      </c>
      <c r="D1272" t="s">
        <v>1373</v>
      </c>
      <c r="E1272" s="38">
        <v>-13.513857214557907</v>
      </c>
      <c r="F1272">
        <v>788</v>
      </c>
      <c r="G1272">
        <v>999</v>
      </c>
      <c r="H1272" s="112">
        <v>211</v>
      </c>
      <c r="I1272" s="51"/>
    </row>
    <row r="1273" spans="1:9" x14ac:dyDescent="0.3">
      <c r="A1273" s="178" t="s">
        <v>3516</v>
      </c>
      <c r="B1273" t="s">
        <v>1067</v>
      </c>
      <c r="C1273" t="s">
        <v>1402</v>
      </c>
      <c r="D1273" t="s">
        <v>1373</v>
      </c>
      <c r="E1273" s="38">
        <v>-13.513857214557907</v>
      </c>
      <c r="F1273">
        <v>788</v>
      </c>
      <c r="G1273">
        <v>999</v>
      </c>
      <c r="H1273" s="112">
        <v>211</v>
      </c>
      <c r="I1273" s="51"/>
    </row>
    <row r="1274" spans="1:9" x14ac:dyDescent="0.3">
      <c r="A1274" s="213" t="s">
        <v>14872</v>
      </c>
      <c r="B1274" t="s">
        <v>14719</v>
      </c>
      <c r="C1274" t="s">
        <v>3591</v>
      </c>
      <c r="D1274" t="s">
        <v>1373</v>
      </c>
      <c r="E1274" s="38">
        <v>-13.513857214557907</v>
      </c>
      <c r="F1274">
        <v>788</v>
      </c>
      <c r="G1274">
        <v>999</v>
      </c>
      <c r="H1274" s="112">
        <v>211</v>
      </c>
      <c r="I1274" s="51"/>
    </row>
    <row r="1275" spans="1:9" x14ac:dyDescent="0.3">
      <c r="A1275" s="178" t="s">
        <v>3051</v>
      </c>
      <c r="B1275" t="s">
        <v>946</v>
      </c>
      <c r="C1275" t="s">
        <v>3591</v>
      </c>
      <c r="D1275" t="s">
        <v>1373</v>
      </c>
      <c r="E1275" s="38">
        <v>-13.513857214557907</v>
      </c>
      <c r="F1275">
        <v>788</v>
      </c>
      <c r="G1275">
        <v>999</v>
      </c>
      <c r="H1275" s="112">
        <v>211</v>
      </c>
      <c r="I1275" s="51"/>
    </row>
    <row r="1276" spans="1:9" x14ac:dyDescent="0.3">
      <c r="A1276" t="s">
        <v>3070</v>
      </c>
      <c r="B1276" t="s">
        <v>974</v>
      </c>
      <c r="C1276" t="s">
        <v>1464</v>
      </c>
      <c r="D1276" t="s">
        <v>1373</v>
      </c>
      <c r="E1276" s="38">
        <v>-13.513857214557907</v>
      </c>
      <c r="F1276">
        <v>788</v>
      </c>
      <c r="G1276">
        <v>999</v>
      </c>
      <c r="H1276" s="112">
        <v>211</v>
      </c>
      <c r="I1276" s="51"/>
    </row>
    <row r="1277" spans="1:9" x14ac:dyDescent="0.3">
      <c r="A1277" t="s">
        <v>12482</v>
      </c>
      <c r="B1277" t="s">
        <v>11384</v>
      </c>
      <c r="C1277" t="s">
        <v>3591</v>
      </c>
      <c r="D1277" t="s">
        <v>1373</v>
      </c>
      <c r="E1277" s="38">
        <v>-13.513857214557907</v>
      </c>
      <c r="F1277">
        <v>788</v>
      </c>
      <c r="G1277">
        <v>999</v>
      </c>
      <c r="H1277" s="112">
        <v>211</v>
      </c>
      <c r="I1277" s="51"/>
    </row>
    <row r="1278" spans="1:9" x14ac:dyDescent="0.3">
      <c r="A1278" s="178" t="s">
        <v>16746</v>
      </c>
      <c r="B1278" t="s">
        <v>16747</v>
      </c>
      <c r="C1278" t="s">
        <v>1531</v>
      </c>
      <c r="D1278" t="s">
        <v>1373</v>
      </c>
      <c r="E1278" s="38">
        <v>-13.513857214557907</v>
      </c>
      <c r="F1278">
        <v>788</v>
      </c>
      <c r="G1278">
        <v>999</v>
      </c>
      <c r="H1278" s="112">
        <v>211</v>
      </c>
      <c r="I1278" s="51"/>
    </row>
    <row r="1279" spans="1:9" x14ac:dyDescent="0.3">
      <c r="A1279" s="178" t="s">
        <v>14145</v>
      </c>
      <c r="B1279" t="s">
        <v>13940</v>
      </c>
      <c r="C1279" t="s">
        <v>3591</v>
      </c>
      <c r="D1279" t="s">
        <v>1373</v>
      </c>
      <c r="E1279" s="38">
        <v>-13.513857214557907</v>
      </c>
      <c r="F1279">
        <v>788</v>
      </c>
      <c r="G1279">
        <v>999</v>
      </c>
      <c r="H1279" s="112">
        <v>211</v>
      </c>
      <c r="I1279" s="51"/>
    </row>
    <row r="1280" spans="1:9" x14ac:dyDescent="0.3">
      <c r="A1280" t="s">
        <v>14148</v>
      </c>
      <c r="B1280" t="s">
        <v>13946</v>
      </c>
      <c r="C1280" t="s">
        <v>1383</v>
      </c>
      <c r="D1280" t="s">
        <v>1373</v>
      </c>
      <c r="E1280" s="38">
        <v>-13.513857214557907</v>
      </c>
      <c r="F1280">
        <v>788</v>
      </c>
      <c r="G1280">
        <v>999</v>
      </c>
      <c r="H1280" s="112">
        <v>211</v>
      </c>
      <c r="I1280" s="51"/>
    </row>
    <row r="1281" spans="1:9" x14ac:dyDescent="0.3">
      <c r="A1281" t="s">
        <v>10738</v>
      </c>
      <c r="B1281" t="s">
        <v>10739</v>
      </c>
      <c r="C1281" t="s">
        <v>1446</v>
      </c>
      <c r="D1281" t="s">
        <v>1373</v>
      </c>
      <c r="E1281" s="38">
        <v>-13.513857214557907</v>
      </c>
      <c r="F1281">
        <v>788</v>
      </c>
      <c r="G1281">
        <v>999</v>
      </c>
      <c r="H1281" s="112">
        <v>211</v>
      </c>
      <c r="I1281" s="51"/>
    </row>
    <row r="1282" spans="1:9" x14ac:dyDescent="0.3">
      <c r="A1282" t="s">
        <v>14165</v>
      </c>
      <c r="B1282" t="s">
        <v>13953</v>
      </c>
      <c r="C1282" t="s">
        <v>1553</v>
      </c>
      <c r="D1282" t="s">
        <v>1373</v>
      </c>
      <c r="E1282" s="38">
        <v>-13.513857214557907</v>
      </c>
      <c r="F1282">
        <v>788</v>
      </c>
      <c r="G1282">
        <v>999</v>
      </c>
      <c r="H1282" s="112">
        <v>211</v>
      </c>
      <c r="I1282" s="51"/>
    </row>
    <row r="1283" spans="1:9" x14ac:dyDescent="0.3">
      <c r="A1283" t="s">
        <v>12148</v>
      </c>
      <c r="B1283" t="s">
        <v>11342</v>
      </c>
      <c r="C1283" t="s">
        <v>3591</v>
      </c>
      <c r="D1283" t="s">
        <v>1373</v>
      </c>
      <c r="E1283" s="38">
        <v>-13.513857214557907</v>
      </c>
      <c r="F1283">
        <v>788</v>
      </c>
      <c r="G1283">
        <v>999</v>
      </c>
      <c r="H1283" s="112">
        <v>211</v>
      </c>
      <c r="I1283" s="51"/>
    </row>
    <row r="1284" spans="1:9" x14ac:dyDescent="0.3">
      <c r="A1284" s="178" t="s">
        <v>14652</v>
      </c>
      <c r="B1284" t="s">
        <v>14220</v>
      </c>
      <c r="C1284" t="s">
        <v>1446</v>
      </c>
      <c r="D1284" t="s">
        <v>1373</v>
      </c>
      <c r="E1284" s="38">
        <v>-13.513857214557907</v>
      </c>
      <c r="F1284">
        <v>788</v>
      </c>
      <c r="G1284">
        <v>999</v>
      </c>
      <c r="H1284" s="112">
        <v>211</v>
      </c>
      <c r="I1284" s="51"/>
    </row>
    <row r="1285" spans="1:9" x14ac:dyDescent="0.3">
      <c r="A1285" t="s">
        <v>11837</v>
      </c>
      <c r="B1285" t="s">
        <v>11232</v>
      </c>
      <c r="C1285" t="s">
        <v>1379</v>
      </c>
      <c r="D1285" t="s">
        <v>1373</v>
      </c>
      <c r="E1285" s="38">
        <v>-13.513857214557907</v>
      </c>
      <c r="F1285">
        <v>788</v>
      </c>
      <c r="G1285">
        <v>999</v>
      </c>
      <c r="H1285" s="112">
        <v>211</v>
      </c>
      <c r="I1285" s="51"/>
    </row>
    <row r="1286" spans="1:9" x14ac:dyDescent="0.3">
      <c r="A1286" s="214" t="s">
        <v>3158</v>
      </c>
      <c r="B1286" t="s">
        <v>699</v>
      </c>
      <c r="C1286" t="s">
        <v>3591</v>
      </c>
      <c r="D1286" t="s">
        <v>1373</v>
      </c>
      <c r="E1286" s="38">
        <v>-13.513857214557907</v>
      </c>
      <c r="F1286">
        <v>788</v>
      </c>
      <c r="G1286">
        <v>999</v>
      </c>
      <c r="H1286" s="112">
        <v>211</v>
      </c>
      <c r="I1286" s="51"/>
    </row>
    <row r="1287" spans="1:9" x14ac:dyDescent="0.3">
      <c r="A1287" s="178" t="s">
        <v>14654</v>
      </c>
      <c r="B1287" t="s">
        <v>14217</v>
      </c>
      <c r="C1287" t="s">
        <v>3591</v>
      </c>
      <c r="D1287" t="s">
        <v>1373</v>
      </c>
      <c r="E1287" s="38">
        <v>-13.513857214557907</v>
      </c>
      <c r="F1287">
        <v>788</v>
      </c>
      <c r="G1287">
        <v>999</v>
      </c>
      <c r="H1287" s="112">
        <v>211</v>
      </c>
      <c r="I1287" s="51"/>
    </row>
    <row r="1288" spans="1:9" x14ac:dyDescent="0.3">
      <c r="A1288" s="178" t="s">
        <v>3179</v>
      </c>
      <c r="B1288" t="s">
        <v>997</v>
      </c>
      <c r="C1288" t="s">
        <v>1398</v>
      </c>
      <c r="D1288" t="s">
        <v>1373</v>
      </c>
      <c r="E1288" s="38">
        <v>-13.513857214557907</v>
      </c>
      <c r="F1288">
        <v>788</v>
      </c>
      <c r="G1288">
        <v>999</v>
      </c>
      <c r="H1288" s="112">
        <v>211</v>
      </c>
      <c r="I1288" s="51"/>
    </row>
    <row r="1289" spans="1:9" x14ac:dyDescent="0.3">
      <c r="A1289" t="s">
        <v>3194</v>
      </c>
      <c r="B1289" t="s">
        <v>1213</v>
      </c>
      <c r="C1289" t="s">
        <v>1481</v>
      </c>
      <c r="D1289" t="s">
        <v>1373</v>
      </c>
      <c r="E1289" s="38">
        <v>-13.513857214557907</v>
      </c>
      <c r="F1289">
        <v>788</v>
      </c>
      <c r="G1289">
        <v>999</v>
      </c>
      <c r="H1289" s="112">
        <v>211</v>
      </c>
      <c r="I1289" s="51"/>
    </row>
    <row r="1290" spans="1:9" x14ac:dyDescent="0.3">
      <c r="A1290" t="s">
        <v>4907</v>
      </c>
      <c r="B1290" t="s">
        <v>1328</v>
      </c>
      <c r="C1290" t="s">
        <v>3591</v>
      </c>
      <c r="D1290" t="s">
        <v>1373</v>
      </c>
      <c r="E1290" s="38">
        <v>-13.513857214557907</v>
      </c>
      <c r="F1290">
        <v>788</v>
      </c>
      <c r="G1290">
        <v>999</v>
      </c>
      <c r="H1290" s="112">
        <v>211</v>
      </c>
      <c r="I1290" s="51"/>
    </row>
    <row r="1291" spans="1:9" x14ac:dyDescent="0.3">
      <c r="A1291" s="118" t="s">
        <v>11893</v>
      </c>
      <c r="B1291" t="s">
        <v>11231</v>
      </c>
      <c r="C1291" t="s">
        <v>3591</v>
      </c>
      <c r="D1291" t="s">
        <v>1373</v>
      </c>
      <c r="E1291" s="38">
        <v>-13.513857214557907</v>
      </c>
      <c r="F1291">
        <v>788</v>
      </c>
      <c r="G1291">
        <v>999</v>
      </c>
      <c r="H1291" s="112">
        <v>211</v>
      </c>
      <c r="I1291" s="51"/>
    </row>
    <row r="1292" spans="1:9" x14ac:dyDescent="0.3">
      <c r="A1292" t="s">
        <v>3222</v>
      </c>
      <c r="B1292" t="s">
        <v>843</v>
      </c>
      <c r="C1292" t="s">
        <v>3591</v>
      </c>
      <c r="D1292" t="s">
        <v>1373</v>
      </c>
      <c r="E1292" s="38">
        <v>-13.513857214557907</v>
      </c>
      <c r="F1292">
        <v>788</v>
      </c>
      <c r="G1292">
        <v>999</v>
      </c>
      <c r="H1292" s="112">
        <v>211</v>
      </c>
      <c r="I1292" s="51"/>
    </row>
    <row r="1293" spans="1:9" x14ac:dyDescent="0.3">
      <c r="A1293" t="s">
        <v>13905</v>
      </c>
      <c r="B1293" t="s">
        <v>11186</v>
      </c>
      <c r="C1293" t="s">
        <v>3591</v>
      </c>
      <c r="D1293" t="s">
        <v>1373</v>
      </c>
      <c r="E1293" s="38">
        <v>-13.513857214557907</v>
      </c>
      <c r="F1293">
        <v>788</v>
      </c>
      <c r="G1293">
        <v>999</v>
      </c>
      <c r="H1293" s="112">
        <v>211</v>
      </c>
      <c r="I1293" s="51"/>
    </row>
    <row r="1294" spans="1:9" x14ac:dyDescent="0.3">
      <c r="A1294" t="s">
        <v>14657</v>
      </c>
      <c r="B1294" t="s">
        <v>14658</v>
      </c>
      <c r="C1294" t="s">
        <v>1392</v>
      </c>
      <c r="D1294" t="s">
        <v>1373</v>
      </c>
      <c r="E1294" s="38">
        <v>-13.513857214557907</v>
      </c>
      <c r="F1294">
        <v>788</v>
      </c>
      <c r="G1294">
        <v>999</v>
      </c>
      <c r="H1294" s="112">
        <v>211</v>
      </c>
      <c r="I1294" s="51"/>
    </row>
    <row r="1295" spans="1:9" x14ac:dyDescent="0.3">
      <c r="A1295" t="s">
        <v>3238</v>
      </c>
      <c r="B1295" t="s">
        <v>867</v>
      </c>
      <c r="C1295" t="s">
        <v>3591</v>
      </c>
      <c r="D1295" t="s">
        <v>1373</v>
      </c>
      <c r="E1295" s="38">
        <v>-13.513857214557907</v>
      </c>
      <c r="F1295">
        <v>788</v>
      </c>
      <c r="G1295">
        <v>999</v>
      </c>
      <c r="H1295" s="112">
        <v>211</v>
      </c>
      <c r="I1295" s="51"/>
    </row>
    <row r="1296" spans="1:9" x14ac:dyDescent="0.3">
      <c r="A1296" t="s">
        <v>12115</v>
      </c>
      <c r="B1296" t="s">
        <v>11310</v>
      </c>
      <c r="C1296" t="s">
        <v>3591</v>
      </c>
      <c r="D1296" t="s">
        <v>1373</v>
      </c>
      <c r="E1296" s="38">
        <v>-13.513857214557907</v>
      </c>
      <c r="F1296">
        <v>788</v>
      </c>
      <c r="G1296">
        <v>999</v>
      </c>
      <c r="H1296" s="112">
        <v>211</v>
      </c>
      <c r="I1296" s="51"/>
    </row>
    <row r="1297" spans="1:9" x14ac:dyDescent="0.3">
      <c r="A1297" t="s">
        <v>14660</v>
      </c>
      <c r="B1297" t="s">
        <v>14222</v>
      </c>
      <c r="C1297" t="s">
        <v>1389</v>
      </c>
      <c r="D1297" t="s">
        <v>1373</v>
      </c>
      <c r="E1297" s="38">
        <v>-13.513857214557907</v>
      </c>
      <c r="F1297">
        <v>788</v>
      </c>
      <c r="G1297">
        <v>999</v>
      </c>
      <c r="H1297" s="112">
        <v>211</v>
      </c>
      <c r="I1297" s="51"/>
    </row>
    <row r="1298" spans="1:9" x14ac:dyDescent="0.3">
      <c r="A1298" s="213" t="s">
        <v>11925</v>
      </c>
      <c r="B1298" t="s">
        <v>11368</v>
      </c>
      <c r="C1298" t="s">
        <v>3591</v>
      </c>
      <c r="D1298" t="s">
        <v>1373</v>
      </c>
      <c r="E1298" s="38">
        <v>-13.513857214557907</v>
      </c>
      <c r="F1298">
        <v>788</v>
      </c>
      <c r="G1298">
        <v>999</v>
      </c>
      <c r="H1298" s="112">
        <v>211</v>
      </c>
      <c r="I1298" s="51"/>
    </row>
    <row r="1299" spans="1:9" x14ac:dyDescent="0.3">
      <c r="A1299" t="s">
        <v>3300</v>
      </c>
      <c r="B1299" t="s">
        <v>942</v>
      </c>
      <c r="C1299" t="s">
        <v>3591</v>
      </c>
      <c r="D1299" t="s">
        <v>1373</v>
      </c>
      <c r="E1299" s="38">
        <v>-13.513857214557907</v>
      </c>
      <c r="F1299">
        <v>788</v>
      </c>
      <c r="G1299">
        <v>999</v>
      </c>
      <c r="H1299" s="112">
        <v>211</v>
      </c>
      <c r="I1299" s="51"/>
    </row>
    <row r="1300" spans="1:9" x14ac:dyDescent="0.3">
      <c r="A1300" s="178" t="s">
        <v>17016</v>
      </c>
      <c r="B1300" t="s">
        <v>17017</v>
      </c>
      <c r="C1300" t="s">
        <v>1416</v>
      </c>
      <c r="D1300" t="s">
        <v>1373</v>
      </c>
      <c r="E1300" s="38">
        <v>-13.513857214557907</v>
      </c>
      <c r="F1300">
        <v>788</v>
      </c>
      <c r="G1300">
        <v>999</v>
      </c>
      <c r="H1300" s="112">
        <v>211</v>
      </c>
      <c r="I1300" s="51"/>
    </row>
    <row r="1301" spans="1:9" x14ac:dyDescent="0.3">
      <c r="A1301" s="178" t="s">
        <v>3319</v>
      </c>
      <c r="B1301" t="s">
        <v>915</v>
      </c>
      <c r="C1301" t="s">
        <v>1409</v>
      </c>
      <c r="D1301" t="s">
        <v>1373</v>
      </c>
      <c r="E1301" s="38">
        <v>-13.513857214557907</v>
      </c>
      <c r="F1301">
        <v>788</v>
      </c>
      <c r="G1301">
        <v>999</v>
      </c>
      <c r="H1301" s="112">
        <v>211</v>
      </c>
      <c r="I1301" s="51"/>
    </row>
    <row r="1302" spans="1:9" x14ac:dyDescent="0.3">
      <c r="A1302" s="178" t="s">
        <v>4997</v>
      </c>
      <c r="B1302" t="s">
        <v>1065</v>
      </c>
      <c r="C1302" t="s">
        <v>1481</v>
      </c>
      <c r="D1302" t="s">
        <v>1373</v>
      </c>
      <c r="E1302" s="38">
        <v>-13.513857214557907</v>
      </c>
      <c r="F1302">
        <v>788</v>
      </c>
      <c r="G1302">
        <v>999</v>
      </c>
      <c r="H1302" s="112">
        <v>211</v>
      </c>
      <c r="I1302" s="51"/>
    </row>
    <row r="1303" spans="1:9" x14ac:dyDescent="0.3">
      <c r="A1303" s="260" t="s">
        <v>3343</v>
      </c>
      <c r="B1303" s="260" t="s">
        <v>893</v>
      </c>
      <c r="C1303" s="260" t="s">
        <v>3591</v>
      </c>
      <c r="D1303" s="260" t="s">
        <v>1373</v>
      </c>
      <c r="E1303" s="261">
        <v>-13.513857214557907</v>
      </c>
      <c r="F1303" s="260">
        <v>788</v>
      </c>
      <c r="G1303" s="260">
        <v>999</v>
      </c>
      <c r="H1303" s="112">
        <v>211</v>
      </c>
      <c r="I1303" s="51"/>
    </row>
    <row r="1304" spans="1:9" x14ac:dyDescent="0.3">
      <c r="A1304" t="s">
        <v>13469</v>
      </c>
      <c r="B1304" t="s">
        <v>11242</v>
      </c>
      <c r="C1304" t="s">
        <v>1437</v>
      </c>
      <c r="D1304" t="s">
        <v>1373</v>
      </c>
      <c r="E1304" s="38">
        <v>-13.513857214557907</v>
      </c>
      <c r="F1304">
        <v>788</v>
      </c>
      <c r="G1304">
        <v>999</v>
      </c>
      <c r="H1304" s="112">
        <v>211</v>
      </c>
      <c r="I1304" s="51"/>
    </row>
    <row r="1305" spans="1:9" x14ac:dyDescent="0.3">
      <c r="A1305" t="s">
        <v>8304</v>
      </c>
      <c r="B1305" t="s">
        <v>9073</v>
      </c>
      <c r="C1305" t="s">
        <v>1405</v>
      </c>
      <c r="D1305" t="s">
        <v>1373</v>
      </c>
      <c r="E1305" s="38">
        <v>-13.513857214557907</v>
      </c>
      <c r="F1305">
        <v>788</v>
      </c>
      <c r="G1305">
        <v>999</v>
      </c>
      <c r="H1305" s="112">
        <v>211</v>
      </c>
      <c r="I1305" s="51"/>
    </row>
    <row r="1306" spans="1:9" x14ac:dyDescent="0.3">
      <c r="A1306" s="178" t="s">
        <v>17098</v>
      </c>
      <c r="B1306" t="s">
        <v>14205</v>
      </c>
      <c r="C1306" t="s">
        <v>1430</v>
      </c>
      <c r="D1306" t="s">
        <v>1373</v>
      </c>
      <c r="E1306" s="38">
        <v>-13.513857214557907</v>
      </c>
      <c r="F1306">
        <v>788</v>
      </c>
      <c r="G1306">
        <v>999</v>
      </c>
      <c r="H1306" s="112">
        <v>211</v>
      </c>
      <c r="I1306" s="51"/>
    </row>
    <row r="1307" spans="1:9" x14ac:dyDescent="0.3">
      <c r="A1307" s="213" t="s">
        <v>3366</v>
      </c>
      <c r="B1307" t="s">
        <v>877</v>
      </c>
      <c r="C1307" t="s">
        <v>3591</v>
      </c>
      <c r="D1307" t="s">
        <v>1373</v>
      </c>
      <c r="E1307" s="38">
        <v>-13.513857214557907</v>
      </c>
      <c r="F1307">
        <v>788</v>
      </c>
      <c r="G1307">
        <v>999</v>
      </c>
      <c r="H1307" s="112">
        <v>211</v>
      </c>
      <c r="I1307" s="51"/>
    </row>
    <row r="1308" spans="1:9" x14ac:dyDescent="0.3">
      <c r="A1308" t="s">
        <v>3368</v>
      </c>
      <c r="B1308" t="s">
        <v>806</v>
      </c>
      <c r="C1308" t="s">
        <v>3591</v>
      </c>
      <c r="D1308" t="s">
        <v>1373</v>
      </c>
      <c r="E1308" s="38">
        <v>-13.513857214557907</v>
      </c>
      <c r="F1308">
        <v>788</v>
      </c>
      <c r="G1308">
        <v>999</v>
      </c>
      <c r="H1308" s="112">
        <v>211</v>
      </c>
      <c r="I1308" s="51"/>
    </row>
    <row r="1309" spans="1:9" x14ac:dyDescent="0.3">
      <c r="A1309" s="178" t="s">
        <v>8298</v>
      </c>
      <c r="B1309" t="s">
        <v>9083</v>
      </c>
      <c r="C1309" t="s">
        <v>1392</v>
      </c>
      <c r="D1309" t="s">
        <v>1373</v>
      </c>
      <c r="E1309" s="38">
        <v>-13.513857214557907</v>
      </c>
      <c r="F1309">
        <v>788</v>
      </c>
      <c r="G1309">
        <v>999</v>
      </c>
      <c r="H1309" s="112">
        <v>211</v>
      </c>
      <c r="I1309" s="51"/>
    </row>
    <row r="1310" spans="1:9" x14ac:dyDescent="0.3">
      <c r="A1310" s="178" t="s">
        <v>13529</v>
      </c>
      <c r="B1310" t="s">
        <v>11380</v>
      </c>
      <c r="C1310" t="s">
        <v>1449</v>
      </c>
      <c r="D1310" t="s">
        <v>1373</v>
      </c>
      <c r="E1310" s="38">
        <v>-13.513857214557907</v>
      </c>
      <c r="F1310">
        <v>788</v>
      </c>
      <c r="G1310">
        <v>999</v>
      </c>
      <c r="H1310" s="112">
        <v>211</v>
      </c>
      <c r="I1310" s="51"/>
    </row>
    <row r="1311" spans="1:9" x14ac:dyDescent="0.3">
      <c r="A1311" s="178" t="s">
        <v>12346</v>
      </c>
      <c r="B1311" t="s">
        <v>11278</v>
      </c>
      <c r="C1311" t="s">
        <v>1372</v>
      </c>
      <c r="D1311" t="s">
        <v>1373</v>
      </c>
      <c r="E1311" s="38">
        <v>-13.513857214557907</v>
      </c>
      <c r="F1311">
        <v>788</v>
      </c>
      <c r="G1311">
        <v>999</v>
      </c>
      <c r="H1311" s="112">
        <v>211</v>
      </c>
      <c r="I1311" s="51"/>
    </row>
    <row r="1312" spans="1:9" x14ac:dyDescent="0.3">
      <c r="A1312" t="s">
        <v>8312</v>
      </c>
      <c r="B1312" t="s">
        <v>8993</v>
      </c>
      <c r="C1312" t="s">
        <v>1434</v>
      </c>
      <c r="D1312" t="s">
        <v>1373</v>
      </c>
      <c r="E1312" s="38">
        <v>-13.513857214557907</v>
      </c>
      <c r="F1312">
        <v>788</v>
      </c>
      <c r="G1312">
        <v>999</v>
      </c>
      <c r="H1312" s="112">
        <v>211</v>
      </c>
      <c r="I1312" s="51"/>
    </row>
    <row r="1313" spans="1:9" x14ac:dyDescent="0.3">
      <c r="A1313" s="178" t="s">
        <v>8277</v>
      </c>
      <c r="B1313" t="s">
        <v>8362</v>
      </c>
      <c r="C1313" t="s">
        <v>1434</v>
      </c>
      <c r="D1313" t="s">
        <v>1373</v>
      </c>
      <c r="E1313" s="38">
        <v>-13.513857214557907</v>
      </c>
      <c r="F1313">
        <v>788</v>
      </c>
      <c r="G1313">
        <v>999</v>
      </c>
      <c r="H1313" s="112">
        <v>211</v>
      </c>
      <c r="I1313" s="51"/>
    </row>
    <row r="1314" spans="1:9" x14ac:dyDescent="0.3">
      <c r="A1314" s="178" t="s">
        <v>3514</v>
      </c>
      <c r="B1314" t="s">
        <v>990</v>
      </c>
      <c r="C1314" t="s">
        <v>1526</v>
      </c>
      <c r="D1314" t="s">
        <v>1373</v>
      </c>
      <c r="E1314" s="38">
        <v>-13.513857214557907</v>
      </c>
      <c r="F1314">
        <v>788</v>
      </c>
      <c r="G1314">
        <v>999</v>
      </c>
      <c r="H1314" s="112">
        <v>211</v>
      </c>
      <c r="I1314" s="51"/>
    </row>
    <row r="1315" spans="1:9" x14ac:dyDescent="0.3">
      <c r="A1315" s="178" t="s">
        <v>13534</v>
      </c>
      <c r="B1315" t="s">
        <v>13131</v>
      </c>
      <c r="C1315" t="s">
        <v>1430</v>
      </c>
      <c r="D1315" t="s">
        <v>1373</v>
      </c>
      <c r="E1315" s="38">
        <v>-13.513857214557907</v>
      </c>
      <c r="F1315">
        <v>788</v>
      </c>
      <c r="G1315">
        <v>999</v>
      </c>
      <c r="H1315" s="112">
        <v>211</v>
      </c>
      <c r="I1315" s="51"/>
    </row>
    <row r="1316" spans="1:9" x14ac:dyDescent="0.3">
      <c r="A1316" t="s">
        <v>4376</v>
      </c>
      <c r="B1316" t="s">
        <v>1029</v>
      </c>
      <c r="C1316" t="s">
        <v>1372</v>
      </c>
      <c r="D1316" t="s">
        <v>1373</v>
      </c>
      <c r="E1316" s="38">
        <v>-13.513857214557907</v>
      </c>
      <c r="F1316">
        <v>788</v>
      </c>
      <c r="G1316">
        <v>999</v>
      </c>
      <c r="H1316" s="112">
        <v>211</v>
      </c>
      <c r="I1316" s="51"/>
    </row>
    <row r="1317" spans="1:9" x14ac:dyDescent="0.3">
      <c r="A1317" t="s">
        <v>13153</v>
      </c>
      <c r="B1317" t="s">
        <v>11370</v>
      </c>
      <c r="C1317" t="s">
        <v>1430</v>
      </c>
      <c r="D1317" t="s">
        <v>1373</v>
      </c>
      <c r="E1317" s="38">
        <v>-13.513857214557907</v>
      </c>
      <c r="F1317">
        <v>788</v>
      </c>
      <c r="G1317">
        <v>999</v>
      </c>
      <c r="H1317" s="112">
        <v>211</v>
      </c>
      <c r="I1317" s="51"/>
    </row>
    <row r="1318" spans="1:9" x14ac:dyDescent="0.3">
      <c r="A1318" t="s">
        <v>14577</v>
      </c>
      <c r="B1318" t="s">
        <v>14278</v>
      </c>
      <c r="C1318" t="s">
        <v>1434</v>
      </c>
      <c r="D1318" t="s">
        <v>1373</v>
      </c>
      <c r="E1318" s="38">
        <v>-13.513857214557907</v>
      </c>
      <c r="F1318">
        <v>788</v>
      </c>
      <c r="G1318">
        <v>999</v>
      </c>
      <c r="H1318" s="112">
        <v>211</v>
      </c>
      <c r="I1318" s="51"/>
    </row>
    <row r="1319" spans="1:9" x14ac:dyDescent="0.3">
      <c r="A1319" s="178" t="s">
        <v>2722</v>
      </c>
      <c r="B1319" t="s">
        <v>1212</v>
      </c>
      <c r="C1319" t="s">
        <v>1398</v>
      </c>
      <c r="D1319" t="s">
        <v>1373</v>
      </c>
      <c r="E1319" s="38">
        <v>-13.513857214557907</v>
      </c>
      <c r="F1319">
        <v>788</v>
      </c>
      <c r="G1319">
        <v>999</v>
      </c>
      <c r="H1319" s="112">
        <v>211</v>
      </c>
      <c r="I1319" s="51"/>
    </row>
    <row r="1320" spans="1:9" x14ac:dyDescent="0.3">
      <c r="A1320" s="178" t="s">
        <v>13228</v>
      </c>
      <c r="B1320" t="s">
        <v>11752</v>
      </c>
      <c r="C1320" t="s">
        <v>1416</v>
      </c>
      <c r="D1320" t="s">
        <v>1373</v>
      </c>
      <c r="E1320" s="38">
        <v>-13.513857214557907</v>
      </c>
      <c r="F1320">
        <v>788</v>
      </c>
      <c r="G1320">
        <v>999</v>
      </c>
      <c r="H1320" s="112">
        <v>211</v>
      </c>
      <c r="I1320" s="51"/>
    </row>
    <row r="1321" spans="1:9" x14ac:dyDescent="0.3">
      <c r="A1321" s="178" t="s">
        <v>3104</v>
      </c>
      <c r="B1321" t="s">
        <v>1129</v>
      </c>
      <c r="C1321" t="s">
        <v>1402</v>
      </c>
      <c r="D1321" t="s">
        <v>1373</v>
      </c>
      <c r="E1321" s="38">
        <v>-13.513857214557907</v>
      </c>
      <c r="F1321">
        <v>788</v>
      </c>
      <c r="G1321">
        <v>999</v>
      </c>
      <c r="H1321" s="112">
        <v>211</v>
      </c>
      <c r="I1321" s="51"/>
    </row>
    <row r="1322" spans="1:9" x14ac:dyDescent="0.3">
      <c r="A1322" t="s">
        <v>12937</v>
      </c>
      <c r="B1322" t="s">
        <v>12939</v>
      </c>
      <c r="C1322" t="s">
        <v>1376</v>
      </c>
      <c r="D1322" t="s">
        <v>1373</v>
      </c>
      <c r="E1322" s="38">
        <v>-13.513857214557907</v>
      </c>
      <c r="F1322">
        <v>788</v>
      </c>
      <c r="G1322">
        <v>999</v>
      </c>
      <c r="H1322" s="112">
        <v>211</v>
      </c>
      <c r="I1322" s="51"/>
    </row>
    <row r="1323" spans="1:9" x14ac:dyDescent="0.3">
      <c r="A1323" s="178" t="s">
        <v>15807</v>
      </c>
      <c r="B1323" t="s">
        <v>15808</v>
      </c>
      <c r="C1323" t="s">
        <v>1392</v>
      </c>
      <c r="D1323" t="s">
        <v>1373</v>
      </c>
      <c r="E1323" s="38">
        <v>-13.513857214557907</v>
      </c>
      <c r="F1323">
        <v>788</v>
      </c>
      <c r="G1323">
        <v>999</v>
      </c>
      <c r="H1323" s="112">
        <v>211</v>
      </c>
      <c r="I1323" s="51"/>
    </row>
    <row r="1324" spans="1:9" x14ac:dyDescent="0.3">
      <c r="A1324" s="260" t="s">
        <v>14139</v>
      </c>
      <c r="B1324" s="260" t="s">
        <v>11216</v>
      </c>
      <c r="C1324" s="260" t="s">
        <v>1379</v>
      </c>
      <c r="D1324" s="260" t="s">
        <v>1373</v>
      </c>
      <c r="E1324" s="261">
        <v>-13.513857214557907</v>
      </c>
      <c r="F1324" s="260">
        <v>788</v>
      </c>
      <c r="G1324" s="260">
        <v>999</v>
      </c>
      <c r="H1324" s="112">
        <v>211</v>
      </c>
      <c r="I1324" s="51"/>
    </row>
    <row r="1325" spans="1:9" x14ac:dyDescent="0.3">
      <c r="A1325" s="178" t="s">
        <v>10796</v>
      </c>
      <c r="B1325" t="s">
        <v>10797</v>
      </c>
      <c r="C1325" t="s">
        <v>1437</v>
      </c>
      <c r="D1325" t="s">
        <v>1373</v>
      </c>
      <c r="E1325" s="38">
        <v>-13.513857214557907</v>
      </c>
      <c r="F1325">
        <v>788</v>
      </c>
      <c r="G1325">
        <v>749.45</v>
      </c>
      <c r="H1325" s="112">
        <v>-38.549999999999955</v>
      </c>
      <c r="I1325" s="51"/>
    </row>
    <row r="1326" spans="1:9" x14ac:dyDescent="0.3">
      <c r="A1326" s="178" t="s">
        <v>3221</v>
      </c>
      <c r="B1326" t="s">
        <v>953</v>
      </c>
      <c r="C1326" t="s">
        <v>1446</v>
      </c>
      <c r="D1326" t="s">
        <v>1373</v>
      </c>
      <c r="E1326" s="38">
        <v>-13.513857214557907</v>
      </c>
      <c r="F1326">
        <v>788</v>
      </c>
      <c r="G1326">
        <v>999</v>
      </c>
      <c r="H1326" s="112">
        <v>211</v>
      </c>
      <c r="I1326" s="51"/>
    </row>
    <row r="1327" spans="1:9" x14ac:dyDescent="0.3">
      <c r="A1327" s="178" t="s">
        <v>2030</v>
      </c>
      <c r="B1327" t="s">
        <v>1032</v>
      </c>
      <c r="C1327" t="s">
        <v>1470</v>
      </c>
      <c r="D1327" t="s">
        <v>1373</v>
      </c>
      <c r="E1327" s="38">
        <v>-13.513857214557907</v>
      </c>
      <c r="F1327">
        <v>788</v>
      </c>
      <c r="G1327">
        <v>999</v>
      </c>
      <c r="H1327" s="112">
        <v>211</v>
      </c>
      <c r="I1327" s="51"/>
    </row>
    <row r="1328" spans="1:9" x14ac:dyDescent="0.3">
      <c r="A1328" s="178" t="s">
        <v>13164</v>
      </c>
      <c r="B1328" t="s">
        <v>11813</v>
      </c>
      <c r="C1328" t="s">
        <v>1379</v>
      </c>
      <c r="D1328" t="s">
        <v>1373</v>
      </c>
      <c r="E1328" s="38">
        <v>-13.513857214557907</v>
      </c>
      <c r="F1328">
        <v>788</v>
      </c>
      <c r="G1328">
        <v>999</v>
      </c>
      <c r="H1328" s="112">
        <v>211</v>
      </c>
      <c r="I1328" s="51"/>
    </row>
    <row r="1329" spans="1:9" x14ac:dyDescent="0.3">
      <c r="A1329" s="213" t="s">
        <v>12673</v>
      </c>
      <c r="B1329" t="s">
        <v>11320</v>
      </c>
      <c r="C1329" t="s">
        <v>1372</v>
      </c>
      <c r="D1329" t="s">
        <v>1373</v>
      </c>
      <c r="E1329" s="38">
        <v>-13.513857214557907</v>
      </c>
      <c r="F1329">
        <v>788</v>
      </c>
      <c r="G1329">
        <v>999</v>
      </c>
      <c r="H1329" s="112">
        <v>211</v>
      </c>
      <c r="I1329" s="51"/>
    </row>
    <row r="1330" spans="1:9" x14ac:dyDescent="0.3">
      <c r="A1330" s="178" t="s">
        <v>1502</v>
      </c>
      <c r="B1330" t="s">
        <v>736</v>
      </c>
      <c r="C1330" t="s">
        <v>3591</v>
      </c>
      <c r="D1330" t="s">
        <v>1373</v>
      </c>
      <c r="E1330" s="38">
        <v>-13.513857214557907</v>
      </c>
      <c r="F1330">
        <v>788</v>
      </c>
      <c r="G1330">
        <v>999</v>
      </c>
      <c r="H1330" s="112">
        <v>211</v>
      </c>
      <c r="I1330" s="51"/>
    </row>
    <row r="1331" spans="1:9" x14ac:dyDescent="0.3">
      <c r="A1331" s="178" t="s">
        <v>20329</v>
      </c>
      <c r="B1331" t="s">
        <v>20330</v>
      </c>
      <c r="C1331" t="s">
        <v>1439</v>
      </c>
      <c r="D1331" t="s">
        <v>1373</v>
      </c>
      <c r="E1331" s="38">
        <v>-13.513857214557907</v>
      </c>
      <c r="F1331">
        <v>788</v>
      </c>
      <c r="G1331">
        <v>744.07</v>
      </c>
      <c r="H1331" s="112">
        <v>-43.92999999999995</v>
      </c>
      <c r="I1331" s="51"/>
    </row>
    <row r="1332" spans="1:9" x14ac:dyDescent="0.3">
      <c r="A1332" s="213" t="s">
        <v>1529</v>
      </c>
      <c r="B1332" t="s">
        <v>930</v>
      </c>
      <c r="C1332" t="s">
        <v>3591</v>
      </c>
      <c r="D1332" t="s">
        <v>1373</v>
      </c>
      <c r="E1332" s="38">
        <v>-13.513857214557907</v>
      </c>
      <c r="F1332">
        <v>788</v>
      </c>
      <c r="G1332">
        <v>999</v>
      </c>
      <c r="H1332" s="112">
        <v>211</v>
      </c>
      <c r="I1332" s="51"/>
    </row>
    <row r="1333" spans="1:9" x14ac:dyDescent="0.3">
      <c r="A1333" s="178" t="s">
        <v>12306</v>
      </c>
      <c r="B1333" t="s">
        <v>11203</v>
      </c>
      <c r="C1333" t="s">
        <v>1460</v>
      </c>
      <c r="D1333" t="s">
        <v>1373</v>
      </c>
      <c r="E1333" s="38">
        <v>-13.513857214557907</v>
      </c>
      <c r="F1333">
        <v>788</v>
      </c>
      <c r="G1333">
        <v>999</v>
      </c>
      <c r="H1333" s="112">
        <v>211</v>
      </c>
      <c r="I1333" s="51"/>
    </row>
    <row r="1334" spans="1:9" x14ac:dyDescent="0.3">
      <c r="A1334" s="178" t="s">
        <v>1723</v>
      </c>
      <c r="B1334" t="s">
        <v>1174</v>
      </c>
      <c r="C1334" t="s">
        <v>3591</v>
      </c>
      <c r="D1334" t="s">
        <v>1373</v>
      </c>
      <c r="E1334" s="38">
        <v>-13.513857214557907</v>
      </c>
      <c r="F1334">
        <v>788</v>
      </c>
      <c r="G1334">
        <v>999</v>
      </c>
      <c r="H1334" s="112">
        <v>211</v>
      </c>
      <c r="I1334" s="51"/>
    </row>
    <row r="1335" spans="1:9" x14ac:dyDescent="0.3">
      <c r="A1335" s="178" t="s">
        <v>1758</v>
      </c>
      <c r="B1335" t="s">
        <v>794</v>
      </c>
      <c r="C1335" t="s">
        <v>1464</v>
      </c>
      <c r="D1335" t="s">
        <v>1373</v>
      </c>
      <c r="E1335" s="38">
        <v>-13.513857214557907</v>
      </c>
      <c r="F1335">
        <v>788</v>
      </c>
      <c r="G1335">
        <v>999</v>
      </c>
      <c r="H1335" s="112">
        <v>211</v>
      </c>
      <c r="I1335" s="51"/>
    </row>
    <row r="1336" spans="1:9" x14ac:dyDescent="0.3">
      <c r="A1336" s="178" t="s">
        <v>1776</v>
      </c>
      <c r="B1336" t="s">
        <v>1227</v>
      </c>
      <c r="C1336" t="s">
        <v>1481</v>
      </c>
      <c r="D1336" t="s">
        <v>1373</v>
      </c>
      <c r="E1336" s="38">
        <v>-13.513857214557907</v>
      </c>
      <c r="F1336">
        <v>788</v>
      </c>
      <c r="G1336">
        <v>999</v>
      </c>
      <c r="H1336" s="112">
        <v>211</v>
      </c>
      <c r="I1336" s="51"/>
    </row>
    <row r="1337" spans="1:9" x14ac:dyDescent="0.3">
      <c r="A1337" s="214" t="s">
        <v>1816</v>
      </c>
      <c r="B1337" t="s">
        <v>892</v>
      </c>
      <c r="C1337" t="s">
        <v>3591</v>
      </c>
      <c r="D1337" t="s">
        <v>1373</v>
      </c>
      <c r="E1337" s="38">
        <v>-13.513857214557907</v>
      </c>
      <c r="F1337">
        <v>788</v>
      </c>
      <c r="G1337">
        <v>999</v>
      </c>
      <c r="H1337" s="112">
        <v>211</v>
      </c>
      <c r="I1337" s="51"/>
    </row>
    <row r="1338" spans="1:9" x14ac:dyDescent="0.3">
      <c r="A1338" s="178" t="s">
        <v>1928</v>
      </c>
      <c r="B1338" t="s">
        <v>1209</v>
      </c>
      <c r="C1338" t="s">
        <v>1526</v>
      </c>
      <c r="D1338" t="s">
        <v>1373</v>
      </c>
      <c r="E1338" s="38">
        <v>-13.513857214557907</v>
      </c>
      <c r="F1338">
        <v>788</v>
      </c>
      <c r="G1338">
        <v>999</v>
      </c>
      <c r="H1338" s="112">
        <v>211</v>
      </c>
      <c r="I1338" s="51"/>
    </row>
    <row r="1339" spans="1:9" x14ac:dyDescent="0.3">
      <c r="A1339" s="178" t="s">
        <v>1980</v>
      </c>
      <c r="B1339" t="s">
        <v>1197</v>
      </c>
      <c r="C1339" t="s">
        <v>1398</v>
      </c>
      <c r="D1339" t="s">
        <v>1373</v>
      </c>
      <c r="E1339" s="38">
        <v>-13.513857214557907</v>
      </c>
      <c r="F1339">
        <v>788</v>
      </c>
      <c r="G1339">
        <v>750.57</v>
      </c>
      <c r="H1339" s="112">
        <v>-37.42999999999995</v>
      </c>
      <c r="I1339" s="51"/>
    </row>
    <row r="1340" spans="1:9" x14ac:dyDescent="0.3">
      <c r="A1340" s="178" t="s">
        <v>5060</v>
      </c>
      <c r="B1340" t="s">
        <v>5056</v>
      </c>
      <c r="C1340" t="s">
        <v>1446</v>
      </c>
      <c r="D1340" t="s">
        <v>1373</v>
      </c>
      <c r="E1340" s="38">
        <v>-13.513857214557907</v>
      </c>
      <c r="F1340">
        <v>788</v>
      </c>
      <c r="G1340">
        <v>999</v>
      </c>
      <c r="H1340" s="112">
        <v>211</v>
      </c>
      <c r="I1340" s="51"/>
    </row>
    <row r="1341" spans="1:9" x14ac:dyDescent="0.3">
      <c r="A1341" s="178" t="s">
        <v>13338</v>
      </c>
      <c r="B1341" t="s">
        <v>11257</v>
      </c>
      <c r="C1341" t="s">
        <v>1389</v>
      </c>
      <c r="D1341" t="s">
        <v>1373</v>
      </c>
      <c r="E1341" s="38">
        <v>-13.513857214557907</v>
      </c>
      <c r="F1341">
        <v>788</v>
      </c>
      <c r="G1341">
        <v>999</v>
      </c>
      <c r="H1341" s="112">
        <v>211</v>
      </c>
      <c r="I1341" s="51"/>
    </row>
    <row r="1342" spans="1:9" x14ac:dyDescent="0.3">
      <c r="A1342" s="178" t="s">
        <v>16047</v>
      </c>
      <c r="B1342" t="s">
        <v>15039</v>
      </c>
      <c r="C1342" t="s">
        <v>1449</v>
      </c>
      <c r="D1342" t="s">
        <v>1373</v>
      </c>
      <c r="E1342" s="38">
        <v>-13.513857214557907</v>
      </c>
      <c r="F1342">
        <v>788</v>
      </c>
      <c r="G1342">
        <v>999</v>
      </c>
      <c r="H1342" s="112">
        <v>211</v>
      </c>
      <c r="I1342" s="51"/>
    </row>
    <row r="1343" spans="1:9" x14ac:dyDescent="0.3">
      <c r="A1343" s="178" t="s">
        <v>16051</v>
      </c>
      <c r="B1343" t="s">
        <v>16052</v>
      </c>
      <c r="C1343" t="s">
        <v>1446</v>
      </c>
      <c r="D1343" t="s">
        <v>1373</v>
      </c>
      <c r="E1343" s="38">
        <v>-13.513857214557907</v>
      </c>
      <c r="F1343">
        <v>788</v>
      </c>
      <c r="G1343">
        <v>742.09</v>
      </c>
      <c r="H1343" s="112">
        <v>-45.909999999999968</v>
      </c>
      <c r="I1343" s="51"/>
    </row>
    <row r="1344" spans="1:9" x14ac:dyDescent="0.3">
      <c r="A1344" s="178" t="s">
        <v>13190</v>
      </c>
      <c r="B1344" t="s">
        <v>11741</v>
      </c>
      <c r="C1344" t="s">
        <v>1464</v>
      </c>
      <c r="D1344" t="s">
        <v>1373</v>
      </c>
      <c r="E1344" s="38">
        <v>-13.513857214557907</v>
      </c>
      <c r="F1344">
        <v>788</v>
      </c>
      <c r="G1344">
        <v>999</v>
      </c>
      <c r="H1344" s="112">
        <v>211</v>
      </c>
      <c r="I1344" s="51"/>
    </row>
    <row r="1345" spans="1:9" x14ac:dyDescent="0.3">
      <c r="A1345" s="178" t="s">
        <v>14116</v>
      </c>
      <c r="B1345" t="s">
        <v>14045</v>
      </c>
      <c r="C1345" t="s">
        <v>3591</v>
      </c>
      <c r="D1345" t="s">
        <v>1373</v>
      </c>
      <c r="E1345" s="38">
        <v>-13.513857214557907</v>
      </c>
      <c r="F1345">
        <v>788</v>
      </c>
      <c r="G1345">
        <v>999</v>
      </c>
      <c r="H1345" s="112">
        <v>211</v>
      </c>
      <c r="I1345" s="51"/>
    </row>
    <row r="1346" spans="1:9" x14ac:dyDescent="0.3">
      <c r="A1346" s="178" t="s">
        <v>16313</v>
      </c>
      <c r="B1346" t="s">
        <v>15029</v>
      </c>
      <c r="C1346" t="s">
        <v>1426</v>
      </c>
      <c r="D1346" t="s">
        <v>1373</v>
      </c>
      <c r="E1346" s="38">
        <v>-13.513857214557907</v>
      </c>
      <c r="F1346">
        <v>788</v>
      </c>
      <c r="G1346">
        <v>999</v>
      </c>
      <c r="H1346" s="112">
        <v>211</v>
      </c>
      <c r="I1346" s="51"/>
    </row>
    <row r="1347" spans="1:9" x14ac:dyDescent="0.3">
      <c r="A1347" s="178" t="s">
        <v>13105</v>
      </c>
      <c r="B1347" t="s">
        <v>11352</v>
      </c>
      <c r="C1347" t="s">
        <v>1531</v>
      </c>
      <c r="D1347" t="s">
        <v>1373</v>
      </c>
      <c r="E1347" s="38">
        <v>-13.513857214557907</v>
      </c>
      <c r="F1347">
        <v>788</v>
      </c>
      <c r="G1347">
        <v>999</v>
      </c>
      <c r="H1347" s="112">
        <v>211</v>
      </c>
      <c r="I1347" s="51"/>
    </row>
    <row r="1348" spans="1:9" x14ac:dyDescent="0.3">
      <c r="A1348" s="214" t="s">
        <v>13075</v>
      </c>
      <c r="B1348" t="s">
        <v>11794</v>
      </c>
      <c r="C1348" t="s">
        <v>1405</v>
      </c>
      <c r="D1348" t="s">
        <v>1373</v>
      </c>
      <c r="E1348" s="38">
        <v>-13.513857214557907</v>
      </c>
      <c r="F1348">
        <v>788</v>
      </c>
      <c r="G1348">
        <v>750.36</v>
      </c>
      <c r="H1348" s="112">
        <v>-37.639999999999986</v>
      </c>
      <c r="I1348" s="51"/>
    </row>
    <row r="1349" spans="1:9" x14ac:dyDescent="0.3">
      <c r="A1349" s="65" t="s">
        <v>13212</v>
      </c>
      <c r="B1349" t="s">
        <v>12822</v>
      </c>
      <c r="C1349" t="s">
        <v>1526</v>
      </c>
      <c r="D1349" t="s">
        <v>1373</v>
      </c>
      <c r="E1349" s="38">
        <v>-13.513857214557907</v>
      </c>
      <c r="F1349">
        <v>788</v>
      </c>
      <c r="G1349">
        <v>999</v>
      </c>
      <c r="H1349" s="112">
        <v>211</v>
      </c>
      <c r="I1349" s="51"/>
    </row>
    <row r="1350" spans="1:9" x14ac:dyDescent="0.3">
      <c r="A1350" t="s">
        <v>13853</v>
      </c>
      <c r="B1350" t="s">
        <v>888</v>
      </c>
      <c r="C1350" t="s">
        <v>3591</v>
      </c>
      <c r="D1350" t="s">
        <v>1373</v>
      </c>
      <c r="E1350" s="38">
        <v>-13.513857214557907</v>
      </c>
      <c r="F1350">
        <v>788</v>
      </c>
      <c r="G1350">
        <v>999</v>
      </c>
      <c r="H1350" s="112">
        <v>211</v>
      </c>
      <c r="I1350" s="51"/>
    </row>
    <row r="1351" spans="1:9" x14ac:dyDescent="0.3">
      <c r="A1351" t="s">
        <v>2981</v>
      </c>
      <c r="B1351" t="s">
        <v>688</v>
      </c>
      <c r="C1351" t="s">
        <v>1434</v>
      </c>
      <c r="D1351" t="s">
        <v>1373</v>
      </c>
      <c r="E1351" s="38">
        <v>-13.513857214557907</v>
      </c>
      <c r="F1351">
        <v>788</v>
      </c>
      <c r="G1351">
        <v>999</v>
      </c>
      <c r="H1351" s="112">
        <v>211</v>
      </c>
      <c r="I1351" s="51"/>
    </row>
    <row r="1352" spans="1:9" x14ac:dyDescent="0.3">
      <c r="A1352" s="178" t="s">
        <v>3009</v>
      </c>
      <c r="B1352" t="s">
        <v>927</v>
      </c>
      <c r="C1352" t="s">
        <v>3591</v>
      </c>
      <c r="D1352" t="s">
        <v>1373</v>
      </c>
      <c r="E1352" s="38">
        <v>-13.513857214557907</v>
      </c>
      <c r="F1352">
        <v>788</v>
      </c>
      <c r="G1352">
        <v>999</v>
      </c>
      <c r="H1352" s="112">
        <v>211</v>
      </c>
      <c r="I1352" s="51"/>
    </row>
    <row r="1353" spans="1:9" x14ac:dyDescent="0.3">
      <c r="A1353" s="178" t="s">
        <v>3024</v>
      </c>
      <c r="B1353" t="s">
        <v>1201</v>
      </c>
      <c r="C1353" t="s">
        <v>3591</v>
      </c>
      <c r="D1353" t="s">
        <v>1373</v>
      </c>
      <c r="E1353" s="38">
        <v>-13.513857214557907</v>
      </c>
      <c r="F1353">
        <v>788</v>
      </c>
      <c r="G1353">
        <v>999</v>
      </c>
      <c r="H1353" s="112">
        <v>211</v>
      </c>
      <c r="I1353" s="51"/>
    </row>
    <row r="1354" spans="1:9" x14ac:dyDescent="0.3">
      <c r="A1354" s="178" t="s">
        <v>3038</v>
      </c>
      <c r="B1354" t="s">
        <v>1145</v>
      </c>
      <c r="C1354" t="s">
        <v>1402</v>
      </c>
      <c r="D1354" t="s">
        <v>1373</v>
      </c>
      <c r="E1354" s="38">
        <v>-13.513857214557907</v>
      </c>
      <c r="F1354">
        <v>788</v>
      </c>
      <c r="G1354">
        <v>999</v>
      </c>
      <c r="H1354" s="112">
        <v>211</v>
      </c>
      <c r="I1354" s="51"/>
    </row>
    <row r="1355" spans="1:9" x14ac:dyDescent="0.3">
      <c r="A1355" s="118" t="s">
        <v>3523</v>
      </c>
      <c r="B1355" t="s">
        <v>919</v>
      </c>
      <c r="C1355" t="s">
        <v>3591</v>
      </c>
      <c r="D1355" t="s">
        <v>1373</v>
      </c>
      <c r="E1355" s="38">
        <v>-13.513857214557907</v>
      </c>
      <c r="F1355">
        <v>788</v>
      </c>
      <c r="G1355">
        <v>999</v>
      </c>
      <c r="H1355" s="112">
        <v>211</v>
      </c>
      <c r="I1355" s="51"/>
    </row>
    <row r="1356" spans="1:9" x14ac:dyDescent="0.3">
      <c r="A1356" t="s">
        <v>13052</v>
      </c>
      <c r="B1356" t="s">
        <v>11237</v>
      </c>
      <c r="C1356" t="s">
        <v>3591</v>
      </c>
      <c r="D1356" t="s">
        <v>1373</v>
      </c>
      <c r="E1356" s="38">
        <v>-13.513857214557907</v>
      </c>
      <c r="F1356">
        <v>788</v>
      </c>
      <c r="G1356">
        <v>999</v>
      </c>
      <c r="H1356" s="112">
        <v>211</v>
      </c>
      <c r="I1356" s="51"/>
    </row>
    <row r="1357" spans="1:9" x14ac:dyDescent="0.3">
      <c r="A1357" s="178" t="s">
        <v>16973</v>
      </c>
      <c r="B1357" t="s">
        <v>14253</v>
      </c>
      <c r="C1357" t="s">
        <v>1464</v>
      </c>
      <c r="D1357" t="s">
        <v>1373</v>
      </c>
      <c r="E1357" s="38">
        <v>-13.513857214557907</v>
      </c>
      <c r="F1357">
        <v>788</v>
      </c>
      <c r="G1357">
        <v>999</v>
      </c>
      <c r="H1357" s="112">
        <v>211</v>
      </c>
      <c r="I1357" s="51"/>
    </row>
    <row r="1358" spans="1:9" x14ac:dyDescent="0.3">
      <c r="A1358" s="178" t="s">
        <v>17108</v>
      </c>
      <c r="B1358" t="s">
        <v>14207</v>
      </c>
      <c r="C1358" t="s">
        <v>1449</v>
      </c>
      <c r="D1358" t="s">
        <v>1373</v>
      </c>
      <c r="E1358" s="38">
        <v>-13.513857214557907</v>
      </c>
      <c r="F1358">
        <v>788</v>
      </c>
      <c r="G1358">
        <v>999</v>
      </c>
      <c r="H1358" s="112">
        <v>211</v>
      </c>
      <c r="I1358" s="51"/>
    </row>
    <row r="1359" spans="1:9" x14ac:dyDescent="0.3">
      <c r="A1359" t="s">
        <v>2926</v>
      </c>
      <c r="B1359" t="s">
        <v>1148</v>
      </c>
      <c r="C1359" t="s">
        <v>3591</v>
      </c>
      <c r="D1359" t="s">
        <v>1373</v>
      </c>
      <c r="E1359" s="38">
        <v>-13.513857214557907</v>
      </c>
      <c r="F1359">
        <v>788</v>
      </c>
      <c r="G1359">
        <v>999</v>
      </c>
      <c r="H1359" s="112">
        <v>211</v>
      </c>
      <c r="I1359" s="51"/>
    </row>
    <row r="1360" spans="1:9" x14ac:dyDescent="0.3">
      <c r="A1360" s="178" t="s">
        <v>1842</v>
      </c>
      <c r="B1360" t="s">
        <v>855</v>
      </c>
      <c r="C1360" t="s">
        <v>1553</v>
      </c>
      <c r="D1360" t="s">
        <v>1373</v>
      </c>
      <c r="E1360" s="38">
        <v>-13.513857214557907</v>
      </c>
      <c r="F1360">
        <v>788</v>
      </c>
      <c r="G1360">
        <v>999</v>
      </c>
      <c r="H1360" s="112">
        <v>211</v>
      </c>
      <c r="I1360" s="51"/>
    </row>
    <row r="1361" spans="1:9" x14ac:dyDescent="0.3">
      <c r="A1361" t="s">
        <v>16755</v>
      </c>
      <c r="B1361" t="s">
        <v>16756</v>
      </c>
      <c r="C1361" t="s">
        <v>1446</v>
      </c>
      <c r="D1361" t="s">
        <v>1373</v>
      </c>
      <c r="E1361" s="38">
        <v>-13.513857214557907</v>
      </c>
      <c r="F1361">
        <v>788</v>
      </c>
      <c r="G1361">
        <v>999</v>
      </c>
      <c r="H1361" s="112">
        <v>211</v>
      </c>
      <c r="I1361" s="51"/>
    </row>
    <row r="1362" spans="1:9" x14ac:dyDescent="0.3">
      <c r="A1362" s="178" t="s">
        <v>2129</v>
      </c>
      <c r="B1362" t="s">
        <v>925</v>
      </c>
      <c r="C1362" t="s">
        <v>1437</v>
      </c>
      <c r="D1362" t="s">
        <v>1373</v>
      </c>
      <c r="E1362" s="38">
        <v>-13.513857214557907</v>
      </c>
      <c r="F1362">
        <v>788</v>
      </c>
      <c r="G1362">
        <v>999</v>
      </c>
      <c r="H1362" s="112">
        <v>211</v>
      </c>
      <c r="I1362" s="51"/>
    </row>
    <row r="1363" spans="1:9" x14ac:dyDescent="0.3">
      <c r="A1363" s="178" t="s">
        <v>15635</v>
      </c>
      <c r="B1363" t="s">
        <v>14231</v>
      </c>
      <c r="C1363" t="s">
        <v>1446</v>
      </c>
      <c r="D1363" t="s">
        <v>1373</v>
      </c>
      <c r="E1363" s="38">
        <v>-13.513857214557907</v>
      </c>
      <c r="F1363">
        <v>788</v>
      </c>
      <c r="G1363">
        <v>999</v>
      </c>
      <c r="H1363" s="112">
        <v>211</v>
      </c>
      <c r="I1363" s="51"/>
    </row>
    <row r="1364" spans="1:9" x14ac:dyDescent="0.3">
      <c r="A1364" s="178" t="s">
        <v>3298</v>
      </c>
      <c r="B1364" t="s">
        <v>837</v>
      </c>
      <c r="C1364" t="s">
        <v>1430</v>
      </c>
      <c r="D1364" t="s">
        <v>1373</v>
      </c>
      <c r="E1364" s="38">
        <v>-13.513857214557907</v>
      </c>
      <c r="F1364">
        <v>788</v>
      </c>
      <c r="G1364">
        <v>999</v>
      </c>
      <c r="H1364" s="112">
        <v>211</v>
      </c>
      <c r="I1364" s="51"/>
    </row>
    <row r="1365" spans="1:9" x14ac:dyDescent="0.3">
      <c r="A1365" s="178" t="s">
        <v>13362</v>
      </c>
      <c r="B1365" t="s">
        <v>11284</v>
      </c>
      <c r="C1365" t="s">
        <v>1372</v>
      </c>
      <c r="D1365" t="s">
        <v>1373</v>
      </c>
      <c r="E1365" s="38">
        <v>-13.513857214557907</v>
      </c>
      <c r="F1365">
        <v>788</v>
      </c>
      <c r="G1365">
        <v>999</v>
      </c>
      <c r="H1365" s="112">
        <v>211</v>
      </c>
      <c r="I1365" s="51"/>
    </row>
    <row r="1366" spans="1:9" x14ac:dyDescent="0.3">
      <c r="A1366" s="65" t="s">
        <v>14865</v>
      </c>
      <c r="B1366" t="s">
        <v>14705</v>
      </c>
      <c r="C1366" t="s">
        <v>1383</v>
      </c>
      <c r="D1366" t="s">
        <v>1373</v>
      </c>
      <c r="E1366" s="38">
        <v>-13.513857214557907</v>
      </c>
      <c r="F1366">
        <v>788</v>
      </c>
      <c r="G1366">
        <v>999</v>
      </c>
      <c r="H1366" s="112">
        <v>211</v>
      </c>
      <c r="I1366" s="51"/>
    </row>
    <row r="1367" spans="1:9" x14ac:dyDescent="0.3">
      <c r="A1367" s="178" t="s">
        <v>14181</v>
      </c>
      <c r="B1367" t="s">
        <v>14182</v>
      </c>
      <c r="C1367" t="s">
        <v>1553</v>
      </c>
      <c r="D1367" t="s">
        <v>1373</v>
      </c>
      <c r="E1367" s="38">
        <v>-13.513857214557907</v>
      </c>
      <c r="F1367">
        <v>788</v>
      </c>
      <c r="G1367">
        <v>999</v>
      </c>
      <c r="H1367" s="112">
        <v>211</v>
      </c>
      <c r="I1367" s="51"/>
    </row>
    <row r="1368" spans="1:9" x14ac:dyDescent="0.3">
      <c r="A1368" s="178" t="s">
        <v>12221</v>
      </c>
      <c r="B1368" t="s">
        <v>11233</v>
      </c>
      <c r="C1368" t="s">
        <v>1386</v>
      </c>
      <c r="D1368" t="s">
        <v>1373</v>
      </c>
      <c r="E1368" s="38">
        <v>-13.596836351632597</v>
      </c>
      <c r="F1368">
        <v>1367</v>
      </c>
      <c r="G1368">
        <v>999</v>
      </c>
      <c r="H1368" s="112">
        <v>-368</v>
      </c>
      <c r="I1368" s="51"/>
    </row>
    <row r="1369" spans="1:9" x14ac:dyDescent="0.3">
      <c r="A1369" t="s">
        <v>2096</v>
      </c>
      <c r="B1369" t="s">
        <v>731</v>
      </c>
      <c r="C1369" t="s">
        <v>1464</v>
      </c>
      <c r="D1369" t="s">
        <v>1373</v>
      </c>
      <c r="E1369" s="38">
        <v>-13.624328280742482</v>
      </c>
      <c r="F1369">
        <v>1368</v>
      </c>
      <c r="G1369">
        <v>748.57</v>
      </c>
      <c r="H1369" s="112">
        <v>-619.42999999999995</v>
      </c>
      <c r="I1369" s="51"/>
    </row>
    <row r="1370" spans="1:9" x14ac:dyDescent="0.3">
      <c r="A1370" s="178" t="s">
        <v>11430</v>
      </c>
      <c r="B1370" t="s">
        <v>11482</v>
      </c>
      <c r="C1370" t="s">
        <v>1409</v>
      </c>
      <c r="D1370" t="s">
        <v>1380</v>
      </c>
      <c r="E1370" s="38">
        <v>-13.648642517021601</v>
      </c>
      <c r="F1370">
        <v>1369</v>
      </c>
      <c r="G1370">
        <v>734.82</v>
      </c>
      <c r="H1370" s="112">
        <v>-634.17999999999995</v>
      </c>
      <c r="I1370" s="51"/>
    </row>
    <row r="1371" spans="1:9" x14ac:dyDescent="0.3">
      <c r="A1371" s="178" t="s">
        <v>14082</v>
      </c>
      <c r="B1371" t="s">
        <v>14028</v>
      </c>
      <c r="C1371" t="s">
        <v>1383</v>
      </c>
      <c r="D1371" t="s">
        <v>1380</v>
      </c>
      <c r="E1371" s="38">
        <v>-13.671112489954195</v>
      </c>
      <c r="F1371">
        <v>1370</v>
      </c>
      <c r="G1371">
        <v>999</v>
      </c>
      <c r="H1371" s="112">
        <v>-371</v>
      </c>
      <c r="I1371" s="51"/>
    </row>
    <row r="1372" spans="1:9" x14ac:dyDescent="0.3">
      <c r="A1372" s="65" t="s">
        <v>12140</v>
      </c>
      <c r="B1372" t="s">
        <v>11288</v>
      </c>
      <c r="C1372" t="s">
        <v>1531</v>
      </c>
      <c r="D1372" t="s">
        <v>1373</v>
      </c>
      <c r="E1372" s="38">
        <v>-13.682849568474687</v>
      </c>
      <c r="F1372">
        <v>1371</v>
      </c>
      <c r="G1372">
        <v>399.7</v>
      </c>
      <c r="H1372" s="112">
        <v>-971.3</v>
      </c>
      <c r="I1372" s="51"/>
    </row>
    <row r="1373" spans="1:9" x14ac:dyDescent="0.3">
      <c r="A1373" s="178" t="s">
        <v>16326</v>
      </c>
      <c r="B1373" t="s">
        <v>14708</v>
      </c>
      <c r="C1373" t="s">
        <v>1392</v>
      </c>
      <c r="D1373" t="s">
        <v>1373</v>
      </c>
      <c r="E1373" s="38">
        <v>-13.691491765139927</v>
      </c>
      <c r="F1373">
        <v>1372</v>
      </c>
      <c r="G1373">
        <v>749.2</v>
      </c>
      <c r="H1373" s="112">
        <v>-622.79999999999995</v>
      </c>
      <c r="I1373" s="51"/>
    </row>
    <row r="1374" spans="1:9" x14ac:dyDescent="0.3">
      <c r="A1374" s="178" t="s">
        <v>15645</v>
      </c>
      <c r="B1374" t="s">
        <v>15000</v>
      </c>
      <c r="C1374" t="s">
        <v>1392</v>
      </c>
      <c r="D1374" t="s">
        <v>1380</v>
      </c>
      <c r="E1374" s="38">
        <v>-13.69399125159728</v>
      </c>
      <c r="F1374">
        <v>1373</v>
      </c>
      <c r="G1374">
        <v>750.95</v>
      </c>
      <c r="H1374" s="112">
        <v>-622.04999999999995</v>
      </c>
      <c r="I1374" s="51"/>
    </row>
    <row r="1375" spans="1:9" x14ac:dyDescent="0.3">
      <c r="A1375" s="178" t="s">
        <v>15716</v>
      </c>
      <c r="B1375" t="s">
        <v>15442</v>
      </c>
      <c r="C1375" t="s">
        <v>1405</v>
      </c>
      <c r="D1375" t="s">
        <v>1380</v>
      </c>
      <c r="E1375" s="38">
        <v>-13.699768324626962</v>
      </c>
      <c r="F1375">
        <v>1374</v>
      </c>
      <c r="G1375">
        <v>688.18</v>
      </c>
      <c r="H1375" s="112">
        <v>-685.82</v>
      </c>
      <c r="I1375" s="51"/>
    </row>
    <row r="1376" spans="1:9" x14ac:dyDescent="0.3">
      <c r="A1376" s="65" t="s">
        <v>15908</v>
      </c>
      <c r="B1376" t="s">
        <v>14309</v>
      </c>
      <c r="C1376" t="s">
        <v>1446</v>
      </c>
      <c r="D1376" t="s">
        <v>1431</v>
      </c>
      <c r="E1376" s="38">
        <v>-13.742704827052597</v>
      </c>
      <c r="F1376">
        <v>1375</v>
      </c>
      <c r="G1376">
        <v>731.57</v>
      </c>
      <c r="H1376" s="112">
        <v>-643.42999999999995</v>
      </c>
      <c r="I1376" s="51"/>
    </row>
    <row r="1377" spans="1:9" x14ac:dyDescent="0.3">
      <c r="A1377" s="178" t="s">
        <v>2131</v>
      </c>
      <c r="B1377" t="s">
        <v>1156</v>
      </c>
      <c r="C1377" t="s">
        <v>1434</v>
      </c>
      <c r="D1377" t="s">
        <v>1373</v>
      </c>
      <c r="E1377" s="38">
        <v>-13.763536548638591</v>
      </c>
      <c r="F1377">
        <v>1376</v>
      </c>
      <c r="G1377">
        <v>999</v>
      </c>
      <c r="H1377" s="112">
        <v>-377</v>
      </c>
      <c r="I1377" s="51"/>
    </row>
    <row r="1378" spans="1:9" x14ac:dyDescent="0.3">
      <c r="A1378" s="178" t="s">
        <v>15860</v>
      </c>
      <c r="B1378" t="s">
        <v>15861</v>
      </c>
      <c r="C1378" t="s">
        <v>1405</v>
      </c>
      <c r="D1378" t="s">
        <v>1380</v>
      </c>
      <c r="E1378" s="38">
        <v>-13.79047027187031</v>
      </c>
      <c r="F1378">
        <v>1377</v>
      </c>
      <c r="G1378">
        <v>999</v>
      </c>
      <c r="H1378" s="112">
        <v>-378</v>
      </c>
      <c r="I1378" s="51"/>
    </row>
    <row r="1379" spans="1:9" x14ac:dyDescent="0.3">
      <c r="A1379" s="178" t="s">
        <v>15801</v>
      </c>
      <c r="B1379" t="s">
        <v>14730</v>
      </c>
      <c r="C1379" t="s">
        <v>1464</v>
      </c>
      <c r="D1379" t="s">
        <v>1373</v>
      </c>
      <c r="E1379" s="38">
        <v>-13.820438478258927</v>
      </c>
      <c r="F1379">
        <v>1378</v>
      </c>
      <c r="G1379">
        <v>999</v>
      </c>
      <c r="H1379" s="112">
        <v>-379</v>
      </c>
      <c r="I1379" s="51"/>
    </row>
    <row r="1380" spans="1:9" x14ac:dyDescent="0.3">
      <c r="A1380" s="65" t="s">
        <v>12322</v>
      </c>
      <c r="B1380" t="s">
        <v>11531</v>
      </c>
      <c r="C1380" t="s">
        <v>1460</v>
      </c>
      <c r="D1380" t="s">
        <v>1431</v>
      </c>
      <c r="E1380" s="38">
        <v>-13.873524161742669</v>
      </c>
      <c r="F1380">
        <v>1379</v>
      </c>
      <c r="G1380">
        <v>747.14</v>
      </c>
      <c r="H1380" s="112">
        <v>-631.86</v>
      </c>
      <c r="I1380" s="51"/>
    </row>
    <row r="1381" spans="1:9" x14ac:dyDescent="0.3">
      <c r="A1381" s="213" t="s">
        <v>1394</v>
      </c>
      <c r="B1381" t="s">
        <v>467</v>
      </c>
      <c r="C1381" t="s">
        <v>1509</v>
      </c>
      <c r="D1381" t="s">
        <v>2147</v>
      </c>
      <c r="E1381" s="38">
        <v>-13.897036689323507</v>
      </c>
      <c r="F1381">
        <v>1380</v>
      </c>
      <c r="G1381">
        <v>999</v>
      </c>
      <c r="H1381" s="112">
        <v>-381</v>
      </c>
      <c r="I1381" s="51"/>
    </row>
    <row r="1382" spans="1:9" x14ac:dyDescent="0.3">
      <c r="A1382" s="178" t="s">
        <v>10306</v>
      </c>
      <c r="B1382" t="s">
        <v>10307</v>
      </c>
      <c r="C1382" t="s">
        <v>1553</v>
      </c>
      <c r="D1382" t="s">
        <v>1380</v>
      </c>
      <c r="E1382" s="38">
        <v>-13.903120900953656</v>
      </c>
      <c r="F1382">
        <v>1381</v>
      </c>
      <c r="G1382">
        <v>749.7</v>
      </c>
      <c r="H1382" s="112">
        <v>-631.29999999999995</v>
      </c>
      <c r="I1382" s="51"/>
    </row>
    <row r="1383" spans="1:9" x14ac:dyDescent="0.3">
      <c r="A1383" s="178" t="s">
        <v>2648</v>
      </c>
      <c r="B1383" t="s">
        <v>777</v>
      </c>
      <c r="C1383" t="s">
        <v>1460</v>
      </c>
      <c r="D1383" t="s">
        <v>1373</v>
      </c>
      <c r="E1383" s="38">
        <v>-13.965655638672104</v>
      </c>
      <c r="F1383">
        <v>1382</v>
      </c>
      <c r="G1383">
        <v>999</v>
      </c>
      <c r="H1383" s="112">
        <v>-383</v>
      </c>
      <c r="I1383" s="51"/>
    </row>
    <row r="1384" spans="1:9" x14ac:dyDescent="0.3">
      <c r="A1384" s="178" t="s">
        <v>20035</v>
      </c>
      <c r="B1384" t="s">
        <v>17280</v>
      </c>
      <c r="C1384" t="s">
        <v>1395</v>
      </c>
      <c r="D1384" t="s">
        <v>1373</v>
      </c>
      <c r="E1384" s="38">
        <v>-14.061108449546357</v>
      </c>
      <c r="F1384">
        <v>1383</v>
      </c>
      <c r="G1384">
        <v>747.2</v>
      </c>
      <c r="H1384" s="112">
        <v>-635.79999999999995</v>
      </c>
      <c r="I1384" s="51"/>
    </row>
    <row r="1385" spans="1:9" x14ac:dyDescent="0.3">
      <c r="A1385" s="213" t="s">
        <v>2315</v>
      </c>
      <c r="B1385" t="s">
        <v>514</v>
      </c>
      <c r="C1385" t="s">
        <v>1531</v>
      </c>
      <c r="D1385" t="s">
        <v>1380</v>
      </c>
      <c r="E1385" s="38">
        <v>-14.089813670995094</v>
      </c>
      <c r="F1385">
        <v>1384</v>
      </c>
      <c r="G1385">
        <v>999</v>
      </c>
      <c r="H1385" s="112">
        <v>-385</v>
      </c>
      <c r="I1385" s="51"/>
    </row>
    <row r="1386" spans="1:9" x14ac:dyDescent="0.3">
      <c r="A1386" s="178" t="s">
        <v>12631</v>
      </c>
      <c r="B1386" t="s">
        <v>11689</v>
      </c>
      <c r="C1386" t="s">
        <v>1509</v>
      </c>
      <c r="D1386" t="s">
        <v>1380</v>
      </c>
      <c r="E1386" s="38">
        <v>-14.108121150442921</v>
      </c>
      <c r="F1386">
        <v>1385</v>
      </c>
      <c r="G1386">
        <v>690.68</v>
      </c>
      <c r="H1386" s="112">
        <v>-694.32</v>
      </c>
      <c r="I1386" s="51"/>
    </row>
    <row r="1387" spans="1:9" x14ac:dyDescent="0.3">
      <c r="A1387" t="s">
        <v>12319</v>
      </c>
      <c r="B1387" t="s">
        <v>11336</v>
      </c>
      <c r="C1387" t="s">
        <v>1526</v>
      </c>
      <c r="D1387" t="s">
        <v>1373</v>
      </c>
      <c r="E1387" s="38">
        <v>-14.123461859134661</v>
      </c>
      <c r="F1387">
        <v>1386</v>
      </c>
      <c r="G1387">
        <v>749.82</v>
      </c>
      <c r="H1387" s="112">
        <v>-636.17999999999995</v>
      </c>
      <c r="I1387" s="51"/>
    </row>
    <row r="1388" spans="1:9" x14ac:dyDescent="0.3">
      <c r="A1388" s="213" t="s">
        <v>19944</v>
      </c>
      <c r="B1388" t="s">
        <v>15032</v>
      </c>
      <c r="C1388" t="s">
        <v>1526</v>
      </c>
      <c r="D1388" t="s">
        <v>1373</v>
      </c>
      <c r="E1388" s="38">
        <v>-14.176987754668176</v>
      </c>
      <c r="F1388">
        <v>1387</v>
      </c>
      <c r="G1388">
        <v>999</v>
      </c>
      <c r="H1388" s="112">
        <v>-388</v>
      </c>
      <c r="I1388" s="51"/>
    </row>
    <row r="1389" spans="1:9" x14ac:dyDescent="0.3">
      <c r="A1389" s="178" t="s">
        <v>15526</v>
      </c>
      <c r="B1389" t="s">
        <v>15055</v>
      </c>
      <c r="C1389" t="s">
        <v>1402</v>
      </c>
      <c r="D1389" t="s">
        <v>1373</v>
      </c>
      <c r="E1389" s="38">
        <v>-14.226040643302891</v>
      </c>
      <c r="F1389">
        <v>1388</v>
      </c>
      <c r="G1389">
        <v>656.23</v>
      </c>
      <c r="H1389" s="112">
        <v>-731.77</v>
      </c>
      <c r="I1389" s="51"/>
    </row>
    <row r="1390" spans="1:9" x14ac:dyDescent="0.3">
      <c r="A1390" s="178" t="s">
        <v>11046</v>
      </c>
      <c r="B1390" t="s">
        <v>11047</v>
      </c>
      <c r="C1390" t="s">
        <v>3591</v>
      </c>
      <c r="D1390" t="s">
        <v>1373</v>
      </c>
      <c r="E1390" s="38">
        <v>-14.282522244657109</v>
      </c>
      <c r="F1390">
        <v>1389</v>
      </c>
      <c r="G1390">
        <v>747.32</v>
      </c>
      <c r="H1390" s="112">
        <v>-641.67999999999995</v>
      </c>
      <c r="I1390" s="51"/>
    </row>
    <row r="1391" spans="1:9" x14ac:dyDescent="0.3">
      <c r="A1391" s="178" t="s">
        <v>15903</v>
      </c>
      <c r="B1391" t="s">
        <v>14992</v>
      </c>
      <c r="C1391" t="s">
        <v>1372</v>
      </c>
      <c r="D1391" t="s">
        <v>661</v>
      </c>
      <c r="E1391" s="38">
        <v>-14.337457794599109</v>
      </c>
      <c r="F1391">
        <v>1390</v>
      </c>
      <c r="G1391">
        <v>999</v>
      </c>
      <c r="H1391" s="112">
        <v>-391</v>
      </c>
      <c r="I1391" s="51"/>
    </row>
    <row r="1392" spans="1:9" x14ac:dyDescent="0.3">
      <c r="A1392" s="178" t="s">
        <v>12616</v>
      </c>
      <c r="B1392" t="s">
        <v>11281</v>
      </c>
      <c r="C1392" t="s">
        <v>1464</v>
      </c>
      <c r="D1392" t="s">
        <v>1373</v>
      </c>
      <c r="E1392" s="38">
        <v>-14.397343330059515</v>
      </c>
      <c r="F1392">
        <v>1391</v>
      </c>
      <c r="G1392">
        <v>609.52</v>
      </c>
      <c r="H1392" s="112">
        <v>-781.48</v>
      </c>
      <c r="I1392" s="51"/>
    </row>
    <row r="1393" spans="1:9" x14ac:dyDescent="0.3">
      <c r="A1393" s="178" t="s">
        <v>2753</v>
      </c>
      <c r="B1393" t="s">
        <v>968</v>
      </c>
      <c r="C1393" t="s">
        <v>1565</v>
      </c>
      <c r="D1393" t="s">
        <v>1373</v>
      </c>
      <c r="E1393" s="38">
        <v>-14.404420525360518</v>
      </c>
      <c r="F1393">
        <v>1392</v>
      </c>
      <c r="G1393">
        <v>292.02</v>
      </c>
      <c r="H1393" s="112">
        <v>-1099.98</v>
      </c>
      <c r="I1393" s="51"/>
    </row>
    <row r="1394" spans="1:9" x14ac:dyDescent="0.3">
      <c r="A1394" s="178" t="s">
        <v>16958</v>
      </c>
      <c r="B1394" t="s">
        <v>16959</v>
      </c>
      <c r="C1394" t="s">
        <v>1446</v>
      </c>
      <c r="D1394" t="s">
        <v>661</v>
      </c>
      <c r="E1394" s="38">
        <v>-14.448262092976613</v>
      </c>
      <c r="F1394">
        <v>1393</v>
      </c>
      <c r="G1394">
        <v>723.36</v>
      </c>
      <c r="H1394" s="112">
        <v>-669.64</v>
      </c>
      <c r="I1394" s="51"/>
    </row>
    <row r="1395" spans="1:9" x14ac:dyDescent="0.3">
      <c r="A1395" s="178" t="s">
        <v>20104</v>
      </c>
      <c r="B1395" t="s">
        <v>17162</v>
      </c>
      <c r="C1395" t="s">
        <v>1386</v>
      </c>
      <c r="D1395" t="s">
        <v>660</v>
      </c>
      <c r="E1395" s="38">
        <v>-14.478382792705141</v>
      </c>
      <c r="F1395">
        <v>1394</v>
      </c>
      <c r="G1395">
        <v>750.73</v>
      </c>
      <c r="H1395" s="112">
        <v>-643.27</v>
      </c>
      <c r="I1395" s="51"/>
    </row>
    <row r="1396" spans="1:9" x14ac:dyDescent="0.3">
      <c r="A1396" s="178" t="s">
        <v>2631</v>
      </c>
      <c r="B1396" t="s">
        <v>124</v>
      </c>
      <c r="C1396" t="s">
        <v>1434</v>
      </c>
      <c r="D1396" t="s">
        <v>1431</v>
      </c>
      <c r="E1396" s="38">
        <v>-14.479988680661233</v>
      </c>
      <c r="F1396">
        <v>1395</v>
      </c>
      <c r="G1396">
        <v>999</v>
      </c>
      <c r="H1396" s="112">
        <v>-396</v>
      </c>
      <c r="I1396" s="51"/>
    </row>
    <row r="1397" spans="1:9" x14ac:dyDescent="0.3">
      <c r="A1397" s="213" t="s">
        <v>1629</v>
      </c>
      <c r="B1397" t="s">
        <v>720</v>
      </c>
      <c r="C1397" t="s">
        <v>1531</v>
      </c>
      <c r="D1397" t="s">
        <v>1373</v>
      </c>
      <c r="E1397" s="38">
        <v>-14.497163374874036</v>
      </c>
      <c r="F1397">
        <v>1396</v>
      </c>
      <c r="G1397">
        <v>395.39</v>
      </c>
      <c r="H1397" s="112">
        <v>-1000.61</v>
      </c>
      <c r="I1397" s="51"/>
    </row>
    <row r="1398" spans="1:9" x14ac:dyDescent="0.3">
      <c r="A1398" s="178" t="s">
        <v>3060</v>
      </c>
      <c r="B1398" t="s">
        <v>586</v>
      </c>
      <c r="C1398" t="s">
        <v>1460</v>
      </c>
      <c r="D1398" t="s">
        <v>1396</v>
      </c>
      <c r="E1398" s="38">
        <v>-14.542771555258744</v>
      </c>
      <c r="F1398">
        <v>1397</v>
      </c>
      <c r="G1398">
        <v>999</v>
      </c>
      <c r="H1398" s="112">
        <v>-398</v>
      </c>
      <c r="I1398" s="51"/>
    </row>
    <row r="1399" spans="1:9" x14ac:dyDescent="0.3">
      <c r="A1399" s="178" t="s">
        <v>14187</v>
      </c>
      <c r="B1399" t="s">
        <v>14024</v>
      </c>
      <c r="C1399" t="s">
        <v>1398</v>
      </c>
      <c r="D1399" t="s">
        <v>661</v>
      </c>
      <c r="E1399" s="38">
        <v>-14.654969098581084</v>
      </c>
      <c r="F1399">
        <v>1398</v>
      </c>
      <c r="G1399">
        <v>275.77</v>
      </c>
      <c r="H1399" s="112">
        <v>-1122.23</v>
      </c>
      <c r="I1399" s="51"/>
    </row>
    <row r="1400" spans="1:9" x14ac:dyDescent="0.3">
      <c r="A1400" s="265" t="s">
        <v>2830</v>
      </c>
      <c r="B1400" s="260" t="s">
        <v>464</v>
      </c>
      <c r="C1400" s="260" t="s">
        <v>1430</v>
      </c>
      <c r="D1400" s="260" t="s">
        <v>1380</v>
      </c>
      <c r="E1400" s="261">
        <v>-14.698134939597374</v>
      </c>
      <c r="F1400" s="260">
        <v>1399</v>
      </c>
      <c r="G1400" s="260">
        <v>999</v>
      </c>
      <c r="H1400" s="112">
        <v>-400</v>
      </c>
      <c r="I1400" s="51"/>
    </row>
    <row r="1401" spans="1:9" x14ac:dyDescent="0.3">
      <c r="A1401" s="178" t="s">
        <v>14807</v>
      </c>
      <c r="B1401" t="s">
        <v>14735</v>
      </c>
      <c r="C1401" t="s">
        <v>1376</v>
      </c>
      <c r="D1401" t="s">
        <v>1373</v>
      </c>
      <c r="E1401" s="38">
        <v>-14.700805413344126</v>
      </c>
      <c r="F1401">
        <v>1400</v>
      </c>
      <c r="G1401">
        <v>711.55</v>
      </c>
      <c r="H1401" s="112">
        <v>-688.45</v>
      </c>
      <c r="I1401" s="51"/>
    </row>
    <row r="1402" spans="1:9" x14ac:dyDescent="0.3">
      <c r="A1402" s="178" t="s">
        <v>2347</v>
      </c>
      <c r="B1402" t="s">
        <v>1185</v>
      </c>
      <c r="C1402" t="s">
        <v>1460</v>
      </c>
      <c r="D1402" t="s">
        <v>1373</v>
      </c>
      <c r="E1402" s="38">
        <v>-14.81358816515662</v>
      </c>
      <c r="F1402">
        <v>1401</v>
      </c>
      <c r="G1402">
        <v>999</v>
      </c>
      <c r="H1402" s="112">
        <v>-402</v>
      </c>
      <c r="I1402" s="51"/>
    </row>
    <row r="1403" spans="1:9" x14ac:dyDescent="0.3">
      <c r="A1403" s="178" t="s">
        <v>12427</v>
      </c>
      <c r="B1403" t="s">
        <v>11196</v>
      </c>
      <c r="C1403" t="s">
        <v>1405</v>
      </c>
      <c r="D1403" t="s">
        <v>1373</v>
      </c>
      <c r="E1403" s="38">
        <v>-14.847266956195282</v>
      </c>
      <c r="F1403">
        <v>1402</v>
      </c>
      <c r="G1403">
        <v>648.02</v>
      </c>
      <c r="H1403" s="112">
        <v>-753.98</v>
      </c>
      <c r="I1403" s="51"/>
    </row>
    <row r="1404" spans="1:9" x14ac:dyDescent="0.3">
      <c r="A1404" s="178" t="s">
        <v>14087</v>
      </c>
      <c r="B1404" t="s">
        <v>14022</v>
      </c>
      <c r="C1404" t="s">
        <v>1372</v>
      </c>
      <c r="D1404" t="s">
        <v>1396</v>
      </c>
      <c r="E1404" s="38">
        <v>-14.847637568750493</v>
      </c>
      <c r="F1404">
        <v>1403</v>
      </c>
      <c r="G1404">
        <v>688.73</v>
      </c>
      <c r="H1404" s="112">
        <v>-714.27</v>
      </c>
      <c r="I1404" s="51"/>
    </row>
    <row r="1405" spans="1:9" x14ac:dyDescent="0.3">
      <c r="A1405" s="215" t="s">
        <v>8309</v>
      </c>
      <c r="B1405" t="s">
        <v>8707</v>
      </c>
      <c r="C1405" t="s">
        <v>1379</v>
      </c>
      <c r="D1405" t="s">
        <v>1373</v>
      </c>
      <c r="E1405" s="38">
        <v>-14.853718401859533</v>
      </c>
      <c r="F1405">
        <v>1404</v>
      </c>
      <c r="G1405">
        <v>581.29999999999995</v>
      </c>
      <c r="H1405" s="112">
        <v>-822.7</v>
      </c>
      <c r="I1405" s="51"/>
    </row>
    <row r="1406" spans="1:9" x14ac:dyDescent="0.3">
      <c r="A1406" s="178" t="s">
        <v>2200</v>
      </c>
      <c r="B1406" t="s">
        <v>114</v>
      </c>
      <c r="C1406" t="s">
        <v>1460</v>
      </c>
      <c r="D1406" t="s">
        <v>661</v>
      </c>
      <c r="E1406" s="38">
        <v>-14.907223691685296</v>
      </c>
      <c r="F1406">
        <v>1405</v>
      </c>
      <c r="G1406">
        <v>999</v>
      </c>
      <c r="H1406" s="112">
        <v>-406</v>
      </c>
      <c r="I1406" s="51"/>
    </row>
    <row r="1407" spans="1:9" x14ac:dyDescent="0.3">
      <c r="A1407" s="178" t="s">
        <v>13702</v>
      </c>
      <c r="B1407" t="s">
        <v>11344</v>
      </c>
      <c r="C1407" t="s">
        <v>1439</v>
      </c>
      <c r="D1407" t="s">
        <v>1373</v>
      </c>
      <c r="E1407" s="38">
        <v>-14.931414746767844</v>
      </c>
      <c r="F1407">
        <v>1406</v>
      </c>
      <c r="G1407">
        <v>999</v>
      </c>
      <c r="H1407" s="112">
        <v>-407</v>
      </c>
      <c r="I1407" s="51"/>
    </row>
    <row r="1408" spans="1:9" x14ac:dyDescent="0.3">
      <c r="A1408" s="178" t="s">
        <v>16897</v>
      </c>
      <c r="B1408" t="s">
        <v>15002</v>
      </c>
      <c r="C1408" t="s">
        <v>1395</v>
      </c>
      <c r="D1408" t="s">
        <v>1380</v>
      </c>
      <c r="E1408" s="38">
        <v>-14.933267915993245</v>
      </c>
      <c r="F1408">
        <v>1407</v>
      </c>
      <c r="G1408">
        <v>648.36</v>
      </c>
      <c r="H1408" s="112">
        <v>-758.64</v>
      </c>
      <c r="I1408" s="51"/>
    </row>
    <row r="1409" spans="1:9" x14ac:dyDescent="0.3">
      <c r="A1409" s="178" t="s">
        <v>16080</v>
      </c>
      <c r="B1409" t="s">
        <v>16081</v>
      </c>
      <c r="C1409" t="s">
        <v>1565</v>
      </c>
      <c r="D1409" t="s">
        <v>1373</v>
      </c>
      <c r="E1409" s="38">
        <v>-14.979223278430631</v>
      </c>
      <c r="F1409">
        <v>1408</v>
      </c>
      <c r="G1409">
        <v>999</v>
      </c>
      <c r="H1409" s="112">
        <v>-409</v>
      </c>
      <c r="I1409" s="51"/>
    </row>
    <row r="1410" spans="1:9" x14ac:dyDescent="0.3">
      <c r="A1410" s="178" t="s">
        <v>16618</v>
      </c>
      <c r="B1410" t="s">
        <v>16619</v>
      </c>
      <c r="C1410" t="s">
        <v>1395</v>
      </c>
      <c r="D1410" t="s">
        <v>2147</v>
      </c>
      <c r="E1410" s="38">
        <v>-15.001392379221471</v>
      </c>
      <c r="F1410">
        <v>1409</v>
      </c>
      <c r="G1410">
        <v>999</v>
      </c>
      <c r="H1410" s="112">
        <v>-410</v>
      </c>
      <c r="I1410" s="51"/>
    </row>
    <row r="1411" spans="1:9" x14ac:dyDescent="0.3">
      <c r="A1411" s="213" t="s">
        <v>16795</v>
      </c>
      <c r="B1411" t="s">
        <v>16796</v>
      </c>
      <c r="C1411" t="s">
        <v>1389</v>
      </c>
      <c r="D1411" t="s">
        <v>1373</v>
      </c>
      <c r="E1411" s="38">
        <v>-15.044803054064136</v>
      </c>
      <c r="F1411">
        <v>1410</v>
      </c>
      <c r="G1411">
        <v>999</v>
      </c>
      <c r="H1411" s="112">
        <v>-411</v>
      </c>
      <c r="I1411" s="51"/>
    </row>
    <row r="1412" spans="1:9" x14ac:dyDescent="0.3">
      <c r="A1412" s="178" t="s">
        <v>16305</v>
      </c>
      <c r="B1412" t="s">
        <v>14736</v>
      </c>
      <c r="C1412" t="s">
        <v>1531</v>
      </c>
      <c r="D1412" t="s">
        <v>1373</v>
      </c>
      <c r="E1412" s="38">
        <v>-15.051635504668059</v>
      </c>
      <c r="F1412">
        <v>1411</v>
      </c>
      <c r="G1412">
        <v>747.64</v>
      </c>
      <c r="H1412" s="112">
        <v>-663.36</v>
      </c>
      <c r="I1412" s="51"/>
    </row>
    <row r="1413" spans="1:9" x14ac:dyDescent="0.3">
      <c r="A1413" s="178" t="s">
        <v>16838</v>
      </c>
      <c r="B1413" t="s">
        <v>14710</v>
      </c>
      <c r="C1413" t="s">
        <v>1481</v>
      </c>
      <c r="D1413" t="s">
        <v>1373</v>
      </c>
      <c r="E1413" s="38">
        <v>-15.069888812438922</v>
      </c>
      <c r="F1413">
        <v>1412</v>
      </c>
      <c r="G1413">
        <v>999</v>
      </c>
      <c r="H1413" s="112">
        <v>-413</v>
      </c>
      <c r="I1413" s="51"/>
    </row>
    <row r="1414" spans="1:9" x14ac:dyDescent="0.3">
      <c r="A1414" s="178" t="s">
        <v>16838</v>
      </c>
      <c r="B1414" t="s">
        <v>14710</v>
      </c>
      <c r="C1414" t="s">
        <v>1481</v>
      </c>
      <c r="D1414" t="s">
        <v>1373</v>
      </c>
      <c r="E1414" s="38">
        <v>-15.069888812438922</v>
      </c>
      <c r="F1414">
        <v>1412</v>
      </c>
      <c r="G1414">
        <v>999</v>
      </c>
      <c r="H1414" s="112">
        <v>-413</v>
      </c>
      <c r="I1414" s="51"/>
    </row>
    <row r="1415" spans="1:9" x14ac:dyDescent="0.3">
      <c r="A1415" s="178" t="s">
        <v>2639</v>
      </c>
      <c r="B1415" t="s">
        <v>791</v>
      </c>
      <c r="C1415" t="s">
        <v>1446</v>
      </c>
      <c r="D1415" t="s">
        <v>1373</v>
      </c>
      <c r="E1415" s="38">
        <v>-15.071135296275255</v>
      </c>
      <c r="F1415">
        <v>1414</v>
      </c>
      <c r="G1415">
        <v>688.48</v>
      </c>
      <c r="H1415" s="112">
        <v>-725.52</v>
      </c>
      <c r="I1415" s="51"/>
    </row>
    <row r="1416" spans="1:9" x14ac:dyDescent="0.3">
      <c r="A1416" s="213" t="s">
        <v>13858</v>
      </c>
      <c r="B1416" t="s">
        <v>13038</v>
      </c>
      <c r="C1416" t="s">
        <v>1416</v>
      </c>
      <c r="D1416" t="s">
        <v>660</v>
      </c>
      <c r="E1416" s="38">
        <v>-15.072822417659207</v>
      </c>
      <c r="F1416">
        <v>1415</v>
      </c>
      <c r="G1416">
        <v>999</v>
      </c>
      <c r="H1416" s="112">
        <v>-416</v>
      </c>
      <c r="I1416" s="51"/>
    </row>
    <row r="1417" spans="1:9" x14ac:dyDescent="0.3">
      <c r="A1417" s="178" t="s">
        <v>10883</v>
      </c>
      <c r="B1417" t="s">
        <v>10884</v>
      </c>
      <c r="C1417" t="s">
        <v>1509</v>
      </c>
      <c r="D1417" t="s">
        <v>1380</v>
      </c>
      <c r="E1417" s="38">
        <v>-15.132843082359571</v>
      </c>
      <c r="F1417">
        <v>1416</v>
      </c>
      <c r="G1417">
        <v>750.48</v>
      </c>
      <c r="H1417" s="112">
        <v>-665.52</v>
      </c>
      <c r="I1417" s="51"/>
    </row>
    <row r="1418" spans="1:9" x14ac:dyDescent="0.3">
      <c r="A1418" s="65" t="s">
        <v>16677</v>
      </c>
      <c r="B1418" t="s">
        <v>16678</v>
      </c>
      <c r="C1418" t="s">
        <v>1531</v>
      </c>
      <c r="D1418" t="s">
        <v>661</v>
      </c>
      <c r="E1418" s="38">
        <v>-15.188926973092315</v>
      </c>
      <c r="F1418">
        <v>1417</v>
      </c>
      <c r="G1418">
        <v>606.79999999999995</v>
      </c>
      <c r="H1418" s="112">
        <v>-810.2</v>
      </c>
      <c r="I1418" s="51"/>
    </row>
    <row r="1419" spans="1:9" x14ac:dyDescent="0.3">
      <c r="A1419" s="178" t="s">
        <v>9747</v>
      </c>
      <c r="B1419" t="s">
        <v>9748</v>
      </c>
      <c r="C1419" t="s">
        <v>1526</v>
      </c>
      <c r="D1419" t="s">
        <v>1373</v>
      </c>
      <c r="E1419" s="38">
        <v>-15.194950055312439</v>
      </c>
      <c r="F1419">
        <v>1418</v>
      </c>
      <c r="G1419">
        <v>700.34</v>
      </c>
      <c r="H1419" s="112">
        <v>-717.66</v>
      </c>
      <c r="I1419" s="51"/>
    </row>
    <row r="1420" spans="1:9" x14ac:dyDescent="0.3">
      <c r="A1420" t="s">
        <v>3567</v>
      </c>
      <c r="B1420" t="s">
        <v>988</v>
      </c>
      <c r="C1420" t="s">
        <v>1398</v>
      </c>
      <c r="D1420" t="s">
        <v>1373</v>
      </c>
      <c r="E1420" s="38">
        <v>-15.227923650687199</v>
      </c>
      <c r="F1420">
        <v>1419</v>
      </c>
      <c r="G1420">
        <v>738.64</v>
      </c>
      <c r="H1420" s="112">
        <v>-680.36</v>
      </c>
      <c r="I1420" s="51"/>
    </row>
    <row r="1421" spans="1:9" x14ac:dyDescent="0.3">
      <c r="A1421" t="s">
        <v>17703</v>
      </c>
      <c r="B1421" t="s">
        <v>17704</v>
      </c>
      <c r="C1421" t="s">
        <v>1426</v>
      </c>
      <c r="D1421" t="s">
        <v>1373</v>
      </c>
      <c r="E1421" s="38">
        <v>-15.299335797898671</v>
      </c>
      <c r="F1421">
        <v>1420</v>
      </c>
      <c r="G1421">
        <v>999</v>
      </c>
      <c r="H1421" s="112">
        <v>-421</v>
      </c>
      <c r="I1421" s="51"/>
    </row>
    <row r="1422" spans="1:9" x14ac:dyDescent="0.3">
      <c r="A1422" s="178" t="s">
        <v>3010</v>
      </c>
      <c r="B1422" t="s">
        <v>1023</v>
      </c>
      <c r="C1422" t="s">
        <v>1398</v>
      </c>
      <c r="D1422" t="s">
        <v>1373</v>
      </c>
      <c r="E1422" s="38">
        <v>-15.314311759713544</v>
      </c>
      <c r="F1422">
        <v>1421</v>
      </c>
      <c r="G1422">
        <v>999</v>
      </c>
      <c r="H1422" s="112">
        <v>-422</v>
      </c>
      <c r="I1422" s="51"/>
    </row>
    <row r="1423" spans="1:9" x14ac:dyDescent="0.3">
      <c r="A1423" s="178" t="s">
        <v>20383</v>
      </c>
      <c r="B1423" t="s">
        <v>17201</v>
      </c>
      <c r="C1423" t="s">
        <v>1372</v>
      </c>
      <c r="D1423" t="s">
        <v>1373</v>
      </c>
      <c r="E1423" s="38">
        <v>-15.329205017183071</v>
      </c>
      <c r="F1423">
        <v>1422</v>
      </c>
      <c r="G1423">
        <v>721.2</v>
      </c>
      <c r="H1423" s="112">
        <v>-700.8</v>
      </c>
      <c r="I1423" s="51"/>
    </row>
    <row r="1424" spans="1:9" x14ac:dyDescent="0.3">
      <c r="A1424" t="s">
        <v>6162</v>
      </c>
      <c r="B1424" t="s">
        <v>1332</v>
      </c>
      <c r="C1424" t="s">
        <v>1426</v>
      </c>
      <c r="D1424" t="s">
        <v>1373</v>
      </c>
      <c r="E1424" s="38">
        <v>-15.351280151188131</v>
      </c>
      <c r="F1424">
        <v>1423</v>
      </c>
      <c r="G1424">
        <v>341.57</v>
      </c>
      <c r="H1424" s="112">
        <v>-1081.43</v>
      </c>
      <c r="I1424" s="51"/>
    </row>
    <row r="1425" spans="1:9" x14ac:dyDescent="0.3">
      <c r="A1425" s="178" t="s">
        <v>16362</v>
      </c>
      <c r="B1425" t="s">
        <v>16363</v>
      </c>
      <c r="C1425" t="s">
        <v>1460</v>
      </c>
      <c r="D1425" t="s">
        <v>1431</v>
      </c>
      <c r="E1425" s="38">
        <v>-15.398986097512847</v>
      </c>
      <c r="F1425">
        <v>1424</v>
      </c>
      <c r="G1425">
        <v>999</v>
      </c>
      <c r="H1425" s="112">
        <v>-425</v>
      </c>
      <c r="I1425" s="51"/>
    </row>
    <row r="1426" spans="1:9" x14ac:dyDescent="0.3">
      <c r="A1426" s="178" t="s">
        <v>1727</v>
      </c>
      <c r="B1426" t="s">
        <v>595</v>
      </c>
      <c r="C1426" t="s">
        <v>1509</v>
      </c>
      <c r="D1426" t="s">
        <v>2147</v>
      </c>
      <c r="E1426" s="38">
        <v>-15.486797457431219</v>
      </c>
      <c r="F1426">
        <v>1425</v>
      </c>
      <c r="G1426">
        <v>742.34</v>
      </c>
      <c r="H1426" s="112">
        <v>-682.66</v>
      </c>
      <c r="I1426" s="51"/>
    </row>
    <row r="1427" spans="1:9" x14ac:dyDescent="0.3">
      <c r="A1427" s="178" t="s">
        <v>11422</v>
      </c>
      <c r="B1427" t="s">
        <v>11606</v>
      </c>
      <c r="C1427" t="s">
        <v>1553</v>
      </c>
      <c r="D1427" t="s">
        <v>1380</v>
      </c>
      <c r="E1427" s="38">
        <v>-15.486961650215676</v>
      </c>
      <c r="F1427">
        <v>1426</v>
      </c>
      <c r="G1427">
        <v>237.2</v>
      </c>
      <c r="H1427" s="112">
        <v>-1188.8</v>
      </c>
      <c r="I1427" s="51"/>
    </row>
    <row r="1428" spans="1:9" x14ac:dyDescent="0.3">
      <c r="A1428" s="178" t="s">
        <v>3533</v>
      </c>
      <c r="B1428" t="s">
        <v>1346</v>
      </c>
      <c r="C1428" t="s">
        <v>1383</v>
      </c>
      <c r="D1428" t="s">
        <v>1373</v>
      </c>
      <c r="E1428" s="38">
        <v>-15.498612080180013</v>
      </c>
      <c r="F1428">
        <v>1427</v>
      </c>
      <c r="G1428">
        <v>486.91</v>
      </c>
      <c r="H1428" s="112">
        <v>-940.08999999999992</v>
      </c>
      <c r="I1428" s="51"/>
    </row>
    <row r="1429" spans="1:9" x14ac:dyDescent="0.3">
      <c r="A1429" s="178" t="s">
        <v>16963</v>
      </c>
      <c r="B1429" t="s">
        <v>14324</v>
      </c>
      <c r="C1429" t="s">
        <v>1531</v>
      </c>
      <c r="D1429" t="s">
        <v>661</v>
      </c>
      <c r="E1429" s="38">
        <v>-15.577719933558758</v>
      </c>
      <c r="F1429">
        <v>1428</v>
      </c>
      <c r="G1429">
        <v>999</v>
      </c>
      <c r="H1429" s="112">
        <v>-429</v>
      </c>
      <c r="I1429" s="51"/>
    </row>
    <row r="1430" spans="1:9" x14ac:dyDescent="0.3">
      <c r="A1430" t="s">
        <v>13710</v>
      </c>
      <c r="B1430" t="s">
        <v>13711</v>
      </c>
      <c r="C1430" t="s">
        <v>1446</v>
      </c>
      <c r="D1430" t="s">
        <v>1380</v>
      </c>
      <c r="E1430" s="38">
        <v>-15.585947546359215</v>
      </c>
      <c r="F1430">
        <v>1429</v>
      </c>
      <c r="G1430">
        <v>999</v>
      </c>
      <c r="H1430" s="112">
        <v>-430</v>
      </c>
      <c r="I1430" s="51"/>
    </row>
    <row r="1431" spans="1:9" x14ac:dyDescent="0.3">
      <c r="A1431" s="178" t="s">
        <v>15951</v>
      </c>
      <c r="B1431" t="s">
        <v>15952</v>
      </c>
      <c r="C1431" t="s">
        <v>1402</v>
      </c>
      <c r="D1431" t="s">
        <v>2147</v>
      </c>
      <c r="E1431" s="38">
        <v>-15.597373242698627</v>
      </c>
      <c r="F1431">
        <v>1430</v>
      </c>
      <c r="G1431">
        <v>999</v>
      </c>
      <c r="H1431" s="112">
        <v>-431</v>
      </c>
      <c r="I1431" s="51"/>
    </row>
    <row r="1432" spans="1:9" x14ac:dyDescent="0.3">
      <c r="A1432" s="213" t="s">
        <v>3312</v>
      </c>
      <c r="B1432" t="s">
        <v>527</v>
      </c>
      <c r="C1432" t="s">
        <v>1413</v>
      </c>
      <c r="D1432" t="s">
        <v>661</v>
      </c>
      <c r="E1432" s="38">
        <v>-15.716089758295173</v>
      </c>
      <c r="F1432">
        <v>1431</v>
      </c>
      <c r="G1432">
        <v>999</v>
      </c>
      <c r="H1432" s="112">
        <v>-432</v>
      </c>
      <c r="I1432" s="51"/>
    </row>
    <row r="1433" spans="1:9" x14ac:dyDescent="0.3">
      <c r="A1433" s="178" t="s">
        <v>14883</v>
      </c>
      <c r="B1433" t="s">
        <v>14268</v>
      </c>
      <c r="C1433" t="s">
        <v>1376</v>
      </c>
      <c r="D1433" t="s">
        <v>1373</v>
      </c>
      <c r="E1433" s="38">
        <v>-15.79959542438429</v>
      </c>
      <c r="F1433">
        <v>1432</v>
      </c>
      <c r="G1433">
        <v>999</v>
      </c>
      <c r="H1433" s="112">
        <v>-433</v>
      </c>
      <c r="I1433" s="51"/>
    </row>
    <row r="1434" spans="1:9" x14ac:dyDescent="0.3">
      <c r="A1434" t="s">
        <v>15997</v>
      </c>
      <c r="B1434" t="s">
        <v>15998</v>
      </c>
      <c r="C1434" t="s">
        <v>1460</v>
      </c>
      <c r="D1434" t="s">
        <v>1380</v>
      </c>
      <c r="E1434" s="38">
        <v>-15.824493332262481</v>
      </c>
      <c r="F1434">
        <v>1433</v>
      </c>
      <c r="G1434">
        <v>999</v>
      </c>
      <c r="H1434" s="112">
        <v>-434</v>
      </c>
      <c r="I1434" s="51"/>
    </row>
    <row r="1435" spans="1:9" x14ac:dyDescent="0.3">
      <c r="A1435" s="178" t="s">
        <v>17344</v>
      </c>
      <c r="B1435" t="s">
        <v>17202</v>
      </c>
      <c r="C1435" t="s">
        <v>1405</v>
      </c>
      <c r="D1435" t="s">
        <v>1373</v>
      </c>
      <c r="E1435" s="38">
        <v>-16.005560415231418</v>
      </c>
      <c r="F1435">
        <v>1434</v>
      </c>
      <c r="G1435">
        <v>391.55</v>
      </c>
      <c r="H1435" s="112">
        <v>-1042.45</v>
      </c>
      <c r="I1435" s="51"/>
    </row>
    <row r="1436" spans="1:9" x14ac:dyDescent="0.3">
      <c r="A1436" s="178" t="s">
        <v>12629</v>
      </c>
      <c r="B1436" t="s">
        <v>10528</v>
      </c>
      <c r="C1436" t="s">
        <v>1446</v>
      </c>
      <c r="D1436" t="s">
        <v>1373</v>
      </c>
      <c r="E1436" s="38">
        <v>-16.027759641707753</v>
      </c>
      <c r="F1436">
        <v>1435</v>
      </c>
      <c r="G1436">
        <v>719.57</v>
      </c>
      <c r="H1436" s="112">
        <v>-715.43</v>
      </c>
      <c r="I1436" s="51"/>
    </row>
    <row r="1437" spans="1:9" x14ac:dyDescent="0.3">
      <c r="A1437" s="178" t="s">
        <v>3787</v>
      </c>
      <c r="B1437" t="s">
        <v>992</v>
      </c>
      <c r="C1437" t="s">
        <v>1430</v>
      </c>
      <c r="D1437" t="s">
        <v>1373</v>
      </c>
      <c r="E1437" s="38">
        <v>-16.073476361374141</v>
      </c>
      <c r="F1437">
        <v>1436</v>
      </c>
      <c r="G1437">
        <v>999</v>
      </c>
      <c r="H1437" s="112">
        <v>-437</v>
      </c>
      <c r="I1437" s="51"/>
    </row>
    <row r="1438" spans="1:9" x14ac:dyDescent="0.3">
      <c r="A1438" s="178" t="s">
        <v>14103</v>
      </c>
      <c r="B1438" t="s">
        <v>11779</v>
      </c>
      <c r="C1438" t="s">
        <v>1430</v>
      </c>
      <c r="D1438" t="s">
        <v>1373</v>
      </c>
      <c r="E1438" s="38">
        <v>-16.095336107684485</v>
      </c>
      <c r="F1438">
        <v>1437</v>
      </c>
      <c r="G1438">
        <v>999</v>
      </c>
      <c r="H1438" s="112">
        <v>-438</v>
      </c>
      <c r="I1438" s="51"/>
    </row>
    <row r="1439" spans="1:9" x14ac:dyDescent="0.3">
      <c r="A1439" s="214" t="s">
        <v>15673</v>
      </c>
      <c r="B1439" t="s">
        <v>14272</v>
      </c>
      <c r="C1439" t="s">
        <v>1389</v>
      </c>
      <c r="D1439" t="s">
        <v>1373</v>
      </c>
      <c r="E1439" s="38">
        <v>-16.157717485533748</v>
      </c>
      <c r="F1439">
        <v>1438</v>
      </c>
      <c r="G1439">
        <v>999</v>
      </c>
      <c r="H1439" s="112">
        <v>-439</v>
      </c>
      <c r="I1439" s="51"/>
    </row>
    <row r="1440" spans="1:9" x14ac:dyDescent="0.3">
      <c r="A1440" s="178" t="s">
        <v>13927</v>
      </c>
      <c r="B1440" t="s">
        <v>11249</v>
      </c>
      <c r="C1440" t="s">
        <v>1372</v>
      </c>
      <c r="D1440" t="s">
        <v>1373</v>
      </c>
      <c r="E1440" s="38">
        <v>-16.168167670956304</v>
      </c>
      <c r="F1440">
        <v>1439</v>
      </c>
      <c r="G1440">
        <v>750.3</v>
      </c>
      <c r="H1440" s="112">
        <v>-688.7</v>
      </c>
      <c r="I1440" s="51"/>
    </row>
    <row r="1441" spans="1:9" x14ac:dyDescent="0.3">
      <c r="A1441" s="178" t="s">
        <v>14879</v>
      </c>
      <c r="B1441" t="s">
        <v>14739</v>
      </c>
      <c r="C1441" t="s">
        <v>1389</v>
      </c>
      <c r="D1441" t="s">
        <v>1373</v>
      </c>
      <c r="E1441" s="38">
        <v>-16.3107198697858</v>
      </c>
      <c r="F1441">
        <v>1440</v>
      </c>
      <c r="G1441">
        <v>750.73</v>
      </c>
      <c r="H1441" s="112">
        <v>-689.27</v>
      </c>
      <c r="I1441" s="51"/>
    </row>
    <row r="1442" spans="1:9" x14ac:dyDescent="0.3">
      <c r="A1442" s="65" t="s">
        <v>16893</v>
      </c>
      <c r="B1442" t="s">
        <v>15008</v>
      </c>
      <c r="C1442" t="s">
        <v>1470</v>
      </c>
      <c r="D1442" t="s">
        <v>1396</v>
      </c>
      <c r="E1442" s="38">
        <v>-16.340238725983884</v>
      </c>
      <c r="F1442">
        <v>1441</v>
      </c>
      <c r="G1442">
        <v>999</v>
      </c>
      <c r="H1442" s="112">
        <v>-442</v>
      </c>
      <c r="I1442" s="51"/>
    </row>
    <row r="1443" spans="1:9" x14ac:dyDescent="0.3">
      <c r="A1443" s="178" t="s">
        <v>14606</v>
      </c>
      <c r="B1443" t="s">
        <v>14315</v>
      </c>
      <c r="C1443" t="s">
        <v>1565</v>
      </c>
      <c r="D1443" t="s">
        <v>1431</v>
      </c>
      <c r="E1443" s="38">
        <v>-16.354634551843517</v>
      </c>
      <c r="F1443">
        <v>1442</v>
      </c>
      <c r="G1443">
        <v>999</v>
      </c>
      <c r="H1443" s="112">
        <v>-443</v>
      </c>
      <c r="I1443" s="51"/>
    </row>
    <row r="1444" spans="1:9" x14ac:dyDescent="0.3">
      <c r="A1444" s="178" t="s">
        <v>16478</v>
      </c>
      <c r="B1444" t="s">
        <v>14269</v>
      </c>
      <c r="C1444" t="s">
        <v>3591</v>
      </c>
      <c r="D1444" t="s">
        <v>1373</v>
      </c>
      <c r="E1444" s="38">
        <v>-16.405836337055366</v>
      </c>
      <c r="F1444">
        <v>1443</v>
      </c>
      <c r="G1444">
        <v>999</v>
      </c>
      <c r="H1444" s="112">
        <v>-444</v>
      </c>
      <c r="I1444" s="51"/>
    </row>
    <row r="1445" spans="1:9" x14ac:dyDescent="0.3">
      <c r="A1445" t="s">
        <v>8161</v>
      </c>
      <c r="B1445" t="s">
        <v>8458</v>
      </c>
      <c r="C1445" t="s">
        <v>1446</v>
      </c>
      <c r="D1445" t="s">
        <v>661</v>
      </c>
      <c r="E1445" s="38">
        <v>-16.426204527511732</v>
      </c>
      <c r="F1445">
        <v>1444</v>
      </c>
      <c r="G1445">
        <v>999</v>
      </c>
      <c r="H1445" s="112">
        <v>-445</v>
      </c>
      <c r="I1445" s="51"/>
    </row>
    <row r="1446" spans="1:9" x14ac:dyDescent="0.3">
      <c r="A1446" s="178" t="s">
        <v>17486</v>
      </c>
      <c r="B1446" t="s">
        <v>17216</v>
      </c>
      <c r="C1446" t="s">
        <v>1531</v>
      </c>
      <c r="D1446" t="s">
        <v>1373</v>
      </c>
      <c r="E1446" s="38">
        <v>-16.527235567795255</v>
      </c>
      <c r="F1446">
        <v>1445</v>
      </c>
      <c r="G1446">
        <v>614.17999999999995</v>
      </c>
      <c r="H1446" s="112">
        <v>-830.82</v>
      </c>
      <c r="I1446" s="51"/>
    </row>
    <row r="1447" spans="1:9" x14ac:dyDescent="0.3">
      <c r="A1447" s="178" t="s">
        <v>16174</v>
      </c>
      <c r="B1447" t="s">
        <v>14714</v>
      </c>
      <c r="C1447" t="s">
        <v>1460</v>
      </c>
      <c r="D1447" t="s">
        <v>1373</v>
      </c>
      <c r="E1447" s="38">
        <v>-16.721817974901079</v>
      </c>
      <c r="F1447">
        <v>1446</v>
      </c>
      <c r="G1447">
        <v>999</v>
      </c>
      <c r="H1447" s="112">
        <v>-447</v>
      </c>
      <c r="I1447" s="51"/>
    </row>
    <row r="1448" spans="1:9" x14ac:dyDescent="0.3">
      <c r="A1448" s="178" t="s">
        <v>11420</v>
      </c>
      <c r="B1448" t="s">
        <v>11470</v>
      </c>
      <c r="C1448" t="s">
        <v>1386</v>
      </c>
      <c r="D1448" t="s">
        <v>661</v>
      </c>
      <c r="E1448" s="38">
        <v>-16.731598219024288</v>
      </c>
      <c r="F1448">
        <v>1447</v>
      </c>
      <c r="G1448">
        <v>735.68</v>
      </c>
      <c r="H1448" s="112">
        <v>-711.32</v>
      </c>
      <c r="I1448" s="51"/>
    </row>
    <row r="1449" spans="1:9" x14ac:dyDescent="0.3">
      <c r="A1449" s="178" t="s">
        <v>8299</v>
      </c>
      <c r="B1449" t="s">
        <v>8594</v>
      </c>
      <c r="C1449" t="s">
        <v>1526</v>
      </c>
      <c r="D1449" t="s">
        <v>1373</v>
      </c>
      <c r="E1449" s="38">
        <v>-16.844848537442804</v>
      </c>
      <c r="F1449">
        <v>1448</v>
      </c>
      <c r="G1449">
        <v>999</v>
      </c>
      <c r="H1449" s="112">
        <v>-449</v>
      </c>
      <c r="I1449" s="51"/>
    </row>
    <row r="1450" spans="1:9" x14ac:dyDescent="0.3">
      <c r="A1450" s="178" t="s">
        <v>2443</v>
      </c>
      <c r="B1450" t="s">
        <v>1133</v>
      </c>
      <c r="C1450" t="s">
        <v>1449</v>
      </c>
      <c r="D1450" t="s">
        <v>1373</v>
      </c>
      <c r="E1450" s="38">
        <v>-16.920039634743919</v>
      </c>
      <c r="F1450">
        <v>1449</v>
      </c>
      <c r="G1450">
        <v>999</v>
      </c>
      <c r="H1450" s="112">
        <v>-450</v>
      </c>
      <c r="I1450" s="51"/>
    </row>
    <row r="1451" spans="1:9" x14ac:dyDescent="0.3">
      <c r="A1451" s="178" t="s">
        <v>13765</v>
      </c>
      <c r="B1451" t="s">
        <v>13766</v>
      </c>
      <c r="C1451" t="s">
        <v>1553</v>
      </c>
      <c r="D1451" t="s">
        <v>1373</v>
      </c>
      <c r="E1451" s="38">
        <v>-16.963558803293868</v>
      </c>
      <c r="F1451">
        <v>1450</v>
      </c>
      <c r="G1451">
        <v>747.34</v>
      </c>
      <c r="H1451" s="112">
        <v>-702.66</v>
      </c>
      <c r="I1451" s="51"/>
    </row>
    <row r="1452" spans="1:9" x14ac:dyDescent="0.3">
      <c r="A1452" s="178" t="s">
        <v>6170</v>
      </c>
      <c r="B1452" t="s">
        <v>1287</v>
      </c>
      <c r="C1452" t="s">
        <v>1565</v>
      </c>
      <c r="D1452" t="s">
        <v>2147</v>
      </c>
      <c r="E1452" s="38">
        <v>-16.992994140404768</v>
      </c>
      <c r="F1452">
        <v>1451</v>
      </c>
      <c r="G1452">
        <v>999</v>
      </c>
      <c r="H1452" s="112">
        <v>-452</v>
      </c>
      <c r="I1452" s="51"/>
    </row>
    <row r="1453" spans="1:9" x14ac:dyDescent="0.3">
      <c r="A1453" s="178" t="s">
        <v>3512</v>
      </c>
      <c r="B1453" t="s">
        <v>969</v>
      </c>
      <c r="C1453" t="s">
        <v>1426</v>
      </c>
      <c r="D1453" t="s">
        <v>1373</v>
      </c>
      <c r="E1453" s="38">
        <v>-17.071495035293641</v>
      </c>
      <c r="F1453">
        <v>1452</v>
      </c>
      <c r="G1453">
        <v>726.27</v>
      </c>
      <c r="H1453" s="112">
        <v>-725.73</v>
      </c>
      <c r="I1453" s="51"/>
    </row>
    <row r="1454" spans="1:9" x14ac:dyDescent="0.3">
      <c r="A1454" s="178" t="s">
        <v>2679</v>
      </c>
      <c r="B1454" t="s">
        <v>591</v>
      </c>
      <c r="C1454" t="s">
        <v>1437</v>
      </c>
      <c r="D1454" t="s">
        <v>2147</v>
      </c>
      <c r="E1454" s="38">
        <v>-17.087047900098618</v>
      </c>
      <c r="F1454">
        <v>1453</v>
      </c>
      <c r="G1454">
        <v>999</v>
      </c>
      <c r="H1454" s="112">
        <v>-454</v>
      </c>
      <c r="I1454" s="51"/>
    </row>
    <row r="1455" spans="1:9" x14ac:dyDescent="0.3">
      <c r="A1455" s="214" t="s">
        <v>14863</v>
      </c>
      <c r="B1455" t="s">
        <v>14706</v>
      </c>
      <c r="C1455" t="s">
        <v>1439</v>
      </c>
      <c r="D1455" t="s">
        <v>1373</v>
      </c>
      <c r="E1455" s="38">
        <v>-17.20160839025753</v>
      </c>
      <c r="F1455">
        <v>1454</v>
      </c>
      <c r="G1455">
        <v>723.82</v>
      </c>
      <c r="H1455" s="112">
        <v>-730.18</v>
      </c>
      <c r="I1455" s="51"/>
    </row>
    <row r="1456" spans="1:9" x14ac:dyDescent="0.3">
      <c r="A1456" s="178" t="s">
        <v>13279</v>
      </c>
      <c r="B1456" t="s">
        <v>11586</v>
      </c>
      <c r="C1456" t="s">
        <v>1413</v>
      </c>
      <c r="D1456" t="s">
        <v>661</v>
      </c>
      <c r="E1456" s="38">
        <v>-17.314597529411415</v>
      </c>
      <c r="F1456">
        <v>1455</v>
      </c>
      <c r="G1456">
        <v>633.42999999999995</v>
      </c>
      <c r="H1456" s="112">
        <v>-821.57</v>
      </c>
      <c r="I1456" s="51"/>
    </row>
    <row r="1457" spans="1:9" x14ac:dyDescent="0.3">
      <c r="A1457" s="178" t="s">
        <v>2748</v>
      </c>
      <c r="B1457" t="s">
        <v>841</v>
      </c>
      <c r="C1457" t="s">
        <v>1398</v>
      </c>
      <c r="D1457" t="s">
        <v>1373</v>
      </c>
      <c r="E1457" s="38">
        <v>-17.358921275809305</v>
      </c>
      <c r="F1457">
        <v>1456</v>
      </c>
      <c r="G1457">
        <v>999</v>
      </c>
      <c r="H1457" s="112">
        <v>-457</v>
      </c>
      <c r="I1457" s="51"/>
    </row>
    <row r="1458" spans="1:9" x14ac:dyDescent="0.3">
      <c r="A1458" s="213" t="s">
        <v>17457</v>
      </c>
      <c r="B1458" t="s">
        <v>17180</v>
      </c>
      <c r="C1458" t="s">
        <v>1413</v>
      </c>
      <c r="D1458" t="s">
        <v>1396</v>
      </c>
      <c r="E1458" s="38">
        <v>-17.534403596332094</v>
      </c>
      <c r="F1458">
        <v>1457</v>
      </c>
      <c r="G1458">
        <v>605.36</v>
      </c>
      <c r="H1458" s="112">
        <v>-851.64</v>
      </c>
      <c r="I1458" s="51"/>
    </row>
    <row r="1459" spans="1:9" x14ac:dyDescent="0.3">
      <c r="A1459" s="178" t="s">
        <v>12127</v>
      </c>
      <c r="B1459" t="s">
        <v>11665</v>
      </c>
      <c r="C1459" t="s">
        <v>1426</v>
      </c>
      <c r="D1459" t="s">
        <v>660</v>
      </c>
      <c r="E1459" s="38">
        <v>-17.589165216956935</v>
      </c>
      <c r="F1459">
        <v>1458</v>
      </c>
      <c r="G1459">
        <v>748.25</v>
      </c>
      <c r="H1459" s="112">
        <v>-709.75</v>
      </c>
      <c r="I1459" s="51"/>
    </row>
    <row r="1460" spans="1:9" x14ac:dyDescent="0.3">
      <c r="A1460" s="213" t="s">
        <v>2373</v>
      </c>
      <c r="B1460" t="s">
        <v>767</v>
      </c>
      <c r="C1460" t="s">
        <v>1553</v>
      </c>
      <c r="D1460" t="s">
        <v>1373</v>
      </c>
      <c r="E1460" s="38">
        <v>-17.646387294898179</v>
      </c>
      <c r="F1460">
        <v>1459</v>
      </c>
      <c r="G1460">
        <v>999</v>
      </c>
      <c r="H1460" s="112">
        <v>-460</v>
      </c>
      <c r="I1460" s="51"/>
    </row>
    <row r="1461" spans="1:9" x14ac:dyDescent="0.3">
      <c r="A1461" s="178" t="s">
        <v>3482</v>
      </c>
      <c r="B1461" t="s">
        <v>1151</v>
      </c>
      <c r="C1461" t="s">
        <v>1416</v>
      </c>
      <c r="D1461" t="s">
        <v>1373</v>
      </c>
      <c r="E1461" s="38">
        <v>-17.852305062340545</v>
      </c>
      <c r="F1461">
        <v>1460</v>
      </c>
      <c r="G1461">
        <v>999</v>
      </c>
      <c r="H1461" s="112">
        <v>-461</v>
      </c>
      <c r="I1461" s="51"/>
    </row>
    <row r="1462" spans="1:9" x14ac:dyDescent="0.3">
      <c r="A1462" s="178" t="s">
        <v>1548</v>
      </c>
      <c r="B1462" t="s">
        <v>887</v>
      </c>
      <c r="C1462" t="s">
        <v>1509</v>
      </c>
      <c r="D1462" t="s">
        <v>1373</v>
      </c>
      <c r="E1462" s="38">
        <v>-17.882147222714369</v>
      </c>
      <c r="F1462">
        <v>1461</v>
      </c>
      <c r="G1462">
        <v>733.73</v>
      </c>
      <c r="H1462" s="112">
        <v>-727.27</v>
      </c>
      <c r="I1462" s="51"/>
    </row>
    <row r="1463" spans="1:9" x14ac:dyDescent="0.3">
      <c r="A1463" s="178" t="s">
        <v>12506</v>
      </c>
      <c r="B1463" t="s">
        <v>11345</v>
      </c>
      <c r="C1463" t="s">
        <v>1565</v>
      </c>
      <c r="D1463" t="s">
        <v>1373</v>
      </c>
      <c r="E1463" s="38">
        <v>-17.927599948302792</v>
      </c>
      <c r="F1463">
        <v>1462</v>
      </c>
      <c r="G1463">
        <v>660.07</v>
      </c>
      <c r="H1463" s="112">
        <v>-801.93</v>
      </c>
      <c r="I1463" s="51"/>
    </row>
    <row r="1464" spans="1:9" x14ac:dyDescent="0.3">
      <c r="A1464" s="178" t="s">
        <v>2007</v>
      </c>
      <c r="B1464" t="s">
        <v>297</v>
      </c>
      <c r="C1464" t="s">
        <v>1398</v>
      </c>
      <c r="D1464" t="s">
        <v>661</v>
      </c>
      <c r="E1464" s="38">
        <v>-18.001331731460173</v>
      </c>
      <c r="F1464">
        <v>1463</v>
      </c>
      <c r="G1464">
        <v>999</v>
      </c>
      <c r="H1464" s="112">
        <v>-464</v>
      </c>
      <c r="I1464" s="51"/>
    </row>
    <row r="1465" spans="1:9" x14ac:dyDescent="0.3">
      <c r="A1465" s="178" t="s">
        <v>13111</v>
      </c>
      <c r="B1465" t="s">
        <v>11735</v>
      </c>
      <c r="C1465" t="s">
        <v>1430</v>
      </c>
      <c r="D1465" t="s">
        <v>1373</v>
      </c>
      <c r="E1465" s="38">
        <v>-18.142130997660839</v>
      </c>
      <c r="F1465">
        <v>1464</v>
      </c>
      <c r="G1465">
        <v>713.3</v>
      </c>
      <c r="H1465" s="112">
        <v>-750.7</v>
      </c>
      <c r="I1465" s="51"/>
    </row>
    <row r="1466" spans="1:9" x14ac:dyDescent="0.3">
      <c r="A1466" s="178" t="s">
        <v>5393</v>
      </c>
      <c r="B1466" t="s">
        <v>5057</v>
      </c>
      <c r="C1466" t="s">
        <v>1383</v>
      </c>
      <c r="D1466" t="s">
        <v>1373</v>
      </c>
      <c r="E1466" s="38">
        <v>-18.364948465235493</v>
      </c>
      <c r="F1466">
        <v>1465</v>
      </c>
      <c r="G1466">
        <v>412.68</v>
      </c>
      <c r="H1466" s="112">
        <v>-1052.32</v>
      </c>
      <c r="I1466" s="51"/>
    </row>
    <row r="1467" spans="1:9" x14ac:dyDescent="0.3">
      <c r="A1467" s="178" t="s">
        <v>13275</v>
      </c>
      <c r="B1467" t="s">
        <v>11685</v>
      </c>
      <c r="C1467" t="s">
        <v>1526</v>
      </c>
      <c r="D1467" t="s">
        <v>661</v>
      </c>
      <c r="E1467" s="38">
        <v>-18.49491296889445</v>
      </c>
      <c r="F1467">
        <v>1466</v>
      </c>
      <c r="G1467">
        <v>504.41</v>
      </c>
      <c r="H1467" s="112">
        <v>-961.58999999999992</v>
      </c>
      <c r="I1467" s="51"/>
    </row>
    <row r="1468" spans="1:9" x14ac:dyDescent="0.3">
      <c r="A1468" s="178" t="s">
        <v>17666</v>
      </c>
      <c r="B1468" t="s">
        <v>15061</v>
      </c>
      <c r="C1468" t="s">
        <v>1565</v>
      </c>
      <c r="D1468" t="s">
        <v>1373</v>
      </c>
      <c r="E1468" s="38">
        <v>-18.773020063223033</v>
      </c>
      <c r="F1468">
        <v>1467</v>
      </c>
      <c r="G1468">
        <v>750.66</v>
      </c>
      <c r="H1468" s="112">
        <v>-716.34</v>
      </c>
      <c r="I1468" s="51"/>
    </row>
    <row r="1469" spans="1:9" x14ac:dyDescent="0.3">
      <c r="A1469" s="178" t="s">
        <v>1837</v>
      </c>
      <c r="B1469" t="s">
        <v>505</v>
      </c>
      <c r="C1469" t="s">
        <v>1449</v>
      </c>
      <c r="D1469" t="s">
        <v>1396</v>
      </c>
      <c r="E1469" s="38">
        <v>-19.338361821607361</v>
      </c>
      <c r="F1469">
        <v>1468</v>
      </c>
      <c r="G1469">
        <v>749.41</v>
      </c>
      <c r="H1469" s="112">
        <v>-718.59</v>
      </c>
      <c r="I1469" s="51"/>
    </row>
    <row r="1470" spans="1:9" x14ac:dyDescent="0.3">
      <c r="A1470" s="178" t="s">
        <v>14895</v>
      </c>
      <c r="B1470" t="s">
        <v>14704</v>
      </c>
      <c r="C1470" t="s">
        <v>1460</v>
      </c>
      <c r="D1470" t="s">
        <v>1373</v>
      </c>
      <c r="E1470" s="38">
        <v>-19.482174563735288</v>
      </c>
      <c r="F1470">
        <v>1469</v>
      </c>
      <c r="G1470">
        <v>747.09</v>
      </c>
      <c r="H1470" s="112">
        <v>-721.91</v>
      </c>
      <c r="I1470" s="51"/>
    </row>
    <row r="1471" spans="1:9" x14ac:dyDescent="0.3">
      <c r="A1471" t="s">
        <v>15829</v>
      </c>
      <c r="B1471" t="s">
        <v>15018</v>
      </c>
      <c r="C1471" t="s">
        <v>1531</v>
      </c>
      <c r="D1471" t="s">
        <v>2147</v>
      </c>
      <c r="E1471" s="38">
        <v>-19.896850649763895</v>
      </c>
      <c r="F1471">
        <v>1470</v>
      </c>
      <c r="G1471">
        <v>999</v>
      </c>
      <c r="H1471" s="112">
        <v>-471</v>
      </c>
      <c r="I1471" s="51"/>
    </row>
    <row r="1472" spans="1:9" x14ac:dyDescent="0.3">
      <c r="A1472" s="178" t="s">
        <v>3049</v>
      </c>
      <c r="B1472" t="s">
        <v>789</v>
      </c>
      <c r="C1472" t="s">
        <v>1383</v>
      </c>
      <c r="D1472" t="s">
        <v>1373</v>
      </c>
      <c r="E1472" s="38">
        <v>-19.899830521459897</v>
      </c>
      <c r="F1472">
        <v>1471</v>
      </c>
      <c r="G1472">
        <v>748.05</v>
      </c>
      <c r="H1472" s="112">
        <v>-722.95</v>
      </c>
      <c r="I1472" s="51"/>
    </row>
    <row r="1473" spans="1:9" x14ac:dyDescent="0.3">
      <c r="A1473" s="178" t="s">
        <v>2514</v>
      </c>
      <c r="B1473" t="s">
        <v>851</v>
      </c>
      <c r="C1473" t="s">
        <v>1430</v>
      </c>
      <c r="D1473" t="s">
        <v>1373</v>
      </c>
      <c r="E1473" s="38">
        <v>-20.191863968945164</v>
      </c>
      <c r="F1473">
        <v>1472</v>
      </c>
      <c r="G1473">
        <v>726.25</v>
      </c>
      <c r="H1473" s="112">
        <v>-745.75</v>
      </c>
      <c r="I1473" s="51"/>
    </row>
    <row r="1474" spans="1:9" x14ac:dyDescent="0.3">
      <c r="A1474" s="178" t="s">
        <v>16997</v>
      </c>
      <c r="B1474" t="s">
        <v>15049</v>
      </c>
      <c r="C1474" t="s">
        <v>1426</v>
      </c>
      <c r="D1474" t="s">
        <v>1373</v>
      </c>
      <c r="E1474" s="38">
        <v>-20.270567846974732</v>
      </c>
      <c r="F1474">
        <v>1473</v>
      </c>
      <c r="G1474">
        <v>999</v>
      </c>
      <c r="H1474" s="112">
        <v>-474</v>
      </c>
      <c r="I1474" s="51"/>
    </row>
    <row r="1475" spans="1:9" x14ac:dyDescent="0.3">
      <c r="A1475" s="178" t="s">
        <v>17005</v>
      </c>
      <c r="B1475" t="s">
        <v>14711</v>
      </c>
      <c r="C1475" t="s">
        <v>1389</v>
      </c>
      <c r="D1475" t="s">
        <v>1373</v>
      </c>
      <c r="E1475" s="38">
        <v>-20.465116140811126</v>
      </c>
      <c r="F1475">
        <v>1474</v>
      </c>
      <c r="G1475">
        <v>999</v>
      </c>
      <c r="H1475" s="112">
        <v>-475</v>
      </c>
      <c r="I1475" s="51"/>
    </row>
    <row r="1476" spans="1:9" x14ac:dyDescent="0.3">
      <c r="A1476" t="s">
        <v>2005</v>
      </c>
      <c r="B1476" t="s">
        <v>900</v>
      </c>
      <c r="C1476" t="s">
        <v>1426</v>
      </c>
      <c r="D1476" t="s">
        <v>1373</v>
      </c>
      <c r="E1476" s="38">
        <v>-20.522781537340915</v>
      </c>
      <c r="F1476">
        <v>1475</v>
      </c>
      <c r="G1476">
        <v>999</v>
      </c>
      <c r="H1476" s="112">
        <v>-476</v>
      </c>
      <c r="I1476" s="51"/>
    </row>
    <row r="1477" spans="1:9" x14ac:dyDescent="0.3">
      <c r="A1477" s="265" t="s">
        <v>12431</v>
      </c>
      <c r="B1477" s="260" t="s">
        <v>11379</v>
      </c>
      <c r="C1477" s="260" t="s">
        <v>1460</v>
      </c>
      <c r="D1477" s="260" t="s">
        <v>1373</v>
      </c>
      <c r="E1477" s="261">
        <v>-21.15057274966788</v>
      </c>
      <c r="F1477" s="260">
        <v>1476</v>
      </c>
      <c r="G1477" s="260">
        <v>999</v>
      </c>
      <c r="H1477" s="112">
        <v>-477</v>
      </c>
      <c r="I1477" s="51"/>
    </row>
    <row r="1478" spans="1:9" x14ac:dyDescent="0.3">
      <c r="A1478" s="178" t="s">
        <v>12193</v>
      </c>
      <c r="B1478" t="s">
        <v>11339</v>
      </c>
      <c r="C1478" t="s">
        <v>1509</v>
      </c>
      <c r="D1478" t="s">
        <v>1373</v>
      </c>
      <c r="E1478" s="38">
        <v>-21.15434434462426</v>
      </c>
      <c r="F1478">
        <v>1477</v>
      </c>
      <c r="G1478">
        <v>999</v>
      </c>
      <c r="H1478" s="112">
        <v>-478</v>
      </c>
      <c r="I1478" s="51"/>
    </row>
    <row r="1479" spans="1:9" x14ac:dyDescent="0.3">
      <c r="A1479" s="178" t="s">
        <v>14601</v>
      </c>
      <c r="B1479" t="s">
        <v>14538</v>
      </c>
      <c r="C1479" t="s">
        <v>1437</v>
      </c>
      <c r="D1479" t="s">
        <v>1373</v>
      </c>
      <c r="E1479" s="38">
        <v>-21.844228693906945</v>
      </c>
      <c r="F1479">
        <v>1478</v>
      </c>
      <c r="G1479">
        <v>671.55</v>
      </c>
      <c r="H1479" s="112">
        <v>-806.45</v>
      </c>
      <c r="I1479" s="51"/>
    </row>
    <row r="1480" spans="1:9" x14ac:dyDescent="0.3">
      <c r="A1480" s="178" t="s">
        <v>9812</v>
      </c>
      <c r="B1480" t="s">
        <v>9813</v>
      </c>
      <c r="C1480" t="s">
        <v>1426</v>
      </c>
      <c r="D1480" t="s">
        <v>1373</v>
      </c>
      <c r="E1480" s="38">
        <v>-21.922843104631323</v>
      </c>
      <c r="F1480">
        <v>1479</v>
      </c>
      <c r="G1480">
        <v>544.48</v>
      </c>
      <c r="H1480" s="112">
        <v>-934.52</v>
      </c>
      <c r="I1480" s="51"/>
    </row>
    <row r="1481" spans="1:9" x14ac:dyDescent="0.3">
      <c r="A1481" s="178" t="s">
        <v>13455</v>
      </c>
      <c r="B1481" t="s">
        <v>11729</v>
      </c>
      <c r="C1481" t="s">
        <v>1426</v>
      </c>
      <c r="D1481" t="s">
        <v>1373</v>
      </c>
      <c r="E1481" s="38">
        <v>-22.632488964711026</v>
      </c>
      <c r="F1481">
        <v>1480</v>
      </c>
      <c r="G1481">
        <v>999</v>
      </c>
      <c r="H1481" s="112">
        <v>-481</v>
      </c>
      <c r="I1481" s="51"/>
    </row>
    <row r="1482" spans="1:9" x14ac:dyDescent="0.3">
      <c r="A1482" s="178" t="s">
        <v>15884</v>
      </c>
      <c r="B1482" t="s">
        <v>15885</v>
      </c>
      <c r="C1482" t="s">
        <v>1392</v>
      </c>
      <c r="D1482" t="s">
        <v>1373</v>
      </c>
      <c r="E1482" s="38">
        <v>-22.640765697289606</v>
      </c>
      <c r="F1482">
        <v>1481</v>
      </c>
      <c r="G1482">
        <v>999</v>
      </c>
      <c r="H1482" s="112">
        <v>-482</v>
      </c>
      <c r="I1482" s="51"/>
    </row>
    <row r="1483" spans="1:9" x14ac:dyDescent="0.3">
      <c r="A1483" s="178" t="s">
        <v>3496</v>
      </c>
      <c r="B1483" t="s">
        <v>1277</v>
      </c>
      <c r="C1483" t="s">
        <v>1395</v>
      </c>
      <c r="D1483" t="s">
        <v>1373</v>
      </c>
      <c r="E1483" s="38">
        <v>-23.445875258588465</v>
      </c>
      <c r="F1483">
        <v>1482</v>
      </c>
      <c r="G1483">
        <v>409.5</v>
      </c>
      <c r="H1483" s="112">
        <v>-1072.5</v>
      </c>
      <c r="I1483" s="51"/>
    </row>
    <row r="1484" spans="1:9" x14ac:dyDescent="0.3">
      <c r="A1484" s="178" t="s">
        <v>2192</v>
      </c>
      <c r="B1484" t="s">
        <v>741</v>
      </c>
      <c r="C1484" t="s">
        <v>1470</v>
      </c>
      <c r="D1484" t="s">
        <v>1373</v>
      </c>
      <c r="E1484" s="38">
        <v>-23.759236122253462</v>
      </c>
      <c r="F1484">
        <v>1483</v>
      </c>
      <c r="G1484">
        <v>999</v>
      </c>
      <c r="H1484" s="112">
        <v>-484</v>
      </c>
      <c r="I1484" s="51"/>
    </row>
    <row r="1485" spans="1:9" x14ac:dyDescent="0.3">
      <c r="A1485" t="s">
        <v>12500</v>
      </c>
      <c r="B1485" t="s">
        <v>11363</v>
      </c>
      <c r="C1485" t="s">
        <v>1405</v>
      </c>
      <c r="D1485" t="s">
        <v>1373</v>
      </c>
      <c r="E1485" s="38">
        <v>-25.723948246294057</v>
      </c>
      <c r="F1485">
        <v>1484</v>
      </c>
      <c r="G1485">
        <v>648.16</v>
      </c>
      <c r="H1485" s="112">
        <v>-835.84</v>
      </c>
      <c r="I1485" s="51"/>
    </row>
    <row r="1486" spans="1:9" x14ac:dyDescent="0.3">
      <c r="A1486" s="178" t="s">
        <v>3198</v>
      </c>
      <c r="B1486" t="s">
        <v>802</v>
      </c>
      <c r="C1486" t="s">
        <v>1379</v>
      </c>
      <c r="D1486" t="s">
        <v>1373</v>
      </c>
      <c r="E1486" s="38">
        <v>-26.37313884207434</v>
      </c>
      <c r="F1486">
        <v>1485</v>
      </c>
      <c r="G1486">
        <v>732.05</v>
      </c>
      <c r="H1486" s="112">
        <v>-752.95</v>
      </c>
      <c r="I1486" s="51"/>
    </row>
    <row r="1487" spans="1:9" x14ac:dyDescent="0.3">
      <c r="A1487" s="178" t="s">
        <v>17112</v>
      </c>
      <c r="B1487" t="s">
        <v>15065</v>
      </c>
      <c r="C1487" t="s">
        <v>1509</v>
      </c>
      <c r="D1487" t="s">
        <v>1373</v>
      </c>
      <c r="E1487" s="38">
        <v>-28.361476697063647</v>
      </c>
      <c r="F1487">
        <v>1486</v>
      </c>
      <c r="G1487">
        <v>748.66</v>
      </c>
      <c r="H1487" s="112">
        <v>-737.34</v>
      </c>
      <c r="I1487" s="51"/>
    </row>
    <row r="1488" spans="1:9" x14ac:dyDescent="0.3">
      <c r="A1488" s="178" t="s">
        <v>16234</v>
      </c>
      <c r="B1488" t="s">
        <v>15015</v>
      </c>
      <c r="C1488" t="s">
        <v>1395</v>
      </c>
      <c r="D1488" t="s">
        <v>1424</v>
      </c>
      <c r="E1488" s="38">
        <v>-2137.1243896657529</v>
      </c>
      <c r="F1488">
        <v>1487</v>
      </c>
      <c r="G1488">
        <v>503.23</v>
      </c>
      <c r="H1488" s="112">
        <v>-983.77</v>
      </c>
      <c r="I1488" s="51"/>
    </row>
    <row r="1489" spans="1:9" x14ac:dyDescent="0.3">
      <c r="A1489" s="178" t="s">
        <v>2888</v>
      </c>
      <c r="B1489" t="s">
        <v>637</v>
      </c>
      <c r="C1489" t="s">
        <v>1383</v>
      </c>
      <c r="D1489" t="s">
        <v>1424</v>
      </c>
      <c r="E1489" s="38">
        <v>-2137.1243896657529</v>
      </c>
      <c r="F1489">
        <v>1487</v>
      </c>
      <c r="G1489">
        <v>258.73</v>
      </c>
      <c r="H1489" s="112">
        <v>-1228.27</v>
      </c>
      <c r="I1489" s="51"/>
    </row>
    <row r="1490" spans="1:9" x14ac:dyDescent="0.3">
      <c r="A1490" s="178" t="s">
        <v>12055</v>
      </c>
      <c r="B1490" t="s">
        <v>11466</v>
      </c>
      <c r="C1490" t="s">
        <v>1392</v>
      </c>
      <c r="D1490" t="s">
        <v>1424</v>
      </c>
      <c r="E1490" s="38">
        <v>-2137.1243896657529</v>
      </c>
      <c r="F1490">
        <v>1487</v>
      </c>
      <c r="G1490">
        <v>326.8</v>
      </c>
      <c r="H1490" s="112">
        <v>-1160.2</v>
      </c>
      <c r="I1490" s="51"/>
    </row>
    <row r="1491" spans="1:9" x14ac:dyDescent="0.3">
      <c r="A1491" t="s">
        <v>16500</v>
      </c>
      <c r="B1491" t="s">
        <v>16501</v>
      </c>
      <c r="C1491" t="s">
        <v>1526</v>
      </c>
      <c r="D1491" t="s">
        <v>1424</v>
      </c>
      <c r="E1491" s="38">
        <v>-2137.1243896657529</v>
      </c>
      <c r="F1491">
        <v>1487</v>
      </c>
      <c r="G1491">
        <v>700.41</v>
      </c>
      <c r="H1491" s="112">
        <v>-786.59</v>
      </c>
      <c r="I1491" s="51"/>
    </row>
    <row r="1492" spans="1:9" x14ac:dyDescent="0.3">
      <c r="A1492" s="65" t="s">
        <v>16847</v>
      </c>
      <c r="B1492" t="s">
        <v>14998</v>
      </c>
      <c r="C1492" t="s">
        <v>1376</v>
      </c>
      <c r="D1492" t="s">
        <v>1424</v>
      </c>
      <c r="E1492" s="38">
        <v>-2137.1243896657529</v>
      </c>
      <c r="F1492">
        <v>1487</v>
      </c>
      <c r="G1492">
        <v>750.02</v>
      </c>
      <c r="H1492" s="112">
        <v>-736.98</v>
      </c>
      <c r="I1492" s="51"/>
    </row>
    <row r="1493" spans="1:9" x14ac:dyDescent="0.3">
      <c r="A1493" s="178" t="s">
        <v>16673</v>
      </c>
      <c r="B1493" t="s">
        <v>16674</v>
      </c>
      <c r="C1493" t="s">
        <v>1405</v>
      </c>
      <c r="D1493" t="s">
        <v>1424</v>
      </c>
      <c r="E1493" s="38">
        <v>-2137.1243896657529</v>
      </c>
      <c r="F1493">
        <v>1487</v>
      </c>
      <c r="G1493">
        <v>712.55</v>
      </c>
      <c r="H1493" s="112">
        <v>-774.45</v>
      </c>
      <c r="I1493" s="51"/>
    </row>
    <row r="1494" spans="1:9" x14ac:dyDescent="0.3">
      <c r="A1494" t="s">
        <v>17626</v>
      </c>
      <c r="B1494" t="s">
        <v>17185</v>
      </c>
      <c r="C1494" t="s">
        <v>1449</v>
      </c>
      <c r="D1494" t="s">
        <v>1424</v>
      </c>
      <c r="E1494" s="38">
        <v>-2137.1243896657529</v>
      </c>
      <c r="F1494">
        <v>1487</v>
      </c>
      <c r="G1494">
        <v>466.75</v>
      </c>
      <c r="H1494" s="112">
        <v>-1020.25</v>
      </c>
      <c r="I1494" s="51"/>
    </row>
    <row r="1495" spans="1:9" x14ac:dyDescent="0.3">
      <c r="A1495" s="178" t="s">
        <v>15982</v>
      </c>
      <c r="B1495" t="s">
        <v>14687</v>
      </c>
      <c r="C1495" t="s">
        <v>1386</v>
      </c>
      <c r="D1495" t="s">
        <v>1424</v>
      </c>
      <c r="E1495" s="38">
        <v>-2137.1243896657529</v>
      </c>
      <c r="F1495">
        <v>1487</v>
      </c>
      <c r="G1495">
        <v>999</v>
      </c>
      <c r="H1495" s="112">
        <v>-488</v>
      </c>
      <c r="I1495" s="51"/>
    </row>
    <row r="1496" spans="1:9" x14ac:dyDescent="0.3">
      <c r="A1496" s="178" t="s">
        <v>1713</v>
      </c>
      <c r="B1496" t="s">
        <v>383</v>
      </c>
      <c r="C1496" t="s">
        <v>1434</v>
      </c>
      <c r="D1496" t="s">
        <v>1424</v>
      </c>
      <c r="E1496" s="38">
        <v>-2137.1243896657529</v>
      </c>
      <c r="F1496">
        <v>1487</v>
      </c>
      <c r="G1496">
        <v>749.8</v>
      </c>
      <c r="H1496" s="112">
        <v>-737.2</v>
      </c>
      <c r="I1496" s="51"/>
    </row>
    <row r="1497" spans="1:9" x14ac:dyDescent="0.3">
      <c r="A1497" s="178" t="s">
        <v>2505</v>
      </c>
      <c r="B1497" t="s">
        <v>520</v>
      </c>
      <c r="C1497" t="s">
        <v>1464</v>
      </c>
      <c r="D1497" t="s">
        <v>1424</v>
      </c>
      <c r="E1497" s="38">
        <v>-2137.1243896657529</v>
      </c>
      <c r="F1497">
        <v>1487</v>
      </c>
      <c r="G1497">
        <v>999</v>
      </c>
      <c r="H1497" s="112">
        <v>-488</v>
      </c>
      <c r="I1497" s="51"/>
    </row>
    <row r="1498" spans="1:9" x14ac:dyDescent="0.3">
      <c r="A1498" s="213" t="s">
        <v>2563</v>
      </c>
      <c r="B1498" t="s">
        <v>405</v>
      </c>
      <c r="C1498" t="s">
        <v>1379</v>
      </c>
      <c r="D1498" t="s">
        <v>1424</v>
      </c>
      <c r="E1498" s="38">
        <v>-2137.1243896657529</v>
      </c>
      <c r="F1498">
        <v>1487</v>
      </c>
      <c r="G1498">
        <v>999</v>
      </c>
      <c r="H1498" s="112">
        <v>-488</v>
      </c>
      <c r="I1498" s="51"/>
    </row>
    <row r="1499" spans="1:9" x14ac:dyDescent="0.3">
      <c r="A1499" s="178" t="s">
        <v>14759</v>
      </c>
      <c r="B1499" t="s">
        <v>14665</v>
      </c>
      <c r="C1499" t="s">
        <v>1565</v>
      </c>
      <c r="D1499" t="s">
        <v>1424</v>
      </c>
      <c r="E1499" s="38">
        <v>-2137.1243896657529</v>
      </c>
      <c r="F1499">
        <v>1487</v>
      </c>
      <c r="G1499">
        <v>643.89</v>
      </c>
      <c r="H1499" s="112">
        <v>-843.11</v>
      </c>
      <c r="I1499" s="51"/>
    </row>
    <row r="1500" spans="1:9" x14ac:dyDescent="0.3">
      <c r="A1500" s="178" t="s">
        <v>17624</v>
      </c>
      <c r="B1500" t="s">
        <v>15006</v>
      </c>
      <c r="C1500" t="s">
        <v>1379</v>
      </c>
      <c r="D1500" t="s">
        <v>1424</v>
      </c>
      <c r="E1500" s="38">
        <v>-2137.1243896657529</v>
      </c>
      <c r="F1500">
        <v>1487</v>
      </c>
      <c r="G1500">
        <v>626.23</v>
      </c>
      <c r="H1500" s="112">
        <v>-860.77</v>
      </c>
      <c r="I1500" s="51"/>
    </row>
    <row r="1501" spans="1:9" x14ac:dyDescent="0.3">
      <c r="A1501" s="178" t="s">
        <v>20368</v>
      </c>
      <c r="B1501" t="s">
        <v>20369</v>
      </c>
      <c r="C1501" t="s">
        <v>1392</v>
      </c>
      <c r="D1501" t="s">
        <v>1424</v>
      </c>
      <c r="E1501" s="38">
        <v>-2137.1243896657529</v>
      </c>
      <c r="F1501">
        <v>1487</v>
      </c>
      <c r="G1501">
        <v>740.86</v>
      </c>
      <c r="H1501" s="112">
        <v>-746.14</v>
      </c>
      <c r="I1501" s="51"/>
    </row>
    <row r="1502" spans="1:9" x14ac:dyDescent="0.3">
      <c r="A1502" s="178" t="s">
        <v>12873</v>
      </c>
      <c r="B1502" t="s">
        <v>11637</v>
      </c>
      <c r="C1502" t="s">
        <v>1437</v>
      </c>
      <c r="D1502" t="s">
        <v>1424</v>
      </c>
      <c r="E1502" s="38">
        <v>-2137.1243896657529</v>
      </c>
      <c r="F1502">
        <v>1487</v>
      </c>
      <c r="G1502">
        <v>999</v>
      </c>
      <c r="H1502" s="112">
        <v>-488</v>
      </c>
      <c r="I1502" s="51"/>
    </row>
    <row r="1503" spans="1:9" x14ac:dyDescent="0.3">
      <c r="A1503" s="178" t="s">
        <v>2223</v>
      </c>
      <c r="B1503" t="s">
        <v>53</v>
      </c>
      <c r="C1503" t="s">
        <v>3591</v>
      </c>
      <c r="D1503" t="s">
        <v>1424</v>
      </c>
      <c r="E1503" s="38">
        <v>-2137.1243896657529</v>
      </c>
      <c r="F1503">
        <v>1487</v>
      </c>
      <c r="G1503">
        <v>999</v>
      </c>
      <c r="H1503" s="112">
        <v>-488</v>
      </c>
      <c r="I1503" s="51"/>
    </row>
    <row r="1504" spans="1:9" x14ac:dyDescent="0.3">
      <c r="A1504" s="178" t="s">
        <v>20350</v>
      </c>
      <c r="B1504" t="s">
        <v>20351</v>
      </c>
      <c r="C1504" t="s">
        <v>1460</v>
      </c>
      <c r="D1504" t="s">
        <v>1424</v>
      </c>
      <c r="E1504" s="38">
        <v>-2137.1243896657529</v>
      </c>
      <c r="F1504">
        <v>1487</v>
      </c>
      <c r="G1504">
        <v>688.18</v>
      </c>
      <c r="H1504" s="112">
        <v>-798.82</v>
      </c>
      <c r="I1504" s="51"/>
    </row>
    <row r="1505" spans="1:9" x14ac:dyDescent="0.3">
      <c r="A1505" s="178" t="s">
        <v>14773</v>
      </c>
      <c r="B1505" t="s">
        <v>14692</v>
      </c>
      <c r="C1505" t="s">
        <v>1470</v>
      </c>
      <c r="D1505" t="s">
        <v>1424</v>
      </c>
      <c r="E1505" s="38">
        <v>-2137.1243896657529</v>
      </c>
      <c r="F1505">
        <v>1487</v>
      </c>
      <c r="G1505">
        <v>749.14</v>
      </c>
      <c r="H1505" s="112">
        <v>-737.86</v>
      </c>
      <c r="I1505" s="51"/>
    </row>
    <row r="1506" spans="1:9" x14ac:dyDescent="0.3">
      <c r="A1506" s="178" t="s">
        <v>8228</v>
      </c>
      <c r="B1506" t="s">
        <v>9000</v>
      </c>
      <c r="C1506" t="s">
        <v>1416</v>
      </c>
      <c r="D1506" t="s">
        <v>1424</v>
      </c>
      <c r="E1506" s="38">
        <v>-2137.1243896657529</v>
      </c>
      <c r="F1506">
        <v>1487</v>
      </c>
      <c r="G1506">
        <v>999</v>
      </c>
      <c r="H1506" s="112">
        <v>-488</v>
      </c>
      <c r="I1506" s="51"/>
    </row>
    <row r="1507" spans="1:9" x14ac:dyDescent="0.3">
      <c r="A1507" s="178" t="s">
        <v>5738</v>
      </c>
      <c r="B1507" t="s">
        <v>113</v>
      </c>
      <c r="C1507" t="s">
        <v>1426</v>
      </c>
      <c r="D1507" t="s">
        <v>1424</v>
      </c>
      <c r="E1507" s="38">
        <v>-2137.1243896657529</v>
      </c>
      <c r="F1507">
        <v>1487</v>
      </c>
      <c r="G1507">
        <v>999</v>
      </c>
      <c r="H1507" s="112">
        <v>-488</v>
      </c>
      <c r="I1507" s="51"/>
    </row>
    <row r="1508" spans="1:9" x14ac:dyDescent="0.3">
      <c r="A1508" s="178" t="s">
        <v>15956</v>
      </c>
      <c r="B1508" t="s">
        <v>14303</v>
      </c>
      <c r="C1508" t="s">
        <v>3591</v>
      </c>
      <c r="D1508" t="s">
        <v>1424</v>
      </c>
      <c r="E1508" s="38">
        <v>-2137.1243896657529</v>
      </c>
      <c r="F1508">
        <v>1487</v>
      </c>
      <c r="G1508">
        <v>999</v>
      </c>
      <c r="H1508" s="112">
        <v>-488</v>
      </c>
      <c r="I1508" s="51"/>
    </row>
    <row r="1509" spans="1:9" x14ac:dyDescent="0.3">
      <c r="A1509" s="178" t="s">
        <v>15309</v>
      </c>
      <c r="B1509" t="s">
        <v>14310</v>
      </c>
      <c r="C1509" t="s">
        <v>1449</v>
      </c>
      <c r="D1509" t="s">
        <v>1424</v>
      </c>
      <c r="E1509" s="38">
        <v>-2137.1243896657529</v>
      </c>
      <c r="F1509">
        <v>1487</v>
      </c>
      <c r="G1509">
        <v>999</v>
      </c>
      <c r="H1509" s="112">
        <v>-488</v>
      </c>
      <c r="I1509" s="51"/>
    </row>
    <row r="1510" spans="1:9" x14ac:dyDescent="0.3">
      <c r="A1510" s="178" t="s">
        <v>14757</v>
      </c>
      <c r="B1510" t="s">
        <v>14691</v>
      </c>
      <c r="C1510" t="s">
        <v>1470</v>
      </c>
      <c r="D1510" t="s">
        <v>1424</v>
      </c>
      <c r="E1510" s="38">
        <v>-2137.1243896657529</v>
      </c>
      <c r="F1510">
        <v>1487</v>
      </c>
      <c r="G1510">
        <v>999</v>
      </c>
      <c r="H1510" s="112">
        <v>-488</v>
      </c>
      <c r="I1510" s="51"/>
    </row>
    <row r="1511" spans="1:9" x14ac:dyDescent="0.3">
      <c r="A1511" s="213" t="s">
        <v>12535</v>
      </c>
      <c r="B1511" t="s">
        <v>11562</v>
      </c>
      <c r="C1511" t="s">
        <v>1389</v>
      </c>
      <c r="D1511" t="s">
        <v>1424</v>
      </c>
      <c r="E1511" s="38">
        <v>-2137.1243896657529</v>
      </c>
      <c r="F1511">
        <v>1487</v>
      </c>
      <c r="G1511">
        <v>999</v>
      </c>
      <c r="H1511" s="112">
        <v>-488</v>
      </c>
      <c r="I1511" s="51"/>
    </row>
    <row r="1512" spans="1:9" x14ac:dyDescent="0.3">
      <c r="A1512" s="178" t="s">
        <v>1605</v>
      </c>
      <c r="B1512" t="s">
        <v>263</v>
      </c>
      <c r="C1512" t="s">
        <v>1398</v>
      </c>
      <c r="D1512" t="s">
        <v>1424</v>
      </c>
      <c r="E1512" s="38">
        <v>-2137.1243896657529</v>
      </c>
      <c r="F1512">
        <v>1487</v>
      </c>
      <c r="G1512">
        <v>999</v>
      </c>
      <c r="H1512" s="112">
        <v>-488</v>
      </c>
      <c r="I1512" s="51"/>
    </row>
    <row r="1513" spans="1:9" x14ac:dyDescent="0.3">
      <c r="A1513" s="178" t="s">
        <v>14559</v>
      </c>
      <c r="B1513" t="s">
        <v>14314</v>
      </c>
      <c r="C1513" t="s">
        <v>1389</v>
      </c>
      <c r="D1513" t="s">
        <v>1424</v>
      </c>
      <c r="E1513" s="38">
        <v>-2137.1243896657529</v>
      </c>
      <c r="F1513">
        <v>1487</v>
      </c>
      <c r="G1513">
        <v>999</v>
      </c>
      <c r="H1513" s="112">
        <v>-488</v>
      </c>
      <c r="I1513" s="51"/>
    </row>
    <row r="1514" spans="1:9" x14ac:dyDescent="0.3">
      <c r="A1514" s="178" t="s">
        <v>15779</v>
      </c>
      <c r="B1514" t="s">
        <v>14690</v>
      </c>
      <c r="C1514" t="s">
        <v>1449</v>
      </c>
      <c r="D1514" t="s">
        <v>1424</v>
      </c>
      <c r="E1514" s="38">
        <v>-2137.1243896657529</v>
      </c>
      <c r="F1514">
        <v>1487</v>
      </c>
      <c r="G1514">
        <v>999</v>
      </c>
      <c r="H1514" s="112">
        <v>-488</v>
      </c>
      <c r="I1514" s="51"/>
    </row>
    <row r="1515" spans="1:9" x14ac:dyDescent="0.3">
      <c r="A1515" s="178" t="s">
        <v>1822</v>
      </c>
      <c r="B1515" t="s">
        <v>81</v>
      </c>
      <c r="C1515" t="s">
        <v>3591</v>
      </c>
      <c r="D1515" t="s">
        <v>1424</v>
      </c>
      <c r="E1515" s="38">
        <v>-2137.1243896657529</v>
      </c>
      <c r="F1515">
        <v>1487</v>
      </c>
      <c r="G1515">
        <v>999</v>
      </c>
      <c r="H1515" s="112">
        <v>-488</v>
      </c>
      <c r="I1515" s="51"/>
    </row>
    <row r="1516" spans="1:9" x14ac:dyDescent="0.3">
      <c r="A1516" s="178" t="s">
        <v>15871</v>
      </c>
      <c r="B1516" t="s">
        <v>15872</v>
      </c>
      <c r="C1516" t="s">
        <v>1553</v>
      </c>
      <c r="D1516" t="s">
        <v>1424</v>
      </c>
      <c r="E1516" s="38">
        <v>-2137.1243896657529</v>
      </c>
      <c r="F1516">
        <v>1487</v>
      </c>
      <c r="G1516">
        <v>999</v>
      </c>
      <c r="H1516" s="112">
        <v>-488</v>
      </c>
      <c r="I1516" s="51"/>
    </row>
    <row r="1517" spans="1:9" x14ac:dyDescent="0.3">
      <c r="A1517" s="178" t="s">
        <v>1974</v>
      </c>
      <c r="B1517" t="s">
        <v>108</v>
      </c>
      <c r="C1517" t="s">
        <v>1430</v>
      </c>
      <c r="D1517" t="s">
        <v>1424</v>
      </c>
      <c r="E1517" s="38">
        <v>-2137.1243896657529</v>
      </c>
      <c r="F1517">
        <v>1487</v>
      </c>
      <c r="G1517">
        <v>999</v>
      </c>
      <c r="H1517" s="112">
        <v>-488</v>
      </c>
      <c r="I1517" s="51"/>
    </row>
    <row r="1518" spans="1:9" x14ac:dyDescent="0.3">
      <c r="A1518" s="178" t="s">
        <v>13757</v>
      </c>
      <c r="B1518" t="s">
        <v>11667</v>
      </c>
      <c r="C1518" t="s">
        <v>1531</v>
      </c>
      <c r="D1518" t="s">
        <v>1424</v>
      </c>
      <c r="E1518" s="38">
        <v>-2137.1243896657529</v>
      </c>
      <c r="F1518">
        <v>1487</v>
      </c>
      <c r="G1518">
        <v>999</v>
      </c>
      <c r="H1518" s="112">
        <v>-488</v>
      </c>
      <c r="I1518" s="51"/>
    </row>
    <row r="1519" spans="1:9" x14ac:dyDescent="0.3">
      <c r="A1519" s="178" t="s">
        <v>2280</v>
      </c>
      <c r="B1519" t="s">
        <v>479</v>
      </c>
      <c r="C1519" t="s">
        <v>1372</v>
      </c>
      <c r="D1519" t="s">
        <v>1424</v>
      </c>
      <c r="E1519" s="38">
        <v>-2137.1243896657529</v>
      </c>
      <c r="F1519">
        <v>1487</v>
      </c>
      <c r="G1519">
        <v>999</v>
      </c>
      <c r="H1519" s="112">
        <v>-488</v>
      </c>
      <c r="I1519" s="51"/>
    </row>
    <row r="1520" spans="1:9" x14ac:dyDescent="0.3">
      <c r="A1520" s="178" t="s">
        <v>15296</v>
      </c>
      <c r="B1520" t="s">
        <v>14672</v>
      </c>
      <c r="C1520" t="s">
        <v>1434</v>
      </c>
      <c r="D1520" t="s">
        <v>1424</v>
      </c>
      <c r="E1520" s="38">
        <v>-2137.1243896657529</v>
      </c>
      <c r="F1520">
        <v>1487</v>
      </c>
      <c r="G1520">
        <v>999</v>
      </c>
      <c r="H1520" s="112">
        <v>-488</v>
      </c>
      <c r="I1520" s="51"/>
    </row>
    <row r="1521" spans="1:9" x14ac:dyDescent="0.3">
      <c r="A1521" s="178" t="s">
        <v>2435</v>
      </c>
      <c r="B1521" t="s">
        <v>357</v>
      </c>
      <c r="C1521" t="s">
        <v>1413</v>
      </c>
      <c r="D1521" t="s">
        <v>1424</v>
      </c>
      <c r="E1521" s="38">
        <v>-2137.1243896657529</v>
      </c>
      <c r="F1521">
        <v>1487</v>
      </c>
      <c r="G1521">
        <v>999</v>
      </c>
      <c r="H1521" s="112">
        <v>-488</v>
      </c>
      <c r="I1521" s="51"/>
    </row>
    <row r="1522" spans="1:9" x14ac:dyDescent="0.3">
      <c r="A1522" s="178" t="s">
        <v>16301</v>
      </c>
      <c r="B1522" t="s">
        <v>15447</v>
      </c>
      <c r="C1522" t="s">
        <v>1460</v>
      </c>
      <c r="D1522" t="s">
        <v>1424</v>
      </c>
      <c r="E1522" s="38">
        <v>-2137.1243896657529</v>
      </c>
      <c r="F1522">
        <v>1487</v>
      </c>
      <c r="G1522">
        <v>999</v>
      </c>
      <c r="H1522" s="112">
        <v>-488</v>
      </c>
      <c r="I1522" s="51"/>
    </row>
    <row r="1523" spans="1:9" x14ac:dyDescent="0.3">
      <c r="A1523" s="178" t="s">
        <v>12732</v>
      </c>
      <c r="B1523" t="s">
        <v>12733</v>
      </c>
      <c r="C1523" t="s">
        <v>1509</v>
      </c>
      <c r="D1523" t="s">
        <v>1424</v>
      </c>
      <c r="E1523" s="38">
        <v>-2137.1243896657529</v>
      </c>
      <c r="F1523">
        <v>1487</v>
      </c>
      <c r="G1523">
        <v>999</v>
      </c>
      <c r="H1523" s="112">
        <v>-488</v>
      </c>
      <c r="I1523" s="51"/>
    </row>
    <row r="1524" spans="1:9" x14ac:dyDescent="0.3">
      <c r="A1524" s="178" t="s">
        <v>2634</v>
      </c>
      <c r="B1524" t="s">
        <v>488</v>
      </c>
      <c r="C1524" t="s">
        <v>1509</v>
      </c>
      <c r="D1524" t="s">
        <v>1424</v>
      </c>
      <c r="E1524" s="38">
        <v>-2137.1243896657529</v>
      </c>
      <c r="F1524">
        <v>1487</v>
      </c>
      <c r="G1524">
        <v>999</v>
      </c>
      <c r="H1524" s="112">
        <v>-488</v>
      </c>
      <c r="I1524" s="51"/>
    </row>
    <row r="1525" spans="1:9" x14ac:dyDescent="0.3">
      <c r="A1525" s="178" t="s">
        <v>16551</v>
      </c>
      <c r="B1525" t="s">
        <v>16552</v>
      </c>
      <c r="C1525" t="s">
        <v>1446</v>
      </c>
      <c r="D1525" t="s">
        <v>1424</v>
      </c>
      <c r="E1525" s="38">
        <v>-2137.1243896657529</v>
      </c>
      <c r="F1525">
        <v>1487</v>
      </c>
      <c r="G1525">
        <v>999</v>
      </c>
      <c r="H1525" s="112">
        <v>-488</v>
      </c>
      <c r="I1525" s="51"/>
    </row>
    <row r="1526" spans="1:9" x14ac:dyDescent="0.3">
      <c r="A1526" s="178" t="s">
        <v>10886</v>
      </c>
      <c r="B1526" t="s">
        <v>10887</v>
      </c>
      <c r="C1526" t="s">
        <v>1386</v>
      </c>
      <c r="D1526" t="s">
        <v>1424</v>
      </c>
      <c r="E1526" s="38">
        <v>-2137.1243896657529</v>
      </c>
      <c r="F1526">
        <v>1487</v>
      </c>
      <c r="G1526">
        <v>999</v>
      </c>
      <c r="H1526" s="112">
        <v>-488</v>
      </c>
      <c r="I1526" s="51"/>
    </row>
    <row r="1527" spans="1:9" x14ac:dyDescent="0.3">
      <c r="A1527" s="178" t="s">
        <v>9522</v>
      </c>
      <c r="B1527" t="s">
        <v>9523</v>
      </c>
      <c r="C1527" t="s">
        <v>1402</v>
      </c>
      <c r="D1527" t="s">
        <v>1424</v>
      </c>
      <c r="E1527" s="38">
        <v>-2137.1243896657529</v>
      </c>
      <c r="F1527">
        <v>1487</v>
      </c>
      <c r="G1527">
        <v>999</v>
      </c>
      <c r="H1527" s="112">
        <v>-488</v>
      </c>
      <c r="I1527" s="51"/>
    </row>
    <row r="1528" spans="1:9" x14ac:dyDescent="0.3">
      <c r="A1528" s="265" t="s">
        <v>3046</v>
      </c>
      <c r="B1528" s="260" t="s">
        <v>408</v>
      </c>
      <c r="C1528" s="260" t="s">
        <v>3591</v>
      </c>
      <c r="D1528" s="260" t="s">
        <v>1424</v>
      </c>
      <c r="E1528" s="261">
        <v>-2137.1243896657529</v>
      </c>
      <c r="F1528" s="260">
        <v>1487</v>
      </c>
      <c r="G1528" s="260">
        <v>999</v>
      </c>
      <c r="H1528" s="112">
        <v>-488</v>
      </c>
      <c r="I1528" s="51"/>
    </row>
    <row r="1529" spans="1:9" x14ac:dyDescent="0.3">
      <c r="A1529" s="178" t="s">
        <v>3058</v>
      </c>
      <c r="B1529" t="s">
        <v>146</v>
      </c>
      <c r="C1529" t="s">
        <v>1409</v>
      </c>
      <c r="D1529" t="s">
        <v>1424</v>
      </c>
      <c r="E1529" s="38">
        <v>-2137.1243896657529</v>
      </c>
      <c r="F1529">
        <v>1487</v>
      </c>
      <c r="G1529">
        <v>999</v>
      </c>
      <c r="H1529" s="112">
        <v>-488</v>
      </c>
      <c r="I1529" s="51"/>
    </row>
    <row r="1530" spans="1:9" x14ac:dyDescent="0.3">
      <c r="A1530" s="214" t="s">
        <v>13891</v>
      </c>
      <c r="B1530" t="s">
        <v>11554</v>
      </c>
      <c r="C1530" t="s">
        <v>1449</v>
      </c>
      <c r="D1530" t="s">
        <v>1424</v>
      </c>
      <c r="E1530" s="38">
        <v>-2137.1243896657529</v>
      </c>
      <c r="F1530">
        <v>1487</v>
      </c>
      <c r="G1530">
        <v>999</v>
      </c>
      <c r="H1530" s="112">
        <v>-488</v>
      </c>
      <c r="I1530" s="51"/>
    </row>
    <row r="1531" spans="1:9" x14ac:dyDescent="0.3">
      <c r="A1531" s="178" t="s">
        <v>1423</v>
      </c>
      <c r="B1531" t="s">
        <v>104</v>
      </c>
      <c r="C1531" t="s">
        <v>3591</v>
      </c>
      <c r="D1531" t="s">
        <v>1424</v>
      </c>
      <c r="E1531" s="38">
        <v>-2137.1243896657529</v>
      </c>
      <c r="F1531">
        <v>1487</v>
      </c>
      <c r="G1531">
        <v>999</v>
      </c>
      <c r="H1531" s="112">
        <v>-488</v>
      </c>
      <c r="I1531" s="51"/>
    </row>
    <row r="1532" spans="1:9" x14ac:dyDescent="0.3">
      <c r="A1532" t="s">
        <v>1441</v>
      </c>
      <c r="B1532" t="s">
        <v>463</v>
      </c>
      <c r="C1532" t="s">
        <v>3591</v>
      </c>
      <c r="D1532" t="s">
        <v>1424</v>
      </c>
      <c r="E1532" s="38">
        <v>-2137.1243896657529</v>
      </c>
      <c r="F1532">
        <v>1487</v>
      </c>
      <c r="G1532">
        <v>999</v>
      </c>
      <c r="H1532" s="112">
        <v>-488</v>
      </c>
      <c r="I1532" s="51"/>
    </row>
    <row r="1533" spans="1:9" x14ac:dyDescent="0.3">
      <c r="A1533" s="178" t="s">
        <v>12840</v>
      </c>
      <c r="B1533" t="s">
        <v>11629</v>
      </c>
      <c r="C1533" t="s">
        <v>3591</v>
      </c>
      <c r="D1533" t="s">
        <v>1424</v>
      </c>
      <c r="E1533" s="38">
        <v>-2137.1243896657529</v>
      </c>
      <c r="F1533">
        <v>1487</v>
      </c>
      <c r="G1533">
        <v>999</v>
      </c>
      <c r="H1533" s="112">
        <v>-488</v>
      </c>
      <c r="I1533" s="51"/>
    </row>
    <row r="1534" spans="1:9" x14ac:dyDescent="0.3">
      <c r="A1534" s="213" t="s">
        <v>1760</v>
      </c>
      <c r="B1534" t="s">
        <v>234</v>
      </c>
      <c r="C1534" t="s">
        <v>3591</v>
      </c>
      <c r="D1534" t="s">
        <v>1424</v>
      </c>
      <c r="E1534" s="38">
        <v>-2137.1243896657529</v>
      </c>
      <c r="F1534">
        <v>1487</v>
      </c>
      <c r="G1534">
        <v>999</v>
      </c>
      <c r="H1534" s="112">
        <v>-488</v>
      </c>
      <c r="I1534" s="51"/>
    </row>
    <row r="1535" spans="1:9" x14ac:dyDescent="0.3">
      <c r="A1535" s="178" t="s">
        <v>1784</v>
      </c>
      <c r="B1535" t="s">
        <v>185</v>
      </c>
      <c r="C1535" t="s">
        <v>3591</v>
      </c>
      <c r="D1535" t="s">
        <v>1424</v>
      </c>
      <c r="E1535" s="38">
        <v>-2137.1243896657529</v>
      </c>
      <c r="F1535">
        <v>1487</v>
      </c>
      <c r="G1535">
        <v>999</v>
      </c>
      <c r="H1535" s="112">
        <v>-488</v>
      </c>
      <c r="I1535" s="51"/>
    </row>
    <row r="1536" spans="1:9" x14ac:dyDescent="0.3">
      <c r="A1536" t="s">
        <v>1967</v>
      </c>
      <c r="B1536" t="s">
        <v>133</v>
      </c>
      <c r="C1536" t="s">
        <v>3591</v>
      </c>
      <c r="D1536" t="s">
        <v>1424</v>
      </c>
      <c r="E1536" s="38">
        <v>-2137.1243896657529</v>
      </c>
      <c r="F1536">
        <v>1487</v>
      </c>
      <c r="G1536">
        <v>999</v>
      </c>
      <c r="H1536" s="112">
        <v>-488</v>
      </c>
      <c r="I1536" s="51"/>
    </row>
    <row r="1537" spans="1:9" x14ac:dyDescent="0.3">
      <c r="A1537" s="213" t="s">
        <v>2234</v>
      </c>
      <c r="B1537" t="s">
        <v>1310</v>
      </c>
      <c r="C1537" t="s">
        <v>3591</v>
      </c>
      <c r="D1537" t="s">
        <v>1424</v>
      </c>
      <c r="E1537" s="38">
        <v>-2137.1243896657529</v>
      </c>
      <c r="F1537">
        <v>1487</v>
      </c>
      <c r="G1537">
        <v>999</v>
      </c>
      <c r="H1537" s="112">
        <v>-488</v>
      </c>
      <c r="I1537" s="51"/>
    </row>
    <row r="1538" spans="1:9" x14ac:dyDescent="0.3">
      <c r="A1538" s="178" t="s">
        <v>2325</v>
      </c>
      <c r="B1538" t="s">
        <v>166</v>
      </c>
      <c r="C1538" t="s">
        <v>3591</v>
      </c>
      <c r="D1538" t="s">
        <v>1424</v>
      </c>
      <c r="E1538" s="38">
        <v>-2137.1243896657529</v>
      </c>
      <c r="F1538">
        <v>1487</v>
      </c>
      <c r="G1538">
        <v>999</v>
      </c>
      <c r="H1538" s="112">
        <v>-488</v>
      </c>
      <c r="I1538" s="51"/>
    </row>
    <row r="1539" spans="1:9" x14ac:dyDescent="0.3">
      <c r="A1539" t="s">
        <v>2544</v>
      </c>
      <c r="B1539" t="s">
        <v>141</v>
      </c>
      <c r="C1539" t="s">
        <v>3591</v>
      </c>
      <c r="D1539" t="s">
        <v>1424</v>
      </c>
      <c r="E1539" s="38">
        <v>-2137.1243896657529</v>
      </c>
      <c r="F1539">
        <v>1487</v>
      </c>
      <c r="G1539">
        <v>999</v>
      </c>
      <c r="H1539" s="112">
        <v>-488</v>
      </c>
      <c r="I1539" s="51"/>
    </row>
    <row r="1540" spans="1:9" x14ac:dyDescent="0.3">
      <c r="A1540" s="178" t="s">
        <v>2559</v>
      </c>
      <c r="B1540" t="s">
        <v>33</v>
      </c>
      <c r="C1540" t="s">
        <v>3591</v>
      </c>
      <c r="D1540" t="s">
        <v>1424</v>
      </c>
      <c r="E1540" s="38">
        <v>-2137.1243896657529</v>
      </c>
      <c r="F1540">
        <v>1487</v>
      </c>
      <c r="G1540">
        <v>999</v>
      </c>
      <c r="H1540" s="112">
        <v>-488</v>
      </c>
      <c r="I1540" s="51"/>
    </row>
    <row r="1541" spans="1:9" x14ac:dyDescent="0.3">
      <c r="A1541" s="178" t="s">
        <v>2617</v>
      </c>
      <c r="B1541" t="s">
        <v>203</v>
      </c>
      <c r="C1541" t="s">
        <v>3591</v>
      </c>
      <c r="D1541" t="s">
        <v>1424</v>
      </c>
      <c r="E1541" s="38">
        <v>-2137.1243896657529</v>
      </c>
      <c r="F1541">
        <v>1487</v>
      </c>
      <c r="G1541">
        <v>999</v>
      </c>
      <c r="H1541" s="112">
        <v>-488</v>
      </c>
      <c r="I1541" s="51"/>
    </row>
    <row r="1542" spans="1:9" x14ac:dyDescent="0.3">
      <c r="A1542" s="178" t="s">
        <v>2747</v>
      </c>
      <c r="B1542" t="s">
        <v>190</v>
      </c>
      <c r="C1542" t="s">
        <v>3591</v>
      </c>
      <c r="D1542" t="s">
        <v>1424</v>
      </c>
      <c r="E1542" s="38">
        <v>-2137.1243896657529</v>
      </c>
      <c r="F1542">
        <v>1487</v>
      </c>
      <c r="G1542">
        <v>999</v>
      </c>
      <c r="H1542" s="112">
        <v>-488</v>
      </c>
      <c r="I1542" s="51"/>
    </row>
    <row r="1543" spans="1:9" x14ac:dyDescent="0.3">
      <c r="A1543" s="215" t="s">
        <v>3508</v>
      </c>
      <c r="B1543" t="s">
        <v>93</v>
      </c>
      <c r="C1543" t="s">
        <v>3591</v>
      </c>
      <c r="D1543" t="s">
        <v>1424</v>
      </c>
      <c r="E1543" s="38">
        <v>-2137.1243896657529</v>
      </c>
      <c r="F1543">
        <v>1487</v>
      </c>
      <c r="G1543">
        <v>999</v>
      </c>
      <c r="H1543" s="112">
        <v>-488</v>
      </c>
      <c r="I1543" s="51"/>
    </row>
    <row r="1544" spans="1:9" x14ac:dyDescent="0.3">
      <c r="A1544" s="178" t="s">
        <v>3118</v>
      </c>
      <c r="B1544" t="s">
        <v>35</v>
      </c>
      <c r="C1544" t="s">
        <v>3591</v>
      </c>
      <c r="D1544" t="s">
        <v>1424</v>
      </c>
      <c r="E1544" s="38">
        <v>-2137.1243896657529</v>
      </c>
      <c r="F1544">
        <v>1487</v>
      </c>
      <c r="G1544">
        <v>999</v>
      </c>
      <c r="H1544" s="112">
        <v>-488</v>
      </c>
      <c r="I1544" s="51"/>
    </row>
    <row r="1545" spans="1:9" x14ac:dyDescent="0.3">
      <c r="A1545" t="s">
        <v>3135</v>
      </c>
      <c r="B1545" t="s">
        <v>6</v>
      </c>
      <c r="C1545" t="s">
        <v>3591</v>
      </c>
      <c r="D1545" t="s">
        <v>1424</v>
      </c>
      <c r="E1545" s="38">
        <v>-2137.1243896657529</v>
      </c>
      <c r="F1545">
        <v>1487</v>
      </c>
      <c r="G1545">
        <v>999</v>
      </c>
      <c r="H1545" s="112">
        <v>-488</v>
      </c>
      <c r="I1545" s="51"/>
    </row>
    <row r="1546" spans="1:9" x14ac:dyDescent="0.3">
      <c r="A1546" s="178" t="s">
        <v>17655</v>
      </c>
      <c r="B1546" t="s">
        <v>17155</v>
      </c>
      <c r="C1546" t="s">
        <v>1446</v>
      </c>
      <c r="D1546" t="s">
        <v>1424</v>
      </c>
      <c r="E1546" s="38">
        <v>-2137.1243896657529</v>
      </c>
      <c r="F1546">
        <v>1487</v>
      </c>
      <c r="G1546">
        <v>367.36</v>
      </c>
      <c r="H1546" s="112">
        <v>-1119.6399999999999</v>
      </c>
      <c r="I1546" s="51"/>
    </row>
    <row r="1547" spans="1:9" x14ac:dyDescent="0.3">
      <c r="A1547" s="178" t="s">
        <v>3213</v>
      </c>
      <c r="B1547" t="s">
        <v>269</v>
      </c>
      <c r="C1547" t="s">
        <v>1372</v>
      </c>
      <c r="D1547" t="s">
        <v>1424</v>
      </c>
      <c r="E1547" s="38">
        <v>-2137.1243896657529</v>
      </c>
      <c r="F1547">
        <v>1487</v>
      </c>
      <c r="G1547">
        <v>999</v>
      </c>
      <c r="H1547" s="112">
        <v>-488</v>
      </c>
      <c r="I1547" s="51"/>
    </row>
    <row r="1548" spans="1:9" x14ac:dyDescent="0.3">
      <c r="A1548" s="178" t="s">
        <v>20117</v>
      </c>
      <c r="B1548" t="s">
        <v>20118</v>
      </c>
      <c r="C1548" t="s">
        <v>1409</v>
      </c>
      <c r="D1548" t="s">
        <v>1431</v>
      </c>
      <c r="E1548" s="38">
        <v>-2143.9490809632121</v>
      </c>
      <c r="F1548">
        <v>1547</v>
      </c>
      <c r="G1548">
        <v>160.25</v>
      </c>
      <c r="H1548" s="112">
        <v>-1386.75</v>
      </c>
      <c r="I1548" s="51"/>
    </row>
    <row r="1549" spans="1:9" x14ac:dyDescent="0.3">
      <c r="A1549" s="213" t="s">
        <v>15313</v>
      </c>
      <c r="B1549" t="s">
        <v>14997</v>
      </c>
      <c r="C1549" t="s">
        <v>1449</v>
      </c>
      <c r="D1549" t="s">
        <v>1431</v>
      </c>
      <c r="E1549" s="38">
        <v>-2143.9490809632121</v>
      </c>
      <c r="F1549">
        <v>1547</v>
      </c>
      <c r="G1549">
        <v>716.86</v>
      </c>
      <c r="H1549" s="112">
        <v>-830.14</v>
      </c>
      <c r="I1549" s="51"/>
    </row>
    <row r="1550" spans="1:9" x14ac:dyDescent="0.3">
      <c r="A1550" s="178" t="s">
        <v>15945</v>
      </c>
      <c r="B1550" t="s">
        <v>15446</v>
      </c>
      <c r="C1550" t="s">
        <v>1439</v>
      </c>
      <c r="D1550" t="s">
        <v>1431</v>
      </c>
      <c r="E1550" s="38">
        <v>-2143.9490809632121</v>
      </c>
      <c r="F1550">
        <v>1547</v>
      </c>
      <c r="G1550">
        <v>315.91000000000003</v>
      </c>
      <c r="H1550" s="112">
        <v>-1231.0899999999999</v>
      </c>
      <c r="I1550" s="51"/>
    </row>
    <row r="1551" spans="1:9" x14ac:dyDescent="0.3">
      <c r="A1551" s="178" t="s">
        <v>16265</v>
      </c>
      <c r="B1551" t="s">
        <v>16266</v>
      </c>
      <c r="C1551" t="s">
        <v>1565</v>
      </c>
      <c r="D1551" t="s">
        <v>1431</v>
      </c>
      <c r="E1551" s="38">
        <v>-2143.9490809632121</v>
      </c>
      <c r="F1551">
        <v>1547</v>
      </c>
      <c r="G1551">
        <v>610.67999999999995</v>
      </c>
      <c r="H1551" s="112">
        <v>-936.32</v>
      </c>
      <c r="I1551" s="51"/>
    </row>
    <row r="1552" spans="1:9" x14ac:dyDescent="0.3">
      <c r="A1552" s="213" t="s">
        <v>20192</v>
      </c>
      <c r="B1552" t="s">
        <v>20193</v>
      </c>
      <c r="C1552" t="s">
        <v>1389</v>
      </c>
      <c r="D1552" t="s">
        <v>1431</v>
      </c>
      <c r="E1552" s="38">
        <v>-2143.9490809632121</v>
      </c>
      <c r="F1552">
        <v>1547</v>
      </c>
      <c r="G1552">
        <v>495.8</v>
      </c>
      <c r="H1552" s="112">
        <v>-1051.2</v>
      </c>
      <c r="I1552" s="51"/>
    </row>
    <row r="1553" spans="1:9" x14ac:dyDescent="0.3">
      <c r="A1553" s="178" t="s">
        <v>15750</v>
      </c>
      <c r="B1553" t="s">
        <v>15445</v>
      </c>
      <c r="C1553" t="s">
        <v>1402</v>
      </c>
      <c r="D1553" t="s">
        <v>1431</v>
      </c>
      <c r="E1553" s="38">
        <v>-2143.9490809632121</v>
      </c>
      <c r="F1553">
        <v>1547</v>
      </c>
      <c r="G1553">
        <v>742.48</v>
      </c>
      <c r="H1553" s="112">
        <v>-804.52</v>
      </c>
      <c r="I1553" s="51"/>
    </row>
    <row r="1554" spans="1:9" x14ac:dyDescent="0.3">
      <c r="A1554" s="178" t="s">
        <v>15930</v>
      </c>
      <c r="B1554" t="s">
        <v>15931</v>
      </c>
      <c r="C1554" t="s">
        <v>1439</v>
      </c>
      <c r="D1554" t="s">
        <v>1431</v>
      </c>
      <c r="E1554" s="38">
        <v>-2143.9490809632121</v>
      </c>
      <c r="F1554">
        <v>1547</v>
      </c>
      <c r="G1554">
        <v>750.3</v>
      </c>
      <c r="H1554" s="112">
        <v>-796.7</v>
      </c>
      <c r="I1554" s="51"/>
    </row>
    <row r="1555" spans="1:9" x14ac:dyDescent="0.3">
      <c r="A1555" s="178" t="s">
        <v>9888</v>
      </c>
      <c r="B1555" t="s">
        <v>9889</v>
      </c>
      <c r="C1555" t="s">
        <v>1565</v>
      </c>
      <c r="D1555" t="s">
        <v>1431</v>
      </c>
      <c r="E1555" s="38">
        <v>-2143.9490809632121</v>
      </c>
      <c r="F1555">
        <v>1547</v>
      </c>
      <c r="G1555">
        <v>748.8</v>
      </c>
      <c r="H1555" s="112">
        <v>-798.2</v>
      </c>
      <c r="I1555" s="51"/>
    </row>
    <row r="1556" spans="1:9" x14ac:dyDescent="0.3">
      <c r="A1556" s="178" t="s">
        <v>12825</v>
      </c>
      <c r="B1556" t="s">
        <v>11519</v>
      </c>
      <c r="C1556" t="s">
        <v>1398</v>
      </c>
      <c r="D1556" t="s">
        <v>1431</v>
      </c>
      <c r="E1556" s="38">
        <v>-2143.9490809632121</v>
      </c>
      <c r="F1556">
        <v>1547</v>
      </c>
      <c r="G1556">
        <v>999</v>
      </c>
      <c r="H1556" s="112">
        <v>-548</v>
      </c>
      <c r="I1556" s="51"/>
    </row>
    <row r="1557" spans="1:9" x14ac:dyDescent="0.3">
      <c r="A1557" s="178" t="s">
        <v>20335</v>
      </c>
      <c r="B1557" t="s">
        <v>20336</v>
      </c>
      <c r="C1557" t="s">
        <v>1402</v>
      </c>
      <c r="D1557" t="s">
        <v>1431</v>
      </c>
      <c r="E1557" s="38">
        <v>-2143.9490809632121</v>
      </c>
      <c r="F1557">
        <v>1547</v>
      </c>
      <c r="G1557">
        <v>732.02</v>
      </c>
      <c r="H1557" s="112">
        <v>-814.98</v>
      </c>
      <c r="I1557" s="51"/>
    </row>
    <row r="1558" spans="1:9" x14ac:dyDescent="0.3">
      <c r="A1558" s="178" t="s">
        <v>20378</v>
      </c>
      <c r="B1558" t="s">
        <v>20379</v>
      </c>
      <c r="C1558" t="s">
        <v>1402</v>
      </c>
      <c r="D1558" t="s">
        <v>1431</v>
      </c>
      <c r="E1558" s="38">
        <v>-2143.9490809632121</v>
      </c>
      <c r="F1558">
        <v>1547</v>
      </c>
      <c r="G1558">
        <v>738.45</v>
      </c>
      <c r="H1558" s="112">
        <v>-808.55</v>
      </c>
      <c r="I1558" s="51"/>
    </row>
    <row r="1559" spans="1:9" x14ac:dyDescent="0.3">
      <c r="A1559" s="178" t="s">
        <v>8155</v>
      </c>
      <c r="B1559" t="s">
        <v>8371</v>
      </c>
      <c r="C1559" t="s">
        <v>1392</v>
      </c>
      <c r="D1559" t="s">
        <v>1431</v>
      </c>
      <c r="E1559" s="38">
        <v>-2143.9490809632121</v>
      </c>
      <c r="F1559">
        <v>1547</v>
      </c>
      <c r="G1559">
        <v>999</v>
      </c>
      <c r="H1559" s="112">
        <v>-548</v>
      </c>
      <c r="I1559" s="51"/>
    </row>
    <row r="1560" spans="1:9" x14ac:dyDescent="0.3">
      <c r="A1560" s="178" t="s">
        <v>15579</v>
      </c>
      <c r="B1560" t="s">
        <v>15580</v>
      </c>
      <c r="C1560" t="s">
        <v>1553</v>
      </c>
      <c r="D1560" t="s">
        <v>1431</v>
      </c>
      <c r="E1560" s="38">
        <v>-2143.9490809632121</v>
      </c>
      <c r="F1560">
        <v>1547</v>
      </c>
      <c r="G1560">
        <v>999</v>
      </c>
      <c r="H1560" s="112">
        <v>-548</v>
      </c>
      <c r="I1560" s="51"/>
    </row>
    <row r="1561" spans="1:9" x14ac:dyDescent="0.3">
      <c r="A1561" s="178" t="s">
        <v>14563</v>
      </c>
      <c r="B1561" t="s">
        <v>14564</v>
      </c>
      <c r="C1561" t="s">
        <v>3591</v>
      </c>
      <c r="D1561" t="s">
        <v>1431</v>
      </c>
      <c r="E1561" s="38">
        <v>-2143.9490809632121</v>
      </c>
      <c r="F1561">
        <v>1547</v>
      </c>
      <c r="G1561">
        <v>999</v>
      </c>
      <c r="H1561" s="112">
        <v>-548</v>
      </c>
      <c r="I1561" s="51"/>
    </row>
    <row r="1562" spans="1:9" x14ac:dyDescent="0.3">
      <c r="A1562" s="178" t="s">
        <v>13699</v>
      </c>
      <c r="B1562" t="s">
        <v>11557</v>
      </c>
      <c r="C1562" t="s">
        <v>1409</v>
      </c>
      <c r="D1562" t="s">
        <v>1431</v>
      </c>
      <c r="E1562" s="38">
        <v>-2143.9490809632121</v>
      </c>
      <c r="F1562">
        <v>1547</v>
      </c>
      <c r="G1562">
        <v>999</v>
      </c>
      <c r="H1562" s="112">
        <v>-548</v>
      </c>
      <c r="I1562" s="51"/>
    </row>
    <row r="1563" spans="1:9" x14ac:dyDescent="0.3">
      <c r="A1563" s="178" t="s">
        <v>20204</v>
      </c>
      <c r="B1563" t="s">
        <v>20205</v>
      </c>
      <c r="C1563" t="s">
        <v>1416</v>
      </c>
      <c r="D1563" t="s">
        <v>1431</v>
      </c>
      <c r="E1563" s="38">
        <v>-2143.9490809632121</v>
      </c>
      <c r="F1563">
        <v>1547</v>
      </c>
      <c r="G1563">
        <v>714.45</v>
      </c>
      <c r="H1563" s="112">
        <v>-832.55</v>
      </c>
      <c r="I1563" s="51"/>
    </row>
    <row r="1564" spans="1:9" x14ac:dyDescent="0.3">
      <c r="A1564" s="178" t="s">
        <v>1831</v>
      </c>
      <c r="B1564" t="s">
        <v>103</v>
      </c>
      <c r="C1564" t="s">
        <v>1383</v>
      </c>
      <c r="D1564" t="s">
        <v>1431</v>
      </c>
      <c r="E1564" s="38">
        <v>-2143.9490809632121</v>
      </c>
      <c r="F1564">
        <v>1547</v>
      </c>
      <c r="G1564">
        <v>999</v>
      </c>
      <c r="H1564" s="112">
        <v>-548</v>
      </c>
      <c r="I1564" s="51"/>
    </row>
    <row r="1565" spans="1:9" x14ac:dyDescent="0.3">
      <c r="A1565" s="178" t="s">
        <v>1956</v>
      </c>
      <c r="B1565" t="s">
        <v>257</v>
      </c>
      <c r="C1565" t="s">
        <v>3591</v>
      </c>
      <c r="D1565" t="s">
        <v>1431</v>
      </c>
      <c r="E1565" s="38">
        <v>-2143.9490809632121</v>
      </c>
      <c r="F1565">
        <v>1547</v>
      </c>
      <c r="G1565">
        <v>999</v>
      </c>
      <c r="H1565" s="112">
        <v>-548</v>
      </c>
      <c r="I1565" s="51"/>
    </row>
    <row r="1566" spans="1:9" x14ac:dyDescent="0.3">
      <c r="A1566" s="178" t="s">
        <v>12751</v>
      </c>
      <c r="B1566" t="s">
        <v>11633</v>
      </c>
      <c r="C1566" t="s">
        <v>1405</v>
      </c>
      <c r="D1566" t="s">
        <v>1431</v>
      </c>
      <c r="E1566" s="38">
        <v>-2143.9490809632121</v>
      </c>
      <c r="F1566">
        <v>1547</v>
      </c>
      <c r="G1566">
        <v>999</v>
      </c>
      <c r="H1566" s="112">
        <v>-548</v>
      </c>
      <c r="I1566" s="51"/>
    </row>
    <row r="1567" spans="1:9" x14ac:dyDescent="0.3">
      <c r="A1567" s="178" t="s">
        <v>14013</v>
      </c>
      <c r="B1567" t="s">
        <v>14014</v>
      </c>
      <c r="C1567" t="s">
        <v>1470</v>
      </c>
      <c r="D1567" t="s">
        <v>1431</v>
      </c>
      <c r="E1567" s="38">
        <v>-2143.9490809632121</v>
      </c>
      <c r="F1567">
        <v>1547</v>
      </c>
      <c r="G1567">
        <v>999</v>
      </c>
      <c r="H1567" s="112">
        <v>-548</v>
      </c>
      <c r="I1567" s="51"/>
    </row>
    <row r="1568" spans="1:9" x14ac:dyDescent="0.3">
      <c r="A1568" s="178" t="s">
        <v>13805</v>
      </c>
      <c r="B1568" t="s">
        <v>11572</v>
      </c>
      <c r="C1568" t="s">
        <v>1413</v>
      </c>
      <c r="D1568" t="s">
        <v>1431</v>
      </c>
      <c r="E1568" s="38">
        <v>-2143.9490809632121</v>
      </c>
      <c r="F1568">
        <v>1547</v>
      </c>
      <c r="G1568">
        <v>999</v>
      </c>
      <c r="H1568" s="112">
        <v>-548</v>
      </c>
      <c r="I1568" s="51"/>
    </row>
    <row r="1569" spans="1:9" x14ac:dyDescent="0.3">
      <c r="A1569" s="178" t="s">
        <v>11864</v>
      </c>
      <c r="B1569" t="s">
        <v>11548</v>
      </c>
      <c r="C1569" t="s">
        <v>3591</v>
      </c>
      <c r="D1569" t="s">
        <v>1431</v>
      </c>
      <c r="E1569" s="38">
        <v>-2143.9490809632121</v>
      </c>
      <c r="F1569">
        <v>1547</v>
      </c>
      <c r="G1569">
        <v>999</v>
      </c>
      <c r="H1569" s="112">
        <v>-548</v>
      </c>
      <c r="I1569" s="51"/>
    </row>
    <row r="1570" spans="1:9" x14ac:dyDescent="0.3">
      <c r="A1570" s="178" t="s">
        <v>9777</v>
      </c>
      <c r="B1570" t="s">
        <v>9778</v>
      </c>
      <c r="C1570" t="s">
        <v>3591</v>
      </c>
      <c r="D1570" t="s">
        <v>1431</v>
      </c>
      <c r="E1570" s="38">
        <v>-2143.9490809632121</v>
      </c>
      <c r="F1570">
        <v>1547</v>
      </c>
      <c r="G1570">
        <v>999</v>
      </c>
      <c r="H1570" s="112">
        <v>-548</v>
      </c>
      <c r="I1570" s="51"/>
    </row>
    <row r="1571" spans="1:9" x14ac:dyDescent="0.3">
      <c r="A1571" s="178" t="s">
        <v>13374</v>
      </c>
      <c r="B1571" t="s">
        <v>12952</v>
      </c>
      <c r="C1571" t="s">
        <v>1395</v>
      </c>
      <c r="D1571" t="s">
        <v>1431</v>
      </c>
      <c r="E1571" s="38">
        <v>-2143.9490809632121</v>
      </c>
      <c r="F1571">
        <v>1547</v>
      </c>
      <c r="G1571">
        <v>999</v>
      </c>
      <c r="H1571" s="112">
        <v>-548</v>
      </c>
      <c r="I1571" s="51"/>
    </row>
    <row r="1572" spans="1:9" x14ac:dyDescent="0.3">
      <c r="A1572" s="178" t="s">
        <v>16652</v>
      </c>
      <c r="B1572" t="s">
        <v>16653</v>
      </c>
      <c r="C1572" t="s">
        <v>1430</v>
      </c>
      <c r="D1572" t="s">
        <v>1431</v>
      </c>
      <c r="E1572" s="38">
        <v>-2143.9490809632121</v>
      </c>
      <c r="F1572">
        <v>1547</v>
      </c>
      <c r="G1572">
        <v>999</v>
      </c>
      <c r="H1572" s="112">
        <v>-548</v>
      </c>
      <c r="I1572" s="51"/>
    </row>
    <row r="1573" spans="1:9" x14ac:dyDescent="0.3">
      <c r="A1573" s="178" t="s">
        <v>14868</v>
      </c>
      <c r="B1573" t="s">
        <v>14869</v>
      </c>
      <c r="C1573" t="s">
        <v>1437</v>
      </c>
      <c r="D1573" t="s">
        <v>1431</v>
      </c>
      <c r="E1573" s="38">
        <v>-2143.9490809632121</v>
      </c>
      <c r="F1573">
        <v>1547</v>
      </c>
      <c r="G1573">
        <v>999</v>
      </c>
      <c r="H1573" s="112">
        <v>-548</v>
      </c>
      <c r="I1573" s="51"/>
    </row>
    <row r="1574" spans="1:9" x14ac:dyDescent="0.3">
      <c r="A1574" s="214" t="s">
        <v>3005</v>
      </c>
      <c r="B1574" t="s">
        <v>13</v>
      </c>
      <c r="C1574" t="s">
        <v>1464</v>
      </c>
      <c r="D1574" t="s">
        <v>1431</v>
      </c>
      <c r="E1574" s="38">
        <v>-2143.9490809632121</v>
      </c>
      <c r="F1574">
        <v>1547</v>
      </c>
      <c r="G1574">
        <v>999</v>
      </c>
      <c r="H1574" s="112">
        <v>-548</v>
      </c>
      <c r="I1574" s="51"/>
    </row>
    <row r="1575" spans="1:9" x14ac:dyDescent="0.3">
      <c r="A1575" s="178" t="s">
        <v>8950</v>
      </c>
      <c r="B1575" t="s">
        <v>8949</v>
      </c>
      <c r="C1575" t="s">
        <v>1481</v>
      </c>
      <c r="D1575" t="s">
        <v>1431</v>
      </c>
      <c r="E1575" s="38">
        <v>-2143.9490809632121</v>
      </c>
      <c r="F1575">
        <v>1547</v>
      </c>
      <c r="G1575">
        <v>999</v>
      </c>
      <c r="H1575" s="112">
        <v>-548</v>
      </c>
      <c r="I1575" s="51"/>
    </row>
    <row r="1576" spans="1:9" x14ac:dyDescent="0.3">
      <c r="A1576" s="178" t="s">
        <v>10268</v>
      </c>
      <c r="B1576" t="s">
        <v>10269</v>
      </c>
      <c r="C1576" t="s">
        <v>1437</v>
      </c>
      <c r="D1576" t="s">
        <v>1431</v>
      </c>
      <c r="E1576" s="38">
        <v>-2143.9490809632121</v>
      </c>
      <c r="F1576">
        <v>1547</v>
      </c>
      <c r="G1576">
        <v>999</v>
      </c>
      <c r="H1576" s="112">
        <v>-548</v>
      </c>
      <c r="I1576" s="51"/>
    </row>
    <row r="1577" spans="1:9" x14ac:dyDescent="0.3">
      <c r="A1577" s="178" t="s">
        <v>16823</v>
      </c>
      <c r="B1577" t="s">
        <v>14988</v>
      </c>
      <c r="C1577" t="s">
        <v>1402</v>
      </c>
      <c r="D1577" t="s">
        <v>1431</v>
      </c>
      <c r="E1577" s="38">
        <v>-2143.9490809632121</v>
      </c>
      <c r="F1577">
        <v>1547</v>
      </c>
      <c r="G1577">
        <v>999</v>
      </c>
      <c r="H1577" s="112">
        <v>-548</v>
      </c>
      <c r="I1577" s="51"/>
    </row>
    <row r="1578" spans="1:9" x14ac:dyDescent="0.3">
      <c r="A1578" s="178" t="s">
        <v>3229</v>
      </c>
      <c r="B1578" t="s">
        <v>69</v>
      </c>
      <c r="C1578" t="s">
        <v>1509</v>
      </c>
      <c r="D1578" t="s">
        <v>1431</v>
      </c>
      <c r="E1578" s="38">
        <v>-2143.9490809632121</v>
      </c>
      <c r="F1578">
        <v>1547</v>
      </c>
      <c r="G1578">
        <v>999</v>
      </c>
      <c r="H1578" s="112">
        <v>-548</v>
      </c>
      <c r="I1578" s="51"/>
    </row>
    <row r="1579" spans="1:9" x14ac:dyDescent="0.3">
      <c r="A1579" s="178" t="s">
        <v>16939</v>
      </c>
      <c r="B1579" t="s">
        <v>14293</v>
      </c>
      <c r="C1579" t="s">
        <v>1426</v>
      </c>
      <c r="D1579" t="s">
        <v>1431</v>
      </c>
      <c r="E1579" s="38">
        <v>-2143.9490809632121</v>
      </c>
      <c r="F1579">
        <v>1547</v>
      </c>
      <c r="G1579">
        <v>999</v>
      </c>
      <c r="H1579" s="112">
        <v>-548</v>
      </c>
      <c r="I1579" s="51"/>
    </row>
    <row r="1580" spans="1:9" x14ac:dyDescent="0.3">
      <c r="A1580" s="178" t="s">
        <v>3573</v>
      </c>
      <c r="B1580" t="s">
        <v>1303</v>
      </c>
      <c r="C1580" t="s">
        <v>1565</v>
      </c>
      <c r="D1580" t="s">
        <v>1431</v>
      </c>
      <c r="E1580" s="38">
        <v>-2143.9490809632121</v>
      </c>
      <c r="F1580">
        <v>1547</v>
      </c>
      <c r="G1580">
        <v>999</v>
      </c>
      <c r="H1580" s="112">
        <v>-548</v>
      </c>
      <c r="I1580" s="51"/>
    </row>
    <row r="1581" spans="1:9" x14ac:dyDescent="0.3">
      <c r="A1581" s="178" t="s">
        <v>1557</v>
      </c>
      <c r="B1581" t="s">
        <v>90</v>
      </c>
      <c r="C1581" t="s">
        <v>3591</v>
      </c>
      <c r="D1581" t="s">
        <v>1431</v>
      </c>
      <c r="E1581" s="38">
        <v>-2143.9490809632121</v>
      </c>
      <c r="F1581">
        <v>1547</v>
      </c>
      <c r="G1581">
        <v>999</v>
      </c>
      <c r="H1581" s="112">
        <v>-548</v>
      </c>
      <c r="I1581" s="51"/>
    </row>
    <row r="1582" spans="1:9" x14ac:dyDescent="0.3">
      <c r="A1582" s="178" t="s">
        <v>1651</v>
      </c>
      <c r="B1582" t="s">
        <v>119</v>
      </c>
      <c r="C1582" t="s">
        <v>1449</v>
      </c>
      <c r="D1582" t="s">
        <v>1431</v>
      </c>
      <c r="E1582" s="38">
        <v>-2143.9490809632121</v>
      </c>
      <c r="F1582">
        <v>1547</v>
      </c>
      <c r="G1582">
        <v>999</v>
      </c>
      <c r="H1582" s="112">
        <v>-548</v>
      </c>
      <c r="I1582" s="51"/>
    </row>
    <row r="1583" spans="1:9" x14ac:dyDescent="0.3">
      <c r="A1583" s="213" t="s">
        <v>1853</v>
      </c>
      <c r="B1583" t="s">
        <v>126</v>
      </c>
      <c r="C1583" t="s">
        <v>3591</v>
      </c>
      <c r="D1583" t="s">
        <v>1431</v>
      </c>
      <c r="E1583" s="38">
        <v>-2143.9490809632121</v>
      </c>
      <c r="F1583">
        <v>1547</v>
      </c>
      <c r="G1583">
        <v>999</v>
      </c>
      <c r="H1583" s="112">
        <v>-548</v>
      </c>
      <c r="I1583" s="51"/>
    </row>
    <row r="1584" spans="1:9" x14ac:dyDescent="0.3">
      <c r="A1584" s="214" t="s">
        <v>2305</v>
      </c>
      <c r="B1584" t="s">
        <v>83</v>
      </c>
      <c r="C1584" t="s">
        <v>3591</v>
      </c>
      <c r="D1584" t="s">
        <v>1431</v>
      </c>
      <c r="E1584" s="38">
        <v>-2143.9490809632121</v>
      </c>
      <c r="F1584">
        <v>1547</v>
      </c>
      <c r="G1584">
        <v>999</v>
      </c>
      <c r="H1584" s="112">
        <v>-548</v>
      </c>
      <c r="I1584" s="51"/>
    </row>
    <row r="1585" spans="1:9" x14ac:dyDescent="0.3">
      <c r="A1585" s="178" t="s">
        <v>12510</v>
      </c>
      <c r="B1585" t="s">
        <v>11560</v>
      </c>
      <c r="C1585" t="s">
        <v>3591</v>
      </c>
      <c r="D1585" t="s">
        <v>1431</v>
      </c>
      <c r="E1585" s="38">
        <v>-2143.9490809632121</v>
      </c>
      <c r="F1585">
        <v>1547</v>
      </c>
      <c r="G1585">
        <v>999</v>
      </c>
      <c r="H1585" s="112">
        <v>-548</v>
      </c>
      <c r="I1585" s="51"/>
    </row>
    <row r="1586" spans="1:9" x14ac:dyDescent="0.3">
      <c r="A1586" s="178" t="s">
        <v>13241</v>
      </c>
      <c r="B1586" t="s">
        <v>11514</v>
      </c>
      <c r="C1586" t="s">
        <v>1430</v>
      </c>
      <c r="D1586" t="s">
        <v>1431</v>
      </c>
      <c r="E1586" s="38">
        <v>-2143.9490809632121</v>
      </c>
      <c r="F1586">
        <v>1547</v>
      </c>
      <c r="G1586">
        <v>521.27</v>
      </c>
      <c r="H1586" s="112">
        <v>-1025.73</v>
      </c>
      <c r="I1586" s="51"/>
    </row>
    <row r="1587" spans="1:9" x14ac:dyDescent="0.3">
      <c r="A1587" s="178" t="s">
        <v>13241</v>
      </c>
      <c r="B1587" t="s">
        <v>11514</v>
      </c>
      <c r="C1587" t="s">
        <v>1430</v>
      </c>
      <c r="D1587" t="s">
        <v>1431</v>
      </c>
      <c r="E1587" s="38">
        <v>-2143.9490809632121</v>
      </c>
      <c r="F1587">
        <v>1547</v>
      </c>
      <c r="G1587">
        <v>521.27</v>
      </c>
      <c r="H1587" s="112">
        <v>-1025.73</v>
      </c>
      <c r="I1587" s="51"/>
    </row>
    <row r="1588" spans="1:9" x14ac:dyDescent="0.3">
      <c r="A1588" s="178" t="s">
        <v>3231</v>
      </c>
      <c r="B1588" t="s">
        <v>65</v>
      </c>
      <c r="C1588" t="s">
        <v>3591</v>
      </c>
      <c r="D1588" t="s">
        <v>1431</v>
      </c>
      <c r="E1588" s="38">
        <v>-2143.9490809632121</v>
      </c>
      <c r="F1588">
        <v>1547</v>
      </c>
      <c r="G1588">
        <v>999</v>
      </c>
      <c r="H1588" s="112">
        <v>-548</v>
      </c>
      <c r="I1588" s="51"/>
    </row>
    <row r="1589" spans="1:9" x14ac:dyDescent="0.3">
      <c r="A1589" s="178" t="s">
        <v>12009</v>
      </c>
      <c r="B1589" t="s">
        <v>11696</v>
      </c>
      <c r="C1589" t="s">
        <v>1392</v>
      </c>
      <c r="D1589" t="s">
        <v>1380</v>
      </c>
      <c r="E1589" s="38">
        <v>-2144.8325285828259</v>
      </c>
      <c r="F1589">
        <v>1588</v>
      </c>
      <c r="G1589">
        <v>284.91000000000003</v>
      </c>
      <c r="H1589" s="112">
        <v>-1303.0899999999999</v>
      </c>
      <c r="I1589" s="51"/>
    </row>
    <row r="1590" spans="1:9" x14ac:dyDescent="0.3">
      <c r="A1590" s="178" t="s">
        <v>12861</v>
      </c>
      <c r="B1590" t="s">
        <v>11707</v>
      </c>
      <c r="C1590" t="s">
        <v>1449</v>
      </c>
      <c r="D1590" t="s">
        <v>1380</v>
      </c>
      <c r="E1590" s="38">
        <v>-2144.8325285828259</v>
      </c>
      <c r="F1590">
        <v>1588</v>
      </c>
      <c r="G1590">
        <v>200.16</v>
      </c>
      <c r="H1590" s="112">
        <v>-1387.84</v>
      </c>
      <c r="I1590" s="51"/>
    </row>
    <row r="1591" spans="1:9" x14ac:dyDescent="0.3">
      <c r="A1591" s="178" t="s">
        <v>16221</v>
      </c>
      <c r="B1591" t="s">
        <v>16222</v>
      </c>
      <c r="C1591" t="s">
        <v>1565</v>
      </c>
      <c r="D1591" t="s">
        <v>1380</v>
      </c>
      <c r="E1591" s="38">
        <v>-2144.8325285828259</v>
      </c>
      <c r="F1591">
        <v>1588</v>
      </c>
      <c r="G1591">
        <v>272.86</v>
      </c>
      <c r="H1591" s="112">
        <v>-1315.1399999999999</v>
      </c>
      <c r="I1591" s="51"/>
    </row>
    <row r="1592" spans="1:9" x14ac:dyDescent="0.3">
      <c r="A1592" s="178" t="s">
        <v>3510</v>
      </c>
      <c r="B1592" t="s">
        <v>1297</v>
      </c>
      <c r="C1592" t="s">
        <v>1402</v>
      </c>
      <c r="D1592" t="s">
        <v>1380</v>
      </c>
      <c r="E1592" s="38">
        <v>-2144.8325285828259</v>
      </c>
      <c r="F1592">
        <v>1588</v>
      </c>
      <c r="G1592">
        <v>248.73</v>
      </c>
      <c r="H1592" s="112">
        <v>-1339.27</v>
      </c>
      <c r="I1592" s="51"/>
    </row>
    <row r="1593" spans="1:9" x14ac:dyDescent="0.3">
      <c r="A1593" s="178" t="s">
        <v>17525</v>
      </c>
      <c r="B1593" t="s">
        <v>17143</v>
      </c>
      <c r="C1593" t="s">
        <v>1392</v>
      </c>
      <c r="D1593" t="s">
        <v>1380</v>
      </c>
      <c r="E1593" s="38">
        <v>-2144.8325285828259</v>
      </c>
      <c r="F1593">
        <v>1588</v>
      </c>
      <c r="G1593">
        <v>230</v>
      </c>
      <c r="H1593" s="112">
        <v>-1358</v>
      </c>
      <c r="I1593" s="51"/>
    </row>
    <row r="1594" spans="1:9" x14ac:dyDescent="0.3">
      <c r="A1594" s="213" t="s">
        <v>1874</v>
      </c>
      <c r="B1594" t="s">
        <v>493</v>
      </c>
      <c r="C1594" t="s">
        <v>1526</v>
      </c>
      <c r="D1594" t="s">
        <v>1380</v>
      </c>
      <c r="E1594" s="38">
        <v>-2144.8325285828259</v>
      </c>
      <c r="F1594">
        <v>1588</v>
      </c>
      <c r="G1594">
        <v>565.25</v>
      </c>
      <c r="H1594" s="112">
        <v>-1022.75</v>
      </c>
      <c r="I1594" s="51"/>
    </row>
    <row r="1595" spans="1:9" x14ac:dyDescent="0.3">
      <c r="A1595" s="178" t="s">
        <v>17356</v>
      </c>
      <c r="B1595" t="s">
        <v>17177</v>
      </c>
      <c r="C1595" t="s">
        <v>1460</v>
      </c>
      <c r="D1595" t="s">
        <v>1380</v>
      </c>
      <c r="E1595" s="38">
        <v>-2144.8325285828259</v>
      </c>
      <c r="F1595">
        <v>1588</v>
      </c>
      <c r="G1595">
        <v>384.11</v>
      </c>
      <c r="H1595" s="112">
        <v>-1203.8899999999999</v>
      </c>
      <c r="I1595" s="51"/>
    </row>
    <row r="1596" spans="1:9" x14ac:dyDescent="0.3">
      <c r="A1596" t="s">
        <v>17519</v>
      </c>
      <c r="B1596" t="s">
        <v>17152</v>
      </c>
      <c r="C1596" t="s">
        <v>1402</v>
      </c>
      <c r="D1596" t="s">
        <v>1380</v>
      </c>
      <c r="E1596" s="38">
        <v>-2144.8325285828259</v>
      </c>
      <c r="F1596">
        <v>1588</v>
      </c>
      <c r="G1596">
        <v>622.48</v>
      </c>
      <c r="H1596" s="112">
        <v>-965.52</v>
      </c>
      <c r="I1596" s="51"/>
    </row>
    <row r="1597" spans="1:9" x14ac:dyDescent="0.3">
      <c r="A1597" s="178" t="s">
        <v>13500</v>
      </c>
      <c r="B1597" t="s">
        <v>11644</v>
      </c>
      <c r="C1597" t="s">
        <v>1402</v>
      </c>
      <c r="D1597" t="s">
        <v>1380</v>
      </c>
      <c r="E1597" s="38">
        <v>-2144.8325285828259</v>
      </c>
      <c r="F1597">
        <v>1588</v>
      </c>
      <c r="G1597">
        <v>553.61</v>
      </c>
      <c r="H1597" s="112">
        <v>-1034.3899999999999</v>
      </c>
      <c r="I1597" s="51"/>
    </row>
    <row r="1598" spans="1:9" x14ac:dyDescent="0.3">
      <c r="A1598" s="178" t="s">
        <v>13158</v>
      </c>
      <c r="B1598" t="s">
        <v>11675</v>
      </c>
      <c r="C1598" t="s">
        <v>1449</v>
      </c>
      <c r="D1598" t="s">
        <v>1380</v>
      </c>
      <c r="E1598" s="38">
        <v>-2144.8325285828259</v>
      </c>
      <c r="F1598">
        <v>1588</v>
      </c>
      <c r="G1598">
        <v>717.77</v>
      </c>
      <c r="H1598" s="112">
        <v>-870.23</v>
      </c>
      <c r="I1598" s="51"/>
    </row>
    <row r="1599" spans="1:9" x14ac:dyDescent="0.3">
      <c r="A1599" s="178" t="s">
        <v>17690</v>
      </c>
      <c r="B1599" t="s">
        <v>17182</v>
      </c>
      <c r="C1599" t="s">
        <v>1460</v>
      </c>
      <c r="D1599" t="s">
        <v>1380</v>
      </c>
      <c r="E1599" s="38">
        <v>-2144.8325285828259</v>
      </c>
      <c r="F1599">
        <v>1588</v>
      </c>
      <c r="G1599">
        <v>607.5</v>
      </c>
      <c r="H1599" s="112">
        <v>-980.5</v>
      </c>
      <c r="I1599" s="51"/>
    </row>
    <row r="1600" spans="1:9" x14ac:dyDescent="0.3">
      <c r="A1600" s="178" t="s">
        <v>11428</v>
      </c>
      <c r="B1600" t="s">
        <v>12343</v>
      </c>
      <c r="C1600" t="s">
        <v>1426</v>
      </c>
      <c r="D1600" t="s">
        <v>1380</v>
      </c>
      <c r="E1600" s="38">
        <v>-2144.8325285828259</v>
      </c>
      <c r="F1600">
        <v>1588</v>
      </c>
      <c r="G1600">
        <v>749.68</v>
      </c>
      <c r="H1600" s="112">
        <v>-838.32</v>
      </c>
      <c r="I1600" s="51"/>
    </row>
    <row r="1601" spans="1:9" x14ac:dyDescent="0.3">
      <c r="A1601" s="178" t="s">
        <v>20323</v>
      </c>
      <c r="B1601" t="s">
        <v>20324</v>
      </c>
      <c r="C1601" t="s">
        <v>1389</v>
      </c>
      <c r="D1601" t="s">
        <v>1380</v>
      </c>
      <c r="E1601" s="38">
        <v>-2144.8325285828259</v>
      </c>
      <c r="F1601">
        <v>1588</v>
      </c>
      <c r="G1601">
        <v>630.86</v>
      </c>
      <c r="H1601" s="112">
        <v>-957.14</v>
      </c>
      <c r="I1601" s="51"/>
    </row>
    <row r="1602" spans="1:9" x14ac:dyDescent="0.3">
      <c r="A1602" s="178" t="s">
        <v>16920</v>
      </c>
      <c r="B1602" t="s">
        <v>16921</v>
      </c>
      <c r="C1602" t="s">
        <v>1446</v>
      </c>
      <c r="D1602" t="s">
        <v>1380</v>
      </c>
      <c r="E1602" s="38">
        <v>-2144.8325285828259</v>
      </c>
      <c r="F1602">
        <v>1588</v>
      </c>
      <c r="G1602">
        <v>700.18</v>
      </c>
      <c r="H1602" s="112">
        <v>-887.82</v>
      </c>
      <c r="I1602" s="51"/>
    </row>
    <row r="1603" spans="1:9" x14ac:dyDescent="0.3">
      <c r="A1603" t="s">
        <v>3466</v>
      </c>
      <c r="B1603" t="s">
        <v>1304</v>
      </c>
      <c r="C1603" t="s">
        <v>1409</v>
      </c>
      <c r="D1603" t="s">
        <v>1380</v>
      </c>
      <c r="E1603" s="38">
        <v>-2144.8325285828259</v>
      </c>
      <c r="F1603">
        <v>1588</v>
      </c>
      <c r="G1603">
        <v>999</v>
      </c>
      <c r="H1603" s="112">
        <v>-589</v>
      </c>
      <c r="I1603" s="51"/>
    </row>
    <row r="1604" spans="1:9" x14ac:dyDescent="0.3">
      <c r="A1604" s="178" t="s">
        <v>9854</v>
      </c>
      <c r="B1604" t="s">
        <v>9855</v>
      </c>
      <c r="C1604" t="s">
        <v>1460</v>
      </c>
      <c r="D1604" t="s">
        <v>1380</v>
      </c>
      <c r="E1604" s="38">
        <v>-2144.8325285828259</v>
      </c>
      <c r="F1604">
        <v>1588</v>
      </c>
      <c r="G1604">
        <v>732.93</v>
      </c>
      <c r="H1604" s="112">
        <v>-855.07</v>
      </c>
      <c r="I1604" s="51"/>
    </row>
    <row r="1605" spans="1:9" x14ac:dyDescent="0.3">
      <c r="A1605" s="178" t="s">
        <v>15847</v>
      </c>
      <c r="B1605" t="s">
        <v>15027</v>
      </c>
      <c r="C1605" t="s">
        <v>1526</v>
      </c>
      <c r="D1605" t="s">
        <v>1380</v>
      </c>
      <c r="E1605" s="38">
        <v>-2144.8325285828259</v>
      </c>
      <c r="F1605">
        <v>1588</v>
      </c>
      <c r="G1605">
        <v>743.61</v>
      </c>
      <c r="H1605" s="112">
        <v>-844.39</v>
      </c>
      <c r="I1605" s="51"/>
    </row>
    <row r="1606" spans="1:9" x14ac:dyDescent="0.3">
      <c r="A1606" s="65" t="s">
        <v>16606</v>
      </c>
      <c r="B1606" t="s">
        <v>16607</v>
      </c>
      <c r="C1606" t="s">
        <v>1413</v>
      </c>
      <c r="D1606" t="s">
        <v>1380</v>
      </c>
      <c r="E1606" s="38">
        <v>-2144.8325285828259</v>
      </c>
      <c r="F1606">
        <v>1588</v>
      </c>
      <c r="G1606">
        <v>750.82</v>
      </c>
      <c r="H1606" s="112">
        <v>-837.18</v>
      </c>
      <c r="I1606" s="51"/>
    </row>
    <row r="1607" spans="1:9" x14ac:dyDescent="0.3">
      <c r="A1607" t="s">
        <v>20235</v>
      </c>
      <c r="B1607" t="s">
        <v>20236</v>
      </c>
      <c r="C1607" t="s">
        <v>1470</v>
      </c>
      <c r="D1607" t="s">
        <v>1380</v>
      </c>
      <c r="E1607" s="38">
        <v>-2144.8325285828259</v>
      </c>
      <c r="F1607">
        <v>1588</v>
      </c>
      <c r="G1607">
        <v>528.84</v>
      </c>
      <c r="H1607" s="112">
        <v>-1059.1599999999999</v>
      </c>
      <c r="I1607" s="51"/>
    </row>
    <row r="1608" spans="1:9" x14ac:dyDescent="0.3">
      <c r="A1608" t="s">
        <v>17546</v>
      </c>
      <c r="B1608" t="s">
        <v>17167</v>
      </c>
      <c r="C1608" t="s">
        <v>1509</v>
      </c>
      <c r="D1608" t="s">
        <v>1380</v>
      </c>
      <c r="E1608" s="38">
        <v>-2144.8325285828259</v>
      </c>
      <c r="F1608">
        <v>1588</v>
      </c>
      <c r="G1608">
        <v>707.45</v>
      </c>
      <c r="H1608" s="112">
        <v>-880.55</v>
      </c>
      <c r="I1608" s="51"/>
    </row>
    <row r="1609" spans="1:9" x14ac:dyDescent="0.3">
      <c r="A1609" s="178" t="s">
        <v>14782</v>
      </c>
      <c r="B1609" t="s">
        <v>14674</v>
      </c>
      <c r="C1609" t="s">
        <v>1395</v>
      </c>
      <c r="D1609" t="s">
        <v>1380</v>
      </c>
      <c r="E1609" s="38">
        <v>-2144.8325285828259</v>
      </c>
      <c r="F1609">
        <v>1588</v>
      </c>
      <c r="G1609">
        <v>999</v>
      </c>
      <c r="H1609" s="112">
        <v>-589</v>
      </c>
      <c r="I1609" s="51"/>
    </row>
    <row r="1610" spans="1:9" x14ac:dyDescent="0.3">
      <c r="A1610" t="s">
        <v>16111</v>
      </c>
      <c r="B1610" t="s">
        <v>14313</v>
      </c>
      <c r="C1610" t="s">
        <v>1481</v>
      </c>
      <c r="D1610" t="s">
        <v>1380</v>
      </c>
      <c r="E1610" s="38">
        <v>-2144.8325285828259</v>
      </c>
      <c r="F1610">
        <v>1588</v>
      </c>
      <c r="G1610">
        <v>999</v>
      </c>
      <c r="H1610" s="112">
        <v>-589</v>
      </c>
      <c r="I1610" s="51"/>
    </row>
    <row r="1611" spans="1:9" x14ac:dyDescent="0.3">
      <c r="A1611" s="178" t="s">
        <v>15837</v>
      </c>
      <c r="B1611" t="s">
        <v>15838</v>
      </c>
      <c r="C1611" t="s">
        <v>1383</v>
      </c>
      <c r="D1611" t="s">
        <v>1380</v>
      </c>
      <c r="E1611" s="38">
        <v>-2144.8325285828259</v>
      </c>
      <c r="F1611">
        <v>1588</v>
      </c>
      <c r="G1611">
        <v>736.7</v>
      </c>
      <c r="H1611" s="112">
        <v>-851.3</v>
      </c>
      <c r="I1611" s="51"/>
    </row>
    <row r="1612" spans="1:9" x14ac:dyDescent="0.3">
      <c r="A1612" s="178" t="s">
        <v>20395</v>
      </c>
      <c r="B1612" t="s">
        <v>20396</v>
      </c>
      <c r="C1612" t="s">
        <v>1430</v>
      </c>
      <c r="D1612" t="s">
        <v>1380</v>
      </c>
      <c r="E1612" s="38">
        <v>-2144.8325285828259</v>
      </c>
      <c r="F1612">
        <v>1588</v>
      </c>
      <c r="G1612">
        <v>750.41</v>
      </c>
      <c r="H1612" s="112">
        <v>-837.59</v>
      </c>
      <c r="I1612" s="51"/>
    </row>
    <row r="1613" spans="1:9" x14ac:dyDescent="0.3">
      <c r="A1613" s="178" t="s">
        <v>16350</v>
      </c>
      <c r="B1613" t="s">
        <v>15010</v>
      </c>
      <c r="C1613" t="s">
        <v>1430</v>
      </c>
      <c r="D1613" t="s">
        <v>1380</v>
      </c>
      <c r="E1613" s="38">
        <v>-2144.8325285828259</v>
      </c>
      <c r="F1613">
        <v>1588</v>
      </c>
      <c r="G1613">
        <v>999</v>
      </c>
      <c r="H1613" s="112">
        <v>-589</v>
      </c>
      <c r="I1613" s="51"/>
    </row>
    <row r="1614" spans="1:9" x14ac:dyDescent="0.3">
      <c r="A1614" t="s">
        <v>13990</v>
      </c>
      <c r="B1614" t="s">
        <v>13010</v>
      </c>
      <c r="C1614" t="s">
        <v>1386</v>
      </c>
      <c r="D1614" t="s">
        <v>1380</v>
      </c>
      <c r="E1614" s="38">
        <v>-2144.8325285828259</v>
      </c>
      <c r="F1614">
        <v>1588</v>
      </c>
      <c r="G1614">
        <v>999</v>
      </c>
      <c r="H1614" s="112">
        <v>-589</v>
      </c>
      <c r="I1614" s="51"/>
    </row>
    <row r="1615" spans="1:9" x14ac:dyDescent="0.3">
      <c r="A1615" s="213" t="s">
        <v>16593</v>
      </c>
      <c r="B1615" t="s">
        <v>16594</v>
      </c>
      <c r="C1615" t="s">
        <v>1389</v>
      </c>
      <c r="D1615" t="s">
        <v>1380</v>
      </c>
      <c r="E1615" s="38">
        <v>-2144.8325285828259</v>
      </c>
      <c r="F1615">
        <v>1588</v>
      </c>
      <c r="G1615">
        <v>750.82</v>
      </c>
      <c r="H1615" s="112">
        <v>-837.18</v>
      </c>
      <c r="I1615" s="51"/>
    </row>
    <row r="1616" spans="1:9" x14ac:dyDescent="0.3">
      <c r="A1616" s="178" t="s">
        <v>13321</v>
      </c>
      <c r="B1616" t="s">
        <v>11530</v>
      </c>
      <c r="C1616" t="s">
        <v>1449</v>
      </c>
      <c r="D1616" t="s">
        <v>1380</v>
      </c>
      <c r="E1616" s="38">
        <v>-2144.8325285828259</v>
      </c>
      <c r="F1616">
        <v>1588</v>
      </c>
      <c r="G1616">
        <v>744.02</v>
      </c>
      <c r="H1616" s="112">
        <v>-843.98</v>
      </c>
      <c r="I1616" s="51"/>
    </row>
    <row r="1617" spans="1:9" x14ac:dyDescent="0.3">
      <c r="A1617" s="65" t="s">
        <v>5264</v>
      </c>
      <c r="B1617" t="s">
        <v>5265</v>
      </c>
      <c r="C1617" t="s">
        <v>1389</v>
      </c>
      <c r="D1617" t="s">
        <v>1380</v>
      </c>
      <c r="E1617" s="38">
        <v>-2144.8325285828259</v>
      </c>
      <c r="F1617">
        <v>1588</v>
      </c>
      <c r="G1617">
        <v>999</v>
      </c>
      <c r="H1617" s="112">
        <v>-589</v>
      </c>
      <c r="I1617" s="51"/>
    </row>
    <row r="1618" spans="1:9" x14ac:dyDescent="0.3">
      <c r="A1618" s="65" t="s">
        <v>13341</v>
      </c>
      <c r="B1618" t="s">
        <v>11226</v>
      </c>
      <c r="C1618" t="s">
        <v>1437</v>
      </c>
      <c r="D1618" t="s">
        <v>1380</v>
      </c>
      <c r="E1618" s="38">
        <v>-2144.8325285828259</v>
      </c>
      <c r="F1618">
        <v>1588</v>
      </c>
      <c r="G1618">
        <v>999</v>
      </c>
      <c r="H1618" s="112">
        <v>-589</v>
      </c>
      <c r="I1618" s="51"/>
    </row>
    <row r="1619" spans="1:9" x14ac:dyDescent="0.3">
      <c r="A1619" s="213" t="s">
        <v>17072</v>
      </c>
      <c r="B1619" t="s">
        <v>14683</v>
      </c>
      <c r="C1619" t="s">
        <v>1449</v>
      </c>
      <c r="D1619" t="s">
        <v>1380</v>
      </c>
      <c r="E1619" s="38">
        <v>-2144.8325285828259</v>
      </c>
      <c r="F1619">
        <v>1588</v>
      </c>
      <c r="G1619">
        <v>999</v>
      </c>
      <c r="H1619" s="112">
        <v>-589</v>
      </c>
      <c r="I1619" s="51"/>
    </row>
    <row r="1620" spans="1:9" x14ac:dyDescent="0.3">
      <c r="A1620" s="178" t="s">
        <v>13438</v>
      </c>
      <c r="B1620" t="s">
        <v>12922</v>
      </c>
      <c r="C1620" t="s">
        <v>1464</v>
      </c>
      <c r="D1620" t="s">
        <v>1380</v>
      </c>
      <c r="E1620" s="38">
        <v>-2144.8325285828259</v>
      </c>
      <c r="F1620">
        <v>1588</v>
      </c>
      <c r="G1620">
        <v>999</v>
      </c>
      <c r="H1620" s="112">
        <v>-589</v>
      </c>
      <c r="I1620" s="51"/>
    </row>
    <row r="1621" spans="1:9" x14ac:dyDescent="0.3">
      <c r="A1621" s="178" t="s">
        <v>13639</v>
      </c>
      <c r="B1621" t="s">
        <v>13005</v>
      </c>
      <c r="C1621" t="s">
        <v>1460</v>
      </c>
      <c r="D1621" t="s">
        <v>1380</v>
      </c>
      <c r="E1621" s="38">
        <v>-2144.8325285828259</v>
      </c>
      <c r="F1621">
        <v>1588</v>
      </c>
      <c r="G1621">
        <v>999</v>
      </c>
      <c r="H1621" s="112">
        <v>-589</v>
      </c>
      <c r="I1621" s="51"/>
    </row>
    <row r="1622" spans="1:9" x14ac:dyDescent="0.3">
      <c r="A1622" s="260" t="s">
        <v>14543</v>
      </c>
      <c r="B1622" s="260" t="s">
        <v>14544</v>
      </c>
      <c r="C1622" s="260" t="s">
        <v>1481</v>
      </c>
      <c r="D1622" s="260" t="s">
        <v>1380</v>
      </c>
      <c r="E1622" s="261">
        <v>-2144.8325285828259</v>
      </c>
      <c r="F1622" s="260">
        <v>1588</v>
      </c>
      <c r="G1622" s="260">
        <v>999</v>
      </c>
      <c r="H1622" s="112">
        <v>-589</v>
      </c>
      <c r="I1622" s="51"/>
    </row>
    <row r="1623" spans="1:9" x14ac:dyDescent="0.3">
      <c r="A1623" s="213" t="s">
        <v>3554</v>
      </c>
      <c r="B1623" t="s">
        <v>1294</v>
      </c>
      <c r="C1623" t="s">
        <v>1446</v>
      </c>
      <c r="D1623" t="s">
        <v>1380</v>
      </c>
      <c r="E1623" s="38">
        <v>-2144.8325285828259</v>
      </c>
      <c r="F1623">
        <v>1588</v>
      </c>
      <c r="G1623">
        <v>999</v>
      </c>
      <c r="H1623" s="112">
        <v>-589</v>
      </c>
      <c r="I1623" s="51"/>
    </row>
    <row r="1624" spans="1:9" x14ac:dyDescent="0.3">
      <c r="A1624" s="178" t="s">
        <v>9482</v>
      </c>
      <c r="B1624" t="s">
        <v>9483</v>
      </c>
      <c r="C1624" t="s">
        <v>1509</v>
      </c>
      <c r="D1624" t="s">
        <v>1380</v>
      </c>
      <c r="E1624" s="38">
        <v>-2144.8325285828259</v>
      </c>
      <c r="F1624">
        <v>1588</v>
      </c>
      <c r="G1624">
        <v>999</v>
      </c>
      <c r="H1624" s="112">
        <v>-589</v>
      </c>
      <c r="I1624" s="51"/>
    </row>
    <row r="1625" spans="1:9" x14ac:dyDescent="0.3">
      <c r="A1625" t="s">
        <v>1418</v>
      </c>
      <c r="B1625" t="s">
        <v>100</v>
      </c>
      <c r="C1625" t="s">
        <v>3591</v>
      </c>
      <c r="D1625" t="s">
        <v>1380</v>
      </c>
      <c r="E1625" s="38">
        <v>-2144.8325285828259</v>
      </c>
      <c r="F1625">
        <v>1588</v>
      </c>
      <c r="G1625">
        <v>999</v>
      </c>
      <c r="H1625" s="112">
        <v>-589</v>
      </c>
      <c r="I1625" s="51"/>
    </row>
    <row r="1626" spans="1:9" x14ac:dyDescent="0.3">
      <c r="A1626" s="178" t="s">
        <v>14752</v>
      </c>
      <c r="B1626" t="s">
        <v>14685</v>
      </c>
      <c r="C1626" t="s">
        <v>1565</v>
      </c>
      <c r="D1626" t="s">
        <v>1380</v>
      </c>
      <c r="E1626" s="38">
        <v>-2144.8325285828259</v>
      </c>
      <c r="F1626">
        <v>1588</v>
      </c>
      <c r="G1626">
        <v>999</v>
      </c>
      <c r="H1626" s="112">
        <v>-589</v>
      </c>
      <c r="I1626" s="51"/>
    </row>
    <row r="1627" spans="1:9" x14ac:dyDescent="0.3">
      <c r="A1627" t="s">
        <v>12856</v>
      </c>
      <c r="B1627" t="s">
        <v>11494</v>
      </c>
      <c r="C1627" t="s">
        <v>1437</v>
      </c>
      <c r="D1627" t="s">
        <v>1380</v>
      </c>
      <c r="E1627" s="38">
        <v>-2144.8325285828259</v>
      </c>
      <c r="F1627">
        <v>1588</v>
      </c>
      <c r="G1627">
        <v>999</v>
      </c>
      <c r="H1627" s="112">
        <v>-589</v>
      </c>
      <c r="I1627" s="51"/>
    </row>
    <row r="1628" spans="1:9" x14ac:dyDescent="0.3">
      <c r="A1628" t="s">
        <v>1492</v>
      </c>
      <c r="B1628" t="s">
        <v>38</v>
      </c>
      <c r="C1628" t="s">
        <v>1402</v>
      </c>
      <c r="D1628" t="s">
        <v>1380</v>
      </c>
      <c r="E1628" s="38">
        <v>-2144.8325285828259</v>
      </c>
      <c r="F1628">
        <v>1588</v>
      </c>
      <c r="G1628">
        <v>999</v>
      </c>
      <c r="H1628" s="112">
        <v>-589</v>
      </c>
      <c r="I1628" s="51"/>
    </row>
    <row r="1629" spans="1:9" x14ac:dyDescent="0.3">
      <c r="A1629" t="s">
        <v>15606</v>
      </c>
      <c r="B1629" t="s">
        <v>15607</v>
      </c>
      <c r="C1629" t="s">
        <v>1434</v>
      </c>
      <c r="D1629" t="s">
        <v>1380</v>
      </c>
      <c r="E1629" s="38">
        <v>-2144.8325285828259</v>
      </c>
      <c r="F1629">
        <v>1588</v>
      </c>
      <c r="G1629">
        <v>999</v>
      </c>
      <c r="H1629" s="112">
        <v>-589</v>
      </c>
      <c r="I1629" s="51"/>
    </row>
    <row r="1630" spans="1:9" x14ac:dyDescent="0.3">
      <c r="A1630" s="178" t="s">
        <v>12667</v>
      </c>
      <c r="B1630" t="s">
        <v>11649</v>
      </c>
      <c r="C1630" t="s">
        <v>3591</v>
      </c>
      <c r="D1630" t="s">
        <v>1380</v>
      </c>
      <c r="E1630" s="38">
        <v>-2144.8325285828259</v>
      </c>
      <c r="F1630">
        <v>1588</v>
      </c>
      <c r="G1630">
        <v>999</v>
      </c>
      <c r="H1630" s="112">
        <v>-589</v>
      </c>
      <c r="I1630" s="51"/>
    </row>
    <row r="1631" spans="1:9" x14ac:dyDescent="0.3">
      <c r="A1631" t="s">
        <v>1586</v>
      </c>
      <c r="B1631" t="s">
        <v>140</v>
      </c>
      <c r="C1631" t="s">
        <v>1434</v>
      </c>
      <c r="D1631" t="s">
        <v>1380</v>
      </c>
      <c r="E1631" s="38">
        <v>-2144.8325285828259</v>
      </c>
      <c r="F1631">
        <v>1588</v>
      </c>
      <c r="G1631">
        <v>999</v>
      </c>
      <c r="H1631" s="112">
        <v>-589</v>
      </c>
      <c r="I1631" s="51"/>
    </row>
    <row r="1632" spans="1:9" x14ac:dyDescent="0.3">
      <c r="A1632" s="178" t="s">
        <v>1592</v>
      </c>
      <c r="B1632" t="s">
        <v>332</v>
      </c>
      <c r="C1632" t="s">
        <v>1470</v>
      </c>
      <c r="D1632" t="s">
        <v>1380</v>
      </c>
      <c r="E1632" s="38">
        <v>-2144.8325285828259</v>
      </c>
      <c r="F1632">
        <v>1588</v>
      </c>
      <c r="G1632">
        <v>999</v>
      </c>
      <c r="H1632" s="112">
        <v>-589</v>
      </c>
      <c r="I1632" s="51"/>
    </row>
    <row r="1633" spans="1:9" x14ac:dyDescent="0.3">
      <c r="A1633" s="178" t="s">
        <v>11435</v>
      </c>
      <c r="B1633" t="s">
        <v>11579</v>
      </c>
      <c r="C1633" t="s">
        <v>1372</v>
      </c>
      <c r="D1633" t="s">
        <v>1380</v>
      </c>
      <c r="E1633" s="38">
        <v>-2144.8325285828259</v>
      </c>
      <c r="F1633">
        <v>1588</v>
      </c>
      <c r="G1633">
        <v>999</v>
      </c>
      <c r="H1633" s="112">
        <v>-589</v>
      </c>
      <c r="I1633" s="51"/>
    </row>
    <row r="1634" spans="1:9" x14ac:dyDescent="0.3">
      <c r="A1634" t="s">
        <v>12047</v>
      </c>
      <c r="B1634" t="s">
        <v>11505</v>
      </c>
      <c r="C1634" t="s">
        <v>1565</v>
      </c>
      <c r="D1634" t="s">
        <v>1380</v>
      </c>
      <c r="E1634" s="38">
        <v>-2144.8325285828259</v>
      </c>
      <c r="F1634">
        <v>1588</v>
      </c>
      <c r="G1634">
        <v>999</v>
      </c>
      <c r="H1634" s="112">
        <v>-589</v>
      </c>
      <c r="I1634" s="51"/>
    </row>
    <row r="1635" spans="1:9" x14ac:dyDescent="0.3">
      <c r="A1635" s="265" t="s">
        <v>13675</v>
      </c>
      <c r="B1635" s="260" t="s">
        <v>11616</v>
      </c>
      <c r="C1635" s="260" t="s">
        <v>1449</v>
      </c>
      <c r="D1635" s="260" t="s">
        <v>1380</v>
      </c>
      <c r="E1635" s="261">
        <v>-2144.8325285828259</v>
      </c>
      <c r="F1635" s="260">
        <v>1588</v>
      </c>
      <c r="G1635" s="260">
        <v>999</v>
      </c>
      <c r="H1635" s="112">
        <v>-589</v>
      </c>
      <c r="I1635" s="51"/>
    </row>
    <row r="1636" spans="1:9" x14ac:dyDescent="0.3">
      <c r="A1636" s="178" t="s">
        <v>5215</v>
      </c>
      <c r="B1636" t="s">
        <v>1288</v>
      </c>
      <c r="C1636" t="s">
        <v>1553</v>
      </c>
      <c r="D1636" t="s">
        <v>1380</v>
      </c>
      <c r="E1636" s="38">
        <v>-2144.8325285828259</v>
      </c>
      <c r="F1636">
        <v>1588</v>
      </c>
      <c r="G1636">
        <v>999</v>
      </c>
      <c r="H1636" s="112">
        <v>-589</v>
      </c>
      <c r="I1636" s="51"/>
    </row>
    <row r="1637" spans="1:9" x14ac:dyDescent="0.3">
      <c r="A1637" s="178" t="s">
        <v>1653</v>
      </c>
      <c r="B1637" t="s">
        <v>585</v>
      </c>
      <c r="C1637" t="s">
        <v>1416</v>
      </c>
      <c r="D1637" t="s">
        <v>1380</v>
      </c>
      <c r="E1637" s="38">
        <v>-2144.8325285828259</v>
      </c>
      <c r="F1637">
        <v>1588</v>
      </c>
      <c r="G1637">
        <v>999</v>
      </c>
      <c r="H1637" s="112">
        <v>-589</v>
      </c>
      <c r="I1637" s="51"/>
    </row>
    <row r="1638" spans="1:9" x14ac:dyDescent="0.3">
      <c r="A1638" s="178" t="s">
        <v>1698</v>
      </c>
      <c r="B1638" t="s">
        <v>222</v>
      </c>
      <c r="C1638" t="s">
        <v>3591</v>
      </c>
      <c r="D1638" t="s">
        <v>1380</v>
      </c>
      <c r="E1638" s="38">
        <v>-2144.8325285828259</v>
      </c>
      <c r="F1638">
        <v>1588</v>
      </c>
      <c r="G1638">
        <v>999</v>
      </c>
      <c r="H1638" s="112">
        <v>-589</v>
      </c>
      <c r="I1638" s="51"/>
    </row>
    <row r="1639" spans="1:9" x14ac:dyDescent="0.3">
      <c r="A1639" t="s">
        <v>1743</v>
      </c>
      <c r="B1639" t="s">
        <v>355</v>
      </c>
      <c r="C1639" t="s">
        <v>1416</v>
      </c>
      <c r="D1639" t="s">
        <v>1380</v>
      </c>
      <c r="E1639" s="38">
        <v>-2144.8325285828259</v>
      </c>
      <c r="F1639">
        <v>1588</v>
      </c>
      <c r="G1639">
        <v>999</v>
      </c>
      <c r="H1639" s="112">
        <v>-589</v>
      </c>
      <c r="I1639" s="51"/>
    </row>
    <row r="1640" spans="1:9" x14ac:dyDescent="0.3">
      <c r="A1640" s="178" t="s">
        <v>9167</v>
      </c>
      <c r="B1640" t="s">
        <v>9168</v>
      </c>
      <c r="C1640" t="s">
        <v>3591</v>
      </c>
      <c r="D1640" t="s">
        <v>1380</v>
      </c>
      <c r="E1640" s="38">
        <v>-2144.8325285828259</v>
      </c>
      <c r="F1640">
        <v>1588</v>
      </c>
      <c r="G1640">
        <v>999</v>
      </c>
      <c r="H1640" s="112">
        <v>-589</v>
      </c>
      <c r="I1640" s="51"/>
    </row>
    <row r="1641" spans="1:9" x14ac:dyDescent="0.3">
      <c r="A1641" s="178" t="s">
        <v>14943</v>
      </c>
      <c r="B1641" t="s">
        <v>14305</v>
      </c>
      <c r="C1641" t="s">
        <v>1509</v>
      </c>
      <c r="D1641" t="s">
        <v>1380</v>
      </c>
      <c r="E1641" s="38">
        <v>-2144.8325285828259</v>
      </c>
      <c r="F1641">
        <v>1588</v>
      </c>
      <c r="G1641">
        <v>999</v>
      </c>
      <c r="H1641" s="112">
        <v>-589</v>
      </c>
      <c r="I1641" s="51"/>
    </row>
    <row r="1642" spans="1:9" x14ac:dyDescent="0.3">
      <c r="A1642" s="178" t="s">
        <v>15818</v>
      </c>
      <c r="B1642" t="s">
        <v>14321</v>
      </c>
      <c r="C1642" t="s">
        <v>1437</v>
      </c>
      <c r="D1642" t="s">
        <v>1380</v>
      </c>
      <c r="E1642" s="38">
        <v>-2144.8325285828259</v>
      </c>
      <c r="F1642">
        <v>1588</v>
      </c>
      <c r="G1642">
        <v>999</v>
      </c>
      <c r="H1642" s="112">
        <v>-589</v>
      </c>
      <c r="I1642" s="51"/>
    </row>
    <row r="1643" spans="1:9" x14ac:dyDescent="0.3">
      <c r="A1643" s="178" t="s">
        <v>15833</v>
      </c>
      <c r="B1643" t="s">
        <v>14332</v>
      </c>
      <c r="C1643" t="s">
        <v>1526</v>
      </c>
      <c r="D1643" t="s">
        <v>1380</v>
      </c>
      <c r="E1643" s="38">
        <v>-2144.8325285828259</v>
      </c>
      <c r="F1643">
        <v>1588</v>
      </c>
      <c r="G1643">
        <v>999</v>
      </c>
      <c r="H1643" s="112">
        <v>-589</v>
      </c>
      <c r="I1643" s="51"/>
    </row>
    <row r="1644" spans="1:9" x14ac:dyDescent="0.3">
      <c r="A1644" s="65" t="s">
        <v>1846</v>
      </c>
      <c r="B1644" t="s">
        <v>250</v>
      </c>
      <c r="C1644" t="s">
        <v>3591</v>
      </c>
      <c r="D1644" t="s">
        <v>1380</v>
      </c>
      <c r="E1644" s="38">
        <v>-2144.8325285828259</v>
      </c>
      <c r="F1644">
        <v>1588</v>
      </c>
      <c r="G1644">
        <v>999</v>
      </c>
      <c r="H1644" s="112">
        <v>-589</v>
      </c>
      <c r="I1644" s="51"/>
    </row>
    <row r="1645" spans="1:9" x14ac:dyDescent="0.3">
      <c r="A1645" s="178" t="s">
        <v>8164</v>
      </c>
      <c r="B1645" t="s">
        <v>8496</v>
      </c>
      <c r="C1645" t="s">
        <v>3591</v>
      </c>
      <c r="D1645" t="s">
        <v>1380</v>
      </c>
      <c r="E1645" s="38">
        <v>-2144.8325285828259</v>
      </c>
      <c r="F1645">
        <v>1588</v>
      </c>
      <c r="G1645">
        <v>999</v>
      </c>
      <c r="H1645" s="112">
        <v>-589</v>
      </c>
      <c r="I1645" s="51"/>
    </row>
    <row r="1646" spans="1:9" x14ac:dyDescent="0.3">
      <c r="A1646" s="178" t="s">
        <v>11143</v>
      </c>
      <c r="B1646" t="s">
        <v>11144</v>
      </c>
      <c r="C1646" t="s">
        <v>1416</v>
      </c>
      <c r="D1646" t="s">
        <v>1380</v>
      </c>
      <c r="E1646" s="38">
        <v>-2144.8325285828259</v>
      </c>
      <c r="F1646">
        <v>1588</v>
      </c>
      <c r="G1646">
        <v>999</v>
      </c>
      <c r="H1646" s="112">
        <v>-589</v>
      </c>
      <c r="I1646" s="51"/>
    </row>
    <row r="1647" spans="1:9" x14ac:dyDescent="0.3">
      <c r="A1647" s="178" t="s">
        <v>15915</v>
      </c>
      <c r="B1647" t="s">
        <v>15916</v>
      </c>
      <c r="C1647" t="s">
        <v>1481</v>
      </c>
      <c r="D1647" t="s">
        <v>1380</v>
      </c>
      <c r="E1647" s="38">
        <v>-2144.8325285828259</v>
      </c>
      <c r="F1647">
        <v>1588</v>
      </c>
      <c r="G1647">
        <v>999</v>
      </c>
      <c r="H1647" s="112">
        <v>-589</v>
      </c>
      <c r="I1647" s="51"/>
    </row>
    <row r="1648" spans="1:9" x14ac:dyDescent="0.3">
      <c r="A1648" t="s">
        <v>8169</v>
      </c>
      <c r="B1648" t="s">
        <v>8547</v>
      </c>
      <c r="C1648" t="s">
        <v>3591</v>
      </c>
      <c r="D1648" t="s">
        <v>1380</v>
      </c>
      <c r="E1648" s="38">
        <v>-2144.8325285828259</v>
      </c>
      <c r="F1648">
        <v>1588</v>
      </c>
      <c r="G1648">
        <v>999</v>
      </c>
      <c r="H1648" s="112">
        <v>-589</v>
      </c>
      <c r="I1648" s="51"/>
    </row>
    <row r="1649" spans="1:9" x14ac:dyDescent="0.3">
      <c r="A1649" s="178" t="s">
        <v>1999</v>
      </c>
      <c r="B1649" t="s">
        <v>68</v>
      </c>
      <c r="C1649" t="s">
        <v>1398</v>
      </c>
      <c r="D1649" t="s">
        <v>1380</v>
      </c>
      <c r="E1649" s="38">
        <v>-2144.8325285828259</v>
      </c>
      <c r="F1649">
        <v>1588</v>
      </c>
      <c r="G1649">
        <v>999</v>
      </c>
      <c r="H1649" s="112">
        <v>-589</v>
      </c>
      <c r="I1649" s="51"/>
    </row>
    <row r="1650" spans="1:9" x14ac:dyDescent="0.3">
      <c r="A1650" t="s">
        <v>2023</v>
      </c>
      <c r="B1650" t="s">
        <v>87</v>
      </c>
      <c r="C1650" t="s">
        <v>1437</v>
      </c>
      <c r="D1650" t="s">
        <v>1380</v>
      </c>
      <c r="E1650" s="38">
        <v>-2144.8325285828259</v>
      </c>
      <c r="F1650">
        <v>1588</v>
      </c>
      <c r="G1650">
        <v>999</v>
      </c>
      <c r="H1650" s="112">
        <v>-589</v>
      </c>
      <c r="I1650" s="51"/>
    </row>
    <row r="1651" spans="1:9" x14ac:dyDescent="0.3">
      <c r="A1651" t="s">
        <v>8170</v>
      </c>
      <c r="B1651" t="s">
        <v>8563</v>
      </c>
      <c r="C1651" t="s">
        <v>3591</v>
      </c>
      <c r="D1651" t="s">
        <v>1380</v>
      </c>
      <c r="E1651" s="38">
        <v>-2144.8325285828259</v>
      </c>
      <c r="F1651">
        <v>1588</v>
      </c>
      <c r="G1651">
        <v>999</v>
      </c>
      <c r="H1651" s="112">
        <v>-589</v>
      </c>
      <c r="I1651" s="51"/>
    </row>
    <row r="1652" spans="1:9" x14ac:dyDescent="0.3">
      <c r="A1652" s="178" t="s">
        <v>15975</v>
      </c>
      <c r="B1652" t="s">
        <v>15437</v>
      </c>
      <c r="C1652" t="s">
        <v>1413</v>
      </c>
      <c r="D1652" t="s">
        <v>1380</v>
      </c>
      <c r="E1652" s="38">
        <v>-2144.8325285828259</v>
      </c>
      <c r="F1652">
        <v>1588</v>
      </c>
      <c r="G1652">
        <v>999</v>
      </c>
      <c r="H1652" s="112">
        <v>-589</v>
      </c>
      <c r="I1652" s="51"/>
    </row>
    <row r="1653" spans="1:9" x14ac:dyDescent="0.3">
      <c r="A1653" s="178" t="s">
        <v>14093</v>
      </c>
      <c r="B1653" t="s">
        <v>14025</v>
      </c>
      <c r="C1653" t="s">
        <v>3591</v>
      </c>
      <c r="D1653" t="s">
        <v>1380</v>
      </c>
      <c r="E1653" s="38">
        <v>-2144.8325285828259</v>
      </c>
      <c r="F1653">
        <v>1588</v>
      </c>
      <c r="G1653">
        <v>999</v>
      </c>
      <c r="H1653" s="112">
        <v>-589</v>
      </c>
      <c r="I1653" s="51"/>
    </row>
    <row r="1654" spans="1:9" x14ac:dyDescent="0.3">
      <c r="A1654" s="178" t="s">
        <v>14098</v>
      </c>
      <c r="B1654" t="s">
        <v>14099</v>
      </c>
      <c r="C1654" t="s">
        <v>1383</v>
      </c>
      <c r="D1654" t="s">
        <v>1380</v>
      </c>
      <c r="E1654" s="38">
        <v>-2144.8325285828259</v>
      </c>
      <c r="F1654">
        <v>1588</v>
      </c>
      <c r="G1654">
        <v>999</v>
      </c>
      <c r="H1654" s="112">
        <v>-589</v>
      </c>
      <c r="I1654" s="51"/>
    </row>
    <row r="1655" spans="1:9" x14ac:dyDescent="0.3">
      <c r="A1655" s="178" t="s">
        <v>2087</v>
      </c>
      <c r="B1655" t="s">
        <v>414</v>
      </c>
      <c r="C1655" t="s">
        <v>3591</v>
      </c>
      <c r="D1655" t="s">
        <v>1380</v>
      </c>
      <c r="E1655" s="38">
        <v>-2144.8325285828259</v>
      </c>
      <c r="F1655">
        <v>1588</v>
      </c>
      <c r="G1655">
        <v>999</v>
      </c>
      <c r="H1655" s="112">
        <v>-589</v>
      </c>
      <c r="I1655" s="51"/>
    </row>
    <row r="1656" spans="1:9" x14ac:dyDescent="0.3">
      <c r="A1656" s="178" t="s">
        <v>2095</v>
      </c>
      <c r="B1656" t="s">
        <v>642</v>
      </c>
      <c r="C1656" t="s">
        <v>1481</v>
      </c>
      <c r="D1656" t="s">
        <v>1380</v>
      </c>
      <c r="E1656" s="38">
        <v>-2144.8325285828259</v>
      </c>
      <c r="F1656">
        <v>1588</v>
      </c>
      <c r="G1656">
        <v>999</v>
      </c>
      <c r="H1656" s="112">
        <v>-589</v>
      </c>
      <c r="I1656" s="51"/>
    </row>
    <row r="1657" spans="1:9" x14ac:dyDescent="0.3">
      <c r="A1657" s="178" t="s">
        <v>8174</v>
      </c>
      <c r="B1657" t="s">
        <v>8600</v>
      </c>
      <c r="C1657" t="s">
        <v>1553</v>
      </c>
      <c r="D1657" t="s">
        <v>1380</v>
      </c>
      <c r="E1657" s="38">
        <v>-2144.8325285828259</v>
      </c>
      <c r="F1657">
        <v>1588</v>
      </c>
      <c r="G1657">
        <v>999</v>
      </c>
      <c r="H1657" s="112">
        <v>-589</v>
      </c>
      <c r="I1657" s="51"/>
    </row>
    <row r="1658" spans="1:9" x14ac:dyDescent="0.3">
      <c r="A1658" s="65" t="s">
        <v>13746</v>
      </c>
      <c r="B1658" t="s">
        <v>11559</v>
      </c>
      <c r="C1658" t="s">
        <v>1430</v>
      </c>
      <c r="D1658" t="s">
        <v>1380</v>
      </c>
      <c r="E1658" s="38">
        <v>-2144.8325285828259</v>
      </c>
      <c r="F1658">
        <v>1588</v>
      </c>
      <c r="G1658">
        <v>999</v>
      </c>
      <c r="H1658" s="112">
        <v>-589</v>
      </c>
      <c r="I1658" s="51"/>
    </row>
    <row r="1659" spans="1:9" x14ac:dyDescent="0.3">
      <c r="A1659" s="178" t="s">
        <v>20318</v>
      </c>
      <c r="B1659" t="s">
        <v>20319</v>
      </c>
      <c r="C1659" t="s">
        <v>1405</v>
      </c>
      <c r="D1659" t="s">
        <v>1380</v>
      </c>
      <c r="E1659" s="38">
        <v>-2144.8325285828259</v>
      </c>
      <c r="F1659">
        <v>1588</v>
      </c>
      <c r="G1659">
        <v>750.57</v>
      </c>
      <c r="H1659" s="112">
        <v>-837.43</v>
      </c>
      <c r="I1659" s="51"/>
    </row>
    <row r="1660" spans="1:9" x14ac:dyDescent="0.3">
      <c r="A1660" t="s">
        <v>12699</v>
      </c>
      <c r="B1660" t="s">
        <v>11480</v>
      </c>
      <c r="C1660" t="s">
        <v>3591</v>
      </c>
      <c r="D1660" t="s">
        <v>1380</v>
      </c>
      <c r="E1660" s="38">
        <v>-2144.8325285828259</v>
      </c>
      <c r="F1660">
        <v>1588</v>
      </c>
      <c r="G1660">
        <v>999</v>
      </c>
      <c r="H1660" s="112">
        <v>-589</v>
      </c>
      <c r="I1660" s="51"/>
    </row>
    <row r="1661" spans="1:9" x14ac:dyDescent="0.3">
      <c r="A1661" s="178" t="s">
        <v>2214</v>
      </c>
      <c r="B1661" t="s">
        <v>105</v>
      </c>
      <c r="C1661" t="s">
        <v>1389</v>
      </c>
      <c r="D1661" t="s">
        <v>1380</v>
      </c>
      <c r="E1661" s="38">
        <v>-2144.8325285828259</v>
      </c>
      <c r="F1661">
        <v>1588</v>
      </c>
      <c r="G1661">
        <v>999</v>
      </c>
      <c r="H1661" s="112">
        <v>-589</v>
      </c>
      <c r="I1661" s="51"/>
    </row>
    <row r="1662" spans="1:9" x14ac:dyDescent="0.3">
      <c r="A1662" t="s">
        <v>8182</v>
      </c>
      <c r="B1662" t="s">
        <v>8643</v>
      </c>
      <c r="C1662" t="s">
        <v>1398</v>
      </c>
      <c r="D1662" t="s">
        <v>1380</v>
      </c>
      <c r="E1662" s="38">
        <v>-2144.8325285828259</v>
      </c>
      <c r="F1662">
        <v>1588</v>
      </c>
      <c r="G1662">
        <v>750.82</v>
      </c>
      <c r="H1662" s="112">
        <v>-837.18</v>
      </c>
      <c r="I1662" s="51"/>
    </row>
    <row r="1663" spans="1:9" x14ac:dyDescent="0.3">
      <c r="A1663" s="178" t="s">
        <v>14914</v>
      </c>
      <c r="B1663" t="s">
        <v>14682</v>
      </c>
      <c r="C1663" t="s">
        <v>1372</v>
      </c>
      <c r="D1663" t="s">
        <v>1380</v>
      </c>
      <c r="E1663" s="38">
        <v>-2144.8325285828259</v>
      </c>
      <c r="F1663">
        <v>1588</v>
      </c>
      <c r="G1663">
        <v>999</v>
      </c>
      <c r="H1663" s="112">
        <v>-589</v>
      </c>
      <c r="I1663" s="51"/>
    </row>
    <row r="1664" spans="1:9" x14ac:dyDescent="0.3">
      <c r="A1664" t="s">
        <v>2300</v>
      </c>
      <c r="B1664" t="s">
        <v>551</v>
      </c>
      <c r="C1664" t="s">
        <v>3591</v>
      </c>
      <c r="D1664" t="s">
        <v>1380</v>
      </c>
      <c r="E1664" s="38">
        <v>-2144.8325285828259</v>
      </c>
      <c r="F1664">
        <v>1588</v>
      </c>
      <c r="G1664">
        <v>999</v>
      </c>
      <c r="H1664" s="112">
        <v>-589</v>
      </c>
      <c r="I1664" s="51"/>
    </row>
    <row r="1665" spans="1:9" x14ac:dyDescent="0.3">
      <c r="A1665" t="s">
        <v>12435</v>
      </c>
      <c r="B1665" t="s">
        <v>11593</v>
      </c>
      <c r="C1665" t="s">
        <v>1446</v>
      </c>
      <c r="D1665" t="s">
        <v>1380</v>
      </c>
      <c r="E1665" s="38">
        <v>-2144.8325285828259</v>
      </c>
      <c r="F1665">
        <v>1588</v>
      </c>
      <c r="G1665">
        <v>999</v>
      </c>
      <c r="H1665" s="112">
        <v>-589</v>
      </c>
      <c r="I1665" s="51"/>
    </row>
    <row r="1666" spans="1:9" x14ac:dyDescent="0.3">
      <c r="A1666" s="178" t="s">
        <v>8185</v>
      </c>
      <c r="B1666" t="s">
        <v>8680</v>
      </c>
      <c r="C1666" t="s">
        <v>3591</v>
      </c>
      <c r="D1666" t="s">
        <v>1380</v>
      </c>
      <c r="E1666" s="38">
        <v>-2144.8325285828259</v>
      </c>
      <c r="F1666">
        <v>1588</v>
      </c>
      <c r="G1666">
        <v>999</v>
      </c>
      <c r="H1666" s="112">
        <v>-589</v>
      </c>
      <c r="I1666" s="51"/>
    </row>
    <row r="1667" spans="1:9" x14ac:dyDescent="0.3">
      <c r="A1667" t="s">
        <v>2343</v>
      </c>
      <c r="B1667" t="s">
        <v>592</v>
      </c>
      <c r="C1667" t="s">
        <v>3591</v>
      </c>
      <c r="D1667" t="s">
        <v>1380</v>
      </c>
      <c r="E1667" s="38">
        <v>-2144.8325285828259</v>
      </c>
      <c r="F1667">
        <v>1588</v>
      </c>
      <c r="G1667">
        <v>999</v>
      </c>
      <c r="H1667" s="112">
        <v>-589</v>
      </c>
      <c r="I1667" s="51"/>
    </row>
    <row r="1668" spans="1:9" x14ac:dyDescent="0.3">
      <c r="A1668" s="178" t="s">
        <v>11447</v>
      </c>
      <c r="B1668" t="s">
        <v>12570</v>
      </c>
      <c r="C1668" t="s">
        <v>3591</v>
      </c>
      <c r="D1668" t="s">
        <v>1380</v>
      </c>
      <c r="E1668" s="38">
        <v>-2144.8325285828259</v>
      </c>
      <c r="F1668">
        <v>1588</v>
      </c>
      <c r="G1668">
        <v>999</v>
      </c>
      <c r="H1668" s="112">
        <v>-589</v>
      </c>
      <c r="I1668" s="51"/>
    </row>
    <row r="1669" spans="1:9" x14ac:dyDescent="0.3">
      <c r="A1669" t="s">
        <v>13778</v>
      </c>
      <c r="B1669" t="s">
        <v>12958</v>
      </c>
      <c r="C1669" t="s">
        <v>1416</v>
      </c>
      <c r="D1669" t="s">
        <v>1380</v>
      </c>
      <c r="E1669" s="38">
        <v>-2144.8325285828259</v>
      </c>
      <c r="F1669">
        <v>1588</v>
      </c>
      <c r="G1669">
        <v>999</v>
      </c>
      <c r="H1669" s="112">
        <v>-589</v>
      </c>
      <c r="I1669" s="51"/>
    </row>
    <row r="1670" spans="1:9" x14ac:dyDescent="0.3">
      <c r="A1670" s="213" t="s">
        <v>16245</v>
      </c>
      <c r="B1670" t="s">
        <v>14673</v>
      </c>
      <c r="C1670" t="s">
        <v>1416</v>
      </c>
      <c r="D1670" t="s">
        <v>1380</v>
      </c>
      <c r="E1670" s="38">
        <v>-2144.8325285828259</v>
      </c>
      <c r="F1670">
        <v>1588</v>
      </c>
      <c r="G1670">
        <v>999</v>
      </c>
      <c r="H1670" s="112">
        <v>-589</v>
      </c>
      <c r="I1670" s="51"/>
    </row>
    <row r="1671" spans="1:9" x14ac:dyDescent="0.3">
      <c r="A1671" s="118" t="s">
        <v>2419</v>
      </c>
      <c r="B1671" t="s">
        <v>175</v>
      </c>
      <c r="C1671" t="s">
        <v>1470</v>
      </c>
      <c r="D1671" t="s">
        <v>1380</v>
      </c>
      <c r="E1671" s="38">
        <v>-2144.8325285828259</v>
      </c>
      <c r="F1671">
        <v>1588</v>
      </c>
      <c r="G1671">
        <v>999</v>
      </c>
      <c r="H1671" s="112">
        <v>-589</v>
      </c>
      <c r="I1671" s="51"/>
    </row>
    <row r="1672" spans="1:9" x14ac:dyDescent="0.3">
      <c r="A1672" s="178" t="s">
        <v>14597</v>
      </c>
      <c r="B1672" t="s">
        <v>14598</v>
      </c>
      <c r="C1672" t="s">
        <v>1565</v>
      </c>
      <c r="D1672" t="s">
        <v>1380</v>
      </c>
      <c r="E1672" s="38">
        <v>-2144.8325285828259</v>
      </c>
      <c r="F1672">
        <v>1588</v>
      </c>
      <c r="G1672">
        <v>999</v>
      </c>
      <c r="H1672" s="112">
        <v>-589</v>
      </c>
      <c r="I1672" s="51"/>
    </row>
    <row r="1673" spans="1:9" x14ac:dyDescent="0.3">
      <c r="A1673" t="s">
        <v>8190</v>
      </c>
      <c r="B1673" t="s">
        <v>8736</v>
      </c>
      <c r="C1673" t="s">
        <v>1464</v>
      </c>
      <c r="D1673" t="s">
        <v>1380</v>
      </c>
      <c r="E1673" s="38">
        <v>-2144.8325285828259</v>
      </c>
      <c r="F1673">
        <v>1588</v>
      </c>
      <c r="G1673">
        <v>999</v>
      </c>
      <c r="H1673" s="112">
        <v>-589</v>
      </c>
      <c r="I1673" s="51"/>
    </row>
    <row r="1674" spans="1:9" x14ac:dyDescent="0.3">
      <c r="A1674" s="178" t="s">
        <v>20242</v>
      </c>
      <c r="B1674" t="s">
        <v>20243</v>
      </c>
      <c r="C1674" t="s">
        <v>1439</v>
      </c>
      <c r="D1674" t="s">
        <v>1380</v>
      </c>
      <c r="E1674" s="38">
        <v>-2144.8325285828259</v>
      </c>
      <c r="F1674">
        <v>1588</v>
      </c>
      <c r="G1674">
        <v>645.42999999999995</v>
      </c>
      <c r="H1674" s="112">
        <v>-942.57</v>
      </c>
      <c r="I1674" s="51"/>
    </row>
    <row r="1675" spans="1:9" x14ac:dyDescent="0.3">
      <c r="A1675" s="178" t="s">
        <v>8192</v>
      </c>
      <c r="B1675" t="s">
        <v>8757</v>
      </c>
      <c r="C1675" t="s">
        <v>1398</v>
      </c>
      <c r="D1675" t="s">
        <v>1380</v>
      </c>
      <c r="E1675" s="38">
        <v>-2144.8325285828259</v>
      </c>
      <c r="F1675">
        <v>1588</v>
      </c>
      <c r="G1675">
        <v>999</v>
      </c>
      <c r="H1675" s="112">
        <v>-589</v>
      </c>
      <c r="I1675" s="51"/>
    </row>
    <row r="1676" spans="1:9" x14ac:dyDescent="0.3">
      <c r="A1676" s="178" t="s">
        <v>2557</v>
      </c>
      <c r="B1676" t="s">
        <v>492</v>
      </c>
      <c r="C1676" t="s">
        <v>1402</v>
      </c>
      <c r="D1676" t="s">
        <v>1380</v>
      </c>
      <c r="E1676" s="38">
        <v>-2144.8325285828259</v>
      </c>
      <c r="F1676">
        <v>1588</v>
      </c>
      <c r="G1676">
        <v>999</v>
      </c>
      <c r="H1676" s="112">
        <v>-589</v>
      </c>
      <c r="I1676" s="51"/>
    </row>
    <row r="1677" spans="1:9" x14ac:dyDescent="0.3">
      <c r="A1677" s="265" t="s">
        <v>14120</v>
      </c>
      <c r="B1677" s="260" t="s">
        <v>14030</v>
      </c>
      <c r="C1677" s="260" t="s">
        <v>1398</v>
      </c>
      <c r="D1677" s="260" t="s">
        <v>1380</v>
      </c>
      <c r="E1677" s="261">
        <v>-2144.8325285828259</v>
      </c>
      <c r="F1677" s="260">
        <v>1588</v>
      </c>
      <c r="G1677" s="260">
        <v>999</v>
      </c>
      <c r="H1677" s="112">
        <v>-589</v>
      </c>
      <c r="I1677" s="51"/>
    </row>
    <row r="1678" spans="1:9" x14ac:dyDescent="0.3">
      <c r="A1678" t="s">
        <v>14617</v>
      </c>
      <c r="B1678" t="s">
        <v>14618</v>
      </c>
      <c r="C1678" t="s">
        <v>3591</v>
      </c>
      <c r="D1678" t="s">
        <v>1380</v>
      </c>
      <c r="E1678" s="38">
        <v>-2144.8325285828259</v>
      </c>
      <c r="F1678">
        <v>1588</v>
      </c>
      <c r="G1678">
        <v>999</v>
      </c>
      <c r="H1678" s="112">
        <v>-589</v>
      </c>
      <c r="I1678" s="51"/>
    </row>
    <row r="1679" spans="1:9" x14ac:dyDescent="0.3">
      <c r="A1679" t="s">
        <v>16423</v>
      </c>
      <c r="B1679" t="s">
        <v>16424</v>
      </c>
      <c r="C1679" t="s">
        <v>1413</v>
      </c>
      <c r="D1679" t="s">
        <v>1380</v>
      </c>
      <c r="E1679" s="38">
        <v>-2144.8325285828259</v>
      </c>
      <c r="F1679">
        <v>1588</v>
      </c>
      <c r="G1679">
        <v>999</v>
      </c>
      <c r="H1679" s="112">
        <v>-589</v>
      </c>
      <c r="I1679" s="51"/>
    </row>
    <row r="1680" spans="1:9" x14ac:dyDescent="0.3">
      <c r="A1680" s="178" t="s">
        <v>8198</v>
      </c>
      <c r="B1680" t="s">
        <v>8825</v>
      </c>
      <c r="C1680" t="s">
        <v>1379</v>
      </c>
      <c r="D1680" t="s">
        <v>1380</v>
      </c>
      <c r="E1680" s="38">
        <v>-2144.8325285828259</v>
      </c>
      <c r="F1680">
        <v>1588</v>
      </c>
      <c r="G1680">
        <v>999</v>
      </c>
      <c r="H1680" s="112">
        <v>-589</v>
      </c>
      <c r="I1680" s="51"/>
    </row>
    <row r="1681" spans="1:9" x14ac:dyDescent="0.3">
      <c r="A1681" s="178" t="s">
        <v>2731</v>
      </c>
      <c r="B1681" t="s">
        <v>295</v>
      </c>
      <c r="C1681" t="s">
        <v>3591</v>
      </c>
      <c r="D1681" t="s">
        <v>1380</v>
      </c>
      <c r="E1681" s="38">
        <v>-2144.8325285828259</v>
      </c>
      <c r="F1681">
        <v>1588</v>
      </c>
      <c r="G1681">
        <v>999</v>
      </c>
      <c r="H1681" s="112">
        <v>-589</v>
      </c>
      <c r="I1681" s="51"/>
    </row>
    <row r="1682" spans="1:9" x14ac:dyDescent="0.3">
      <c r="A1682" t="s">
        <v>2750</v>
      </c>
      <c r="B1682" t="s">
        <v>194</v>
      </c>
      <c r="C1682" t="s">
        <v>1509</v>
      </c>
      <c r="D1682" t="s">
        <v>1380</v>
      </c>
      <c r="E1682" s="38">
        <v>-2144.8325285828259</v>
      </c>
      <c r="F1682">
        <v>1588</v>
      </c>
      <c r="G1682">
        <v>999</v>
      </c>
      <c r="H1682" s="112">
        <v>-589</v>
      </c>
      <c r="I1682" s="51"/>
    </row>
    <row r="1683" spans="1:9" x14ac:dyDescent="0.3">
      <c r="A1683" t="s">
        <v>12303</v>
      </c>
      <c r="B1683" t="s">
        <v>11472</v>
      </c>
      <c r="C1683" t="s">
        <v>1413</v>
      </c>
      <c r="D1683" t="s">
        <v>1380</v>
      </c>
      <c r="E1683" s="38">
        <v>-2144.8325285828259</v>
      </c>
      <c r="F1683">
        <v>1588</v>
      </c>
      <c r="G1683">
        <v>999</v>
      </c>
      <c r="H1683" s="112">
        <v>-589</v>
      </c>
      <c r="I1683" s="51"/>
    </row>
    <row r="1684" spans="1:9" x14ac:dyDescent="0.3">
      <c r="A1684" t="s">
        <v>2769</v>
      </c>
      <c r="B1684" t="s">
        <v>262</v>
      </c>
      <c r="C1684" t="s">
        <v>1481</v>
      </c>
      <c r="D1684" t="s">
        <v>1380</v>
      </c>
      <c r="E1684" s="38">
        <v>-2144.8325285828259</v>
      </c>
      <c r="F1684">
        <v>1588</v>
      </c>
      <c r="G1684">
        <v>999</v>
      </c>
      <c r="H1684" s="112">
        <v>-589</v>
      </c>
      <c r="I1684" s="51"/>
    </row>
    <row r="1685" spans="1:9" x14ac:dyDescent="0.3">
      <c r="A1685" s="213" t="s">
        <v>14846</v>
      </c>
      <c r="B1685" t="s">
        <v>14320</v>
      </c>
      <c r="C1685" t="s">
        <v>1464</v>
      </c>
      <c r="D1685" t="s">
        <v>1380</v>
      </c>
      <c r="E1685" s="38">
        <v>-2144.8325285828259</v>
      </c>
      <c r="F1685">
        <v>1588</v>
      </c>
      <c r="G1685">
        <v>999</v>
      </c>
      <c r="H1685" s="112">
        <v>-589</v>
      </c>
      <c r="I1685" s="51"/>
    </row>
    <row r="1686" spans="1:9" x14ac:dyDescent="0.3">
      <c r="A1686" s="65" t="s">
        <v>11088</v>
      </c>
      <c r="B1686" t="s">
        <v>11089</v>
      </c>
      <c r="C1686" t="s">
        <v>1509</v>
      </c>
      <c r="D1686" t="s">
        <v>1380</v>
      </c>
      <c r="E1686" s="38">
        <v>-2144.8325285828259</v>
      </c>
      <c r="F1686">
        <v>1588</v>
      </c>
      <c r="G1686">
        <v>999</v>
      </c>
      <c r="H1686" s="112">
        <v>-589</v>
      </c>
      <c r="I1686" s="51"/>
    </row>
    <row r="1687" spans="1:9" x14ac:dyDescent="0.3">
      <c r="A1687" s="178" t="s">
        <v>2796</v>
      </c>
      <c r="B1687" t="s">
        <v>448</v>
      </c>
      <c r="C1687" t="s">
        <v>1434</v>
      </c>
      <c r="D1687" t="s">
        <v>1380</v>
      </c>
      <c r="E1687" s="38">
        <v>-2144.8325285828259</v>
      </c>
      <c r="F1687">
        <v>1588</v>
      </c>
      <c r="G1687">
        <v>999</v>
      </c>
      <c r="H1687" s="112">
        <v>-589</v>
      </c>
      <c r="I1687" s="51"/>
    </row>
    <row r="1688" spans="1:9" x14ac:dyDescent="0.3">
      <c r="A1688" t="s">
        <v>13838</v>
      </c>
      <c r="B1688" t="s">
        <v>13036</v>
      </c>
      <c r="C1688" t="s">
        <v>3591</v>
      </c>
      <c r="D1688" t="s">
        <v>1380</v>
      </c>
      <c r="E1688" s="38">
        <v>-2144.8325285828259</v>
      </c>
      <c r="F1688">
        <v>1588</v>
      </c>
      <c r="G1688">
        <v>999</v>
      </c>
      <c r="H1688" s="112">
        <v>-589</v>
      </c>
      <c r="I1688" s="51"/>
    </row>
    <row r="1689" spans="1:9" x14ac:dyDescent="0.3">
      <c r="A1689" t="s">
        <v>16571</v>
      </c>
      <c r="B1689" t="s">
        <v>15443</v>
      </c>
      <c r="C1689" t="s">
        <v>1405</v>
      </c>
      <c r="D1689" t="s">
        <v>1380</v>
      </c>
      <c r="E1689" s="38">
        <v>-2144.8325285828259</v>
      </c>
      <c r="F1689">
        <v>1588</v>
      </c>
      <c r="G1689">
        <v>999</v>
      </c>
      <c r="H1689" s="112">
        <v>-589</v>
      </c>
      <c r="I1689" s="51"/>
    </row>
    <row r="1690" spans="1:9" x14ac:dyDescent="0.3">
      <c r="A1690" t="s">
        <v>10973</v>
      </c>
      <c r="B1690" t="s">
        <v>10974</v>
      </c>
      <c r="C1690" t="s">
        <v>3591</v>
      </c>
      <c r="D1690" t="s">
        <v>1380</v>
      </c>
      <c r="E1690" s="38">
        <v>-2144.8325285828259</v>
      </c>
      <c r="F1690">
        <v>1588</v>
      </c>
      <c r="G1690">
        <v>999</v>
      </c>
      <c r="H1690" s="112">
        <v>-589</v>
      </c>
      <c r="I1690" s="51"/>
    </row>
    <row r="1691" spans="1:9" x14ac:dyDescent="0.3">
      <c r="A1691" t="s">
        <v>8213</v>
      </c>
      <c r="B1691" t="s">
        <v>8886</v>
      </c>
      <c r="C1691" t="s">
        <v>1398</v>
      </c>
      <c r="D1691" t="s">
        <v>1380</v>
      </c>
      <c r="E1691" s="38">
        <v>-2144.8325285828259</v>
      </c>
      <c r="F1691">
        <v>1588</v>
      </c>
      <c r="G1691">
        <v>999</v>
      </c>
      <c r="H1691" s="112">
        <v>-589</v>
      </c>
      <c r="I1691" s="51"/>
    </row>
    <row r="1692" spans="1:9" x14ac:dyDescent="0.3">
      <c r="A1692" s="178" t="s">
        <v>13845</v>
      </c>
      <c r="B1692" t="s">
        <v>11714</v>
      </c>
      <c r="C1692" t="s">
        <v>1386</v>
      </c>
      <c r="D1692" t="s">
        <v>1380</v>
      </c>
      <c r="E1692" s="38">
        <v>-2144.8325285828259</v>
      </c>
      <c r="F1692">
        <v>1588</v>
      </c>
      <c r="G1692">
        <v>999</v>
      </c>
      <c r="H1692" s="112">
        <v>-589</v>
      </c>
      <c r="I1692" s="51"/>
    </row>
    <row r="1693" spans="1:9" x14ac:dyDescent="0.3">
      <c r="A1693" t="s">
        <v>2892</v>
      </c>
      <c r="B1693" t="s">
        <v>456</v>
      </c>
      <c r="C1693" t="s">
        <v>3591</v>
      </c>
      <c r="D1693" t="s">
        <v>1380</v>
      </c>
      <c r="E1693" s="38">
        <v>-2144.8325285828259</v>
      </c>
      <c r="F1693">
        <v>1588</v>
      </c>
      <c r="G1693">
        <v>999</v>
      </c>
      <c r="H1693" s="112">
        <v>-589</v>
      </c>
      <c r="I1693" s="51"/>
    </row>
    <row r="1694" spans="1:9" x14ac:dyDescent="0.3">
      <c r="A1694" s="178" t="s">
        <v>2933</v>
      </c>
      <c r="B1694" t="s">
        <v>491</v>
      </c>
      <c r="C1694" t="s">
        <v>3591</v>
      </c>
      <c r="D1694" t="s">
        <v>1380</v>
      </c>
      <c r="E1694" s="38">
        <v>-2144.8325285828259</v>
      </c>
      <c r="F1694">
        <v>1588</v>
      </c>
      <c r="G1694">
        <v>999</v>
      </c>
      <c r="H1694" s="112">
        <v>-589</v>
      </c>
      <c r="I1694" s="51"/>
    </row>
    <row r="1695" spans="1:9" x14ac:dyDescent="0.3">
      <c r="A1695" s="65" t="s">
        <v>12687</v>
      </c>
      <c r="B1695" t="s">
        <v>11576</v>
      </c>
      <c r="C1695" t="s">
        <v>1565</v>
      </c>
      <c r="D1695" t="s">
        <v>1380</v>
      </c>
      <c r="E1695" s="38">
        <v>-2144.8325285828259</v>
      </c>
      <c r="F1695">
        <v>1588</v>
      </c>
      <c r="G1695">
        <v>999</v>
      </c>
      <c r="H1695" s="112">
        <v>-589</v>
      </c>
      <c r="I1695" s="51"/>
    </row>
    <row r="1696" spans="1:9" x14ac:dyDescent="0.3">
      <c r="A1696" s="178" t="s">
        <v>14861</v>
      </c>
      <c r="B1696" t="s">
        <v>14671</v>
      </c>
      <c r="C1696" t="s">
        <v>1437</v>
      </c>
      <c r="D1696" t="s">
        <v>1380</v>
      </c>
      <c r="E1696" s="38">
        <v>-2144.8325285828259</v>
      </c>
      <c r="F1696">
        <v>1588</v>
      </c>
      <c r="G1696">
        <v>999</v>
      </c>
      <c r="H1696" s="112">
        <v>-589</v>
      </c>
      <c r="I1696" s="51"/>
    </row>
    <row r="1697" spans="1:9" x14ac:dyDescent="0.3">
      <c r="A1697" s="65" t="s">
        <v>12255</v>
      </c>
      <c r="B1697" t="s">
        <v>11625</v>
      </c>
      <c r="C1697" t="s">
        <v>1383</v>
      </c>
      <c r="D1697" t="s">
        <v>1380</v>
      </c>
      <c r="E1697" s="38">
        <v>-2144.8325285828259</v>
      </c>
      <c r="F1697">
        <v>1588</v>
      </c>
      <c r="G1697">
        <v>999</v>
      </c>
      <c r="H1697" s="112">
        <v>-589</v>
      </c>
      <c r="I1697" s="51"/>
    </row>
    <row r="1698" spans="1:9" x14ac:dyDescent="0.3">
      <c r="A1698" t="s">
        <v>14638</v>
      </c>
      <c r="B1698" t="s">
        <v>11515</v>
      </c>
      <c r="C1698" t="s">
        <v>1437</v>
      </c>
      <c r="D1698" t="s">
        <v>1380</v>
      </c>
      <c r="E1698" s="38">
        <v>-2144.8325285828259</v>
      </c>
      <c r="F1698">
        <v>1588</v>
      </c>
      <c r="G1698">
        <v>749.64</v>
      </c>
      <c r="H1698" s="112">
        <v>-838.36</v>
      </c>
      <c r="I1698" s="51"/>
    </row>
    <row r="1699" spans="1:9" x14ac:dyDescent="0.3">
      <c r="A1699" t="s">
        <v>13864</v>
      </c>
      <c r="B1699" t="s">
        <v>11566</v>
      </c>
      <c r="C1699" t="s">
        <v>1383</v>
      </c>
      <c r="D1699" t="s">
        <v>1380</v>
      </c>
      <c r="E1699" s="38">
        <v>-2144.8325285828259</v>
      </c>
      <c r="F1699">
        <v>1588</v>
      </c>
      <c r="G1699">
        <v>999</v>
      </c>
      <c r="H1699" s="112">
        <v>-589</v>
      </c>
      <c r="I1699" s="51"/>
    </row>
    <row r="1700" spans="1:9" x14ac:dyDescent="0.3">
      <c r="A1700" s="178" t="s">
        <v>20312</v>
      </c>
      <c r="B1700" t="s">
        <v>20313</v>
      </c>
      <c r="C1700" t="s">
        <v>1531</v>
      </c>
      <c r="D1700" t="s">
        <v>1380</v>
      </c>
      <c r="E1700" s="38">
        <v>-2144.8325285828259</v>
      </c>
      <c r="F1700">
        <v>1588</v>
      </c>
      <c r="G1700">
        <v>999</v>
      </c>
      <c r="H1700" s="112">
        <v>-589</v>
      </c>
      <c r="I1700" s="51"/>
    </row>
    <row r="1701" spans="1:9" x14ac:dyDescent="0.3">
      <c r="A1701" s="65" t="s">
        <v>17618</v>
      </c>
      <c r="B1701" t="s">
        <v>17164</v>
      </c>
      <c r="C1701" t="s">
        <v>1392</v>
      </c>
      <c r="D1701" t="s">
        <v>1380</v>
      </c>
      <c r="E1701" s="38">
        <v>-2144.8325285828259</v>
      </c>
      <c r="F1701">
        <v>1588</v>
      </c>
      <c r="G1701">
        <v>598.36</v>
      </c>
      <c r="H1701" s="112">
        <v>-989.64</v>
      </c>
      <c r="I1701" s="51"/>
    </row>
    <row r="1702" spans="1:9" x14ac:dyDescent="0.3">
      <c r="A1702" s="178" t="s">
        <v>8221</v>
      </c>
      <c r="B1702" t="s">
        <v>8945</v>
      </c>
      <c r="C1702" t="s">
        <v>3591</v>
      </c>
      <c r="D1702" t="s">
        <v>1380</v>
      </c>
      <c r="E1702" s="38">
        <v>-2144.8325285828259</v>
      </c>
      <c r="F1702">
        <v>1588</v>
      </c>
      <c r="G1702">
        <v>999</v>
      </c>
      <c r="H1702" s="112">
        <v>-589</v>
      </c>
      <c r="I1702" s="51"/>
    </row>
    <row r="1703" spans="1:9" x14ac:dyDescent="0.3">
      <c r="A1703" t="s">
        <v>3080</v>
      </c>
      <c r="B1703" t="s">
        <v>294</v>
      </c>
      <c r="C1703" t="s">
        <v>1526</v>
      </c>
      <c r="D1703" t="s">
        <v>1380</v>
      </c>
      <c r="E1703" s="38">
        <v>-2144.8325285828259</v>
      </c>
      <c r="F1703">
        <v>1588</v>
      </c>
      <c r="G1703">
        <v>999</v>
      </c>
      <c r="H1703" s="112">
        <v>-589</v>
      </c>
      <c r="I1703" s="51"/>
    </row>
    <row r="1704" spans="1:9" x14ac:dyDescent="0.3">
      <c r="A1704" s="178" t="s">
        <v>3522</v>
      </c>
      <c r="B1704" t="s">
        <v>58</v>
      </c>
      <c r="C1704" t="s">
        <v>1434</v>
      </c>
      <c r="D1704" t="s">
        <v>1380</v>
      </c>
      <c r="E1704" s="38">
        <v>-2144.8325285828259</v>
      </c>
      <c r="F1704">
        <v>1588</v>
      </c>
      <c r="G1704">
        <v>999</v>
      </c>
      <c r="H1704" s="112">
        <v>-589</v>
      </c>
      <c r="I1704" s="51"/>
    </row>
    <row r="1705" spans="1:9" x14ac:dyDescent="0.3">
      <c r="A1705" t="s">
        <v>6312</v>
      </c>
      <c r="B1705" t="s">
        <v>1309</v>
      </c>
      <c r="C1705" t="s">
        <v>1386</v>
      </c>
      <c r="D1705" t="s">
        <v>1380</v>
      </c>
      <c r="E1705" s="38">
        <v>-2144.8325285828259</v>
      </c>
      <c r="F1705">
        <v>1588</v>
      </c>
      <c r="G1705">
        <v>999</v>
      </c>
      <c r="H1705" s="112">
        <v>-589</v>
      </c>
      <c r="I1705" s="51"/>
    </row>
    <row r="1706" spans="1:9" x14ac:dyDescent="0.3">
      <c r="A1706" t="s">
        <v>11074</v>
      </c>
      <c r="B1706" t="s">
        <v>11075</v>
      </c>
      <c r="C1706" t="s">
        <v>3591</v>
      </c>
      <c r="D1706" t="s">
        <v>1380</v>
      </c>
      <c r="E1706" s="38">
        <v>-2144.8325285828259</v>
      </c>
      <c r="F1706">
        <v>1588</v>
      </c>
      <c r="G1706">
        <v>999</v>
      </c>
      <c r="H1706" s="112">
        <v>-589</v>
      </c>
      <c r="I1706" s="51"/>
    </row>
    <row r="1707" spans="1:9" x14ac:dyDescent="0.3">
      <c r="A1707" s="178" t="s">
        <v>8230</v>
      </c>
      <c r="B1707" t="s">
        <v>9004</v>
      </c>
      <c r="C1707" t="s">
        <v>1434</v>
      </c>
      <c r="D1707" t="s">
        <v>1380</v>
      </c>
      <c r="E1707" s="38">
        <v>-2144.8325285828259</v>
      </c>
      <c r="F1707">
        <v>1588</v>
      </c>
      <c r="G1707">
        <v>999</v>
      </c>
      <c r="H1707" s="112">
        <v>-589</v>
      </c>
      <c r="I1707" s="51"/>
    </row>
    <row r="1708" spans="1:9" x14ac:dyDescent="0.3">
      <c r="A1708" s="178" t="s">
        <v>11013</v>
      </c>
      <c r="B1708" t="s">
        <v>11014</v>
      </c>
      <c r="C1708" t="s">
        <v>1398</v>
      </c>
      <c r="D1708" t="s">
        <v>1380</v>
      </c>
      <c r="E1708" s="38">
        <v>-2144.8325285828259</v>
      </c>
      <c r="F1708">
        <v>1588</v>
      </c>
      <c r="G1708">
        <v>999</v>
      </c>
      <c r="H1708" s="112">
        <v>-589</v>
      </c>
      <c r="I1708" s="51"/>
    </row>
    <row r="1709" spans="1:9" x14ac:dyDescent="0.3">
      <c r="A1709" t="s">
        <v>12769</v>
      </c>
      <c r="B1709" t="s">
        <v>11552</v>
      </c>
      <c r="C1709" t="s">
        <v>1416</v>
      </c>
      <c r="D1709" t="s">
        <v>1380</v>
      </c>
      <c r="E1709" s="38">
        <v>-2144.8325285828259</v>
      </c>
      <c r="F1709">
        <v>1588</v>
      </c>
      <c r="G1709">
        <v>999</v>
      </c>
      <c r="H1709" s="112">
        <v>-589</v>
      </c>
      <c r="I1709" s="51"/>
    </row>
    <row r="1710" spans="1:9" x14ac:dyDescent="0.3">
      <c r="A1710" s="178" t="s">
        <v>12678</v>
      </c>
      <c r="B1710" t="s">
        <v>11588</v>
      </c>
      <c r="C1710" t="s">
        <v>1379</v>
      </c>
      <c r="D1710" t="s">
        <v>1380</v>
      </c>
      <c r="E1710" s="38">
        <v>-2144.8325285828259</v>
      </c>
      <c r="F1710">
        <v>1588</v>
      </c>
      <c r="G1710">
        <v>999</v>
      </c>
      <c r="H1710" s="112">
        <v>-589</v>
      </c>
      <c r="I1710" s="51"/>
    </row>
    <row r="1711" spans="1:9" x14ac:dyDescent="0.3">
      <c r="A1711" t="s">
        <v>8235</v>
      </c>
      <c r="B1711" t="s">
        <v>9031</v>
      </c>
      <c r="C1711" t="s">
        <v>3591</v>
      </c>
      <c r="D1711" t="s">
        <v>1380</v>
      </c>
      <c r="E1711" s="38">
        <v>-2144.8325285828259</v>
      </c>
      <c r="F1711">
        <v>1588</v>
      </c>
      <c r="G1711">
        <v>999</v>
      </c>
      <c r="H1711" s="112">
        <v>-589</v>
      </c>
      <c r="I1711" s="51"/>
    </row>
    <row r="1712" spans="1:9" x14ac:dyDescent="0.3">
      <c r="A1712" s="178" t="s">
        <v>4949</v>
      </c>
      <c r="B1712" t="s">
        <v>429</v>
      </c>
      <c r="C1712" t="s">
        <v>3591</v>
      </c>
      <c r="D1712" t="s">
        <v>1380</v>
      </c>
      <c r="E1712" s="38">
        <v>-2144.8325285828259</v>
      </c>
      <c r="F1712">
        <v>1588</v>
      </c>
      <c r="G1712">
        <v>999</v>
      </c>
      <c r="H1712" s="112">
        <v>-589</v>
      </c>
      <c r="I1712" s="51"/>
    </row>
    <row r="1713" spans="1:9" x14ac:dyDescent="0.3">
      <c r="A1713" s="178" t="s">
        <v>12185</v>
      </c>
      <c r="B1713" t="s">
        <v>9908</v>
      </c>
      <c r="C1713" t="s">
        <v>1449</v>
      </c>
      <c r="D1713" t="s">
        <v>1380</v>
      </c>
      <c r="E1713" s="38">
        <v>-2144.8325285828259</v>
      </c>
      <c r="F1713">
        <v>1588</v>
      </c>
      <c r="G1713">
        <v>999</v>
      </c>
      <c r="H1713" s="112">
        <v>-589</v>
      </c>
      <c r="I1713" s="51"/>
    </row>
    <row r="1714" spans="1:9" x14ac:dyDescent="0.3">
      <c r="A1714" s="213" t="s">
        <v>12529</v>
      </c>
      <c r="B1714" t="s">
        <v>11503</v>
      </c>
      <c r="C1714" t="s">
        <v>1434</v>
      </c>
      <c r="D1714" t="s">
        <v>1380</v>
      </c>
      <c r="E1714" s="38">
        <v>-2144.8325285828259</v>
      </c>
      <c r="F1714">
        <v>1588</v>
      </c>
      <c r="G1714">
        <v>999</v>
      </c>
      <c r="H1714" s="112">
        <v>-589</v>
      </c>
      <c r="I1714" s="51"/>
    </row>
    <row r="1715" spans="1:9" x14ac:dyDescent="0.3">
      <c r="A1715" s="178" t="s">
        <v>11409</v>
      </c>
      <c r="B1715" t="s">
        <v>11643</v>
      </c>
      <c r="C1715" t="s">
        <v>1398</v>
      </c>
      <c r="D1715" t="s">
        <v>1380</v>
      </c>
      <c r="E1715" s="38">
        <v>-2144.8325285828259</v>
      </c>
      <c r="F1715">
        <v>1588</v>
      </c>
      <c r="G1715">
        <v>999</v>
      </c>
      <c r="H1715" s="112">
        <v>-589</v>
      </c>
      <c r="I1715" s="51"/>
    </row>
    <row r="1716" spans="1:9" x14ac:dyDescent="0.3">
      <c r="A1716" s="178" t="s">
        <v>17128</v>
      </c>
      <c r="B1716" t="s">
        <v>14341</v>
      </c>
      <c r="C1716" t="s">
        <v>1481</v>
      </c>
      <c r="D1716" t="s">
        <v>1380</v>
      </c>
      <c r="E1716" s="38">
        <v>-2144.8325285828259</v>
      </c>
      <c r="F1716">
        <v>1588</v>
      </c>
      <c r="G1716">
        <v>999</v>
      </c>
      <c r="H1716" s="112">
        <v>-589</v>
      </c>
      <c r="I1716" s="51"/>
    </row>
    <row r="1717" spans="1:9" x14ac:dyDescent="0.3">
      <c r="A1717" s="178" t="s">
        <v>1407</v>
      </c>
      <c r="B1717" t="s">
        <v>253</v>
      </c>
      <c r="C1717" t="s">
        <v>3591</v>
      </c>
      <c r="D1717" t="s">
        <v>1380</v>
      </c>
      <c r="E1717" s="38">
        <v>-2144.8325285828259</v>
      </c>
      <c r="F1717">
        <v>1588</v>
      </c>
      <c r="G1717">
        <v>999</v>
      </c>
      <c r="H1717" s="112">
        <v>-589</v>
      </c>
      <c r="I1717" s="51"/>
    </row>
    <row r="1718" spans="1:9" x14ac:dyDescent="0.3">
      <c r="A1718" t="s">
        <v>3467</v>
      </c>
      <c r="B1718" t="s">
        <v>434</v>
      </c>
      <c r="C1718" t="s">
        <v>3591</v>
      </c>
      <c r="D1718" t="s">
        <v>1380</v>
      </c>
      <c r="E1718" s="38">
        <v>-2144.8325285828259</v>
      </c>
      <c r="F1718">
        <v>1588</v>
      </c>
      <c r="G1718">
        <v>999</v>
      </c>
      <c r="H1718" s="112">
        <v>-589</v>
      </c>
      <c r="I1718" s="51"/>
    </row>
    <row r="1719" spans="1:9" x14ac:dyDescent="0.3">
      <c r="A1719" s="118" t="s">
        <v>1456</v>
      </c>
      <c r="B1719" t="s">
        <v>156</v>
      </c>
      <c r="C1719" t="s">
        <v>3591</v>
      </c>
      <c r="D1719" t="s">
        <v>1380</v>
      </c>
      <c r="E1719" s="38">
        <v>-2144.8325285828259</v>
      </c>
      <c r="F1719">
        <v>1588</v>
      </c>
      <c r="G1719">
        <v>999</v>
      </c>
      <c r="H1719" s="112">
        <v>-589</v>
      </c>
      <c r="I1719" s="51"/>
    </row>
    <row r="1720" spans="1:9" x14ac:dyDescent="0.3">
      <c r="A1720" t="s">
        <v>9708</v>
      </c>
      <c r="B1720" t="s">
        <v>9709</v>
      </c>
      <c r="C1720" t="s">
        <v>3591</v>
      </c>
      <c r="D1720" t="s">
        <v>1380</v>
      </c>
      <c r="E1720" s="38">
        <v>-2144.8325285828259</v>
      </c>
      <c r="F1720">
        <v>1588</v>
      </c>
      <c r="G1720">
        <v>999</v>
      </c>
      <c r="H1720" s="112">
        <v>-589</v>
      </c>
      <c r="I1720" s="51"/>
    </row>
    <row r="1721" spans="1:9" x14ac:dyDescent="0.3">
      <c r="A1721" s="213" t="s">
        <v>1580</v>
      </c>
      <c r="B1721" t="s">
        <v>389</v>
      </c>
      <c r="C1721" t="s">
        <v>3591</v>
      </c>
      <c r="D1721" t="s">
        <v>1380</v>
      </c>
      <c r="E1721" s="38">
        <v>-2144.8325285828259</v>
      </c>
      <c r="F1721">
        <v>1588</v>
      </c>
      <c r="G1721">
        <v>999</v>
      </c>
      <c r="H1721" s="112">
        <v>-589</v>
      </c>
      <c r="I1721" s="51"/>
    </row>
    <row r="1722" spans="1:9" x14ac:dyDescent="0.3">
      <c r="A1722" t="s">
        <v>3676</v>
      </c>
      <c r="B1722" t="s">
        <v>238</v>
      </c>
      <c r="C1722" t="s">
        <v>1449</v>
      </c>
      <c r="D1722" t="s">
        <v>1380</v>
      </c>
      <c r="E1722" s="38">
        <v>-2144.8325285828259</v>
      </c>
      <c r="F1722">
        <v>1588</v>
      </c>
      <c r="G1722">
        <v>999</v>
      </c>
      <c r="H1722" s="112">
        <v>-589</v>
      </c>
      <c r="I1722" s="51"/>
    </row>
    <row r="1723" spans="1:9" x14ac:dyDescent="0.3">
      <c r="A1723" t="s">
        <v>1617</v>
      </c>
      <c r="B1723" t="s">
        <v>584</v>
      </c>
      <c r="C1723" t="s">
        <v>1398</v>
      </c>
      <c r="D1723" t="s">
        <v>1380</v>
      </c>
      <c r="E1723" s="38">
        <v>-2144.8325285828259</v>
      </c>
      <c r="F1723">
        <v>1588</v>
      </c>
      <c r="G1723">
        <v>999</v>
      </c>
      <c r="H1723" s="112">
        <v>-589</v>
      </c>
      <c r="I1723" s="51"/>
    </row>
    <row r="1724" spans="1:9" x14ac:dyDescent="0.3">
      <c r="A1724" t="s">
        <v>3474</v>
      </c>
      <c r="B1724" t="s">
        <v>266</v>
      </c>
      <c r="C1724" t="s">
        <v>3591</v>
      </c>
      <c r="D1724" t="s">
        <v>1380</v>
      </c>
      <c r="E1724" s="38">
        <v>-2144.8325285828259</v>
      </c>
      <c r="F1724">
        <v>1588</v>
      </c>
      <c r="G1724">
        <v>999</v>
      </c>
      <c r="H1724" s="112">
        <v>-589</v>
      </c>
      <c r="I1724" s="51"/>
    </row>
    <row r="1725" spans="1:9" x14ac:dyDescent="0.3">
      <c r="A1725" s="178" t="s">
        <v>8158</v>
      </c>
      <c r="B1725" t="s">
        <v>8417</v>
      </c>
      <c r="C1725" t="s">
        <v>3591</v>
      </c>
      <c r="D1725" t="s">
        <v>1380</v>
      </c>
      <c r="E1725" s="38">
        <v>-2144.8325285828259</v>
      </c>
      <c r="F1725">
        <v>1588</v>
      </c>
      <c r="G1725">
        <v>999</v>
      </c>
      <c r="H1725" s="112">
        <v>-589</v>
      </c>
      <c r="I1725" s="51"/>
    </row>
    <row r="1726" spans="1:9" x14ac:dyDescent="0.3">
      <c r="A1726" t="s">
        <v>1666</v>
      </c>
      <c r="B1726" t="s">
        <v>76</v>
      </c>
      <c r="C1726" t="s">
        <v>3591</v>
      </c>
      <c r="D1726" t="s">
        <v>1380</v>
      </c>
      <c r="E1726" s="38">
        <v>-2144.8325285828259</v>
      </c>
      <c r="F1726">
        <v>1588</v>
      </c>
      <c r="G1726">
        <v>999</v>
      </c>
      <c r="H1726" s="112">
        <v>-589</v>
      </c>
      <c r="I1726" s="51"/>
    </row>
    <row r="1727" spans="1:9" x14ac:dyDescent="0.3">
      <c r="A1727" s="178" t="s">
        <v>13066</v>
      </c>
      <c r="B1727" t="s">
        <v>11545</v>
      </c>
      <c r="C1727" t="s">
        <v>3591</v>
      </c>
      <c r="D1727" t="s">
        <v>1380</v>
      </c>
      <c r="E1727" s="38">
        <v>-2144.8325285828259</v>
      </c>
      <c r="F1727">
        <v>1588</v>
      </c>
      <c r="G1727">
        <v>999</v>
      </c>
      <c r="H1727" s="112">
        <v>-589</v>
      </c>
      <c r="I1727" s="51"/>
    </row>
    <row r="1728" spans="1:9" x14ac:dyDescent="0.3">
      <c r="A1728" s="178" t="s">
        <v>1711</v>
      </c>
      <c r="B1728" t="s">
        <v>316</v>
      </c>
      <c r="C1728" t="s">
        <v>3591</v>
      </c>
      <c r="D1728" t="s">
        <v>1380</v>
      </c>
      <c r="E1728" s="38">
        <v>-2144.8325285828259</v>
      </c>
      <c r="F1728">
        <v>1588</v>
      </c>
      <c r="G1728">
        <v>999</v>
      </c>
      <c r="H1728" s="112">
        <v>-589</v>
      </c>
      <c r="I1728" s="51"/>
    </row>
    <row r="1729" spans="1:9" x14ac:dyDescent="0.3">
      <c r="A1729" t="s">
        <v>1730</v>
      </c>
      <c r="B1729" t="s">
        <v>288</v>
      </c>
      <c r="C1729" t="s">
        <v>3591</v>
      </c>
      <c r="D1729" t="s">
        <v>1380</v>
      </c>
      <c r="E1729" s="38">
        <v>-2144.8325285828259</v>
      </c>
      <c r="F1729">
        <v>1588</v>
      </c>
      <c r="G1729">
        <v>999</v>
      </c>
      <c r="H1729" s="112">
        <v>-589</v>
      </c>
      <c r="I1729" s="51"/>
    </row>
    <row r="1730" spans="1:9" x14ac:dyDescent="0.3">
      <c r="A1730" s="213" t="s">
        <v>3475</v>
      </c>
      <c r="B1730" t="s">
        <v>99</v>
      </c>
      <c r="C1730" t="s">
        <v>1402</v>
      </c>
      <c r="D1730" t="s">
        <v>1380</v>
      </c>
      <c r="E1730" s="38">
        <v>-2144.8325285828259</v>
      </c>
      <c r="F1730">
        <v>1588</v>
      </c>
      <c r="G1730">
        <v>999</v>
      </c>
      <c r="H1730" s="112">
        <v>-589</v>
      </c>
      <c r="I1730" s="51"/>
    </row>
    <row r="1731" spans="1:9" x14ac:dyDescent="0.3">
      <c r="A1731" s="213" t="s">
        <v>12710</v>
      </c>
      <c r="B1731" t="s">
        <v>11640</v>
      </c>
      <c r="C1731" t="s">
        <v>3591</v>
      </c>
      <c r="D1731" t="s">
        <v>1380</v>
      </c>
      <c r="E1731" s="38">
        <v>-2144.8325285828259</v>
      </c>
      <c r="F1731">
        <v>1588</v>
      </c>
      <c r="G1731">
        <v>999</v>
      </c>
      <c r="H1731" s="112">
        <v>-589</v>
      </c>
      <c r="I1731" s="51"/>
    </row>
    <row r="1732" spans="1:9" x14ac:dyDescent="0.3">
      <c r="A1732" t="s">
        <v>1782</v>
      </c>
      <c r="B1732" t="s">
        <v>569</v>
      </c>
      <c r="C1732" t="s">
        <v>3591</v>
      </c>
      <c r="D1732" t="s">
        <v>1380</v>
      </c>
      <c r="E1732" s="38">
        <v>-2144.8325285828259</v>
      </c>
      <c r="F1732">
        <v>1588</v>
      </c>
      <c r="G1732">
        <v>999</v>
      </c>
      <c r="H1732" s="112">
        <v>-589</v>
      </c>
      <c r="I1732" s="51"/>
    </row>
    <row r="1733" spans="1:9" x14ac:dyDescent="0.3">
      <c r="A1733" s="213" t="s">
        <v>1800</v>
      </c>
      <c r="B1733" t="s">
        <v>240</v>
      </c>
      <c r="C1733" t="s">
        <v>3591</v>
      </c>
      <c r="D1733" t="s">
        <v>1380</v>
      </c>
      <c r="E1733" s="38">
        <v>-2144.8325285828259</v>
      </c>
      <c r="F1733">
        <v>1588</v>
      </c>
      <c r="G1733">
        <v>999</v>
      </c>
      <c r="H1733" s="112">
        <v>-589</v>
      </c>
      <c r="I1733" s="51"/>
    </row>
    <row r="1734" spans="1:9" x14ac:dyDescent="0.3">
      <c r="A1734" s="65" t="s">
        <v>11051</v>
      </c>
      <c r="B1734" t="s">
        <v>11052</v>
      </c>
      <c r="C1734" t="s">
        <v>3591</v>
      </c>
      <c r="D1734" t="s">
        <v>1380</v>
      </c>
      <c r="E1734" s="38">
        <v>-2144.8325285828259</v>
      </c>
      <c r="F1734">
        <v>1588</v>
      </c>
      <c r="G1734">
        <v>999</v>
      </c>
      <c r="H1734" s="112">
        <v>-589</v>
      </c>
      <c r="I1734" s="51"/>
    </row>
    <row r="1735" spans="1:9" x14ac:dyDescent="0.3">
      <c r="A1735" s="178" t="s">
        <v>1830</v>
      </c>
      <c r="B1735" t="s">
        <v>264</v>
      </c>
      <c r="C1735" t="s">
        <v>3591</v>
      </c>
      <c r="D1735" t="s">
        <v>1380</v>
      </c>
      <c r="E1735" s="38">
        <v>-2144.8325285828259</v>
      </c>
      <c r="F1735">
        <v>1588</v>
      </c>
      <c r="G1735">
        <v>999</v>
      </c>
      <c r="H1735" s="112">
        <v>-589</v>
      </c>
      <c r="I1735" s="51"/>
    </row>
    <row r="1736" spans="1:9" x14ac:dyDescent="0.3">
      <c r="A1736" s="178" t="s">
        <v>1891</v>
      </c>
      <c r="B1736" t="s">
        <v>484</v>
      </c>
      <c r="C1736" t="s">
        <v>3591</v>
      </c>
      <c r="D1736" t="s">
        <v>1380</v>
      </c>
      <c r="E1736" s="38">
        <v>-2144.8325285828259</v>
      </c>
      <c r="F1736">
        <v>1588</v>
      </c>
      <c r="G1736">
        <v>999</v>
      </c>
      <c r="H1736" s="112">
        <v>-589</v>
      </c>
      <c r="I1736" s="51"/>
    </row>
    <row r="1737" spans="1:9" x14ac:dyDescent="0.3">
      <c r="A1737" s="178" t="s">
        <v>13729</v>
      </c>
      <c r="B1737" t="s">
        <v>11624</v>
      </c>
      <c r="C1737" t="s">
        <v>3591</v>
      </c>
      <c r="D1737" t="s">
        <v>1380</v>
      </c>
      <c r="E1737" s="38">
        <v>-2144.8325285828259</v>
      </c>
      <c r="F1737">
        <v>1588</v>
      </c>
      <c r="G1737">
        <v>999</v>
      </c>
      <c r="H1737" s="112">
        <v>-589</v>
      </c>
      <c r="I1737" s="51"/>
    </row>
    <row r="1738" spans="1:9" x14ac:dyDescent="0.3">
      <c r="A1738" s="178" t="s">
        <v>3488</v>
      </c>
      <c r="B1738" t="s">
        <v>432</v>
      </c>
      <c r="C1738" t="s">
        <v>3591</v>
      </c>
      <c r="D1738" t="s">
        <v>1380</v>
      </c>
      <c r="E1738" s="38">
        <v>-2144.8325285828259</v>
      </c>
      <c r="F1738">
        <v>1588</v>
      </c>
      <c r="G1738">
        <v>999</v>
      </c>
      <c r="H1738" s="112">
        <v>-589</v>
      </c>
      <c r="I1738" s="51"/>
    </row>
    <row r="1739" spans="1:9" x14ac:dyDescent="0.3">
      <c r="A1739" s="178" t="s">
        <v>11418</v>
      </c>
      <c r="B1739" t="s">
        <v>11487</v>
      </c>
      <c r="C1739" t="s">
        <v>3591</v>
      </c>
      <c r="D1739" t="s">
        <v>1380</v>
      </c>
      <c r="E1739" s="38">
        <v>-2144.8325285828259</v>
      </c>
      <c r="F1739">
        <v>1588</v>
      </c>
      <c r="G1739">
        <v>999</v>
      </c>
      <c r="H1739" s="112">
        <v>-589</v>
      </c>
      <c r="I1739" s="51"/>
    </row>
    <row r="1740" spans="1:9" x14ac:dyDescent="0.3">
      <c r="A1740" s="178" t="s">
        <v>2139</v>
      </c>
      <c r="B1740" t="s">
        <v>315</v>
      </c>
      <c r="C1740" t="s">
        <v>3591</v>
      </c>
      <c r="D1740" t="s">
        <v>1380</v>
      </c>
      <c r="E1740" s="38">
        <v>-2144.8325285828259</v>
      </c>
      <c r="F1740">
        <v>1588</v>
      </c>
      <c r="G1740">
        <v>999</v>
      </c>
      <c r="H1740" s="112">
        <v>-589</v>
      </c>
      <c r="I1740" s="51"/>
    </row>
    <row r="1741" spans="1:9" x14ac:dyDescent="0.3">
      <c r="A1741" s="65" t="s">
        <v>4145</v>
      </c>
      <c r="B1741" t="s">
        <v>4146</v>
      </c>
      <c r="C1741" t="s">
        <v>3591</v>
      </c>
      <c r="D1741" t="s">
        <v>1380</v>
      </c>
      <c r="E1741" s="38">
        <v>-2144.8325285828259</v>
      </c>
      <c r="F1741">
        <v>1588</v>
      </c>
      <c r="G1741">
        <v>999</v>
      </c>
      <c r="H1741" s="112">
        <v>-589</v>
      </c>
      <c r="I1741" s="51"/>
    </row>
    <row r="1742" spans="1:9" x14ac:dyDescent="0.3">
      <c r="A1742" s="178" t="s">
        <v>2202</v>
      </c>
      <c r="B1742" t="s">
        <v>519</v>
      </c>
      <c r="C1742" t="s">
        <v>3591</v>
      </c>
      <c r="D1742" t="s">
        <v>1380</v>
      </c>
      <c r="E1742" s="38">
        <v>-2144.8325285828259</v>
      </c>
      <c r="F1742">
        <v>1588</v>
      </c>
      <c r="G1742">
        <v>999</v>
      </c>
      <c r="H1742" s="112">
        <v>-589</v>
      </c>
      <c r="I1742" s="51"/>
    </row>
    <row r="1743" spans="1:9" x14ac:dyDescent="0.3">
      <c r="A1743" t="s">
        <v>2240</v>
      </c>
      <c r="B1743" t="s">
        <v>339</v>
      </c>
      <c r="C1743" t="s">
        <v>3591</v>
      </c>
      <c r="D1743" t="s">
        <v>1380</v>
      </c>
      <c r="E1743" s="38">
        <v>-2144.8325285828259</v>
      </c>
      <c r="F1743">
        <v>1588</v>
      </c>
      <c r="G1743">
        <v>999</v>
      </c>
      <c r="H1743" s="112">
        <v>-589</v>
      </c>
      <c r="I1743" s="51"/>
    </row>
    <row r="1744" spans="1:9" x14ac:dyDescent="0.3">
      <c r="A1744" s="178" t="s">
        <v>12594</v>
      </c>
      <c r="B1744" t="s">
        <v>11722</v>
      </c>
      <c r="C1744" t="s">
        <v>3591</v>
      </c>
      <c r="D1744" t="s">
        <v>1380</v>
      </c>
      <c r="E1744" s="38">
        <v>-2144.8325285828259</v>
      </c>
      <c r="F1744">
        <v>1588</v>
      </c>
      <c r="G1744">
        <v>999</v>
      </c>
      <c r="H1744" s="112">
        <v>-589</v>
      </c>
      <c r="I1744" s="51"/>
    </row>
    <row r="1745" spans="1:9" x14ac:dyDescent="0.3">
      <c r="A1745" s="178" t="s">
        <v>2302</v>
      </c>
      <c r="B1745" t="s">
        <v>459</v>
      </c>
      <c r="C1745" t="s">
        <v>3591</v>
      </c>
      <c r="D1745" t="s">
        <v>1380</v>
      </c>
      <c r="E1745" s="38">
        <v>-2144.8325285828259</v>
      </c>
      <c r="F1745">
        <v>1588</v>
      </c>
      <c r="G1745">
        <v>999</v>
      </c>
      <c r="H1745" s="112">
        <v>-589</v>
      </c>
      <c r="I1745" s="51"/>
    </row>
    <row r="1746" spans="1:9" x14ac:dyDescent="0.3">
      <c r="A1746" t="s">
        <v>2319</v>
      </c>
      <c r="B1746" t="s">
        <v>455</v>
      </c>
      <c r="C1746" t="s">
        <v>1439</v>
      </c>
      <c r="D1746" t="s">
        <v>1380</v>
      </c>
      <c r="E1746" s="38">
        <v>-2144.8325285828259</v>
      </c>
      <c r="F1746">
        <v>1588</v>
      </c>
      <c r="G1746">
        <v>999</v>
      </c>
      <c r="H1746" s="112">
        <v>-589</v>
      </c>
      <c r="I1746" s="51"/>
    </row>
    <row r="1747" spans="1:9" x14ac:dyDescent="0.3">
      <c r="A1747" t="s">
        <v>5733</v>
      </c>
      <c r="B1747" t="s">
        <v>1293</v>
      </c>
      <c r="C1747" t="s">
        <v>3591</v>
      </c>
      <c r="D1747" t="s">
        <v>1380</v>
      </c>
      <c r="E1747" s="38">
        <v>-2144.8325285828259</v>
      </c>
      <c r="F1747">
        <v>1588</v>
      </c>
      <c r="G1747">
        <v>999</v>
      </c>
      <c r="H1747" s="112">
        <v>-589</v>
      </c>
      <c r="I1747" s="51"/>
    </row>
    <row r="1748" spans="1:9" x14ac:dyDescent="0.3">
      <c r="A1748" s="178" t="s">
        <v>2355</v>
      </c>
      <c r="B1748" t="s">
        <v>271</v>
      </c>
      <c r="C1748" t="s">
        <v>3591</v>
      </c>
      <c r="D1748" t="s">
        <v>1380</v>
      </c>
      <c r="E1748" s="38">
        <v>-2144.8325285828259</v>
      </c>
      <c r="F1748">
        <v>1588</v>
      </c>
      <c r="G1748">
        <v>999</v>
      </c>
      <c r="H1748" s="112">
        <v>-589</v>
      </c>
      <c r="I1748" s="51"/>
    </row>
    <row r="1749" spans="1:9" x14ac:dyDescent="0.3">
      <c r="A1749" s="178" t="s">
        <v>3494</v>
      </c>
      <c r="B1749" t="s">
        <v>256</v>
      </c>
      <c r="C1749" t="s">
        <v>1426</v>
      </c>
      <c r="D1749" t="s">
        <v>1380</v>
      </c>
      <c r="E1749" s="38">
        <v>-2144.8325285828259</v>
      </c>
      <c r="F1749">
        <v>1588</v>
      </c>
      <c r="G1749">
        <v>999</v>
      </c>
      <c r="H1749" s="112">
        <v>-589</v>
      </c>
      <c r="I1749" s="51"/>
    </row>
    <row r="1750" spans="1:9" x14ac:dyDescent="0.3">
      <c r="A1750" s="213" t="s">
        <v>5798</v>
      </c>
      <c r="B1750" t="s">
        <v>320</v>
      </c>
      <c r="C1750" t="s">
        <v>3591</v>
      </c>
      <c r="D1750" t="s">
        <v>1380</v>
      </c>
      <c r="E1750" s="38">
        <v>-2144.8325285828259</v>
      </c>
      <c r="F1750">
        <v>1588</v>
      </c>
      <c r="G1750">
        <v>999</v>
      </c>
      <c r="H1750" s="112">
        <v>-589</v>
      </c>
      <c r="I1750" s="51"/>
    </row>
    <row r="1751" spans="1:9" x14ac:dyDescent="0.3">
      <c r="A1751" s="65" t="s">
        <v>2497</v>
      </c>
      <c r="B1751" t="s">
        <v>153</v>
      </c>
      <c r="C1751" t="s">
        <v>3591</v>
      </c>
      <c r="D1751" t="s">
        <v>1380</v>
      </c>
      <c r="E1751" s="38">
        <v>-2144.8325285828259</v>
      </c>
      <c r="F1751">
        <v>1588</v>
      </c>
      <c r="G1751">
        <v>999</v>
      </c>
      <c r="H1751" s="112">
        <v>-589</v>
      </c>
      <c r="I1751" s="51"/>
    </row>
    <row r="1752" spans="1:9" x14ac:dyDescent="0.3">
      <c r="A1752" s="178" t="s">
        <v>2512</v>
      </c>
      <c r="B1752" t="s">
        <v>229</v>
      </c>
      <c r="C1752" t="s">
        <v>3591</v>
      </c>
      <c r="D1752" t="s">
        <v>1380</v>
      </c>
      <c r="E1752" s="38">
        <v>-2144.8325285828259</v>
      </c>
      <c r="F1752">
        <v>1588</v>
      </c>
      <c r="G1752">
        <v>999</v>
      </c>
      <c r="H1752" s="112">
        <v>-589</v>
      </c>
      <c r="I1752" s="51"/>
    </row>
    <row r="1753" spans="1:9" x14ac:dyDescent="0.3">
      <c r="A1753" t="s">
        <v>20270</v>
      </c>
      <c r="B1753" t="s">
        <v>20271</v>
      </c>
      <c r="C1753" t="s">
        <v>1426</v>
      </c>
      <c r="D1753" t="s">
        <v>1380</v>
      </c>
      <c r="E1753" s="38">
        <v>-2144.8325285828259</v>
      </c>
      <c r="F1753">
        <v>1588</v>
      </c>
      <c r="G1753">
        <v>745.91</v>
      </c>
      <c r="H1753" s="112">
        <v>-842.09</v>
      </c>
      <c r="I1753" s="51"/>
    </row>
    <row r="1754" spans="1:9" x14ac:dyDescent="0.3">
      <c r="A1754" s="178" t="s">
        <v>2553</v>
      </c>
      <c r="B1754" t="s">
        <v>361</v>
      </c>
      <c r="C1754" t="s">
        <v>3591</v>
      </c>
      <c r="D1754" t="s">
        <v>1380</v>
      </c>
      <c r="E1754" s="38">
        <v>-2144.8325285828259</v>
      </c>
      <c r="F1754">
        <v>1588</v>
      </c>
      <c r="G1754">
        <v>999</v>
      </c>
      <c r="H1754" s="112">
        <v>-589</v>
      </c>
      <c r="I1754" s="51"/>
    </row>
    <row r="1755" spans="1:9" x14ac:dyDescent="0.3">
      <c r="A1755" s="178" t="s">
        <v>2569</v>
      </c>
      <c r="B1755" t="s">
        <v>80</v>
      </c>
      <c r="C1755" t="s">
        <v>3591</v>
      </c>
      <c r="D1755" t="s">
        <v>1380</v>
      </c>
      <c r="E1755" s="38">
        <v>-2144.8325285828259</v>
      </c>
      <c r="F1755">
        <v>1588</v>
      </c>
      <c r="G1755">
        <v>999</v>
      </c>
      <c r="H1755" s="112">
        <v>-589</v>
      </c>
      <c r="I1755" s="51"/>
    </row>
    <row r="1756" spans="1:9" x14ac:dyDescent="0.3">
      <c r="A1756" t="s">
        <v>4446</v>
      </c>
      <c r="B1756" t="s">
        <v>1300</v>
      </c>
      <c r="C1756" t="s">
        <v>3591</v>
      </c>
      <c r="D1756" t="s">
        <v>1380</v>
      </c>
      <c r="E1756" s="38">
        <v>-2144.8325285828259</v>
      </c>
      <c r="F1756">
        <v>1588</v>
      </c>
      <c r="G1756">
        <v>999</v>
      </c>
      <c r="H1756" s="112">
        <v>-589</v>
      </c>
      <c r="I1756" s="51"/>
    </row>
    <row r="1757" spans="1:9" x14ac:dyDescent="0.3">
      <c r="A1757" s="65" t="s">
        <v>2633</v>
      </c>
      <c r="B1757" t="s">
        <v>109</v>
      </c>
      <c r="C1757" t="s">
        <v>3591</v>
      </c>
      <c r="D1757" t="s">
        <v>1380</v>
      </c>
      <c r="E1757" s="38">
        <v>-2144.8325285828259</v>
      </c>
      <c r="F1757">
        <v>1588</v>
      </c>
      <c r="G1757">
        <v>999</v>
      </c>
      <c r="H1757" s="112">
        <v>-589</v>
      </c>
      <c r="I1757" s="51"/>
    </row>
    <row r="1758" spans="1:9" x14ac:dyDescent="0.3">
      <c r="A1758" s="178" t="s">
        <v>5940</v>
      </c>
      <c r="B1758" t="s">
        <v>4466</v>
      </c>
      <c r="C1758" t="s">
        <v>3591</v>
      </c>
      <c r="D1758" t="s">
        <v>1380</v>
      </c>
      <c r="E1758" s="38">
        <v>-2144.8325285828259</v>
      </c>
      <c r="F1758">
        <v>1588</v>
      </c>
      <c r="G1758">
        <v>999</v>
      </c>
      <c r="H1758" s="112">
        <v>-589</v>
      </c>
      <c r="I1758" s="51"/>
    </row>
    <row r="1759" spans="1:9" x14ac:dyDescent="0.3">
      <c r="A1759" s="178" t="s">
        <v>13520</v>
      </c>
      <c r="B1759" t="s">
        <v>12917</v>
      </c>
      <c r="C1759" t="s">
        <v>1398</v>
      </c>
      <c r="D1759" t="s">
        <v>1380</v>
      </c>
      <c r="E1759" s="38">
        <v>-2144.8325285828259</v>
      </c>
      <c r="F1759">
        <v>1588</v>
      </c>
      <c r="G1759">
        <v>750.66</v>
      </c>
      <c r="H1759" s="112">
        <v>-837.34</v>
      </c>
      <c r="I1759" s="51"/>
    </row>
    <row r="1760" spans="1:9" x14ac:dyDescent="0.3">
      <c r="A1760" s="178" t="s">
        <v>8196</v>
      </c>
      <c r="B1760" t="s">
        <v>8815</v>
      </c>
      <c r="C1760" t="s">
        <v>3591</v>
      </c>
      <c r="D1760" t="s">
        <v>1380</v>
      </c>
      <c r="E1760" s="38">
        <v>-2144.8325285828259</v>
      </c>
      <c r="F1760">
        <v>1588</v>
      </c>
      <c r="G1760">
        <v>999</v>
      </c>
      <c r="H1760" s="112">
        <v>-589</v>
      </c>
      <c r="I1760" s="51"/>
    </row>
    <row r="1761" spans="1:9" x14ac:dyDescent="0.3">
      <c r="A1761" s="178" t="s">
        <v>2718</v>
      </c>
      <c r="B1761" t="s">
        <v>314</v>
      </c>
      <c r="C1761" t="s">
        <v>3591</v>
      </c>
      <c r="D1761" t="s">
        <v>1380</v>
      </c>
      <c r="E1761" s="38">
        <v>-2144.8325285828259</v>
      </c>
      <c r="F1761">
        <v>1588</v>
      </c>
      <c r="G1761">
        <v>999</v>
      </c>
      <c r="H1761" s="112">
        <v>-589</v>
      </c>
      <c r="I1761" s="51"/>
    </row>
    <row r="1762" spans="1:9" x14ac:dyDescent="0.3">
      <c r="A1762" s="178" t="s">
        <v>17587</v>
      </c>
      <c r="B1762" t="s">
        <v>17170</v>
      </c>
      <c r="C1762" t="s">
        <v>1416</v>
      </c>
      <c r="D1762" t="s">
        <v>1380</v>
      </c>
      <c r="E1762" s="38">
        <v>-2144.8325285828259</v>
      </c>
      <c r="F1762">
        <v>1588</v>
      </c>
      <c r="G1762">
        <v>471.14</v>
      </c>
      <c r="H1762" s="112">
        <v>-1116.8600000000001</v>
      </c>
      <c r="I1762" s="51"/>
    </row>
    <row r="1763" spans="1:9" x14ac:dyDescent="0.3">
      <c r="A1763" s="178" t="s">
        <v>9136</v>
      </c>
      <c r="B1763" t="s">
        <v>9137</v>
      </c>
      <c r="C1763" t="s">
        <v>3591</v>
      </c>
      <c r="D1763" t="s">
        <v>1380</v>
      </c>
      <c r="E1763" s="38">
        <v>-2144.8325285828259</v>
      </c>
      <c r="F1763">
        <v>1588</v>
      </c>
      <c r="G1763">
        <v>999</v>
      </c>
      <c r="H1763" s="112">
        <v>-589</v>
      </c>
      <c r="I1763" s="51"/>
    </row>
    <row r="1764" spans="1:9" x14ac:dyDescent="0.3">
      <c r="A1764" s="55" t="s">
        <v>8201</v>
      </c>
      <c r="B1764" t="s">
        <v>8839</v>
      </c>
      <c r="C1764" t="s">
        <v>3591</v>
      </c>
      <c r="D1764" t="s">
        <v>1380</v>
      </c>
      <c r="E1764" s="38">
        <v>-2144.8325285828259</v>
      </c>
      <c r="F1764">
        <v>1588</v>
      </c>
      <c r="G1764">
        <v>999</v>
      </c>
      <c r="H1764" s="112">
        <v>-589</v>
      </c>
      <c r="I1764" s="51"/>
    </row>
    <row r="1765" spans="1:9" x14ac:dyDescent="0.3">
      <c r="A1765" s="213" t="s">
        <v>2788</v>
      </c>
      <c r="B1765" t="s">
        <v>23</v>
      </c>
      <c r="C1765" t="s">
        <v>3591</v>
      </c>
      <c r="D1765" t="s">
        <v>1380</v>
      </c>
      <c r="E1765" s="38">
        <v>-2144.8325285828259</v>
      </c>
      <c r="F1765">
        <v>1588</v>
      </c>
      <c r="G1765">
        <v>999</v>
      </c>
      <c r="H1765" s="112">
        <v>-589</v>
      </c>
      <c r="I1765" s="51"/>
    </row>
    <row r="1766" spans="1:9" x14ac:dyDescent="0.3">
      <c r="A1766" s="178" t="s">
        <v>4572</v>
      </c>
      <c r="B1766" t="s">
        <v>524</v>
      </c>
      <c r="C1766" t="s">
        <v>3591</v>
      </c>
      <c r="D1766" t="s">
        <v>1380</v>
      </c>
      <c r="E1766" s="38">
        <v>-2144.8325285828259</v>
      </c>
      <c r="F1766">
        <v>1588</v>
      </c>
      <c r="G1766">
        <v>999</v>
      </c>
      <c r="H1766" s="112">
        <v>-589</v>
      </c>
      <c r="I1766" s="51"/>
    </row>
    <row r="1767" spans="1:9" x14ac:dyDescent="0.3">
      <c r="A1767" s="178" t="s">
        <v>2809</v>
      </c>
      <c r="B1767" t="s">
        <v>403</v>
      </c>
      <c r="C1767" t="s">
        <v>3591</v>
      </c>
      <c r="D1767" t="s">
        <v>1380</v>
      </c>
      <c r="E1767" s="38">
        <v>-2144.8325285828259</v>
      </c>
      <c r="F1767">
        <v>1588</v>
      </c>
      <c r="G1767">
        <v>999</v>
      </c>
      <c r="H1767" s="112">
        <v>-589</v>
      </c>
      <c r="I1767" s="51"/>
    </row>
    <row r="1768" spans="1:9" x14ac:dyDescent="0.3">
      <c r="A1768" s="178" t="s">
        <v>17716</v>
      </c>
      <c r="B1768" t="s">
        <v>17150</v>
      </c>
      <c r="C1768" t="s">
        <v>1446</v>
      </c>
      <c r="D1768" t="s">
        <v>1380</v>
      </c>
      <c r="E1768" s="38">
        <v>-2144.8325285828259</v>
      </c>
      <c r="F1768">
        <v>1588</v>
      </c>
      <c r="G1768">
        <v>999</v>
      </c>
      <c r="H1768" s="112">
        <v>-589</v>
      </c>
      <c r="I1768" s="51"/>
    </row>
    <row r="1769" spans="1:9" x14ac:dyDescent="0.3">
      <c r="A1769" s="178" t="s">
        <v>2819</v>
      </c>
      <c r="B1769" t="s">
        <v>72</v>
      </c>
      <c r="C1769" t="s">
        <v>3591</v>
      </c>
      <c r="D1769" t="s">
        <v>1380</v>
      </c>
      <c r="E1769" s="38">
        <v>-2144.8325285828259</v>
      </c>
      <c r="F1769">
        <v>1588</v>
      </c>
      <c r="G1769">
        <v>999</v>
      </c>
      <c r="H1769" s="112">
        <v>-589</v>
      </c>
      <c r="I1769" s="51"/>
    </row>
    <row r="1770" spans="1:9" x14ac:dyDescent="0.3">
      <c r="A1770" s="178" t="s">
        <v>2821</v>
      </c>
      <c r="B1770" t="s">
        <v>82</v>
      </c>
      <c r="C1770" t="s">
        <v>3591</v>
      </c>
      <c r="D1770" t="s">
        <v>1380</v>
      </c>
      <c r="E1770" s="38">
        <v>-2144.8325285828259</v>
      </c>
      <c r="F1770">
        <v>1588</v>
      </c>
      <c r="G1770">
        <v>999</v>
      </c>
      <c r="H1770" s="112">
        <v>-589</v>
      </c>
      <c r="I1770" s="51"/>
    </row>
    <row r="1771" spans="1:9" x14ac:dyDescent="0.3">
      <c r="A1771" s="178" t="s">
        <v>2844</v>
      </c>
      <c r="B1771" t="s">
        <v>97</v>
      </c>
      <c r="C1771" t="s">
        <v>3591</v>
      </c>
      <c r="D1771" t="s">
        <v>1380</v>
      </c>
      <c r="E1771" s="38">
        <v>-2144.8325285828259</v>
      </c>
      <c r="F1771">
        <v>1588</v>
      </c>
      <c r="G1771">
        <v>999</v>
      </c>
      <c r="H1771" s="112">
        <v>-589</v>
      </c>
      <c r="I1771" s="51"/>
    </row>
    <row r="1772" spans="1:9" x14ac:dyDescent="0.3">
      <c r="A1772" s="178" t="s">
        <v>2857</v>
      </c>
      <c r="B1772" t="s">
        <v>270</v>
      </c>
      <c r="C1772" t="s">
        <v>3591</v>
      </c>
      <c r="D1772" t="s">
        <v>1380</v>
      </c>
      <c r="E1772" s="38">
        <v>-2144.8325285828259</v>
      </c>
      <c r="F1772">
        <v>1588</v>
      </c>
      <c r="G1772">
        <v>999</v>
      </c>
      <c r="H1772" s="112">
        <v>-589</v>
      </c>
      <c r="I1772" s="51"/>
    </row>
    <row r="1773" spans="1:9" x14ac:dyDescent="0.3">
      <c r="A1773" s="65" t="s">
        <v>2865</v>
      </c>
      <c r="B1773" t="s">
        <v>161</v>
      </c>
      <c r="C1773" t="s">
        <v>3591</v>
      </c>
      <c r="D1773" t="s">
        <v>1380</v>
      </c>
      <c r="E1773" s="38">
        <v>-2144.8325285828259</v>
      </c>
      <c r="F1773">
        <v>1588</v>
      </c>
      <c r="G1773">
        <v>999</v>
      </c>
      <c r="H1773" s="112">
        <v>-589</v>
      </c>
      <c r="I1773" s="51"/>
    </row>
    <row r="1774" spans="1:9" x14ac:dyDescent="0.3">
      <c r="A1774" t="s">
        <v>4633</v>
      </c>
      <c r="B1774" t="s">
        <v>289</v>
      </c>
      <c r="C1774" t="s">
        <v>3591</v>
      </c>
      <c r="D1774" t="s">
        <v>1380</v>
      </c>
      <c r="E1774" s="38">
        <v>-2144.8325285828259</v>
      </c>
      <c r="F1774">
        <v>1588</v>
      </c>
      <c r="G1774">
        <v>999</v>
      </c>
      <c r="H1774" s="112">
        <v>-589</v>
      </c>
      <c r="I1774" s="51"/>
    </row>
    <row r="1775" spans="1:9" x14ac:dyDescent="0.3">
      <c r="A1775" s="178" t="s">
        <v>2898</v>
      </c>
      <c r="B1775" t="s">
        <v>40</v>
      </c>
      <c r="C1775" t="s">
        <v>3591</v>
      </c>
      <c r="D1775" t="s">
        <v>1380</v>
      </c>
      <c r="E1775" s="38">
        <v>-2144.8325285828259</v>
      </c>
      <c r="F1775">
        <v>1588</v>
      </c>
      <c r="G1775">
        <v>999</v>
      </c>
      <c r="H1775" s="112">
        <v>-589</v>
      </c>
      <c r="I1775" s="51"/>
    </row>
    <row r="1776" spans="1:9" x14ac:dyDescent="0.3">
      <c r="A1776" t="s">
        <v>2948</v>
      </c>
      <c r="B1776" t="s">
        <v>265</v>
      </c>
      <c r="C1776" t="s">
        <v>3591</v>
      </c>
      <c r="D1776" t="s">
        <v>1380</v>
      </c>
      <c r="E1776" s="38">
        <v>-2144.8325285828259</v>
      </c>
      <c r="F1776">
        <v>1588</v>
      </c>
      <c r="G1776">
        <v>999</v>
      </c>
      <c r="H1776" s="112">
        <v>-589</v>
      </c>
      <c r="I1776" s="51"/>
    </row>
    <row r="1777" spans="1:9" x14ac:dyDescent="0.3">
      <c r="A1777" s="214" t="s">
        <v>2979</v>
      </c>
      <c r="B1777" t="s">
        <v>199</v>
      </c>
      <c r="C1777" t="s">
        <v>3591</v>
      </c>
      <c r="D1777" t="s">
        <v>1380</v>
      </c>
      <c r="E1777" s="38">
        <v>-2144.8325285828259</v>
      </c>
      <c r="F1777">
        <v>1588</v>
      </c>
      <c r="G1777">
        <v>999</v>
      </c>
      <c r="H1777" s="112">
        <v>-589</v>
      </c>
      <c r="I1777" s="51"/>
    </row>
    <row r="1778" spans="1:9" x14ac:dyDescent="0.3">
      <c r="A1778" s="178" t="s">
        <v>3513</v>
      </c>
      <c r="B1778" t="s">
        <v>167</v>
      </c>
      <c r="C1778" t="s">
        <v>3591</v>
      </c>
      <c r="D1778" t="s">
        <v>1380</v>
      </c>
      <c r="E1778" s="38">
        <v>-2144.8325285828259</v>
      </c>
      <c r="F1778">
        <v>1588</v>
      </c>
      <c r="G1778">
        <v>999</v>
      </c>
      <c r="H1778" s="112">
        <v>-589</v>
      </c>
      <c r="I1778" s="51"/>
    </row>
    <row r="1779" spans="1:9" x14ac:dyDescent="0.3">
      <c r="A1779" t="s">
        <v>16687</v>
      </c>
      <c r="B1779" t="s">
        <v>16688</v>
      </c>
      <c r="C1779" t="s">
        <v>1565</v>
      </c>
      <c r="D1779" t="s">
        <v>1380</v>
      </c>
      <c r="E1779" s="38">
        <v>-2144.8325285828259</v>
      </c>
      <c r="F1779">
        <v>1588</v>
      </c>
      <c r="G1779">
        <v>625.75</v>
      </c>
      <c r="H1779" s="112">
        <v>-962.25</v>
      </c>
      <c r="I1779" s="51"/>
    </row>
    <row r="1780" spans="1:9" x14ac:dyDescent="0.3">
      <c r="A1780" t="s">
        <v>17633</v>
      </c>
      <c r="B1780" t="s">
        <v>15001</v>
      </c>
      <c r="C1780" t="s">
        <v>1413</v>
      </c>
      <c r="D1780" t="s">
        <v>1380</v>
      </c>
      <c r="E1780" s="38">
        <v>-2144.8325285828259</v>
      </c>
      <c r="F1780">
        <v>1588</v>
      </c>
      <c r="G1780">
        <v>739.02</v>
      </c>
      <c r="H1780" s="112">
        <v>-848.98</v>
      </c>
      <c r="I1780" s="51"/>
    </row>
    <row r="1781" spans="1:9" x14ac:dyDescent="0.3">
      <c r="A1781" t="s">
        <v>3076</v>
      </c>
      <c r="B1781" t="s">
        <v>333</v>
      </c>
      <c r="C1781" t="s">
        <v>3591</v>
      </c>
      <c r="D1781" t="s">
        <v>1380</v>
      </c>
      <c r="E1781" s="38">
        <v>-2144.8325285828259</v>
      </c>
      <c r="F1781">
        <v>1588</v>
      </c>
      <c r="G1781">
        <v>999</v>
      </c>
      <c r="H1781" s="112">
        <v>-589</v>
      </c>
      <c r="I1781" s="51"/>
    </row>
    <row r="1782" spans="1:9" x14ac:dyDescent="0.3">
      <c r="A1782" s="178" t="s">
        <v>3084</v>
      </c>
      <c r="B1782" t="s">
        <v>347</v>
      </c>
      <c r="C1782" t="s">
        <v>3591</v>
      </c>
      <c r="D1782" t="s">
        <v>1380</v>
      </c>
      <c r="E1782" s="38">
        <v>-2144.8325285828259</v>
      </c>
      <c r="F1782">
        <v>1588</v>
      </c>
      <c r="G1782">
        <v>999</v>
      </c>
      <c r="H1782" s="112">
        <v>-589</v>
      </c>
      <c r="I1782" s="51"/>
    </row>
    <row r="1783" spans="1:9" x14ac:dyDescent="0.3">
      <c r="A1783" s="178" t="s">
        <v>3110</v>
      </c>
      <c r="B1783" t="s">
        <v>246</v>
      </c>
      <c r="C1783" t="s">
        <v>3591</v>
      </c>
      <c r="D1783" t="s">
        <v>1380</v>
      </c>
      <c r="E1783" s="38">
        <v>-2144.8325285828259</v>
      </c>
      <c r="F1783">
        <v>1588</v>
      </c>
      <c r="G1783">
        <v>999</v>
      </c>
      <c r="H1783" s="112">
        <v>-589</v>
      </c>
      <c r="I1783" s="51"/>
    </row>
    <row r="1784" spans="1:9" x14ac:dyDescent="0.3">
      <c r="A1784" s="178" t="s">
        <v>3126</v>
      </c>
      <c r="B1784" t="s">
        <v>401</v>
      </c>
      <c r="C1784" t="s">
        <v>1531</v>
      </c>
      <c r="D1784" t="s">
        <v>1380</v>
      </c>
      <c r="E1784" s="38">
        <v>-2144.8325285828259</v>
      </c>
      <c r="F1784">
        <v>1588</v>
      </c>
      <c r="G1784">
        <v>999</v>
      </c>
      <c r="H1784" s="112">
        <v>-589</v>
      </c>
      <c r="I1784" s="51"/>
    </row>
    <row r="1785" spans="1:9" x14ac:dyDescent="0.3">
      <c r="A1785" s="178" t="s">
        <v>3181</v>
      </c>
      <c r="B1785" t="s">
        <v>306</v>
      </c>
      <c r="C1785" t="s">
        <v>3591</v>
      </c>
      <c r="D1785" t="s">
        <v>1380</v>
      </c>
      <c r="E1785" s="38">
        <v>-2144.8325285828259</v>
      </c>
      <c r="F1785">
        <v>1588</v>
      </c>
      <c r="G1785">
        <v>999</v>
      </c>
      <c r="H1785" s="112">
        <v>-589</v>
      </c>
      <c r="I1785" s="51"/>
    </row>
    <row r="1786" spans="1:9" x14ac:dyDescent="0.3">
      <c r="A1786" t="s">
        <v>3186</v>
      </c>
      <c r="B1786" t="s">
        <v>377</v>
      </c>
      <c r="C1786" t="s">
        <v>3591</v>
      </c>
      <c r="D1786" t="s">
        <v>1380</v>
      </c>
      <c r="E1786" s="38">
        <v>-2144.8325285828259</v>
      </c>
      <c r="F1786">
        <v>1588</v>
      </c>
      <c r="G1786">
        <v>999</v>
      </c>
      <c r="H1786" s="112">
        <v>-589</v>
      </c>
      <c r="I1786" s="51"/>
    </row>
    <row r="1787" spans="1:9" x14ac:dyDescent="0.3">
      <c r="A1787" s="213" t="s">
        <v>3192</v>
      </c>
      <c r="B1787" t="s">
        <v>563</v>
      </c>
      <c r="C1787" t="s">
        <v>3591</v>
      </c>
      <c r="D1787" t="s">
        <v>1380</v>
      </c>
      <c r="E1787" s="38">
        <v>-2144.8325285828259</v>
      </c>
      <c r="F1787">
        <v>1588</v>
      </c>
      <c r="G1787">
        <v>999</v>
      </c>
      <c r="H1787" s="112">
        <v>-589</v>
      </c>
      <c r="I1787" s="51"/>
    </row>
    <row r="1788" spans="1:9" x14ac:dyDescent="0.3">
      <c r="A1788" s="178" t="s">
        <v>3204</v>
      </c>
      <c r="B1788" t="s">
        <v>181</v>
      </c>
      <c r="C1788" t="s">
        <v>3591</v>
      </c>
      <c r="D1788" t="s">
        <v>1380</v>
      </c>
      <c r="E1788" s="38">
        <v>-2144.8325285828259</v>
      </c>
      <c r="F1788">
        <v>1588</v>
      </c>
      <c r="G1788">
        <v>999</v>
      </c>
      <c r="H1788" s="112">
        <v>-589</v>
      </c>
      <c r="I1788" s="51"/>
    </row>
    <row r="1789" spans="1:9" x14ac:dyDescent="0.3">
      <c r="A1789" t="s">
        <v>10911</v>
      </c>
      <c r="B1789" t="s">
        <v>10912</v>
      </c>
      <c r="C1789" t="s">
        <v>1531</v>
      </c>
      <c r="D1789" t="s">
        <v>1380</v>
      </c>
      <c r="E1789" s="38">
        <v>-2144.8325285828259</v>
      </c>
      <c r="F1789">
        <v>1588</v>
      </c>
      <c r="G1789">
        <v>999</v>
      </c>
      <c r="H1789" s="112">
        <v>-589</v>
      </c>
      <c r="I1789" s="51"/>
    </row>
    <row r="1790" spans="1:9" x14ac:dyDescent="0.3">
      <c r="A1790" s="178" t="s">
        <v>16906</v>
      </c>
      <c r="B1790" t="s">
        <v>14316</v>
      </c>
      <c r="C1790" t="s">
        <v>1430</v>
      </c>
      <c r="D1790" t="s">
        <v>1380</v>
      </c>
      <c r="E1790" s="38">
        <v>-2144.8325285828259</v>
      </c>
      <c r="F1790">
        <v>1588</v>
      </c>
      <c r="G1790">
        <v>999</v>
      </c>
      <c r="H1790" s="112">
        <v>-589</v>
      </c>
      <c r="I1790" s="51"/>
    </row>
    <row r="1791" spans="1:9" x14ac:dyDescent="0.3">
      <c r="A1791" s="178" t="s">
        <v>3245</v>
      </c>
      <c r="B1791" t="s">
        <v>9034</v>
      </c>
      <c r="C1791" t="s">
        <v>3591</v>
      </c>
      <c r="D1791" t="s">
        <v>1380</v>
      </c>
      <c r="E1791" s="38">
        <v>-2144.8325285828259</v>
      </c>
      <c r="F1791">
        <v>1588</v>
      </c>
      <c r="G1791">
        <v>999</v>
      </c>
      <c r="H1791" s="112">
        <v>-589</v>
      </c>
      <c r="I1791" s="51"/>
    </row>
    <row r="1792" spans="1:9" x14ac:dyDescent="0.3">
      <c r="A1792" s="178" t="s">
        <v>11133</v>
      </c>
      <c r="B1792" t="s">
        <v>11134</v>
      </c>
      <c r="C1792" t="s">
        <v>1449</v>
      </c>
      <c r="D1792" t="s">
        <v>1380</v>
      </c>
      <c r="E1792" s="38">
        <v>-2144.8325285828259</v>
      </c>
      <c r="F1792">
        <v>1588</v>
      </c>
      <c r="G1792">
        <v>999</v>
      </c>
      <c r="H1792" s="112">
        <v>-589</v>
      </c>
      <c r="I1792" s="51"/>
    </row>
    <row r="1793" spans="1:9" x14ac:dyDescent="0.3">
      <c r="A1793" s="178" t="s">
        <v>3284</v>
      </c>
      <c r="B1793" t="s">
        <v>511</v>
      </c>
      <c r="C1793" t="s">
        <v>3591</v>
      </c>
      <c r="D1793" t="s">
        <v>1380</v>
      </c>
      <c r="E1793" s="38">
        <v>-2144.8325285828259</v>
      </c>
      <c r="F1793">
        <v>1588</v>
      </c>
      <c r="G1793">
        <v>999</v>
      </c>
      <c r="H1793" s="112">
        <v>-589</v>
      </c>
      <c r="I1793" s="51"/>
    </row>
    <row r="1794" spans="1:9" x14ac:dyDescent="0.3">
      <c r="A1794" s="178" t="s">
        <v>3385</v>
      </c>
      <c r="B1794" t="s">
        <v>503</v>
      </c>
      <c r="C1794" t="s">
        <v>1449</v>
      </c>
      <c r="D1794" t="s">
        <v>1380</v>
      </c>
      <c r="E1794" s="38">
        <v>-2144.8325285828259</v>
      </c>
      <c r="F1794">
        <v>1588</v>
      </c>
      <c r="G1794">
        <v>999</v>
      </c>
      <c r="H1794" s="112">
        <v>-589</v>
      </c>
      <c r="I1794" s="51"/>
    </row>
    <row r="1795" spans="1:9" x14ac:dyDescent="0.3">
      <c r="A1795" s="178" t="s">
        <v>3387</v>
      </c>
      <c r="B1795" t="s">
        <v>3535</v>
      </c>
      <c r="C1795" t="s">
        <v>3591</v>
      </c>
      <c r="D1795" t="s">
        <v>1380</v>
      </c>
      <c r="E1795" s="38">
        <v>-2144.8325285828259</v>
      </c>
      <c r="F1795">
        <v>1588</v>
      </c>
      <c r="G1795">
        <v>999</v>
      </c>
      <c r="H1795" s="112">
        <v>-589</v>
      </c>
      <c r="I1795" s="51"/>
    </row>
    <row r="1796" spans="1:9" x14ac:dyDescent="0.3">
      <c r="A1796" s="178" t="s">
        <v>8168</v>
      </c>
      <c r="B1796" t="s">
        <v>8525</v>
      </c>
      <c r="C1796" t="s">
        <v>1430</v>
      </c>
      <c r="D1796" t="s">
        <v>660</v>
      </c>
      <c r="E1796" s="38">
        <v>-2146.0224302496126</v>
      </c>
      <c r="F1796">
        <v>1795</v>
      </c>
      <c r="G1796">
        <v>999</v>
      </c>
      <c r="H1796" s="112">
        <v>-796</v>
      </c>
      <c r="I1796" s="51"/>
    </row>
    <row r="1797" spans="1:9" x14ac:dyDescent="0.3">
      <c r="A1797" s="178" t="s">
        <v>16183</v>
      </c>
      <c r="B1797" t="s">
        <v>16184</v>
      </c>
      <c r="C1797" t="s">
        <v>1402</v>
      </c>
      <c r="D1797" t="s">
        <v>660</v>
      </c>
      <c r="E1797" s="38">
        <v>-2146.0224302496126</v>
      </c>
      <c r="F1797">
        <v>1795</v>
      </c>
      <c r="G1797">
        <v>565.34</v>
      </c>
      <c r="H1797" s="112">
        <v>-1229.6599999999999</v>
      </c>
      <c r="I1797" s="51"/>
    </row>
    <row r="1798" spans="1:9" x14ac:dyDescent="0.3">
      <c r="A1798" s="178" t="s">
        <v>17044</v>
      </c>
      <c r="B1798" t="s">
        <v>17045</v>
      </c>
      <c r="C1798" t="s">
        <v>1526</v>
      </c>
      <c r="D1798" t="s">
        <v>660</v>
      </c>
      <c r="E1798" s="38">
        <v>-2146.0224302496126</v>
      </c>
      <c r="F1798">
        <v>1795</v>
      </c>
      <c r="G1798">
        <v>742.64</v>
      </c>
      <c r="H1798" s="112">
        <v>-1052.3600000000001</v>
      </c>
      <c r="I1798" s="51"/>
    </row>
    <row r="1799" spans="1:9" x14ac:dyDescent="0.3">
      <c r="A1799" s="178" t="s">
        <v>16070</v>
      </c>
      <c r="B1799" t="s">
        <v>15004</v>
      </c>
      <c r="C1799" t="s">
        <v>1553</v>
      </c>
      <c r="D1799" t="s">
        <v>660</v>
      </c>
      <c r="E1799" s="38">
        <v>-2146.0224302496126</v>
      </c>
      <c r="F1799">
        <v>1795</v>
      </c>
      <c r="G1799">
        <v>999</v>
      </c>
      <c r="H1799" s="112">
        <v>-796</v>
      </c>
      <c r="I1799" s="51"/>
    </row>
    <row r="1800" spans="1:9" x14ac:dyDescent="0.3">
      <c r="A1800" s="214" t="s">
        <v>16717</v>
      </c>
      <c r="B1800" t="s">
        <v>14296</v>
      </c>
      <c r="C1800" t="s">
        <v>1434</v>
      </c>
      <c r="D1800" t="s">
        <v>660</v>
      </c>
      <c r="E1800" s="38">
        <v>-2146.0224302496126</v>
      </c>
      <c r="F1800">
        <v>1795</v>
      </c>
      <c r="G1800">
        <v>999</v>
      </c>
      <c r="H1800" s="112">
        <v>-796</v>
      </c>
      <c r="I1800" s="51"/>
    </row>
    <row r="1801" spans="1:9" x14ac:dyDescent="0.3">
      <c r="A1801" s="178" t="s">
        <v>1769</v>
      </c>
      <c r="B1801" t="s">
        <v>341</v>
      </c>
      <c r="C1801" t="s">
        <v>3591</v>
      </c>
      <c r="D1801" t="s">
        <v>660</v>
      </c>
      <c r="E1801" s="38">
        <v>-2146.0224302496126</v>
      </c>
      <c r="F1801">
        <v>1795</v>
      </c>
      <c r="G1801">
        <v>999</v>
      </c>
      <c r="H1801" s="112">
        <v>-796</v>
      </c>
      <c r="I1801" s="51"/>
    </row>
    <row r="1802" spans="1:9" x14ac:dyDescent="0.3">
      <c r="A1802" s="178" t="s">
        <v>10977</v>
      </c>
      <c r="B1802" t="s">
        <v>10978</v>
      </c>
      <c r="C1802" t="s">
        <v>1470</v>
      </c>
      <c r="D1802" t="s">
        <v>660</v>
      </c>
      <c r="E1802" s="38">
        <v>-2146.0224302496126</v>
      </c>
      <c r="F1802">
        <v>1795</v>
      </c>
      <c r="G1802">
        <v>999</v>
      </c>
      <c r="H1802" s="112">
        <v>-796</v>
      </c>
      <c r="I1802" s="51"/>
    </row>
    <row r="1803" spans="1:9" x14ac:dyDescent="0.3">
      <c r="A1803" s="178" t="s">
        <v>1803</v>
      </c>
      <c r="B1803" t="s">
        <v>334</v>
      </c>
      <c r="C1803" t="s">
        <v>1383</v>
      </c>
      <c r="D1803" t="s">
        <v>660</v>
      </c>
      <c r="E1803" s="38">
        <v>-2146.0224302496126</v>
      </c>
      <c r="F1803">
        <v>1795</v>
      </c>
      <c r="G1803">
        <v>999</v>
      </c>
      <c r="H1803" s="112">
        <v>-796</v>
      </c>
      <c r="I1803" s="51"/>
    </row>
    <row r="1804" spans="1:9" x14ac:dyDescent="0.3">
      <c r="A1804" s="178" t="s">
        <v>1995</v>
      </c>
      <c r="B1804" t="s">
        <v>160</v>
      </c>
      <c r="C1804" t="s">
        <v>1402</v>
      </c>
      <c r="D1804" t="s">
        <v>660</v>
      </c>
      <c r="E1804" s="38">
        <v>-2146.0224302496126</v>
      </c>
      <c r="F1804">
        <v>1795</v>
      </c>
      <c r="G1804">
        <v>999</v>
      </c>
      <c r="H1804" s="112">
        <v>-796</v>
      </c>
      <c r="I1804" s="51"/>
    </row>
    <row r="1805" spans="1:9" x14ac:dyDescent="0.3">
      <c r="A1805" s="178" t="s">
        <v>3489</v>
      </c>
      <c r="B1805" t="s">
        <v>3456</v>
      </c>
      <c r="C1805" t="s">
        <v>3591</v>
      </c>
      <c r="D1805" t="s">
        <v>660</v>
      </c>
      <c r="E1805" s="38">
        <v>-2146.0224302496126</v>
      </c>
      <c r="F1805">
        <v>1795</v>
      </c>
      <c r="G1805">
        <v>999</v>
      </c>
      <c r="H1805" s="112">
        <v>-796</v>
      </c>
      <c r="I1805" s="51"/>
    </row>
    <row r="1806" spans="1:9" x14ac:dyDescent="0.3">
      <c r="A1806" s="178" t="s">
        <v>12764</v>
      </c>
      <c r="B1806" t="s">
        <v>12765</v>
      </c>
      <c r="C1806" t="s">
        <v>3591</v>
      </c>
      <c r="D1806" t="s">
        <v>660</v>
      </c>
      <c r="E1806" s="38">
        <v>-2146.0224302496126</v>
      </c>
      <c r="F1806">
        <v>1795</v>
      </c>
      <c r="G1806">
        <v>999</v>
      </c>
      <c r="H1806" s="112">
        <v>-796</v>
      </c>
      <c r="I1806" s="51"/>
    </row>
    <row r="1807" spans="1:9" x14ac:dyDescent="0.3">
      <c r="A1807" s="178" t="s">
        <v>5748</v>
      </c>
      <c r="B1807" t="s">
        <v>5749</v>
      </c>
      <c r="C1807" t="s">
        <v>1416</v>
      </c>
      <c r="D1807" t="s">
        <v>660</v>
      </c>
      <c r="E1807" s="38">
        <v>-2146.0224302496126</v>
      </c>
      <c r="F1807">
        <v>1795</v>
      </c>
      <c r="G1807">
        <v>999</v>
      </c>
      <c r="H1807" s="112">
        <v>-796</v>
      </c>
      <c r="I1807" s="51"/>
    </row>
    <row r="1808" spans="1:9" x14ac:dyDescent="0.3">
      <c r="A1808" s="178" t="s">
        <v>2407</v>
      </c>
      <c r="B1808" t="s">
        <v>41</v>
      </c>
      <c r="C1808" t="s">
        <v>1386</v>
      </c>
      <c r="D1808" t="s">
        <v>660</v>
      </c>
      <c r="E1808" s="38">
        <v>-2146.0224302496126</v>
      </c>
      <c r="F1808">
        <v>1795</v>
      </c>
      <c r="G1808">
        <v>999</v>
      </c>
      <c r="H1808" s="112">
        <v>-796</v>
      </c>
      <c r="I1808" s="51"/>
    </row>
    <row r="1809" spans="1:9" x14ac:dyDescent="0.3">
      <c r="A1809" s="213" t="s">
        <v>14825</v>
      </c>
      <c r="B1809" t="s">
        <v>14325</v>
      </c>
      <c r="C1809" t="s">
        <v>1405</v>
      </c>
      <c r="D1809" t="s">
        <v>660</v>
      </c>
      <c r="E1809" s="38">
        <v>-2146.0224302496126</v>
      </c>
      <c r="F1809">
        <v>1795</v>
      </c>
      <c r="G1809">
        <v>999</v>
      </c>
      <c r="H1809" s="112">
        <v>-796</v>
      </c>
      <c r="I1809" s="51"/>
    </row>
    <row r="1810" spans="1:9" x14ac:dyDescent="0.3">
      <c r="A1810" s="214" t="s">
        <v>11941</v>
      </c>
      <c r="B1810" t="s">
        <v>11525</v>
      </c>
      <c r="C1810" t="s">
        <v>1446</v>
      </c>
      <c r="D1810" t="s">
        <v>660</v>
      </c>
      <c r="E1810" s="38">
        <v>-2146.0224302496126</v>
      </c>
      <c r="F1810">
        <v>1795</v>
      </c>
      <c r="G1810">
        <v>999</v>
      </c>
      <c r="H1810" s="112">
        <v>-796</v>
      </c>
      <c r="I1810" s="51"/>
    </row>
    <row r="1811" spans="1:9" x14ac:dyDescent="0.3">
      <c r="A1811" s="178" t="s">
        <v>2877</v>
      </c>
      <c r="B1811" t="s">
        <v>437</v>
      </c>
      <c r="C1811" t="s">
        <v>3591</v>
      </c>
      <c r="D1811" t="s">
        <v>660</v>
      </c>
      <c r="E1811" s="38">
        <v>-2146.0224302496126</v>
      </c>
      <c r="F1811">
        <v>1795</v>
      </c>
      <c r="G1811">
        <v>999</v>
      </c>
      <c r="H1811" s="112">
        <v>-796</v>
      </c>
      <c r="I1811" s="51"/>
    </row>
    <row r="1812" spans="1:9" x14ac:dyDescent="0.3">
      <c r="A1812" s="178" t="s">
        <v>16632</v>
      </c>
      <c r="B1812" t="s">
        <v>16633</v>
      </c>
      <c r="C1812" t="s">
        <v>1449</v>
      </c>
      <c r="D1812" t="s">
        <v>660</v>
      </c>
      <c r="E1812" s="38">
        <v>-2146.0224302496126</v>
      </c>
      <c r="F1812">
        <v>1795</v>
      </c>
      <c r="G1812">
        <v>999</v>
      </c>
      <c r="H1812" s="112">
        <v>-796</v>
      </c>
      <c r="I1812" s="51"/>
    </row>
    <row r="1813" spans="1:9" x14ac:dyDescent="0.3">
      <c r="A1813" s="178" t="s">
        <v>13856</v>
      </c>
      <c r="B1813" t="s">
        <v>1244</v>
      </c>
      <c r="C1813" t="s">
        <v>1434</v>
      </c>
      <c r="D1813" t="s">
        <v>660</v>
      </c>
      <c r="E1813" s="38">
        <v>-2146.0224302496126</v>
      </c>
      <c r="F1813">
        <v>1795</v>
      </c>
      <c r="G1813">
        <v>999</v>
      </c>
      <c r="H1813" s="112">
        <v>-796</v>
      </c>
      <c r="I1813" s="51"/>
    </row>
    <row r="1814" spans="1:9" x14ac:dyDescent="0.3">
      <c r="A1814" s="178" t="s">
        <v>13573</v>
      </c>
      <c r="B1814" t="s">
        <v>11590</v>
      </c>
      <c r="C1814" t="s">
        <v>1509</v>
      </c>
      <c r="D1814" t="s">
        <v>660</v>
      </c>
      <c r="E1814" s="38">
        <v>-2146.0224302496126</v>
      </c>
      <c r="F1814">
        <v>1795</v>
      </c>
      <c r="G1814">
        <v>999</v>
      </c>
      <c r="H1814" s="112">
        <v>-796</v>
      </c>
      <c r="I1814" s="51"/>
    </row>
    <row r="1815" spans="1:9" x14ac:dyDescent="0.3">
      <c r="A1815" s="178" t="s">
        <v>11961</v>
      </c>
      <c r="B1815" t="s">
        <v>11671</v>
      </c>
      <c r="C1815" t="s">
        <v>3591</v>
      </c>
      <c r="D1815" t="s">
        <v>660</v>
      </c>
      <c r="E1815" s="38">
        <v>-2146.0224302496126</v>
      </c>
      <c r="F1815">
        <v>1795</v>
      </c>
      <c r="G1815">
        <v>999</v>
      </c>
      <c r="H1815" s="112">
        <v>-796</v>
      </c>
      <c r="I1815" s="51"/>
    </row>
    <row r="1816" spans="1:9" x14ac:dyDescent="0.3">
      <c r="A1816" s="178" t="s">
        <v>3253</v>
      </c>
      <c r="B1816" t="s">
        <v>369</v>
      </c>
      <c r="C1816" t="s">
        <v>3591</v>
      </c>
      <c r="D1816" t="s">
        <v>660</v>
      </c>
      <c r="E1816" s="38">
        <v>-2146.0224302496126</v>
      </c>
      <c r="F1816">
        <v>1795</v>
      </c>
      <c r="G1816">
        <v>999</v>
      </c>
      <c r="H1816" s="112">
        <v>-796</v>
      </c>
      <c r="I1816" s="51"/>
    </row>
    <row r="1817" spans="1:9" x14ac:dyDescent="0.3">
      <c r="A1817" s="178" t="s">
        <v>14662</v>
      </c>
      <c r="B1817" t="s">
        <v>14323</v>
      </c>
      <c r="C1817" t="s">
        <v>3591</v>
      </c>
      <c r="D1817" t="s">
        <v>660</v>
      </c>
      <c r="E1817" s="38">
        <v>-2146.0224302496126</v>
      </c>
      <c r="F1817">
        <v>1795</v>
      </c>
      <c r="G1817">
        <v>999</v>
      </c>
      <c r="H1817" s="112">
        <v>-796</v>
      </c>
      <c r="I1817" s="51"/>
    </row>
    <row r="1818" spans="1:9" x14ac:dyDescent="0.3">
      <c r="A1818" s="178" t="s">
        <v>17022</v>
      </c>
      <c r="B1818" t="s">
        <v>17023</v>
      </c>
      <c r="C1818" t="s">
        <v>1434</v>
      </c>
      <c r="D1818" t="s">
        <v>660</v>
      </c>
      <c r="E1818" s="38">
        <v>-2146.0224302496126</v>
      </c>
      <c r="F1818">
        <v>1795</v>
      </c>
      <c r="G1818">
        <v>999</v>
      </c>
      <c r="H1818" s="112">
        <v>-796</v>
      </c>
      <c r="I1818" s="51"/>
    </row>
    <row r="1819" spans="1:9" x14ac:dyDescent="0.3">
      <c r="A1819" s="178" t="s">
        <v>1610</v>
      </c>
      <c r="B1819" t="s">
        <v>309</v>
      </c>
      <c r="C1819" t="s">
        <v>3591</v>
      </c>
      <c r="D1819" t="s">
        <v>660</v>
      </c>
      <c r="E1819" s="38">
        <v>-2146.0224302496126</v>
      </c>
      <c r="F1819">
        <v>1795</v>
      </c>
      <c r="G1819">
        <v>999</v>
      </c>
      <c r="H1819" s="112">
        <v>-796</v>
      </c>
      <c r="I1819" s="51"/>
    </row>
    <row r="1820" spans="1:9" x14ac:dyDescent="0.3">
      <c r="A1820" s="178" t="s">
        <v>15701</v>
      </c>
      <c r="B1820" t="s">
        <v>15702</v>
      </c>
      <c r="C1820" t="s">
        <v>1464</v>
      </c>
      <c r="D1820" t="s">
        <v>660</v>
      </c>
      <c r="E1820" s="38">
        <v>-2146.0224302496126</v>
      </c>
      <c r="F1820">
        <v>1795</v>
      </c>
      <c r="G1820">
        <v>999</v>
      </c>
      <c r="H1820" s="112">
        <v>-796</v>
      </c>
      <c r="I1820" s="51"/>
    </row>
    <row r="1821" spans="1:9" x14ac:dyDescent="0.3">
      <c r="A1821" s="265" t="s">
        <v>1672</v>
      </c>
      <c r="B1821" s="260" t="s">
        <v>356</v>
      </c>
      <c r="C1821" s="260" t="s">
        <v>3591</v>
      </c>
      <c r="D1821" s="260" t="s">
        <v>660</v>
      </c>
      <c r="E1821" s="261">
        <v>-2146.0224302496126</v>
      </c>
      <c r="F1821" s="260">
        <v>1795</v>
      </c>
      <c r="G1821" s="260">
        <v>999</v>
      </c>
      <c r="H1821" s="112">
        <v>-796</v>
      </c>
      <c r="I1821" s="51"/>
    </row>
    <row r="1822" spans="1:9" x14ac:dyDescent="0.3">
      <c r="A1822" s="178" t="s">
        <v>3773</v>
      </c>
      <c r="B1822" t="s">
        <v>1289</v>
      </c>
      <c r="C1822" t="s">
        <v>3591</v>
      </c>
      <c r="D1822" t="s">
        <v>660</v>
      </c>
      <c r="E1822" s="38">
        <v>-2146.0224302496126</v>
      </c>
      <c r="F1822">
        <v>1795</v>
      </c>
      <c r="G1822">
        <v>999</v>
      </c>
      <c r="H1822" s="112">
        <v>-796</v>
      </c>
      <c r="I1822" s="51"/>
    </row>
    <row r="1823" spans="1:9" x14ac:dyDescent="0.3">
      <c r="A1823" s="178" t="s">
        <v>1752</v>
      </c>
      <c r="B1823" t="s">
        <v>85</v>
      </c>
      <c r="C1823" t="s">
        <v>3591</v>
      </c>
      <c r="D1823" t="s">
        <v>660</v>
      </c>
      <c r="E1823" s="38">
        <v>-2146.0224302496126</v>
      </c>
      <c r="F1823">
        <v>1795</v>
      </c>
      <c r="G1823">
        <v>999</v>
      </c>
      <c r="H1823" s="112">
        <v>-796</v>
      </c>
      <c r="I1823" s="51"/>
    </row>
    <row r="1824" spans="1:9" x14ac:dyDescent="0.3">
      <c r="A1824" s="178" t="s">
        <v>1802</v>
      </c>
      <c r="B1824" t="s">
        <v>205</v>
      </c>
      <c r="C1824" t="s">
        <v>3591</v>
      </c>
      <c r="D1824" t="s">
        <v>660</v>
      </c>
      <c r="E1824" s="38">
        <v>-2146.0224302496126</v>
      </c>
      <c r="F1824">
        <v>1795</v>
      </c>
      <c r="G1824">
        <v>999</v>
      </c>
      <c r="H1824" s="112">
        <v>-796</v>
      </c>
      <c r="I1824" s="51"/>
    </row>
    <row r="1825" spans="1:9" x14ac:dyDescent="0.3">
      <c r="A1825" s="178" t="s">
        <v>1834</v>
      </c>
      <c r="B1825" t="s">
        <v>331</v>
      </c>
      <c r="C1825" t="s">
        <v>3591</v>
      </c>
      <c r="D1825" t="s">
        <v>660</v>
      </c>
      <c r="E1825" s="38">
        <v>-2146.0224302496126</v>
      </c>
      <c r="F1825">
        <v>1795</v>
      </c>
      <c r="G1825">
        <v>999</v>
      </c>
      <c r="H1825" s="112">
        <v>-796</v>
      </c>
      <c r="I1825" s="51"/>
    </row>
    <row r="1826" spans="1:9" x14ac:dyDescent="0.3">
      <c r="A1826" s="178" t="s">
        <v>3898</v>
      </c>
      <c r="B1826" t="s">
        <v>3899</v>
      </c>
      <c r="C1826" t="s">
        <v>3591</v>
      </c>
      <c r="D1826" t="s">
        <v>660</v>
      </c>
      <c r="E1826" s="38">
        <v>-2146.0224302496126</v>
      </c>
      <c r="F1826">
        <v>1795</v>
      </c>
      <c r="G1826">
        <v>999</v>
      </c>
      <c r="H1826" s="112">
        <v>-796</v>
      </c>
      <c r="I1826" s="51"/>
    </row>
    <row r="1827" spans="1:9" x14ac:dyDescent="0.3">
      <c r="A1827" s="178" t="s">
        <v>1895</v>
      </c>
      <c r="B1827" t="s">
        <v>254</v>
      </c>
      <c r="C1827" t="s">
        <v>3591</v>
      </c>
      <c r="D1827" t="s">
        <v>660</v>
      </c>
      <c r="E1827" s="38">
        <v>-2146.0224302496126</v>
      </c>
      <c r="F1827">
        <v>1795</v>
      </c>
      <c r="G1827">
        <v>999</v>
      </c>
      <c r="H1827" s="112">
        <v>-796</v>
      </c>
      <c r="I1827" s="51"/>
    </row>
    <row r="1828" spans="1:9" x14ac:dyDescent="0.3">
      <c r="A1828" s="178" t="s">
        <v>2019</v>
      </c>
      <c r="B1828" t="s">
        <v>452</v>
      </c>
      <c r="C1828" t="s">
        <v>3591</v>
      </c>
      <c r="D1828" t="s">
        <v>660</v>
      </c>
      <c r="E1828" s="38">
        <v>-2146.0224302496126</v>
      </c>
      <c r="F1828">
        <v>1795</v>
      </c>
      <c r="G1828">
        <v>999</v>
      </c>
      <c r="H1828" s="112">
        <v>-796</v>
      </c>
      <c r="I1828" s="51"/>
    </row>
    <row r="1829" spans="1:9" x14ac:dyDescent="0.3">
      <c r="A1829" s="178" t="s">
        <v>9242</v>
      </c>
      <c r="B1829" t="s">
        <v>9243</v>
      </c>
      <c r="C1829" t="s">
        <v>3591</v>
      </c>
      <c r="D1829" t="s">
        <v>660</v>
      </c>
      <c r="E1829" s="38">
        <v>-2146.0224302496126</v>
      </c>
      <c r="F1829">
        <v>1795</v>
      </c>
      <c r="G1829">
        <v>999</v>
      </c>
      <c r="H1829" s="112">
        <v>-796</v>
      </c>
      <c r="I1829" s="51"/>
    </row>
    <row r="1830" spans="1:9" x14ac:dyDescent="0.3">
      <c r="A1830" s="178" t="s">
        <v>2075</v>
      </c>
      <c r="B1830" t="s">
        <v>281</v>
      </c>
      <c r="C1830" t="s">
        <v>3591</v>
      </c>
      <c r="D1830" t="s">
        <v>660</v>
      </c>
      <c r="E1830" s="38">
        <v>-2146.0224302496126</v>
      </c>
      <c r="F1830">
        <v>1795</v>
      </c>
      <c r="G1830">
        <v>999</v>
      </c>
      <c r="H1830" s="112">
        <v>-796</v>
      </c>
      <c r="I1830" s="51"/>
    </row>
    <row r="1831" spans="1:9" x14ac:dyDescent="0.3">
      <c r="A1831" s="178" t="s">
        <v>2115</v>
      </c>
      <c r="B1831" t="s">
        <v>380</v>
      </c>
      <c r="C1831" t="s">
        <v>3591</v>
      </c>
      <c r="D1831" t="s">
        <v>660</v>
      </c>
      <c r="E1831" s="38">
        <v>-2146.0224302496126</v>
      </c>
      <c r="F1831">
        <v>1795</v>
      </c>
      <c r="G1831">
        <v>999</v>
      </c>
      <c r="H1831" s="112">
        <v>-796</v>
      </c>
      <c r="I1831" s="51"/>
    </row>
    <row r="1832" spans="1:9" x14ac:dyDescent="0.3">
      <c r="A1832" s="178" t="s">
        <v>8184</v>
      </c>
      <c r="B1832" t="s">
        <v>8678</v>
      </c>
      <c r="C1832" t="s">
        <v>3591</v>
      </c>
      <c r="D1832" t="s">
        <v>660</v>
      </c>
      <c r="E1832" s="38">
        <v>-2146.0224302496126</v>
      </c>
      <c r="F1832">
        <v>1795</v>
      </c>
      <c r="G1832">
        <v>999</v>
      </c>
      <c r="H1832" s="112">
        <v>-796</v>
      </c>
      <c r="I1832" s="51"/>
    </row>
    <row r="1833" spans="1:9" x14ac:dyDescent="0.3">
      <c r="A1833" s="178" t="s">
        <v>11128</v>
      </c>
      <c r="B1833" t="s">
        <v>11129</v>
      </c>
      <c r="C1833" t="s">
        <v>3591</v>
      </c>
      <c r="D1833" t="s">
        <v>660</v>
      </c>
      <c r="E1833" s="38">
        <v>-2146.0224302496126</v>
      </c>
      <c r="F1833">
        <v>1795</v>
      </c>
      <c r="G1833">
        <v>999</v>
      </c>
      <c r="H1833" s="112">
        <v>-796</v>
      </c>
      <c r="I1833" s="51"/>
    </row>
    <row r="1834" spans="1:9" x14ac:dyDescent="0.3">
      <c r="A1834" s="178" t="s">
        <v>2422</v>
      </c>
      <c r="B1834" t="s">
        <v>177</v>
      </c>
      <c r="C1834" t="s">
        <v>3591</v>
      </c>
      <c r="D1834" t="s">
        <v>660</v>
      </c>
      <c r="E1834" s="38">
        <v>-2146.0224302496126</v>
      </c>
      <c r="F1834">
        <v>1795</v>
      </c>
      <c r="G1834">
        <v>999</v>
      </c>
      <c r="H1834" s="112">
        <v>-796</v>
      </c>
      <c r="I1834" s="51"/>
    </row>
    <row r="1835" spans="1:9" x14ac:dyDescent="0.3">
      <c r="A1835" s="213" t="s">
        <v>2460</v>
      </c>
      <c r="B1835" t="s">
        <v>130</v>
      </c>
      <c r="C1835" t="s">
        <v>3591</v>
      </c>
      <c r="D1835" t="s">
        <v>660</v>
      </c>
      <c r="E1835" s="38">
        <v>-2146.0224302496126</v>
      </c>
      <c r="F1835">
        <v>1795</v>
      </c>
      <c r="G1835">
        <v>999</v>
      </c>
      <c r="H1835" s="112">
        <v>-796</v>
      </c>
      <c r="I1835" s="51"/>
    </row>
    <row r="1836" spans="1:9" x14ac:dyDescent="0.3">
      <c r="A1836" s="213" t="s">
        <v>2513</v>
      </c>
      <c r="B1836" t="s">
        <v>367</v>
      </c>
      <c r="C1836" t="s">
        <v>3591</v>
      </c>
      <c r="D1836" t="s">
        <v>660</v>
      </c>
      <c r="E1836" s="38">
        <v>-2146.0224302496126</v>
      </c>
      <c r="F1836">
        <v>1795</v>
      </c>
      <c r="G1836">
        <v>999</v>
      </c>
      <c r="H1836" s="112">
        <v>-796</v>
      </c>
      <c r="I1836" s="51"/>
    </row>
    <row r="1837" spans="1:9" x14ac:dyDescent="0.3">
      <c r="A1837" s="178" t="s">
        <v>2624</v>
      </c>
      <c r="B1837" t="s">
        <v>337</v>
      </c>
      <c r="C1837" t="s">
        <v>3591</v>
      </c>
      <c r="D1837" t="s">
        <v>660</v>
      </c>
      <c r="E1837" s="38">
        <v>-2146.0224302496126</v>
      </c>
      <c r="F1837">
        <v>1795</v>
      </c>
      <c r="G1837">
        <v>999</v>
      </c>
      <c r="H1837" s="112">
        <v>-796</v>
      </c>
      <c r="I1837" s="51"/>
    </row>
    <row r="1838" spans="1:9" x14ac:dyDescent="0.3">
      <c r="A1838" s="213" t="s">
        <v>2636</v>
      </c>
      <c r="B1838" t="s">
        <v>431</v>
      </c>
      <c r="C1838" t="s">
        <v>3591</v>
      </c>
      <c r="D1838" t="s">
        <v>660</v>
      </c>
      <c r="E1838" s="38">
        <v>-2146.0224302496126</v>
      </c>
      <c r="F1838">
        <v>1795</v>
      </c>
      <c r="G1838">
        <v>999</v>
      </c>
      <c r="H1838" s="112">
        <v>-796</v>
      </c>
      <c r="I1838" s="51"/>
    </row>
    <row r="1839" spans="1:9" x14ac:dyDescent="0.3">
      <c r="A1839" s="178" t="s">
        <v>4486</v>
      </c>
      <c r="B1839" t="s">
        <v>139</v>
      </c>
      <c r="C1839" t="s">
        <v>3591</v>
      </c>
      <c r="D1839" t="s">
        <v>660</v>
      </c>
      <c r="E1839" s="38">
        <v>-2146.0224302496126</v>
      </c>
      <c r="F1839">
        <v>1795</v>
      </c>
      <c r="G1839">
        <v>999</v>
      </c>
      <c r="H1839" s="112">
        <v>-796</v>
      </c>
      <c r="I1839" s="51"/>
    </row>
    <row r="1840" spans="1:9" x14ac:dyDescent="0.3">
      <c r="A1840" s="178" t="s">
        <v>2719</v>
      </c>
      <c r="B1840" t="s">
        <v>476</v>
      </c>
      <c r="C1840" t="s">
        <v>3591</v>
      </c>
      <c r="D1840" t="s">
        <v>660</v>
      </c>
      <c r="E1840" s="38">
        <v>-2146.0224302496126</v>
      </c>
      <c r="F1840">
        <v>1795</v>
      </c>
      <c r="G1840">
        <v>999</v>
      </c>
      <c r="H1840" s="112">
        <v>-796</v>
      </c>
      <c r="I1840" s="51"/>
    </row>
    <row r="1841" spans="1:9" x14ac:dyDescent="0.3">
      <c r="A1841" s="213" t="s">
        <v>2764</v>
      </c>
      <c r="B1841" t="s">
        <v>539</v>
      </c>
      <c r="C1841" t="s">
        <v>1464</v>
      </c>
      <c r="D1841" t="s">
        <v>660</v>
      </c>
      <c r="E1841" s="38">
        <v>-2146.0224302496126</v>
      </c>
      <c r="F1841">
        <v>1795</v>
      </c>
      <c r="G1841">
        <v>999</v>
      </c>
      <c r="H1841" s="112">
        <v>-796</v>
      </c>
      <c r="I1841" s="51"/>
    </row>
    <row r="1842" spans="1:9" x14ac:dyDescent="0.3">
      <c r="A1842" s="178" t="s">
        <v>2782</v>
      </c>
      <c r="B1842" t="s">
        <v>394</v>
      </c>
      <c r="C1842" t="s">
        <v>3591</v>
      </c>
      <c r="D1842" t="s">
        <v>660</v>
      </c>
      <c r="E1842" s="38">
        <v>-2146.0224302496126</v>
      </c>
      <c r="F1842">
        <v>1795</v>
      </c>
      <c r="G1842">
        <v>999</v>
      </c>
      <c r="H1842" s="112">
        <v>-796</v>
      </c>
      <c r="I1842" s="51"/>
    </row>
    <row r="1843" spans="1:9" x14ac:dyDescent="0.3">
      <c r="A1843" s="178" t="s">
        <v>3035</v>
      </c>
      <c r="B1843" t="s">
        <v>532</v>
      </c>
      <c r="C1843" t="s">
        <v>3591</v>
      </c>
      <c r="D1843" t="s">
        <v>660</v>
      </c>
      <c r="E1843" s="38">
        <v>-2146.0224302496126</v>
      </c>
      <c r="F1843">
        <v>1795</v>
      </c>
      <c r="G1843">
        <v>999</v>
      </c>
      <c r="H1843" s="112">
        <v>-796</v>
      </c>
      <c r="I1843" s="51"/>
    </row>
    <row r="1844" spans="1:9" x14ac:dyDescent="0.3">
      <c r="A1844" s="213" t="s">
        <v>4838</v>
      </c>
      <c r="B1844" t="s">
        <v>291</v>
      </c>
      <c r="C1844" t="s">
        <v>3591</v>
      </c>
      <c r="D1844" t="s">
        <v>660</v>
      </c>
      <c r="E1844" s="38">
        <v>-2146.0224302496126</v>
      </c>
      <c r="F1844">
        <v>1795</v>
      </c>
      <c r="G1844">
        <v>999</v>
      </c>
      <c r="H1844" s="112">
        <v>-796</v>
      </c>
      <c r="I1844" s="51"/>
    </row>
    <row r="1845" spans="1:9" x14ac:dyDescent="0.3">
      <c r="A1845" s="178" t="s">
        <v>3128</v>
      </c>
      <c r="B1845" t="s">
        <v>225</v>
      </c>
      <c r="C1845" t="s">
        <v>3591</v>
      </c>
      <c r="D1845" t="s">
        <v>660</v>
      </c>
      <c r="E1845" s="38">
        <v>-2146.0224302496126</v>
      </c>
      <c r="F1845">
        <v>1795</v>
      </c>
      <c r="G1845">
        <v>999</v>
      </c>
      <c r="H1845" s="112">
        <v>-796</v>
      </c>
      <c r="I1845" s="51"/>
    </row>
    <row r="1846" spans="1:9" x14ac:dyDescent="0.3">
      <c r="A1846" s="178" t="s">
        <v>3154</v>
      </c>
      <c r="B1846" t="s">
        <v>208</v>
      </c>
      <c r="C1846" t="s">
        <v>3591</v>
      </c>
      <c r="D1846" t="s">
        <v>660</v>
      </c>
      <c r="E1846" s="38">
        <v>-2146.0224302496126</v>
      </c>
      <c r="F1846">
        <v>1795</v>
      </c>
      <c r="G1846">
        <v>999</v>
      </c>
      <c r="H1846" s="112">
        <v>-796</v>
      </c>
      <c r="I1846" s="51"/>
    </row>
    <row r="1847" spans="1:9" x14ac:dyDescent="0.3">
      <c r="A1847" s="213" t="s">
        <v>3293</v>
      </c>
      <c r="B1847" t="s">
        <v>410</v>
      </c>
      <c r="C1847" t="s">
        <v>3591</v>
      </c>
      <c r="D1847" t="s">
        <v>660</v>
      </c>
      <c r="E1847" s="38">
        <v>-2146.0224302496126</v>
      </c>
      <c r="F1847">
        <v>1795</v>
      </c>
      <c r="G1847">
        <v>999</v>
      </c>
      <c r="H1847" s="112">
        <v>-796</v>
      </c>
      <c r="I1847" s="51"/>
    </row>
    <row r="1848" spans="1:9" x14ac:dyDescent="0.3">
      <c r="A1848" s="178" t="s">
        <v>3314</v>
      </c>
      <c r="B1848" t="s">
        <v>352</v>
      </c>
      <c r="C1848" t="s">
        <v>1409</v>
      </c>
      <c r="D1848" t="s">
        <v>660</v>
      </c>
      <c r="E1848" s="38">
        <v>-2146.0224302496126</v>
      </c>
      <c r="F1848">
        <v>1795</v>
      </c>
      <c r="G1848">
        <v>999</v>
      </c>
      <c r="H1848" s="112">
        <v>-796</v>
      </c>
      <c r="I1848" s="51"/>
    </row>
    <row r="1849" spans="1:9" x14ac:dyDescent="0.3">
      <c r="A1849" s="178" t="s">
        <v>11457</v>
      </c>
      <c r="B1849" t="s">
        <v>11715</v>
      </c>
      <c r="C1849" t="s">
        <v>1437</v>
      </c>
      <c r="D1849" t="s">
        <v>660</v>
      </c>
      <c r="E1849" s="38">
        <v>-2146.0224302496126</v>
      </c>
      <c r="F1849">
        <v>1795</v>
      </c>
      <c r="G1849">
        <v>999</v>
      </c>
      <c r="H1849" s="112">
        <v>-796</v>
      </c>
      <c r="I1849" s="51"/>
    </row>
    <row r="1850" spans="1:9" x14ac:dyDescent="0.3">
      <c r="A1850" s="213" t="s">
        <v>3339</v>
      </c>
      <c r="B1850" t="s">
        <v>529</v>
      </c>
      <c r="C1850" t="s">
        <v>3591</v>
      </c>
      <c r="D1850" t="s">
        <v>660</v>
      </c>
      <c r="E1850" s="38">
        <v>-2146.0224302496126</v>
      </c>
      <c r="F1850">
        <v>1795</v>
      </c>
      <c r="G1850">
        <v>999</v>
      </c>
      <c r="H1850" s="112">
        <v>-796</v>
      </c>
      <c r="I1850" s="51"/>
    </row>
    <row r="1851" spans="1:9" x14ac:dyDescent="0.3">
      <c r="A1851" s="178" t="s">
        <v>5025</v>
      </c>
      <c r="B1851" t="s">
        <v>5026</v>
      </c>
      <c r="C1851" t="s">
        <v>3591</v>
      </c>
      <c r="D1851" t="s">
        <v>660</v>
      </c>
      <c r="E1851" s="38">
        <v>-2146.0224302496126</v>
      </c>
      <c r="F1851">
        <v>1795</v>
      </c>
      <c r="G1851">
        <v>999</v>
      </c>
      <c r="H1851" s="112">
        <v>-796</v>
      </c>
      <c r="I1851" s="51"/>
    </row>
    <row r="1852" spans="1:9" x14ac:dyDescent="0.3">
      <c r="A1852" s="213" t="s">
        <v>20122</v>
      </c>
      <c r="B1852" t="s">
        <v>20123</v>
      </c>
      <c r="C1852" t="s">
        <v>1464</v>
      </c>
      <c r="D1852" t="s">
        <v>1396</v>
      </c>
      <c r="E1852" s="38">
        <v>-2146.5971562029608</v>
      </c>
      <c r="F1852">
        <v>1851</v>
      </c>
      <c r="G1852">
        <v>302.2</v>
      </c>
      <c r="H1852" s="112">
        <v>-1548.8</v>
      </c>
      <c r="I1852" s="51"/>
    </row>
    <row r="1853" spans="1:9" x14ac:dyDescent="0.3">
      <c r="A1853" s="178" t="s">
        <v>3396</v>
      </c>
      <c r="B1853" t="s">
        <v>612</v>
      </c>
      <c r="C1853" t="s">
        <v>1434</v>
      </c>
      <c r="D1853" t="s">
        <v>1396</v>
      </c>
      <c r="E1853" s="38">
        <v>-2146.5971562029608</v>
      </c>
      <c r="F1853">
        <v>1851</v>
      </c>
      <c r="G1853">
        <v>748.25</v>
      </c>
      <c r="H1853" s="112">
        <v>-1102.75</v>
      </c>
      <c r="I1853" s="51"/>
    </row>
    <row r="1854" spans="1:9" x14ac:dyDescent="0.3">
      <c r="A1854" s="178" t="s">
        <v>16507</v>
      </c>
      <c r="B1854" t="s">
        <v>16508</v>
      </c>
      <c r="C1854" t="s">
        <v>3591</v>
      </c>
      <c r="D1854" t="s">
        <v>1396</v>
      </c>
      <c r="E1854" s="38">
        <v>-2146.5971562029608</v>
      </c>
      <c r="F1854">
        <v>1851</v>
      </c>
      <c r="G1854">
        <v>747.82</v>
      </c>
      <c r="H1854" s="112">
        <v>-1103.1799999999998</v>
      </c>
      <c r="I1854" s="51"/>
    </row>
    <row r="1855" spans="1:9" x14ac:dyDescent="0.3">
      <c r="A1855" s="178" t="s">
        <v>17416</v>
      </c>
      <c r="B1855" t="s">
        <v>17148</v>
      </c>
      <c r="C1855" t="s">
        <v>1531</v>
      </c>
      <c r="D1855" t="s">
        <v>1396</v>
      </c>
      <c r="E1855" s="38">
        <v>-2146.5971562029608</v>
      </c>
      <c r="F1855">
        <v>1851</v>
      </c>
      <c r="G1855">
        <v>673.14</v>
      </c>
      <c r="H1855" s="112">
        <v>-1177.8600000000001</v>
      </c>
      <c r="I1855" s="51"/>
    </row>
    <row r="1856" spans="1:9" x14ac:dyDescent="0.3">
      <c r="A1856" s="178" t="s">
        <v>14875</v>
      </c>
      <c r="B1856" t="s">
        <v>14667</v>
      </c>
      <c r="C1856" t="s">
        <v>1449</v>
      </c>
      <c r="D1856" t="s">
        <v>1396</v>
      </c>
      <c r="E1856" s="38">
        <v>-2146.5971562029608</v>
      </c>
      <c r="F1856">
        <v>1851</v>
      </c>
      <c r="G1856">
        <v>999</v>
      </c>
      <c r="H1856" s="112">
        <v>-852</v>
      </c>
      <c r="I1856" s="51"/>
    </row>
    <row r="1857" spans="1:9" x14ac:dyDescent="0.3">
      <c r="A1857" s="178" t="s">
        <v>12697</v>
      </c>
      <c r="B1857" t="s">
        <v>11496</v>
      </c>
      <c r="C1857" t="s">
        <v>1426</v>
      </c>
      <c r="D1857" t="s">
        <v>1396</v>
      </c>
      <c r="E1857" s="38">
        <v>-2146.5971562029608</v>
      </c>
      <c r="F1857">
        <v>1851</v>
      </c>
      <c r="G1857">
        <v>999</v>
      </c>
      <c r="H1857" s="112">
        <v>-852</v>
      </c>
      <c r="I1857" s="51"/>
    </row>
    <row r="1858" spans="1:9" x14ac:dyDescent="0.3">
      <c r="A1858" s="178" t="s">
        <v>8162</v>
      </c>
      <c r="B1858" t="s">
        <v>8477</v>
      </c>
      <c r="C1858" t="s">
        <v>1430</v>
      </c>
      <c r="D1858" t="s">
        <v>1396</v>
      </c>
      <c r="E1858" s="38">
        <v>-2146.5971562029608</v>
      </c>
      <c r="F1858">
        <v>1851</v>
      </c>
      <c r="G1858">
        <v>999</v>
      </c>
      <c r="H1858" s="112">
        <v>-852</v>
      </c>
      <c r="I1858" s="51"/>
    </row>
    <row r="1859" spans="1:9" x14ac:dyDescent="0.3">
      <c r="A1859" s="178" t="s">
        <v>2845</v>
      </c>
      <c r="B1859" t="s">
        <v>9</v>
      </c>
      <c r="C1859" t="s">
        <v>1434</v>
      </c>
      <c r="D1859" t="s">
        <v>1396</v>
      </c>
      <c r="E1859" s="38">
        <v>-2146.5971562029608</v>
      </c>
      <c r="F1859">
        <v>1851</v>
      </c>
      <c r="G1859">
        <v>999</v>
      </c>
      <c r="H1859" s="112">
        <v>-852</v>
      </c>
      <c r="I1859" s="51"/>
    </row>
    <row r="1860" spans="1:9" x14ac:dyDescent="0.3">
      <c r="A1860" s="178" t="s">
        <v>1408</v>
      </c>
      <c r="B1860" t="s">
        <v>485</v>
      </c>
      <c r="C1860" t="s">
        <v>1526</v>
      </c>
      <c r="D1860" t="s">
        <v>1396</v>
      </c>
      <c r="E1860" s="38">
        <v>-2146.5971562029608</v>
      </c>
      <c r="F1860">
        <v>1851</v>
      </c>
      <c r="G1860">
        <v>999</v>
      </c>
      <c r="H1860" s="112">
        <v>-852</v>
      </c>
      <c r="I1860" s="51"/>
    </row>
    <row r="1861" spans="1:9" x14ac:dyDescent="0.3">
      <c r="A1861" s="213" t="s">
        <v>15876</v>
      </c>
      <c r="B1861" t="s">
        <v>14308</v>
      </c>
      <c r="C1861" t="s">
        <v>3591</v>
      </c>
      <c r="D1861" t="s">
        <v>1396</v>
      </c>
      <c r="E1861" s="38">
        <v>-2146.5971562029608</v>
      </c>
      <c r="F1861">
        <v>1851</v>
      </c>
      <c r="G1861">
        <v>999</v>
      </c>
      <c r="H1861" s="112">
        <v>-852</v>
      </c>
      <c r="I1861" s="51"/>
    </row>
    <row r="1862" spans="1:9" x14ac:dyDescent="0.3">
      <c r="A1862" s="178" t="s">
        <v>10746</v>
      </c>
      <c r="B1862" t="s">
        <v>10747</v>
      </c>
      <c r="C1862" t="s">
        <v>1430</v>
      </c>
      <c r="D1862" t="s">
        <v>1396</v>
      </c>
      <c r="E1862" s="38">
        <v>-2146.5971562029608</v>
      </c>
      <c r="F1862">
        <v>1851</v>
      </c>
      <c r="G1862">
        <v>999</v>
      </c>
      <c r="H1862" s="112">
        <v>-852</v>
      </c>
      <c r="I1862" s="51"/>
    </row>
    <row r="1863" spans="1:9" x14ac:dyDescent="0.3">
      <c r="A1863" s="178" t="s">
        <v>8156</v>
      </c>
      <c r="B1863" t="s">
        <v>8400</v>
      </c>
      <c r="C1863" t="s">
        <v>1470</v>
      </c>
      <c r="D1863" t="s">
        <v>1396</v>
      </c>
      <c r="E1863" s="38">
        <v>-2146.5971562029608</v>
      </c>
      <c r="F1863">
        <v>1851</v>
      </c>
      <c r="G1863">
        <v>999</v>
      </c>
      <c r="H1863" s="112">
        <v>-852</v>
      </c>
      <c r="I1863" s="51"/>
    </row>
    <row r="1864" spans="1:9" x14ac:dyDescent="0.3">
      <c r="A1864" s="178" t="s">
        <v>1918</v>
      </c>
      <c r="B1864" t="s">
        <v>522</v>
      </c>
      <c r="C1864" t="s">
        <v>1553</v>
      </c>
      <c r="D1864" t="s">
        <v>1396</v>
      </c>
      <c r="E1864" s="38">
        <v>-2146.5971562029608</v>
      </c>
      <c r="F1864">
        <v>1851</v>
      </c>
      <c r="G1864">
        <v>999</v>
      </c>
      <c r="H1864" s="112">
        <v>-852</v>
      </c>
      <c r="I1864" s="51"/>
    </row>
    <row r="1865" spans="1:9" x14ac:dyDescent="0.3">
      <c r="A1865" s="213" t="s">
        <v>12336</v>
      </c>
      <c r="B1865" t="s">
        <v>11620</v>
      </c>
      <c r="C1865" t="s">
        <v>1437</v>
      </c>
      <c r="D1865" t="s">
        <v>1396</v>
      </c>
      <c r="E1865" s="38">
        <v>-2146.5971562029608</v>
      </c>
      <c r="F1865">
        <v>1851</v>
      </c>
      <c r="G1865">
        <v>999</v>
      </c>
      <c r="H1865" s="112">
        <v>-852</v>
      </c>
      <c r="I1865" s="51"/>
    </row>
    <row r="1866" spans="1:9" x14ac:dyDescent="0.3">
      <c r="A1866" s="178" t="s">
        <v>12807</v>
      </c>
      <c r="B1866" t="s">
        <v>11567</v>
      </c>
      <c r="C1866" t="s">
        <v>1449</v>
      </c>
      <c r="D1866" t="s">
        <v>1396</v>
      </c>
      <c r="E1866" s="38">
        <v>-2146.5971562029608</v>
      </c>
      <c r="F1866">
        <v>1851</v>
      </c>
      <c r="G1866">
        <v>999</v>
      </c>
      <c r="H1866" s="112">
        <v>-852</v>
      </c>
      <c r="I1866" s="51"/>
    </row>
    <row r="1867" spans="1:9" x14ac:dyDescent="0.3">
      <c r="A1867" s="265" t="s">
        <v>13762</v>
      </c>
      <c r="B1867" s="260" t="s">
        <v>13023</v>
      </c>
      <c r="C1867" s="260" t="s">
        <v>1383</v>
      </c>
      <c r="D1867" s="260" t="s">
        <v>1396</v>
      </c>
      <c r="E1867" s="261">
        <v>-2146.5971562029608</v>
      </c>
      <c r="F1867" s="260">
        <v>1851</v>
      </c>
      <c r="G1867" s="260">
        <v>999</v>
      </c>
      <c r="H1867" s="112">
        <v>-852</v>
      </c>
      <c r="I1867" s="51"/>
    </row>
    <row r="1868" spans="1:9" x14ac:dyDescent="0.3">
      <c r="A1868" s="178" t="s">
        <v>12112</v>
      </c>
      <c r="B1868" t="s">
        <v>11498</v>
      </c>
      <c r="C1868" t="s">
        <v>1389</v>
      </c>
      <c r="D1868" t="s">
        <v>1396</v>
      </c>
      <c r="E1868" s="38">
        <v>-2146.5971562029608</v>
      </c>
      <c r="F1868">
        <v>1851</v>
      </c>
      <c r="G1868">
        <v>999</v>
      </c>
      <c r="H1868" s="112">
        <v>-852</v>
      </c>
      <c r="I1868" s="51"/>
    </row>
    <row r="1869" spans="1:9" x14ac:dyDescent="0.3">
      <c r="A1869" s="178" t="s">
        <v>11179</v>
      </c>
      <c r="B1869" t="s">
        <v>11180</v>
      </c>
      <c r="C1869" t="s">
        <v>3591</v>
      </c>
      <c r="D1869" t="s">
        <v>1396</v>
      </c>
      <c r="E1869" s="38">
        <v>-2146.5971562029608</v>
      </c>
      <c r="F1869">
        <v>1851</v>
      </c>
      <c r="G1869">
        <v>999</v>
      </c>
      <c r="H1869" s="112">
        <v>-852</v>
      </c>
      <c r="I1869" s="51"/>
    </row>
    <row r="1870" spans="1:9" x14ac:dyDescent="0.3">
      <c r="A1870" s="178" t="s">
        <v>16401</v>
      </c>
      <c r="B1870" t="s">
        <v>16402</v>
      </c>
      <c r="C1870" t="s">
        <v>1409</v>
      </c>
      <c r="D1870" t="s">
        <v>1396</v>
      </c>
      <c r="E1870" s="38">
        <v>-2146.5971562029608</v>
      </c>
      <c r="F1870">
        <v>1851</v>
      </c>
      <c r="G1870">
        <v>999</v>
      </c>
      <c r="H1870" s="112">
        <v>-852</v>
      </c>
      <c r="I1870" s="51"/>
    </row>
    <row r="1871" spans="1:9" x14ac:dyDescent="0.3">
      <c r="A1871" s="178" t="s">
        <v>11061</v>
      </c>
      <c r="B1871" t="s">
        <v>11062</v>
      </c>
      <c r="C1871" t="s">
        <v>3591</v>
      </c>
      <c r="D1871" t="s">
        <v>1396</v>
      </c>
      <c r="E1871" s="38">
        <v>-2146.5971562029608</v>
      </c>
      <c r="F1871">
        <v>1851</v>
      </c>
      <c r="G1871">
        <v>999</v>
      </c>
      <c r="H1871" s="112">
        <v>-852</v>
      </c>
      <c r="I1871" s="51"/>
    </row>
    <row r="1872" spans="1:9" x14ac:dyDescent="0.3">
      <c r="A1872" s="178" t="s">
        <v>13505</v>
      </c>
      <c r="B1872" t="s">
        <v>13020</v>
      </c>
      <c r="C1872" t="s">
        <v>1398</v>
      </c>
      <c r="D1872" t="s">
        <v>1396</v>
      </c>
      <c r="E1872" s="38">
        <v>-2146.5971562029608</v>
      </c>
      <c r="F1872">
        <v>1851</v>
      </c>
      <c r="G1872">
        <v>999</v>
      </c>
      <c r="H1872" s="112">
        <v>-852</v>
      </c>
      <c r="I1872" s="51"/>
    </row>
    <row r="1873" spans="1:9" x14ac:dyDescent="0.3">
      <c r="A1873" s="213" t="s">
        <v>13547</v>
      </c>
      <c r="B1873" t="s">
        <v>11642</v>
      </c>
      <c r="C1873" t="s">
        <v>1392</v>
      </c>
      <c r="D1873" t="s">
        <v>1396</v>
      </c>
      <c r="E1873" s="38">
        <v>-2146.5971562029608</v>
      </c>
      <c r="F1873">
        <v>1851</v>
      </c>
      <c r="G1873">
        <v>999</v>
      </c>
      <c r="H1873" s="112">
        <v>-852</v>
      </c>
      <c r="I1873" s="51"/>
    </row>
    <row r="1874" spans="1:9" x14ac:dyDescent="0.3">
      <c r="A1874" s="178" t="s">
        <v>4952</v>
      </c>
      <c r="B1874" t="s">
        <v>1291</v>
      </c>
      <c r="C1874" t="s">
        <v>3591</v>
      </c>
      <c r="D1874" t="s">
        <v>1396</v>
      </c>
      <c r="E1874" s="38">
        <v>-2146.5971562029608</v>
      </c>
      <c r="F1874">
        <v>1851</v>
      </c>
      <c r="G1874">
        <v>999</v>
      </c>
      <c r="H1874" s="112">
        <v>-852</v>
      </c>
      <c r="I1874" s="51"/>
    </row>
    <row r="1875" spans="1:9" x14ac:dyDescent="0.3">
      <c r="A1875" s="178" t="s">
        <v>1391</v>
      </c>
      <c r="B1875" t="s">
        <v>358</v>
      </c>
      <c r="C1875" t="s">
        <v>1392</v>
      </c>
      <c r="D1875" t="s">
        <v>1396</v>
      </c>
      <c r="E1875" s="38">
        <v>-2146.5971562029608</v>
      </c>
      <c r="F1875">
        <v>1851</v>
      </c>
      <c r="G1875">
        <v>999</v>
      </c>
      <c r="H1875" s="112">
        <v>-852</v>
      </c>
      <c r="I1875" s="51"/>
    </row>
    <row r="1876" spans="1:9" x14ac:dyDescent="0.3">
      <c r="A1876" s="178" t="s">
        <v>3568</v>
      </c>
      <c r="B1876" t="s">
        <v>296</v>
      </c>
      <c r="C1876" t="s">
        <v>3591</v>
      </c>
      <c r="D1876" t="s">
        <v>1396</v>
      </c>
      <c r="E1876" s="38">
        <v>-2146.5971562029608</v>
      </c>
      <c r="F1876">
        <v>1851</v>
      </c>
      <c r="G1876">
        <v>999</v>
      </c>
      <c r="H1876" s="112">
        <v>-852</v>
      </c>
      <c r="I1876" s="51"/>
    </row>
    <row r="1877" spans="1:9" x14ac:dyDescent="0.3">
      <c r="A1877" s="178" t="s">
        <v>1498</v>
      </c>
      <c r="B1877" t="s">
        <v>453</v>
      </c>
      <c r="C1877" t="s">
        <v>3591</v>
      </c>
      <c r="D1877" t="s">
        <v>1396</v>
      </c>
      <c r="E1877" s="38">
        <v>-2146.5971562029608</v>
      </c>
      <c r="F1877">
        <v>1851</v>
      </c>
      <c r="G1877">
        <v>999</v>
      </c>
      <c r="H1877" s="112">
        <v>-852</v>
      </c>
      <c r="I1877" s="51"/>
    </row>
    <row r="1878" spans="1:9" x14ac:dyDescent="0.3">
      <c r="A1878" s="178" t="s">
        <v>1572</v>
      </c>
      <c r="B1878" t="s">
        <v>348</v>
      </c>
      <c r="C1878" t="s">
        <v>3591</v>
      </c>
      <c r="D1878" t="s">
        <v>1396</v>
      </c>
      <c r="E1878" s="38">
        <v>-2146.5971562029608</v>
      </c>
      <c r="F1878">
        <v>1851</v>
      </c>
      <c r="G1878">
        <v>999</v>
      </c>
      <c r="H1878" s="112">
        <v>-852</v>
      </c>
      <c r="I1878" s="51"/>
    </row>
    <row r="1879" spans="1:9" x14ac:dyDescent="0.3">
      <c r="A1879" s="178" t="s">
        <v>1643</v>
      </c>
      <c r="B1879" t="s">
        <v>626</v>
      </c>
      <c r="C1879" t="s">
        <v>3591</v>
      </c>
      <c r="D1879" t="s">
        <v>1396</v>
      </c>
      <c r="E1879" s="38">
        <v>-2146.5971562029608</v>
      </c>
      <c r="F1879">
        <v>1851</v>
      </c>
      <c r="G1879">
        <v>999</v>
      </c>
      <c r="H1879" s="112">
        <v>-852</v>
      </c>
      <c r="I1879" s="51"/>
    </row>
    <row r="1880" spans="1:9" x14ac:dyDescent="0.3">
      <c r="A1880" s="178" t="s">
        <v>3741</v>
      </c>
      <c r="B1880" t="s">
        <v>55</v>
      </c>
      <c r="C1880" t="s">
        <v>1509</v>
      </c>
      <c r="D1880" t="s">
        <v>1396</v>
      </c>
      <c r="E1880" s="38">
        <v>-2146.5971562029608</v>
      </c>
      <c r="F1880">
        <v>1851</v>
      </c>
      <c r="G1880">
        <v>999</v>
      </c>
      <c r="H1880" s="112">
        <v>-852</v>
      </c>
      <c r="I1880" s="51"/>
    </row>
    <row r="1881" spans="1:9" x14ac:dyDescent="0.3">
      <c r="A1881" s="178" t="s">
        <v>1694</v>
      </c>
      <c r="B1881" t="s">
        <v>345</v>
      </c>
      <c r="C1881" t="s">
        <v>3591</v>
      </c>
      <c r="D1881" t="s">
        <v>1396</v>
      </c>
      <c r="E1881" s="38">
        <v>-2146.5971562029608</v>
      </c>
      <c r="F1881">
        <v>1851</v>
      </c>
      <c r="G1881">
        <v>999</v>
      </c>
      <c r="H1881" s="112">
        <v>-852</v>
      </c>
      <c r="I1881" s="51"/>
    </row>
    <row r="1882" spans="1:9" x14ac:dyDescent="0.3">
      <c r="A1882" s="178" t="s">
        <v>5259</v>
      </c>
      <c r="B1882" t="s">
        <v>580</v>
      </c>
      <c r="C1882" t="s">
        <v>3591</v>
      </c>
      <c r="D1882" t="s">
        <v>1396</v>
      </c>
      <c r="E1882" s="38">
        <v>-2146.5971562029608</v>
      </c>
      <c r="F1882">
        <v>1851</v>
      </c>
      <c r="G1882">
        <v>999</v>
      </c>
      <c r="H1882" s="112">
        <v>-852</v>
      </c>
      <c r="I1882" s="51"/>
    </row>
    <row r="1883" spans="1:9" x14ac:dyDescent="0.3">
      <c r="A1883" s="178" t="s">
        <v>1756</v>
      </c>
      <c r="B1883" t="s">
        <v>174</v>
      </c>
      <c r="C1883" t="s">
        <v>3591</v>
      </c>
      <c r="D1883" t="s">
        <v>1396</v>
      </c>
      <c r="E1883" s="38">
        <v>-2146.5971562029608</v>
      </c>
      <c r="F1883">
        <v>1851</v>
      </c>
      <c r="G1883">
        <v>999</v>
      </c>
      <c r="H1883" s="112">
        <v>-852</v>
      </c>
      <c r="I1883" s="51"/>
    </row>
    <row r="1884" spans="1:9" x14ac:dyDescent="0.3">
      <c r="A1884" s="178" t="s">
        <v>1792</v>
      </c>
      <c r="B1884" t="s">
        <v>417</v>
      </c>
      <c r="C1884" t="s">
        <v>3591</v>
      </c>
      <c r="D1884" t="s">
        <v>1396</v>
      </c>
      <c r="E1884" s="38">
        <v>-2146.5971562029608</v>
      </c>
      <c r="F1884">
        <v>1851</v>
      </c>
      <c r="G1884">
        <v>999</v>
      </c>
      <c r="H1884" s="112">
        <v>-852</v>
      </c>
      <c r="I1884" s="51"/>
    </row>
    <row r="1885" spans="1:9" x14ac:dyDescent="0.3">
      <c r="A1885" s="213" t="s">
        <v>2047</v>
      </c>
      <c r="B1885" t="s">
        <v>546</v>
      </c>
      <c r="C1885" t="s">
        <v>3591</v>
      </c>
      <c r="D1885" t="s">
        <v>1396</v>
      </c>
      <c r="E1885" s="38">
        <v>-2146.5971562029608</v>
      </c>
      <c r="F1885">
        <v>1851</v>
      </c>
      <c r="G1885">
        <v>999</v>
      </c>
      <c r="H1885" s="112">
        <v>-852</v>
      </c>
      <c r="I1885" s="51"/>
    </row>
    <row r="1886" spans="1:9" x14ac:dyDescent="0.3">
      <c r="A1886" s="178" t="s">
        <v>2141</v>
      </c>
      <c r="B1886" t="s">
        <v>454</v>
      </c>
      <c r="C1886" t="s">
        <v>3591</v>
      </c>
      <c r="D1886" t="s">
        <v>1396</v>
      </c>
      <c r="E1886" s="38">
        <v>-2146.5971562029608</v>
      </c>
      <c r="F1886">
        <v>1851</v>
      </c>
      <c r="G1886">
        <v>999</v>
      </c>
      <c r="H1886" s="112">
        <v>-852</v>
      </c>
      <c r="I1886" s="51"/>
    </row>
    <row r="1887" spans="1:9" x14ac:dyDescent="0.3">
      <c r="A1887" s="178" t="s">
        <v>14614</v>
      </c>
      <c r="B1887" t="s">
        <v>14615</v>
      </c>
      <c r="C1887" t="s">
        <v>1383</v>
      </c>
      <c r="D1887" t="s">
        <v>1396</v>
      </c>
      <c r="E1887" s="38">
        <v>-2146.5971562029608</v>
      </c>
      <c r="F1887">
        <v>1851</v>
      </c>
      <c r="G1887">
        <v>999</v>
      </c>
      <c r="H1887" s="112">
        <v>-852</v>
      </c>
      <c r="I1887" s="51"/>
    </row>
    <row r="1888" spans="1:9" x14ac:dyDescent="0.3">
      <c r="A1888" s="178" t="s">
        <v>2614</v>
      </c>
      <c r="B1888" t="s">
        <v>186</v>
      </c>
      <c r="C1888" t="s">
        <v>3591</v>
      </c>
      <c r="D1888" t="s">
        <v>1396</v>
      </c>
      <c r="E1888" s="38">
        <v>-2146.5971562029608</v>
      </c>
      <c r="F1888">
        <v>1851</v>
      </c>
      <c r="G1888">
        <v>999</v>
      </c>
      <c r="H1888" s="112">
        <v>-852</v>
      </c>
      <c r="I1888" s="51"/>
    </row>
    <row r="1889" spans="1:9" x14ac:dyDescent="0.3">
      <c r="A1889" s="178" t="s">
        <v>2657</v>
      </c>
      <c r="B1889" t="s">
        <v>382</v>
      </c>
      <c r="C1889" t="s">
        <v>3591</v>
      </c>
      <c r="D1889" t="s">
        <v>1396</v>
      </c>
      <c r="E1889" s="38">
        <v>-2146.5971562029608</v>
      </c>
      <c r="F1889">
        <v>1851</v>
      </c>
      <c r="G1889">
        <v>999</v>
      </c>
      <c r="H1889" s="112">
        <v>-852</v>
      </c>
      <c r="I1889" s="51"/>
    </row>
    <row r="1890" spans="1:9" x14ac:dyDescent="0.3">
      <c r="A1890" s="178" t="s">
        <v>2667</v>
      </c>
      <c r="B1890" t="s">
        <v>351</v>
      </c>
      <c r="C1890" t="s">
        <v>3591</v>
      </c>
      <c r="D1890" t="s">
        <v>1396</v>
      </c>
      <c r="E1890" s="38">
        <v>-2146.5971562029608</v>
      </c>
      <c r="F1890">
        <v>1851</v>
      </c>
      <c r="G1890">
        <v>999</v>
      </c>
      <c r="H1890" s="112">
        <v>-852</v>
      </c>
      <c r="I1890" s="51"/>
    </row>
    <row r="1891" spans="1:9" x14ac:dyDescent="0.3">
      <c r="A1891" s="178" t="s">
        <v>10997</v>
      </c>
      <c r="B1891" t="s">
        <v>10998</v>
      </c>
      <c r="C1891" t="s">
        <v>3591</v>
      </c>
      <c r="D1891" t="s">
        <v>1396</v>
      </c>
      <c r="E1891" s="38">
        <v>-2146.5971562029608</v>
      </c>
      <c r="F1891">
        <v>1851</v>
      </c>
      <c r="G1891">
        <v>999</v>
      </c>
      <c r="H1891" s="112">
        <v>-852</v>
      </c>
      <c r="I1891" s="51"/>
    </row>
    <row r="1892" spans="1:9" x14ac:dyDescent="0.3">
      <c r="A1892" s="178" t="s">
        <v>2792</v>
      </c>
      <c r="B1892" t="s">
        <v>407</v>
      </c>
      <c r="C1892" t="s">
        <v>3591</v>
      </c>
      <c r="D1892" t="s">
        <v>1396</v>
      </c>
      <c r="E1892" s="38">
        <v>-2146.5971562029608</v>
      </c>
      <c r="F1892">
        <v>1851</v>
      </c>
      <c r="G1892">
        <v>999</v>
      </c>
      <c r="H1892" s="112">
        <v>-852</v>
      </c>
      <c r="I1892" s="51"/>
    </row>
    <row r="1893" spans="1:9" x14ac:dyDescent="0.3">
      <c r="A1893" s="178" t="s">
        <v>8203</v>
      </c>
      <c r="B1893" t="s">
        <v>8857</v>
      </c>
      <c r="C1893" t="s">
        <v>3591</v>
      </c>
      <c r="D1893" t="s">
        <v>1396</v>
      </c>
      <c r="E1893" s="38">
        <v>-2146.5971562029608</v>
      </c>
      <c r="F1893">
        <v>1851</v>
      </c>
      <c r="G1893">
        <v>999</v>
      </c>
      <c r="H1893" s="112">
        <v>-852</v>
      </c>
      <c r="I1893" s="51"/>
    </row>
    <row r="1894" spans="1:9" x14ac:dyDescent="0.3">
      <c r="A1894" s="178" t="s">
        <v>11042</v>
      </c>
      <c r="B1894" t="s">
        <v>11043</v>
      </c>
      <c r="C1894" t="s">
        <v>3591</v>
      </c>
      <c r="D1894" t="s">
        <v>1396</v>
      </c>
      <c r="E1894" s="38">
        <v>-2146.5971562029608</v>
      </c>
      <c r="F1894">
        <v>1851</v>
      </c>
      <c r="G1894">
        <v>999</v>
      </c>
      <c r="H1894" s="112">
        <v>-852</v>
      </c>
      <c r="I1894" s="51"/>
    </row>
    <row r="1895" spans="1:9" x14ac:dyDescent="0.3">
      <c r="A1895" s="178" t="s">
        <v>11038</v>
      </c>
      <c r="B1895" t="s">
        <v>11039</v>
      </c>
      <c r="C1895" t="s">
        <v>3591</v>
      </c>
      <c r="D1895" t="s">
        <v>1396</v>
      </c>
      <c r="E1895" s="38">
        <v>-2146.5971562029608</v>
      </c>
      <c r="F1895">
        <v>1851</v>
      </c>
      <c r="G1895">
        <v>999</v>
      </c>
      <c r="H1895" s="112">
        <v>-852</v>
      </c>
      <c r="I1895" s="51"/>
    </row>
    <row r="1896" spans="1:9" x14ac:dyDescent="0.3">
      <c r="A1896" s="178" t="s">
        <v>3016</v>
      </c>
      <c r="B1896" t="s">
        <v>543</v>
      </c>
      <c r="C1896" t="s">
        <v>1526</v>
      </c>
      <c r="D1896" t="s">
        <v>1396</v>
      </c>
      <c r="E1896" s="38">
        <v>-2146.5971562029608</v>
      </c>
      <c r="F1896">
        <v>1851</v>
      </c>
      <c r="G1896">
        <v>999</v>
      </c>
      <c r="H1896" s="112">
        <v>-852</v>
      </c>
      <c r="I1896" s="51"/>
    </row>
    <row r="1897" spans="1:9" x14ac:dyDescent="0.3">
      <c r="A1897" s="178" t="s">
        <v>3519</v>
      </c>
      <c r="B1897" t="s">
        <v>3455</v>
      </c>
      <c r="C1897" t="s">
        <v>3591</v>
      </c>
      <c r="D1897" t="s">
        <v>1396</v>
      </c>
      <c r="E1897" s="38">
        <v>-2146.5971562029608</v>
      </c>
      <c r="F1897">
        <v>1851</v>
      </c>
      <c r="G1897">
        <v>999</v>
      </c>
      <c r="H1897" s="112">
        <v>-852</v>
      </c>
      <c r="I1897" s="51"/>
    </row>
    <row r="1898" spans="1:9" x14ac:dyDescent="0.3">
      <c r="A1898" s="265" t="s">
        <v>10129</v>
      </c>
      <c r="B1898" s="260" t="s">
        <v>10130</v>
      </c>
      <c r="C1898" s="260" t="s">
        <v>3591</v>
      </c>
      <c r="D1898" s="260" t="s">
        <v>1396</v>
      </c>
      <c r="E1898" s="261">
        <v>-2146.5971562029608</v>
      </c>
      <c r="F1898" s="260">
        <v>1851</v>
      </c>
      <c r="G1898" s="260">
        <v>999</v>
      </c>
      <c r="H1898" s="112">
        <v>-852</v>
      </c>
      <c r="I1898" s="51"/>
    </row>
    <row r="1899" spans="1:9" x14ac:dyDescent="0.3">
      <c r="A1899" s="178" t="s">
        <v>3114</v>
      </c>
      <c r="B1899" t="s">
        <v>537</v>
      </c>
      <c r="C1899" t="s">
        <v>3591</v>
      </c>
      <c r="D1899" t="s">
        <v>1396</v>
      </c>
      <c r="E1899" s="38">
        <v>-2146.5971562029608</v>
      </c>
      <c r="F1899">
        <v>1851</v>
      </c>
      <c r="G1899">
        <v>999</v>
      </c>
      <c r="H1899" s="112">
        <v>-852</v>
      </c>
      <c r="I1899" s="51"/>
    </row>
    <row r="1900" spans="1:9" x14ac:dyDescent="0.3">
      <c r="A1900" s="178" t="s">
        <v>12793</v>
      </c>
      <c r="B1900" t="s">
        <v>11604</v>
      </c>
      <c r="C1900" t="s">
        <v>1565</v>
      </c>
      <c r="D1900" t="s">
        <v>1396</v>
      </c>
      <c r="E1900" s="38">
        <v>-2146.5971562029608</v>
      </c>
      <c r="F1900">
        <v>1851</v>
      </c>
      <c r="G1900">
        <v>999</v>
      </c>
      <c r="H1900" s="112">
        <v>-852</v>
      </c>
      <c r="I1900" s="51"/>
    </row>
    <row r="1901" spans="1:9" x14ac:dyDescent="0.3">
      <c r="A1901" s="178" t="s">
        <v>20160</v>
      </c>
      <c r="B1901" t="s">
        <v>20161</v>
      </c>
      <c r="C1901" t="s">
        <v>1405</v>
      </c>
      <c r="D1901" t="s">
        <v>1396</v>
      </c>
      <c r="E1901" s="38">
        <v>-2146.5971562029608</v>
      </c>
      <c r="F1901">
        <v>1851</v>
      </c>
      <c r="G1901">
        <v>532.95000000000005</v>
      </c>
      <c r="H1901" s="112">
        <v>-1318.05</v>
      </c>
      <c r="I1901" s="51"/>
    </row>
    <row r="1902" spans="1:9" x14ac:dyDescent="0.3">
      <c r="A1902" s="178" t="s">
        <v>4988</v>
      </c>
      <c r="B1902" t="s">
        <v>1298</v>
      </c>
      <c r="C1902" t="s">
        <v>3591</v>
      </c>
      <c r="D1902" t="s">
        <v>1396</v>
      </c>
      <c r="E1902" s="38">
        <v>-2146.5971562029608</v>
      </c>
      <c r="F1902">
        <v>1851</v>
      </c>
      <c r="G1902">
        <v>999</v>
      </c>
      <c r="H1902" s="112">
        <v>-852</v>
      </c>
      <c r="I1902" s="51"/>
    </row>
    <row r="1903" spans="1:9" x14ac:dyDescent="0.3">
      <c r="A1903" s="213" t="s">
        <v>15541</v>
      </c>
      <c r="B1903" t="s">
        <v>15438</v>
      </c>
      <c r="C1903" t="s">
        <v>1376</v>
      </c>
      <c r="D1903" t="s">
        <v>2147</v>
      </c>
      <c r="E1903" s="38">
        <v>-2147.1678870213455</v>
      </c>
      <c r="F1903">
        <v>1902</v>
      </c>
      <c r="G1903">
        <v>84.09</v>
      </c>
      <c r="H1903" s="112">
        <v>-1817.91</v>
      </c>
      <c r="I1903" s="51"/>
    </row>
    <row r="1904" spans="1:9" x14ac:dyDescent="0.3">
      <c r="A1904" s="178" t="s">
        <v>13600</v>
      </c>
      <c r="B1904" t="s">
        <v>11603</v>
      </c>
      <c r="C1904" t="s">
        <v>1464</v>
      </c>
      <c r="D1904" t="s">
        <v>2147</v>
      </c>
      <c r="E1904" s="38">
        <v>-2147.1678870213455</v>
      </c>
      <c r="F1904">
        <v>1902</v>
      </c>
      <c r="G1904">
        <v>722.66</v>
      </c>
      <c r="H1904" s="112">
        <v>-1179.3400000000001</v>
      </c>
      <c r="I1904" s="51"/>
    </row>
    <row r="1905" spans="1:9" x14ac:dyDescent="0.3">
      <c r="A1905" s="265" t="s">
        <v>17428</v>
      </c>
      <c r="B1905" s="260" t="s">
        <v>17157</v>
      </c>
      <c r="C1905" s="260" t="s">
        <v>1439</v>
      </c>
      <c r="D1905" s="260" t="s">
        <v>661</v>
      </c>
      <c r="E1905" s="261">
        <v>-2147.1678870213455</v>
      </c>
      <c r="F1905" s="260">
        <v>1902</v>
      </c>
      <c r="G1905" s="260">
        <v>536.32000000000005</v>
      </c>
      <c r="H1905" s="112">
        <v>-1365.6799999999998</v>
      </c>
      <c r="I1905" s="51"/>
    </row>
    <row r="1906" spans="1:9" x14ac:dyDescent="0.3">
      <c r="A1906" s="178" t="s">
        <v>15690</v>
      </c>
      <c r="B1906" t="s">
        <v>15691</v>
      </c>
      <c r="C1906" t="s">
        <v>1386</v>
      </c>
      <c r="D1906" t="s">
        <v>2147</v>
      </c>
      <c r="E1906" s="38">
        <v>-2147.1678870213455</v>
      </c>
      <c r="F1906">
        <v>1902</v>
      </c>
      <c r="G1906">
        <v>719</v>
      </c>
      <c r="H1906" s="112">
        <v>-1183</v>
      </c>
      <c r="I1906" s="51"/>
    </row>
    <row r="1907" spans="1:9" x14ac:dyDescent="0.3">
      <c r="A1907" s="178" t="s">
        <v>16472</v>
      </c>
      <c r="B1907" t="s">
        <v>16473</v>
      </c>
      <c r="C1907" t="s">
        <v>1386</v>
      </c>
      <c r="D1907" t="s">
        <v>661</v>
      </c>
      <c r="E1907" s="38">
        <v>-2147.1678870213455</v>
      </c>
      <c r="F1907">
        <v>1902</v>
      </c>
      <c r="G1907">
        <v>745.61</v>
      </c>
      <c r="H1907" s="112">
        <v>-1156.3899999999999</v>
      </c>
      <c r="I1907" s="51"/>
    </row>
    <row r="1908" spans="1:9" x14ac:dyDescent="0.3">
      <c r="A1908" s="178" t="s">
        <v>1913</v>
      </c>
      <c r="B1908" t="s">
        <v>149</v>
      </c>
      <c r="C1908" t="s">
        <v>1434</v>
      </c>
      <c r="D1908" t="s">
        <v>661</v>
      </c>
      <c r="E1908" s="38">
        <v>-2147.1678870213455</v>
      </c>
      <c r="F1908">
        <v>1902</v>
      </c>
      <c r="G1908">
        <v>999</v>
      </c>
      <c r="H1908" s="112">
        <v>-903</v>
      </c>
      <c r="I1908" s="51"/>
    </row>
    <row r="1909" spans="1:9" x14ac:dyDescent="0.3">
      <c r="A1909" s="178" t="s">
        <v>13486</v>
      </c>
      <c r="B1909" t="s">
        <v>11720</v>
      </c>
      <c r="C1909" t="s">
        <v>1402</v>
      </c>
      <c r="D1909" t="s">
        <v>2147</v>
      </c>
      <c r="E1909" s="38">
        <v>-2147.1678870213455</v>
      </c>
      <c r="F1909">
        <v>1902</v>
      </c>
      <c r="G1909">
        <v>739.36</v>
      </c>
      <c r="H1909" s="112">
        <v>-1162.6399999999999</v>
      </c>
      <c r="I1909" s="51"/>
    </row>
    <row r="1910" spans="1:9" x14ac:dyDescent="0.3">
      <c r="A1910" s="178" t="s">
        <v>14056</v>
      </c>
      <c r="B1910" t="s">
        <v>14023</v>
      </c>
      <c r="C1910" t="s">
        <v>1446</v>
      </c>
      <c r="D1910" t="s">
        <v>661</v>
      </c>
      <c r="E1910" s="38">
        <v>-2147.1678870213455</v>
      </c>
      <c r="F1910">
        <v>1902</v>
      </c>
      <c r="G1910">
        <v>999</v>
      </c>
      <c r="H1910" s="112">
        <v>-903</v>
      </c>
      <c r="I1910" s="51"/>
    </row>
    <row r="1911" spans="1:9" x14ac:dyDescent="0.3">
      <c r="A1911" s="178" t="s">
        <v>20280</v>
      </c>
      <c r="B1911" t="s">
        <v>20281</v>
      </c>
      <c r="C1911" t="s">
        <v>1409</v>
      </c>
      <c r="D1911" t="s">
        <v>2147</v>
      </c>
      <c r="E1911" s="38">
        <v>-2147.1678870213455</v>
      </c>
      <c r="F1911">
        <v>1902</v>
      </c>
      <c r="G1911">
        <v>728.11</v>
      </c>
      <c r="H1911" s="112">
        <v>-1173.8899999999999</v>
      </c>
      <c r="I1911" s="51"/>
    </row>
    <row r="1912" spans="1:9" x14ac:dyDescent="0.3">
      <c r="A1912" s="178" t="s">
        <v>3234</v>
      </c>
      <c r="B1912" t="s">
        <v>575</v>
      </c>
      <c r="C1912" t="s">
        <v>1449</v>
      </c>
      <c r="D1912" t="s">
        <v>2147</v>
      </c>
      <c r="E1912" s="38">
        <v>-2147.1678870213455</v>
      </c>
      <c r="F1912">
        <v>1902</v>
      </c>
      <c r="G1912">
        <v>999</v>
      </c>
      <c r="H1912" s="112">
        <v>-903</v>
      </c>
      <c r="I1912" s="51"/>
    </row>
    <row r="1913" spans="1:9" x14ac:dyDescent="0.3">
      <c r="A1913" s="178" t="s">
        <v>3507</v>
      </c>
      <c r="B1913" t="s">
        <v>92</v>
      </c>
      <c r="C1913" t="s">
        <v>1386</v>
      </c>
      <c r="D1913" t="s">
        <v>2147</v>
      </c>
      <c r="E1913" s="38">
        <v>-2147.1678870213455</v>
      </c>
      <c r="F1913">
        <v>1902</v>
      </c>
      <c r="G1913">
        <v>999</v>
      </c>
      <c r="H1913" s="112">
        <v>-903</v>
      </c>
      <c r="I1913" s="51"/>
    </row>
    <row r="1914" spans="1:9" x14ac:dyDescent="0.3">
      <c r="A1914" s="213" t="s">
        <v>12375</v>
      </c>
      <c r="B1914" t="s">
        <v>11711</v>
      </c>
      <c r="C1914" t="s">
        <v>1416</v>
      </c>
      <c r="D1914" t="s">
        <v>661</v>
      </c>
      <c r="E1914" s="38">
        <v>-2147.1678870213455</v>
      </c>
      <c r="F1914">
        <v>1902</v>
      </c>
      <c r="G1914">
        <v>749.3</v>
      </c>
      <c r="H1914" s="112">
        <v>-1152.7</v>
      </c>
      <c r="I1914" s="51"/>
    </row>
    <row r="1915" spans="1:9" x14ac:dyDescent="0.3">
      <c r="A1915" s="178" t="s">
        <v>16952</v>
      </c>
      <c r="B1915" t="s">
        <v>14322</v>
      </c>
      <c r="C1915" t="s">
        <v>1409</v>
      </c>
      <c r="D1915" t="s">
        <v>661</v>
      </c>
      <c r="E1915" s="38">
        <v>-2147.1678870213455</v>
      </c>
      <c r="F1915">
        <v>1902</v>
      </c>
      <c r="G1915">
        <v>999</v>
      </c>
      <c r="H1915" s="112">
        <v>-903</v>
      </c>
      <c r="I1915" s="51"/>
    </row>
    <row r="1916" spans="1:9" x14ac:dyDescent="0.3">
      <c r="A1916" s="178" t="s">
        <v>13822</v>
      </c>
      <c r="B1916" t="s">
        <v>12999</v>
      </c>
      <c r="C1916" t="s">
        <v>1395</v>
      </c>
      <c r="D1916" t="s">
        <v>661</v>
      </c>
      <c r="E1916" s="38">
        <v>-2147.1678870213455</v>
      </c>
      <c r="F1916">
        <v>1902</v>
      </c>
      <c r="G1916">
        <v>999</v>
      </c>
      <c r="H1916" s="112">
        <v>-903</v>
      </c>
      <c r="I1916" s="51"/>
    </row>
    <row r="1917" spans="1:9" x14ac:dyDescent="0.3">
      <c r="A1917" s="178" t="s">
        <v>4711</v>
      </c>
      <c r="B1917" t="s">
        <v>47</v>
      </c>
      <c r="C1917" t="s">
        <v>3591</v>
      </c>
      <c r="D1917" t="s">
        <v>2147</v>
      </c>
      <c r="E1917" s="38">
        <v>-2147.1678870213455</v>
      </c>
      <c r="F1917">
        <v>1902</v>
      </c>
      <c r="G1917">
        <v>999</v>
      </c>
      <c r="H1917" s="112">
        <v>-903</v>
      </c>
      <c r="I1917" s="51"/>
    </row>
    <row r="1918" spans="1:9" x14ac:dyDescent="0.3">
      <c r="A1918" s="178" t="s">
        <v>11390</v>
      </c>
      <c r="B1918" t="s">
        <v>11194</v>
      </c>
      <c r="C1918" t="s">
        <v>1446</v>
      </c>
      <c r="D1918" t="s">
        <v>2147</v>
      </c>
      <c r="E1918" s="38">
        <v>-2147.1678870213455</v>
      </c>
      <c r="F1918">
        <v>1902</v>
      </c>
      <c r="G1918">
        <v>999</v>
      </c>
      <c r="H1918" s="112">
        <v>-903</v>
      </c>
      <c r="I1918" s="51"/>
    </row>
    <row r="1919" spans="1:9" x14ac:dyDescent="0.3">
      <c r="A1919" s="178" t="s">
        <v>2992</v>
      </c>
      <c r="B1919" t="s">
        <v>287</v>
      </c>
      <c r="C1919" t="s">
        <v>3591</v>
      </c>
      <c r="D1919" t="s">
        <v>661</v>
      </c>
      <c r="E1919" s="38">
        <v>-2147.1678870213455</v>
      </c>
      <c r="F1919">
        <v>1902</v>
      </c>
      <c r="G1919">
        <v>999</v>
      </c>
      <c r="H1919" s="112">
        <v>-903</v>
      </c>
      <c r="I1919" s="51"/>
    </row>
    <row r="1920" spans="1:9" x14ac:dyDescent="0.3">
      <c r="A1920" s="178" t="s">
        <v>6396</v>
      </c>
      <c r="B1920" t="s">
        <v>6397</v>
      </c>
      <c r="C1920" t="s">
        <v>1434</v>
      </c>
      <c r="D1920" t="s">
        <v>2147</v>
      </c>
      <c r="E1920" s="38">
        <v>-2147.1678870213455</v>
      </c>
      <c r="F1920">
        <v>1902</v>
      </c>
      <c r="G1920">
        <v>999</v>
      </c>
      <c r="H1920" s="112">
        <v>-903</v>
      </c>
      <c r="I1920" s="51"/>
    </row>
    <row r="1921" spans="1:9" x14ac:dyDescent="0.3">
      <c r="A1921" s="178" t="s">
        <v>15991</v>
      </c>
      <c r="B1921" t="s">
        <v>15992</v>
      </c>
      <c r="C1921" t="s">
        <v>1470</v>
      </c>
      <c r="D1921" t="s">
        <v>661</v>
      </c>
      <c r="E1921" s="38">
        <v>-2147.1678870213455</v>
      </c>
      <c r="F1921">
        <v>1902</v>
      </c>
      <c r="G1921">
        <v>999</v>
      </c>
      <c r="H1921" s="112">
        <v>-903</v>
      </c>
      <c r="I1921" s="51"/>
    </row>
    <row r="1922" spans="1:9" x14ac:dyDescent="0.3">
      <c r="A1922" s="178" t="s">
        <v>16270</v>
      </c>
      <c r="B1922" t="s">
        <v>15012</v>
      </c>
      <c r="C1922" t="s">
        <v>1531</v>
      </c>
      <c r="D1922" t="s">
        <v>661</v>
      </c>
      <c r="E1922" s="38">
        <v>-2147.1678870213455</v>
      </c>
      <c r="F1922">
        <v>1902</v>
      </c>
      <c r="G1922">
        <v>999</v>
      </c>
      <c r="H1922" s="112">
        <v>-903</v>
      </c>
      <c r="I1922" s="51"/>
    </row>
    <row r="1923" spans="1:9" x14ac:dyDescent="0.3">
      <c r="A1923" s="178" t="s">
        <v>11028</v>
      </c>
      <c r="B1923" t="s">
        <v>11029</v>
      </c>
      <c r="C1923" t="s">
        <v>1383</v>
      </c>
      <c r="D1923" t="s">
        <v>661</v>
      </c>
      <c r="E1923" s="38">
        <v>-2147.1678870213455</v>
      </c>
      <c r="F1923">
        <v>1902</v>
      </c>
      <c r="G1923">
        <v>999</v>
      </c>
      <c r="H1923" s="112">
        <v>-903</v>
      </c>
      <c r="I1923" s="51"/>
    </row>
    <row r="1924" spans="1:9" x14ac:dyDescent="0.3">
      <c r="A1924" s="178" t="s">
        <v>12744</v>
      </c>
      <c r="B1924" t="s">
        <v>11462</v>
      </c>
      <c r="C1924" t="s">
        <v>1430</v>
      </c>
      <c r="D1924" t="s">
        <v>661</v>
      </c>
      <c r="E1924" s="38">
        <v>-2147.1678870213455</v>
      </c>
      <c r="F1924">
        <v>1902</v>
      </c>
      <c r="G1924">
        <v>999</v>
      </c>
      <c r="H1924" s="112">
        <v>-903</v>
      </c>
      <c r="I1924" s="51"/>
    </row>
    <row r="1925" spans="1:9" x14ac:dyDescent="0.3">
      <c r="A1925" s="178" t="s">
        <v>1521</v>
      </c>
      <c r="B1925" t="s">
        <v>376</v>
      </c>
      <c r="C1925" t="s">
        <v>1405</v>
      </c>
      <c r="D1925" t="s">
        <v>661</v>
      </c>
      <c r="E1925" s="38">
        <v>-2147.1678870213455</v>
      </c>
      <c r="F1925">
        <v>1902</v>
      </c>
      <c r="G1925">
        <v>999</v>
      </c>
      <c r="H1925" s="112">
        <v>-903</v>
      </c>
      <c r="I1925" s="51"/>
    </row>
    <row r="1926" spans="1:9" x14ac:dyDescent="0.3">
      <c r="A1926" s="213" t="s">
        <v>12956</v>
      </c>
      <c r="B1926" t="s">
        <v>11709</v>
      </c>
      <c r="C1926" t="s">
        <v>1509</v>
      </c>
      <c r="D1926" t="s">
        <v>661</v>
      </c>
      <c r="E1926" s="38">
        <v>-2147.1678870213455</v>
      </c>
      <c r="F1926">
        <v>1902</v>
      </c>
      <c r="G1926">
        <v>999</v>
      </c>
      <c r="H1926" s="112">
        <v>-903</v>
      </c>
      <c r="I1926" s="51"/>
    </row>
    <row r="1927" spans="1:9" x14ac:dyDescent="0.3">
      <c r="A1927" s="178" t="s">
        <v>1872</v>
      </c>
      <c r="B1927" t="s">
        <v>292</v>
      </c>
      <c r="C1927" t="s">
        <v>1481</v>
      </c>
      <c r="D1927" t="s">
        <v>661</v>
      </c>
      <c r="E1927" s="38">
        <v>-2147.1678870213455</v>
      </c>
      <c r="F1927">
        <v>1902</v>
      </c>
      <c r="G1927">
        <v>999</v>
      </c>
      <c r="H1927" s="112">
        <v>-903</v>
      </c>
      <c r="I1927" s="51"/>
    </row>
    <row r="1928" spans="1:9" x14ac:dyDescent="0.3">
      <c r="A1928" s="265" t="s">
        <v>1962</v>
      </c>
      <c r="B1928" s="260" t="s">
        <v>400</v>
      </c>
      <c r="C1928" s="260" t="s">
        <v>1372</v>
      </c>
      <c r="D1928" s="260" t="s">
        <v>661</v>
      </c>
      <c r="E1928" s="261">
        <v>-2147.1678870213455</v>
      </c>
      <c r="F1928" s="260">
        <v>1902</v>
      </c>
      <c r="G1928" s="260">
        <v>999</v>
      </c>
      <c r="H1928" s="112">
        <v>-903</v>
      </c>
      <c r="I1928" s="51"/>
    </row>
    <row r="1929" spans="1:9" x14ac:dyDescent="0.3">
      <c r="A1929" s="214" t="s">
        <v>11018</v>
      </c>
      <c r="B1929" t="s">
        <v>11019</v>
      </c>
      <c r="C1929" t="s">
        <v>3591</v>
      </c>
      <c r="D1929" t="s">
        <v>661</v>
      </c>
      <c r="E1929" s="38">
        <v>-2147.1678870213455</v>
      </c>
      <c r="F1929">
        <v>1902</v>
      </c>
      <c r="G1929">
        <v>999</v>
      </c>
      <c r="H1929" s="112">
        <v>-903</v>
      </c>
      <c r="I1929" s="51"/>
    </row>
    <row r="1930" spans="1:9" x14ac:dyDescent="0.3">
      <c r="A1930" s="178" t="s">
        <v>3487</v>
      </c>
      <c r="B1930" t="s">
        <v>304</v>
      </c>
      <c r="C1930" t="s">
        <v>1383</v>
      </c>
      <c r="D1930" t="s">
        <v>661</v>
      </c>
      <c r="E1930" s="38">
        <v>-2147.1678870213455</v>
      </c>
      <c r="F1930">
        <v>1902</v>
      </c>
      <c r="G1930">
        <v>999</v>
      </c>
      <c r="H1930" s="112">
        <v>-903</v>
      </c>
      <c r="I1930" s="51"/>
    </row>
    <row r="1931" spans="1:9" x14ac:dyDescent="0.3">
      <c r="A1931" s="178" t="s">
        <v>2072</v>
      </c>
      <c r="B1931" t="s">
        <v>301</v>
      </c>
      <c r="C1931" t="s">
        <v>3591</v>
      </c>
      <c r="D1931" t="s">
        <v>661</v>
      </c>
      <c r="E1931" s="38">
        <v>-2147.1678870213455</v>
      </c>
      <c r="F1931">
        <v>1902</v>
      </c>
      <c r="G1931">
        <v>999</v>
      </c>
      <c r="H1931" s="112">
        <v>-903</v>
      </c>
      <c r="I1931" s="51"/>
    </row>
    <row r="1932" spans="1:9" x14ac:dyDescent="0.3">
      <c r="A1932" s="178" t="s">
        <v>2114</v>
      </c>
      <c r="B1932" t="s">
        <v>88</v>
      </c>
      <c r="C1932" t="s">
        <v>3591</v>
      </c>
      <c r="D1932" t="s">
        <v>661</v>
      </c>
      <c r="E1932" s="38">
        <v>-2147.1678870213455</v>
      </c>
      <c r="F1932">
        <v>1902</v>
      </c>
      <c r="G1932">
        <v>999</v>
      </c>
      <c r="H1932" s="112">
        <v>-903</v>
      </c>
      <c r="I1932" s="51"/>
    </row>
    <row r="1933" spans="1:9" x14ac:dyDescent="0.3">
      <c r="A1933" s="178" t="s">
        <v>10989</v>
      </c>
      <c r="B1933" t="s">
        <v>10990</v>
      </c>
      <c r="C1933" t="s">
        <v>1392</v>
      </c>
      <c r="D1933" t="s">
        <v>661</v>
      </c>
      <c r="E1933" s="38">
        <v>-2147.1678870213455</v>
      </c>
      <c r="F1933">
        <v>1902</v>
      </c>
      <c r="G1933">
        <v>999</v>
      </c>
      <c r="H1933" s="112">
        <v>-903</v>
      </c>
      <c r="I1933" s="51"/>
    </row>
    <row r="1934" spans="1:9" x14ac:dyDescent="0.3">
      <c r="A1934" s="178" t="s">
        <v>14583</v>
      </c>
      <c r="B1934" t="s">
        <v>14318</v>
      </c>
      <c r="C1934" t="s">
        <v>1389</v>
      </c>
      <c r="D1934" t="s">
        <v>661</v>
      </c>
      <c r="E1934" s="38">
        <v>-2147.1678870213455</v>
      </c>
      <c r="F1934">
        <v>1902</v>
      </c>
      <c r="G1934">
        <v>999</v>
      </c>
      <c r="H1934" s="112">
        <v>-903</v>
      </c>
      <c r="I1934" s="51"/>
    </row>
    <row r="1935" spans="1:9" x14ac:dyDescent="0.3">
      <c r="A1935" s="265" t="s">
        <v>2348</v>
      </c>
      <c r="B1935" s="260" t="s">
        <v>364</v>
      </c>
      <c r="C1935" s="260" t="s">
        <v>1416</v>
      </c>
      <c r="D1935" s="260" t="s">
        <v>661</v>
      </c>
      <c r="E1935" s="261">
        <v>-2147.1678870213455</v>
      </c>
      <c r="F1935" s="260">
        <v>1902</v>
      </c>
      <c r="G1935" s="260">
        <v>999</v>
      </c>
      <c r="H1935" s="112">
        <v>-903</v>
      </c>
      <c r="I1935" s="51"/>
    </row>
    <row r="1936" spans="1:9" x14ac:dyDescent="0.3">
      <c r="A1936" s="178" t="s">
        <v>2485</v>
      </c>
      <c r="B1936" t="s">
        <v>310</v>
      </c>
      <c r="C1936" t="s">
        <v>3591</v>
      </c>
      <c r="D1936" t="s">
        <v>661</v>
      </c>
      <c r="E1936" s="38">
        <v>-2147.1678870213455</v>
      </c>
      <c r="F1936">
        <v>1902</v>
      </c>
      <c r="G1936">
        <v>999</v>
      </c>
      <c r="H1936" s="112">
        <v>-903</v>
      </c>
      <c r="I1936" s="51"/>
    </row>
    <row r="1937" spans="1:9" x14ac:dyDescent="0.3">
      <c r="A1937" s="178" t="s">
        <v>14627</v>
      </c>
      <c r="B1937" t="s">
        <v>14291</v>
      </c>
      <c r="C1937" t="s">
        <v>1426</v>
      </c>
      <c r="D1937" t="s">
        <v>661</v>
      </c>
      <c r="E1937" s="38">
        <v>-2147.1678870213455</v>
      </c>
      <c r="F1937">
        <v>1902</v>
      </c>
      <c r="G1937">
        <v>999</v>
      </c>
      <c r="H1937" s="112">
        <v>-903</v>
      </c>
      <c r="I1937" s="51"/>
    </row>
    <row r="1938" spans="1:9" x14ac:dyDescent="0.3">
      <c r="A1938" s="178" t="s">
        <v>16685</v>
      </c>
      <c r="B1938" t="s">
        <v>14301</v>
      </c>
      <c r="C1938" t="s">
        <v>1395</v>
      </c>
      <c r="D1938" t="s">
        <v>661</v>
      </c>
      <c r="E1938" s="38">
        <v>-2147.1678870213455</v>
      </c>
      <c r="F1938">
        <v>1902</v>
      </c>
      <c r="G1938">
        <v>999</v>
      </c>
      <c r="H1938" s="112">
        <v>-903</v>
      </c>
      <c r="I1938" s="51"/>
    </row>
    <row r="1939" spans="1:9" x14ac:dyDescent="0.3">
      <c r="A1939" s="213" t="s">
        <v>8223</v>
      </c>
      <c r="B1939" t="s">
        <v>8962</v>
      </c>
      <c r="C1939" t="s">
        <v>3591</v>
      </c>
      <c r="D1939" t="s">
        <v>661</v>
      </c>
      <c r="E1939" s="38">
        <v>-2147.1678870213455</v>
      </c>
      <c r="F1939">
        <v>1902</v>
      </c>
      <c r="G1939">
        <v>999</v>
      </c>
      <c r="H1939" s="112">
        <v>-903</v>
      </c>
      <c r="I1939" s="51"/>
    </row>
    <row r="1940" spans="1:9" x14ac:dyDescent="0.3">
      <c r="A1940" s="178" t="s">
        <v>4857</v>
      </c>
      <c r="B1940" t="s">
        <v>305</v>
      </c>
      <c r="C1940" t="s">
        <v>1460</v>
      </c>
      <c r="D1940" t="s">
        <v>661</v>
      </c>
      <c r="E1940" s="38">
        <v>-2147.1678870213455</v>
      </c>
      <c r="F1940">
        <v>1902</v>
      </c>
      <c r="G1940">
        <v>999</v>
      </c>
      <c r="H1940" s="112">
        <v>-903</v>
      </c>
      <c r="I1940" s="51"/>
    </row>
    <row r="1941" spans="1:9" x14ac:dyDescent="0.3">
      <c r="A1941" s="178" t="s">
        <v>8226</v>
      </c>
      <c r="B1941" t="s">
        <v>8987</v>
      </c>
      <c r="C1941" t="s">
        <v>1437</v>
      </c>
      <c r="D1941" t="s">
        <v>661</v>
      </c>
      <c r="E1941" s="38">
        <v>-2147.1678870213455</v>
      </c>
      <c r="F1941">
        <v>1902</v>
      </c>
      <c r="G1941">
        <v>999</v>
      </c>
      <c r="H1941" s="112">
        <v>-903</v>
      </c>
      <c r="I1941" s="51"/>
    </row>
    <row r="1942" spans="1:9" x14ac:dyDescent="0.3">
      <c r="A1942" s="178" t="s">
        <v>3202</v>
      </c>
      <c r="B1942" t="s">
        <v>280</v>
      </c>
      <c r="C1942" t="s">
        <v>1426</v>
      </c>
      <c r="D1942" t="s">
        <v>661</v>
      </c>
      <c r="E1942" s="38">
        <v>-2147.1678870213455</v>
      </c>
      <c r="F1942">
        <v>1902</v>
      </c>
      <c r="G1942">
        <v>999</v>
      </c>
      <c r="H1942" s="112">
        <v>-903</v>
      </c>
      <c r="I1942" s="51"/>
    </row>
    <row r="1943" spans="1:9" x14ac:dyDescent="0.3">
      <c r="A1943" s="178" t="s">
        <v>11122</v>
      </c>
      <c r="B1943" t="s">
        <v>11123</v>
      </c>
      <c r="C1943" t="s">
        <v>1526</v>
      </c>
      <c r="D1943" t="s">
        <v>661</v>
      </c>
      <c r="E1943" s="38">
        <v>-2147.1678870213455</v>
      </c>
      <c r="F1943">
        <v>1902</v>
      </c>
      <c r="G1943">
        <v>999</v>
      </c>
      <c r="H1943" s="112">
        <v>-903</v>
      </c>
      <c r="I1943" s="51"/>
    </row>
    <row r="1944" spans="1:9" x14ac:dyDescent="0.3">
      <c r="A1944" s="178" t="s">
        <v>8233</v>
      </c>
      <c r="B1944" t="s">
        <v>9027</v>
      </c>
      <c r="C1944" t="s">
        <v>1426</v>
      </c>
      <c r="D1944" t="s">
        <v>661</v>
      </c>
      <c r="E1944" s="38">
        <v>-2147.1678870213455</v>
      </c>
      <c r="F1944">
        <v>1902</v>
      </c>
      <c r="G1944">
        <v>999</v>
      </c>
      <c r="H1944" s="112">
        <v>-903</v>
      </c>
      <c r="I1944" s="51"/>
    </row>
    <row r="1945" spans="1:9" x14ac:dyDescent="0.3">
      <c r="A1945" s="178" t="s">
        <v>9188</v>
      </c>
      <c r="B1945" t="s">
        <v>9189</v>
      </c>
      <c r="C1945" t="s">
        <v>1426</v>
      </c>
      <c r="D1945" t="s">
        <v>661</v>
      </c>
      <c r="E1945" s="38">
        <v>-2147.1678870213455</v>
      </c>
      <c r="F1945">
        <v>1902</v>
      </c>
      <c r="G1945">
        <v>999</v>
      </c>
      <c r="H1945" s="112">
        <v>-903</v>
      </c>
      <c r="I1945" s="51"/>
    </row>
    <row r="1946" spans="1:9" x14ac:dyDescent="0.3">
      <c r="A1946" s="214" t="s">
        <v>1415</v>
      </c>
      <c r="B1946" t="s">
        <v>526</v>
      </c>
      <c r="C1946" t="s">
        <v>1449</v>
      </c>
      <c r="D1946" t="s">
        <v>2147</v>
      </c>
      <c r="E1946" s="38">
        <v>-2147.1678870213455</v>
      </c>
      <c r="F1946">
        <v>1902</v>
      </c>
      <c r="G1946">
        <v>999</v>
      </c>
      <c r="H1946" s="112">
        <v>-903</v>
      </c>
      <c r="I1946" s="51"/>
    </row>
    <row r="1947" spans="1:9" x14ac:dyDescent="0.3">
      <c r="A1947" s="178" t="s">
        <v>3468</v>
      </c>
      <c r="B1947" t="s">
        <v>1305</v>
      </c>
      <c r="C1947" t="s">
        <v>1565</v>
      </c>
      <c r="D1947" t="s">
        <v>2147</v>
      </c>
      <c r="E1947" s="38">
        <v>-2147.1678870213455</v>
      </c>
      <c r="F1947">
        <v>1902</v>
      </c>
      <c r="G1947">
        <v>999</v>
      </c>
      <c r="H1947" s="112">
        <v>-903</v>
      </c>
      <c r="I1947" s="51"/>
    </row>
    <row r="1948" spans="1:9" x14ac:dyDescent="0.3">
      <c r="A1948" s="178" t="s">
        <v>11987</v>
      </c>
      <c r="B1948" t="s">
        <v>11613</v>
      </c>
      <c r="C1948" t="s">
        <v>1446</v>
      </c>
      <c r="D1948" t="s">
        <v>2147</v>
      </c>
      <c r="E1948" s="38">
        <v>-2147.1678870213455</v>
      </c>
      <c r="F1948">
        <v>1902</v>
      </c>
      <c r="G1948">
        <v>999</v>
      </c>
      <c r="H1948" s="112">
        <v>-903</v>
      </c>
      <c r="I1948" s="51"/>
    </row>
    <row r="1949" spans="1:9" x14ac:dyDescent="0.3">
      <c r="A1949" s="178" t="s">
        <v>2059</v>
      </c>
      <c r="B1949" t="s">
        <v>515</v>
      </c>
      <c r="C1949" t="s">
        <v>3591</v>
      </c>
      <c r="D1949" t="s">
        <v>2147</v>
      </c>
      <c r="E1949" s="38">
        <v>-2147.1678870213455</v>
      </c>
      <c r="F1949">
        <v>1902</v>
      </c>
      <c r="G1949">
        <v>999</v>
      </c>
      <c r="H1949" s="112">
        <v>-903</v>
      </c>
      <c r="I1949" s="51"/>
    </row>
    <row r="1950" spans="1:9" x14ac:dyDescent="0.3">
      <c r="A1950" s="214" t="s">
        <v>4057</v>
      </c>
      <c r="B1950" t="s">
        <v>30</v>
      </c>
      <c r="C1950" t="s">
        <v>1386</v>
      </c>
      <c r="D1950" t="s">
        <v>2147</v>
      </c>
      <c r="E1950" s="38">
        <v>-2147.1678870213455</v>
      </c>
      <c r="F1950">
        <v>1902</v>
      </c>
      <c r="G1950">
        <v>999</v>
      </c>
      <c r="H1950" s="112">
        <v>-903</v>
      </c>
      <c r="I1950" s="51"/>
    </row>
    <row r="1951" spans="1:9" x14ac:dyDescent="0.3">
      <c r="A1951" s="178" t="s">
        <v>6119</v>
      </c>
      <c r="B1951" t="s">
        <v>1285</v>
      </c>
      <c r="C1951" t="s">
        <v>1426</v>
      </c>
      <c r="D1951" t="s">
        <v>2147</v>
      </c>
      <c r="E1951" s="38">
        <v>-2147.1678870213455</v>
      </c>
      <c r="F1951">
        <v>1902</v>
      </c>
      <c r="G1951">
        <v>999</v>
      </c>
      <c r="H1951" s="112">
        <v>-903</v>
      </c>
      <c r="I1951" s="51"/>
    </row>
    <row r="1952" spans="1:9" x14ac:dyDescent="0.3">
      <c r="A1952" s="178" t="s">
        <v>16776</v>
      </c>
      <c r="B1952" t="s">
        <v>16777</v>
      </c>
      <c r="C1952" t="s">
        <v>1464</v>
      </c>
      <c r="D1952" t="s">
        <v>2147</v>
      </c>
      <c r="E1952" s="38">
        <v>-2147.1678870213455</v>
      </c>
      <c r="F1952">
        <v>1902</v>
      </c>
      <c r="G1952">
        <v>999</v>
      </c>
      <c r="H1952" s="112">
        <v>-903</v>
      </c>
      <c r="I1952" s="51"/>
    </row>
    <row r="1953" spans="1:9" x14ac:dyDescent="0.3">
      <c r="A1953" s="178" t="s">
        <v>17086</v>
      </c>
      <c r="B1953" t="s">
        <v>14686</v>
      </c>
      <c r="C1953" t="s">
        <v>1481</v>
      </c>
      <c r="D1953" t="s">
        <v>2147</v>
      </c>
      <c r="E1953" s="38">
        <v>-2147.1678870213455</v>
      </c>
      <c r="F1953">
        <v>1902</v>
      </c>
      <c r="G1953">
        <v>999</v>
      </c>
      <c r="H1953" s="112">
        <v>-903</v>
      </c>
      <c r="I1953" s="51"/>
    </row>
    <row r="1954" spans="1:9" x14ac:dyDescent="0.3">
      <c r="A1954" s="178" t="s">
        <v>17086</v>
      </c>
      <c r="B1954" t="s">
        <v>14686</v>
      </c>
      <c r="C1954" t="s">
        <v>1481</v>
      </c>
      <c r="D1954" t="s">
        <v>2147</v>
      </c>
      <c r="E1954" s="38">
        <v>-2147.1678870213455</v>
      </c>
      <c r="F1954">
        <v>1902</v>
      </c>
      <c r="G1954">
        <v>999</v>
      </c>
      <c r="H1954" s="112">
        <v>-903</v>
      </c>
      <c r="I1954" s="51"/>
    </row>
    <row r="1955" spans="1:9" x14ac:dyDescent="0.3">
      <c r="A1955" s="178" t="s">
        <v>3546</v>
      </c>
      <c r="B1955" t="s">
        <v>322</v>
      </c>
      <c r="C1955" t="s">
        <v>3591</v>
      </c>
      <c r="D1955" t="s">
        <v>661</v>
      </c>
      <c r="E1955" s="38">
        <v>-2147.1678870213455</v>
      </c>
      <c r="F1955">
        <v>1902</v>
      </c>
      <c r="G1955">
        <v>999</v>
      </c>
      <c r="H1955" s="112">
        <v>-903</v>
      </c>
      <c r="I1955" s="51"/>
    </row>
    <row r="1956" spans="1:9" x14ac:dyDescent="0.3">
      <c r="A1956" s="178" t="s">
        <v>1427</v>
      </c>
      <c r="B1956" t="s">
        <v>52</v>
      </c>
      <c r="C1956" t="s">
        <v>3591</v>
      </c>
      <c r="D1956" t="s">
        <v>661</v>
      </c>
      <c r="E1956" s="38">
        <v>-2147.1678870213455</v>
      </c>
      <c r="F1956">
        <v>1902</v>
      </c>
      <c r="G1956">
        <v>999</v>
      </c>
      <c r="H1956" s="112">
        <v>-903</v>
      </c>
      <c r="I1956" s="51"/>
    </row>
    <row r="1957" spans="1:9" x14ac:dyDescent="0.3">
      <c r="A1957" s="178" t="s">
        <v>1493</v>
      </c>
      <c r="B1957" t="s">
        <v>227</v>
      </c>
      <c r="C1957" t="s">
        <v>1426</v>
      </c>
      <c r="D1957" t="s">
        <v>661</v>
      </c>
      <c r="E1957" s="38">
        <v>-2147.1678870213455</v>
      </c>
      <c r="F1957">
        <v>1902</v>
      </c>
      <c r="G1957">
        <v>999</v>
      </c>
      <c r="H1957" s="112">
        <v>-903</v>
      </c>
      <c r="I1957" s="51"/>
    </row>
    <row r="1958" spans="1:9" x14ac:dyDescent="0.3">
      <c r="A1958" s="178" t="s">
        <v>1677</v>
      </c>
      <c r="B1958" t="s">
        <v>258</v>
      </c>
      <c r="C1958" t="s">
        <v>3591</v>
      </c>
      <c r="D1958" t="s">
        <v>661</v>
      </c>
      <c r="E1958" s="38">
        <v>-2147.1678870213455</v>
      </c>
      <c r="F1958">
        <v>1902</v>
      </c>
      <c r="G1958">
        <v>999</v>
      </c>
      <c r="H1958" s="112">
        <v>-903</v>
      </c>
      <c r="I1958" s="51"/>
    </row>
    <row r="1959" spans="1:9" x14ac:dyDescent="0.3">
      <c r="A1959" s="178" t="s">
        <v>1972</v>
      </c>
      <c r="B1959" t="s">
        <v>19</v>
      </c>
      <c r="C1959" t="s">
        <v>3591</v>
      </c>
      <c r="D1959" t="s">
        <v>661</v>
      </c>
      <c r="E1959" s="38">
        <v>-2147.1678870213455</v>
      </c>
      <c r="F1959">
        <v>1902</v>
      </c>
      <c r="G1959">
        <v>999</v>
      </c>
      <c r="H1959" s="112">
        <v>-903</v>
      </c>
      <c r="I1959" s="51"/>
    </row>
    <row r="1960" spans="1:9" x14ac:dyDescent="0.3">
      <c r="A1960" s="178" t="s">
        <v>12728</v>
      </c>
      <c r="B1960" t="s">
        <v>12729</v>
      </c>
      <c r="C1960" t="s">
        <v>3591</v>
      </c>
      <c r="D1960" t="s">
        <v>661</v>
      </c>
      <c r="E1960" s="38">
        <v>-2147.1678870213455</v>
      </c>
      <c r="F1960">
        <v>1902</v>
      </c>
      <c r="G1960">
        <v>999</v>
      </c>
      <c r="H1960" s="112">
        <v>-903</v>
      </c>
      <c r="I1960" s="51"/>
    </row>
    <row r="1961" spans="1:9" x14ac:dyDescent="0.3">
      <c r="A1961" s="178" t="s">
        <v>2195</v>
      </c>
      <c r="B1961" t="s">
        <v>63</v>
      </c>
      <c r="C1961" t="s">
        <v>3591</v>
      </c>
      <c r="D1961" t="s">
        <v>661</v>
      </c>
      <c r="E1961" s="38">
        <v>-2147.1678870213455</v>
      </c>
      <c r="F1961">
        <v>1902</v>
      </c>
      <c r="G1961">
        <v>999</v>
      </c>
      <c r="H1961" s="112">
        <v>-903</v>
      </c>
      <c r="I1961" s="51"/>
    </row>
    <row r="1962" spans="1:9" x14ac:dyDescent="0.3">
      <c r="A1962" s="178" t="s">
        <v>9115</v>
      </c>
      <c r="B1962" t="s">
        <v>9116</v>
      </c>
      <c r="C1962" t="s">
        <v>3591</v>
      </c>
      <c r="D1962" t="s">
        <v>661</v>
      </c>
      <c r="E1962" s="38">
        <v>-2147.1678870213455</v>
      </c>
      <c r="F1962">
        <v>1902</v>
      </c>
      <c r="G1962">
        <v>999</v>
      </c>
      <c r="H1962" s="112">
        <v>-903</v>
      </c>
      <c r="I1962" s="51"/>
    </row>
    <row r="1963" spans="1:9" x14ac:dyDescent="0.3">
      <c r="A1963" s="178" t="s">
        <v>2229</v>
      </c>
      <c r="B1963" t="s">
        <v>131</v>
      </c>
      <c r="C1963" t="s">
        <v>3591</v>
      </c>
      <c r="D1963" t="s">
        <v>661</v>
      </c>
      <c r="E1963" s="38">
        <v>-2147.1678870213455</v>
      </c>
      <c r="F1963">
        <v>1902</v>
      </c>
      <c r="G1963">
        <v>999</v>
      </c>
      <c r="H1963" s="112">
        <v>-903</v>
      </c>
      <c r="I1963" s="51"/>
    </row>
    <row r="1964" spans="1:9" x14ac:dyDescent="0.3">
      <c r="A1964" s="178" t="s">
        <v>13775</v>
      </c>
      <c r="B1964" t="s">
        <v>11595</v>
      </c>
      <c r="C1964" t="s">
        <v>3591</v>
      </c>
      <c r="D1964" t="s">
        <v>661</v>
      </c>
      <c r="E1964" s="38">
        <v>-2147.1678870213455</v>
      </c>
      <c r="F1964">
        <v>1902</v>
      </c>
      <c r="G1964">
        <v>999</v>
      </c>
      <c r="H1964" s="112">
        <v>-903</v>
      </c>
      <c r="I1964" s="51"/>
    </row>
    <row r="1965" spans="1:9" x14ac:dyDescent="0.3">
      <c r="A1965" s="178" t="s">
        <v>14166</v>
      </c>
      <c r="B1965" t="s">
        <v>14032</v>
      </c>
      <c r="C1965" t="s">
        <v>3591</v>
      </c>
      <c r="D1965" t="s">
        <v>661</v>
      </c>
      <c r="E1965" s="38">
        <v>-2147.1678870213455</v>
      </c>
      <c r="F1965">
        <v>1902</v>
      </c>
      <c r="G1965">
        <v>999</v>
      </c>
      <c r="H1965" s="112">
        <v>-903</v>
      </c>
      <c r="I1965" s="51"/>
    </row>
    <row r="1966" spans="1:9" x14ac:dyDescent="0.3">
      <c r="A1966" s="213" t="s">
        <v>2437</v>
      </c>
      <c r="B1966" t="s">
        <v>597</v>
      </c>
      <c r="C1966" t="s">
        <v>3591</v>
      </c>
      <c r="D1966" t="s">
        <v>661</v>
      </c>
      <c r="E1966" s="38">
        <v>-2147.1678870213455</v>
      </c>
      <c r="F1966">
        <v>1902</v>
      </c>
      <c r="G1966">
        <v>999</v>
      </c>
      <c r="H1966" s="112">
        <v>-903</v>
      </c>
      <c r="I1966" s="51"/>
    </row>
    <row r="1967" spans="1:9" x14ac:dyDescent="0.3">
      <c r="A1967" s="178" t="s">
        <v>2800</v>
      </c>
      <c r="B1967" t="s">
        <v>278</v>
      </c>
      <c r="C1967" t="s">
        <v>3591</v>
      </c>
      <c r="D1967" t="s">
        <v>661</v>
      </c>
      <c r="E1967" s="38">
        <v>-2147.1678870213455</v>
      </c>
      <c r="F1967">
        <v>1902</v>
      </c>
      <c r="G1967">
        <v>999</v>
      </c>
      <c r="H1967" s="112">
        <v>-903</v>
      </c>
      <c r="I1967" s="51"/>
    </row>
    <row r="1968" spans="1:9" x14ac:dyDescent="0.3">
      <c r="A1968" s="178" t="s">
        <v>2828</v>
      </c>
      <c r="B1968" t="s">
        <v>28</v>
      </c>
      <c r="C1968" t="s">
        <v>1383</v>
      </c>
      <c r="D1968" t="s">
        <v>661</v>
      </c>
      <c r="E1968" s="38">
        <v>-2147.1678870213455</v>
      </c>
      <c r="F1968">
        <v>1902</v>
      </c>
      <c r="G1968">
        <v>999</v>
      </c>
      <c r="H1968" s="112">
        <v>-903</v>
      </c>
      <c r="I1968" s="51"/>
    </row>
    <row r="1969" spans="1:9" x14ac:dyDescent="0.3">
      <c r="A1969" s="178" t="s">
        <v>2861</v>
      </c>
      <c r="B1969" t="s">
        <v>272</v>
      </c>
      <c r="C1969" t="s">
        <v>3591</v>
      </c>
      <c r="D1969" t="s">
        <v>661</v>
      </c>
      <c r="E1969" s="38">
        <v>-2147.1678870213455</v>
      </c>
      <c r="F1969">
        <v>1902</v>
      </c>
      <c r="G1969">
        <v>999</v>
      </c>
      <c r="H1969" s="112">
        <v>-903</v>
      </c>
      <c r="I1969" s="51"/>
    </row>
    <row r="1970" spans="1:9" x14ac:dyDescent="0.3">
      <c r="A1970" s="178" t="s">
        <v>2991</v>
      </c>
      <c r="B1970" t="s">
        <v>353</v>
      </c>
      <c r="C1970" t="s">
        <v>3591</v>
      </c>
      <c r="D1970" t="s">
        <v>661</v>
      </c>
      <c r="E1970" s="38">
        <v>-2147.1678870213455</v>
      </c>
      <c r="F1970">
        <v>1902</v>
      </c>
      <c r="G1970">
        <v>999</v>
      </c>
      <c r="H1970" s="112">
        <v>-903</v>
      </c>
      <c r="I1970" s="51"/>
    </row>
    <row r="1971" spans="1:9" x14ac:dyDescent="0.3">
      <c r="A1971" s="178" t="s">
        <v>3257</v>
      </c>
      <c r="B1971" t="s">
        <v>188</v>
      </c>
      <c r="C1971" t="s">
        <v>1413</v>
      </c>
      <c r="D1971" t="s">
        <v>661</v>
      </c>
      <c r="E1971" s="38">
        <v>-2147.1678870213455</v>
      </c>
      <c r="F1971">
        <v>1902</v>
      </c>
      <c r="G1971">
        <v>999</v>
      </c>
      <c r="H1971" s="112">
        <v>-903</v>
      </c>
      <c r="I1971" s="51"/>
    </row>
    <row r="1972" spans="1:9" x14ac:dyDescent="0.3">
      <c r="A1972" s="178" t="s">
        <v>3325</v>
      </c>
      <c r="B1972" t="s">
        <v>211</v>
      </c>
      <c r="C1972" t="s">
        <v>3591</v>
      </c>
      <c r="D1972" t="s">
        <v>661</v>
      </c>
      <c r="E1972" s="38">
        <v>-2147.1678870213455</v>
      </c>
      <c r="F1972">
        <v>1902</v>
      </c>
      <c r="G1972">
        <v>999</v>
      </c>
      <c r="H1972" s="112">
        <v>-903</v>
      </c>
      <c r="I1972" s="51"/>
    </row>
    <row r="1973" spans="1:9" x14ac:dyDescent="0.3">
      <c r="A1973" s="178" t="s">
        <v>3370</v>
      </c>
      <c r="B1973" t="s">
        <v>73</v>
      </c>
      <c r="C1973" t="s">
        <v>3591</v>
      </c>
      <c r="D1973" t="s">
        <v>661</v>
      </c>
      <c r="E1973" s="38">
        <v>-2147.1678870213455</v>
      </c>
      <c r="F1973">
        <v>1902</v>
      </c>
      <c r="G1973">
        <v>999</v>
      </c>
      <c r="H1973" s="112">
        <v>-903</v>
      </c>
      <c r="I1973" s="51"/>
    </row>
    <row r="1974" spans="1:9" x14ac:dyDescent="0.3">
      <c r="A1974" s="178" t="s">
        <v>15762</v>
      </c>
      <c r="B1974" t="s">
        <v>15763</v>
      </c>
      <c r="C1974" t="s">
        <v>1413</v>
      </c>
      <c r="D1974" t="s">
        <v>1431</v>
      </c>
      <c r="E1974" s="38">
        <v>-2147.1678870213455</v>
      </c>
      <c r="F1974">
        <v>1902</v>
      </c>
      <c r="G1974">
        <v>447.91</v>
      </c>
      <c r="H1974" s="112">
        <v>-1454.09</v>
      </c>
      <c r="I1974" s="51"/>
    </row>
    <row r="1975" spans="1:9" x14ac:dyDescent="0.3">
      <c r="A1975" s="214" t="s">
        <v>11392</v>
      </c>
      <c r="B1975" t="s">
        <v>11187</v>
      </c>
      <c r="C1975" t="s">
        <v>1464</v>
      </c>
      <c r="D1975" t="s">
        <v>2147</v>
      </c>
      <c r="E1975" s="38">
        <v>-2147.1678870213455</v>
      </c>
      <c r="F1975">
        <v>1902</v>
      </c>
      <c r="G1975">
        <v>999</v>
      </c>
      <c r="H1975" s="112">
        <v>-903</v>
      </c>
      <c r="I1975" s="51"/>
    </row>
    <row r="1976" spans="1:9" x14ac:dyDescent="0.3">
      <c r="A1976" s="178" t="s">
        <v>3062</v>
      </c>
      <c r="B1976" t="s">
        <v>326</v>
      </c>
      <c r="C1976" t="s">
        <v>3591</v>
      </c>
      <c r="D1976" t="s">
        <v>2147</v>
      </c>
      <c r="E1976" s="38">
        <v>-2147.1678870213455</v>
      </c>
      <c r="F1976">
        <v>1902</v>
      </c>
      <c r="G1976">
        <v>999</v>
      </c>
      <c r="H1976" s="112">
        <v>-903</v>
      </c>
      <c r="I1976" s="51"/>
    </row>
    <row r="1977" spans="1:9" x14ac:dyDescent="0.3">
      <c r="A1977" s="178" t="s">
        <v>16737</v>
      </c>
      <c r="B1977" t="s">
        <v>16738</v>
      </c>
      <c r="C1977" t="s">
        <v>1446</v>
      </c>
      <c r="D1977" t="s">
        <v>2147</v>
      </c>
      <c r="E1977" s="38">
        <v>-2147.1678870213455</v>
      </c>
      <c r="F1977">
        <v>1902</v>
      </c>
      <c r="G1977">
        <v>999</v>
      </c>
      <c r="H1977" s="112">
        <v>-903</v>
      </c>
      <c r="I1977" s="51"/>
    </row>
  </sheetData>
  <conditionalFormatting sqref="H2:H1977">
    <cfRule type="colorScale" priority="6">
      <colorScale>
        <cfvo type="num" val="-50"/>
        <cfvo type="num" val="0"/>
        <cfvo type="num" val="50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I2:I1977" xr:uid="{A83C2D30-7A58-4610-B0A6-3E1C6B55FC4F}">
      <formula1>TeamListNoBlanks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F4427-084E-426D-9F7C-6191DACB7379}">
  <dimension ref="A1:W495"/>
  <sheetViews>
    <sheetView workbookViewId="0">
      <selection activeCell="F12" sqref="F12"/>
    </sheetView>
  </sheetViews>
  <sheetFormatPr defaultRowHeight="14.4" x14ac:dyDescent="0.3"/>
  <sheetData>
    <row r="1" spans="1:23" x14ac:dyDescent="0.3">
      <c r="A1" t="s">
        <v>14289</v>
      </c>
      <c r="B1" t="s">
        <v>11184</v>
      </c>
      <c r="C1" t="s">
        <v>11198</v>
      </c>
      <c r="D1" t="s">
        <v>663</v>
      </c>
      <c r="E1" t="s">
        <v>664</v>
      </c>
      <c r="F1" t="s">
        <v>662</v>
      </c>
      <c r="G1" t="s">
        <v>1396</v>
      </c>
      <c r="H1" t="s">
        <v>661</v>
      </c>
      <c r="I1" t="s">
        <v>660</v>
      </c>
      <c r="J1" t="s">
        <v>659</v>
      </c>
      <c r="K1" t="s">
        <v>658</v>
      </c>
      <c r="L1" t="s">
        <v>657</v>
      </c>
      <c r="M1" t="s">
        <v>656</v>
      </c>
      <c r="N1" t="s">
        <v>22141</v>
      </c>
      <c r="O1" t="s">
        <v>655</v>
      </c>
      <c r="P1" t="s">
        <v>654</v>
      </c>
      <c r="Q1" t="s">
        <v>1383</v>
      </c>
      <c r="R1" t="s">
        <v>22142</v>
      </c>
      <c r="S1" t="s">
        <v>22143</v>
      </c>
      <c r="T1" t="s">
        <v>653</v>
      </c>
      <c r="U1" t="s">
        <v>652</v>
      </c>
      <c r="V1" t="s">
        <v>651</v>
      </c>
      <c r="W1" t="s">
        <v>15428</v>
      </c>
    </row>
    <row r="2" spans="1:23" x14ac:dyDescent="0.3">
      <c r="A2" t="s">
        <v>15421</v>
      </c>
      <c r="B2" t="s">
        <v>1416</v>
      </c>
      <c r="C2">
        <v>24</v>
      </c>
      <c r="D2">
        <v>85</v>
      </c>
      <c r="E2">
        <v>95</v>
      </c>
      <c r="F2">
        <v>32</v>
      </c>
      <c r="G2">
        <v>18</v>
      </c>
      <c r="H2">
        <v>7</v>
      </c>
      <c r="I2">
        <v>2</v>
      </c>
      <c r="J2">
        <v>5</v>
      </c>
      <c r="K2">
        <v>17</v>
      </c>
      <c r="L2">
        <v>11</v>
      </c>
      <c r="M2">
        <v>9</v>
      </c>
      <c r="N2">
        <v>2</v>
      </c>
      <c r="O2">
        <v>20</v>
      </c>
      <c r="P2">
        <v>1</v>
      </c>
      <c r="Q2">
        <v>0</v>
      </c>
      <c r="R2">
        <v>0</v>
      </c>
      <c r="S2">
        <v>2</v>
      </c>
      <c r="T2">
        <v>1</v>
      </c>
      <c r="U2">
        <v>0</v>
      </c>
      <c r="V2">
        <v>0.376</v>
      </c>
      <c r="W2">
        <v>18577</v>
      </c>
    </row>
    <row r="3" spans="1:23" x14ac:dyDescent="0.3">
      <c r="A3" t="s">
        <v>17160</v>
      </c>
      <c r="B3" t="s">
        <v>1426</v>
      </c>
      <c r="C3">
        <v>9</v>
      </c>
      <c r="D3">
        <v>24</v>
      </c>
      <c r="E3">
        <v>25</v>
      </c>
      <c r="F3">
        <v>9</v>
      </c>
      <c r="G3">
        <v>6</v>
      </c>
      <c r="H3">
        <v>2</v>
      </c>
      <c r="I3">
        <v>0</v>
      </c>
      <c r="J3">
        <v>1</v>
      </c>
      <c r="K3">
        <v>4</v>
      </c>
      <c r="L3">
        <v>3</v>
      </c>
      <c r="M3">
        <v>1</v>
      </c>
      <c r="N3">
        <v>0</v>
      </c>
      <c r="O3">
        <v>4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0.375</v>
      </c>
      <c r="W3">
        <v>22581</v>
      </c>
    </row>
    <row r="4" spans="1:23" x14ac:dyDescent="0.3">
      <c r="A4" t="s">
        <v>46</v>
      </c>
      <c r="B4" t="s">
        <v>1449</v>
      </c>
      <c r="C4">
        <v>39</v>
      </c>
      <c r="D4">
        <v>142</v>
      </c>
      <c r="E4">
        <v>150</v>
      </c>
      <c r="F4">
        <v>53</v>
      </c>
      <c r="G4">
        <v>33</v>
      </c>
      <c r="H4">
        <v>17</v>
      </c>
      <c r="I4">
        <v>0</v>
      </c>
      <c r="J4">
        <v>3</v>
      </c>
      <c r="K4">
        <v>16</v>
      </c>
      <c r="L4">
        <v>24</v>
      </c>
      <c r="M4">
        <v>3</v>
      </c>
      <c r="N4">
        <v>0</v>
      </c>
      <c r="O4">
        <v>17</v>
      </c>
      <c r="P4">
        <v>4</v>
      </c>
      <c r="Q4">
        <v>1</v>
      </c>
      <c r="R4">
        <v>0</v>
      </c>
      <c r="S4">
        <v>1</v>
      </c>
      <c r="T4">
        <v>0</v>
      </c>
      <c r="U4">
        <v>0</v>
      </c>
      <c r="V4">
        <v>0.373</v>
      </c>
      <c r="W4">
        <v>10231</v>
      </c>
    </row>
    <row r="5" spans="1:23" x14ac:dyDescent="0.3">
      <c r="A5" t="s">
        <v>14298</v>
      </c>
      <c r="B5" t="s">
        <v>20628</v>
      </c>
      <c r="C5">
        <v>15</v>
      </c>
      <c r="D5">
        <v>41</v>
      </c>
      <c r="E5">
        <v>47</v>
      </c>
      <c r="F5">
        <v>15</v>
      </c>
      <c r="G5">
        <v>5</v>
      </c>
      <c r="H5">
        <v>7</v>
      </c>
      <c r="I5">
        <v>1</v>
      </c>
      <c r="J5">
        <v>2</v>
      </c>
      <c r="K5">
        <v>11</v>
      </c>
      <c r="L5">
        <v>12</v>
      </c>
      <c r="M5">
        <v>5</v>
      </c>
      <c r="N5">
        <v>0</v>
      </c>
      <c r="O5">
        <v>11</v>
      </c>
      <c r="P5">
        <v>1</v>
      </c>
      <c r="Q5">
        <v>0</v>
      </c>
      <c r="R5">
        <v>0</v>
      </c>
      <c r="S5">
        <v>0</v>
      </c>
      <c r="T5">
        <v>2</v>
      </c>
      <c r="U5">
        <v>0</v>
      </c>
      <c r="V5">
        <v>0.36599999999999999</v>
      </c>
      <c r="W5">
        <v>17932</v>
      </c>
    </row>
    <row r="6" spans="1:23" x14ac:dyDescent="0.3">
      <c r="A6" t="s">
        <v>386</v>
      </c>
      <c r="B6" t="s">
        <v>1372</v>
      </c>
      <c r="C6">
        <v>50</v>
      </c>
      <c r="D6">
        <v>195</v>
      </c>
      <c r="E6">
        <v>216</v>
      </c>
      <c r="F6">
        <v>71</v>
      </c>
      <c r="G6">
        <v>49</v>
      </c>
      <c r="H6">
        <v>10</v>
      </c>
      <c r="I6">
        <v>2</v>
      </c>
      <c r="J6">
        <v>10</v>
      </c>
      <c r="K6">
        <v>41</v>
      </c>
      <c r="L6">
        <v>27</v>
      </c>
      <c r="M6">
        <v>18</v>
      </c>
      <c r="N6">
        <v>0</v>
      </c>
      <c r="O6">
        <v>21</v>
      </c>
      <c r="P6">
        <v>2</v>
      </c>
      <c r="Q6">
        <v>1</v>
      </c>
      <c r="R6">
        <v>0</v>
      </c>
      <c r="S6">
        <v>3</v>
      </c>
      <c r="T6">
        <v>3</v>
      </c>
      <c r="U6">
        <v>0</v>
      </c>
      <c r="V6">
        <v>0.36399999999999999</v>
      </c>
      <c r="W6">
        <v>9874</v>
      </c>
    </row>
    <row r="7" spans="1:23" x14ac:dyDescent="0.3">
      <c r="A7" t="s">
        <v>15019</v>
      </c>
      <c r="B7" t="s">
        <v>1449</v>
      </c>
      <c r="C7">
        <v>10</v>
      </c>
      <c r="D7">
        <v>25</v>
      </c>
      <c r="E7">
        <v>27</v>
      </c>
      <c r="F7">
        <v>9</v>
      </c>
      <c r="G7">
        <v>6</v>
      </c>
      <c r="H7">
        <v>2</v>
      </c>
      <c r="I7">
        <v>0</v>
      </c>
      <c r="J7">
        <v>1</v>
      </c>
      <c r="K7">
        <v>3</v>
      </c>
      <c r="L7">
        <v>3</v>
      </c>
      <c r="M7">
        <v>2</v>
      </c>
      <c r="N7">
        <v>0</v>
      </c>
      <c r="O7">
        <v>6</v>
      </c>
      <c r="P7">
        <v>0</v>
      </c>
      <c r="Q7">
        <v>0</v>
      </c>
      <c r="R7">
        <v>0</v>
      </c>
      <c r="S7">
        <v>1</v>
      </c>
      <c r="T7">
        <v>0</v>
      </c>
      <c r="U7">
        <v>0</v>
      </c>
      <c r="V7">
        <v>0.36</v>
      </c>
      <c r="W7">
        <v>18795</v>
      </c>
    </row>
    <row r="8" spans="1:23" x14ac:dyDescent="0.3">
      <c r="A8" t="s">
        <v>17165</v>
      </c>
      <c r="B8" t="s">
        <v>1416</v>
      </c>
      <c r="C8">
        <v>11</v>
      </c>
      <c r="D8">
        <v>39</v>
      </c>
      <c r="E8">
        <v>45</v>
      </c>
      <c r="F8">
        <v>14</v>
      </c>
      <c r="G8">
        <v>11</v>
      </c>
      <c r="H8">
        <v>2</v>
      </c>
      <c r="I8">
        <v>0</v>
      </c>
      <c r="J8">
        <v>1</v>
      </c>
      <c r="K8">
        <v>6</v>
      </c>
      <c r="L8">
        <v>9</v>
      </c>
      <c r="M8">
        <v>5</v>
      </c>
      <c r="N8">
        <v>0</v>
      </c>
      <c r="O8">
        <v>7</v>
      </c>
      <c r="P8">
        <v>1</v>
      </c>
      <c r="Q8">
        <v>0</v>
      </c>
      <c r="R8">
        <v>0</v>
      </c>
      <c r="S8">
        <v>1</v>
      </c>
      <c r="T8">
        <v>0</v>
      </c>
      <c r="U8">
        <v>1</v>
      </c>
      <c r="V8">
        <v>0.35899999999999999</v>
      </c>
      <c r="W8">
        <v>12950</v>
      </c>
    </row>
    <row r="9" spans="1:23" x14ac:dyDescent="0.3">
      <c r="A9" t="s">
        <v>19809</v>
      </c>
      <c r="B9" t="s">
        <v>1430</v>
      </c>
      <c r="C9">
        <v>10</v>
      </c>
      <c r="D9">
        <v>31</v>
      </c>
      <c r="E9">
        <v>33</v>
      </c>
      <c r="F9">
        <v>11</v>
      </c>
      <c r="G9">
        <v>5</v>
      </c>
      <c r="H9">
        <v>3</v>
      </c>
      <c r="I9">
        <v>0</v>
      </c>
      <c r="J9">
        <v>3</v>
      </c>
      <c r="K9">
        <v>5</v>
      </c>
      <c r="L9">
        <v>4</v>
      </c>
      <c r="M9">
        <v>2</v>
      </c>
      <c r="N9">
        <v>0</v>
      </c>
      <c r="O9">
        <v>11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0.35499999999999998</v>
      </c>
      <c r="W9">
        <v>22209</v>
      </c>
    </row>
    <row r="10" spans="1:23" x14ac:dyDescent="0.3">
      <c r="A10" t="s">
        <v>11490</v>
      </c>
      <c r="B10" t="s">
        <v>20628</v>
      </c>
      <c r="C10">
        <v>47</v>
      </c>
      <c r="D10">
        <v>154</v>
      </c>
      <c r="E10">
        <v>196</v>
      </c>
      <c r="F10">
        <v>54</v>
      </c>
      <c r="G10">
        <v>27</v>
      </c>
      <c r="H10">
        <v>14</v>
      </c>
      <c r="I10">
        <v>0</v>
      </c>
      <c r="J10">
        <v>13</v>
      </c>
      <c r="K10">
        <v>39</v>
      </c>
      <c r="L10">
        <v>37</v>
      </c>
      <c r="M10">
        <v>41</v>
      </c>
      <c r="N10">
        <v>12</v>
      </c>
      <c r="O10">
        <v>28</v>
      </c>
      <c r="P10">
        <v>1</v>
      </c>
      <c r="Q10">
        <v>0</v>
      </c>
      <c r="R10">
        <v>0</v>
      </c>
      <c r="S10">
        <v>1</v>
      </c>
      <c r="T10">
        <v>6</v>
      </c>
      <c r="U10">
        <v>2</v>
      </c>
      <c r="V10">
        <v>0.35099999999999998</v>
      </c>
      <c r="W10">
        <v>20123</v>
      </c>
    </row>
    <row r="11" spans="1:23" x14ac:dyDescent="0.3">
      <c r="A11" t="s">
        <v>14993</v>
      </c>
      <c r="B11" t="s">
        <v>1405</v>
      </c>
      <c r="C11">
        <v>36</v>
      </c>
      <c r="D11">
        <v>129</v>
      </c>
      <c r="E11">
        <v>140</v>
      </c>
      <c r="F11">
        <v>45</v>
      </c>
      <c r="G11">
        <v>33</v>
      </c>
      <c r="H11">
        <v>4</v>
      </c>
      <c r="I11">
        <v>2</v>
      </c>
      <c r="J11">
        <v>6</v>
      </c>
      <c r="K11">
        <v>21</v>
      </c>
      <c r="L11">
        <v>24</v>
      </c>
      <c r="M11">
        <v>7</v>
      </c>
      <c r="N11">
        <v>0</v>
      </c>
      <c r="O11">
        <v>38</v>
      </c>
      <c r="P11">
        <v>1</v>
      </c>
      <c r="Q11">
        <v>2</v>
      </c>
      <c r="R11">
        <v>1</v>
      </c>
      <c r="S11">
        <v>0</v>
      </c>
      <c r="T11">
        <v>0</v>
      </c>
      <c r="U11">
        <v>1</v>
      </c>
      <c r="V11">
        <v>0.34899999999999998</v>
      </c>
      <c r="W11">
        <v>17338</v>
      </c>
    </row>
    <row r="12" spans="1:23" x14ac:dyDescent="0.3">
      <c r="A12" t="s">
        <v>15737</v>
      </c>
      <c r="B12" t="s">
        <v>1405</v>
      </c>
      <c r="C12">
        <v>22</v>
      </c>
      <c r="D12">
        <v>49</v>
      </c>
      <c r="E12">
        <v>54</v>
      </c>
      <c r="F12">
        <v>17</v>
      </c>
      <c r="G12">
        <v>13</v>
      </c>
      <c r="H12">
        <v>4</v>
      </c>
      <c r="I12">
        <v>0</v>
      </c>
      <c r="J12">
        <v>0</v>
      </c>
      <c r="K12">
        <v>6</v>
      </c>
      <c r="L12">
        <v>3</v>
      </c>
      <c r="M12">
        <v>5</v>
      </c>
      <c r="N12">
        <v>0</v>
      </c>
      <c r="O12">
        <v>11</v>
      </c>
      <c r="P12">
        <v>0</v>
      </c>
      <c r="Q12">
        <v>0</v>
      </c>
      <c r="R12">
        <v>0</v>
      </c>
      <c r="S12">
        <v>1</v>
      </c>
      <c r="T12">
        <v>0</v>
      </c>
      <c r="U12">
        <v>0</v>
      </c>
      <c r="V12">
        <v>0.34699999999999998</v>
      </c>
      <c r="W12">
        <v>14691</v>
      </c>
    </row>
    <row r="13" spans="1:23" x14ac:dyDescent="0.3">
      <c r="A13" t="s">
        <v>8890</v>
      </c>
      <c r="B13" t="s">
        <v>1389</v>
      </c>
      <c r="C13">
        <v>24</v>
      </c>
      <c r="D13">
        <v>82</v>
      </c>
      <c r="E13">
        <v>89</v>
      </c>
      <c r="F13">
        <v>28</v>
      </c>
      <c r="G13">
        <v>21</v>
      </c>
      <c r="H13">
        <v>5</v>
      </c>
      <c r="I13">
        <v>1</v>
      </c>
      <c r="J13">
        <v>1</v>
      </c>
      <c r="K13">
        <v>8</v>
      </c>
      <c r="L13">
        <v>17</v>
      </c>
      <c r="M13">
        <v>5</v>
      </c>
      <c r="N13">
        <v>0</v>
      </c>
      <c r="O13">
        <v>14</v>
      </c>
      <c r="P13">
        <v>2</v>
      </c>
      <c r="Q13">
        <v>0</v>
      </c>
      <c r="R13">
        <v>0</v>
      </c>
      <c r="S13">
        <v>4</v>
      </c>
      <c r="T13">
        <v>1</v>
      </c>
      <c r="U13">
        <v>0</v>
      </c>
      <c r="V13">
        <v>0.34100000000000003</v>
      </c>
      <c r="W13">
        <v>13807</v>
      </c>
    </row>
    <row r="14" spans="1:23" x14ac:dyDescent="0.3">
      <c r="A14" t="s">
        <v>619</v>
      </c>
      <c r="B14" t="s">
        <v>1460</v>
      </c>
      <c r="C14">
        <v>60</v>
      </c>
      <c r="D14">
        <v>214</v>
      </c>
      <c r="E14">
        <v>262</v>
      </c>
      <c r="F14">
        <v>73</v>
      </c>
      <c r="G14">
        <v>36</v>
      </c>
      <c r="H14">
        <v>23</v>
      </c>
      <c r="I14">
        <v>1</v>
      </c>
      <c r="J14">
        <v>13</v>
      </c>
      <c r="K14">
        <v>51</v>
      </c>
      <c r="L14">
        <v>53</v>
      </c>
      <c r="M14">
        <v>45</v>
      </c>
      <c r="N14">
        <v>7</v>
      </c>
      <c r="O14">
        <v>37</v>
      </c>
      <c r="P14">
        <v>3</v>
      </c>
      <c r="Q14">
        <v>0</v>
      </c>
      <c r="R14">
        <v>0</v>
      </c>
      <c r="S14">
        <v>6</v>
      </c>
      <c r="T14">
        <v>2</v>
      </c>
      <c r="U14">
        <v>0</v>
      </c>
      <c r="V14">
        <v>0.34100000000000003</v>
      </c>
      <c r="W14">
        <v>5361</v>
      </c>
    </row>
    <row r="15" spans="1:23" x14ac:dyDescent="0.3">
      <c r="A15" t="s">
        <v>17136</v>
      </c>
      <c r="B15" t="s">
        <v>1464</v>
      </c>
      <c r="C15">
        <v>29</v>
      </c>
      <c r="D15">
        <v>103</v>
      </c>
      <c r="E15">
        <v>109</v>
      </c>
      <c r="F15">
        <v>35</v>
      </c>
      <c r="G15">
        <v>32</v>
      </c>
      <c r="H15">
        <v>3</v>
      </c>
      <c r="I15">
        <v>0</v>
      </c>
      <c r="J15">
        <v>0</v>
      </c>
      <c r="K15">
        <v>8</v>
      </c>
      <c r="L15">
        <v>11</v>
      </c>
      <c r="M15">
        <v>4</v>
      </c>
      <c r="N15">
        <v>0</v>
      </c>
      <c r="O15">
        <v>7</v>
      </c>
      <c r="P15">
        <v>2</v>
      </c>
      <c r="Q15">
        <v>0</v>
      </c>
      <c r="R15">
        <v>0</v>
      </c>
      <c r="S15">
        <v>5</v>
      </c>
      <c r="T15">
        <v>2</v>
      </c>
      <c r="U15">
        <v>1</v>
      </c>
      <c r="V15">
        <v>0.34</v>
      </c>
      <c r="W15">
        <v>20521</v>
      </c>
    </row>
    <row r="16" spans="1:23" x14ac:dyDescent="0.3">
      <c r="A16" t="s">
        <v>327</v>
      </c>
      <c r="B16" t="s">
        <v>1460</v>
      </c>
      <c r="C16">
        <v>60</v>
      </c>
      <c r="D16">
        <v>228</v>
      </c>
      <c r="E16">
        <v>267</v>
      </c>
      <c r="F16">
        <v>77</v>
      </c>
      <c r="G16">
        <v>45</v>
      </c>
      <c r="H16">
        <v>14</v>
      </c>
      <c r="I16">
        <v>0</v>
      </c>
      <c r="J16">
        <v>18</v>
      </c>
      <c r="K16">
        <v>38</v>
      </c>
      <c r="L16">
        <v>56</v>
      </c>
      <c r="M16">
        <v>38</v>
      </c>
      <c r="N16">
        <v>3</v>
      </c>
      <c r="O16">
        <v>60</v>
      </c>
      <c r="P16">
        <v>0</v>
      </c>
      <c r="Q16">
        <v>1</v>
      </c>
      <c r="R16">
        <v>0</v>
      </c>
      <c r="S16">
        <v>3</v>
      </c>
      <c r="T16">
        <v>0</v>
      </c>
      <c r="U16">
        <v>0</v>
      </c>
      <c r="V16">
        <v>0.33800000000000002</v>
      </c>
      <c r="W16">
        <v>10324</v>
      </c>
    </row>
    <row r="17" spans="1:23" x14ac:dyDescent="0.3">
      <c r="A17" t="s">
        <v>17135</v>
      </c>
      <c r="B17" t="s">
        <v>1398</v>
      </c>
      <c r="C17">
        <v>44</v>
      </c>
      <c r="D17">
        <v>160</v>
      </c>
      <c r="E17">
        <v>180</v>
      </c>
      <c r="F17">
        <v>54</v>
      </c>
      <c r="G17">
        <v>39</v>
      </c>
      <c r="H17">
        <v>11</v>
      </c>
      <c r="I17">
        <v>0</v>
      </c>
      <c r="J17">
        <v>4</v>
      </c>
      <c r="K17">
        <v>24</v>
      </c>
      <c r="L17">
        <v>23</v>
      </c>
      <c r="M17">
        <v>16</v>
      </c>
      <c r="N17">
        <v>0</v>
      </c>
      <c r="O17">
        <v>36</v>
      </c>
      <c r="P17">
        <v>2</v>
      </c>
      <c r="Q17">
        <v>2</v>
      </c>
      <c r="R17">
        <v>0</v>
      </c>
      <c r="S17">
        <v>4</v>
      </c>
      <c r="T17">
        <v>1</v>
      </c>
      <c r="U17">
        <v>1</v>
      </c>
      <c r="V17">
        <v>0.33800000000000002</v>
      </c>
      <c r="W17">
        <v>21618</v>
      </c>
    </row>
    <row r="18" spans="1:23" x14ac:dyDescent="0.3">
      <c r="A18" t="s">
        <v>9217</v>
      </c>
      <c r="B18" t="s">
        <v>20628</v>
      </c>
      <c r="C18">
        <v>59</v>
      </c>
      <c r="D18">
        <v>233</v>
      </c>
      <c r="E18">
        <v>259</v>
      </c>
      <c r="F18">
        <v>78</v>
      </c>
      <c r="G18">
        <v>47</v>
      </c>
      <c r="H18">
        <v>15</v>
      </c>
      <c r="I18">
        <v>4</v>
      </c>
      <c r="J18">
        <v>12</v>
      </c>
      <c r="K18">
        <v>46</v>
      </c>
      <c r="L18">
        <v>41</v>
      </c>
      <c r="M18">
        <v>22</v>
      </c>
      <c r="N18">
        <v>0</v>
      </c>
      <c r="O18">
        <v>36</v>
      </c>
      <c r="P18">
        <v>2</v>
      </c>
      <c r="Q18">
        <v>2</v>
      </c>
      <c r="R18">
        <v>0</v>
      </c>
      <c r="S18">
        <v>5</v>
      </c>
      <c r="T18">
        <v>12</v>
      </c>
      <c r="U18">
        <v>4</v>
      </c>
      <c r="V18">
        <v>0.33500000000000002</v>
      </c>
      <c r="W18">
        <v>16252</v>
      </c>
    </row>
    <row r="19" spans="1:23" x14ac:dyDescent="0.3">
      <c r="A19" t="s">
        <v>481</v>
      </c>
      <c r="B19" t="s">
        <v>20567</v>
      </c>
      <c r="C19">
        <v>37</v>
      </c>
      <c r="D19">
        <v>150</v>
      </c>
      <c r="E19">
        <v>156</v>
      </c>
      <c r="F19">
        <v>50</v>
      </c>
      <c r="G19">
        <v>27</v>
      </c>
      <c r="H19">
        <v>12</v>
      </c>
      <c r="I19">
        <v>0</v>
      </c>
      <c r="J19">
        <v>11</v>
      </c>
      <c r="K19">
        <v>22</v>
      </c>
      <c r="L19">
        <v>32</v>
      </c>
      <c r="M19">
        <v>3</v>
      </c>
      <c r="N19">
        <v>0</v>
      </c>
      <c r="O19">
        <v>36</v>
      </c>
      <c r="P19">
        <v>2</v>
      </c>
      <c r="Q19">
        <v>1</v>
      </c>
      <c r="R19">
        <v>0</v>
      </c>
      <c r="S19">
        <v>0</v>
      </c>
      <c r="T19">
        <v>1</v>
      </c>
      <c r="U19">
        <v>0</v>
      </c>
      <c r="V19">
        <v>0.33300000000000002</v>
      </c>
      <c r="W19">
        <v>7304</v>
      </c>
    </row>
    <row r="20" spans="1:23" x14ac:dyDescent="0.3">
      <c r="A20" t="s">
        <v>340</v>
      </c>
      <c r="B20" t="s">
        <v>1437</v>
      </c>
      <c r="C20">
        <v>5</v>
      </c>
      <c r="D20">
        <v>18</v>
      </c>
      <c r="E20">
        <v>21</v>
      </c>
      <c r="F20">
        <v>6</v>
      </c>
      <c r="G20">
        <v>5</v>
      </c>
      <c r="H20">
        <v>1</v>
      </c>
      <c r="I20">
        <v>0</v>
      </c>
      <c r="J20">
        <v>0</v>
      </c>
      <c r="K20">
        <v>4</v>
      </c>
      <c r="L20">
        <v>2</v>
      </c>
      <c r="M20">
        <v>3</v>
      </c>
      <c r="N20">
        <v>1</v>
      </c>
      <c r="O20">
        <v>2</v>
      </c>
      <c r="P20">
        <v>0</v>
      </c>
      <c r="Q20">
        <v>0</v>
      </c>
      <c r="R20">
        <v>0</v>
      </c>
      <c r="S20">
        <v>1</v>
      </c>
      <c r="T20">
        <v>0</v>
      </c>
      <c r="U20">
        <v>0</v>
      </c>
      <c r="V20">
        <v>0.33300000000000002</v>
      </c>
      <c r="W20">
        <v>9077</v>
      </c>
    </row>
    <row r="21" spans="1:23" x14ac:dyDescent="0.3">
      <c r="A21" t="s">
        <v>247</v>
      </c>
      <c r="B21" t="s">
        <v>1509</v>
      </c>
      <c r="C21">
        <v>16</v>
      </c>
      <c r="D21">
        <v>33</v>
      </c>
      <c r="E21">
        <v>34</v>
      </c>
      <c r="F21">
        <v>11</v>
      </c>
      <c r="G21">
        <v>6</v>
      </c>
      <c r="H21">
        <v>3</v>
      </c>
      <c r="I21">
        <v>0</v>
      </c>
      <c r="J21">
        <v>2</v>
      </c>
      <c r="K21">
        <v>4</v>
      </c>
      <c r="L21">
        <v>5</v>
      </c>
      <c r="M21">
        <v>1</v>
      </c>
      <c r="N21">
        <v>0</v>
      </c>
      <c r="O21">
        <v>10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0.33300000000000002</v>
      </c>
      <c r="W21">
        <v>11339</v>
      </c>
    </row>
    <row r="22" spans="1:23" x14ac:dyDescent="0.3">
      <c r="A22" t="s">
        <v>11515</v>
      </c>
      <c r="B22" t="s">
        <v>20607</v>
      </c>
      <c r="C22">
        <v>13</v>
      </c>
      <c r="D22">
        <v>21</v>
      </c>
      <c r="E22">
        <v>24</v>
      </c>
      <c r="F22">
        <v>7</v>
      </c>
      <c r="G22">
        <v>7</v>
      </c>
      <c r="H22">
        <v>0</v>
      </c>
      <c r="I22">
        <v>0</v>
      </c>
      <c r="J22">
        <v>0</v>
      </c>
      <c r="K22">
        <v>4</v>
      </c>
      <c r="L22">
        <v>2</v>
      </c>
      <c r="M22">
        <v>3</v>
      </c>
      <c r="N22">
        <v>0</v>
      </c>
      <c r="O22">
        <v>6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0.33300000000000002</v>
      </c>
      <c r="W22">
        <v>14145</v>
      </c>
    </row>
    <row r="23" spans="1:23" x14ac:dyDescent="0.3">
      <c r="A23" t="s">
        <v>14031</v>
      </c>
      <c r="B23" t="s">
        <v>1389</v>
      </c>
      <c r="C23">
        <v>12</v>
      </c>
      <c r="D23">
        <v>45</v>
      </c>
      <c r="E23">
        <v>45</v>
      </c>
      <c r="F23">
        <v>15</v>
      </c>
      <c r="G23">
        <v>9</v>
      </c>
      <c r="H23">
        <v>5</v>
      </c>
      <c r="I23">
        <v>0</v>
      </c>
      <c r="J23">
        <v>1</v>
      </c>
      <c r="K23">
        <v>6</v>
      </c>
      <c r="L23">
        <v>4</v>
      </c>
      <c r="M23">
        <v>0</v>
      </c>
      <c r="N23">
        <v>0</v>
      </c>
      <c r="O23">
        <v>11</v>
      </c>
      <c r="P23">
        <v>0</v>
      </c>
      <c r="Q23">
        <v>0</v>
      </c>
      <c r="R23">
        <v>0</v>
      </c>
      <c r="S23">
        <v>1</v>
      </c>
      <c r="T23">
        <v>2</v>
      </c>
      <c r="U23">
        <v>0</v>
      </c>
      <c r="V23">
        <v>0.33300000000000002</v>
      </c>
      <c r="W23">
        <v>16313</v>
      </c>
    </row>
    <row r="24" spans="1:23" x14ac:dyDescent="0.3">
      <c r="A24" t="s">
        <v>14295</v>
      </c>
      <c r="B24" t="s">
        <v>1509</v>
      </c>
      <c r="C24">
        <v>30</v>
      </c>
      <c r="D24">
        <v>57</v>
      </c>
      <c r="E24">
        <v>68</v>
      </c>
      <c r="F24">
        <v>19</v>
      </c>
      <c r="G24">
        <v>13</v>
      </c>
      <c r="H24">
        <v>6</v>
      </c>
      <c r="I24">
        <v>0</v>
      </c>
      <c r="J24">
        <v>0</v>
      </c>
      <c r="K24">
        <v>6</v>
      </c>
      <c r="L24">
        <v>9</v>
      </c>
      <c r="M24">
        <v>10</v>
      </c>
      <c r="N24">
        <v>0</v>
      </c>
      <c r="O24">
        <v>17</v>
      </c>
      <c r="P24">
        <v>0</v>
      </c>
      <c r="Q24">
        <v>1</v>
      </c>
      <c r="R24">
        <v>0</v>
      </c>
      <c r="S24">
        <v>3</v>
      </c>
      <c r="T24">
        <v>2</v>
      </c>
      <c r="U24">
        <v>0</v>
      </c>
      <c r="V24">
        <v>0.33300000000000002</v>
      </c>
      <c r="W24">
        <v>16451</v>
      </c>
    </row>
    <row r="25" spans="1:23" x14ac:dyDescent="0.3">
      <c r="A25" t="s">
        <v>15441</v>
      </c>
      <c r="B25" t="s">
        <v>1449</v>
      </c>
      <c r="C25">
        <v>35</v>
      </c>
      <c r="D25">
        <v>126</v>
      </c>
      <c r="E25">
        <v>140</v>
      </c>
      <c r="F25">
        <v>42</v>
      </c>
      <c r="G25">
        <v>32</v>
      </c>
      <c r="H25">
        <v>5</v>
      </c>
      <c r="I25">
        <v>0</v>
      </c>
      <c r="J25">
        <v>5</v>
      </c>
      <c r="K25">
        <v>12</v>
      </c>
      <c r="L25">
        <v>23</v>
      </c>
      <c r="M25">
        <v>11</v>
      </c>
      <c r="N25">
        <v>0</v>
      </c>
      <c r="O25">
        <v>30</v>
      </c>
      <c r="P25">
        <v>1</v>
      </c>
      <c r="Q25">
        <v>2</v>
      </c>
      <c r="R25">
        <v>0</v>
      </c>
      <c r="S25">
        <v>2</v>
      </c>
      <c r="T25">
        <v>0</v>
      </c>
      <c r="U25">
        <v>1</v>
      </c>
      <c r="V25">
        <v>0.33300000000000002</v>
      </c>
      <c r="W25">
        <v>18373</v>
      </c>
    </row>
    <row r="26" spans="1:23" x14ac:dyDescent="0.3">
      <c r="A26" t="s">
        <v>120</v>
      </c>
      <c r="B26" t="s">
        <v>20607</v>
      </c>
      <c r="C26">
        <v>54</v>
      </c>
      <c r="D26">
        <v>190</v>
      </c>
      <c r="E26">
        <v>203</v>
      </c>
      <c r="F26">
        <v>62</v>
      </c>
      <c r="G26">
        <v>43</v>
      </c>
      <c r="H26">
        <v>15</v>
      </c>
      <c r="I26">
        <v>1</v>
      </c>
      <c r="J26">
        <v>3</v>
      </c>
      <c r="K26">
        <v>22</v>
      </c>
      <c r="L26">
        <v>29</v>
      </c>
      <c r="M26">
        <v>10</v>
      </c>
      <c r="N26">
        <v>0</v>
      </c>
      <c r="O26">
        <v>39</v>
      </c>
      <c r="P26">
        <v>2</v>
      </c>
      <c r="Q26">
        <v>1</v>
      </c>
      <c r="R26">
        <v>0</v>
      </c>
      <c r="S26">
        <v>2</v>
      </c>
      <c r="T26">
        <v>0</v>
      </c>
      <c r="U26">
        <v>0</v>
      </c>
      <c r="V26">
        <v>0.32600000000000001</v>
      </c>
      <c r="W26">
        <v>8623</v>
      </c>
    </row>
    <row r="27" spans="1:23" x14ac:dyDescent="0.3">
      <c r="A27" t="s">
        <v>11197</v>
      </c>
      <c r="B27" t="s">
        <v>1464</v>
      </c>
      <c r="C27">
        <v>49</v>
      </c>
      <c r="D27">
        <v>208</v>
      </c>
      <c r="E27">
        <v>221</v>
      </c>
      <c r="F27">
        <v>67</v>
      </c>
      <c r="G27">
        <v>45</v>
      </c>
      <c r="H27">
        <v>11</v>
      </c>
      <c r="I27">
        <v>1</v>
      </c>
      <c r="J27">
        <v>10</v>
      </c>
      <c r="K27">
        <v>45</v>
      </c>
      <c r="L27">
        <v>21</v>
      </c>
      <c r="M27">
        <v>10</v>
      </c>
      <c r="N27">
        <v>0</v>
      </c>
      <c r="O27">
        <v>50</v>
      </c>
      <c r="P27">
        <v>2</v>
      </c>
      <c r="Q27">
        <v>1</v>
      </c>
      <c r="R27">
        <v>0</v>
      </c>
      <c r="S27">
        <v>4</v>
      </c>
      <c r="T27">
        <v>5</v>
      </c>
      <c r="U27">
        <v>2</v>
      </c>
      <c r="V27">
        <v>0.32200000000000001</v>
      </c>
      <c r="W27">
        <v>15172</v>
      </c>
    </row>
    <row r="28" spans="1:23" x14ac:dyDescent="0.3">
      <c r="A28" t="s">
        <v>10949</v>
      </c>
      <c r="B28" t="s">
        <v>1509</v>
      </c>
      <c r="C28">
        <v>54</v>
      </c>
      <c r="D28">
        <v>202</v>
      </c>
      <c r="E28">
        <v>233</v>
      </c>
      <c r="F28">
        <v>65</v>
      </c>
      <c r="G28">
        <v>44</v>
      </c>
      <c r="H28">
        <v>12</v>
      </c>
      <c r="I28">
        <v>0</v>
      </c>
      <c r="J28">
        <v>9</v>
      </c>
      <c r="K28">
        <v>40</v>
      </c>
      <c r="L28">
        <v>31</v>
      </c>
      <c r="M28">
        <v>24</v>
      </c>
      <c r="N28">
        <v>0</v>
      </c>
      <c r="O28">
        <v>57</v>
      </c>
      <c r="P28">
        <v>7</v>
      </c>
      <c r="Q28">
        <v>0</v>
      </c>
      <c r="R28">
        <v>0</v>
      </c>
      <c r="S28">
        <v>6</v>
      </c>
      <c r="T28">
        <v>3</v>
      </c>
      <c r="U28">
        <v>3</v>
      </c>
      <c r="V28">
        <v>0.32200000000000001</v>
      </c>
      <c r="W28">
        <v>16376</v>
      </c>
    </row>
    <row r="29" spans="1:23" x14ac:dyDescent="0.3">
      <c r="A29" t="s">
        <v>444</v>
      </c>
      <c r="B29" t="s">
        <v>1372</v>
      </c>
      <c r="C29">
        <v>18</v>
      </c>
      <c r="D29">
        <v>28</v>
      </c>
      <c r="E29">
        <v>30</v>
      </c>
      <c r="F29">
        <v>9</v>
      </c>
      <c r="G29">
        <v>7</v>
      </c>
      <c r="H29">
        <v>2</v>
      </c>
      <c r="I29">
        <v>0</v>
      </c>
      <c r="J29">
        <v>0</v>
      </c>
      <c r="K29">
        <v>2</v>
      </c>
      <c r="L29">
        <v>4</v>
      </c>
      <c r="M29">
        <v>2</v>
      </c>
      <c r="N29">
        <v>0</v>
      </c>
      <c r="O29">
        <v>6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0.32100000000000001</v>
      </c>
      <c r="W29">
        <v>4403</v>
      </c>
    </row>
    <row r="30" spans="1:23" x14ac:dyDescent="0.3">
      <c r="A30" t="s">
        <v>15020</v>
      </c>
      <c r="B30" t="s">
        <v>1565</v>
      </c>
      <c r="C30">
        <v>32</v>
      </c>
      <c r="D30">
        <v>112</v>
      </c>
      <c r="E30">
        <v>121</v>
      </c>
      <c r="F30">
        <v>36</v>
      </c>
      <c r="G30">
        <v>27</v>
      </c>
      <c r="H30">
        <v>9</v>
      </c>
      <c r="I30">
        <v>0</v>
      </c>
      <c r="J30">
        <v>0</v>
      </c>
      <c r="K30">
        <v>16</v>
      </c>
      <c r="L30">
        <v>13</v>
      </c>
      <c r="M30">
        <v>8</v>
      </c>
      <c r="N30">
        <v>0</v>
      </c>
      <c r="O30">
        <v>11</v>
      </c>
      <c r="P30">
        <v>0</v>
      </c>
      <c r="Q30">
        <v>1</v>
      </c>
      <c r="R30">
        <v>0</v>
      </c>
      <c r="S30">
        <v>2</v>
      </c>
      <c r="T30">
        <v>0</v>
      </c>
      <c r="U30">
        <v>0</v>
      </c>
      <c r="V30">
        <v>0.32100000000000001</v>
      </c>
      <c r="W30">
        <v>18568</v>
      </c>
    </row>
    <row r="31" spans="1:23" x14ac:dyDescent="0.3">
      <c r="A31" t="s">
        <v>1833</v>
      </c>
      <c r="B31" t="s">
        <v>1460</v>
      </c>
      <c r="C31">
        <v>44</v>
      </c>
      <c r="D31">
        <v>165</v>
      </c>
      <c r="E31">
        <v>184</v>
      </c>
      <c r="F31">
        <v>53</v>
      </c>
      <c r="G31">
        <v>36</v>
      </c>
      <c r="H31">
        <v>8</v>
      </c>
      <c r="I31">
        <v>0</v>
      </c>
      <c r="J31">
        <v>9</v>
      </c>
      <c r="K31">
        <v>19</v>
      </c>
      <c r="L31">
        <v>34</v>
      </c>
      <c r="M31">
        <v>16</v>
      </c>
      <c r="N31">
        <v>0</v>
      </c>
      <c r="O31">
        <v>50</v>
      </c>
      <c r="P31">
        <v>2</v>
      </c>
      <c r="Q31">
        <v>1</v>
      </c>
      <c r="R31">
        <v>0</v>
      </c>
      <c r="S31">
        <v>8</v>
      </c>
      <c r="T31">
        <v>1</v>
      </c>
      <c r="U31">
        <v>0</v>
      </c>
      <c r="V31">
        <v>0.32100000000000001</v>
      </c>
      <c r="W31">
        <v>7739</v>
      </c>
    </row>
    <row r="32" spans="1:23" x14ac:dyDescent="0.3">
      <c r="A32" t="s">
        <v>11543</v>
      </c>
      <c r="B32" t="s">
        <v>1526</v>
      </c>
      <c r="C32">
        <v>51</v>
      </c>
      <c r="D32">
        <v>184</v>
      </c>
      <c r="E32">
        <v>206</v>
      </c>
      <c r="F32">
        <v>59</v>
      </c>
      <c r="G32">
        <v>48</v>
      </c>
      <c r="H32">
        <v>8</v>
      </c>
      <c r="I32">
        <v>2</v>
      </c>
      <c r="J32">
        <v>1</v>
      </c>
      <c r="K32">
        <v>26</v>
      </c>
      <c r="L32">
        <v>17</v>
      </c>
      <c r="M32">
        <v>14</v>
      </c>
      <c r="N32">
        <v>0</v>
      </c>
      <c r="O32">
        <v>38</v>
      </c>
      <c r="P32">
        <v>2</v>
      </c>
      <c r="Q32">
        <v>3</v>
      </c>
      <c r="R32">
        <v>1</v>
      </c>
      <c r="S32">
        <v>3</v>
      </c>
      <c r="T32">
        <v>8</v>
      </c>
      <c r="U32">
        <v>2</v>
      </c>
      <c r="V32">
        <v>0.32100000000000001</v>
      </c>
      <c r="W32">
        <v>14350</v>
      </c>
    </row>
    <row r="33" spans="1:23" x14ac:dyDescent="0.3">
      <c r="A33" t="s">
        <v>14688</v>
      </c>
      <c r="B33" t="s">
        <v>1470</v>
      </c>
      <c r="C33">
        <v>49</v>
      </c>
      <c r="D33">
        <v>207</v>
      </c>
      <c r="E33">
        <v>230</v>
      </c>
      <c r="F33">
        <v>66</v>
      </c>
      <c r="G33">
        <v>50</v>
      </c>
      <c r="H33">
        <v>13</v>
      </c>
      <c r="I33">
        <v>0</v>
      </c>
      <c r="J33">
        <v>3</v>
      </c>
      <c r="K33">
        <v>31</v>
      </c>
      <c r="L33">
        <v>18</v>
      </c>
      <c r="M33">
        <v>20</v>
      </c>
      <c r="N33">
        <v>0</v>
      </c>
      <c r="O33">
        <v>25</v>
      </c>
      <c r="P33">
        <v>0</v>
      </c>
      <c r="Q33">
        <v>2</v>
      </c>
      <c r="R33">
        <v>1</v>
      </c>
      <c r="S33">
        <v>4</v>
      </c>
      <c r="T33">
        <v>2</v>
      </c>
      <c r="U33">
        <v>1</v>
      </c>
      <c r="V33">
        <v>0.31900000000000001</v>
      </c>
      <c r="W33">
        <v>17992</v>
      </c>
    </row>
    <row r="34" spans="1:23" x14ac:dyDescent="0.3">
      <c r="A34" t="s">
        <v>1313</v>
      </c>
      <c r="B34" t="s">
        <v>1464</v>
      </c>
      <c r="C34">
        <v>60</v>
      </c>
      <c r="D34">
        <v>240</v>
      </c>
      <c r="E34">
        <v>262</v>
      </c>
      <c r="F34">
        <v>76</v>
      </c>
      <c r="G34">
        <v>42</v>
      </c>
      <c r="H34">
        <v>15</v>
      </c>
      <c r="I34">
        <v>0</v>
      </c>
      <c r="J34">
        <v>19</v>
      </c>
      <c r="K34">
        <v>43</v>
      </c>
      <c r="L34">
        <v>60</v>
      </c>
      <c r="M34">
        <v>18</v>
      </c>
      <c r="N34">
        <v>1</v>
      </c>
      <c r="O34">
        <v>59</v>
      </c>
      <c r="P34">
        <v>3</v>
      </c>
      <c r="Q34">
        <v>1</v>
      </c>
      <c r="R34">
        <v>0</v>
      </c>
      <c r="S34">
        <v>10</v>
      </c>
      <c r="T34">
        <v>0</v>
      </c>
      <c r="U34">
        <v>0</v>
      </c>
      <c r="V34">
        <v>0.317</v>
      </c>
      <c r="W34">
        <v>15676</v>
      </c>
    </row>
    <row r="35" spans="1:23" x14ac:dyDescent="0.3">
      <c r="A35" t="s">
        <v>11500</v>
      </c>
      <c r="B35" t="s">
        <v>1509</v>
      </c>
      <c r="C35">
        <v>50</v>
      </c>
      <c r="D35">
        <v>177</v>
      </c>
      <c r="E35">
        <v>199</v>
      </c>
      <c r="F35">
        <v>56</v>
      </c>
      <c r="G35">
        <v>24</v>
      </c>
      <c r="H35">
        <v>21</v>
      </c>
      <c r="I35">
        <v>1</v>
      </c>
      <c r="J35">
        <v>10</v>
      </c>
      <c r="K35">
        <v>27</v>
      </c>
      <c r="L35">
        <v>42</v>
      </c>
      <c r="M35">
        <v>14</v>
      </c>
      <c r="N35">
        <v>0</v>
      </c>
      <c r="O35">
        <v>45</v>
      </c>
      <c r="P35">
        <v>5</v>
      </c>
      <c r="Q35">
        <v>3</v>
      </c>
      <c r="R35">
        <v>0</v>
      </c>
      <c r="S35">
        <v>2</v>
      </c>
      <c r="T35">
        <v>0</v>
      </c>
      <c r="U35">
        <v>0</v>
      </c>
      <c r="V35">
        <v>0.316</v>
      </c>
      <c r="W35">
        <v>15653</v>
      </c>
    </row>
    <row r="36" spans="1:23" x14ac:dyDescent="0.3">
      <c r="A36" t="s">
        <v>640</v>
      </c>
      <c r="B36" t="s">
        <v>1509</v>
      </c>
      <c r="C36">
        <v>49</v>
      </c>
      <c r="D36">
        <v>171</v>
      </c>
      <c r="E36">
        <v>182</v>
      </c>
      <c r="F36">
        <v>54</v>
      </c>
      <c r="G36">
        <v>35</v>
      </c>
      <c r="H36">
        <v>9</v>
      </c>
      <c r="I36">
        <v>0</v>
      </c>
      <c r="J36">
        <v>10</v>
      </c>
      <c r="K36">
        <v>23</v>
      </c>
      <c r="L36">
        <v>30</v>
      </c>
      <c r="M36">
        <v>9</v>
      </c>
      <c r="N36">
        <v>1</v>
      </c>
      <c r="O36">
        <v>24</v>
      </c>
      <c r="P36">
        <v>1</v>
      </c>
      <c r="Q36">
        <v>1</v>
      </c>
      <c r="R36">
        <v>0</v>
      </c>
      <c r="S36">
        <v>7</v>
      </c>
      <c r="T36">
        <v>0</v>
      </c>
      <c r="U36">
        <v>0</v>
      </c>
      <c r="V36">
        <v>0.316</v>
      </c>
      <c r="W36">
        <v>3269</v>
      </c>
    </row>
    <row r="37" spans="1:23" x14ac:dyDescent="0.3">
      <c r="A37" t="s">
        <v>16688</v>
      </c>
      <c r="B37" t="s">
        <v>1565</v>
      </c>
      <c r="C37">
        <v>7</v>
      </c>
      <c r="D37">
        <v>19</v>
      </c>
      <c r="E37">
        <v>21</v>
      </c>
      <c r="F37">
        <v>6</v>
      </c>
      <c r="G37">
        <v>3</v>
      </c>
      <c r="H37">
        <v>2</v>
      </c>
      <c r="I37">
        <v>0</v>
      </c>
      <c r="J37">
        <v>1</v>
      </c>
      <c r="K37">
        <v>4</v>
      </c>
      <c r="L37">
        <v>5</v>
      </c>
      <c r="M37">
        <v>0</v>
      </c>
      <c r="N37">
        <v>0</v>
      </c>
      <c r="O37">
        <v>5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0.316</v>
      </c>
      <c r="W37">
        <v>19627</v>
      </c>
    </row>
    <row r="38" spans="1:23" x14ac:dyDescent="0.3">
      <c r="A38" t="s">
        <v>13011</v>
      </c>
      <c r="B38" t="s">
        <v>1464</v>
      </c>
      <c r="C38">
        <v>12</v>
      </c>
      <c r="D38">
        <v>16</v>
      </c>
      <c r="E38">
        <v>21</v>
      </c>
      <c r="F38">
        <v>5</v>
      </c>
      <c r="G38">
        <v>1</v>
      </c>
      <c r="H38">
        <v>3</v>
      </c>
      <c r="I38">
        <v>0</v>
      </c>
      <c r="J38">
        <v>1</v>
      </c>
      <c r="K38">
        <v>7</v>
      </c>
      <c r="L38">
        <v>1</v>
      </c>
      <c r="M38">
        <v>5</v>
      </c>
      <c r="N38">
        <v>0</v>
      </c>
      <c r="O38">
        <v>5</v>
      </c>
      <c r="P38">
        <v>0</v>
      </c>
      <c r="Q38">
        <v>0</v>
      </c>
      <c r="R38">
        <v>0</v>
      </c>
      <c r="S38">
        <v>1</v>
      </c>
      <c r="T38">
        <v>0</v>
      </c>
      <c r="U38">
        <v>0</v>
      </c>
      <c r="V38">
        <v>0.313</v>
      </c>
      <c r="W38">
        <v>11602</v>
      </c>
    </row>
    <row r="39" spans="1:23" x14ac:dyDescent="0.3">
      <c r="A39" t="s">
        <v>14684</v>
      </c>
      <c r="B39" t="s">
        <v>1509</v>
      </c>
      <c r="C39">
        <v>52</v>
      </c>
      <c r="D39">
        <v>183</v>
      </c>
      <c r="E39">
        <v>209</v>
      </c>
      <c r="F39">
        <v>57</v>
      </c>
      <c r="G39">
        <v>39</v>
      </c>
      <c r="H39">
        <v>14</v>
      </c>
      <c r="I39">
        <v>0</v>
      </c>
      <c r="J39">
        <v>4</v>
      </c>
      <c r="K39">
        <v>19</v>
      </c>
      <c r="L39">
        <v>23</v>
      </c>
      <c r="M39">
        <v>20</v>
      </c>
      <c r="N39">
        <v>2</v>
      </c>
      <c r="O39">
        <v>24</v>
      </c>
      <c r="P39">
        <v>3</v>
      </c>
      <c r="Q39">
        <v>3</v>
      </c>
      <c r="R39">
        <v>0</v>
      </c>
      <c r="S39">
        <v>3</v>
      </c>
      <c r="T39">
        <v>0</v>
      </c>
      <c r="U39">
        <v>2</v>
      </c>
      <c r="V39">
        <v>0.311</v>
      </c>
      <c r="W39">
        <v>15362</v>
      </c>
    </row>
    <row r="40" spans="1:23" x14ac:dyDescent="0.3">
      <c r="A40" t="s">
        <v>596</v>
      </c>
      <c r="B40" t="s">
        <v>20607</v>
      </c>
      <c r="C40">
        <v>51</v>
      </c>
      <c r="D40">
        <v>149</v>
      </c>
      <c r="E40">
        <v>179</v>
      </c>
      <c r="F40">
        <v>46</v>
      </c>
      <c r="G40">
        <v>23</v>
      </c>
      <c r="H40">
        <v>13</v>
      </c>
      <c r="I40">
        <v>1</v>
      </c>
      <c r="J40">
        <v>9</v>
      </c>
      <c r="K40">
        <v>25</v>
      </c>
      <c r="L40">
        <v>30</v>
      </c>
      <c r="M40">
        <v>30</v>
      </c>
      <c r="N40">
        <v>1</v>
      </c>
      <c r="O40">
        <v>36</v>
      </c>
      <c r="P40">
        <v>0</v>
      </c>
      <c r="Q40">
        <v>0</v>
      </c>
      <c r="R40">
        <v>0</v>
      </c>
      <c r="S40">
        <v>5</v>
      </c>
      <c r="T40">
        <v>0</v>
      </c>
      <c r="U40">
        <v>0</v>
      </c>
      <c r="V40">
        <v>0.309</v>
      </c>
      <c r="W40">
        <v>10264</v>
      </c>
    </row>
    <row r="41" spans="1:23" x14ac:dyDescent="0.3">
      <c r="A41" t="s">
        <v>11682</v>
      </c>
      <c r="B41" t="s">
        <v>1389</v>
      </c>
      <c r="C41">
        <v>53</v>
      </c>
      <c r="D41">
        <v>201</v>
      </c>
      <c r="E41">
        <v>221</v>
      </c>
      <c r="F41">
        <v>62</v>
      </c>
      <c r="G41">
        <v>40</v>
      </c>
      <c r="H41">
        <v>16</v>
      </c>
      <c r="I41">
        <v>0</v>
      </c>
      <c r="J41">
        <v>6</v>
      </c>
      <c r="K41">
        <v>36</v>
      </c>
      <c r="L41">
        <v>15</v>
      </c>
      <c r="M41">
        <v>17</v>
      </c>
      <c r="N41">
        <v>1</v>
      </c>
      <c r="O41">
        <v>45</v>
      </c>
      <c r="P41">
        <v>2</v>
      </c>
      <c r="Q41">
        <v>1</v>
      </c>
      <c r="R41">
        <v>0</v>
      </c>
      <c r="S41">
        <v>4</v>
      </c>
      <c r="T41">
        <v>4</v>
      </c>
      <c r="U41">
        <v>0</v>
      </c>
      <c r="V41">
        <v>0.308</v>
      </c>
      <c r="W41">
        <v>17027</v>
      </c>
    </row>
    <row r="42" spans="1:23" x14ac:dyDescent="0.3">
      <c r="A42" t="s">
        <v>14695</v>
      </c>
      <c r="B42" t="s">
        <v>1426</v>
      </c>
      <c r="C42">
        <v>57</v>
      </c>
      <c r="D42">
        <v>208</v>
      </c>
      <c r="E42">
        <v>224</v>
      </c>
      <c r="F42">
        <v>64</v>
      </c>
      <c r="G42">
        <v>39</v>
      </c>
      <c r="H42">
        <v>14</v>
      </c>
      <c r="I42">
        <v>0</v>
      </c>
      <c r="J42">
        <v>11</v>
      </c>
      <c r="K42">
        <v>28</v>
      </c>
      <c r="L42">
        <v>33</v>
      </c>
      <c r="M42">
        <v>14</v>
      </c>
      <c r="N42">
        <v>0</v>
      </c>
      <c r="O42">
        <v>48</v>
      </c>
      <c r="P42">
        <v>0</v>
      </c>
      <c r="Q42">
        <v>2</v>
      </c>
      <c r="R42">
        <v>0</v>
      </c>
      <c r="S42">
        <v>7</v>
      </c>
      <c r="T42">
        <v>3</v>
      </c>
      <c r="U42">
        <v>1</v>
      </c>
      <c r="V42">
        <v>0.308</v>
      </c>
      <c r="W42">
        <v>19238</v>
      </c>
    </row>
    <row r="43" spans="1:23" x14ac:dyDescent="0.3">
      <c r="A43" t="s">
        <v>13048</v>
      </c>
      <c r="B43" t="s">
        <v>20563</v>
      </c>
      <c r="C43">
        <v>34</v>
      </c>
      <c r="D43">
        <v>114</v>
      </c>
      <c r="E43">
        <v>138</v>
      </c>
      <c r="F43">
        <v>35</v>
      </c>
      <c r="G43">
        <v>30</v>
      </c>
      <c r="H43">
        <v>3</v>
      </c>
      <c r="I43">
        <v>0</v>
      </c>
      <c r="J43">
        <v>2</v>
      </c>
      <c r="K43">
        <v>16</v>
      </c>
      <c r="L43">
        <v>11</v>
      </c>
      <c r="M43">
        <v>23</v>
      </c>
      <c r="N43">
        <v>1</v>
      </c>
      <c r="O43">
        <v>17</v>
      </c>
      <c r="P43">
        <v>1</v>
      </c>
      <c r="Q43">
        <v>0</v>
      </c>
      <c r="R43">
        <v>0</v>
      </c>
      <c r="S43">
        <v>6</v>
      </c>
      <c r="T43">
        <v>0</v>
      </c>
      <c r="U43">
        <v>0</v>
      </c>
      <c r="V43">
        <v>0.307</v>
      </c>
      <c r="W43">
        <v>16578</v>
      </c>
    </row>
    <row r="44" spans="1:23" x14ac:dyDescent="0.3">
      <c r="A44" t="s">
        <v>354</v>
      </c>
      <c r="B44" t="s">
        <v>1379</v>
      </c>
      <c r="C44">
        <v>42</v>
      </c>
      <c r="D44">
        <v>150</v>
      </c>
      <c r="E44">
        <v>175</v>
      </c>
      <c r="F44">
        <v>46</v>
      </c>
      <c r="G44">
        <v>32</v>
      </c>
      <c r="H44">
        <v>9</v>
      </c>
      <c r="I44">
        <v>1</v>
      </c>
      <c r="J44">
        <v>4</v>
      </c>
      <c r="K44">
        <v>26</v>
      </c>
      <c r="L44">
        <v>23</v>
      </c>
      <c r="M44">
        <v>18</v>
      </c>
      <c r="N44">
        <v>0</v>
      </c>
      <c r="O44">
        <v>26</v>
      </c>
      <c r="P44">
        <v>6</v>
      </c>
      <c r="Q44">
        <v>1</v>
      </c>
      <c r="R44">
        <v>0</v>
      </c>
      <c r="S44">
        <v>2</v>
      </c>
      <c r="T44">
        <v>1</v>
      </c>
      <c r="U44">
        <v>0</v>
      </c>
      <c r="V44">
        <v>0.307</v>
      </c>
      <c r="W44">
        <v>5235</v>
      </c>
    </row>
    <row r="45" spans="1:23" x14ac:dyDescent="0.3">
      <c r="A45" t="s">
        <v>8968</v>
      </c>
      <c r="B45" t="s">
        <v>1379</v>
      </c>
      <c r="C45">
        <v>52</v>
      </c>
      <c r="D45">
        <v>212</v>
      </c>
      <c r="E45">
        <v>232</v>
      </c>
      <c r="F45">
        <v>65</v>
      </c>
      <c r="G45">
        <v>37</v>
      </c>
      <c r="H45">
        <v>12</v>
      </c>
      <c r="I45">
        <v>1</v>
      </c>
      <c r="J45">
        <v>15</v>
      </c>
      <c r="K45">
        <v>38</v>
      </c>
      <c r="L45">
        <v>41</v>
      </c>
      <c r="M45">
        <v>17</v>
      </c>
      <c r="N45">
        <v>0</v>
      </c>
      <c r="O45">
        <v>37</v>
      </c>
      <c r="P45">
        <v>1</v>
      </c>
      <c r="Q45">
        <v>2</v>
      </c>
      <c r="R45">
        <v>0</v>
      </c>
      <c r="S45">
        <v>8</v>
      </c>
      <c r="T45">
        <v>1</v>
      </c>
      <c r="U45">
        <v>0</v>
      </c>
      <c r="V45">
        <v>0.307</v>
      </c>
      <c r="W45">
        <v>13624</v>
      </c>
    </row>
    <row r="46" spans="1:23" x14ac:dyDescent="0.3">
      <c r="A46" t="s">
        <v>15028</v>
      </c>
      <c r="B46" t="s">
        <v>1526</v>
      </c>
      <c r="C46">
        <v>30</v>
      </c>
      <c r="D46">
        <v>98</v>
      </c>
      <c r="E46">
        <v>103</v>
      </c>
      <c r="F46">
        <v>30</v>
      </c>
      <c r="G46">
        <v>21</v>
      </c>
      <c r="H46">
        <v>7</v>
      </c>
      <c r="I46">
        <v>0</v>
      </c>
      <c r="J46">
        <v>2</v>
      </c>
      <c r="K46">
        <v>14</v>
      </c>
      <c r="L46">
        <v>17</v>
      </c>
      <c r="M46">
        <v>2</v>
      </c>
      <c r="N46">
        <v>0</v>
      </c>
      <c r="O46">
        <v>29</v>
      </c>
      <c r="P46">
        <v>1</v>
      </c>
      <c r="Q46">
        <v>2</v>
      </c>
      <c r="R46">
        <v>0</v>
      </c>
      <c r="S46">
        <v>1</v>
      </c>
      <c r="T46">
        <v>1</v>
      </c>
      <c r="U46">
        <v>0</v>
      </c>
      <c r="V46">
        <v>0.30599999999999999</v>
      </c>
      <c r="W46">
        <v>16885</v>
      </c>
    </row>
    <row r="47" spans="1:23" x14ac:dyDescent="0.3">
      <c r="A47" t="s">
        <v>15009</v>
      </c>
      <c r="B47" t="s">
        <v>22144</v>
      </c>
      <c r="C47">
        <v>43</v>
      </c>
      <c r="D47">
        <v>141</v>
      </c>
      <c r="E47">
        <v>155</v>
      </c>
      <c r="F47">
        <v>43</v>
      </c>
      <c r="G47">
        <v>29</v>
      </c>
      <c r="H47">
        <v>9</v>
      </c>
      <c r="I47">
        <v>1</v>
      </c>
      <c r="J47">
        <v>4</v>
      </c>
      <c r="K47">
        <v>19</v>
      </c>
      <c r="L47">
        <v>23</v>
      </c>
      <c r="M47">
        <v>11</v>
      </c>
      <c r="N47">
        <v>0</v>
      </c>
      <c r="O47">
        <v>37</v>
      </c>
      <c r="P47">
        <v>3</v>
      </c>
      <c r="Q47">
        <v>0</v>
      </c>
      <c r="R47">
        <v>0</v>
      </c>
      <c r="S47">
        <v>3</v>
      </c>
      <c r="T47">
        <v>0</v>
      </c>
      <c r="U47">
        <v>0</v>
      </c>
      <c r="V47">
        <v>0.30499999999999999</v>
      </c>
      <c r="W47">
        <v>17982</v>
      </c>
    </row>
    <row r="48" spans="1:23" x14ac:dyDescent="0.3">
      <c r="A48" t="s">
        <v>11693</v>
      </c>
      <c r="B48" t="s">
        <v>1413</v>
      </c>
      <c r="C48">
        <v>40</v>
      </c>
      <c r="D48">
        <v>125</v>
      </c>
      <c r="E48">
        <v>143</v>
      </c>
      <c r="F48">
        <v>38</v>
      </c>
      <c r="G48">
        <v>23</v>
      </c>
      <c r="H48">
        <v>10</v>
      </c>
      <c r="I48">
        <v>1</v>
      </c>
      <c r="J48">
        <v>4</v>
      </c>
      <c r="K48">
        <v>20</v>
      </c>
      <c r="L48">
        <v>20</v>
      </c>
      <c r="M48">
        <v>16</v>
      </c>
      <c r="N48">
        <v>2</v>
      </c>
      <c r="O48">
        <v>18</v>
      </c>
      <c r="P48">
        <v>2</v>
      </c>
      <c r="Q48">
        <v>0</v>
      </c>
      <c r="R48">
        <v>0</v>
      </c>
      <c r="S48">
        <v>1</v>
      </c>
      <c r="T48">
        <v>5</v>
      </c>
      <c r="U48">
        <v>1</v>
      </c>
      <c r="V48">
        <v>0.30399999999999999</v>
      </c>
      <c r="W48">
        <v>7802</v>
      </c>
    </row>
    <row r="49" spans="1:23" x14ac:dyDescent="0.3">
      <c r="A49" t="s">
        <v>601</v>
      </c>
      <c r="B49" t="s">
        <v>1395</v>
      </c>
      <c r="C49">
        <v>58</v>
      </c>
      <c r="D49">
        <v>191</v>
      </c>
      <c r="E49">
        <v>231</v>
      </c>
      <c r="F49">
        <v>58</v>
      </c>
      <c r="G49">
        <v>39</v>
      </c>
      <c r="H49">
        <v>13</v>
      </c>
      <c r="I49">
        <v>0</v>
      </c>
      <c r="J49">
        <v>6</v>
      </c>
      <c r="K49">
        <v>31</v>
      </c>
      <c r="L49">
        <v>21</v>
      </c>
      <c r="M49">
        <v>37</v>
      </c>
      <c r="N49">
        <v>0</v>
      </c>
      <c r="O49">
        <v>43</v>
      </c>
      <c r="P49">
        <v>1</v>
      </c>
      <c r="Q49">
        <v>1</v>
      </c>
      <c r="R49">
        <v>0</v>
      </c>
      <c r="S49">
        <v>4</v>
      </c>
      <c r="T49">
        <v>1</v>
      </c>
      <c r="U49">
        <v>0</v>
      </c>
      <c r="V49">
        <v>0.30399999999999999</v>
      </c>
      <c r="W49">
        <v>9218</v>
      </c>
    </row>
    <row r="50" spans="1:23" x14ac:dyDescent="0.3">
      <c r="A50" t="s">
        <v>460</v>
      </c>
      <c r="B50" t="s">
        <v>20565</v>
      </c>
      <c r="C50">
        <v>60</v>
      </c>
      <c r="D50">
        <v>224</v>
      </c>
      <c r="E50">
        <v>254</v>
      </c>
      <c r="F50">
        <v>68</v>
      </c>
      <c r="G50">
        <v>39</v>
      </c>
      <c r="H50">
        <v>12</v>
      </c>
      <c r="I50">
        <v>1</v>
      </c>
      <c r="J50">
        <v>16</v>
      </c>
      <c r="K50">
        <v>44</v>
      </c>
      <c r="L50">
        <v>47</v>
      </c>
      <c r="M50">
        <v>26</v>
      </c>
      <c r="N50">
        <v>4</v>
      </c>
      <c r="O50">
        <v>37</v>
      </c>
      <c r="P50">
        <v>0</v>
      </c>
      <c r="Q50">
        <v>4</v>
      </c>
      <c r="R50">
        <v>0</v>
      </c>
      <c r="S50">
        <v>9</v>
      </c>
      <c r="T50">
        <v>6</v>
      </c>
      <c r="U50">
        <v>3</v>
      </c>
      <c r="V50">
        <v>0.30399999999999999</v>
      </c>
      <c r="W50">
        <v>11493</v>
      </c>
    </row>
    <row r="51" spans="1:23" x14ac:dyDescent="0.3">
      <c r="A51" t="s">
        <v>466</v>
      </c>
      <c r="B51" t="s">
        <v>1526</v>
      </c>
      <c r="C51">
        <v>59</v>
      </c>
      <c r="D51">
        <v>221</v>
      </c>
      <c r="E51">
        <v>247</v>
      </c>
      <c r="F51">
        <v>67</v>
      </c>
      <c r="G51">
        <v>48</v>
      </c>
      <c r="H51">
        <v>12</v>
      </c>
      <c r="I51">
        <v>1</v>
      </c>
      <c r="J51">
        <v>6</v>
      </c>
      <c r="K51">
        <v>31</v>
      </c>
      <c r="L51">
        <v>42</v>
      </c>
      <c r="M51">
        <v>19</v>
      </c>
      <c r="N51">
        <v>4</v>
      </c>
      <c r="O51">
        <v>44</v>
      </c>
      <c r="P51">
        <v>2</v>
      </c>
      <c r="Q51">
        <v>5</v>
      </c>
      <c r="R51">
        <v>0</v>
      </c>
      <c r="S51">
        <v>4</v>
      </c>
      <c r="T51">
        <v>2</v>
      </c>
      <c r="U51">
        <v>1</v>
      </c>
      <c r="V51">
        <v>0.30299999999999999</v>
      </c>
      <c r="W51">
        <v>7859</v>
      </c>
    </row>
    <row r="52" spans="1:23" x14ac:dyDescent="0.3">
      <c r="A52" t="s">
        <v>587</v>
      </c>
      <c r="B52" t="s">
        <v>1565</v>
      </c>
      <c r="C52">
        <v>53</v>
      </c>
      <c r="D52">
        <v>185</v>
      </c>
      <c r="E52">
        <v>214</v>
      </c>
      <c r="F52">
        <v>56</v>
      </c>
      <c r="G52">
        <v>34</v>
      </c>
      <c r="H52">
        <v>6</v>
      </c>
      <c r="I52">
        <v>0</v>
      </c>
      <c r="J52">
        <v>16</v>
      </c>
      <c r="K52">
        <v>33</v>
      </c>
      <c r="L52">
        <v>33</v>
      </c>
      <c r="M52">
        <v>25</v>
      </c>
      <c r="N52">
        <v>5</v>
      </c>
      <c r="O52">
        <v>58</v>
      </c>
      <c r="P52">
        <v>4</v>
      </c>
      <c r="Q52">
        <v>0</v>
      </c>
      <c r="R52">
        <v>0</v>
      </c>
      <c r="S52">
        <v>8</v>
      </c>
      <c r="T52">
        <v>0</v>
      </c>
      <c r="U52">
        <v>0</v>
      </c>
      <c r="V52">
        <v>0.30299999999999999</v>
      </c>
      <c r="W52">
        <v>2434</v>
      </c>
    </row>
    <row r="53" spans="1:23" x14ac:dyDescent="0.3">
      <c r="A53" t="s">
        <v>15687</v>
      </c>
      <c r="B53" t="s">
        <v>20563</v>
      </c>
      <c r="C53">
        <v>37</v>
      </c>
      <c r="D53">
        <v>86</v>
      </c>
      <c r="E53">
        <v>98</v>
      </c>
      <c r="F53">
        <v>26</v>
      </c>
      <c r="G53">
        <v>15</v>
      </c>
      <c r="H53">
        <v>5</v>
      </c>
      <c r="I53">
        <v>1</v>
      </c>
      <c r="J53">
        <v>5</v>
      </c>
      <c r="K53">
        <v>12</v>
      </c>
      <c r="L53">
        <v>12</v>
      </c>
      <c r="M53">
        <v>8</v>
      </c>
      <c r="N53">
        <v>0</v>
      </c>
      <c r="O53">
        <v>31</v>
      </c>
      <c r="P53">
        <v>3</v>
      </c>
      <c r="Q53">
        <v>1</v>
      </c>
      <c r="R53">
        <v>0</v>
      </c>
      <c r="S53">
        <v>1</v>
      </c>
      <c r="T53">
        <v>2</v>
      </c>
      <c r="U53">
        <v>0</v>
      </c>
      <c r="V53">
        <v>0.30199999999999999</v>
      </c>
      <c r="W53">
        <v>19683</v>
      </c>
    </row>
    <row r="54" spans="1:23" x14ac:dyDescent="0.3">
      <c r="A54" t="s">
        <v>15274</v>
      </c>
      <c r="B54" t="s">
        <v>1426</v>
      </c>
      <c r="C54">
        <v>29</v>
      </c>
      <c r="D54">
        <v>123</v>
      </c>
      <c r="E54">
        <v>128</v>
      </c>
      <c r="F54">
        <v>37</v>
      </c>
      <c r="G54">
        <v>22</v>
      </c>
      <c r="H54">
        <v>9</v>
      </c>
      <c r="I54">
        <v>1</v>
      </c>
      <c r="J54">
        <v>5</v>
      </c>
      <c r="K54">
        <v>18</v>
      </c>
      <c r="L54">
        <v>23</v>
      </c>
      <c r="M54">
        <v>5</v>
      </c>
      <c r="N54">
        <v>1</v>
      </c>
      <c r="O54">
        <v>27</v>
      </c>
      <c r="P54">
        <v>0</v>
      </c>
      <c r="Q54">
        <v>0</v>
      </c>
      <c r="R54">
        <v>0</v>
      </c>
      <c r="S54">
        <v>2</v>
      </c>
      <c r="T54">
        <v>4</v>
      </c>
      <c r="U54">
        <v>1</v>
      </c>
      <c r="V54">
        <v>0.30099999999999999</v>
      </c>
      <c r="W54">
        <v>19612</v>
      </c>
    </row>
    <row r="55" spans="1:23" x14ac:dyDescent="0.3">
      <c r="A55" t="s">
        <v>3460</v>
      </c>
      <c r="B55" t="s">
        <v>1531</v>
      </c>
      <c r="C55">
        <v>54</v>
      </c>
      <c r="D55">
        <v>203</v>
      </c>
      <c r="E55">
        <v>218</v>
      </c>
      <c r="F55">
        <v>61</v>
      </c>
      <c r="G55">
        <v>45</v>
      </c>
      <c r="H55">
        <v>10</v>
      </c>
      <c r="I55">
        <v>1</v>
      </c>
      <c r="J55">
        <v>5</v>
      </c>
      <c r="K55">
        <v>19</v>
      </c>
      <c r="L55">
        <v>34</v>
      </c>
      <c r="M55">
        <v>13</v>
      </c>
      <c r="N55">
        <v>0</v>
      </c>
      <c r="O55">
        <v>45</v>
      </c>
      <c r="P55">
        <v>0</v>
      </c>
      <c r="Q55">
        <v>2</v>
      </c>
      <c r="R55">
        <v>0</v>
      </c>
      <c r="S55">
        <v>4</v>
      </c>
      <c r="T55">
        <v>1</v>
      </c>
      <c r="U55">
        <v>0</v>
      </c>
      <c r="V55">
        <v>0.3</v>
      </c>
      <c r="W55">
        <v>2136</v>
      </c>
    </row>
    <row r="56" spans="1:23" x14ac:dyDescent="0.3">
      <c r="A56" t="s">
        <v>324</v>
      </c>
      <c r="B56" t="s">
        <v>1389</v>
      </c>
      <c r="C56">
        <v>56</v>
      </c>
      <c r="D56">
        <v>203</v>
      </c>
      <c r="E56">
        <v>225</v>
      </c>
      <c r="F56">
        <v>61</v>
      </c>
      <c r="G56">
        <v>42</v>
      </c>
      <c r="H56">
        <v>8</v>
      </c>
      <c r="I56">
        <v>0</v>
      </c>
      <c r="J56">
        <v>11</v>
      </c>
      <c r="K56">
        <v>36</v>
      </c>
      <c r="L56">
        <v>28</v>
      </c>
      <c r="M56">
        <v>21</v>
      </c>
      <c r="N56">
        <v>2</v>
      </c>
      <c r="O56">
        <v>41</v>
      </c>
      <c r="P56">
        <v>0</v>
      </c>
      <c r="Q56">
        <v>1</v>
      </c>
      <c r="R56">
        <v>0</v>
      </c>
      <c r="S56">
        <v>3</v>
      </c>
      <c r="T56">
        <v>8</v>
      </c>
      <c r="U56">
        <v>0</v>
      </c>
      <c r="V56">
        <v>0.3</v>
      </c>
      <c r="W56">
        <v>12161</v>
      </c>
    </row>
    <row r="57" spans="1:23" x14ac:dyDescent="0.3">
      <c r="A57" t="s">
        <v>412</v>
      </c>
      <c r="B57" t="s">
        <v>1376</v>
      </c>
      <c r="C57">
        <v>46</v>
      </c>
      <c r="D57">
        <v>170</v>
      </c>
      <c r="E57">
        <v>187</v>
      </c>
      <c r="F57">
        <v>51</v>
      </c>
      <c r="G57">
        <v>31</v>
      </c>
      <c r="H57">
        <v>15</v>
      </c>
      <c r="I57">
        <v>0</v>
      </c>
      <c r="J57">
        <v>5</v>
      </c>
      <c r="K57">
        <v>24</v>
      </c>
      <c r="L57">
        <v>22</v>
      </c>
      <c r="M57">
        <v>17</v>
      </c>
      <c r="N57">
        <v>0</v>
      </c>
      <c r="O57">
        <v>28</v>
      </c>
      <c r="P57">
        <v>0</v>
      </c>
      <c r="Q57">
        <v>0</v>
      </c>
      <c r="R57">
        <v>0</v>
      </c>
      <c r="S57">
        <v>3</v>
      </c>
      <c r="T57">
        <v>2</v>
      </c>
      <c r="U57">
        <v>0</v>
      </c>
      <c r="V57">
        <v>0.3</v>
      </c>
      <c r="W57">
        <v>4106</v>
      </c>
    </row>
    <row r="58" spans="1:23" x14ac:dyDescent="0.3">
      <c r="A58" t="s">
        <v>10866</v>
      </c>
      <c r="B58" t="s">
        <v>1372</v>
      </c>
      <c r="C58">
        <v>43</v>
      </c>
      <c r="D58">
        <v>151</v>
      </c>
      <c r="E58">
        <v>174</v>
      </c>
      <c r="F58">
        <v>45</v>
      </c>
      <c r="G58">
        <v>28</v>
      </c>
      <c r="H58">
        <v>11</v>
      </c>
      <c r="I58">
        <v>0</v>
      </c>
      <c r="J58">
        <v>6</v>
      </c>
      <c r="K58">
        <v>24</v>
      </c>
      <c r="L58">
        <v>30</v>
      </c>
      <c r="M58">
        <v>18</v>
      </c>
      <c r="N58">
        <v>0</v>
      </c>
      <c r="O58">
        <v>25</v>
      </c>
      <c r="P58">
        <v>1</v>
      </c>
      <c r="Q58">
        <v>4</v>
      </c>
      <c r="R58">
        <v>0</v>
      </c>
      <c r="S58">
        <v>6</v>
      </c>
      <c r="T58">
        <v>1</v>
      </c>
      <c r="U58">
        <v>0</v>
      </c>
      <c r="V58">
        <v>0.29799999999999999</v>
      </c>
      <c r="W58">
        <v>10681</v>
      </c>
    </row>
    <row r="59" spans="1:23" x14ac:dyDescent="0.3">
      <c r="A59" t="s">
        <v>11631</v>
      </c>
      <c r="B59" t="s">
        <v>20607</v>
      </c>
      <c r="C59">
        <v>52</v>
      </c>
      <c r="D59">
        <v>151</v>
      </c>
      <c r="E59">
        <v>170</v>
      </c>
      <c r="F59">
        <v>45</v>
      </c>
      <c r="G59">
        <v>24</v>
      </c>
      <c r="H59">
        <v>10</v>
      </c>
      <c r="I59">
        <v>1</v>
      </c>
      <c r="J59">
        <v>10</v>
      </c>
      <c r="K59">
        <v>28</v>
      </c>
      <c r="L59">
        <v>27</v>
      </c>
      <c r="M59">
        <v>16</v>
      </c>
      <c r="N59">
        <v>2</v>
      </c>
      <c r="O59">
        <v>30</v>
      </c>
      <c r="P59">
        <v>2</v>
      </c>
      <c r="Q59">
        <v>1</v>
      </c>
      <c r="R59">
        <v>0</v>
      </c>
      <c r="S59">
        <v>5</v>
      </c>
      <c r="T59">
        <v>0</v>
      </c>
      <c r="U59">
        <v>0</v>
      </c>
      <c r="V59">
        <v>0.29799999999999999</v>
      </c>
      <c r="W59">
        <v>12649</v>
      </c>
    </row>
    <row r="60" spans="1:23" x14ac:dyDescent="0.3">
      <c r="A60" t="s">
        <v>11492</v>
      </c>
      <c r="B60" t="s">
        <v>1405</v>
      </c>
      <c r="C60">
        <v>52</v>
      </c>
      <c r="D60">
        <v>185</v>
      </c>
      <c r="E60">
        <v>206</v>
      </c>
      <c r="F60">
        <v>55</v>
      </c>
      <c r="G60">
        <v>34</v>
      </c>
      <c r="H60">
        <v>11</v>
      </c>
      <c r="I60">
        <v>3</v>
      </c>
      <c r="J60">
        <v>7</v>
      </c>
      <c r="K60">
        <v>30</v>
      </c>
      <c r="L60">
        <v>29</v>
      </c>
      <c r="M60">
        <v>20</v>
      </c>
      <c r="N60">
        <v>0</v>
      </c>
      <c r="O60">
        <v>49</v>
      </c>
      <c r="P60">
        <v>1</v>
      </c>
      <c r="Q60">
        <v>0</v>
      </c>
      <c r="R60">
        <v>0</v>
      </c>
      <c r="S60">
        <v>3</v>
      </c>
      <c r="T60">
        <v>1</v>
      </c>
      <c r="U60">
        <v>1</v>
      </c>
      <c r="V60">
        <v>0.29699999999999999</v>
      </c>
      <c r="W60">
        <v>13621</v>
      </c>
    </row>
    <row r="61" spans="1:23" x14ac:dyDescent="0.3">
      <c r="A61" t="s">
        <v>17118</v>
      </c>
      <c r="B61" t="s">
        <v>20607</v>
      </c>
      <c r="C61">
        <v>54</v>
      </c>
      <c r="D61">
        <v>192</v>
      </c>
      <c r="E61">
        <v>225</v>
      </c>
      <c r="F61">
        <v>57</v>
      </c>
      <c r="G61">
        <v>29</v>
      </c>
      <c r="H61">
        <v>14</v>
      </c>
      <c r="I61">
        <v>4</v>
      </c>
      <c r="J61">
        <v>10</v>
      </c>
      <c r="K61">
        <v>39</v>
      </c>
      <c r="L61">
        <v>35</v>
      </c>
      <c r="M61">
        <v>30</v>
      </c>
      <c r="N61">
        <v>2</v>
      </c>
      <c r="O61">
        <v>55</v>
      </c>
      <c r="P61">
        <v>3</v>
      </c>
      <c r="Q61">
        <v>0</v>
      </c>
      <c r="R61">
        <v>0</v>
      </c>
      <c r="S61">
        <v>2</v>
      </c>
      <c r="T61">
        <v>2</v>
      </c>
      <c r="U61">
        <v>1</v>
      </c>
      <c r="V61">
        <v>0.29699999999999999</v>
      </c>
      <c r="W61">
        <v>14854</v>
      </c>
    </row>
    <row r="62" spans="1:23" x14ac:dyDescent="0.3">
      <c r="A62" t="s">
        <v>349</v>
      </c>
      <c r="B62" t="s">
        <v>1470</v>
      </c>
      <c r="C62">
        <v>30</v>
      </c>
      <c r="D62">
        <v>118</v>
      </c>
      <c r="E62">
        <v>127</v>
      </c>
      <c r="F62">
        <v>35</v>
      </c>
      <c r="G62">
        <v>28</v>
      </c>
      <c r="H62">
        <v>7</v>
      </c>
      <c r="I62">
        <v>0</v>
      </c>
      <c r="J62">
        <v>0</v>
      </c>
      <c r="K62">
        <v>19</v>
      </c>
      <c r="L62">
        <v>10</v>
      </c>
      <c r="M62">
        <v>8</v>
      </c>
      <c r="N62">
        <v>0</v>
      </c>
      <c r="O62">
        <v>16</v>
      </c>
      <c r="P62">
        <v>1</v>
      </c>
      <c r="Q62">
        <v>0</v>
      </c>
      <c r="R62">
        <v>0</v>
      </c>
      <c r="S62">
        <v>5</v>
      </c>
      <c r="T62">
        <v>2</v>
      </c>
      <c r="U62">
        <v>0</v>
      </c>
      <c r="V62">
        <v>0.29699999999999999</v>
      </c>
      <c r="W62">
        <v>10847</v>
      </c>
    </row>
    <row r="63" spans="1:23" x14ac:dyDescent="0.3">
      <c r="A63" t="s">
        <v>11611</v>
      </c>
      <c r="B63" t="s">
        <v>1464</v>
      </c>
      <c r="C63">
        <v>55</v>
      </c>
      <c r="D63">
        <v>213</v>
      </c>
      <c r="E63">
        <v>226</v>
      </c>
      <c r="F63">
        <v>63</v>
      </c>
      <c r="G63">
        <v>35</v>
      </c>
      <c r="H63">
        <v>14</v>
      </c>
      <c r="I63">
        <v>0</v>
      </c>
      <c r="J63">
        <v>14</v>
      </c>
      <c r="K63">
        <v>26</v>
      </c>
      <c r="L63">
        <v>41</v>
      </c>
      <c r="M63">
        <v>12</v>
      </c>
      <c r="N63">
        <v>0</v>
      </c>
      <c r="O63">
        <v>56</v>
      </c>
      <c r="P63">
        <v>0</v>
      </c>
      <c r="Q63">
        <v>1</v>
      </c>
      <c r="R63">
        <v>0</v>
      </c>
      <c r="S63">
        <v>4</v>
      </c>
      <c r="T63">
        <v>0</v>
      </c>
      <c r="U63">
        <v>0</v>
      </c>
      <c r="V63">
        <v>0.29599999999999999</v>
      </c>
      <c r="W63">
        <v>17484</v>
      </c>
    </row>
    <row r="64" spans="1:23" x14ac:dyDescent="0.3">
      <c r="A64" t="s">
        <v>11713</v>
      </c>
      <c r="B64" t="s">
        <v>1464</v>
      </c>
      <c r="C64">
        <v>36</v>
      </c>
      <c r="D64">
        <v>88</v>
      </c>
      <c r="E64">
        <v>93</v>
      </c>
      <c r="F64">
        <v>26</v>
      </c>
      <c r="G64">
        <v>17</v>
      </c>
      <c r="H64">
        <v>5</v>
      </c>
      <c r="I64">
        <v>1</v>
      </c>
      <c r="J64">
        <v>3</v>
      </c>
      <c r="K64">
        <v>11</v>
      </c>
      <c r="L64">
        <v>12</v>
      </c>
      <c r="M64">
        <v>3</v>
      </c>
      <c r="N64">
        <v>0</v>
      </c>
      <c r="O64">
        <v>19</v>
      </c>
      <c r="P64">
        <v>2</v>
      </c>
      <c r="Q64">
        <v>0</v>
      </c>
      <c r="R64">
        <v>0</v>
      </c>
      <c r="S64">
        <v>1</v>
      </c>
      <c r="T64">
        <v>1</v>
      </c>
      <c r="U64">
        <v>0</v>
      </c>
      <c r="V64">
        <v>0.29499999999999998</v>
      </c>
      <c r="W64">
        <v>15082</v>
      </c>
    </row>
    <row r="65" spans="1:23" x14ac:dyDescent="0.3">
      <c r="A65" t="s">
        <v>17155</v>
      </c>
      <c r="B65" t="s">
        <v>1446</v>
      </c>
      <c r="C65">
        <v>8</v>
      </c>
      <c r="D65">
        <v>17</v>
      </c>
      <c r="E65">
        <v>20</v>
      </c>
      <c r="F65">
        <v>5</v>
      </c>
      <c r="G65">
        <v>3</v>
      </c>
      <c r="H65">
        <v>0</v>
      </c>
      <c r="I65">
        <v>0</v>
      </c>
      <c r="J65">
        <v>2</v>
      </c>
      <c r="K65">
        <v>4</v>
      </c>
      <c r="L65">
        <v>6</v>
      </c>
      <c r="M65">
        <v>2</v>
      </c>
      <c r="N65">
        <v>0</v>
      </c>
      <c r="O65">
        <v>9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0.29399999999999998</v>
      </c>
      <c r="W65">
        <v>17988</v>
      </c>
    </row>
    <row r="66" spans="1:23" x14ac:dyDescent="0.3">
      <c r="A66" t="s">
        <v>17013</v>
      </c>
      <c r="B66" t="s">
        <v>1470</v>
      </c>
      <c r="C66">
        <v>32</v>
      </c>
      <c r="D66">
        <v>99</v>
      </c>
      <c r="E66">
        <v>108</v>
      </c>
      <c r="F66">
        <v>29</v>
      </c>
      <c r="G66">
        <v>14</v>
      </c>
      <c r="H66">
        <v>4</v>
      </c>
      <c r="I66">
        <v>2</v>
      </c>
      <c r="J66">
        <v>9</v>
      </c>
      <c r="K66">
        <v>19</v>
      </c>
      <c r="L66">
        <v>26</v>
      </c>
      <c r="M66">
        <v>5</v>
      </c>
      <c r="N66">
        <v>0</v>
      </c>
      <c r="O66">
        <v>15</v>
      </c>
      <c r="P66">
        <v>1</v>
      </c>
      <c r="Q66">
        <v>3</v>
      </c>
      <c r="R66">
        <v>0</v>
      </c>
      <c r="S66">
        <v>0</v>
      </c>
      <c r="T66">
        <v>0</v>
      </c>
      <c r="U66">
        <v>0</v>
      </c>
      <c r="V66">
        <v>0.29299999999999998</v>
      </c>
      <c r="W66">
        <v>18607</v>
      </c>
    </row>
    <row r="67" spans="1:23" x14ac:dyDescent="0.3">
      <c r="A67" t="s">
        <v>888</v>
      </c>
      <c r="B67" t="s">
        <v>1402</v>
      </c>
      <c r="C67">
        <v>58</v>
      </c>
      <c r="D67">
        <v>219</v>
      </c>
      <c r="E67">
        <v>254</v>
      </c>
      <c r="F67">
        <v>64</v>
      </c>
      <c r="G67">
        <v>30</v>
      </c>
      <c r="H67">
        <v>16</v>
      </c>
      <c r="I67">
        <v>1</v>
      </c>
      <c r="J67">
        <v>17</v>
      </c>
      <c r="K67">
        <v>45</v>
      </c>
      <c r="L67">
        <v>46</v>
      </c>
      <c r="M67">
        <v>31</v>
      </c>
      <c r="N67">
        <v>0</v>
      </c>
      <c r="O67">
        <v>43</v>
      </c>
      <c r="P67">
        <v>3</v>
      </c>
      <c r="Q67">
        <v>1</v>
      </c>
      <c r="R67">
        <v>0</v>
      </c>
      <c r="S67">
        <v>2</v>
      </c>
      <c r="T67">
        <v>10</v>
      </c>
      <c r="U67">
        <v>3</v>
      </c>
      <c r="V67">
        <v>0.29199999999999998</v>
      </c>
      <c r="W67">
        <v>13510</v>
      </c>
    </row>
    <row r="68" spans="1:23" x14ac:dyDescent="0.3">
      <c r="A68" t="s">
        <v>1283</v>
      </c>
      <c r="B68" t="s">
        <v>1379</v>
      </c>
      <c r="C68">
        <v>55</v>
      </c>
      <c r="D68">
        <v>219</v>
      </c>
      <c r="E68">
        <v>246</v>
      </c>
      <c r="F68">
        <v>64</v>
      </c>
      <c r="G68">
        <v>38</v>
      </c>
      <c r="H68">
        <v>9</v>
      </c>
      <c r="I68">
        <v>1</v>
      </c>
      <c r="J68">
        <v>16</v>
      </c>
      <c r="K68">
        <v>47</v>
      </c>
      <c r="L68">
        <v>39</v>
      </c>
      <c r="M68">
        <v>24</v>
      </c>
      <c r="N68">
        <v>1</v>
      </c>
      <c r="O68">
        <v>38</v>
      </c>
      <c r="P68">
        <v>2</v>
      </c>
      <c r="Q68">
        <v>1</v>
      </c>
      <c r="R68">
        <v>0</v>
      </c>
      <c r="S68">
        <v>2</v>
      </c>
      <c r="T68">
        <v>10</v>
      </c>
      <c r="U68">
        <v>2</v>
      </c>
      <c r="V68">
        <v>0.29199999999999998</v>
      </c>
      <c r="W68">
        <v>13611</v>
      </c>
    </row>
    <row r="69" spans="1:23" x14ac:dyDescent="0.3">
      <c r="A69" t="s">
        <v>14297</v>
      </c>
      <c r="B69" t="s">
        <v>1509</v>
      </c>
      <c r="C69">
        <v>7</v>
      </c>
      <c r="D69">
        <v>24</v>
      </c>
      <c r="E69">
        <v>26</v>
      </c>
      <c r="F69">
        <v>7</v>
      </c>
      <c r="G69">
        <v>4</v>
      </c>
      <c r="H69">
        <v>1</v>
      </c>
      <c r="I69">
        <v>0</v>
      </c>
      <c r="J69">
        <v>2</v>
      </c>
      <c r="K69">
        <v>4</v>
      </c>
      <c r="L69">
        <v>6</v>
      </c>
      <c r="M69">
        <v>2</v>
      </c>
      <c r="N69">
        <v>0</v>
      </c>
      <c r="O69">
        <v>6</v>
      </c>
      <c r="P69">
        <v>0</v>
      </c>
      <c r="Q69">
        <v>0</v>
      </c>
      <c r="R69">
        <v>0</v>
      </c>
      <c r="S69">
        <v>2</v>
      </c>
      <c r="T69">
        <v>0</v>
      </c>
      <c r="U69">
        <v>0</v>
      </c>
      <c r="V69">
        <v>0.29199999999999998</v>
      </c>
      <c r="W69">
        <v>13755</v>
      </c>
    </row>
    <row r="70" spans="1:23" x14ac:dyDescent="0.3">
      <c r="A70" t="s">
        <v>15407</v>
      </c>
      <c r="B70" t="s">
        <v>1531</v>
      </c>
      <c r="C70">
        <v>33</v>
      </c>
      <c r="D70">
        <v>69</v>
      </c>
      <c r="E70">
        <v>82</v>
      </c>
      <c r="F70">
        <v>20</v>
      </c>
      <c r="G70">
        <v>13</v>
      </c>
      <c r="H70">
        <v>4</v>
      </c>
      <c r="I70">
        <v>1</v>
      </c>
      <c r="J70">
        <v>2</v>
      </c>
      <c r="K70">
        <v>15</v>
      </c>
      <c r="L70">
        <v>7</v>
      </c>
      <c r="M70">
        <v>8</v>
      </c>
      <c r="N70">
        <v>0</v>
      </c>
      <c r="O70">
        <v>14</v>
      </c>
      <c r="P70">
        <v>4</v>
      </c>
      <c r="Q70">
        <v>0</v>
      </c>
      <c r="R70">
        <v>1</v>
      </c>
      <c r="S70">
        <v>0</v>
      </c>
      <c r="T70">
        <v>4</v>
      </c>
      <c r="U70">
        <v>0</v>
      </c>
      <c r="V70">
        <v>0.28999999999999998</v>
      </c>
      <c r="W70">
        <v>15124</v>
      </c>
    </row>
    <row r="71" spans="1:23" x14ac:dyDescent="0.3">
      <c r="A71" t="s">
        <v>11635</v>
      </c>
      <c r="B71" t="s">
        <v>1426</v>
      </c>
      <c r="C71">
        <v>50</v>
      </c>
      <c r="D71">
        <v>190</v>
      </c>
      <c r="E71">
        <v>207</v>
      </c>
      <c r="F71">
        <v>55</v>
      </c>
      <c r="G71">
        <v>32</v>
      </c>
      <c r="H71">
        <v>7</v>
      </c>
      <c r="I71">
        <v>0</v>
      </c>
      <c r="J71">
        <v>16</v>
      </c>
      <c r="K71">
        <v>33</v>
      </c>
      <c r="L71">
        <v>34</v>
      </c>
      <c r="M71">
        <v>14</v>
      </c>
      <c r="N71">
        <v>0</v>
      </c>
      <c r="O71">
        <v>63</v>
      </c>
      <c r="P71">
        <v>1</v>
      </c>
      <c r="Q71">
        <v>1</v>
      </c>
      <c r="R71">
        <v>0</v>
      </c>
      <c r="S71">
        <v>4</v>
      </c>
      <c r="T71">
        <v>6</v>
      </c>
      <c r="U71">
        <v>1</v>
      </c>
      <c r="V71">
        <v>0.28899999999999998</v>
      </c>
      <c r="W71">
        <v>13066</v>
      </c>
    </row>
    <row r="72" spans="1:23" x14ac:dyDescent="0.3">
      <c r="A72" t="s">
        <v>1017</v>
      </c>
      <c r="B72" t="s">
        <v>1379</v>
      </c>
      <c r="C72">
        <v>37</v>
      </c>
      <c r="D72">
        <v>114</v>
      </c>
      <c r="E72">
        <v>137</v>
      </c>
      <c r="F72">
        <v>33</v>
      </c>
      <c r="G72">
        <v>16</v>
      </c>
      <c r="H72">
        <v>9</v>
      </c>
      <c r="I72">
        <v>0</v>
      </c>
      <c r="J72">
        <v>8</v>
      </c>
      <c r="K72">
        <v>23</v>
      </c>
      <c r="L72">
        <v>25</v>
      </c>
      <c r="M72">
        <v>20</v>
      </c>
      <c r="N72">
        <v>1</v>
      </c>
      <c r="O72">
        <v>22</v>
      </c>
      <c r="P72">
        <v>2</v>
      </c>
      <c r="Q72">
        <v>1</v>
      </c>
      <c r="R72">
        <v>0</v>
      </c>
      <c r="S72">
        <v>2</v>
      </c>
      <c r="T72">
        <v>0</v>
      </c>
      <c r="U72">
        <v>0</v>
      </c>
      <c r="V72">
        <v>0.28899999999999998</v>
      </c>
      <c r="W72">
        <v>19197</v>
      </c>
    </row>
    <row r="73" spans="1:23" x14ac:dyDescent="0.3">
      <c r="A73" t="s">
        <v>11528</v>
      </c>
      <c r="B73" t="s">
        <v>1526</v>
      </c>
      <c r="C73">
        <v>59</v>
      </c>
      <c r="D73">
        <v>235</v>
      </c>
      <c r="E73">
        <v>259</v>
      </c>
      <c r="F73">
        <v>68</v>
      </c>
      <c r="G73">
        <v>40</v>
      </c>
      <c r="H73">
        <v>13</v>
      </c>
      <c r="I73">
        <v>4</v>
      </c>
      <c r="J73">
        <v>11</v>
      </c>
      <c r="K73">
        <v>41</v>
      </c>
      <c r="L73">
        <v>28</v>
      </c>
      <c r="M73">
        <v>24</v>
      </c>
      <c r="N73">
        <v>1</v>
      </c>
      <c r="O73">
        <v>63</v>
      </c>
      <c r="P73">
        <v>0</v>
      </c>
      <c r="Q73">
        <v>0</v>
      </c>
      <c r="R73">
        <v>0</v>
      </c>
      <c r="S73">
        <v>5</v>
      </c>
      <c r="T73">
        <v>15</v>
      </c>
      <c r="U73">
        <v>3</v>
      </c>
      <c r="V73">
        <v>0.28899999999999998</v>
      </c>
      <c r="W73">
        <v>12564</v>
      </c>
    </row>
    <row r="74" spans="1:23" x14ac:dyDescent="0.3">
      <c r="A74" t="s">
        <v>8781</v>
      </c>
      <c r="B74" t="s">
        <v>1464</v>
      </c>
      <c r="C74">
        <v>31</v>
      </c>
      <c r="D74">
        <v>97</v>
      </c>
      <c r="E74">
        <v>111</v>
      </c>
      <c r="F74">
        <v>28</v>
      </c>
      <c r="G74">
        <v>18</v>
      </c>
      <c r="H74">
        <v>3</v>
      </c>
      <c r="I74">
        <v>0</v>
      </c>
      <c r="J74">
        <v>7</v>
      </c>
      <c r="K74">
        <v>20</v>
      </c>
      <c r="L74">
        <v>15</v>
      </c>
      <c r="M74">
        <v>8</v>
      </c>
      <c r="N74">
        <v>0</v>
      </c>
      <c r="O74">
        <v>30</v>
      </c>
      <c r="P74">
        <v>4</v>
      </c>
      <c r="Q74">
        <v>2</v>
      </c>
      <c r="R74">
        <v>0</v>
      </c>
      <c r="S74">
        <v>2</v>
      </c>
      <c r="T74">
        <v>1</v>
      </c>
      <c r="U74">
        <v>1</v>
      </c>
      <c r="V74">
        <v>0.28899999999999998</v>
      </c>
      <c r="W74">
        <v>12859</v>
      </c>
    </row>
    <row r="75" spans="1:23" x14ac:dyDescent="0.3">
      <c r="A75" t="s">
        <v>8879</v>
      </c>
      <c r="B75" t="s">
        <v>22144</v>
      </c>
      <c r="C75">
        <v>54</v>
      </c>
      <c r="D75">
        <v>208</v>
      </c>
      <c r="E75">
        <v>223</v>
      </c>
      <c r="F75">
        <v>60</v>
      </c>
      <c r="G75">
        <v>39</v>
      </c>
      <c r="H75">
        <v>12</v>
      </c>
      <c r="I75">
        <v>3</v>
      </c>
      <c r="J75">
        <v>6</v>
      </c>
      <c r="K75">
        <v>34</v>
      </c>
      <c r="L75">
        <v>26</v>
      </c>
      <c r="M75">
        <v>13</v>
      </c>
      <c r="N75">
        <v>1</v>
      </c>
      <c r="O75">
        <v>41</v>
      </c>
      <c r="P75">
        <v>2</v>
      </c>
      <c r="Q75">
        <v>0</v>
      </c>
      <c r="R75">
        <v>0</v>
      </c>
      <c r="S75">
        <v>4</v>
      </c>
      <c r="T75">
        <v>5</v>
      </c>
      <c r="U75">
        <v>2</v>
      </c>
      <c r="V75">
        <v>0.28799999999999998</v>
      </c>
      <c r="W75">
        <v>12434</v>
      </c>
    </row>
    <row r="76" spans="1:23" x14ac:dyDescent="0.3">
      <c r="A76" t="s">
        <v>538</v>
      </c>
      <c r="B76" t="s">
        <v>20565</v>
      </c>
      <c r="C76">
        <v>55</v>
      </c>
      <c r="D76">
        <v>198</v>
      </c>
      <c r="E76">
        <v>218</v>
      </c>
      <c r="F76">
        <v>57</v>
      </c>
      <c r="G76">
        <v>26</v>
      </c>
      <c r="H76">
        <v>14</v>
      </c>
      <c r="I76">
        <v>2</v>
      </c>
      <c r="J76">
        <v>15</v>
      </c>
      <c r="K76">
        <v>34</v>
      </c>
      <c r="L76">
        <v>40</v>
      </c>
      <c r="M76">
        <v>18</v>
      </c>
      <c r="N76">
        <v>0</v>
      </c>
      <c r="O76">
        <v>56</v>
      </c>
      <c r="P76">
        <v>2</v>
      </c>
      <c r="Q76">
        <v>0</v>
      </c>
      <c r="R76">
        <v>0</v>
      </c>
      <c r="S76">
        <v>0</v>
      </c>
      <c r="T76">
        <v>2</v>
      </c>
      <c r="U76">
        <v>1</v>
      </c>
      <c r="V76">
        <v>0.28799999999999998</v>
      </c>
      <c r="W76">
        <v>10047</v>
      </c>
    </row>
    <row r="77" spans="1:23" x14ac:dyDescent="0.3">
      <c r="A77" t="s">
        <v>10658</v>
      </c>
      <c r="B77" t="s">
        <v>1531</v>
      </c>
      <c r="C77">
        <v>45</v>
      </c>
      <c r="D77">
        <v>181</v>
      </c>
      <c r="E77">
        <v>195</v>
      </c>
      <c r="F77">
        <v>52</v>
      </c>
      <c r="G77">
        <v>35</v>
      </c>
      <c r="H77">
        <v>14</v>
      </c>
      <c r="I77">
        <v>1</v>
      </c>
      <c r="J77">
        <v>2</v>
      </c>
      <c r="K77">
        <v>19</v>
      </c>
      <c r="L77">
        <v>17</v>
      </c>
      <c r="M77">
        <v>7</v>
      </c>
      <c r="N77">
        <v>0</v>
      </c>
      <c r="O77">
        <v>21</v>
      </c>
      <c r="P77">
        <v>4</v>
      </c>
      <c r="Q77">
        <v>3</v>
      </c>
      <c r="R77">
        <v>0</v>
      </c>
      <c r="S77">
        <v>2</v>
      </c>
      <c r="T77">
        <v>1</v>
      </c>
      <c r="U77">
        <v>0</v>
      </c>
      <c r="V77">
        <v>0.28699999999999998</v>
      </c>
      <c r="W77">
        <v>13613</v>
      </c>
    </row>
    <row r="78" spans="1:23" x14ac:dyDescent="0.3">
      <c r="A78" t="s">
        <v>555</v>
      </c>
      <c r="B78" t="s">
        <v>20565</v>
      </c>
      <c r="C78">
        <v>38</v>
      </c>
      <c r="D78">
        <v>143</v>
      </c>
      <c r="E78">
        <v>156</v>
      </c>
      <c r="F78">
        <v>41</v>
      </c>
      <c r="G78">
        <v>26</v>
      </c>
      <c r="H78">
        <v>6</v>
      </c>
      <c r="I78">
        <v>0</v>
      </c>
      <c r="J78">
        <v>9</v>
      </c>
      <c r="K78">
        <v>23</v>
      </c>
      <c r="L78">
        <v>36</v>
      </c>
      <c r="M78">
        <v>9</v>
      </c>
      <c r="N78">
        <v>0</v>
      </c>
      <c r="O78">
        <v>28</v>
      </c>
      <c r="P78">
        <v>2</v>
      </c>
      <c r="Q78">
        <v>2</v>
      </c>
      <c r="R78">
        <v>0</v>
      </c>
      <c r="S78">
        <v>3</v>
      </c>
      <c r="T78">
        <v>4</v>
      </c>
      <c r="U78">
        <v>0</v>
      </c>
      <c r="V78">
        <v>0.28699999999999998</v>
      </c>
      <c r="W78">
        <v>3516</v>
      </c>
    </row>
    <row r="79" spans="1:23" x14ac:dyDescent="0.3">
      <c r="A79" t="s">
        <v>516</v>
      </c>
      <c r="B79" t="s">
        <v>1470</v>
      </c>
      <c r="C79">
        <v>52</v>
      </c>
      <c r="D79">
        <v>189</v>
      </c>
      <c r="E79">
        <v>232</v>
      </c>
      <c r="F79">
        <v>54</v>
      </c>
      <c r="G79">
        <v>33</v>
      </c>
      <c r="H79">
        <v>11</v>
      </c>
      <c r="I79">
        <v>1</v>
      </c>
      <c r="J79">
        <v>9</v>
      </c>
      <c r="K79">
        <v>29</v>
      </c>
      <c r="L79">
        <v>31</v>
      </c>
      <c r="M79">
        <v>38</v>
      </c>
      <c r="N79">
        <v>2</v>
      </c>
      <c r="O79">
        <v>31</v>
      </c>
      <c r="P79">
        <v>5</v>
      </c>
      <c r="Q79">
        <v>0</v>
      </c>
      <c r="R79">
        <v>0</v>
      </c>
      <c r="S79">
        <v>10</v>
      </c>
      <c r="T79">
        <v>0</v>
      </c>
      <c r="U79">
        <v>0</v>
      </c>
      <c r="V79">
        <v>0.28599999999999998</v>
      </c>
      <c r="W79">
        <v>12861</v>
      </c>
    </row>
    <row r="80" spans="1:23" x14ac:dyDescent="0.3">
      <c r="A80" t="s">
        <v>11539</v>
      </c>
      <c r="B80" t="s">
        <v>20563</v>
      </c>
      <c r="C80">
        <v>50</v>
      </c>
      <c r="D80">
        <v>168</v>
      </c>
      <c r="E80">
        <v>184</v>
      </c>
      <c r="F80">
        <v>48</v>
      </c>
      <c r="G80">
        <v>33</v>
      </c>
      <c r="H80">
        <v>9</v>
      </c>
      <c r="I80">
        <v>2</v>
      </c>
      <c r="J80">
        <v>4</v>
      </c>
      <c r="K80">
        <v>24</v>
      </c>
      <c r="L80">
        <v>17</v>
      </c>
      <c r="M80">
        <v>10</v>
      </c>
      <c r="N80">
        <v>1</v>
      </c>
      <c r="O80">
        <v>35</v>
      </c>
      <c r="P80">
        <v>5</v>
      </c>
      <c r="Q80">
        <v>1</v>
      </c>
      <c r="R80">
        <v>0</v>
      </c>
      <c r="S80">
        <v>1</v>
      </c>
      <c r="T80">
        <v>8</v>
      </c>
      <c r="U80">
        <v>2</v>
      </c>
      <c r="V80">
        <v>0.28599999999999998</v>
      </c>
      <c r="W80">
        <v>13853</v>
      </c>
    </row>
    <row r="81" spans="1:23" x14ac:dyDescent="0.3">
      <c r="A81" t="s">
        <v>17140</v>
      </c>
      <c r="B81" t="s">
        <v>20565</v>
      </c>
      <c r="C81">
        <v>54</v>
      </c>
      <c r="D81">
        <v>172</v>
      </c>
      <c r="E81">
        <v>192</v>
      </c>
      <c r="F81">
        <v>49</v>
      </c>
      <c r="G81">
        <v>27</v>
      </c>
      <c r="H81">
        <v>15</v>
      </c>
      <c r="I81">
        <v>3</v>
      </c>
      <c r="J81">
        <v>4</v>
      </c>
      <c r="K81">
        <v>26</v>
      </c>
      <c r="L81">
        <v>20</v>
      </c>
      <c r="M81">
        <v>18</v>
      </c>
      <c r="N81">
        <v>0</v>
      </c>
      <c r="O81">
        <v>30</v>
      </c>
      <c r="P81">
        <v>1</v>
      </c>
      <c r="Q81">
        <v>1</v>
      </c>
      <c r="R81">
        <v>0</v>
      </c>
      <c r="S81">
        <v>4</v>
      </c>
      <c r="T81">
        <v>3</v>
      </c>
      <c r="U81">
        <v>1</v>
      </c>
      <c r="V81">
        <v>0.28499999999999998</v>
      </c>
      <c r="W81">
        <v>18036</v>
      </c>
    </row>
    <row r="82" spans="1:23" x14ac:dyDescent="0.3">
      <c r="A82" t="s">
        <v>134</v>
      </c>
      <c r="B82" t="s">
        <v>20628</v>
      </c>
      <c r="C82">
        <v>30</v>
      </c>
      <c r="D82">
        <v>109</v>
      </c>
      <c r="E82">
        <v>119</v>
      </c>
      <c r="F82">
        <v>31</v>
      </c>
      <c r="G82">
        <v>20</v>
      </c>
      <c r="H82">
        <v>6</v>
      </c>
      <c r="I82">
        <v>1</v>
      </c>
      <c r="J82">
        <v>4</v>
      </c>
      <c r="K82">
        <v>14</v>
      </c>
      <c r="L82">
        <v>13</v>
      </c>
      <c r="M82">
        <v>6</v>
      </c>
      <c r="N82">
        <v>0</v>
      </c>
      <c r="O82">
        <v>22</v>
      </c>
      <c r="P82">
        <v>1</v>
      </c>
      <c r="Q82">
        <v>3</v>
      </c>
      <c r="R82">
        <v>0</v>
      </c>
      <c r="S82">
        <v>1</v>
      </c>
      <c r="T82">
        <v>1</v>
      </c>
      <c r="U82">
        <v>0</v>
      </c>
      <c r="V82">
        <v>0.28399999999999997</v>
      </c>
      <c r="W82">
        <v>9627</v>
      </c>
    </row>
    <row r="83" spans="1:23" x14ac:dyDescent="0.3">
      <c r="A83" t="s">
        <v>323</v>
      </c>
      <c r="B83" t="s">
        <v>1398</v>
      </c>
      <c r="C83">
        <v>60</v>
      </c>
      <c r="D83">
        <v>215</v>
      </c>
      <c r="E83">
        <v>237</v>
      </c>
      <c r="F83">
        <v>61</v>
      </c>
      <c r="G83">
        <v>39</v>
      </c>
      <c r="H83">
        <v>10</v>
      </c>
      <c r="I83">
        <v>2</v>
      </c>
      <c r="J83">
        <v>10</v>
      </c>
      <c r="K83">
        <v>34</v>
      </c>
      <c r="L83">
        <v>40</v>
      </c>
      <c r="M83">
        <v>15</v>
      </c>
      <c r="N83">
        <v>3</v>
      </c>
      <c r="O83">
        <v>28</v>
      </c>
      <c r="P83">
        <v>4</v>
      </c>
      <c r="Q83">
        <v>2</v>
      </c>
      <c r="R83">
        <v>1</v>
      </c>
      <c r="S83">
        <v>4</v>
      </c>
      <c r="T83">
        <v>3</v>
      </c>
      <c r="U83">
        <v>2</v>
      </c>
      <c r="V83">
        <v>0.28399999999999997</v>
      </c>
      <c r="W83">
        <v>6012</v>
      </c>
    </row>
    <row r="84" spans="1:23" x14ac:dyDescent="0.3">
      <c r="A84" t="s">
        <v>12991</v>
      </c>
      <c r="B84" t="s">
        <v>1413</v>
      </c>
      <c r="C84">
        <v>34</v>
      </c>
      <c r="D84">
        <v>120</v>
      </c>
      <c r="E84">
        <v>133</v>
      </c>
      <c r="F84">
        <v>34</v>
      </c>
      <c r="G84">
        <v>20</v>
      </c>
      <c r="H84">
        <v>8</v>
      </c>
      <c r="I84">
        <v>0</v>
      </c>
      <c r="J84">
        <v>6</v>
      </c>
      <c r="K84">
        <v>20</v>
      </c>
      <c r="L84">
        <v>20</v>
      </c>
      <c r="M84">
        <v>11</v>
      </c>
      <c r="N84">
        <v>0</v>
      </c>
      <c r="O84">
        <v>31</v>
      </c>
      <c r="P84">
        <v>2</v>
      </c>
      <c r="Q84">
        <v>0</v>
      </c>
      <c r="R84">
        <v>0</v>
      </c>
      <c r="S84">
        <v>5</v>
      </c>
      <c r="T84">
        <v>0</v>
      </c>
      <c r="U84">
        <v>0</v>
      </c>
      <c r="V84">
        <v>0.28299999999999997</v>
      </c>
      <c r="W84">
        <v>15279</v>
      </c>
    </row>
    <row r="85" spans="1:23" x14ac:dyDescent="0.3">
      <c r="A85" t="s">
        <v>169</v>
      </c>
      <c r="B85" t="s">
        <v>1402</v>
      </c>
      <c r="C85">
        <v>58</v>
      </c>
      <c r="D85">
        <v>233</v>
      </c>
      <c r="E85">
        <v>261</v>
      </c>
      <c r="F85">
        <v>66</v>
      </c>
      <c r="G85">
        <v>43</v>
      </c>
      <c r="H85">
        <v>20</v>
      </c>
      <c r="I85">
        <v>0</v>
      </c>
      <c r="J85">
        <v>3</v>
      </c>
      <c r="K85">
        <v>35</v>
      </c>
      <c r="L85">
        <v>20</v>
      </c>
      <c r="M85">
        <v>24</v>
      </c>
      <c r="N85">
        <v>0</v>
      </c>
      <c r="O85">
        <v>57</v>
      </c>
      <c r="P85">
        <v>2</v>
      </c>
      <c r="Q85">
        <v>0</v>
      </c>
      <c r="R85">
        <v>1</v>
      </c>
      <c r="S85">
        <v>3</v>
      </c>
      <c r="T85">
        <v>0</v>
      </c>
      <c r="U85">
        <v>0</v>
      </c>
      <c r="V85">
        <v>0.28299999999999997</v>
      </c>
      <c r="W85">
        <v>10556</v>
      </c>
    </row>
    <row r="86" spans="1:23" x14ac:dyDescent="0.3">
      <c r="A86" t="s">
        <v>9041</v>
      </c>
      <c r="B86" t="s">
        <v>1389</v>
      </c>
      <c r="C86">
        <v>47</v>
      </c>
      <c r="D86">
        <v>173</v>
      </c>
      <c r="E86">
        <v>189</v>
      </c>
      <c r="F86">
        <v>49</v>
      </c>
      <c r="G86">
        <v>33</v>
      </c>
      <c r="H86">
        <v>9</v>
      </c>
      <c r="I86">
        <v>0</v>
      </c>
      <c r="J86">
        <v>7</v>
      </c>
      <c r="K86">
        <v>22</v>
      </c>
      <c r="L86">
        <v>23</v>
      </c>
      <c r="M86">
        <v>16</v>
      </c>
      <c r="N86">
        <v>0</v>
      </c>
      <c r="O86">
        <v>43</v>
      </c>
      <c r="P86">
        <v>0</v>
      </c>
      <c r="Q86">
        <v>0</v>
      </c>
      <c r="R86">
        <v>0</v>
      </c>
      <c r="S86">
        <v>6</v>
      </c>
      <c r="T86">
        <v>4</v>
      </c>
      <c r="U86">
        <v>3</v>
      </c>
      <c r="V86">
        <v>0.28299999999999997</v>
      </c>
      <c r="W86">
        <v>9774</v>
      </c>
    </row>
    <row r="87" spans="1:23" x14ac:dyDescent="0.3">
      <c r="A87" t="s">
        <v>11511</v>
      </c>
      <c r="B87" t="s">
        <v>1426</v>
      </c>
      <c r="C87">
        <v>35</v>
      </c>
      <c r="D87">
        <v>113</v>
      </c>
      <c r="E87">
        <v>127</v>
      </c>
      <c r="F87">
        <v>32</v>
      </c>
      <c r="G87">
        <v>19</v>
      </c>
      <c r="H87">
        <v>5</v>
      </c>
      <c r="I87">
        <v>0</v>
      </c>
      <c r="J87">
        <v>8</v>
      </c>
      <c r="K87">
        <v>20</v>
      </c>
      <c r="L87">
        <v>23</v>
      </c>
      <c r="M87">
        <v>11</v>
      </c>
      <c r="N87">
        <v>1</v>
      </c>
      <c r="O87">
        <v>20</v>
      </c>
      <c r="P87">
        <v>1</v>
      </c>
      <c r="Q87">
        <v>2</v>
      </c>
      <c r="R87">
        <v>0</v>
      </c>
      <c r="S87">
        <v>1</v>
      </c>
      <c r="T87">
        <v>0</v>
      </c>
      <c r="U87">
        <v>1</v>
      </c>
      <c r="V87">
        <v>0.28299999999999997</v>
      </c>
      <c r="W87">
        <v>15679</v>
      </c>
    </row>
    <row r="88" spans="1:23" x14ac:dyDescent="0.3">
      <c r="A88" t="s">
        <v>14302</v>
      </c>
      <c r="B88" t="s">
        <v>1449</v>
      </c>
      <c r="C88">
        <v>54</v>
      </c>
      <c r="D88">
        <v>219</v>
      </c>
      <c r="E88">
        <v>231</v>
      </c>
      <c r="F88">
        <v>62</v>
      </c>
      <c r="G88">
        <v>44</v>
      </c>
      <c r="H88">
        <v>15</v>
      </c>
      <c r="I88">
        <v>0</v>
      </c>
      <c r="J88">
        <v>3</v>
      </c>
      <c r="K88">
        <v>35</v>
      </c>
      <c r="L88">
        <v>22</v>
      </c>
      <c r="M88">
        <v>5</v>
      </c>
      <c r="N88">
        <v>0</v>
      </c>
      <c r="O88">
        <v>30</v>
      </c>
      <c r="P88">
        <v>3</v>
      </c>
      <c r="Q88">
        <v>2</v>
      </c>
      <c r="R88">
        <v>2</v>
      </c>
      <c r="S88">
        <v>6</v>
      </c>
      <c r="T88">
        <v>3</v>
      </c>
      <c r="U88">
        <v>0</v>
      </c>
      <c r="V88">
        <v>0.28299999999999997</v>
      </c>
      <c r="W88">
        <v>11902</v>
      </c>
    </row>
    <row r="89" spans="1:23" x14ac:dyDescent="0.3">
      <c r="A89" t="s">
        <v>15422</v>
      </c>
      <c r="B89" t="s">
        <v>20567</v>
      </c>
      <c r="C89">
        <v>25</v>
      </c>
      <c r="D89">
        <v>53</v>
      </c>
      <c r="E89">
        <v>60</v>
      </c>
      <c r="F89">
        <v>15</v>
      </c>
      <c r="G89">
        <v>9</v>
      </c>
      <c r="H89">
        <v>5</v>
      </c>
      <c r="I89">
        <v>0</v>
      </c>
      <c r="J89">
        <v>1</v>
      </c>
      <c r="K89">
        <v>10</v>
      </c>
      <c r="L89">
        <v>3</v>
      </c>
      <c r="M89">
        <v>6</v>
      </c>
      <c r="N89">
        <v>0</v>
      </c>
      <c r="O89">
        <v>11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0.28299999999999997</v>
      </c>
      <c r="W89">
        <v>12981</v>
      </c>
    </row>
    <row r="90" spans="1:23" x14ac:dyDescent="0.3">
      <c r="A90" t="s">
        <v>3473</v>
      </c>
      <c r="B90" t="s">
        <v>1389</v>
      </c>
      <c r="C90">
        <v>55</v>
      </c>
      <c r="D90">
        <v>191</v>
      </c>
      <c r="E90">
        <v>217</v>
      </c>
      <c r="F90">
        <v>54</v>
      </c>
      <c r="G90">
        <v>36</v>
      </c>
      <c r="H90">
        <v>11</v>
      </c>
      <c r="I90">
        <v>0</v>
      </c>
      <c r="J90">
        <v>7</v>
      </c>
      <c r="K90">
        <v>32</v>
      </c>
      <c r="L90">
        <v>22</v>
      </c>
      <c r="M90">
        <v>23</v>
      </c>
      <c r="N90">
        <v>1</v>
      </c>
      <c r="O90">
        <v>48</v>
      </c>
      <c r="P90">
        <v>2</v>
      </c>
      <c r="Q90">
        <v>1</v>
      </c>
      <c r="R90">
        <v>0</v>
      </c>
      <c r="S90">
        <v>2</v>
      </c>
      <c r="T90">
        <v>5</v>
      </c>
      <c r="U90">
        <v>2</v>
      </c>
      <c r="V90">
        <v>0.28299999999999997</v>
      </c>
      <c r="W90">
        <v>12984</v>
      </c>
    </row>
    <row r="91" spans="1:23" x14ac:dyDescent="0.3">
      <c r="A91" t="s">
        <v>12997</v>
      </c>
      <c r="B91" t="s">
        <v>20607</v>
      </c>
      <c r="C91">
        <v>31</v>
      </c>
      <c r="D91">
        <v>85</v>
      </c>
      <c r="E91">
        <v>104</v>
      </c>
      <c r="F91">
        <v>24</v>
      </c>
      <c r="G91">
        <v>16</v>
      </c>
      <c r="H91">
        <v>2</v>
      </c>
      <c r="I91">
        <v>1</v>
      </c>
      <c r="J91">
        <v>5</v>
      </c>
      <c r="K91">
        <v>18</v>
      </c>
      <c r="L91">
        <v>7</v>
      </c>
      <c r="M91">
        <v>16</v>
      </c>
      <c r="N91">
        <v>0</v>
      </c>
      <c r="O91">
        <v>22</v>
      </c>
      <c r="P91">
        <v>2</v>
      </c>
      <c r="Q91">
        <v>0</v>
      </c>
      <c r="R91">
        <v>1</v>
      </c>
      <c r="S91">
        <v>2</v>
      </c>
      <c r="T91">
        <v>8</v>
      </c>
      <c r="U91">
        <v>1</v>
      </c>
      <c r="V91">
        <v>0.28199999999999997</v>
      </c>
      <c r="W91">
        <v>16153</v>
      </c>
    </row>
    <row r="92" spans="1:23" x14ac:dyDescent="0.3">
      <c r="A92" t="s">
        <v>11584</v>
      </c>
      <c r="B92" t="s">
        <v>20567</v>
      </c>
      <c r="C92">
        <v>60</v>
      </c>
      <c r="D92">
        <v>248</v>
      </c>
      <c r="E92">
        <v>265</v>
      </c>
      <c r="F92">
        <v>70</v>
      </c>
      <c r="G92">
        <v>49</v>
      </c>
      <c r="H92">
        <v>12</v>
      </c>
      <c r="I92">
        <v>0</v>
      </c>
      <c r="J92">
        <v>9</v>
      </c>
      <c r="K92">
        <v>38</v>
      </c>
      <c r="L92">
        <v>30</v>
      </c>
      <c r="M92">
        <v>12</v>
      </c>
      <c r="N92">
        <v>0</v>
      </c>
      <c r="O92">
        <v>33</v>
      </c>
      <c r="P92">
        <v>4</v>
      </c>
      <c r="Q92">
        <v>1</v>
      </c>
      <c r="R92">
        <v>0</v>
      </c>
      <c r="S92">
        <v>3</v>
      </c>
      <c r="T92">
        <v>12</v>
      </c>
      <c r="U92">
        <v>3</v>
      </c>
      <c r="V92">
        <v>0.28199999999999997</v>
      </c>
      <c r="W92">
        <v>11281</v>
      </c>
    </row>
    <row r="93" spans="1:23" x14ac:dyDescent="0.3">
      <c r="A93" t="s">
        <v>639</v>
      </c>
      <c r="B93" t="s">
        <v>1470</v>
      </c>
      <c r="C93">
        <v>53</v>
      </c>
      <c r="D93">
        <v>199</v>
      </c>
      <c r="E93">
        <v>241</v>
      </c>
      <c r="F93">
        <v>56</v>
      </c>
      <c r="G93">
        <v>28</v>
      </c>
      <c r="H93">
        <v>9</v>
      </c>
      <c r="I93">
        <v>2</v>
      </c>
      <c r="J93">
        <v>17</v>
      </c>
      <c r="K93">
        <v>41</v>
      </c>
      <c r="L93">
        <v>46</v>
      </c>
      <c r="M93">
        <v>35</v>
      </c>
      <c r="N93">
        <v>4</v>
      </c>
      <c r="O93">
        <v>56</v>
      </c>
      <c r="P93">
        <v>3</v>
      </c>
      <c r="Q93">
        <v>4</v>
      </c>
      <c r="R93">
        <v>0</v>
      </c>
      <c r="S93">
        <v>1</v>
      </c>
      <c r="T93">
        <v>1</v>
      </c>
      <c r="U93">
        <v>1</v>
      </c>
      <c r="V93">
        <v>0.28100000000000003</v>
      </c>
      <c r="W93">
        <v>10155</v>
      </c>
    </row>
    <row r="94" spans="1:23" x14ac:dyDescent="0.3">
      <c r="A94" t="s">
        <v>17141</v>
      </c>
      <c r="B94" t="s">
        <v>20563</v>
      </c>
      <c r="C94">
        <v>23</v>
      </c>
      <c r="D94">
        <v>64</v>
      </c>
      <c r="E94">
        <v>76</v>
      </c>
      <c r="F94">
        <v>18</v>
      </c>
      <c r="G94">
        <v>9</v>
      </c>
      <c r="H94">
        <v>2</v>
      </c>
      <c r="I94">
        <v>0</v>
      </c>
      <c r="J94">
        <v>7</v>
      </c>
      <c r="K94">
        <v>15</v>
      </c>
      <c r="L94">
        <v>11</v>
      </c>
      <c r="M94">
        <v>6</v>
      </c>
      <c r="N94">
        <v>0</v>
      </c>
      <c r="O94">
        <v>22</v>
      </c>
      <c r="P94">
        <v>5</v>
      </c>
      <c r="Q94">
        <v>1</v>
      </c>
      <c r="R94">
        <v>0</v>
      </c>
      <c r="S94">
        <v>2</v>
      </c>
      <c r="T94">
        <v>4</v>
      </c>
      <c r="U94">
        <v>0</v>
      </c>
      <c r="V94">
        <v>0.28100000000000003</v>
      </c>
      <c r="W94">
        <v>19290</v>
      </c>
    </row>
    <row r="95" spans="1:23" x14ac:dyDescent="0.3">
      <c r="A95" t="s">
        <v>472</v>
      </c>
      <c r="B95" t="s">
        <v>22144</v>
      </c>
      <c r="C95">
        <v>61</v>
      </c>
      <c r="D95">
        <v>228</v>
      </c>
      <c r="E95">
        <v>250</v>
      </c>
      <c r="F95">
        <v>64</v>
      </c>
      <c r="G95">
        <v>43</v>
      </c>
      <c r="H95">
        <v>14</v>
      </c>
      <c r="I95">
        <v>1</v>
      </c>
      <c r="J95">
        <v>6</v>
      </c>
      <c r="K95">
        <v>36</v>
      </c>
      <c r="L95">
        <v>27</v>
      </c>
      <c r="M95">
        <v>12</v>
      </c>
      <c r="N95">
        <v>1</v>
      </c>
      <c r="O95">
        <v>41</v>
      </c>
      <c r="P95">
        <v>9</v>
      </c>
      <c r="Q95">
        <v>1</v>
      </c>
      <c r="R95">
        <v>0</v>
      </c>
      <c r="S95">
        <v>5</v>
      </c>
      <c r="T95">
        <v>10</v>
      </c>
      <c r="U95">
        <v>2</v>
      </c>
      <c r="V95">
        <v>0.28100000000000003</v>
      </c>
      <c r="W95">
        <v>9241</v>
      </c>
    </row>
    <row r="96" spans="1:23" x14ac:dyDescent="0.3">
      <c r="A96" t="s">
        <v>4320</v>
      </c>
      <c r="B96" t="s">
        <v>22144</v>
      </c>
      <c r="C96">
        <v>55</v>
      </c>
      <c r="D96">
        <v>196</v>
      </c>
      <c r="E96">
        <v>228</v>
      </c>
      <c r="F96">
        <v>55</v>
      </c>
      <c r="G96">
        <v>34</v>
      </c>
      <c r="H96">
        <v>14</v>
      </c>
      <c r="I96">
        <v>2</v>
      </c>
      <c r="J96">
        <v>5</v>
      </c>
      <c r="K96">
        <v>31</v>
      </c>
      <c r="L96">
        <v>25</v>
      </c>
      <c r="M96">
        <v>27</v>
      </c>
      <c r="N96">
        <v>0</v>
      </c>
      <c r="O96">
        <v>12</v>
      </c>
      <c r="P96">
        <v>2</v>
      </c>
      <c r="Q96">
        <v>2</v>
      </c>
      <c r="R96">
        <v>1</v>
      </c>
      <c r="S96">
        <v>6</v>
      </c>
      <c r="T96">
        <v>1</v>
      </c>
      <c r="U96">
        <v>0</v>
      </c>
      <c r="V96">
        <v>0.28100000000000003</v>
      </c>
      <c r="W96">
        <v>12371</v>
      </c>
    </row>
    <row r="97" spans="1:23" x14ac:dyDescent="0.3">
      <c r="A97" t="s">
        <v>14312</v>
      </c>
      <c r="B97" t="s">
        <v>1430</v>
      </c>
      <c r="C97">
        <v>58</v>
      </c>
      <c r="D97">
        <v>211</v>
      </c>
      <c r="E97">
        <v>228</v>
      </c>
      <c r="F97">
        <v>59</v>
      </c>
      <c r="G97">
        <v>49</v>
      </c>
      <c r="H97">
        <v>4</v>
      </c>
      <c r="I97">
        <v>3</v>
      </c>
      <c r="J97">
        <v>3</v>
      </c>
      <c r="K97">
        <v>28</v>
      </c>
      <c r="L97">
        <v>10</v>
      </c>
      <c r="M97">
        <v>14</v>
      </c>
      <c r="N97">
        <v>0</v>
      </c>
      <c r="O97">
        <v>32</v>
      </c>
      <c r="P97">
        <v>2</v>
      </c>
      <c r="Q97">
        <v>1</v>
      </c>
      <c r="R97">
        <v>0</v>
      </c>
      <c r="S97">
        <v>6</v>
      </c>
      <c r="T97">
        <v>8</v>
      </c>
      <c r="U97">
        <v>5</v>
      </c>
      <c r="V97">
        <v>0.28000000000000003</v>
      </c>
      <c r="W97">
        <v>16512</v>
      </c>
    </row>
    <row r="98" spans="1:23" x14ac:dyDescent="0.3">
      <c r="A98" t="s">
        <v>9156</v>
      </c>
      <c r="B98" t="s">
        <v>1509</v>
      </c>
      <c r="C98">
        <v>55</v>
      </c>
      <c r="D98">
        <v>186</v>
      </c>
      <c r="E98">
        <v>225</v>
      </c>
      <c r="F98">
        <v>52</v>
      </c>
      <c r="G98">
        <v>33</v>
      </c>
      <c r="H98">
        <v>8</v>
      </c>
      <c r="I98">
        <v>3</v>
      </c>
      <c r="J98">
        <v>8</v>
      </c>
      <c r="K98">
        <v>33</v>
      </c>
      <c r="L98">
        <v>18</v>
      </c>
      <c r="M98">
        <v>33</v>
      </c>
      <c r="N98">
        <v>0</v>
      </c>
      <c r="O98">
        <v>43</v>
      </c>
      <c r="P98">
        <v>6</v>
      </c>
      <c r="Q98">
        <v>0</v>
      </c>
      <c r="R98">
        <v>0</v>
      </c>
      <c r="S98">
        <v>1</v>
      </c>
      <c r="T98">
        <v>1</v>
      </c>
      <c r="U98">
        <v>2</v>
      </c>
      <c r="V98">
        <v>0.28000000000000003</v>
      </c>
      <c r="W98">
        <v>12927</v>
      </c>
    </row>
    <row r="99" spans="1:23" x14ac:dyDescent="0.3">
      <c r="A99" t="s">
        <v>13002</v>
      </c>
      <c r="B99" t="s">
        <v>1449</v>
      </c>
      <c r="C99">
        <v>33</v>
      </c>
      <c r="D99">
        <v>122</v>
      </c>
      <c r="E99">
        <v>134</v>
      </c>
      <c r="F99">
        <v>34</v>
      </c>
      <c r="G99">
        <v>28</v>
      </c>
      <c r="H99">
        <v>2</v>
      </c>
      <c r="I99">
        <v>0</v>
      </c>
      <c r="J99">
        <v>4</v>
      </c>
      <c r="K99">
        <v>20</v>
      </c>
      <c r="L99">
        <v>9</v>
      </c>
      <c r="M99">
        <v>8</v>
      </c>
      <c r="N99">
        <v>0</v>
      </c>
      <c r="O99">
        <v>25</v>
      </c>
      <c r="P99">
        <v>2</v>
      </c>
      <c r="Q99">
        <v>2</v>
      </c>
      <c r="R99">
        <v>0</v>
      </c>
      <c r="S99">
        <v>1</v>
      </c>
      <c r="T99">
        <v>2</v>
      </c>
      <c r="U99">
        <v>3</v>
      </c>
      <c r="V99">
        <v>0.27900000000000003</v>
      </c>
      <c r="W99">
        <v>19363</v>
      </c>
    </row>
    <row r="100" spans="1:23" x14ac:dyDescent="0.3">
      <c r="A100" t="s">
        <v>207</v>
      </c>
      <c r="B100" t="s">
        <v>20628</v>
      </c>
      <c r="C100">
        <v>33</v>
      </c>
      <c r="D100">
        <v>79</v>
      </c>
      <c r="E100">
        <v>91</v>
      </c>
      <c r="F100">
        <v>22</v>
      </c>
      <c r="G100">
        <v>17</v>
      </c>
      <c r="H100">
        <v>2</v>
      </c>
      <c r="I100">
        <v>0</v>
      </c>
      <c r="J100">
        <v>3</v>
      </c>
      <c r="K100">
        <v>11</v>
      </c>
      <c r="L100">
        <v>14</v>
      </c>
      <c r="M100">
        <v>6</v>
      </c>
      <c r="N100">
        <v>0</v>
      </c>
      <c r="O100">
        <v>12</v>
      </c>
      <c r="P100">
        <v>4</v>
      </c>
      <c r="Q100">
        <v>2</v>
      </c>
      <c r="R100">
        <v>0</v>
      </c>
      <c r="S100">
        <v>2</v>
      </c>
      <c r="T100">
        <v>1</v>
      </c>
      <c r="U100">
        <v>2</v>
      </c>
      <c r="V100">
        <v>0.27800000000000002</v>
      </c>
      <c r="W100">
        <v>8202</v>
      </c>
    </row>
    <row r="101" spans="1:23" x14ac:dyDescent="0.3">
      <c r="A101" t="s">
        <v>16094</v>
      </c>
      <c r="B101" t="s">
        <v>1398</v>
      </c>
      <c r="C101">
        <v>40</v>
      </c>
      <c r="D101">
        <v>79</v>
      </c>
      <c r="E101">
        <v>92</v>
      </c>
      <c r="F101">
        <v>22</v>
      </c>
      <c r="G101">
        <v>17</v>
      </c>
      <c r="H101">
        <v>5</v>
      </c>
      <c r="I101">
        <v>0</v>
      </c>
      <c r="J101">
        <v>0</v>
      </c>
      <c r="K101">
        <v>7</v>
      </c>
      <c r="L101">
        <v>13</v>
      </c>
      <c r="M101">
        <v>7</v>
      </c>
      <c r="N101">
        <v>1</v>
      </c>
      <c r="O101">
        <v>17</v>
      </c>
      <c r="P101">
        <v>2</v>
      </c>
      <c r="Q101">
        <v>1</v>
      </c>
      <c r="R101">
        <v>3</v>
      </c>
      <c r="S101">
        <v>3</v>
      </c>
      <c r="T101">
        <v>0</v>
      </c>
      <c r="U101">
        <v>0</v>
      </c>
      <c r="V101">
        <v>0.27800000000000002</v>
      </c>
      <c r="W101">
        <v>19878</v>
      </c>
    </row>
    <row r="102" spans="1:23" x14ac:dyDescent="0.3">
      <c r="A102" t="s">
        <v>1292</v>
      </c>
      <c r="B102" t="s">
        <v>20567</v>
      </c>
      <c r="C102">
        <v>60</v>
      </c>
      <c r="D102">
        <v>223</v>
      </c>
      <c r="E102">
        <v>243</v>
      </c>
      <c r="F102">
        <v>62</v>
      </c>
      <c r="G102">
        <v>38</v>
      </c>
      <c r="H102">
        <v>16</v>
      </c>
      <c r="I102">
        <v>0</v>
      </c>
      <c r="J102">
        <v>8</v>
      </c>
      <c r="K102">
        <v>23</v>
      </c>
      <c r="L102">
        <v>38</v>
      </c>
      <c r="M102">
        <v>16</v>
      </c>
      <c r="N102">
        <v>1</v>
      </c>
      <c r="O102">
        <v>38</v>
      </c>
      <c r="P102">
        <v>0</v>
      </c>
      <c r="Q102">
        <v>4</v>
      </c>
      <c r="R102">
        <v>0</v>
      </c>
      <c r="S102">
        <v>4</v>
      </c>
      <c r="T102">
        <v>1</v>
      </c>
      <c r="U102">
        <v>0</v>
      </c>
      <c r="V102">
        <v>0.27800000000000002</v>
      </c>
      <c r="W102">
        <v>12179</v>
      </c>
    </row>
    <row r="103" spans="1:23" x14ac:dyDescent="0.3">
      <c r="A103" t="s">
        <v>11695</v>
      </c>
      <c r="B103" t="s">
        <v>1470</v>
      </c>
      <c r="C103">
        <v>31</v>
      </c>
      <c r="D103">
        <v>90</v>
      </c>
      <c r="E103">
        <v>105</v>
      </c>
      <c r="F103">
        <v>25</v>
      </c>
      <c r="G103">
        <v>16</v>
      </c>
      <c r="H103">
        <v>2</v>
      </c>
      <c r="I103">
        <v>0</v>
      </c>
      <c r="J103">
        <v>7</v>
      </c>
      <c r="K103">
        <v>12</v>
      </c>
      <c r="L103">
        <v>20</v>
      </c>
      <c r="M103">
        <v>11</v>
      </c>
      <c r="N103">
        <v>0</v>
      </c>
      <c r="O103">
        <v>21</v>
      </c>
      <c r="P103">
        <v>1</v>
      </c>
      <c r="Q103">
        <v>3</v>
      </c>
      <c r="R103">
        <v>0</v>
      </c>
      <c r="S103">
        <v>5</v>
      </c>
      <c r="T103">
        <v>0</v>
      </c>
      <c r="U103">
        <v>0</v>
      </c>
      <c r="V103">
        <v>0.27800000000000002</v>
      </c>
      <c r="W103">
        <v>10059</v>
      </c>
    </row>
    <row r="104" spans="1:23" x14ac:dyDescent="0.3">
      <c r="A104" t="s">
        <v>510</v>
      </c>
      <c r="B104" t="s">
        <v>20565</v>
      </c>
      <c r="C104">
        <v>56</v>
      </c>
      <c r="D104">
        <v>180</v>
      </c>
      <c r="E104">
        <v>202</v>
      </c>
      <c r="F104">
        <v>50</v>
      </c>
      <c r="G104">
        <v>37</v>
      </c>
      <c r="H104">
        <v>6</v>
      </c>
      <c r="I104">
        <v>0</v>
      </c>
      <c r="J104">
        <v>7</v>
      </c>
      <c r="K104">
        <v>28</v>
      </c>
      <c r="L104">
        <v>25</v>
      </c>
      <c r="M104">
        <v>15</v>
      </c>
      <c r="N104">
        <v>0</v>
      </c>
      <c r="O104">
        <v>28</v>
      </c>
      <c r="P104">
        <v>4</v>
      </c>
      <c r="Q104">
        <v>2</v>
      </c>
      <c r="R104">
        <v>1</v>
      </c>
      <c r="S104">
        <v>1</v>
      </c>
      <c r="T104">
        <v>7</v>
      </c>
      <c r="U104">
        <v>1</v>
      </c>
      <c r="V104">
        <v>0.27800000000000002</v>
      </c>
      <c r="W104">
        <v>10815</v>
      </c>
    </row>
    <row r="105" spans="1:23" x14ac:dyDescent="0.3">
      <c r="A105" t="s">
        <v>274</v>
      </c>
      <c r="B105" t="s">
        <v>1405</v>
      </c>
      <c r="C105">
        <v>44</v>
      </c>
      <c r="D105">
        <v>162</v>
      </c>
      <c r="E105">
        <v>177</v>
      </c>
      <c r="F105">
        <v>45</v>
      </c>
      <c r="G105">
        <v>31</v>
      </c>
      <c r="H105">
        <v>4</v>
      </c>
      <c r="I105">
        <v>2</v>
      </c>
      <c r="J105">
        <v>8</v>
      </c>
      <c r="K105">
        <v>26</v>
      </c>
      <c r="L105">
        <v>23</v>
      </c>
      <c r="M105">
        <v>8</v>
      </c>
      <c r="N105">
        <v>0</v>
      </c>
      <c r="O105">
        <v>39</v>
      </c>
      <c r="P105">
        <v>4</v>
      </c>
      <c r="Q105">
        <v>2</v>
      </c>
      <c r="R105">
        <v>0</v>
      </c>
      <c r="S105">
        <v>8</v>
      </c>
      <c r="T105">
        <v>0</v>
      </c>
      <c r="U105">
        <v>0</v>
      </c>
      <c r="V105">
        <v>0.27800000000000002</v>
      </c>
      <c r="W105">
        <v>11265</v>
      </c>
    </row>
    <row r="106" spans="1:23" x14ac:dyDescent="0.3">
      <c r="A106" t="s">
        <v>11703</v>
      </c>
      <c r="B106" t="s">
        <v>1398</v>
      </c>
      <c r="C106">
        <v>33</v>
      </c>
      <c r="D106">
        <v>72</v>
      </c>
      <c r="E106">
        <v>89</v>
      </c>
      <c r="F106">
        <v>20</v>
      </c>
      <c r="G106">
        <v>13</v>
      </c>
      <c r="H106">
        <v>4</v>
      </c>
      <c r="I106">
        <v>1</v>
      </c>
      <c r="J106">
        <v>2</v>
      </c>
      <c r="K106">
        <v>9</v>
      </c>
      <c r="L106">
        <v>15</v>
      </c>
      <c r="M106">
        <v>15</v>
      </c>
      <c r="N106">
        <v>0</v>
      </c>
      <c r="O106">
        <v>19</v>
      </c>
      <c r="P106">
        <v>1</v>
      </c>
      <c r="Q106">
        <v>1</v>
      </c>
      <c r="R106">
        <v>0</v>
      </c>
      <c r="S106">
        <v>1</v>
      </c>
      <c r="T106">
        <v>0</v>
      </c>
      <c r="U106">
        <v>0</v>
      </c>
      <c r="V106">
        <v>0.27800000000000002</v>
      </c>
      <c r="W106">
        <v>14942</v>
      </c>
    </row>
    <row r="107" spans="1:23" x14ac:dyDescent="0.3">
      <c r="A107" t="s">
        <v>17172</v>
      </c>
      <c r="B107" t="s">
        <v>1437</v>
      </c>
      <c r="C107">
        <v>16</v>
      </c>
      <c r="D107">
        <v>36</v>
      </c>
      <c r="E107">
        <v>36</v>
      </c>
      <c r="F107">
        <v>10</v>
      </c>
      <c r="G107">
        <v>7</v>
      </c>
      <c r="H107">
        <v>3</v>
      </c>
      <c r="I107">
        <v>0</v>
      </c>
      <c r="J107">
        <v>0</v>
      </c>
      <c r="K107">
        <v>2</v>
      </c>
      <c r="L107">
        <v>4</v>
      </c>
      <c r="M107">
        <v>0</v>
      </c>
      <c r="N107">
        <v>0</v>
      </c>
      <c r="O107">
        <v>7</v>
      </c>
      <c r="P107">
        <v>0</v>
      </c>
      <c r="Q107">
        <v>0</v>
      </c>
      <c r="R107">
        <v>0</v>
      </c>
      <c r="S107">
        <v>0</v>
      </c>
      <c r="T107">
        <v>1</v>
      </c>
      <c r="U107">
        <v>0</v>
      </c>
      <c r="V107">
        <v>0.27800000000000002</v>
      </c>
      <c r="W107">
        <v>18032</v>
      </c>
    </row>
    <row r="108" spans="1:23" x14ac:dyDescent="0.3">
      <c r="A108" t="s">
        <v>14306</v>
      </c>
      <c r="B108" t="s">
        <v>1405</v>
      </c>
      <c r="C108">
        <v>57</v>
      </c>
      <c r="D108">
        <v>202</v>
      </c>
      <c r="E108">
        <v>213</v>
      </c>
      <c r="F108">
        <v>56</v>
      </c>
      <c r="G108">
        <v>43</v>
      </c>
      <c r="H108">
        <v>7</v>
      </c>
      <c r="I108">
        <v>2</v>
      </c>
      <c r="J108">
        <v>4</v>
      </c>
      <c r="K108">
        <v>30</v>
      </c>
      <c r="L108">
        <v>14</v>
      </c>
      <c r="M108">
        <v>9</v>
      </c>
      <c r="N108">
        <v>0</v>
      </c>
      <c r="O108">
        <v>45</v>
      </c>
      <c r="P108">
        <v>2</v>
      </c>
      <c r="Q108">
        <v>0</v>
      </c>
      <c r="R108">
        <v>0</v>
      </c>
      <c r="S108">
        <v>4</v>
      </c>
      <c r="T108">
        <v>8</v>
      </c>
      <c r="U108">
        <v>2</v>
      </c>
      <c r="V108">
        <v>0.27700000000000002</v>
      </c>
      <c r="W108">
        <v>15487</v>
      </c>
    </row>
    <row r="109" spans="1:23" x14ac:dyDescent="0.3">
      <c r="A109" t="s">
        <v>13015</v>
      </c>
      <c r="B109" t="s">
        <v>1372</v>
      </c>
      <c r="C109">
        <v>56</v>
      </c>
      <c r="D109">
        <v>213</v>
      </c>
      <c r="E109">
        <v>234</v>
      </c>
      <c r="F109">
        <v>59</v>
      </c>
      <c r="G109">
        <v>32</v>
      </c>
      <c r="H109">
        <v>5</v>
      </c>
      <c r="I109">
        <v>0</v>
      </c>
      <c r="J109">
        <v>22</v>
      </c>
      <c r="K109">
        <v>41</v>
      </c>
      <c r="L109">
        <v>52</v>
      </c>
      <c r="M109">
        <v>17</v>
      </c>
      <c r="N109">
        <v>0</v>
      </c>
      <c r="O109">
        <v>54</v>
      </c>
      <c r="P109">
        <v>3</v>
      </c>
      <c r="Q109">
        <v>1</v>
      </c>
      <c r="R109">
        <v>0</v>
      </c>
      <c r="S109">
        <v>4</v>
      </c>
      <c r="T109">
        <v>0</v>
      </c>
      <c r="U109">
        <v>0</v>
      </c>
      <c r="V109">
        <v>0.27700000000000002</v>
      </c>
      <c r="W109">
        <v>14811</v>
      </c>
    </row>
    <row r="110" spans="1:23" x14ac:dyDescent="0.3">
      <c r="A110" t="s">
        <v>14680</v>
      </c>
      <c r="B110" t="s">
        <v>20565</v>
      </c>
      <c r="C110">
        <v>59</v>
      </c>
      <c r="D110">
        <v>224</v>
      </c>
      <c r="E110">
        <v>257</v>
      </c>
      <c r="F110">
        <v>62</v>
      </c>
      <c r="G110">
        <v>32</v>
      </c>
      <c r="H110">
        <v>11</v>
      </c>
      <c r="I110">
        <v>2</v>
      </c>
      <c r="J110">
        <v>17</v>
      </c>
      <c r="K110">
        <v>50</v>
      </c>
      <c r="L110">
        <v>45</v>
      </c>
      <c r="M110">
        <v>27</v>
      </c>
      <c r="N110">
        <v>1</v>
      </c>
      <c r="O110">
        <v>61</v>
      </c>
      <c r="P110">
        <v>5</v>
      </c>
      <c r="Q110">
        <v>1</v>
      </c>
      <c r="R110">
        <v>0</v>
      </c>
      <c r="S110">
        <v>6</v>
      </c>
      <c r="T110">
        <v>11</v>
      </c>
      <c r="U110">
        <v>3</v>
      </c>
      <c r="V110">
        <v>0.27700000000000002</v>
      </c>
      <c r="W110">
        <v>19709</v>
      </c>
    </row>
    <row r="111" spans="1:23" x14ac:dyDescent="0.3">
      <c r="A111" t="s">
        <v>11167</v>
      </c>
      <c r="B111" t="s">
        <v>1413</v>
      </c>
      <c r="C111">
        <v>51</v>
      </c>
      <c r="D111">
        <v>188</v>
      </c>
      <c r="E111">
        <v>216</v>
      </c>
      <c r="F111">
        <v>52</v>
      </c>
      <c r="G111">
        <v>34</v>
      </c>
      <c r="H111">
        <v>10</v>
      </c>
      <c r="I111">
        <v>0</v>
      </c>
      <c r="J111">
        <v>8</v>
      </c>
      <c r="K111">
        <v>31</v>
      </c>
      <c r="L111">
        <v>34</v>
      </c>
      <c r="M111">
        <v>23</v>
      </c>
      <c r="N111">
        <v>0</v>
      </c>
      <c r="O111">
        <v>40</v>
      </c>
      <c r="P111">
        <v>1</v>
      </c>
      <c r="Q111">
        <v>4</v>
      </c>
      <c r="R111">
        <v>0</v>
      </c>
      <c r="S111">
        <v>5</v>
      </c>
      <c r="T111">
        <v>0</v>
      </c>
      <c r="U111">
        <v>1</v>
      </c>
      <c r="V111">
        <v>0.27700000000000002</v>
      </c>
      <c r="W111">
        <v>11342</v>
      </c>
    </row>
    <row r="112" spans="1:23" x14ac:dyDescent="0.3">
      <c r="A112" t="s">
        <v>11699</v>
      </c>
      <c r="B112" t="s">
        <v>1449</v>
      </c>
      <c r="C112">
        <v>52</v>
      </c>
      <c r="D112">
        <v>141</v>
      </c>
      <c r="E112">
        <v>150</v>
      </c>
      <c r="F112">
        <v>39</v>
      </c>
      <c r="G112">
        <v>27</v>
      </c>
      <c r="H112">
        <v>4</v>
      </c>
      <c r="I112">
        <v>0</v>
      </c>
      <c r="J112">
        <v>8</v>
      </c>
      <c r="K112">
        <v>24</v>
      </c>
      <c r="L112">
        <v>16</v>
      </c>
      <c r="M112">
        <v>8</v>
      </c>
      <c r="N112">
        <v>0</v>
      </c>
      <c r="O112">
        <v>34</v>
      </c>
      <c r="P112">
        <v>0</v>
      </c>
      <c r="Q112">
        <v>0</v>
      </c>
      <c r="R112">
        <v>1</v>
      </c>
      <c r="S112">
        <v>3</v>
      </c>
      <c r="T112">
        <v>0</v>
      </c>
      <c r="U112">
        <v>2</v>
      </c>
      <c r="V112">
        <v>0.27700000000000002</v>
      </c>
      <c r="W112">
        <v>14885</v>
      </c>
    </row>
    <row r="113" spans="1:23" x14ac:dyDescent="0.3">
      <c r="A113" t="s">
        <v>14677</v>
      </c>
      <c r="B113" t="s">
        <v>1470</v>
      </c>
      <c r="C113">
        <v>34</v>
      </c>
      <c r="D113">
        <v>94</v>
      </c>
      <c r="E113">
        <v>102</v>
      </c>
      <c r="F113">
        <v>26</v>
      </c>
      <c r="G113">
        <v>18</v>
      </c>
      <c r="H113">
        <v>6</v>
      </c>
      <c r="I113">
        <v>2</v>
      </c>
      <c r="J113">
        <v>0</v>
      </c>
      <c r="K113">
        <v>16</v>
      </c>
      <c r="L113">
        <v>5</v>
      </c>
      <c r="M113">
        <v>8</v>
      </c>
      <c r="N113">
        <v>0</v>
      </c>
      <c r="O113">
        <v>28</v>
      </c>
      <c r="P113">
        <v>0</v>
      </c>
      <c r="Q113">
        <v>0</v>
      </c>
      <c r="R113">
        <v>0</v>
      </c>
      <c r="S113">
        <v>1</v>
      </c>
      <c r="T113">
        <v>2</v>
      </c>
      <c r="U113">
        <v>0</v>
      </c>
      <c r="V113">
        <v>0.27700000000000002</v>
      </c>
      <c r="W113">
        <v>17548</v>
      </c>
    </row>
    <row r="114" spans="1:23" x14ac:dyDescent="0.3">
      <c r="A114" t="s">
        <v>11190</v>
      </c>
      <c r="B114" t="s">
        <v>20628</v>
      </c>
      <c r="C114">
        <v>40</v>
      </c>
      <c r="D114">
        <v>134</v>
      </c>
      <c r="E114">
        <v>139</v>
      </c>
      <c r="F114">
        <v>37</v>
      </c>
      <c r="G114">
        <v>29</v>
      </c>
      <c r="H114">
        <v>6</v>
      </c>
      <c r="I114">
        <v>0</v>
      </c>
      <c r="J114">
        <v>2</v>
      </c>
      <c r="K114">
        <v>18</v>
      </c>
      <c r="L114">
        <v>16</v>
      </c>
      <c r="M114">
        <v>5</v>
      </c>
      <c r="N114">
        <v>0</v>
      </c>
      <c r="O114">
        <v>29</v>
      </c>
      <c r="P114">
        <v>0</v>
      </c>
      <c r="Q114">
        <v>0</v>
      </c>
      <c r="R114">
        <v>0</v>
      </c>
      <c r="S114">
        <v>3</v>
      </c>
      <c r="T114">
        <v>1</v>
      </c>
      <c r="U114">
        <v>1</v>
      </c>
      <c r="V114">
        <v>0.27600000000000002</v>
      </c>
      <c r="W114">
        <v>20391</v>
      </c>
    </row>
    <row r="115" spans="1:23" x14ac:dyDescent="0.3">
      <c r="A115" t="s">
        <v>498</v>
      </c>
      <c r="B115" t="s">
        <v>20607</v>
      </c>
      <c r="C115">
        <v>40</v>
      </c>
      <c r="D115">
        <v>87</v>
      </c>
      <c r="E115">
        <v>100</v>
      </c>
      <c r="F115">
        <v>24</v>
      </c>
      <c r="G115">
        <v>13</v>
      </c>
      <c r="H115">
        <v>6</v>
      </c>
      <c r="I115">
        <v>0</v>
      </c>
      <c r="J115">
        <v>5</v>
      </c>
      <c r="K115">
        <v>11</v>
      </c>
      <c r="L115">
        <v>18</v>
      </c>
      <c r="M115">
        <v>13</v>
      </c>
      <c r="N115">
        <v>0</v>
      </c>
      <c r="O115">
        <v>23</v>
      </c>
      <c r="P115">
        <v>0</v>
      </c>
      <c r="Q115">
        <v>0</v>
      </c>
      <c r="R115">
        <v>0</v>
      </c>
      <c r="S115">
        <v>1</v>
      </c>
      <c r="T115">
        <v>1</v>
      </c>
      <c r="U115">
        <v>0</v>
      </c>
      <c r="V115">
        <v>0.27600000000000002</v>
      </c>
      <c r="W115">
        <v>9929</v>
      </c>
    </row>
    <row r="116" spans="1:23" x14ac:dyDescent="0.3">
      <c r="A116" t="s">
        <v>210</v>
      </c>
      <c r="B116" t="s">
        <v>1379</v>
      </c>
      <c r="C116">
        <v>55</v>
      </c>
      <c r="D116">
        <v>196</v>
      </c>
      <c r="E116">
        <v>210</v>
      </c>
      <c r="F116">
        <v>54</v>
      </c>
      <c r="G116">
        <v>29</v>
      </c>
      <c r="H116">
        <v>9</v>
      </c>
      <c r="I116">
        <v>0</v>
      </c>
      <c r="J116">
        <v>16</v>
      </c>
      <c r="K116">
        <v>30</v>
      </c>
      <c r="L116">
        <v>34</v>
      </c>
      <c r="M116">
        <v>12</v>
      </c>
      <c r="N116">
        <v>1</v>
      </c>
      <c r="O116">
        <v>45</v>
      </c>
      <c r="P116">
        <v>0</v>
      </c>
      <c r="Q116">
        <v>2</v>
      </c>
      <c r="R116">
        <v>0</v>
      </c>
      <c r="S116">
        <v>6</v>
      </c>
      <c r="T116">
        <v>2</v>
      </c>
      <c r="U116">
        <v>2</v>
      </c>
      <c r="V116">
        <v>0.27600000000000002</v>
      </c>
      <c r="W116">
        <v>9256</v>
      </c>
    </row>
    <row r="117" spans="1:23" x14ac:dyDescent="0.3">
      <c r="A117" t="s">
        <v>14675</v>
      </c>
      <c r="B117" t="s">
        <v>1402</v>
      </c>
      <c r="C117">
        <v>59</v>
      </c>
      <c r="D117">
        <v>211</v>
      </c>
      <c r="E117">
        <v>241</v>
      </c>
      <c r="F117">
        <v>58</v>
      </c>
      <c r="G117">
        <v>39</v>
      </c>
      <c r="H117">
        <v>10</v>
      </c>
      <c r="I117">
        <v>0</v>
      </c>
      <c r="J117">
        <v>9</v>
      </c>
      <c r="K117">
        <v>27</v>
      </c>
      <c r="L117">
        <v>34</v>
      </c>
      <c r="M117">
        <v>24</v>
      </c>
      <c r="N117">
        <v>0</v>
      </c>
      <c r="O117">
        <v>69</v>
      </c>
      <c r="P117">
        <v>1</v>
      </c>
      <c r="Q117">
        <v>5</v>
      </c>
      <c r="R117">
        <v>0</v>
      </c>
      <c r="S117">
        <v>6</v>
      </c>
      <c r="T117">
        <v>0</v>
      </c>
      <c r="U117">
        <v>0</v>
      </c>
      <c r="V117">
        <v>0.27500000000000002</v>
      </c>
      <c r="W117">
        <v>14566</v>
      </c>
    </row>
    <row r="118" spans="1:23" x14ac:dyDescent="0.3">
      <c r="A118" t="s">
        <v>419</v>
      </c>
      <c r="B118" t="s">
        <v>20628</v>
      </c>
      <c r="C118">
        <v>25</v>
      </c>
      <c r="D118">
        <v>91</v>
      </c>
      <c r="E118">
        <v>100</v>
      </c>
      <c r="F118">
        <v>25</v>
      </c>
      <c r="G118">
        <v>19</v>
      </c>
      <c r="H118">
        <v>4</v>
      </c>
      <c r="I118">
        <v>0</v>
      </c>
      <c r="J118">
        <v>2</v>
      </c>
      <c r="K118">
        <v>11</v>
      </c>
      <c r="L118">
        <v>14</v>
      </c>
      <c r="M118">
        <v>7</v>
      </c>
      <c r="N118">
        <v>2</v>
      </c>
      <c r="O118">
        <v>17</v>
      </c>
      <c r="P118">
        <v>0</v>
      </c>
      <c r="Q118">
        <v>2</v>
      </c>
      <c r="R118">
        <v>0</v>
      </c>
      <c r="S118">
        <v>4</v>
      </c>
      <c r="T118">
        <v>0</v>
      </c>
      <c r="U118">
        <v>0</v>
      </c>
      <c r="V118">
        <v>0.27500000000000002</v>
      </c>
      <c r="W118">
        <v>4229</v>
      </c>
    </row>
    <row r="119" spans="1:23" x14ac:dyDescent="0.3">
      <c r="A119" t="s">
        <v>11574</v>
      </c>
      <c r="B119" t="s">
        <v>1460</v>
      </c>
      <c r="C119">
        <v>60</v>
      </c>
      <c r="D119">
        <v>237</v>
      </c>
      <c r="E119">
        <v>264</v>
      </c>
      <c r="F119">
        <v>65</v>
      </c>
      <c r="G119">
        <v>40</v>
      </c>
      <c r="H119">
        <v>15</v>
      </c>
      <c r="I119">
        <v>0</v>
      </c>
      <c r="J119">
        <v>10</v>
      </c>
      <c r="K119">
        <v>49</v>
      </c>
      <c r="L119">
        <v>35</v>
      </c>
      <c r="M119">
        <v>22</v>
      </c>
      <c r="N119">
        <v>0</v>
      </c>
      <c r="O119">
        <v>71</v>
      </c>
      <c r="P119">
        <v>4</v>
      </c>
      <c r="Q119">
        <v>1</v>
      </c>
      <c r="R119">
        <v>0</v>
      </c>
      <c r="S119">
        <v>0</v>
      </c>
      <c r="T119">
        <v>5</v>
      </c>
      <c r="U119">
        <v>0</v>
      </c>
      <c r="V119">
        <v>0.27400000000000002</v>
      </c>
      <c r="W119">
        <v>18314</v>
      </c>
    </row>
    <row r="120" spans="1:23" x14ac:dyDescent="0.3">
      <c r="A120" t="s">
        <v>14029</v>
      </c>
      <c r="B120" t="s">
        <v>20607</v>
      </c>
      <c r="C120">
        <v>54</v>
      </c>
      <c r="D120">
        <v>157</v>
      </c>
      <c r="E120">
        <v>177</v>
      </c>
      <c r="F120">
        <v>43</v>
      </c>
      <c r="G120">
        <v>34</v>
      </c>
      <c r="H120">
        <v>4</v>
      </c>
      <c r="I120">
        <v>1</v>
      </c>
      <c r="J120">
        <v>4</v>
      </c>
      <c r="K120">
        <v>21</v>
      </c>
      <c r="L120">
        <v>19</v>
      </c>
      <c r="M120">
        <v>15</v>
      </c>
      <c r="N120">
        <v>0</v>
      </c>
      <c r="O120">
        <v>36</v>
      </c>
      <c r="P120">
        <v>1</v>
      </c>
      <c r="Q120">
        <v>2</v>
      </c>
      <c r="R120">
        <v>1</v>
      </c>
      <c r="S120">
        <v>4</v>
      </c>
      <c r="T120">
        <v>2</v>
      </c>
      <c r="U120">
        <v>3</v>
      </c>
      <c r="V120">
        <v>0.27400000000000002</v>
      </c>
      <c r="W120">
        <v>16530</v>
      </c>
    </row>
    <row r="121" spans="1:23" x14ac:dyDescent="0.3">
      <c r="A121" t="s">
        <v>16497</v>
      </c>
      <c r="B121" t="s">
        <v>22144</v>
      </c>
      <c r="C121">
        <v>48</v>
      </c>
      <c r="D121">
        <v>161</v>
      </c>
      <c r="E121">
        <v>184</v>
      </c>
      <c r="F121">
        <v>44</v>
      </c>
      <c r="G121">
        <v>27</v>
      </c>
      <c r="H121">
        <v>9</v>
      </c>
      <c r="I121">
        <v>1</v>
      </c>
      <c r="J121">
        <v>7</v>
      </c>
      <c r="K121">
        <v>24</v>
      </c>
      <c r="L121">
        <v>28</v>
      </c>
      <c r="M121">
        <v>18</v>
      </c>
      <c r="N121">
        <v>1</v>
      </c>
      <c r="O121">
        <v>34</v>
      </c>
      <c r="P121">
        <v>3</v>
      </c>
      <c r="Q121">
        <v>2</v>
      </c>
      <c r="R121">
        <v>0</v>
      </c>
      <c r="S121">
        <v>3</v>
      </c>
      <c r="T121">
        <v>0</v>
      </c>
      <c r="U121">
        <v>0</v>
      </c>
      <c r="V121">
        <v>0.27300000000000002</v>
      </c>
      <c r="W121">
        <v>15941</v>
      </c>
    </row>
    <row r="122" spans="1:23" x14ac:dyDescent="0.3">
      <c r="A122" t="s">
        <v>8610</v>
      </c>
      <c r="B122" t="s">
        <v>1426</v>
      </c>
      <c r="C122">
        <v>55</v>
      </c>
      <c r="D122">
        <v>216</v>
      </c>
      <c r="E122">
        <v>231</v>
      </c>
      <c r="F122">
        <v>59</v>
      </c>
      <c r="G122">
        <v>38</v>
      </c>
      <c r="H122">
        <v>9</v>
      </c>
      <c r="I122">
        <v>0</v>
      </c>
      <c r="J122">
        <v>12</v>
      </c>
      <c r="K122">
        <v>38</v>
      </c>
      <c r="L122">
        <v>35</v>
      </c>
      <c r="M122">
        <v>13</v>
      </c>
      <c r="N122">
        <v>1</v>
      </c>
      <c r="O122">
        <v>49</v>
      </c>
      <c r="P122">
        <v>0</v>
      </c>
      <c r="Q122">
        <v>2</v>
      </c>
      <c r="R122">
        <v>0</v>
      </c>
      <c r="S122">
        <v>5</v>
      </c>
      <c r="T122">
        <v>1</v>
      </c>
      <c r="U122">
        <v>1</v>
      </c>
      <c r="V122">
        <v>0.27300000000000002</v>
      </c>
      <c r="W122">
        <v>10243</v>
      </c>
    </row>
    <row r="123" spans="1:23" x14ac:dyDescent="0.3">
      <c r="A123" t="s">
        <v>17139</v>
      </c>
      <c r="B123" t="s">
        <v>1565</v>
      </c>
      <c r="C123">
        <v>26</v>
      </c>
      <c r="D123">
        <v>55</v>
      </c>
      <c r="E123">
        <v>62</v>
      </c>
      <c r="F123">
        <v>15</v>
      </c>
      <c r="G123">
        <v>12</v>
      </c>
      <c r="H123">
        <v>0</v>
      </c>
      <c r="I123">
        <v>0</v>
      </c>
      <c r="J123">
        <v>3</v>
      </c>
      <c r="K123">
        <v>5</v>
      </c>
      <c r="L123">
        <v>7</v>
      </c>
      <c r="M123">
        <v>5</v>
      </c>
      <c r="N123">
        <v>0</v>
      </c>
      <c r="O123">
        <v>19</v>
      </c>
      <c r="P123">
        <v>2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0.27300000000000002</v>
      </c>
      <c r="W123">
        <v>24618</v>
      </c>
    </row>
    <row r="124" spans="1:23" x14ac:dyDescent="0.3">
      <c r="A124" t="s">
        <v>14699</v>
      </c>
      <c r="B124" t="s">
        <v>1449</v>
      </c>
      <c r="C124">
        <v>48</v>
      </c>
      <c r="D124">
        <v>140</v>
      </c>
      <c r="E124">
        <v>153</v>
      </c>
      <c r="F124">
        <v>38</v>
      </c>
      <c r="G124">
        <v>28</v>
      </c>
      <c r="H124">
        <v>4</v>
      </c>
      <c r="I124">
        <v>3</v>
      </c>
      <c r="J124">
        <v>3</v>
      </c>
      <c r="K124">
        <v>16</v>
      </c>
      <c r="L124">
        <v>12</v>
      </c>
      <c r="M124">
        <v>8</v>
      </c>
      <c r="N124">
        <v>0</v>
      </c>
      <c r="O124">
        <v>37</v>
      </c>
      <c r="P124">
        <v>1</v>
      </c>
      <c r="Q124">
        <v>0</v>
      </c>
      <c r="R124">
        <v>4</v>
      </c>
      <c r="S124">
        <v>0</v>
      </c>
      <c r="T124">
        <v>7</v>
      </c>
      <c r="U124">
        <v>2</v>
      </c>
      <c r="V124">
        <v>0.27100000000000002</v>
      </c>
      <c r="W124">
        <v>17929</v>
      </c>
    </row>
    <row r="125" spans="1:23" x14ac:dyDescent="0.3">
      <c r="A125" t="s">
        <v>11676</v>
      </c>
      <c r="B125" t="s">
        <v>1464</v>
      </c>
      <c r="C125">
        <v>16</v>
      </c>
      <c r="D125">
        <v>59</v>
      </c>
      <c r="E125">
        <v>63</v>
      </c>
      <c r="F125">
        <v>16</v>
      </c>
      <c r="G125">
        <v>12</v>
      </c>
      <c r="H125">
        <v>1</v>
      </c>
      <c r="I125">
        <v>0</v>
      </c>
      <c r="J125">
        <v>3</v>
      </c>
      <c r="K125">
        <v>6</v>
      </c>
      <c r="L125">
        <v>8</v>
      </c>
      <c r="M125">
        <v>4</v>
      </c>
      <c r="N125">
        <v>0</v>
      </c>
      <c r="O125">
        <v>9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0.27100000000000002</v>
      </c>
      <c r="W125">
        <v>5913</v>
      </c>
    </row>
    <row r="126" spans="1:23" x14ac:dyDescent="0.3">
      <c r="A126" t="s">
        <v>11486</v>
      </c>
      <c r="B126" t="s">
        <v>1460</v>
      </c>
      <c r="C126">
        <v>29</v>
      </c>
      <c r="D126">
        <v>118</v>
      </c>
      <c r="E126">
        <v>124</v>
      </c>
      <c r="F126">
        <v>32</v>
      </c>
      <c r="G126">
        <v>21</v>
      </c>
      <c r="H126">
        <v>5</v>
      </c>
      <c r="I126">
        <v>0</v>
      </c>
      <c r="J126">
        <v>6</v>
      </c>
      <c r="K126">
        <v>21</v>
      </c>
      <c r="L126">
        <v>19</v>
      </c>
      <c r="M126">
        <v>5</v>
      </c>
      <c r="N126">
        <v>0</v>
      </c>
      <c r="O126">
        <v>30</v>
      </c>
      <c r="P126">
        <v>1</v>
      </c>
      <c r="Q126">
        <v>0</v>
      </c>
      <c r="R126">
        <v>0</v>
      </c>
      <c r="S126">
        <v>0</v>
      </c>
      <c r="T126">
        <v>3</v>
      </c>
      <c r="U126">
        <v>1</v>
      </c>
      <c r="V126">
        <v>0.27100000000000002</v>
      </c>
      <c r="W126">
        <v>16556</v>
      </c>
    </row>
    <row r="127" spans="1:23" x14ac:dyDescent="0.3">
      <c r="A127" t="s">
        <v>1282</v>
      </c>
      <c r="B127" t="s">
        <v>1531</v>
      </c>
      <c r="C127">
        <v>57</v>
      </c>
      <c r="D127">
        <v>218</v>
      </c>
      <c r="E127">
        <v>243</v>
      </c>
      <c r="F127">
        <v>59</v>
      </c>
      <c r="G127">
        <v>33</v>
      </c>
      <c r="H127">
        <v>18</v>
      </c>
      <c r="I127">
        <v>1</v>
      </c>
      <c r="J127">
        <v>7</v>
      </c>
      <c r="K127">
        <v>35</v>
      </c>
      <c r="L127">
        <v>34</v>
      </c>
      <c r="M127">
        <v>19</v>
      </c>
      <c r="N127">
        <v>0</v>
      </c>
      <c r="O127">
        <v>50</v>
      </c>
      <c r="P127">
        <v>3</v>
      </c>
      <c r="Q127">
        <v>3</v>
      </c>
      <c r="R127">
        <v>0</v>
      </c>
      <c r="S127">
        <v>6</v>
      </c>
      <c r="T127">
        <v>1</v>
      </c>
      <c r="U127">
        <v>1</v>
      </c>
      <c r="V127">
        <v>0.27100000000000002</v>
      </c>
      <c r="W127">
        <v>13419</v>
      </c>
    </row>
    <row r="128" spans="1:23" x14ac:dyDescent="0.3">
      <c r="A128" t="s">
        <v>372</v>
      </c>
      <c r="B128" t="s">
        <v>20628</v>
      </c>
      <c r="C128">
        <v>33</v>
      </c>
      <c r="D128">
        <v>111</v>
      </c>
      <c r="E128">
        <v>129</v>
      </c>
      <c r="F128">
        <v>30</v>
      </c>
      <c r="G128">
        <v>20</v>
      </c>
      <c r="H128">
        <v>8</v>
      </c>
      <c r="I128">
        <v>0</v>
      </c>
      <c r="J128">
        <v>2</v>
      </c>
      <c r="K128">
        <v>15</v>
      </c>
      <c r="L128">
        <v>17</v>
      </c>
      <c r="M128">
        <v>11</v>
      </c>
      <c r="N128">
        <v>0</v>
      </c>
      <c r="O128">
        <v>19</v>
      </c>
      <c r="P128">
        <v>4</v>
      </c>
      <c r="Q128">
        <v>3</v>
      </c>
      <c r="R128">
        <v>0</v>
      </c>
      <c r="S128">
        <v>4</v>
      </c>
      <c r="T128">
        <v>1</v>
      </c>
      <c r="U128">
        <v>0</v>
      </c>
      <c r="V128">
        <v>0.27</v>
      </c>
      <c r="W128">
        <v>8259</v>
      </c>
    </row>
    <row r="129" spans="1:23" x14ac:dyDescent="0.3">
      <c r="A129" t="s">
        <v>1284</v>
      </c>
      <c r="B129" t="s">
        <v>1379</v>
      </c>
      <c r="C129">
        <v>56</v>
      </c>
      <c r="D129">
        <v>185</v>
      </c>
      <c r="E129">
        <v>214</v>
      </c>
      <c r="F129">
        <v>50</v>
      </c>
      <c r="G129">
        <v>30</v>
      </c>
      <c r="H129">
        <v>10</v>
      </c>
      <c r="I129">
        <v>2</v>
      </c>
      <c r="J129">
        <v>8</v>
      </c>
      <c r="K129">
        <v>30</v>
      </c>
      <c r="L129">
        <v>32</v>
      </c>
      <c r="M129">
        <v>26</v>
      </c>
      <c r="N129">
        <v>0</v>
      </c>
      <c r="O129">
        <v>55</v>
      </c>
      <c r="P129">
        <v>2</v>
      </c>
      <c r="Q129">
        <v>0</v>
      </c>
      <c r="R129">
        <v>1</v>
      </c>
      <c r="S129">
        <v>3</v>
      </c>
      <c r="T129">
        <v>3</v>
      </c>
      <c r="U129">
        <v>2</v>
      </c>
      <c r="V129">
        <v>0.27</v>
      </c>
      <c r="W129">
        <v>13757</v>
      </c>
    </row>
    <row r="130" spans="1:23" x14ac:dyDescent="0.3">
      <c r="A130" t="s">
        <v>17166</v>
      </c>
      <c r="B130" t="s">
        <v>1531</v>
      </c>
      <c r="C130">
        <v>12</v>
      </c>
      <c r="D130">
        <v>37</v>
      </c>
      <c r="E130">
        <v>44</v>
      </c>
      <c r="F130">
        <v>10</v>
      </c>
      <c r="G130">
        <v>8</v>
      </c>
      <c r="H130">
        <v>0</v>
      </c>
      <c r="I130">
        <v>1</v>
      </c>
      <c r="J130">
        <v>1</v>
      </c>
      <c r="K130">
        <v>7</v>
      </c>
      <c r="L130">
        <v>4</v>
      </c>
      <c r="M130">
        <v>5</v>
      </c>
      <c r="N130">
        <v>0</v>
      </c>
      <c r="O130">
        <v>8</v>
      </c>
      <c r="P130">
        <v>0</v>
      </c>
      <c r="Q130">
        <v>2</v>
      </c>
      <c r="R130">
        <v>0</v>
      </c>
      <c r="S130">
        <v>0</v>
      </c>
      <c r="T130">
        <v>1</v>
      </c>
      <c r="U130">
        <v>0</v>
      </c>
      <c r="V130">
        <v>0.27</v>
      </c>
      <c r="W130">
        <v>19892</v>
      </c>
    </row>
    <row r="131" spans="1:23" x14ac:dyDescent="0.3">
      <c r="A131" t="s">
        <v>14669</v>
      </c>
      <c r="B131" t="s">
        <v>20563</v>
      </c>
      <c r="C131">
        <v>56</v>
      </c>
      <c r="D131">
        <v>193</v>
      </c>
      <c r="E131">
        <v>224</v>
      </c>
      <c r="F131">
        <v>52</v>
      </c>
      <c r="G131">
        <v>27</v>
      </c>
      <c r="H131">
        <v>9</v>
      </c>
      <c r="I131">
        <v>2</v>
      </c>
      <c r="J131">
        <v>14</v>
      </c>
      <c r="K131">
        <v>36</v>
      </c>
      <c r="L131">
        <v>37</v>
      </c>
      <c r="M131">
        <v>25</v>
      </c>
      <c r="N131">
        <v>0</v>
      </c>
      <c r="O131">
        <v>58</v>
      </c>
      <c r="P131">
        <v>4</v>
      </c>
      <c r="Q131">
        <v>2</v>
      </c>
      <c r="R131">
        <v>0</v>
      </c>
      <c r="S131">
        <v>2</v>
      </c>
      <c r="T131">
        <v>3</v>
      </c>
      <c r="U131">
        <v>0</v>
      </c>
      <c r="V131">
        <v>0.26900000000000002</v>
      </c>
      <c r="W131">
        <v>18882</v>
      </c>
    </row>
    <row r="132" spans="1:23" x14ac:dyDescent="0.3">
      <c r="A132" t="s">
        <v>11600</v>
      </c>
      <c r="B132" t="s">
        <v>20563</v>
      </c>
      <c r="C132">
        <v>47</v>
      </c>
      <c r="D132">
        <v>145</v>
      </c>
      <c r="E132">
        <v>159</v>
      </c>
      <c r="F132">
        <v>39</v>
      </c>
      <c r="G132">
        <v>29</v>
      </c>
      <c r="H132">
        <v>9</v>
      </c>
      <c r="I132">
        <v>0</v>
      </c>
      <c r="J132">
        <v>1</v>
      </c>
      <c r="K132">
        <v>19</v>
      </c>
      <c r="L132">
        <v>11</v>
      </c>
      <c r="M132">
        <v>13</v>
      </c>
      <c r="N132">
        <v>0</v>
      </c>
      <c r="O132">
        <v>25</v>
      </c>
      <c r="P132">
        <v>0</v>
      </c>
      <c r="Q132">
        <v>1</v>
      </c>
      <c r="R132">
        <v>0</v>
      </c>
      <c r="S132">
        <v>0</v>
      </c>
      <c r="T132">
        <v>12</v>
      </c>
      <c r="U132">
        <v>4</v>
      </c>
      <c r="V132">
        <v>0.26900000000000002</v>
      </c>
      <c r="W132">
        <v>14712</v>
      </c>
    </row>
    <row r="133" spans="1:23" x14ac:dyDescent="0.3">
      <c r="A133" t="s">
        <v>623</v>
      </c>
      <c r="B133" t="s">
        <v>1398</v>
      </c>
      <c r="C133">
        <v>58</v>
      </c>
      <c r="D133">
        <v>190</v>
      </c>
      <c r="E133">
        <v>244</v>
      </c>
      <c r="F133">
        <v>51</v>
      </c>
      <c r="G133">
        <v>27</v>
      </c>
      <c r="H133">
        <v>9</v>
      </c>
      <c r="I133">
        <v>2</v>
      </c>
      <c r="J133">
        <v>13</v>
      </c>
      <c r="K133">
        <v>41</v>
      </c>
      <c r="L133">
        <v>33</v>
      </c>
      <c r="M133">
        <v>49</v>
      </c>
      <c r="N133">
        <v>8</v>
      </c>
      <c r="O133">
        <v>43</v>
      </c>
      <c r="P133">
        <v>2</v>
      </c>
      <c r="Q133">
        <v>2</v>
      </c>
      <c r="R133">
        <v>1</v>
      </c>
      <c r="S133">
        <v>5</v>
      </c>
      <c r="T133">
        <v>8</v>
      </c>
      <c r="U133">
        <v>2</v>
      </c>
      <c r="V133">
        <v>0.26800000000000002</v>
      </c>
      <c r="W133">
        <v>11579</v>
      </c>
    </row>
    <row r="134" spans="1:23" x14ac:dyDescent="0.3">
      <c r="A134" t="s">
        <v>89</v>
      </c>
      <c r="B134" t="s">
        <v>1526</v>
      </c>
      <c r="C134">
        <v>17</v>
      </c>
      <c r="D134">
        <v>41</v>
      </c>
      <c r="E134">
        <v>44</v>
      </c>
      <c r="F134">
        <v>11</v>
      </c>
      <c r="G134">
        <v>8</v>
      </c>
      <c r="H134">
        <v>1</v>
      </c>
      <c r="I134">
        <v>0</v>
      </c>
      <c r="J134">
        <v>2</v>
      </c>
      <c r="K134">
        <v>9</v>
      </c>
      <c r="L134">
        <v>5</v>
      </c>
      <c r="M134">
        <v>3</v>
      </c>
      <c r="N134">
        <v>0</v>
      </c>
      <c r="O134">
        <v>11</v>
      </c>
      <c r="P134">
        <v>0</v>
      </c>
      <c r="Q134">
        <v>0</v>
      </c>
      <c r="R134">
        <v>0</v>
      </c>
      <c r="S134">
        <v>0</v>
      </c>
      <c r="T134">
        <v>1</v>
      </c>
      <c r="U134">
        <v>0</v>
      </c>
      <c r="V134">
        <v>0.26800000000000002</v>
      </c>
      <c r="W134">
        <v>10030</v>
      </c>
    </row>
    <row r="135" spans="1:23" x14ac:dyDescent="0.3">
      <c r="A135" t="s">
        <v>11659</v>
      </c>
      <c r="B135" t="s">
        <v>1405</v>
      </c>
      <c r="C135">
        <v>30</v>
      </c>
      <c r="D135">
        <v>97</v>
      </c>
      <c r="E135">
        <v>108</v>
      </c>
      <c r="F135">
        <v>26</v>
      </c>
      <c r="G135">
        <v>12</v>
      </c>
      <c r="H135">
        <v>9</v>
      </c>
      <c r="I135">
        <v>0</v>
      </c>
      <c r="J135">
        <v>5</v>
      </c>
      <c r="K135">
        <v>19</v>
      </c>
      <c r="L135">
        <v>14</v>
      </c>
      <c r="M135">
        <v>7</v>
      </c>
      <c r="N135">
        <v>0</v>
      </c>
      <c r="O135">
        <v>34</v>
      </c>
      <c r="P135">
        <v>3</v>
      </c>
      <c r="Q135">
        <v>1</v>
      </c>
      <c r="R135">
        <v>0</v>
      </c>
      <c r="S135">
        <v>1</v>
      </c>
      <c r="T135">
        <v>1</v>
      </c>
      <c r="U135">
        <v>1</v>
      </c>
      <c r="V135">
        <v>0.26800000000000002</v>
      </c>
      <c r="W135">
        <v>14818</v>
      </c>
    </row>
    <row r="136" spans="1:23" x14ac:dyDescent="0.3">
      <c r="A136" t="s">
        <v>11471</v>
      </c>
      <c r="B136" t="s">
        <v>1376</v>
      </c>
      <c r="C136">
        <v>58</v>
      </c>
      <c r="D136">
        <v>209</v>
      </c>
      <c r="E136">
        <v>228</v>
      </c>
      <c r="F136">
        <v>56</v>
      </c>
      <c r="G136">
        <v>29</v>
      </c>
      <c r="H136">
        <v>12</v>
      </c>
      <c r="I136">
        <v>6</v>
      </c>
      <c r="J136">
        <v>9</v>
      </c>
      <c r="K136">
        <v>33</v>
      </c>
      <c r="L136">
        <v>42</v>
      </c>
      <c r="M136">
        <v>18</v>
      </c>
      <c r="N136">
        <v>2</v>
      </c>
      <c r="O136">
        <v>46</v>
      </c>
      <c r="P136">
        <v>0</v>
      </c>
      <c r="Q136">
        <v>1</v>
      </c>
      <c r="R136">
        <v>0</v>
      </c>
      <c r="S136">
        <v>2</v>
      </c>
      <c r="T136">
        <v>8</v>
      </c>
      <c r="U136">
        <v>1</v>
      </c>
      <c r="V136">
        <v>0.26800000000000002</v>
      </c>
      <c r="W136">
        <v>18345</v>
      </c>
    </row>
    <row r="137" spans="1:23" x14ac:dyDescent="0.3">
      <c r="A137" t="s">
        <v>15021</v>
      </c>
      <c r="B137" t="s">
        <v>1430</v>
      </c>
      <c r="C137">
        <v>58</v>
      </c>
      <c r="D137">
        <v>209</v>
      </c>
      <c r="E137">
        <v>233</v>
      </c>
      <c r="F137">
        <v>56</v>
      </c>
      <c r="G137">
        <v>44</v>
      </c>
      <c r="H137">
        <v>10</v>
      </c>
      <c r="I137">
        <v>0</v>
      </c>
      <c r="J137">
        <v>2</v>
      </c>
      <c r="K137">
        <v>27</v>
      </c>
      <c r="L137">
        <v>23</v>
      </c>
      <c r="M137">
        <v>18</v>
      </c>
      <c r="N137">
        <v>0</v>
      </c>
      <c r="O137">
        <v>42</v>
      </c>
      <c r="P137">
        <v>2</v>
      </c>
      <c r="Q137">
        <v>4</v>
      </c>
      <c r="R137">
        <v>0</v>
      </c>
      <c r="S137">
        <v>6</v>
      </c>
      <c r="T137">
        <v>7</v>
      </c>
      <c r="U137">
        <v>1</v>
      </c>
      <c r="V137">
        <v>0.26800000000000002</v>
      </c>
      <c r="W137">
        <v>19294</v>
      </c>
    </row>
    <row r="138" spans="1:23" x14ac:dyDescent="0.3">
      <c r="A138" t="s">
        <v>221</v>
      </c>
      <c r="B138" t="s">
        <v>20607</v>
      </c>
      <c r="C138">
        <v>55</v>
      </c>
      <c r="D138">
        <v>198</v>
      </c>
      <c r="E138">
        <v>213</v>
      </c>
      <c r="F138">
        <v>53</v>
      </c>
      <c r="G138">
        <v>29</v>
      </c>
      <c r="H138">
        <v>11</v>
      </c>
      <c r="I138">
        <v>1</v>
      </c>
      <c r="J138">
        <v>12</v>
      </c>
      <c r="K138">
        <v>30</v>
      </c>
      <c r="L138">
        <v>32</v>
      </c>
      <c r="M138">
        <v>13</v>
      </c>
      <c r="N138">
        <v>1</v>
      </c>
      <c r="O138">
        <v>36</v>
      </c>
      <c r="P138">
        <v>1</v>
      </c>
      <c r="Q138">
        <v>1</v>
      </c>
      <c r="R138">
        <v>0</v>
      </c>
      <c r="S138">
        <v>5</v>
      </c>
      <c r="T138">
        <v>1</v>
      </c>
      <c r="U138">
        <v>0</v>
      </c>
      <c r="V138">
        <v>0.26800000000000002</v>
      </c>
      <c r="W138">
        <v>5827</v>
      </c>
    </row>
    <row r="139" spans="1:23" x14ac:dyDescent="0.3">
      <c r="A139" t="s">
        <v>10434</v>
      </c>
      <c r="B139" t="s">
        <v>1372</v>
      </c>
      <c r="C139">
        <v>39</v>
      </c>
      <c r="D139">
        <v>131</v>
      </c>
      <c r="E139">
        <v>160</v>
      </c>
      <c r="F139">
        <v>35</v>
      </c>
      <c r="G139">
        <v>20</v>
      </c>
      <c r="H139">
        <v>6</v>
      </c>
      <c r="I139">
        <v>1</v>
      </c>
      <c r="J139">
        <v>8</v>
      </c>
      <c r="K139">
        <v>24</v>
      </c>
      <c r="L139">
        <v>26</v>
      </c>
      <c r="M139">
        <v>25</v>
      </c>
      <c r="N139">
        <v>0</v>
      </c>
      <c r="O139">
        <v>44</v>
      </c>
      <c r="P139">
        <v>3</v>
      </c>
      <c r="Q139">
        <v>1</v>
      </c>
      <c r="R139">
        <v>0</v>
      </c>
      <c r="S139">
        <v>5</v>
      </c>
      <c r="T139">
        <v>3</v>
      </c>
      <c r="U139">
        <v>0</v>
      </c>
      <c r="V139">
        <v>0.26700000000000002</v>
      </c>
      <c r="W139">
        <v>15983</v>
      </c>
    </row>
    <row r="140" spans="1:23" x14ac:dyDescent="0.3">
      <c r="A140" t="s">
        <v>564</v>
      </c>
      <c r="B140" t="s">
        <v>20628</v>
      </c>
      <c r="C140">
        <v>16</v>
      </c>
      <c r="D140">
        <v>60</v>
      </c>
      <c r="E140">
        <v>63</v>
      </c>
      <c r="F140">
        <v>16</v>
      </c>
      <c r="G140">
        <v>10</v>
      </c>
      <c r="H140">
        <v>3</v>
      </c>
      <c r="I140">
        <v>1</v>
      </c>
      <c r="J140">
        <v>2</v>
      </c>
      <c r="K140">
        <v>9</v>
      </c>
      <c r="L140">
        <v>4</v>
      </c>
      <c r="M140">
        <v>3</v>
      </c>
      <c r="N140">
        <v>0</v>
      </c>
      <c r="O140">
        <v>13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0.26700000000000002</v>
      </c>
      <c r="W140">
        <v>4579</v>
      </c>
    </row>
    <row r="141" spans="1:23" x14ac:dyDescent="0.3">
      <c r="A141" t="s">
        <v>17154</v>
      </c>
      <c r="B141" t="s">
        <v>1426</v>
      </c>
      <c r="C141">
        <v>27</v>
      </c>
      <c r="D141">
        <v>60</v>
      </c>
      <c r="E141">
        <v>66</v>
      </c>
      <c r="F141">
        <v>16</v>
      </c>
      <c r="G141">
        <v>12</v>
      </c>
      <c r="H141">
        <v>4</v>
      </c>
      <c r="I141">
        <v>0</v>
      </c>
      <c r="J141">
        <v>0</v>
      </c>
      <c r="K141">
        <v>10</v>
      </c>
      <c r="L141">
        <v>6</v>
      </c>
      <c r="M141">
        <v>4</v>
      </c>
      <c r="N141">
        <v>0</v>
      </c>
      <c r="O141">
        <v>16</v>
      </c>
      <c r="P141">
        <v>0</v>
      </c>
      <c r="Q141">
        <v>1</v>
      </c>
      <c r="R141">
        <v>1</v>
      </c>
      <c r="S141">
        <v>1</v>
      </c>
      <c r="T141">
        <v>1</v>
      </c>
      <c r="U141">
        <v>0</v>
      </c>
      <c r="V141">
        <v>0.26700000000000002</v>
      </c>
      <c r="W141">
        <v>19997</v>
      </c>
    </row>
    <row r="142" spans="1:23" x14ac:dyDescent="0.3">
      <c r="A142" t="s">
        <v>8334</v>
      </c>
      <c r="B142" t="s">
        <v>1531</v>
      </c>
      <c r="C142">
        <v>57</v>
      </c>
      <c r="D142">
        <v>199</v>
      </c>
      <c r="E142">
        <v>217</v>
      </c>
      <c r="F142">
        <v>53</v>
      </c>
      <c r="G142">
        <v>37</v>
      </c>
      <c r="H142">
        <v>10</v>
      </c>
      <c r="I142">
        <v>1</v>
      </c>
      <c r="J142">
        <v>5</v>
      </c>
      <c r="K142">
        <v>29</v>
      </c>
      <c r="L142">
        <v>29</v>
      </c>
      <c r="M142">
        <v>18</v>
      </c>
      <c r="N142">
        <v>0</v>
      </c>
      <c r="O142">
        <v>46</v>
      </c>
      <c r="P142">
        <v>0</v>
      </c>
      <c r="Q142">
        <v>0</v>
      </c>
      <c r="R142">
        <v>0</v>
      </c>
      <c r="S142">
        <v>3</v>
      </c>
      <c r="T142">
        <v>4</v>
      </c>
      <c r="U142">
        <v>0</v>
      </c>
      <c r="V142">
        <v>0.26600000000000001</v>
      </c>
      <c r="W142">
        <v>12147</v>
      </c>
    </row>
    <row r="143" spans="1:23" x14ac:dyDescent="0.3">
      <c r="A143" t="s">
        <v>8915</v>
      </c>
      <c r="B143" t="s">
        <v>1398</v>
      </c>
      <c r="C143">
        <v>47</v>
      </c>
      <c r="D143">
        <v>173</v>
      </c>
      <c r="E143">
        <v>195</v>
      </c>
      <c r="F143">
        <v>46</v>
      </c>
      <c r="G143">
        <v>29</v>
      </c>
      <c r="H143">
        <v>6</v>
      </c>
      <c r="I143">
        <v>0</v>
      </c>
      <c r="J143">
        <v>11</v>
      </c>
      <c r="K143">
        <v>33</v>
      </c>
      <c r="L143">
        <v>32</v>
      </c>
      <c r="M143">
        <v>16</v>
      </c>
      <c r="N143">
        <v>0</v>
      </c>
      <c r="O143">
        <v>48</v>
      </c>
      <c r="P143">
        <v>6</v>
      </c>
      <c r="Q143">
        <v>0</v>
      </c>
      <c r="R143">
        <v>0</v>
      </c>
      <c r="S143">
        <v>3</v>
      </c>
      <c r="T143">
        <v>4</v>
      </c>
      <c r="U143">
        <v>1</v>
      </c>
      <c r="V143">
        <v>0.26600000000000001</v>
      </c>
      <c r="W143">
        <v>11739</v>
      </c>
    </row>
    <row r="144" spans="1:23" x14ac:dyDescent="0.3">
      <c r="A144" t="s">
        <v>458</v>
      </c>
      <c r="B144" t="s">
        <v>1398</v>
      </c>
      <c r="C144">
        <v>54</v>
      </c>
      <c r="D144">
        <v>192</v>
      </c>
      <c r="E144">
        <v>217</v>
      </c>
      <c r="F144">
        <v>51</v>
      </c>
      <c r="G144">
        <v>37</v>
      </c>
      <c r="H144">
        <v>5</v>
      </c>
      <c r="I144">
        <v>2</v>
      </c>
      <c r="J144">
        <v>7</v>
      </c>
      <c r="K144">
        <v>28</v>
      </c>
      <c r="L144">
        <v>25</v>
      </c>
      <c r="M144">
        <v>23</v>
      </c>
      <c r="N144">
        <v>2</v>
      </c>
      <c r="O144">
        <v>45</v>
      </c>
      <c r="P144">
        <v>1</v>
      </c>
      <c r="Q144">
        <v>0</v>
      </c>
      <c r="R144">
        <v>1</v>
      </c>
      <c r="S144">
        <v>6</v>
      </c>
      <c r="T144">
        <v>2</v>
      </c>
      <c r="U144">
        <v>2</v>
      </c>
      <c r="V144">
        <v>0.26600000000000001</v>
      </c>
      <c r="W144">
        <v>5933</v>
      </c>
    </row>
    <row r="145" spans="1:23" x14ac:dyDescent="0.3">
      <c r="A145" t="s">
        <v>14309</v>
      </c>
      <c r="B145" t="s">
        <v>1446</v>
      </c>
      <c r="C145">
        <v>32</v>
      </c>
      <c r="D145">
        <v>64</v>
      </c>
      <c r="E145">
        <v>70</v>
      </c>
      <c r="F145">
        <v>17</v>
      </c>
      <c r="G145">
        <v>14</v>
      </c>
      <c r="H145">
        <v>3</v>
      </c>
      <c r="I145">
        <v>0</v>
      </c>
      <c r="J145">
        <v>0</v>
      </c>
      <c r="K145">
        <v>4</v>
      </c>
      <c r="L145">
        <v>4</v>
      </c>
      <c r="M145">
        <v>5</v>
      </c>
      <c r="N145">
        <v>0</v>
      </c>
      <c r="O145">
        <v>13</v>
      </c>
      <c r="P145">
        <v>1</v>
      </c>
      <c r="Q145">
        <v>0</v>
      </c>
      <c r="R145">
        <v>0</v>
      </c>
      <c r="S145">
        <v>0</v>
      </c>
      <c r="T145">
        <v>1</v>
      </c>
      <c r="U145">
        <v>0</v>
      </c>
      <c r="V145">
        <v>0.26600000000000001</v>
      </c>
      <c r="W145">
        <v>14813</v>
      </c>
    </row>
    <row r="146" spans="1:23" x14ac:dyDescent="0.3">
      <c r="A146" t="s">
        <v>611</v>
      </c>
      <c r="B146" t="s">
        <v>1481</v>
      </c>
      <c r="C146">
        <v>50</v>
      </c>
      <c r="D146">
        <v>147</v>
      </c>
      <c r="E146">
        <v>181</v>
      </c>
      <c r="F146">
        <v>39</v>
      </c>
      <c r="G146">
        <v>25</v>
      </c>
      <c r="H146">
        <v>6</v>
      </c>
      <c r="I146">
        <v>2</v>
      </c>
      <c r="J146">
        <v>6</v>
      </c>
      <c r="K146">
        <v>20</v>
      </c>
      <c r="L146">
        <v>22</v>
      </c>
      <c r="M146">
        <v>30</v>
      </c>
      <c r="N146">
        <v>1</v>
      </c>
      <c r="O146">
        <v>37</v>
      </c>
      <c r="P146">
        <v>2</v>
      </c>
      <c r="Q146">
        <v>2</v>
      </c>
      <c r="R146">
        <v>0</v>
      </c>
      <c r="S146">
        <v>1</v>
      </c>
      <c r="T146">
        <v>2</v>
      </c>
      <c r="U146">
        <v>0</v>
      </c>
      <c r="V146">
        <v>0.26500000000000001</v>
      </c>
      <c r="W146">
        <v>4940</v>
      </c>
    </row>
    <row r="147" spans="1:23" x14ac:dyDescent="0.3">
      <c r="A147" t="s">
        <v>443</v>
      </c>
      <c r="B147" t="s">
        <v>1395</v>
      </c>
      <c r="C147">
        <v>53</v>
      </c>
      <c r="D147">
        <v>181</v>
      </c>
      <c r="E147">
        <v>208</v>
      </c>
      <c r="F147">
        <v>48</v>
      </c>
      <c r="G147">
        <v>41</v>
      </c>
      <c r="H147">
        <v>4</v>
      </c>
      <c r="I147">
        <v>2</v>
      </c>
      <c r="J147">
        <v>1</v>
      </c>
      <c r="K147">
        <v>26</v>
      </c>
      <c r="L147">
        <v>16</v>
      </c>
      <c r="M147">
        <v>20</v>
      </c>
      <c r="N147">
        <v>1</v>
      </c>
      <c r="O147">
        <v>30</v>
      </c>
      <c r="P147">
        <v>4</v>
      </c>
      <c r="Q147">
        <v>1</v>
      </c>
      <c r="R147">
        <v>2</v>
      </c>
      <c r="S147">
        <v>1</v>
      </c>
      <c r="T147">
        <v>5</v>
      </c>
      <c r="U147">
        <v>2</v>
      </c>
      <c r="V147">
        <v>0.26500000000000001</v>
      </c>
      <c r="W147">
        <v>12532</v>
      </c>
    </row>
    <row r="148" spans="1:23" x14ac:dyDescent="0.3">
      <c r="A148" t="s">
        <v>509</v>
      </c>
      <c r="B148" t="s">
        <v>22144</v>
      </c>
      <c r="C148">
        <v>42</v>
      </c>
      <c r="D148">
        <v>136</v>
      </c>
      <c r="E148">
        <v>152</v>
      </c>
      <c r="F148">
        <v>36</v>
      </c>
      <c r="G148">
        <v>17</v>
      </c>
      <c r="H148">
        <v>9</v>
      </c>
      <c r="I148">
        <v>0</v>
      </c>
      <c r="J148">
        <v>10</v>
      </c>
      <c r="K148">
        <v>22</v>
      </c>
      <c r="L148">
        <v>29</v>
      </c>
      <c r="M148">
        <v>15</v>
      </c>
      <c r="N148">
        <v>2</v>
      </c>
      <c r="O148">
        <v>32</v>
      </c>
      <c r="P148">
        <v>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0.26500000000000001</v>
      </c>
      <c r="W148">
        <v>3086</v>
      </c>
    </row>
    <row r="149" spans="1:23" x14ac:dyDescent="0.3">
      <c r="A149" t="s">
        <v>129</v>
      </c>
      <c r="B149" t="s">
        <v>1376</v>
      </c>
      <c r="C149">
        <v>51</v>
      </c>
      <c r="D149">
        <v>189</v>
      </c>
      <c r="E149">
        <v>222</v>
      </c>
      <c r="F149">
        <v>50</v>
      </c>
      <c r="G149">
        <v>28</v>
      </c>
      <c r="H149">
        <v>6</v>
      </c>
      <c r="I149">
        <v>2</v>
      </c>
      <c r="J149">
        <v>14</v>
      </c>
      <c r="K149">
        <v>37</v>
      </c>
      <c r="L149">
        <v>32</v>
      </c>
      <c r="M149">
        <v>24</v>
      </c>
      <c r="N149">
        <v>0</v>
      </c>
      <c r="O149">
        <v>38</v>
      </c>
      <c r="P149">
        <v>5</v>
      </c>
      <c r="Q149">
        <v>2</v>
      </c>
      <c r="R149">
        <v>0</v>
      </c>
      <c r="S149">
        <v>3</v>
      </c>
      <c r="T149">
        <v>1</v>
      </c>
      <c r="U149">
        <v>2</v>
      </c>
      <c r="V149">
        <v>0.26500000000000001</v>
      </c>
      <c r="W149">
        <v>12856</v>
      </c>
    </row>
    <row r="150" spans="1:23" x14ac:dyDescent="0.3">
      <c r="A150" t="s">
        <v>1280</v>
      </c>
      <c r="B150" t="s">
        <v>1376</v>
      </c>
      <c r="C150">
        <v>58</v>
      </c>
      <c r="D150">
        <v>201</v>
      </c>
      <c r="E150">
        <v>221</v>
      </c>
      <c r="F150">
        <v>53</v>
      </c>
      <c r="G150">
        <v>39</v>
      </c>
      <c r="H150">
        <v>9</v>
      </c>
      <c r="I150">
        <v>0</v>
      </c>
      <c r="J150">
        <v>5</v>
      </c>
      <c r="K150">
        <v>22</v>
      </c>
      <c r="L150">
        <v>25</v>
      </c>
      <c r="M150">
        <v>16</v>
      </c>
      <c r="N150">
        <v>2</v>
      </c>
      <c r="O150">
        <v>49</v>
      </c>
      <c r="P150">
        <v>3</v>
      </c>
      <c r="Q150">
        <v>1</v>
      </c>
      <c r="R150">
        <v>0</v>
      </c>
      <c r="S150">
        <v>4</v>
      </c>
      <c r="T150">
        <v>0</v>
      </c>
      <c r="U150">
        <v>0</v>
      </c>
      <c r="V150">
        <v>0.26400000000000001</v>
      </c>
      <c r="W150">
        <v>14162</v>
      </c>
    </row>
    <row r="151" spans="1:23" x14ac:dyDescent="0.3">
      <c r="A151" t="s">
        <v>11578</v>
      </c>
      <c r="B151" t="s">
        <v>1389</v>
      </c>
      <c r="C151">
        <v>57</v>
      </c>
      <c r="D151">
        <v>232</v>
      </c>
      <c r="E151">
        <v>248</v>
      </c>
      <c r="F151">
        <v>61</v>
      </c>
      <c r="G151">
        <v>33</v>
      </c>
      <c r="H151">
        <v>16</v>
      </c>
      <c r="I151">
        <v>1</v>
      </c>
      <c r="J151">
        <v>11</v>
      </c>
      <c r="K151">
        <v>32</v>
      </c>
      <c r="L151">
        <v>43</v>
      </c>
      <c r="M151">
        <v>13</v>
      </c>
      <c r="N151">
        <v>0</v>
      </c>
      <c r="O151">
        <v>67</v>
      </c>
      <c r="P151">
        <v>3</v>
      </c>
      <c r="Q151">
        <v>0</v>
      </c>
      <c r="R151">
        <v>0</v>
      </c>
      <c r="S151">
        <v>8</v>
      </c>
      <c r="T151">
        <v>0</v>
      </c>
      <c r="U151">
        <v>0</v>
      </c>
      <c r="V151">
        <v>0.26300000000000001</v>
      </c>
      <c r="W151">
        <v>17350</v>
      </c>
    </row>
    <row r="152" spans="1:23" x14ac:dyDescent="0.3">
      <c r="A152" t="s">
        <v>15439</v>
      </c>
      <c r="B152" t="s">
        <v>1509</v>
      </c>
      <c r="C152">
        <v>49</v>
      </c>
      <c r="D152">
        <v>118</v>
      </c>
      <c r="E152">
        <v>132</v>
      </c>
      <c r="F152">
        <v>31</v>
      </c>
      <c r="G152">
        <v>23</v>
      </c>
      <c r="H152">
        <v>3</v>
      </c>
      <c r="I152">
        <v>2</v>
      </c>
      <c r="J152">
        <v>3</v>
      </c>
      <c r="K152">
        <v>22</v>
      </c>
      <c r="L152">
        <v>12</v>
      </c>
      <c r="M152">
        <v>7</v>
      </c>
      <c r="N152">
        <v>0</v>
      </c>
      <c r="O152">
        <v>28</v>
      </c>
      <c r="P152">
        <v>6</v>
      </c>
      <c r="Q152">
        <v>1</v>
      </c>
      <c r="R152">
        <v>0</v>
      </c>
      <c r="S152">
        <v>0</v>
      </c>
      <c r="T152">
        <v>8</v>
      </c>
      <c r="U152">
        <v>1</v>
      </c>
      <c r="V152">
        <v>0.26300000000000001</v>
      </c>
      <c r="W152">
        <v>19950</v>
      </c>
    </row>
    <row r="153" spans="1:23" x14ac:dyDescent="0.3">
      <c r="A153" t="s">
        <v>17138</v>
      </c>
      <c r="B153" t="s">
        <v>1389</v>
      </c>
      <c r="C153">
        <v>23</v>
      </c>
      <c r="D153">
        <v>80</v>
      </c>
      <c r="E153">
        <v>92</v>
      </c>
      <c r="F153">
        <v>21</v>
      </c>
      <c r="G153">
        <v>10</v>
      </c>
      <c r="H153">
        <v>3</v>
      </c>
      <c r="I153">
        <v>0</v>
      </c>
      <c r="J153">
        <v>8</v>
      </c>
      <c r="K153">
        <v>13</v>
      </c>
      <c r="L153">
        <v>16</v>
      </c>
      <c r="M153">
        <v>10</v>
      </c>
      <c r="N153">
        <v>0</v>
      </c>
      <c r="O153">
        <v>39</v>
      </c>
      <c r="P153">
        <v>2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0.26300000000000001</v>
      </c>
      <c r="W153">
        <v>19966</v>
      </c>
    </row>
    <row r="154" spans="1:23" x14ac:dyDescent="0.3">
      <c r="A154" t="s">
        <v>14340</v>
      </c>
      <c r="B154" t="s">
        <v>1426</v>
      </c>
      <c r="C154">
        <v>60</v>
      </c>
      <c r="D154">
        <v>221</v>
      </c>
      <c r="E154">
        <v>243</v>
      </c>
      <c r="F154">
        <v>58</v>
      </c>
      <c r="G154">
        <v>34</v>
      </c>
      <c r="H154">
        <v>13</v>
      </c>
      <c r="I154">
        <v>2</v>
      </c>
      <c r="J154">
        <v>9</v>
      </c>
      <c r="K154">
        <v>34</v>
      </c>
      <c r="L154">
        <v>33</v>
      </c>
      <c r="M154">
        <v>20</v>
      </c>
      <c r="N154">
        <v>1</v>
      </c>
      <c r="O154">
        <v>38</v>
      </c>
      <c r="P154">
        <v>2</v>
      </c>
      <c r="Q154">
        <v>0</v>
      </c>
      <c r="R154">
        <v>0</v>
      </c>
      <c r="S154">
        <v>6</v>
      </c>
      <c r="T154">
        <v>1</v>
      </c>
      <c r="U154">
        <v>0</v>
      </c>
      <c r="V154">
        <v>0.26200000000000001</v>
      </c>
      <c r="W154">
        <v>19611</v>
      </c>
    </row>
    <row r="155" spans="1:23" x14ac:dyDescent="0.3">
      <c r="A155" t="s">
        <v>12763</v>
      </c>
      <c r="B155" t="s">
        <v>1392</v>
      </c>
      <c r="C155">
        <v>58</v>
      </c>
      <c r="D155">
        <v>206</v>
      </c>
      <c r="E155">
        <v>242</v>
      </c>
      <c r="F155">
        <v>54</v>
      </c>
      <c r="G155">
        <v>40</v>
      </c>
      <c r="H155">
        <v>3</v>
      </c>
      <c r="I155">
        <v>0</v>
      </c>
      <c r="J155">
        <v>11</v>
      </c>
      <c r="K155">
        <v>37</v>
      </c>
      <c r="L155">
        <v>28</v>
      </c>
      <c r="M155">
        <v>34</v>
      </c>
      <c r="N155">
        <v>0</v>
      </c>
      <c r="O155">
        <v>71</v>
      </c>
      <c r="P155">
        <v>0</v>
      </c>
      <c r="Q155">
        <v>2</v>
      </c>
      <c r="R155">
        <v>0</v>
      </c>
      <c r="S155">
        <v>5</v>
      </c>
      <c r="T155">
        <v>5</v>
      </c>
      <c r="U155">
        <v>1</v>
      </c>
      <c r="V155">
        <v>0.26200000000000001</v>
      </c>
      <c r="W155">
        <v>19508</v>
      </c>
    </row>
    <row r="156" spans="1:23" x14ac:dyDescent="0.3">
      <c r="A156" t="s">
        <v>570</v>
      </c>
      <c r="B156" t="s">
        <v>1395</v>
      </c>
      <c r="C156">
        <v>42</v>
      </c>
      <c r="D156">
        <v>145</v>
      </c>
      <c r="E156">
        <v>156</v>
      </c>
      <c r="F156">
        <v>38</v>
      </c>
      <c r="G156">
        <v>32</v>
      </c>
      <c r="H156">
        <v>2</v>
      </c>
      <c r="I156">
        <v>0</v>
      </c>
      <c r="J156">
        <v>4</v>
      </c>
      <c r="K156">
        <v>12</v>
      </c>
      <c r="L156">
        <v>16</v>
      </c>
      <c r="M156">
        <v>6</v>
      </c>
      <c r="N156">
        <v>0</v>
      </c>
      <c r="O156">
        <v>21</v>
      </c>
      <c r="P156">
        <v>3</v>
      </c>
      <c r="Q156">
        <v>1</v>
      </c>
      <c r="R156">
        <v>1</v>
      </c>
      <c r="S156">
        <v>7</v>
      </c>
      <c r="T156">
        <v>0</v>
      </c>
      <c r="U156">
        <v>0</v>
      </c>
      <c r="V156">
        <v>0.26200000000000001</v>
      </c>
      <c r="W156">
        <v>7007</v>
      </c>
    </row>
    <row r="157" spans="1:23" x14ac:dyDescent="0.3">
      <c r="A157" t="s">
        <v>14338</v>
      </c>
      <c r="B157" t="s">
        <v>1449</v>
      </c>
      <c r="C157">
        <v>37</v>
      </c>
      <c r="D157">
        <v>153</v>
      </c>
      <c r="E157">
        <v>165</v>
      </c>
      <c r="F157">
        <v>40</v>
      </c>
      <c r="G157">
        <v>15</v>
      </c>
      <c r="H157">
        <v>13</v>
      </c>
      <c r="I157">
        <v>1</v>
      </c>
      <c r="J157">
        <v>11</v>
      </c>
      <c r="K157">
        <v>24</v>
      </c>
      <c r="L157">
        <v>32</v>
      </c>
      <c r="M157">
        <v>10</v>
      </c>
      <c r="N157">
        <v>3</v>
      </c>
      <c r="O157">
        <v>25</v>
      </c>
      <c r="P157">
        <v>2</v>
      </c>
      <c r="Q157">
        <v>0</v>
      </c>
      <c r="R157">
        <v>0</v>
      </c>
      <c r="S157">
        <v>2</v>
      </c>
      <c r="T157">
        <v>0</v>
      </c>
      <c r="U157">
        <v>1</v>
      </c>
      <c r="V157">
        <v>0.26100000000000001</v>
      </c>
      <c r="W157">
        <v>14551</v>
      </c>
    </row>
    <row r="158" spans="1:23" x14ac:dyDescent="0.3">
      <c r="A158" t="s">
        <v>11705</v>
      </c>
      <c r="B158" t="s">
        <v>1437</v>
      </c>
      <c r="C158">
        <v>59</v>
      </c>
      <c r="D158">
        <v>173</v>
      </c>
      <c r="E158">
        <v>189</v>
      </c>
      <c r="F158">
        <v>45</v>
      </c>
      <c r="G158">
        <v>29</v>
      </c>
      <c r="H158">
        <v>10</v>
      </c>
      <c r="I158">
        <v>1</v>
      </c>
      <c r="J158">
        <v>5</v>
      </c>
      <c r="K158">
        <v>22</v>
      </c>
      <c r="L158">
        <v>20</v>
      </c>
      <c r="M158">
        <v>14</v>
      </c>
      <c r="N158">
        <v>0</v>
      </c>
      <c r="O158">
        <v>32</v>
      </c>
      <c r="P158">
        <v>1</v>
      </c>
      <c r="Q158">
        <v>1</v>
      </c>
      <c r="R158">
        <v>0</v>
      </c>
      <c r="S158">
        <v>10</v>
      </c>
      <c r="T158">
        <v>2</v>
      </c>
      <c r="U158">
        <v>0</v>
      </c>
      <c r="V158">
        <v>0.26</v>
      </c>
      <c r="W158">
        <v>13185</v>
      </c>
    </row>
    <row r="159" spans="1:23" x14ac:dyDescent="0.3">
      <c r="A159" t="s">
        <v>17181</v>
      </c>
      <c r="B159" t="s">
        <v>1392</v>
      </c>
      <c r="C159">
        <v>13</v>
      </c>
      <c r="D159">
        <v>50</v>
      </c>
      <c r="E159">
        <v>54</v>
      </c>
      <c r="F159">
        <v>13</v>
      </c>
      <c r="G159">
        <v>8</v>
      </c>
      <c r="H159">
        <v>4</v>
      </c>
      <c r="I159">
        <v>0</v>
      </c>
      <c r="J159">
        <v>1</v>
      </c>
      <c r="K159">
        <v>7</v>
      </c>
      <c r="L159">
        <v>6</v>
      </c>
      <c r="M159">
        <v>4</v>
      </c>
      <c r="N159">
        <v>0</v>
      </c>
      <c r="O159">
        <v>16</v>
      </c>
      <c r="P159">
        <v>0</v>
      </c>
      <c r="Q159">
        <v>0</v>
      </c>
      <c r="R159">
        <v>0</v>
      </c>
      <c r="S159">
        <v>0</v>
      </c>
      <c r="T159">
        <v>4</v>
      </c>
      <c r="U159">
        <v>0</v>
      </c>
      <c r="V159">
        <v>0.26</v>
      </c>
      <c r="W159">
        <v>18054</v>
      </c>
    </row>
    <row r="160" spans="1:23" x14ac:dyDescent="0.3">
      <c r="A160" t="s">
        <v>11485</v>
      </c>
      <c r="B160" t="s">
        <v>20563</v>
      </c>
      <c r="C160">
        <v>54</v>
      </c>
      <c r="D160">
        <v>185</v>
      </c>
      <c r="E160">
        <v>205</v>
      </c>
      <c r="F160">
        <v>48</v>
      </c>
      <c r="G160">
        <v>24</v>
      </c>
      <c r="H160">
        <v>15</v>
      </c>
      <c r="I160">
        <v>1</v>
      </c>
      <c r="J160">
        <v>8</v>
      </c>
      <c r="K160">
        <v>29</v>
      </c>
      <c r="L160">
        <v>23</v>
      </c>
      <c r="M160">
        <v>20</v>
      </c>
      <c r="N160">
        <v>0</v>
      </c>
      <c r="O160">
        <v>74</v>
      </c>
      <c r="P160">
        <v>0</v>
      </c>
      <c r="Q160">
        <v>0</v>
      </c>
      <c r="R160">
        <v>0</v>
      </c>
      <c r="S160">
        <v>4</v>
      </c>
      <c r="T160">
        <v>2</v>
      </c>
      <c r="U160">
        <v>1</v>
      </c>
      <c r="V160">
        <v>0.25900000000000001</v>
      </c>
      <c r="W160">
        <v>15986</v>
      </c>
    </row>
    <row r="161" spans="1:23" x14ac:dyDescent="0.3">
      <c r="A161" t="s">
        <v>14676</v>
      </c>
      <c r="B161" t="s">
        <v>1426</v>
      </c>
      <c r="C161">
        <v>13</v>
      </c>
      <c r="D161">
        <v>27</v>
      </c>
      <c r="E161">
        <v>34</v>
      </c>
      <c r="F161">
        <v>7</v>
      </c>
      <c r="G161">
        <v>4</v>
      </c>
      <c r="H161">
        <v>2</v>
      </c>
      <c r="I161">
        <v>0</v>
      </c>
      <c r="J161">
        <v>1</v>
      </c>
      <c r="K161">
        <v>4</v>
      </c>
      <c r="L161">
        <v>6</v>
      </c>
      <c r="M161">
        <v>3</v>
      </c>
      <c r="N161">
        <v>0</v>
      </c>
      <c r="O161">
        <v>11</v>
      </c>
      <c r="P161">
        <v>2</v>
      </c>
      <c r="Q161">
        <v>1</v>
      </c>
      <c r="R161">
        <v>0</v>
      </c>
      <c r="S161">
        <v>1</v>
      </c>
      <c r="T161">
        <v>1</v>
      </c>
      <c r="U161">
        <v>0</v>
      </c>
      <c r="V161">
        <v>0.25900000000000001</v>
      </c>
      <c r="W161">
        <v>15104</v>
      </c>
    </row>
    <row r="162" spans="1:23" x14ac:dyDescent="0.3">
      <c r="A162" t="s">
        <v>8734</v>
      </c>
      <c r="B162" t="s">
        <v>1402</v>
      </c>
      <c r="C162">
        <v>60</v>
      </c>
      <c r="D162">
        <v>236</v>
      </c>
      <c r="E162">
        <v>266</v>
      </c>
      <c r="F162">
        <v>61</v>
      </c>
      <c r="G162">
        <v>40</v>
      </c>
      <c r="H162">
        <v>13</v>
      </c>
      <c r="I162">
        <v>0</v>
      </c>
      <c r="J162">
        <v>8</v>
      </c>
      <c r="K162">
        <v>30</v>
      </c>
      <c r="L162">
        <v>27</v>
      </c>
      <c r="M162">
        <v>24</v>
      </c>
      <c r="N162">
        <v>2</v>
      </c>
      <c r="O162">
        <v>41</v>
      </c>
      <c r="P162">
        <v>4</v>
      </c>
      <c r="Q162">
        <v>2</v>
      </c>
      <c r="R162">
        <v>0</v>
      </c>
      <c r="S162">
        <v>8</v>
      </c>
      <c r="T162">
        <v>6</v>
      </c>
      <c r="U162">
        <v>2</v>
      </c>
      <c r="V162">
        <v>0.25800000000000001</v>
      </c>
      <c r="W162">
        <v>12916</v>
      </c>
    </row>
    <row r="163" spans="1:23" x14ac:dyDescent="0.3">
      <c r="A163" t="s">
        <v>11509</v>
      </c>
      <c r="B163" t="s">
        <v>1565</v>
      </c>
      <c r="C163">
        <v>55</v>
      </c>
      <c r="D163">
        <v>209</v>
      </c>
      <c r="E163">
        <v>226</v>
      </c>
      <c r="F163">
        <v>54</v>
      </c>
      <c r="G163">
        <v>42</v>
      </c>
      <c r="H163">
        <v>8</v>
      </c>
      <c r="I163">
        <v>0</v>
      </c>
      <c r="J163">
        <v>4</v>
      </c>
      <c r="K163">
        <v>22</v>
      </c>
      <c r="L163">
        <v>19</v>
      </c>
      <c r="M163">
        <v>13</v>
      </c>
      <c r="N163">
        <v>0</v>
      </c>
      <c r="O163">
        <v>35</v>
      </c>
      <c r="P163">
        <v>1</v>
      </c>
      <c r="Q163">
        <v>1</v>
      </c>
      <c r="R163">
        <v>2</v>
      </c>
      <c r="S163">
        <v>7</v>
      </c>
      <c r="T163">
        <v>4</v>
      </c>
      <c r="U163">
        <v>2</v>
      </c>
      <c r="V163">
        <v>0.25800000000000001</v>
      </c>
      <c r="W163">
        <v>13152</v>
      </c>
    </row>
    <row r="164" spans="1:23" x14ac:dyDescent="0.3">
      <c r="A164" t="s">
        <v>15626</v>
      </c>
      <c r="B164" t="s">
        <v>1413</v>
      </c>
      <c r="C164">
        <v>39</v>
      </c>
      <c r="D164">
        <v>120</v>
      </c>
      <c r="E164">
        <v>149</v>
      </c>
      <c r="F164">
        <v>31</v>
      </c>
      <c r="G164">
        <v>24</v>
      </c>
      <c r="H164">
        <v>5</v>
      </c>
      <c r="I164">
        <v>0</v>
      </c>
      <c r="J164">
        <v>2</v>
      </c>
      <c r="K164">
        <v>21</v>
      </c>
      <c r="L164">
        <v>14</v>
      </c>
      <c r="M164">
        <v>23</v>
      </c>
      <c r="N164">
        <v>0</v>
      </c>
      <c r="O164">
        <v>37</v>
      </c>
      <c r="P164">
        <v>3</v>
      </c>
      <c r="Q164">
        <v>1</v>
      </c>
      <c r="R164">
        <v>2</v>
      </c>
      <c r="S164">
        <v>1</v>
      </c>
      <c r="T164">
        <v>9</v>
      </c>
      <c r="U164">
        <v>2</v>
      </c>
      <c r="V164">
        <v>0.25800000000000001</v>
      </c>
      <c r="W164">
        <v>12037</v>
      </c>
    </row>
    <row r="165" spans="1:23" x14ac:dyDescent="0.3">
      <c r="A165" t="s">
        <v>11622</v>
      </c>
      <c r="B165" t="s">
        <v>20563</v>
      </c>
      <c r="C165">
        <v>17</v>
      </c>
      <c r="D165">
        <v>31</v>
      </c>
      <c r="E165">
        <v>38</v>
      </c>
      <c r="F165">
        <v>8</v>
      </c>
      <c r="G165">
        <v>4</v>
      </c>
      <c r="H165">
        <v>3</v>
      </c>
      <c r="I165">
        <v>0</v>
      </c>
      <c r="J165">
        <v>1</v>
      </c>
      <c r="K165">
        <v>3</v>
      </c>
      <c r="L165">
        <v>8</v>
      </c>
      <c r="M165">
        <v>5</v>
      </c>
      <c r="N165">
        <v>0</v>
      </c>
      <c r="O165">
        <v>11</v>
      </c>
      <c r="P165">
        <v>1</v>
      </c>
      <c r="Q165">
        <v>0</v>
      </c>
      <c r="R165">
        <v>0</v>
      </c>
      <c r="S165">
        <v>1</v>
      </c>
      <c r="T165">
        <v>0</v>
      </c>
      <c r="U165">
        <v>0</v>
      </c>
      <c r="V165">
        <v>0.25800000000000001</v>
      </c>
      <c r="W165">
        <v>12284</v>
      </c>
    </row>
    <row r="166" spans="1:23" x14ac:dyDescent="0.3">
      <c r="A166" t="s">
        <v>483</v>
      </c>
      <c r="B166" t="s">
        <v>1413</v>
      </c>
      <c r="C166">
        <v>52</v>
      </c>
      <c r="D166">
        <v>194</v>
      </c>
      <c r="E166">
        <v>210</v>
      </c>
      <c r="F166">
        <v>50</v>
      </c>
      <c r="G166">
        <v>37</v>
      </c>
      <c r="H166">
        <v>5</v>
      </c>
      <c r="I166">
        <v>1</v>
      </c>
      <c r="J166">
        <v>7</v>
      </c>
      <c r="K166">
        <v>25</v>
      </c>
      <c r="L166">
        <v>17</v>
      </c>
      <c r="M166">
        <v>15</v>
      </c>
      <c r="N166">
        <v>1</v>
      </c>
      <c r="O166">
        <v>35</v>
      </c>
      <c r="P166">
        <v>0</v>
      </c>
      <c r="Q166">
        <v>0</v>
      </c>
      <c r="R166">
        <v>0</v>
      </c>
      <c r="S166">
        <v>5</v>
      </c>
      <c r="T166">
        <v>1</v>
      </c>
      <c r="U166">
        <v>1</v>
      </c>
      <c r="V166">
        <v>0.25800000000000001</v>
      </c>
      <c r="W166">
        <v>10762</v>
      </c>
    </row>
    <row r="167" spans="1:23" x14ac:dyDescent="0.3">
      <c r="A167" t="s">
        <v>11673</v>
      </c>
      <c r="B167" t="s">
        <v>1481</v>
      </c>
      <c r="C167">
        <v>57</v>
      </c>
      <c r="D167">
        <v>198</v>
      </c>
      <c r="E167">
        <v>231</v>
      </c>
      <c r="F167">
        <v>51</v>
      </c>
      <c r="G167">
        <v>27</v>
      </c>
      <c r="H167">
        <v>11</v>
      </c>
      <c r="I167">
        <v>1</v>
      </c>
      <c r="J167">
        <v>12</v>
      </c>
      <c r="K167">
        <v>27</v>
      </c>
      <c r="L167">
        <v>28</v>
      </c>
      <c r="M167">
        <v>30</v>
      </c>
      <c r="N167">
        <v>1</v>
      </c>
      <c r="O167">
        <v>63</v>
      </c>
      <c r="P167">
        <v>2</v>
      </c>
      <c r="Q167">
        <v>0</v>
      </c>
      <c r="R167">
        <v>1</v>
      </c>
      <c r="S167">
        <v>1</v>
      </c>
      <c r="T167">
        <v>1</v>
      </c>
      <c r="U167">
        <v>3</v>
      </c>
      <c r="V167">
        <v>0.25800000000000001</v>
      </c>
      <c r="W167">
        <v>17919</v>
      </c>
    </row>
    <row r="168" spans="1:23" x14ac:dyDescent="0.3">
      <c r="A168" t="s">
        <v>9174</v>
      </c>
      <c r="B168" t="s">
        <v>1372</v>
      </c>
      <c r="C168">
        <v>28</v>
      </c>
      <c r="D168">
        <v>101</v>
      </c>
      <c r="E168">
        <v>114</v>
      </c>
      <c r="F168">
        <v>26</v>
      </c>
      <c r="G168">
        <v>14</v>
      </c>
      <c r="H168">
        <v>3</v>
      </c>
      <c r="I168">
        <v>0</v>
      </c>
      <c r="J168">
        <v>9</v>
      </c>
      <c r="K168">
        <v>23</v>
      </c>
      <c r="L168">
        <v>22</v>
      </c>
      <c r="M168">
        <v>10</v>
      </c>
      <c r="N168">
        <v>0</v>
      </c>
      <c r="O168">
        <v>32</v>
      </c>
      <c r="P168">
        <v>2</v>
      </c>
      <c r="Q168">
        <v>0</v>
      </c>
      <c r="R168">
        <v>0</v>
      </c>
      <c r="S168">
        <v>5</v>
      </c>
      <c r="T168">
        <v>0</v>
      </c>
      <c r="U168">
        <v>1</v>
      </c>
      <c r="V168">
        <v>0.25700000000000001</v>
      </c>
      <c r="W168">
        <v>15640</v>
      </c>
    </row>
    <row r="169" spans="1:23" x14ac:dyDescent="0.3">
      <c r="A169" t="s">
        <v>8941</v>
      </c>
      <c r="B169" t="s">
        <v>1565</v>
      </c>
      <c r="C169">
        <v>57</v>
      </c>
      <c r="D169">
        <v>210</v>
      </c>
      <c r="E169">
        <v>231</v>
      </c>
      <c r="F169">
        <v>54</v>
      </c>
      <c r="G169">
        <v>34</v>
      </c>
      <c r="H169">
        <v>7</v>
      </c>
      <c r="I169">
        <v>0</v>
      </c>
      <c r="J169">
        <v>13</v>
      </c>
      <c r="K169">
        <v>31</v>
      </c>
      <c r="L169">
        <v>42</v>
      </c>
      <c r="M169">
        <v>19</v>
      </c>
      <c r="N169">
        <v>2</v>
      </c>
      <c r="O169">
        <v>34</v>
      </c>
      <c r="P169">
        <v>0</v>
      </c>
      <c r="Q169">
        <v>2</v>
      </c>
      <c r="R169">
        <v>0</v>
      </c>
      <c r="S169">
        <v>3</v>
      </c>
      <c r="T169">
        <v>3</v>
      </c>
      <c r="U169">
        <v>1</v>
      </c>
      <c r="V169">
        <v>0.25700000000000001</v>
      </c>
      <c r="W169">
        <v>12155</v>
      </c>
    </row>
    <row r="170" spans="1:23" x14ac:dyDescent="0.3">
      <c r="A170" t="s">
        <v>11581</v>
      </c>
      <c r="B170" t="s">
        <v>22144</v>
      </c>
      <c r="C170">
        <v>25</v>
      </c>
      <c r="D170">
        <v>70</v>
      </c>
      <c r="E170">
        <v>78</v>
      </c>
      <c r="F170">
        <v>18</v>
      </c>
      <c r="G170">
        <v>12</v>
      </c>
      <c r="H170">
        <v>5</v>
      </c>
      <c r="I170">
        <v>0</v>
      </c>
      <c r="J170">
        <v>1</v>
      </c>
      <c r="K170">
        <v>5</v>
      </c>
      <c r="L170">
        <v>6</v>
      </c>
      <c r="M170">
        <v>7</v>
      </c>
      <c r="N170">
        <v>0</v>
      </c>
      <c r="O170">
        <v>15</v>
      </c>
      <c r="P170">
        <v>0</v>
      </c>
      <c r="Q170">
        <v>0</v>
      </c>
      <c r="R170">
        <v>1</v>
      </c>
      <c r="S170">
        <v>1</v>
      </c>
      <c r="T170">
        <v>0</v>
      </c>
      <c r="U170">
        <v>0</v>
      </c>
      <c r="V170">
        <v>0.25700000000000001</v>
      </c>
      <c r="W170">
        <v>15905</v>
      </c>
    </row>
    <row r="171" spans="1:23" x14ac:dyDescent="0.3">
      <c r="A171" t="s">
        <v>14333</v>
      </c>
      <c r="B171" t="s">
        <v>1449</v>
      </c>
      <c r="C171">
        <v>52</v>
      </c>
      <c r="D171">
        <v>195</v>
      </c>
      <c r="E171">
        <v>216</v>
      </c>
      <c r="F171">
        <v>50</v>
      </c>
      <c r="G171">
        <v>28</v>
      </c>
      <c r="H171">
        <v>10</v>
      </c>
      <c r="I171">
        <v>0</v>
      </c>
      <c r="J171">
        <v>12</v>
      </c>
      <c r="K171">
        <v>29</v>
      </c>
      <c r="L171">
        <v>31</v>
      </c>
      <c r="M171">
        <v>17</v>
      </c>
      <c r="N171">
        <v>0</v>
      </c>
      <c r="O171">
        <v>64</v>
      </c>
      <c r="P171">
        <v>3</v>
      </c>
      <c r="Q171">
        <v>1</v>
      </c>
      <c r="R171">
        <v>0</v>
      </c>
      <c r="S171">
        <v>4</v>
      </c>
      <c r="T171">
        <v>0</v>
      </c>
      <c r="U171">
        <v>0</v>
      </c>
      <c r="V171">
        <v>0.25600000000000001</v>
      </c>
      <c r="W171">
        <v>14503</v>
      </c>
    </row>
    <row r="172" spans="1:23" x14ac:dyDescent="0.3">
      <c r="A172" t="s">
        <v>86</v>
      </c>
      <c r="B172" t="s">
        <v>20607</v>
      </c>
      <c r="C172">
        <v>54</v>
      </c>
      <c r="D172">
        <v>172</v>
      </c>
      <c r="E172">
        <v>193</v>
      </c>
      <c r="F172">
        <v>44</v>
      </c>
      <c r="G172">
        <v>24</v>
      </c>
      <c r="H172">
        <v>12</v>
      </c>
      <c r="I172">
        <v>0</v>
      </c>
      <c r="J172">
        <v>8</v>
      </c>
      <c r="K172">
        <v>26</v>
      </c>
      <c r="L172">
        <v>28</v>
      </c>
      <c r="M172">
        <v>15</v>
      </c>
      <c r="N172">
        <v>2</v>
      </c>
      <c r="O172">
        <v>47</v>
      </c>
      <c r="P172">
        <v>4</v>
      </c>
      <c r="Q172">
        <v>2</v>
      </c>
      <c r="R172">
        <v>0</v>
      </c>
      <c r="S172">
        <v>3</v>
      </c>
      <c r="T172">
        <v>1</v>
      </c>
      <c r="U172">
        <v>2</v>
      </c>
      <c r="V172">
        <v>0.25600000000000001</v>
      </c>
      <c r="W172">
        <v>5343</v>
      </c>
    </row>
    <row r="173" spans="1:23" x14ac:dyDescent="0.3">
      <c r="A173" t="s">
        <v>14696</v>
      </c>
      <c r="B173" t="s">
        <v>20567</v>
      </c>
      <c r="C173">
        <v>59</v>
      </c>
      <c r="D173">
        <v>219</v>
      </c>
      <c r="E173">
        <v>233</v>
      </c>
      <c r="F173">
        <v>56</v>
      </c>
      <c r="G173">
        <v>36</v>
      </c>
      <c r="H173">
        <v>11</v>
      </c>
      <c r="I173">
        <v>3</v>
      </c>
      <c r="J173">
        <v>6</v>
      </c>
      <c r="K173">
        <v>33</v>
      </c>
      <c r="L173">
        <v>22</v>
      </c>
      <c r="M173">
        <v>11</v>
      </c>
      <c r="N173">
        <v>0</v>
      </c>
      <c r="O173">
        <v>70</v>
      </c>
      <c r="P173">
        <v>1</v>
      </c>
      <c r="Q173">
        <v>0</v>
      </c>
      <c r="R173">
        <v>2</v>
      </c>
      <c r="S173">
        <v>4</v>
      </c>
      <c r="T173">
        <v>24</v>
      </c>
      <c r="U173">
        <v>8</v>
      </c>
      <c r="V173">
        <v>0.25600000000000001</v>
      </c>
      <c r="W173">
        <v>13769</v>
      </c>
    </row>
    <row r="174" spans="1:23" x14ac:dyDescent="0.3">
      <c r="A174" t="s">
        <v>14994</v>
      </c>
      <c r="B174" t="s">
        <v>1392</v>
      </c>
      <c r="C174">
        <v>38</v>
      </c>
      <c r="D174">
        <v>137</v>
      </c>
      <c r="E174">
        <v>159</v>
      </c>
      <c r="F174">
        <v>35</v>
      </c>
      <c r="G174">
        <v>18</v>
      </c>
      <c r="H174">
        <v>9</v>
      </c>
      <c r="I174">
        <v>0</v>
      </c>
      <c r="J174">
        <v>8</v>
      </c>
      <c r="K174">
        <v>26</v>
      </c>
      <c r="L174">
        <v>17</v>
      </c>
      <c r="M174">
        <v>14</v>
      </c>
      <c r="N174">
        <v>0</v>
      </c>
      <c r="O174">
        <v>43</v>
      </c>
      <c r="P174">
        <v>8</v>
      </c>
      <c r="Q174">
        <v>0</v>
      </c>
      <c r="R174">
        <v>0</v>
      </c>
      <c r="S174">
        <v>4</v>
      </c>
      <c r="T174">
        <v>12</v>
      </c>
      <c r="U174">
        <v>5</v>
      </c>
      <c r="V174">
        <v>0.255</v>
      </c>
      <c r="W174">
        <v>18042</v>
      </c>
    </row>
    <row r="175" spans="1:23" x14ac:dyDescent="0.3">
      <c r="A175" t="s">
        <v>9394</v>
      </c>
      <c r="B175" t="s">
        <v>1446</v>
      </c>
      <c r="C175">
        <v>54</v>
      </c>
      <c r="D175">
        <v>149</v>
      </c>
      <c r="E175">
        <v>183</v>
      </c>
      <c r="F175">
        <v>38</v>
      </c>
      <c r="G175">
        <v>19</v>
      </c>
      <c r="H175">
        <v>7</v>
      </c>
      <c r="I175">
        <v>0</v>
      </c>
      <c r="J175">
        <v>12</v>
      </c>
      <c r="K175">
        <v>27</v>
      </c>
      <c r="L175">
        <v>23</v>
      </c>
      <c r="M175">
        <v>28</v>
      </c>
      <c r="N175">
        <v>0</v>
      </c>
      <c r="O175">
        <v>46</v>
      </c>
      <c r="P175">
        <v>5</v>
      </c>
      <c r="Q175">
        <v>1</v>
      </c>
      <c r="R175">
        <v>0</v>
      </c>
      <c r="S175">
        <v>3</v>
      </c>
      <c r="T175">
        <v>1</v>
      </c>
      <c r="U175">
        <v>0</v>
      </c>
      <c r="V175">
        <v>0.255</v>
      </c>
      <c r="W175">
        <v>13590</v>
      </c>
    </row>
    <row r="176" spans="1:23" x14ac:dyDescent="0.3">
      <c r="A176" t="s">
        <v>12994</v>
      </c>
      <c r="B176" t="s">
        <v>1413</v>
      </c>
      <c r="C176">
        <v>59</v>
      </c>
      <c r="D176">
        <v>200</v>
      </c>
      <c r="E176">
        <v>229</v>
      </c>
      <c r="F176">
        <v>51</v>
      </c>
      <c r="G176">
        <v>32</v>
      </c>
      <c r="H176">
        <v>7</v>
      </c>
      <c r="I176">
        <v>1</v>
      </c>
      <c r="J176">
        <v>11</v>
      </c>
      <c r="K176">
        <v>27</v>
      </c>
      <c r="L176">
        <v>38</v>
      </c>
      <c r="M176">
        <v>22</v>
      </c>
      <c r="N176">
        <v>1</v>
      </c>
      <c r="O176">
        <v>66</v>
      </c>
      <c r="P176">
        <v>6</v>
      </c>
      <c r="Q176">
        <v>1</v>
      </c>
      <c r="R176">
        <v>0</v>
      </c>
      <c r="S176">
        <v>2</v>
      </c>
      <c r="T176">
        <v>0</v>
      </c>
      <c r="U176">
        <v>0</v>
      </c>
      <c r="V176">
        <v>0.255</v>
      </c>
      <c r="W176">
        <v>18289</v>
      </c>
    </row>
    <row r="177" spans="1:23" x14ac:dyDescent="0.3">
      <c r="A177" t="s">
        <v>9438</v>
      </c>
      <c r="B177" t="s">
        <v>1392</v>
      </c>
      <c r="C177">
        <v>53</v>
      </c>
      <c r="D177">
        <v>204</v>
      </c>
      <c r="E177">
        <v>232</v>
      </c>
      <c r="F177">
        <v>52</v>
      </c>
      <c r="G177">
        <v>41</v>
      </c>
      <c r="H177">
        <v>7</v>
      </c>
      <c r="I177">
        <v>2</v>
      </c>
      <c r="J177">
        <v>2</v>
      </c>
      <c r="K177">
        <v>33</v>
      </c>
      <c r="L177">
        <v>24</v>
      </c>
      <c r="M177">
        <v>23</v>
      </c>
      <c r="N177">
        <v>0</v>
      </c>
      <c r="O177">
        <v>39</v>
      </c>
      <c r="P177">
        <v>3</v>
      </c>
      <c r="Q177">
        <v>2</v>
      </c>
      <c r="R177">
        <v>0</v>
      </c>
      <c r="S177">
        <v>4</v>
      </c>
      <c r="T177">
        <v>6</v>
      </c>
      <c r="U177">
        <v>3</v>
      </c>
      <c r="V177">
        <v>0.255</v>
      </c>
      <c r="W177">
        <v>15491</v>
      </c>
    </row>
    <row r="178" spans="1:23" x14ac:dyDescent="0.3">
      <c r="A178" t="s">
        <v>114</v>
      </c>
      <c r="B178" t="s">
        <v>1460</v>
      </c>
      <c r="C178">
        <v>27</v>
      </c>
      <c r="D178">
        <v>59</v>
      </c>
      <c r="E178">
        <v>63</v>
      </c>
      <c r="F178">
        <v>15</v>
      </c>
      <c r="G178">
        <v>12</v>
      </c>
      <c r="H178">
        <v>3</v>
      </c>
      <c r="I178">
        <v>0</v>
      </c>
      <c r="J178">
        <v>0</v>
      </c>
      <c r="K178">
        <v>7</v>
      </c>
      <c r="L178">
        <v>2</v>
      </c>
      <c r="M178">
        <v>4</v>
      </c>
      <c r="N178">
        <v>0</v>
      </c>
      <c r="O178">
        <v>12</v>
      </c>
      <c r="P178">
        <v>0</v>
      </c>
      <c r="Q178">
        <v>0</v>
      </c>
      <c r="R178">
        <v>0</v>
      </c>
      <c r="S178">
        <v>1</v>
      </c>
      <c r="T178">
        <v>0</v>
      </c>
      <c r="U178">
        <v>0</v>
      </c>
      <c r="V178">
        <v>0.254</v>
      </c>
      <c r="W178">
        <v>10459</v>
      </c>
    </row>
    <row r="179" spans="1:23" x14ac:dyDescent="0.3">
      <c r="A179" t="s">
        <v>624</v>
      </c>
      <c r="B179" t="s">
        <v>20607</v>
      </c>
      <c r="C179">
        <v>53</v>
      </c>
      <c r="D179">
        <v>193</v>
      </c>
      <c r="E179">
        <v>209</v>
      </c>
      <c r="F179">
        <v>49</v>
      </c>
      <c r="G179">
        <v>31</v>
      </c>
      <c r="H179">
        <v>10</v>
      </c>
      <c r="I179">
        <v>1</v>
      </c>
      <c r="J179">
        <v>7</v>
      </c>
      <c r="K179">
        <v>26</v>
      </c>
      <c r="L179">
        <v>28</v>
      </c>
      <c r="M179">
        <v>11</v>
      </c>
      <c r="N179">
        <v>0</v>
      </c>
      <c r="O179">
        <v>39</v>
      </c>
      <c r="P179">
        <v>2</v>
      </c>
      <c r="Q179">
        <v>3</v>
      </c>
      <c r="R179">
        <v>0</v>
      </c>
      <c r="S179">
        <v>10</v>
      </c>
      <c r="T179">
        <v>0</v>
      </c>
      <c r="U179">
        <v>1</v>
      </c>
      <c r="V179">
        <v>0.254</v>
      </c>
      <c r="W179">
        <v>9368</v>
      </c>
    </row>
    <row r="180" spans="1:23" x14ac:dyDescent="0.3">
      <c r="A180" t="s">
        <v>567</v>
      </c>
      <c r="B180" t="s">
        <v>1460</v>
      </c>
      <c r="C180">
        <v>37</v>
      </c>
      <c r="D180">
        <v>130</v>
      </c>
      <c r="E180">
        <v>141</v>
      </c>
      <c r="F180">
        <v>33</v>
      </c>
      <c r="G180">
        <v>17</v>
      </c>
      <c r="H180">
        <v>15</v>
      </c>
      <c r="I180">
        <v>0</v>
      </c>
      <c r="J180">
        <v>1</v>
      </c>
      <c r="K180">
        <v>15</v>
      </c>
      <c r="L180">
        <v>15</v>
      </c>
      <c r="M180">
        <v>10</v>
      </c>
      <c r="N180">
        <v>0</v>
      </c>
      <c r="O180">
        <v>23</v>
      </c>
      <c r="P180">
        <v>1</v>
      </c>
      <c r="Q180">
        <v>0</v>
      </c>
      <c r="R180">
        <v>0</v>
      </c>
      <c r="S180">
        <v>5</v>
      </c>
      <c r="T180">
        <v>0</v>
      </c>
      <c r="U180">
        <v>1</v>
      </c>
      <c r="V180">
        <v>0.254</v>
      </c>
      <c r="W180">
        <v>5930</v>
      </c>
    </row>
    <row r="181" spans="1:23" x14ac:dyDescent="0.3">
      <c r="A181" t="s">
        <v>1281</v>
      </c>
      <c r="B181" t="s">
        <v>1565</v>
      </c>
      <c r="C181">
        <v>39</v>
      </c>
      <c r="D181">
        <v>130</v>
      </c>
      <c r="E181">
        <v>135</v>
      </c>
      <c r="F181">
        <v>33</v>
      </c>
      <c r="G181">
        <v>17</v>
      </c>
      <c r="H181">
        <v>3</v>
      </c>
      <c r="I181">
        <v>0</v>
      </c>
      <c r="J181">
        <v>13</v>
      </c>
      <c r="K181">
        <v>19</v>
      </c>
      <c r="L181">
        <v>27</v>
      </c>
      <c r="M181">
        <v>2</v>
      </c>
      <c r="N181">
        <v>0</v>
      </c>
      <c r="O181">
        <v>36</v>
      </c>
      <c r="P181">
        <v>1</v>
      </c>
      <c r="Q181">
        <v>2</v>
      </c>
      <c r="R181">
        <v>0</v>
      </c>
      <c r="S181">
        <v>2</v>
      </c>
      <c r="T181">
        <v>2</v>
      </c>
      <c r="U181">
        <v>1</v>
      </c>
      <c r="V181">
        <v>0.254</v>
      </c>
      <c r="W181">
        <v>14161</v>
      </c>
    </row>
    <row r="182" spans="1:23" x14ac:dyDescent="0.3">
      <c r="A182" t="s">
        <v>635</v>
      </c>
      <c r="B182" t="s">
        <v>1398</v>
      </c>
      <c r="C182">
        <v>57</v>
      </c>
      <c r="D182">
        <v>217</v>
      </c>
      <c r="E182">
        <v>241</v>
      </c>
      <c r="F182">
        <v>55</v>
      </c>
      <c r="G182">
        <v>36</v>
      </c>
      <c r="H182">
        <v>9</v>
      </c>
      <c r="I182">
        <v>0</v>
      </c>
      <c r="J182">
        <v>10</v>
      </c>
      <c r="K182">
        <v>32</v>
      </c>
      <c r="L182">
        <v>34</v>
      </c>
      <c r="M182">
        <v>22</v>
      </c>
      <c r="N182">
        <v>0</v>
      </c>
      <c r="O182">
        <v>48</v>
      </c>
      <c r="P182">
        <v>1</v>
      </c>
      <c r="Q182">
        <v>1</v>
      </c>
      <c r="R182">
        <v>0</v>
      </c>
      <c r="S182">
        <v>4</v>
      </c>
      <c r="T182">
        <v>4</v>
      </c>
      <c r="U182">
        <v>0</v>
      </c>
      <c r="V182">
        <v>0.253</v>
      </c>
      <c r="W182">
        <v>9847</v>
      </c>
    </row>
    <row r="183" spans="1:23" x14ac:dyDescent="0.3">
      <c r="A183" t="s">
        <v>11514</v>
      </c>
      <c r="B183" t="s">
        <v>1430</v>
      </c>
      <c r="C183">
        <v>23</v>
      </c>
      <c r="D183">
        <v>75</v>
      </c>
      <c r="E183">
        <v>77</v>
      </c>
      <c r="F183">
        <v>19</v>
      </c>
      <c r="G183">
        <v>11</v>
      </c>
      <c r="H183">
        <v>4</v>
      </c>
      <c r="I183">
        <v>1</v>
      </c>
      <c r="J183">
        <v>3</v>
      </c>
      <c r="K183">
        <v>7</v>
      </c>
      <c r="L183">
        <v>8</v>
      </c>
      <c r="M183">
        <v>2</v>
      </c>
      <c r="N183">
        <v>0</v>
      </c>
      <c r="O183">
        <v>30</v>
      </c>
      <c r="P183">
        <v>0</v>
      </c>
      <c r="Q183">
        <v>0</v>
      </c>
      <c r="R183">
        <v>0</v>
      </c>
      <c r="S183">
        <v>2</v>
      </c>
      <c r="T183">
        <v>4</v>
      </c>
      <c r="U183">
        <v>1</v>
      </c>
      <c r="V183">
        <v>0.253</v>
      </c>
      <c r="W183">
        <v>19909</v>
      </c>
    </row>
    <row r="184" spans="1:23" x14ac:dyDescent="0.3">
      <c r="A184" t="s">
        <v>506</v>
      </c>
      <c r="B184" t="s">
        <v>1526</v>
      </c>
      <c r="C184">
        <v>48</v>
      </c>
      <c r="D184">
        <v>182</v>
      </c>
      <c r="E184">
        <v>201</v>
      </c>
      <c r="F184">
        <v>46</v>
      </c>
      <c r="G184">
        <v>29</v>
      </c>
      <c r="H184">
        <v>9</v>
      </c>
      <c r="I184">
        <v>0</v>
      </c>
      <c r="J184">
        <v>8</v>
      </c>
      <c r="K184">
        <v>23</v>
      </c>
      <c r="L184">
        <v>26</v>
      </c>
      <c r="M184">
        <v>15</v>
      </c>
      <c r="N184">
        <v>3</v>
      </c>
      <c r="O184">
        <v>20</v>
      </c>
      <c r="P184">
        <v>0</v>
      </c>
      <c r="Q184">
        <v>4</v>
      </c>
      <c r="R184">
        <v>0</v>
      </c>
      <c r="S184">
        <v>7</v>
      </c>
      <c r="T184">
        <v>0</v>
      </c>
      <c r="U184">
        <v>0</v>
      </c>
      <c r="V184">
        <v>0.253</v>
      </c>
      <c r="W184">
        <v>9777</v>
      </c>
    </row>
    <row r="185" spans="1:23" x14ac:dyDescent="0.3">
      <c r="A185" t="s">
        <v>8503</v>
      </c>
      <c r="B185" t="s">
        <v>1402</v>
      </c>
      <c r="C185">
        <v>37</v>
      </c>
      <c r="D185">
        <v>107</v>
      </c>
      <c r="E185">
        <v>120</v>
      </c>
      <c r="F185">
        <v>27</v>
      </c>
      <c r="G185">
        <v>22</v>
      </c>
      <c r="H185">
        <v>3</v>
      </c>
      <c r="I185">
        <v>2</v>
      </c>
      <c r="J185">
        <v>0</v>
      </c>
      <c r="K185">
        <v>10</v>
      </c>
      <c r="L185">
        <v>7</v>
      </c>
      <c r="M185">
        <v>9</v>
      </c>
      <c r="N185">
        <v>0</v>
      </c>
      <c r="O185">
        <v>29</v>
      </c>
      <c r="P185">
        <v>0</v>
      </c>
      <c r="Q185">
        <v>0</v>
      </c>
      <c r="R185">
        <v>4</v>
      </c>
      <c r="S185">
        <v>0</v>
      </c>
      <c r="T185">
        <v>3</v>
      </c>
      <c r="U185">
        <v>2</v>
      </c>
      <c r="V185">
        <v>0.252</v>
      </c>
      <c r="W185">
        <v>11379</v>
      </c>
    </row>
    <row r="186" spans="1:23" x14ac:dyDescent="0.3">
      <c r="A186" t="s">
        <v>576</v>
      </c>
      <c r="B186" t="s">
        <v>1413</v>
      </c>
      <c r="C186">
        <v>46</v>
      </c>
      <c r="D186">
        <v>127</v>
      </c>
      <c r="E186">
        <v>148</v>
      </c>
      <c r="F186">
        <v>32</v>
      </c>
      <c r="G186">
        <v>26</v>
      </c>
      <c r="H186">
        <v>4</v>
      </c>
      <c r="I186">
        <v>0</v>
      </c>
      <c r="J186">
        <v>2</v>
      </c>
      <c r="K186">
        <v>16</v>
      </c>
      <c r="L186">
        <v>14</v>
      </c>
      <c r="M186">
        <v>20</v>
      </c>
      <c r="N186">
        <v>0</v>
      </c>
      <c r="O186">
        <v>41</v>
      </c>
      <c r="P186">
        <v>0</v>
      </c>
      <c r="Q186">
        <v>1</v>
      </c>
      <c r="R186">
        <v>0</v>
      </c>
      <c r="S186">
        <v>3</v>
      </c>
      <c r="T186">
        <v>1</v>
      </c>
      <c r="U186">
        <v>0</v>
      </c>
      <c r="V186">
        <v>0.252</v>
      </c>
      <c r="W186">
        <v>3353</v>
      </c>
    </row>
    <row r="187" spans="1:23" x14ac:dyDescent="0.3">
      <c r="A187" t="s">
        <v>11726</v>
      </c>
      <c r="B187" t="s">
        <v>1509</v>
      </c>
      <c r="C187">
        <v>46</v>
      </c>
      <c r="D187">
        <v>143</v>
      </c>
      <c r="E187">
        <v>147</v>
      </c>
      <c r="F187">
        <v>36</v>
      </c>
      <c r="G187">
        <v>28</v>
      </c>
      <c r="H187">
        <v>3</v>
      </c>
      <c r="I187">
        <v>1</v>
      </c>
      <c r="J187">
        <v>4</v>
      </c>
      <c r="K187">
        <v>20</v>
      </c>
      <c r="L187">
        <v>15</v>
      </c>
      <c r="M187">
        <v>4</v>
      </c>
      <c r="N187">
        <v>0</v>
      </c>
      <c r="O187">
        <v>34</v>
      </c>
      <c r="P187">
        <v>0</v>
      </c>
      <c r="Q187">
        <v>0</v>
      </c>
      <c r="R187">
        <v>0</v>
      </c>
      <c r="S187">
        <v>5</v>
      </c>
      <c r="T187">
        <v>0</v>
      </c>
      <c r="U187">
        <v>1</v>
      </c>
      <c r="V187">
        <v>0.252</v>
      </c>
      <c r="W187">
        <v>15518</v>
      </c>
    </row>
    <row r="188" spans="1:23" x14ac:dyDescent="0.3">
      <c r="A188" t="s">
        <v>16057</v>
      </c>
      <c r="B188" t="s">
        <v>20565</v>
      </c>
      <c r="C188">
        <v>59</v>
      </c>
      <c r="D188">
        <v>215</v>
      </c>
      <c r="E188">
        <v>252</v>
      </c>
      <c r="F188">
        <v>54</v>
      </c>
      <c r="G188">
        <v>33</v>
      </c>
      <c r="H188">
        <v>8</v>
      </c>
      <c r="I188">
        <v>3</v>
      </c>
      <c r="J188">
        <v>10</v>
      </c>
      <c r="K188">
        <v>42</v>
      </c>
      <c r="L188">
        <v>26</v>
      </c>
      <c r="M188">
        <v>31</v>
      </c>
      <c r="N188">
        <v>0</v>
      </c>
      <c r="O188">
        <v>64</v>
      </c>
      <c r="P188">
        <v>3</v>
      </c>
      <c r="Q188">
        <v>1</v>
      </c>
      <c r="R188">
        <v>1</v>
      </c>
      <c r="S188">
        <v>1</v>
      </c>
      <c r="T188">
        <v>10</v>
      </c>
      <c r="U188">
        <v>1</v>
      </c>
      <c r="V188">
        <v>0.251</v>
      </c>
      <c r="W188">
        <v>18564</v>
      </c>
    </row>
    <row r="189" spans="1:23" x14ac:dyDescent="0.3">
      <c r="A189" t="s">
        <v>647</v>
      </c>
      <c r="B189" t="s">
        <v>1405</v>
      </c>
      <c r="C189">
        <v>57</v>
      </c>
      <c r="D189">
        <v>204</v>
      </c>
      <c r="E189">
        <v>231</v>
      </c>
      <c r="F189">
        <v>51</v>
      </c>
      <c r="G189">
        <v>37</v>
      </c>
      <c r="H189">
        <v>4</v>
      </c>
      <c r="I189">
        <v>0</v>
      </c>
      <c r="J189">
        <v>10</v>
      </c>
      <c r="K189">
        <v>28</v>
      </c>
      <c r="L189">
        <v>35</v>
      </c>
      <c r="M189">
        <v>24</v>
      </c>
      <c r="N189">
        <v>1</v>
      </c>
      <c r="O189">
        <v>51</v>
      </c>
      <c r="P189">
        <v>1</v>
      </c>
      <c r="Q189">
        <v>2</v>
      </c>
      <c r="R189">
        <v>0</v>
      </c>
      <c r="S189">
        <v>3</v>
      </c>
      <c r="T189">
        <v>1</v>
      </c>
      <c r="U189">
        <v>0</v>
      </c>
      <c r="V189">
        <v>0.25</v>
      </c>
      <c r="W189">
        <v>1744</v>
      </c>
    </row>
    <row r="190" spans="1:23" x14ac:dyDescent="0.3">
      <c r="A190" t="s">
        <v>650</v>
      </c>
      <c r="B190" t="s">
        <v>1372</v>
      </c>
      <c r="C190">
        <v>23</v>
      </c>
      <c r="D190">
        <v>76</v>
      </c>
      <c r="E190">
        <v>94</v>
      </c>
      <c r="F190">
        <v>19</v>
      </c>
      <c r="G190">
        <v>8</v>
      </c>
      <c r="H190">
        <v>7</v>
      </c>
      <c r="I190">
        <v>0</v>
      </c>
      <c r="J190">
        <v>4</v>
      </c>
      <c r="K190">
        <v>12</v>
      </c>
      <c r="L190">
        <v>11</v>
      </c>
      <c r="M190">
        <v>15</v>
      </c>
      <c r="N190">
        <v>1</v>
      </c>
      <c r="O190">
        <v>27</v>
      </c>
      <c r="P190">
        <v>2</v>
      </c>
      <c r="Q190">
        <v>0</v>
      </c>
      <c r="R190">
        <v>0</v>
      </c>
      <c r="S190">
        <v>4</v>
      </c>
      <c r="T190">
        <v>1</v>
      </c>
      <c r="U190">
        <v>1</v>
      </c>
      <c r="V190">
        <v>0.25</v>
      </c>
      <c r="W190">
        <v>4949</v>
      </c>
    </row>
    <row r="191" spans="1:23" x14ac:dyDescent="0.3">
      <c r="A191" t="s">
        <v>14326</v>
      </c>
      <c r="B191" t="s">
        <v>1372</v>
      </c>
      <c r="C191">
        <v>16</v>
      </c>
      <c r="D191">
        <v>48</v>
      </c>
      <c r="E191">
        <v>48</v>
      </c>
      <c r="F191">
        <v>12</v>
      </c>
      <c r="G191">
        <v>7</v>
      </c>
      <c r="H191">
        <v>1</v>
      </c>
      <c r="I191">
        <v>0</v>
      </c>
      <c r="J191">
        <v>4</v>
      </c>
      <c r="K191">
        <v>7</v>
      </c>
      <c r="L191">
        <v>10</v>
      </c>
      <c r="M191">
        <v>0</v>
      </c>
      <c r="N191">
        <v>0</v>
      </c>
      <c r="O191">
        <v>11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0.25</v>
      </c>
      <c r="W191">
        <v>5517</v>
      </c>
    </row>
    <row r="192" spans="1:23" x14ac:dyDescent="0.3">
      <c r="A192" t="s">
        <v>1299</v>
      </c>
      <c r="B192" t="s">
        <v>1398</v>
      </c>
      <c r="C192">
        <v>39</v>
      </c>
      <c r="D192">
        <v>92</v>
      </c>
      <c r="E192">
        <v>102</v>
      </c>
      <c r="F192">
        <v>23</v>
      </c>
      <c r="G192">
        <v>15</v>
      </c>
      <c r="H192">
        <v>5</v>
      </c>
      <c r="I192">
        <v>0</v>
      </c>
      <c r="J192">
        <v>3</v>
      </c>
      <c r="K192">
        <v>14</v>
      </c>
      <c r="L192">
        <v>12</v>
      </c>
      <c r="M192">
        <v>10</v>
      </c>
      <c r="N192">
        <v>1</v>
      </c>
      <c r="O192">
        <v>27</v>
      </c>
      <c r="P192">
        <v>0</v>
      </c>
      <c r="Q192">
        <v>0</v>
      </c>
      <c r="R192">
        <v>0</v>
      </c>
      <c r="S192">
        <v>3</v>
      </c>
      <c r="T192">
        <v>0</v>
      </c>
      <c r="U192">
        <v>0</v>
      </c>
      <c r="V192">
        <v>0.25</v>
      </c>
      <c r="W192">
        <v>10953</v>
      </c>
    </row>
    <row r="193" spans="1:23" x14ac:dyDescent="0.3">
      <c r="A193" t="s">
        <v>11646</v>
      </c>
      <c r="B193" t="s">
        <v>1449</v>
      </c>
      <c r="C193">
        <v>48</v>
      </c>
      <c r="D193">
        <v>160</v>
      </c>
      <c r="E193">
        <v>178</v>
      </c>
      <c r="F193">
        <v>40</v>
      </c>
      <c r="G193">
        <v>29</v>
      </c>
      <c r="H193">
        <v>5</v>
      </c>
      <c r="I193">
        <v>1</v>
      </c>
      <c r="J193">
        <v>5</v>
      </c>
      <c r="K193">
        <v>17</v>
      </c>
      <c r="L193">
        <v>21</v>
      </c>
      <c r="M193">
        <v>16</v>
      </c>
      <c r="N193">
        <v>0</v>
      </c>
      <c r="O193">
        <v>40</v>
      </c>
      <c r="P193">
        <v>1</v>
      </c>
      <c r="Q193">
        <v>0</v>
      </c>
      <c r="R193">
        <v>1</v>
      </c>
      <c r="S193">
        <v>3</v>
      </c>
      <c r="T193">
        <v>1</v>
      </c>
      <c r="U193">
        <v>0</v>
      </c>
      <c r="V193">
        <v>0.25</v>
      </c>
      <c r="W193">
        <v>14523</v>
      </c>
    </row>
    <row r="194" spans="1:23" x14ac:dyDescent="0.3">
      <c r="A194" t="s">
        <v>14292</v>
      </c>
      <c r="B194" t="s">
        <v>1430</v>
      </c>
      <c r="C194">
        <v>24</v>
      </c>
      <c r="D194">
        <v>76</v>
      </c>
      <c r="E194">
        <v>83</v>
      </c>
      <c r="F194">
        <v>19</v>
      </c>
      <c r="G194">
        <v>9</v>
      </c>
      <c r="H194">
        <v>8</v>
      </c>
      <c r="I194">
        <v>0</v>
      </c>
      <c r="J194">
        <v>2</v>
      </c>
      <c r="K194">
        <v>10</v>
      </c>
      <c r="L194">
        <v>9</v>
      </c>
      <c r="M194">
        <v>3</v>
      </c>
      <c r="N194">
        <v>0</v>
      </c>
      <c r="O194">
        <v>15</v>
      </c>
      <c r="P194">
        <v>1</v>
      </c>
      <c r="Q194">
        <v>2</v>
      </c>
      <c r="R194">
        <v>1</v>
      </c>
      <c r="S194">
        <v>1</v>
      </c>
      <c r="T194">
        <v>0</v>
      </c>
      <c r="U194">
        <v>0</v>
      </c>
      <c r="V194">
        <v>0.25</v>
      </c>
      <c r="W194">
        <v>16725</v>
      </c>
    </row>
    <row r="195" spans="1:23" x14ac:dyDescent="0.3">
      <c r="A195" t="s">
        <v>13028</v>
      </c>
      <c r="B195" t="s">
        <v>1413</v>
      </c>
      <c r="C195">
        <v>19</v>
      </c>
      <c r="D195">
        <v>44</v>
      </c>
      <c r="E195">
        <v>53</v>
      </c>
      <c r="F195">
        <v>11</v>
      </c>
      <c r="G195">
        <v>7</v>
      </c>
      <c r="H195">
        <v>3</v>
      </c>
      <c r="I195">
        <v>1</v>
      </c>
      <c r="J195">
        <v>0</v>
      </c>
      <c r="K195">
        <v>8</v>
      </c>
      <c r="L195">
        <v>7</v>
      </c>
      <c r="M195">
        <v>5</v>
      </c>
      <c r="N195">
        <v>0</v>
      </c>
      <c r="O195">
        <v>9</v>
      </c>
      <c r="P195">
        <v>1</v>
      </c>
      <c r="Q195">
        <v>1</v>
      </c>
      <c r="R195">
        <v>2</v>
      </c>
      <c r="S195">
        <v>0</v>
      </c>
      <c r="T195">
        <v>4</v>
      </c>
      <c r="U195">
        <v>1</v>
      </c>
      <c r="V195">
        <v>0.25</v>
      </c>
      <c r="W195">
        <v>17023</v>
      </c>
    </row>
    <row r="196" spans="1:23" x14ac:dyDescent="0.3">
      <c r="A196" t="s">
        <v>13003</v>
      </c>
      <c r="B196" t="s">
        <v>1395</v>
      </c>
      <c r="C196">
        <v>45</v>
      </c>
      <c r="D196">
        <v>152</v>
      </c>
      <c r="E196">
        <v>174</v>
      </c>
      <c r="F196">
        <v>38</v>
      </c>
      <c r="G196">
        <v>29</v>
      </c>
      <c r="H196">
        <v>6</v>
      </c>
      <c r="I196">
        <v>0</v>
      </c>
      <c r="J196">
        <v>3</v>
      </c>
      <c r="K196">
        <v>17</v>
      </c>
      <c r="L196">
        <v>25</v>
      </c>
      <c r="M196">
        <v>17</v>
      </c>
      <c r="N196">
        <v>0</v>
      </c>
      <c r="O196">
        <v>50</v>
      </c>
      <c r="P196">
        <v>1</v>
      </c>
      <c r="Q196">
        <v>4</v>
      </c>
      <c r="R196">
        <v>0</v>
      </c>
      <c r="S196">
        <v>4</v>
      </c>
      <c r="T196">
        <v>1</v>
      </c>
      <c r="U196">
        <v>0</v>
      </c>
      <c r="V196">
        <v>0.25</v>
      </c>
      <c r="W196">
        <v>18015</v>
      </c>
    </row>
    <row r="197" spans="1:23" x14ac:dyDescent="0.3">
      <c r="A197" t="s">
        <v>15003</v>
      </c>
      <c r="B197" t="s">
        <v>1379</v>
      </c>
      <c r="C197">
        <v>32</v>
      </c>
      <c r="D197">
        <v>76</v>
      </c>
      <c r="E197">
        <v>83</v>
      </c>
      <c r="F197">
        <v>19</v>
      </c>
      <c r="G197">
        <v>5</v>
      </c>
      <c r="H197">
        <v>6</v>
      </c>
      <c r="I197">
        <v>0</v>
      </c>
      <c r="J197">
        <v>8</v>
      </c>
      <c r="K197">
        <v>13</v>
      </c>
      <c r="L197">
        <v>17</v>
      </c>
      <c r="M197">
        <v>4</v>
      </c>
      <c r="N197">
        <v>0</v>
      </c>
      <c r="O197">
        <v>18</v>
      </c>
      <c r="P197">
        <v>2</v>
      </c>
      <c r="Q197">
        <v>1</v>
      </c>
      <c r="R197">
        <v>0</v>
      </c>
      <c r="S197">
        <v>2</v>
      </c>
      <c r="T197">
        <v>0</v>
      </c>
      <c r="U197">
        <v>0</v>
      </c>
      <c r="V197">
        <v>0.25</v>
      </c>
      <c r="W197">
        <v>18316</v>
      </c>
    </row>
    <row r="198" spans="1:23" x14ac:dyDescent="0.3">
      <c r="A198" t="s">
        <v>15427</v>
      </c>
      <c r="B198" t="s">
        <v>1460</v>
      </c>
      <c r="C198">
        <v>46</v>
      </c>
      <c r="D198">
        <v>160</v>
      </c>
      <c r="E198">
        <v>202</v>
      </c>
      <c r="F198">
        <v>40</v>
      </c>
      <c r="G198">
        <v>15</v>
      </c>
      <c r="H198">
        <v>11</v>
      </c>
      <c r="I198">
        <v>0</v>
      </c>
      <c r="J198">
        <v>14</v>
      </c>
      <c r="K198">
        <v>46</v>
      </c>
      <c r="L198">
        <v>29</v>
      </c>
      <c r="M198">
        <v>38</v>
      </c>
      <c r="N198">
        <v>2</v>
      </c>
      <c r="O198">
        <v>60</v>
      </c>
      <c r="P198">
        <v>4</v>
      </c>
      <c r="Q198">
        <v>0</v>
      </c>
      <c r="R198">
        <v>0</v>
      </c>
      <c r="S198">
        <v>3</v>
      </c>
      <c r="T198">
        <v>8</v>
      </c>
      <c r="U198">
        <v>1</v>
      </c>
      <c r="V198">
        <v>0.25</v>
      </c>
      <c r="W198">
        <v>18401</v>
      </c>
    </row>
    <row r="199" spans="1:23" x14ac:dyDescent="0.3">
      <c r="A199" t="s">
        <v>15640</v>
      </c>
      <c r="B199" t="s">
        <v>1426</v>
      </c>
      <c r="C199">
        <v>59</v>
      </c>
      <c r="D199">
        <v>220</v>
      </c>
      <c r="E199">
        <v>265</v>
      </c>
      <c r="F199">
        <v>55</v>
      </c>
      <c r="G199">
        <v>31</v>
      </c>
      <c r="H199">
        <v>16</v>
      </c>
      <c r="I199">
        <v>0</v>
      </c>
      <c r="J199">
        <v>8</v>
      </c>
      <c r="K199">
        <v>41</v>
      </c>
      <c r="L199">
        <v>28</v>
      </c>
      <c r="M199">
        <v>41</v>
      </c>
      <c r="N199">
        <v>0</v>
      </c>
      <c r="O199">
        <v>61</v>
      </c>
      <c r="P199">
        <v>3</v>
      </c>
      <c r="Q199">
        <v>0</v>
      </c>
      <c r="R199">
        <v>0</v>
      </c>
      <c r="S199">
        <v>2</v>
      </c>
      <c r="T199">
        <v>6</v>
      </c>
      <c r="U199">
        <v>0</v>
      </c>
      <c r="V199">
        <v>0.25</v>
      </c>
      <c r="W199">
        <v>19252</v>
      </c>
    </row>
    <row r="200" spans="1:23" x14ac:dyDescent="0.3">
      <c r="A200" t="s">
        <v>15892</v>
      </c>
      <c r="B200" t="s">
        <v>1395</v>
      </c>
      <c r="C200">
        <v>55</v>
      </c>
      <c r="D200">
        <v>204</v>
      </c>
      <c r="E200">
        <v>227</v>
      </c>
      <c r="F200">
        <v>51</v>
      </c>
      <c r="G200">
        <v>38</v>
      </c>
      <c r="H200">
        <v>7</v>
      </c>
      <c r="I200">
        <v>1</v>
      </c>
      <c r="J200">
        <v>5</v>
      </c>
      <c r="K200">
        <v>29</v>
      </c>
      <c r="L200">
        <v>26</v>
      </c>
      <c r="M200">
        <v>16</v>
      </c>
      <c r="N200">
        <v>0</v>
      </c>
      <c r="O200">
        <v>48</v>
      </c>
      <c r="P200">
        <v>5</v>
      </c>
      <c r="Q200">
        <v>2</v>
      </c>
      <c r="R200">
        <v>0</v>
      </c>
      <c r="S200">
        <v>5</v>
      </c>
      <c r="T200">
        <v>2</v>
      </c>
      <c r="U200">
        <v>4</v>
      </c>
      <c r="V200">
        <v>0.25</v>
      </c>
      <c r="W200">
        <v>19470</v>
      </c>
    </row>
    <row r="201" spans="1:23" x14ac:dyDescent="0.3">
      <c r="A201" t="s">
        <v>17175</v>
      </c>
      <c r="B201" t="s">
        <v>1389</v>
      </c>
      <c r="C201">
        <v>25</v>
      </c>
      <c r="D201">
        <v>72</v>
      </c>
      <c r="E201">
        <v>80</v>
      </c>
      <c r="F201">
        <v>18</v>
      </c>
      <c r="G201">
        <v>15</v>
      </c>
      <c r="H201">
        <v>2</v>
      </c>
      <c r="I201">
        <v>0</v>
      </c>
      <c r="J201">
        <v>1</v>
      </c>
      <c r="K201">
        <v>8</v>
      </c>
      <c r="L201">
        <v>9</v>
      </c>
      <c r="M201">
        <v>8</v>
      </c>
      <c r="N201">
        <v>0</v>
      </c>
      <c r="O201">
        <v>21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0.25</v>
      </c>
      <c r="W201">
        <v>20275</v>
      </c>
    </row>
    <row r="202" spans="1:23" x14ac:dyDescent="0.3">
      <c r="A202" t="s">
        <v>14299</v>
      </c>
      <c r="B202" t="s">
        <v>1416</v>
      </c>
      <c r="C202">
        <v>42</v>
      </c>
      <c r="D202">
        <v>125</v>
      </c>
      <c r="E202">
        <v>143</v>
      </c>
      <c r="F202">
        <v>31</v>
      </c>
      <c r="G202">
        <v>21</v>
      </c>
      <c r="H202">
        <v>7</v>
      </c>
      <c r="I202">
        <v>0</v>
      </c>
      <c r="J202">
        <v>3</v>
      </c>
      <c r="K202">
        <v>13</v>
      </c>
      <c r="L202">
        <v>18</v>
      </c>
      <c r="M202">
        <v>15</v>
      </c>
      <c r="N202">
        <v>0</v>
      </c>
      <c r="O202">
        <v>40</v>
      </c>
      <c r="P202">
        <v>0</v>
      </c>
      <c r="Q202">
        <v>1</v>
      </c>
      <c r="R202">
        <v>2</v>
      </c>
      <c r="S202">
        <v>2</v>
      </c>
      <c r="T202">
        <v>0</v>
      </c>
      <c r="U202">
        <v>0</v>
      </c>
      <c r="V202">
        <v>0.248</v>
      </c>
      <c r="W202">
        <v>13723</v>
      </c>
    </row>
    <row r="203" spans="1:23" x14ac:dyDescent="0.3">
      <c r="A203" t="s">
        <v>391</v>
      </c>
      <c r="B203" t="s">
        <v>1437</v>
      </c>
      <c r="C203">
        <v>43</v>
      </c>
      <c r="D203">
        <v>117</v>
      </c>
      <c r="E203">
        <v>135</v>
      </c>
      <c r="F203">
        <v>29</v>
      </c>
      <c r="G203">
        <v>17</v>
      </c>
      <c r="H203">
        <v>3</v>
      </c>
      <c r="I203">
        <v>0</v>
      </c>
      <c r="J203">
        <v>9</v>
      </c>
      <c r="K203">
        <v>19</v>
      </c>
      <c r="L203">
        <v>17</v>
      </c>
      <c r="M203">
        <v>15</v>
      </c>
      <c r="N203">
        <v>1</v>
      </c>
      <c r="O203">
        <v>38</v>
      </c>
      <c r="P203">
        <v>1</v>
      </c>
      <c r="Q203">
        <v>2</v>
      </c>
      <c r="R203">
        <v>0</v>
      </c>
      <c r="S203">
        <v>4</v>
      </c>
      <c r="T203">
        <v>0</v>
      </c>
      <c r="U203">
        <v>0</v>
      </c>
      <c r="V203">
        <v>0.248</v>
      </c>
      <c r="W203">
        <v>10816</v>
      </c>
    </row>
    <row r="204" spans="1:23" x14ac:dyDescent="0.3">
      <c r="A204" t="s">
        <v>15440</v>
      </c>
      <c r="B204" t="s">
        <v>22144</v>
      </c>
      <c r="C204">
        <v>40</v>
      </c>
      <c r="D204">
        <v>97</v>
      </c>
      <c r="E204">
        <v>104</v>
      </c>
      <c r="F204">
        <v>24</v>
      </c>
      <c r="G204">
        <v>19</v>
      </c>
      <c r="H204">
        <v>3</v>
      </c>
      <c r="I204">
        <v>1</v>
      </c>
      <c r="J204">
        <v>1</v>
      </c>
      <c r="K204">
        <v>13</v>
      </c>
      <c r="L204">
        <v>6</v>
      </c>
      <c r="M204">
        <v>5</v>
      </c>
      <c r="N204">
        <v>0</v>
      </c>
      <c r="O204">
        <v>12</v>
      </c>
      <c r="P204">
        <v>1</v>
      </c>
      <c r="Q204">
        <v>0</v>
      </c>
      <c r="R204">
        <v>0</v>
      </c>
      <c r="S204">
        <v>2</v>
      </c>
      <c r="T204">
        <v>1</v>
      </c>
      <c r="U204">
        <v>0</v>
      </c>
      <c r="V204">
        <v>0.247</v>
      </c>
      <c r="W204">
        <v>18839</v>
      </c>
    </row>
    <row r="205" spans="1:23" x14ac:dyDescent="0.3">
      <c r="A205" t="s">
        <v>14334</v>
      </c>
      <c r="B205" t="s">
        <v>1509</v>
      </c>
      <c r="C205">
        <v>56</v>
      </c>
      <c r="D205">
        <v>190</v>
      </c>
      <c r="E205">
        <v>229</v>
      </c>
      <c r="F205">
        <v>47</v>
      </c>
      <c r="G205">
        <v>32</v>
      </c>
      <c r="H205">
        <v>9</v>
      </c>
      <c r="I205">
        <v>0</v>
      </c>
      <c r="J205">
        <v>6</v>
      </c>
      <c r="K205">
        <v>26</v>
      </c>
      <c r="L205">
        <v>19</v>
      </c>
      <c r="M205">
        <v>31</v>
      </c>
      <c r="N205">
        <v>1</v>
      </c>
      <c r="O205">
        <v>56</v>
      </c>
      <c r="P205">
        <v>7</v>
      </c>
      <c r="Q205">
        <v>1</v>
      </c>
      <c r="R205">
        <v>0</v>
      </c>
      <c r="S205">
        <v>8</v>
      </c>
      <c r="T205">
        <v>0</v>
      </c>
      <c r="U205">
        <v>0</v>
      </c>
      <c r="V205">
        <v>0.247</v>
      </c>
      <c r="W205">
        <v>16219</v>
      </c>
    </row>
    <row r="206" spans="1:23" x14ac:dyDescent="0.3">
      <c r="A206" t="s">
        <v>308</v>
      </c>
      <c r="B206" t="s">
        <v>22144</v>
      </c>
      <c r="C206">
        <v>32</v>
      </c>
      <c r="D206">
        <v>93</v>
      </c>
      <c r="E206">
        <v>101</v>
      </c>
      <c r="F206">
        <v>23</v>
      </c>
      <c r="G206">
        <v>13</v>
      </c>
      <c r="H206">
        <v>8</v>
      </c>
      <c r="I206">
        <v>1</v>
      </c>
      <c r="J206">
        <v>1</v>
      </c>
      <c r="K206">
        <v>8</v>
      </c>
      <c r="L206">
        <v>7</v>
      </c>
      <c r="M206">
        <v>7</v>
      </c>
      <c r="N206">
        <v>0</v>
      </c>
      <c r="O206">
        <v>25</v>
      </c>
      <c r="P206">
        <v>1</v>
      </c>
      <c r="Q206">
        <v>0</v>
      </c>
      <c r="R206">
        <v>0</v>
      </c>
      <c r="S206">
        <v>4</v>
      </c>
      <c r="T206">
        <v>3</v>
      </c>
      <c r="U206">
        <v>0</v>
      </c>
      <c r="V206">
        <v>0.247</v>
      </c>
      <c r="W206">
        <v>5223</v>
      </c>
    </row>
    <row r="207" spans="1:23" x14ac:dyDescent="0.3">
      <c r="A207" t="s">
        <v>14331</v>
      </c>
      <c r="B207" t="s">
        <v>1386</v>
      </c>
      <c r="C207">
        <v>49</v>
      </c>
      <c r="D207">
        <v>93</v>
      </c>
      <c r="E207">
        <v>114</v>
      </c>
      <c r="F207">
        <v>23</v>
      </c>
      <c r="G207">
        <v>18</v>
      </c>
      <c r="H207">
        <v>5</v>
      </c>
      <c r="I207">
        <v>0</v>
      </c>
      <c r="J207">
        <v>0</v>
      </c>
      <c r="K207">
        <v>15</v>
      </c>
      <c r="L207">
        <v>4</v>
      </c>
      <c r="M207">
        <v>15</v>
      </c>
      <c r="N207">
        <v>0</v>
      </c>
      <c r="O207">
        <v>14</v>
      </c>
      <c r="P207">
        <v>3</v>
      </c>
      <c r="Q207">
        <v>2</v>
      </c>
      <c r="R207">
        <v>1</v>
      </c>
      <c r="S207">
        <v>0</v>
      </c>
      <c r="T207">
        <v>3</v>
      </c>
      <c r="U207">
        <v>1</v>
      </c>
      <c r="V207">
        <v>0.247</v>
      </c>
      <c r="W207">
        <v>14894</v>
      </c>
    </row>
    <row r="208" spans="1:23" x14ac:dyDescent="0.3">
      <c r="A208" t="s">
        <v>11474</v>
      </c>
      <c r="B208" t="s">
        <v>1416</v>
      </c>
      <c r="C208">
        <v>52</v>
      </c>
      <c r="D208">
        <v>178</v>
      </c>
      <c r="E208">
        <v>200</v>
      </c>
      <c r="F208">
        <v>44</v>
      </c>
      <c r="G208">
        <v>24</v>
      </c>
      <c r="H208">
        <v>10</v>
      </c>
      <c r="I208">
        <v>0</v>
      </c>
      <c r="J208">
        <v>10</v>
      </c>
      <c r="K208">
        <v>28</v>
      </c>
      <c r="L208">
        <v>23</v>
      </c>
      <c r="M208">
        <v>19</v>
      </c>
      <c r="N208">
        <v>0</v>
      </c>
      <c r="O208">
        <v>52</v>
      </c>
      <c r="P208">
        <v>2</v>
      </c>
      <c r="Q208">
        <v>1</v>
      </c>
      <c r="R208">
        <v>0</v>
      </c>
      <c r="S208">
        <v>9</v>
      </c>
      <c r="T208">
        <v>0</v>
      </c>
      <c r="U208">
        <v>0</v>
      </c>
      <c r="V208">
        <v>0.247</v>
      </c>
      <c r="W208">
        <v>16909</v>
      </c>
    </row>
    <row r="209" spans="1:23" x14ac:dyDescent="0.3">
      <c r="A209" t="s">
        <v>16374</v>
      </c>
      <c r="B209" t="s">
        <v>20567</v>
      </c>
      <c r="C209">
        <v>36</v>
      </c>
      <c r="D209">
        <v>81</v>
      </c>
      <c r="E209">
        <v>85</v>
      </c>
      <c r="F209">
        <v>20</v>
      </c>
      <c r="G209">
        <v>11</v>
      </c>
      <c r="H209">
        <v>3</v>
      </c>
      <c r="I209">
        <v>0</v>
      </c>
      <c r="J209">
        <v>6</v>
      </c>
      <c r="K209">
        <v>8</v>
      </c>
      <c r="L209">
        <v>10</v>
      </c>
      <c r="M209">
        <v>4</v>
      </c>
      <c r="N209">
        <v>0</v>
      </c>
      <c r="O209">
        <v>30</v>
      </c>
      <c r="P209">
        <v>0</v>
      </c>
      <c r="Q209">
        <v>0</v>
      </c>
      <c r="R209">
        <v>0</v>
      </c>
      <c r="S209">
        <v>2</v>
      </c>
      <c r="T209">
        <v>0</v>
      </c>
      <c r="U209">
        <v>0</v>
      </c>
      <c r="V209">
        <v>0.247</v>
      </c>
      <c r="W209">
        <v>16524</v>
      </c>
    </row>
    <row r="210" spans="1:23" x14ac:dyDescent="0.3">
      <c r="A210" t="s">
        <v>8429</v>
      </c>
      <c r="B210" t="s">
        <v>1386</v>
      </c>
      <c r="C210">
        <v>59</v>
      </c>
      <c r="D210">
        <v>191</v>
      </c>
      <c r="E210">
        <v>243</v>
      </c>
      <c r="F210">
        <v>47</v>
      </c>
      <c r="G210">
        <v>28</v>
      </c>
      <c r="H210">
        <v>12</v>
      </c>
      <c r="I210">
        <v>2</v>
      </c>
      <c r="J210">
        <v>5</v>
      </c>
      <c r="K210">
        <v>32</v>
      </c>
      <c r="L210">
        <v>33</v>
      </c>
      <c r="M210">
        <v>37</v>
      </c>
      <c r="N210">
        <v>1</v>
      </c>
      <c r="O210">
        <v>54</v>
      </c>
      <c r="P210">
        <v>10</v>
      </c>
      <c r="Q210">
        <v>5</v>
      </c>
      <c r="R210">
        <v>0</v>
      </c>
      <c r="S210">
        <v>2</v>
      </c>
      <c r="T210">
        <v>4</v>
      </c>
      <c r="U210">
        <v>0</v>
      </c>
      <c r="V210">
        <v>0.246</v>
      </c>
      <c r="W210">
        <v>11445</v>
      </c>
    </row>
    <row r="211" spans="1:23" x14ac:dyDescent="0.3">
      <c r="A211" t="s">
        <v>101</v>
      </c>
      <c r="B211" t="s">
        <v>1413</v>
      </c>
      <c r="C211">
        <v>16</v>
      </c>
      <c r="D211">
        <v>53</v>
      </c>
      <c r="E211">
        <v>62</v>
      </c>
      <c r="F211">
        <v>13</v>
      </c>
      <c r="G211">
        <v>8</v>
      </c>
      <c r="H211">
        <v>2</v>
      </c>
      <c r="I211">
        <v>0</v>
      </c>
      <c r="J211">
        <v>3</v>
      </c>
      <c r="K211">
        <v>10</v>
      </c>
      <c r="L211">
        <v>7</v>
      </c>
      <c r="M211">
        <v>8</v>
      </c>
      <c r="N211">
        <v>0</v>
      </c>
      <c r="O211">
        <v>14</v>
      </c>
      <c r="P211">
        <v>1</v>
      </c>
      <c r="Q211">
        <v>0</v>
      </c>
      <c r="R211">
        <v>0</v>
      </c>
      <c r="S211">
        <v>3</v>
      </c>
      <c r="T211">
        <v>1</v>
      </c>
      <c r="U211">
        <v>0</v>
      </c>
      <c r="V211">
        <v>0.245</v>
      </c>
      <c r="W211">
        <v>5275</v>
      </c>
    </row>
    <row r="212" spans="1:23" x14ac:dyDescent="0.3">
      <c r="A212" t="s">
        <v>17350</v>
      </c>
      <c r="B212" t="s">
        <v>1446</v>
      </c>
      <c r="C212">
        <v>54</v>
      </c>
      <c r="D212">
        <v>155</v>
      </c>
      <c r="E212">
        <v>183</v>
      </c>
      <c r="F212">
        <v>38</v>
      </c>
      <c r="G212">
        <v>31</v>
      </c>
      <c r="H212">
        <v>6</v>
      </c>
      <c r="I212">
        <v>1</v>
      </c>
      <c r="J212">
        <v>0</v>
      </c>
      <c r="K212">
        <v>16</v>
      </c>
      <c r="L212">
        <v>9</v>
      </c>
      <c r="M212">
        <v>25</v>
      </c>
      <c r="N212">
        <v>0</v>
      </c>
      <c r="O212">
        <v>34</v>
      </c>
      <c r="P212">
        <v>2</v>
      </c>
      <c r="Q212">
        <v>0</v>
      </c>
      <c r="R212">
        <v>0</v>
      </c>
      <c r="S212">
        <v>1</v>
      </c>
      <c r="T212">
        <v>7</v>
      </c>
      <c r="U212">
        <v>3</v>
      </c>
      <c r="V212">
        <v>0.245</v>
      </c>
      <c r="W212">
        <v>27461</v>
      </c>
    </row>
    <row r="213" spans="1:23" x14ac:dyDescent="0.3">
      <c r="A213" t="s">
        <v>11612</v>
      </c>
      <c r="B213" t="s">
        <v>1398</v>
      </c>
      <c r="C213">
        <v>41</v>
      </c>
      <c r="D213">
        <v>151</v>
      </c>
      <c r="E213">
        <v>185</v>
      </c>
      <c r="F213">
        <v>37</v>
      </c>
      <c r="G213">
        <v>18</v>
      </c>
      <c r="H213">
        <v>9</v>
      </c>
      <c r="I213">
        <v>0</v>
      </c>
      <c r="J213">
        <v>10</v>
      </c>
      <c r="K213">
        <v>35</v>
      </c>
      <c r="L213">
        <v>26</v>
      </c>
      <c r="M213">
        <v>29</v>
      </c>
      <c r="N213">
        <v>0</v>
      </c>
      <c r="O213">
        <v>43</v>
      </c>
      <c r="P213">
        <v>5</v>
      </c>
      <c r="Q213">
        <v>0</v>
      </c>
      <c r="R213">
        <v>0</v>
      </c>
      <c r="S213">
        <v>4</v>
      </c>
      <c r="T213">
        <v>1</v>
      </c>
      <c r="U213">
        <v>0</v>
      </c>
      <c r="V213">
        <v>0.245</v>
      </c>
      <c r="W213">
        <v>16472</v>
      </c>
    </row>
    <row r="214" spans="1:23" x14ac:dyDescent="0.3">
      <c r="A214" t="s">
        <v>430</v>
      </c>
      <c r="B214" t="s">
        <v>1376</v>
      </c>
      <c r="C214">
        <v>56</v>
      </c>
      <c r="D214">
        <v>188</v>
      </c>
      <c r="E214">
        <v>210</v>
      </c>
      <c r="F214">
        <v>46</v>
      </c>
      <c r="G214">
        <v>30</v>
      </c>
      <c r="H214">
        <v>11</v>
      </c>
      <c r="I214">
        <v>1</v>
      </c>
      <c r="J214">
        <v>4</v>
      </c>
      <c r="K214">
        <v>22</v>
      </c>
      <c r="L214">
        <v>23</v>
      </c>
      <c r="M214">
        <v>20</v>
      </c>
      <c r="N214">
        <v>0</v>
      </c>
      <c r="O214">
        <v>42</v>
      </c>
      <c r="P214">
        <v>0</v>
      </c>
      <c r="Q214">
        <v>1</v>
      </c>
      <c r="R214">
        <v>0</v>
      </c>
      <c r="S214">
        <v>5</v>
      </c>
      <c r="T214">
        <v>1</v>
      </c>
      <c r="U214">
        <v>0</v>
      </c>
      <c r="V214">
        <v>0.245</v>
      </c>
      <c r="W214">
        <v>3892</v>
      </c>
    </row>
    <row r="215" spans="1:23" x14ac:dyDescent="0.3">
      <c r="A215" t="s">
        <v>11653</v>
      </c>
      <c r="B215" t="s">
        <v>1379</v>
      </c>
      <c r="C215">
        <v>29</v>
      </c>
      <c r="D215">
        <v>86</v>
      </c>
      <c r="E215">
        <v>104</v>
      </c>
      <c r="F215">
        <v>21</v>
      </c>
      <c r="G215">
        <v>17</v>
      </c>
      <c r="H215">
        <v>3</v>
      </c>
      <c r="I215">
        <v>0</v>
      </c>
      <c r="J215">
        <v>1</v>
      </c>
      <c r="K215">
        <v>14</v>
      </c>
      <c r="L215">
        <v>9</v>
      </c>
      <c r="M215">
        <v>13</v>
      </c>
      <c r="N215">
        <v>0</v>
      </c>
      <c r="O215">
        <v>24</v>
      </c>
      <c r="P215">
        <v>2</v>
      </c>
      <c r="Q215">
        <v>1</v>
      </c>
      <c r="R215">
        <v>2</v>
      </c>
      <c r="S215">
        <v>0</v>
      </c>
      <c r="T215">
        <v>3</v>
      </c>
      <c r="U215">
        <v>0</v>
      </c>
      <c r="V215">
        <v>0.24399999999999999</v>
      </c>
      <c r="W215">
        <v>12158</v>
      </c>
    </row>
    <row r="216" spans="1:23" x14ac:dyDescent="0.3">
      <c r="A216" t="s">
        <v>14335</v>
      </c>
      <c r="B216" t="s">
        <v>1430</v>
      </c>
      <c r="C216">
        <v>26</v>
      </c>
      <c r="D216">
        <v>78</v>
      </c>
      <c r="E216">
        <v>86</v>
      </c>
      <c r="F216">
        <v>19</v>
      </c>
      <c r="G216">
        <v>13</v>
      </c>
      <c r="H216">
        <v>1</v>
      </c>
      <c r="I216">
        <v>1</v>
      </c>
      <c r="J216">
        <v>4</v>
      </c>
      <c r="K216">
        <v>10</v>
      </c>
      <c r="L216">
        <v>9</v>
      </c>
      <c r="M216">
        <v>7</v>
      </c>
      <c r="N216">
        <v>0</v>
      </c>
      <c r="O216">
        <v>24</v>
      </c>
      <c r="P216">
        <v>1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0.24399999999999999</v>
      </c>
      <c r="W216">
        <v>14388</v>
      </c>
    </row>
    <row r="217" spans="1:23" x14ac:dyDescent="0.3">
      <c r="A217" t="s">
        <v>11478</v>
      </c>
      <c r="B217" t="s">
        <v>1481</v>
      </c>
      <c r="C217">
        <v>57</v>
      </c>
      <c r="D217">
        <v>189</v>
      </c>
      <c r="E217">
        <v>225</v>
      </c>
      <c r="F217">
        <v>46</v>
      </c>
      <c r="G217">
        <v>29</v>
      </c>
      <c r="H217">
        <v>10</v>
      </c>
      <c r="I217">
        <v>0</v>
      </c>
      <c r="J217">
        <v>7</v>
      </c>
      <c r="K217">
        <v>37</v>
      </c>
      <c r="L217">
        <v>26</v>
      </c>
      <c r="M217">
        <v>20</v>
      </c>
      <c r="N217">
        <v>1</v>
      </c>
      <c r="O217">
        <v>57</v>
      </c>
      <c r="P217">
        <v>14</v>
      </c>
      <c r="Q217">
        <v>2</v>
      </c>
      <c r="R217">
        <v>0</v>
      </c>
      <c r="S217">
        <v>6</v>
      </c>
      <c r="T217">
        <v>1</v>
      </c>
      <c r="U217">
        <v>2</v>
      </c>
      <c r="V217">
        <v>0.24299999999999999</v>
      </c>
      <c r="W217">
        <v>11609</v>
      </c>
    </row>
    <row r="218" spans="1:23" x14ac:dyDescent="0.3">
      <c r="A218" t="s">
        <v>16414</v>
      </c>
      <c r="B218" t="s">
        <v>1464</v>
      </c>
      <c r="C218">
        <v>33</v>
      </c>
      <c r="D218">
        <v>107</v>
      </c>
      <c r="E218">
        <v>114</v>
      </c>
      <c r="F218">
        <v>26</v>
      </c>
      <c r="G218">
        <v>18</v>
      </c>
      <c r="H218">
        <v>4</v>
      </c>
      <c r="I218">
        <v>1</v>
      </c>
      <c r="J218">
        <v>3</v>
      </c>
      <c r="K218">
        <v>11</v>
      </c>
      <c r="L218">
        <v>6</v>
      </c>
      <c r="M218">
        <v>6</v>
      </c>
      <c r="N218">
        <v>0</v>
      </c>
      <c r="O218">
        <v>25</v>
      </c>
      <c r="P218">
        <v>0</v>
      </c>
      <c r="Q218">
        <v>1</v>
      </c>
      <c r="R218">
        <v>0</v>
      </c>
      <c r="S218">
        <v>3</v>
      </c>
      <c r="T218">
        <v>0</v>
      </c>
      <c r="U218">
        <v>1</v>
      </c>
      <c r="V218">
        <v>0.24299999999999999</v>
      </c>
      <c r="W218">
        <v>18889</v>
      </c>
    </row>
    <row r="219" spans="1:23" x14ac:dyDescent="0.3">
      <c r="A219" t="s">
        <v>11639</v>
      </c>
      <c r="B219" t="s">
        <v>1372</v>
      </c>
      <c r="C219">
        <v>42</v>
      </c>
      <c r="D219">
        <v>136</v>
      </c>
      <c r="E219">
        <v>160</v>
      </c>
      <c r="F219">
        <v>33</v>
      </c>
      <c r="G219">
        <v>22</v>
      </c>
      <c r="H219">
        <v>8</v>
      </c>
      <c r="I219">
        <v>0</v>
      </c>
      <c r="J219">
        <v>3</v>
      </c>
      <c r="K219">
        <v>17</v>
      </c>
      <c r="L219">
        <v>16</v>
      </c>
      <c r="M219">
        <v>22</v>
      </c>
      <c r="N219">
        <v>0</v>
      </c>
      <c r="O219">
        <v>28</v>
      </c>
      <c r="P219">
        <v>2</v>
      </c>
      <c r="Q219">
        <v>0</v>
      </c>
      <c r="R219">
        <v>0</v>
      </c>
      <c r="S219">
        <v>5</v>
      </c>
      <c r="T219">
        <v>1</v>
      </c>
      <c r="U219">
        <v>0</v>
      </c>
      <c r="V219">
        <v>0.24299999999999999</v>
      </c>
      <c r="W219">
        <v>16997</v>
      </c>
    </row>
    <row r="220" spans="1:23" x14ac:dyDescent="0.3">
      <c r="A220" t="s">
        <v>528</v>
      </c>
      <c r="B220" t="s">
        <v>20628</v>
      </c>
      <c r="C220">
        <v>52</v>
      </c>
      <c r="D220">
        <v>190</v>
      </c>
      <c r="E220">
        <v>213</v>
      </c>
      <c r="F220">
        <v>46</v>
      </c>
      <c r="G220">
        <v>26</v>
      </c>
      <c r="H220">
        <v>9</v>
      </c>
      <c r="I220">
        <v>3</v>
      </c>
      <c r="J220">
        <v>8</v>
      </c>
      <c r="K220">
        <v>23</v>
      </c>
      <c r="L220">
        <v>31</v>
      </c>
      <c r="M220">
        <v>19</v>
      </c>
      <c r="N220">
        <v>0</v>
      </c>
      <c r="O220">
        <v>40</v>
      </c>
      <c r="P220">
        <v>0</v>
      </c>
      <c r="Q220">
        <v>4</v>
      </c>
      <c r="R220">
        <v>0</v>
      </c>
      <c r="S220">
        <v>6</v>
      </c>
      <c r="T220">
        <v>0</v>
      </c>
      <c r="U220">
        <v>0</v>
      </c>
      <c r="V220">
        <v>0.24199999999999999</v>
      </c>
      <c r="W220">
        <v>4962</v>
      </c>
    </row>
    <row r="221" spans="1:23" x14ac:dyDescent="0.3">
      <c r="A221" t="s">
        <v>14339</v>
      </c>
      <c r="B221" t="s">
        <v>1372</v>
      </c>
      <c r="C221">
        <v>43</v>
      </c>
      <c r="D221">
        <v>95</v>
      </c>
      <c r="E221">
        <v>111</v>
      </c>
      <c r="F221">
        <v>23</v>
      </c>
      <c r="G221">
        <v>17</v>
      </c>
      <c r="H221">
        <v>6</v>
      </c>
      <c r="I221">
        <v>0</v>
      </c>
      <c r="J221">
        <v>0</v>
      </c>
      <c r="K221">
        <v>18</v>
      </c>
      <c r="L221">
        <v>14</v>
      </c>
      <c r="M221">
        <v>14</v>
      </c>
      <c r="N221">
        <v>3</v>
      </c>
      <c r="O221">
        <v>26</v>
      </c>
      <c r="P221">
        <v>1</v>
      </c>
      <c r="Q221">
        <v>1</v>
      </c>
      <c r="R221">
        <v>0</v>
      </c>
      <c r="S221">
        <v>3</v>
      </c>
      <c r="T221">
        <v>6</v>
      </c>
      <c r="U221">
        <v>0</v>
      </c>
      <c r="V221">
        <v>0.24199999999999999</v>
      </c>
      <c r="W221">
        <v>15274</v>
      </c>
    </row>
    <row r="222" spans="1:23" x14ac:dyDescent="0.3">
      <c r="A222" t="s">
        <v>11491</v>
      </c>
      <c r="B222" t="s">
        <v>1372</v>
      </c>
      <c r="C222">
        <v>21</v>
      </c>
      <c r="D222">
        <v>62</v>
      </c>
      <c r="E222">
        <v>65</v>
      </c>
      <c r="F222">
        <v>15</v>
      </c>
      <c r="G222">
        <v>11</v>
      </c>
      <c r="H222">
        <v>2</v>
      </c>
      <c r="I222">
        <v>1</v>
      </c>
      <c r="J222">
        <v>1</v>
      </c>
      <c r="K222">
        <v>5</v>
      </c>
      <c r="L222">
        <v>5</v>
      </c>
      <c r="M222">
        <v>3</v>
      </c>
      <c r="N222">
        <v>0</v>
      </c>
      <c r="O222">
        <v>9</v>
      </c>
      <c r="P222">
        <v>0</v>
      </c>
      <c r="Q222">
        <v>0</v>
      </c>
      <c r="R222">
        <v>0</v>
      </c>
      <c r="S222">
        <v>1</v>
      </c>
      <c r="T222">
        <v>0</v>
      </c>
      <c r="U222">
        <v>0</v>
      </c>
      <c r="V222">
        <v>0.24199999999999999</v>
      </c>
      <c r="W222">
        <v>15878</v>
      </c>
    </row>
    <row r="223" spans="1:23" x14ac:dyDescent="0.3">
      <c r="A223" t="s">
        <v>11701</v>
      </c>
      <c r="B223" t="s">
        <v>1376</v>
      </c>
      <c r="C223">
        <v>42</v>
      </c>
      <c r="D223">
        <v>153</v>
      </c>
      <c r="E223">
        <v>180</v>
      </c>
      <c r="F223">
        <v>37</v>
      </c>
      <c r="G223">
        <v>18</v>
      </c>
      <c r="H223">
        <v>12</v>
      </c>
      <c r="I223">
        <v>1</v>
      </c>
      <c r="J223">
        <v>6</v>
      </c>
      <c r="K223">
        <v>19</v>
      </c>
      <c r="L223">
        <v>22</v>
      </c>
      <c r="M223">
        <v>24</v>
      </c>
      <c r="N223">
        <v>1</v>
      </c>
      <c r="O223">
        <v>26</v>
      </c>
      <c r="P223">
        <v>2</v>
      </c>
      <c r="Q223">
        <v>1</v>
      </c>
      <c r="R223">
        <v>0</v>
      </c>
      <c r="S223">
        <v>2</v>
      </c>
      <c r="T223">
        <v>0</v>
      </c>
      <c r="U223">
        <v>0</v>
      </c>
      <c r="V223">
        <v>0.24199999999999999</v>
      </c>
      <c r="W223">
        <v>17678</v>
      </c>
    </row>
    <row r="224" spans="1:23" x14ac:dyDescent="0.3">
      <c r="A224" t="s">
        <v>435</v>
      </c>
      <c r="B224" t="s">
        <v>1392</v>
      </c>
      <c r="C224">
        <v>60</v>
      </c>
      <c r="D224">
        <v>203</v>
      </c>
      <c r="E224">
        <v>248</v>
      </c>
      <c r="F224">
        <v>49</v>
      </c>
      <c r="G224">
        <v>28</v>
      </c>
      <c r="H224">
        <v>12</v>
      </c>
      <c r="I224">
        <v>0</v>
      </c>
      <c r="J224">
        <v>9</v>
      </c>
      <c r="K224">
        <v>35</v>
      </c>
      <c r="L224">
        <v>40</v>
      </c>
      <c r="M224">
        <v>32</v>
      </c>
      <c r="N224">
        <v>3</v>
      </c>
      <c r="O224">
        <v>33</v>
      </c>
      <c r="P224">
        <v>7</v>
      </c>
      <c r="Q224">
        <v>6</v>
      </c>
      <c r="R224">
        <v>0</v>
      </c>
      <c r="S224">
        <v>4</v>
      </c>
      <c r="T224">
        <v>5</v>
      </c>
      <c r="U224">
        <v>0</v>
      </c>
      <c r="V224">
        <v>0.24099999999999999</v>
      </c>
      <c r="W224">
        <v>9785</v>
      </c>
    </row>
    <row r="225" spans="1:23" x14ac:dyDescent="0.3">
      <c r="A225" t="s">
        <v>14337</v>
      </c>
      <c r="B225" t="s">
        <v>1481</v>
      </c>
      <c r="C225">
        <v>44</v>
      </c>
      <c r="D225">
        <v>116</v>
      </c>
      <c r="E225">
        <v>132</v>
      </c>
      <c r="F225">
        <v>28</v>
      </c>
      <c r="G225">
        <v>20</v>
      </c>
      <c r="H225">
        <v>7</v>
      </c>
      <c r="I225">
        <v>0</v>
      </c>
      <c r="J225">
        <v>1</v>
      </c>
      <c r="K225">
        <v>10</v>
      </c>
      <c r="L225">
        <v>16</v>
      </c>
      <c r="M225">
        <v>12</v>
      </c>
      <c r="N225">
        <v>1</v>
      </c>
      <c r="O225">
        <v>31</v>
      </c>
      <c r="P225">
        <v>4</v>
      </c>
      <c r="Q225">
        <v>0</v>
      </c>
      <c r="R225">
        <v>0</v>
      </c>
      <c r="S225">
        <v>4</v>
      </c>
      <c r="T225">
        <v>0</v>
      </c>
      <c r="U225">
        <v>1</v>
      </c>
      <c r="V225">
        <v>0.24099999999999999</v>
      </c>
      <c r="W225">
        <v>14968</v>
      </c>
    </row>
    <row r="226" spans="1:23" x14ac:dyDescent="0.3">
      <c r="A226" t="s">
        <v>11655</v>
      </c>
      <c r="B226" t="s">
        <v>1376</v>
      </c>
      <c r="C226">
        <v>17</v>
      </c>
      <c r="D226">
        <v>58</v>
      </c>
      <c r="E226">
        <v>59</v>
      </c>
      <c r="F226">
        <v>14</v>
      </c>
      <c r="G226">
        <v>6</v>
      </c>
      <c r="H226">
        <v>5</v>
      </c>
      <c r="I226">
        <v>0</v>
      </c>
      <c r="J226">
        <v>3</v>
      </c>
      <c r="K226">
        <v>8</v>
      </c>
      <c r="L226">
        <v>6</v>
      </c>
      <c r="M226">
        <v>1</v>
      </c>
      <c r="N226">
        <v>0</v>
      </c>
      <c r="O226">
        <v>12</v>
      </c>
      <c r="P226">
        <v>0</v>
      </c>
      <c r="Q226">
        <v>0</v>
      </c>
      <c r="R226">
        <v>0</v>
      </c>
      <c r="S226">
        <v>1</v>
      </c>
      <c r="T226">
        <v>0</v>
      </c>
      <c r="U226">
        <v>0</v>
      </c>
      <c r="V226">
        <v>0.24099999999999999</v>
      </c>
      <c r="W226">
        <v>15937</v>
      </c>
    </row>
    <row r="227" spans="1:23" x14ac:dyDescent="0.3">
      <c r="A227" t="s">
        <v>330</v>
      </c>
      <c r="B227" t="s">
        <v>1386</v>
      </c>
      <c r="C227">
        <v>51</v>
      </c>
      <c r="D227">
        <v>166</v>
      </c>
      <c r="E227">
        <v>192</v>
      </c>
      <c r="F227">
        <v>40</v>
      </c>
      <c r="G227">
        <v>18</v>
      </c>
      <c r="H227">
        <v>12</v>
      </c>
      <c r="I227">
        <v>2</v>
      </c>
      <c r="J227">
        <v>8</v>
      </c>
      <c r="K227">
        <v>23</v>
      </c>
      <c r="L227">
        <v>23</v>
      </c>
      <c r="M227">
        <v>21</v>
      </c>
      <c r="N227">
        <v>2</v>
      </c>
      <c r="O227">
        <v>38</v>
      </c>
      <c r="P227">
        <v>5</v>
      </c>
      <c r="Q227">
        <v>0</v>
      </c>
      <c r="R227">
        <v>0</v>
      </c>
      <c r="S227">
        <v>1</v>
      </c>
      <c r="T227">
        <v>8</v>
      </c>
      <c r="U227">
        <v>1</v>
      </c>
      <c r="V227">
        <v>0.24099999999999999</v>
      </c>
      <c r="W227">
        <v>5254</v>
      </c>
    </row>
    <row r="228" spans="1:23" x14ac:dyDescent="0.3">
      <c r="A228" t="s">
        <v>11658</v>
      </c>
      <c r="B228" t="s">
        <v>22144</v>
      </c>
      <c r="C228">
        <v>15</v>
      </c>
      <c r="D228">
        <v>50</v>
      </c>
      <c r="E228">
        <v>54</v>
      </c>
      <c r="F228">
        <v>12</v>
      </c>
      <c r="G228">
        <v>8</v>
      </c>
      <c r="H228">
        <v>1</v>
      </c>
      <c r="I228">
        <v>0</v>
      </c>
      <c r="J228">
        <v>3</v>
      </c>
      <c r="K228">
        <v>7</v>
      </c>
      <c r="L228">
        <v>8</v>
      </c>
      <c r="M228">
        <v>4</v>
      </c>
      <c r="N228">
        <v>0</v>
      </c>
      <c r="O228">
        <v>11</v>
      </c>
      <c r="P228">
        <v>0</v>
      </c>
      <c r="Q228">
        <v>0</v>
      </c>
      <c r="R228">
        <v>0</v>
      </c>
      <c r="S228">
        <v>2</v>
      </c>
      <c r="T228">
        <v>0</v>
      </c>
      <c r="U228">
        <v>0</v>
      </c>
      <c r="V228">
        <v>0.24</v>
      </c>
      <c r="W228">
        <v>16434</v>
      </c>
    </row>
    <row r="229" spans="1:23" x14ac:dyDescent="0.3">
      <c r="A229" t="s">
        <v>14991</v>
      </c>
      <c r="B229" t="s">
        <v>22144</v>
      </c>
      <c r="C229">
        <v>31</v>
      </c>
      <c r="D229">
        <v>96</v>
      </c>
      <c r="E229">
        <v>101</v>
      </c>
      <c r="F229">
        <v>23</v>
      </c>
      <c r="G229">
        <v>17</v>
      </c>
      <c r="H229">
        <v>2</v>
      </c>
      <c r="I229">
        <v>1</v>
      </c>
      <c r="J229">
        <v>3</v>
      </c>
      <c r="K229">
        <v>9</v>
      </c>
      <c r="L229">
        <v>10</v>
      </c>
      <c r="M229">
        <v>4</v>
      </c>
      <c r="N229">
        <v>0</v>
      </c>
      <c r="O229">
        <v>25</v>
      </c>
      <c r="P229">
        <v>0</v>
      </c>
      <c r="Q229">
        <v>1</v>
      </c>
      <c r="R229">
        <v>0</v>
      </c>
      <c r="S229">
        <v>1</v>
      </c>
      <c r="T229">
        <v>0</v>
      </c>
      <c r="U229">
        <v>2</v>
      </c>
      <c r="V229">
        <v>0.24</v>
      </c>
      <c r="W229">
        <v>19698</v>
      </c>
    </row>
    <row r="230" spans="1:23" x14ac:dyDescent="0.3">
      <c r="A230" t="s">
        <v>418</v>
      </c>
      <c r="B230" t="s">
        <v>1509</v>
      </c>
      <c r="C230">
        <v>45</v>
      </c>
      <c r="D230">
        <v>142</v>
      </c>
      <c r="E230">
        <v>155</v>
      </c>
      <c r="F230">
        <v>34</v>
      </c>
      <c r="G230">
        <v>23</v>
      </c>
      <c r="H230">
        <v>6</v>
      </c>
      <c r="I230">
        <v>0</v>
      </c>
      <c r="J230">
        <v>5</v>
      </c>
      <c r="K230">
        <v>13</v>
      </c>
      <c r="L230">
        <v>15</v>
      </c>
      <c r="M230">
        <v>10</v>
      </c>
      <c r="N230">
        <v>0</v>
      </c>
      <c r="O230">
        <v>31</v>
      </c>
      <c r="P230">
        <v>2</v>
      </c>
      <c r="Q230">
        <v>1</v>
      </c>
      <c r="R230">
        <v>0</v>
      </c>
      <c r="S230">
        <v>5</v>
      </c>
      <c r="T230">
        <v>0</v>
      </c>
      <c r="U230">
        <v>0</v>
      </c>
      <c r="V230">
        <v>0.23899999999999999</v>
      </c>
      <c r="W230">
        <v>1433</v>
      </c>
    </row>
    <row r="231" spans="1:23" x14ac:dyDescent="0.3">
      <c r="A231" t="s">
        <v>11542</v>
      </c>
      <c r="B231" t="s">
        <v>1379</v>
      </c>
      <c r="C231">
        <v>56</v>
      </c>
      <c r="D231">
        <v>213</v>
      </c>
      <c r="E231">
        <v>243</v>
      </c>
      <c r="F231">
        <v>51</v>
      </c>
      <c r="G231">
        <v>29</v>
      </c>
      <c r="H231">
        <v>10</v>
      </c>
      <c r="I231">
        <v>0</v>
      </c>
      <c r="J231">
        <v>12</v>
      </c>
      <c r="K231">
        <v>33</v>
      </c>
      <c r="L231">
        <v>30</v>
      </c>
      <c r="M231">
        <v>30</v>
      </c>
      <c r="N231">
        <v>2</v>
      </c>
      <c r="O231">
        <v>42</v>
      </c>
      <c r="P231">
        <v>0</v>
      </c>
      <c r="Q231">
        <v>0</v>
      </c>
      <c r="R231">
        <v>0</v>
      </c>
      <c r="S231">
        <v>4</v>
      </c>
      <c r="T231">
        <v>6</v>
      </c>
      <c r="U231">
        <v>1</v>
      </c>
      <c r="V231">
        <v>0.23899999999999999</v>
      </c>
      <c r="W231">
        <v>15998</v>
      </c>
    </row>
    <row r="232" spans="1:23" x14ac:dyDescent="0.3">
      <c r="A232" t="s">
        <v>14027</v>
      </c>
      <c r="B232" t="s">
        <v>1460</v>
      </c>
      <c r="C232">
        <v>51</v>
      </c>
      <c r="D232">
        <v>188</v>
      </c>
      <c r="E232">
        <v>206</v>
      </c>
      <c r="F232">
        <v>45</v>
      </c>
      <c r="G232">
        <v>29</v>
      </c>
      <c r="H232">
        <v>7</v>
      </c>
      <c r="I232">
        <v>1</v>
      </c>
      <c r="J232">
        <v>8</v>
      </c>
      <c r="K232">
        <v>24</v>
      </c>
      <c r="L232">
        <v>27</v>
      </c>
      <c r="M232">
        <v>16</v>
      </c>
      <c r="N232">
        <v>1</v>
      </c>
      <c r="O232">
        <v>49</v>
      </c>
      <c r="P232">
        <v>1</v>
      </c>
      <c r="Q232">
        <v>1</v>
      </c>
      <c r="R232">
        <v>0</v>
      </c>
      <c r="S232">
        <v>5</v>
      </c>
      <c r="T232">
        <v>0</v>
      </c>
      <c r="U232">
        <v>0</v>
      </c>
      <c r="V232">
        <v>0.23899999999999999</v>
      </c>
      <c r="W232">
        <v>18360</v>
      </c>
    </row>
    <row r="233" spans="1:23" x14ac:dyDescent="0.3">
      <c r="A233" t="s">
        <v>641</v>
      </c>
      <c r="B233" t="s">
        <v>1526</v>
      </c>
      <c r="C233">
        <v>43</v>
      </c>
      <c r="D233">
        <v>117</v>
      </c>
      <c r="E233">
        <v>132</v>
      </c>
      <c r="F233">
        <v>28</v>
      </c>
      <c r="G233">
        <v>19</v>
      </c>
      <c r="H233">
        <v>3</v>
      </c>
      <c r="I233">
        <v>0</v>
      </c>
      <c r="J233">
        <v>6</v>
      </c>
      <c r="K233">
        <v>18</v>
      </c>
      <c r="L233">
        <v>21</v>
      </c>
      <c r="M233">
        <v>15</v>
      </c>
      <c r="N233">
        <v>1</v>
      </c>
      <c r="O233">
        <v>41</v>
      </c>
      <c r="P233">
        <v>0</v>
      </c>
      <c r="Q233">
        <v>0</v>
      </c>
      <c r="R233">
        <v>0</v>
      </c>
      <c r="S233">
        <v>5</v>
      </c>
      <c r="T233">
        <v>1</v>
      </c>
      <c r="U233">
        <v>0</v>
      </c>
      <c r="V233">
        <v>0.23899999999999999</v>
      </c>
      <c r="W233">
        <v>5631</v>
      </c>
    </row>
    <row r="234" spans="1:23" x14ac:dyDescent="0.3">
      <c r="A234" t="s">
        <v>10581</v>
      </c>
      <c r="B234" t="s">
        <v>1426</v>
      </c>
      <c r="C234">
        <v>50</v>
      </c>
      <c r="D234">
        <v>163</v>
      </c>
      <c r="E234">
        <v>180</v>
      </c>
      <c r="F234">
        <v>39</v>
      </c>
      <c r="G234">
        <v>23</v>
      </c>
      <c r="H234">
        <v>10</v>
      </c>
      <c r="I234">
        <v>0</v>
      </c>
      <c r="J234">
        <v>6</v>
      </c>
      <c r="K234">
        <v>17</v>
      </c>
      <c r="L234">
        <v>17</v>
      </c>
      <c r="M234">
        <v>16</v>
      </c>
      <c r="N234">
        <v>0</v>
      </c>
      <c r="O234">
        <v>50</v>
      </c>
      <c r="P234">
        <v>0</v>
      </c>
      <c r="Q234">
        <v>1</v>
      </c>
      <c r="R234">
        <v>0</v>
      </c>
      <c r="S234">
        <v>4</v>
      </c>
      <c r="T234">
        <v>0</v>
      </c>
      <c r="U234">
        <v>0</v>
      </c>
      <c r="V234">
        <v>0.23899999999999999</v>
      </c>
      <c r="W234">
        <v>11982</v>
      </c>
    </row>
    <row r="235" spans="1:23" x14ac:dyDescent="0.3">
      <c r="A235" t="s">
        <v>11569</v>
      </c>
      <c r="B235" t="s">
        <v>1437</v>
      </c>
      <c r="C235">
        <v>41</v>
      </c>
      <c r="D235">
        <v>109</v>
      </c>
      <c r="E235">
        <v>120</v>
      </c>
      <c r="F235">
        <v>26</v>
      </c>
      <c r="G235">
        <v>21</v>
      </c>
      <c r="H235">
        <v>4</v>
      </c>
      <c r="I235">
        <v>1</v>
      </c>
      <c r="J235">
        <v>0</v>
      </c>
      <c r="K235">
        <v>11</v>
      </c>
      <c r="L235">
        <v>11</v>
      </c>
      <c r="M235">
        <v>10</v>
      </c>
      <c r="N235">
        <v>0</v>
      </c>
      <c r="O235">
        <v>32</v>
      </c>
      <c r="P235">
        <v>1</v>
      </c>
      <c r="Q235">
        <v>0</v>
      </c>
      <c r="R235">
        <v>0</v>
      </c>
      <c r="S235">
        <v>4</v>
      </c>
      <c r="T235">
        <v>2</v>
      </c>
      <c r="U235">
        <v>2</v>
      </c>
      <c r="V235">
        <v>0.23899999999999999</v>
      </c>
      <c r="W235">
        <v>16622</v>
      </c>
    </row>
    <row r="236" spans="1:23" x14ac:dyDescent="0.3">
      <c r="A236" t="s">
        <v>11512</v>
      </c>
      <c r="B236" t="s">
        <v>1405</v>
      </c>
      <c r="C236">
        <v>37</v>
      </c>
      <c r="D236">
        <v>130</v>
      </c>
      <c r="E236">
        <v>135</v>
      </c>
      <c r="F236">
        <v>31</v>
      </c>
      <c r="G236">
        <v>24</v>
      </c>
      <c r="H236">
        <v>5</v>
      </c>
      <c r="I236">
        <v>0</v>
      </c>
      <c r="J236">
        <v>2</v>
      </c>
      <c r="K236">
        <v>12</v>
      </c>
      <c r="L236">
        <v>17</v>
      </c>
      <c r="M236">
        <v>4</v>
      </c>
      <c r="N236">
        <v>0</v>
      </c>
      <c r="O236">
        <v>47</v>
      </c>
      <c r="P236">
        <v>0</v>
      </c>
      <c r="Q236">
        <v>1</v>
      </c>
      <c r="R236">
        <v>0</v>
      </c>
      <c r="S236">
        <v>3</v>
      </c>
      <c r="T236">
        <v>0</v>
      </c>
      <c r="U236">
        <v>0</v>
      </c>
      <c r="V236">
        <v>0.23799999999999999</v>
      </c>
      <c r="W236">
        <v>5491</v>
      </c>
    </row>
    <row r="237" spans="1:23" x14ac:dyDescent="0.3">
      <c r="A237" t="s">
        <v>16291</v>
      </c>
      <c r="B237" t="s">
        <v>1392</v>
      </c>
      <c r="C237">
        <v>46</v>
      </c>
      <c r="D237">
        <v>143</v>
      </c>
      <c r="E237">
        <v>151</v>
      </c>
      <c r="F237">
        <v>34</v>
      </c>
      <c r="G237">
        <v>20</v>
      </c>
      <c r="H237">
        <v>12</v>
      </c>
      <c r="I237">
        <v>0</v>
      </c>
      <c r="J237">
        <v>2</v>
      </c>
      <c r="K237">
        <v>16</v>
      </c>
      <c r="L237">
        <v>15</v>
      </c>
      <c r="M237">
        <v>6</v>
      </c>
      <c r="N237">
        <v>0</v>
      </c>
      <c r="O237">
        <v>34</v>
      </c>
      <c r="P237">
        <v>2</v>
      </c>
      <c r="Q237">
        <v>0</v>
      </c>
      <c r="R237">
        <v>0</v>
      </c>
      <c r="S237">
        <v>2</v>
      </c>
      <c r="T237">
        <v>5</v>
      </c>
      <c r="U237">
        <v>0</v>
      </c>
      <c r="V237">
        <v>0.23799999999999999</v>
      </c>
      <c r="W237">
        <v>14137</v>
      </c>
    </row>
    <row r="238" spans="1:23" x14ac:dyDescent="0.3">
      <c r="A238" t="s">
        <v>66</v>
      </c>
      <c r="B238" t="s">
        <v>1437</v>
      </c>
      <c r="C238">
        <v>53</v>
      </c>
      <c r="D238">
        <v>181</v>
      </c>
      <c r="E238">
        <v>207</v>
      </c>
      <c r="F238">
        <v>43</v>
      </c>
      <c r="G238">
        <v>31</v>
      </c>
      <c r="H238">
        <v>10</v>
      </c>
      <c r="I238">
        <v>0</v>
      </c>
      <c r="J238">
        <v>2</v>
      </c>
      <c r="K238">
        <v>20</v>
      </c>
      <c r="L238">
        <v>15</v>
      </c>
      <c r="M238">
        <v>20</v>
      </c>
      <c r="N238">
        <v>2</v>
      </c>
      <c r="O238">
        <v>49</v>
      </c>
      <c r="P238">
        <v>6</v>
      </c>
      <c r="Q238">
        <v>0</v>
      </c>
      <c r="R238">
        <v>0</v>
      </c>
      <c r="S238">
        <v>2</v>
      </c>
      <c r="T238">
        <v>1</v>
      </c>
      <c r="U238">
        <v>3</v>
      </c>
      <c r="V238">
        <v>0.23799999999999999</v>
      </c>
      <c r="W238">
        <v>5760</v>
      </c>
    </row>
    <row r="239" spans="1:23" x14ac:dyDescent="0.3">
      <c r="A239" t="s">
        <v>470</v>
      </c>
      <c r="B239" t="s">
        <v>1481</v>
      </c>
      <c r="C239">
        <v>44</v>
      </c>
      <c r="D239">
        <v>114</v>
      </c>
      <c r="E239">
        <v>135</v>
      </c>
      <c r="F239">
        <v>27</v>
      </c>
      <c r="G239">
        <v>15</v>
      </c>
      <c r="H239">
        <v>8</v>
      </c>
      <c r="I239">
        <v>1</v>
      </c>
      <c r="J239">
        <v>3</v>
      </c>
      <c r="K239">
        <v>13</v>
      </c>
      <c r="L239">
        <v>16</v>
      </c>
      <c r="M239">
        <v>18</v>
      </c>
      <c r="N239">
        <v>0</v>
      </c>
      <c r="O239">
        <v>41</v>
      </c>
      <c r="P239">
        <v>1</v>
      </c>
      <c r="Q239">
        <v>2</v>
      </c>
      <c r="R239">
        <v>0</v>
      </c>
      <c r="S239">
        <v>1</v>
      </c>
      <c r="T239">
        <v>1</v>
      </c>
      <c r="U239">
        <v>0</v>
      </c>
      <c r="V239">
        <v>0.23699999999999999</v>
      </c>
      <c r="W239">
        <v>9776</v>
      </c>
    </row>
    <row r="240" spans="1:23" x14ac:dyDescent="0.3">
      <c r="A240" t="s">
        <v>10496</v>
      </c>
      <c r="B240" t="s">
        <v>1460</v>
      </c>
      <c r="C240">
        <v>57</v>
      </c>
      <c r="D240">
        <v>190</v>
      </c>
      <c r="E240">
        <v>209</v>
      </c>
      <c r="F240">
        <v>45</v>
      </c>
      <c r="G240">
        <v>21</v>
      </c>
      <c r="H240">
        <v>8</v>
      </c>
      <c r="I240">
        <v>0</v>
      </c>
      <c r="J240">
        <v>16</v>
      </c>
      <c r="K240">
        <v>34</v>
      </c>
      <c r="L240">
        <v>33</v>
      </c>
      <c r="M240">
        <v>15</v>
      </c>
      <c r="N240">
        <v>0</v>
      </c>
      <c r="O240">
        <v>54</v>
      </c>
      <c r="P240">
        <v>3</v>
      </c>
      <c r="Q240">
        <v>1</v>
      </c>
      <c r="R240">
        <v>0</v>
      </c>
      <c r="S240">
        <v>2</v>
      </c>
      <c r="T240">
        <v>0</v>
      </c>
      <c r="U240">
        <v>0</v>
      </c>
      <c r="V240">
        <v>0.23699999999999999</v>
      </c>
      <c r="W240">
        <v>10950</v>
      </c>
    </row>
    <row r="241" spans="1:23" x14ac:dyDescent="0.3">
      <c r="A241" t="s">
        <v>15952</v>
      </c>
      <c r="B241" t="s">
        <v>1402</v>
      </c>
      <c r="C241">
        <v>24</v>
      </c>
      <c r="D241">
        <v>38</v>
      </c>
      <c r="E241">
        <v>43</v>
      </c>
      <c r="F241">
        <v>9</v>
      </c>
      <c r="G241">
        <v>6</v>
      </c>
      <c r="H241">
        <v>3</v>
      </c>
      <c r="I241">
        <v>0</v>
      </c>
      <c r="J241">
        <v>0</v>
      </c>
      <c r="K241">
        <v>5</v>
      </c>
      <c r="L241">
        <v>3</v>
      </c>
      <c r="M241">
        <v>3</v>
      </c>
      <c r="N241">
        <v>0</v>
      </c>
      <c r="O241">
        <v>11</v>
      </c>
      <c r="P241">
        <v>1</v>
      </c>
      <c r="Q241">
        <v>1</v>
      </c>
      <c r="R241">
        <v>0</v>
      </c>
      <c r="S241">
        <v>0</v>
      </c>
      <c r="T241">
        <v>0</v>
      </c>
      <c r="U241">
        <v>0</v>
      </c>
      <c r="V241">
        <v>0.23699999999999999</v>
      </c>
      <c r="W241">
        <v>11241</v>
      </c>
    </row>
    <row r="242" spans="1:23" x14ac:dyDescent="0.3">
      <c r="A242" t="s">
        <v>11582</v>
      </c>
      <c r="B242" t="s">
        <v>1437</v>
      </c>
      <c r="C242">
        <v>40</v>
      </c>
      <c r="D242">
        <v>114</v>
      </c>
      <c r="E242">
        <v>127</v>
      </c>
      <c r="F242">
        <v>27</v>
      </c>
      <c r="G242">
        <v>15</v>
      </c>
      <c r="H242">
        <v>8</v>
      </c>
      <c r="I242">
        <v>1</v>
      </c>
      <c r="J242">
        <v>3</v>
      </c>
      <c r="K242">
        <v>13</v>
      </c>
      <c r="L242">
        <v>10</v>
      </c>
      <c r="M242">
        <v>13</v>
      </c>
      <c r="N242">
        <v>0</v>
      </c>
      <c r="O242">
        <v>39</v>
      </c>
      <c r="P242">
        <v>0</v>
      </c>
      <c r="Q242">
        <v>0</v>
      </c>
      <c r="R242">
        <v>0</v>
      </c>
      <c r="S242">
        <v>4</v>
      </c>
      <c r="T242">
        <v>0</v>
      </c>
      <c r="U242">
        <v>2</v>
      </c>
      <c r="V242">
        <v>0.23699999999999999</v>
      </c>
      <c r="W242">
        <v>12160</v>
      </c>
    </row>
    <row r="243" spans="1:23" x14ac:dyDescent="0.3">
      <c r="A243" t="s">
        <v>14999</v>
      </c>
      <c r="B243" t="s">
        <v>1437</v>
      </c>
      <c r="C243">
        <v>22</v>
      </c>
      <c r="D243">
        <v>38</v>
      </c>
      <c r="E243">
        <v>41</v>
      </c>
      <c r="F243">
        <v>9</v>
      </c>
      <c r="G243">
        <v>3</v>
      </c>
      <c r="H243">
        <v>4</v>
      </c>
      <c r="I243">
        <v>0</v>
      </c>
      <c r="J243">
        <v>2</v>
      </c>
      <c r="K243">
        <v>6</v>
      </c>
      <c r="L243">
        <v>6</v>
      </c>
      <c r="M243">
        <v>2</v>
      </c>
      <c r="N243">
        <v>0</v>
      </c>
      <c r="O243">
        <v>8</v>
      </c>
      <c r="P243">
        <v>1</v>
      </c>
      <c r="Q243">
        <v>0</v>
      </c>
      <c r="R243">
        <v>0</v>
      </c>
      <c r="S243">
        <v>1</v>
      </c>
      <c r="T243">
        <v>0</v>
      </c>
      <c r="U243">
        <v>0</v>
      </c>
      <c r="V243">
        <v>0.23699999999999999</v>
      </c>
      <c r="W243">
        <v>13675</v>
      </c>
    </row>
    <row r="244" spans="1:23" x14ac:dyDescent="0.3">
      <c r="A244" t="s">
        <v>632</v>
      </c>
      <c r="B244" t="s">
        <v>1430</v>
      </c>
      <c r="C244">
        <v>33</v>
      </c>
      <c r="D244">
        <v>110</v>
      </c>
      <c r="E244">
        <v>127</v>
      </c>
      <c r="F244">
        <v>26</v>
      </c>
      <c r="G244">
        <v>18</v>
      </c>
      <c r="H244">
        <v>3</v>
      </c>
      <c r="I244">
        <v>0</v>
      </c>
      <c r="J244">
        <v>5</v>
      </c>
      <c r="K244">
        <v>13</v>
      </c>
      <c r="L244">
        <v>15</v>
      </c>
      <c r="M244">
        <v>13</v>
      </c>
      <c r="N244">
        <v>1</v>
      </c>
      <c r="O244">
        <v>33</v>
      </c>
      <c r="P244">
        <v>2</v>
      </c>
      <c r="Q244">
        <v>2</v>
      </c>
      <c r="R244">
        <v>0</v>
      </c>
      <c r="S244">
        <v>1</v>
      </c>
      <c r="T244">
        <v>6</v>
      </c>
      <c r="U244">
        <v>2</v>
      </c>
      <c r="V244">
        <v>0.23599999999999999</v>
      </c>
      <c r="W244">
        <v>3174</v>
      </c>
    </row>
    <row r="245" spans="1:23" x14ac:dyDescent="0.3">
      <c r="A245" t="s">
        <v>436</v>
      </c>
      <c r="B245" t="s">
        <v>1526</v>
      </c>
      <c r="C245">
        <v>40</v>
      </c>
      <c r="D245">
        <v>123</v>
      </c>
      <c r="E245">
        <v>132</v>
      </c>
      <c r="F245">
        <v>29</v>
      </c>
      <c r="G245">
        <v>23</v>
      </c>
      <c r="H245">
        <v>3</v>
      </c>
      <c r="I245">
        <v>0</v>
      </c>
      <c r="J245">
        <v>3</v>
      </c>
      <c r="K245">
        <v>10</v>
      </c>
      <c r="L245">
        <v>16</v>
      </c>
      <c r="M245">
        <v>7</v>
      </c>
      <c r="N245">
        <v>2</v>
      </c>
      <c r="O245">
        <v>21</v>
      </c>
      <c r="P245">
        <v>0</v>
      </c>
      <c r="Q245">
        <v>1</v>
      </c>
      <c r="R245">
        <v>0</v>
      </c>
      <c r="S245">
        <v>3</v>
      </c>
      <c r="T245">
        <v>0</v>
      </c>
      <c r="U245">
        <v>0</v>
      </c>
      <c r="V245">
        <v>0.23599999999999999</v>
      </c>
      <c r="W245">
        <v>4316</v>
      </c>
    </row>
    <row r="246" spans="1:23" x14ac:dyDescent="0.3">
      <c r="A246" t="s">
        <v>517</v>
      </c>
      <c r="B246" t="s">
        <v>22144</v>
      </c>
      <c r="C246">
        <v>45</v>
      </c>
      <c r="D246">
        <v>157</v>
      </c>
      <c r="E246">
        <v>172</v>
      </c>
      <c r="F246">
        <v>37</v>
      </c>
      <c r="G246">
        <v>23</v>
      </c>
      <c r="H246">
        <v>9</v>
      </c>
      <c r="I246">
        <v>1</v>
      </c>
      <c r="J246">
        <v>4</v>
      </c>
      <c r="K246">
        <v>16</v>
      </c>
      <c r="L246">
        <v>12</v>
      </c>
      <c r="M246">
        <v>11</v>
      </c>
      <c r="N246">
        <v>0</v>
      </c>
      <c r="O246">
        <v>42</v>
      </c>
      <c r="P246">
        <v>4</v>
      </c>
      <c r="Q246">
        <v>0</v>
      </c>
      <c r="R246">
        <v>0</v>
      </c>
      <c r="S246">
        <v>1</v>
      </c>
      <c r="T246">
        <v>1</v>
      </c>
      <c r="U246">
        <v>1</v>
      </c>
      <c r="V246">
        <v>0.23599999999999999</v>
      </c>
      <c r="W246">
        <v>785</v>
      </c>
    </row>
    <row r="247" spans="1:23" x14ac:dyDescent="0.3">
      <c r="A247" t="s">
        <v>11550</v>
      </c>
      <c r="B247" t="s">
        <v>1526</v>
      </c>
      <c r="C247">
        <v>26</v>
      </c>
      <c r="D247">
        <v>68</v>
      </c>
      <c r="E247">
        <v>73</v>
      </c>
      <c r="F247">
        <v>16</v>
      </c>
      <c r="G247">
        <v>12</v>
      </c>
      <c r="H247">
        <v>2</v>
      </c>
      <c r="I247">
        <v>0</v>
      </c>
      <c r="J247">
        <v>2</v>
      </c>
      <c r="K247">
        <v>4</v>
      </c>
      <c r="L247">
        <v>9</v>
      </c>
      <c r="M247">
        <v>5</v>
      </c>
      <c r="N247">
        <v>0</v>
      </c>
      <c r="O247">
        <v>15</v>
      </c>
      <c r="P247">
        <v>0</v>
      </c>
      <c r="Q247">
        <v>0</v>
      </c>
      <c r="R247">
        <v>0</v>
      </c>
      <c r="S247">
        <v>4</v>
      </c>
      <c r="T247">
        <v>0</v>
      </c>
      <c r="U247">
        <v>0</v>
      </c>
      <c r="V247">
        <v>0.23499999999999999</v>
      </c>
      <c r="W247">
        <v>11680</v>
      </c>
    </row>
    <row r="248" spans="1:23" x14ac:dyDescent="0.3">
      <c r="A248" t="s">
        <v>14668</v>
      </c>
      <c r="B248" t="s">
        <v>1526</v>
      </c>
      <c r="C248">
        <v>53</v>
      </c>
      <c r="D248">
        <v>167</v>
      </c>
      <c r="E248">
        <v>184</v>
      </c>
      <c r="F248">
        <v>39</v>
      </c>
      <c r="G248">
        <v>27</v>
      </c>
      <c r="H248">
        <v>4</v>
      </c>
      <c r="I248">
        <v>3</v>
      </c>
      <c r="J248">
        <v>5</v>
      </c>
      <c r="K248">
        <v>25</v>
      </c>
      <c r="L248">
        <v>11</v>
      </c>
      <c r="M248">
        <v>13</v>
      </c>
      <c r="N248">
        <v>0</v>
      </c>
      <c r="O248">
        <v>60</v>
      </c>
      <c r="P248">
        <v>0</v>
      </c>
      <c r="Q248">
        <v>1</v>
      </c>
      <c r="R248">
        <v>3</v>
      </c>
      <c r="S248">
        <v>1</v>
      </c>
      <c r="T248">
        <v>6</v>
      </c>
      <c r="U248">
        <v>1</v>
      </c>
      <c r="V248">
        <v>0.23400000000000001</v>
      </c>
      <c r="W248">
        <v>19262</v>
      </c>
    </row>
    <row r="249" spans="1:23" x14ac:dyDescent="0.3">
      <c r="A249" t="s">
        <v>621</v>
      </c>
      <c r="B249" t="s">
        <v>1395</v>
      </c>
      <c r="C249">
        <v>31</v>
      </c>
      <c r="D249">
        <v>90</v>
      </c>
      <c r="E249">
        <v>101</v>
      </c>
      <c r="F249">
        <v>21</v>
      </c>
      <c r="G249">
        <v>15</v>
      </c>
      <c r="H249">
        <v>2</v>
      </c>
      <c r="I249">
        <v>0</v>
      </c>
      <c r="J249">
        <v>4</v>
      </c>
      <c r="K249">
        <v>14</v>
      </c>
      <c r="L249">
        <v>15</v>
      </c>
      <c r="M249">
        <v>10</v>
      </c>
      <c r="N249">
        <v>0</v>
      </c>
      <c r="O249">
        <v>28</v>
      </c>
      <c r="P249">
        <v>1</v>
      </c>
      <c r="Q249">
        <v>0</v>
      </c>
      <c r="R249">
        <v>0</v>
      </c>
      <c r="S249">
        <v>2</v>
      </c>
      <c r="T249">
        <v>1</v>
      </c>
      <c r="U249">
        <v>1</v>
      </c>
      <c r="V249">
        <v>0.23300000000000001</v>
      </c>
      <c r="W249">
        <v>4062</v>
      </c>
    </row>
    <row r="250" spans="1:23" x14ac:dyDescent="0.3">
      <c r="A250" t="s">
        <v>17153</v>
      </c>
      <c r="B250" t="s">
        <v>20607</v>
      </c>
      <c r="C250">
        <v>33</v>
      </c>
      <c r="D250">
        <v>103</v>
      </c>
      <c r="E250">
        <v>111</v>
      </c>
      <c r="F250">
        <v>24</v>
      </c>
      <c r="G250">
        <v>17</v>
      </c>
      <c r="H250">
        <v>5</v>
      </c>
      <c r="I250">
        <v>2</v>
      </c>
      <c r="J250">
        <v>0</v>
      </c>
      <c r="K250">
        <v>15</v>
      </c>
      <c r="L250">
        <v>7</v>
      </c>
      <c r="M250">
        <v>3</v>
      </c>
      <c r="N250">
        <v>0</v>
      </c>
      <c r="O250">
        <v>41</v>
      </c>
      <c r="P250">
        <v>5</v>
      </c>
      <c r="Q250">
        <v>0</v>
      </c>
      <c r="R250">
        <v>0</v>
      </c>
      <c r="S250">
        <v>1</v>
      </c>
      <c r="T250">
        <v>0</v>
      </c>
      <c r="U250">
        <v>0</v>
      </c>
      <c r="V250">
        <v>0.23300000000000001</v>
      </c>
      <c r="W250">
        <v>21524</v>
      </c>
    </row>
    <row r="251" spans="1:23" x14ac:dyDescent="0.3">
      <c r="A251" t="s">
        <v>16462</v>
      </c>
      <c r="B251" t="s">
        <v>1386</v>
      </c>
      <c r="C251">
        <v>43</v>
      </c>
      <c r="D251">
        <v>116</v>
      </c>
      <c r="E251">
        <v>140</v>
      </c>
      <c r="F251">
        <v>27</v>
      </c>
      <c r="G251">
        <v>15</v>
      </c>
      <c r="H251">
        <v>5</v>
      </c>
      <c r="I251">
        <v>0</v>
      </c>
      <c r="J251">
        <v>7</v>
      </c>
      <c r="K251">
        <v>21</v>
      </c>
      <c r="L251">
        <v>14</v>
      </c>
      <c r="M251">
        <v>24</v>
      </c>
      <c r="N251">
        <v>0</v>
      </c>
      <c r="O251">
        <v>37</v>
      </c>
      <c r="P251">
        <v>0</v>
      </c>
      <c r="Q251">
        <v>0</v>
      </c>
      <c r="R251">
        <v>0</v>
      </c>
      <c r="S251">
        <v>6</v>
      </c>
      <c r="T251">
        <v>0</v>
      </c>
      <c r="U251">
        <v>0</v>
      </c>
      <c r="V251">
        <v>0.23300000000000001</v>
      </c>
      <c r="W251">
        <v>19352</v>
      </c>
    </row>
    <row r="252" spans="1:23" x14ac:dyDescent="0.3">
      <c r="A252" t="s">
        <v>16660</v>
      </c>
      <c r="B252" t="s">
        <v>1464</v>
      </c>
      <c r="C252">
        <v>56</v>
      </c>
      <c r="D252">
        <v>202</v>
      </c>
      <c r="E252">
        <v>227</v>
      </c>
      <c r="F252">
        <v>47</v>
      </c>
      <c r="G252">
        <v>28</v>
      </c>
      <c r="H252">
        <v>8</v>
      </c>
      <c r="I252">
        <v>0</v>
      </c>
      <c r="J252">
        <v>11</v>
      </c>
      <c r="K252">
        <v>33</v>
      </c>
      <c r="L252">
        <v>31</v>
      </c>
      <c r="M252">
        <v>20</v>
      </c>
      <c r="N252">
        <v>0</v>
      </c>
      <c r="O252">
        <v>73</v>
      </c>
      <c r="P252">
        <v>1</v>
      </c>
      <c r="Q252">
        <v>2</v>
      </c>
      <c r="R252">
        <v>0</v>
      </c>
      <c r="S252">
        <v>4</v>
      </c>
      <c r="T252">
        <v>9</v>
      </c>
      <c r="U252">
        <v>2</v>
      </c>
      <c r="V252">
        <v>0.23300000000000001</v>
      </c>
      <c r="W252">
        <v>20043</v>
      </c>
    </row>
    <row r="253" spans="1:23" x14ac:dyDescent="0.3">
      <c r="A253" t="s">
        <v>645</v>
      </c>
      <c r="B253" t="s">
        <v>1437</v>
      </c>
      <c r="C253">
        <v>39</v>
      </c>
      <c r="D253">
        <v>129</v>
      </c>
      <c r="E253">
        <v>141</v>
      </c>
      <c r="F253">
        <v>30</v>
      </c>
      <c r="G253">
        <v>14</v>
      </c>
      <c r="H253">
        <v>7</v>
      </c>
      <c r="I253">
        <v>1</v>
      </c>
      <c r="J253">
        <v>8</v>
      </c>
      <c r="K253">
        <v>14</v>
      </c>
      <c r="L253">
        <v>26</v>
      </c>
      <c r="M253">
        <v>7</v>
      </c>
      <c r="N253">
        <v>0</v>
      </c>
      <c r="O253">
        <v>27</v>
      </c>
      <c r="P253">
        <v>2</v>
      </c>
      <c r="Q253">
        <v>1</v>
      </c>
      <c r="R253">
        <v>0</v>
      </c>
      <c r="S253">
        <v>6</v>
      </c>
      <c r="T253">
        <v>1</v>
      </c>
      <c r="U253">
        <v>0</v>
      </c>
      <c r="V253">
        <v>0.23300000000000001</v>
      </c>
      <c r="W253">
        <v>3410</v>
      </c>
    </row>
    <row r="254" spans="1:23" x14ac:dyDescent="0.3">
      <c r="A254" t="s">
        <v>45</v>
      </c>
      <c r="B254" t="s">
        <v>22144</v>
      </c>
      <c r="C254">
        <v>52</v>
      </c>
      <c r="D254">
        <v>185</v>
      </c>
      <c r="E254">
        <v>207</v>
      </c>
      <c r="F254">
        <v>43</v>
      </c>
      <c r="G254">
        <v>36</v>
      </c>
      <c r="H254">
        <v>5</v>
      </c>
      <c r="I254">
        <v>0</v>
      </c>
      <c r="J254">
        <v>2</v>
      </c>
      <c r="K254">
        <v>13</v>
      </c>
      <c r="L254">
        <v>15</v>
      </c>
      <c r="M254">
        <v>19</v>
      </c>
      <c r="N254">
        <v>1</v>
      </c>
      <c r="O254">
        <v>54</v>
      </c>
      <c r="P254">
        <v>0</v>
      </c>
      <c r="Q254">
        <v>2</v>
      </c>
      <c r="R254">
        <v>1</v>
      </c>
      <c r="S254">
        <v>2</v>
      </c>
      <c r="T254">
        <v>16</v>
      </c>
      <c r="U254">
        <v>5</v>
      </c>
      <c r="V254">
        <v>0.23200000000000001</v>
      </c>
      <c r="W254">
        <v>10071</v>
      </c>
    </row>
    <row r="255" spans="1:23" x14ac:dyDescent="0.3">
      <c r="A255" t="s">
        <v>148</v>
      </c>
      <c r="B255" t="s">
        <v>1395</v>
      </c>
      <c r="C255">
        <v>48</v>
      </c>
      <c r="D255">
        <v>142</v>
      </c>
      <c r="E255">
        <v>171</v>
      </c>
      <c r="F255">
        <v>33</v>
      </c>
      <c r="G255">
        <v>17</v>
      </c>
      <c r="H255">
        <v>8</v>
      </c>
      <c r="I255">
        <v>1</v>
      </c>
      <c r="J255">
        <v>7</v>
      </c>
      <c r="K255">
        <v>21</v>
      </c>
      <c r="L255">
        <v>25</v>
      </c>
      <c r="M255">
        <v>25</v>
      </c>
      <c r="N255">
        <v>1</v>
      </c>
      <c r="O255">
        <v>46</v>
      </c>
      <c r="P255">
        <v>3</v>
      </c>
      <c r="Q255">
        <v>1</v>
      </c>
      <c r="R255">
        <v>0</v>
      </c>
      <c r="S255">
        <v>2</v>
      </c>
      <c r="T255">
        <v>1</v>
      </c>
      <c r="U255">
        <v>0</v>
      </c>
      <c r="V255">
        <v>0.23200000000000001</v>
      </c>
      <c r="W255">
        <v>12775</v>
      </c>
    </row>
    <row r="256" spans="1:23" x14ac:dyDescent="0.3">
      <c r="A256" t="s">
        <v>11645</v>
      </c>
      <c r="B256" t="s">
        <v>1386</v>
      </c>
      <c r="C256">
        <v>37</v>
      </c>
      <c r="D256">
        <v>142</v>
      </c>
      <c r="E256">
        <v>152</v>
      </c>
      <c r="F256">
        <v>33</v>
      </c>
      <c r="G256">
        <v>12</v>
      </c>
      <c r="H256">
        <v>9</v>
      </c>
      <c r="I256">
        <v>2</v>
      </c>
      <c r="J256">
        <v>10</v>
      </c>
      <c r="K256">
        <v>22</v>
      </c>
      <c r="L256">
        <v>25</v>
      </c>
      <c r="M256">
        <v>8</v>
      </c>
      <c r="N256">
        <v>0</v>
      </c>
      <c r="O256">
        <v>54</v>
      </c>
      <c r="P256">
        <v>1</v>
      </c>
      <c r="Q256">
        <v>1</v>
      </c>
      <c r="R256">
        <v>0</v>
      </c>
      <c r="S256">
        <v>2</v>
      </c>
      <c r="T256">
        <v>0</v>
      </c>
      <c r="U256">
        <v>0</v>
      </c>
      <c r="V256">
        <v>0.23200000000000001</v>
      </c>
      <c r="W256">
        <v>16505</v>
      </c>
    </row>
    <row r="257" spans="1:23" x14ac:dyDescent="0.3">
      <c r="A257" t="s">
        <v>12791</v>
      </c>
      <c r="B257" t="s">
        <v>1376</v>
      </c>
      <c r="C257">
        <v>57</v>
      </c>
      <c r="D257">
        <v>211</v>
      </c>
      <c r="E257">
        <v>230</v>
      </c>
      <c r="F257">
        <v>49</v>
      </c>
      <c r="G257">
        <v>30</v>
      </c>
      <c r="H257">
        <v>12</v>
      </c>
      <c r="I257">
        <v>1</v>
      </c>
      <c r="J257">
        <v>6</v>
      </c>
      <c r="K257">
        <v>27</v>
      </c>
      <c r="L257">
        <v>22</v>
      </c>
      <c r="M257">
        <v>12</v>
      </c>
      <c r="N257">
        <v>0</v>
      </c>
      <c r="O257">
        <v>27</v>
      </c>
      <c r="P257">
        <v>2</v>
      </c>
      <c r="Q257">
        <v>5</v>
      </c>
      <c r="R257">
        <v>0</v>
      </c>
      <c r="S257">
        <v>6</v>
      </c>
      <c r="T257">
        <v>0</v>
      </c>
      <c r="U257">
        <v>1</v>
      </c>
      <c r="V257">
        <v>0.23200000000000001</v>
      </c>
      <c r="W257">
        <v>19198</v>
      </c>
    </row>
    <row r="258" spans="1:23" x14ac:dyDescent="0.3">
      <c r="A258" t="s">
        <v>11691</v>
      </c>
      <c r="B258" t="s">
        <v>1386</v>
      </c>
      <c r="C258">
        <v>24</v>
      </c>
      <c r="D258">
        <v>56</v>
      </c>
      <c r="E258">
        <v>61</v>
      </c>
      <c r="F258">
        <v>13</v>
      </c>
      <c r="G258">
        <v>8</v>
      </c>
      <c r="H258">
        <v>3</v>
      </c>
      <c r="I258">
        <v>0</v>
      </c>
      <c r="J258">
        <v>2</v>
      </c>
      <c r="K258">
        <v>8</v>
      </c>
      <c r="L258">
        <v>8</v>
      </c>
      <c r="M258">
        <v>5</v>
      </c>
      <c r="N258">
        <v>0</v>
      </c>
      <c r="O258">
        <v>13</v>
      </c>
      <c r="P258">
        <v>0</v>
      </c>
      <c r="Q258">
        <v>0</v>
      </c>
      <c r="R258">
        <v>0</v>
      </c>
      <c r="S258">
        <v>3</v>
      </c>
      <c r="T258">
        <v>0</v>
      </c>
      <c r="U258">
        <v>0</v>
      </c>
      <c r="V258">
        <v>0.23200000000000001</v>
      </c>
      <c r="W258">
        <v>15191</v>
      </c>
    </row>
    <row r="259" spans="1:23" x14ac:dyDescent="0.3">
      <c r="A259" t="s">
        <v>228</v>
      </c>
      <c r="B259" t="s">
        <v>1437</v>
      </c>
      <c r="C259">
        <v>15</v>
      </c>
      <c r="D259">
        <v>39</v>
      </c>
      <c r="E259">
        <v>45</v>
      </c>
      <c r="F259">
        <v>9</v>
      </c>
      <c r="G259">
        <v>6</v>
      </c>
      <c r="H259">
        <v>1</v>
      </c>
      <c r="I259">
        <v>0</v>
      </c>
      <c r="J259">
        <v>2</v>
      </c>
      <c r="K259">
        <v>4</v>
      </c>
      <c r="L259">
        <v>5</v>
      </c>
      <c r="M259">
        <v>3</v>
      </c>
      <c r="N259">
        <v>0</v>
      </c>
      <c r="O259">
        <v>11</v>
      </c>
      <c r="P259">
        <v>3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0.23100000000000001</v>
      </c>
      <c r="W259">
        <v>2829</v>
      </c>
    </row>
    <row r="260" spans="1:23" x14ac:dyDescent="0.3">
      <c r="A260" t="s">
        <v>527</v>
      </c>
      <c r="B260" t="s">
        <v>1398</v>
      </c>
      <c r="C260">
        <v>18</v>
      </c>
      <c r="D260">
        <v>39</v>
      </c>
      <c r="E260">
        <v>41</v>
      </c>
      <c r="F260">
        <v>9</v>
      </c>
      <c r="G260">
        <v>6</v>
      </c>
      <c r="H260">
        <v>3</v>
      </c>
      <c r="I260">
        <v>0</v>
      </c>
      <c r="J260">
        <v>0</v>
      </c>
      <c r="K260">
        <v>5</v>
      </c>
      <c r="L260">
        <v>3</v>
      </c>
      <c r="M260">
        <v>1</v>
      </c>
      <c r="N260">
        <v>0</v>
      </c>
      <c r="O260">
        <v>13</v>
      </c>
      <c r="P260">
        <v>0</v>
      </c>
      <c r="Q260">
        <v>1</v>
      </c>
      <c r="R260">
        <v>0</v>
      </c>
      <c r="S260">
        <v>0</v>
      </c>
      <c r="T260">
        <v>0</v>
      </c>
      <c r="U260">
        <v>0</v>
      </c>
      <c r="V260">
        <v>0.23100000000000001</v>
      </c>
      <c r="W260">
        <v>7539</v>
      </c>
    </row>
    <row r="261" spans="1:23" x14ac:dyDescent="0.3">
      <c r="A261" t="s">
        <v>16993</v>
      </c>
      <c r="B261" t="s">
        <v>1565</v>
      </c>
      <c r="C261">
        <v>16</v>
      </c>
      <c r="D261">
        <v>39</v>
      </c>
      <c r="E261">
        <v>44</v>
      </c>
      <c r="F261">
        <v>9</v>
      </c>
      <c r="G261">
        <v>6</v>
      </c>
      <c r="H261">
        <v>3</v>
      </c>
      <c r="I261">
        <v>0</v>
      </c>
      <c r="J261">
        <v>0</v>
      </c>
      <c r="K261">
        <v>3</v>
      </c>
      <c r="L261">
        <v>1</v>
      </c>
      <c r="M261">
        <v>4</v>
      </c>
      <c r="N261">
        <v>0</v>
      </c>
      <c r="O261">
        <v>9</v>
      </c>
      <c r="P261">
        <v>1</v>
      </c>
      <c r="Q261">
        <v>0</v>
      </c>
      <c r="R261">
        <v>0</v>
      </c>
      <c r="S261">
        <v>0</v>
      </c>
      <c r="T261">
        <v>1</v>
      </c>
      <c r="U261">
        <v>1</v>
      </c>
      <c r="V261">
        <v>0.23100000000000001</v>
      </c>
      <c r="W261">
        <v>18126</v>
      </c>
    </row>
    <row r="262" spans="1:23" x14ac:dyDescent="0.3">
      <c r="A262" t="s">
        <v>15534</v>
      </c>
      <c r="B262" t="s">
        <v>1509</v>
      </c>
      <c r="C262">
        <v>57</v>
      </c>
      <c r="D262">
        <v>208</v>
      </c>
      <c r="E262">
        <v>239</v>
      </c>
      <c r="F262">
        <v>48</v>
      </c>
      <c r="G262">
        <v>26</v>
      </c>
      <c r="H262">
        <v>6</v>
      </c>
      <c r="I262">
        <v>0</v>
      </c>
      <c r="J262">
        <v>16</v>
      </c>
      <c r="K262">
        <v>31</v>
      </c>
      <c r="L262">
        <v>35</v>
      </c>
      <c r="M262">
        <v>24</v>
      </c>
      <c r="N262">
        <v>4</v>
      </c>
      <c r="O262">
        <v>61</v>
      </c>
      <c r="P262">
        <v>6</v>
      </c>
      <c r="Q262">
        <v>1</v>
      </c>
      <c r="R262">
        <v>0</v>
      </c>
      <c r="S262">
        <v>4</v>
      </c>
      <c r="T262">
        <v>1</v>
      </c>
      <c r="U262">
        <v>0</v>
      </c>
      <c r="V262">
        <v>0.23100000000000001</v>
      </c>
      <c r="W262">
        <v>19251</v>
      </c>
    </row>
    <row r="263" spans="1:23" x14ac:dyDescent="0.3">
      <c r="A263" t="s">
        <v>480</v>
      </c>
      <c r="B263" t="s">
        <v>1446</v>
      </c>
      <c r="C263">
        <v>44</v>
      </c>
      <c r="D263">
        <v>139</v>
      </c>
      <c r="E263">
        <v>163</v>
      </c>
      <c r="F263">
        <v>32</v>
      </c>
      <c r="G263">
        <v>15</v>
      </c>
      <c r="H263">
        <v>9</v>
      </c>
      <c r="I263">
        <v>0</v>
      </c>
      <c r="J263">
        <v>8</v>
      </c>
      <c r="K263">
        <v>13</v>
      </c>
      <c r="L263">
        <v>27</v>
      </c>
      <c r="M263">
        <v>18</v>
      </c>
      <c r="N263">
        <v>1</v>
      </c>
      <c r="O263">
        <v>36</v>
      </c>
      <c r="P263">
        <v>4</v>
      </c>
      <c r="Q263">
        <v>2</v>
      </c>
      <c r="R263">
        <v>0</v>
      </c>
      <c r="S263">
        <v>5</v>
      </c>
      <c r="T263">
        <v>1</v>
      </c>
      <c r="U263">
        <v>0</v>
      </c>
      <c r="V263">
        <v>0.23</v>
      </c>
      <c r="W263">
        <v>4892</v>
      </c>
    </row>
    <row r="264" spans="1:23" x14ac:dyDescent="0.3">
      <c r="A264" t="s">
        <v>9549</v>
      </c>
      <c r="B264" t="s">
        <v>1379</v>
      </c>
      <c r="C264">
        <v>48</v>
      </c>
      <c r="D264">
        <v>139</v>
      </c>
      <c r="E264">
        <v>148</v>
      </c>
      <c r="F264">
        <v>32</v>
      </c>
      <c r="G264">
        <v>18</v>
      </c>
      <c r="H264">
        <v>8</v>
      </c>
      <c r="I264">
        <v>1</v>
      </c>
      <c r="J264">
        <v>5</v>
      </c>
      <c r="K264">
        <v>20</v>
      </c>
      <c r="L264">
        <v>20</v>
      </c>
      <c r="M264">
        <v>6</v>
      </c>
      <c r="N264">
        <v>0</v>
      </c>
      <c r="O264">
        <v>31</v>
      </c>
      <c r="P264">
        <v>2</v>
      </c>
      <c r="Q264">
        <v>1</v>
      </c>
      <c r="R264">
        <v>0</v>
      </c>
      <c r="S264">
        <v>5</v>
      </c>
      <c r="T264">
        <v>0</v>
      </c>
      <c r="U264">
        <v>1</v>
      </c>
      <c r="V264">
        <v>0.23</v>
      </c>
      <c r="W264">
        <v>10472</v>
      </c>
    </row>
    <row r="265" spans="1:23" x14ac:dyDescent="0.3">
      <c r="A265" t="s">
        <v>11598</v>
      </c>
      <c r="B265" t="s">
        <v>1526</v>
      </c>
      <c r="C265">
        <v>42</v>
      </c>
      <c r="D265">
        <v>100</v>
      </c>
      <c r="E265">
        <v>109</v>
      </c>
      <c r="F265">
        <v>23</v>
      </c>
      <c r="G265">
        <v>19</v>
      </c>
      <c r="H265">
        <v>4</v>
      </c>
      <c r="I265">
        <v>0</v>
      </c>
      <c r="J265">
        <v>0</v>
      </c>
      <c r="K265">
        <v>10</v>
      </c>
      <c r="L265">
        <v>8</v>
      </c>
      <c r="M265">
        <v>6</v>
      </c>
      <c r="N265">
        <v>0</v>
      </c>
      <c r="O265">
        <v>30</v>
      </c>
      <c r="P265">
        <v>1</v>
      </c>
      <c r="Q265">
        <v>0</v>
      </c>
      <c r="R265">
        <v>2</v>
      </c>
      <c r="S265">
        <v>1</v>
      </c>
      <c r="T265">
        <v>0</v>
      </c>
      <c r="U265">
        <v>0</v>
      </c>
      <c r="V265">
        <v>0.23</v>
      </c>
      <c r="W265">
        <v>11470</v>
      </c>
    </row>
    <row r="266" spans="1:23" x14ac:dyDescent="0.3">
      <c r="A266" t="s">
        <v>544</v>
      </c>
      <c r="B266" t="s">
        <v>1464</v>
      </c>
      <c r="C266">
        <v>46</v>
      </c>
      <c r="D266">
        <v>161</v>
      </c>
      <c r="E266">
        <v>194</v>
      </c>
      <c r="F266">
        <v>37</v>
      </c>
      <c r="G266">
        <v>22</v>
      </c>
      <c r="H266">
        <v>7</v>
      </c>
      <c r="I266">
        <v>0</v>
      </c>
      <c r="J266">
        <v>8</v>
      </c>
      <c r="K266">
        <v>27</v>
      </c>
      <c r="L266">
        <v>27</v>
      </c>
      <c r="M266">
        <v>30</v>
      </c>
      <c r="N266">
        <v>0</v>
      </c>
      <c r="O266">
        <v>58</v>
      </c>
      <c r="P266">
        <v>1</v>
      </c>
      <c r="Q266">
        <v>2</v>
      </c>
      <c r="R266">
        <v>0</v>
      </c>
      <c r="S266">
        <v>4</v>
      </c>
      <c r="T266">
        <v>0</v>
      </c>
      <c r="U266">
        <v>0</v>
      </c>
      <c r="V266">
        <v>0.23</v>
      </c>
      <c r="W266">
        <v>11368</v>
      </c>
    </row>
    <row r="267" spans="1:23" x14ac:dyDescent="0.3">
      <c r="A267" t="s">
        <v>11724</v>
      </c>
      <c r="B267" t="s">
        <v>1416</v>
      </c>
      <c r="C267">
        <v>58</v>
      </c>
      <c r="D267">
        <v>209</v>
      </c>
      <c r="E267">
        <v>230</v>
      </c>
      <c r="F267">
        <v>48</v>
      </c>
      <c r="G267">
        <v>34</v>
      </c>
      <c r="H267">
        <v>7</v>
      </c>
      <c r="I267">
        <v>0</v>
      </c>
      <c r="J267">
        <v>7</v>
      </c>
      <c r="K267">
        <v>22</v>
      </c>
      <c r="L267">
        <v>23</v>
      </c>
      <c r="M267">
        <v>17</v>
      </c>
      <c r="N267">
        <v>0</v>
      </c>
      <c r="O267">
        <v>35</v>
      </c>
      <c r="P267">
        <v>3</v>
      </c>
      <c r="Q267">
        <v>0</v>
      </c>
      <c r="R267">
        <v>1</v>
      </c>
      <c r="S267">
        <v>3</v>
      </c>
      <c r="T267">
        <v>1</v>
      </c>
      <c r="U267">
        <v>3</v>
      </c>
      <c r="V267">
        <v>0.23</v>
      </c>
      <c r="W267">
        <v>15223</v>
      </c>
    </row>
    <row r="268" spans="1:23" x14ac:dyDescent="0.3">
      <c r="A268" t="s">
        <v>11524</v>
      </c>
      <c r="B268" t="s">
        <v>20563</v>
      </c>
      <c r="C268">
        <v>42</v>
      </c>
      <c r="D268">
        <v>122</v>
      </c>
      <c r="E268">
        <v>145</v>
      </c>
      <c r="F268">
        <v>28</v>
      </c>
      <c r="G268">
        <v>12</v>
      </c>
      <c r="H268">
        <v>13</v>
      </c>
      <c r="I268">
        <v>0</v>
      </c>
      <c r="J268">
        <v>3</v>
      </c>
      <c r="K268">
        <v>16</v>
      </c>
      <c r="L268">
        <v>16</v>
      </c>
      <c r="M268">
        <v>20</v>
      </c>
      <c r="N268">
        <v>2</v>
      </c>
      <c r="O268">
        <v>36</v>
      </c>
      <c r="P268">
        <v>0</v>
      </c>
      <c r="Q268">
        <v>3</v>
      </c>
      <c r="R268">
        <v>0</v>
      </c>
      <c r="S268">
        <v>1</v>
      </c>
      <c r="T268">
        <v>0</v>
      </c>
      <c r="U268">
        <v>0</v>
      </c>
      <c r="V268">
        <v>0.23</v>
      </c>
      <c r="W268">
        <v>5452</v>
      </c>
    </row>
    <row r="269" spans="1:23" x14ac:dyDescent="0.3">
      <c r="A269" t="s">
        <v>3461</v>
      </c>
      <c r="B269" t="s">
        <v>20567</v>
      </c>
      <c r="C269">
        <v>43</v>
      </c>
      <c r="D269">
        <v>149</v>
      </c>
      <c r="E269">
        <v>174</v>
      </c>
      <c r="F269">
        <v>34</v>
      </c>
      <c r="G269">
        <v>18</v>
      </c>
      <c r="H269">
        <v>8</v>
      </c>
      <c r="I269">
        <v>0</v>
      </c>
      <c r="J269">
        <v>8</v>
      </c>
      <c r="K269">
        <v>17</v>
      </c>
      <c r="L269">
        <v>24</v>
      </c>
      <c r="M269">
        <v>19</v>
      </c>
      <c r="N269">
        <v>0</v>
      </c>
      <c r="O269">
        <v>60</v>
      </c>
      <c r="P269">
        <v>3</v>
      </c>
      <c r="Q269">
        <v>1</v>
      </c>
      <c r="R269">
        <v>0</v>
      </c>
      <c r="S269">
        <v>3</v>
      </c>
      <c r="T269">
        <v>0</v>
      </c>
      <c r="U269">
        <v>0</v>
      </c>
      <c r="V269">
        <v>0.22800000000000001</v>
      </c>
      <c r="W269">
        <v>14221</v>
      </c>
    </row>
    <row r="270" spans="1:23" x14ac:dyDescent="0.3">
      <c r="A270" t="s">
        <v>11192</v>
      </c>
      <c r="B270" t="s">
        <v>1565</v>
      </c>
      <c r="C270">
        <v>48</v>
      </c>
      <c r="D270">
        <v>171</v>
      </c>
      <c r="E270">
        <v>196</v>
      </c>
      <c r="F270">
        <v>39</v>
      </c>
      <c r="G270">
        <v>21</v>
      </c>
      <c r="H270">
        <v>9</v>
      </c>
      <c r="I270">
        <v>0</v>
      </c>
      <c r="J270">
        <v>9</v>
      </c>
      <c r="K270">
        <v>27</v>
      </c>
      <c r="L270">
        <v>23</v>
      </c>
      <c r="M270">
        <v>22</v>
      </c>
      <c r="N270">
        <v>0</v>
      </c>
      <c r="O270">
        <v>36</v>
      </c>
      <c r="P270">
        <v>2</v>
      </c>
      <c r="Q270">
        <v>1</v>
      </c>
      <c r="R270">
        <v>0</v>
      </c>
      <c r="S270">
        <v>1</v>
      </c>
      <c r="T270">
        <v>3</v>
      </c>
      <c r="U270">
        <v>0</v>
      </c>
      <c r="V270">
        <v>0.22800000000000001</v>
      </c>
      <c r="W270">
        <v>12144</v>
      </c>
    </row>
    <row r="271" spans="1:23" x14ac:dyDescent="0.3">
      <c r="A271" t="s">
        <v>11661</v>
      </c>
      <c r="B271" t="s">
        <v>1464</v>
      </c>
      <c r="C271">
        <v>42</v>
      </c>
      <c r="D271">
        <v>136</v>
      </c>
      <c r="E271">
        <v>149</v>
      </c>
      <c r="F271">
        <v>31</v>
      </c>
      <c r="G271">
        <v>24</v>
      </c>
      <c r="H271">
        <v>6</v>
      </c>
      <c r="I271">
        <v>0</v>
      </c>
      <c r="J271">
        <v>1</v>
      </c>
      <c r="K271">
        <v>13</v>
      </c>
      <c r="L271">
        <v>15</v>
      </c>
      <c r="M271">
        <v>10</v>
      </c>
      <c r="N271">
        <v>0</v>
      </c>
      <c r="O271">
        <v>44</v>
      </c>
      <c r="P271">
        <v>3</v>
      </c>
      <c r="Q271">
        <v>0</v>
      </c>
      <c r="R271">
        <v>0</v>
      </c>
      <c r="S271">
        <v>0</v>
      </c>
      <c r="T271">
        <v>0</v>
      </c>
      <c r="U271">
        <v>1</v>
      </c>
      <c r="V271">
        <v>0.22800000000000001</v>
      </c>
      <c r="W271">
        <v>14553</v>
      </c>
    </row>
    <row r="272" spans="1:23" x14ac:dyDescent="0.3">
      <c r="A272" t="s">
        <v>11717</v>
      </c>
      <c r="B272" t="s">
        <v>20567</v>
      </c>
      <c r="C272">
        <v>44</v>
      </c>
      <c r="D272">
        <v>158</v>
      </c>
      <c r="E272">
        <v>186</v>
      </c>
      <c r="F272">
        <v>36</v>
      </c>
      <c r="G272">
        <v>24</v>
      </c>
      <c r="H272">
        <v>4</v>
      </c>
      <c r="I272">
        <v>2</v>
      </c>
      <c r="J272">
        <v>6</v>
      </c>
      <c r="K272">
        <v>29</v>
      </c>
      <c r="L272">
        <v>12</v>
      </c>
      <c r="M272">
        <v>27</v>
      </c>
      <c r="N272">
        <v>0</v>
      </c>
      <c r="O272">
        <v>48</v>
      </c>
      <c r="P272">
        <v>1</v>
      </c>
      <c r="Q272">
        <v>0</v>
      </c>
      <c r="R272">
        <v>0</v>
      </c>
      <c r="S272">
        <v>3</v>
      </c>
      <c r="T272">
        <v>4</v>
      </c>
      <c r="U272">
        <v>0</v>
      </c>
      <c r="V272">
        <v>0.22800000000000001</v>
      </c>
      <c r="W272">
        <v>15117</v>
      </c>
    </row>
    <row r="273" spans="1:23" x14ac:dyDescent="0.3">
      <c r="A273" t="s">
        <v>14307</v>
      </c>
      <c r="B273" t="s">
        <v>1413</v>
      </c>
      <c r="C273">
        <v>15</v>
      </c>
      <c r="D273">
        <v>44</v>
      </c>
      <c r="E273">
        <v>48</v>
      </c>
      <c r="F273">
        <v>10</v>
      </c>
      <c r="G273">
        <v>6</v>
      </c>
      <c r="H273">
        <v>3</v>
      </c>
      <c r="I273">
        <v>0</v>
      </c>
      <c r="J273">
        <v>1</v>
      </c>
      <c r="K273">
        <v>4</v>
      </c>
      <c r="L273">
        <v>6</v>
      </c>
      <c r="M273">
        <v>3</v>
      </c>
      <c r="N273">
        <v>0</v>
      </c>
      <c r="O273">
        <v>12</v>
      </c>
      <c r="P273">
        <v>0</v>
      </c>
      <c r="Q273">
        <v>0</v>
      </c>
      <c r="R273">
        <v>1</v>
      </c>
      <c r="S273">
        <v>1</v>
      </c>
      <c r="T273">
        <v>0</v>
      </c>
      <c r="U273">
        <v>0</v>
      </c>
      <c r="V273">
        <v>0.22700000000000001</v>
      </c>
      <c r="W273">
        <v>17161</v>
      </c>
    </row>
    <row r="274" spans="1:23" x14ac:dyDescent="0.3">
      <c r="A274" t="s">
        <v>11684</v>
      </c>
      <c r="B274" t="s">
        <v>1430</v>
      </c>
      <c r="C274">
        <v>33</v>
      </c>
      <c r="D274">
        <v>119</v>
      </c>
      <c r="E274">
        <v>134</v>
      </c>
      <c r="F274">
        <v>27</v>
      </c>
      <c r="G274">
        <v>16</v>
      </c>
      <c r="H274">
        <v>6</v>
      </c>
      <c r="I274">
        <v>1</v>
      </c>
      <c r="J274">
        <v>4</v>
      </c>
      <c r="K274">
        <v>20</v>
      </c>
      <c r="L274">
        <v>6</v>
      </c>
      <c r="M274">
        <v>14</v>
      </c>
      <c r="N274">
        <v>0</v>
      </c>
      <c r="O274">
        <v>43</v>
      </c>
      <c r="P274">
        <v>0</v>
      </c>
      <c r="Q274">
        <v>0</v>
      </c>
      <c r="R274">
        <v>1</v>
      </c>
      <c r="S274">
        <v>0</v>
      </c>
      <c r="T274">
        <v>8</v>
      </c>
      <c r="U274">
        <v>0</v>
      </c>
      <c r="V274">
        <v>0.22700000000000001</v>
      </c>
      <c r="W274">
        <v>18900</v>
      </c>
    </row>
    <row r="275" spans="1:23" x14ac:dyDescent="0.3">
      <c r="A275" t="s">
        <v>11501</v>
      </c>
      <c r="B275" t="s">
        <v>1416</v>
      </c>
      <c r="C275">
        <v>50</v>
      </c>
      <c r="D275">
        <v>181</v>
      </c>
      <c r="E275">
        <v>193</v>
      </c>
      <c r="F275">
        <v>41</v>
      </c>
      <c r="G275">
        <v>24</v>
      </c>
      <c r="H275">
        <v>13</v>
      </c>
      <c r="I275">
        <v>1</v>
      </c>
      <c r="J275">
        <v>3</v>
      </c>
      <c r="K275">
        <v>14</v>
      </c>
      <c r="L275">
        <v>20</v>
      </c>
      <c r="M275">
        <v>8</v>
      </c>
      <c r="N275">
        <v>0</v>
      </c>
      <c r="O275">
        <v>51</v>
      </c>
      <c r="P275">
        <v>0</v>
      </c>
      <c r="Q275">
        <v>3</v>
      </c>
      <c r="R275">
        <v>1</v>
      </c>
      <c r="S275">
        <v>5</v>
      </c>
      <c r="T275">
        <v>2</v>
      </c>
      <c r="U275">
        <v>3</v>
      </c>
      <c r="V275">
        <v>0.22700000000000001</v>
      </c>
      <c r="W275">
        <v>13369</v>
      </c>
    </row>
    <row r="276" spans="1:23" x14ac:dyDescent="0.3">
      <c r="A276" t="s">
        <v>548</v>
      </c>
      <c r="B276" t="s">
        <v>20628</v>
      </c>
      <c r="C276">
        <v>41</v>
      </c>
      <c r="D276">
        <v>159</v>
      </c>
      <c r="E276">
        <v>176</v>
      </c>
      <c r="F276">
        <v>36</v>
      </c>
      <c r="G276">
        <v>20</v>
      </c>
      <c r="H276">
        <v>11</v>
      </c>
      <c r="I276">
        <v>1</v>
      </c>
      <c r="J276">
        <v>4</v>
      </c>
      <c r="K276">
        <v>22</v>
      </c>
      <c r="L276">
        <v>17</v>
      </c>
      <c r="M276">
        <v>12</v>
      </c>
      <c r="N276">
        <v>1</v>
      </c>
      <c r="O276">
        <v>32</v>
      </c>
      <c r="P276">
        <v>1</v>
      </c>
      <c r="Q276">
        <v>0</v>
      </c>
      <c r="R276">
        <v>4</v>
      </c>
      <c r="S276">
        <v>4</v>
      </c>
      <c r="T276">
        <v>3</v>
      </c>
      <c r="U276">
        <v>0</v>
      </c>
      <c r="V276">
        <v>0.22600000000000001</v>
      </c>
      <c r="W276">
        <v>11205</v>
      </c>
    </row>
    <row r="277" spans="1:23" x14ac:dyDescent="0.3">
      <c r="A277" t="s">
        <v>10198</v>
      </c>
      <c r="B277" t="s">
        <v>1386</v>
      </c>
      <c r="C277">
        <v>45</v>
      </c>
      <c r="D277">
        <v>159</v>
      </c>
      <c r="E277">
        <v>171</v>
      </c>
      <c r="F277">
        <v>36</v>
      </c>
      <c r="G277">
        <v>25</v>
      </c>
      <c r="H277">
        <v>6</v>
      </c>
      <c r="I277">
        <v>0</v>
      </c>
      <c r="J277">
        <v>5</v>
      </c>
      <c r="K277">
        <v>17</v>
      </c>
      <c r="L277">
        <v>29</v>
      </c>
      <c r="M277">
        <v>9</v>
      </c>
      <c r="N277">
        <v>0</v>
      </c>
      <c r="O277">
        <v>53</v>
      </c>
      <c r="P277">
        <v>1</v>
      </c>
      <c r="Q277">
        <v>1</v>
      </c>
      <c r="R277">
        <v>1</v>
      </c>
      <c r="S277">
        <v>4</v>
      </c>
      <c r="T277">
        <v>4</v>
      </c>
      <c r="U277">
        <v>0</v>
      </c>
      <c r="V277">
        <v>0.22600000000000001</v>
      </c>
      <c r="W277">
        <v>13367</v>
      </c>
    </row>
    <row r="278" spans="1:23" x14ac:dyDescent="0.3">
      <c r="A278" t="s">
        <v>11537</v>
      </c>
      <c r="B278" t="s">
        <v>1413</v>
      </c>
      <c r="C278">
        <v>47</v>
      </c>
      <c r="D278">
        <v>106</v>
      </c>
      <c r="E278">
        <v>112</v>
      </c>
      <c r="F278">
        <v>24</v>
      </c>
      <c r="G278">
        <v>15</v>
      </c>
      <c r="H278">
        <v>6</v>
      </c>
      <c r="I278">
        <v>0</v>
      </c>
      <c r="J278">
        <v>3</v>
      </c>
      <c r="K278">
        <v>14</v>
      </c>
      <c r="L278">
        <v>12</v>
      </c>
      <c r="M278">
        <v>6</v>
      </c>
      <c r="N278">
        <v>0</v>
      </c>
      <c r="O278">
        <v>30</v>
      </c>
      <c r="P278">
        <v>0</v>
      </c>
      <c r="Q278">
        <v>0</v>
      </c>
      <c r="R278">
        <v>0</v>
      </c>
      <c r="S278">
        <v>2</v>
      </c>
      <c r="T278">
        <v>4</v>
      </c>
      <c r="U278">
        <v>0</v>
      </c>
      <c r="V278">
        <v>0.22600000000000001</v>
      </c>
      <c r="W278">
        <v>14352</v>
      </c>
    </row>
    <row r="279" spans="1:23" x14ac:dyDescent="0.3">
      <c r="A279" t="s">
        <v>14329</v>
      </c>
      <c r="B279" t="s">
        <v>1395</v>
      </c>
      <c r="C279">
        <v>50</v>
      </c>
      <c r="D279">
        <v>106</v>
      </c>
      <c r="E279">
        <v>125</v>
      </c>
      <c r="F279">
        <v>24</v>
      </c>
      <c r="G279">
        <v>11</v>
      </c>
      <c r="H279">
        <v>7</v>
      </c>
      <c r="I279">
        <v>2</v>
      </c>
      <c r="J279">
        <v>4</v>
      </c>
      <c r="K279">
        <v>21</v>
      </c>
      <c r="L279">
        <v>11</v>
      </c>
      <c r="M279">
        <v>13</v>
      </c>
      <c r="N279">
        <v>0</v>
      </c>
      <c r="O279">
        <v>40</v>
      </c>
      <c r="P279">
        <v>5</v>
      </c>
      <c r="Q279">
        <v>1</v>
      </c>
      <c r="R279">
        <v>0</v>
      </c>
      <c r="S279">
        <v>2</v>
      </c>
      <c r="T279">
        <v>3</v>
      </c>
      <c r="U279">
        <v>1</v>
      </c>
      <c r="V279">
        <v>0.22600000000000001</v>
      </c>
      <c r="W279">
        <v>18030</v>
      </c>
    </row>
    <row r="280" spans="1:23" x14ac:dyDescent="0.3">
      <c r="A280" t="s">
        <v>202</v>
      </c>
      <c r="B280" t="s">
        <v>1531</v>
      </c>
      <c r="C280">
        <v>54</v>
      </c>
      <c r="D280">
        <v>190</v>
      </c>
      <c r="E280">
        <v>228</v>
      </c>
      <c r="F280">
        <v>43</v>
      </c>
      <c r="G280">
        <v>18</v>
      </c>
      <c r="H280">
        <v>9</v>
      </c>
      <c r="I280">
        <v>0</v>
      </c>
      <c r="J280">
        <v>16</v>
      </c>
      <c r="K280">
        <v>35</v>
      </c>
      <c r="L280">
        <v>40</v>
      </c>
      <c r="M280">
        <v>28</v>
      </c>
      <c r="N280">
        <v>0</v>
      </c>
      <c r="O280">
        <v>50</v>
      </c>
      <c r="P280">
        <v>6</v>
      </c>
      <c r="Q280">
        <v>4</v>
      </c>
      <c r="R280">
        <v>0</v>
      </c>
      <c r="S280">
        <v>6</v>
      </c>
      <c r="T280">
        <v>1</v>
      </c>
      <c r="U280">
        <v>1</v>
      </c>
      <c r="V280">
        <v>0.22600000000000001</v>
      </c>
      <c r="W280">
        <v>11200</v>
      </c>
    </row>
    <row r="281" spans="1:23" x14ac:dyDescent="0.3">
      <c r="A281" t="s">
        <v>649</v>
      </c>
      <c r="B281" t="s">
        <v>1446</v>
      </c>
      <c r="C281">
        <v>54</v>
      </c>
      <c r="D281">
        <v>186</v>
      </c>
      <c r="E281">
        <v>223</v>
      </c>
      <c r="F281">
        <v>42</v>
      </c>
      <c r="G281">
        <v>23</v>
      </c>
      <c r="H281">
        <v>8</v>
      </c>
      <c r="I281">
        <v>0</v>
      </c>
      <c r="J281">
        <v>11</v>
      </c>
      <c r="K281">
        <v>32</v>
      </c>
      <c r="L281">
        <v>22</v>
      </c>
      <c r="M281">
        <v>37</v>
      </c>
      <c r="N281">
        <v>1</v>
      </c>
      <c r="O281">
        <v>43</v>
      </c>
      <c r="P281">
        <v>0</v>
      </c>
      <c r="Q281">
        <v>0</v>
      </c>
      <c r="R281">
        <v>0</v>
      </c>
      <c r="S281">
        <v>5</v>
      </c>
      <c r="T281">
        <v>0</v>
      </c>
      <c r="U281">
        <v>0</v>
      </c>
      <c r="V281">
        <v>0.22600000000000001</v>
      </c>
      <c r="W281">
        <v>4314</v>
      </c>
    </row>
    <row r="282" spans="1:23" x14ac:dyDescent="0.3">
      <c r="A282" t="s">
        <v>10807</v>
      </c>
      <c r="B282" t="s">
        <v>1413</v>
      </c>
      <c r="C282">
        <v>31</v>
      </c>
      <c r="D282">
        <v>93</v>
      </c>
      <c r="E282">
        <v>100</v>
      </c>
      <c r="F282">
        <v>21</v>
      </c>
      <c r="G282">
        <v>16</v>
      </c>
      <c r="H282">
        <v>2</v>
      </c>
      <c r="I282">
        <v>0</v>
      </c>
      <c r="J282">
        <v>3</v>
      </c>
      <c r="K282">
        <v>12</v>
      </c>
      <c r="L282">
        <v>16</v>
      </c>
      <c r="M282">
        <v>4</v>
      </c>
      <c r="N282">
        <v>1</v>
      </c>
      <c r="O282">
        <v>36</v>
      </c>
      <c r="P282">
        <v>3</v>
      </c>
      <c r="Q282">
        <v>0</v>
      </c>
      <c r="R282">
        <v>0</v>
      </c>
      <c r="S282">
        <v>2</v>
      </c>
      <c r="T282">
        <v>2</v>
      </c>
      <c r="U282">
        <v>0</v>
      </c>
      <c r="V282">
        <v>0.22600000000000001</v>
      </c>
      <c r="W282">
        <v>12180</v>
      </c>
    </row>
    <row r="283" spans="1:23" x14ac:dyDescent="0.3">
      <c r="A283" t="s">
        <v>9385</v>
      </c>
      <c r="B283" t="s">
        <v>1426</v>
      </c>
      <c r="C283">
        <v>16</v>
      </c>
      <c r="D283">
        <v>31</v>
      </c>
      <c r="E283">
        <v>39</v>
      </c>
      <c r="F283">
        <v>7</v>
      </c>
      <c r="G283">
        <v>3</v>
      </c>
      <c r="H283">
        <v>2</v>
      </c>
      <c r="I283">
        <v>1</v>
      </c>
      <c r="J283">
        <v>1</v>
      </c>
      <c r="K283">
        <v>5</v>
      </c>
      <c r="L283">
        <v>7</v>
      </c>
      <c r="M283">
        <v>7</v>
      </c>
      <c r="N283">
        <v>0</v>
      </c>
      <c r="O283">
        <v>11</v>
      </c>
      <c r="P283">
        <v>0</v>
      </c>
      <c r="Q283">
        <v>1</v>
      </c>
      <c r="R283">
        <v>0</v>
      </c>
      <c r="S283">
        <v>0</v>
      </c>
      <c r="T283">
        <v>0</v>
      </c>
      <c r="U283">
        <v>1</v>
      </c>
      <c r="V283">
        <v>0.22600000000000001</v>
      </c>
      <c r="W283">
        <v>16192</v>
      </c>
    </row>
    <row r="284" spans="1:23" x14ac:dyDescent="0.3">
      <c r="A284" t="s">
        <v>164</v>
      </c>
      <c r="B284" t="s">
        <v>1416</v>
      </c>
      <c r="C284">
        <v>57</v>
      </c>
      <c r="D284">
        <v>195</v>
      </c>
      <c r="E284">
        <v>223</v>
      </c>
      <c r="F284">
        <v>44</v>
      </c>
      <c r="G284">
        <v>33</v>
      </c>
      <c r="H284">
        <v>3</v>
      </c>
      <c r="I284">
        <v>0</v>
      </c>
      <c r="J284">
        <v>8</v>
      </c>
      <c r="K284">
        <v>22</v>
      </c>
      <c r="L284">
        <v>22</v>
      </c>
      <c r="M284">
        <v>22</v>
      </c>
      <c r="N284">
        <v>4</v>
      </c>
      <c r="O284">
        <v>59</v>
      </c>
      <c r="P284">
        <v>2</v>
      </c>
      <c r="Q284">
        <v>4</v>
      </c>
      <c r="R284">
        <v>0</v>
      </c>
      <c r="S284">
        <v>3</v>
      </c>
      <c r="T284">
        <v>0</v>
      </c>
      <c r="U284">
        <v>0</v>
      </c>
      <c r="V284">
        <v>0.22600000000000001</v>
      </c>
      <c r="W284">
        <v>13145</v>
      </c>
    </row>
    <row r="285" spans="1:23" x14ac:dyDescent="0.3">
      <c r="A285" t="s">
        <v>8864</v>
      </c>
      <c r="B285" t="s">
        <v>1389</v>
      </c>
      <c r="C285">
        <v>34</v>
      </c>
      <c r="D285">
        <v>111</v>
      </c>
      <c r="E285">
        <v>120</v>
      </c>
      <c r="F285">
        <v>25</v>
      </c>
      <c r="G285">
        <v>15</v>
      </c>
      <c r="H285">
        <v>8</v>
      </c>
      <c r="I285">
        <v>1</v>
      </c>
      <c r="J285">
        <v>1</v>
      </c>
      <c r="K285">
        <v>13</v>
      </c>
      <c r="L285">
        <v>8</v>
      </c>
      <c r="M285">
        <v>5</v>
      </c>
      <c r="N285">
        <v>0</v>
      </c>
      <c r="O285">
        <v>18</v>
      </c>
      <c r="P285">
        <v>3</v>
      </c>
      <c r="Q285">
        <v>1</v>
      </c>
      <c r="R285">
        <v>0</v>
      </c>
      <c r="S285">
        <v>3</v>
      </c>
      <c r="T285">
        <v>1</v>
      </c>
      <c r="U285">
        <v>1</v>
      </c>
      <c r="V285">
        <v>0.22500000000000001</v>
      </c>
      <c r="W285">
        <v>13593</v>
      </c>
    </row>
    <row r="286" spans="1:23" x14ac:dyDescent="0.3">
      <c r="A286" t="s">
        <v>220</v>
      </c>
      <c r="B286" t="s">
        <v>1426</v>
      </c>
      <c r="C286">
        <v>41</v>
      </c>
      <c r="D286">
        <v>120</v>
      </c>
      <c r="E286">
        <v>141</v>
      </c>
      <c r="F286">
        <v>27</v>
      </c>
      <c r="G286">
        <v>20</v>
      </c>
      <c r="H286">
        <v>6</v>
      </c>
      <c r="I286">
        <v>0</v>
      </c>
      <c r="J286">
        <v>1</v>
      </c>
      <c r="K286">
        <v>18</v>
      </c>
      <c r="L286">
        <v>7</v>
      </c>
      <c r="M286">
        <v>20</v>
      </c>
      <c r="N286">
        <v>0</v>
      </c>
      <c r="O286">
        <v>27</v>
      </c>
      <c r="P286">
        <v>1</v>
      </c>
      <c r="Q286">
        <v>0</v>
      </c>
      <c r="R286">
        <v>0</v>
      </c>
      <c r="S286">
        <v>4</v>
      </c>
      <c r="T286">
        <v>0</v>
      </c>
      <c r="U286">
        <v>0</v>
      </c>
      <c r="V286">
        <v>0.22500000000000001</v>
      </c>
      <c r="W286">
        <v>11936</v>
      </c>
    </row>
    <row r="287" spans="1:23" x14ac:dyDescent="0.3">
      <c r="A287" t="s">
        <v>10323</v>
      </c>
      <c r="B287" t="s">
        <v>1464</v>
      </c>
      <c r="C287">
        <v>52</v>
      </c>
      <c r="D287">
        <v>200</v>
      </c>
      <c r="E287">
        <v>231</v>
      </c>
      <c r="F287">
        <v>45</v>
      </c>
      <c r="G287">
        <v>28</v>
      </c>
      <c r="H287">
        <v>8</v>
      </c>
      <c r="I287">
        <v>3</v>
      </c>
      <c r="J287">
        <v>6</v>
      </c>
      <c r="K287">
        <v>28</v>
      </c>
      <c r="L287">
        <v>24</v>
      </c>
      <c r="M287">
        <v>28</v>
      </c>
      <c r="N287">
        <v>0</v>
      </c>
      <c r="O287">
        <v>72</v>
      </c>
      <c r="P287">
        <v>1</v>
      </c>
      <c r="Q287">
        <v>2</v>
      </c>
      <c r="R287">
        <v>0</v>
      </c>
      <c r="S287">
        <v>1</v>
      </c>
      <c r="T287">
        <v>0</v>
      </c>
      <c r="U287">
        <v>0</v>
      </c>
      <c r="V287">
        <v>0.22500000000000001</v>
      </c>
      <c r="W287">
        <v>17232</v>
      </c>
    </row>
    <row r="288" spans="1:23" x14ac:dyDescent="0.3">
      <c r="A288" t="s">
        <v>273</v>
      </c>
      <c r="B288" t="s">
        <v>1372</v>
      </c>
      <c r="C288">
        <v>54</v>
      </c>
      <c r="D288">
        <v>169</v>
      </c>
      <c r="E288">
        <v>211</v>
      </c>
      <c r="F288">
        <v>38</v>
      </c>
      <c r="G288">
        <v>20</v>
      </c>
      <c r="H288">
        <v>10</v>
      </c>
      <c r="I288">
        <v>2</v>
      </c>
      <c r="J288">
        <v>6</v>
      </c>
      <c r="K288">
        <v>28</v>
      </c>
      <c r="L288">
        <v>21</v>
      </c>
      <c r="M288">
        <v>41</v>
      </c>
      <c r="N288">
        <v>1</v>
      </c>
      <c r="O288">
        <v>38</v>
      </c>
      <c r="P288">
        <v>1</v>
      </c>
      <c r="Q288">
        <v>0</v>
      </c>
      <c r="R288">
        <v>0</v>
      </c>
      <c r="S288">
        <v>4</v>
      </c>
      <c r="T288">
        <v>4</v>
      </c>
      <c r="U288">
        <v>1</v>
      </c>
      <c r="V288">
        <v>0.22500000000000001</v>
      </c>
      <c r="W288">
        <v>5297</v>
      </c>
    </row>
    <row r="289" spans="1:23" x14ac:dyDescent="0.3">
      <c r="A289" t="s">
        <v>13358</v>
      </c>
      <c r="B289" t="s">
        <v>1446</v>
      </c>
      <c r="C289">
        <v>60</v>
      </c>
      <c r="D289">
        <v>218</v>
      </c>
      <c r="E289">
        <v>242</v>
      </c>
      <c r="F289">
        <v>49</v>
      </c>
      <c r="G289">
        <v>22</v>
      </c>
      <c r="H289">
        <v>11</v>
      </c>
      <c r="I289">
        <v>2</v>
      </c>
      <c r="J289">
        <v>14</v>
      </c>
      <c r="K289">
        <v>37</v>
      </c>
      <c r="L289">
        <v>34</v>
      </c>
      <c r="M289">
        <v>19</v>
      </c>
      <c r="N289">
        <v>1</v>
      </c>
      <c r="O289">
        <v>69</v>
      </c>
      <c r="P289">
        <v>4</v>
      </c>
      <c r="Q289">
        <v>1</v>
      </c>
      <c r="R289">
        <v>0</v>
      </c>
      <c r="S289">
        <v>5</v>
      </c>
      <c r="T289">
        <v>0</v>
      </c>
      <c r="U289">
        <v>2</v>
      </c>
      <c r="V289">
        <v>0.22500000000000001</v>
      </c>
      <c r="W289">
        <v>11737</v>
      </c>
    </row>
    <row r="290" spans="1:23" x14ac:dyDescent="0.3">
      <c r="A290" t="s">
        <v>11698</v>
      </c>
      <c r="B290" t="s">
        <v>1416</v>
      </c>
      <c r="C290">
        <v>44</v>
      </c>
      <c r="D290">
        <v>156</v>
      </c>
      <c r="E290">
        <v>172</v>
      </c>
      <c r="F290">
        <v>35</v>
      </c>
      <c r="G290">
        <v>29</v>
      </c>
      <c r="H290">
        <v>5</v>
      </c>
      <c r="I290">
        <v>0</v>
      </c>
      <c r="J290">
        <v>1</v>
      </c>
      <c r="K290">
        <v>12</v>
      </c>
      <c r="L290">
        <v>10</v>
      </c>
      <c r="M290">
        <v>12</v>
      </c>
      <c r="N290">
        <v>0</v>
      </c>
      <c r="O290">
        <v>21</v>
      </c>
      <c r="P290">
        <v>1</v>
      </c>
      <c r="Q290">
        <v>2</v>
      </c>
      <c r="R290">
        <v>1</v>
      </c>
      <c r="S290">
        <v>1</v>
      </c>
      <c r="T290">
        <v>0</v>
      </c>
      <c r="U290">
        <v>1</v>
      </c>
      <c r="V290">
        <v>0.224</v>
      </c>
      <c r="W290">
        <v>17696</v>
      </c>
    </row>
    <row r="291" spans="1:23" x14ac:dyDescent="0.3">
      <c r="A291" t="s">
        <v>16311</v>
      </c>
      <c r="B291" t="s">
        <v>20563</v>
      </c>
      <c r="C291">
        <v>21</v>
      </c>
      <c r="D291">
        <v>67</v>
      </c>
      <c r="E291">
        <v>76</v>
      </c>
      <c r="F291">
        <v>15</v>
      </c>
      <c r="G291">
        <v>9</v>
      </c>
      <c r="H291">
        <v>2</v>
      </c>
      <c r="I291">
        <v>0</v>
      </c>
      <c r="J291">
        <v>4</v>
      </c>
      <c r="K291">
        <v>10</v>
      </c>
      <c r="L291">
        <v>11</v>
      </c>
      <c r="M291">
        <v>9</v>
      </c>
      <c r="N291">
        <v>2</v>
      </c>
      <c r="O291">
        <v>28</v>
      </c>
      <c r="P291">
        <v>0</v>
      </c>
      <c r="Q291">
        <v>0</v>
      </c>
      <c r="R291">
        <v>0</v>
      </c>
      <c r="S291">
        <v>2</v>
      </c>
      <c r="T291">
        <v>1</v>
      </c>
      <c r="U291">
        <v>0</v>
      </c>
      <c r="V291">
        <v>0.224</v>
      </c>
      <c r="W291">
        <v>19566</v>
      </c>
    </row>
    <row r="292" spans="1:23" x14ac:dyDescent="0.3">
      <c r="A292" t="s">
        <v>634</v>
      </c>
      <c r="B292" t="s">
        <v>1470</v>
      </c>
      <c r="C292">
        <v>39</v>
      </c>
      <c r="D292">
        <v>152</v>
      </c>
      <c r="E292">
        <v>163</v>
      </c>
      <c r="F292">
        <v>34</v>
      </c>
      <c r="G292">
        <v>20</v>
      </c>
      <c r="H292">
        <v>8</v>
      </c>
      <c r="I292">
        <v>0</v>
      </c>
      <c r="J292">
        <v>6</v>
      </c>
      <c r="K292">
        <v>15</v>
      </c>
      <c r="L292">
        <v>25</v>
      </c>
      <c r="M292">
        <v>9</v>
      </c>
      <c r="N292">
        <v>1</v>
      </c>
      <c r="O292">
        <v>25</v>
      </c>
      <c r="P292">
        <v>1</v>
      </c>
      <c r="Q292">
        <v>1</v>
      </c>
      <c r="R292">
        <v>0</v>
      </c>
      <c r="S292">
        <v>4</v>
      </c>
      <c r="T292">
        <v>0</v>
      </c>
      <c r="U292">
        <v>0</v>
      </c>
      <c r="V292">
        <v>0.224</v>
      </c>
      <c r="W292">
        <v>1177</v>
      </c>
    </row>
    <row r="293" spans="1:23" x14ac:dyDescent="0.3">
      <c r="A293" t="s">
        <v>10825</v>
      </c>
      <c r="B293" t="s">
        <v>1446</v>
      </c>
      <c r="C293">
        <v>31</v>
      </c>
      <c r="D293">
        <v>76</v>
      </c>
      <c r="E293">
        <v>93</v>
      </c>
      <c r="F293">
        <v>17</v>
      </c>
      <c r="G293">
        <v>8</v>
      </c>
      <c r="H293">
        <v>3</v>
      </c>
      <c r="I293">
        <v>0</v>
      </c>
      <c r="J293">
        <v>6</v>
      </c>
      <c r="K293">
        <v>10</v>
      </c>
      <c r="L293">
        <v>8</v>
      </c>
      <c r="M293">
        <v>14</v>
      </c>
      <c r="N293">
        <v>0</v>
      </c>
      <c r="O293">
        <v>29</v>
      </c>
      <c r="P293">
        <v>3</v>
      </c>
      <c r="Q293">
        <v>0</v>
      </c>
      <c r="R293">
        <v>0</v>
      </c>
      <c r="S293">
        <v>2</v>
      </c>
      <c r="T293">
        <v>2</v>
      </c>
      <c r="U293">
        <v>0</v>
      </c>
      <c r="V293">
        <v>0.224</v>
      </c>
      <c r="W293">
        <v>12510</v>
      </c>
    </row>
    <row r="294" spans="1:23" x14ac:dyDescent="0.3">
      <c r="A294" t="s">
        <v>499</v>
      </c>
      <c r="B294" t="s">
        <v>1372</v>
      </c>
      <c r="C294">
        <v>49</v>
      </c>
      <c r="D294">
        <v>130</v>
      </c>
      <c r="E294">
        <v>158</v>
      </c>
      <c r="F294">
        <v>29</v>
      </c>
      <c r="G294">
        <v>18</v>
      </c>
      <c r="H294">
        <v>5</v>
      </c>
      <c r="I294">
        <v>1</v>
      </c>
      <c r="J294">
        <v>5</v>
      </c>
      <c r="K294">
        <v>20</v>
      </c>
      <c r="L294">
        <v>15</v>
      </c>
      <c r="M294">
        <v>26</v>
      </c>
      <c r="N294">
        <v>0</v>
      </c>
      <c r="O294">
        <v>35</v>
      </c>
      <c r="P294">
        <v>1</v>
      </c>
      <c r="Q294">
        <v>1</v>
      </c>
      <c r="R294">
        <v>0</v>
      </c>
      <c r="S294">
        <v>0</v>
      </c>
      <c r="T294">
        <v>3</v>
      </c>
      <c r="U294">
        <v>3</v>
      </c>
      <c r="V294">
        <v>0.223</v>
      </c>
      <c r="W294">
        <v>9927</v>
      </c>
    </row>
    <row r="295" spans="1:23" x14ac:dyDescent="0.3">
      <c r="A295" t="s">
        <v>176</v>
      </c>
      <c r="B295" t="s">
        <v>1386</v>
      </c>
      <c r="C295">
        <v>53</v>
      </c>
      <c r="D295">
        <v>211</v>
      </c>
      <c r="E295">
        <v>236</v>
      </c>
      <c r="F295">
        <v>47</v>
      </c>
      <c r="G295">
        <v>30</v>
      </c>
      <c r="H295">
        <v>9</v>
      </c>
      <c r="I295">
        <v>1</v>
      </c>
      <c r="J295">
        <v>7</v>
      </c>
      <c r="K295">
        <v>28</v>
      </c>
      <c r="L295">
        <v>23</v>
      </c>
      <c r="M295">
        <v>25</v>
      </c>
      <c r="N295">
        <v>0</v>
      </c>
      <c r="O295">
        <v>50</v>
      </c>
      <c r="P295">
        <v>0</v>
      </c>
      <c r="Q295">
        <v>0</v>
      </c>
      <c r="R295">
        <v>0</v>
      </c>
      <c r="S295">
        <v>3</v>
      </c>
      <c r="T295">
        <v>4</v>
      </c>
      <c r="U295">
        <v>0</v>
      </c>
      <c r="V295">
        <v>0.223</v>
      </c>
      <c r="W295">
        <v>12533</v>
      </c>
    </row>
    <row r="296" spans="1:23" x14ac:dyDescent="0.3">
      <c r="A296" t="s">
        <v>267</v>
      </c>
      <c r="B296" t="s">
        <v>1565</v>
      </c>
      <c r="C296">
        <v>28</v>
      </c>
      <c r="D296">
        <v>81</v>
      </c>
      <c r="E296">
        <v>102</v>
      </c>
      <c r="F296">
        <v>18</v>
      </c>
      <c r="G296">
        <v>10</v>
      </c>
      <c r="H296">
        <v>2</v>
      </c>
      <c r="I296">
        <v>0</v>
      </c>
      <c r="J296">
        <v>6</v>
      </c>
      <c r="K296">
        <v>14</v>
      </c>
      <c r="L296">
        <v>11</v>
      </c>
      <c r="M296">
        <v>18</v>
      </c>
      <c r="N296">
        <v>1</v>
      </c>
      <c r="O296">
        <v>24</v>
      </c>
      <c r="P296">
        <v>2</v>
      </c>
      <c r="Q296">
        <v>1</v>
      </c>
      <c r="R296">
        <v>0</v>
      </c>
      <c r="S296">
        <v>4</v>
      </c>
      <c r="T296">
        <v>0</v>
      </c>
      <c r="U296">
        <v>0</v>
      </c>
      <c r="V296">
        <v>0.222</v>
      </c>
      <c r="W296">
        <v>5038</v>
      </c>
    </row>
    <row r="297" spans="1:23" x14ac:dyDescent="0.3">
      <c r="A297" t="s">
        <v>15425</v>
      </c>
      <c r="B297" t="s">
        <v>1449</v>
      </c>
      <c r="C297">
        <v>21</v>
      </c>
      <c r="D297">
        <v>63</v>
      </c>
      <c r="E297">
        <v>72</v>
      </c>
      <c r="F297">
        <v>14</v>
      </c>
      <c r="G297">
        <v>9</v>
      </c>
      <c r="H297">
        <v>3</v>
      </c>
      <c r="I297">
        <v>0</v>
      </c>
      <c r="J297">
        <v>2</v>
      </c>
      <c r="K297">
        <v>9</v>
      </c>
      <c r="L297">
        <v>6</v>
      </c>
      <c r="M297">
        <v>7</v>
      </c>
      <c r="N297">
        <v>1</v>
      </c>
      <c r="O297">
        <v>19</v>
      </c>
      <c r="P297">
        <v>1</v>
      </c>
      <c r="Q297">
        <v>1</v>
      </c>
      <c r="R297">
        <v>0</v>
      </c>
      <c r="S297">
        <v>1</v>
      </c>
      <c r="T297">
        <v>1</v>
      </c>
      <c r="U297">
        <v>0</v>
      </c>
      <c r="V297">
        <v>0.222</v>
      </c>
      <c r="W297">
        <v>13473</v>
      </c>
    </row>
    <row r="298" spans="1:23" x14ac:dyDescent="0.3">
      <c r="A298" t="s">
        <v>17147</v>
      </c>
      <c r="B298" t="s">
        <v>1531</v>
      </c>
      <c r="C298">
        <v>9</v>
      </c>
      <c r="D298">
        <v>27</v>
      </c>
      <c r="E298">
        <v>33</v>
      </c>
      <c r="F298">
        <v>6</v>
      </c>
      <c r="G298">
        <v>4</v>
      </c>
      <c r="H298">
        <v>0</v>
      </c>
      <c r="I298">
        <v>0</v>
      </c>
      <c r="J298">
        <v>2</v>
      </c>
      <c r="K298">
        <v>5</v>
      </c>
      <c r="L298">
        <v>5</v>
      </c>
      <c r="M298">
        <v>5</v>
      </c>
      <c r="N298">
        <v>0</v>
      </c>
      <c r="O298">
        <v>12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0.222</v>
      </c>
      <c r="W298">
        <v>14555</v>
      </c>
    </row>
    <row r="299" spans="1:23" x14ac:dyDescent="0.3">
      <c r="A299" t="s">
        <v>16145</v>
      </c>
      <c r="B299" t="s">
        <v>1481</v>
      </c>
      <c r="C299">
        <v>48</v>
      </c>
      <c r="D299">
        <v>108</v>
      </c>
      <c r="E299">
        <v>126</v>
      </c>
      <c r="F299">
        <v>24</v>
      </c>
      <c r="G299">
        <v>20</v>
      </c>
      <c r="H299">
        <v>4</v>
      </c>
      <c r="I299">
        <v>0</v>
      </c>
      <c r="J299">
        <v>0</v>
      </c>
      <c r="K299">
        <v>19</v>
      </c>
      <c r="L299">
        <v>13</v>
      </c>
      <c r="M299">
        <v>12</v>
      </c>
      <c r="N299">
        <v>0</v>
      </c>
      <c r="O299">
        <v>24</v>
      </c>
      <c r="P299">
        <v>3</v>
      </c>
      <c r="Q299">
        <v>2</v>
      </c>
      <c r="R299">
        <v>0</v>
      </c>
      <c r="S299">
        <v>3</v>
      </c>
      <c r="T299">
        <v>3</v>
      </c>
      <c r="U299">
        <v>2</v>
      </c>
      <c r="V299">
        <v>0.222</v>
      </c>
      <c r="W299">
        <v>21479</v>
      </c>
    </row>
    <row r="300" spans="1:23" x14ac:dyDescent="0.3">
      <c r="A300" t="s">
        <v>636</v>
      </c>
      <c r="B300" t="s">
        <v>1481</v>
      </c>
      <c r="C300">
        <v>58</v>
      </c>
      <c r="D300">
        <v>203</v>
      </c>
      <c r="E300">
        <v>243</v>
      </c>
      <c r="F300">
        <v>45</v>
      </c>
      <c r="G300">
        <v>28</v>
      </c>
      <c r="H300">
        <v>6</v>
      </c>
      <c r="I300">
        <v>0</v>
      </c>
      <c r="J300">
        <v>11</v>
      </c>
      <c r="K300">
        <v>26</v>
      </c>
      <c r="L300">
        <v>24</v>
      </c>
      <c r="M300">
        <v>28</v>
      </c>
      <c r="N300">
        <v>4</v>
      </c>
      <c r="O300">
        <v>38</v>
      </c>
      <c r="P300">
        <v>10</v>
      </c>
      <c r="Q300">
        <v>2</v>
      </c>
      <c r="R300">
        <v>0</v>
      </c>
      <c r="S300">
        <v>6</v>
      </c>
      <c r="T300">
        <v>3</v>
      </c>
      <c r="U300">
        <v>1</v>
      </c>
      <c r="V300">
        <v>0.222</v>
      </c>
      <c r="W300">
        <v>3473</v>
      </c>
    </row>
    <row r="301" spans="1:23" x14ac:dyDescent="0.3">
      <c r="A301" t="s">
        <v>11678</v>
      </c>
      <c r="B301" t="s">
        <v>1449</v>
      </c>
      <c r="C301">
        <v>54</v>
      </c>
      <c r="D301">
        <v>185</v>
      </c>
      <c r="E301">
        <v>204</v>
      </c>
      <c r="F301">
        <v>41</v>
      </c>
      <c r="G301">
        <v>21</v>
      </c>
      <c r="H301">
        <v>11</v>
      </c>
      <c r="I301">
        <v>0</v>
      </c>
      <c r="J301">
        <v>9</v>
      </c>
      <c r="K301">
        <v>25</v>
      </c>
      <c r="L301">
        <v>32</v>
      </c>
      <c r="M301">
        <v>17</v>
      </c>
      <c r="N301">
        <v>1</v>
      </c>
      <c r="O301">
        <v>46</v>
      </c>
      <c r="P301">
        <v>0</v>
      </c>
      <c r="Q301">
        <v>1</v>
      </c>
      <c r="R301">
        <v>1</v>
      </c>
      <c r="S301">
        <v>4</v>
      </c>
      <c r="T301">
        <v>1</v>
      </c>
      <c r="U301">
        <v>2</v>
      </c>
      <c r="V301">
        <v>0.222</v>
      </c>
      <c r="W301">
        <v>14103</v>
      </c>
    </row>
    <row r="302" spans="1:23" x14ac:dyDescent="0.3">
      <c r="A302" t="s">
        <v>11669</v>
      </c>
      <c r="B302" t="s">
        <v>1531</v>
      </c>
      <c r="C302">
        <v>39</v>
      </c>
      <c r="D302">
        <v>122</v>
      </c>
      <c r="E302">
        <v>129</v>
      </c>
      <c r="F302">
        <v>27</v>
      </c>
      <c r="G302">
        <v>17</v>
      </c>
      <c r="H302">
        <v>5</v>
      </c>
      <c r="I302">
        <v>0</v>
      </c>
      <c r="J302">
        <v>5</v>
      </c>
      <c r="K302">
        <v>11</v>
      </c>
      <c r="L302">
        <v>19</v>
      </c>
      <c r="M302">
        <v>6</v>
      </c>
      <c r="N302">
        <v>0</v>
      </c>
      <c r="O302">
        <v>29</v>
      </c>
      <c r="P302">
        <v>1</v>
      </c>
      <c r="Q302">
        <v>0</v>
      </c>
      <c r="R302">
        <v>0</v>
      </c>
      <c r="S302">
        <v>4</v>
      </c>
      <c r="T302">
        <v>0</v>
      </c>
      <c r="U302">
        <v>0</v>
      </c>
      <c r="V302">
        <v>0.221</v>
      </c>
      <c r="W302">
        <v>13620</v>
      </c>
    </row>
    <row r="303" spans="1:23" x14ac:dyDescent="0.3">
      <c r="A303" t="s">
        <v>11158</v>
      </c>
      <c r="B303" t="s">
        <v>1565</v>
      </c>
      <c r="C303">
        <v>42</v>
      </c>
      <c r="D303">
        <v>113</v>
      </c>
      <c r="E303">
        <v>123</v>
      </c>
      <c r="F303">
        <v>25</v>
      </c>
      <c r="G303">
        <v>16</v>
      </c>
      <c r="H303">
        <v>3</v>
      </c>
      <c r="I303">
        <v>2</v>
      </c>
      <c r="J303">
        <v>4</v>
      </c>
      <c r="K303">
        <v>17</v>
      </c>
      <c r="L303">
        <v>15</v>
      </c>
      <c r="M303">
        <v>5</v>
      </c>
      <c r="N303">
        <v>0</v>
      </c>
      <c r="O303">
        <v>44</v>
      </c>
      <c r="P303">
        <v>5</v>
      </c>
      <c r="Q303">
        <v>0</v>
      </c>
      <c r="R303">
        <v>0</v>
      </c>
      <c r="S303">
        <v>0</v>
      </c>
      <c r="T303">
        <v>0</v>
      </c>
      <c r="U303">
        <v>2</v>
      </c>
      <c r="V303">
        <v>0.221</v>
      </c>
      <c r="W303">
        <v>14477</v>
      </c>
    </row>
    <row r="304" spans="1:23" x14ac:dyDescent="0.3">
      <c r="A304" t="s">
        <v>11547</v>
      </c>
      <c r="B304" t="s">
        <v>1405</v>
      </c>
      <c r="C304">
        <v>30</v>
      </c>
      <c r="D304">
        <v>86</v>
      </c>
      <c r="E304">
        <v>94</v>
      </c>
      <c r="F304">
        <v>19</v>
      </c>
      <c r="G304">
        <v>14</v>
      </c>
      <c r="H304">
        <v>3</v>
      </c>
      <c r="I304">
        <v>0</v>
      </c>
      <c r="J304">
        <v>2</v>
      </c>
      <c r="K304">
        <v>8</v>
      </c>
      <c r="L304">
        <v>17</v>
      </c>
      <c r="M304">
        <v>5</v>
      </c>
      <c r="N304">
        <v>0</v>
      </c>
      <c r="O304">
        <v>26</v>
      </c>
      <c r="P304">
        <v>2</v>
      </c>
      <c r="Q304">
        <v>1</v>
      </c>
      <c r="R304">
        <v>0</v>
      </c>
      <c r="S304">
        <v>1</v>
      </c>
      <c r="T304">
        <v>0</v>
      </c>
      <c r="U304">
        <v>0</v>
      </c>
      <c r="V304">
        <v>0.221</v>
      </c>
      <c r="W304">
        <v>12174</v>
      </c>
    </row>
    <row r="305" spans="1:23" x14ac:dyDescent="0.3">
      <c r="A305" t="s">
        <v>11648</v>
      </c>
      <c r="B305" t="s">
        <v>20628</v>
      </c>
      <c r="C305">
        <v>52</v>
      </c>
      <c r="D305">
        <v>168</v>
      </c>
      <c r="E305">
        <v>189</v>
      </c>
      <c r="F305">
        <v>37</v>
      </c>
      <c r="G305">
        <v>28</v>
      </c>
      <c r="H305">
        <v>5</v>
      </c>
      <c r="I305">
        <v>1</v>
      </c>
      <c r="J305">
        <v>3</v>
      </c>
      <c r="K305">
        <v>20</v>
      </c>
      <c r="L305">
        <v>15</v>
      </c>
      <c r="M305">
        <v>9</v>
      </c>
      <c r="N305">
        <v>0</v>
      </c>
      <c r="O305">
        <v>53</v>
      </c>
      <c r="P305">
        <v>9</v>
      </c>
      <c r="Q305">
        <v>2</v>
      </c>
      <c r="R305">
        <v>1</v>
      </c>
      <c r="S305">
        <v>0</v>
      </c>
      <c r="T305">
        <v>4</v>
      </c>
      <c r="U305">
        <v>1</v>
      </c>
      <c r="V305">
        <v>0.22</v>
      </c>
      <c r="W305">
        <v>18363</v>
      </c>
    </row>
    <row r="306" spans="1:23" x14ac:dyDescent="0.3">
      <c r="A306" t="s">
        <v>14996</v>
      </c>
      <c r="B306" t="s">
        <v>1416</v>
      </c>
      <c r="C306">
        <v>37</v>
      </c>
      <c r="D306">
        <v>109</v>
      </c>
      <c r="E306">
        <v>116</v>
      </c>
      <c r="F306">
        <v>24</v>
      </c>
      <c r="G306">
        <v>20</v>
      </c>
      <c r="H306">
        <v>3</v>
      </c>
      <c r="I306">
        <v>0</v>
      </c>
      <c r="J306">
        <v>1</v>
      </c>
      <c r="K306">
        <v>17</v>
      </c>
      <c r="L306">
        <v>8</v>
      </c>
      <c r="M306">
        <v>5</v>
      </c>
      <c r="N306">
        <v>0</v>
      </c>
      <c r="O306">
        <v>31</v>
      </c>
      <c r="P306">
        <v>0</v>
      </c>
      <c r="Q306">
        <v>1</v>
      </c>
      <c r="R306">
        <v>1</v>
      </c>
      <c r="S306">
        <v>3</v>
      </c>
      <c r="T306">
        <v>1</v>
      </c>
      <c r="U306">
        <v>0</v>
      </c>
      <c r="V306">
        <v>0.22</v>
      </c>
      <c r="W306">
        <v>17326</v>
      </c>
    </row>
    <row r="307" spans="1:23" x14ac:dyDescent="0.3">
      <c r="A307" t="s">
        <v>15011</v>
      </c>
      <c r="B307" t="s">
        <v>1379</v>
      </c>
      <c r="C307">
        <v>21</v>
      </c>
      <c r="D307">
        <v>50</v>
      </c>
      <c r="E307">
        <v>54</v>
      </c>
      <c r="F307">
        <v>11</v>
      </c>
      <c r="G307">
        <v>8</v>
      </c>
      <c r="H307">
        <v>1</v>
      </c>
      <c r="I307">
        <v>0</v>
      </c>
      <c r="J307">
        <v>2</v>
      </c>
      <c r="K307">
        <v>8</v>
      </c>
      <c r="L307">
        <v>5</v>
      </c>
      <c r="M307">
        <v>2</v>
      </c>
      <c r="N307">
        <v>0</v>
      </c>
      <c r="O307">
        <v>14</v>
      </c>
      <c r="P307">
        <v>2</v>
      </c>
      <c r="Q307">
        <v>0</v>
      </c>
      <c r="R307">
        <v>0</v>
      </c>
      <c r="S307">
        <v>3</v>
      </c>
      <c r="T307">
        <v>0</v>
      </c>
      <c r="U307">
        <v>0</v>
      </c>
      <c r="V307">
        <v>0.22</v>
      </c>
      <c r="W307">
        <v>17710</v>
      </c>
    </row>
    <row r="308" spans="1:23" x14ac:dyDescent="0.3">
      <c r="A308" t="s">
        <v>17134</v>
      </c>
      <c r="B308" t="s">
        <v>1405</v>
      </c>
      <c r="C308">
        <v>34</v>
      </c>
      <c r="D308">
        <v>100</v>
      </c>
      <c r="E308">
        <v>108</v>
      </c>
      <c r="F308">
        <v>22</v>
      </c>
      <c r="G308">
        <v>17</v>
      </c>
      <c r="H308">
        <v>4</v>
      </c>
      <c r="I308">
        <v>0</v>
      </c>
      <c r="J308">
        <v>1</v>
      </c>
      <c r="K308">
        <v>7</v>
      </c>
      <c r="L308">
        <v>6</v>
      </c>
      <c r="M308">
        <v>8</v>
      </c>
      <c r="N308">
        <v>0</v>
      </c>
      <c r="O308">
        <v>24</v>
      </c>
      <c r="P308">
        <v>0</v>
      </c>
      <c r="Q308">
        <v>0</v>
      </c>
      <c r="R308">
        <v>0</v>
      </c>
      <c r="S308">
        <v>1</v>
      </c>
      <c r="T308">
        <v>0</v>
      </c>
      <c r="U308">
        <v>0</v>
      </c>
      <c r="V308">
        <v>0.22</v>
      </c>
      <c r="W308">
        <v>20036</v>
      </c>
    </row>
    <row r="309" spans="1:23" x14ac:dyDescent="0.3">
      <c r="A309" t="s">
        <v>251</v>
      </c>
      <c r="B309" t="s">
        <v>1446</v>
      </c>
      <c r="C309">
        <v>47</v>
      </c>
      <c r="D309">
        <v>141</v>
      </c>
      <c r="E309">
        <v>159</v>
      </c>
      <c r="F309">
        <v>31</v>
      </c>
      <c r="G309">
        <v>19</v>
      </c>
      <c r="H309">
        <v>5</v>
      </c>
      <c r="I309">
        <v>0</v>
      </c>
      <c r="J309">
        <v>7</v>
      </c>
      <c r="K309">
        <v>18</v>
      </c>
      <c r="L309">
        <v>16</v>
      </c>
      <c r="M309">
        <v>13</v>
      </c>
      <c r="N309">
        <v>0</v>
      </c>
      <c r="O309">
        <v>30</v>
      </c>
      <c r="P309">
        <v>5</v>
      </c>
      <c r="Q309">
        <v>0</v>
      </c>
      <c r="R309">
        <v>0</v>
      </c>
      <c r="S309">
        <v>5</v>
      </c>
      <c r="T309">
        <v>1</v>
      </c>
      <c r="U309">
        <v>1</v>
      </c>
      <c r="V309">
        <v>0.22</v>
      </c>
      <c r="W309">
        <v>6609</v>
      </c>
    </row>
    <row r="310" spans="1:23" x14ac:dyDescent="0.3">
      <c r="A310" t="s">
        <v>487</v>
      </c>
      <c r="B310" t="s">
        <v>1376</v>
      </c>
      <c r="C310">
        <v>48</v>
      </c>
      <c r="D310">
        <v>192</v>
      </c>
      <c r="E310">
        <v>210</v>
      </c>
      <c r="F310">
        <v>42</v>
      </c>
      <c r="G310">
        <v>28</v>
      </c>
      <c r="H310">
        <v>9</v>
      </c>
      <c r="I310">
        <v>0</v>
      </c>
      <c r="J310">
        <v>5</v>
      </c>
      <c r="K310">
        <v>32</v>
      </c>
      <c r="L310">
        <v>18</v>
      </c>
      <c r="M310">
        <v>17</v>
      </c>
      <c r="N310">
        <v>0</v>
      </c>
      <c r="O310">
        <v>39</v>
      </c>
      <c r="P310">
        <v>1</v>
      </c>
      <c r="Q310">
        <v>0</v>
      </c>
      <c r="R310">
        <v>0</v>
      </c>
      <c r="S310">
        <v>5</v>
      </c>
      <c r="T310">
        <v>2</v>
      </c>
      <c r="U310">
        <v>3</v>
      </c>
      <c r="V310">
        <v>0.219</v>
      </c>
      <c r="W310">
        <v>5417</v>
      </c>
    </row>
    <row r="311" spans="1:23" x14ac:dyDescent="0.3">
      <c r="A311" t="s">
        <v>11618</v>
      </c>
      <c r="B311" t="s">
        <v>1402</v>
      </c>
      <c r="C311">
        <v>40</v>
      </c>
      <c r="D311">
        <v>133</v>
      </c>
      <c r="E311">
        <v>141</v>
      </c>
      <c r="F311">
        <v>29</v>
      </c>
      <c r="G311">
        <v>16</v>
      </c>
      <c r="H311">
        <v>8</v>
      </c>
      <c r="I311">
        <v>1</v>
      </c>
      <c r="J311">
        <v>4</v>
      </c>
      <c r="K311">
        <v>15</v>
      </c>
      <c r="L311">
        <v>20</v>
      </c>
      <c r="M311">
        <v>5</v>
      </c>
      <c r="N311">
        <v>0</v>
      </c>
      <c r="O311">
        <v>40</v>
      </c>
      <c r="P311">
        <v>1</v>
      </c>
      <c r="Q311">
        <v>2</v>
      </c>
      <c r="R311">
        <v>0</v>
      </c>
      <c r="S311">
        <v>3</v>
      </c>
      <c r="T311">
        <v>0</v>
      </c>
      <c r="U311">
        <v>1</v>
      </c>
      <c r="V311">
        <v>0.218</v>
      </c>
      <c r="W311">
        <v>13359</v>
      </c>
    </row>
    <row r="312" spans="1:23" x14ac:dyDescent="0.3">
      <c r="A312" t="s">
        <v>450</v>
      </c>
      <c r="B312" t="s">
        <v>1460</v>
      </c>
      <c r="C312">
        <v>22</v>
      </c>
      <c r="D312">
        <v>69</v>
      </c>
      <c r="E312">
        <v>80</v>
      </c>
      <c r="F312">
        <v>15</v>
      </c>
      <c r="G312">
        <v>8</v>
      </c>
      <c r="H312">
        <v>6</v>
      </c>
      <c r="I312">
        <v>0</v>
      </c>
      <c r="J312">
        <v>1</v>
      </c>
      <c r="K312">
        <v>5</v>
      </c>
      <c r="L312">
        <v>5</v>
      </c>
      <c r="M312">
        <v>8</v>
      </c>
      <c r="N312">
        <v>0</v>
      </c>
      <c r="O312">
        <v>34</v>
      </c>
      <c r="P312">
        <v>3</v>
      </c>
      <c r="Q312">
        <v>0</v>
      </c>
      <c r="R312">
        <v>0</v>
      </c>
      <c r="S312">
        <v>1</v>
      </c>
      <c r="T312">
        <v>0</v>
      </c>
      <c r="U312">
        <v>0</v>
      </c>
      <c r="V312">
        <v>0.217</v>
      </c>
      <c r="W312">
        <v>9134</v>
      </c>
    </row>
    <row r="313" spans="1:23" x14ac:dyDescent="0.3">
      <c r="A313" t="s">
        <v>1301</v>
      </c>
      <c r="B313" t="s">
        <v>20563</v>
      </c>
      <c r="C313">
        <v>49</v>
      </c>
      <c r="D313">
        <v>138</v>
      </c>
      <c r="E313">
        <v>159</v>
      </c>
      <c r="F313">
        <v>30</v>
      </c>
      <c r="G313">
        <v>19</v>
      </c>
      <c r="H313">
        <v>5</v>
      </c>
      <c r="I313">
        <v>3</v>
      </c>
      <c r="J313">
        <v>3</v>
      </c>
      <c r="K313">
        <v>16</v>
      </c>
      <c r="L313">
        <v>22</v>
      </c>
      <c r="M313">
        <v>20</v>
      </c>
      <c r="N313">
        <v>1</v>
      </c>
      <c r="O313">
        <v>42</v>
      </c>
      <c r="P313">
        <v>1</v>
      </c>
      <c r="Q313">
        <v>0</v>
      </c>
      <c r="R313">
        <v>0</v>
      </c>
      <c r="S313">
        <v>2</v>
      </c>
      <c r="T313">
        <v>8</v>
      </c>
      <c r="U313">
        <v>1</v>
      </c>
      <c r="V313">
        <v>0.217</v>
      </c>
      <c r="W313">
        <v>11038</v>
      </c>
    </row>
    <row r="314" spans="1:23" x14ac:dyDescent="0.3">
      <c r="A314" t="s">
        <v>11627</v>
      </c>
      <c r="B314" t="s">
        <v>22144</v>
      </c>
      <c r="C314">
        <v>50</v>
      </c>
      <c r="D314">
        <v>144</v>
      </c>
      <c r="E314">
        <v>164</v>
      </c>
      <c r="F314">
        <v>31</v>
      </c>
      <c r="G314">
        <v>15</v>
      </c>
      <c r="H314">
        <v>9</v>
      </c>
      <c r="I314">
        <v>1</v>
      </c>
      <c r="J314">
        <v>6</v>
      </c>
      <c r="K314">
        <v>17</v>
      </c>
      <c r="L314">
        <v>22</v>
      </c>
      <c r="M314">
        <v>17</v>
      </c>
      <c r="N314">
        <v>1</v>
      </c>
      <c r="O314">
        <v>54</v>
      </c>
      <c r="P314">
        <v>1</v>
      </c>
      <c r="Q314">
        <v>2</v>
      </c>
      <c r="R314">
        <v>0</v>
      </c>
      <c r="S314">
        <v>1</v>
      </c>
      <c r="T314">
        <v>5</v>
      </c>
      <c r="U314">
        <v>0</v>
      </c>
      <c r="V314">
        <v>0.215</v>
      </c>
      <c r="W314">
        <v>12858</v>
      </c>
    </row>
    <row r="315" spans="1:23" x14ac:dyDescent="0.3">
      <c r="A315" t="s">
        <v>12664</v>
      </c>
      <c r="B315" t="s">
        <v>1526</v>
      </c>
      <c r="C315">
        <v>52</v>
      </c>
      <c r="D315">
        <v>172</v>
      </c>
      <c r="E315">
        <v>193</v>
      </c>
      <c r="F315">
        <v>37</v>
      </c>
      <c r="G315">
        <v>21</v>
      </c>
      <c r="H315">
        <v>6</v>
      </c>
      <c r="I315">
        <v>1</v>
      </c>
      <c r="J315">
        <v>9</v>
      </c>
      <c r="K315">
        <v>23</v>
      </c>
      <c r="L315">
        <v>26</v>
      </c>
      <c r="M315">
        <v>18</v>
      </c>
      <c r="N315">
        <v>0</v>
      </c>
      <c r="O315">
        <v>66</v>
      </c>
      <c r="P315">
        <v>2</v>
      </c>
      <c r="Q315">
        <v>1</v>
      </c>
      <c r="R315">
        <v>0</v>
      </c>
      <c r="S315">
        <v>4</v>
      </c>
      <c r="T315">
        <v>0</v>
      </c>
      <c r="U315">
        <v>1</v>
      </c>
      <c r="V315">
        <v>0.215</v>
      </c>
      <c r="W315">
        <v>15112</v>
      </c>
    </row>
    <row r="316" spans="1:23" x14ac:dyDescent="0.3">
      <c r="A316" t="s">
        <v>198</v>
      </c>
      <c r="B316" t="s">
        <v>1376</v>
      </c>
      <c r="C316">
        <v>47</v>
      </c>
      <c r="D316">
        <v>135</v>
      </c>
      <c r="E316">
        <v>165</v>
      </c>
      <c r="F316">
        <v>29</v>
      </c>
      <c r="G316">
        <v>19</v>
      </c>
      <c r="H316">
        <v>4</v>
      </c>
      <c r="I316">
        <v>0</v>
      </c>
      <c r="J316">
        <v>6</v>
      </c>
      <c r="K316">
        <v>19</v>
      </c>
      <c r="L316">
        <v>24</v>
      </c>
      <c r="M316">
        <v>27</v>
      </c>
      <c r="N316">
        <v>0</v>
      </c>
      <c r="O316">
        <v>51</v>
      </c>
      <c r="P316">
        <v>1</v>
      </c>
      <c r="Q316">
        <v>0</v>
      </c>
      <c r="R316">
        <v>2</v>
      </c>
      <c r="S316">
        <v>2</v>
      </c>
      <c r="T316">
        <v>1</v>
      </c>
      <c r="U316">
        <v>0</v>
      </c>
      <c r="V316">
        <v>0.215</v>
      </c>
      <c r="W316">
        <v>6887</v>
      </c>
    </row>
    <row r="317" spans="1:23" x14ac:dyDescent="0.3">
      <c r="A317" t="s">
        <v>586</v>
      </c>
      <c r="B317" t="s">
        <v>22144</v>
      </c>
      <c r="C317">
        <v>34</v>
      </c>
      <c r="D317">
        <v>84</v>
      </c>
      <c r="E317">
        <v>94</v>
      </c>
      <c r="F317">
        <v>18</v>
      </c>
      <c r="G317">
        <v>16</v>
      </c>
      <c r="H317">
        <v>1</v>
      </c>
      <c r="I317">
        <v>0</v>
      </c>
      <c r="J317">
        <v>1</v>
      </c>
      <c r="K317">
        <v>5</v>
      </c>
      <c r="L317">
        <v>6</v>
      </c>
      <c r="M317">
        <v>8</v>
      </c>
      <c r="N317">
        <v>0</v>
      </c>
      <c r="O317">
        <v>19</v>
      </c>
      <c r="P317">
        <v>1</v>
      </c>
      <c r="Q317">
        <v>1</v>
      </c>
      <c r="R317">
        <v>0</v>
      </c>
      <c r="S317">
        <v>3</v>
      </c>
      <c r="T317">
        <v>0</v>
      </c>
      <c r="U317">
        <v>0</v>
      </c>
      <c r="V317">
        <v>0.214</v>
      </c>
      <c r="W317">
        <v>5409</v>
      </c>
    </row>
    <row r="318" spans="1:23" x14ac:dyDescent="0.3">
      <c r="A318" t="s">
        <v>11721</v>
      </c>
      <c r="B318" t="s">
        <v>22144</v>
      </c>
      <c r="C318">
        <v>18</v>
      </c>
      <c r="D318">
        <v>28</v>
      </c>
      <c r="E318">
        <v>29</v>
      </c>
      <c r="F318">
        <v>6</v>
      </c>
      <c r="G318">
        <v>3</v>
      </c>
      <c r="H318">
        <v>0</v>
      </c>
      <c r="I318">
        <v>1</v>
      </c>
      <c r="J318">
        <v>2</v>
      </c>
      <c r="K318">
        <v>5</v>
      </c>
      <c r="L318">
        <v>7</v>
      </c>
      <c r="M318">
        <v>1</v>
      </c>
      <c r="N318">
        <v>0</v>
      </c>
      <c r="O318">
        <v>8</v>
      </c>
      <c r="P318">
        <v>0</v>
      </c>
      <c r="Q318">
        <v>0</v>
      </c>
      <c r="R318">
        <v>0</v>
      </c>
      <c r="S318">
        <v>0</v>
      </c>
      <c r="T318">
        <v>3</v>
      </c>
      <c r="U318">
        <v>0</v>
      </c>
      <c r="V318">
        <v>0.214</v>
      </c>
      <c r="W318">
        <v>14329</v>
      </c>
    </row>
    <row r="319" spans="1:23" x14ac:dyDescent="0.3">
      <c r="A319" t="s">
        <v>11489</v>
      </c>
      <c r="B319" t="s">
        <v>1449</v>
      </c>
      <c r="C319">
        <v>36</v>
      </c>
      <c r="D319">
        <v>98</v>
      </c>
      <c r="E319">
        <v>121</v>
      </c>
      <c r="F319">
        <v>21</v>
      </c>
      <c r="G319">
        <v>13</v>
      </c>
      <c r="H319">
        <v>4</v>
      </c>
      <c r="I319">
        <v>0</v>
      </c>
      <c r="J319">
        <v>4</v>
      </c>
      <c r="K319">
        <v>11</v>
      </c>
      <c r="L319">
        <v>10</v>
      </c>
      <c r="M319">
        <v>17</v>
      </c>
      <c r="N319">
        <v>0</v>
      </c>
      <c r="O319">
        <v>41</v>
      </c>
      <c r="P319">
        <v>6</v>
      </c>
      <c r="Q319">
        <v>0</v>
      </c>
      <c r="R319">
        <v>0</v>
      </c>
      <c r="S319">
        <v>1</v>
      </c>
      <c r="T319">
        <v>0</v>
      </c>
      <c r="U319">
        <v>0</v>
      </c>
      <c r="V319">
        <v>0.214</v>
      </c>
      <c r="W319">
        <v>15694</v>
      </c>
    </row>
    <row r="320" spans="1:23" x14ac:dyDescent="0.3">
      <c r="A320" t="s">
        <v>311</v>
      </c>
      <c r="B320" t="s">
        <v>1389</v>
      </c>
      <c r="C320">
        <v>54</v>
      </c>
      <c r="D320">
        <v>211</v>
      </c>
      <c r="E320">
        <v>237</v>
      </c>
      <c r="F320">
        <v>45</v>
      </c>
      <c r="G320">
        <v>22</v>
      </c>
      <c r="H320">
        <v>16</v>
      </c>
      <c r="I320">
        <v>0</v>
      </c>
      <c r="J320">
        <v>7</v>
      </c>
      <c r="K320">
        <v>22</v>
      </c>
      <c r="L320">
        <v>27</v>
      </c>
      <c r="M320">
        <v>22</v>
      </c>
      <c r="N320">
        <v>3</v>
      </c>
      <c r="O320">
        <v>59</v>
      </c>
      <c r="P320">
        <v>2</v>
      </c>
      <c r="Q320">
        <v>2</v>
      </c>
      <c r="R320">
        <v>0</v>
      </c>
      <c r="S320">
        <v>6</v>
      </c>
      <c r="T320">
        <v>1</v>
      </c>
      <c r="U320">
        <v>0</v>
      </c>
      <c r="V320">
        <v>0.21299999999999999</v>
      </c>
      <c r="W320">
        <v>6184</v>
      </c>
    </row>
    <row r="321" spans="1:23" x14ac:dyDescent="0.3">
      <c r="A321" t="s">
        <v>19810</v>
      </c>
      <c r="B321" t="s">
        <v>20607</v>
      </c>
      <c r="C321">
        <v>24</v>
      </c>
      <c r="D321">
        <v>61</v>
      </c>
      <c r="E321">
        <v>64</v>
      </c>
      <c r="F321">
        <v>13</v>
      </c>
      <c r="G321">
        <v>8</v>
      </c>
      <c r="H321">
        <v>1</v>
      </c>
      <c r="I321">
        <v>0</v>
      </c>
      <c r="J321">
        <v>4</v>
      </c>
      <c r="K321">
        <v>11</v>
      </c>
      <c r="L321">
        <v>10</v>
      </c>
      <c r="M321">
        <v>1</v>
      </c>
      <c r="N321">
        <v>0</v>
      </c>
      <c r="O321">
        <v>20</v>
      </c>
      <c r="P321">
        <v>0</v>
      </c>
      <c r="Q321">
        <v>2</v>
      </c>
      <c r="R321">
        <v>0</v>
      </c>
      <c r="S321">
        <v>3</v>
      </c>
      <c r="T321">
        <v>0</v>
      </c>
      <c r="U321">
        <v>0</v>
      </c>
      <c r="V321">
        <v>0.21299999999999999</v>
      </c>
      <c r="W321">
        <v>16953</v>
      </c>
    </row>
    <row r="322" spans="1:23" x14ac:dyDescent="0.3">
      <c r="A322" t="s">
        <v>14319</v>
      </c>
      <c r="B322" t="s">
        <v>1386</v>
      </c>
      <c r="C322">
        <v>54</v>
      </c>
      <c r="D322">
        <v>183</v>
      </c>
      <c r="E322">
        <v>222</v>
      </c>
      <c r="F322">
        <v>39</v>
      </c>
      <c r="G322">
        <v>24</v>
      </c>
      <c r="H322">
        <v>8</v>
      </c>
      <c r="I322">
        <v>1</v>
      </c>
      <c r="J322">
        <v>6</v>
      </c>
      <c r="K322">
        <v>27</v>
      </c>
      <c r="L322">
        <v>25</v>
      </c>
      <c r="M322">
        <v>24</v>
      </c>
      <c r="N322">
        <v>0</v>
      </c>
      <c r="O322">
        <v>58</v>
      </c>
      <c r="P322">
        <v>12</v>
      </c>
      <c r="Q322">
        <v>3</v>
      </c>
      <c r="R322">
        <v>0</v>
      </c>
      <c r="S322">
        <v>7</v>
      </c>
      <c r="T322">
        <v>2</v>
      </c>
      <c r="U322">
        <v>1</v>
      </c>
      <c r="V322">
        <v>0.21299999999999999</v>
      </c>
      <c r="W322">
        <v>17128</v>
      </c>
    </row>
    <row r="323" spans="1:23" x14ac:dyDescent="0.3">
      <c r="A323" t="s">
        <v>11687</v>
      </c>
      <c r="B323" t="s">
        <v>1398</v>
      </c>
      <c r="C323">
        <v>41</v>
      </c>
      <c r="D323">
        <v>108</v>
      </c>
      <c r="E323">
        <v>116</v>
      </c>
      <c r="F323">
        <v>23</v>
      </c>
      <c r="G323">
        <v>17</v>
      </c>
      <c r="H323">
        <v>3</v>
      </c>
      <c r="I323">
        <v>1</v>
      </c>
      <c r="J323">
        <v>2</v>
      </c>
      <c r="K323">
        <v>14</v>
      </c>
      <c r="L323">
        <v>7</v>
      </c>
      <c r="M323">
        <v>5</v>
      </c>
      <c r="N323">
        <v>0</v>
      </c>
      <c r="O323">
        <v>39</v>
      </c>
      <c r="P323">
        <v>2</v>
      </c>
      <c r="Q323">
        <v>0</v>
      </c>
      <c r="R323">
        <v>1</v>
      </c>
      <c r="S323">
        <v>0</v>
      </c>
      <c r="T323">
        <v>12</v>
      </c>
      <c r="U323">
        <v>0</v>
      </c>
      <c r="V323">
        <v>0.21299999999999999</v>
      </c>
      <c r="W323">
        <v>13546</v>
      </c>
    </row>
    <row r="324" spans="1:23" x14ac:dyDescent="0.3">
      <c r="A324" t="s">
        <v>15026</v>
      </c>
      <c r="B324" t="s">
        <v>1389</v>
      </c>
      <c r="C324">
        <v>42</v>
      </c>
      <c r="D324">
        <v>146</v>
      </c>
      <c r="E324">
        <v>158</v>
      </c>
      <c r="F324">
        <v>31</v>
      </c>
      <c r="G324">
        <v>19</v>
      </c>
      <c r="H324">
        <v>5</v>
      </c>
      <c r="I324">
        <v>2</v>
      </c>
      <c r="J324">
        <v>5</v>
      </c>
      <c r="K324">
        <v>16</v>
      </c>
      <c r="L324">
        <v>19</v>
      </c>
      <c r="M324">
        <v>8</v>
      </c>
      <c r="N324">
        <v>0</v>
      </c>
      <c r="O324">
        <v>50</v>
      </c>
      <c r="P324">
        <v>2</v>
      </c>
      <c r="Q324">
        <v>2</v>
      </c>
      <c r="R324">
        <v>0</v>
      </c>
      <c r="S324">
        <v>6</v>
      </c>
      <c r="T324">
        <v>3</v>
      </c>
      <c r="U324">
        <v>0</v>
      </c>
      <c r="V324">
        <v>0.21199999999999999</v>
      </c>
      <c r="W324">
        <v>17321</v>
      </c>
    </row>
    <row r="325" spans="1:23" x14ac:dyDescent="0.3">
      <c r="A325" t="s">
        <v>11517</v>
      </c>
      <c r="B325" t="s">
        <v>22144</v>
      </c>
      <c r="C325">
        <v>15</v>
      </c>
      <c r="D325">
        <v>33</v>
      </c>
      <c r="E325">
        <v>36</v>
      </c>
      <c r="F325">
        <v>7</v>
      </c>
      <c r="G325">
        <v>5</v>
      </c>
      <c r="H325">
        <v>0</v>
      </c>
      <c r="I325">
        <v>0</v>
      </c>
      <c r="J325">
        <v>2</v>
      </c>
      <c r="K325">
        <v>6</v>
      </c>
      <c r="L325">
        <v>5</v>
      </c>
      <c r="M325">
        <v>3</v>
      </c>
      <c r="N325">
        <v>0</v>
      </c>
      <c r="O325">
        <v>9</v>
      </c>
      <c r="P325">
        <v>0</v>
      </c>
      <c r="Q325">
        <v>0</v>
      </c>
      <c r="R325">
        <v>0</v>
      </c>
      <c r="S325">
        <v>0</v>
      </c>
      <c r="T325">
        <v>1</v>
      </c>
      <c r="U325">
        <v>0</v>
      </c>
      <c r="V325">
        <v>0.21199999999999999</v>
      </c>
      <c r="W325">
        <v>18721</v>
      </c>
    </row>
    <row r="326" spans="1:23" x14ac:dyDescent="0.3">
      <c r="A326" t="s">
        <v>15016</v>
      </c>
      <c r="B326" t="s">
        <v>1437</v>
      </c>
      <c r="C326">
        <v>59</v>
      </c>
      <c r="D326">
        <v>217</v>
      </c>
      <c r="E326">
        <v>246</v>
      </c>
      <c r="F326">
        <v>46</v>
      </c>
      <c r="G326">
        <v>29</v>
      </c>
      <c r="H326">
        <v>4</v>
      </c>
      <c r="I326">
        <v>0</v>
      </c>
      <c r="J326">
        <v>13</v>
      </c>
      <c r="K326">
        <v>30</v>
      </c>
      <c r="L326">
        <v>32</v>
      </c>
      <c r="M326">
        <v>16</v>
      </c>
      <c r="N326">
        <v>2</v>
      </c>
      <c r="O326">
        <v>85</v>
      </c>
      <c r="P326">
        <v>11</v>
      </c>
      <c r="Q326">
        <v>2</v>
      </c>
      <c r="R326">
        <v>0</v>
      </c>
      <c r="S326">
        <v>7</v>
      </c>
      <c r="T326">
        <v>3</v>
      </c>
      <c r="U326">
        <v>2</v>
      </c>
      <c r="V326">
        <v>0.21199999999999999</v>
      </c>
      <c r="W326">
        <v>20003</v>
      </c>
    </row>
    <row r="327" spans="1:23" x14ac:dyDescent="0.3">
      <c r="A327" t="s">
        <v>26</v>
      </c>
      <c r="B327" t="s">
        <v>1531</v>
      </c>
      <c r="C327">
        <v>54</v>
      </c>
      <c r="D327">
        <v>203</v>
      </c>
      <c r="E327">
        <v>222</v>
      </c>
      <c r="F327">
        <v>43</v>
      </c>
      <c r="G327">
        <v>29</v>
      </c>
      <c r="H327">
        <v>7</v>
      </c>
      <c r="I327">
        <v>3</v>
      </c>
      <c r="J327">
        <v>4</v>
      </c>
      <c r="K327">
        <v>22</v>
      </c>
      <c r="L327">
        <v>20</v>
      </c>
      <c r="M327">
        <v>15</v>
      </c>
      <c r="N327">
        <v>4</v>
      </c>
      <c r="O327">
        <v>41</v>
      </c>
      <c r="P327">
        <v>2</v>
      </c>
      <c r="Q327">
        <v>2</v>
      </c>
      <c r="R327">
        <v>0</v>
      </c>
      <c r="S327">
        <v>5</v>
      </c>
      <c r="T327">
        <v>1</v>
      </c>
      <c r="U327">
        <v>0</v>
      </c>
      <c r="V327">
        <v>0.21199999999999999</v>
      </c>
      <c r="W327">
        <v>6153</v>
      </c>
    </row>
    <row r="328" spans="1:23" x14ac:dyDescent="0.3">
      <c r="A328" t="s">
        <v>67</v>
      </c>
      <c r="B328" t="s">
        <v>1565</v>
      </c>
      <c r="C328">
        <v>53</v>
      </c>
      <c r="D328">
        <v>175</v>
      </c>
      <c r="E328">
        <v>199</v>
      </c>
      <c r="F328">
        <v>37</v>
      </c>
      <c r="G328">
        <v>28</v>
      </c>
      <c r="H328">
        <v>4</v>
      </c>
      <c r="I328">
        <v>0</v>
      </c>
      <c r="J328">
        <v>5</v>
      </c>
      <c r="K328">
        <v>15</v>
      </c>
      <c r="L328">
        <v>22</v>
      </c>
      <c r="M328">
        <v>17</v>
      </c>
      <c r="N328">
        <v>0</v>
      </c>
      <c r="O328">
        <v>41</v>
      </c>
      <c r="P328">
        <v>3</v>
      </c>
      <c r="Q328">
        <v>4</v>
      </c>
      <c r="R328">
        <v>0</v>
      </c>
      <c r="S328">
        <v>1</v>
      </c>
      <c r="T328">
        <v>0</v>
      </c>
      <c r="U328">
        <v>0</v>
      </c>
      <c r="V328">
        <v>0.21099999999999999</v>
      </c>
      <c r="W328">
        <v>5497</v>
      </c>
    </row>
    <row r="329" spans="1:23" x14ac:dyDescent="0.3">
      <c r="A329" t="s">
        <v>11065</v>
      </c>
      <c r="B329" t="s">
        <v>20565</v>
      </c>
      <c r="C329">
        <v>31</v>
      </c>
      <c r="D329">
        <v>109</v>
      </c>
      <c r="E329">
        <v>125</v>
      </c>
      <c r="F329">
        <v>23</v>
      </c>
      <c r="G329">
        <v>18</v>
      </c>
      <c r="H329">
        <v>2</v>
      </c>
      <c r="I329">
        <v>0</v>
      </c>
      <c r="J329">
        <v>3</v>
      </c>
      <c r="K329">
        <v>13</v>
      </c>
      <c r="L329">
        <v>12</v>
      </c>
      <c r="M329">
        <v>15</v>
      </c>
      <c r="N329">
        <v>0</v>
      </c>
      <c r="O329">
        <v>27</v>
      </c>
      <c r="P329">
        <v>1</v>
      </c>
      <c r="Q329">
        <v>0</v>
      </c>
      <c r="R329">
        <v>0</v>
      </c>
      <c r="S329">
        <v>2</v>
      </c>
      <c r="T329">
        <v>6</v>
      </c>
      <c r="U329">
        <v>0</v>
      </c>
      <c r="V329">
        <v>0.21099999999999999</v>
      </c>
      <c r="W329">
        <v>2967</v>
      </c>
    </row>
    <row r="330" spans="1:23" x14ac:dyDescent="0.3">
      <c r="A330" t="s">
        <v>259</v>
      </c>
      <c r="B330" t="s">
        <v>22144</v>
      </c>
      <c r="C330">
        <v>37</v>
      </c>
      <c r="D330">
        <v>95</v>
      </c>
      <c r="E330">
        <v>106</v>
      </c>
      <c r="F330">
        <v>20</v>
      </c>
      <c r="G330">
        <v>14</v>
      </c>
      <c r="H330">
        <v>6</v>
      </c>
      <c r="I330">
        <v>0</v>
      </c>
      <c r="J330">
        <v>0</v>
      </c>
      <c r="K330">
        <v>12</v>
      </c>
      <c r="L330">
        <v>5</v>
      </c>
      <c r="M330">
        <v>9</v>
      </c>
      <c r="N330">
        <v>0</v>
      </c>
      <c r="O330">
        <v>24</v>
      </c>
      <c r="P330">
        <v>1</v>
      </c>
      <c r="Q330">
        <v>1</v>
      </c>
      <c r="R330">
        <v>0</v>
      </c>
      <c r="S330">
        <v>3</v>
      </c>
      <c r="T330">
        <v>1</v>
      </c>
      <c r="U330">
        <v>0</v>
      </c>
      <c r="V330">
        <v>0.21099999999999999</v>
      </c>
      <c r="W330">
        <v>9345</v>
      </c>
    </row>
    <row r="331" spans="1:23" x14ac:dyDescent="0.3">
      <c r="A331" t="s">
        <v>11558</v>
      </c>
      <c r="B331" t="s">
        <v>20567</v>
      </c>
      <c r="C331">
        <v>16</v>
      </c>
      <c r="D331">
        <v>38</v>
      </c>
      <c r="E331">
        <v>42</v>
      </c>
      <c r="F331">
        <v>8</v>
      </c>
      <c r="G331">
        <v>3</v>
      </c>
      <c r="H331">
        <v>3</v>
      </c>
      <c r="I331">
        <v>0</v>
      </c>
      <c r="J331">
        <v>2</v>
      </c>
      <c r="K331">
        <v>7</v>
      </c>
      <c r="L331">
        <v>7</v>
      </c>
      <c r="M331">
        <v>4</v>
      </c>
      <c r="N331">
        <v>0</v>
      </c>
      <c r="O331">
        <v>4</v>
      </c>
      <c r="P331">
        <v>0</v>
      </c>
      <c r="Q331">
        <v>0</v>
      </c>
      <c r="R331">
        <v>0</v>
      </c>
      <c r="S331">
        <v>1</v>
      </c>
      <c r="T331">
        <v>1</v>
      </c>
      <c r="U331">
        <v>0</v>
      </c>
      <c r="V331">
        <v>0.21099999999999999</v>
      </c>
      <c r="W331">
        <v>14567</v>
      </c>
    </row>
    <row r="332" spans="1:23" x14ac:dyDescent="0.3">
      <c r="A332" t="s">
        <v>17146</v>
      </c>
      <c r="B332" t="s">
        <v>1386</v>
      </c>
      <c r="C332">
        <v>13</v>
      </c>
      <c r="D332">
        <v>38</v>
      </c>
      <c r="E332">
        <v>41</v>
      </c>
      <c r="F332">
        <v>8</v>
      </c>
      <c r="G332">
        <v>8</v>
      </c>
      <c r="H332">
        <v>0</v>
      </c>
      <c r="I332">
        <v>0</v>
      </c>
      <c r="J332">
        <v>0</v>
      </c>
      <c r="K332">
        <v>5</v>
      </c>
      <c r="L332">
        <v>5</v>
      </c>
      <c r="M332">
        <v>3</v>
      </c>
      <c r="N332">
        <v>0</v>
      </c>
      <c r="O332">
        <v>3</v>
      </c>
      <c r="P332">
        <v>0</v>
      </c>
      <c r="Q332">
        <v>0</v>
      </c>
      <c r="R332">
        <v>0</v>
      </c>
      <c r="S332">
        <v>1</v>
      </c>
      <c r="T332">
        <v>0</v>
      </c>
      <c r="U332">
        <v>0</v>
      </c>
      <c r="V332">
        <v>0.21099999999999999</v>
      </c>
      <c r="W332">
        <v>16930</v>
      </c>
    </row>
    <row r="333" spans="1:23" x14ac:dyDescent="0.3">
      <c r="A333" t="s">
        <v>15013</v>
      </c>
      <c r="B333" t="s">
        <v>1526</v>
      </c>
      <c r="C333">
        <v>36</v>
      </c>
      <c r="D333">
        <v>105</v>
      </c>
      <c r="E333">
        <v>114</v>
      </c>
      <c r="F333">
        <v>22</v>
      </c>
      <c r="G333">
        <v>12</v>
      </c>
      <c r="H333">
        <v>2</v>
      </c>
      <c r="I333">
        <v>2</v>
      </c>
      <c r="J333">
        <v>6</v>
      </c>
      <c r="K333">
        <v>13</v>
      </c>
      <c r="L333">
        <v>10</v>
      </c>
      <c r="M333">
        <v>9</v>
      </c>
      <c r="N333">
        <v>0</v>
      </c>
      <c r="O333">
        <v>42</v>
      </c>
      <c r="P333">
        <v>0</v>
      </c>
      <c r="Q333">
        <v>0</v>
      </c>
      <c r="R333">
        <v>0</v>
      </c>
      <c r="S333">
        <v>0</v>
      </c>
      <c r="T333">
        <v>3</v>
      </c>
      <c r="U333">
        <v>0</v>
      </c>
      <c r="V333">
        <v>0.21</v>
      </c>
      <c r="W333">
        <v>17954</v>
      </c>
    </row>
    <row r="334" spans="1:23" x14ac:dyDescent="0.3">
      <c r="A334" t="s">
        <v>230</v>
      </c>
      <c r="B334" t="s">
        <v>1437</v>
      </c>
      <c r="C334">
        <v>43</v>
      </c>
      <c r="D334">
        <v>115</v>
      </c>
      <c r="E334">
        <v>128</v>
      </c>
      <c r="F334">
        <v>24</v>
      </c>
      <c r="G334">
        <v>18</v>
      </c>
      <c r="H334">
        <v>5</v>
      </c>
      <c r="I334">
        <v>0</v>
      </c>
      <c r="J334">
        <v>1</v>
      </c>
      <c r="K334">
        <v>10</v>
      </c>
      <c r="L334">
        <v>10</v>
      </c>
      <c r="M334">
        <v>11</v>
      </c>
      <c r="N334">
        <v>0</v>
      </c>
      <c r="O334">
        <v>20</v>
      </c>
      <c r="P334">
        <v>1</v>
      </c>
      <c r="Q334">
        <v>1</v>
      </c>
      <c r="R334">
        <v>0</v>
      </c>
      <c r="S334">
        <v>1</v>
      </c>
      <c r="T334">
        <v>0</v>
      </c>
      <c r="U334">
        <v>0</v>
      </c>
      <c r="V334">
        <v>0.20899999999999999</v>
      </c>
      <c r="W334">
        <v>7927</v>
      </c>
    </row>
    <row r="335" spans="1:23" x14ac:dyDescent="0.3">
      <c r="A335" t="s">
        <v>12249</v>
      </c>
      <c r="B335" t="s">
        <v>22144</v>
      </c>
      <c r="C335">
        <v>39</v>
      </c>
      <c r="D335">
        <v>115</v>
      </c>
      <c r="E335">
        <v>136</v>
      </c>
      <c r="F335">
        <v>24</v>
      </c>
      <c r="G335">
        <v>15</v>
      </c>
      <c r="H335">
        <v>3</v>
      </c>
      <c r="I335">
        <v>0</v>
      </c>
      <c r="J335">
        <v>6</v>
      </c>
      <c r="K335">
        <v>16</v>
      </c>
      <c r="L335">
        <v>16</v>
      </c>
      <c r="M335">
        <v>20</v>
      </c>
      <c r="N335">
        <v>1</v>
      </c>
      <c r="O335">
        <v>33</v>
      </c>
      <c r="P335">
        <v>1</v>
      </c>
      <c r="Q335">
        <v>0</v>
      </c>
      <c r="R335">
        <v>0</v>
      </c>
      <c r="S335">
        <v>3</v>
      </c>
      <c r="T335">
        <v>0</v>
      </c>
      <c r="U335">
        <v>0</v>
      </c>
      <c r="V335">
        <v>0.20899999999999999</v>
      </c>
      <c r="W335">
        <v>14130</v>
      </c>
    </row>
    <row r="336" spans="1:23" x14ac:dyDescent="0.3">
      <c r="A336" t="s">
        <v>593</v>
      </c>
      <c r="B336" t="s">
        <v>20567</v>
      </c>
      <c r="C336">
        <v>50</v>
      </c>
      <c r="D336">
        <v>163</v>
      </c>
      <c r="E336">
        <v>184</v>
      </c>
      <c r="F336">
        <v>34</v>
      </c>
      <c r="G336">
        <v>26</v>
      </c>
      <c r="H336">
        <v>4</v>
      </c>
      <c r="I336">
        <v>0</v>
      </c>
      <c r="J336">
        <v>4</v>
      </c>
      <c r="K336">
        <v>15</v>
      </c>
      <c r="L336">
        <v>11</v>
      </c>
      <c r="M336">
        <v>18</v>
      </c>
      <c r="N336">
        <v>0</v>
      </c>
      <c r="O336">
        <v>37</v>
      </c>
      <c r="P336">
        <v>3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0.20899999999999999</v>
      </c>
      <c r="W336">
        <v>5209</v>
      </c>
    </row>
    <row r="337" spans="1:23" x14ac:dyDescent="0.3">
      <c r="A337" t="s">
        <v>15620</v>
      </c>
      <c r="B337" t="s">
        <v>1470</v>
      </c>
      <c r="C337">
        <v>21</v>
      </c>
      <c r="D337">
        <v>48</v>
      </c>
      <c r="E337">
        <v>60</v>
      </c>
      <c r="F337">
        <v>10</v>
      </c>
      <c r="G337">
        <v>6</v>
      </c>
      <c r="H337">
        <v>1</v>
      </c>
      <c r="I337">
        <v>0</v>
      </c>
      <c r="J337">
        <v>3</v>
      </c>
      <c r="K337">
        <v>9</v>
      </c>
      <c r="L337">
        <v>5</v>
      </c>
      <c r="M337">
        <v>7</v>
      </c>
      <c r="N337">
        <v>0</v>
      </c>
      <c r="O337">
        <v>13</v>
      </c>
      <c r="P337">
        <v>2</v>
      </c>
      <c r="Q337">
        <v>1</v>
      </c>
      <c r="R337">
        <v>2</v>
      </c>
      <c r="S337">
        <v>0</v>
      </c>
      <c r="T337">
        <v>0</v>
      </c>
      <c r="U337">
        <v>1</v>
      </c>
      <c r="V337">
        <v>0.20799999999999999</v>
      </c>
      <c r="W337">
        <v>13854</v>
      </c>
    </row>
    <row r="338" spans="1:23" x14ac:dyDescent="0.3">
      <c r="A338" t="s">
        <v>14666</v>
      </c>
      <c r="B338" t="s">
        <v>1376</v>
      </c>
      <c r="C338">
        <v>33</v>
      </c>
      <c r="D338">
        <v>82</v>
      </c>
      <c r="E338">
        <v>86</v>
      </c>
      <c r="F338">
        <v>17</v>
      </c>
      <c r="G338">
        <v>13</v>
      </c>
      <c r="H338">
        <v>4</v>
      </c>
      <c r="I338">
        <v>0</v>
      </c>
      <c r="J338">
        <v>0</v>
      </c>
      <c r="K338">
        <v>8</v>
      </c>
      <c r="L338">
        <v>8</v>
      </c>
      <c r="M338">
        <v>4</v>
      </c>
      <c r="N338">
        <v>0</v>
      </c>
      <c r="O338">
        <v>22</v>
      </c>
      <c r="P338">
        <v>0</v>
      </c>
      <c r="Q338">
        <v>0</v>
      </c>
      <c r="R338">
        <v>0</v>
      </c>
      <c r="S338">
        <v>0</v>
      </c>
      <c r="T338">
        <v>6</v>
      </c>
      <c r="U338">
        <v>2</v>
      </c>
      <c r="V338">
        <v>0.20699999999999999</v>
      </c>
      <c r="W338">
        <v>17620</v>
      </c>
    </row>
    <row r="339" spans="1:23" x14ac:dyDescent="0.3">
      <c r="A339" t="s">
        <v>17162</v>
      </c>
      <c r="B339" t="s">
        <v>1386</v>
      </c>
      <c r="C339">
        <v>24</v>
      </c>
      <c r="D339">
        <v>63</v>
      </c>
      <c r="E339">
        <v>71</v>
      </c>
      <c r="F339">
        <v>13</v>
      </c>
      <c r="G339">
        <v>11</v>
      </c>
      <c r="H339">
        <v>2</v>
      </c>
      <c r="I339">
        <v>0</v>
      </c>
      <c r="J339">
        <v>0</v>
      </c>
      <c r="K339">
        <v>11</v>
      </c>
      <c r="L339">
        <v>0</v>
      </c>
      <c r="M339">
        <v>8</v>
      </c>
      <c r="N339">
        <v>0</v>
      </c>
      <c r="O339">
        <v>10</v>
      </c>
      <c r="P339">
        <v>0</v>
      </c>
      <c r="Q339">
        <v>0</v>
      </c>
      <c r="R339">
        <v>0</v>
      </c>
      <c r="S339">
        <v>4</v>
      </c>
      <c r="T339">
        <v>0</v>
      </c>
      <c r="U339">
        <v>0</v>
      </c>
      <c r="V339">
        <v>0.20599999999999999</v>
      </c>
      <c r="W339">
        <v>17684</v>
      </c>
    </row>
    <row r="340" spans="1:23" x14ac:dyDescent="0.3">
      <c r="A340" t="s">
        <v>3462</v>
      </c>
      <c r="B340" t="s">
        <v>1481</v>
      </c>
      <c r="C340">
        <v>34</v>
      </c>
      <c r="D340">
        <v>131</v>
      </c>
      <c r="E340">
        <v>147</v>
      </c>
      <c r="F340">
        <v>27</v>
      </c>
      <c r="G340">
        <v>17</v>
      </c>
      <c r="H340">
        <v>5</v>
      </c>
      <c r="I340">
        <v>1</v>
      </c>
      <c r="J340">
        <v>4</v>
      </c>
      <c r="K340">
        <v>20</v>
      </c>
      <c r="L340">
        <v>11</v>
      </c>
      <c r="M340">
        <v>12</v>
      </c>
      <c r="N340">
        <v>0</v>
      </c>
      <c r="O340">
        <v>40</v>
      </c>
      <c r="P340">
        <v>4</v>
      </c>
      <c r="Q340">
        <v>0</v>
      </c>
      <c r="R340">
        <v>0</v>
      </c>
      <c r="S340">
        <v>1</v>
      </c>
      <c r="T340">
        <v>0</v>
      </c>
      <c r="U340">
        <v>0</v>
      </c>
      <c r="V340">
        <v>0.20599999999999999</v>
      </c>
      <c r="W340">
        <v>15429</v>
      </c>
    </row>
    <row r="341" spans="1:23" x14ac:dyDescent="0.3">
      <c r="A341" t="s">
        <v>17161</v>
      </c>
      <c r="B341" t="s">
        <v>1392</v>
      </c>
      <c r="C341">
        <v>35</v>
      </c>
      <c r="D341">
        <v>107</v>
      </c>
      <c r="E341">
        <v>115</v>
      </c>
      <c r="F341">
        <v>22</v>
      </c>
      <c r="G341">
        <v>12</v>
      </c>
      <c r="H341">
        <v>4</v>
      </c>
      <c r="I341">
        <v>0</v>
      </c>
      <c r="J341">
        <v>6</v>
      </c>
      <c r="K341">
        <v>12</v>
      </c>
      <c r="L341">
        <v>18</v>
      </c>
      <c r="M341">
        <v>7</v>
      </c>
      <c r="N341">
        <v>0</v>
      </c>
      <c r="O341">
        <v>32</v>
      </c>
      <c r="P341">
        <v>1</v>
      </c>
      <c r="Q341">
        <v>0</v>
      </c>
      <c r="R341">
        <v>0</v>
      </c>
      <c r="S341">
        <v>2</v>
      </c>
      <c r="T341">
        <v>0</v>
      </c>
      <c r="U341">
        <v>1</v>
      </c>
      <c r="V341">
        <v>0.20599999999999999</v>
      </c>
      <c r="W341">
        <v>15767</v>
      </c>
    </row>
    <row r="342" spans="1:23" x14ac:dyDescent="0.3">
      <c r="A342" t="s">
        <v>11565</v>
      </c>
      <c r="B342" t="s">
        <v>1416</v>
      </c>
      <c r="C342">
        <v>26</v>
      </c>
      <c r="D342">
        <v>78</v>
      </c>
      <c r="E342">
        <v>82</v>
      </c>
      <c r="F342">
        <v>16</v>
      </c>
      <c r="G342">
        <v>9</v>
      </c>
      <c r="H342">
        <v>3</v>
      </c>
      <c r="I342">
        <v>0</v>
      </c>
      <c r="J342">
        <v>4</v>
      </c>
      <c r="K342">
        <v>6</v>
      </c>
      <c r="L342">
        <v>11</v>
      </c>
      <c r="M342">
        <v>4</v>
      </c>
      <c r="N342">
        <v>0</v>
      </c>
      <c r="O342">
        <v>16</v>
      </c>
      <c r="P342">
        <v>0</v>
      </c>
      <c r="Q342">
        <v>0</v>
      </c>
      <c r="R342">
        <v>0</v>
      </c>
      <c r="S342">
        <v>1</v>
      </c>
      <c r="T342">
        <v>0</v>
      </c>
      <c r="U342">
        <v>1</v>
      </c>
      <c r="V342">
        <v>0.20499999999999999</v>
      </c>
      <c r="W342">
        <v>12937</v>
      </c>
    </row>
    <row r="343" spans="1:23" x14ac:dyDescent="0.3">
      <c r="A343" t="s">
        <v>461</v>
      </c>
      <c r="B343" t="s">
        <v>1437</v>
      </c>
      <c r="C343">
        <v>58</v>
      </c>
      <c r="D343">
        <v>200</v>
      </c>
      <c r="E343">
        <v>247</v>
      </c>
      <c r="F343">
        <v>41</v>
      </c>
      <c r="G343">
        <v>21</v>
      </c>
      <c r="H343">
        <v>7</v>
      </c>
      <c r="I343">
        <v>1</v>
      </c>
      <c r="J343">
        <v>12</v>
      </c>
      <c r="K343">
        <v>39</v>
      </c>
      <c r="L343">
        <v>22</v>
      </c>
      <c r="M343">
        <v>46</v>
      </c>
      <c r="N343">
        <v>2</v>
      </c>
      <c r="O343">
        <v>76</v>
      </c>
      <c r="P343">
        <v>1</v>
      </c>
      <c r="Q343">
        <v>0</v>
      </c>
      <c r="R343">
        <v>0</v>
      </c>
      <c r="S343">
        <v>4</v>
      </c>
      <c r="T343">
        <v>4</v>
      </c>
      <c r="U343">
        <v>2</v>
      </c>
      <c r="V343">
        <v>0.20499999999999999</v>
      </c>
      <c r="W343">
        <v>11477</v>
      </c>
    </row>
    <row r="344" spans="1:23" x14ac:dyDescent="0.3">
      <c r="A344" t="s">
        <v>9201</v>
      </c>
      <c r="B344" t="s">
        <v>20563</v>
      </c>
      <c r="C344">
        <v>36</v>
      </c>
      <c r="D344">
        <v>132</v>
      </c>
      <c r="E344">
        <v>152</v>
      </c>
      <c r="F344">
        <v>27</v>
      </c>
      <c r="G344">
        <v>14</v>
      </c>
      <c r="H344">
        <v>8</v>
      </c>
      <c r="I344">
        <v>1</v>
      </c>
      <c r="J344">
        <v>4</v>
      </c>
      <c r="K344">
        <v>19</v>
      </c>
      <c r="L344">
        <v>13</v>
      </c>
      <c r="M344">
        <v>17</v>
      </c>
      <c r="N344">
        <v>0</v>
      </c>
      <c r="O344">
        <v>50</v>
      </c>
      <c r="P344">
        <v>1</v>
      </c>
      <c r="Q344">
        <v>2</v>
      </c>
      <c r="R344">
        <v>0</v>
      </c>
      <c r="S344">
        <v>0</v>
      </c>
      <c r="T344">
        <v>2</v>
      </c>
      <c r="U344">
        <v>1</v>
      </c>
      <c r="V344">
        <v>0.20499999999999999</v>
      </c>
      <c r="W344">
        <v>15672</v>
      </c>
    </row>
    <row r="345" spans="1:23" x14ac:dyDescent="0.3">
      <c r="A345" t="s">
        <v>1290</v>
      </c>
      <c r="B345" t="s">
        <v>1565</v>
      </c>
      <c r="C345">
        <v>53</v>
      </c>
      <c r="D345">
        <v>186</v>
      </c>
      <c r="E345">
        <v>205</v>
      </c>
      <c r="F345">
        <v>38</v>
      </c>
      <c r="G345">
        <v>13</v>
      </c>
      <c r="H345">
        <v>12</v>
      </c>
      <c r="I345">
        <v>0</v>
      </c>
      <c r="J345">
        <v>13</v>
      </c>
      <c r="K345">
        <v>31</v>
      </c>
      <c r="L345">
        <v>25</v>
      </c>
      <c r="M345">
        <v>18</v>
      </c>
      <c r="N345">
        <v>1</v>
      </c>
      <c r="O345">
        <v>90</v>
      </c>
      <c r="P345">
        <v>1</v>
      </c>
      <c r="Q345">
        <v>0</v>
      </c>
      <c r="R345">
        <v>0</v>
      </c>
      <c r="S345">
        <v>3</v>
      </c>
      <c r="T345">
        <v>0</v>
      </c>
      <c r="U345">
        <v>0</v>
      </c>
      <c r="V345">
        <v>0.20399999999999999</v>
      </c>
      <c r="W345">
        <v>12164</v>
      </c>
    </row>
    <row r="346" spans="1:23" x14ac:dyDescent="0.3">
      <c r="A346" t="s">
        <v>590</v>
      </c>
      <c r="B346" t="s">
        <v>1470</v>
      </c>
      <c r="C346">
        <v>42</v>
      </c>
      <c r="D346">
        <v>147</v>
      </c>
      <c r="E346">
        <v>166</v>
      </c>
      <c r="F346">
        <v>30</v>
      </c>
      <c r="G346">
        <v>16</v>
      </c>
      <c r="H346">
        <v>5</v>
      </c>
      <c r="I346">
        <v>0</v>
      </c>
      <c r="J346">
        <v>9</v>
      </c>
      <c r="K346">
        <v>20</v>
      </c>
      <c r="L346">
        <v>22</v>
      </c>
      <c r="M346">
        <v>11</v>
      </c>
      <c r="N346">
        <v>0</v>
      </c>
      <c r="O346">
        <v>43</v>
      </c>
      <c r="P346">
        <v>7</v>
      </c>
      <c r="Q346">
        <v>1</v>
      </c>
      <c r="R346">
        <v>0</v>
      </c>
      <c r="S346">
        <v>6</v>
      </c>
      <c r="T346">
        <v>0</v>
      </c>
      <c r="U346">
        <v>2</v>
      </c>
      <c r="V346">
        <v>0.20399999999999999</v>
      </c>
      <c r="W346">
        <v>5222</v>
      </c>
    </row>
    <row r="347" spans="1:23" x14ac:dyDescent="0.3">
      <c r="A347" t="s">
        <v>11057</v>
      </c>
      <c r="B347" t="s">
        <v>1446</v>
      </c>
      <c r="C347">
        <v>38</v>
      </c>
      <c r="D347">
        <v>98</v>
      </c>
      <c r="E347">
        <v>110</v>
      </c>
      <c r="F347">
        <v>20</v>
      </c>
      <c r="G347">
        <v>12</v>
      </c>
      <c r="H347">
        <v>3</v>
      </c>
      <c r="I347">
        <v>0</v>
      </c>
      <c r="J347">
        <v>5</v>
      </c>
      <c r="K347">
        <v>10</v>
      </c>
      <c r="L347">
        <v>13</v>
      </c>
      <c r="M347">
        <v>12</v>
      </c>
      <c r="N347">
        <v>0</v>
      </c>
      <c r="O347">
        <v>28</v>
      </c>
      <c r="P347">
        <v>0</v>
      </c>
      <c r="Q347">
        <v>0</v>
      </c>
      <c r="R347">
        <v>0</v>
      </c>
      <c r="S347">
        <v>2</v>
      </c>
      <c r="T347">
        <v>0</v>
      </c>
      <c r="U347">
        <v>0</v>
      </c>
      <c r="V347">
        <v>0.20399999999999999</v>
      </c>
      <c r="W347">
        <v>10200</v>
      </c>
    </row>
    <row r="348" spans="1:23" x14ac:dyDescent="0.3">
      <c r="A348" t="s">
        <v>213</v>
      </c>
      <c r="B348" t="s">
        <v>20628</v>
      </c>
      <c r="C348">
        <v>41</v>
      </c>
      <c r="D348">
        <v>123</v>
      </c>
      <c r="E348">
        <v>140</v>
      </c>
      <c r="F348">
        <v>25</v>
      </c>
      <c r="G348">
        <v>17</v>
      </c>
      <c r="H348">
        <v>5</v>
      </c>
      <c r="I348">
        <v>0</v>
      </c>
      <c r="J348">
        <v>3</v>
      </c>
      <c r="K348">
        <v>10</v>
      </c>
      <c r="L348">
        <v>12</v>
      </c>
      <c r="M348">
        <v>14</v>
      </c>
      <c r="N348">
        <v>1</v>
      </c>
      <c r="O348">
        <v>42</v>
      </c>
      <c r="P348">
        <v>3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0.20300000000000001</v>
      </c>
      <c r="W348">
        <v>3711</v>
      </c>
    </row>
    <row r="349" spans="1:23" x14ac:dyDescent="0.3">
      <c r="A349" t="s">
        <v>1295</v>
      </c>
      <c r="B349" t="s">
        <v>1481</v>
      </c>
      <c r="C349">
        <v>59</v>
      </c>
      <c r="D349">
        <v>222</v>
      </c>
      <c r="E349">
        <v>235</v>
      </c>
      <c r="F349">
        <v>45</v>
      </c>
      <c r="G349">
        <v>27</v>
      </c>
      <c r="H349">
        <v>9</v>
      </c>
      <c r="I349">
        <v>1</v>
      </c>
      <c r="J349">
        <v>8</v>
      </c>
      <c r="K349">
        <v>27</v>
      </c>
      <c r="L349">
        <v>24</v>
      </c>
      <c r="M349">
        <v>7</v>
      </c>
      <c r="N349">
        <v>0</v>
      </c>
      <c r="O349">
        <v>75</v>
      </c>
      <c r="P349">
        <v>4</v>
      </c>
      <c r="Q349">
        <v>2</v>
      </c>
      <c r="R349">
        <v>0</v>
      </c>
      <c r="S349">
        <v>8</v>
      </c>
      <c r="T349">
        <v>3</v>
      </c>
      <c r="U349">
        <v>0</v>
      </c>
      <c r="V349">
        <v>0.20300000000000001</v>
      </c>
      <c r="W349">
        <v>12979</v>
      </c>
    </row>
    <row r="350" spans="1:23" x14ac:dyDescent="0.3">
      <c r="A350" t="s">
        <v>147</v>
      </c>
      <c r="B350" t="s">
        <v>1446</v>
      </c>
      <c r="C350">
        <v>57</v>
      </c>
      <c r="D350">
        <v>198</v>
      </c>
      <c r="E350">
        <v>231</v>
      </c>
      <c r="F350">
        <v>40</v>
      </c>
      <c r="G350">
        <v>17</v>
      </c>
      <c r="H350">
        <v>8</v>
      </c>
      <c r="I350">
        <v>0</v>
      </c>
      <c r="J350">
        <v>15</v>
      </c>
      <c r="K350">
        <v>29</v>
      </c>
      <c r="L350">
        <v>38</v>
      </c>
      <c r="M350">
        <v>30</v>
      </c>
      <c r="N350">
        <v>1</v>
      </c>
      <c r="O350">
        <v>67</v>
      </c>
      <c r="P350">
        <v>2</v>
      </c>
      <c r="Q350">
        <v>1</v>
      </c>
      <c r="R350">
        <v>0</v>
      </c>
      <c r="S350">
        <v>5</v>
      </c>
      <c r="T350">
        <v>2</v>
      </c>
      <c r="U350">
        <v>0</v>
      </c>
      <c r="V350">
        <v>0.20200000000000001</v>
      </c>
      <c r="W350">
        <v>12552</v>
      </c>
    </row>
    <row r="351" spans="1:23" x14ac:dyDescent="0.3">
      <c r="A351" t="s">
        <v>15022</v>
      </c>
      <c r="B351" t="s">
        <v>20628</v>
      </c>
      <c r="C351">
        <v>33</v>
      </c>
      <c r="D351">
        <v>99</v>
      </c>
      <c r="E351">
        <v>122</v>
      </c>
      <c r="F351">
        <v>20</v>
      </c>
      <c r="G351">
        <v>19</v>
      </c>
      <c r="H351">
        <v>1</v>
      </c>
      <c r="I351">
        <v>0</v>
      </c>
      <c r="J351">
        <v>0</v>
      </c>
      <c r="K351">
        <v>15</v>
      </c>
      <c r="L351">
        <v>9</v>
      </c>
      <c r="M351">
        <v>17</v>
      </c>
      <c r="N351">
        <v>0</v>
      </c>
      <c r="O351">
        <v>33</v>
      </c>
      <c r="P351">
        <v>5</v>
      </c>
      <c r="Q351">
        <v>1</v>
      </c>
      <c r="R351">
        <v>0</v>
      </c>
      <c r="S351">
        <v>6</v>
      </c>
      <c r="T351">
        <v>0</v>
      </c>
      <c r="U351">
        <v>1</v>
      </c>
      <c r="V351">
        <v>0.20200000000000001</v>
      </c>
      <c r="W351">
        <v>19958</v>
      </c>
    </row>
    <row r="352" spans="1:23" x14ac:dyDescent="0.3">
      <c r="A352" t="s">
        <v>16297</v>
      </c>
      <c r="B352" t="s">
        <v>20567</v>
      </c>
      <c r="C352">
        <v>56</v>
      </c>
      <c r="D352">
        <v>169</v>
      </c>
      <c r="E352">
        <v>192</v>
      </c>
      <c r="F352">
        <v>34</v>
      </c>
      <c r="G352">
        <v>25</v>
      </c>
      <c r="H352">
        <v>8</v>
      </c>
      <c r="I352">
        <v>0</v>
      </c>
      <c r="J352">
        <v>1</v>
      </c>
      <c r="K352">
        <v>15</v>
      </c>
      <c r="L352">
        <v>13</v>
      </c>
      <c r="M352">
        <v>18</v>
      </c>
      <c r="N352">
        <v>0</v>
      </c>
      <c r="O352">
        <v>41</v>
      </c>
      <c r="P352">
        <v>2</v>
      </c>
      <c r="Q352">
        <v>0</v>
      </c>
      <c r="R352">
        <v>3</v>
      </c>
      <c r="S352">
        <v>1</v>
      </c>
      <c r="T352">
        <v>0</v>
      </c>
      <c r="U352">
        <v>5</v>
      </c>
      <c r="V352">
        <v>0.20100000000000001</v>
      </c>
      <c r="W352">
        <v>19339</v>
      </c>
    </row>
    <row r="353" spans="1:23" x14ac:dyDescent="0.3">
      <c r="A353" t="s">
        <v>540</v>
      </c>
      <c r="B353" t="s">
        <v>1395</v>
      </c>
      <c r="C353">
        <v>19</v>
      </c>
      <c r="D353">
        <v>35</v>
      </c>
      <c r="E353">
        <v>41</v>
      </c>
      <c r="F353">
        <v>7</v>
      </c>
      <c r="G353">
        <v>6</v>
      </c>
      <c r="H353">
        <v>1</v>
      </c>
      <c r="I353">
        <v>0</v>
      </c>
      <c r="J353">
        <v>0</v>
      </c>
      <c r="K353">
        <v>3</v>
      </c>
      <c r="L353">
        <v>4</v>
      </c>
      <c r="M353">
        <v>3</v>
      </c>
      <c r="N353">
        <v>0</v>
      </c>
      <c r="O353">
        <v>10</v>
      </c>
      <c r="P353">
        <v>2</v>
      </c>
      <c r="Q353">
        <v>0</v>
      </c>
      <c r="R353">
        <v>1</v>
      </c>
      <c r="S353">
        <v>1</v>
      </c>
      <c r="T353">
        <v>0</v>
      </c>
      <c r="U353">
        <v>0</v>
      </c>
      <c r="V353">
        <v>0.2</v>
      </c>
      <c r="W353">
        <v>4298</v>
      </c>
    </row>
    <row r="354" spans="1:23" x14ac:dyDescent="0.3">
      <c r="A354" t="s">
        <v>124</v>
      </c>
      <c r="B354" t="s">
        <v>22144</v>
      </c>
      <c r="C354">
        <v>9</v>
      </c>
      <c r="D354">
        <v>20</v>
      </c>
      <c r="E354">
        <v>22</v>
      </c>
      <c r="F354">
        <v>4</v>
      </c>
      <c r="G354">
        <v>4</v>
      </c>
      <c r="H354">
        <v>0</v>
      </c>
      <c r="I354">
        <v>0</v>
      </c>
      <c r="J354">
        <v>0</v>
      </c>
      <c r="K354">
        <v>2</v>
      </c>
      <c r="L354">
        <v>0</v>
      </c>
      <c r="M354">
        <v>2</v>
      </c>
      <c r="N354">
        <v>0</v>
      </c>
      <c r="O354">
        <v>2</v>
      </c>
      <c r="P354">
        <v>0</v>
      </c>
      <c r="Q354">
        <v>0</v>
      </c>
      <c r="R354">
        <v>0</v>
      </c>
      <c r="S354">
        <v>1</v>
      </c>
      <c r="T354">
        <v>0</v>
      </c>
      <c r="U354">
        <v>0</v>
      </c>
      <c r="V354">
        <v>0.2</v>
      </c>
      <c r="W354">
        <v>6547</v>
      </c>
    </row>
    <row r="355" spans="1:23" x14ac:dyDescent="0.3">
      <c r="A355" t="s">
        <v>59</v>
      </c>
      <c r="B355" t="s">
        <v>1392</v>
      </c>
      <c r="C355">
        <v>33</v>
      </c>
      <c r="D355">
        <v>75</v>
      </c>
      <c r="E355">
        <v>82</v>
      </c>
      <c r="F355">
        <v>15</v>
      </c>
      <c r="G355">
        <v>14</v>
      </c>
      <c r="H355">
        <v>1</v>
      </c>
      <c r="I355">
        <v>0</v>
      </c>
      <c r="J355">
        <v>0</v>
      </c>
      <c r="K355">
        <v>12</v>
      </c>
      <c r="L355">
        <v>3</v>
      </c>
      <c r="M355">
        <v>5</v>
      </c>
      <c r="N355">
        <v>0</v>
      </c>
      <c r="O355">
        <v>13</v>
      </c>
      <c r="P355">
        <v>2</v>
      </c>
      <c r="Q355">
        <v>0</v>
      </c>
      <c r="R355">
        <v>0</v>
      </c>
      <c r="S355">
        <v>1</v>
      </c>
      <c r="T355">
        <v>3</v>
      </c>
      <c r="U355">
        <v>2</v>
      </c>
      <c r="V355">
        <v>0.2</v>
      </c>
      <c r="W355">
        <v>8203</v>
      </c>
    </row>
    <row r="356" spans="1:23" x14ac:dyDescent="0.3">
      <c r="A356" t="s">
        <v>518</v>
      </c>
      <c r="B356" t="s">
        <v>1386</v>
      </c>
      <c r="C356">
        <v>30</v>
      </c>
      <c r="D356">
        <v>85</v>
      </c>
      <c r="E356">
        <v>99</v>
      </c>
      <c r="F356">
        <v>17</v>
      </c>
      <c r="G356">
        <v>10</v>
      </c>
      <c r="H356">
        <v>5</v>
      </c>
      <c r="I356">
        <v>0</v>
      </c>
      <c r="J356">
        <v>2</v>
      </c>
      <c r="K356">
        <v>9</v>
      </c>
      <c r="L356">
        <v>10</v>
      </c>
      <c r="M356">
        <v>10</v>
      </c>
      <c r="N356">
        <v>0</v>
      </c>
      <c r="O356">
        <v>26</v>
      </c>
      <c r="P356">
        <v>3</v>
      </c>
      <c r="Q356">
        <v>1</v>
      </c>
      <c r="R356">
        <v>0</v>
      </c>
      <c r="S356">
        <v>5</v>
      </c>
      <c r="T356">
        <v>0</v>
      </c>
      <c r="U356">
        <v>0</v>
      </c>
      <c r="V356">
        <v>0.2</v>
      </c>
      <c r="W356">
        <v>9112</v>
      </c>
    </row>
    <row r="357" spans="1:23" x14ac:dyDescent="0.3">
      <c r="A357" t="s">
        <v>11468</v>
      </c>
      <c r="B357" t="s">
        <v>20565</v>
      </c>
      <c r="C357">
        <v>35</v>
      </c>
      <c r="D357">
        <v>60</v>
      </c>
      <c r="E357">
        <v>71</v>
      </c>
      <c r="F357">
        <v>12</v>
      </c>
      <c r="G357">
        <v>9</v>
      </c>
      <c r="H357">
        <v>3</v>
      </c>
      <c r="I357">
        <v>0</v>
      </c>
      <c r="J357">
        <v>0</v>
      </c>
      <c r="K357">
        <v>6</v>
      </c>
      <c r="L357">
        <v>11</v>
      </c>
      <c r="M357">
        <v>7</v>
      </c>
      <c r="N357">
        <v>0</v>
      </c>
      <c r="O357">
        <v>18</v>
      </c>
      <c r="P357">
        <v>0</v>
      </c>
      <c r="Q357">
        <v>1</v>
      </c>
      <c r="R357">
        <v>3</v>
      </c>
      <c r="S357">
        <v>0</v>
      </c>
      <c r="T357">
        <v>1</v>
      </c>
      <c r="U357">
        <v>0</v>
      </c>
      <c r="V357">
        <v>0.2</v>
      </c>
      <c r="W357">
        <v>10951</v>
      </c>
    </row>
    <row r="358" spans="1:23" x14ac:dyDescent="0.3">
      <c r="A358" t="s">
        <v>8871</v>
      </c>
      <c r="B358" t="s">
        <v>1437</v>
      </c>
      <c r="C358">
        <v>26</v>
      </c>
      <c r="D358">
        <v>45</v>
      </c>
      <c r="E358">
        <v>61</v>
      </c>
      <c r="F358">
        <v>9</v>
      </c>
      <c r="G358">
        <v>6</v>
      </c>
      <c r="H358">
        <v>1</v>
      </c>
      <c r="I358">
        <v>0</v>
      </c>
      <c r="J358">
        <v>2</v>
      </c>
      <c r="K358">
        <v>6</v>
      </c>
      <c r="L358">
        <v>5</v>
      </c>
      <c r="M358">
        <v>15</v>
      </c>
      <c r="N358">
        <v>0</v>
      </c>
      <c r="O358">
        <v>20</v>
      </c>
      <c r="P358">
        <v>0</v>
      </c>
      <c r="Q358">
        <v>1</v>
      </c>
      <c r="R358">
        <v>0</v>
      </c>
      <c r="S358">
        <v>0</v>
      </c>
      <c r="T358">
        <v>1</v>
      </c>
      <c r="U358">
        <v>0</v>
      </c>
      <c r="V358">
        <v>0.2</v>
      </c>
      <c r="W358">
        <v>12325</v>
      </c>
    </row>
    <row r="359" spans="1:23" x14ac:dyDescent="0.3">
      <c r="A359" t="s">
        <v>10065</v>
      </c>
      <c r="B359" t="s">
        <v>1430</v>
      </c>
      <c r="C359">
        <v>15</v>
      </c>
      <c r="D359">
        <v>30</v>
      </c>
      <c r="E359">
        <v>34</v>
      </c>
      <c r="F359">
        <v>6</v>
      </c>
      <c r="G359">
        <v>5</v>
      </c>
      <c r="H359">
        <v>1</v>
      </c>
      <c r="I359">
        <v>0</v>
      </c>
      <c r="J359">
        <v>0</v>
      </c>
      <c r="K359">
        <v>4</v>
      </c>
      <c r="L359">
        <v>1</v>
      </c>
      <c r="M359">
        <v>2</v>
      </c>
      <c r="N359">
        <v>0</v>
      </c>
      <c r="O359">
        <v>11</v>
      </c>
      <c r="P359">
        <v>1</v>
      </c>
      <c r="Q359">
        <v>1</v>
      </c>
      <c r="R359">
        <v>0</v>
      </c>
      <c r="S359">
        <v>0</v>
      </c>
      <c r="T359">
        <v>0</v>
      </c>
      <c r="U359">
        <v>0</v>
      </c>
      <c r="V359">
        <v>0.2</v>
      </c>
      <c r="W359">
        <v>13770</v>
      </c>
    </row>
    <row r="360" spans="1:23" x14ac:dyDescent="0.3">
      <c r="A360" t="s">
        <v>14317</v>
      </c>
      <c r="B360" t="s">
        <v>1481</v>
      </c>
      <c r="C360">
        <v>45</v>
      </c>
      <c r="D360">
        <v>125</v>
      </c>
      <c r="E360">
        <v>145</v>
      </c>
      <c r="F360">
        <v>25</v>
      </c>
      <c r="G360">
        <v>14</v>
      </c>
      <c r="H360">
        <v>3</v>
      </c>
      <c r="I360">
        <v>1</v>
      </c>
      <c r="J360">
        <v>7</v>
      </c>
      <c r="K360">
        <v>15</v>
      </c>
      <c r="L360">
        <v>29</v>
      </c>
      <c r="M360">
        <v>17</v>
      </c>
      <c r="N360">
        <v>0</v>
      </c>
      <c r="O360">
        <v>40</v>
      </c>
      <c r="P360">
        <v>2</v>
      </c>
      <c r="Q360">
        <v>1</v>
      </c>
      <c r="R360">
        <v>0</v>
      </c>
      <c r="S360">
        <v>6</v>
      </c>
      <c r="T360">
        <v>2</v>
      </c>
      <c r="U360">
        <v>0</v>
      </c>
      <c r="V360">
        <v>0.2</v>
      </c>
      <c r="W360">
        <v>14593</v>
      </c>
    </row>
    <row r="361" spans="1:23" x14ac:dyDescent="0.3">
      <c r="A361" t="s">
        <v>11602</v>
      </c>
      <c r="B361" t="s">
        <v>1460</v>
      </c>
      <c r="C361">
        <v>35</v>
      </c>
      <c r="D361">
        <v>120</v>
      </c>
      <c r="E361">
        <v>127</v>
      </c>
      <c r="F361">
        <v>24</v>
      </c>
      <c r="G361">
        <v>12</v>
      </c>
      <c r="H361">
        <v>8</v>
      </c>
      <c r="I361">
        <v>0</v>
      </c>
      <c r="J361">
        <v>4</v>
      </c>
      <c r="K361">
        <v>16</v>
      </c>
      <c r="L361">
        <v>9</v>
      </c>
      <c r="M361">
        <v>6</v>
      </c>
      <c r="N361">
        <v>0</v>
      </c>
      <c r="O361">
        <v>35</v>
      </c>
      <c r="P361">
        <v>1</v>
      </c>
      <c r="Q361">
        <v>0</v>
      </c>
      <c r="R361">
        <v>0</v>
      </c>
      <c r="S361">
        <v>1</v>
      </c>
      <c r="T361">
        <v>0</v>
      </c>
      <c r="U361">
        <v>0</v>
      </c>
      <c r="V361">
        <v>0.2</v>
      </c>
      <c r="W361">
        <v>14950</v>
      </c>
    </row>
    <row r="362" spans="1:23" x14ac:dyDescent="0.3">
      <c r="A362" t="s">
        <v>17142</v>
      </c>
      <c r="B362" t="s">
        <v>1395</v>
      </c>
      <c r="C362">
        <v>35</v>
      </c>
      <c r="D362">
        <v>110</v>
      </c>
      <c r="E362">
        <v>119</v>
      </c>
      <c r="F362">
        <v>22</v>
      </c>
      <c r="G362">
        <v>11</v>
      </c>
      <c r="H362">
        <v>7</v>
      </c>
      <c r="I362">
        <v>1</v>
      </c>
      <c r="J362">
        <v>3</v>
      </c>
      <c r="K362">
        <v>11</v>
      </c>
      <c r="L362">
        <v>16</v>
      </c>
      <c r="M362">
        <v>8</v>
      </c>
      <c r="N362">
        <v>0</v>
      </c>
      <c r="O362">
        <v>35</v>
      </c>
      <c r="P362">
        <v>0</v>
      </c>
      <c r="Q362">
        <v>1</v>
      </c>
      <c r="R362">
        <v>0</v>
      </c>
      <c r="S362">
        <v>3</v>
      </c>
      <c r="T362">
        <v>1</v>
      </c>
      <c r="U362">
        <v>1</v>
      </c>
      <c r="V362">
        <v>0.2</v>
      </c>
      <c r="W362">
        <v>20126</v>
      </c>
    </row>
    <row r="363" spans="1:23" x14ac:dyDescent="0.3">
      <c r="A363" t="s">
        <v>605</v>
      </c>
      <c r="B363" t="s">
        <v>1402</v>
      </c>
      <c r="C363">
        <v>60</v>
      </c>
      <c r="D363">
        <v>206</v>
      </c>
      <c r="E363">
        <v>255</v>
      </c>
      <c r="F363">
        <v>41</v>
      </c>
      <c r="G363">
        <v>26</v>
      </c>
      <c r="H363">
        <v>7</v>
      </c>
      <c r="I363">
        <v>0</v>
      </c>
      <c r="J363">
        <v>8</v>
      </c>
      <c r="K363">
        <v>34</v>
      </c>
      <c r="L363">
        <v>30</v>
      </c>
      <c r="M363">
        <v>47</v>
      </c>
      <c r="N363">
        <v>1</v>
      </c>
      <c r="O363">
        <v>43</v>
      </c>
      <c r="P363">
        <v>1</v>
      </c>
      <c r="Q363">
        <v>1</v>
      </c>
      <c r="R363">
        <v>0</v>
      </c>
      <c r="S363">
        <v>5</v>
      </c>
      <c r="T363">
        <v>0</v>
      </c>
      <c r="U363">
        <v>0</v>
      </c>
      <c r="V363">
        <v>0.19900000000000001</v>
      </c>
      <c r="W363">
        <v>2396</v>
      </c>
    </row>
    <row r="364" spans="1:23" x14ac:dyDescent="0.3">
      <c r="A364" t="s">
        <v>616</v>
      </c>
      <c r="B364" t="s">
        <v>1398</v>
      </c>
      <c r="C364">
        <v>32</v>
      </c>
      <c r="D364">
        <v>96</v>
      </c>
      <c r="E364">
        <v>103</v>
      </c>
      <c r="F364">
        <v>19</v>
      </c>
      <c r="G364">
        <v>7</v>
      </c>
      <c r="H364">
        <v>4</v>
      </c>
      <c r="I364">
        <v>2</v>
      </c>
      <c r="J364">
        <v>6</v>
      </c>
      <c r="K364">
        <v>11</v>
      </c>
      <c r="L364">
        <v>14</v>
      </c>
      <c r="M364">
        <v>7</v>
      </c>
      <c r="N364">
        <v>1</v>
      </c>
      <c r="O364">
        <v>24</v>
      </c>
      <c r="P364">
        <v>0</v>
      </c>
      <c r="Q364">
        <v>0</v>
      </c>
      <c r="R364">
        <v>0</v>
      </c>
      <c r="S364">
        <v>1</v>
      </c>
      <c r="T364">
        <v>0</v>
      </c>
      <c r="U364">
        <v>0</v>
      </c>
      <c r="V364">
        <v>0.19800000000000001</v>
      </c>
      <c r="W364">
        <v>9892</v>
      </c>
    </row>
    <row r="365" spans="1:23" x14ac:dyDescent="0.3">
      <c r="A365" t="s">
        <v>17343</v>
      </c>
      <c r="B365" t="s">
        <v>20563</v>
      </c>
      <c r="C365">
        <v>51</v>
      </c>
      <c r="D365">
        <v>157</v>
      </c>
      <c r="E365">
        <v>185</v>
      </c>
      <c r="F365">
        <v>31</v>
      </c>
      <c r="G365">
        <v>17</v>
      </c>
      <c r="H365">
        <v>5</v>
      </c>
      <c r="I365">
        <v>1</v>
      </c>
      <c r="J365">
        <v>8</v>
      </c>
      <c r="K365">
        <v>27</v>
      </c>
      <c r="L365">
        <v>24</v>
      </c>
      <c r="M365">
        <v>26</v>
      </c>
      <c r="N365">
        <v>1</v>
      </c>
      <c r="O365">
        <v>50</v>
      </c>
      <c r="P365">
        <v>1</v>
      </c>
      <c r="Q365">
        <v>1</v>
      </c>
      <c r="R365">
        <v>0</v>
      </c>
      <c r="S365">
        <v>5</v>
      </c>
      <c r="T365">
        <v>0</v>
      </c>
      <c r="U365">
        <v>0</v>
      </c>
      <c r="V365">
        <v>0.19700000000000001</v>
      </c>
      <c r="W365">
        <v>27459</v>
      </c>
    </row>
    <row r="366" spans="1:23" x14ac:dyDescent="0.3">
      <c r="A366" t="s">
        <v>303</v>
      </c>
      <c r="B366" t="s">
        <v>1430</v>
      </c>
      <c r="C366">
        <v>25</v>
      </c>
      <c r="D366">
        <v>61</v>
      </c>
      <c r="E366">
        <v>75</v>
      </c>
      <c r="F366">
        <v>12</v>
      </c>
      <c r="G366">
        <v>6</v>
      </c>
      <c r="H366">
        <v>1</v>
      </c>
      <c r="I366">
        <v>0</v>
      </c>
      <c r="J366">
        <v>5</v>
      </c>
      <c r="K366">
        <v>9</v>
      </c>
      <c r="L366">
        <v>8</v>
      </c>
      <c r="M366">
        <v>9</v>
      </c>
      <c r="N366">
        <v>0</v>
      </c>
      <c r="O366">
        <v>21</v>
      </c>
      <c r="P366">
        <v>5</v>
      </c>
      <c r="Q366">
        <v>0</v>
      </c>
      <c r="R366">
        <v>0</v>
      </c>
      <c r="S366">
        <v>4</v>
      </c>
      <c r="T366">
        <v>1</v>
      </c>
      <c r="U366">
        <v>1</v>
      </c>
      <c r="V366">
        <v>0.19700000000000001</v>
      </c>
      <c r="W366">
        <v>10542</v>
      </c>
    </row>
    <row r="367" spans="1:23" x14ac:dyDescent="0.3">
      <c r="A367" t="s">
        <v>14324</v>
      </c>
      <c r="B367" t="s">
        <v>22144</v>
      </c>
      <c r="C367">
        <v>24</v>
      </c>
      <c r="D367">
        <v>51</v>
      </c>
      <c r="E367">
        <v>54</v>
      </c>
      <c r="F367">
        <v>10</v>
      </c>
      <c r="G367">
        <v>7</v>
      </c>
      <c r="H367">
        <v>1</v>
      </c>
      <c r="I367">
        <v>1</v>
      </c>
      <c r="J367">
        <v>1</v>
      </c>
      <c r="K367">
        <v>6</v>
      </c>
      <c r="L367">
        <v>3</v>
      </c>
      <c r="M367">
        <v>2</v>
      </c>
      <c r="N367">
        <v>0</v>
      </c>
      <c r="O367">
        <v>10</v>
      </c>
      <c r="P367">
        <v>0</v>
      </c>
      <c r="Q367">
        <v>1</v>
      </c>
      <c r="R367">
        <v>0</v>
      </c>
      <c r="S367">
        <v>2</v>
      </c>
      <c r="T367">
        <v>0</v>
      </c>
      <c r="U367">
        <v>0</v>
      </c>
      <c r="V367">
        <v>0.19600000000000001</v>
      </c>
      <c r="W367">
        <v>13324</v>
      </c>
    </row>
    <row r="368" spans="1:23" x14ac:dyDescent="0.3">
      <c r="A368" t="s">
        <v>11681</v>
      </c>
      <c r="B368" t="s">
        <v>22144</v>
      </c>
      <c r="C368">
        <v>35</v>
      </c>
      <c r="D368">
        <v>51</v>
      </c>
      <c r="E368">
        <v>59</v>
      </c>
      <c r="F368">
        <v>10</v>
      </c>
      <c r="G368">
        <v>6</v>
      </c>
      <c r="H368">
        <v>0</v>
      </c>
      <c r="I368">
        <v>2</v>
      </c>
      <c r="J368">
        <v>2</v>
      </c>
      <c r="K368">
        <v>10</v>
      </c>
      <c r="L368">
        <v>5</v>
      </c>
      <c r="M368">
        <v>8</v>
      </c>
      <c r="N368">
        <v>0</v>
      </c>
      <c r="O368">
        <v>15</v>
      </c>
      <c r="P368">
        <v>0</v>
      </c>
      <c r="Q368">
        <v>0</v>
      </c>
      <c r="R368">
        <v>0</v>
      </c>
      <c r="S368">
        <v>0</v>
      </c>
      <c r="T368">
        <v>6</v>
      </c>
      <c r="U368">
        <v>1</v>
      </c>
      <c r="V368">
        <v>0.19600000000000001</v>
      </c>
      <c r="W368">
        <v>14735</v>
      </c>
    </row>
    <row r="369" spans="1:23" x14ac:dyDescent="0.3">
      <c r="A369" t="s">
        <v>9015</v>
      </c>
      <c r="B369" t="s">
        <v>20628</v>
      </c>
      <c r="C369">
        <v>38</v>
      </c>
      <c r="D369">
        <v>92</v>
      </c>
      <c r="E369">
        <v>99</v>
      </c>
      <c r="F369">
        <v>18</v>
      </c>
      <c r="G369">
        <v>7</v>
      </c>
      <c r="H369">
        <v>6</v>
      </c>
      <c r="I369">
        <v>0</v>
      </c>
      <c r="J369">
        <v>5</v>
      </c>
      <c r="K369">
        <v>11</v>
      </c>
      <c r="L369">
        <v>16</v>
      </c>
      <c r="M369">
        <v>6</v>
      </c>
      <c r="N369">
        <v>0</v>
      </c>
      <c r="O369">
        <v>27</v>
      </c>
      <c r="P369">
        <v>1</v>
      </c>
      <c r="Q369">
        <v>0</v>
      </c>
      <c r="R369">
        <v>0</v>
      </c>
      <c r="S369">
        <v>2</v>
      </c>
      <c r="T369">
        <v>0</v>
      </c>
      <c r="U369">
        <v>0</v>
      </c>
      <c r="V369">
        <v>0.19600000000000001</v>
      </c>
      <c r="W369">
        <v>11489</v>
      </c>
    </row>
    <row r="370" spans="1:23" x14ac:dyDescent="0.3">
      <c r="A370" t="s">
        <v>11533</v>
      </c>
      <c r="B370" t="s">
        <v>1386</v>
      </c>
      <c r="C370">
        <v>60</v>
      </c>
      <c r="D370">
        <v>210</v>
      </c>
      <c r="E370">
        <v>245</v>
      </c>
      <c r="F370">
        <v>41</v>
      </c>
      <c r="G370">
        <v>22</v>
      </c>
      <c r="H370">
        <v>4</v>
      </c>
      <c r="I370">
        <v>1</v>
      </c>
      <c r="J370">
        <v>14</v>
      </c>
      <c r="K370">
        <v>28</v>
      </c>
      <c r="L370">
        <v>42</v>
      </c>
      <c r="M370">
        <v>34</v>
      </c>
      <c r="N370">
        <v>2</v>
      </c>
      <c r="O370">
        <v>77</v>
      </c>
      <c r="P370">
        <v>1</v>
      </c>
      <c r="Q370">
        <v>0</v>
      </c>
      <c r="R370">
        <v>0</v>
      </c>
      <c r="S370">
        <v>2</v>
      </c>
      <c r="T370">
        <v>1</v>
      </c>
      <c r="U370">
        <v>0</v>
      </c>
      <c r="V370">
        <v>0.19500000000000001</v>
      </c>
      <c r="W370">
        <v>14344</v>
      </c>
    </row>
    <row r="371" spans="1:23" x14ac:dyDescent="0.3">
      <c r="A371" t="s">
        <v>14529</v>
      </c>
      <c r="B371" t="s">
        <v>20567</v>
      </c>
      <c r="C371">
        <v>42</v>
      </c>
      <c r="D371">
        <v>113</v>
      </c>
      <c r="E371">
        <v>132</v>
      </c>
      <c r="F371">
        <v>22</v>
      </c>
      <c r="G371">
        <v>14</v>
      </c>
      <c r="H371">
        <v>6</v>
      </c>
      <c r="I371">
        <v>0</v>
      </c>
      <c r="J371">
        <v>2</v>
      </c>
      <c r="K371">
        <v>7</v>
      </c>
      <c r="L371">
        <v>18</v>
      </c>
      <c r="M371">
        <v>18</v>
      </c>
      <c r="N371">
        <v>2</v>
      </c>
      <c r="O371">
        <v>37</v>
      </c>
      <c r="P371">
        <v>0</v>
      </c>
      <c r="Q371">
        <v>1</v>
      </c>
      <c r="R371">
        <v>0</v>
      </c>
      <c r="S371">
        <v>5</v>
      </c>
      <c r="T371">
        <v>0</v>
      </c>
      <c r="U371">
        <v>0</v>
      </c>
      <c r="V371">
        <v>0.19500000000000001</v>
      </c>
      <c r="W371">
        <v>16442</v>
      </c>
    </row>
    <row r="372" spans="1:23" x14ac:dyDescent="0.3">
      <c r="A372" t="s">
        <v>442</v>
      </c>
      <c r="B372" t="s">
        <v>1430</v>
      </c>
      <c r="C372">
        <v>29</v>
      </c>
      <c r="D372">
        <v>103</v>
      </c>
      <c r="E372">
        <v>111</v>
      </c>
      <c r="F372">
        <v>20</v>
      </c>
      <c r="G372">
        <v>12</v>
      </c>
      <c r="H372">
        <v>5</v>
      </c>
      <c r="I372">
        <v>0</v>
      </c>
      <c r="J372">
        <v>3</v>
      </c>
      <c r="K372">
        <v>11</v>
      </c>
      <c r="L372">
        <v>7</v>
      </c>
      <c r="M372">
        <v>8</v>
      </c>
      <c r="N372">
        <v>0</v>
      </c>
      <c r="O372">
        <v>15</v>
      </c>
      <c r="P372">
        <v>0</v>
      </c>
      <c r="Q372">
        <v>0</v>
      </c>
      <c r="R372">
        <v>0</v>
      </c>
      <c r="S372">
        <v>5</v>
      </c>
      <c r="T372">
        <v>3</v>
      </c>
      <c r="U372">
        <v>1</v>
      </c>
      <c r="V372">
        <v>0.19400000000000001</v>
      </c>
      <c r="W372">
        <v>8709</v>
      </c>
    </row>
    <row r="373" spans="1:23" x14ac:dyDescent="0.3">
      <c r="A373" t="s">
        <v>19811</v>
      </c>
      <c r="B373" t="s">
        <v>1446</v>
      </c>
      <c r="C373">
        <v>24</v>
      </c>
      <c r="D373">
        <v>67</v>
      </c>
      <c r="E373">
        <v>68</v>
      </c>
      <c r="F373">
        <v>13</v>
      </c>
      <c r="G373">
        <v>13</v>
      </c>
      <c r="H373">
        <v>0</v>
      </c>
      <c r="I373">
        <v>0</v>
      </c>
      <c r="J373">
        <v>0</v>
      </c>
      <c r="K373">
        <v>4</v>
      </c>
      <c r="L373">
        <v>2</v>
      </c>
      <c r="M373">
        <v>1</v>
      </c>
      <c r="N373">
        <v>0</v>
      </c>
      <c r="O373">
        <v>26</v>
      </c>
      <c r="P373">
        <v>0</v>
      </c>
      <c r="Q373">
        <v>0</v>
      </c>
      <c r="R373">
        <v>0</v>
      </c>
      <c r="S373">
        <v>1</v>
      </c>
      <c r="T373">
        <v>1</v>
      </c>
      <c r="U373">
        <v>1</v>
      </c>
      <c r="V373">
        <v>0.19400000000000001</v>
      </c>
      <c r="W373">
        <v>23378</v>
      </c>
    </row>
    <row r="374" spans="1:23" x14ac:dyDescent="0.3">
      <c r="A374" t="s">
        <v>15005</v>
      </c>
      <c r="B374" t="s">
        <v>1386</v>
      </c>
      <c r="C374">
        <v>14</v>
      </c>
      <c r="D374">
        <v>31</v>
      </c>
      <c r="E374">
        <v>32</v>
      </c>
      <c r="F374">
        <v>6</v>
      </c>
      <c r="G374">
        <v>4</v>
      </c>
      <c r="H374">
        <v>1</v>
      </c>
      <c r="I374">
        <v>0</v>
      </c>
      <c r="J374">
        <v>1</v>
      </c>
      <c r="K374">
        <v>1</v>
      </c>
      <c r="L374">
        <v>3</v>
      </c>
      <c r="M374">
        <v>1</v>
      </c>
      <c r="N374">
        <v>0</v>
      </c>
      <c r="O374">
        <v>14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0.19400000000000001</v>
      </c>
      <c r="W374">
        <v>18083</v>
      </c>
    </row>
    <row r="375" spans="1:23" x14ac:dyDescent="0.3">
      <c r="A375" t="s">
        <v>10443</v>
      </c>
      <c r="B375" t="s">
        <v>22144</v>
      </c>
      <c r="C375">
        <v>31</v>
      </c>
      <c r="D375">
        <v>88</v>
      </c>
      <c r="E375">
        <v>99</v>
      </c>
      <c r="F375">
        <v>17</v>
      </c>
      <c r="G375">
        <v>9</v>
      </c>
      <c r="H375">
        <v>5</v>
      </c>
      <c r="I375">
        <v>0</v>
      </c>
      <c r="J375">
        <v>3</v>
      </c>
      <c r="K375">
        <v>7</v>
      </c>
      <c r="L375">
        <v>10</v>
      </c>
      <c r="M375">
        <v>8</v>
      </c>
      <c r="N375">
        <v>0</v>
      </c>
      <c r="O375">
        <v>25</v>
      </c>
      <c r="P375">
        <v>3</v>
      </c>
      <c r="Q375">
        <v>0</v>
      </c>
      <c r="R375">
        <v>0</v>
      </c>
      <c r="S375">
        <v>1</v>
      </c>
      <c r="T375">
        <v>0</v>
      </c>
      <c r="U375">
        <v>1</v>
      </c>
      <c r="V375">
        <v>0.193</v>
      </c>
      <c r="W375">
        <v>13329</v>
      </c>
    </row>
    <row r="376" spans="1:23" x14ac:dyDescent="0.3">
      <c r="A376" t="s">
        <v>14697</v>
      </c>
      <c r="B376" t="s">
        <v>1449</v>
      </c>
      <c r="C376">
        <v>31</v>
      </c>
      <c r="D376">
        <v>88</v>
      </c>
      <c r="E376">
        <v>112</v>
      </c>
      <c r="F376">
        <v>17</v>
      </c>
      <c r="G376">
        <v>8</v>
      </c>
      <c r="H376">
        <v>2</v>
      </c>
      <c r="I376">
        <v>0</v>
      </c>
      <c r="J376">
        <v>7</v>
      </c>
      <c r="K376">
        <v>13</v>
      </c>
      <c r="L376">
        <v>15</v>
      </c>
      <c r="M376">
        <v>20</v>
      </c>
      <c r="N376">
        <v>0</v>
      </c>
      <c r="O376">
        <v>38</v>
      </c>
      <c r="P376">
        <v>2</v>
      </c>
      <c r="Q376">
        <v>0</v>
      </c>
      <c r="R376">
        <v>2</v>
      </c>
      <c r="S376">
        <v>0</v>
      </c>
      <c r="T376">
        <v>0</v>
      </c>
      <c r="U376">
        <v>0</v>
      </c>
      <c r="V376">
        <v>0.193</v>
      </c>
      <c r="W376">
        <v>17766</v>
      </c>
    </row>
    <row r="377" spans="1:23" x14ac:dyDescent="0.3">
      <c r="A377" t="s">
        <v>15442</v>
      </c>
      <c r="B377" t="s">
        <v>1405</v>
      </c>
      <c r="C377">
        <v>17</v>
      </c>
      <c r="D377">
        <v>57</v>
      </c>
      <c r="E377">
        <v>59</v>
      </c>
      <c r="F377">
        <v>11</v>
      </c>
      <c r="G377">
        <v>8</v>
      </c>
      <c r="H377">
        <v>2</v>
      </c>
      <c r="I377">
        <v>1</v>
      </c>
      <c r="J377">
        <v>0</v>
      </c>
      <c r="K377">
        <v>4</v>
      </c>
      <c r="L377">
        <v>3</v>
      </c>
      <c r="M377">
        <v>2</v>
      </c>
      <c r="N377">
        <v>0</v>
      </c>
      <c r="O377">
        <v>19</v>
      </c>
      <c r="P377">
        <v>0</v>
      </c>
      <c r="Q377">
        <v>0</v>
      </c>
      <c r="R377">
        <v>0</v>
      </c>
      <c r="S377">
        <v>1</v>
      </c>
      <c r="T377">
        <v>1</v>
      </c>
      <c r="U377">
        <v>0</v>
      </c>
      <c r="V377">
        <v>0.193</v>
      </c>
      <c r="W377">
        <v>18353</v>
      </c>
    </row>
    <row r="378" spans="1:23" x14ac:dyDescent="0.3">
      <c r="A378" t="s">
        <v>14336</v>
      </c>
      <c r="B378" t="s">
        <v>1402</v>
      </c>
      <c r="C378">
        <v>29</v>
      </c>
      <c r="D378">
        <v>78</v>
      </c>
      <c r="E378">
        <v>92</v>
      </c>
      <c r="F378">
        <v>15</v>
      </c>
      <c r="G378">
        <v>7</v>
      </c>
      <c r="H378">
        <v>5</v>
      </c>
      <c r="I378">
        <v>1</v>
      </c>
      <c r="J378">
        <v>2</v>
      </c>
      <c r="K378">
        <v>8</v>
      </c>
      <c r="L378">
        <v>8</v>
      </c>
      <c r="M378">
        <v>12</v>
      </c>
      <c r="N378">
        <v>0</v>
      </c>
      <c r="O378">
        <v>19</v>
      </c>
      <c r="P378">
        <v>1</v>
      </c>
      <c r="Q378">
        <v>1</v>
      </c>
      <c r="R378">
        <v>0</v>
      </c>
      <c r="S378">
        <v>3</v>
      </c>
      <c r="T378">
        <v>0</v>
      </c>
      <c r="U378">
        <v>1</v>
      </c>
      <c r="V378">
        <v>0.192</v>
      </c>
      <c r="W378">
        <v>16424</v>
      </c>
    </row>
    <row r="379" spans="1:23" x14ac:dyDescent="0.3">
      <c r="A379" t="s">
        <v>17173</v>
      </c>
      <c r="B379" t="s">
        <v>20628</v>
      </c>
      <c r="C379">
        <v>12</v>
      </c>
      <c r="D379">
        <v>26</v>
      </c>
      <c r="E379">
        <v>28</v>
      </c>
      <c r="F379">
        <v>5</v>
      </c>
      <c r="G379">
        <v>1</v>
      </c>
      <c r="H379">
        <v>3</v>
      </c>
      <c r="I379">
        <v>0</v>
      </c>
      <c r="J379">
        <v>1</v>
      </c>
      <c r="K379">
        <v>3</v>
      </c>
      <c r="L379">
        <v>6</v>
      </c>
      <c r="M379">
        <v>1</v>
      </c>
      <c r="N379">
        <v>0</v>
      </c>
      <c r="O379">
        <v>12</v>
      </c>
      <c r="P379">
        <v>0</v>
      </c>
      <c r="Q379">
        <v>1</v>
      </c>
      <c r="R379">
        <v>0</v>
      </c>
      <c r="S379">
        <v>0</v>
      </c>
      <c r="T379">
        <v>0</v>
      </c>
      <c r="U379">
        <v>0</v>
      </c>
      <c r="V379">
        <v>0.192</v>
      </c>
      <c r="W379">
        <v>19334</v>
      </c>
    </row>
    <row r="380" spans="1:23" x14ac:dyDescent="0.3">
      <c r="A380" t="s">
        <v>15024</v>
      </c>
      <c r="B380" t="s">
        <v>1531</v>
      </c>
      <c r="C380">
        <v>12</v>
      </c>
      <c r="D380">
        <v>26</v>
      </c>
      <c r="E380">
        <v>34</v>
      </c>
      <c r="F380">
        <v>5</v>
      </c>
      <c r="G380">
        <v>2</v>
      </c>
      <c r="H380">
        <v>2</v>
      </c>
      <c r="I380">
        <v>0</v>
      </c>
      <c r="J380">
        <v>1</v>
      </c>
      <c r="K380">
        <v>3</v>
      </c>
      <c r="L380">
        <v>4</v>
      </c>
      <c r="M380">
        <v>5</v>
      </c>
      <c r="N380">
        <v>0</v>
      </c>
      <c r="O380">
        <v>10</v>
      </c>
      <c r="P380">
        <v>3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0.192</v>
      </c>
      <c r="W380">
        <v>19521</v>
      </c>
    </row>
    <row r="381" spans="1:23" x14ac:dyDescent="0.3">
      <c r="A381" t="s">
        <v>11464</v>
      </c>
      <c r="B381" t="s">
        <v>1379</v>
      </c>
      <c r="C381">
        <v>58</v>
      </c>
      <c r="D381">
        <v>203</v>
      </c>
      <c r="E381">
        <v>248</v>
      </c>
      <c r="F381">
        <v>39</v>
      </c>
      <c r="G381">
        <v>23</v>
      </c>
      <c r="H381">
        <v>4</v>
      </c>
      <c r="I381">
        <v>0</v>
      </c>
      <c r="J381">
        <v>12</v>
      </c>
      <c r="K381">
        <v>36</v>
      </c>
      <c r="L381">
        <v>27</v>
      </c>
      <c r="M381">
        <v>39</v>
      </c>
      <c r="N381">
        <v>2</v>
      </c>
      <c r="O381">
        <v>60</v>
      </c>
      <c r="P381">
        <v>4</v>
      </c>
      <c r="Q381">
        <v>2</v>
      </c>
      <c r="R381">
        <v>0</v>
      </c>
      <c r="S381">
        <v>3</v>
      </c>
      <c r="T381">
        <v>1</v>
      </c>
      <c r="U381">
        <v>0</v>
      </c>
      <c r="V381">
        <v>0.192</v>
      </c>
      <c r="W381">
        <v>13301</v>
      </c>
    </row>
    <row r="382" spans="1:23" x14ac:dyDescent="0.3">
      <c r="A382" t="s">
        <v>11531</v>
      </c>
      <c r="B382" t="s">
        <v>1565</v>
      </c>
      <c r="C382">
        <v>44</v>
      </c>
      <c r="D382">
        <v>89</v>
      </c>
      <c r="E382">
        <v>101</v>
      </c>
      <c r="F382">
        <v>17</v>
      </c>
      <c r="G382">
        <v>10</v>
      </c>
      <c r="H382">
        <v>7</v>
      </c>
      <c r="I382">
        <v>0</v>
      </c>
      <c r="J382">
        <v>0</v>
      </c>
      <c r="K382">
        <v>10</v>
      </c>
      <c r="L382">
        <v>3</v>
      </c>
      <c r="M382">
        <v>11</v>
      </c>
      <c r="N382">
        <v>0</v>
      </c>
      <c r="O382">
        <v>23</v>
      </c>
      <c r="P382">
        <v>1</v>
      </c>
      <c r="Q382">
        <v>0</v>
      </c>
      <c r="R382">
        <v>0</v>
      </c>
      <c r="S382">
        <v>3</v>
      </c>
      <c r="T382">
        <v>1</v>
      </c>
      <c r="U382">
        <v>0</v>
      </c>
      <c r="V382">
        <v>0.191</v>
      </c>
      <c r="W382">
        <v>8418</v>
      </c>
    </row>
    <row r="383" spans="1:23" x14ac:dyDescent="0.3">
      <c r="A383" t="s">
        <v>1306</v>
      </c>
      <c r="B383" t="s">
        <v>1405</v>
      </c>
      <c r="C383">
        <v>13</v>
      </c>
      <c r="D383">
        <v>42</v>
      </c>
      <c r="E383">
        <v>52</v>
      </c>
      <c r="F383">
        <v>8</v>
      </c>
      <c r="G383">
        <v>1</v>
      </c>
      <c r="H383">
        <v>3</v>
      </c>
      <c r="I383">
        <v>0</v>
      </c>
      <c r="J383">
        <v>4</v>
      </c>
      <c r="K383">
        <v>9</v>
      </c>
      <c r="L383">
        <v>8</v>
      </c>
      <c r="M383">
        <v>9</v>
      </c>
      <c r="N383">
        <v>0</v>
      </c>
      <c r="O383">
        <v>16</v>
      </c>
      <c r="P383">
        <v>1</v>
      </c>
      <c r="Q383">
        <v>0</v>
      </c>
      <c r="R383">
        <v>0</v>
      </c>
      <c r="S383">
        <v>2</v>
      </c>
      <c r="T383">
        <v>0</v>
      </c>
      <c r="U383">
        <v>0</v>
      </c>
      <c r="V383">
        <v>0.19</v>
      </c>
      <c r="W383">
        <v>12546</v>
      </c>
    </row>
    <row r="384" spans="1:23" x14ac:dyDescent="0.3">
      <c r="A384" t="s">
        <v>17145</v>
      </c>
      <c r="B384" t="s">
        <v>20607</v>
      </c>
      <c r="C384">
        <v>15</v>
      </c>
      <c r="D384">
        <v>42</v>
      </c>
      <c r="E384">
        <v>50</v>
      </c>
      <c r="F384">
        <v>8</v>
      </c>
      <c r="G384">
        <v>7</v>
      </c>
      <c r="H384">
        <v>1</v>
      </c>
      <c r="I384">
        <v>0</v>
      </c>
      <c r="J384">
        <v>0</v>
      </c>
      <c r="K384">
        <v>3</v>
      </c>
      <c r="L384">
        <v>1</v>
      </c>
      <c r="M384">
        <v>4</v>
      </c>
      <c r="N384">
        <v>0</v>
      </c>
      <c r="O384">
        <v>6</v>
      </c>
      <c r="P384">
        <v>2</v>
      </c>
      <c r="Q384">
        <v>0</v>
      </c>
      <c r="R384">
        <v>2</v>
      </c>
      <c r="S384">
        <v>0</v>
      </c>
      <c r="T384">
        <v>1</v>
      </c>
      <c r="U384">
        <v>0</v>
      </c>
      <c r="V384">
        <v>0.19</v>
      </c>
      <c r="W384">
        <v>13897</v>
      </c>
    </row>
    <row r="385" spans="1:23" x14ac:dyDescent="0.3">
      <c r="A385" t="s">
        <v>16363</v>
      </c>
      <c r="B385" t="s">
        <v>1376</v>
      </c>
      <c r="C385">
        <v>21</v>
      </c>
      <c r="D385">
        <v>42</v>
      </c>
      <c r="E385">
        <v>47</v>
      </c>
      <c r="F385">
        <v>8</v>
      </c>
      <c r="G385">
        <v>7</v>
      </c>
      <c r="H385">
        <v>1</v>
      </c>
      <c r="I385">
        <v>0</v>
      </c>
      <c r="J385">
        <v>0</v>
      </c>
      <c r="K385">
        <v>5</v>
      </c>
      <c r="L385">
        <v>3</v>
      </c>
      <c r="M385">
        <v>2</v>
      </c>
      <c r="N385">
        <v>0</v>
      </c>
      <c r="O385">
        <v>14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0.19</v>
      </c>
      <c r="W385">
        <v>15402</v>
      </c>
    </row>
    <row r="386" spans="1:23" x14ac:dyDescent="0.3">
      <c r="A386" t="s">
        <v>14294</v>
      </c>
      <c r="B386" t="s">
        <v>20567</v>
      </c>
      <c r="C386">
        <v>15</v>
      </c>
      <c r="D386">
        <v>21</v>
      </c>
      <c r="E386">
        <v>24</v>
      </c>
      <c r="F386">
        <v>4</v>
      </c>
      <c r="G386">
        <v>3</v>
      </c>
      <c r="H386">
        <v>1</v>
      </c>
      <c r="I386">
        <v>0</v>
      </c>
      <c r="J386">
        <v>0</v>
      </c>
      <c r="K386">
        <v>1</v>
      </c>
      <c r="L386">
        <v>0</v>
      </c>
      <c r="M386">
        <v>2</v>
      </c>
      <c r="N386">
        <v>0</v>
      </c>
      <c r="O386">
        <v>9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0.19</v>
      </c>
      <c r="W386">
        <v>17109</v>
      </c>
    </row>
    <row r="387" spans="1:23" x14ac:dyDescent="0.3">
      <c r="A387" t="s">
        <v>17174</v>
      </c>
      <c r="B387" t="s">
        <v>1376</v>
      </c>
      <c r="C387">
        <v>7</v>
      </c>
      <c r="D387">
        <v>21</v>
      </c>
      <c r="E387">
        <v>22</v>
      </c>
      <c r="F387">
        <v>4</v>
      </c>
      <c r="G387">
        <v>2</v>
      </c>
      <c r="H387">
        <v>1</v>
      </c>
      <c r="I387">
        <v>0</v>
      </c>
      <c r="J387">
        <v>1</v>
      </c>
      <c r="K387">
        <v>3</v>
      </c>
      <c r="L387">
        <v>3</v>
      </c>
      <c r="M387">
        <v>1</v>
      </c>
      <c r="N387">
        <v>0</v>
      </c>
      <c r="O387">
        <v>7</v>
      </c>
      <c r="P387">
        <v>0</v>
      </c>
      <c r="Q387">
        <v>0</v>
      </c>
      <c r="R387">
        <v>0</v>
      </c>
      <c r="S387">
        <v>2</v>
      </c>
      <c r="T387">
        <v>0</v>
      </c>
      <c r="U387">
        <v>0</v>
      </c>
      <c r="V387">
        <v>0.19</v>
      </c>
      <c r="W387">
        <v>19533</v>
      </c>
    </row>
    <row r="388" spans="1:23" x14ac:dyDescent="0.3">
      <c r="A388" t="s">
        <v>438</v>
      </c>
      <c r="B388" t="s">
        <v>1379</v>
      </c>
      <c r="C388">
        <v>43</v>
      </c>
      <c r="D388">
        <v>121</v>
      </c>
      <c r="E388">
        <v>138</v>
      </c>
      <c r="F388">
        <v>23</v>
      </c>
      <c r="G388">
        <v>12</v>
      </c>
      <c r="H388">
        <v>4</v>
      </c>
      <c r="I388">
        <v>0</v>
      </c>
      <c r="J388">
        <v>7</v>
      </c>
      <c r="K388">
        <v>21</v>
      </c>
      <c r="L388">
        <v>16</v>
      </c>
      <c r="M388">
        <v>11</v>
      </c>
      <c r="N388">
        <v>0</v>
      </c>
      <c r="O388">
        <v>34</v>
      </c>
      <c r="P388">
        <v>5</v>
      </c>
      <c r="Q388">
        <v>0</v>
      </c>
      <c r="R388">
        <v>0</v>
      </c>
      <c r="S388">
        <v>5</v>
      </c>
      <c r="T388">
        <v>1</v>
      </c>
      <c r="U388">
        <v>0</v>
      </c>
      <c r="V388">
        <v>0.19</v>
      </c>
      <c r="W388">
        <v>11899</v>
      </c>
    </row>
    <row r="389" spans="1:23" x14ac:dyDescent="0.3">
      <c r="A389" t="s">
        <v>12995</v>
      </c>
      <c r="B389" t="s">
        <v>1430</v>
      </c>
      <c r="C389">
        <v>29</v>
      </c>
      <c r="D389">
        <v>100</v>
      </c>
      <c r="E389">
        <v>108</v>
      </c>
      <c r="F389">
        <v>19</v>
      </c>
      <c r="G389">
        <v>15</v>
      </c>
      <c r="H389">
        <v>2</v>
      </c>
      <c r="I389">
        <v>1</v>
      </c>
      <c r="J389">
        <v>1</v>
      </c>
      <c r="K389">
        <v>3</v>
      </c>
      <c r="L389">
        <v>13</v>
      </c>
      <c r="M389">
        <v>5</v>
      </c>
      <c r="N389">
        <v>0</v>
      </c>
      <c r="O389">
        <v>17</v>
      </c>
      <c r="P389">
        <v>1</v>
      </c>
      <c r="Q389">
        <v>2</v>
      </c>
      <c r="R389">
        <v>0</v>
      </c>
      <c r="S389">
        <v>1</v>
      </c>
      <c r="T389">
        <v>0</v>
      </c>
      <c r="U389">
        <v>0</v>
      </c>
      <c r="V389">
        <v>0.19</v>
      </c>
      <c r="W389">
        <v>17838</v>
      </c>
    </row>
    <row r="390" spans="1:23" x14ac:dyDescent="0.3">
      <c r="A390" t="s">
        <v>111</v>
      </c>
      <c r="B390" t="s">
        <v>1460</v>
      </c>
      <c r="C390">
        <v>46</v>
      </c>
      <c r="D390">
        <v>116</v>
      </c>
      <c r="E390">
        <v>131</v>
      </c>
      <c r="F390">
        <v>22</v>
      </c>
      <c r="G390">
        <v>18</v>
      </c>
      <c r="H390">
        <v>2</v>
      </c>
      <c r="I390">
        <v>1</v>
      </c>
      <c r="J390">
        <v>1</v>
      </c>
      <c r="K390">
        <v>17</v>
      </c>
      <c r="L390">
        <v>10</v>
      </c>
      <c r="M390">
        <v>12</v>
      </c>
      <c r="N390">
        <v>0</v>
      </c>
      <c r="O390">
        <v>25</v>
      </c>
      <c r="P390">
        <v>0</v>
      </c>
      <c r="Q390">
        <v>2</v>
      </c>
      <c r="R390">
        <v>1</v>
      </c>
      <c r="S390">
        <v>0</v>
      </c>
      <c r="T390">
        <v>4</v>
      </c>
      <c r="U390">
        <v>1</v>
      </c>
      <c r="V390">
        <v>0.19</v>
      </c>
      <c r="W390">
        <v>4922</v>
      </c>
    </row>
    <row r="391" spans="1:23" x14ac:dyDescent="0.3">
      <c r="A391" t="s">
        <v>14010</v>
      </c>
      <c r="B391" t="s">
        <v>1470</v>
      </c>
      <c r="C391">
        <v>46</v>
      </c>
      <c r="D391">
        <v>153</v>
      </c>
      <c r="E391">
        <v>175</v>
      </c>
      <c r="F391">
        <v>29</v>
      </c>
      <c r="G391">
        <v>16</v>
      </c>
      <c r="H391">
        <v>6</v>
      </c>
      <c r="I391">
        <v>0</v>
      </c>
      <c r="J391">
        <v>7</v>
      </c>
      <c r="K391">
        <v>23</v>
      </c>
      <c r="L391">
        <v>24</v>
      </c>
      <c r="M391">
        <v>22</v>
      </c>
      <c r="N391">
        <v>0</v>
      </c>
      <c r="O391">
        <v>50</v>
      </c>
      <c r="P391">
        <v>0</v>
      </c>
      <c r="Q391">
        <v>0</v>
      </c>
      <c r="R391">
        <v>0</v>
      </c>
      <c r="S391">
        <v>3</v>
      </c>
      <c r="T391">
        <v>7</v>
      </c>
      <c r="U391">
        <v>1</v>
      </c>
      <c r="V391">
        <v>0.19</v>
      </c>
      <c r="W391">
        <v>19755</v>
      </c>
    </row>
    <row r="392" spans="1:23" x14ac:dyDescent="0.3">
      <c r="A392" t="s">
        <v>17159</v>
      </c>
      <c r="B392" t="s">
        <v>1413</v>
      </c>
      <c r="C392">
        <v>12</v>
      </c>
      <c r="D392">
        <v>37</v>
      </c>
      <c r="E392">
        <v>41</v>
      </c>
      <c r="F392">
        <v>7</v>
      </c>
      <c r="G392">
        <v>6</v>
      </c>
      <c r="H392">
        <v>1</v>
      </c>
      <c r="I392">
        <v>0</v>
      </c>
      <c r="J392">
        <v>0</v>
      </c>
      <c r="K392">
        <v>6</v>
      </c>
      <c r="L392">
        <v>2</v>
      </c>
      <c r="M392">
        <v>3</v>
      </c>
      <c r="N392">
        <v>0</v>
      </c>
      <c r="O392">
        <v>16</v>
      </c>
      <c r="P392">
        <v>1</v>
      </c>
      <c r="Q392">
        <v>0</v>
      </c>
      <c r="R392">
        <v>0</v>
      </c>
      <c r="S392">
        <v>0</v>
      </c>
      <c r="T392">
        <v>2</v>
      </c>
      <c r="U392">
        <v>0</v>
      </c>
      <c r="V392">
        <v>0.189</v>
      </c>
      <c r="W392">
        <v>16959</v>
      </c>
    </row>
    <row r="393" spans="1:23" x14ac:dyDescent="0.3">
      <c r="A393" t="s">
        <v>15017</v>
      </c>
      <c r="B393" t="s">
        <v>1416</v>
      </c>
      <c r="C393">
        <v>55</v>
      </c>
      <c r="D393">
        <v>185</v>
      </c>
      <c r="E393">
        <v>208</v>
      </c>
      <c r="F393">
        <v>35</v>
      </c>
      <c r="G393">
        <v>20</v>
      </c>
      <c r="H393">
        <v>6</v>
      </c>
      <c r="I393">
        <v>2</v>
      </c>
      <c r="J393">
        <v>7</v>
      </c>
      <c r="K393">
        <v>24</v>
      </c>
      <c r="L393">
        <v>19</v>
      </c>
      <c r="M393">
        <v>21</v>
      </c>
      <c r="N393">
        <v>0</v>
      </c>
      <c r="O393">
        <v>57</v>
      </c>
      <c r="P393">
        <v>1</v>
      </c>
      <c r="Q393">
        <v>0</v>
      </c>
      <c r="R393">
        <v>0</v>
      </c>
      <c r="S393">
        <v>2</v>
      </c>
      <c r="T393">
        <v>1</v>
      </c>
      <c r="U393">
        <v>1</v>
      </c>
      <c r="V393">
        <v>0.189</v>
      </c>
      <c r="W393">
        <v>19326</v>
      </c>
    </row>
    <row r="394" spans="1:23" x14ac:dyDescent="0.3">
      <c r="A394" t="s">
        <v>9884</v>
      </c>
      <c r="B394" t="s">
        <v>1481</v>
      </c>
      <c r="C394">
        <v>59</v>
      </c>
      <c r="D394">
        <v>191</v>
      </c>
      <c r="E394">
        <v>224</v>
      </c>
      <c r="F394">
        <v>36</v>
      </c>
      <c r="G394">
        <v>19</v>
      </c>
      <c r="H394">
        <v>6</v>
      </c>
      <c r="I394">
        <v>0</v>
      </c>
      <c r="J394">
        <v>11</v>
      </c>
      <c r="K394">
        <v>30</v>
      </c>
      <c r="L394">
        <v>24</v>
      </c>
      <c r="M394">
        <v>30</v>
      </c>
      <c r="N394">
        <v>1</v>
      </c>
      <c r="O394">
        <v>66</v>
      </c>
      <c r="P394">
        <v>3</v>
      </c>
      <c r="Q394">
        <v>0</v>
      </c>
      <c r="R394">
        <v>0</v>
      </c>
      <c r="S394">
        <v>3</v>
      </c>
      <c r="T394">
        <v>1</v>
      </c>
      <c r="U394">
        <v>0</v>
      </c>
      <c r="V394">
        <v>0.188</v>
      </c>
      <c r="W394">
        <v>16478</v>
      </c>
    </row>
    <row r="395" spans="1:23" x14ac:dyDescent="0.3">
      <c r="A395" t="s">
        <v>17137</v>
      </c>
      <c r="B395" t="s">
        <v>1531</v>
      </c>
      <c r="C395">
        <v>37</v>
      </c>
      <c r="D395">
        <v>101</v>
      </c>
      <c r="E395">
        <v>115</v>
      </c>
      <c r="F395">
        <v>19</v>
      </c>
      <c r="G395">
        <v>9</v>
      </c>
      <c r="H395">
        <v>5</v>
      </c>
      <c r="I395">
        <v>2</v>
      </c>
      <c r="J395">
        <v>3</v>
      </c>
      <c r="K395">
        <v>16</v>
      </c>
      <c r="L395">
        <v>9</v>
      </c>
      <c r="M395">
        <v>12</v>
      </c>
      <c r="N395">
        <v>0</v>
      </c>
      <c r="O395">
        <v>33</v>
      </c>
      <c r="P395">
        <v>2</v>
      </c>
      <c r="Q395">
        <v>0</v>
      </c>
      <c r="R395">
        <v>0</v>
      </c>
      <c r="S395">
        <v>1</v>
      </c>
      <c r="T395">
        <v>3</v>
      </c>
      <c r="U395">
        <v>1</v>
      </c>
      <c r="V395">
        <v>0.188</v>
      </c>
      <c r="W395">
        <v>19918</v>
      </c>
    </row>
    <row r="396" spans="1:23" x14ac:dyDescent="0.3">
      <c r="A396" t="s">
        <v>223</v>
      </c>
      <c r="B396" t="s">
        <v>22144</v>
      </c>
      <c r="C396">
        <v>27</v>
      </c>
      <c r="D396">
        <v>80</v>
      </c>
      <c r="E396">
        <v>92</v>
      </c>
      <c r="F396">
        <v>15</v>
      </c>
      <c r="G396">
        <v>4</v>
      </c>
      <c r="H396">
        <v>9</v>
      </c>
      <c r="I396">
        <v>0</v>
      </c>
      <c r="J396">
        <v>2</v>
      </c>
      <c r="K396">
        <v>8</v>
      </c>
      <c r="L396">
        <v>9</v>
      </c>
      <c r="M396">
        <v>12</v>
      </c>
      <c r="N396">
        <v>0</v>
      </c>
      <c r="O396">
        <v>33</v>
      </c>
      <c r="P396">
        <v>0</v>
      </c>
      <c r="Q396">
        <v>0</v>
      </c>
      <c r="R396">
        <v>0</v>
      </c>
      <c r="S396">
        <v>2</v>
      </c>
      <c r="T396">
        <v>0</v>
      </c>
      <c r="U396">
        <v>0</v>
      </c>
      <c r="V396">
        <v>0.188</v>
      </c>
      <c r="W396">
        <v>8722</v>
      </c>
    </row>
    <row r="397" spans="1:23" x14ac:dyDescent="0.3">
      <c r="A397" t="s">
        <v>11651</v>
      </c>
      <c r="B397" t="s">
        <v>1437</v>
      </c>
      <c r="C397">
        <v>20</v>
      </c>
      <c r="D397">
        <v>48</v>
      </c>
      <c r="E397">
        <v>54</v>
      </c>
      <c r="F397">
        <v>9</v>
      </c>
      <c r="G397">
        <v>4</v>
      </c>
      <c r="H397">
        <v>1</v>
      </c>
      <c r="I397">
        <v>0</v>
      </c>
      <c r="J397">
        <v>4</v>
      </c>
      <c r="K397">
        <v>8</v>
      </c>
      <c r="L397">
        <v>13</v>
      </c>
      <c r="M397">
        <v>5</v>
      </c>
      <c r="N397">
        <v>0</v>
      </c>
      <c r="O397">
        <v>20</v>
      </c>
      <c r="P397">
        <v>1</v>
      </c>
      <c r="Q397">
        <v>0</v>
      </c>
      <c r="R397">
        <v>0</v>
      </c>
      <c r="S397">
        <v>1</v>
      </c>
      <c r="T397">
        <v>0</v>
      </c>
      <c r="U397">
        <v>0</v>
      </c>
      <c r="V397">
        <v>0.188</v>
      </c>
      <c r="W397">
        <v>16448</v>
      </c>
    </row>
    <row r="398" spans="1:23" x14ac:dyDescent="0.3">
      <c r="A398" t="s">
        <v>17169</v>
      </c>
      <c r="B398" t="s">
        <v>1430</v>
      </c>
      <c r="C398">
        <v>19</v>
      </c>
      <c r="D398">
        <v>48</v>
      </c>
      <c r="E398">
        <v>52</v>
      </c>
      <c r="F398">
        <v>9</v>
      </c>
      <c r="G398">
        <v>7</v>
      </c>
      <c r="H398">
        <v>2</v>
      </c>
      <c r="I398">
        <v>0</v>
      </c>
      <c r="J398">
        <v>0</v>
      </c>
      <c r="K398">
        <v>5</v>
      </c>
      <c r="L398">
        <v>3</v>
      </c>
      <c r="M398">
        <v>3</v>
      </c>
      <c r="N398">
        <v>0</v>
      </c>
      <c r="O398">
        <v>16</v>
      </c>
      <c r="P398">
        <v>0</v>
      </c>
      <c r="Q398">
        <v>1</v>
      </c>
      <c r="R398">
        <v>0</v>
      </c>
      <c r="S398">
        <v>0</v>
      </c>
      <c r="T398">
        <v>1</v>
      </c>
      <c r="U398">
        <v>1</v>
      </c>
      <c r="V398">
        <v>0.188</v>
      </c>
      <c r="W398">
        <v>19346</v>
      </c>
    </row>
    <row r="399" spans="1:23" x14ac:dyDescent="0.3">
      <c r="A399" t="s">
        <v>508</v>
      </c>
      <c r="B399" t="s">
        <v>1395</v>
      </c>
      <c r="C399">
        <v>50</v>
      </c>
      <c r="D399">
        <v>140</v>
      </c>
      <c r="E399">
        <v>169</v>
      </c>
      <c r="F399">
        <v>26</v>
      </c>
      <c r="G399">
        <v>16</v>
      </c>
      <c r="H399">
        <v>6</v>
      </c>
      <c r="I399">
        <v>0</v>
      </c>
      <c r="J399">
        <v>4</v>
      </c>
      <c r="K399">
        <v>22</v>
      </c>
      <c r="L399">
        <v>24</v>
      </c>
      <c r="M399">
        <v>23</v>
      </c>
      <c r="N399">
        <v>1</v>
      </c>
      <c r="O399">
        <v>48</v>
      </c>
      <c r="P399">
        <v>6</v>
      </c>
      <c r="Q399">
        <v>0</v>
      </c>
      <c r="R399">
        <v>0</v>
      </c>
      <c r="S399">
        <v>1</v>
      </c>
      <c r="T399">
        <v>0</v>
      </c>
      <c r="U399">
        <v>0</v>
      </c>
      <c r="V399">
        <v>0.186</v>
      </c>
      <c r="W399">
        <v>8090</v>
      </c>
    </row>
    <row r="400" spans="1:23" x14ac:dyDescent="0.3">
      <c r="A400" t="s">
        <v>11683</v>
      </c>
      <c r="B400" t="s">
        <v>1446</v>
      </c>
      <c r="C400">
        <v>23</v>
      </c>
      <c r="D400">
        <v>70</v>
      </c>
      <c r="E400">
        <v>78</v>
      </c>
      <c r="F400">
        <v>13</v>
      </c>
      <c r="G400">
        <v>5</v>
      </c>
      <c r="H400">
        <v>6</v>
      </c>
      <c r="I400">
        <v>0</v>
      </c>
      <c r="J400">
        <v>2</v>
      </c>
      <c r="K400">
        <v>8</v>
      </c>
      <c r="L400">
        <v>8</v>
      </c>
      <c r="M400">
        <v>6</v>
      </c>
      <c r="N400">
        <v>0</v>
      </c>
      <c r="O400">
        <v>15</v>
      </c>
      <c r="P400">
        <v>0</v>
      </c>
      <c r="Q400">
        <v>1</v>
      </c>
      <c r="R400">
        <v>0</v>
      </c>
      <c r="S400">
        <v>2</v>
      </c>
      <c r="T400">
        <v>2</v>
      </c>
      <c r="U400">
        <v>1</v>
      </c>
      <c r="V400">
        <v>0.186</v>
      </c>
      <c r="W400">
        <v>19293</v>
      </c>
    </row>
    <row r="401" spans="1:23" x14ac:dyDescent="0.3">
      <c r="A401" t="s">
        <v>550</v>
      </c>
      <c r="B401" t="s">
        <v>1565</v>
      </c>
      <c r="C401">
        <v>23</v>
      </c>
      <c r="D401">
        <v>49</v>
      </c>
      <c r="E401">
        <v>62</v>
      </c>
      <c r="F401">
        <v>9</v>
      </c>
      <c r="G401">
        <v>6</v>
      </c>
      <c r="H401">
        <v>2</v>
      </c>
      <c r="I401">
        <v>0</v>
      </c>
      <c r="J401">
        <v>1</v>
      </c>
      <c r="K401">
        <v>6</v>
      </c>
      <c r="L401">
        <v>2</v>
      </c>
      <c r="M401">
        <v>11</v>
      </c>
      <c r="N401">
        <v>0</v>
      </c>
      <c r="O401">
        <v>22</v>
      </c>
      <c r="P401">
        <v>2</v>
      </c>
      <c r="Q401">
        <v>0</v>
      </c>
      <c r="R401">
        <v>0</v>
      </c>
      <c r="S401">
        <v>2</v>
      </c>
      <c r="T401">
        <v>0</v>
      </c>
      <c r="U401">
        <v>0</v>
      </c>
      <c r="V401">
        <v>0.184</v>
      </c>
      <c r="W401">
        <v>7476</v>
      </c>
    </row>
    <row r="402" spans="1:23" x14ac:dyDescent="0.3">
      <c r="A402" t="s">
        <v>467</v>
      </c>
      <c r="B402" t="s">
        <v>1460</v>
      </c>
      <c r="C402">
        <v>16</v>
      </c>
      <c r="D402">
        <v>49</v>
      </c>
      <c r="E402">
        <v>51</v>
      </c>
      <c r="F402">
        <v>9</v>
      </c>
      <c r="G402">
        <v>5</v>
      </c>
      <c r="H402">
        <v>2</v>
      </c>
      <c r="I402">
        <v>0</v>
      </c>
      <c r="J402">
        <v>2</v>
      </c>
      <c r="K402">
        <v>4</v>
      </c>
      <c r="L402">
        <v>9</v>
      </c>
      <c r="M402">
        <v>2</v>
      </c>
      <c r="N402">
        <v>0</v>
      </c>
      <c r="O402">
        <v>18</v>
      </c>
      <c r="P402">
        <v>0</v>
      </c>
      <c r="Q402">
        <v>0</v>
      </c>
      <c r="R402">
        <v>0</v>
      </c>
      <c r="S402">
        <v>3</v>
      </c>
      <c r="T402">
        <v>0</v>
      </c>
      <c r="U402">
        <v>0</v>
      </c>
      <c r="V402">
        <v>0.184</v>
      </c>
      <c r="W402">
        <v>9393</v>
      </c>
    </row>
    <row r="403" spans="1:23" x14ac:dyDescent="0.3">
      <c r="A403" t="s">
        <v>14304</v>
      </c>
      <c r="B403" t="s">
        <v>1405</v>
      </c>
      <c r="C403">
        <v>43</v>
      </c>
      <c r="D403">
        <v>158</v>
      </c>
      <c r="E403">
        <v>179</v>
      </c>
      <c r="F403">
        <v>29</v>
      </c>
      <c r="G403">
        <v>16</v>
      </c>
      <c r="H403">
        <v>7</v>
      </c>
      <c r="I403">
        <v>1</v>
      </c>
      <c r="J403">
        <v>5</v>
      </c>
      <c r="K403">
        <v>15</v>
      </c>
      <c r="L403">
        <v>20</v>
      </c>
      <c r="M403">
        <v>18</v>
      </c>
      <c r="N403">
        <v>0</v>
      </c>
      <c r="O403">
        <v>69</v>
      </c>
      <c r="P403">
        <v>0</v>
      </c>
      <c r="Q403">
        <v>3</v>
      </c>
      <c r="R403">
        <v>0</v>
      </c>
      <c r="S403">
        <v>4</v>
      </c>
      <c r="T403">
        <v>7</v>
      </c>
      <c r="U403">
        <v>1</v>
      </c>
      <c r="V403">
        <v>0.184</v>
      </c>
      <c r="W403">
        <v>12092</v>
      </c>
    </row>
    <row r="404" spans="1:23" x14ac:dyDescent="0.3">
      <c r="A404" t="s">
        <v>14328</v>
      </c>
      <c r="B404" t="s">
        <v>1426</v>
      </c>
      <c r="C404">
        <v>43</v>
      </c>
      <c r="D404">
        <v>120</v>
      </c>
      <c r="E404">
        <v>147</v>
      </c>
      <c r="F404">
        <v>22</v>
      </c>
      <c r="G404">
        <v>13</v>
      </c>
      <c r="H404">
        <v>3</v>
      </c>
      <c r="I404">
        <v>0</v>
      </c>
      <c r="J404">
        <v>6</v>
      </c>
      <c r="K404">
        <v>18</v>
      </c>
      <c r="L404">
        <v>20</v>
      </c>
      <c r="M404">
        <v>21</v>
      </c>
      <c r="N404">
        <v>0</v>
      </c>
      <c r="O404">
        <v>31</v>
      </c>
      <c r="P404">
        <v>2</v>
      </c>
      <c r="Q404">
        <v>1</v>
      </c>
      <c r="R404">
        <v>3</v>
      </c>
      <c r="S404">
        <v>1</v>
      </c>
      <c r="T404">
        <v>0</v>
      </c>
      <c r="U404">
        <v>0</v>
      </c>
      <c r="V404">
        <v>0.183</v>
      </c>
      <c r="W404">
        <v>16535</v>
      </c>
    </row>
    <row r="405" spans="1:23" x14ac:dyDescent="0.3">
      <c r="A405" t="s">
        <v>10880</v>
      </c>
      <c r="B405" t="s">
        <v>1526</v>
      </c>
      <c r="C405">
        <v>24</v>
      </c>
      <c r="D405">
        <v>93</v>
      </c>
      <c r="E405">
        <v>99</v>
      </c>
      <c r="F405">
        <v>17</v>
      </c>
      <c r="G405">
        <v>13</v>
      </c>
      <c r="H405">
        <v>2</v>
      </c>
      <c r="I405">
        <v>2</v>
      </c>
      <c r="J405">
        <v>0</v>
      </c>
      <c r="K405">
        <v>9</v>
      </c>
      <c r="L405">
        <v>9</v>
      </c>
      <c r="M405">
        <v>4</v>
      </c>
      <c r="N405">
        <v>0</v>
      </c>
      <c r="O405">
        <v>28</v>
      </c>
      <c r="P405">
        <v>1</v>
      </c>
      <c r="Q405">
        <v>1</v>
      </c>
      <c r="R405">
        <v>0</v>
      </c>
      <c r="S405">
        <v>0</v>
      </c>
      <c r="T405">
        <v>1</v>
      </c>
      <c r="U405">
        <v>0</v>
      </c>
      <c r="V405">
        <v>0.183</v>
      </c>
      <c r="W405">
        <v>13744</v>
      </c>
    </row>
    <row r="406" spans="1:23" x14ac:dyDescent="0.3">
      <c r="A406" t="s">
        <v>11188</v>
      </c>
      <c r="B406" t="s">
        <v>22144</v>
      </c>
      <c r="C406">
        <v>34</v>
      </c>
      <c r="D406">
        <v>88</v>
      </c>
      <c r="E406">
        <v>98</v>
      </c>
      <c r="F406">
        <v>16</v>
      </c>
      <c r="G406">
        <v>10</v>
      </c>
      <c r="H406">
        <v>4</v>
      </c>
      <c r="I406">
        <v>0</v>
      </c>
      <c r="J406">
        <v>2</v>
      </c>
      <c r="K406">
        <v>10</v>
      </c>
      <c r="L406">
        <v>10</v>
      </c>
      <c r="M406">
        <v>10</v>
      </c>
      <c r="N406">
        <v>1</v>
      </c>
      <c r="O406">
        <v>27</v>
      </c>
      <c r="P406">
        <v>0</v>
      </c>
      <c r="Q406">
        <v>0</v>
      </c>
      <c r="R406">
        <v>0</v>
      </c>
      <c r="S406">
        <v>6</v>
      </c>
      <c r="T406">
        <v>0</v>
      </c>
      <c r="U406">
        <v>0</v>
      </c>
      <c r="V406">
        <v>0.182</v>
      </c>
      <c r="W406">
        <v>7996</v>
      </c>
    </row>
    <row r="407" spans="1:23" x14ac:dyDescent="0.3">
      <c r="A407" t="s">
        <v>11586</v>
      </c>
      <c r="B407" t="s">
        <v>1413</v>
      </c>
      <c r="C407">
        <v>7</v>
      </c>
      <c r="D407">
        <v>22</v>
      </c>
      <c r="E407">
        <v>22</v>
      </c>
      <c r="F407">
        <v>4</v>
      </c>
      <c r="G407">
        <v>4</v>
      </c>
      <c r="H407">
        <v>0</v>
      </c>
      <c r="I407">
        <v>0</v>
      </c>
      <c r="J407">
        <v>0</v>
      </c>
      <c r="K407">
        <v>3</v>
      </c>
      <c r="L407">
        <v>1</v>
      </c>
      <c r="M407">
        <v>0</v>
      </c>
      <c r="N407">
        <v>0</v>
      </c>
      <c r="O407">
        <v>7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0.182</v>
      </c>
      <c r="W407">
        <v>17922</v>
      </c>
    </row>
    <row r="408" spans="1:23" x14ac:dyDescent="0.3">
      <c r="A408" t="s">
        <v>8571</v>
      </c>
      <c r="B408" t="s">
        <v>1430</v>
      </c>
      <c r="C408">
        <v>57</v>
      </c>
      <c r="D408">
        <v>193</v>
      </c>
      <c r="E408">
        <v>226</v>
      </c>
      <c r="F408">
        <v>35</v>
      </c>
      <c r="G408">
        <v>17</v>
      </c>
      <c r="H408">
        <v>8</v>
      </c>
      <c r="I408">
        <v>0</v>
      </c>
      <c r="J408">
        <v>10</v>
      </c>
      <c r="K408">
        <v>23</v>
      </c>
      <c r="L408">
        <v>26</v>
      </c>
      <c r="M408">
        <v>29</v>
      </c>
      <c r="N408">
        <v>2</v>
      </c>
      <c r="O408">
        <v>79</v>
      </c>
      <c r="P408">
        <v>4</v>
      </c>
      <c r="Q408">
        <v>0</v>
      </c>
      <c r="R408">
        <v>0</v>
      </c>
      <c r="S408">
        <v>0</v>
      </c>
      <c r="T408">
        <v>2</v>
      </c>
      <c r="U408">
        <v>0</v>
      </c>
      <c r="V408">
        <v>0.18099999999999999</v>
      </c>
      <c r="W408">
        <v>14128</v>
      </c>
    </row>
    <row r="409" spans="1:23" x14ac:dyDescent="0.3">
      <c r="A409" t="s">
        <v>61</v>
      </c>
      <c r="B409" t="s">
        <v>22144</v>
      </c>
      <c r="C409">
        <v>32</v>
      </c>
      <c r="D409">
        <v>61</v>
      </c>
      <c r="E409">
        <v>66</v>
      </c>
      <c r="F409">
        <v>11</v>
      </c>
      <c r="G409">
        <v>11</v>
      </c>
      <c r="H409">
        <v>0</v>
      </c>
      <c r="I409">
        <v>0</v>
      </c>
      <c r="J409">
        <v>0</v>
      </c>
      <c r="K409">
        <v>9</v>
      </c>
      <c r="L409">
        <v>5</v>
      </c>
      <c r="M409">
        <v>4</v>
      </c>
      <c r="N409">
        <v>0</v>
      </c>
      <c r="O409">
        <v>11</v>
      </c>
      <c r="P409">
        <v>0</v>
      </c>
      <c r="Q409">
        <v>0</v>
      </c>
      <c r="R409">
        <v>1</v>
      </c>
      <c r="S409">
        <v>0</v>
      </c>
      <c r="T409">
        <v>6</v>
      </c>
      <c r="U409">
        <v>0</v>
      </c>
      <c r="V409">
        <v>0.18</v>
      </c>
      <c r="W409">
        <v>4866</v>
      </c>
    </row>
    <row r="410" spans="1:23" x14ac:dyDescent="0.3">
      <c r="A410" t="s">
        <v>16678</v>
      </c>
      <c r="B410" t="s">
        <v>1531</v>
      </c>
      <c r="C410">
        <v>17</v>
      </c>
      <c r="D410">
        <v>61</v>
      </c>
      <c r="E410">
        <v>70</v>
      </c>
      <c r="F410">
        <v>11</v>
      </c>
      <c r="G410">
        <v>11</v>
      </c>
      <c r="H410">
        <v>0</v>
      </c>
      <c r="I410">
        <v>0</v>
      </c>
      <c r="J410">
        <v>0</v>
      </c>
      <c r="K410">
        <v>9</v>
      </c>
      <c r="L410">
        <v>2</v>
      </c>
      <c r="M410">
        <v>7</v>
      </c>
      <c r="N410">
        <v>0</v>
      </c>
      <c r="O410">
        <v>16</v>
      </c>
      <c r="P410">
        <v>0</v>
      </c>
      <c r="Q410">
        <v>2</v>
      </c>
      <c r="R410">
        <v>0</v>
      </c>
      <c r="S410">
        <v>1</v>
      </c>
      <c r="T410">
        <v>1</v>
      </c>
      <c r="U410">
        <v>1</v>
      </c>
      <c r="V410">
        <v>0.18</v>
      </c>
      <c r="W410">
        <v>19734</v>
      </c>
    </row>
    <row r="411" spans="1:23" x14ac:dyDescent="0.3">
      <c r="A411" t="s">
        <v>365</v>
      </c>
      <c r="B411" t="s">
        <v>22144</v>
      </c>
      <c r="C411">
        <v>36</v>
      </c>
      <c r="D411">
        <v>119</v>
      </c>
      <c r="E411">
        <v>132</v>
      </c>
      <c r="F411">
        <v>21</v>
      </c>
      <c r="G411">
        <v>9</v>
      </c>
      <c r="H411">
        <v>7</v>
      </c>
      <c r="I411">
        <v>0</v>
      </c>
      <c r="J411">
        <v>5</v>
      </c>
      <c r="K411">
        <v>14</v>
      </c>
      <c r="L411">
        <v>15</v>
      </c>
      <c r="M411">
        <v>10</v>
      </c>
      <c r="N411">
        <v>0</v>
      </c>
      <c r="O411">
        <v>42</v>
      </c>
      <c r="P411">
        <v>2</v>
      </c>
      <c r="Q411">
        <v>1</v>
      </c>
      <c r="R411">
        <v>0</v>
      </c>
      <c r="S411">
        <v>4</v>
      </c>
      <c r="T411">
        <v>0</v>
      </c>
      <c r="U411">
        <v>0</v>
      </c>
      <c r="V411">
        <v>0.17599999999999999</v>
      </c>
      <c r="W411">
        <v>9054</v>
      </c>
    </row>
    <row r="412" spans="1:23" x14ac:dyDescent="0.3">
      <c r="A412" t="s">
        <v>17176</v>
      </c>
      <c r="B412" t="s">
        <v>1392</v>
      </c>
      <c r="C412">
        <v>9</v>
      </c>
      <c r="D412">
        <v>17</v>
      </c>
      <c r="E412">
        <v>20</v>
      </c>
      <c r="F412">
        <v>3</v>
      </c>
      <c r="G412">
        <v>3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2</v>
      </c>
      <c r="N412">
        <v>0</v>
      </c>
      <c r="O412">
        <v>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0</v>
      </c>
      <c r="V412">
        <v>0.17599999999999999</v>
      </c>
      <c r="W412">
        <v>14412</v>
      </c>
    </row>
    <row r="413" spans="1:23" x14ac:dyDescent="0.3">
      <c r="A413" t="s">
        <v>14028</v>
      </c>
      <c r="B413" t="s">
        <v>20607</v>
      </c>
      <c r="C413">
        <v>21</v>
      </c>
      <c r="D413">
        <v>34</v>
      </c>
      <c r="E413">
        <v>36</v>
      </c>
      <c r="F413">
        <v>6</v>
      </c>
      <c r="G413">
        <v>4</v>
      </c>
      <c r="H413">
        <v>2</v>
      </c>
      <c r="I413">
        <v>0</v>
      </c>
      <c r="J413">
        <v>0</v>
      </c>
      <c r="K413">
        <v>3</v>
      </c>
      <c r="L413">
        <v>3</v>
      </c>
      <c r="M413">
        <v>1</v>
      </c>
      <c r="N413">
        <v>0</v>
      </c>
      <c r="O413">
        <v>11</v>
      </c>
      <c r="P413">
        <v>1</v>
      </c>
      <c r="Q413">
        <v>0</v>
      </c>
      <c r="R413">
        <v>0</v>
      </c>
      <c r="S413">
        <v>1</v>
      </c>
      <c r="T413">
        <v>1</v>
      </c>
      <c r="U413">
        <v>0</v>
      </c>
      <c r="V413">
        <v>0.17599999999999999</v>
      </c>
      <c r="W413">
        <v>17719</v>
      </c>
    </row>
    <row r="414" spans="1:23" x14ac:dyDescent="0.3">
      <c r="A414" t="s">
        <v>11663</v>
      </c>
      <c r="B414" t="s">
        <v>1437</v>
      </c>
      <c r="C414">
        <v>40</v>
      </c>
      <c r="D414">
        <v>108</v>
      </c>
      <c r="E414">
        <v>126</v>
      </c>
      <c r="F414">
        <v>19</v>
      </c>
      <c r="G414">
        <v>13</v>
      </c>
      <c r="H414">
        <v>4</v>
      </c>
      <c r="I414">
        <v>0</v>
      </c>
      <c r="J414">
        <v>2</v>
      </c>
      <c r="K414">
        <v>8</v>
      </c>
      <c r="L414">
        <v>10</v>
      </c>
      <c r="M414">
        <v>16</v>
      </c>
      <c r="N414">
        <v>0</v>
      </c>
      <c r="O414">
        <v>39</v>
      </c>
      <c r="P414">
        <v>2</v>
      </c>
      <c r="Q414">
        <v>0</v>
      </c>
      <c r="R414">
        <v>0</v>
      </c>
      <c r="S414">
        <v>1</v>
      </c>
      <c r="T414">
        <v>0</v>
      </c>
      <c r="U414">
        <v>0</v>
      </c>
      <c r="V414">
        <v>0.17599999999999999</v>
      </c>
      <c r="W414">
        <v>13338</v>
      </c>
    </row>
    <row r="415" spans="1:23" x14ac:dyDescent="0.3">
      <c r="A415" t="s">
        <v>17163</v>
      </c>
      <c r="B415" t="s">
        <v>1392</v>
      </c>
      <c r="C415">
        <v>54</v>
      </c>
      <c r="D415">
        <v>182</v>
      </c>
      <c r="E415">
        <v>202</v>
      </c>
      <c r="F415">
        <v>32</v>
      </c>
      <c r="G415">
        <v>17</v>
      </c>
      <c r="H415">
        <v>7</v>
      </c>
      <c r="I415">
        <v>0</v>
      </c>
      <c r="J415">
        <v>8</v>
      </c>
      <c r="K415">
        <v>19</v>
      </c>
      <c r="L415">
        <v>26</v>
      </c>
      <c r="M415">
        <v>18</v>
      </c>
      <c r="N415">
        <v>0</v>
      </c>
      <c r="O415">
        <v>84</v>
      </c>
      <c r="P415">
        <v>1</v>
      </c>
      <c r="Q415">
        <v>1</v>
      </c>
      <c r="R415">
        <v>0</v>
      </c>
      <c r="S415">
        <v>3</v>
      </c>
      <c r="T415">
        <v>1</v>
      </c>
      <c r="U415">
        <v>2</v>
      </c>
      <c r="V415">
        <v>0.17599999999999999</v>
      </c>
      <c r="W415">
        <v>20078</v>
      </c>
    </row>
    <row r="416" spans="1:23" x14ac:dyDescent="0.3">
      <c r="A416" t="s">
        <v>16321</v>
      </c>
      <c r="B416" t="s">
        <v>1379</v>
      </c>
      <c r="C416">
        <v>19</v>
      </c>
      <c r="D416">
        <v>63</v>
      </c>
      <c r="E416">
        <v>69</v>
      </c>
      <c r="F416">
        <v>11</v>
      </c>
      <c r="G416">
        <v>6</v>
      </c>
      <c r="H416">
        <v>2</v>
      </c>
      <c r="I416">
        <v>0</v>
      </c>
      <c r="J416">
        <v>3</v>
      </c>
      <c r="K416">
        <v>8</v>
      </c>
      <c r="L416">
        <v>8</v>
      </c>
      <c r="M416">
        <v>6</v>
      </c>
      <c r="N416">
        <v>0</v>
      </c>
      <c r="O416">
        <v>19</v>
      </c>
      <c r="P416">
        <v>0</v>
      </c>
      <c r="Q416">
        <v>0</v>
      </c>
      <c r="R416">
        <v>0</v>
      </c>
      <c r="S416">
        <v>0</v>
      </c>
      <c r="T416">
        <v>1</v>
      </c>
      <c r="U416">
        <v>0</v>
      </c>
      <c r="V416">
        <v>0.17499999999999999</v>
      </c>
      <c r="W416">
        <v>19955</v>
      </c>
    </row>
    <row r="417" spans="1:23" x14ac:dyDescent="0.3">
      <c r="A417" t="s">
        <v>11556</v>
      </c>
      <c r="B417" t="s">
        <v>1395</v>
      </c>
      <c r="C417">
        <v>50</v>
      </c>
      <c r="D417">
        <v>139</v>
      </c>
      <c r="E417">
        <v>157</v>
      </c>
      <c r="F417">
        <v>24</v>
      </c>
      <c r="G417">
        <v>12</v>
      </c>
      <c r="H417">
        <v>5</v>
      </c>
      <c r="I417">
        <v>0</v>
      </c>
      <c r="J417">
        <v>7</v>
      </c>
      <c r="K417">
        <v>20</v>
      </c>
      <c r="L417">
        <v>19</v>
      </c>
      <c r="M417">
        <v>15</v>
      </c>
      <c r="N417">
        <v>0</v>
      </c>
      <c r="O417">
        <v>43</v>
      </c>
      <c r="P417">
        <v>2</v>
      </c>
      <c r="Q417">
        <v>1</v>
      </c>
      <c r="R417">
        <v>0</v>
      </c>
      <c r="S417">
        <v>3</v>
      </c>
      <c r="T417">
        <v>3</v>
      </c>
      <c r="U417">
        <v>1</v>
      </c>
      <c r="V417">
        <v>0.17299999999999999</v>
      </c>
      <c r="W417">
        <v>15711</v>
      </c>
    </row>
    <row r="418" spans="1:23" x14ac:dyDescent="0.3">
      <c r="A418" t="s">
        <v>9575</v>
      </c>
      <c r="B418" t="s">
        <v>1416</v>
      </c>
      <c r="C418">
        <v>25</v>
      </c>
      <c r="D418">
        <v>58</v>
      </c>
      <c r="E418">
        <v>63</v>
      </c>
      <c r="F418">
        <v>10</v>
      </c>
      <c r="G418">
        <v>8</v>
      </c>
      <c r="H418">
        <v>2</v>
      </c>
      <c r="I418">
        <v>0</v>
      </c>
      <c r="J418">
        <v>0</v>
      </c>
      <c r="K418">
        <v>6</v>
      </c>
      <c r="L418">
        <v>2</v>
      </c>
      <c r="M418">
        <v>4</v>
      </c>
      <c r="N418">
        <v>0</v>
      </c>
      <c r="O418">
        <v>28</v>
      </c>
      <c r="P418">
        <v>0</v>
      </c>
      <c r="Q418">
        <v>0</v>
      </c>
      <c r="R418">
        <v>1</v>
      </c>
      <c r="S418">
        <v>1</v>
      </c>
      <c r="T418">
        <v>0</v>
      </c>
      <c r="U418">
        <v>0</v>
      </c>
      <c r="V418">
        <v>0.17199999999999999</v>
      </c>
      <c r="W418">
        <v>10346</v>
      </c>
    </row>
    <row r="419" spans="1:23" x14ac:dyDescent="0.3">
      <c r="A419" t="s">
        <v>15861</v>
      </c>
      <c r="B419" t="s">
        <v>1405</v>
      </c>
      <c r="C419">
        <v>18</v>
      </c>
      <c r="D419">
        <v>29</v>
      </c>
      <c r="E419">
        <v>33</v>
      </c>
      <c r="F419">
        <v>5</v>
      </c>
      <c r="G419">
        <v>4</v>
      </c>
      <c r="H419">
        <v>1</v>
      </c>
      <c r="I419">
        <v>0</v>
      </c>
      <c r="J419">
        <v>0</v>
      </c>
      <c r="K419">
        <v>5</v>
      </c>
      <c r="L419">
        <v>4</v>
      </c>
      <c r="M419">
        <v>3</v>
      </c>
      <c r="N419">
        <v>0</v>
      </c>
      <c r="O419">
        <v>14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0.17199999999999999</v>
      </c>
      <c r="W419">
        <v>15958</v>
      </c>
    </row>
    <row r="420" spans="1:23" x14ac:dyDescent="0.3">
      <c r="A420" t="s">
        <v>16619</v>
      </c>
      <c r="B420" t="s">
        <v>1395</v>
      </c>
      <c r="C420">
        <v>13</v>
      </c>
      <c r="D420">
        <v>35</v>
      </c>
      <c r="E420">
        <v>41</v>
      </c>
      <c r="F420">
        <v>6</v>
      </c>
      <c r="G420">
        <v>4</v>
      </c>
      <c r="H420">
        <v>1</v>
      </c>
      <c r="I420">
        <v>0</v>
      </c>
      <c r="J420">
        <v>1</v>
      </c>
      <c r="K420">
        <v>5</v>
      </c>
      <c r="L420">
        <v>6</v>
      </c>
      <c r="M420">
        <v>4</v>
      </c>
      <c r="N420">
        <v>0</v>
      </c>
      <c r="O420">
        <v>6</v>
      </c>
      <c r="P420">
        <v>0</v>
      </c>
      <c r="Q420">
        <v>2</v>
      </c>
      <c r="R420">
        <v>0</v>
      </c>
      <c r="S420">
        <v>0</v>
      </c>
      <c r="T420">
        <v>0</v>
      </c>
      <c r="U420">
        <v>0</v>
      </c>
      <c r="V420">
        <v>0.17100000000000001</v>
      </c>
      <c r="W420">
        <v>10839</v>
      </c>
    </row>
    <row r="421" spans="1:23" x14ac:dyDescent="0.3">
      <c r="A421" t="s">
        <v>15014</v>
      </c>
      <c r="B421" t="s">
        <v>1392</v>
      </c>
      <c r="C421">
        <v>34</v>
      </c>
      <c r="D421">
        <v>117</v>
      </c>
      <c r="E421">
        <v>128</v>
      </c>
      <c r="F421">
        <v>20</v>
      </c>
      <c r="G421">
        <v>12</v>
      </c>
      <c r="H421">
        <v>5</v>
      </c>
      <c r="I421">
        <v>0</v>
      </c>
      <c r="J421">
        <v>3</v>
      </c>
      <c r="K421">
        <v>10</v>
      </c>
      <c r="L421">
        <v>9</v>
      </c>
      <c r="M421">
        <v>11</v>
      </c>
      <c r="N421">
        <v>0</v>
      </c>
      <c r="O421">
        <v>37</v>
      </c>
      <c r="P421">
        <v>0</v>
      </c>
      <c r="Q421">
        <v>0</v>
      </c>
      <c r="R421">
        <v>0</v>
      </c>
      <c r="S421">
        <v>1</v>
      </c>
      <c r="T421">
        <v>4</v>
      </c>
      <c r="U421">
        <v>0</v>
      </c>
      <c r="V421">
        <v>0.17100000000000001</v>
      </c>
      <c r="W421">
        <v>16542</v>
      </c>
    </row>
    <row r="422" spans="1:23" x14ac:dyDescent="0.3">
      <c r="A422" t="s">
        <v>11571</v>
      </c>
      <c r="B422" t="s">
        <v>1372</v>
      </c>
      <c r="C422">
        <v>52</v>
      </c>
      <c r="D422">
        <v>88</v>
      </c>
      <c r="E422">
        <v>105</v>
      </c>
      <c r="F422">
        <v>15</v>
      </c>
      <c r="G422">
        <v>9</v>
      </c>
      <c r="H422">
        <v>3</v>
      </c>
      <c r="I422">
        <v>0</v>
      </c>
      <c r="J422">
        <v>3</v>
      </c>
      <c r="K422">
        <v>19</v>
      </c>
      <c r="L422">
        <v>10</v>
      </c>
      <c r="M422">
        <v>12</v>
      </c>
      <c r="N422">
        <v>0</v>
      </c>
      <c r="O422">
        <v>22</v>
      </c>
      <c r="P422">
        <v>3</v>
      </c>
      <c r="Q422">
        <v>1</v>
      </c>
      <c r="R422">
        <v>1</v>
      </c>
      <c r="S422">
        <v>1</v>
      </c>
      <c r="T422">
        <v>4</v>
      </c>
      <c r="U422">
        <v>1</v>
      </c>
      <c r="V422">
        <v>0.17</v>
      </c>
      <c r="W422">
        <v>15730</v>
      </c>
    </row>
    <row r="423" spans="1:23" x14ac:dyDescent="0.3">
      <c r="A423" t="s">
        <v>15562</v>
      </c>
      <c r="B423" t="s">
        <v>1446</v>
      </c>
      <c r="C423">
        <v>23</v>
      </c>
      <c r="D423">
        <v>47</v>
      </c>
      <c r="E423">
        <v>56</v>
      </c>
      <c r="F423">
        <v>8</v>
      </c>
      <c r="G423">
        <v>5</v>
      </c>
      <c r="H423">
        <v>1</v>
      </c>
      <c r="I423">
        <v>0</v>
      </c>
      <c r="J423">
        <v>2</v>
      </c>
      <c r="K423">
        <v>7</v>
      </c>
      <c r="L423">
        <v>8</v>
      </c>
      <c r="M423">
        <v>6</v>
      </c>
      <c r="N423">
        <v>0</v>
      </c>
      <c r="O423">
        <v>18</v>
      </c>
      <c r="P423">
        <v>3</v>
      </c>
      <c r="Q423">
        <v>0</v>
      </c>
      <c r="R423">
        <v>0</v>
      </c>
      <c r="S423">
        <v>1</v>
      </c>
      <c r="T423">
        <v>1</v>
      </c>
      <c r="U423">
        <v>0</v>
      </c>
      <c r="V423">
        <v>0.17</v>
      </c>
      <c r="W423">
        <v>15482</v>
      </c>
    </row>
    <row r="424" spans="1:23" x14ac:dyDescent="0.3">
      <c r="A424" t="s">
        <v>14990</v>
      </c>
      <c r="B424" t="s">
        <v>1413</v>
      </c>
      <c r="C424">
        <v>32</v>
      </c>
      <c r="D424">
        <v>47</v>
      </c>
      <c r="E424">
        <v>51</v>
      </c>
      <c r="F424">
        <v>8</v>
      </c>
      <c r="G424">
        <v>6</v>
      </c>
      <c r="H424">
        <v>1</v>
      </c>
      <c r="I424">
        <v>0</v>
      </c>
      <c r="J424">
        <v>1</v>
      </c>
      <c r="K424">
        <v>8</v>
      </c>
      <c r="L424">
        <v>3</v>
      </c>
      <c r="M424">
        <v>4</v>
      </c>
      <c r="N424">
        <v>0</v>
      </c>
      <c r="O424">
        <v>26</v>
      </c>
      <c r="P424">
        <v>0</v>
      </c>
      <c r="Q424">
        <v>0</v>
      </c>
      <c r="R424">
        <v>0</v>
      </c>
      <c r="S424">
        <v>0</v>
      </c>
      <c r="T424">
        <v>6</v>
      </c>
      <c r="U424">
        <v>0</v>
      </c>
      <c r="V424">
        <v>0.17</v>
      </c>
      <c r="W424">
        <v>17216</v>
      </c>
    </row>
    <row r="425" spans="1:23" x14ac:dyDescent="0.3">
      <c r="A425" t="s">
        <v>10307</v>
      </c>
      <c r="B425" t="s">
        <v>20567</v>
      </c>
      <c r="C425">
        <v>35</v>
      </c>
      <c r="D425">
        <v>59</v>
      </c>
      <c r="E425">
        <v>64</v>
      </c>
      <c r="F425">
        <v>10</v>
      </c>
      <c r="G425">
        <v>8</v>
      </c>
      <c r="H425">
        <v>1</v>
      </c>
      <c r="I425">
        <v>0</v>
      </c>
      <c r="J425">
        <v>1</v>
      </c>
      <c r="K425">
        <v>5</v>
      </c>
      <c r="L425">
        <v>5</v>
      </c>
      <c r="M425">
        <v>4</v>
      </c>
      <c r="N425">
        <v>0</v>
      </c>
      <c r="O425">
        <v>27</v>
      </c>
      <c r="P425">
        <v>0</v>
      </c>
      <c r="Q425">
        <v>1</v>
      </c>
      <c r="R425">
        <v>0</v>
      </c>
      <c r="S425">
        <v>0</v>
      </c>
      <c r="T425">
        <v>0</v>
      </c>
      <c r="U425">
        <v>0</v>
      </c>
      <c r="V425">
        <v>0.16900000000000001</v>
      </c>
      <c r="W425">
        <v>13356</v>
      </c>
    </row>
    <row r="426" spans="1:23" x14ac:dyDescent="0.3">
      <c r="A426" t="s">
        <v>123</v>
      </c>
      <c r="B426" t="s">
        <v>1531</v>
      </c>
      <c r="C426">
        <v>26</v>
      </c>
      <c r="D426">
        <v>72</v>
      </c>
      <c r="E426">
        <v>81</v>
      </c>
      <c r="F426">
        <v>12</v>
      </c>
      <c r="G426">
        <v>6</v>
      </c>
      <c r="H426">
        <v>5</v>
      </c>
      <c r="I426">
        <v>0</v>
      </c>
      <c r="J426">
        <v>1</v>
      </c>
      <c r="K426">
        <v>6</v>
      </c>
      <c r="L426">
        <v>7</v>
      </c>
      <c r="M426">
        <v>8</v>
      </c>
      <c r="N426">
        <v>0</v>
      </c>
      <c r="O426">
        <v>18</v>
      </c>
      <c r="P426">
        <v>0</v>
      </c>
      <c r="Q426">
        <v>1</v>
      </c>
      <c r="R426">
        <v>0</v>
      </c>
      <c r="S426">
        <v>1</v>
      </c>
      <c r="T426">
        <v>0</v>
      </c>
      <c r="U426">
        <v>0</v>
      </c>
      <c r="V426">
        <v>0.16700000000000001</v>
      </c>
      <c r="W426">
        <v>5000</v>
      </c>
    </row>
    <row r="427" spans="1:23" x14ac:dyDescent="0.3">
      <c r="A427" t="s">
        <v>1286</v>
      </c>
      <c r="B427" t="s">
        <v>1430</v>
      </c>
      <c r="C427">
        <v>38</v>
      </c>
      <c r="D427">
        <v>138</v>
      </c>
      <c r="E427">
        <v>148</v>
      </c>
      <c r="F427">
        <v>23</v>
      </c>
      <c r="G427">
        <v>9</v>
      </c>
      <c r="H427">
        <v>4</v>
      </c>
      <c r="I427">
        <v>0</v>
      </c>
      <c r="J427">
        <v>10</v>
      </c>
      <c r="K427">
        <v>15</v>
      </c>
      <c r="L427">
        <v>30</v>
      </c>
      <c r="M427">
        <v>7</v>
      </c>
      <c r="N427">
        <v>0</v>
      </c>
      <c r="O427">
        <v>47</v>
      </c>
      <c r="P427">
        <v>1</v>
      </c>
      <c r="Q427">
        <v>2</v>
      </c>
      <c r="R427">
        <v>0</v>
      </c>
      <c r="S427">
        <v>2</v>
      </c>
      <c r="T427">
        <v>0</v>
      </c>
      <c r="U427">
        <v>1</v>
      </c>
      <c r="V427">
        <v>0.16700000000000001</v>
      </c>
      <c r="W427">
        <v>12282</v>
      </c>
    </row>
    <row r="428" spans="1:23" x14ac:dyDescent="0.3">
      <c r="A428" t="s">
        <v>14679</v>
      </c>
      <c r="B428" t="s">
        <v>20563</v>
      </c>
      <c r="C428">
        <v>38</v>
      </c>
      <c r="D428">
        <v>84</v>
      </c>
      <c r="E428">
        <v>93</v>
      </c>
      <c r="F428">
        <v>14</v>
      </c>
      <c r="G428">
        <v>10</v>
      </c>
      <c r="H428">
        <v>3</v>
      </c>
      <c r="I428">
        <v>0</v>
      </c>
      <c r="J428">
        <v>1</v>
      </c>
      <c r="K428">
        <v>7</v>
      </c>
      <c r="L428">
        <v>13</v>
      </c>
      <c r="M428">
        <v>7</v>
      </c>
      <c r="N428">
        <v>0</v>
      </c>
      <c r="O428">
        <v>27</v>
      </c>
      <c r="P428">
        <v>1</v>
      </c>
      <c r="Q428">
        <v>1</v>
      </c>
      <c r="R428">
        <v>0</v>
      </c>
      <c r="S428">
        <v>3</v>
      </c>
      <c r="T428">
        <v>0</v>
      </c>
      <c r="U428">
        <v>0</v>
      </c>
      <c r="V428">
        <v>0.16700000000000001</v>
      </c>
      <c r="W428">
        <v>12977</v>
      </c>
    </row>
    <row r="429" spans="1:23" x14ac:dyDescent="0.3">
      <c r="A429" t="s">
        <v>12942</v>
      </c>
      <c r="B429" t="s">
        <v>1481</v>
      </c>
      <c r="C429">
        <v>28</v>
      </c>
      <c r="D429">
        <v>30</v>
      </c>
      <c r="E429">
        <v>34</v>
      </c>
      <c r="F429">
        <v>5</v>
      </c>
      <c r="G429">
        <v>4</v>
      </c>
      <c r="H429">
        <v>1</v>
      </c>
      <c r="I429">
        <v>0</v>
      </c>
      <c r="J429">
        <v>0</v>
      </c>
      <c r="K429">
        <v>4</v>
      </c>
      <c r="L429">
        <v>1</v>
      </c>
      <c r="M429">
        <v>3</v>
      </c>
      <c r="N429">
        <v>0</v>
      </c>
      <c r="O429">
        <v>9</v>
      </c>
      <c r="P429">
        <v>1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0.16700000000000001</v>
      </c>
      <c r="W429">
        <v>14109</v>
      </c>
    </row>
    <row r="430" spans="1:23" x14ac:dyDescent="0.3">
      <c r="A430" t="s">
        <v>11476</v>
      </c>
      <c r="B430" t="s">
        <v>1565</v>
      </c>
      <c r="C430">
        <v>23</v>
      </c>
      <c r="D430">
        <v>72</v>
      </c>
      <c r="E430">
        <v>81</v>
      </c>
      <c r="F430">
        <v>12</v>
      </c>
      <c r="G430">
        <v>9</v>
      </c>
      <c r="H430">
        <v>1</v>
      </c>
      <c r="I430">
        <v>0</v>
      </c>
      <c r="J430">
        <v>2</v>
      </c>
      <c r="K430">
        <v>8</v>
      </c>
      <c r="L430">
        <v>5</v>
      </c>
      <c r="M430">
        <v>7</v>
      </c>
      <c r="N430">
        <v>0</v>
      </c>
      <c r="O430">
        <v>37</v>
      </c>
      <c r="P430">
        <v>1</v>
      </c>
      <c r="Q430">
        <v>1</v>
      </c>
      <c r="R430">
        <v>0</v>
      </c>
      <c r="S430">
        <v>1</v>
      </c>
      <c r="T430">
        <v>0</v>
      </c>
      <c r="U430">
        <v>0</v>
      </c>
      <c r="V430">
        <v>0.16700000000000001</v>
      </c>
      <c r="W430">
        <v>15161</v>
      </c>
    </row>
    <row r="431" spans="1:23" x14ac:dyDescent="0.3">
      <c r="A431" t="s">
        <v>17150</v>
      </c>
      <c r="B431" t="s">
        <v>1446</v>
      </c>
      <c r="C431">
        <v>8</v>
      </c>
      <c r="D431">
        <v>18</v>
      </c>
      <c r="E431">
        <v>20</v>
      </c>
      <c r="F431">
        <v>3</v>
      </c>
      <c r="G431">
        <v>2</v>
      </c>
      <c r="H431">
        <v>1</v>
      </c>
      <c r="I431">
        <v>0</v>
      </c>
      <c r="J431">
        <v>0</v>
      </c>
      <c r="K431">
        <v>0</v>
      </c>
      <c r="L431">
        <v>0</v>
      </c>
      <c r="M431">
        <v>2</v>
      </c>
      <c r="N431">
        <v>0</v>
      </c>
      <c r="O431">
        <v>5</v>
      </c>
      <c r="P431">
        <v>0</v>
      </c>
      <c r="Q431">
        <v>0</v>
      </c>
      <c r="R431">
        <v>0</v>
      </c>
      <c r="S431">
        <v>1</v>
      </c>
      <c r="T431">
        <v>1</v>
      </c>
      <c r="U431">
        <v>0</v>
      </c>
      <c r="V431">
        <v>0.16700000000000001</v>
      </c>
      <c r="W431">
        <v>16042</v>
      </c>
    </row>
    <row r="432" spans="1:23" x14ac:dyDescent="0.3">
      <c r="A432" t="s">
        <v>14992</v>
      </c>
      <c r="B432" t="s">
        <v>1372</v>
      </c>
      <c r="C432">
        <v>26</v>
      </c>
      <c r="D432">
        <v>48</v>
      </c>
      <c r="E432">
        <v>52</v>
      </c>
      <c r="F432">
        <v>8</v>
      </c>
      <c r="G432">
        <v>7</v>
      </c>
      <c r="H432">
        <v>0</v>
      </c>
      <c r="I432">
        <v>0</v>
      </c>
      <c r="J432">
        <v>1</v>
      </c>
      <c r="K432">
        <v>8</v>
      </c>
      <c r="L432">
        <v>3</v>
      </c>
      <c r="M432">
        <v>1</v>
      </c>
      <c r="N432">
        <v>0</v>
      </c>
      <c r="O432">
        <v>19</v>
      </c>
      <c r="P432">
        <v>3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0.16700000000000001</v>
      </c>
      <c r="W432">
        <v>16426</v>
      </c>
    </row>
    <row r="433" spans="1:23" x14ac:dyDescent="0.3">
      <c r="A433" t="s">
        <v>14664</v>
      </c>
      <c r="B433" t="s">
        <v>1405</v>
      </c>
      <c r="C433">
        <v>36</v>
      </c>
      <c r="D433">
        <v>90</v>
      </c>
      <c r="E433">
        <v>99</v>
      </c>
      <c r="F433">
        <v>15</v>
      </c>
      <c r="G433">
        <v>9</v>
      </c>
      <c r="H433">
        <v>3</v>
      </c>
      <c r="I433">
        <v>0</v>
      </c>
      <c r="J433">
        <v>3</v>
      </c>
      <c r="K433">
        <v>6</v>
      </c>
      <c r="L433">
        <v>9</v>
      </c>
      <c r="M433">
        <v>5</v>
      </c>
      <c r="N433">
        <v>0</v>
      </c>
      <c r="O433">
        <v>30</v>
      </c>
      <c r="P433">
        <v>2</v>
      </c>
      <c r="Q433">
        <v>1</v>
      </c>
      <c r="R433">
        <v>0</v>
      </c>
      <c r="S433">
        <v>2</v>
      </c>
      <c r="T433">
        <v>0</v>
      </c>
      <c r="U433">
        <v>0</v>
      </c>
      <c r="V433">
        <v>0.16700000000000001</v>
      </c>
      <c r="W433">
        <v>17714</v>
      </c>
    </row>
    <row r="434" spans="1:23" x14ac:dyDescent="0.3">
      <c r="A434" t="s">
        <v>15000</v>
      </c>
      <c r="B434" t="s">
        <v>1392</v>
      </c>
      <c r="C434">
        <v>12</v>
      </c>
      <c r="D434">
        <v>30</v>
      </c>
      <c r="E434">
        <v>34</v>
      </c>
      <c r="F434">
        <v>5</v>
      </c>
      <c r="G434">
        <v>3</v>
      </c>
      <c r="H434">
        <v>2</v>
      </c>
      <c r="I434">
        <v>0</v>
      </c>
      <c r="J434">
        <v>0</v>
      </c>
      <c r="K434">
        <v>2</v>
      </c>
      <c r="L434">
        <v>4</v>
      </c>
      <c r="M434">
        <v>2</v>
      </c>
      <c r="N434">
        <v>0</v>
      </c>
      <c r="O434">
        <v>10</v>
      </c>
      <c r="P434">
        <v>1</v>
      </c>
      <c r="Q434">
        <v>0</v>
      </c>
      <c r="R434">
        <v>1</v>
      </c>
      <c r="S434">
        <v>0</v>
      </c>
      <c r="T434">
        <v>1</v>
      </c>
      <c r="U434">
        <v>0</v>
      </c>
      <c r="V434">
        <v>0.16700000000000001</v>
      </c>
      <c r="W434">
        <v>17806</v>
      </c>
    </row>
    <row r="435" spans="1:23" x14ac:dyDescent="0.3">
      <c r="A435" t="s">
        <v>8868</v>
      </c>
      <c r="B435" t="s">
        <v>1402</v>
      </c>
      <c r="C435">
        <v>32</v>
      </c>
      <c r="D435">
        <v>97</v>
      </c>
      <c r="E435">
        <v>110</v>
      </c>
      <c r="F435">
        <v>16</v>
      </c>
      <c r="G435">
        <v>13</v>
      </c>
      <c r="H435">
        <v>2</v>
      </c>
      <c r="I435">
        <v>0</v>
      </c>
      <c r="J435">
        <v>1</v>
      </c>
      <c r="K435">
        <v>6</v>
      </c>
      <c r="L435">
        <v>5</v>
      </c>
      <c r="M435">
        <v>11</v>
      </c>
      <c r="N435">
        <v>0</v>
      </c>
      <c r="O435">
        <v>38</v>
      </c>
      <c r="P435">
        <v>2</v>
      </c>
      <c r="Q435">
        <v>0</v>
      </c>
      <c r="R435">
        <v>0</v>
      </c>
      <c r="S435">
        <v>2</v>
      </c>
      <c r="T435">
        <v>0</v>
      </c>
      <c r="U435">
        <v>0</v>
      </c>
      <c r="V435">
        <v>0.16500000000000001</v>
      </c>
      <c r="W435">
        <v>2900</v>
      </c>
    </row>
    <row r="436" spans="1:23" x14ac:dyDescent="0.3">
      <c r="A436" t="s">
        <v>362</v>
      </c>
      <c r="B436" t="s">
        <v>1446</v>
      </c>
      <c r="C436">
        <v>22</v>
      </c>
      <c r="D436">
        <v>43</v>
      </c>
      <c r="E436">
        <v>47</v>
      </c>
      <c r="F436">
        <v>7</v>
      </c>
      <c r="G436">
        <v>3</v>
      </c>
      <c r="H436">
        <v>1</v>
      </c>
      <c r="I436">
        <v>0</v>
      </c>
      <c r="J436">
        <v>3</v>
      </c>
      <c r="K436">
        <v>3</v>
      </c>
      <c r="L436">
        <v>11</v>
      </c>
      <c r="M436">
        <v>4</v>
      </c>
      <c r="N436">
        <v>0</v>
      </c>
      <c r="O436">
        <v>13</v>
      </c>
      <c r="P436">
        <v>0</v>
      </c>
      <c r="Q436">
        <v>0</v>
      </c>
      <c r="R436">
        <v>0</v>
      </c>
      <c r="S436">
        <v>2</v>
      </c>
      <c r="T436">
        <v>0</v>
      </c>
      <c r="U436">
        <v>0</v>
      </c>
      <c r="V436">
        <v>0.16300000000000001</v>
      </c>
      <c r="W436">
        <v>7226</v>
      </c>
    </row>
    <row r="437" spans="1:23" x14ac:dyDescent="0.3">
      <c r="A437" t="s">
        <v>261</v>
      </c>
      <c r="B437" t="s">
        <v>22144</v>
      </c>
      <c r="C437">
        <v>26</v>
      </c>
      <c r="D437">
        <v>74</v>
      </c>
      <c r="E437">
        <v>82</v>
      </c>
      <c r="F437">
        <v>12</v>
      </c>
      <c r="G437">
        <v>8</v>
      </c>
      <c r="H437">
        <v>3</v>
      </c>
      <c r="I437">
        <v>0</v>
      </c>
      <c r="J437">
        <v>1</v>
      </c>
      <c r="K437">
        <v>4</v>
      </c>
      <c r="L437">
        <v>7</v>
      </c>
      <c r="M437">
        <v>6</v>
      </c>
      <c r="N437">
        <v>0</v>
      </c>
      <c r="O437">
        <v>21</v>
      </c>
      <c r="P437">
        <v>1</v>
      </c>
      <c r="Q437">
        <v>1</v>
      </c>
      <c r="R437">
        <v>0</v>
      </c>
      <c r="S437">
        <v>5</v>
      </c>
      <c r="T437">
        <v>0</v>
      </c>
      <c r="U437">
        <v>0</v>
      </c>
      <c r="V437">
        <v>0.16200000000000001</v>
      </c>
      <c r="W437">
        <v>3142</v>
      </c>
    </row>
    <row r="438" spans="1:23" x14ac:dyDescent="0.3">
      <c r="A438" t="s">
        <v>11592</v>
      </c>
      <c r="B438" t="s">
        <v>1402</v>
      </c>
      <c r="C438">
        <v>20</v>
      </c>
      <c r="D438">
        <v>37</v>
      </c>
      <c r="E438">
        <v>50</v>
      </c>
      <c r="F438">
        <v>6</v>
      </c>
      <c r="G438">
        <v>5</v>
      </c>
      <c r="H438">
        <v>0</v>
      </c>
      <c r="I438">
        <v>0</v>
      </c>
      <c r="J438">
        <v>1</v>
      </c>
      <c r="K438">
        <v>3</v>
      </c>
      <c r="L438">
        <v>3</v>
      </c>
      <c r="M438">
        <v>7</v>
      </c>
      <c r="N438">
        <v>0</v>
      </c>
      <c r="O438">
        <v>14</v>
      </c>
      <c r="P438">
        <v>5</v>
      </c>
      <c r="Q438">
        <v>1</v>
      </c>
      <c r="R438">
        <v>0</v>
      </c>
      <c r="S438">
        <v>2</v>
      </c>
      <c r="T438">
        <v>2</v>
      </c>
      <c r="U438">
        <v>1</v>
      </c>
      <c r="V438">
        <v>0.16200000000000001</v>
      </c>
      <c r="W438">
        <v>16221</v>
      </c>
    </row>
    <row r="439" spans="1:23" x14ac:dyDescent="0.3">
      <c r="A439" t="s">
        <v>17</v>
      </c>
      <c r="B439" t="s">
        <v>1430</v>
      </c>
      <c r="C439">
        <v>24</v>
      </c>
      <c r="D439">
        <v>62</v>
      </c>
      <c r="E439">
        <v>68</v>
      </c>
      <c r="F439">
        <v>10</v>
      </c>
      <c r="G439">
        <v>5</v>
      </c>
      <c r="H439">
        <v>1</v>
      </c>
      <c r="I439">
        <v>1</v>
      </c>
      <c r="J439">
        <v>3</v>
      </c>
      <c r="K439">
        <v>6</v>
      </c>
      <c r="L439">
        <v>9</v>
      </c>
      <c r="M439">
        <v>5</v>
      </c>
      <c r="N439">
        <v>0</v>
      </c>
      <c r="O439">
        <v>24</v>
      </c>
      <c r="P439">
        <v>0</v>
      </c>
      <c r="Q439">
        <v>1</v>
      </c>
      <c r="R439">
        <v>0</v>
      </c>
      <c r="S439">
        <v>0</v>
      </c>
      <c r="T439">
        <v>1</v>
      </c>
      <c r="U439">
        <v>0</v>
      </c>
      <c r="V439">
        <v>0.161</v>
      </c>
      <c r="W439">
        <v>3448</v>
      </c>
    </row>
    <row r="440" spans="1:23" x14ac:dyDescent="0.3">
      <c r="A440" t="s">
        <v>25</v>
      </c>
      <c r="B440" t="s">
        <v>1449</v>
      </c>
      <c r="C440">
        <v>21</v>
      </c>
      <c r="D440">
        <v>31</v>
      </c>
      <c r="E440">
        <v>33</v>
      </c>
      <c r="F440">
        <v>5</v>
      </c>
      <c r="G440">
        <v>4</v>
      </c>
      <c r="H440">
        <v>1</v>
      </c>
      <c r="I440">
        <v>0</v>
      </c>
      <c r="J440">
        <v>0</v>
      </c>
      <c r="K440">
        <v>5</v>
      </c>
      <c r="L440">
        <v>4</v>
      </c>
      <c r="M440">
        <v>2</v>
      </c>
      <c r="N440">
        <v>0</v>
      </c>
      <c r="O440">
        <v>9</v>
      </c>
      <c r="P440">
        <v>0</v>
      </c>
      <c r="Q440">
        <v>0</v>
      </c>
      <c r="R440">
        <v>0</v>
      </c>
      <c r="S440">
        <v>1</v>
      </c>
      <c r="T440">
        <v>0</v>
      </c>
      <c r="U440">
        <v>0</v>
      </c>
      <c r="V440">
        <v>0.161</v>
      </c>
      <c r="W440">
        <v>11287</v>
      </c>
    </row>
    <row r="441" spans="1:23" x14ac:dyDescent="0.3">
      <c r="A441" t="s">
        <v>595</v>
      </c>
      <c r="B441" t="s">
        <v>1509</v>
      </c>
      <c r="C441">
        <v>8</v>
      </c>
      <c r="D441">
        <v>31</v>
      </c>
      <c r="E441">
        <v>34</v>
      </c>
      <c r="F441">
        <v>5</v>
      </c>
      <c r="G441">
        <v>2</v>
      </c>
      <c r="H441">
        <v>1</v>
      </c>
      <c r="I441">
        <v>0</v>
      </c>
      <c r="J441">
        <v>2</v>
      </c>
      <c r="K441">
        <v>3</v>
      </c>
      <c r="L441">
        <v>4</v>
      </c>
      <c r="M441">
        <v>2</v>
      </c>
      <c r="N441">
        <v>0</v>
      </c>
      <c r="O441">
        <v>15</v>
      </c>
      <c r="P441">
        <v>1</v>
      </c>
      <c r="Q441">
        <v>0</v>
      </c>
      <c r="R441">
        <v>0</v>
      </c>
      <c r="S441">
        <v>1</v>
      </c>
      <c r="T441">
        <v>0</v>
      </c>
      <c r="U441">
        <v>0</v>
      </c>
      <c r="V441">
        <v>0.161</v>
      </c>
      <c r="W441">
        <v>13110</v>
      </c>
    </row>
    <row r="442" spans="1:23" x14ac:dyDescent="0.3">
      <c r="A442" t="s">
        <v>15497</v>
      </c>
      <c r="B442" t="s">
        <v>1470</v>
      </c>
      <c r="C442">
        <v>38</v>
      </c>
      <c r="D442">
        <v>124</v>
      </c>
      <c r="E442">
        <v>132</v>
      </c>
      <c r="F442">
        <v>20</v>
      </c>
      <c r="G442">
        <v>13</v>
      </c>
      <c r="H442">
        <v>4</v>
      </c>
      <c r="I442">
        <v>0</v>
      </c>
      <c r="J442">
        <v>3</v>
      </c>
      <c r="K442">
        <v>9</v>
      </c>
      <c r="L442">
        <v>7</v>
      </c>
      <c r="M442">
        <v>7</v>
      </c>
      <c r="N442">
        <v>0</v>
      </c>
      <c r="O442">
        <v>55</v>
      </c>
      <c r="P442">
        <v>1</v>
      </c>
      <c r="Q442">
        <v>0</v>
      </c>
      <c r="R442">
        <v>0</v>
      </c>
      <c r="S442">
        <v>3</v>
      </c>
      <c r="T442">
        <v>0</v>
      </c>
      <c r="U442">
        <v>1</v>
      </c>
      <c r="V442">
        <v>0.161</v>
      </c>
      <c r="W442">
        <v>20220</v>
      </c>
    </row>
    <row r="443" spans="1:23" x14ac:dyDescent="0.3">
      <c r="A443" t="s">
        <v>19812</v>
      </c>
      <c r="B443" t="s">
        <v>1413</v>
      </c>
      <c r="C443">
        <v>21</v>
      </c>
      <c r="D443">
        <v>56</v>
      </c>
      <c r="E443">
        <v>62</v>
      </c>
      <c r="F443">
        <v>9</v>
      </c>
      <c r="G443">
        <v>5</v>
      </c>
      <c r="H443">
        <v>1</v>
      </c>
      <c r="I443">
        <v>1</v>
      </c>
      <c r="J443">
        <v>2</v>
      </c>
      <c r="K443">
        <v>8</v>
      </c>
      <c r="L443">
        <v>6</v>
      </c>
      <c r="M443">
        <v>5</v>
      </c>
      <c r="N443">
        <v>0</v>
      </c>
      <c r="O443">
        <v>19</v>
      </c>
      <c r="P443">
        <v>1</v>
      </c>
      <c r="Q443">
        <v>0</v>
      </c>
      <c r="R443">
        <v>0</v>
      </c>
      <c r="S443">
        <v>0</v>
      </c>
      <c r="T443">
        <v>2</v>
      </c>
      <c r="U443">
        <v>2</v>
      </c>
      <c r="V443">
        <v>0.161</v>
      </c>
      <c r="W443">
        <v>20454</v>
      </c>
    </row>
    <row r="444" spans="1:23" x14ac:dyDescent="0.3">
      <c r="A444" t="s">
        <v>514</v>
      </c>
      <c r="B444" t="s">
        <v>1531</v>
      </c>
      <c r="C444">
        <v>18</v>
      </c>
      <c r="D444">
        <v>50</v>
      </c>
      <c r="E444">
        <v>57</v>
      </c>
      <c r="F444">
        <v>8</v>
      </c>
      <c r="G444">
        <v>6</v>
      </c>
      <c r="H444">
        <v>1</v>
      </c>
      <c r="I444">
        <v>0</v>
      </c>
      <c r="J444">
        <v>1</v>
      </c>
      <c r="K444">
        <v>5</v>
      </c>
      <c r="L444">
        <v>4</v>
      </c>
      <c r="M444">
        <v>3</v>
      </c>
      <c r="N444">
        <v>0</v>
      </c>
      <c r="O444">
        <v>12</v>
      </c>
      <c r="P444">
        <v>1</v>
      </c>
      <c r="Q444">
        <v>3</v>
      </c>
      <c r="R444">
        <v>0</v>
      </c>
      <c r="S444">
        <v>0</v>
      </c>
      <c r="T444">
        <v>0</v>
      </c>
      <c r="U444">
        <v>0</v>
      </c>
      <c r="V444">
        <v>0.16</v>
      </c>
      <c r="W444">
        <v>5227</v>
      </c>
    </row>
    <row r="445" spans="1:23" x14ac:dyDescent="0.3">
      <c r="A445" t="s">
        <v>14024</v>
      </c>
      <c r="B445" t="s">
        <v>1398</v>
      </c>
      <c r="C445">
        <v>36</v>
      </c>
      <c r="D445">
        <v>113</v>
      </c>
      <c r="E445">
        <v>124</v>
      </c>
      <c r="F445">
        <v>18</v>
      </c>
      <c r="G445">
        <v>10</v>
      </c>
      <c r="H445">
        <v>5</v>
      </c>
      <c r="I445">
        <v>0</v>
      </c>
      <c r="J445">
        <v>3</v>
      </c>
      <c r="K445">
        <v>12</v>
      </c>
      <c r="L445">
        <v>6</v>
      </c>
      <c r="M445">
        <v>9</v>
      </c>
      <c r="N445">
        <v>0</v>
      </c>
      <c r="O445">
        <v>35</v>
      </c>
      <c r="P445">
        <v>1</v>
      </c>
      <c r="Q445">
        <v>0</v>
      </c>
      <c r="R445">
        <v>1</v>
      </c>
      <c r="S445">
        <v>1</v>
      </c>
      <c r="T445">
        <v>0</v>
      </c>
      <c r="U445">
        <v>0</v>
      </c>
      <c r="V445">
        <v>0.159</v>
      </c>
      <c r="W445">
        <v>17975</v>
      </c>
    </row>
    <row r="446" spans="1:23" x14ac:dyDescent="0.3">
      <c r="A446" t="s">
        <v>14689</v>
      </c>
      <c r="B446" t="s">
        <v>1449</v>
      </c>
      <c r="C446">
        <v>40</v>
      </c>
      <c r="D446">
        <v>63</v>
      </c>
      <c r="E446">
        <v>77</v>
      </c>
      <c r="F446">
        <v>10</v>
      </c>
      <c r="G446">
        <v>8</v>
      </c>
      <c r="H446">
        <v>1</v>
      </c>
      <c r="I446">
        <v>1</v>
      </c>
      <c r="J446">
        <v>0</v>
      </c>
      <c r="K446">
        <v>11</v>
      </c>
      <c r="L446">
        <v>3</v>
      </c>
      <c r="M446">
        <v>10</v>
      </c>
      <c r="N446">
        <v>0</v>
      </c>
      <c r="O446">
        <v>23</v>
      </c>
      <c r="P446">
        <v>0</v>
      </c>
      <c r="Q446">
        <v>0</v>
      </c>
      <c r="R446">
        <v>4</v>
      </c>
      <c r="S446">
        <v>2</v>
      </c>
      <c r="T446">
        <v>4</v>
      </c>
      <c r="U446">
        <v>2</v>
      </c>
      <c r="V446">
        <v>0.159</v>
      </c>
      <c r="W446">
        <v>14196</v>
      </c>
    </row>
    <row r="447" spans="1:23" x14ac:dyDescent="0.3">
      <c r="A447" t="s">
        <v>11084</v>
      </c>
      <c r="B447" t="s">
        <v>1376</v>
      </c>
      <c r="C447">
        <v>17</v>
      </c>
      <c r="D447">
        <v>38</v>
      </c>
      <c r="E447">
        <v>46</v>
      </c>
      <c r="F447">
        <v>6</v>
      </c>
      <c r="G447">
        <v>4</v>
      </c>
      <c r="H447">
        <v>0</v>
      </c>
      <c r="I447">
        <v>1</v>
      </c>
      <c r="J447">
        <v>1</v>
      </c>
      <c r="K447">
        <v>4</v>
      </c>
      <c r="L447">
        <v>4</v>
      </c>
      <c r="M447">
        <v>6</v>
      </c>
      <c r="N447">
        <v>0</v>
      </c>
      <c r="O447">
        <v>15</v>
      </c>
      <c r="P447">
        <v>0</v>
      </c>
      <c r="Q447">
        <v>0</v>
      </c>
      <c r="R447">
        <v>2</v>
      </c>
      <c r="S447">
        <v>1</v>
      </c>
      <c r="T447">
        <v>0</v>
      </c>
      <c r="U447">
        <v>0</v>
      </c>
      <c r="V447">
        <v>0.158</v>
      </c>
      <c r="W447">
        <v>9433</v>
      </c>
    </row>
    <row r="448" spans="1:23" x14ac:dyDescent="0.3">
      <c r="A448" t="s">
        <v>638</v>
      </c>
      <c r="B448" t="s">
        <v>1464</v>
      </c>
      <c r="C448">
        <v>44</v>
      </c>
      <c r="D448">
        <v>159</v>
      </c>
      <c r="E448">
        <v>181</v>
      </c>
      <c r="F448">
        <v>25</v>
      </c>
      <c r="G448">
        <v>10</v>
      </c>
      <c r="H448">
        <v>5</v>
      </c>
      <c r="I448">
        <v>0</v>
      </c>
      <c r="J448">
        <v>10</v>
      </c>
      <c r="K448">
        <v>19</v>
      </c>
      <c r="L448">
        <v>19</v>
      </c>
      <c r="M448">
        <v>16</v>
      </c>
      <c r="N448">
        <v>0</v>
      </c>
      <c r="O448">
        <v>54</v>
      </c>
      <c r="P448">
        <v>4</v>
      </c>
      <c r="Q448">
        <v>1</v>
      </c>
      <c r="R448">
        <v>0</v>
      </c>
      <c r="S448">
        <v>3</v>
      </c>
      <c r="T448">
        <v>0</v>
      </c>
      <c r="U448">
        <v>0</v>
      </c>
      <c r="V448">
        <v>0.157</v>
      </c>
      <c r="W448">
        <v>2151</v>
      </c>
    </row>
    <row r="449" spans="1:23" x14ac:dyDescent="0.3">
      <c r="A449" t="s">
        <v>10680</v>
      </c>
      <c r="B449" t="s">
        <v>1402</v>
      </c>
      <c r="C449">
        <v>24</v>
      </c>
      <c r="D449">
        <v>70</v>
      </c>
      <c r="E449">
        <v>84</v>
      </c>
      <c r="F449">
        <v>11</v>
      </c>
      <c r="G449">
        <v>6</v>
      </c>
      <c r="H449">
        <v>3</v>
      </c>
      <c r="I449">
        <v>0</v>
      </c>
      <c r="J449">
        <v>2</v>
      </c>
      <c r="K449">
        <v>6</v>
      </c>
      <c r="L449">
        <v>12</v>
      </c>
      <c r="M449">
        <v>13</v>
      </c>
      <c r="N449">
        <v>0</v>
      </c>
      <c r="O449">
        <v>25</v>
      </c>
      <c r="P449">
        <v>1</v>
      </c>
      <c r="Q449">
        <v>0</v>
      </c>
      <c r="R449">
        <v>0</v>
      </c>
      <c r="S449">
        <v>2</v>
      </c>
      <c r="T449">
        <v>0</v>
      </c>
      <c r="U449">
        <v>0</v>
      </c>
      <c r="V449">
        <v>0.157</v>
      </c>
      <c r="W449">
        <v>10348</v>
      </c>
    </row>
    <row r="450" spans="1:23" x14ac:dyDescent="0.3">
      <c r="A450" t="s">
        <v>10928</v>
      </c>
      <c r="B450" t="s">
        <v>20563</v>
      </c>
      <c r="C450">
        <v>42</v>
      </c>
      <c r="D450">
        <v>122</v>
      </c>
      <c r="E450">
        <v>139</v>
      </c>
      <c r="F450">
        <v>19</v>
      </c>
      <c r="G450">
        <v>6</v>
      </c>
      <c r="H450">
        <v>5</v>
      </c>
      <c r="I450">
        <v>0</v>
      </c>
      <c r="J450">
        <v>8</v>
      </c>
      <c r="K450">
        <v>18</v>
      </c>
      <c r="L450">
        <v>22</v>
      </c>
      <c r="M450">
        <v>14</v>
      </c>
      <c r="N450">
        <v>0</v>
      </c>
      <c r="O450">
        <v>37</v>
      </c>
      <c r="P450">
        <v>2</v>
      </c>
      <c r="Q450">
        <v>1</v>
      </c>
      <c r="R450">
        <v>0</v>
      </c>
      <c r="S450">
        <v>3</v>
      </c>
      <c r="T450">
        <v>2</v>
      </c>
      <c r="U450">
        <v>0</v>
      </c>
      <c r="V450">
        <v>0.156</v>
      </c>
      <c r="W450">
        <v>15464</v>
      </c>
    </row>
    <row r="451" spans="1:23" x14ac:dyDescent="0.3">
      <c r="A451" t="s">
        <v>15007</v>
      </c>
      <c r="B451" t="s">
        <v>1470</v>
      </c>
      <c r="C451">
        <v>33</v>
      </c>
      <c r="D451">
        <v>90</v>
      </c>
      <c r="E451">
        <v>106</v>
      </c>
      <c r="F451">
        <v>14</v>
      </c>
      <c r="G451">
        <v>12</v>
      </c>
      <c r="H451">
        <v>1</v>
      </c>
      <c r="I451">
        <v>0</v>
      </c>
      <c r="J451">
        <v>1</v>
      </c>
      <c r="K451">
        <v>12</v>
      </c>
      <c r="L451">
        <v>3</v>
      </c>
      <c r="M451">
        <v>14</v>
      </c>
      <c r="N451">
        <v>0</v>
      </c>
      <c r="O451">
        <v>26</v>
      </c>
      <c r="P451">
        <v>0</v>
      </c>
      <c r="Q451">
        <v>0</v>
      </c>
      <c r="R451">
        <v>2</v>
      </c>
      <c r="S451">
        <v>2</v>
      </c>
      <c r="T451">
        <v>3</v>
      </c>
      <c r="U451">
        <v>1</v>
      </c>
      <c r="V451">
        <v>0.156</v>
      </c>
      <c r="W451">
        <v>19858</v>
      </c>
    </row>
    <row r="452" spans="1:23" x14ac:dyDescent="0.3">
      <c r="A452" t="s">
        <v>18</v>
      </c>
      <c r="B452" t="s">
        <v>1526</v>
      </c>
      <c r="C452">
        <v>29</v>
      </c>
      <c r="D452">
        <v>39</v>
      </c>
      <c r="E452">
        <v>43</v>
      </c>
      <c r="F452">
        <v>6</v>
      </c>
      <c r="G452">
        <v>4</v>
      </c>
      <c r="H452">
        <v>2</v>
      </c>
      <c r="I452">
        <v>0</v>
      </c>
      <c r="J452">
        <v>0</v>
      </c>
      <c r="K452">
        <v>4</v>
      </c>
      <c r="L452">
        <v>4</v>
      </c>
      <c r="M452">
        <v>2</v>
      </c>
      <c r="N452">
        <v>0</v>
      </c>
      <c r="O452">
        <v>11</v>
      </c>
      <c r="P452">
        <v>0</v>
      </c>
      <c r="Q452">
        <v>1</v>
      </c>
      <c r="R452">
        <v>1</v>
      </c>
      <c r="S452">
        <v>3</v>
      </c>
      <c r="T452">
        <v>0</v>
      </c>
      <c r="U452">
        <v>0</v>
      </c>
      <c r="V452">
        <v>0.154</v>
      </c>
      <c r="W452">
        <v>3411</v>
      </c>
    </row>
    <row r="453" spans="1:23" x14ac:dyDescent="0.3">
      <c r="A453" t="s">
        <v>15023</v>
      </c>
      <c r="B453" t="s">
        <v>1430</v>
      </c>
      <c r="C453">
        <v>24</v>
      </c>
      <c r="D453">
        <v>52</v>
      </c>
      <c r="E453">
        <v>54</v>
      </c>
      <c r="F453">
        <v>8</v>
      </c>
      <c r="G453">
        <v>4</v>
      </c>
      <c r="H453">
        <v>3</v>
      </c>
      <c r="I453">
        <v>0</v>
      </c>
      <c r="J453">
        <v>1</v>
      </c>
      <c r="K453">
        <v>6</v>
      </c>
      <c r="L453">
        <v>7</v>
      </c>
      <c r="M453">
        <v>2</v>
      </c>
      <c r="N453">
        <v>0</v>
      </c>
      <c r="O453">
        <v>11</v>
      </c>
      <c r="P453">
        <v>0</v>
      </c>
      <c r="Q453">
        <v>0</v>
      </c>
      <c r="R453">
        <v>0</v>
      </c>
      <c r="S453">
        <v>1</v>
      </c>
      <c r="T453">
        <v>3</v>
      </c>
      <c r="U453">
        <v>0</v>
      </c>
      <c r="V453">
        <v>0.154</v>
      </c>
      <c r="W453">
        <v>14453</v>
      </c>
    </row>
    <row r="454" spans="1:23" x14ac:dyDescent="0.3">
      <c r="A454" t="s">
        <v>14315</v>
      </c>
      <c r="B454" t="s">
        <v>1389</v>
      </c>
      <c r="C454">
        <v>26</v>
      </c>
      <c r="D454">
        <v>52</v>
      </c>
      <c r="E454">
        <v>57</v>
      </c>
      <c r="F454">
        <v>8</v>
      </c>
      <c r="G454">
        <v>7</v>
      </c>
      <c r="H454">
        <v>1</v>
      </c>
      <c r="I454">
        <v>0</v>
      </c>
      <c r="J454">
        <v>0</v>
      </c>
      <c r="K454">
        <v>2</v>
      </c>
      <c r="L454">
        <v>3</v>
      </c>
      <c r="M454">
        <v>2</v>
      </c>
      <c r="N454">
        <v>0</v>
      </c>
      <c r="O454">
        <v>17</v>
      </c>
      <c r="P454">
        <v>0</v>
      </c>
      <c r="Q454">
        <v>1</v>
      </c>
      <c r="R454">
        <v>2</v>
      </c>
      <c r="S454">
        <v>1</v>
      </c>
      <c r="T454">
        <v>0</v>
      </c>
      <c r="U454">
        <v>0</v>
      </c>
      <c r="V454">
        <v>0.154</v>
      </c>
      <c r="W454">
        <v>14678</v>
      </c>
    </row>
    <row r="455" spans="1:23" x14ac:dyDescent="0.3">
      <c r="A455" t="s">
        <v>11597</v>
      </c>
      <c r="B455" t="s">
        <v>22144</v>
      </c>
      <c r="C455">
        <v>16</v>
      </c>
      <c r="D455">
        <v>26</v>
      </c>
      <c r="E455">
        <v>32</v>
      </c>
      <c r="F455">
        <v>4</v>
      </c>
      <c r="G455">
        <v>2</v>
      </c>
      <c r="H455">
        <v>1</v>
      </c>
      <c r="I455">
        <v>0</v>
      </c>
      <c r="J455">
        <v>1</v>
      </c>
      <c r="K455">
        <v>4</v>
      </c>
      <c r="L455">
        <v>4</v>
      </c>
      <c r="M455">
        <v>3</v>
      </c>
      <c r="N455">
        <v>0</v>
      </c>
      <c r="O455">
        <v>10</v>
      </c>
      <c r="P455">
        <v>2</v>
      </c>
      <c r="Q455">
        <v>1</v>
      </c>
      <c r="R455">
        <v>0</v>
      </c>
      <c r="S455">
        <v>0</v>
      </c>
      <c r="T455">
        <v>2</v>
      </c>
      <c r="U455">
        <v>0</v>
      </c>
      <c r="V455">
        <v>0.154</v>
      </c>
      <c r="W455">
        <v>16623</v>
      </c>
    </row>
    <row r="456" spans="1:23" x14ac:dyDescent="0.3">
      <c r="A456" t="s">
        <v>11482</v>
      </c>
      <c r="B456" t="s">
        <v>20565</v>
      </c>
      <c r="C456">
        <v>22</v>
      </c>
      <c r="D456">
        <v>26</v>
      </c>
      <c r="E456">
        <v>28</v>
      </c>
      <c r="F456">
        <v>4</v>
      </c>
      <c r="G456">
        <v>1</v>
      </c>
      <c r="H456">
        <v>3</v>
      </c>
      <c r="I456">
        <v>0</v>
      </c>
      <c r="J456">
        <v>0</v>
      </c>
      <c r="K456">
        <v>4</v>
      </c>
      <c r="L456">
        <v>2</v>
      </c>
      <c r="M456">
        <v>1</v>
      </c>
      <c r="N456">
        <v>0</v>
      </c>
      <c r="O456">
        <v>11</v>
      </c>
      <c r="P456">
        <v>0</v>
      </c>
      <c r="Q456">
        <v>0</v>
      </c>
      <c r="R456">
        <v>1</v>
      </c>
      <c r="S456">
        <v>1</v>
      </c>
      <c r="T456">
        <v>1</v>
      </c>
      <c r="U456">
        <v>0</v>
      </c>
      <c r="V456">
        <v>0.154</v>
      </c>
      <c r="W456">
        <v>17273</v>
      </c>
    </row>
    <row r="457" spans="1:23" x14ac:dyDescent="0.3">
      <c r="A457" t="s">
        <v>17180</v>
      </c>
      <c r="B457" t="s">
        <v>1413</v>
      </c>
      <c r="C457">
        <v>14</v>
      </c>
      <c r="D457">
        <v>39</v>
      </c>
      <c r="E457">
        <v>41</v>
      </c>
      <c r="F457">
        <v>6</v>
      </c>
      <c r="G457">
        <v>4</v>
      </c>
      <c r="H457">
        <v>2</v>
      </c>
      <c r="I457">
        <v>0</v>
      </c>
      <c r="J457">
        <v>0</v>
      </c>
      <c r="K457">
        <v>2</v>
      </c>
      <c r="L457">
        <v>3</v>
      </c>
      <c r="M457">
        <v>2</v>
      </c>
      <c r="N457">
        <v>0</v>
      </c>
      <c r="O457">
        <v>12</v>
      </c>
      <c r="P457">
        <v>0</v>
      </c>
      <c r="Q457">
        <v>0</v>
      </c>
      <c r="R457">
        <v>0</v>
      </c>
      <c r="S457">
        <v>2</v>
      </c>
      <c r="T457">
        <v>0</v>
      </c>
      <c r="U457">
        <v>0</v>
      </c>
      <c r="V457">
        <v>0.154</v>
      </c>
      <c r="W457">
        <v>18365</v>
      </c>
    </row>
    <row r="458" spans="1:23" x14ac:dyDescent="0.3">
      <c r="A458" t="s">
        <v>15938</v>
      </c>
      <c r="B458" t="s">
        <v>1392</v>
      </c>
      <c r="C458">
        <v>7</v>
      </c>
      <c r="D458">
        <v>26</v>
      </c>
      <c r="E458">
        <v>29</v>
      </c>
      <c r="F458">
        <v>4</v>
      </c>
      <c r="G458">
        <v>2</v>
      </c>
      <c r="H458">
        <v>1</v>
      </c>
      <c r="I458">
        <v>1</v>
      </c>
      <c r="J458">
        <v>0</v>
      </c>
      <c r="K458">
        <v>3</v>
      </c>
      <c r="L458">
        <v>0</v>
      </c>
      <c r="M458">
        <v>2</v>
      </c>
      <c r="N458">
        <v>0</v>
      </c>
      <c r="O458">
        <v>11</v>
      </c>
      <c r="P458">
        <v>1</v>
      </c>
      <c r="Q458">
        <v>0</v>
      </c>
      <c r="R458">
        <v>0</v>
      </c>
      <c r="S458">
        <v>0</v>
      </c>
      <c r="T458">
        <v>2</v>
      </c>
      <c r="U458">
        <v>1</v>
      </c>
      <c r="V458">
        <v>0.154</v>
      </c>
      <c r="W458">
        <v>19260</v>
      </c>
    </row>
    <row r="459" spans="1:23" x14ac:dyDescent="0.3">
      <c r="A459" t="s">
        <v>1296</v>
      </c>
      <c r="B459" t="s">
        <v>1416</v>
      </c>
      <c r="C459">
        <v>50</v>
      </c>
      <c r="D459">
        <v>157</v>
      </c>
      <c r="E459">
        <v>174</v>
      </c>
      <c r="F459">
        <v>24</v>
      </c>
      <c r="G459">
        <v>11</v>
      </c>
      <c r="H459">
        <v>6</v>
      </c>
      <c r="I459">
        <v>0</v>
      </c>
      <c r="J459">
        <v>7</v>
      </c>
      <c r="K459">
        <v>12</v>
      </c>
      <c r="L459">
        <v>22</v>
      </c>
      <c r="M459">
        <v>13</v>
      </c>
      <c r="N459">
        <v>0</v>
      </c>
      <c r="O459">
        <v>65</v>
      </c>
      <c r="P459">
        <v>0</v>
      </c>
      <c r="Q459">
        <v>3</v>
      </c>
      <c r="R459">
        <v>0</v>
      </c>
      <c r="S459">
        <v>1</v>
      </c>
      <c r="T459">
        <v>3</v>
      </c>
      <c r="U459">
        <v>1</v>
      </c>
      <c r="V459">
        <v>0.153</v>
      </c>
      <c r="W459">
        <v>12907</v>
      </c>
    </row>
    <row r="460" spans="1:23" x14ac:dyDescent="0.3">
      <c r="A460" t="s">
        <v>11665</v>
      </c>
      <c r="B460" t="s">
        <v>1426</v>
      </c>
      <c r="C460">
        <v>21</v>
      </c>
      <c r="D460">
        <v>46</v>
      </c>
      <c r="E460">
        <v>49</v>
      </c>
      <c r="F460">
        <v>7</v>
      </c>
      <c r="G460">
        <v>6</v>
      </c>
      <c r="H460">
        <v>1</v>
      </c>
      <c r="I460">
        <v>0</v>
      </c>
      <c r="J460">
        <v>0</v>
      </c>
      <c r="K460">
        <v>3</v>
      </c>
      <c r="L460">
        <v>1</v>
      </c>
      <c r="M460">
        <v>2</v>
      </c>
      <c r="N460">
        <v>0</v>
      </c>
      <c r="O460">
        <v>9</v>
      </c>
      <c r="P460">
        <v>0</v>
      </c>
      <c r="Q460">
        <v>1</v>
      </c>
      <c r="R460">
        <v>0</v>
      </c>
      <c r="S460">
        <v>0</v>
      </c>
      <c r="T460">
        <v>0</v>
      </c>
      <c r="U460">
        <v>0</v>
      </c>
      <c r="V460">
        <v>0.152</v>
      </c>
      <c r="W460">
        <v>11615</v>
      </c>
    </row>
    <row r="461" spans="1:23" x14ac:dyDescent="0.3">
      <c r="A461" t="s">
        <v>13001</v>
      </c>
      <c r="B461" t="s">
        <v>1464</v>
      </c>
      <c r="C461">
        <v>6</v>
      </c>
      <c r="D461">
        <v>20</v>
      </c>
      <c r="E461">
        <v>22</v>
      </c>
      <c r="F461">
        <v>3</v>
      </c>
      <c r="G461">
        <v>3</v>
      </c>
      <c r="H461">
        <v>0</v>
      </c>
      <c r="I461">
        <v>0</v>
      </c>
      <c r="J461">
        <v>0</v>
      </c>
      <c r="K461">
        <v>0</v>
      </c>
      <c r="L461">
        <v>3</v>
      </c>
      <c r="M461">
        <v>2</v>
      </c>
      <c r="N461">
        <v>0</v>
      </c>
      <c r="O461">
        <v>2</v>
      </c>
      <c r="P461">
        <v>0</v>
      </c>
      <c r="Q461">
        <v>0</v>
      </c>
      <c r="R461">
        <v>0</v>
      </c>
      <c r="S461">
        <v>2</v>
      </c>
      <c r="T461">
        <v>0</v>
      </c>
      <c r="U461">
        <v>0</v>
      </c>
      <c r="V461">
        <v>0.15</v>
      </c>
      <c r="W461">
        <v>13157</v>
      </c>
    </row>
    <row r="462" spans="1:23" x14ac:dyDescent="0.3">
      <c r="A462" t="s">
        <v>16911</v>
      </c>
      <c r="B462" t="s">
        <v>1376</v>
      </c>
      <c r="C462">
        <v>33</v>
      </c>
      <c r="D462">
        <v>87</v>
      </c>
      <c r="E462">
        <v>97</v>
      </c>
      <c r="F462">
        <v>13</v>
      </c>
      <c r="G462">
        <v>8</v>
      </c>
      <c r="H462">
        <v>2</v>
      </c>
      <c r="I462">
        <v>0</v>
      </c>
      <c r="J462">
        <v>3</v>
      </c>
      <c r="K462">
        <v>13</v>
      </c>
      <c r="L462">
        <v>9</v>
      </c>
      <c r="M462">
        <v>3</v>
      </c>
      <c r="N462">
        <v>0</v>
      </c>
      <c r="O462">
        <v>23</v>
      </c>
      <c r="P462">
        <v>7</v>
      </c>
      <c r="Q462">
        <v>0</v>
      </c>
      <c r="R462">
        <v>0</v>
      </c>
      <c r="S462">
        <v>1</v>
      </c>
      <c r="T462">
        <v>1</v>
      </c>
      <c r="U462">
        <v>1</v>
      </c>
      <c r="V462">
        <v>0.14899999999999999</v>
      </c>
      <c r="W462">
        <v>19844</v>
      </c>
    </row>
    <row r="463" spans="1:23" x14ac:dyDescent="0.3">
      <c r="A463" t="s">
        <v>13038</v>
      </c>
      <c r="B463" t="s">
        <v>1416</v>
      </c>
      <c r="C463">
        <v>23</v>
      </c>
      <c r="D463">
        <v>67</v>
      </c>
      <c r="E463">
        <v>69</v>
      </c>
      <c r="F463">
        <v>10</v>
      </c>
      <c r="G463">
        <v>7</v>
      </c>
      <c r="H463">
        <v>2</v>
      </c>
      <c r="I463">
        <v>0</v>
      </c>
      <c r="J463">
        <v>1</v>
      </c>
      <c r="K463">
        <v>8</v>
      </c>
      <c r="L463">
        <v>1</v>
      </c>
      <c r="M463">
        <v>2</v>
      </c>
      <c r="N463">
        <v>0</v>
      </c>
      <c r="O463">
        <v>13</v>
      </c>
      <c r="P463">
        <v>0</v>
      </c>
      <c r="Q463">
        <v>0</v>
      </c>
      <c r="R463">
        <v>0</v>
      </c>
      <c r="S463">
        <v>0</v>
      </c>
      <c r="T463">
        <v>1</v>
      </c>
      <c r="U463">
        <v>0</v>
      </c>
      <c r="V463">
        <v>0.14899999999999999</v>
      </c>
      <c r="W463">
        <v>17642</v>
      </c>
    </row>
    <row r="464" spans="1:23" x14ac:dyDescent="0.3">
      <c r="A464" t="s">
        <v>14327</v>
      </c>
      <c r="B464" t="s">
        <v>22144</v>
      </c>
      <c r="C464">
        <v>37</v>
      </c>
      <c r="D464">
        <v>74</v>
      </c>
      <c r="E464">
        <v>89</v>
      </c>
      <c r="F464">
        <v>11</v>
      </c>
      <c r="G464">
        <v>8</v>
      </c>
      <c r="H464">
        <v>3</v>
      </c>
      <c r="I464">
        <v>0</v>
      </c>
      <c r="J464">
        <v>0</v>
      </c>
      <c r="K464">
        <v>10</v>
      </c>
      <c r="L464">
        <v>4</v>
      </c>
      <c r="M464">
        <v>14</v>
      </c>
      <c r="N464">
        <v>0</v>
      </c>
      <c r="O464">
        <v>22</v>
      </c>
      <c r="P464">
        <v>1</v>
      </c>
      <c r="Q464">
        <v>0</v>
      </c>
      <c r="R464">
        <v>0</v>
      </c>
      <c r="S464">
        <v>2</v>
      </c>
      <c r="T464">
        <v>1</v>
      </c>
      <c r="U464">
        <v>0</v>
      </c>
      <c r="V464">
        <v>0.14899999999999999</v>
      </c>
      <c r="W464">
        <v>14738</v>
      </c>
    </row>
    <row r="465" spans="1:23" x14ac:dyDescent="0.3">
      <c r="A465" t="s">
        <v>6330</v>
      </c>
      <c r="B465" t="s">
        <v>1481</v>
      </c>
      <c r="C465">
        <v>11</v>
      </c>
      <c r="D465">
        <v>27</v>
      </c>
      <c r="E465">
        <v>31</v>
      </c>
      <c r="F465">
        <v>4</v>
      </c>
      <c r="G465">
        <v>1</v>
      </c>
      <c r="H465">
        <v>2</v>
      </c>
      <c r="I465">
        <v>0</v>
      </c>
      <c r="J465">
        <v>1</v>
      </c>
      <c r="K465">
        <v>3</v>
      </c>
      <c r="L465">
        <v>5</v>
      </c>
      <c r="M465">
        <v>4</v>
      </c>
      <c r="N465">
        <v>0</v>
      </c>
      <c r="O465">
        <v>15</v>
      </c>
      <c r="P465">
        <v>0</v>
      </c>
      <c r="Q465">
        <v>0</v>
      </c>
      <c r="R465">
        <v>0</v>
      </c>
      <c r="S465">
        <v>0</v>
      </c>
      <c r="T465">
        <v>1</v>
      </c>
      <c r="U465">
        <v>0</v>
      </c>
      <c r="V465">
        <v>0.14799999999999999</v>
      </c>
      <c r="W465">
        <v>5667</v>
      </c>
    </row>
    <row r="466" spans="1:23" x14ac:dyDescent="0.3">
      <c r="A466" t="s">
        <v>10111</v>
      </c>
      <c r="B466" t="s">
        <v>1372</v>
      </c>
      <c r="C466">
        <v>49</v>
      </c>
      <c r="D466">
        <v>156</v>
      </c>
      <c r="E466">
        <v>178</v>
      </c>
      <c r="F466">
        <v>23</v>
      </c>
      <c r="G466">
        <v>9</v>
      </c>
      <c r="H466">
        <v>4</v>
      </c>
      <c r="I466">
        <v>0</v>
      </c>
      <c r="J466">
        <v>10</v>
      </c>
      <c r="K466">
        <v>19</v>
      </c>
      <c r="L466">
        <v>24</v>
      </c>
      <c r="M466">
        <v>18</v>
      </c>
      <c r="N466">
        <v>0</v>
      </c>
      <c r="O466">
        <v>64</v>
      </c>
      <c r="P466">
        <v>4</v>
      </c>
      <c r="Q466">
        <v>0</v>
      </c>
      <c r="R466">
        <v>0</v>
      </c>
      <c r="S466">
        <v>6</v>
      </c>
      <c r="T466">
        <v>0</v>
      </c>
      <c r="U466">
        <v>0</v>
      </c>
      <c r="V466">
        <v>0.14699999999999999</v>
      </c>
      <c r="W466">
        <v>11442</v>
      </c>
    </row>
    <row r="467" spans="1:23" x14ac:dyDescent="0.3">
      <c r="A467" t="s">
        <v>3403</v>
      </c>
      <c r="B467" t="s">
        <v>20563</v>
      </c>
      <c r="C467">
        <v>28</v>
      </c>
      <c r="D467">
        <v>75</v>
      </c>
      <c r="E467">
        <v>84</v>
      </c>
      <c r="F467">
        <v>11</v>
      </c>
      <c r="G467">
        <v>3</v>
      </c>
      <c r="H467">
        <v>4</v>
      </c>
      <c r="I467">
        <v>0</v>
      </c>
      <c r="J467">
        <v>4</v>
      </c>
      <c r="K467">
        <v>8</v>
      </c>
      <c r="L467">
        <v>10</v>
      </c>
      <c r="M467">
        <v>6</v>
      </c>
      <c r="N467">
        <v>0</v>
      </c>
      <c r="O467">
        <v>37</v>
      </c>
      <c r="P467">
        <v>3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0.14699999999999999</v>
      </c>
      <c r="W467">
        <v>13265</v>
      </c>
    </row>
    <row r="468" spans="1:23" x14ac:dyDescent="0.3">
      <c r="A468" t="s">
        <v>54</v>
      </c>
      <c r="B468" t="s">
        <v>1430</v>
      </c>
      <c r="C468">
        <v>15</v>
      </c>
      <c r="D468">
        <v>55</v>
      </c>
      <c r="E468">
        <v>63</v>
      </c>
      <c r="F468">
        <v>8</v>
      </c>
      <c r="G468">
        <v>3</v>
      </c>
      <c r="H468">
        <v>4</v>
      </c>
      <c r="I468">
        <v>0</v>
      </c>
      <c r="J468">
        <v>1</v>
      </c>
      <c r="K468">
        <v>6</v>
      </c>
      <c r="L468">
        <v>7</v>
      </c>
      <c r="M468">
        <v>7</v>
      </c>
      <c r="N468">
        <v>0</v>
      </c>
      <c r="O468">
        <v>24</v>
      </c>
      <c r="P468">
        <v>0</v>
      </c>
      <c r="Q468">
        <v>1</v>
      </c>
      <c r="R468">
        <v>0</v>
      </c>
      <c r="S468">
        <v>1</v>
      </c>
      <c r="T468">
        <v>2</v>
      </c>
      <c r="U468">
        <v>0</v>
      </c>
      <c r="V468">
        <v>0.14499999999999999</v>
      </c>
      <c r="W468">
        <v>10322</v>
      </c>
    </row>
    <row r="469" spans="1:23" x14ac:dyDescent="0.3">
      <c r="A469" t="s">
        <v>8633</v>
      </c>
      <c r="B469" t="s">
        <v>22144</v>
      </c>
      <c r="C469">
        <v>35</v>
      </c>
      <c r="D469">
        <v>69</v>
      </c>
      <c r="E469">
        <v>83</v>
      </c>
      <c r="F469">
        <v>10</v>
      </c>
      <c r="G469">
        <v>6</v>
      </c>
      <c r="H469">
        <v>1</v>
      </c>
      <c r="I469">
        <v>0</v>
      </c>
      <c r="J469">
        <v>3</v>
      </c>
      <c r="K469">
        <v>7</v>
      </c>
      <c r="L469">
        <v>6</v>
      </c>
      <c r="M469">
        <v>6</v>
      </c>
      <c r="N469">
        <v>0</v>
      </c>
      <c r="O469">
        <v>23</v>
      </c>
      <c r="P469">
        <v>2</v>
      </c>
      <c r="Q469">
        <v>1</v>
      </c>
      <c r="R469">
        <v>5</v>
      </c>
      <c r="S469">
        <v>3</v>
      </c>
      <c r="T469">
        <v>1</v>
      </c>
      <c r="U469">
        <v>1</v>
      </c>
      <c r="V469">
        <v>0.14499999999999999</v>
      </c>
      <c r="W469">
        <v>12976</v>
      </c>
    </row>
    <row r="470" spans="1:23" x14ac:dyDescent="0.3">
      <c r="A470" t="s">
        <v>14989</v>
      </c>
      <c r="B470" t="s">
        <v>1405</v>
      </c>
      <c r="C470">
        <v>10</v>
      </c>
      <c r="D470">
        <v>21</v>
      </c>
      <c r="E470">
        <v>23</v>
      </c>
      <c r="F470">
        <v>3</v>
      </c>
      <c r="G470">
        <v>1</v>
      </c>
      <c r="H470">
        <v>0</v>
      </c>
      <c r="I470">
        <v>1</v>
      </c>
      <c r="J470">
        <v>1</v>
      </c>
      <c r="K470">
        <v>2</v>
      </c>
      <c r="L470">
        <v>1</v>
      </c>
      <c r="M470">
        <v>2</v>
      </c>
      <c r="N470">
        <v>0</v>
      </c>
      <c r="O470">
        <v>4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0.14299999999999999</v>
      </c>
      <c r="W470">
        <v>16417</v>
      </c>
    </row>
    <row r="471" spans="1:23" x14ac:dyDescent="0.3">
      <c r="A471" t="s">
        <v>15008</v>
      </c>
      <c r="B471" t="s">
        <v>1470</v>
      </c>
      <c r="C471">
        <v>8</v>
      </c>
      <c r="D471">
        <v>21</v>
      </c>
      <c r="E471">
        <v>25</v>
      </c>
      <c r="F471">
        <v>3</v>
      </c>
      <c r="G471">
        <v>2</v>
      </c>
      <c r="H471">
        <v>0</v>
      </c>
      <c r="I471">
        <v>0</v>
      </c>
      <c r="J471">
        <v>1</v>
      </c>
      <c r="K471">
        <v>3</v>
      </c>
      <c r="L471">
        <v>1</v>
      </c>
      <c r="M471">
        <v>4</v>
      </c>
      <c r="N471">
        <v>0</v>
      </c>
      <c r="O471">
        <v>8</v>
      </c>
      <c r="P471">
        <v>0</v>
      </c>
      <c r="Q471">
        <v>0</v>
      </c>
      <c r="R471">
        <v>0</v>
      </c>
      <c r="S471">
        <v>1</v>
      </c>
      <c r="T471">
        <v>0</v>
      </c>
      <c r="U471">
        <v>0</v>
      </c>
      <c r="V471">
        <v>0.14299999999999999</v>
      </c>
      <c r="W471">
        <v>19318</v>
      </c>
    </row>
    <row r="472" spans="1:23" x14ac:dyDescent="0.3">
      <c r="A472" t="s">
        <v>121</v>
      </c>
      <c r="B472" t="s">
        <v>1402</v>
      </c>
      <c r="C472">
        <v>25</v>
      </c>
      <c r="D472">
        <v>66</v>
      </c>
      <c r="E472">
        <v>81</v>
      </c>
      <c r="F472">
        <v>9</v>
      </c>
      <c r="G472">
        <v>6</v>
      </c>
      <c r="H472">
        <v>1</v>
      </c>
      <c r="I472">
        <v>0</v>
      </c>
      <c r="J472">
        <v>2</v>
      </c>
      <c r="K472">
        <v>4</v>
      </c>
      <c r="L472">
        <v>4</v>
      </c>
      <c r="M472">
        <v>14</v>
      </c>
      <c r="N472">
        <v>0</v>
      </c>
      <c r="O472">
        <v>21</v>
      </c>
      <c r="P472">
        <v>1</v>
      </c>
      <c r="Q472">
        <v>0</v>
      </c>
      <c r="R472">
        <v>0</v>
      </c>
      <c r="S472">
        <v>2</v>
      </c>
      <c r="T472">
        <v>0</v>
      </c>
      <c r="U472">
        <v>0</v>
      </c>
      <c r="V472">
        <v>0.13600000000000001</v>
      </c>
      <c r="W472">
        <v>5273</v>
      </c>
    </row>
    <row r="473" spans="1:23" x14ac:dyDescent="0.3">
      <c r="A473" t="s">
        <v>15998</v>
      </c>
      <c r="B473" t="s">
        <v>1398</v>
      </c>
      <c r="C473">
        <v>12</v>
      </c>
      <c r="D473">
        <v>22</v>
      </c>
      <c r="E473">
        <v>23</v>
      </c>
      <c r="F473">
        <v>3</v>
      </c>
      <c r="G473">
        <v>2</v>
      </c>
      <c r="H473">
        <v>1</v>
      </c>
      <c r="I473">
        <v>0</v>
      </c>
      <c r="J473">
        <v>0</v>
      </c>
      <c r="K473">
        <v>0</v>
      </c>
      <c r="L473">
        <v>3</v>
      </c>
      <c r="M473">
        <v>0</v>
      </c>
      <c r="N473">
        <v>0</v>
      </c>
      <c r="O473">
        <v>7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0.13600000000000001</v>
      </c>
      <c r="W473">
        <v>18063</v>
      </c>
    </row>
    <row r="474" spans="1:23" x14ac:dyDescent="0.3">
      <c r="A474" t="s">
        <v>14022</v>
      </c>
      <c r="B474" t="s">
        <v>1372</v>
      </c>
      <c r="C474">
        <v>29</v>
      </c>
      <c r="D474">
        <v>74</v>
      </c>
      <c r="E474">
        <v>84</v>
      </c>
      <c r="F474">
        <v>10</v>
      </c>
      <c r="G474">
        <v>4</v>
      </c>
      <c r="H474">
        <v>4</v>
      </c>
      <c r="I474">
        <v>0</v>
      </c>
      <c r="J474">
        <v>2</v>
      </c>
      <c r="K474">
        <v>5</v>
      </c>
      <c r="L474">
        <v>11</v>
      </c>
      <c r="M474">
        <v>7</v>
      </c>
      <c r="N474">
        <v>0</v>
      </c>
      <c r="O474">
        <v>16</v>
      </c>
      <c r="P474">
        <v>2</v>
      </c>
      <c r="Q474">
        <v>1</v>
      </c>
      <c r="R474">
        <v>0</v>
      </c>
      <c r="S474">
        <v>4</v>
      </c>
      <c r="T474">
        <v>0</v>
      </c>
      <c r="U474">
        <v>0</v>
      </c>
      <c r="V474">
        <v>0.13500000000000001</v>
      </c>
      <c r="W474">
        <v>15585</v>
      </c>
    </row>
    <row r="475" spans="1:23" x14ac:dyDescent="0.3">
      <c r="A475" t="s">
        <v>11689</v>
      </c>
      <c r="B475" t="s">
        <v>1392</v>
      </c>
      <c r="C475">
        <v>14</v>
      </c>
      <c r="D475">
        <v>45</v>
      </c>
      <c r="E475">
        <v>47</v>
      </c>
      <c r="F475">
        <v>6</v>
      </c>
      <c r="G475">
        <v>4</v>
      </c>
      <c r="H475">
        <v>2</v>
      </c>
      <c r="I475">
        <v>0</v>
      </c>
      <c r="J475">
        <v>0</v>
      </c>
      <c r="K475">
        <v>2</v>
      </c>
      <c r="L475">
        <v>3</v>
      </c>
      <c r="M475">
        <v>2</v>
      </c>
      <c r="N475">
        <v>0</v>
      </c>
      <c r="O475">
        <v>13</v>
      </c>
      <c r="P475">
        <v>0</v>
      </c>
      <c r="Q475">
        <v>0</v>
      </c>
      <c r="R475">
        <v>0</v>
      </c>
      <c r="S475">
        <v>1</v>
      </c>
      <c r="T475">
        <v>2</v>
      </c>
      <c r="U475">
        <v>0</v>
      </c>
      <c r="V475">
        <v>0.13300000000000001</v>
      </c>
      <c r="W475">
        <v>13608</v>
      </c>
    </row>
    <row r="476" spans="1:23" x14ac:dyDescent="0.3">
      <c r="A476" t="s">
        <v>8458</v>
      </c>
      <c r="B476" t="s">
        <v>1446</v>
      </c>
      <c r="C476">
        <v>11</v>
      </c>
      <c r="D476">
        <v>23</v>
      </c>
      <c r="E476">
        <v>24</v>
      </c>
      <c r="F476">
        <v>3</v>
      </c>
      <c r="G476">
        <v>2</v>
      </c>
      <c r="H476">
        <v>1</v>
      </c>
      <c r="I476">
        <v>0</v>
      </c>
      <c r="J476">
        <v>0</v>
      </c>
      <c r="K476">
        <v>3</v>
      </c>
      <c r="L476">
        <v>2</v>
      </c>
      <c r="M476">
        <v>1</v>
      </c>
      <c r="N476">
        <v>0</v>
      </c>
      <c r="O476">
        <v>3</v>
      </c>
      <c r="P476">
        <v>0</v>
      </c>
      <c r="Q476">
        <v>0</v>
      </c>
      <c r="R476">
        <v>0</v>
      </c>
      <c r="S476">
        <v>1</v>
      </c>
      <c r="T476">
        <v>1</v>
      </c>
      <c r="U476">
        <v>0</v>
      </c>
      <c r="V476">
        <v>0.13</v>
      </c>
      <c r="W476">
        <v>11145</v>
      </c>
    </row>
    <row r="477" spans="1:23" x14ac:dyDescent="0.3">
      <c r="A477" t="s">
        <v>16959</v>
      </c>
      <c r="B477" t="s">
        <v>22144</v>
      </c>
      <c r="C477">
        <v>26</v>
      </c>
      <c r="D477">
        <v>70</v>
      </c>
      <c r="E477">
        <v>79</v>
      </c>
      <c r="F477">
        <v>9</v>
      </c>
      <c r="G477">
        <v>4</v>
      </c>
      <c r="H477">
        <v>3</v>
      </c>
      <c r="I477">
        <v>0</v>
      </c>
      <c r="J477">
        <v>2</v>
      </c>
      <c r="K477">
        <v>9</v>
      </c>
      <c r="L477">
        <v>6</v>
      </c>
      <c r="M477">
        <v>7</v>
      </c>
      <c r="N477">
        <v>0</v>
      </c>
      <c r="O477">
        <v>24</v>
      </c>
      <c r="P477">
        <v>2</v>
      </c>
      <c r="Q477">
        <v>0</v>
      </c>
      <c r="R477">
        <v>0</v>
      </c>
      <c r="S477">
        <v>0</v>
      </c>
      <c r="T477">
        <v>1</v>
      </c>
      <c r="U477">
        <v>0</v>
      </c>
      <c r="V477">
        <v>0.129</v>
      </c>
      <c r="W477">
        <v>15170</v>
      </c>
    </row>
    <row r="478" spans="1:23" x14ac:dyDescent="0.3">
      <c r="A478" t="s">
        <v>17178</v>
      </c>
      <c r="B478" t="s">
        <v>1392</v>
      </c>
      <c r="C478">
        <v>18</v>
      </c>
      <c r="D478">
        <v>39</v>
      </c>
      <c r="E478">
        <v>44</v>
      </c>
      <c r="F478">
        <v>5</v>
      </c>
      <c r="G478">
        <v>5</v>
      </c>
      <c r="H478">
        <v>0</v>
      </c>
      <c r="I478">
        <v>0</v>
      </c>
      <c r="J478">
        <v>0</v>
      </c>
      <c r="K478">
        <v>2</v>
      </c>
      <c r="L478">
        <v>2</v>
      </c>
      <c r="M478">
        <v>4</v>
      </c>
      <c r="N478">
        <v>0</v>
      </c>
      <c r="O478">
        <v>20</v>
      </c>
      <c r="P478">
        <v>0</v>
      </c>
      <c r="Q478">
        <v>0</v>
      </c>
      <c r="R478">
        <v>1</v>
      </c>
      <c r="S478">
        <v>1</v>
      </c>
      <c r="T478">
        <v>0</v>
      </c>
      <c r="U478">
        <v>0</v>
      </c>
      <c r="V478">
        <v>0.128</v>
      </c>
      <c r="W478">
        <v>15535</v>
      </c>
    </row>
    <row r="479" spans="1:23" x14ac:dyDescent="0.3">
      <c r="A479" t="s">
        <v>14995</v>
      </c>
      <c r="B479" t="s">
        <v>1402</v>
      </c>
      <c r="C479">
        <v>36</v>
      </c>
      <c r="D479">
        <v>86</v>
      </c>
      <c r="E479">
        <v>93</v>
      </c>
      <c r="F479">
        <v>11</v>
      </c>
      <c r="G479">
        <v>9</v>
      </c>
      <c r="H479">
        <v>1</v>
      </c>
      <c r="I479">
        <v>0</v>
      </c>
      <c r="J479">
        <v>1</v>
      </c>
      <c r="K479">
        <v>6</v>
      </c>
      <c r="L479">
        <v>6</v>
      </c>
      <c r="M479">
        <v>5</v>
      </c>
      <c r="N479">
        <v>0</v>
      </c>
      <c r="O479">
        <v>27</v>
      </c>
      <c r="P479">
        <v>0</v>
      </c>
      <c r="Q479">
        <v>1</v>
      </c>
      <c r="R479">
        <v>1</v>
      </c>
      <c r="S479">
        <v>0</v>
      </c>
      <c r="T479">
        <v>3</v>
      </c>
      <c r="U479">
        <v>0</v>
      </c>
      <c r="V479">
        <v>0.128</v>
      </c>
      <c r="W479">
        <v>16375</v>
      </c>
    </row>
    <row r="480" spans="1:23" x14ac:dyDescent="0.3">
      <c r="A480" t="s">
        <v>300</v>
      </c>
      <c r="B480" t="s">
        <v>22144</v>
      </c>
      <c r="C480">
        <v>31</v>
      </c>
      <c r="D480">
        <v>32</v>
      </c>
      <c r="E480">
        <v>36</v>
      </c>
      <c r="F480">
        <v>4</v>
      </c>
      <c r="G480">
        <v>3</v>
      </c>
      <c r="H480">
        <v>0</v>
      </c>
      <c r="I480">
        <v>0</v>
      </c>
      <c r="J480">
        <v>1</v>
      </c>
      <c r="K480">
        <v>10</v>
      </c>
      <c r="L480">
        <v>2</v>
      </c>
      <c r="M480">
        <v>2</v>
      </c>
      <c r="N480">
        <v>0</v>
      </c>
      <c r="O480">
        <v>7</v>
      </c>
      <c r="P480">
        <v>0</v>
      </c>
      <c r="Q480">
        <v>1</v>
      </c>
      <c r="R480">
        <v>1</v>
      </c>
      <c r="S480">
        <v>0</v>
      </c>
      <c r="T480">
        <v>6</v>
      </c>
      <c r="U480">
        <v>2</v>
      </c>
      <c r="V480">
        <v>0.125</v>
      </c>
      <c r="W480">
        <v>10199</v>
      </c>
    </row>
    <row r="481" spans="1:23" x14ac:dyDescent="0.3">
      <c r="A481" t="s">
        <v>591</v>
      </c>
      <c r="B481" t="s">
        <v>1437</v>
      </c>
      <c r="C481">
        <v>9</v>
      </c>
      <c r="D481">
        <v>25</v>
      </c>
      <c r="E481">
        <v>28</v>
      </c>
      <c r="F481">
        <v>3</v>
      </c>
      <c r="G481">
        <v>1</v>
      </c>
      <c r="H481">
        <v>1</v>
      </c>
      <c r="I481">
        <v>0</v>
      </c>
      <c r="J481">
        <v>1</v>
      </c>
      <c r="K481">
        <v>3</v>
      </c>
      <c r="L481">
        <v>2</v>
      </c>
      <c r="M481">
        <v>3</v>
      </c>
      <c r="N481">
        <v>0</v>
      </c>
      <c r="O481">
        <v>8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0.12</v>
      </c>
      <c r="W481">
        <v>9205</v>
      </c>
    </row>
    <row r="482" spans="1:23" x14ac:dyDescent="0.3">
      <c r="A482" t="s">
        <v>297</v>
      </c>
      <c r="B482" t="s">
        <v>1413</v>
      </c>
      <c r="C482">
        <v>13</v>
      </c>
      <c r="D482">
        <v>34</v>
      </c>
      <c r="E482">
        <v>38</v>
      </c>
      <c r="F482">
        <v>4</v>
      </c>
      <c r="G482">
        <v>2</v>
      </c>
      <c r="H482">
        <v>1</v>
      </c>
      <c r="I482">
        <v>0</v>
      </c>
      <c r="J482">
        <v>1</v>
      </c>
      <c r="K482">
        <v>2</v>
      </c>
      <c r="L482">
        <v>2</v>
      </c>
      <c r="M482">
        <v>4</v>
      </c>
      <c r="N482">
        <v>0</v>
      </c>
      <c r="O482">
        <v>12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0.11799999999999999</v>
      </c>
      <c r="W482">
        <v>7185</v>
      </c>
    </row>
    <row r="483" spans="1:23" x14ac:dyDescent="0.3">
      <c r="A483" t="s">
        <v>14300</v>
      </c>
      <c r="B483" t="s">
        <v>1405</v>
      </c>
      <c r="C483">
        <v>18</v>
      </c>
      <c r="D483">
        <v>51</v>
      </c>
      <c r="E483">
        <v>55</v>
      </c>
      <c r="F483">
        <v>6</v>
      </c>
      <c r="G483">
        <v>1</v>
      </c>
      <c r="H483">
        <v>2</v>
      </c>
      <c r="I483">
        <v>0</v>
      </c>
      <c r="J483">
        <v>3</v>
      </c>
      <c r="K483">
        <v>8</v>
      </c>
      <c r="L483">
        <v>8</v>
      </c>
      <c r="M483">
        <v>3</v>
      </c>
      <c r="N483">
        <v>0</v>
      </c>
      <c r="O483">
        <v>20</v>
      </c>
      <c r="P483">
        <v>1</v>
      </c>
      <c r="Q483">
        <v>0</v>
      </c>
      <c r="R483">
        <v>0</v>
      </c>
      <c r="S483">
        <v>2</v>
      </c>
      <c r="T483">
        <v>0</v>
      </c>
      <c r="U483">
        <v>0</v>
      </c>
      <c r="V483">
        <v>0.11799999999999999</v>
      </c>
      <c r="W483">
        <v>17062</v>
      </c>
    </row>
    <row r="484" spans="1:23" x14ac:dyDescent="0.3">
      <c r="A484" t="s">
        <v>505</v>
      </c>
      <c r="B484" t="s">
        <v>1449</v>
      </c>
      <c r="C484">
        <v>16</v>
      </c>
      <c r="D484">
        <v>52</v>
      </c>
      <c r="E484">
        <v>55</v>
      </c>
      <c r="F484">
        <v>6</v>
      </c>
      <c r="G484">
        <v>3</v>
      </c>
      <c r="H484">
        <v>3</v>
      </c>
      <c r="I484">
        <v>0</v>
      </c>
      <c r="J484">
        <v>0</v>
      </c>
      <c r="K484">
        <v>3</v>
      </c>
      <c r="L484">
        <v>1</v>
      </c>
      <c r="M484">
        <v>3</v>
      </c>
      <c r="N484">
        <v>0</v>
      </c>
      <c r="O484">
        <v>17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0.115</v>
      </c>
      <c r="W484">
        <v>9272</v>
      </c>
    </row>
    <row r="485" spans="1:23" x14ac:dyDescent="0.3">
      <c r="A485" t="s">
        <v>15002</v>
      </c>
      <c r="B485" t="s">
        <v>1395</v>
      </c>
      <c r="C485">
        <v>18</v>
      </c>
      <c r="D485">
        <v>36</v>
      </c>
      <c r="E485">
        <v>40</v>
      </c>
      <c r="F485">
        <v>4</v>
      </c>
      <c r="G485">
        <v>1</v>
      </c>
      <c r="H485">
        <v>2</v>
      </c>
      <c r="I485">
        <v>0</v>
      </c>
      <c r="J485">
        <v>1</v>
      </c>
      <c r="K485">
        <v>5</v>
      </c>
      <c r="L485">
        <v>2</v>
      </c>
      <c r="M485">
        <v>4</v>
      </c>
      <c r="N485">
        <v>0</v>
      </c>
      <c r="O485">
        <v>13</v>
      </c>
      <c r="P485">
        <v>0</v>
      </c>
      <c r="Q485">
        <v>0</v>
      </c>
      <c r="R485">
        <v>0</v>
      </c>
      <c r="S485">
        <v>1</v>
      </c>
      <c r="T485">
        <v>0</v>
      </c>
      <c r="U485">
        <v>0</v>
      </c>
      <c r="V485">
        <v>0.111</v>
      </c>
      <c r="W485">
        <v>16939</v>
      </c>
    </row>
    <row r="486" spans="1:23" x14ac:dyDescent="0.3">
      <c r="A486" t="s">
        <v>11606</v>
      </c>
      <c r="B486" t="s">
        <v>1389</v>
      </c>
      <c r="C486">
        <v>14</v>
      </c>
      <c r="D486">
        <v>39</v>
      </c>
      <c r="E486">
        <v>52</v>
      </c>
      <c r="F486">
        <v>4</v>
      </c>
      <c r="G486">
        <v>3</v>
      </c>
      <c r="H486">
        <v>1</v>
      </c>
      <c r="I486">
        <v>0</v>
      </c>
      <c r="J486">
        <v>0</v>
      </c>
      <c r="K486">
        <v>4</v>
      </c>
      <c r="L486">
        <v>1</v>
      </c>
      <c r="M486">
        <v>11</v>
      </c>
      <c r="N486">
        <v>0</v>
      </c>
      <c r="O486">
        <v>17</v>
      </c>
      <c r="P486">
        <v>1</v>
      </c>
      <c r="Q486">
        <v>0</v>
      </c>
      <c r="R486">
        <v>1</v>
      </c>
      <c r="S486">
        <v>1</v>
      </c>
      <c r="T486">
        <v>1</v>
      </c>
      <c r="U486">
        <v>2</v>
      </c>
      <c r="V486">
        <v>0.10299999999999999</v>
      </c>
      <c r="W486">
        <v>17901</v>
      </c>
    </row>
    <row r="487" spans="1:23" x14ac:dyDescent="0.3">
      <c r="A487" t="s">
        <v>17187</v>
      </c>
      <c r="B487" t="s">
        <v>1430</v>
      </c>
      <c r="C487">
        <v>7</v>
      </c>
      <c r="D487">
        <v>20</v>
      </c>
      <c r="E487">
        <v>21</v>
      </c>
      <c r="F487">
        <v>2</v>
      </c>
      <c r="G487">
        <v>1</v>
      </c>
      <c r="H487">
        <v>1</v>
      </c>
      <c r="I487">
        <v>0</v>
      </c>
      <c r="J487">
        <v>0</v>
      </c>
      <c r="K487">
        <v>1</v>
      </c>
      <c r="L487">
        <v>0</v>
      </c>
      <c r="M487">
        <v>1</v>
      </c>
      <c r="N487">
        <v>0</v>
      </c>
      <c r="O487">
        <v>9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0.1</v>
      </c>
      <c r="W487">
        <v>21794</v>
      </c>
    </row>
    <row r="488" spans="1:23" x14ac:dyDescent="0.3">
      <c r="A488" t="s">
        <v>464</v>
      </c>
      <c r="B488" t="s">
        <v>20607</v>
      </c>
      <c r="C488">
        <v>17</v>
      </c>
      <c r="D488">
        <v>52</v>
      </c>
      <c r="E488">
        <v>56</v>
      </c>
      <c r="F488">
        <v>5</v>
      </c>
      <c r="G488">
        <v>2</v>
      </c>
      <c r="H488">
        <v>0</v>
      </c>
      <c r="I488">
        <v>1</v>
      </c>
      <c r="J488">
        <v>2</v>
      </c>
      <c r="K488">
        <v>4</v>
      </c>
      <c r="L488">
        <v>6</v>
      </c>
      <c r="M488">
        <v>3</v>
      </c>
      <c r="N488">
        <v>0</v>
      </c>
      <c r="O488">
        <v>15</v>
      </c>
      <c r="P488">
        <v>1</v>
      </c>
      <c r="Q488">
        <v>0</v>
      </c>
      <c r="R488">
        <v>0</v>
      </c>
      <c r="S488">
        <v>3</v>
      </c>
      <c r="T488">
        <v>0</v>
      </c>
      <c r="U488">
        <v>0</v>
      </c>
      <c r="V488">
        <v>9.6000000000000002E-2</v>
      </c>
      <c r="W488">
        <v>8252</v>
      </c>
    </row>
    <row r="489" spans="1:23" x14ac:dyDescent="0.3">
      <c r="A489" t="s">
        <v>11685</v>
      </c>
      <c r="B489" t="s">
        <v>1526</v>
      </c>
      <c r="C489">
        <v>7</v>
      </c>
      <c r="D489">
        <v>21</v>
      </c>
      <c r="E489">
        <v>21</v>
      </c>
      <c r="F489">
        <v>2</v>
      </c>
      <c r="G489">
        <v>1</v>
      </c>
      <c r="H489">
        <v>1</v>
      </c>
      <c r="I489">
        <v>0</v>
      </c>
      <c r="J489">
        <v>0</v>
      </c>
      <c r="K489">
        <v>1</v>
      </c>
      <c r="L489">
        <v>2</v>
      </c>
      <c r="M489">
        <v>0</v>
      </c>
      <c r="N489">
        <v>0</v>
      </c>
      <c r="O489">
        <v>6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9.5000000000000001E-2</v>
      </c>
      <c r="W489">
        <v>17907</v>
      </c>
    </row>
    <row r="490" spans="1:23" x14ac:dyDescent="0.3">
      <c r="A490" t="s">
        <v>11527</v>
      </c>
      <c r="B490" t="s">
        <v>20565</v>
      </c>
      <c r="C490">
        <v>17</v>
      </c>
      <c r="D490">
        <v>39</v>
      </c>
      <c r="E490">
        <v>42</v>
      </c>
      <c r="F490">
        <v>3</v>
      </c>
      <c r="G490">
        <v>1</v>
      </c>
      <c r="H490">
        <v>1</v>
      </c>
      <c r="I490">
        <v>0</v>
      </c>
      <c r="J490">
        <v>1</v>
      </c>
      <c r="K490">
        <v>5</v>
      </c>
      <c r="L490">
        <v>2</v>
      </c>
      <c r="M490">
        <v>1</v>
      </c>
      <c r="N490">
        <v>0</v>
      </c>
      <c r="O490">
        <v>9</v>
      </c>
      <c r="P490">
        <v>2</v>
      </c>
      <c r="Q490">
        <v>0</v>
      </c>
      <c r="R490">
        <v>0</v>
      </c>
      <c r="S490">
        <v>1</v>
      </c>
      <c r="T490">
        <v>0</v>
      </c>
      <c r="U490">
        <v>0</v>
      </c>
      <c r="V490">
        <v>7.6999999999999999E-2</v>
      </c>
      <c r="W490">
        <v>16403</v>
      </c>
    </row>
    <row r="491" spans="1:23" x14ac:dyDescent="0.3">
      <c r="A491" t="s">
        <v>11470</v>
      </c>
      <c r="B491" t="s">
        <v>22144</v>
      </c>
      <c r="C491">
        <v>21</v>
      </c>
      <c r="D491">
        <v>27</v>
      </c>
      <c r="E491">
        <v>28</v>
      </c>
      <c r="F491">
        <v>2</v>
      </c>
      <c r="G491">
        <v>2</v>
      </c>
      <c r="H491">
        <v>0</v>
      </c>
      <c r="I491">
        <v>0</v>
      </c>
      <c r="J491">
        <v>0</v>
      </c>
      <c r="K491">
        <v>5</v>
      </c>
      <c r="L491">
        <v>2</v>
      </c>
      <c r="M491">
        <v>0</v>
      </c>
      <c r="N491">
        <v>0</v>
      </c>
      <c r="O491">
        <v>15</v>
      </c>
      <c r="P491">
        <v>1</v>
      </c>
      <c r="Q491">
        <v>0</v>
      </c>
      <c r="R491">
        <v>0</v>
      </c>
      <c r="S491">
        <v>0</v>
      </c>
      <c r="T491">
        <v>1</v>
      </c>
      <c r="U491">
        <v>0</v>
      </c>
      <c r="V491">
        <v>7.3999999999999996E-2</v>
      </c>
      <c r="W491">
        <v>15519</v>
      </c>
    </row>
    <row r="492" spans="1:23" x14ac:dyDescent="0.3">
      <c r="A492" t="s">
        <v>14311</v>
      </c>
      <c r="B492" t="s">
        <v>1426</v>
      </c>
      <c r="C492">
        <v>19</v>
      </c>
      <c r="D492">
        <v>41</v>
      </c>
      <c r="E492">
        <v>45</v>
      </c>
      <c r="F492">
        <v>3</v>
      </c>
      <c r="G492">
        <v>2</v>
      </c>
      <c r="H492">
        <v>0</v>
      </c>
      <c r="I492">
        <v>0</v>
      </c>
      <c r="J492">
        <v>1</v>
      </c>
      <c r="K492">
        <v>2</v>
      </c>
      <c r="L492">
        <v>1</v>
      </c>
      <c r="M492">
        <v>0</v>
      </c>
      <c r="N492">
        <v>0</v>
      </c>
      <c r="O492">
        <v>11</v>
      </c>
      <c r="P492">
        <v>0</v>
      </c>
      <c r="Q492">
        <v>0</v>
      </c>
      <c r="R492">
        <v>4</v>
      </c>
      <c r="S492">
        <v>1</v>
      </c>
      <c r="T492">
        <v>0</v>
      </c>
      <c r="U492">
        <v>0</v>
      </c>
      <c r="V492">
        <v>7.2999999999999995E-2</v>
      </c>
      <c r="W492">
        <v>15674</v>
      </c>
    </row>
    <row r="493" spans="1:23" x14ac:dyDescent="0.3">
      <c r="A493" t="s">
        <v>14681</v>
      </c>
      <c r="B493" t="s">
        <v>1402</v>
      </c>
      <c r="C493">
        <v>7</v>
      </c>
      <c r="D493">
        <v>21</v>
      </c>
      <c r="E493">
        <v>24</v>
      </c>
      <c r="F493">
        <v>1</v>
      </c>
      <c r="G493">
        <v>1</v>
      </c>
      <c r="H493">
        <v>0</v>
      </c>
      <c r="I493">
        <v>0</v>
      </c>
      <c r="J493">
        <v>0</v>
      </c>
      <c r="K493">
        <v>1</v>
      </c>
      <c r="L493">
        <v>2</v>
      </c>
      <c r="M493">
        <v>2</v>
      </c>
      <c r="N493">
        <v>0</v>
      </c>
      <c r="O493">
        <v>9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0</v>
      </c>
      <c r="V493">
        <v>4.8000000000000001E-2</v>
      </c>
      <c r="W493">
        <v>12384</v>
      </c>
    </row>
    <row r="494" spans="1:23" x14ac:dyDescent="0.3">
      <c r="A494" t="s">
        <v>15001</v>
      </c>
      <c r="B494" t="s">
        <v>1413</v>
      </c>
      <c r="C494">
        <v>10</v>
      </c>
      <c r="D494">
        <v>25</v>
      </c>
      <c r="E494">
        <v>29</v>
      </c>
      <c r="F494">
        <v>1</v>
      </c>
      <c r="G494">
        <v>0</v>
      </c>
      <c r="H494">
        <v>1</v>
      </c>
      <c r="I494">
        <v>0</v>
      </c>
      <c r="J494">
        <v>0</v>
      </c>
      <c r="K494">
        <v>1</v>
      </c>
      <c r="L494">
        <v>2</v>
      </c>
      <c r="M494">
        <v>4</v>
      </c>
      <c r="N494">
        <v>0</v>
      </c>
      <c r="O494">
        <v>11</v>
      </c>
      <c r="P494">
        <v>0</v>
      </c>
      <c r="Q494">
        <v>0</v>
      </c>
      <c r="R494">
        <v>0</v>
      </c>
      <c r="S494">
        <v>1</v>
      </c>
      <c r="T494">
        <v>0</v>
      </c>
      <c r="U494">
        <v>0</v>
      </c>
      <c r="V494">
        <v>0.04</v>
      </c>
      <c r="W494">
        <v>19913</v>
      </c>
    </row>
    <row r="495" spans="1:23" x14ac:dyDescent="0.3">
      <c r="A495" t="s">
        <v>15018</v>
      </c>
      <c r="B495" t="s">
        <v>1531</v>
      </c>
      <c r="C495">
        <v>8</v>
      </c>
      <c r="D495">
        <v>17</v>
      </c>
      <c r="E495">
        <v>20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1</v>
      </c>
      <c r="N495">
        <v>0</v>
      </c>
      <c r="O495">
        <v>7</v>
      </c>
      <c r="P495">
        <v>2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16211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526C7-1F75-4647-8E37-F06DCCF501C6}">
  <dimension ref="A1:Y491"/>
  <sheetViews>
    <sheetView workbookViewId="0">
      <selection activeCell="I9" sqref="I9"/>
    </sheetView>
  </sheetViews>
  <sheetFormatPr defaultRowHeight="14.4" x14ac:dyDescent="0.3"/>
  <sheetData>
    <row r="1" spans="1:25" x14ac:dyDescent="0.3">
      <c r="A1" t="s">
        <v>14289</v>
      </c>
      <c r="B1" t="s">
        <v>11184</v>
      </c>
      <c r="C1" t="s">
        <v>665</v>
      </c>
      <c r="D1" t="s">
        <v>666</v>
      </c>
      <c r="E1" t="s">
        <v>667</v>
      </c>
      <c r="F1" t="s">
        <v>11198</v>
      </c>
      <c r="G1" t="s">
        <v>8239</v>
      </c>
      <c r="H1" t="s">
        <v>22145</v>
      </c>
      <c r="I1" t="s">
        <v>22146</v>
      </c>
      <c r="J1" t="s">
        <v>668</v>
      </c>
      <c r="K1" t="s">
        <v>15435</v>
      </c>
      <c r="L1" t="s">
        <v>22147</v>
      </c>
      <c r="M1" t="s">
        <v>669</v>
      </c>
      <c r="N1" t="s">
        <v>22148</v>
      </c>
      <c r="O1" t="s">
        <v>662</v>
      </c>
      <c r="P1" t="s">
        <v>658</v>
      </c>
      <c r="Q1" t="s">
        <v>670</v>
      </c>
      <c r="R1" t="s">
        <v>659</v>
      </c>
      <c r="S1" t="s">
        <v>656</v>
      </c>
      <c r="T1" t="s">
        <v>22141</v>
      </c>
      <c r="U1" t="s">
        <v>654</v>
      </c>
      <c r="V1" t="s">
        <v>22149</v>
      </c>
      <c r="W1" t="s">
        <v>22150</v>
      </c>
      <c r="X1" t="s">
        <v>655</v>
      </c>
      <c r="Y1" t="s">
        <v>15428</v>
      </c>
    </row>
    <row r="2" spans="1:25" x14ac:dyDescent="0.3">
      <c r="A2" t="s">
        <v>15064</v>
      </c>
      <c r="B2" t="s">
        <v>1460</v>
      </c>
      <c r="C2">
        <v>0</v>
      </c>
      <c r="D2">
        <v>0</v>
      </c>
      <c r="E2">
        <v>0</v>
      </c>
      <c r="F2">
        <v>8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10</v>
      </c>
      <c r="N2">
        <v>40</v>
      </c>
      <c r="O2">
        <v>7</v>
      </c>
      <c r="P2">
        <v>2</v>
      </c>
      <c r="Q2">
        <v>0</v>
      </c>
      <c r="R2">
        <v>0</v>
      </c>
      <c r="S2">
        <v>5</v>
      </c>
      <c r="T2">
        <v>1</v>
      </c>
      <c r="U2">
        <v>0</v>
      </c>
      <c r="V2">
        <v>0</v>
      </c>
      <c r="W2">
        <v>0</v>
      </c>
      <c r="X2">
        <v>10</v>
      </c>
      <c r="Y2">
        <v>19274</v>
      </c>
    </row>
    <row r="3" spans="1:25" x14ac:dyDescent="0.3">
      <c r="A3" t="s">
        <v>17249</v>
      </c>
      <c r="B3" t="s">
        <v>1437</v>
      </c>
      <c r="C3">
        <v>4</v>
      </c>
      <c r="D3">
        <v>1</v>
      </c>
      <c r="E3">
        <v>0.33</v>
      </c>
      <c r="F3">
        <v>22</v>
      </c>
      <c r="G3">
        <v>0</v>
      </c>
      <c r="H3">
        <v>0</v>
      </c>
      <c r="I3">
        <v>0</v>
      </c>
      <c r="J3">
        <v>0</v>
      </c>
      <c r="K3">
        <v>9</v>
      </c>
      <c r="L3">
        <v>0</v>
      </c>
      <c r="M3">
        <v>27</v>
      </c>
      <c r="N3">
        <v>100</v>
      </c>
      <c r="O3">
        <v>8</v>
      </c>
      <c r="P3">
        <v>4</v>
      </c>
      <c r="Q3">
        <v>1</v>
      </c>
      <c r="R3">
        <v>1</v>
      </c>
      <c r="S3">
        <v>9</v>
      </c>
      <c r="T3">
        <v>0</v>
      </c>
      <c r="U3">
        <v>1</v>
      </c>
      <c r="V3">
        <v>3</v>
      </c>
      <c r="W3">
        <v>0</v>
      </c>
      <c r="X3">
        <v>53</v>
      </c>
      <c r="Y3">
        <v>15816</v>
      </c>
    </row>
    <row r="4" spans="1:25" x14ac:dyDescent="0.3">
      <c r="A4" t="s">
        <v>8515</v>
      </c>
      <c r="B4" t="s">
        <v>1386</v>
      </c>
      <c r="C4">
        <v>2</v>
      </c>
      <c r="D4">
        <v>0</v>
      </c>
      <c r="E4">
        <v>0.42</v>
      </c>
      <c r="F4">
        <v>21</v>
      </c>
      <c r="G4">
        <v>0</v>
      </c>
      <c r="H4">
        <v>0</v>
      </c>
      <c r="I4">
        <v>0</v>
      </c>
      <c r="J4">
        <v>0</v>
      </c>
      <c r="K4">
        <v>13</v>
      </c>
      <c r="L4">
        <v>1</v>
      </c>
      <c r="M4">
        <v>21.1</v>
      </c>
      <c r="N4">
        <v>84</v>
      </c>
      <c r="O4">
        <v>8</v>
      </c>
      <c r="P4">
        <v>2</v>
      </c>
      <c r="Q4">
        <v>1</v>
      </c>
      <c r="R4">
        <v>1</v>
      </c>
      <c r="S4">
        <v>12</v>
      </c>
      <c r="T4">
        <v>1</v>
      </c>
      <c r="U4">
        <v>1</v>
      </c>
      <c r="V4">
        <v>0</v>
      </c>
      <c r="W4">
        <v>0</v>
      </c>
      <c r="X4">
        <v>31</v>
      </c>
      <c r="Y4">
        <v>5003</v>
      </c>
    </row>
    <row r="5" spans="1:25" x14ac:dyDescent="0.3">
      <c r="A5" t="s">
        <v>14239</v>
      </c>
      <c r="B5" t="s">
        <v>20607</v>
      </c>
      <c r="C5">
        <v>2</v>
      </c>
      <c r="D5">
        <v>1</v>
      </c>
      <c r="E5">
        <v>0.49</v>
      </c>
      <c r="F5">
        <v>19</v>
      </c>
      <c r="G5">
        <v>0</v>
      </c>
      <c r="H5">
        <v>0</v>
      </c>
      <c r="I5">
        <v>0</v>
      </c>
      <c r="J5">
        <v>0</v>
      </c>
      <c r="K5">
        <v>6</v>
      </c>
      <c r="L5">
        <v>0</v>
      </c>
      <c r="M5">
        <v>18.100000000000001</v>
      </c>
      <c r="N5">
        <v>73</v>
      </c>
      <c r="O5">
        <v>11</v>
      </c>
      <c r="P5">
        <v>6</v>
      </c>
      <c r="Q5">
        <v>1</v>
      </c>
      <c r="R5">
        <v>0</v>
      </c>
      <c r="S5">
        <v>7</v>
      </c>
      <c r="T5">
        <v>1</v>
      </c>
      <c r="U5">
        <v>2</v>
      </c>
      <c r="V5">
        <v>0</v>
      </c>
      <c r="W5">
        <v>1</v>
      </c>
      <c r="X5">
        <v>14</v>
      </c>
      <c r="Y5">
        <v>18282</v>
      </c>
    </row>
    <row r="6" spans="1:25" x14ac:dyDescent="0.3">
      <c r="A6" t="s">
        <v>1331</v>
      </c>
      <c r="B6" t="s">
        <v>20567</v>
      </c>
      <c r="C6">
        <v>1</v>
      </c>
      <c r="D6">
        <v>0</v>
      </c>
      <c r="E6">
        <v>0.52</v>
      </c>
      <c r="F6">
        <v>18</v>
      </c>
      <c r="G6">
        <v>0</v>
      </c>
      <c r="H6">
        <v>0</v>
      </c>
      <c r="I6">
        <v>0</v>
      </c>
      <c r="J6">
        <v>3</v>
      </c>
      <c r="K6">
        <v>5</v>
      </c>
      <c r="L6">
        <v>0</v>
      </c>
      <c r="M6">
        <v>17.100000000000001</v>
      </c>
      <c r="N6">
        <v>65</v>
      </c>
      <c r="O6">
        <v>4</v>
      </c>
      <c r="P6">
        <v>1</v>
      </c>
      <c r="Q6">
        <v>1</v>
      </c>
      <c r="R6">
        <v>0</v>
      </c>
      <c r="S6">
        <v>8</v>
      </c>
      <c r="T6">
        <v>0</v>
      </c>
      <c r="U6">
        <v>1</v>
      </c>
      <c r="V6">
        <v>2</v>
      </c>
      <c r="W6">
        <v>0</v>
      </c>
      <c r="X6">
        <v>19</v>
      </c>
      <c r="Y6">
        <v>13287</v>
      </c>
    </row>
    <row r="7" spans="1:25" x14ac:dyDescent="0.3">
      <c r="A7" t="s">
        <v>17212</v>
      </c>
      <c r="B7" t="s">
        <v>1389</v>
      </c>
      <c r="C7">
        <v>3</v>
      </c>
      <c r="D7">
        <v>0</v>
      </c>
      <c r="E7">
        <v>0.53</v>
      </c>
      <c r="F7">
        <v>3</v>
      </c>
      <c r="G7">
        <v>3</v>
      </c>
      <c r="H7">
        <v>0</v>
      </c>
      <c r="I7">
        <v>0</v>
      </c>
      <c r="J7">
        <v>0</v>
      </c>
      <c r="K7">
        <v>0</v>
      </c>
      <c r="L7">
        <v>0</v>
      </c>
      <c r="M7">
        <v>17</v>
      </c>
      <c r="N7">
        <v>63</v>
      </c>
      <c r="O7">
        <v>6</v>
      </c>
      <c r="P7">
        <v>2</v>
      </c>
      <c r="Q7">
        <v>1</v>
      </c>
      <c r="R7">
        <v>1</v>
      </c>
      <c r="S7">
        <v>9</v>
      </c>
      <c r="T7">
        <v>0</v>
      </c>
      <c r="U7">
        <v>1</v>
      </c>
      <c r="V7">
        <v>1</v>
      </c>
      <c r="W7">
        <v>0</v>
      </c>
      <c r="X7">
        <v>21</v>
      </c>
      <c r="Y7">
        <v>19879</v>
      </c>
    </row>
    <row r="8" spans="1:25" x14ac:dyDescent="0.3">
      <c r="A8" t="s">
        <v>15072</v>
      </c>
      <c r="B8" t="s">
        <v>20563</v>
      </c>
      <c r="C8">
        <v>2</v>
      </c>
      <c r="D8">
        <v>1</v>
      </c>
      <c r="E8">
        <v>0.55000000000000004</v>
      </c>
      <c r="F8">
        <v>19</v>
      </c>
      <c r="G8">
        <v>0</v>
      </c>
      <c r="H8">
        <v>0</v>
      </c>
      <c r="I8">
        <v>0</v>
      </c>
      <c r="J8">
        <v>6</v>
      </c>
      <c r="K8">
        <v>6</v>
      </c>
      <c r="L8">
        <v>0</v>
      </c>
      <c r="M8">
        <v>16.100000000000001</v>
      </c>
      <c r="N8">
        <v>58</v>
      </c>
      <c r="O8">
        <v>5</v>
      </c>
      <c r="P8">
        <v>2</v>
      </c>
      <c r="Q8">
        <v>1</v>
      </c>
      <c r="R8">
        <v>1</v>
      </c>
      <c r="S8">
        <v>3</v>
      </c>
      <c r="T8">
        <v>0</v>
      </c>
      <c r="U8">
        <v>0</v>
      </c>
      <c r="V8">
        <v>0</v>
      </c>
      <c r="W8">
        <v>0</v>
      </c>
      <c r="X8">
        <v>26</v>
      </c>
      <c r="Y8">
        <v>18337</v>
      </c>
    </row>
    <row r="9" spans="1:25" x14ac:dyDescent="0.3">
      <c r="A9" t="s">
        <v>8576</v>
      </c>
      <c r="B9" t="s">
        <v>1413</v>
      </c>
      <c r="C9">
        <v>3</v>
      </c>
      <c r="D9">
        <v>0</v>
      </c>
      <c r="E9">
        <v>0.6</v>
      </c>
      <c r="F9">
        <v>14</v>
      </c>
      <c r="G9">
        <v>0</v>
      </c>
      <c r="H9">
        <v>0</v>
      </c>
      <c r="I9">
        <v>0</v>
      </c>
      <c r="J9">
        <v>1</v>
      </c>
      <c r="K9">
        <v>4</v>
      </c>
      <c r="L9">
        <v>1</v>
      </c>
      <c r="M9">
        <v>15</v>
      </c>
      <c r="N9">
        <v>60</v>
      </c>
      <c r="O9">
        <v>9</v>
      </c>
      <c r="P9">
        <v>1</v>
      </c>
      <c r="Q9">
        <v>1</v>
      </c>
      <c r="R9">
        <v>0</v>
      </c>
      <c r="S9">
        <v>5</v>
      </c>
      <c r="T9">
        <v>0</v>
      </c>
      <c r="U9">
        <v>0</v>
      </c>
      <c r="V9">
        <v>0</v>
      </c>
      <c r="W9">
        <v>1</v>
      </c>
      <c r="X9">
        <v>19</v>
      </c>
      <c r="Y9">
        <v>12095</v>
      </c>
    </row>
    <row r="10" spans="1:25" x14ac:dyDescent="0.3">
      <c r="A10" t="s">
        <v>754</v>
      </c>
      <c r="B10" t="s">
        <v>1509</v>
      </c>
      <c r="C10">
        <v>0</v>
      </c>
      <c r="D10">
        <v>0</v>
      </c>
      <c r="E10">
        <v>0.63</v>
      </c>
      <c r="F10">
        <v>6</v>
      </c>
      <c r="G10">
        <v>0</v>
      </c>
      <c r="H10">
        <v>0</v>
      </c>
      <c r="I10">
        <v>0</v>
      </c>
      <c r="J10">
        <v>1</v>
      </c>
      <c r="K10">
        <v>0</v>
      </c>
      <c r="L10">
        <v>0</v>
      </c>
      <c r="M10">
        <v>14.1</v>
      </c>
      <c r="N10">
        <v>53</v>
      </c>
      <c r="O10">
        <v>8</v>
      </c>
      <c r="P10">
        <v>1</v>
      </c>
      <c r="Q10">
        <v>1</v>
      </c>
      <c r="R10">
        <v>1</v>
      </c>
      <c r="S10">
        <v>4</v>
      </c>
      <c r="T10">
        <v>0</v>
      </c>
      <c r="U10">
        <v>0</v>
      </c>
      <c r="V10">
        <v>0</v>
      </c>
      <c r="W10">
        <v>0</v>
      </c>
      <c r="X10">
        <v>9</v>
      </c>
      <c r="Y10">
        <v>10314</v>
      </c>
    </row>
    <row r="11" spans="1:25" x14ac:dyDescent="0.3">
      <c r="A11" t="s">
        <v>916</v>
      </c>
      <c r="B11" t="s">
        <v>1464</v>
      </c>
      <c r="C11">
        <v>2</v>
      </c>
      <c r="D11">
        <v>0</v>
      </c>
      <c r="E11">
        <v>0.81</v>
      </c>
      <c r="F11">
        <v>21</v>
      </c>
      <c r="G11">
        <v>0</v>
      </c>
      <c r="H11">
        <v>0</v>
      </c>
      <c r="I11">
        <v>0</v>
      </c>
      <c r="J11">
        <v>12</v>
      </c>
      <c r="K11">
        <v>0</v>
      </c>
      <c r="L11">
        <v>1</v>
      </c>
      <c r="M11">
        <v>22.1</v>
      </c>
      <c r="N11">
        <v>90</v>
      </c>
      <c r="O11">
        <v>13</v>
      </c>
      <c r="P11">
        <v>3</v>
      </c>
      <c r="Q11">
        <v>2</v>
      </c>
      <c r="R11">
        <v>0</v>
      </c>
      <c r="S11">
        <v>8</v>
      </c>
      <c r="T11">
        <v>0</v>
      </c>
      <c r="U11">
        <v>1</v>
      </c>
      <c r="V11">
        <v>0</v>
      </c>
      <c r="W11">
        <v>0</v>
      </c>
      <c r="X11">
        <v>16</v>
      </c>
      <c r="Y11">
        <v>6661</v>
      </c>
    </row>
    <row r="12" spans="1:25" x14ac:dyDescent="0.3">
      <c r="A12" t="s">
        <v>13948</v>
      </c>
      <c r="B12" t="s">
        <v>1460</v>
      </c>
      <c r="C12">
        <v>1</v>
      </c>
      <c r="D12">
        <v>1</v>
      </c>
      <c r="E12">
        <v>0.83</v>
      </c>
      <c r="F12">
        <v>22</v>
      </c>
      <c r="G12">
        <v>0</v>
      </c>
      <c r="H12">
        <v>0</v>
      </c>
      <c r="I12">
        <v>0</v>
      </c>
      <c r="J12">
        <v>0</v>
      </c>
      <c r="K12">
        <v>5</v>
      </c>
      <c r="L12">
        <v>0</v>
      </c>
      <c r="M12">
        <v>21.2</v>
      </c>
      <c r="N12">
        <v>85</v>
      </c>
      <c r="O12">
        <v>15</v>
      </c>
      <c r="P12">
        <v>3</v>
      </c>
      <c r="Q12">
        <v>2</v>
      </c>
      <c r="R12">
        <v>1</v>
      </c>
      <c r="S12">
        <v>9</v>
      </c>
      <c r="T12">
        <v>2</v>
      </c>
      <c r="U12">
        <v>0</v>
      </c>
      <c r="V12">
        <v>1</v>
      </c>
      <c r="W12">
        <v>0</v>
      </c>
      <c r="X12">
        <v>24</v>
      </c>
      <c r="Y12">
        <v>18655</v>
      </c>
    </row>
    <row r="13" spans="1:25" x14ac:dyDescent="0.3">
      <c r="A13" t="s">
        <v>14713</v>
      </c>
      <c r="B13" t="s">
        <v>1379</v>
      </c>
      <c r="C13">
        <v>3</v>
      </c>
      <c r="D13">
        <v>0</v>
      </c>
      <c r="E13">
        <v>0.95</v>
      </c>
      <c r="F13">
        <v>20</v>
      </c>
      <c r="G13">
        <v>0</v>
      </c>
      <c r="H13">
        <v>0</v>
      </c>
      <c r="I13">
        <v>0</v>
      </c>
      <c r="J13">
        <v>1</v>
      </c>
      <c r="K13">
        <v>3</v>
      </c>
      <c r="L13">
        <v>0</v>
      </c>
      <c r="M13">
        <v>19</v>
      </c>
      <c r="N13">
        <v>72</v>
      </c>
      <c r="O13">
        <v>11</v>
      </c>
      <c r="P13">
        <v>2</v>
      </c>
      <c r="Q13">
        <v>2</v>
      </c>
      <c r="R13">
        <v>1</v>
      </c>
      <c r="S13">
        <v>4</v>
      </c>
      <c r="T13">
        <v>0</v>
      </c>
      <c r="U13">
        <v>0</v>
      </c>
      <c r="V13">
        <v>2</v>
      </c>
      <c r="W13">
        <v>0</v>
      </c>
      <c r="X13">
        <v>13</v>
      </c>
      <c r="Y13">
        <v>10843</v>
      </c>
    </row>
    <row r="14" spans="1:25" x14ac:dyDescent="0.3">
      <c r="A14" t="s">
        <v>14038</v>
      </c>
      <c r="B14" t="s">
        <v>1460</v>
      </c>
      <c r="C14">
        <v>1</v>
      </c>
      <c r="D14">
        <v>1</v>
      </c>
      <c r="E14">
        <v>1</v>
      </c>
      <c r="F14">
        <v>19</v>
      </c>
      <c r="G14">
        <v>0</v>
      </c>
      <c r="H14">
        <v>0</v>
      </c>
      <c r="I14">
        <v>0</v>
      </c>
      <c r="J14">
        <v>1</v>
      </c>
      <c r="K14">
        <v>6</v>
      </c>
      <c r="L14">
        <v>0</v>
      </c>
      <c r="M14">
        <v>18</v>
      </c>
      <c r="N14">
        <v>66</v>
      </c>
      <c r="O14">
        <v>8</v>
      </c>
      <c r="P14">
        <v>3</v>
      </c>
      <c r="Q14">
        <v>2</v>
      </c>
      <c r="R14">
        <v>1</v>
      </c>
      <c r="S14">
        <v>3</v>
      </c>
      <c r="T14">
        <v>1</v>
      </c>
      <c r="U14">
        <v>1</v>
      </c>
      <c r="V14">
        <v>0</v>
      </c>
      <c r="W14">
        <v>0</v>
      </c>
      <c r="X14">
        <v>20</v>
      </c>
      <c r="Y14">
        <v>11847</v>
      </c>
    </row>
    <row r="15" spans="1:25" x14ac:dyDescent="0.3">
      <c r="A15" t="s">
        <v>9078</v>
      </c>
      <c r="B15" t="s">
        <v>1565</v>
      </c>
      <c r="C15">
        <v>0</v>
      </c>
      <c r="D15">
        <v>1</v>
      </c>
      <c r="E15">
        <v>1.07</v>
      </c>
      <c r="F15">
        <v>18</v>
      </c>
      <c r="G15">
        <v>4</v>
      </c>
      <c r="H15">
        <v>0</v>
      </c>
      <c r="I15">
        <v>0</v>
      </c>
      <c r="J15">
        <v>1</v>
      </c>
      <c r="K15">
        <v>3</v>
      </c>
      <c r="L15">
        <v>1</v>
      </c>
      <c r="M15">
        <v>25.1</v>
      </c>
      <c r="N15">
        <v>107</v>
      </c>
      <c r="O15">
        <v>15</v>
      </c>
      <c r="P15">
        <v>3</v>
      </c>
      <c r="Q15">
        <v>3</v>
      </c>
      <c r="R15">
        <v>2</v>
      </c>
      <c r="S15">
        <v>14</v>
      </c>
      <c r="T15">
        <v>0</v>
      </c>
      <c r="U15">
        <v>2</v>
      </c>
      <c r="V15">
        <v>1</v>
      </c>
      <c r="W15">
        <v>1</v>
      </c>
      <c r="X15">
        <v>35</v>
      </c>
      <c r="Y15">
        <v>12804</v>
      </c>
    </row>
    <row r="16" spans="1:25" x14ac:dyDescent="0.3">
      <c r="A16" t="s">
        <v>712</v>
      </c>
      <c r="B16" t="s">
        <v>1460</v>
      </c>
      <c r="C16">
        <v>4</v>
      </c>
      <c r="D16">
        <v>0</v>
      </c>
      <c r="E16">
        <v>1.1000000000000001</v>
      </c>
      <c r="F16">
        <v>19</v>
      </c>
      <c r="G16">
        <v>0</v>
      </c>
      <c r="H16">
        <v>0</v>
      </c>
      <c r="I16">
        <v>0</v>
      </c>
      <c r="J16">
        <v>0</v>
      </c>
      <c r="K16">
        <v>2</v>
      </c>
      <c r="L16">
        <v>1</v>
      </c>
      <c r="M16">
        <v>16.100000000000001</v>
      </c>
      <c r="N16">
        <v>67</v>
      </c>
      <c r="O16">
        <v>8</v>
      </c>
      <c r="P16">
        <v>3</v>
      </c>
      <c r="Q16">
        <v>2</v>
      </c>
      <c r="R16">
        <v>1</v>
      </c>
      <c r="S16">
        <v>5</v>
      </c>
      <c r="T16">
        <v>0</v>
      </c>
      <c r="U16">
        <v>3</v>
      </c>
      <c r="V16">
        <v>0</v>
      </c>
      <c r="W16">
        <v>0</v>
      </c>
      <c r="X16">
        <v>22</v>
      </c>
      <c r="Y16">
        <v>3321</v>
      </c>
    </row>
    <row r="17" spans="1:25" x14ac:dyDescent="0.3">
      <c r="A17" t="s">
        <v>6407</v>
      </c>
      <c r="B17" t="s">
        <v>1416</v>
      </c>
      <c r="C17">
        <v>1</v>
      </c>
      <c r="D17">
        <v>0</v>
      </c>
      <c r="E17">
        <v>1.1499999999999999</v>
      </c>
      <c r="F17">
        <v>7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15.2</v>
      </c>
      <c r="N17">
        <v>66</v>
      </c>
      <c r="O17">
        <v>14</v>
      </c>
      <c r="P17">
        <v>2</v>
      </c>
      <c r="Q17">
        <v>2</v>
      </c>
      <c r="R17">
        <v>1</v>
      </c>
      <c r="S17">
        <v>4</v>
      </c>
      <c r="T17">
        <v>0</v>
      </c>
      <c r="U17">
        <v>1</v>
      </c>
      <c r="V17">
        <v>1</v>
      </c>
      <c r="W17">
        <v>0</v>
      </c>
      <c r="X17">
        <v>19</v>
      </c>
      <c r="Y17">
        <v>12385</v>
      </c>
    </row>
    <row r="18" spans="1:25" x14ac:dyDescent="0.3">
      <c r="A18" t="s">
        <v>15031</v>
      </c>
      <c r="B18" t="s">
        <v>1426</v>
      </c>
      <c r="C18">
        <v>2</v>
      </c>
      <c r="D18">
        <v>1</v>
      </c>
      <c r="E18">
        <v>1.23</v>
      </c>
      <c r="F18">
        <v>15</v>
      </c>
      <c r="G18">
        <v>0</v>
      </c>
      <c r="H18">
        <v>0</v>
      </c>
      <c r="I18">
        <v>0</v>
      </c>
      <c r="J18">
        <v>2</v>
      </c>
      <c r="K18">
        <v>5</v>
      </c>
      <c r="L18">
        <v>1</v>
      </c>
      <c r="M18">
        <v>14.2</v>
      </c>
      <c r="N18">
        <v>57</v>
      </c>
      <c r="O18">
        <v>8</v>
      </c>
      <c r="P18">
        <v>3</v>
      </c>
      <c r="Q18">
        <v>2</v>
      </c>
      <c r="R18">
        <v>2</v>
      </c>
      <c r="S18">
        <v>5</v>
      </c>
      <c r="T18">
        <v>0</v>
      </c>
      <c r="U18">
        <v>0</v>
      </c>
      <c r="V18">
        <v>0</v>
      </c>
      <c r="W18">
        <v>0</v>
      </c>
      <c r="X18">
        <v>21</v>
      </c>
      <c r="Y18">
        <v>16122</v>
      </c>
    </row>
    <row r="19" spans="1:25" x14ac:dyDescent="0.3">
      <c r="A19" t="s">
        <v>11269</v>
      </c>
      <c r="B19" t="s">
        <v>1413</v>
      </c>
      <c r="C19">
        <v>2</v>
      </c>
      <c r="D19">
        <v>0</v>
      </c>
      <c r="E19">
        <v>1.23</v>
      </c>
      <c r="F19">
        <v>24</v>
      </c>
      <c r="G19">
        <v>0</v>
      </c>
      <c r="H19">
        <v>0</v>
      </c>
      <c r="I19">
        <v>0</v>
      </c>
      <c r="J19">
        <v>0</v>
      </c>
      <c r="K19">
        <v>5</v>
      </c>
      <c r="L19">
        <v>0</v>
      </c>
      <c r="M19">
        <v>14.2</v>
      </c>
      <c r="N19">
        <v>62</v>
      </c>
      <c r="O19">
        <v>9</v>
      </c>
      <c r="P19">
        <v>2</v>
      </c>
      <c r="Q19">
        <v>2</v>
      </c>
      <c r="R19">
        <v>1</v>
      </c>
      <c r="S19">
        <v>8</v>
      </c>
      <c r="T19">
        <v>1</v>
      </c>
      <c r="U19">
        <v>1</v>
      </c>
      <c r="V19">
        <v>2</v>
      </c>
      <c r="W19">
        <v>1</v>
      </c>
      <c r="X19">
        <v>20</v>
      </c>
      <c r="Y19">
        <v>14605</v>
      </c>
    </row>
    <row r="20" spans="1:25" x14ac:dyDescent="0.3">
      <c r="A20" t="s">
        <v>17244</v>
      </c>
      <c r="B20" t="s">
        <v>1449</v>
      </c>
      <c r="C20">
        <v>1</v>
      </c>
      <c r="D20">
        <v>1</v>
      </c>
      <c r="E20">
        <v>1.26</v>
      </c>
      <c r="F20">
        <v>9</v>
      </c>
      <c r="G20">
        <v>0</v>
      </c>
      <c r="H20">
        <v>0</v>
      </c>
      <c r="I20">
        <v>0</v>
      </c>
      <c r="J20">
        <v>3</v>
      </c>
      <c r="K20">
        <v>0</v>
      </c>
      <c r="L20">
        <v>0</v>
      </c>
      <c r="M20">
        <v>14.1</v>
      </c>
      <c r="N20">
        <v>53</v>
      </c>
      <c r="O20">
        <v>7</v>
      </c>
      <c r="P20">
        <v>3</v>
      </c>
      <c r="Q20">
        <v>2</v>
      </c>
      <c r="R20">
        <v>0</v>
      </c>
      <c r="S20">
        <v>3</v>
      </c>
      <c r="T20">
        <v>0</v>
      </c>
      <c r="U20">
        <v>0</v>
      </c>
      <c r="V20">
        <v>1</v>
      </c>
      <c r="W20">
        <v>0</v>
      </c>
      <c r="X20">
        <v>12</v>
      </c>
      <c r="Y20">
        <v>9013</v>
      </c>
    </row>
    <row r="21" spans="1:25" x14ac:dyDescent="0.3">
      <c r="A21" t="s">
        <v>14233</v>
      </c>
      <c r="B21" t="s">
        <v>1449</v>
      </c>
      <c r="C21">
        <v>0</v>
      </c>
      <c r="D21">
        <v>0</v>
      </c>
      <c r="E21">
        <v>1.31</v>
      </c>
      <c r="F21">
        <v>25</v>
      </c>
      <c r="G21">
        <v>0</v>
      </c>
      <c r="H21">
        <v>0</v>
      </c>
      <c r="I21">
        <v>0</v>
      </c>
      <c r="J21">
        <v>1</v>
      </c>
      <c r="K21">
        <v>5</v>
      </c>
      <c r="L21">
        <v>1</v>
      </c>
      <c r="M21">
        <v>20.2</v>
      </c>
      <c r="N21">
        <v>86</v>
      </c>
      <c r="O21">
        <v>12</v>
      </c>
      <c r="P21">
        <v>5</v>
      </c>
      <c r="Q21">
        <v>3</v>
      </c>
      <c r="R21">
        <v>1</v>
      </c>
      <c r="S21">
        <v>10</v>
      </c>
      <c r="T21">
        <v>0</v>
      </c>
      <c r="U21">
        <v>3</v>
      </c>
      <c r="V21">
        <v>4</v>
      </c>
      <c r="W21">
        <v>0</v>
      </c>
      <c r="X21">
        <v>23</v>
      </c>
      <c r="Y21">
        <v>17586</v>
      </c>
    </row>
    <row r="22" spans="1:25" x14ac:dyDescent="0.3">
      <c r="A22" t="s">
        <v>17258</v>
      </c>
      <c r="B22" t="s">
        <v>1379</v>
      </c>
      <c r="C22">
        <v>3</v>
      </c>
      <c r="D22">
        <v>0</v>
      </c>
      <c r="E22">
        <v>1.33</v>
      </c>
      <c r="F22">
        <v>15</v>
      </c>
      <c r="G22">
        <v>1</v>
      </c>
      <c r="H22">
        <v>0</v>
      </c>
      <c r="I22">
        <v>0</v>
      </c>
      <c r="J22">
        <v>0</v>
      </c>
      <c r="K22">
        <v>2</v>
      </c>
      <c r="L22">
        <v>0</v>
      </c>
      <c r="M22">
        <v>20.100000000000001</v>
      </c>
      <c r="N22">
        <v>80</v>
      </c>
      <c r="O22">
        <v>13</v>
      </c>
      <c r="P22">
        <v>3</v>
      </c>
      <c r="Q22">
        <v>3</v>
      </c>
      <c r="R22">
        <v>0</v>
      </c>
      <c r="S22">
        <v>2</v>
      </c>
      <c r="T22">
        <v>0</v>
      </c>
      <c r="U22">
        <v>3</v>
      </c>
      <c r="V22">
        <v>2</v>
      </c>
      <c r="W22">
        <v>0</v>
      </c>
      <c r="X22">
        <v>23</v>
      </c>
      <c r="Y22">
        <v>16408</v>
      </c>
    </row>
    <row r="23" spans="1:25" x14ac:dyDescent="0.3">
      <c r="A23" t="s">
        <v>1052</v>
      </c>
      <c r="B23" t="s">
        <v>20565</v>
      </c>
      <c r="C23">
        <v>1</v>
      </c>
      <c r="D23">
        <v>0</v>
      </c>
      <c r="E23">
        <v>1.45</v>
      </c>
      <c r="F23">
        <v>20</v>
      </c>
      <c r="G23">
        <v>0</v>
      </c>
      <c r="H23">
        <v>0</v>
      </c>
      <c r="I23">
        <v>0</v>
      </c>
      <c r="J23">
        <v>4</v>
      </c>
      <c r="K23">
        <v>9</v>
      </c>
      <c r="L23">
        <v>1</v>
      </c>
      <c r="M23">
        <v>18.2</v>
      </c>
      <c r="N23">
        <v>73</v>
      </c>
      <c r="O23">
        <v>9</v>
      </c>
      <c r="P23">
        <v>3</v>
      </c>
      <c r="Q23">
        <v>3</v>
      </c>
      <c r="R23">
        <v>1</v>
      </c>
      <c r="S23">
        <v>10</v>
      </c>
      <c r="T23">
        <v>0</v>
      </c>
      <c r="U23">
        <v>0</v>
      </c>
      <c r="V23">
        <v>0</v>
      </c>
      <c r="W23">
        <v>0</v>
      </c>
      <c r="X23">
        <v>29</v>
      </c>
      <c r="Y23">
        <v>11426</v>
      </c>
    </row>
    <row r="24" spans="1:25" x14ac:dyDescent="0.3">
      <c r="A24" t="s">
        <v>17198</v>
      </c>
      <c r="B24" t="s">
        <v>1531</v>
      </c>
      <c r="C24">
        <v>2</v>
      </c>
      <c r="D24">
        <v>0</v>
      </c>
      <c r="E24">
        <v>1.47</v>
      </c>
      <c r="F24">
        <v>6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18.100000000000001</v>
      </c>
      <c r="N24">
        <v>70</v>
      </c>
      <c r="O24">
        <v>15</v>
      </c>
      <c r="P24">
        <v>3</v>
      </c>
      <c r="Q24">
        <v>3</v>
      </c>
      <c r="R24">
        <v>1</v>
      </c>
      <c r="S24">
        <v>5</v>
      </c>
      <c r="T24">
        <v>0</v>
      </c>
      <c r="U24">
        <v>0</v>
      </c>
      <c r="V24">
        <v>0</v>
      </c>
      <c r="W24">
        <v>0</v>
      </c>
      <c r="X24">
        <v>18</v>
      </c>
      <c r="Y24">
        <v>19826</v>
      </c>
    </row>
    <row r="25" spans="1:25" x14ac:dyDescent="0.3">
      <c r="A25" t="s">
        <v>19816</v>
      </c>
      <c r="B25" t="s">
        <v>1426</v>
      </c>
      <c r="C25">
        <v>2</v>
      </c>
      <c r="D25">
        <v>2</v>
      </c>
      <c r="E25">
        <v>1.5</v>
      </c>
      <c r="F25">
        <v>24</v>
      </c>
      <c r="G25">
        <v>0</v>
      </c>
      <c r="H25">
        <v>0</v>
      </c>
      <c r="I25">
        <v>0</v>
      </c>
      <c r="J25">
        <v>5</v>
      </c>
      <c r="K25">
        <v>7</v>
      </c>
      <c r="L25">
        <v>1</v>
      </c>
      <c r="M25">
        <v>24</v>
      </c>
      <c r="N25">
        <v>100</v>
      </c>
      <c r="O25">
        <v>16</v>
      </c>
      <c r="P25">
        <v>9</v>
      </c>
      <c r="Q25">
        <v>4</v>
      </c>
      <c r="R25">
        <v>1</v>
      </c>
      <c r="S25">
        <v>14</v>
      </c>
      <c r="T25">
        <v>0</v>
      </c>
      <c r="U25">
        <v>1</v>
      </c>
      <c r="V25">
        <v>3</v>
      </c>
      <c r="W25">
        <v>0</v>
      </c>
      <c r="X25">
        <v>31</v>
      </c>
      <c r="Y25">
        <v>4185</v>
      </c>
    </row>
    <row r="26" spans="1:25" x14ac:dyDescent="0.3">
      <c r="A26" t="s">
        <v>17238</v>
      </c>
      <c r="B26" t="s">
        <v>1464</v>
      </c>
      <c r="C26">
        <v>3</v>
      </c>
      <c r="D26">
        <v>0</v>
      </c>
      <c r="E26">
        <v>1.52</v>
      </c>
      <c r="F26">
        <v>21</v>
      </c>
      <c r="G26">
        <v>0</v>
      </c>
      <c r="H26">
        <v>0</v>
      </c>
      <c r="I26">
        <v>0</v>
      </c>
      <c r="J26">
        <v>1</v>
      </c>
      <c r="K26">
        <v>5</v>
      </c>
      <c r="L26">
        <v>0</v>
      </c>
      <c r="M26">
        <v>23.2</v>
      </c>
      <c r="N26">
        <v>92</v>
      </c>
      <c r="O26">
        <v>12</v>
      </c>
      <c r="P26">
        <v>4</v>
      </c>
      <c r="Q26">
        <v>4</v>
      </c>
      <c r="R26">
        <v>1</v>
      </c>
      <c r="S26">
        <v>9</v>
      </c>
      <c r="T26">
        <v>0</v>
      </c>
      <c r="U26">
        <v>0</v>
      </c>
      <c r="V26">
        <v>0</v>
      </c>
      <c r="W26">
        <v>0</v>
      </c>
      <c r="X26">
        <v>25</v>
      </c>
      <c r="Y26">
        <v>23293</v>
      </c>
    </row>
    <row r="27" spans="1:25" x14ac:dyDescent="0.3">
      <c r="A27" t="s">
        <v>8671</v>
      </c>
      <c r="B27" t="s">
        <v>1481</v>
      </c>
      <c r="C27">
        <v>4</v>
      </c>
      <c r="D27">
        <v>1</v>
      </c>
      <c r="E27">
        <v>1.54</v>
      </c>
      <c r="F27">
        <v>22</v>
      </c>
      <c r="G27">
        <v>0</v>
      </c>
      <c r="H27">
        <v>0</v>
      </c>
      <c r="I27">
        <v>0</v>
      </c>
      <c r="J27">
        <v>8</v>
      </c>
      <c r="K27">
        <v>3</v>
      </c>
      <c r="L27">
        <v>2</v>
      </c>
      <c r="M27">
        <v>23.1</v>
      </c>
      <c r="N27">
        <v>88</v>
      </c>
      <c r="O27">
        <v>10</v>
      </c>
      <c r="P27">
        <v>5</v>
      </c>
      <c r="Q27">
        <v>4</v>
      </c>
      <c r="R27">
        <v>1</v>
      </c>
      <c r="S27">
        <v>12</v>
      </c>
      <c r="T27">
        <v>1</v>
      </c>
      <c r="U27">
        <v>2</v>
      </c>
      <c r="V27">
        <v>0</v>
      </c>
      <c r="W27">
        <v>0</v>
      </c>
      <c r="X27">
        <v>17</v>
      </c>
      <c r="Y27">
        <v>9490</v>
      </c>
    </row>
    <row r="28" spans="1:25" x14ac:dyDescent="0.3">
      <c r="A28" t="s">
        <v>17230</v>
      </c>
      <c r="B28" t="s">
        <v>1437</v>
      </c>
      <c r="C28">
        <v>2</v>
      </c>
      <c r="D28">
        <v>0</v>
      </c>
      <c r="E28">
        <v>1.54</v>
      </c>
      <c r="F28">
        <v>24</v>
      </c>
      <c r="G28">
        <v>0</v>
      </c>
      <c r="H28">
        <v>0</v>
      </c>
      <c r="I28">
        <v>0</v>
      </c>
      <c r="J28">
        <v>0</v>
      </c>
      <c r="K28">
        <v>1</v>
      </c>
      <c r="L28">
        <v>2</v>
      </c>
      <c r="M28">
        <v>23.1</v>
      </c>
      <c r="N28">
        <v>97</v>
      </c>
      <c r="O28">
        <v>19</v>
      </c>
      <c r="P28">
        <v>6</v>
      </c>
      <c r="Q28">
        <v>4</v>
      </c>
      <c r="R28">
        <v>2</v>
      </c>
      <c r="S28">
        <v>10</v>
      </c>
      <c r="T28">
        <v>0</v>
      </c>
      <c r="U28">
        <v>1</v>
      </c>
      <c r="V28">
        <v>0</v>
      </c>
      <c r="W28">
        <v>0</v>
      </c>
      <c r="X28">
        <v>19</v>
      </c>
      <c r="Y28">
        <v>15538</v>
      </c>
    </row>
    <row r="29" spans="1:25" x14ac:dyDescent="0.3">
      <c r="A29" t="s">
        <v>10765</v>
      </c>
      <c r="B29" t="s">
        <v>20567</v>
      </c>
      <c r="C29">
        <v>1</v>
      </c>
      <c r="D29">
        <v>0</v>
      </c>
      <c r="E29">
        <v>1.57</v>
      </c>
      <c r="F29">
        <v>16</v>
      </c>
      <c r="G29">
        <v>1</v>
      </c>
      <c r="H29">
        <v>0</v>
      </c>
      <c r="I29">
        <v>0</v>
      </c>
      <c r="J29">
        <v>0</v>
      </c>
      <c r="K29">
        <v>0</v>
      </c>
      <c r="L29">
        <v>0</v>
      </c>
      <c r="M29">
        <v>23</v>
      </c>
      <c r="N29">
        <v>91</v>
      </c>
      <c r="O29">
        <v>14</v>
      </c>
      <c r="P29">
        <v>4</v>
      </c>
      <c r="Q29">
        <v>4</v>
      </c>
      <c r="R29">
        <v>0</v>
      </c>
      <c r="S29">
        <v>10</v>
      </c>
      <c r="T29">
        <v>0</v>
      </c>
      <c r="U29">
        <v>1</v>
      </c>
      <c r="V29">
        <v>2</v>
      </c>
      <c r="W29">
        <v>0</v>
      </c>
      <c r="X29">
        <v>26</v>
      </c>
      <c r="Y29">
        <v>14169</v>
      </c>
    </row>
    <row r="30" spans="1:25" x14ac:dyDescent="0.3">
      <c r="A30" t="s">
        <v>17209</v>
      </c>
      <c r="B30" t="s">
        <v>1426</v>
      </c>
      <c r="C30">
        <v>1</v>
      </c>
      <c r="D30">
        <v>0</v>
      </c>
      <c r="E30">
        <v>1.59</v>
      </c>
      <c r="F30">
        <v>3</v>
      </c>
      <c r="G30">
        <v>1</v>
      </c>
      <c r="H30">
        <v>0</v>
      </c>
      <c r="I30">
        <v>0</v>
      </c>
      <c r="J30">
        <v>0</v>
      </c>
      <c r="K30">
        <v>0</v>
      </c>
      <c r="L30">
        <v>0</v>
      </c>
      <c r="M30">
        <v>11.1</v>
      </c>
      <c r="N30">
        <v>47</v>
      </c>
      <c r="O30">
        <v>9</v>
      </c>
      <c r="P30">
        <v>2</v>
      </c>
      <c r="Q30">
        <v>2</v>
      </c>
      <c r="R30">
        <v>1</v>
      </c>
      <c r="S30">
        <v>4</v>
      </c>
      <c r="T30">
        <v>0</v>
      </c>
      <c r="U30">
        <v>0</v>
      </c>
      <c r="V30">
        <v>0</v>
      </c>
      <c r="W30">
        <v>0</v>
      </c>
      <c r="X30">
        <v>3</v>
      </c>
      <c r="Y30">
        <v>19269</v>
      </c>
    </row>
    <row r="31" spans="1:25" x14ac:dyDescent="0.3">
      <c r="A31" t="s">
        <v>17234</v>
      </c>
      <c r="B31" t="s">
        <v>1430</v>
      </c>
      <c r="C31">
        <v>1</v>
      </c>
      <c r="D31">
        <v>1</v>
      </c>
      <c r="E31">
        <v>1.59</v>
      </c>
      <c r="F31">
        <v>8</v>
      </c>
      <c r="G31">
        <v>5</v>
      </c>
      <c r="H31">
        <v>0</v>
      </c>
      <c r="I31">
        <v>0</v>
      </c>
      <c r="J31">
        <v>0</v>
      </c>
      <c r="K31">
        <v>0</v>
      </c>
      <c r="L31">
        <v>0</v>
      </c>
      <c r="M31">
        <v>22.2</v>
      </c>
      <c r="N31">
        <v>92</v>
      </c>
      <c r="O31">
        <v>15</v>
      </c>
      <c r="P31">
        <v>5</v>
      </c>
      <c r="Q31">
        <v>4</v>
      </c>
      <c r="R31">
        <v>1</v>
      </c>
      <c r="S31">
        <v>13</v>
      </c>
      <c r="T31">
        <v>0</v>
      </c>
      <c r="U31">
        <v>0</v>
      </c>
      <c r="V31">
        <v>3</v>
      </c>
      <c r="W31">
        <v>0</v>
      </c>
      <c r="X31">
        <v>18</v>
      </c>
      <c r="Y31">
        <v>19686</v>
      </c>
    </row>
    <row r="32" spans="1:25" x14ac:dyDescent="0.3">
      <c r="A32" t="s">
        <v>17532</v>
      </c>
      <c r="B32" t="s">
        <v>1395</v>
      </c>
      <c r="C32">
        <v>3</v>
      </c>
      <c r="D32">
        <v>0</v>
      </c>
      <c r="E32">
        <v>1.62</v>
      </c>
      <c r="F32">
        <v>8</v>
      </c>
      <c r="G32">
        <v>7</v>
      </c>
      <c r="H32">
        <v>0</v>
      </c>
      <c r="I32">
        <v>0</v>
      </c>
      <c r="J32">
        <v>1</v>
      </c>
      <c r="K32">
        <v>0</v>
      </c>
      <c r="L32">
        <v>0</v>
      </c>
      <c r="M32">
        <v>39</v>
      </c>
      <c r="N32">
        <v>154</v>
      </c>
      <c r="O32">
        <v>28</v>
      </c>
      <c r="P32">
        <v>9</v>
      </c>
      <c r="Q32">
        <v>7</v>
      </c>
      <c r="R32">
        <v>3</v>
      </c>
      <c r="S32">
        <v>12</v>
      </c>
      <c r="T32">
        <v>2</v>
      </c>
      <c r="U32">
        <v>0</v>
      </c>
      <c r="V32">
        <v>1</v>
      </c>
      <c r="W32">
        <v>0</v>
      </c>
      <c r="X32">
        <v>24</v>
      </c>
      <c r="Y32">
        <v>27458</v>
      </c>
    </row>
    <row r="33" spans="1:25" x14ac:dyDescent="0.3">
      <c r="A33" t="s">
        <v>14698</v>
      </c>
      <c r="B33" t="s">
        <v>1402</v>
      </c>
      <c r="C33">
        <v>8</v>
      </c>
      <c r="D33">
        <v>1</v>
      </c>
      <c r="E33">
        <v>1.63</v>
      </c>
      <c r="F33">
        <v>12</v>
      </c>
      <c r="G33">
        <v>12</v>
      </c>
      <c r="H33">
        <v>0</v>
      </c>
      <c r="I33">
        <v>0</v>
      </c>
      <c r="J33">
        <v>0</v>
      </c>
      <c r="K33">
        <v>0</v>
      </c>
      <c r="L33">
        <v>0</v>
      </c>
      <c r="M33">
        <v>77.099999999999994</v>
      </c>
      <c r="N33">
        <v>297</v>
      </c>
      <c r="O33">
        <v>46</v>
      </c>
      <c r="P33">
        <v>15</v>
      </c>
      <c r="Q33">
        <v>14</v>
      </c>
      <c r="R33">
        <v>7</v>
      </c>
      <c r="S33">
        <v>21</v>
      </c>
      <c r="T33">
        <v>0</v>
      </c>
      <c r="U33">
        <v>1</v>
      </c>
      <c r="V33">
        <v>5</v>
      </c>
      <c r="W33">
        <v>0</v>
      </c>
      <c r="X33">
        <v>122</v>
      </c>
      <c r="Y33">
        <v>19427</v>
      </c>
    </row>
    <row r="34" spans="1:25" x14ac:dyDescent="0.3">
      <c r="A34" t="s">
        <v>14034</v>
      </c>
      <c r="B34" t="s">
        <v>20563</v>
      </c>
      <c r="C34">
        <v>3</v>
      </c>
      <c r="D34">
        <v>0</v>
      </c>
      <c r="E34">
        <v>1.66</v>
      </c>
      <c r="F34">
        <v>22</v>
      </c>
      <c r="G34">
        <v>0</v>
      </c>
      <c r="H34">
        <v>0</v>
      </c>
      <c r="I34">
        <v>0</v>
      </c>
      <c r="J34">
        <v>4</v>
      </c>
      <c r="K34">
        <v>5</v>
      </c>
      <c r="L34">
        <v>1</v>
      </c>
      <c r="M34">
        <v>21.2</v>
      </c>
      <c r="N34">
        <v>89</v>
      </c>
      <c r="O34">
        <v>12</v>
      </c>
      <c r="P34">
        <v>4</v>
      </c>
      <c r="Q34">
        <v>4</v>
      </c>
      <c r="R34">
        <v>3</v>
      </c>
      <c r="S34">
        <v>11</v>
      </c>
      <c r="T34">
        <v>0</v>
      </c>
      <c r="U34">
        <v>1</v>
      </c>
      <c r="V34">
        <v>0</v>
      </c>
      <c r="W34">
        <v>0</v>
      </c>
      <c r="X34">
        <v>23</v>
      </c>
      <c r="Y34">
        <v>17496</v>
      </c>
    </row>
    <row r="35" spans="1:25" x14ac:dyDescent="0.3">
      <c r="A35" t="s">
        <v>17265</v>
      </c>
      <c r="B35" t="s">
        <v>1405</v>
      </c>
      <c r="C35">
        <v>2</v>
      </c>
      <c r="D35">
        <v>1</v>
      </c>
      <c r="E35">
        <v>1.66</v>
      </c>
      <c r="F35">
        <v>26</v>
      </c>
      <c r="G35">
        <v>0</v>
      </c>
      <c r="H35">
        <v>0</v>
      </c>
      <c r="I35">
        <v>0</v>
      </c>
      <c r="J35">
        <v>4</v>
      </c>
      <c r="K35">
        <v>3</v>
      </c>
      <c r="L35">
        <v>2</v>
      </c>
      <c r="M35">
        <v>21.2</v>
      </c>
      <c r="N35">
        <v>93</v>
      </c>
      <c r="O35">
        <v>18</v>
      </c>
      <c r="P35">
        <v>6</v>
      </c>
      <c r="Q35">
        <v>4</v>
      </c>
      <c r="R35">
        <v>0</v>
      </c>
      <c r="S35">
        <v>10</v>
      </c>
      <c r="T35">
        <v>0</v>
      </c>
      <c r="U35">
        <v>1</v>
      </c>
      <c r="V35">
        <v>1</v>
      </c>
      <c r="W35">
        <v>0</v>
      </c>
      <c r="X35">
        <v>12</v>
      </c>
      <c r="Y35">
        <v>19457</v>
      </c>
    </row>
    <row r="36" spans="1:25" x14ac:dyDescent="0.3">
      <c r="A36" t="s">
        <v>1143</v>
      </c>
      <c r="B36" t="s">
        <v>1386</v>
      </c>
      <c r="C36">
        <v>2</v>
      </c>
      <c r="D36">
        <v>1</v>
      </c>
      <c r="E36">
        <v>1.66</v>
      </c>
      <c r="F36">
        <v>26</v>
      </c>
      <c r="G36">
        <v>0</v>
      </c>
      <c r="H36">
        <v>0</v>
      </c>
      <c r="I36">
        <v>0</v>
      </c>
      <c r="J36">
        <v>0</v>
      </c>
      <c r="K36">
        <v>7</v>
      </c>
      <c r="L36">
        <v>0</v>
      </c>
      <c r="M36">
        <v>21.2</v>
      </c>
      <c r="N36">
        <v>88</v>
      </c>
      <c r="O36">
        <v>19</v>
      </c>
      <c r="P36">
        <v>4</v>
      </c>
      <c r="Q36">
        <v>4</v>
      </c>
      <c r="R36">
        <v>3</v>
      </c>
      <c r="S36">
        <v>5</v>
      </c>
      <c r="T36">
        <v>0</v>
      </c>
      <c r="U36">
        <v>0</v>
      </c>
      <c r="V36">
        <v>0</v>
      </c>
      <c r="W36">
        <v>0</v>
      </c>
      <c r="X36">
        <v>17</v>
      </c>
      <c r="Y36">
        <v>4020</v>
      </c>
    </row>
    <row r="37" spans="1:25" x14ac:dyDescent="0.3">
      <c r="A37" t="s">
        <v>846</v>
      </c>
      <c r="B37" t="s">
        <v>1446</v>
      </c>
      <c r="C37">
        <v>5</v>
      </c>
      <c r="D37">
        <v>4</v>
      </c>
      <c r="E37">
        <v>1.73</v>
      </c>
      <c r="F37">
        <v>11</v>
      </c>
      <c r="G37">
        <v>11</v>
      </c>
      <c r="H37">
        <v>2</v>
      </c>
      <c r="I37">
        <v>2</v>
      </c>
      <c r="J37">
        <v>0</v>
      </c>
      <c r="K37">
        <v>0</v>
      </c>
      <c r="L37">
        <v>0</v>
      </c>
      <c r="M37">
        <v>73</v>
      </c>
      <c r="N37">
        <v>278</v>
      </c>
      <c r="O37">
        <v>41</v>
      </c>
      <c r="P37">
        <v>17</v>
      </c>
      <c r="Q37">
        <v>14</v>
      </c>
      <c r="R37">
        <v>9</v>
      </c>
      <c r="S37">
        <v>17</v>
      </c>
      <c r="T37">
        <v>1</v>
      </c>
      <c r="U37">
        <v>3</v>
      </c>
      <c r="V37">
        <v>3</v>
      </c>
      <c r="W37">
        <v>0</v>
      </c>
      <c r="X37">
        <v>100</v>
      </c>
      <c r="Y37">
        <v>12703</v>
      </c>
    </row>
    <row r="38" spans="1:25" x14ac:dyDescent="0.3">
      <c r="A38" t="s">
        <v>11185</v>
      </c>
      <c r="B38" t="s">
        <v>1509</v>
      </c>
      <c r="C38">
        <v>2</v>
      </c>
      <c r="D38">
        <v>1</v>
      </c>
      <c r="E38">
        <v>1.75</v>
      </c>
      <c r="F38">
        <v>26</v>
      </c>
      <c r="G38">
        <v>0</v>
      </c>
      <c r="H38">
        <v>0</v>
      </c>
      <c r="I38">
        <v>0</v>
      </c>
      <c r="J38">
        <v>6</v>
      </c>
      <c r="K38">
        <v>2</v>
      </c>
      <c r="L38">
        <v>3</v>
      </c>
      <c r="M38">
        <v>25.2</v>
      </c>
      <c r="N38">
        <v>110</v>
      </c>
      <c r="O38">
        <v>18</v>
      </c>
      <c r="P38">
        <v>6</v>
      </c>
      <c r="Q38">
        <v>5</v>
      </c>
      <c r="R38">
        <v>2</v>
      </c>
      <c r="S38">
        <v>14</v>
      </c>
      <c r="T38">
        <v>0</v>
      </c>
      <c r="U38">
        <v>2</v>
      </c>
      <c r="V38">
        <v>1</v>
      </c>
      <c r="W38">
        <v>0</v>
      </c>
      <c r="X38">
        <v>50</v>
      </c>
      <c r="Y38">
        <v>14710</v>
      </c>
    </row>
    <row r="39" spans="1:25" x14ac:dyDescent="0.3">
      <c r="A39" t="s">
        <v>1012</v>
      </c>
      <c r="B39" t="s">
        <v>1386</v>
      </c>
      <c r="C39">
        <v>3</v>
      </c>
      <c r="D39">
        <v>1</v>
      </c>
      <c r="E39">
        <v>1.78</v>
      </c>
      <c r="F39">
        <v>24</v>
      </c>
      <c r="G39">
        <v>0</v>
      </c>
      <c r="H39">
        <v>0</v>
      </c>
      <c r="I39">
        <v>0</v>
      </c>
      <c r="J39">
        <v>14</v>
      </c>
      <c r="K39">
        <v>0</v>
      </c>
      <c r="L39">
        <v>1</v>
      </c>
      <c r="M39">
        <v>25.1</v>
      </c>
      <c r="N39">
        <v>92</v>
      </c>
      <c r="O39">
        <v>14</v>
      </c>
      <c r="P39">
        <v>6</v>
      </c>
      <c r="Q39">
        <v>5</v>
      </c>
      <c r="R39">
        <v>1</v>
      </c>
      <c r="S39">
        <v>3</v>
      </c>
      <c r="T39">
        <v>1</v>
      </c>
      <c r="U39">
        <v>0</v>
      </c>
      <c r="V39">
        <v>0</v>
      </c>
      <c r="W39">
        <v>0</v>
      </c>
      <c r="X39">
        <v>37</v>
      </c>
      <c r="Y39">
        <v>3548</v>
      </c>
    </row>
    <row r="40" spans="1:25" x14ac:dyDescent="0.3">
      <c r="A40" t="s">
        <v>14279</v>
      </c>
      <c r="B40" t="s">
        <v>1449</v>
      </c>
      <c r="C40">
        <v>2</v>
      </c>
      <c r="D40">
        <v>0</v>
      </c>
      <c r="E40">
        <v>1.8</v>
      </c>
      <c r="F40">
        <v>14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15</v>
      </c>
      <c r="N40">
        <v>57</v>
      </c>
      <c r="O40">
        <v>9</v>
      </c>
      <c r="P40">
        <v>6</v>
      </c>
      <c r="Q40">
        <v>3</v>
      </c>
      <c r="R40">
        <v>1</v>
      </c>
      <c r="S40">
        <v>3</v>
      </c>
      <c r="T40">
        <v>0</v>
      </c>
      <c r="U40">
        <v>1</v>
      </c>
      <c r="V40">
        <v>2</v>
      </c>
      <c r="W40">
        <v>0</v>
      </c>
      <c r="X40">
        <v>14</v>
      </c>
      <c r="Y40">
        <v>12857</v>
      </c>
    </row>
    <row r="41" spans="1:25" x14ac:dyDescent="0.3">
      <c r="A41" t="s">
        <v>1172</v>
      </c>
      <c r="B41" t="s">
        <v>1379</v>
      </c>
      <c r="C41">
        <v>0</v>
      </c>
      <c r="D41">
        <v>0</v>
      </c>
      <c r="E41">
        <v>1.8</v>
      </c>
      <c r="F41">
        <v>12</v>
      </c>
      <c r="G41">
        <v>1</v>
      </c>
      <c r="H41">
        <v>0</v>
      </c>
      <c r="I41">
        <v>0</v>
      </c>
      <c r="J41">
        <v>0</v>
      </c>
      <c r="K41">
        <v>3</v>
      </c>
      <c r="L41">
        <v>0</v>
      </c>
      <c r="M41">
        <v>10</v>
      </c>
      <c r="N41">
        <v>42</v>
      </c>
      <c r="O41">
        <v>8</v>
      </c>
      <c r="P41">
        <v>3</v>
      </c>
      <c r="Q41">
        <v>2</v>
      </c>
      <c r="R41">
        <v>0</v>
      </c>
      <c r="S41">
        <v>7</v>
      </c>
      <c r="T41">
        <v>0</v>
      </c>
      <c r="U41">
        <v>0</v>
      </c>
      <c r="V41">
        <v>3</v>
      </c>
      <c r="W41">
        <v>0</v>
      </c>
      <c r="X41">
        <v>9</v>
      </c>
      <c r="Y41">
        <v>9761</v>
      </c>
    </row>
    <row r="42" spans="1:25" x14ac:dyDescent="0.3">
      <c r="A42" t="s">
        <v>14212</v>
      </c>
      <c r="B42" t="s">
        <v>1531</v>
      </c>
      <c r="C42">
        <v>2</v>
      </c>
      <c r="D42">
        <v>0</v>
      </c>
      <c r="E42">
        <v>1.8</v>
      </c>
      <c r="F42">
        <v>11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10</v>
      </c>
      <c r="N42">
        <v>42</v>
      </c>
      <c r="O42">
        <v>10</v>
      </c>
      <c r="P42">
        <v>3</v>
      </c>
      <c r="Q42">
        <v>2</v>
      </c>
      <c r="R42">
        <v>1</v>
      </c>
      <c r="S42">
        <v>3</v>
      </c>
      <c r="T42">
        <v>1</v>
      </c>
      <c r="U42">
        <v>0</v>
      </c>
      <c r="V42">
        <v>1</v>
      </c>
      <c r="W42">
        <v>0</v>
      </c>
      <c r="X42">
        <v>10</v>
      </c>
      <c r="Y42">
        <v>15964</v>
      </c>
    </row>
    <row r="43" spans="1:25" x14ac:dyDescent="0.3">
      <c r="A43" t="s">
        <v>15408</v>
      </c>
      <c r="B43" t="s">
        <v>20563</v>
      </c>
      <c r="C43">
        <v>3</v>
      </c>
      <c r="D43">
        <v>0</v>
      </c>
      <c r="E43">
        <v>1.8</v>
      </c>
      <c r="F43">
        <v>17</v>
      </c>
      <c r="G43">
        <v>3</v>
      </c>
      <c r="H43">
        <v>0</v>
      </c>
      <c r="I43">
        <v>0</v>
      </c>
      <c r="J43">
        <v>2</v>
      </c>
      <c r="K43">
        <v>0</v>
      </c>
      <c r="L43">
        <v>0</v>
      </c>
      <c r="M43">
        <v>25</v>
      </c>
      <c r="N43">
        <v>99</v>
      </c>
      <c r="O43">
        <v>21</v>
      </c>
      <c r="P43">
        <v>7</v>
      </c>
      <c r="Q43">
        <v>5</v>
      </c>
      <c r="R43">
        <v>3</v>
      </c>
      <c r="S43">
        <v>3</v>
      </c>
      <c r="T43">
        <v>0</v>
      </c>
      <c r="U43">
        <v>2</v>
      </c>
      <c r="V43">
        <v>0</v>
      </c>
      <c r="W43">
        <v>0</v>
      </c>
      <c r="X43">
        <v>25</v>
      </c>
      <c r="Y43">
        <v>16128</v>
      </c>
    </row>
    <row r="44" spans="1:25" x14ac:dyDescent="0.3">
      <c r="A44" t="s">
        <v>14723</v>
      </c>
      <c r="B44" t="s">
        <v>1386</v>
      </c>
      <c r="C44">
        <v>1</v>
      </c>
      <c r="D44">
        <v>1</v>
      </c>
      <c r="E44">
        <v>1.8</v>
      </c>
      <c r="F44">
        <v>21</v>
      </c>
      <c r="G44">
        <v>0</v>
      </c>
      <c r="H44">
        <v>0</v>
      </c>
      <c r="I44">
        <v>0</v>
      </c>
      <c r="J44">
        <v>0</v>
      </c>
      <c r="K44">
        <v>2</v>
      </c>
      <c r="L44">
        <v>0</v>
      </c>
      <c r="M44">
        <v>25</v>
      </c>
      <c r="N44">
        <v>106</v>
      </c>
      <c r="O44">
        <v>17</v>
      </c>
      <c r="P44">
        <v>8</v>
      </c>
      <c r="Q44">
        <v>5</v>
      </c>
      <c r="R44">
        <v>2</v>
      </c>
      <c r="S44">
        <v>11</v>
      </c>
      <c r="T44">
        <v>0</v>
      </c>
      <c r="U44">
        <v>0</v>
      </c>
      <c r="V44">
        <v>2</v>
      </c>
      <c r="W44">
        <v>0</v>
      </c>
      <c r="X44">
        <v>31</v>
      </c>
      <c r="Y44">
        <v>14506</v>
      </c>
    </row>
    <row r="45" spans="1:25" x14ac:dyDescent="0.3">
      <c r="A45" t="s">
        <v>15044</v>
      </c>
      <c r="B45" t="s">
        <v>1430</v>
      </c>
      <c r="C45">
        <v>1</v>
      </c>
      <c r="D45">
        <v>1</v>
      </c>
      <c r="E45">
        <v>1.84</v>
      </c>
      <c r="F45">
        <v>15</v>
      </c>
      <c r="G45">
        <v>0</v>
      </c>
      <c r="H45">
        <v>0</v>
      </c>
      <c r="I45">
        <v>0</v>
      </c>
      <c r="J45">
        <v>0</v>
      </c>
      <c r="K45">
        <v>2</v>
      </c>
      <c r="L45">
        <v>0</v>
      </c>
      <c r="M45">
        <v>14.2</v>
      </c>
      <c r="N45">
        <v>61</v>
      </c>
      <c r="O45">
        <v>8</v>
      </c>
      <c r="P45">
        <v>5</v>
      </c>
      <c r="Q45">
        <v>3</v>
      </c>
      <c r="R45">
        <v>2</v>
      </c>
      <c r="S45">
        <v>9</v>
      </c>
      <c r="T45">
        <v>0</v>
      </c>
      <c r="U45">
        <v>0</v>
      </c>
      <c r="V45">
        <v>1</v>
      </c>
      <c r="W45">
        <v>0</v>
      </c>
      <c r="X45">
        <v>8</v>
      </c>
      <c r="Y45">
        <v>17369</v>
      </c>
    </row>
    <row r="46" spans="1:25" x14ac:dyDescent="0.3">
      <c r="A46" t="s">
        <v>14240</v>
      </c>
      <c r="B46" t="s">
        <v>1395</v>
      </c>
      <c r="C46">
        <v>1</v>
      </c>
      <c r="D46">
        <v>1</v>
      </c>
      <c r="E46">
        <v>1.86</v>
      </c>
      <c r="F46">
        <v>14</v>
      </c>
      <c r="G46">
        <v>4</v>
      </c>
      <c r="H46">
        <v>0</v>
      </c>
      <c r="I46">
        <v>0</v>
      </c>
      <c r="J46">
        <v>0</v>
      </c>
      <c r="K46">
        <v>1</v>
      </c>
      <c r="L46">
        <v>0</v>
      </c>
      <c r="M46">
        <v>29</v>
      </c>
      <c r="N46">
        <v>119</v>
      </c>
      <c r="O46">
        <v>19</v>
      </c>
      <c r="P46">
        <v>6</v>
      </c>
      <c r="Q46">
        <v>6</v>
      </c>
      <c r="R46">
        <v>1</v>
      </c>
      <c r="S46">
        <v>15</v>
      </c>
      <c r="T46">
        <v>0</v>
      </c>
      <c r="U46">
        <v>2</v>
      </c>
      <c r="V46">
        <v>1</v>
      </c>
      <c r="W46">
        <v>0</v>
      </c>
      <c r="X46">
        <v>27</v>
      </c>
      <c r="Y46">
        <v>16561</v>
      </c>
    </row>
    <row r="47" spans="1:25" x14ac:dyDescent="0.3">
      <c r="A47" t="s">
        <v>11034</v>
      </c>
      <c r="B47" t="s">
        <v>1565</v>
      </c>
      <c r="C47">
        <v>1</v>
      </c>
      <c r="D47">
        <v>1</v>
      </c>
      <c r="E47">
        <v>1.88</v>
      </c>
      <c r="F47">
        <v>22</v>
      </c>
      <c r="G47">
        <v>0</v>
      </c>
      <c r="H47">
        <v>0</v>
      </c>
      <c r="I47">
        <v>0</v>
      </c>
      <c r="J47">
        <v>0</v>
      </c>
      <c r="K47">
        <v>12</v>
      </c>
      <c r="L47">
        <v>2</v>
      </c>
      <c r="M47">
        <v>24</v>
      </c>
      <c r="N47">
        <v>92</v>
      </c>
      <c r="O47">
        <v>13</v>
      </c>
      <c r="P47">
        <v>6</v>
      </c>
      <c r="Q47">
        <v>5</v>
      </c>
      <c r="R47">
        <v>2</v>
      </c>
      <c r="S47">
        <v>6</v>
      </c>
      <c r="T47">
        <v>0</v>
      </c>
      <c r="U47">
        <v>1</v>
      </c>
      <c r="V47">
        <v>0</v>
      </c>
      <c r="W47">
        <v>0</v>
      </c>
      <c r="X47">
        <v>31</v>
      </c>
      <c r="Y47">
        <v>13758</v>
      </c>
    </row>
    <row r="48" spans="1:25" x14ac:dyDescent="0.3">
      <c r="A48" t="s">
        <v>15455</v>
      </c>
      <c r="B48" t="s">
        <v>1372</v>
      </c>
      <c r="C48">
        <v>1</v>
      </c>
      <c r="D48">
        <v>2</v>
      </c>
      <c r="E48">
        <v>1.89</v>
      </c>
      <c r="F48">
        <v>20</v>
      </c>
      <c r="G48">
        <v>0</v>
      </c>
      <c r="H48">
        <v>0</v>
      </c>
      <c r="I48">
        <v>0</v>
      </c>
      <c r="J48">
        <v>8</v>
      </c>
      <c r="K48">
        <v>3</v>
      </c>
      <c r="L48">
        <v>0</v>
      </c>
      <c r="M48">
        <v>19</v>
      </c>
      <c r="N48">
        <v>76</v>
      </c>
      <c r="O48">
        <v>12</v>
      </c>
      <c r="P48">
        <v>6</v>
      </c>
      <c r="Q48">
        <v>4</v>
      </c>
      <c r="R48">
        <v>0</v>
      </c>
      <c r="S48">
        <v>7</v>
      </c>
      <c r="T48">
        <v>0</v>
      </c>
      <c r="U48">
        <v>0</v>
      </c>
      <c r="V48">
        <v>4</v>
      </c>
      <c r="W48">
        <v>0</v>
      </c>
      <c r="X48">
        <v>16</v>
      </c>
      <c r="Y48">
        <v>3240</v>
      </c>
    </row>
    <row r="49" spans="1:25" x14ac:dyDescent="0.3">
      <c r="A49" t="s">
        <v>711</v>
      </c>
      <c r="B49" t="s">
        <v>22144</v>
      </c>
      <c r="C49">
        <v>1</v>
      </c>
      <c r="D49">
        <v>0</v>
      </c>
      <c r="E49">
        <v>1.9</v>
      </c>
      <c r="F49">
        <v>23</v>
      </c>
      <c r="G49">
        <v>0</v>
      </c>
      <c r="H49">
        <v>0</v>
      </c>
      <c r="I49">
        <v>0</v>
      </c>
      <c r="J49">
        <v>11</v>
      </c>
      <c r="K49">
        <v>1</v>
      </c>
      <c r="L49">
        <v>1</v>
      </c>
      <c r="M49">
        <v>23.2</v>
      </c>
      <c r="N49">
        <v>91</v>
      </c>
      <c r="O49">
        <v>12</v>
      </c>
      <c r="P49">
        <v>6</v>
      </c>
      <c r="Q49">
        <v>5</v>
      </c>
      <c r="R49">
        <v>2</v>
      </c>
      <c r="S49">
        <v>8</v>
      </c>
      <c r="T49">
        <v>0</v>
      </c>
      <c r="U49">
        <v>1</v>
      </c>
      <c r="V49">
        <v>0</v>
      </c>
      <c r="W49">
        <v>1</v>
      </c>
      <c r="X49">
        <v>38</v>
      </c>
      <c r="Y49">
        <v>10745</v>
      </c>
    </row>
    <row r="50" spans="1:25" x14ac:dyDescent="0.3">
      <c r="A50" t="s">
        <v>17272</v>
      </c>
      <c r="B50" t="s">
        <v>1376</v>
      </c>
      <c r="C50">
        <v>1</v>
      </c>
      <c r="D50">
        <v>0</v>
      </c>
      <c r="E50">
        <v>1.9</v>
      </c>
      <c r="F50">
        <v>20</v>
      </c>
      <c r="G50">
        <v>0</v>
      </c>
      <c r="H50">
        <v>0</v>
      </c>
      <c r="I50">
        <v>0</v>
      </c>
      <c r="J50">
        <v>1</v>
      </c>
      <c r="K50">
        <v>2</v>
      </c>
      <c r="L50">
        <v>0</v>
      </c>
      <c r="M50">
        <v>23.2</v>
      </c>
      <c r="N50">
        <v>102</v>
      </c>
      <c r="O50">
        <v>15</v>
      </c>
      <c r="P50">
        <v>5</v>
      </c>
      <c r="Q50">
        <v>5</v>
      </c>
      <c r="R50">
        <v>1</v>
      </c>
      <c r="S50">
        <v>20</v>
      </c>
      <c r="T50">
        <v>1</v>
      </c>
      <c r="U50">
        <v>0</v>
      </c>
      <c r="V50">
        <v>1</v>
      </c>
      <c r="W50">
        <v>0</v>
      </c>
      <c r="X50">
        <v>24</v>
      </c>
      <c r="Y50">
        <v>20329</v>
      </c>
    </row>
    <row r="51" spans="1:25" x14ac:dyDescent="0.3">
      <c r="A51" t="s">
        <v>679</v>
      </c>
      <c r="B51" t="s">
        <v>20567</v>
      </c>
      <c r="C51">
        <v>3</v>
      </c>
      <c r="D51">
        <v>0</v>
      </c>
      <c r="E51">
        <v>1.91</v>
      </c>
      <c r="F51">
        <v>28</v>
      </c>
      <c r="G51">
        <v>0</v>
      </c>
      <c r="H51">
        <v>0</v>
      </c>
      <c r="I51">
        <v>0</v>
      </c>
      <c r="J51">
        <v>6</v>
      </c>
      <c r="K51">
        <v>2</v>
      </c>
      <c r="L51">
        <v>0</v>
      </c>
      <c r="M51">
        <v>28.1</v>
      </c>
      <c r="N51">
        <v>112</v>
      </c>
      <c r="O51">
        <v>20</v>
      </c>
      <c r="P51">
        <v>8</v>
      </c>
      <c r="Q51">
        <v>6</v>
      </c>
      <c r="R51">
        <v>1</v>
      </c>
      <c r="S51">
        <v>7</v>
      </c>
      <c r="T51">
        <v>1</v>
      </c>
      <c r="U51">
        <v>3</v>
      </c>
      <c r="V51">
        <v>1</v>
      </c>
      <c r="W51">
        <v>0</v>
      </c>
      <c r="X51">
        <v>31</v>
      </c>
      <c r="Y51">
        <v>7196</v>
      </c>
    </row>
    <row r="52" spans="1:25" x14ac:dyDescent="0.3">
      <c r="A52" t="s">
        <v>12865</v>
      </c>
      <c r="B52" t="s">
        <v>1460</v>
      </c>
      <c r="C52">
        <v>3</v>
      </c>
      <c r="D52">
        <v>2</v>
      </c>
      <c r="E52">
        <v>1.95</v>
      </c>
      <c r="F52">
        <v>6</v>
      </c>
      <c r="G52">
        <v>6</v>
      </c>
      <c r="H52">
        <v>0</v>
      </c>
      <c r="I52">
        <v>0</v>
      </c>
      <c r="J52">
        <v>0</v>
      </c>
      <c r="K52">
        <v>0</v>
      </c>
      <c r="L52">
        <v>0</v>
      </c>
      <c r="M52">
        <v>32.1</v>
      </c>
      <c r="N52">
        <v>138</v>
      </c>
      <c r="O52">
        <v>21</v>
      </c>
      <c r="P52">
        <v>11</v>
      </c>
      <c r="Q52">
        <v>7</v>
      </c>
      <c r="R52">
        <v>1</v>
      </c>
      <c r="S52">
        <v>14</v>
      </c>
      <c r="T52">
        <v>0</v>
      </c>
      <c r="U52">
        <v>2</v>
      </c>
      <c r="V52">
        <v>4</v>
      </c>
      <c r="W52">
        <v>0</v>
      </c>
      <c r="X52">
        <v>41</v>
      </c>
      <c r="Y52">
        <v>19951</v>
      </c>
    </row>
    <row r="53" spans="1:25" x14ac:dyDescent="0.3">
      <c r="A53" t="s">
        <v>1006</v>
      </c>
      <c r="B53" t="s">
        <v>1464</v>
      </c>
      <c r="C53">
        <v>6</v>
      </c>
      <c r="D53">
        <v>2</v>
      </c>
      <c r="E53">
        <v>1.99</v>
      </c>
      <c r="F53">
        <v>11</v>
      </c>
      <c r="G53">
        <v>11</v>
      </c>
      <c r="H53">
        <v>0</v>
      </c>
      <c r="I53">
        <v>0</v>
      </c>
      <c r="J53">
        <v>0</v>
      </c>
      <c r="K53">
        <v>0</v>
      </c>
      <c r="L53">
        <v>0</v>
      </c>
      <c r="M53">
        <v>63.1</v>
      </c>
      <c r="N53">
        <v>257</v>
      </c>
      <c r="O53">
        <v>52</v>
      </c>
      <c r="P53">
        <v>15</v>
      </c>
      <c r="Q53">
        <v>14</v>
      </c>
      <c r="R53">
        <v>2</v>
      </c>
      <c r="S53">
        <v>17</v>
      </c>
      <c r="T53">
        <v>0</v>
      </c>
      <c r="U53">
        <v>0</v>
      </c>
      <c r="V53">
        <v>0</v>
      </c>
      <c r="W53">
        <v>0</v>
      </c>
      <c r="X53">
        <v>42</v>
      </c>
      <c r="Y53">
        <v>9434</v>
      </c>
    </row>
    <row r="54" spans="1:25" x14ac:dyDescent="0.3">
      <c r="A54" t="s">
        <v>1018</v>
      </c>
      <c r="B54" t="s">
        <v>1402</v>
      </c>
      <c r="C54">
        <v>1</v>
      </c>
      <c r="D54">
        <v>1</v>
      </c>
      <c r="E54">
        <v>2</v>
      </c>
      <c r="F54">
        <v>21</v>
      </c>
      <c r="G54">
        <v>0</v>
      </c>
      <c r="H54">
        <v>0</v>
      </c>
      <c r="I54">
        <v>0</v>
      </c>
      <c r="J54">
        <v>1</v>
      </c>
      <c r="K54">
        <v>3</v>
      </c>
      <c r="L54">
        <v>1</v>
      </c>
      <c r="M54">
        <v>18</v>
      </c>
      <c r="N54">
        <v>72</v>
      </c>
      <c r="O54">
        <v>13</v>
      </c>
      <c r="P54">
        <v>5</v>
      </c>
      <c r="Q54">
        <v>4</v>
      </c>
      <c r="R54">
        <v>0</v>
      </c>
      <c r="S54">
        <v>6</v>
      </c>
      <c r="T54">
        <v>3</v>
      </c>
      <c r="U54">
        <v>3</v>
      </c>
      <c r="V54">
        <v>0</v>
      </c>
      <c r="W54">
        <v>0</v>
      </c>
      <c r="X54">
        <v>14</v>
      </c>
      <c r="Y54">
        <v>1514</v>
      </c>
    </row>
    <row r="55" spans="1:25" x14ac:dyDescent="0.3">
      <c r="A55" t="s">
        <v>714</v>
      </c>
      <c r="B55" t="s">
        <v>1481</v>
      </c>
      <c r="C55">
        <v>8</v>
      </c>
      <c r="D55">
        <v>3</v>
      </c>
      <c r="E55">
        <v>2.0099999999999998</v>
      </c>
      <c r="F55">
        <v>12</v>
      </c>
      <c r="G55">
        <v>12</v>
      </c>
      <c r="H55">
        <v>0</v>
      </c>
      <c r="I55">
        <v>0</v>
      </c>
      <c r="J55">
        <v>0</v>
      </c>
      <c r="K55">
        <v>0</v>
      </c>
      <c r="L55">
        <v>0</v>
      </c>
      <c r="M55">
        <v>76</v>
      </c>
      <c r="N55">
        <v>297</v>
      </c>
      <c r="O55">
        <v>59</v>
      </c>
      <c r="P55">
        <v>18</v>
      </c>
      <c r="Q55">
        <v>17</v>
      </c>
      <c r="R55">
        <v>5</v>
      </c>
      <c r="S55">
        <v>14</v>
      </c>
      <c r="T55">
        <v>1</v>
      </c>
      <c r="U55">
        <v>2</v>
      </c>
      <c r="V55">
        <v>3</v>
      </c>
      <c r="W55">
        <v>0</v>
      </c>
      <c r="X55">
        <v>93</v>
      </c>
      <c r="Y55">
        <v>13074</v>
      </c>
    </row>
    <row r="56" spans="1:25" x14ac:dyDescent="0.3">
      <c r="A56" t="s">
        <v>899</v>
      </c>
      <c r="B56" t="s">
        <v>1402</v>
      </c>
      <c r="C56">
        <v>2</v>
      </c>
      <c r="D56">
        <v>1</v>
      </c>
      <c r="E56">
        <v>2.0499999999999998</v>
      </c>
      <c r="F56">
        <v>23</v>
      </c>
      <c r="G56">
        <v>0</v>
      </c>
      <c r="H56">
        <v>0</v>
      </c>
      <c r="I56">
        <v>0</v>
      </c>
      <c r="J56">
        <v>16</v>
      </c>
      <c r="K56">
        <v>1</v>
      </c>
      <c r="L56">
        <v>0</v>
      </c>
      <c r="M56">
        <v>22</v>
      </c>
      <c r="N56">
        <v>86</v>
      </c>
      <c r="O56">
        <v>13</v>
      </c>
      <c r="P56">
        <v>8</v>
      </c>
      <c r="Q56">
        <v>5</v>
      </c>
      <c r="R56">
        <v>0</v>
      </c>
      <c r="S56">
        <v>4</v>
      </c>
      <c r="T56">
        <v>0</v>
      </c>
      <c r="U56">
        <v>2</v>
      </c>
      <c r="V56">
        <v>1</v>
      </c>
      <c r="W56">
        <v>0</v>
      </c>
      <c r="X56">
        <v>29</v>
      </c>
      <c r="Y56">
        <v>9111</v>
      </c>
    </row>
    <row r="57" spans="1:25" x14ac:dyDescent="0.3">
      <c r="A57" t="s">
        <v>14270</v>
      </c>
      <c r="B57" t="s">
        <v>1395</v>
      </c>
      <c r="C57">
        <v>1</v>
      </c>
      <c r="D57">
        <v>1</v>
      </c>
      <c r="E57">
        <v>2.08</v>
      </c>
      <c r="F57">
        <v>21</v>
      </c>
      <c r="G57">
        <v>0</v>
      </c>
      <c r="H57">
        <v>0</v>
      </c>
      <c r="I57">
        <v>0</v>
      </c>
      <c r="J57">
        <v>1</v>
      </c>
      <c r="K57">
        <v>2</v>
      </c>
      <c r="L57">
        <v>2</v>
      </c>
      <c r="M57">
        <v>21.2</v>
      </c>
      <c r="N57">
        <v>87</v>
      </c>
      <c r="O57">
        <v>17</v>
      </c>
      <c r="P57">
        <v>5</v>
      </c>
      <c r="Q57">
        <v>5</v>
      </c>
      <c r="R57">
        <v>2</v>
      </c>
      <c r="S57">
        <v>7</v>
      </c>
      <c r="T57">
        <v>0</v>
      </c>
      <c r="U57">
        <v>0</v>
      </c>
      <c r="V57">
        <v>1</v>
      </c>
      <c r="W57">
        <v>0</v>
      </c>
      <c r="X57">
        <v>19</v>
      </c>
      <c r="Y57">
        <v>14974</v>
      </c>
    </row>
    <row r="58" spans="1:25" x14ac:dyDescent="0.3">
      <c r="A58" t="s">
        <v>11283</v>
      </c>
      <c r="B58" t="s">
        <v>20565</v>
      </c>
      <c r="C58">
        <v>3</v>
      </c>
      <c r="D58">
        <v>1</v>
      </c>
      <c r="E58">
        <v>2.09</v>
      </c>
      <c r="F58">
        <v>12</v>
      </c>
      <c r="G58">
        <v>12</v>
      </c>
      <c r="H58">
        <v>0</v>
      </c>
      <c r="I58">
        <v>0</v>
      </c>
      <c r="J58">
        <v>0</v>
      </c>
      <c r="K58">
        <v>0</v>
      </c>
      <c r="L58">
        <v>0</v>
      </c>
      <c r="M58">
        <v>69</v>
      </c>
      <c r="N58">
        <v>267</v>
      </c>
      <c r="O58">
        <v>39</v>
      </c>
      <c r="P58">
        <v>18</v>
      </c>
      <c r="Q58">
        <v>16</v>
      </c>
      <c r="R58">
        <v>5</v>
      </c>
      <c r="S58">
        <v>20</v>
      </c>
      <c r="T58">
        <v>0</v>
      </c>
      <c r="U58">
        <v>4</v>
      </c>
      <c r="V58">
        <v>1</v>
      </c>
      <c r="W58">
        <v>0</v>
      </c>
      <c r="X58">
        <v>93</v>
      </c>
      <c r="Y58">
        <v>17186</v>
      </c>
    </row>
    <row r="59" spans="1:25" x14ac:dyDescent="0.3">
      <c r="A59" t="s">
        <v>14244</v>
      </c>
      <c r="B59" t="s">
        <v>1470</v>
      </c>
      <c r="C59">
        <v>2</v>
      </c>
      <c r="D59">
        <v>0</v>
      </c>
      <c r="E59">
        <v>2.1</v>
      </c>
      <c r="F59">
        <v>29</v>
      </c>
      <c r="G59">
        <v>0</v>
      </c>
      <c r="H59">
        <v>0</v>
      </c>
      <c r="I59">
        <v>0</v>
      </c>
      <c r="J59">
        <v>2</v>
      </c>
      <c r="K59">
        <v>5</v>
      </c>
      <c r="L59">
        <v>2</v>
      </c>
      <c r="M59">
        <v>30</v>
      </c>
      <c r="N59">
        <v>121</v>
      </c>
      <c r="O59">
        <v>18</v>
      </c>
      <c r="P59">
        <v>10</v>
      </c>
      <c r="Q59">
        <v>7</v>
      </c>
      <c r="R59">
        <v>2</v>
      </c>
      <c r="S59">
        <v>9</v>
      </c>
      <c r="T59">
        <v>0</v>
      </c>
      <c r="U59">
        <v>1</v>
      </c>
      <c r="V59">
        <v>0</v>
      </c>
      <c r="W59">
        <v>0</v>
      </c>
      <c r="X59">
        <v>43</v>
      </c>
      <c r="Y59">
        <v>15451</v>
      </c>
    </row>
    <row r="60" spans="1:25" x14ac:dyDescent="0.3">
      <c r="A60" t="s">
        <v>14747</v>
      </c>
      <c r="B60" t="s">
        <v>1437</v>
      </c>
      <c r="C60">
        <v>4</v>
      </c>
      <c r="D60">
        <v>1</v>
      </c>
      <c r="E60">
        <v>2.11</v>
      </c>
      <c r="F60">
        <v>12</v>
      </c>
      <c r="G60">
        <v>9</v>
      </c>
      <c r="H60">
        <v>0</v>
      </c>
      <c r="I60">
        <v>0</v>
      </c>
      <c r="J60">
        <v>0</v>
      </c>
      <c r="K60">
        <v>0</v>
      </c>
      <c r="L60">
        <v>0</v>
      </c>
      <c r="M60">
        <v>59.2</v>
      </c>
      <c r="N60">
        <v>240</v>
      </c>
      <c r="O60">
        <v>37</v>
      </c>
      <c r="P60">
        <v>15</v>
      </c>
      <c r="Q60">
        <v>14</v>
      </c>
      <c r="R60">
        <v>2</v>
      </c>
      <c r="S60">
        <v>24</v>
      </c>
      <c r="T60">
        <v>0</v>
      </c>
      <c r="U60">
        <v>3</v>
      </c>
      <c r="V60">
        <v>5</v>
      </c>
      <c r="W60">
        <v>0</v>
      </c>
      <c r="X60">
        <v>88</v>
      </c>
      <c r="Y60">
        <v>19361</v>
      </c>
    </row>
    <row r="61" spans="1:25" x14ac:dyDescent="0.3">
      <c r="A61" t="s">
        <v>17233</v>
      </c>
      <c r="B61" t="s">
        <v>1430</v>
      </c>
      <c r="C61">
        <v>0</v>
      </c>
      <c r="D61">
        <v>0</v>
      </c>
      <c r="E61">
        <v>2.13</v>
      </c>
      <c r="F61">
        <v>12</v>
      </c>
      <c r="G61">
        <v>0</v>
      </c>
      <c r="H61">
        <v>0</v>
      </c>
      <c r="I61">
        <v>0</v>
      </c>
      <c r="J61">
        <v>0</v>
      </c>
      <c r="K61">
        <v>3</v>
      </c>
      <c r="L61">
        <v>1</v>
      </c>
      <c r="M61">
        <v>12.2</v>
      </c>
      <c r="N61">
        <v>52</v>
      </c>
      <c r="O61">
        <v>8</v>
      </c>
      <c r="P61">
        <v>3</v>
      </c>
      <c r="Q61">
        <v>3</v>
      </c>
      <c r="R61">
        <v>0</v>
      </c>
      <c r="S61">
        <v>5</v>
      </c>
      <c r="T61">
        <v>0</v>
      </c>
      <c r="U61">
        <v>0</v>
      </c>
      <c r="V61">
        <v>1</v>
      </c>
      <c r="W61">
        <v>0</v>
      </c>
      <c r="X61">
        <v>17</v>
      </c>
      <c r="Y61">
        <v>11487</v>
      </c>
    </row>
    <row r="62" spans="1:25" x14ac:dyDescent="0.3">
      <c r="A62" t="s">
        <v>685</v>
      </c>
      <c r="B62" t="s">
        <v>1379</v>
      </c>
      <c r="C62">
        <v>6</v>
      </c>
      <c r="D62">
        <v>2</v>
      </c>
      <c r="E62">
        <v>2.16</v>
      </c>
      <c r="F62">
        <v>10</v>
      </c>
      <c r="G62">
        <v>10</v>
      </c>
      <c r="H62">
        <v>0</v>
      </c>
      <c r="I62">
        <v>0</v>
      </c>
      <c r="J62">
        <v>0</v>
      </c>
      <c r="K62">
        <v>0</v>
      </c>
      <c r="L62">
        <v>0</v>
      </c>
      <c r="M62">
        <v>58.1</v>
      </c>
      <c r="N62">
        <v>221</v>
      </c>
      <c r="O62">
        <v>41</v>
      </c>
      <c r="P62">
        <v>18</v>
      </c>
      <c r="Q62">
        <v>14</v>
      </c>
      <c r="R62">
        <v>8</v>
      </c>
      <c r="S62">
        <v>8</v>
      </c>
      <c r="T62">
        <v>0</v>
      </c>
      <c r="U62">
        <v>1</v>
      </c>
      <c r="V62">
        <v>0</v>
      </c>
      <c r="W62">
        <v>0</v>
      </c>
      <c r="X62">
        <v>62</v>
      </c>
      <c r="Y62">
        <v>2036</v>
      </c>
    </row>
    <row r="63" spans="1:25" x14ac:dyDescent="0.3">
      <c r="A63" t="s">
        <v>11356</v>
      </c>
      <c r="B63" t="s">
        <v>22144</v>
      </c>
      <c r="C63">
        <v>1</v>
      </c>
      <c r="D63">
        <v>1</v>
      </c>
      <c r="E63">
        <v>2.16</v>
      </c>
      <c r="F63">
        <v>21</v>
      </c>
      <c r="G63">
        <v>0</v>
      </c>
      <c r="H63">
        <v>0</v>
      </c>
      <c r="I63">
        <v>0</v>
      </c>
      <c r="J63">
        <v>0</v>
      </c>
      <c r="K63">
        <v>6</v>
      </c>
      <c r="L63">
        <v>0</v>
      </c>
      <c r="M63">
        <v>16.2</v>
      </c>
      <c r="N63">
        <v>67</v>
      </c>
      <c r="O63">
        <v>14</v>
      </c>
      <c r="P63">
        <v>6</v>
      </c>
      <c r="Q63">
        <v>4</v>
      </c>
      <c r="R63">
        <v>0</v>
      </c>
      <c r="S63">
        <v>4</v>
      </c>
      <c r="T63">
        <v>1</v>
      </c>
      <c r="U63">
        <v>1</v>
      </c>
      <c r="V63">
        <v>2</v>
      </c>
      <c r="W63">
        <v>0</v>
      </c>
      <c r="X63">
        <v>11</v>
      </c>
      <c r="Y63">
        <v>7803</v>
      </c>
    </row>
    <row r="64" spans="1:25" x14ac:dyDescent="0.3">
      <c r="A64" t="s">
        <v>17252</v>
      </c>
      <c r="B64" t="s">
        <v>1376</v>
      </c>
      <c r="C64">
        <v>2</v>
      </c>
      <c r="D64">
        <v>1</v>
      </c>
      <c r="E64">
        <v>2.1800000000000002</v>
      </c>
      <c r="F64">
        <v>22</v>
      </c>
      <c r="G64">
        <v>0</v>
      </c>
      <c r="H64">
        <v>0</v>
      </c>
      <c r="I64">
        <v>0</v>
      </c>
      <c r="J64">
        <v>1</v>
      </c>
      <c r="K64">
        <v>5</v>
      </c>
      <c r="L64">
        <v>1</v>
      </c>
      <c r="M64">
        <v>20.2</v>
      </c>
      <c r="N64">
        <v>87</v>
      </c>
      <c r="O64">
        <v>13</v>
      </c>
      <c r="P64">
        <v>7</v>
      </c>
      <c r="Q64">
        <v>5</v>
      </c>
      <c r="R64">
        <v>2</v>
      </c>
      <c r="S64">
        <v>12</v>
      </c>
      <c r="T64">
        <v>1</v>
      </c>
      <c r="U64">
        <v>0</v>
      </c>
      <c r="V64">
        <v>1</v>
      </c>
      <c r="W64">
        <v>1</v>
      </c>
      <c r="X64">
        <v>17</v>
      </c>
      <c r="Y64">
        <v>16418</v>
      </c>
    </row>
    <row r="65" spans="1:25" x14ac:dyDescent="0.3">
      <c r="A65" t="s">
        <v>17255</v>
      </c>
      <c r="B65" t="s">
        <v>1464</v>
      </c>
      <c r="C65">
        <v>6</v>
      </c>
      <c r="D65">
        <v>1</v>
      </c>
      <c r="E65">
        <v>2.2000000000000002</v>
      </c>
      <c r="F65">
        <v>23</v>
      </c>
      <c r="G65">
        <v>2</v>
      </c>
      <c r="H65">
        <v>0</v>
      </c>
      <c r="I65">
        <v>0</v>
      </c>
      <c r="J65">
        <v>0</v>
      </c>
      <c r="K65">
        <v>2</v>
      </c>
      <c r="L65">
        <v>1</v>
      </c>
      <c r="M65">
        <v>28.2</v>
      </c>
      <c r="N65">
        <v>109</v>
      </c>
      <c r="O65">
        <v>16</v>
      </c>
      <c r="P65">
        <v>8</v>
      </c>
      <c r="Q65">
        <v>7</v>
      </c>
      <c r="R65">
        <v>2</v>
      </c>
      <c r="S65">
        <v>9</v>
      </c>
      <c r="T65">
        <v>0</v>
      </c>
      <c r="U65">
        <v>0</v>
      </c>
      <c r="V65">
        <v>0</v>
      </c>
      <c r="W65">
        <v>0</v>
      </c>
      <c r="X65">
        <v>31</v>
      </c>
      <c r="Y65">
        <v>19647</v>
      </c>
    </row>
    <row r="66" spans="1:25" x14ac:dyDescent="0.3">
      <c r="A66" t="s">
        <v>1056</v>
      </c>
      <c r="B66" t="s">
        <v>1413</v>
      </c>
      <c r="C66">
        <v>2</v>
      </c>
      <c r="D66">
        <v>3</v>
      </c>
      <c r="E66">
        <v>2.2200000000000002</v>
      </c>
      <c r="F66">
        <v>24</v>
      </c>
      <c r="G66">
        <v>0</v>
      </c>
      <c r="H66">
        <v>0</v>
      </c>
      <c r="I66">
        <v>0</v>
      </c>
      <c r="J66">
        <v>12</v>
      </c>
      <c r="K66">
        <v>1</v>
      </c>
      <c r="L66">
        <v>2</v>
      </c>
      <c r="M66">
        <v>24.1</v>
      </c>
      <c r="N66">
        <v>101</v>
      </c>
      <c r="O66">
        <v>21</v>
      </c>
      <c r="P66">
        <v>7</v>
      </c>
      <c r="Q66">
        <v>6</v>
      </c>
      <c r="R66">
        <v>3</v>
      </c>
      <c r="S66">
        <v>11</v>
      </c>
      <c r="T66">
        <v>3</v>
      </c>
      <c r="U66">
        <v>0</v>
      </c>
      <c r="V66">
        <v>0</v>
      </c>
      <c r="W66">
        <v>0</v>
      </c>
      <c r="X66">
        <v>14</v>
      </c>
      <c r="Y66">
        <v>9939</v>
      </c>
    </row>
    <row r="67" spans="1:25" x14ac:dyDescent="0.3">
      <c r="A67" t="s">
        <v>14211</v>
      </c>
      <c r="B67" t="s">
        <v>1386</v>
      </c>
      <c r="C67">
        <v>2</v>
      </c>
      <c r="D67">
        <v>0</v>
      </c>
      <c r="E67">
        <v>2.25</v>
      </c>
      <c r="F67">
        <v>6</v>
      </c>
      <c r="G67">
        <v>0</v>
      </c>
      <c r="H67">
        <v>0</v>
      </c>
      <c r="I67">
        <v>0</v>
      </c>
      <c r="J67">
        <v>1</v>
      </c>
      <c r="K67">
        <v>0</v>
      </c>
      <c r="L67">
        <v>0</v>
      </c>
      <c r="M67">
        <v>12</v>
      </c>
      <c r="N67">
        <v>44</v>
      </c>
      <c r="O67">
        <v>7</v>
      </c>
      <c r="P67">
        <v>3</v>
      </c>
      <c r="Q67">
        <v>3</v>
      </c>
      <c r="R67">
        <v>1</v>
      </c>
      <c r="S67">
        <v>1</v>
      </c>
      <c r="T67">
        <v>0</v>
      </c>
      <c r="U67">
        <v>0</v>
      </c>
      <c r="V67">
        <v>0</v>
      </c>
      <c r="W67">
        <v>0</v>
      </c>
      <c r="X67">
        <v>13</v>
      </c>
      <c r="Y67">
        <v>12784</v>
      </c>
    </row>
    <row r="68" spans="1:25" x14ac:dyDescent="0.3">
      <c r="A68" t="s">
        <v>11326</v>
      </c>
      <c r="B68" t="s">
        <v>1460</v>
      </c>
      <c r="C68">
        <v>7</v>
      </c>
      <c r="D68">
        <v>0</v>
      </c>
      <c r="E68">
        <v>2.25</v>
      </c>
      <c r="F68">
        <v>11</v>
      </c>
      <c r="G68">
        <v>11</v>
      </c>
      <c r="H68">
        <v>0</v>
      </c>
      <c r="I68">
        <v>0</v>
      </c>
      <c r="J68">
        <v>0</v>
      </c>
      <c r="K68">
        <v>0</v>
      </c>
      <c r="L68">
        <v>0</v>
      </c>
      <c r="M68">
        <v>56</v>
      </c>
      <c r="N68">
        <v>224</v>
      </c>
      <c r="O68">
        <v>42</v>
      </c>
      <c r="P68">
        <v>14</v>
      </c>
      <c r="Q68">
        <v>14</v>
      </c>
      <c r="R68">
        <v>2</v>
      </c>
      <c r="S68">
        <v>19</v>
      </c>
      <c r="T68">
        <v>0</v>
      </c>
      <c r="U68">
        <v>4</v>
      </c>
      <c r="V68">
        <v>1</v>
      </c>
      <c r="W68">
        <v>1</v>
      </c>
      <c r="X68">
        <v>50</v>
      </c>
      <c r="Y68">
        <v>13743</v>
      </c>
    </row>
    <row r="69" spans="1:25" x14ac:dyDescent="0.3">
      <c r="A69" t="s">
        <v>12916</v>
      </c>
      <c r="B69" t="s">
        <v>22144</v>
      </c>
      <c r="C69">
        <v>2</v>
      </c>
      <c r="D69">
        <v>0</v>
      </c>
      <c r="E69">
        <v>2.25</v>
      </c>
      <c r="F69">
        <v>18</v>
      </c>
      <c r="G69">
        <v>3</v>
      </c>
      <c r="H69">
        <v>0</v>
      </c>
      <c r="I69">
        <v>0</v>
      </c>
      <c r="J69">
        <v>1</v>
      </c>
      <c r="K69">
        <v>2</v>
      </c>
      <c r="L69">
        <v>1</v>
      </c>
      <c r="M69">
        <v>32</v>
      </c>
      <c r="N69">
        <v>135</v>
      </c>
      <c r="O69">
        <v>31</v>
      </c>
      <c r="P69">
        <v>12</v>
      </c>
      <c r="Q69">
        <v>8</v>
      </c>
      <c r="R69">
        <v>4</v>
      </c>
      <c r="S69">
        <v>8</v>
      </c>
      <c r="T69">
        <v>1</v>
      </c>
      <c r="U69">
        <v>3</v>
      </c>
      <c r="V69">
        <v>0</v>
      </c>
      <c r="W69">
        <v>0</v>
      </c>
      <c r="X69">
        <v>31</v>
      </c>
      <c r="Y69">
        <v>19312</v>
      </c>
    </row>
    <row r="70" spans="1:25" x14ac:dyDescent="0.3">
      <c r="A70" t="s">
        <v>17232</v>
      </c>
      <c r="B70" t="s">
        <v>1565</v>
      </c>
      <c r="C70">
        <v>2</v>
      </c>
      <c r="D70">
        <v>1</v>
      </c>
      <c r="E70">
        <v>2.25</v>
      </c>
      <c r="F70">
        <v>17</v>
      </c>
      <c r="G70">
        <v>0</v>
      </c>
      <c r="H70">
        <v>0</v>
      </c>
      <c r="I70">
        <v>0</v>
      </c>
      <c r="J70">
        <v>0</v>
      </c>
      <c r="K70">
        <v>1</v>
      </c>
      <c r="L70">
        <v>0</v>
      </c>
      <c r="M70">
        <v>20</v>
      </c>
      <c r="N70">
        <v>82</v>
      </c>
      <c r="O70">
        <v>14</v>
      </c>
      <c r="P70">
        <v>6</v>
      </c>
      <c r="Q70">
        <v>5</v>
      </c>
      <c r="R70">
        <v>0</v>
      </c>
      <c r="S70">
        <v>9</v>
      </c>
      <c r="T70">
        <v>0</v>
      </c>
      <c r="U70">
        <v>0</v>
      </c>
      <c r="V70">
        <v>2</v>
      </c>
      <c r="W70">
        <v>0</v>
      </c>
      <c r="X70">
        <v>22</v>
      </c>
      <c r="Y70">
        <v>10078</v>
      </c>
    </row>
    <row r="71" spans="1:25" x14ac:dyDescent="0.3">
      <c r="A71" t="s">
        <v>16579</v>
      </c>
      <c r="B71" t="s">
        <v>1402</v>
      </c>
      <c r="C71">
        <v>4</v>
      </c>
      <c r="D71">
        <v>2</v>
      </c>
      <c r="E71">
        <v>2.2799999999999998</v>
      </c>
      <c r="F71">
        <v>8</v>
      </c>
      <c r="G71">
        <v>8</v>
      </c>
      <c r="H71">
        <v>0</v>
      </c>
      <c r="I71">
        <v>0</v>
      </c>
      <c r="J71">
        <v>0</v>
      </c>
      <c r="K71">
        <v>0</v>
      </c>
      <c r="L71">
        <v>0</v>
      </c>
      <c r="M71">
        <v>55.1</v>
      </c>
      <c r="N71">
        <v>206</v>
      </c>
      <c r="O71">
        <v>38</v>
      </c>
      <c r="P71">
        <v>14</v>
      </c>
      <c r="Q71">
        <v>14</v>
      </c>
      <c r="R71">
        <v>8</v>
      </c>
      <c r="S71">
        <v>6</v>
      </c>
      <c r="T71">
        <v>0</v>
      </c>
      <c r="U71">
        <v>1</v>
      </c>
      <c r="V71">
        <v>0</v>
      </c>
      <c r="W71">
        <v>0</v>
      </c>
      <c r="X71">
        <v>57</v>
      </c>
      <c r="Y71">
        <v>19979</v>
      </c>
    </row>
    <row r="72" spans="1:25" x14ac:dyDescent="0.3">
      <c r="A72" t="s">
        <v>10475</v>
      </c>
      <c r="B72" t="s">
        <v>1386</v>
      </c>
      <c r="C72">
        <v>5</v>
      </c>
      <c r="D72">
        <v>2</v>
      </c>
      <c r="E72">
        <v>2.29</v>
      </c>
      <c r="F72">
        <v>11</v>
      </c>
      <c r="G72">
        <v>11</v>
      </c>
      <c r="H72">
        <v>0</v>
      </c>
      <c r="I72">
        <v>0</v>
      </c>
      <c r="J72">
        <v>0</v>
      </c>
      <c r="K72">
        <v>0</v>
      </c>
      <c r="L72">
        <v>0</v>
      </c>
      <c r="M72">
        <v>63</v>
      </c>
      <c r="N72">
        <v>261</v>
      </c>
      <c r="O72">
        <v>56</v>
      </c>
      <c r="P72">
        <v>18</v>
      </c>
      <c r="Q72">
        <v>16</v>
      </c>
      <c r="R72">
        <v>6</v>
      </c>
      <c r="S72">
        <v>17</v>
      </c>
      <c r="T72">
        <v>0</v>
      </c>
      <c r="U72">
        <v>2</v>
      </c>
      <c r="V72">
        <v>2</v>
      </c>
      <c r="W72">
        <v>0</v>
      </c>
      <c r="X72">
        <v>55</v>
      </c>
      <c r="Y72">
        <v>12304</v>
      </c>
    </row>
    <row r="73" spans="1:25" x14ac:dyDescent="0.3">
      <c r="A73" t="s">
        <v>11204</v>
      </c>
      <c r="B73" t="s">
        <v>1460</v>
      </c>
      <c r="C73">
        <v>2</v>
      </c>
      <c r="D73">
        <v>1</v>
      </c>
      <c r="E73">
        <v>2.2999999999999998</v>
      </c>
      <c r="F73">
        <v>18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27.1</v>
      </c>
      <c r="N73">
        <v>117</v>
      </c>
      <c r="O73">
        <v>22</v>
      </c>
      <c r="P73">
        <v>9</v>
      </c>
      <c r="Q73">
        <v>7</v>
      </c>
      <c r="R73">
        <v>4</v>
      </c>
      <c r="S73">
        <v>11</v>
      </c>
      <c r="T73">
        <v>1</v>
      </c>
      <c r="U73">
        <v>1</v>
      </c>
      <c r="V73">
        <v>0</v>
      </c>
      <c r="W73">
        <v>0</v>
      </c>
      <c r="X73">
        <v>32</v>
      </c>
      <c r="Y73">
        <v>11203</v>
      </c>
    </row>
    <row r="74" spans="1:25" x14ac:dyDescent="0.3">
      <c r="A74" t="s">
        <v>16023</v>
      </c>
      <c r="B74" t="s">
        <v>1379</v>
      </c>
      <c r="C74">
        <v>2</v>
      </c>
      <c r="D74">
        <v>2</v>
      </c>
      <c r="E74">
        <v>2.31</v>
      </c>
      <c r="F74">
        <v>9</v>
      </c>
      <c r="G74">
        <v>8</v>
      </c>
      <c r="H74">
        <v>0</v>
      </c>
      <c r="I74">
        <v>0</v>
      </c>
      <c r="J74">
        <v>0</v>
      </c>
      <c r="K74">
        <v>0</v>
      </c>
      <c r="L74">
        <v>0</v>
      </c>
      <c r="M74">
        <v>46.2</v>
      </c>
      <c r="N74">
        <v>176</v>
      </c>
      <c r="O74">
        <v>32</v>
      </c>
      <c r="P74">
        <v>13</v>
      </c>
      <c r="Q74">
        <v>12</v>
      </c>
      <c r="R74">
        <v>2</v>
      </c>
      <c r="S74">
        <v>7</v>
      </c>
      <c r="T74">
        <v>0</v>
      </c>
      <c r="U74">
        <v>1</v>
      </c>
      <c r="V74">
        <v>3</v>
      </c>
      <c r="W74">
        <v>0</v>
      </c>
      <c r="X74">
        <v>46</v>
      </c>
      <c r="Y74">
        <v>19388</v>
      </c>
    </row>
    <row r="75" spans="1:25" x14ac:dyDescent="0.3">
      <c r="A75" t="s">
        <v>14035</v>
      </c>
      <c r="B75" t="s">
        <v>20563</v>
      </c>
      <c r="C75">
        <v>0</v>
      </c>
      <c r="D75">
        <v>0</v>
      </c>
      <c r="E75">
        <v>2.38</v>
      </c>
      <c r="F75">
        <v>3</v>
      </c>
      <c r="G75">
        <v>3</v>
      </c>
      <c r="H75">
        <v>0</v>
      </c>
      <c r="I75">
        <v>0</v>
      </c>
      <c r="J75">
        <v>0</v>
      </c>
      <c r="K75">
        <v>0</v>
      </c>
      <c r="L75">
        <v>0</v>
      </c>
      <c r="M75">
        <v>11.1</v>
      </c>
      <c r="N75">
        <v>52</v>
      </c>
      <c r="O75">
        <v>14</v>
      </c>
      <c r="P75">
        <v>4</v>
      </c>
      <c r="Q75">
        <v>3</v>
      </c>
      <c r="R75">
        <v>2</v>
      </c>
      <c r="S75">
        <v>4</v>
      </c>
      <c r="T75">
        <v>0</v>
      </c>
      <c r="U75">
        <v>2</v>
      </c>
      <c r="V75">
        <v>0</v>
      </c>
      <c r="W75">
        <v>0</v>
      </c>
      <c r="X75">
        <v>10</v>
      </c>
      <c r="Y75">
        <v>16401</v>
      </c>
    </row>
    <row r="76" spans="1:25" x14ac:dyDescent="0.3">
      <c r="A76" t="s">
        <v>3885</v>
      </c>
      <c r="B76" t="s">
        <v>1509</v>
      </c>
      <c r="C76">
        <v>4</v>
      </c>
      <c r="D76">
        <v>2</v>
      </c>
      <c r="E76">
        <v>2.38</v>
      </c>
      <c r="F76">
        <v>12</v>
      </c>
      <c r="G76">
        <v>12</v>
      </c>
      <c r="H76">
        <v>0</v>
      </c>
      <c r="I76">
        <v>0</v>
      </c>
      <c r="J76">
        <v>0</v>
      </c>
      <c r="K76">
        <v>0</v>
      </c>
      <c r="L76">
        <v>0</v>
      </c>
      <c r="M76">
        <v>68</v>
      </c>
      <c r="N76">
        <v>268</v>
      </c>
      <c r="O76">
        <v>47</v>
      </c>
      <c r="P76">
        <v>21</v>
      </c>
      <c r="Q76">
        <v>18</v>
      </c>
      <c r="R76">
        <v>7</v>
      </c>
      <c r="S76">
        <v>18</v>
      </c>
      <c r="T76">
        <v>0</v>
      </c>
      <c r="U76">
        <v>0</v>
      </c>
      <c r="V76">
        <v>4</v>
      </c>
      <c r="W76">
        <v>0</v>
      </c>
      <c r="X76">
        <v>104</v>
      </c>
      <c r="Y76">
        <v>10954</v>
      </c>
    </row>
    <row r="77" spans="1:25" x14ac:dyDescent="0.3">
      <c r="A77" t="s">
        <v>17266</v>
      </c>
      <c r="B77" t="s">
        <v>20607</v>
      </c>
      <c r="C77">
        <v>1</v>
      </c>
      <c r="D77">
        <v>0</v>
      </c>
      <c r="E77">
        <v>2.38</v>
      </c>
      <c r="F77">
        <v>7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11.1</v>
      </c>
      <c r="N77">
        <v>45</v>
      </c>
      <c r="O77">
        <v>6</v>
      </c>
      <c r="P77">
        <v>4</v>
      </c>
      <c r="Q77">
        <v>3</v>
      </c>
      <c r="R77">
        <v>2</v>
      </c>
      <c r="S77">
        <v>5</v>
      </c>
      <c r="T77">
        <v>0</v>
      </c>
      <c r="U77">
        <v>1</v>
      </c>
      <c r="V77">
        <v>0</v>
      </c>
      <c r="W77">
        <v>0</v>
      </c>
      <c r="X77">
        <v>8</v>
      </c>
      <c r="Y77">
        <v>19199</v>
      </c>
    </row>
    <row r="78" spans="1:25" x14ac:dyDescent="0.3">
      <c r="A78" t="s">
        <v>8763</v>
      </c>
      <c r="B78" t="s">
        <v>1464</v>
      </c>
      <c r="C78">
        <v>2</v>
      </c>
      <c r="D78">
        <v>1</v>
      </c>
      <c r="E78">
        <v>2.38</v>
      </c>
      <c r="F78">
        <v>23</v>
      </c>
      <c r="G78">
        <v>0</v>
      </c>
      <c r="H78">
        <v>0</v>
      </c>
      <c r="I78">
        <v>0</v>
      </c>
      <c r="J78">
        <v>0</v>
      </c>
      <c r="K78">
        <v>8</v>
      </c>
      <c r="L78">
        <v>2</v>
      </c>
      <c r="M78">
        <v>22.2</v>
      </c>
      <c r="N78">
        <v>93</v>
      </c>
      <c r="O78">
        <v>17</v>
      </c>
      <c r="P78">
        <v>6</v>
      </c>
      <c r="Q78">
        <v>6</v>
      </c>
      <c r="R78">
        <v>1</v>
      </c>
      <c r="S78">
        <v>7</v>
      </c>
      <c r="T78">
        <v>0</v>
      </c>
      <c r="U78">
        <v>0</v>
      </c>
      <c r="V78">
        <v>2</v>
      </c>
      <c r="W78">
        <v>0</v>
      </c>
      <c r="X78">
        <v>30</v>
      </c>
      <c r="Y78">
        <v>12297</v>
      </c>
    </row>
    <row r="79" spans="1:25" x14ac:dyDescent="0.3">
      <c r="A79" t="s">
        <v>14255</v>
      </c>
      <c r="B79" t="s">
        <v>1395</v>
      </c>
      <c r="C79">
        <v>0</v>
      </c>
      <c r="D79">
        <v>3</v>
      </c>
      <c r="E79">
        <v>2.4</v>
      </c>
      <c r="F79">
        <v>17</v>
      </c>
      <c r="G79">
        <v>0</v>
      </c>
      <c r="H79">
        <v>0</v>
      </c>
      <c r="I79">
        <v>0</v>
      </c>
      <c r="J79">
        <v>0</v>
      </c>
      <c r="K79">
        <v>5</v>
      </c>
      <c r="L79">
        <v>0</v>
      </c>
      <c r="M79">
        <v>15</v>
      </c>
      <c r="N79">
        <v>61</v>
      </c>
      <c r="O79">
        <v>9</v>
      </c>
      <c r="P79">
        <v>6</v>
      </c>
      <c r="Q79">
        <v>4</v>
      </c>
      <c r="R79">
        <v>0</v>
      </c>
      <c r="S79">
        <v>7</v>
      </c>
      <c r="T79">
        <v>0</v>
      </c>
      <c r="U79">
        <v>0</v>
      </c>
      <c r="V79">
        <v>1</v>
      </c>
      <c r="W79">
        <v>0</v>
      </c>
      <c r="X79">
        <v>18</v>
      </c>
      <c r="Y79">
        <v>13684</v>
      </c>
    </row>
    <row r="80" spans="1:25" x14ac:dyDescent="0.3">
      <c r="A80" t="s">
        <v>15053</v>
      </c>
      <c r="B80" t="s">
        <v>1395</v>
      </c>
      <c r="C80">
        <v>4</v>
      </c>
      <c r="D80">
        <v>1</v>
      </c>
      <c r="E80">
        <v>2.42</v>
      </c>
      <c r="F80">
        <v>19</v>
      </c>
      <c r="G80">
        <v>0</v>
      </c>
      <c r="H80">
        <v>0</v>
      </c>
      <c r="I80">
        <v>0</v>
      </c>
      <c r="J80">
        <v>1</v>
      </c>
      <c r="K80">
        <v>2</v>
      </c>
      <c r="L80">
        <v>0</v>
      </c>
      <c r="M80">
        <v>22.1</v>
      </c>
      <c r="N80">
        <v>96</v>
      </c>
      <c r="O80">
        <v>10</v>
      </c>
      <c r="P80">
        <v>9</v>
      </c>
      <c r="Q80">
        <v>6</v>
      </c>
      <c r="R80">
        <v>3</v>
      </c>
      <c r="S80">
        <v>16</v>
      </c>
      <c r="T80">
        <v>0</v>
      </c>
      <c r="U80">
        <v>4</v>
      </c>
      <c r="V80">
        <v>3</v>
      </c>
      <c r="W80">
        <v>0</v>
      </c>
      <c r="X80">
        <v>32</v>
      </c>
      <c r="Y80">
        <v>17490</v>
      </c>
    </row>
    <row r="81" spans="1:25" x14ac:dyDescent="0.3">
      <c r="A81" t="s">
        <v>15823</v>
      </c>
      <c r="B81" t="s">
        <v>1531</v>
      </c>
      <c r="C81">
        <v>2</v>
      </c>
      <c r="D81">
        <v>2</v>
      </c>
      <c r="E81">
        <v>2.42</v>
      </c>
      <c r="F81">
        <v>26</v>
      </c>
      <c r="G81">
        <v>0</v>
      </c>
      <c r="H81">
        <v>0</v>
      </c>
      <c r="I81">
        <v>0</v>
      </c>
      <c r="J81">
        <v>5</v>
      </c>
      <c r="K81">
        <v>2</v>
      </c>
      <c r="L81">
        <v>2</v>
      </c>
      <c r="M81">
        <v>26</v>
      </c>
      <c r="N81">
        <v>109</v>
      </c>
      <c r="O81">
        <v>22</v>
      </c>
      <c r="P81">
        <v>7</v>
      </c>
      <c r="Q81">
        <v>7</v>
      </c>
      <c r="R81">
        <v>1</v>
      </c>
      <c r="S81">
        <v>9</v>
      </c>
      <c r="T81">
        <v>4</v>
      </c>
      <c r="U81">
        <v>4</v>
      </c>
      <c r="V81">
        <v>2</v>
      </c>
      <c r="W81">
        <v>0</v>
      </c>
      <c r="X81">
        <v>23</v>
      </c>
      <c r="Y81">
        <v>16058</v>
      </c>
    </row>
    <row r="82" spans="1:25" x14ac:dyDescent="0.3">
      <c r="A82" t="s">
        <v>15052</v>
      </c>
      <c r="B82" t="s">
        <v>20567</v>
      </c>
      <c r="C82">
        <v>2</v>
      </c>
      <c r="D82">
        <v>1</v>
      </c>
      <c r="E82">
        <v>2.4500000000000002</v>
      </c>
      <c r="F82">
        <v>26</v>
      </c>
      <c r="G82">
        <v>0</v>
      </c>
      <c r="H82">
        <v>0</v>
      </c>
      <c r="I82">
        <v>0</v>
      </c>
      <c r="J82">
        <v>0</v>
      </c>
      <c r="K82">
        <v>8</v>
      </c>
      <c r="L82">
        <v>0</v>
      </c>
      <c r="M82">
        <v>25.2</v>
      </c>
      <c r="N82">
        <v>112</v>
      </c>
      <c r="O82">
        <v>20</v>
      </c>
      <c r="P82">
        <v>8</v>
      </c>
      <c r="Q82">
        <v>7</v>
      </c>
      <c r="R82">
        <v>2</v>
      </c>
      <c r="S82">
        <v>16</v>
      </c>
      <c r="T82">
        <v>0</v>
      </c>
      <c r="U82">
        <v>3</v>
      </c>
      <c r="V82">
        <v>1</v>
      </c>
      <c r="W82">
        <v>0</v>
      </c>
      <c r="X82">
        <v>37</v>
      </c>
      <c r="Y82">
        <v>18335</v>
      </c>
    </row>
    <row r="83" spans="1:25" x14ac:dyDescent="0.3">
      <c r="A83" t="s">
        <v>14721</v>
      </c>
      <c r="B83" t="s">
        <v>1446</v>
      </c>
      <c r="C83">
        <v>3</v>
      </c>
      <c r="D83">
        <v>0</v>
      </c>
      <c r="E83">
        <v>2.4500000000000002</v>
      </c>
      <c r="F83">
        <v>20</v>
      </c>
      <c r="G83">
        <v>0</v>
      </c>
      <c r="H83">
        <v>0</v>
      </c>
      <c r="I83">
        <v>0</v>
      </c>
      <c r="J83">
        <v>0</v>
      </c>
      <c r="K83">
        <v>5</v>
      </c>
      <c r="L83">
        <v>2</v>
      </c>
      <c r="M83">
        <v>25.2</v>
      </c>
      <c r="N83">
        <v>103</v>
      </c>
      <c r="O83">
        <v>13</v>
      </c>
      <c r="P83">
        <v>10</v>
      </c>
      <c r="Q83">
        <v>7</v>
      </c>
      <c r="R83">
        <v>3</v>
      </c>
      <c r="S83">
        <v>11</v>
      </c>
      <c r="T83">
        <v>0</v>
      </c>
      <c r="U83">
        <v>3</v>
      </c>
      <c r="V83">
        <v>0</v>
      </c>
      <c r="W83">
        <v>0</v>
      </c>
      <c r="X83">
        <v>34</v>
      </c>
      <c r="Y83">
        <v>13470</v>
      </c>
    </row>
    <row r="84" spans="1:25" x14ac:dyDescent="0.3">
      <c r="A84" t="s">
        <v>8375</v>
      </c>
      <c r="B84" t="s">
        <v>1470</v>
      </c>
      <c r="C84">
        <v>0</v>
      </c>
      <c r="D84">
        <v>0</v>
      </c>
      <c r="E84">
        <v>2.4500000000000002</v>
      </c>
      <c r="F84">
        <v>11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14.2</v>
      </c>
      <c r="N84">
        <v>58</v>
      </c>
      <c r="O84">
        <v>10</v>
      </c>
      <c r="P84">
        <v>4</v>
      </c>
      <c r="Q84">
        <v>4</v>
      </c>
      <c r="R84">
        <v>0</v>
      </c>
      <c r="S84">
        <v>6</v>
      </c>
      <c r="T84">
        <v>0</v>
      </c>
      <c r="U84">
        <v>0</v>
      </c>
      <c r="V84">
        <v>1</v>
      </c>
      <c r="W84">
        <v>0</v>
      </c>
      <c r="X84">
        <v>11</v>
      </c>
      <c r="Y84">
        <v>13360</v>
      </c>
    </row>
    <row r="85" spans="1:25" x14ac:dyDescent="0.3">
      <c r="A85" t="s">
        <v>11215</v>
      </c>
      <c r="B85" t="s">
        <v>1446</v>
      </c>
      <c r="C85">
        <v>1</v>
      </c>
      <c r="D85">
        <v>0</v>
      </c>
      <c r="E85">
        <v>2.4500000000000002</v>
      </c>
      <c r="F85">
        <v>21</v>
      </c>
      <c r="G85">
        <v>0</v>
      </c>
      <c r="H85">
        <v>0</v>
      </c>
      <c r="I85">
        <v>0</v>
      </c>
      <c r="J85">
        <v>1</v>
      </c>
      <c r="K85">
        <v>6</v>
      </c>
      <c r="L85">
        <v>1</v>
      </c>
      <c r="M85">
        <v>18.100000000000001</v>
      </c>
      <c r="N85">
        <v>69</v>
      </c>
      <c r="O85">
        <v>10</v>
      </c>
      <c r="P85">
        <v>5</v>
      </c>
      <c r="Q85">
        <v>5</v>
      </c>
      <c r="R85">
        <v>4</v>
      </c>
      <c r="S85">
        <v>7</v>
      </c>
      <c r="T85">
        <v>0</v>
      </c>
      <c r="U85">
        <v>0</v>
      </c>
      <c r="V85">
        <v>0</v>
      </c>
      <c r="W85">
        <v>0</v>
      </c>
      <c r="X85">
        <v>26</v>
      </c>
      <c r="Y85">
        <v>14375</v>
      </c>
    </row>
    <row r="86" spans="1:25" x14ac:dyDescent="0.3">
      <c r="A86" t="s">
        <v>14731</v>
      </c>
      <c r="B86" t="s">
        <v>1449</v>
      </c>
      <c r="C86">
        <v>1</v>
      </c>
      <c r="D86">
        <v>0</v>
      </c>
      <c r="E86">
        <v>2.4500000000000002</v>
      </c>
      <c r="F86">
        <v>22</v>
      </c>
      <c r="G86">
        <v>0</v>
      </c>
      <c r="H86">
        <v>0</v>
      </c>
      <c r="I86">
        <v>0</v>
      </c>
      <c r="J86">
        <v>0</v>
      </c>
      <c r="K86">
        <v>4</v>
      </c>
      <c r="L86">
        <v>0</v>
      </c>
      <c r="M86">
        <v>22</v>
      </c>
      <c r="N86">
        <v>98</v>
      </c>
      <c r="O86">
        <v>22</v>
      </c>
      <c r="P86">
        <v>7</v>
      </c>
      <c r="Q86">
        <v>6</v>
      </c>
      <c r="R86">
        <v>3</v>
      </c>
      <c r="S86">
        <v>9</v>
      </c>
      <c r="T86">
        <v>0</v>
      </c>
      <c r="U86">
        <v>1</v>
      </c>
      <c r="V86">
        <v>3</v>
      </c>
      <c r="W86">
        <v>0</v>
      </c>
      <c r="X86">
        <v>29</v>
      </c>
      <c r="Y86">
        <v>15832</v>
      </c>
    </row>
    <row r="87" spans="1:25" x14ac:dyDescent="0.3">
      <c r="A87" t="s">
        <v>14235</v>
      </c>
      <c r="B87" t="s">
        <v>20567</v>
      </c>
      <c r="C87">
        <v>5</v>
      </c>
      <c r="D87">
        <v>3</v>
      </c>
      <c r="E87">
        <v>2.4700000000000002</v>
      </c>
      <c r="F87">
        <v>9</v>
      </c>
      <c r="G87">
        <v>9</v>
      </c>
      <c r="H87">
        <v>1</v>
      </c>
      <c r="I87">
        <v>1</v>
      </c>
      <c r="J87">
        <v>0</v>
      </c>
      <c r="K87">
        <v>0</v>
      </c>
      <c r="L87">
        <v>0</v>
      </c>
      <c r="M87">
        <v>54.2</v>
      </c>
      <c r="N87">
        <v>215</v>
      </c>
      <c r="O87">
        <v>39</v>
      </c>
      <c r="P87">
        <v>16</v>
      </c>
      <c r="Q87">
        <v>15</v>
      </c>
      <c r="R87">
        <v>2</v>
      </c>
      <c r="S87">
        <v>17</v>
      </c>
      <c r="T87">
        <v>0</v>
      </c>
      <c r="U87">
        <v>2</v>
      </c>
      <c r="V87">
        <v>1</v>
      </c>
      <c r="W87">
        <v>0</v>
      </c>
      <c r="X87">
        <v>35</v>
      </c>
      <c r="Y87">
        <v>15734</v>
      </c>
    </row>
    <row r="88" spans="1:25" x14ac:dyDescent="0.3">
      <c r="A88" t="s">
        <v>1205</v>
      </c>
      <c r="B88" t="s">
        <v>20607</v>
      </c>
      <c r="C88">
        <v>1</v>
      </c>
      <c r="D88">
        <v>0</v>
      </c>
      <c r="E88">
        <v>2.5</v>
      </c>
      <c r="F88">
        <v>21</v>
      </c>
      <c r="G88">
        <v>0</v>
      </c>
      <c r="H88">
        <v>0</v>
      </c>
      <c r="I88">
        <v>0</v>
      </c>
      <c r="J88">
        <v>2</v>
      </c>
      <c r="K88">
        <v>10</v>
      </c>
      <c r="L88">
        <v>0</v>
      </c>
      <c r="M88">
        <v>18</v>
      </c>
      <c r="N88">
        <v>73</v>
      </c>
      <c r="O88">
        <v>13</v>
      </c>
      <c r="P88">
        <v>8</v>
      </c>
      <c r="Q88">
        <v>5</v>
      </c>
      <c r="R88">
        <v>3</v>
      </c>
      <c r="S88">
        <v>3</v>
      </c>
      <c r="T88">
        <v>0</v>
      </c>
      <c r="U88">
        <v>1</v>
      </c>
      <c r="V88">
        <v>0</v>
      </c>
      <c r="W88">
        <v>0</v>
      </c>
      <c r="X88">
        <v>15</v>
      </c>
      <c r="Y88">
        <v>3132</v>
      </c>
    </row>
    <row r="89" spans="1:25" x14ac:dyDescent="0.3">
      <c r="A89" t="s">
        <v>1232</v>
      </c>
      <c r="B89" t="s">
        <v>20563</v>
      </c>
      <c r="C89">
        <v>3</v>
      </c>
      <c r="D89">
        <v>2</v>
      </c>
      <c r="E89">
        <v>2.52</v>
      </c>
      <c r="F89">
        <v>24</v>
      </c>
      <c r="G89">
        <v>0</v>
      </c>
      <c r="H89">
        <v>0</v>
      </c>
      <c r="I89">
        <v>0</v>
      </c>
      <c r="J89">
        <v>0</v>
      </c>
      <c r="K89">
        <v>4</v>
      </c>
      <c r="L89">
        <v>1</v>
      </c>
      <c r="M89">
        <v>25</v>
      </c>
      <c r="N89">
        <v>96</v>
      </c>
      <c r="O89">
        <v>17</v>
      </c>
      <c r="P89">
        <v>9</v>
      </c>
      <c r="Q89">
        <v>7</v>
      </c>
      <c r="R89">
        <v>3</v>
      </c>
      <c r="S89">
        <v>4</v>
      </c>
      <c r="T89">
        <v>0</v>
      </c>
      <c r="U89">
        <v>3</v>
      </c>
      <c r="V89">
        <v>0</v>
      </c>
      <c r="W89">
        <v>0</v>
      </c>
      <c r="X89">
        <v>22</v>
      </c>
      <c r="Y89">
        <v>10343</v>
      </c>
    </row>
    <row r="90" spans="1:25" x14ac:dyDescent="0.3">
      <c r="A90" t="s">
        <v>11277</v>
      </c>
      <c r="B90" t="s">
        <v>22144</v>
      </c>
      <c r="C90">
        <v>0</v>
      </c>
      <c r="D90">
        <v>0</v>
      </c>
      <c r="E90">
        <v>2.57</v>
      </c>
      <c r="F90">
        <v>5</v>
      </c>
      <c r="G90">
        <v>4</v>
      </c>
      <c r="H90">
        <v>0</v>
      </c>
      <c r="I90">
        <v>0</v>
      </c>
      <c r="J90">
        <v>0</v>
      </c>
      <c r="K90">
        <v>0</v>
      </c>
      <c r="L90">
        <v>0</v>
      </c>
      <c r="M90">
        <v>14</v>
      </c>
      <c r="N90">
        <v>60</v>
      </c>
      <c r="O90">
        <v>6</v>
      </c>
      <c r="P90">
        <v>4</v>
      </c>
      <c r="Q90">
        <v>4</v>
      </c>
      <c r="R90">
        <v>3</v>
      </c>
      <c r="S90">
        <v>12</v>
      </c>
      <c r="T90">
        <v>0</v>
      </c>
      <c r="U90">
        <v>0</v>
      </c>
      <c r="V90">
        <v>0</v>
      </c>
      <c r="W90">
        <v>0</v>
      </c>
      <c r="X90">
        <v>15</v>
      </c>
      <c r="Y90">
        <v>14875</v>
      </c>
    </row>
    <row r="91" spans="1:25" x14ac:dyDescent="0.3">
      <c r="A91" t="s">
        <v>16360</v>
      </c>
      <c r="B91" t="s">
        <v>1379</v>
      </c>
      <c r="C91">
        <v>3</v>
      </c>
      <c r="D91">
        <v>1</v>
      </c>
      <c r="E91">
        <v>2.57</v>
      </c>
      <c r="F91">
        <v>12</v>
      </c>
      <c r="G91">
        <v>10</v>
      </c>
      <c r="H91">
        <v>0</v>
      </c>
      <c r="I91">
        <v>0</v>
      </c>
      <c r="J91">
        <v>0</v>
      </c>
      <c r="K91">
        <v>0</v>
      </c>
      <c r="L91">
        <v>0</v>
      </c>
      <c r="M91">
        <v>56</v>
      </c>
      <c r="N91">
        <v>224</v>
      </c>
      <c r="O91">
        <v>45</v>
      </c>
      <c r="P91">
        <v>18</v>
      </c>
      <c r="Q91">
        <v>16</v>
      </c>
      <c r="R91">
        <v>9</v>
      </c>
      <c r="S91">
        <v>16</v>
      </c>
      <c r="T91">
        <v>0</v>
      </c>
      <c r="U91">
        <v>1</v>
      </c>
      <c r="V91">
        <v>2</v>
      </c>
      <c r="W91">
        <v>0</v>
      </c>
      <c r="X91">
        <v>44</v>
      </c>
      <c r="Y91">
        <v>19716</v>
      </c>
    </row>
    <row r="92" spans="1:25" x14ac:dyDescent="0.3">
      <c r="A92" t="s">
        <v>15243</v>
      </c>
      <c r="B92" t="s">
        <v>1531</v>
      </c>
      <c r="C92">
        <v>3</v>
      </c>
      <c r="D92">
        <v>2</v>
      </c>
      <c r="E92">
        <v>2.59</v>
      </c>
      <c r="F92">
        <v>5</v>
      </c>
      <c r="G92">
        <v>5</v>
      </c>
      <c r="H92">
        <v>0</v>
      </c>
      <c r="I92">
        <v>0</v>
      </c>
      <c r="J92">
        <v>0</v>
      </c>
      <c r="K92">
        <v>0</v>
      </c>
      <c r="L92">
        <v>0</v>
      </c>
      <c r="M92">
        <v>31.1</v>
      </c>
      <c r="N92">
        <v>125</v>
      </c>
      <c r="O92">
        <v>26</v>
      </c>
      <c r="P92">
        <v>9</v>
      </c>
      <c r="Q92">
        <v>9</v>
      </c>
      <c r="R92">
        <v>5</v>
      </c>
      <c r="S92">
        <v>5</v>
      </c>
      <c r="T92">
        <v>1</v>
      </c>
      <c r="U92">
        <v>1</v>
      </c>
      <c r="V92">
        <v>0</v>
      </c>
      <c r="W92">
        <v>0</v>
      </c>
      <c r="X92">
        <v>29</v>
      </c>
      <c r="Y92">
        <v>11156</v>
      </c>
    </row>
    <row r="93" spans="1:25" x14ac:dyDescent="0.3">
      <c r="A93" t="s">
        <v>14720</v>
      </c>
      <c r="B93" t="s">
        <v>1379</v>
      </c>
      <c r="C93">
        <v>3</v>
      </c>
      <c r="D93">
        <v>0</v>
      </c>
      <c r="E93">
        <v>2.59</v>
      </c>
      <c r="F93">
        <v>25</v>
      </c>
      <c r="G93">
        <v>0</v>
      </c>
      <c r="H93">
        <v>0</v>
      </c>
      <c r="I93">
        <v>0</v>
      </c>
      <c r="J93">
        <v>0</v>
      </c>
      <c r="K93">
        <v>4</v>
      </c>
      <c r="L93">
        <v>0</v>
      </c>
      <c r="M93">
        <v>24.1</v>
      </c>
      <c r="N93">
        <v>98</v>
      </c>
      <c r="O93">
        <v>23</v>
      </c>
      <c r="P93">
        <v>7</v>
      </c>
      <c r="Q93">
        <v>7</v>
      </c>
      <c r="R93">
        <v>1</v>
      </c>
      <c r="S93">
        <v>4</v>
      </c>
      <c r="T93">
        <v>1</v>
      </c>
      <c r="U93">
        <v>0</v>
      </c>
      <c r="V93">
        <v>1</v>
      </c>
      <c r="W93">
        <v>0</v>
      </c>
      <c r="X93">
        <v>19</v>
      </c>
      <c r="Y93">
        <v>13394</v>
      </c>
    </row>
    <row r="94" spans="1:25" x14ac:dyDescent="0.3">
      <c r="A94" t="s">
        <v>1317</v>
      </c>
      <c r="B94" t="s">
        <v>1460</v>
      </c>
      <c r="C94">
        <v>1</v>
      </c>
      <c r="D94">
        <v>0</v>
      </c>
      <c r="E94">
        <v>2.6</v>
      </c>
      <c r="F94">
        <v>28</v>
      </c>
      <c r="G94">
        <v>0</v>
      </c>
      <c r="H94">
        <v>0</v>
      </c>
      <c r="I94">
        <v>0</v>
      </c>
      <c r="J94">
        <v>0</v>
      </c>
      <c r="K94">
        <v>9</v>
      </c>
      <c r="L94">
        <v>0</v>
      </c>
      <c r="M94">
        <v>27.2</v>
      </c>
      <c r="N94">
        <v>109</v>
      </c>
      <c r="O94">
        <v>22</v>
      </c>
      <c r="P94">
        <v>9</v>
      </c>
      <c r="Q94">
        <v>8</v>
      </c>
      <c r="R94">
        <v>2</v>
      </c>
      <c r="S94">
        <v>9</v>
      </c>
      <c r="T94">
        <v>1</v>
      </c>
      <c r="U94">
        <v>2</v>
      </c>
      <c r="V94">
        <v>0</v>
      </c>
      <c r="W94">
        <v>0</v>
      </c>
      <c r="X94">
        <v>21</v>
      </c>
      <c r="Y94">
        <v>10756</v>
      </c>
    </row>
    <row r="95" spans="1:25" x14ac:dyDescent="0.3">
      <c r="A95" t="s">
        <v>17276</v>
      </c>
      <c r="B95" t="s">
        <v>1392</v>
      </c>
      <c r="C95">
        <v>0</v>
      </c>
      <c r="D95">
        <v>0</v>
      </c>
      <c r="E95">
        <v>2.61</v>
      </c>
      <c r="F95">
        <v>16</v>
      </c>
      <c r="G95">
        <v>0</v>
      </c>
      <c r="H95">
        <v>0</v>
      </c>
      <c r="I95">
        <v>0</v>
      </c>
      <c r="J95">
        <v>3</v>
      </c>
      <c r="K95">
        <v>1</v>
      </c>
      <c r="L95">
        <v>0</v>
      </c>
      <c r="M95">
        <v>20.2</v>
      </c>
      <c r="N95">
        <v>94</v>
      </c>
      <c r="O95">
        <v>9</v>
      </c>
      <c r="P95">
        <v>6</v>
      </c>
      <c r="Q95">
        <v>6</v>
      </c>
      <c r="R95">
        <v>3</v>
      </c>
      <c r="S95">
        <v>20</v>
      </c>
      <c r="T95">
        <v>1</v>
      </c>
      <c r="U95">
        <v>4</v>
      </c>
      <c r="V95">
        <v>2</v>
      </c>
      <c r="W95">
        <v>0</v>
      </c>
      <c r="X95">
        <v>26</v>
      </c>
      <c r="Y95">
        <v>19444</v>
      </c>
    </row>
    <row r="96" spans="1:25" x14ac:dyDescent="0.3">
      <c r="A96" t="s">
        <v>11727</v>
      </c>
      <c r="B96" t="s">
        <v>20565</v>
      </c>
      <c r="C96">
        <v>0</v>
      </c>
      <c r="D96">
        <v>1</v>
      </c>
      <c r="E96">
        <v>2.61</v>
      </c>
      <c r="F96">
        <v>19</v>
      </c>
      <c r="G96">
        <v>0</v>
      </c>
      <c r="H96">
        <v>0</v>
      </c>
      <c r="I96">
        <v>0</v>
      </c>
      <c r="J96">
        <v>0</v>
      </c>
      <c r="K96">
        <v>3</v>
      </c>
      <c r="L96">
        <v>2</v>
      </c>
      <c r="M96">
        <v>20.2</v>
      </c>
      <c r="N96">
        <v>83</v>
      </c>
      <c r="O96">
        <v>14</v>
      </c>
      <c r="P96">
        <v>6</v>
      </c>
      <c r="Q96">
        <v>6</v>
      </c>
      <c r="R96">
        <v>3</v>
      </c>
      <c r="S96">
        <v>4</v>
      </c>
      <c r="T96">
        <v>0</v>
      </c>
      <c r="U96">
        <v>5</v>
      </c>
      <c r="V96">
        <v>1</v>
      </c>
      <c r="W96">
        <v>0</v>
      </c>
      <c r="X96">
        <v>15</v>
      </c>
      <c r="Y96">
        <v>13799</v>
      </c>
    </row>
    <row r="97" spans="1:25" x14ac:dyDescent="0.3">
      <c r="A97" t="s">
        <v>17278</v>
      </c>
      <c r="B97" t="s">
        <v>1565</v>
      </c>
      <c r="C97">
        <v>2</v>
      </c>
      <c r="D97">
        <v>1</v>
      </c>
      <c r="E97">
        <v>2.63</v>
      </c>
      <c r="F97">
        <v>16</v>
      </c>
      <c r="G97">
        <v>0</v>
      </c>
      <c r="H97">
        <v>0</v>
      </c>
      <c r="I97">
        <v>0</v>
      </c>
      <c r="J97">
        <v>0</v>
      </c>
      <c r="K97">
        <v>0</v>
      </c>
      <c r="L97">
        <v>1</v>
      </c>
      <c r="M97">
        <v>24</v>
      </c>
      <c r="N97">
        <v>94</v>
      </c>
      <c r="O97">
        <v>21</v>
      </c>
      <c r="P97">
        <v>8</v>
      </c>
      <c r="Q97">
        <v>7</v>
      </c>
      <c r="R97">
        <v>3</v>
      </c>
      <c r="S97">
        <v>8</v>
      </c>
      <c r="T97">
        <v>0</v>
      </c>
      <c r="U97">
        <v>0</v>
      </c>
      <c r="V97">
        <v>1</v>
      </c>
      <c r="W97">
        <v>0</v>
      </c>
      <c r="X97">
        <v>27</v>
      </c>
      <c r="Y97">
        <v>19459</v>
      </c>
    </row>
    <row r="98" spans="1:25" x14ac:dyDescent="0.3">
      <c r="A98" t="s">
        <v>683</v>
      </c>
      <c r="B98" t="s">
        <v>1379</v>
      </c>
      <c r="C98">
        <v>3</v>
      </c>
      <c r="D98">
        <v>1</v>
      </c>
      <c r="E98">
        <v>2.66</v>
      </c>
      <c r="F98">
        <v>24</v>
      </c>
      <c r="G98">
        <v>0</v>
      </c>
      <c r="H98">
        <v>0</v>
      </c>
      <c r="I98">
        <v>0</v>
      </c>
      <c r="J98">
        <v>0</v>
      </c>
      <c r="K98">
        <v>4</v>
      </c>
      <c r="L98">
        <v>0</v>
      </c>
      <c r="M98">
        <v>20.100000000000001</v>
      </c>
      <c r="N98">
        <v>79</v>
      </c>
      <c r="O98">
        <v>14</v>
      </c>
      <c r="P98">
        <v>6</v>
      </c>
      <c r="Q98">
        <v>6</v>
      </c>
      <c r="R98">
        <v>2</v>
      </c>
      <c r="S98">
        <v>3</v>
      </c>
      <c r="T98">
        <v>0</v>
      </c>
      <c r="U98">
        <v>0</v>
      </c>
      <c r="V98">
        <v>0</v>
      </c>
      <c r="W98">
        <v>0</v>
      </c>
      <c r="X98">
        <v>33</v>
      </c>
      <c r="Y98">
        <v>7550</v>
      </c>
    </row>
    <row r="99" spans="1:25" x14ac:dyDescent="0.3">
      <c r="A99" t="s">
        <v>14738</v>
      </c>
      <c r="B99" t="s">
        <v>20628</v>
      </c>
      <c r="C99">
        <v>1</v>
      </c>
      <c r="D99">
        <v>1</v>
      </c>
      <c r="E99">
        <v>2.66</v>
      </c>
      <c r="F99">
        <v>20</v>
      </c>
      <c r="G99">
        <v>0</v>
      </c>
      <c r="H99">
        <v>0</v>
      </c>
      <c r="I99">
        <v>0</v>
      </c>
      <c r="J99">
        <v>0</v>
      </c>
      <c r="K99">
        <v>9</v>
      </c>
      <c r="L99">
        <v>0</v>
      </c>
      <c r="M99">
        <v>20.100000000000001</v>
      </c>
      <c r="N99">
        <v>75</v>
      </c>
      <c r="O99">
        <v>8</v>
      </c>
      <c r="P99">
        <v>6</v>
      </c>
      <c r="Q99">
        <v>6</v>
      </c>
      <c r="R99">
        <v>4</v>
      </c>
      <c r="S99">
        <v>7</v>
      </c>
      <c r="T99">
        <v>1</v>
      </c>
      <c r="U99">
        <v>1</v>
      </c>
      <c r="V99">
        <v>3</v>
      </c>
      <c r="W99">
        <v>1</v>
      </c>
      <c r="X99">
        <v>32</v>
      </c>
      <c r="Y99">
        <v>17610</v>
      </c>
    </row>
    <row r="100" spans="1:25" x14ac:dyDescent="0.3">
      <c r="A100" t="s">
        <v>17210</v>
      </c>
      <c r="B100" t="s">
        <v>1402</v>
      </c>
      <c r="C100">
        <v>1</v>
      </c>
      <c r="D100">
        <v>2</v>
      </c>
      <c r="E100">
        <v>2.67</v>
      </c>
      <c r="F100">
        <v>27</v>
      </c>
      <c r="G100">
        <v>0</v>
      </c>
      <c r="H100">
        <v>0</v>
      </c>
      <c r="I100">
        <v>0</v>
      </c>
      <c r="J100">
        <v>1</v>
      </c>
      <c r="K100">
        <v>8</v>
      </c>
      <c r="L100">
        <v>3</v>
      </c>
      <c r="M100">
        <v>27</v>
      </c>
      <c r="N100">
        <v>109</v>
      </c>
      <c r="O100">
        <v>14</v>
      </c>
      <c r="P100">
        <v>9</v>
      </c>
      <c r="Q100">
        <v>8</v>
      </c>
      <c r="R100">
        <v>1</v>
      </c>
      <c r="S100">
        <v>16</v>
      </c>
      <c r="T100">
        <v>1</v>
      </c>
      <c r="U100">
        <v>0</v>
      </c>
      <c r="V100">
        <v>5</v>
      </c>
      <c r="W100">
        <v>0</v>
      </c>
      <c r="X100">
        <v>53</v>
      </c>
      <c r="Y100">
        <v>20151</v>
      </c>
    </row>
    <row r="101" spans="1:25" x14ac:dyDescent="0.3">
      <c r="A101" t="s">
        <v>1088</v>
      </c>
      <c r="B101" t="s">
        <v>1426</v>
      </c>
      <c r="C101">
        <v>5</v>
      </c>
      <c r="D101">
        <v>2</v>
      </c>
      <c r="E101">
        <v>2.69</v>
      </c>
      <c r="F101">
        <v>12</v>
      </c>
      <c r="G101">
        <v>12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67</v>
      </c>
      <c r="N101">
        <v>275</v>
      </c>
      <c r="O101">
        <v>60</v>
      </c>
      <c r="P101">
        <v>22</v>
      </c>
      <c r="Q101">
        <v>20</v>
      </c>
      <c r="R101">
        <v>6</v>
      </c>
      <c r="S101">
        <v>17</v>
      </c>
      <c r="T101">
        <v>0</v>
      </c>
      <c r="U101">
        <v>1</v>
      </c>
      <c r="V101">
        <v>1</v>
      </c>
      <c r="W101">
        <v>0</v>
      </c>
      <c r="X101">
        <v>72</v>
      </c>
      <c r="Y101">
        <v>14444</v>
      </c>
    </row>
    <row r="102" spans="1:25" x14ac:dyDescent="0.3">
      <c r="A102" t="s">
        <v>998</v>
      </c>
      <c r="B102" t="s">
        <v>22144</v>
      </c>
      <c r="C102">
        <v>4</v>
      </c>
      <c r="D102">
        <v>3</v>
      </c>
      <c r="E102">
        <v>2.7</v>
      </c>
      <c r="F102">
        <v>11</v>
      </c>
      <c r="G102">
        <v>11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53.1</v>
      </c>
      <c r="N102">
        <v>225</v>
      </c>
      <c r="O102">
        <v>43</v>
      </c>
      <c r="P102">
        <v>23</v>
      </c>
      <c r="Q102">
        <v>16</v>
      </c>
      <c r="R102">
        <v>8</v>
      </c>
      <c r="S102">
        <v>19</v>
      </c>
      <c r="T102">
        <v>0</v>
      </c>
      <c r="U102">
        <v>4</v>
      </c>
      <c r="V102">
        <v>1</v>
      </c>
      <c r="W102">
        <v>0</v>
      </c>
      <c r="X102">
        <v>50</v>
      </c>
      <c r="Y102">
        <v>11836</v>
      </c>
    </row>
    <row r="103" spans="1:25" x14ac:dyDescent="0.3">
      <c r="A103" t="s">
        <v>11162</v>
      </c>
      <c r="B103" t="s">
        <v>1565</v>
      </c>
      <c r="C103">
        <v>6</v>
      </c>
      <c r="D103">
        <v>1</v>
      </c>
      <c r="E103">
        <v>2.7</v>
      </c>
      <c r="F103">
        <v>11</v>
      </c>
      <c r="G103">
        <v>11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66.2</v>
      </c>
      <c r="N103">
        <v>248</v>
      </c>
      <c r="O103">
        <v>40</v>
      </c>
      <c r="P103">
        <v>20</v>
      </c>
      <c r="Q103">
        <v>20</v>
      </c>
      <c r="R103">
        <v>9</v>
      </c>
      <c r="S103">
        <v>10</v>
      </c>
      <c r="T103">
        <v>0</v>
      </c>
      <c r="U103">
        <v>0</v>
      </c>
      <c r="V103">
        <v>0</v>
      </c>
      <c r="W103">
        <v>0</v>
      </c>
      <c r="X103">
        <v>80</v>
      </c>
      <c r="Y103">
        <v>18498</v>
      </c>
    </row>
    <row r="104" spans="1:25" x14ac:dyDescent="0.3">
      <c r="A104" t="s">
        <v>14693</v>
      </c>
      <c r="B104" t="s">
        <v>1416</v>
      </c>
      <c r="C104">
        <v>3</v>
      </c>
      <c r="D104">
        <v>2</v>
      </c>
      <c r="E104">
        <v>2.7</v>
      </c>
      <c r="F104">
        <v>24</v>
      </c>
      <c r="G104">
        <v>0</v>
      </c>
      <c r="H104">
        <v>0</v>
      </c>
      <c r="I104">
        <v>0</v>
      </c>
      <c r="J104">
        <v>4</v>
      </c>
      <c r="K104">
        <v>2</v>
      </c>
      <c r="L104">
        <v>1</v>
      </c>
      <c r="M104">
        <v>23.1</v>
      </c>
      <c r="N104">
        <v>93</v>
      </c>
      <c r="O104">
        <v>15</v>
      </c>
      <c r="P104">
        <v>8</v>
      </c>
      <c r="Q104">
        <v>7</v>
      </c>
      <c r="R104">
        <v>3</v>
      </c>
      <c r="S104">
        <v>5</v>
      </c>
      <c r="T104">
        <v>0</v>
      </c>
      <c r="U104">
        <v>2</v>
      </c>
      <c r="V104">
        <v>3</v>
      </c>
      <c r="W104">
        <v>0</v>
      </c>
      <c r="X104">
        <v>34</v>
      </c>
      <c r="Y104">
        <v>13549</v>
      </c>
    </row>
    <row r="105" spans="1:25" x14ac:dyDescent="0.3">
      <c r="A105" t="s">
        <v>17213</v>
      </c>
      <c r="B105" t="s">
        <v>20563</v>
      </c>
      <c r="C105">
        <v>6</v>
      </c>
      <c r="D105">
        <v>3</v>
      </c>
      <c r="E105">
        <v>2.7</v>
      </c>
      <c r="F105">
        <v>27</v>
      </c>
      <c r="G105">
        <v>2</v>
      </c>
      <c r="H105">
        <v>0</v>
      </c>
      <c r="I105">
        <v>0</v>
      </c>
      <c r="J105">
        <v>0</v>
      </c>
      <c r="K105">
        <v>7</v>
      </c>
      <c r="L105">
        <v>2</v>
      </c>
      <c r="M105">
        <v>26.2</v>
      </c>
      <c r="N105">
        <v>117</v>
      </c>
      <c r="O105">
        <v>23</v>
      </c>
      <c r="P105">
        <v>9</v>
      </c>
      <c r="Q105">
        <v>8</v>
      </c>
      <c r="R105">
        <v>2</v>
      </c>
      <c r="S105">
        <v>14</v>
      </c>
      <c r="T105">
        <v>0</v>
      </c>
      <c r="U105">
        <v>2</v>
      </c>
      <c r="V105">
        <v>6</v>
      </c>
      <c r="W105">
        <v>0</v>
      </c>
      <c r="X105">
        <v>39</v>
      </c>
      <c r="Y105">
        <v>17998</v>
      </c>
    </row>
    <row r="106" spans="1:25" x14ac:dyDescent="0.3">
      <c r="A106" t="s">
        <v>14259</v>
      </c>
      <c r="B106" t="s">
        <v>20565</v>
      </c>
      <c r="C106">
        <v>3</v>
      </c>
      <c r="D106">
        <v>1</v>
      </c>
      <c r="E106">
        <v>2.7</v>
      </c>
      <c r="F106">
        <v>24</v>
      </c>
      <c r="G106">
        <v>0</v>
      </c>
      <c r="H106">
        <v>0</v>
      </c>
      <c r="I106">
        <v>0</v>
      </c>
      <c r="J106">
        <v>0</v>
      </c>
      <c r="K106">
        <v>1</v>
      </c>
      <c r="L106">
        <v>0</v>
      </c>
      <c r="M106">
        <v>20</v>
      </c>
      <c r="N106">
        <v>80</v>
      </c>
      <c r="O106">
        <v>15</v>
      </c>
      <c r="P106">
        <v>7</v>
      </c>
      <c r="Q106">
        <v>6</v>
      </c>
      <c r="R106">
        <v>2</v>
      </c>
      <c r="S106">
        <v>9</v>
      </c>
      <c r="T106">
        <v>0</v>
      </c>
      <c r="U106">
        <v>0</v>
      </c>
      <c r="V106">
        <v>1</v>
      </c>
      <c r="W106">
        <v>1</v>
      </c>
      <c r="X106">
        <v>27</v>
      </c>
      <c r="Y106">
        <v>13435</v>
      </c>
    </row>
    <row r="107" spans="1:25" x14ac:dyDescent="0.3">
      <c r="A107" t="s">
        <v>14216</v>
      </c>
      <c r="B107" t="s">
        <v>1426</v>
      </c>
      <c r="C107">
        <v>1</v>
      </c>
      <c r="D107">
        <v>1</v>
      </c>
      <c r="E107">
        <v>2.7</v>
      </c>
      <c r="F107">
        <v>21</v>
      </c>
      <c r="G107">
        <v>0</v>
      </c>
      <c r="H107">
        <v>0</v>
      </c>
      <c r="I107">
        <v>0</v>
      </c>
      <c r="J107">
        <v>0</v>
      </c>
      <c r="K107">
        <v>3</v>
      </c>
      <c r="L107">
        <v>1</v>
      </c>
      <c r="M107">
        <v>16.2</v>
      </c>
      <c r="N107">
        <v>73</v>
      </c>
      <c r="O107">
        <v>12</v>
      </c>
      <c r="P107">
        <v>5</v>
      </c>
      <c r="Q107">
        <v>5</v>
      </c>
      <c r="R107">
        <v>1</v>
      </c>
      <c r="S107">
        <v>12</v>
      </c>
      <c r="T107">
        <v>1</v>
      </c>
      <c r="U107">
        <v>0</v>
      </c>
      <c r="V107">
        <v>0</v>
      </c>
      <c r="W107">
        <v>0</v>
      </c>
      <c r="X107">
        <v>21</v>
      </c>
      <c r="Y107">
        <v>16350</v>
      </c>
    </row>
    <row r="108" spans="1:25" x14ac:dyDescent="0.3">
      <c r="A108" t="s">
        <v>11394</v>
      </c>
      <c r="B108" t="s">
        <v>20565</v>
      </c>
      <c r="C108">
        <v>7</v>
      </c>
      <c r="D108">
        <v>4</v>
      </c>
      <c r="E108">
        <v>2.73</v>
      </c>
      <c r="F108">
        <v>12</v>
      </c>
      <c r="G108">
        <v>12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69.099999999999994</v>
      </c>
      <c r="N108">
        <v>276</v>
      </c>
      <c r="O108">
        <v>55</v>
      </c>
      <c r="P108">
        <v>26</v>
      </c>
      <c r="Q108">
        <v>21</v>
      </c>
      <c r="R108">
        <v>9</v>
      </c>
      <c r="S108">
        <v>19</v>
      </c>
      <c r="T108">
        <v>0</v>
      </c>
      <c r="U108">
        <v>0</v>
      </c>
      <c r="V108">
        <v>2</v>
      </c>
      <c r="W108">
        <v>0</v>
      </c>
      <c r="X108">
        <v>63</v>
      </c>
      <c r="Y108">
        <v>13183</v>
      </c>
    </row>
    <row r="109" spans="1:25" x14ac:dyDescent="0.3">
      <c r="A109" t="s">
        <v>16946</v>
      </c>
      <c r="B109" t="s">
        <v>1376</v>
      </c>
      <c r="C109">
        <v>1</v>
      </c>
      <c r="D109">
        <v>1</v>
      </c>
      <c r="E109">
        <v>2.73</v>
      </c>
      <c r="F109">
        <v>5</v>
      </c>
      <c r="G109">
        <v>5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29.2</v>
      </c>
      <c r="N109">
        <v>116</v>
      </c>
      <c r="O109">
        <v>22</v>
      </c>
      <c r="P109">
        <v>9</v>
      </c>
      <c r="Q109">
        <v>9</v>
      </c>
      <c r="R109">
        <v>4</v>
      </c>
      <c r="S109">
        <v>8</v>
      </c>
      <c r="T109">
        <v>0</v>
      </c>
      <c r="U109">
        <v>1</v>
      </c>
      <c r="V109">
        <v>0</v>
      </c>
      <c r="W109">
        <v>0</v>
      </c>
      <c r="X109">
        <v>17</v>
      </c>
      <c r="Y109">
        <v>18413</v>
      </c>
    </row>
    <row r="110" spans="1:25" x14ac:dyDescent="0.3">
      <c r="A110" t="s">
        <v>17262</v>
      </c>
      <c r="B110" t="s">
        <v>1426</v>
      </c>
      <c r="C110">
        <v>3</v>
      </c>
      <c r="D110">
        <v>1</v>
      </c>
      <c r="E110">
        <v>2.73</v>
      </c>
      <c r="F110">
        <v>17</v>
      </c>
      <c r="G110">
        <v>1</v>
      </c>
      <c r="H110">
        <v>0</v>
      </c>
      <c r="I110">
        <v>0</v>
      </c>
      <c r="J110">
        <v>0</v>
      </c>
      <c r="K110">
        <v>3</v>
      </c>
      <c r="L110">
        <v>0</v>
      </c>
      <c r="M110">
        <v>26.1</v>
      </c>
      <c r="N110">
        <v>109</v>
      </c>
      <c r="O110">
        <v>18</v>
      </c>
      <c r="P110">
        <v>11</v>
      </c>
      <c r="Q110">
        <v>8</v>
      </c>
      <c r="R110">
        <v>2</v>
      </c>
      <c r="S110">
        <v>13</v>
      </c>
      <c r="T110">
        <v>0</v>
      </c>
      <c r="U110">
        <v>2</v>
      </c>
      <c r="V110">
        <v>0</v>
      </c>
      <c r="W110">
        <v>0</v>
      </c>
      <c r="X110">
        <v>23</v>
      </c>
      <c r="Y110">
        <v>19264</v>
      </c>
    </row>
    <row r="111" spans="1:25" x14ac:dyDescent="0.3">
      <c r="A111" t="s">
        <v>8661</v>
      </c>
      <c r="B111" t="s">
        <v>1446</v>
      </c>
      <c r="C111">
        <v>4</v>
      </c>
      <c r="D111">
        <v>3</v>
      </c>
      <c r="E111">
        <v>2.74</v>
      </c>
      <c r="F111">
        <v>22</v>
      </c>
      <c r="G111">
        <v>0</v>
      </c>
      <c r="H111">
        <v>0</v>
      </c>
      <c r="I111">
        <v>0</v>
      </c>
      <c r="J111">
        <v>8</v>
      </c>
      <c r="K111">
        <v>2</v>
      </c>
      <c r="L111">
        <v>2</v>
      </c>
      <c r="M111">
        <v>23</v>
      </c>
      <c r="N111">
        <v>91</v>
      </c>
      <c r="O111">
        <v>16</v>
      </c>
      <c r="P111">
        <v>11</v>
      </c>
      <c r="Q111">
        <v>7</v>
      </c>
      <c r="R111">
        <v>1</v>
      </c>
      <c r="S111">
        <v>5</v>
      </c>
      <c r="T111">
        <v>1</v>
      </c>
      <c r="U111">
        <v>1</v>
      </c>
      <c r="V111">
        <v>0</v>
      </c>
      <c r="W111">
        <v>1</v>
      </c>
      <c r="X111">
        <v>31</v>
      </c>
      <c r="Y111">
        <v>17130</v>
      </c>
    </row>
    <row r="112" spans="1:25" x14ac:dyDescent="0.3">
      <c r="A112" t="s">
        <v>14041</v>
      </c>
      <c r="B112" t="s">
        <v>1531</v>
      </c>
      <c r="C112">
        <v>3</v>
      </c>
      <c r="D112">
        <v>2</v>
      </c>
      <c r="E112">
        <v>2.75</v>
      </c>
      <c r="F112">
        <v>12</v>
      </c>
      <c r="G112">
        <v>12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72</v>
      </c>
      <c r="N112">
        <v>291</v>
      </c>
      <c r="O112">
        <v>55</v>
      </c>
      <c r="P112">
        <v>24</v>
      </c>
      <c r="Q112">
        <v>22</v>
      </c>
      <c r="R112">
        <v>9</v>
      </c>
      <c r="S112">
        <v>25</v>
      </c>
      <c r="T112">
        <v>0</v>
      </c>
      <c r="U112">
        <v>2</v>
      </c>
      <c r="V112">
        <v>4</v>
      </c>
      <c r="W112">
        <v>0</v>
      </c>
      <c r="X112">
        <v>82</v>
      </c>
      <c r="Y112">
        <v>19291</v>
      </c>
    </row>
    <row r="113" spans="1:25" x14ac:dyDescent="0.3">
      <c r="A113" t="s">
        <v>14745</v>
      </c>
      <c r="B113" t="s">
        <v>1395</v>
      </c>
      <c r="C113">
        <v>3</v>
      </c>
      <c r="D113">
        <v>2</v>
      </c>
      <c r="E113">
        <v>2.77</v>
      </c>
      <c r="F113">
        <v>8</v>
      </c>
      <c r="G113">
        <v>8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39</v>
      </c>
      <c r="N113">
        <v>151</v>
      </c>
      <c r="O113">
        <v>24</v>
      </c>
      <c r="P113">
        <v>13</v>
      </c>
      <c r="Q113">
        <v>12</v>
      </c>
      <c r="R113">
        <v>5</v>
      </c>
      <c r="S113">
        <v>15</v>
      </c>
      <c r="T113">
        <v>1</v>
      </c>
      <c r="U113">
        <v>1</v>
      </c>
      <c r="V113">
        <v>0</v>
      </c>
      <c r="W113">
        <v>0</v>
      </c>
      <c r="X113">
        <v>31</v>
      </c>
      <c r="Y113">
        <v>19206</v>
      </c>
    </row>
    <row r="114" spans="1:25" x14ac:dyDescent="0.3">
      <c r="A114" t="s">
        <v>728</v>
      </c>
      <c r="B114" t="s">
        <v>1565</v>
      </c>
      <c r="C114">
        <v>2</v>
      </c>
      <c r="D114">
        <v>1</v>
      </c>
      <c r="E114">
        <v>2.77</v>
      </c>
      <c r="F114">
        <v>26</v>
      </c>
      <c r="G114">
        <v>2</v>
      </c>
      <c r="H114">
        <v>0</v>
      </c>
      <c r="I114">
        <v>0</v>
      </c>
      <c r="J114">
        <v>0</v>
      </c>
      <c r="K114">
        <v>7</v>
      </c>
      <c r="L114">
        <v>2</v>
      </c>
      <c r="M114">
        <v>26</v>
      </c>
      <c r="N114">
        <v>98</v>
      </c>
      <c r="O114">
        <v>19</v>
      </c>
      <c r="P114">
        <v>9</v>
      </c>
      <c r="Q114">
        <v>8</v>
      </c>
      <c r="R114">
        <v>2</v>
      </c>
      <c r="S114">
        <v>4</v>
      </c>
      <c r="T114">
        <v>0</v>
      </c>
      <c r="U114">
        <v>0</v>
      </c>
      <c r="V114">
        <v>2</v>
      </c>
      <c r="W114">
        <v>0</v>
      </c>
      <c r="X114">
        <v>26</v>
      </c>
      <c r="Y114">
        <v>5640</v>
      </c>
    </row>
    <row r="115" spans="1:25" x14ac:dyDescent="0.3">
      <c r="A115" t="s">
        <v>1097</v>
      </c>
      <c r="B115" t="s">
        <v>1395</v>
      </c>
      <c r="C115">
        <v>1</v>
      </c>
      <c r="D115">
        <v>1</v>
      </c>
      <c r="E115">
        <v>2.77</v>
      </c>
      <c r="F115">
        <v>16</v>
      </c>
      <c r="G115">
        <v>0</v>
      </c>
      <c r="H115">
        <v>0</v>
      </c>
      <c r="I115">
        <v>0</v>
      </c>
      <c r="J115">
        <v>4</v>
      </c>
      <c r="K115">
        <v>2</v>
      </c>
      <c r="L115">
        <v>1</v>
      </c>
      <c r="M115">
        <v>13</v>
      </c>
      <c r="N115">
        <v>55</v>
      </c>
      <c r="O115">
        <v>9</v>
      </c>
      <c r="P115">
        <v>4</v>
      </c>
      <c r="Q115">
        <v>4</v>
      </c>
      <c r="R115">
        <v>0</v>
      </c>
      <c r="S115">
        <v>5</v>
      </c>
      <c r="T115">
        <v>0</v>
      </c>
      <c r="U115">
        <v>3</v>
      </c>
      <c r="V115">
        <v>2</v>
      </c>
      <c r="W115">
        <v>0</v>
      </c>
      <c r="X115">
        <v>16</v>
      </c>
      <c r="Y115">
        <v>6785</v>
      </c>
    </row>
    <row r="116" spans="1:25" x14ac:dyDescent="0.3">
      <c r="A116" t="s">
        <v>1264</v>
      </c>
      <c r="B116" t="s">
        <v>1460</v>
      </c>
      <c r="C116">
        <v>2</v>
      </c>
      <c r="D116">
        <v>1</v>
      </c>
      <c r="E116">
        <v>2.78</v>
      </c>
      <c r="F116">
        <v>23</v>
      </c>
      <c r="G116">
        <v>0</v>
      </c>
      <c r="H116">
        <v>0</v>
      </c>
      <c r="I116">
        <v>0</v>
      </c>
      <c r="J116">
        <v>11</v>
      </c>
      <c r="K116">
        <v>0</v>
      </c>
      <c r="L116">
        <v>2</v>
      </c>
      <c r="M116">
        <v>22.2</v>
      </c>
      <c r="N116">
        <v>95</v>
      </c>
      <c r="O116">
        <v>22</v>
      </c>
      <c r="P116">
        <v>8</v>
      </c>
      <c r="Q116">
        <v>7</v>
      </c>
      <c r="R116">
        <v>1</v>
      </c>
      <c r="S116">
        <v>7</v>
      </c>
      <c r="T116">
        <v>3</v>
      </c>
      <c r="U116">
        <v>2</v>
      </c>
      <c r="V116">
        <v>1</v>
      </c>
      <c r="W116">
        <v>0</v>
      </c>
      <c r="X116">
        <v>14</v>
      </c>
      <c r="Y116">
        <v>4264</v>
      </c>
    </row>
    <row r="117" spans="1:25" x14ac:dyDescent="0.3">
      <c r="A117" t="s">
        <v>17267</v>
      </c>
      <c r="B117" t="s">
        <v>20563</v>
      </c>
      <c r="C117">
        <v>5</v>
      </c>
      <c r="D117">
        <v>0</v>
      </c>
      <c r="E117">
        <v>2.78</v>
      </c>
      <c r="F117">
        <v>7</v>
      </c>
      <c r="G117">
        <v>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32.1</v>
      </c>
      <c r="N117">
        <v>130</v>
      </c>
      <c r="O117">
        <v>28</v>
      </c>
      <c r="P117">
        <v>10</v>
      </c>
      <c r="Q117">
        <v>10</v>
      </c>
      <c r="R117">
        <v>5</v>
      </c>
      <c r="S117">
        <v>7</v>
      </c>
      <c r="T117">
        <v>0</v>
      </c>
      <c r="U117">
        <v>1</v>
      </c>
      <c r="V117">
        <v>0</v>
      </c>
      <c r="W117">
        <v>0</v>
      </c>
      <c r="X117">
        <v>25</v>
      </c>
      <c r="Y117">
        <v>20418</v>
      </c>
    </row>
    <row r="118" spans="1:25" x14ac:dyDescent="0.3">
      <c r="A118" t="s">
        <v>896</v>
      </c>
      <c r="B118" t="s">
        <v>1460</v>
      </c>
      <c r="C118">
        <v>4</v>
      </c>
      <c r="D118">
        <v>3</v>
      </c>
      <c r="E118">
        <v>2.79</v>
      </c>
      <c r="F118">
        <v>21</v>
      </c>
      <c r="G118">
        <v>0</v>
      </c>
      <c r="H118">
        <v>0</v>
      </c>
      <c r="I118">
        <v>0</v>
      </c>
      <c r="J118">
        <v>0</v>
      </c>
      <c r="K118">
        <v>1</v>
      </c>
      <c r="L118">
        <v>2</v>
      </c>
      <c r="M118">
        <v>29</v>
      </c>
      <c r="N118">
        <v>121</v>
      </c>
      <c r="O118">
        <v>23</v>
      </c>
      <c r="P118">
        <v>9</v>
      </c>
      <c r="Q118">
        <v>9</v>
      </c>
      <c r="R118">
        <v>1</v>
      </c>
      <c r="S118">
        <v>10</v>
      </c>
      <c r="T118">
        <v>0</v>
      </c>
      <c r="U118">
        <v>2</v>
      </c>
      <c r="V118">
        <v>1</v>
      </c>
      <c r="W118">
        <v>0</v>
      </c>
      <c r="X118">
        <v>43</v>
      </c>
      <c r="Y118">
        <v>10058</v>
      </c>
    </row>
    <row r="119" spans="1:25" x14ac:dyDescent="0.3">
      <c r="A119" t="s">
        <v>17250</v>
      </c>
      <c r="B119" t="s">
        <v>1446</v>
      </c>
      <c r="C119">
        <v>0</v>
      </c>
      <c r="D119">
        <v>3</v>
      </c>
      <c r="E119">
        <v>2.8</v>
      </c>
      <c r="F119">
        <v>13</v>
      </c>
      <c r="G119">
        <v>4</v>
      </c>
      <c r="H119">
        <v>0</v>
      </c>
      <c r="I119">
        <v>0</v>
      </c>
      <c r="J119">
        <v>0</v>
      </c>
      <c r="K119">
        <v>1</v>
      </c>
      <c r="L119">
        <v>1</v>
      </c>
      <c r="M119">
        <v>35.1</v>
      </c>
      <c r="N119">
        <v>141</v>
      </c>
      <c r="O119">
        <v>20</v>
      </c>
      <c r="P119">
        <v>11</v>
      </c>
      <c r="Q119">
        <v>11</v>
      </c>
      <c r="R119">
        <v>4</v>
      </c>
      <c r="S119">
        <v>16</v>
      </c>
      <c r="T119">
        <v>0</v>
      </c>
      <c r="U119">
        <v>2</v>
      </c>
      <c r="V119">
        <v>2</v>
      </c>
      <c r="W119">
        <v>0</v>
      </c>
      <c r="X119">
        <v>45</v>
      </c>
      <c r="Y119">
        <v>16233</v>
      </c>
    </row>
    <row r="120" spans="1:25" x14ac:dyDescent="0.3">
      <c r="A120" t="s">
        <v>15051</v>
      </c>
      <c r="B120" t="s">
        <v>1449</v>
      </c>
      <c r="C120">
        <v>3</v>
      </c>
      <c r="D120">
        <v>2</v>
      </c>
      <c r="E120">
        <v>2.81</v>
      </c>
      <c r="F120">
        <v>22</v>
      </c>
      <c r="G120">
        <v>0</v>
      </c>
      <c r="H120">
        <v>0</v>
      </c>
      <c r="I120">
        <v>0</v>
      </c>
      <c r="J120">
        <v>1</v>
      </c>
      <c r="K120">
        <v>1</v>
      </c>
      <c r="L120">
        <v>0</v>
      </c>
      <c r="M120">
        <v>25.2</v>
      </c>
      <c r="N120">
        <v>116</v>
      </c>
      <c r="O120">
        <v>25</v>
      </c>
      <c r="P120">
        <v>11</v>
      </c>
      <c r="Q120">
        <v>8</v>
      </c>
      <c r="R120">
        <v>2</v>
      </c>
      <c r="S120">
        <v>13</v>
      </c>
      <c r="T120">
        <v>0</v>
      </c>
      <c r="U120">
        <v>2</v>
      </c>
      <c r="V120">
        <v>3</v>
      </c>
      <c r="W120">
        <v>0</v>
      </c>
      <c r="X120">
        <v>25</v>
      </c>
      <c r="Y120">
        <v>18600</v>
      </c>
    </row>
    <row r="121" spans="1:25" x14ac:dyDescent="0.3">
      <c r="A121" t="s">
        <v>11301</v>
      </c>
      <c r="B121" t="s">
        <v>1398</v>
      </c>
      <c r="C121">
        <v>3</v>
      </c>
      <c r="D121">
        <v>0</v>
      </c>
      <c r="E121">
        <v>2.81</v>
      </c>
      <c r="F121">
        <v>14</v>
      </c>
      <c r="G121">
        <v>1</v>
      </c>
      <c r="H121">
        <v>0</v>
      </c>
      <c r="I121">
        <v>0</v>
      </c>
      <c r="J121">
        <v>0</v>
      </c>
      <c r="K121">
        <v>1</v>
      </c>
      <c r="L121">
        <v>1</v>
      </c>
      <c r="M121">
        <v>16</v>
      </c>
      <c r="N121">
        <v>69</v>
      </c>
      <c r="O121">
        <v>12</v>
      </c>
      <c r="P121">
        <v>7</v>
      </c>
      <c r="Q121">
        <v>5</v>
      </c>
      <c r="R121">
        <v>2</v>
      </c>
      <c r="S121">
        <v>9</v>
      </c>
      <c r="T121">
        <v>2</v>
      </c>
      <c r="U121">
        <v>0</v>
      </c>
      <c r="V121">
        <v>0</v>
      </c>
      <c r="W121">
        <v>0</v>
      </c>
      <c r="X121">
        <v>25</v>
      </c>
      <c r="Y121">
        <v>5224</v>
      </c>
    </row>
    <row r="122" spans="1:25" x14ac:dyDescent="0.3">
      <c r="A122" t="s">
        <v>1228</v>
      </c>
      <c r="B122" t="s">
        <v>1386</v>
      </c>
      <c r="C122">
        <v>2</v>
      </c>
      <c r="D122">
        <v>2</v>
      </c>
      <c r="E122">
        <v>2.82</v>
      </c>
      <c r="F122">
        <v>22</v>
      </c>
      <c r="G122">
        <v>0</v>
      </c>
      <c r="H122">
        <v>0</v>
      </c>
      <c r="I122">
        <v>0</v>
      </c>
      <c r="J122">
        <v>2</v>
      </c>
      <c r="K122">
        <v>4</v>
      </c>
      <c r="L122">
        <v>1</v>
      </c>
      <c r="M122">
        <v>22.1</v>
      </c>
      <c r="N122">
        <v>96</v>
      </c>
      <c r="O122">
        <v>18</v>
      </c>
      <c r="P122">
        <v>8</v>
      </c>
      <c r="Q122">
        <v>7</v>
      </c>
      <c r="R122">
        <v>1</v>
      </c>
      <c r="S122">
        <v>10</v>
      </c>
      <c r="T122">
        <v>3</v>
      </c>
      <c r="U122">
        <v>0</v>
      </c>
      <c r="V122">
        <v>0</v>
      </c>
      <c r="W122">
        <v>0</v>
      </c>
      <c r="X122">
        <v>24</v>
      </c>
      <c r="Y122">
        <v>6941</v>
      </c>
    </row>
    <row r="123" spans="1:25" x14ac:dyDescent="0.3">
      <c r="A123" t="s">
        <v>1207</v>
      </c>
      <c r="B123" t="s">
        <v>1372</v>
      </c>
      <c r="C123">
        <v>7</v>
      </c>
      <c r="D123">
        <v>3</v>
      </c>
      <c r="E123">
        <v>2.84</v>
      </c>
      <c r="F123">
        <v>12</v>
      </c>
      <c r="G123">
        <v>12</v>
      </c>
      <c r="H123">
        <v>2</v>
      </c>
      <c r="I123">
        <v>1</v>
      </c>
      <c r="J123">
        <v>0</v>
      </c>
      <c r="K123">
        <v>0</v>
      </c>
      <c r="L123">
        <v>0</v>
      </c>
      <c r="M123">
        <v>73</v>
      </c>
      <c r="N123">
        <v>288</v>
      </c>
      <c r="O123">
        <v>53</v>
      </c>
      <c r="P123">
        <v>27</v>
      </c>
      <c r="Q123">
        <v>23</v>
      </c>
      <c r="R123">
        <v>14</v>
      </c>
      <c r="S123">
        <v>17</v>
      </c>
      <c r="T123">
        <v>0</v>
      </c>
      <c r="U123">
        <v>2</v>
      </c>
      <c r="V123">
        <v>2</v>
      </c>
      <c r="W123">
        <v>0</v>
      </c>
      <c r="X123">
        <v>94</v>
      </c>
      <c r="Y123">
        <v>13125</v>
      </c>
    </row>
    <row r="124" spans="1:25" x14ac:dyDescent="0.3">
      <c r="A124" t="s">
        <v>1352</v>
      </c>
      <c r="B124" t="s">
        <v>1481</v>
      </c>
      <c r="C124">
        <v>6</v>
      </c>
      <c r="D124">
        <v>5</v>
      </c>
      <c r="E124">
        <v>2.88</v>
      </c>
      <c r="F124">
        <v>12</v>
      </c>
      <c r="G124">
        <v>12</v>
      </c>
      <c r="H124">
        <v>1</v>
      </c>
      <c r="I124">
        <v>1</v>
      </c>
      <c r="J124">
        <v>0</v>
      </c>
      <c r="K124">
        <v>0</v>
      </c>
      <c r="L124">
        <v>0</v>
      </c>
      <c r="M124">
        <v>81.099999999999994</v>
      </c>
      <c r="N124">
        <v>315</v>
      </c>
      <c r="O124">
        <v>73</v>
      </c>
      <c r="P124">
        <v>26</v>
      </c>
      <c r="Q124">
        <v>26</v>
      </c>
      <c r="R124">
        <v>10</v>
      </c>
      <c r="S124">
        <v>8</v>
      </c>
      <c r="T124">
        <v>1</v>
      </c>
      <c r="U124">
        <v>1</v>
      </c>
      <c r="V124">
        <v>1</v>
      </c>
      <c r="W124">
        <v>0</v>
      </c>
      <c r="X124">
        <v>64</v>
      </c>
      <c r="Y124">
        <v>12049</v>
      </c>
    </row>
    <row r="125" spans="1:25" x14ac:dyDescent="0.3">
      <c r="A125" t="s">
        <v>14700</v>
      </c>
      <c r="B125" t="s">
        <v>1379</v>
      </c>
      <c r="C125">
        <v>2</v>
      </c>
      <c r="D125">
        <v>1</v>
      </c>
      <c r="E125">
        <v>2.89</v>
      </c>
      <c r="F125">
        <v>21</v>
      </c>
      <c r="G125">
        <v>1</v>
      </c>
      <c r="H125">
        <v>0</v>
      </c>
      <c r="I125">
        <v>0</v>
      </c>
      <c r="J125">
        <v>0</v>
      </c>
      <c r="K125">
        <v>5</v>
      </c>
      <c r="L125">
        <v>2</v>
      </c>
      <c r="M125">
        <v>18.2</v>
      </c>
      <c r="N125">
        <v>75</v>
      </c>
      <c r="O125">
        <v>16</v>
      </c>
      <c r="P125">
        <v>7</v>
      </c>
      <c r="Q125">
        <v>6</v>
      </c>
      <c r="R125">
        <v>4</v>
      </c>
      <c r="S125">
        <v>3</v>
      </c>
      <c r="T125">
        <v>0</v>
      </c>
      <c r="U125">
        <v>0</v>
      </c>
      <c r="V125">
        <v>0</v>
      </c>
      <c r="W125">
        <v>0</v>
      </c>
      <c r="X125">
        <v>27</v>
      </c>
      <c r="Y125">
        <v>19349</v>
      </c>
    </row>
    <row r="126" spans="1:25" x14ac:dyDescent="0.3">
      <c r="A126" t="s">
        <v>15038</v>
      </c>
      <c r="B126" t="s">
        <v>1430</v>
      </c>
      <c r="C126">
        <v>5</v>
      </c>
      <c r="D126">
        <v>1</v>
      </c>
      <c r="E126">
        <v>2.9</v>
      </c>
      <c r="F126">
        <v>27</v>
      </c>
      <c r="G126">
        <v>0</v>
      </c>
      <c r="H126">
        <v>0</v>
      </c>
      <c r="I126">
        <v>0</v>
      </c>
      <c r="J126">
        <v>0</v>
      </c>
      <c r="K126">
        <v>5</v>
      </c>
      <c r="L126">
        <v>0</v>
      </c>
      <c r="M126">
        <v>31</v>
      </c>
      <c r="N126">
        <v>125</v>
      </c>
      <c r="O126">
        <v>24</v>
      </c>
      <c r="P126">
        <v>10</v>
      </c>
      <c r="Q126">
        <v>10</v>
      </c>
      <c r="R126">
        <v>2</v>
      </c>
      <c r="S126">
        <v>8</v>
      </c>
      <c r="T126">
        <v>0</v>
      </c>
      <c r="U126">
        <v>4</v>
      </c>
      <c r="V126">
        <v>0</v>
      </c>
      <c r="W126">
        <v>0</v>
      </c>
      <c r="X126">
        <v>31</v>
      </c>
      <c r="Y126">
        <v>17464</v>
      </c>
    </row>
    <row r="127" spans="1:25" x14ac:dyDescent="0.3">
      <c r="A127" t="s">
        <v>11776</v>
      </c>
      <c r="B127" t="s">
        <v>1416</v>
      </c>
      <c r="C127">
        <v>1</v>
      </c>
      <c r="D127">
        <v>1</v>
      </c>
      <c r="E127">
        <v>2.91</v>
      </c>
      <c r="F127">
        <v>5</v>
      </c>
      <c r="G127">
        <v>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21.2</v>
      </c>
      <c r="N127">
        <v>87</v>
      </c>
      <c r="O127">
        <v>9</v>
      </c>
      <c r="P127">
        <v>7</v>
      </c>
      <c r="Q127">
        <v>7</v>
      </c>
      <c r="R127">
        <v>4</v>
      </c>
      <c r="S127">
        <v>18</v>
      </c>
      <c r="T127">
        <v>0</v>
      </c>
      <c r="U127">
        <v>1</v>
      </c>
      <c r="V127">
        <v>2</v>
      </c>
      <c r="W127">
        <v>0</v>
      </c>
      <c r="X127">
        <v>16</v>
      </c>
      <c r="Y127">
        <v>17594</v>
      </c>
    </row>
    <row r="128" spans="1:25" x14ac:dyDescent="0.3">
      <c r="A128" t="s">
        <v>967</v>
      </c>
      <c r="B128" t="s">
        <v>1402</v>
      </c>
      <c r="C128">
        <v>3</v>
      </c>
      <c r="D128">
        <v>4</v>
      </c>
      <c r="E128">
        <v>2.91</v>
      </c>
      <c r="F128">
        <v>12</v>
      </c>
      <c r="G128">
        <v>12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68</v>
      </c>
      <c r="N128">
        <v>280</v>
      </c>
      <c r="O128">
        <v>55</v>
      </c>
      <c r="P128">
        <v>22</v>
      </c>
      <c r="Q128">
        <v>22</v>
      </c>
      <c r="R128">
        <v>8</v>
      </c>
      <c r="S128">
        <v>27</v>
      </c>
      <c r="T128">
        <v>0</v>
      </c>
      <c r="U128">
        <v>2</v>
      </c>
      <c r="V128">
        <v>6</v>
      </c>
      <c r="W128">
        <v>0</v>
      </c>
      <c r="X128">
        <v>82</v>
      </c>
      <c r="Y128">
        <v>6632</v>
      </c>
    </row>
    <row r="129" spans="1:25" x14ac:dyDescent="0.3">
      <c r="A129" t="s">
        <v>763</v>
      </c>
      <c r="B129" t="s">
        <v>1398</v>
      </c>
      <c r="C129">
        <v>4</v>
      </c>
      <c r="D129">
        <v>2</v>
      </c>
      <c r="E129">
        <v>2.92</v>
      </c>
      <c r="F129">
        <v>11</v>
      </c>
      <c r="G129">
        <v>11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71</v>
      </c>
      <c r="N129">
        <v>288</v>
      </c>
      <c r="O129">
        <v>67</v>
      </c>
      <c r="P129">
        <v>26</v>
      </c>
      <c r="Q129">
        <v>23</v>
      </c>
      <c r="R129">
        <v>3</v>
      </c>
      <c r="S129">
        <v>16</v>
      </c>
      <c r="T129">
        <v>2</v>
      </c>
      <c r="U129">
        <v>7</v>
      </c>
      <c r="V129">
        <v>0</v>
      </c>
      <c r="W129">
        <v>0</v>
      </c>
      <c r="X129">
        <v>53</v>
      </c>
      <c r="Y129">
        <v>10310</v>
      </c>
    </row>
    <row r="130" spans="1:25" x14ac:dyDescent="0.3">
      <c r="A130" t="s">
        <v>17226</v>
      </c>
      <c r="B130" t="s">
        <v>20628</v>
      </c>
      <c r="C130">
        <v>1</v>
      </c>
      <c r="D130">
        <v>0</v>
      </c>
      <c r="E130">
        <v>2.92</v>
      </c>
      <c r="F130">
        <v>25</v>
      </c>
      <c r="G130">
        <v>0</v>
      </c>
      <c r="H130">
        <v>0</v>
      </c>
      <c r="I130">
        <v>0</v>
      </c>
      <c r="J130">
        <v>0</v>
      </c>
      <c r="K130">
        <v>4</v>
      </c>
      <c r="L130">
        <v>1</v>
      </c>
      <c r="M130">
        <v>24.2</v>
      </c>
      <c r="N130">
        <v>107</v>
      </c>
      <c r="O130">
        <v>21</v>
      </c>
      <c r="P130">
        <v>10</v>
      </c>
      <c r="Q130">
        <v>8</v>
      </c>
      <c r="R130">
        <v>2</v>
      </c>
      <c r="S130">
        <v>13</v>
      </c>
      <c r="T130">
        <v>4</v>
      </c>
      <c r="U130">
        <v>1</v>
      </c>
      <c r="V130">
        <v>2</v>
      </c>
      <c r="W130">
        <v>0</v>
      </c>
      <c r="X130">
        <v>27</v>
      </c>
      <c r="Y130">
        <v>15009</v>
      </c>
    </row>
    <row r="131" spans="1:25" x14ac:dyDescent="0.3">
      <c r="A131" t="s">
        <v>11366</v>
      </c>
      <c r="B131" t="s">
        <v>1379</v>
      </c>
      <c r="C131">
        <v>2</v>
      </c>
      <c r="D131">
        <v>0</v>
      </c>
      <c r="E131">
        <v>2.92</v>
      </c>
      <c r="F131">
        <v>13</v>
      </c>
      <c r="G131">
        <v>0</v>
      </c>
      <c r="H131">
        <v>0</v>
      </c>
      <c r="I131">
        <v>0</v>
      </c>
      <c r="J131">
        <v>0</v>
      </c>
      <c r="K131">
        <v>3</v>
      </c>
      <c r="L131">
        <v>2</v>
      </c>
      <c r="M131">
        <v>12.1</v>
      </c>
      <c r="N131">
        <v>52</v>
      </c>
      <c r="O131">
        <v>9</v>
      </c>
      <c r="P131">
        <v>6</v>
      </c>
      <c r="Q131">
        <v>4</v>
      </c>
      <c r="R131">
        <v>2</v>
      </c>
      <c r="S131">
        <v>9</v>
      </c>
      <c r="T131">
        <v>1</v>
      </c>
      <c r="U131">
        <v>0</v>
      </c>
      <c r="V131">
        <v>0</v>
      </c>
      <c r="W131">
        <v>0</v>
      </c>
      <c r="X131">
        <v>9</v>
      </c>
      <c r="Y131">
        <v>10591</v>
      </c>
    </row>
    <row r="132" spans="1:25" x14ac:dyDescent="0.3">
      <c r="A132" t="s">
        <v>11190</v>
      </c>
      <c r="B132" t="s">
        <v>1376</v>
      </c>
      <c r="C132">
        <v>0</v>
      </c>
      <c r="D132">
        <v>1</v>
      </c>
      <c r="E132">
        <v>2.92</v>
      </c>
      <c r="F132">
        <v>5</v>
      </c>
      <c r="G132">
        <v>1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12.1</v>
      </c>
      <c r="N132">
        <v>49</v>
      </c>
      <c r="O132">
        <v>7</v>
      </c>
      <c r="P132">
        <v>4</v>
      </c>
      <c r="Q132">
        <v>4</v>
      </c>
      <c r="R132">
        <v>1</v>
      </c>
      <c r="S132">
        <v>5</v>
      </c>
      <c r="T132">
        <v>0</v>
      </c>
      <c r="U132">
        <v>1</v>
      </c>
      <c r="V132">
        <v>1</v>
      </c>
      <c r="W132">
        <v>0</v>
      </c>
      <c r="X132">
        <v>9</v>
      </c>
      <c r="Y132">
        <v>23735</v>
      </c>
    </row>
    <row r="133" spans="1:25" x14ac:dyDescent="0.3">
      <c r="A133" t="s">
        <v>14198</v>
      </c>
      <c r="B133" t="s">
        <v>1526</v>
      </c>
      <c r="C133">
        <v>3</v>
      </c>
      <c r="D133">
        <v>0</v>
      </c>
      <c r="E133">
        <v>2.93</v>
      </c>
      <c r="F133">
        <v>24</v>
      </c>
      <c r="G133">
        <v>0</v>
      </c>
      <c r="H133">
        <v>0</v>
      </c>
      <c r="I133">
        <v>0</v>
      </c>
      <c r="J133">
        <v>1</v>
      </c>
      <c r="K133">
        <v>4</v>
      </c>
      <c r="L133">
        <v>2</v>
      </c>
      <c r="M133">
        <v>27.2</v>
      </c>
      <c r="N133">
        <v>113</v>
      </c>
      <c r="O133">
        <v>25</v>
      </c>
      <c r="P133">
        <v>13</v>
      </c>
      <c r="Q133">
        <v>9</v>
      </c>
      <c r="R133">
        <v>2</v>
      </c>
      <c r="S133">
        <v>6</v>
      </c>
      <c r="T133">
        <v>0</v>
      </c>
      <c r="U133">
        <v>3</v>
      </c>
      <c r="V133">
        <v>0</v>
      </c>
      <c r="W133">
        <v>0</v>
      </c>
      <c r="X133">
        <v>23</v>
      </c>
      <c r="Y133">
        <v>15068</v>
      </c>
    </row>
    <row r="134" spans="1:25" x14ac:dyDescent="0.3">
      <c r="A134" t="s">
        <v>1319</v>
      </c>
      <c r="B134" t="s">
        <v>22144</v>
      </c>
      <c r="C134">
        <v>2</v>
      </c>
      <c r="D134">
        <v>0</v>
      </c>
      <c r="E134">
        <v>2.95</v>
      </c>
      <c r="F134">
        <v>16</v>
      </c>
      <c r="G134">
        <v>0</v>
      </c>
      <c r="H134">
        <v>0</v>
      </c>
      <c r="I134">
        <v>0</v>
      </c>
      <c r="J134">
        <v>6</v>
      </c>
      <c r="K134">
        <v>2</v>
      </c>
      <c r="L134">
        <v>1</v>
      </c>
      <c r="M134">
        <v>18.100000000000001</v>
      </c>
      <c r="N134">
        <v>73</v>
      </c>
      <c r="O134">
        <v>17</v>
      </c>
      <c r="P134">
        <v>6</v>
      </c>
      <c r="Q134">
        <v>6</v>
      </c>
      <c r="R134">
        <v>1</v>
      </c>
      <c r="S134">
        <v>3</v>
      </c>
      <c r="T134">
        <v>0</v>
      </c>
      <c r="U134">
        <v>1</v>
      </c>
      <c r="V134">
        <v>0</v>
      </c>
      <c r="W134">
        <v>0</v>
      </c>
      <c r="X134">
        <v>18</v>
      </c>
      <c r="Y134">
        <v>12918</v>
      </c>
    </row>
    <row r="135" spans="1:25" x14ac:dyDescent="0.3">
      <c r="A135" t="s">
        <v>14717</v>
      </c>
      <c r="B135" t="s">
        <v>1481</v>
      </c>
      <c r="C135">
        <v>0</v>
      </c>
      <c r="D135">
        <v>0</v>
      </c>
      <c r="E135">
        <v>2.95</v>
      </c>
      <c r="F135">
        <v>18</v>
      </c>
      <c r="G135">
        <v>0</v>
      </c>
      <c r="H135">
        <v>0</v>
      </c>
      <c r="I135">
        <v>0</v>
      </c>
      <c r="J135">
        <v>0</v>
      </c>
      <c r="K135">
        <v>1</v>
      </c>
      <c r="L135">
        <v>1</v>
      </c>
      <c r="M135">
        <v>18.100000000000001</v>
      </c>
      <c r="N135">
        <v>76</v>
      </c>
      <c r="O135">
        <v>11</v>
      </c>
      <c r="P135">
        <v>7</v>
      </c>
      <c r="Q135">
        <v>6</v>
      </c>
      <c r="R135">
        <v>3</v>
      </c>
      <c r="S135">
        <v>11</v>
      </c>
      <c r="T135">
        <v>0</v>
      </c>
      <c r="U135">
        <v>1</v>
      </c>
      <c r="V135">
        <v>0</v>
      </c>
      <c r="W135">
        <v>1</v>
      </c>
      <c r="X135">
        <v>18</v>
      </c>
      <c r="Y135">
        <v>12237</v>
      </c>
    </row>
    <row r="136" spans="1:25" x14ac:dyDescent="0.3">
      <c r="A136" t="s">
        <v>15041</v>
      </c>
      <c r="B136" t="s">
        <v>1481</v>
      </c>
      <c r="C136">
        <v>1</v>
      </c>
      <c r="D136">
        <v>1</v>
      </c>
      <c r="E136">
        <v>2.95</v>
      </c>
      <c r="F136">
        <v>6</v>
      </c>
      <c r="G136">
        <v>4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21.1</v>
      </c>
      <c r="N136">
        <v>87</v>
      </c>
      <c r="O136">
        <v>12</v>
      </c>
      <c r="P136">
        <v>8</v>
      </c>
      <c r="Q136">
        <v>7</v>
      </c>
      <c r="R136">
        <v>1</v>
      </c>
      <c r="S136">
        <v>13</v>
      </c>
      <c r="T136">
        <v>0</v>
      </c>
      <c r="U136">
        <v>1</v>
      </c>
      <c r="V136">
        <v>1</v>
      </c>
      <c r="W136">
        <v>0</v>
      </c>
      <c r="X136">
        <v>29</v>
      </c>
      <c r="Y136">
        <v>17859</v>
      </c>
    </row>
    <row r="137" spans="1:25" x14ac:dyDescent="0.3">
      <c r="A137" t="s">
        <v>11240</v>
      </c>
      <c r="B137" t="s">
        <v>1413</v>
      </c>
      <c r="C137">
        <v>3</v>
      </c>
      <c r="D137">
        <v>2</v>
      </c>
      <c r="E137">
        <v>3</v>
      </c>
      <c r="F137">
        <v>7</v>
      </c>
      <c r="G137">
        <v>7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42</v>
      </c>
      <c r="N137">
        <v>172</v>
      </c>
      <c r="O137">
        <v>35</v>
      </c>
      <c r="P137">
        <v>22</v>
      </c>
      <c r="Q137">
        <v>14</v>
      </c>
      <c r="R137">
        <v>4</v>
      </c>
      <c r="S137">
        <v>15</v>
      </c>
      <c r="T137">
        <v>0</v>
      </c>
      <c r="U137">
        <v>1</v>
      </c>
      <c r="V137">
        <v>1</v>
      </c>
      <c r="W137">
        <v>1</v>
      </c>
      <c r="X137">
        <v>39</v>
      </c>
      <c r="Y137">
        <v>18684</v>
      </c>
    </row>
    <row r="138" spans="1:25" x14ac:dyDescent="0.3">
      <c r="A138" t="s">
        <v>1214</v>
      </c>
      <c r="B138" t="s">
        <v>1413</v>
      </c>
      <c r="C138">
        <v>1</v>
      </c>
      <c r="D138">
        <v>0</v>
      </c>
      <c r="E138">
        <v>3</v>
      </c>
      <c r="F138">
        <v>23</v>
      </c>
      <c r="G138">
        <v>0</v>
      </c>
      <c r="H138">
        <v>0</v>
      </c>
      <c r="I138">
        <v>0</v>
      </c>
      <c r="J138">
        <v>0</v>
      </c>
      <c r="K138">
        <v>5</v>
      </c>
      <c r="L138">
        <v>1</v>
      </c>
      <c r="M138">
        <v>18</v>
      </c>
      <c r="N138">
        <v>79</v>
      </c>
      <c r="O138">
        <v>17</v>
      </c>
      <c r="P138">
        <v>7</v>
      </c>
      <c r="Q138">
        <v>6</v>
      </c>
      <c r="R138">
        <v>3</v>
      </c>
      <c r="S138">
        <v>8</v>
      </c>
      <c r="T138">
        <v>0</v>
      </c>
      <c r="U138">
        <v>1</v>
      </c>
      <c r="V138">
        <v>0</v>
      </c>
      <c r="W138">
        <v>0</v>
      </c>
      <c r="X138">
        <v>18</v>
      </c>
      <c r="Y138">
        <v>10133</v>
      </c>
    </row>
    <row r="139" spans="1:25" x14ac:dyDescent="0.3">
      <c r="A139" t="s">
        <v>14262</v>
      </c>
      <c r="B139" t="s">
        <v>1470</v>
      </c>
      <c r="C139">
        <v>1</v>
      </c>
      <c r="D139">
        <v>0</v>
      </c>
      <c r="E139">
        <v>3</v>
      </c>
      <c r="F139">
        <v>21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1</v>
      </c>
      <c r="M139">
        <v>21</v>
      </c>
      <c r="N139">
        <v>85</v>
      </c>
      <c r="O139">
        <v>15</v>
      </c>
      <c r="P139">
        <v>7</v>
      </c>
      <c r="Q139">
        <v>7</v>
      </c>
      <c r="R139">
        <v>2</v>
      </c>
      <c r="S139">
        <v>9</v>
      </c>
      <c r="T139">
        <v>2</v>
      </c>
      <c r="U139">
        <v>1</v>
      </c>
      <c r="V139">
        <v>1</v>
      </c>
      <c r="W139">
        <v>0</v>
      </c>
      <c r="X139">
        <v>14</v>
      </c>
      <c r="Y139">
        <v>12800</v>
      </c>
    </row>
    <row r="140" spans="1:25" x14ac:dyDescent="0.3">
      <c r="A140" t="s">
        <v>17229</v>
      </c>
      <c r="B140" t="s">
        <v>1565</v>
      </c>
      <c r="C140">
        <v>1</v>
      </c>
      <c r="D140">
        <v>0</v>
      </c>
      <c r="E140">
        <v>3</v>
      </c>
      <c r="F140">
        <v>11</v>
      </c>
      <c r="G140">
        <v>0</v>
      </c>
      <c r="H140">
        <v>0</v>
      </c>
      <c r="I140">
        <v>0</v>
      </c>
      <c r="J140">
        <v>0</v>
      </c>
      <c r="K140">
        <v>5</v>
      </c>
      <c r="L140">
        <v>0</v>
      </c>
      <c r="M140">
        <v>15</v>
      </c>
      <c r="N140">
        <v>57</v>
      </c>
      <c r="O140">
        <v>11</v>
      </c>
      <c r="P140">
        <v>5</v>
      </c>
      <c r="Q140">
        <v>5</v>
      </c>
      <c r="R140">
        <v>2</v>
      </c>
      <c r="S140">
        <v>3</v>
      </c>
      <c r="T140">
        <v>0</v>
      </c>
      <c r="U140">
        <v>0</v>
      </c>
      <c r="V140">
        <v>1</v>
      </c>
      <c r="W140">
        <v>0</v>
      </c>
      <c r="X140">
        <v>17</v>
      </c>
      <c r="Y140">
        <v>18088</v>
      </c>
    </row>
    <row r="141" spans="1:25" x14ac:dyDescent="0.3">
      <c r="A141" t="s">
        <v>11300</v>
      </c>
      <c r="B141" t="s">
        <v>22144</v>
      </c>
      <c r="C141">
        <v>3</v>
      </c>
      <c r="D141">
        <v>2</v>
      </c>
      <c r="E141">
        <v>3.02</v>
      </c>
      <c r="F141">
        <v>8</v>
      </c>
      <c r="G141">
        <v>8</v>
      </c>
      <c r="H141">
        <v>1</v>
      </c>
      <c r="I141">
        <v>1</v>
      </c>
      <c r="J141">
        <v>0</v>
      </c>
      <c r="K141">
        <v>0</v>
      </c>
      <c r="L141">
        <v>0</v>
      </c>
      <c r="M141">
        <v>41.2</v>
      </c>
      <c r="N141">
        <v>162</v>
      </c>
      <c r="O141">
        <v>34</v>
      </c>
      <c r="P141">
        <v>14</v>
      </c>
      <c r="Q141">
        <v>14</v>
      </c>
      <c r="R141">
        <v>6</v>
      </c>
      <c r="S141">
        <v>14</v>
      </c>
      <c r="T141">
        <v>0</v>
      </c>
      <c r="U141">
        <v>0</v>
      </c>
      <c r="V141">
        <v>2</v>
      </c>
      <c r="W141">
        <v>0</v>
      </c>
      <c r="X141">
        <v>40</v>
      </c>
      <c r="Y141">
        <v>12808</v>
      </c>
    </row>
    <row r="142" spans="1:25" x14ac:dyDescent="0.3">
      <c r="A142" t="s">
        <v>11098</v>
      </c>
      <c r="B142" t="s">
        <v>1565</v>
      </c>
      <c r="C142">
        <v>2</v>
      </c>
      <c r="D142">
        <v>2</v>
      </c>
      <c r="E142">
        <v>3.03</v>
      </c>
      <c r="F142">
        <v>8</v>
      </c>
      <c r="G142">
        <v>8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38.200000000000003</v>
      </c>
      <c r="N142">
        <v>156</v>
      </c>
      <c r="O142">
        <v>28</v>
      </c>
      <c r="P142">
        <v>13</v>
      </c>
      <c r="Q142">
        <v>13</v>
      </c>
      <c r="R142">
        <v>3</v>
      </c>
      <c r="S142">
        <v>17</v>
      </c>
      <c r="T142">
        <v>0</v>
      </c>
      <c r="U142">
        <v>1</v>
      </c>
      <c r="V142">
        <v>1</v>
      </c>
      <c r="W142">
        <v>0</v>
      </c>
      <c r="X142">
        <v>31</v>
      </c>
      <c r="Y142">
        <v>4806</v>
      </c>
    </row>
    <row r="143" spans="1:25" x14ac:dyDescent="0.3">
      <c r="A143" t="s">
        <v>17239</v>
      </c>
      <c r="B143" t="s">
        <v>1413</v>
      </c>
      <c r="C143">
        <v>1</v>
      </c>
      <c r="D143">
        <v>2</v>
      </c>
      <c r="E143">
        <v>3.03</v>
      </c>
      <c r="F143">
        <v>7</v>
      </c>
      <c r="G143">
        <v>6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29.2</v>
      </c>
      <c r="N143">
        <v>126</v>
      </c>
      <c r="O143">
        <v>30</v>
      </c>
      <c r="P143">
        <v>12</v>
      </c>
      <c r="Q143">
        <v>10</v>
      </c>
      <c r="R143">
        <v>3</v>
      </c>
      <c r="S143">
        <v>11</v>
      </c>
      <c r="T143">
        <v>0</v>
      </c>
      <c r="U143">
        <v>0</v>
      </c>
      <c r="V143">
        <v>1</v>
      </c>
      <c r="W143">
        <v>0</v>
      </c>
      <c r="X143">
        <v>12</v>
      </c>
      <c r="Y143">
        <v>19805</v>
      </c>
    </row>
    <row r="144" spans="1:25" x14ac:dyDescent="0.3">
      <c r="A144" t="s">
        <v>15774</v>
      </c>
      <c r="B144" t="s">
        <v>1405</v>
      </c>
      <c r="C144">
        <v>3</v>
      </c>
      <c r="D144">
        <v>3</v>
      </c>
      <c r="E144">
        <v>3.03</v>
      </c>
      <c r="F144">
        <v>29</v>
      </c>
      <c r="G144">
        <v>0</v>
      </c>
      <c r="H144">
        <v>0</v>
      </c>
      <c r="I144">
        <v>0</v>
      </c>
      <c r="J144">
        <v>0</v>
      </c>
      <c r="K144">
        <v>6</v>
      </c>
      <c r="L144">
        <v>2</v>
      </c>
      <c r="M144">
        <v>29.2</v>
      </c>
      <c r="N144">
        <v>123</v>
      </c>
      <c r="O144">
        <v>23</v>
      </c>
      <c r="P144">
        <v>10</v>
      </c>
      <c r="Q144">
        <v>10</v>
      </c>
      <c r="R144">
        <v>1</v>
      </c>
      <c r="S144">
        <v>10</v>
      </c>
      <c r="T144">
        <v>0</v>
      </c>
      <c r="U144">
        <v>3</v>
      </c>
      <c r="V144">
        <v>0</v>
      </c>
      <c r="W144">
        <v>0</v>
      </c>
      <c r="X144">
        <v>34</v>
      </c>
      <c r="Y144">
        <v>6399</v>
      </c>
    </row>
    <row r="145" spans="1:25" x14ac:dyDescent="0.3">
      <c r="A145" t="s">
        <v>11377</v>
      </c>
      <c r="B145" t="s">
        <v>1531</v>
      </c>
      <c r="C145">
        <v>1</v>
      </c>
      <c r="D145">
        <v>2</v>
      </c>
      <c r="E145">
        <v>3.04</v>
      </c>
      <c r="F145">
        <v>25</v>
      </c>
      <c r="G145">
        <v>0</v>
      </c>
      <c r="H145">
        <v>0</v>
      </c>
      <c r="I145">
        <v>0</v>
      </c>
      <c r="J145">
        <v>0</v>
      </c>
      <c r="K145">
        <v>4</v>
      </c>
      <c r="L145">
        <v>2</v>
      </c>
      <c r="M145">
        <v>23.2</v>
      </c>
      <c r="N145">
        <v>103</v>
      </c>
      <c r="O145">
        <v>17</v>
      </c>
      <c r="P145">
        <v>10</v>
      </c>
      <c r="Q145">
        <v>8</v>
      </c>
      <c r="R145">
        <v>1</v>
      </c>
      <c r="S145">
        <v>15</v>
      </c>
      <c r="T145">
        <v>2</v>
      </c>
      <c r="U145">
        <v>2</v>
      </c>
      <c r="V145">
        <v>2</v>
      </c>
      <c r="W145">
        <v>0</v>
      </c>
      <c r="X145">
        <v>21</v>
      </c>
      <c r="Y145">
        <v>5702</v>
      </c>
    </row>
    <row r="146" spans="1:25" x14ac:dyDescent="0.3">
      <c r="A146" t="s">
        <v>17269</v>
      </c>
      <c r="B146" t="s">
        <v>1376</v>
      </c>
      <c r="C146">
        <v>3</v>
      </c>
      <c r="D146">
        <v>3</v>
      </c>
      <c r="E146">
        <v>3.05</v>
      </c>
      <c r="F146">
        <v>22</v>
      </c>
      <c r="G146">
        <v>0</v>
      </c>
      <c r="H146">
        <v>0</v>
      </c>
      <c r="I146">
        <v>0</v>
      </c>
      <c r="J146">
        <v>0</v>
      </c>
      <c r="K146">
        <v>4</v>
      </c>
      <c r="L146">
        <v>2</v>
      </c>
      <c r="M146">
        <v>20.2</v>
      </c>
      <c r="N146">
        <v>90</v>
      </c>
      <c r="O146">
        <v>18</v>
      </c>
      <c r="P146">
        <v>9</v>
      </c>
      <c r="Q146">
        <v>7</v>
      </c>
      <c r="R146">
        <v>1</v>
      </c>
      <c r="S146">
        <v>11</v>
      </c>
      <c r="T146">
        <v>0</v>
      </c>
      <c r="U146">
        <v>1</v>
      </c>
      <c r="V146">
        <v>0</v>
      </c>
      <c r="W146">
        <v>0</v>
      </c>
      <c r="X146">
        <v>20</v>
      </c>
      <c r="Y146">
        <v>20447</v>
      </c>
    </row>
    <row r="147" spans="1:25" x14ac:dyDescent="0.3">
      <c r="A147" t="s">
        <v>11267</v>
      </c>
      <c r="B147" t="s">
        <v>1437</v>
      </c>
      <c r="C147">
        <v>3</v>
      </c>
      <c r="D147">
        <v>5</v>
      </c>
      <c r="E147">
        <v>3.05</v>
      </c>
      <c r="F147">
        <v>13</v>
      </c>
      <c r="G147">
        <v>13</v>
      </c>
      <c r="H147">
        <v>1</v>
      </c>
      <c r="I147">
        <v>0</v>
      </c>
      <c r="J147">
        <v>0</v>
      </c>
      <c r="K147">
        <v>0</v>
      </c>
      <c r="L147">
        <v>0</v>
      </c>
      <c r="M147">
        <v>73.2</v>
      </c>
      <c r="N147">
        <v>293</v>
      </c>
      <c r="O147">
        <v>55</v>
      </c>
      <c r="P147">
        <v>26</v>
      </c>
      <c r="Q147">
        <v>25</v>
      </c>
      <c r="R147">
        <v>9</v>
      </c>
      <c r="S147">
        <v>18</v>
      </c>
      <c r="T147">
        <v>0</v>
      </c>
      <c r="U147">
        <v>4</v>
      </c>
      <c r="V147">
        <v>1</v>
      </c>
      <c r="W147">
        <v>0</v>
      </c>
      <c r="X147">
        <v>91</v>
      </c>
      <c r="Y147">
        <v>16162</v>
      </c>
    </row>
    <row r="148" spans="1:25" x14ac:dyDescent="0.3">
      <c r="A148" t="s">
        <v>8625</v>
      </c>
      <c r="B148" t="s">
        <v>20628</v>
      </c>
      <c r="C148">
        <v>0</v>
      </c>
      <c r="D148">
        <v>1</v>
      </c>
      <c r="E148">
        <v>3.06</v>
      </c>
      <c r="F148">
        <v>20</v>
      </c>
      <c r="G148">
        <v>0</v>
      </c>
      <c r="H148">
        <v>0</v>
      </c>
      <c r="I148">
        <v>0</v>
      </c>
      <c r="J148">
        <v>1</v>
      </c>
      <c r="K148">
        <v>6</v>
      </c>
      <c r="L148">
        <v>3</v>
      </c>
      <c r="M148">
        <v>17.2</v>
      </c>
      <c r="N148">
        <v>84</v>
      </c>
      <c r="O148">
        <v>21</v>
      </c>
      <c r="P148">
        <v>9</v>
      </c>
      <c r="Q148">
        <v>6</v>
      </c>
      <c r="R148">
        <v>3</v>
      </c>
      <c r="S148">
        <v>9</v>
      </c>
      <c r="T148">
        <v>0</v>
      </c>
      <c r="U148">
        <v>0</v>
      </c>
      <c r="V148">
        <v>1</v>
      </c>
      <c r="W148">
        <v>0</v>
      </c>
      <c r="X148">
        <v>21</v>
      </c>
      <c r="Y148">
        <v>3192</v>
      </c>
    </row>
    <row r="149" spans="1:25" x14ac:dyDescent="0.3">
      <c r="A149" t="s">
        <v>8456</v>
      </c>
      <c r="B149" t="s">
        <v>1426</v>
      </c>
      <c r="C149">
        <v>3</v>
      </c>
      <c r="D149">
        <v>0</v>
      </c>
      <c r="E149">
        <v>3.09</v>
      </c>
      <c r="F149">
        <v>24</v>
      </c>
      <c r="G149">
        <v>0</v>
      </c>
      <c r="H149">
        <v>0</v>
      </c>
      <c r="I149">
        <v>0</v>
      </c>
      <c r="J149">
        <v>1</v>
      </c>
      <c r="K149">
        <v>2</v>
      </c>
      <c r="L149">
        <v>3</v>
      </c>
      <c r="M149">
        <v>23.1</v>
      </c>
      <c r="N149">
        <v>95</v>
      </c>
      <c r="O149">
        <v>19</v>
      </c>
      <c r="P149">
        <v>9</v>
      </c>
      <c r="Q149">
        <v>8</v>
      </c>
      <c r="R149">
        <v>3</v>
      </c>
      <c r="S149">
        <v>9</v>
      </c>
      <c r="T149">
        <v>2</v>
      </c>
      <c r="U149">
        <v>0</v>
      </c>
      <c r="V149">
        <v>3</v>
      </c>
      <c r="W149">
        <v>0</v>
      </c>
      <c r="X149">
        <v>20</v>
      </c>
      <c r="Y149">
        <v>11467</v>
      </c>
    </row>
    <row r="150" spans="1:25" x14ac:dyDescent="0.3">
      <c r="A150" t="s">
        <v>684</v>
      </c>
      <c r="B150" t="s">
        <v>1372</v>
      </c>
      <c r="C150">
        <v>1</v>
      </c>
      <c r="D150">
        <v>1</v>
      </c>
      <c r="E150">
        <v>3.09</v>
      </c>
      <c r="F150">
        <v>13</v>
      </c>
      <c r="G150">
        <v>0</v>
      </c>
      <c r="H150">
        <v>0</v>
      </c>
      <c r="I150">
        <v>0</v>
      </c>
      <c r="J150">
        <v>3</v>
      </c>
      <c r="K150">
        <v>0</v>
      </c>
      <c r="L150">
        <v>2</v>
      </c>
      <c r="M150">
        <v>11.2</v>
      </c>
      <c r="N150">
        <v>45</v>
      </c>
      <c r="O150">
        <v>6</v>
      </c>
      <c r="P150">
        <v>4</v>
      </c>
      <c r="Q150">
        <v>4</v>
      </c>
      <c r="R150">
        <v>2</v>
      </c>
      <c r="S150">
        <v>4</v>
      </c>
      <c r="T150">
        <v>0</v>
      </c>
      <c r="U150">
        <v>1</v>
      </c>
      <c r="V150">
        <v>0</v>
      </c>
      <c r="W150">
        <v>1</v>
      </c>
      <c r="X150">
        <v>22</v>
      </c>
      <c r="Y150">
        <v>10233</v>
      </c>
    </row>
    <row r="151" spans="1:25" x14ac:dyDescent="0.3">
      <c r="A151" t="s">
        <v>17237</v>
      </c>
      <c r="B151" t="s">
        <v>1379</v>
      </c>
      <c r="C151">
        <v>1</v>
      </c>
      <c r="D151">
        <v>2</v>
      </c>
      <c r="E151">
        <v>3.09</v>
      </c>
      <c r="F151">
        <v>23</v>
      </c>
      <c r="G151">
        <v>2</v>
      </c>
      <c r="H151">
        <v>0</v>
      </c>
      <c r="I151">
        <v>0</v>
      </c>
      <c r="J151">
        <v>0</v>
      </c>
      <c r="K151">
        <v>5</v>
      </c>
      <c r="L151">
        <v>1</v>
      </c>
      <c r="M151">
        <v>23.1</v>
      </c>
      <c r="N151">
        <v>88</v>
      </c>
      <c r="O151">
        <v>18</v>
      </c>
      <c r="P151">
        <v>9</v>
      </c>
      <c r="Q151">
        <v>8</v>
      </c>
      <c r="R151">
        <v>1</v>
      </c>
      <c r="S151">
        <v>3</v>
      </c>
      <c r="T151">
        <v>0</v>
      </c>
      <c r="U151">
        <v>3</v>
      </c>
      <c r="V151">
        <v>0</v>
      </c>
      <c r="W151">
        <v>0</v>
      </c>
      <c r="X151">
        <v>13</v>
      </c>
      <c r="Y151">
        <v>20367</v>
      </c>
    </row>
    <row r="152" spans="1:25" x14ac:dyDescent="0.3">
      <c r="A152" t="s">
        <v>4071</v>
      </c>
      <c r="B152" t="s">
        <v>1392</v>
      </c>
      <c r="C152">
        <v>7</v>
      </c>
      <c r="D152">
        <v>2</v>
      </c>
      <c r="E152">
        <v>3.1</v>
      </c>
      <c r="F152">
        <v>11</v>
      </c>
      <c r="G152">
        <v>11</v>
      </c>
      <c r="H152">
        <v>1</v>
      </c>
      <c r="I152">
        <v>0</v>
      </c>
      <c r="J152">
        <v>0</v>
      </c>
      <c r="K152">
        <v>0</v>
      </c>
      <c r="L152">
        <v>0</v>
      </c>
      <c r="M152">
        <v>69.2</v>
      </c>
      <c r="N152">
        <v>277</v>
      </c>
      <c r="O152">
        <v>59</v>
      </c>
      <c r="P152">
        <v>27</v>
      </c>
      <c r="Q152">
        <v>24</v>
      </c>
      <c r="R152">
        <v>8</v>
      </c>
      <c r="S152">
        <v>7</v>
      </c>
      <c r="T152">
        <v>0</v>
      </c>
      <c r="U152">
        <v>4</v>
      </c>
      <c r="V152">
        <v>0</v>
      </c>
      <c r="W152">
        <v>0</v>
      </c>
      <c r="X152">
        <v>64</v>
      </c>
      <c r="Y152">
        <v>15467</v>
      </c>
    </row>
    <row r="153" spans="1:25" x14ac:dyDescent="0.3">
      <c r="A153" t="s">
        <v>14267</v>
      </c>
      <c r="B153" t="s">
        <v>1481</v>
      </c>
      <c r="C153">
        <v>0</v>
      </c>
      <c r="D153">
        <v>1</v>
      </c>
      <c r="E153">
        <v>3.12</v>
      </c>
      <c r="F153">
        <v>19</v>
      </c>
      <c r="G153">
        <v>0</v>
      </c>
      <c r="H153">
        <v>0</v>
      </c>
      <c r="I153">
        <v>0</v>
      </c>
      <c r="J153">
        <v>4</v>
      </c>
      <c r="K153">
        <v>5</v>
      </c>
      <c r="L153">
        <v>0</v>
      </c>
      <c r="M153">
        <v>17.100000000000001</v>
      </c>
      <c r="N153">
        <v>74</v>
      </c>
      <c r="O153">
        <v>18</v>
      </c>
      <c r="P153">
        <v>6</v>
      </c>
      <c r="Q153">
        <v>6</v>
      </c>
      <c r="R153">
        <v>1</v>
      </c>
      <c r="S153">
        <v>6</v>
      </c>
      <c r="T153">
        <v>1</v>
      </c>
      <c r="U153">
        <v>0</v>
      </c>
      <c r="V153">
        <v>0</v>
      </c>
      <c r="W153">
        <v>0</v>
      </c>
      <c r="X153">
        <v>20</v>
      </c>
      <c r="Y153">
        <v>14646</v>
      </c>
    </row>
    <row r="154" spans="1:25" x14ac:dyDescent="0.3">
      <c r="A154" t="s">
        <v>11290</v>
      </c>
      <c r="B154" t="s">
        <v>1437</v>
      </c>
      <c r="C154">
        <v>2</v>
      </c>
      <c r="D154">
        <v>0</v>
      </c>
      <c r="E154">
        <v>3.13</v>
      </c>
      <c r="F154">
        <v>16</v>
      </c>
      <c r="G154">
        <v>4</v>
      </c>
      <c r="H154">
        <v>0</v>
      </c>
      <c r="I154">
        <v>0</v>
      </c>
      <c r="J154">
        <v>0</v>
      </c>
      <c r="K154">
        <v>2</v>
      </c>
      <c r="L154">
        <v>0</v>
      </c>
      <c r="M154">
        <v>31.2</v>
      </c>
      <c r="N154">
        <v>129</v>
      </c>
      <c r="O154">
        <v>30</v>
      </c>
      <c r="P154">
        <v>13</v>
      </c>
      <c r="Q154">
        <v>11</v>
      </c>
      <c r="R154">
        <v>4</v>
      </c>
      <c r="S154">
        <v>5</v>
      </c>
      <c r="T154">
        <v>0</v>
      </c>
      <c r="U154">
        <v>1</v>
      </c>
      <c r="V154">
        <v>0</v>
      </c>
      <c r="W154">
        <v>0</v>
      </c>
      <c r="X154">
        <v>38</v>
      </c>
      <c r="Y154">
        <v>13942</v>
      </c>
    </row>
    <row r="155" spans="1:25" x14ac:dyDescent="0.3">
      <c r="A155" t="s">
        <v>690</v>
      </c>
      <c r="B155" t="s">
        <v>1395</v>
      </c>
      <c r="C155">
        <v>5</v>
      </c>
      <c r="D155">
        <v>3</v>
      </c>
      <c r="E155">
        <v>3.15</v>
      </c>
      <c r="F155">
        <v>10</v>
      </c>
      <c r="G155">
        <v>10</v>
      </c>
      <c r="H155">
        <v>2</v>
      </c>
      <c r="I155">
        <v>0</v>
      </c>
      <c r="J155">
        <v>0</v>
      </c>
      <c r="K155">
        <v>0</v>
      </c>
      <c r="L155">
        <v>0</v>
      </c>
      <c r="M155">
        <v>65.2</v>
      </c>
      <c r="N155">
        <v>262</v>
      </c>
      <c r="O155">
        <v>54</v>
      </c>
      <c r="P155">
        <v>25</v>
      </c>
      <c r="Q155">
        <v>23</v>
      </c>
      <c r="R155">
        <v>9</v>
      </c>
      <c r="S155">
        <v>15</v>
      </c>
      <c r="T155">
        <v>0</v>
      </c>
      <c r="U155">
        <v>2</v>
      </c>
      <c r="V155">
        <v>0</v>
      </c>
      <c r="W155">
        <v>0</v>
      </c>
      <c r="X155">
        <v>54</v>
      </c>
      <c r="Y155">
        <v>2233</v>
      </c>
    </row>
    <row r="156" spans="1:25" x14ac:dyDescent="0.3">
      <c r="A156" t="s">
        <v>14210</v>
      </c>
      <c r="B156" t="s">
        <v>1413</v>
      </c>
      <c r="C156">
        <v>1</v>
      </c>
      <c r="D156">
        <v>0</v>
      </c>
      <c r="E156">
        <v>3.16</v>
      </c>
      <c r="F156">
        <v>6</v>
      </c>
      <c r="G156">
        <v>6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25.2</v>
      </c>
      <c r="N156">
        <v>106</v>
      </c>
      <c r="O156">
        <v>21</v>
      </c>
      <c r="P156">
        <v>10</v>
      </c>
      <c r="Q156">
        <v>9</v>
      </c>
      <c r="R156">
        <v>5</v>
      </c>
      <c r="S156">
        <v>5</v>
      </c>
      <c r="T156">
        <v>0</v>
      </c>
      <c r="U156">
        <v>2</v>
      </c>
      <c r="V156">
        <v>0</v>
      </c>
      <c r="W156">
        <v>0</v>
      </c>
      <c r="X156">
        <v>34</v>
      </c>
      <c r="Y156">
        <v>16933</v>
      </c>
    </row>
    <row r="157" spans="1:25" x14ac:dyDescent="0.3">
      <c r="A157" t="s">
        <v>17242</v>
      </c>
      <c r="B157" t="s">
        <v>1416</v>
      </c>
      <c r="C157">
        <v>1</v>
      </c>
      <c r="D157">
        <v>1</v>
      </c>
      <c r="E157">
        <v>3.18</v>
      </c>
      <c r="F157">
        <v>5</v>
      </c>
      <c r="G157">
        <v>3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17</v>
      </c>
      <c r="N157">
        <v>66</v>
      </c>
      <c r="O157">
        <v>12</v>
      </c>
      <c r="P157">
        <v>7</v>
      </c>
      <c r="Q157">
        <v>6</v>
      </c>
      <c r="R157">
        <v>5</v>
      </c>
      <c r="S157">
        <v>6</v>
      </c>
      <c r="T157">
        <v>0</v>
      </c>
      <c r="U157">
        <v>0</v>
      </c>
      <c r="V157">
        <v>0</v>
      </c>
      <c r="W157">
        <v>0</v>
      </c>
      <c r="X157">
        <v>12</v>
      </c>
      <c r="Y157">
        <v>17920</v>
      </c>
    </row>
    <row r="158" spans="1:25" x14ac:dyDescent="0.3">
      <c r="A158" t="s">
        <v>8355</v>
      </c>
      <c r="B158" t="s">
        <v>1379</v>
      </c>
      <c r="C158">
        <v>0</v>
      </c>
      <c r="D158">
        <v>0</v>
      </c>
      <c r="E158">
        <v>3.18</v>
      </c>
      <c r="F158">
        <v>18</v>
      </c>
      <c r="G158">
        <v>0</v>
      </c>
      <c r="H158">
        <v>0</v>
      </c>
      <c r="I158">
        <v>0</v>
      </c>
      <c r="J158">
        <v>2</v>
      </c>
      <c r="K158">
        <v>6</v>
      </c>
      <c r="L158">
        <v>0</v>
      </c>
      <c r="M158">
        <v>17</v>
      </c>
      <c r="N158">
        <v>70</v>
      </c>
      <c r="O158">
        <v>10</v>
      </c>
      <c r="P158">
        <v>8</v>
      </c>
      <c r="Q158">
        <v>6</v>
      </c>
      <c r="R158">
        <v>2</v>
      </c>
      <c r="S158">
        <v>7</v>
      </c>
      <c r="T158">
        <v>0</v>
      </c>
      <c r="U158">
        <v>0</v>
      </c>
      <c r="V158">
        <v>0</v>
      </c>
      <c r="W158">
        <v>0</v>
      </c>
      <c r="X158">
        <v>13</v>
      </c>
      <c r="Y158">
        <v>5420</v>
      </c>
    </row>
    <row r="159" spans="1:25" x14ac:dyDescent="0.3">
      <c r="A159" t="s">
        <v>11223</v>
      </c>
      <c r="B159" t="s">
        <v>1395</v>
      </c>
      <c r="C159">
        <v>2</v>
      </c>
      <c r="D159">
        <v>1</v>
      </c>
      <c r="E159">
        <v>3.2</v>
      </c>
      <c r="F159">
        <v>15</v>
      </c>
      <c r="G159">
        <v>1</v>
      </c>
      <c r="H159">
        <v>0</v>
      </c>
      <c r="I159">
        <v>0</v>
      </c>
      <c r="J159">
        <v>1</v>
      </c>
      <c r="K159">
        <v>2</v>
      </c>
      <c r="L159">
        <v>0</v>
      </c>
      <c r="M159">
        <v>19.2</v>
      </c>
      <c r="N159">
        <v>86</v>
      </c>
      <c r="O159">
        <v>14</v>
      </c>
      <c r="P159">
        <v>10</v>
      </c>
      <c r="Q159">
        <v>7</v>
      </c>
      <c r="R159">
        <v>1</v>
      </c>
      <c r="S159">
        <v>14</v>
      </c>
      <c r="T159">
        <v>1</v>
      </c>
      <c r="U159">
        <v>0</v>
      </c>
      <c r="V159">
        <v>2</v>
      </c>
      <c r="W159">
        <v>0</v>
      </c>
      <c r="X159">
        <v>27</v>
      </c>
      <c r="Y159">
        <v>15015</v>
      </c>
    </row>
    <row r="160" spans="1:25" x14ac:dyDescent="0.3">
      <c r="A160" t="s">
        <v>15060</v>
      </c>
      <c r="B160" t="s">
        <v>1430</v>
      </c>
      <c r="C160">
        <v>1</v>
      </c>
      <c r="D160">
        <v>0</v>
      </c>
      <c r="E160">
        <v>3.2</v>
      </c>
      <c r="F160">
        <v>20</v>
      </c>
      <c r="G160">
        <v>1</v>
      </c>
      <c r="H160">
        <v>0</v>
      </c>
      <c r="I160">
        <v>0</v>
      </c>
      <c r="J160">
        <v>0</v>
      </c>
      <c r="K160">
        <v>1</v>
      </c>
      <c r="L160">
        <v>1</v>
      </c>
      <c r="M160">
        <v>19.2</v>
      </c>
      <c r="N160">
        <v>87</v>
      </c>
      <c r="O160">
        <v>13</v>
      </c>
      <c r="P160">
        <v>7</v>
      </c>
      <c r="Q160">
        <v>7</v>
      </c>
      <c r="R160">
        <v>2</v>
      </c>
      <c r="S160">
        <v>14</v>
      </c>
      <c r="T160">
        <v>1</v>
      </c>
      <c r="U160">
        <v>2</v>
      </c>
      <c r="V160">
        <v>0</v>
      </c>
      <c r="W160">
        <v>0</v>
      </c>
      <c r="X160">
        <v>17</v>
      </c>
      <c r="Y160">
        <v>17556</v>
      </c>
    </row>
    <row r="161" spans="1:25" x14ac:dyDescent="0.3">
      <c r="A161" t="s">
        <v>829</v>
      </c>
      <c r="B161" t="s">
        <v>1464</v>
      </c>
      <c r="C161">
        <v>1</v>
      </c>
      <c r="D161">
        <v>1</v>
      </c>
      <c r="E161">
        <v>3.2</v>
      </c>
      <c r="F161">
        <v>16</v>
      </c>
      <c r="G161">
        <v>0</v>
      </c>
      <c r="H161">
        <v>0</v>
      </c>
      <c r="I161">
        <v>0</v>
      </c>
      <c r="J161">
        <v>0</v>
      </c>
      <c r="K161">
        <v>1</v>
      </c>
      <c r="L161">
        <v>0</v>
      </c>
      <c r="M161">
        <v>19.2</v>
      </c>
      <c r="N161">
        <v>81</v>
      </c>
      <c r="O161">
        <v>19</v>
      </c>
      <c r="P161">
        <v>8</v>
      </c>
      <c r="Q161">
        <v>7</v>
      </c>
      <c r="R161">
        <v>2</v>
      </c>
      <c r="S161">
        <v>5</v>
      </c>
      <c r="T161">
        <v>1</v>
      </c>
      <c r="U161">
        <v>1</v>
      </c>
      <c r="V161">
        <v>1</v>
      </c>
      <c r="W161">
        <v>0</v>
      </c>
      <c r="X161">
        <v>15</v>
      </c>
      <c r="Y161">
        <v>2859</v>
      </c>
    </row>
    <row r="162" spans="1:25" x14ac:dyDescent="0.3">
      <c r="A162" t="s">
        <v>17273</v>
      </c>
      <c r="B162" t="s">
        <v>1386</v>
      </c>
      <c r="C162">
        <v>0</v>
      </c>
      <c r="D162">
        <v>0</v>
      </c>
      <c r="E162">
        <v>3.21</v>
      </c>
      <c r="F162">
        <v>9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14</v>
      </c>
      <c r="N162">
        <v>58</v>
      </c>
      <c r="O162">
        <v>10</v>
      </c>
      <c r="P162">
        <v>5</v>
      </c>
      <c r="Q162">
        <v>5</v>
      </c>
      <c r="R162">
        <v>1</v>
      </c>
      <c r="S162">
        <v>7</v>
      </c>
      <c r="T162">
        <v>0</v>
      </c>
      <c r="U162">
        <v>0</v>
      </c>
      <c r="V162">
        <v>2</v>
      </c>
      <c r="W162">
        <v>0</v>
      </c>
      <c r="X162">
        <v>18</v>
      </c>
      <c r="Y162">
        <v>13190</v>
      </c>
    </row>
    <row r="163" spans="1:25" x14ac:dyDescent="0.3">
      <c r="A163" t="s">
        <v>13688</v>
      </c>
      <c r="B163" t="s">
        <v>1446</v>
      </c>
      <c r="C163">
        <v>4</v>
      </c>
      <c r="D163">
        <v>6</v>
      </c>
      <c r="E163">
        <v>3.21</v>
      </c>
      <c r="F163">
        <v>12</v>
      </c>
      <c r="G163">
        <v>12</v>
      </c>
      <c r="H163">
        <v>1</v>
      </c>
      <c r="I163">
        <v>0</v>
      </c>
      <c r="J163">
        <v>0</v>
      </c>
      <c r="K163">
        <v>0</v>
      </c>
      <c r="L163">
        <v>0</v>
      </c>
      <c r="M163">
        <v>70</v>
      </c>
      <c r="N163">
        <v>292</v>
      </c>
      <c r="O163">
        <v>62</v>
      </c>
      <c r="P163">
        <v>31</v>
      </c>
      <c r="Q163">
        <v>25</v>
      </c>
      <c r="R163">
        <v>5</v>
      </c>
      <c r="S163">
        <v>24</v>
      </c>
      <c r="T163">
        <v>0</v>
      </c>
      <c r="U163">
        <v>1</v>
      </c>
      <c r="V163">
        <v>1</v>
      </c>
      <c r="W163">
        <v>0</v>
      </c>
      <c r="X163">
        <v>89</v>
      </c>
      <c r="Y163">
        <v>15689</v>
      </c>
    </row>
    <row r="164" spans="1:25" x14ac:dyDescent="0.3">
      <c r="A164" t="s">
        <v>11308</v>
      </c>
      <c r="B164" t="s">
        <v>20563</v>
      </c>
      <c r="C164">
        <v>4</v>
      </c>
      <c r="D164">
        <v>2</v>
      </c>
      <c r="E164">
        <v>3.24</v>
      </c>
      <c r="F164">
        <v>11</v>
      </c>
      <c r="G164">
        <v>11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50</v>
      </c>
      <c r="N164">
        <v>203</v>
      </c>
      <c r="O164">
        <v>42</v>
      </c>
      <c r="P164">
        <v>19</v>
      </c>
      <c r="Q164">
        <v>18</v>
      </c>
      <c r="R164">
        <v>10</v>
      </c>
      <c r="S164">
        <v>18</v>
      </c>
      <c r="T164">
        <v>0</v>
      </c>
      <c r="U164">
        <v>0</v>
      </c>
      <c r="V164">
        <v>7</v>
      </c>
      <c r="W164">
        <v>0</v>
      </c>
      <c r="X164">
        <v>63</v>
      </c>
      <c r="Y164">
        <v>13543</v>
      </c>
    </row>
    <row r="165" spans="1:25" x14ac:dyDescent="0.3">
      <c r="A165" t="s">
        <v>811</v>
      </c>
      <c r="B165" t="s">
        <v>20607</v>
      </c>
      <c r="C165">
        <v>1</v>
      </c>
      <c r="D165">
        <v>2</v>
      </c>
      <c r="E165">
        <v>3.24</v>
      </c>
      <c r="F165">
        <v>11</v>
      </c>
      <c r="G165">
        <v>6</v>
      </c>
      <c r="H165">
        <v>0</v>
      </c>
      <c r="I165">
        <v>0</v>
      </c>
      <c r="J165">
        <v>0</v>
      </c>
      <c r="K165">
        <v>1</v>
      </c>
      <c r="L165">
        <v>0</v>
      </c>
      <c r="M165">
        <v>25</v>
      </c>
      <c r="N165">
        <v>106</v>
      </c>
      <c r="O165">
        <v>16</v>
      </c>
      <c r="P165">
        <v>10</v>
      </c>
      <c r="Q165">
        <v>9</v>
      </c>
      <c r="R165">
        <v>3</v>
      </c>
      <c r="S165">
        <v>14</v>
      </c>
      <c r="T165">
        <v>0</v>
      </c>
      <c r="U165">
        <v>2</v>
      </c>
      <c r="V165">
        <v>1</v>
      </c>
      <c r="W165">
        <v>0</v>
      </c>
      <c r="X165">
        <v>31</v>
      </c>
      <c r="Y165">
        <v>6249</v>
      </c>
    </row>
    <row r="166" spans="1:25" x14ac:dyDescent="0.3">
      <c r="A166" t="s">
        <v>12899</v>
      </c>
      <c r="B166" t="s">
        <v>1402</v>
      </c>
      <c r="C166">
        <v>2</v>
      </c>
      <c r="D166">
        <v>1</v>
      </c>
      <c r="E166">
        <v>3.24</v>
      </c>
      <c r="F166">
        <v>8</v>
      </c>
      <c r="G166">
        <v>6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33.1</v>
      </c>
      <c r="N166">
        <v>127</v>
      </c>
      <c r="O166">
        <v>21</v>
      </c>
      <c r="P166">
        <v>12</v>
      </c>
      <c r="Q166">
        <v>12</v>
      </c>
      <c r="R166">
        <v>6</v>
      </c>
      <c r="S166">
        <v>9</v>
      </c>
      <c r="T166">
        <v>0</v>
      </c>
      <c r="U166">
        <v>1</v>
      </c>
      <c r="V166">
        <v>0</v>
      </c>
      <c r="W166">
        <v>0</v>
      </c>
      <c r="X166">
        <v>42</v>
      </c>
      <c r="Y166">
        <v>18000</v>
      </c>
    </row>
    <row r="167" spans="1:25" x14ac:dyDescent="0.3">
      <c r="A167" t="s">
        <v>11769</v>
      </c>
      <c r="B167" t="s">
        <v>1449</v>
      </c>
      <c r="C167">
        <v>1</v>
      </c>
      <c r="D167">
        <v>1</v>
      </c>
      <c r="E167">
        <v>3.24</v>
      </c>
      <c r="F167">
        <v>12</v>
      </c>
      <c r="G167">
        <v>0</v>
      </c>
      <c r="H167">
        <v>0</v>
      </c>
      <c r="I167">
        <v>0</v>
      </c>
      <c r="J167">
        <v>0</v>
      </c>
      <c r="K167">
        <v>2</v>
      </c>
      <c r="L167">
        <v>0</v>
      </c>
      <c r="M167">
        <v>16.2</v>
      </c>
      <c r="N167">
        <v>64</v>
      </c>
      <c r="O167">
        <v>9</v>
      </c>
      <c r="P167">
        <v>7</v>
      </c>
      <c r="Q167">
        <v>6</v>
      </c>
      <c r="R167">
        <v>1</v>
      </c>
      <c r="S167">
        <v>5</v>
      </c>
      <c r="T167">
        <v>0</v>
      </c>
      <c r="U167">
        <v>2</v>
      </c>
      <c r="V167">
        <v>1</v>
      </c>
      <c r="W167">
        <v>1</v>
      </c>
      <c r="X167">
        <v>14</v>
      </c>
      <c r="Y167">
        <v>17796</v>
      </c>
    </row>
    <row r="168" spans="1:25" x14ac:dyDescent="0.3">
      <c r="A168" t="s">
        <v>1322</v>
      </c>
      <c r="B168" t="s">
        <v>1405</v>
      </c>
      <c r="C168">
        <v>3</v>
      </c>
      <c r="D168">
        <v>1</v>
      </c>
      <c r="E168">
        <v>3.25</v>
      </c>
      <c r="F168">
        <v>14</v>
      </c>
      <c r="G168">
        <v>1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27.2</v>
      </c>
      <c r="N168">
        <v>116</v>
      </c>
      <c r="O168">
        <v>25</v>
      </c>
      <c r="P168">
        <v>10</v>
      </c>
      <c r="Q168">
        <v>10</v>
      </c>
      <c r="R168">
        <v>2</v>
      </c>
      <c r="S168">
        <v>7</v>
      </c>
      <c r="T168">
        <v>0</v>
      </c>
      <c r="U168">
        <v>0</v>
      </c>
      <c r="V168">
        <v>0</v>
      </c>
      <c r="W168">
        <v>0</v>
      </c>
      <c r="X168">
        <v>28</v>
      </c>
      <c r="Y168">
        <v>13475</v>
      </c>
    </row>
    <row r="169" spans="1:25" x14ac:dyDescent="0.3">
      <c r="A169" t="s">
        <v>14213</v>
      </c>
      <c r="B169" t="s">
        <v>20563</v>
      </c>
      <c r="C169">
        <v>1</v>
      </c>
      <c r="D169">
        <v>1</v>
      </c>
      <c r="E169">
        <v>3.26</v>
      </c>
      <c r="F169">
        <v>12</v>
      </c>
      <c r="G169">
        <v>0</v>
      </c>
      <c r="H169">
        <v>0</v>
      </c>
      <c r="I169">
        <v>0</v>
      </c>
      <c r="J169">
        <v>1</v>
      </c>
      <c r="K169">
        <v>2</v>
      </c>
      <c r="L169">
        <v>0</v>
      </c>
      <c r="M169">
        <v>19.100000000000001</v>
      </c>
      <c r="N169">
        <v>81</v>
      </c>
      <c r="O169">
        <v>21</v>
      </c>
      <c r="P169">
        <v>9</v>
      </c>
      <c r="Q169">
        <v>7</v>
      </c>
      <c r="R169">
        <v>1</v>
      </c>
      <c r="S169">
        <v>4</v>
      </c>
      <c r="T169">
        <v>0</v>
      </c>
      <c r="U169">
        <v>0</v>
      </c>
      <c r="V169">
        <v>2</v>
      </c>
      <c r="W169">
        <v>0</v>
      </c>
      <c r="X169">
        <v>26</v>
      </c>
      <c r="Y169">
        <v>17192</v>
      </c>
    </row>
    <row r="170" spans="1:25" x14ac:dyDescent="0.3">
      <c r="A170" t="s">
        <v>17207</v>
      </c>
      <c r="B170" t="s">
        <v>1389</v>
      </c>
      <c r="C170">
        <v>1</v>
      </c>
      <c r="D170">
        <v>1</v>
      </c>
      <c r="E170">
        <v>3.26</v>
      </c>
      <c r="F170">
        <v>24</v>
      </c>
      <c r="G170">
        <v>0</v>
      </c>
      <c r="H170">
        <v>0</v>
      </c>
      <c r="I170">
        <v>0</v>
      </c>
      <c r="J170">
        <v>0</v>
      </c>
      <c r="K170">
        <v>4</v>
      </c>
      <c r="L170">
        <v>1</v>
      </c>
      <c r="M170">
        <v>30.1</v>
      </c>
      <c r="N170">
        <v>137</v>
      </c>
      <c r="O170">
        <v>33</v>
      </c>
      <c r="P170">
        <v>16</v>
      </c>
      <c r="Q170">
        <v>11</v>
      </c>
      <c r="R170">
        <v>3</v>
      </c>
      <c r="S170">
        <v>16</v>
      </c>
      <c r="T170">
        <v>0</v>
      </c>
      <c r="U170">
        <v>3</v>
      </c>
      <c r="V170">
        <v>0</v>
      </c>
      <c r="W170">
        <v>0</v>
      </c>
      <c r="X170">
        <v>30</v>
      </c>
      <c r="Y170">
        <v>15605</v>
      </c>
    </row>
    <row r="171" spans="1:25" x14ac:dyDescent="0.3">
      <c r="A171" t="s">
        <v>10345</v>
      </c>
      <c r="B171" t="s">
        <v>1379</v>
      </c>
      <c r="C171">
        <v>3</v>
      </c>
      <c r="D171">
        <v>0</v>
      </c>
      <c r="E171">
        <v>3.27</v>
      </c>
      <c r="F171">
        <v>11</v>
      </c>
      <c r="G171">
        <v>10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55</v>
      </c>
      <c r="N171">
        <v>224</v>
      </c>
      <c r="O171">
        <v>45</v>
      </c>
      <c r="P171">
        <v>20</v>
      </c>
      <c r="Q171">
        <v>20</v>
      </c>
      <c r="R171">
        <v>5</v>
      </c>
      <c r="S171">
        <v>18</v>
      </c>
      <c r="T171">
        <v>0</v>
      </c>
      <c r="U171">
        <v>0</v>
      </c>
      <c r="V171">
        <v>2</v>
      </c>
      <c r="W171">
        <v>0</v>
      </c>
      <c r="X171">
        <v>45</v>
      </c>
      <c r="Y171">
        <v>14765</v>
      </c>
    </row>
    <row r="172" spans="1:25" x14ac:dyDescent="0.3">
      <c r="A172" t="s">
        <v>10102</v>
      </c>
      <c r="B172" t="s">
        <v>1398</v>
      </c>
      <c r="C172">
        <v>5</v>
      </c>
      <c r="D172">
        <v>5</v>
      </c>
      <c r="E172">
        <v>3.28</v>
      </c>
      <c r="F172">
        <v>12</v>
      </c>
      <c r="G172">
        <v>12</v>
      </c>
      <c r="H172">
        <v>2</v>
      </c>
      <c r="I172">
        <v>1</v>
      </c>
      <c r="J172">
        <v>0</v>
      </c>
      <c r="K172">
        <v>0</v>
      </c>
      <c r="L172">
        <v>0</v>
      </c>
      <c r="M172">
        <v>71.099999999999994</v>
      </c>
      <c r="N172">
        <v>289</v>
      </c>
      <c r="O172">
        <v>54</v>
      </c>
      <c r="P172">
        <v>31</v>
      </c>
      <c r="Q172">
        <v>26</v>
      </c>
      <c r="R172">
        <v>9</v>
      </c>
      <c r="S172">
        <v>23</v>
      </c>
      <c r="T172">
        <v>2</v>
      </c>
      <c r="U172">
        <v>2</v>
      </c>
      <c r="V172">
        <v>1</v>
      </c>
      <c r="W172">
        <v>0</v>
      </c>
      <c r="X172">
        <v>96</v>
      </c>
      <c r="Y172">
        <v>16149</v>
      </c>
    </row>
    <row r="173" spans="1:25" x14ac:dyDescent="0.3">
      <c r="A173" t="s">
        <v>746</v>
      </c>
      <c r="B173" t="s">
        <v>1470</v>
      </c>
      <c r="C173">
        <v>6</v>
      </c>
      <c r="D173">
        <v>3</v>
      </c>
      <c r="E173">
        <v>3.29</v>
      </c>
      <c r="F173">
        <v>11</v>
      </c>
      <c r="G173">
        <v>11</v>
      </c>
      <c r="H173">
        <v>1</v>
      </c>
      <c r="I173">
        <v>0</v>
      </c>
      <c r="J173">
        <v>0</v>
      </c>
      <c r="K173">
        <v>0</v>
      </c>
      <c r="L173">
        <v>0</v>
      </c>
      <c r="M173">
        <v>65.2</v>
      </c>
      <c r="N173">
        <v>267</v>
      </c>
      <c r="O173">
        <v>51</v>
      </c>
      <c r="P173">
        <v>27</v>
      </c>
      <c r="Q173">
        <v>24</v>
      </c>
      <c r="R173">
        <v>5</v>
      </c>
      <c r="S173">
        <v>17</v>
      </c>
      <c r="T173">
        <v>1</v>
      </c>
      <c r="U173">
        <v>4</v>
      </c>
      <c r="V173">
        <v>2</v>
      </c>
      <c r="W173">
        <v>0</v>
      </c>
      <c r="X173">
        <v>72</v>
      </c>
      <c r="Y173">
        <v>12917</v>
      </c>
    </row>
    <row r="174" spans="1:25" x14ac:dyDescent="0.3">
      <c r="A174" t="s">
        <v>17256</v>
      </c>
      <c r="B174" t="s">
        <v>1481</v>
      </c>
      <c r="C174">
        <v>2</v>
      </c>
      <c r="D174">
        <v>1</v>
      </c>
      <c r="E174">
        <v>3.29</v>
      </c>
      <c r="F174">
        <v>13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13.2</v>
      </c>
      <c r="N174">
        <v>58</v>
      </c>
      <c r="O174">
        <v>9</v>
      </c>
      <c r="P174">
        <v>7</v>
      </c>
      <c r="Q174">
        <v>5</v>
      </c>
      <c r="R174">
        <v>2</v>
      </c>
      <c r="S174">
        <v>8</v>
      </c>
      <c r="T174">
        <v>0</v>
      </c>
      <c r="U174">
        <v>0</v>
      </c>
      <c r="V174">
        <v>0</v>
      </c>
      <c r="W174">
        <v>0</v>
      </c>
      <c r="X174">
        <v>21</v>
      </c>
      <c r="Y174">
        <v>11861</v>
      </c>
    </row>
    <row r="175" spans="1:25" x14ac:dyDescent="0.3">
      <c r="A175" t="s">
        <v>11219</v>
      </c>
      <c r="B175" t="s">
        <v>20607</v>
      </c>
      <c r="C175">
        <v>1</v>
      </c>
      <c r="D175">
        <v>1</v>
      </c>
      <c r="E175">
        <v>3.29</v>
      </c>
      <c r="F175">
        <v>25</v>
      </c>
      <c r="G175">
        <v>0</v>
      </c>
      <c r="H175">
        <v>0</v>
      </c>
      <c r="I175">
        <v>0</v>
      </c>
      <c r="J175">
        <v>0</v>
      </c>
      <c r="K175">
        <v>1</v>
      </c>
      <c r="L175">
        <v>1</v>
      </c>
      <c r="M175">
        <v>27.1</v>
      </c>
      <c r="N175">
        <v>114</v>
      </c>
      <c r="O175">
        <v>22</v>
      </c>
      <c r="P175">
        <v>13</v>
      </c>
      <c r="Q175">
        <v>10</v>
      </c>
      <c r="R175">
        <v>3</v>
      </c>
      <c r="S175">
        <v>11</v>
      </c>
      <c r="T175">
        <v>0</v>
      </c>
      <c r="U175">
        <v>2</v>
      </c>
      <c r="V175">
        <v>0</v>
      </c>
      <c r="W175">
        <v>1</v>
      </c>
      <c r="X175">
        <v>25</v>
      </c>
      <c r="Y175">
        <v>14295</v>
      </c>
    </row>
    <row r="176" spans="1:25" x14ac:dyDescent="0.3">
      <c r="A176" t="s">
        <v>756</v>
      </c>
      <c r="B176" t="s">
        <v>1430</v>
      </c>
      <c r="C176">
        <v>6</v>
      </c>
      <c r="D176">
        <v>3</v>
      </c>
      <c r="E176">
        <v>3.32</v>
      </c>
      <c r="F176">
        <v>13</v>
      </c>
      <c r="G176">
        <v>13</v>
      </c>
      <c r="H176">
        <v>1</v>
      </c>
      <c r="I176">
        <v>0</v>
      </c>
      <c r="J176">
        <v>0</v>
      </c>
      <c r="K176">
        <v>0</v>
      </c>
      <c r="L176">
        <v>0</v>
      </c>
      <c r="M176">
        <v>84</v>
      </c>
      <c r="N176">
        <v>344</v>
      </c>
      <c r="O176">
        <v>64</v>
      </c>
      <c r="P176">
        <v>34</v>
      </c>
      <c r="Q176">
        <v>31</v>
      </c>
      <c r="R176">
        <v>13</v>
      </c>
      <c r="S176">
        <v>25</v>
      </c>
      <c r="T176">
        <v>0</v>
      </c>
      <c r="U176">
        <v>6</v>
      </c>
      <c r="V176">
        <v>2</v>
      </c>
      <c r="W176">
        <v>0</v>
      </c>
      <c r="X176">
        <v>89</v>
      </c>
      <c r="Y176">
        <v>2520</v>
      </c>
    </row>
    <row r="177" spans="1:25" x14ac:dyDescent="0.3">
      <c r="A177" t="s">
        <v>11271</v>
      </c>
      <c r="B177" t="s">
        <v>1372</v>
      </c>
      <c r="C177">
        <v>0</v>
      </c>
      <c r="D177">
        <v>0</v>
      </c>
      <c r="E177">
        <v>3.32</v>
      </c>
      <c r="F177">
        <v>16</v>
      </c>
      <c r="G177">
        <v>0</v>
      </c>
      <c r="H177">
        <v>0</v>
      </c>
      <c r="I177">
        <v>0</v>
      </c>
      <c r="J177">
        <v>1</v>
      </c>
      <c r="K177">
        <v>1</v>
      </c>
      <c r="L177">
        <v>0</v>
      </c>
      <c r="M177">
        <v>21.2</v>
      </c>
      <c r="N177">
        <v>93</v>
      </c>
      <c r="O177">
        <v>20</v>
      </c>
      <c r="P177">
        <v>10</v>
      </c>
      <c r="Q177">
        <v>8</v>
      </c>
      <c r="R177">
        <v>2</v>
      </c>
      <c r="S177">
        <v>7</v>
      </c>
      <c r="T177">
        <v>0</v>
      </c>
      <c r="U177">
        <v>0</v>
      </c>
      <c r="V177">
        <v>1</v>
      </c>
      <c r="W177">
        <v>1</v>
      </c>
      <c r="X177">
        <v>17</v>
      </c>
      <c r="Y177">
        <v>13345</v>
      </c>
    </row>
    <row r="178" spans="1:25" x14ac:dyDescent="0.3">
      <c r="A178" t="s">
        <v>676</v>
      </c>
      <c r="B178" t="s">
        <v>1379</v>
      </c>
      <c r="C178">
        <v>3</v>
      </c>
      <c r="D178">
        <v>1</v>
      </c>
      <c r="E178">
        <v>3.33</v>
      </c>
      <c r="F178">
        <v>27</v>
      </c>
      <c r="G178">
        <v>0</v>
      </c>
      <c r="H178">
        <v>0</v>
      </c>
      <c r="I178">
        <v>0</v>
      </c>
      <c r="J178">
        <v>11</v>
      </c>
      <c r="K178">
        <v>0</v>
      </c>
      <c r="L178">
        <v>2</v>
      </c>
      <c r="M178">
        <v>24.1</v>
      </c>
      <c r="N178">
        <v>102</v>
      </c>
      <c r="O178">
        <v>19</v>
      </c>
      <c r="P178">
        <v>11</v>
      </c>
      <c r="Q178">
        <v>9</v>
      </c>
      <c r="R178">
        <v>2</v>
      </c>
      <c r="S178">
        <v>9</v>
      </c>
      <c r="T178">
        <v>0</v>
      </c>
      <c r="U178">
        <v>3</v>
      </c>
      <c r="V178">
        <v>0</v>
      </c>
      <c r="W178">
        <v>0</v>
      </c>
      <c r="X178">
        <v>33</v>
      </c>
      <c r="Y178">
        <v>3096</v>
      </c>
    </row>
    <row r="179" spans="1:25" x14ac:dyDescent="0.3">
      <c r="A179" t="s">
        <v>15055</v>
      </c>
      <c r="B179" t="s">
        <v>1402</v>
      </c>
      <c r="C179">
        <v>0</v>
      </c>
      <c r="D179">
        <v>0</v>
      </c>
      <c r="E179">
        <v>3.37</v>
      </c>
      <c r="F179">
        <v>3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10.199999999999999</v>
      </c>
      <c r="N179">
        <v>49</v>
      </c>
      <c r="O179">
        <v>12</v>
      </c>
      <c r="P179">
        <v>4</v>
      </c>
      <c r="Q179">
        <v>4</v>
      </c>
      <c r="R179">
        <v>1</v>
      </c>
      <c r="S179">
        <v>7</v>
      </c>
      <c r="T179">
        <v>0</v>
      </c>
      <c r="U179">
        <v>1</v>
      </c>
      <c r="V179">
        <v>1</v>
      </c>
      <c r="W179">
        <v>0</v>
      </c>
      <c r="X179">
        <v>7</v>
      </c>
      <c r="Y179">
        <v>18555</v>
      </c>
    </row>
    <row r="180" spans="1:25" x14ac:dyDescent="0.3">
      <c r="A180" t="s">
        <v>1114</v>
      </c>
      <c r="B180" t="s">
        <v>1565</v>
      </c>
      <c r="C180">
        <v>2</v>
      </c>
      <c r="D180">
        <v>0</v>
      </c>
      <c r="E180">
        <v>3.37</v>
      </c>
      <c r="F180">
        <v>5</v>
      </c>
      <c r="G180">
        <v>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26.2</v>
      </c>
      <c r="N180">
        <v>111</v>
      </c>
      <c r="O180">
        <v>25</v>
      </c>
      <c r="P180">
        <v>10</v>
      </c>
      <c r="Q180">
        <v>10</v>
      </c>
      <c r="R180">
        <v>0</v>
      </c>
      <c r="S180">
        <v>7</v>
      </c>
      <c r="T180">
        <v>0</v>
      </c>
      <c r="U180">
        <v>1</v>
      </c>
      <c r="V180">
        <v>0</v>
      </c>
      <c r="W180">
        <v>0</v>
      </c>
      <c r="X180">
        <v>25</v>
      </c>
      <c r="Y180">
        <v>5372</v>
      </c>
    </row>
    <row r="181" spans="1:25" x14ac:dyDescent="0.3">
      <c r="A181" t="s">
        <v>11220</v>
      </c>
      <c r="B181" t="s">
        <v>1416</v>
      </c>
      <c r="C181">
        <v>1</v>
      </c>
      <c r="D181">
        <v>3</v>
      </c>
      <c r="E181">
        <v>3.37</v>
      </c>
      <c r="F181">
        <v>11</v>
      </c>
      <c r="G181">
        <v>10</v>
      </c>
      <c r="H181">
        <v>1</v>
      </c>
      <c r="I181">
        <v>0</v>
      </c>
      <c r="J181">
        <v>0</v>
      </c>
      <c r="K181">
        <v>0</v>
      </c>
      <c r="L181">
        <v>0</v>
      </c>
      <c r="M181">
        <v>42.2</v>
      </c>
      <c r="N181">
        <v>178</v>
      </c>
      <c r="O181">
        <v>29</v>
      </c>
      <c r="P181">
        <v>17</v>
      </c>
      <c r="Q181">
        <v>16</v>
      </c>
      <c r="R181">
        <v>2</v>
      </c>
      <c r="S181">
        <v>22</v>
      </c>
      <c r="T181">
        <v>0</v>
      </c>
      <c r="U181">
        <v>5</v>
      </c>
      <c r="V181">
        <v>3</v>
      </c>
      <c r="W181">
        <v>0</v>
      </c>
      <c r="X181">
        <v>38</v>
      </c>
      <c r="Y181">
        <v>15291</v>
      </c>
    </row>
    <row r="182" spans="1:25" x14ac:dyDescent="0.3">
      <c r="A182" t="s">
        <v>1190</v>
      </c>
      <c r="B182" t="s">
        <v>20607</v>
      </c>
      <c r="C182">
        <v>0</v>
      </c>
      <c r="D182">
        <v>1</v>
      </c>
      <c r="E182">
        <v>3.42</v>
      </c>
      <c r="F182">
        <v>7</v>
      </c>
      <c r="G182">
        <v>5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26.1</v>
      </c>
      <c r="N182">
        <v>111</v>
      </c>
      <c r="O182">
        <v>20</v>
      </c>
      <c r="P182">
        <v>11</v>
      </c>
      <c r="Q182">
        <v>10</v>
      </c>
      <c r="R182">
        <v>2</v>
      </c>
      <c r="S182">
        <v>9</v>
      </c>
      <c r="T182">
        <v>0</v>
      </c>
      <c r="U182">
        <v>0</v>
      </c>
      <c r="V182">
        <v>1</v>
      </c>
      <c r="W182">
        <v>0</v>
      </c>
      <c r="X182">
        <v>42</v>
      </c>
      <c r="Y182">
        <v>11760</v>
      </c>
    </row>
    <row r="183" spans="1:25" x14ac:dyDescent="0.3">
      <c r="A183" t="s">
        <v>14282</v>
      </c>
      <c r="B183" t="s">
        <v>1402</v>
      </c>
      <c r="C183">
        <v>2</v>
      </c>
      <c r="D183">
        <v>0</v>
      </c>
      <c r="E183">
        <v>3.42</v>
      </c>
      <c r="F183">
        <v>25</v>
      </c>
      <c r="G183">
        <v>0</v>
      </c>
      <c r="H183">
        <v>0</v>
      </c>
      <c r="I183">
        <v>0</v>
      </c>
      <c r="J183">
        <v>0</v>
      </c>
      <c r="K183">
        <v>10</v>
      </c>
      <c r="L183">
        <v>1</v>
      </c>
      <c r="M183">
        <v>23.2</v>
      </c>
      <c r="N183">
        <v>98</v>
      </c>
      <c r="O183">
        <v>18</v>
      </c>
      <c r="P183">
        <v>9</v>
      </c>
      <c r="Q183">
        <v>9</v>
      </c>
      <c r="R183">
        <v>4</v>
      </c>
      <c r="S183">
        <v>6</v>
      </c>
      <c r="T183">
        <v>2</v>
      </c>
      <c r="U183">
        <v>5</v>
      </c>
      <c r="V183">
        <v>0</v>
      </c>
      <c r="W183">
        <v>0</v>
      </c>
      <c r="X183">
        <v>28</v>
      </c>
      <c r="Y183">
        <v>15594</v>
      </c>
    </row>
    <row r="184" spans="1:25" x14ac:dyDescent="0.3">
      <c r="A184" t="s">
        <v>11382</v>
      </c>
      <c r="B184" t="s">
        <v>1376</v>
      </c>
      <c r="C184">
        <v>1</v>
      </c>
      <c r="D184">
        <v>3</v>
      </c>
      <c r="E184">
        <v>3.43</v>
      </c>
      <c r="F184">
        <v>23</v>
      </c>
      <c r="G184">
        <v>0</v>
      </c>
      <c r="H184">
        <v>0</v>
      </c>
      <c r="I184">
        <v>0</v>
      </c>
      <c r="J184">
        <v>12</v>
      </c>
      <c r="K184">
        <v>0</v>
      </c>
      <c r="L184">
        <v>4</v>
      </c>
      <c r="M184">
        <v>21</v>
      </c>
      <c r="N184">
        <v>91</v>
      </c>
      <c r="O184">
        <v>21</v>
      </c>
      <c r="P184">
        <v>10</v>
      </c>
      <c r="Q184">
        <v>8</v>
      </c>
      <c r="R184">
        <v>2</v>
      </c>
      <c r="S184">
        <v>7</v>
      </c>
      <c r="T184">
        <v>1</v>
      </c>
      <c r="U184">
        <v>1</v>
      </c>
      <c r="V184">
        <v>1</v>
      </c>
      <c r="W184">
        <v>0</v>
      </c>
      <c r="X184">
        <v>29</v>
      </c>
      <c r="Y184">
        <v>7005</v>
      </c>
    </row>
    <row r="185" spans="1:25" x14ac:dyDescent="0.3">
      <c r="A185" t="s">
        <v>13952</v>
      </c>
      <c r="B185" t="s">
        <v>1379</v>
      </c>
      <c r="C185">
        <v>1</v>
      </c>
      <c r="D185">
        <v>0</v>
      </c>
      <c r="E185">
        <v>3.44</v>
      </c>
      <c r="F185">
        <v>8</v>
      </c>
      <c r="G185">
        <v>8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36.200000000000003</v>
      </c>
      <c r="N185">
        <v>147</v>
      </c>
      <c r="O185">
        <v>24</v>
      </c>
      <c r="P185">
        <v>18</v>
      </c>
      <c r="Q185">
        <v>14</v>
      </c>
      <c r="R185">
        <v>7</v>
      </c>
      <c r="S185">
        <v>11</v>
      </c>
      <c r="T185">
        <v>0</v>
      </c>
      <c r="U185">
        <v>1</v>
      </c>
      <c r="V185">
        <v>4</v>
      </c>
      <c r="W185">
        <v>0</v>
      </c>
      <c r="X185">
        <v>42</v>
      </c>
      <c r="Y185">
        <v>19374</v>
      </c>
    </row>
    <row r="186" spans="1:25" x14ac:dyDescent="0.3">
      <c r="A186" t="s">
        <v>11218</v>
      </c>
      <c r="B186" t="s">
        <v>1526</v>
      </c>
      <c r="C186">
        <v>5</v>
      </c>
      <c r="D186">
        <v>3</v>
      </c>
      <c r="E186">
        <v>3.44</v>
      </c>
      <c r="F186">
        <v>12</v>
      </c>
      <c r="G186">
        <v>12</v>
      </c>
      <c r="H186">
        <v>1</v>
      </c>
      <c r="I186">
        <v>0</v>
      </c>
      <c r="J186">
        <v>0</v>
      </c>
      <c r="K186">
        <v>0</v>
      </c>
      <c r="L186">
        <v>0</v>
      </c>
      <c r="M186">
        <v>73.099999999999994</v>
      </c>
      <c r="N186">
        <v>303</v>
      </c>
      <c r="O186">
        <v>71</v>
      </c>
      <c r="P186">
        <v>29</v>
      </c>
      <c r="Q186">
        <v>28</v>
      </c>
      <c r="R186">
        <v>9</v>
      </c>
      <c r="S186">
        <v>18</v>
      </c>
      <c r="T186">
        <v>0</v>
      </c>
      <c r="U186">
        <v>4</v>
      </c>
      <c r="V186">
        <v>0</v>
      </c>
      <c r="W186">
        <v>0</v>
      </c>
      <c r="X186">
        <v>41</v>
      </c>
      <c r="Y186">
        <v>15488</v>
      </c>
    </row>
    <row r="187" spans="1:25" x14ac:dyDescent="0.3">
      <c r="A187" t="s">
        <v>16567</v>
      </c>
      <c r="B187" t="s">
        <v>1509</v>
      </c>
      <c r="C187">
        <v>6</v>
      </c>
      <c r="D187">
        <v>2</v>
      </c>
      <c r="E187">
        <v>3.44</v>
      </c>
      <c r="F187">
        <v>10</v>
      </c>
      <c r="G187">
        <v>9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49.2</v>
      </c>
      <c r="N187">
        <v>205</v>
      </c>
      <c r="O187">
        <v>36</v>
      </c>
      <c r="P187">
        <v>20</v>
      </c>
      <c r="Q187">
        <v>19</v>
      </c>
      <c r="R187">
        <v>5</v>
      </c>
      <c r="S187">
        <v>24</v>
      </c>
      <c r="T187">
        <v>0</v>
      </c>
      <c r="U187">
        <v>3</v>
      </c>
      <c r="V187">
        <v>1</v>
      </c>
      <c r="W187">
        <v>0</v>
      </c>
      <c r="X187">
        <v>40</v>
      </c>
      <c r="Y187">
        <v>20302</v>
      </c>
    </row>
    <row r="188" spans="1:25" x14ac:dyDescent="0.3">
      <c r="A188" t="s">
        <v>13951</v>
      </c>
      <c r="B188" t="s">
        <v>20563</v>
      </c>
      <c r="C188">
        <v>0</v>
      </c>
      <c r="D188">
        <v>0</v>
      </c>
      <c r="E188">
        <v>3.46</v>
      </c>
      <c r="F188">
        <v>11</v>
      </c>
      <c r="G188">
        <v>1</v>
      </c>
      <c r="H188">
        <v>0</v>
      </c>
      <c r="I188">
        <v>0</v>
      </c>
      <c r="J188">
        <v>2</v>
      </c>
      <c r="K188">
        <v>2</v>
      </c>
      <c r="L188">
        <v>0</v>
      </c>
      <c r="M188">
        <v>26</v>
      </c>
      <c r="N188">
        <v>101</v>
      </c>
      <c r="O188">
        <v>18</v>
      </c>
      <c r="P188">
        <v>10</v>
      </c>
      <c r="Q188">
        <v>10</v>
      </c>
      <c r="R188">
        <v>1</v>
      </c>
      <c r="S188">
        <v>5</v>
      </c>
      <c r="T188">
        <v>2</v>
      </c>
      <c r="U188">
        <v>2</v>
      </c>
      <c r="V188">
        <v>0</v>
      </c>
      <c r="W188">
        <v>0</v>
      </c>
      <c r="X188">
        <v>19</v>
      </c>
      <c r="Y188">
        <v>15231</v>
      </c>
    </row>
    <row r="189" spans="1:25" x14ac:dyDescent="0.3">
      <c r="A189" t="s">
        <v>16722</v>
      </c>
      <c r="B189" t="s">
        <v>1413</v>
      </c>
      <c r="C189">
        <v>3</v>
      </c>
      <c r="D189">
        <v>2</v>
      </c>
      <c r="E189">
        <v>3.46</v>
      </c>
      <c r="F189">
        <v>7</v>
      </c>
      <c r="G189">
        <v>7</v>
      </c>
      <c r="H189">
        <v>1</v>
      </c>
      <c r="I189">
        <v>0</v>
      </c>
      <c r="J189">
        <v>0</v>
      </c>
      <c r="K189">
        <v>0</v>
      </c>
      <c r="L189">
        <v>0</v>
      </c>
      <c r="M189">
        <v>39</v>
      </c>
      <c r="N189">
        <v>158</v>
      </c>
      <c r="O189">
        <v>36</v>
      </c>
      <c r="P189">
        <v>15</v>
      </c>
      <c r="Q189">
        <v>15</v>
      </c>
      <c r="R189">
        <v>3</v>
      </c>
      <c r="S189">
        <v>11</v>
      </c>
      <c r="T189">
        <v>1</v>
      </c>
      <c r="U189">
        <v>2</v>
      </c>
      <c r="V189">
        <v>1</v>
      </c>
      <c r="W189">
        <v>0</v>
      </c>
      <c r="X189">
        <v>33</v>
      </c>
      <c r="Y189">
        <v>19680</v>
      </c>
    </row>
    <row r="190" spans="1:25" x14ac:dyDescent="0.3">
      <c r="A190" t="s">
        <v>866</v>
      </c>
      <c r="B190" t="s">
        <v>1372</v>
      </c>
      <c r="C190">
        <v>2</v>
      </c>
      <c r="D190">
        <v>2</v>
      </c>
      <c r="E190">
        <v>3.47</v>
      </c>
      <c r="F190">
        <v>9</v>
      </c>
      <c r="G190">
        <v>9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49.1</v>
      </c>
      <c r="N190">
        <v>196</v>
      </c>
      <c r="O190">
        <v>37</v>
      </c>
      <c r="P190">
        <v>19</v>
      </c>
      <c r="Q190">
        <v>19</v>
      </c>
      <c r="R190">
        <v>8</v>
      </c>
      <c r="S190">
        <v>15</v>
      </c>
      <c r="T190">
        <v>0</v>
      </c>
      <c r="U190">
        <v>1</v>
      </c>
      <c r="V190">
        <v>0</v>
      </c>
      <c r="W190">
        <v>0</v>
      </c>
      <c r="X190">
        <v>42</v>
      </c>
      <c r="Y190">
        <v>7410</v>
      </c>
    </row>
    <row r="191" spans="1:25" x14ac:dyDescent="0.3">
      <c r="A191" t="s">
        <v>17218</v>
      </c>
      <c r="B191" t="s">
        <v>1376</v>
      </c>
      <c r="C191">
        <v>5</v>
      </c>
      <c r="D191">
        <v>2</v>
      </c>
      <c r="E191">
        <v>3.48</v>
      </c>
      <c r="F191">
        <v>12</v>
      </c>
      <c r="G191">
        <v>10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54.1</v>
      </c>
      <c r="N191">
        <v>214</v>
      </c>
      <c r="O191">
        <v>36</v>
      </c>
      <c r="P191">
        <v>21</v>
      </c>
      <c r="Q191">
        <v>21</v>
      </c>
      <c r="R191">
        <v>11</v>
      </c>
      <c r="S191">
        <v>18</v>
      </c>
      <c r="T191">
        <v>0</v>
      </c>
      <c r="U191">
        <v>2</v>
      </c>
      <c r="V191">
        <v>4</v>
      </c>
      <c r="W191">
        <v>2</v>
      </c>
      <c r="X191">
        <v>54</v>
      </c>
      <c r="Y191">
        <v>17606</v>
      </c>
    </row>
    <row r="192" spans="1:25" x14ac:dyDescent="0.3">
      <c r="A192" t="s">
        <v>10230</v>
      </c>
      <c r="B192" t="s">
        <v>1464</v>
      </c>
      <c r="C192">
        <v>4</v>
      </c>
      <c r="D192">
        <v>3</v>
      </c>
      <c r="E192">
        <v>3.48</v>
      </c>
      <c r="F192">
        <v>12</v>
      </c>
      <c r="G192">
        <v>12</v>
      </c>
      <c r="H192">
        <v>1</v>
      </c>
      <c r="I192">
        <v>1</v>
      </c>
      <c r="J192">
        <v>0</v>
      </c>
      <c r="K192">
        <v>0</v>
      </c>
      <c r="L192">
        <v>0</v>
      </c>
      <c r="M192">
        <v>72.099999999999994</v>
      </c>
      <c r="N192">
        <v>288</v>
      </c>
      <c r="O192">
        <v>47</v>
      </c>
      <c r="P192">
        <v>31</v>
      </c>
      <c r="Q192">
        <v>28</v>
      </c>
      <c r="R192">
        <v>8</v>
      </c>
      <c r="S192">
        <v>28</v>
      </c>
      <c r="T192">
        <v>0</v>
      </c>
      <c r="U192">
        <v>2</v>
      </c>
      <c r="V192">
        <v>3</v>
      </c>
      <c r="W192">
        <v>0</v>
      </c>
      <c r="X192">
        <v>97</v>
      </c>
      <c r="Y192">
        <v>15474</v>
      </c>
    </row>
    <row r="193" spans="1:25" x14ac:dyDescent="0.3">
      <c r="A193" t="s">
        <v>11385</v>
      </c>
      <c r="B193" t="s">
        <v>1372</v>
      </c>
      <c r="C193">
        <v>3</v>
      </c>
      <c r="D193">
        <v>3</v>
      </c>
      <c r="E193">
        <v>3.51</v>
      </c>
      <c r="F193">
        <v>22</v>
      </c>
      <c r="G193">
        <v>0</v>
      </c>
      <c r="H193">
        <v>0</v>
      </c>
      <c r="I193">
        <v>0</v>
      </c>
      <c r="J193">
        <v>1</v>
      </c>
      <c r="K193">
        <v>6</v>
      </c>
      <c r="L193">
        <v>2</v>
      </c>
      <c r="M193">
        <v>25.2</v>
      </c>
      <c r="N193">
        <v>100</v>
      </c>
      <c r="O193">
        <v>13</v>
      </c>
      <c r="P193">
        <v>13</v>
      </c>
      <c r="Q193">
        <v>10</v>
      </c>
      <c r="R193">
        <v>5</v>
      </c>
      <c r="S193">
        <v>8</v>
      </c>
      <c r="T193">
        <v>2</v>
      </c>
      <c r="U193">
        <v>0</v>
      </c>
      <c r="V193">
        <v>3</v>
      </c>
      <c r="W193">
        <v>0</v>
      </c>
      <c r="X193">
        <v>32</v>
      </c>
      <c r="Y193">
        <v>15552</v>
      </c>
    </row>
    <row r="194" spans="1:25" x14ac:dyDescent="0.3">
      <c r="A194" t="s">
        <v>1159</v>
      </c>
      <c r="B194" t="s">
        <v>1426</v>
      </c>
      <c r="C194">
        <v>2</v>
      </c>
      <c r="D194">
        <v>3</v>
      </c>
      <c r="E194">
        <v>3.51</v>
      </c>
      <c r="F194">
        <v>26</v>
      </c>
      <c r="G194">
        <v>0</v>
      </c>
      <c r="H194">
        <v>0</v>
      </c>
      <c r="I194">
        <v>0</v>
      </c>
      <c r="J194">
        <v>7</v>
      </c>
      <c r="K194">
        <v>3</v>
      </c>
      <c r="L194">
        <v>2</v>
      </c>
      <c r="M194">
        <v>25.2</v>
      </c>
      <c r="N194">
        <v>100</v>
      </c>
      <c r="O194">
        <v>17</v>
      </c>
      <c r="P194">
        <v>13</v>
      </c>
      <c r="Q194">
        <v>10</v>
      </c>
      <c r="R194">
        <v>2</v>
      </c>
      <c r="S194">
        <v>9</v>
      </c>
      <c r="T194">
        <v>2</v>
      </c>
      <c r="U194">
        <v>0</v>
      </c>
      <c r="V194">
        <v>0</v>
      </c>
      <c r="W194">
        <v>0</v>
      </c>
      <c r="X194">
        <v>21</v>
      </c>
      <c r="Y194">
        <v>7982</v>
      </c>
    </row>
    <row r="195" spans="1:25" x14ac:dyDescent="0.3">
      <c r="A195" t="s">
        <v>14750</v>
      </c>
      <c r="B195" t="s">
        <v>1372</v>
      </c>
      <c r="C195">
        <v>3</v>
      </c>
      <c r="D195">
        <v>0</v>
      </c>
      <c r="E195">
        <v>3.52</v>
      </c>
      <c r="F195">
        <v>12</v>
      </c>
      <c r="G195">
        <v>3</v>
      </c>
      <c r="H195">
        <v>0</v>
      </c>
      <c r="I195">
        <v>0</v>
      </c>
      <c r="J195">
        <v>0</v>
      </c>
      <c r="K195">
        <v>2</v>
      </c>
      <c r="L195">
        <v>2</v>
      </c>
      <c r="M195">
        <v>23</v>
      </c>
      <c r="N195">
        <v>100</v>
      </c>
      <c r="O195">
        <v>21</v>
      </c>
      <c r="P195">
        <v>11</v>
      </c>
      <c r="Q195">
        <v>9</v>
      </c>
      <c r="R195">
        <v>3</v>
      </c>
      <c r="S195">
        <v>7</v>
      </c>
      <c r="T195">
        <v>1</v>
      </c>
      <c r="U195">
        <v>4</v>
      </c>
      <c r="V195">
        <v>1</v>
      </c>
      <c r="W195">
        <v>0</v>
      </c>
      <c r="X195">
        <v>22</v>
      </c>
      <c r="Y195">
        <v>19753</v>
      </c>
    </row>
    <row r="196" spans="1:25" x14ac:dyDescent="0.3">
      <c r="A196" t="s">
        <v>15557</v>
      </c>
      <c r="B196" t="s">
        <v>20607</v>
      </c>
      <c r="C196">
        <v>0</v>
      </c>
      <c r="D196">
        <v>0</v>
      </c>
      <c r="E196">
        <v>3.52</v>
      </c>
      <c r="F196">
        <v>18</v>
      </c>
      <c r="G196">
        <v>0</v>
      </c>
      <c r="H196">
        <v>0</v>
      </c>
      <c r="I196">
        <v>0</v>
      </c>
      <c r="J196">
        <v>0</v>
      </c>
      <c r="K196">
        <v>2</v>
      </c>
      <c r="L196">
        <v>0</v>
      </c>
      <c r="M196">
        <v>15.1</v>
      </c>
      <c r="N196">
        <v>67</v>
      </c>
      <c r="O196">
        <v>10</v>
      </c>
      <c r="P196">
        <v>6</v>
      </c>
      <c r="Q196">
        <v>6</v>
      </c>
      <c r="R196">
        <v>3</v>
      </c>
      <c r="S196">
        <v>12</v>
      </c>
      <c r="T196">
        <v>0</v>
      </c>
      <c r="U196">
        <v>0</v>
      </c>
      <c r="V196">
        <v>2</v>
      </c>
      <c r="W196">
        <v>0</v>
      </c>
      <c r="X196">
        <v>18</v>
      </c>
      <c r="Y196">
        <v>19453</v>
      </c>
    </row>
    <row r="197" spans="1:25" x14ac:dyDescent="0.3">
      <c r="A197" t="s">
        <v>14037</v>
      </c>
      <c r="B197" t="s">
        <v>20563</v>
      </c>
      <c r="C197">
        <v>1</v>
      </c>
      <c r="D197">
        <v>4</v>
      </c>
      <c r="E197">
        <v>3.56</v>
      </c>
      <c r="F197">
        <v>11</v>
      </c>
      <c r="G197">
        <v>9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55.2</v>
      </c>
      <c r="N197">
        <v>234</v>
      </c>
      <c r="O197">
        <v>54</v>
      </c>
      <c r="P197">
        <v>22</v>
      </c>
      <c r="Q197">
        <v>22</v>
      </c>
      <c r="R197">
        <v>5</v>
      </c>
      <c r="S197">
        <v>12</v>
      </c>
      <c r="T197">
        <v>1</v>
      </c>
      <c r="U197">
        <v>7</v>
      </c>
      <c r="V197">
        <v>2</v>
      </c>
      <c r="W197">
        <v>0</v>
      </c>
      <c r="X197">
        <v>44</v>
      </c>
      <c r="Y197">
        <v>16502</v>
      </c>
    </row>
    <row r="198" spans="1:25" x14ac:dyDescent="0.3">
      <c r="A198" t="s">
        <v>3450</v>
      </c>
      <c r="B198" t="s">
        <v>1372</v>
      </c>
      <c r="C198">
        <v>3</v>
      </c>
      <c r="D198">
        <v>3</v>
      </c>
      <c r="E198">
        <v>3.56</v>
      </c>
      <c r="F198">
        <v>10</v>
      </c>
      <c r="G198">
        <v>10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48</v>
      </c>
      <c r="N198">
        <v>197</v>
      </c>
      <c r="O198">
        <v>48</v>
      </c>
      <c r="P198">
        <v>25</v>
      </c>
      <c r="Q198">
        <v>19</v>
      </c>
      <c r="R198">
        <v>9</v>
      </c>
      <c r="S198">
        <v>8</v>
      </c>
      <c r="T198">
        <v>0</v>
      </c>
      <c r="U198">
        <v>2</v>
      </c>
      <c r="V198">
        <v>0</v>
      </c>
      <c r="W198">
        <v>0</v>
      </c>
      <c r="X198">
        <v>44</v>
      </c>
      <c r="Y198">
        <v>15764</v>
      </c>
    </row>
    <row r="199" spans="1:25" x14ac:dyDescent="0.3">
      <c r="A199" t="s">
        <v>14737</v>
      </c>
      <c r="B199" t="s">
        <v>1376</v>
      </c>
      <c r="C199">
        <v>5</v>
      </c>
      <c r="D199">
        <v>3</v>
      </c>
      <c r="E199">
        <v>3.57</v>
      </c>
      <c r="F199">
        <v>11</v>
      </c>
      <c r="G199">
        <v>10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70.2</v>
      </c>
      <c r="N199">
        <v>288</v>
      </c>
      <c r="O199">
        <v>63</v>
      </c>
      <c r="P199">
        <v>32</v>
      </c>
      <c r="Q199">
        <v>28</v>
      </c>
      <c r="R199">
        <v>5</v>
      </c>
      <c r="S199">
        <v>16</v>
      </c>
      <c r="T199">
        <v>0</v>
      </c>
      <c r="U199">
        <v>5</v>
      </c>
      <c r="V199">
        <v>6</v>
      </c>
      <c r="W199">
        <v>1</v>
      </c>
      <c r="X199">
        <v>76</v>
      </c>
      <c r="Y199">
        <v>17295</v>
      </c>
    </row>
    <row r="200" spans="1:25" x14ac:dyDescent="0.3">
      <c r="A200" t="s">
        <v>11228</v>
      </c>
      <c r="B200" t="s">
        <v>1392</v>
      </c>
      <c r="C200">
        <v>4</v>
      </c>
      <c r="D200">
        <v>3</v>
      </c>
      <c r="E200">
        <v>3.58</v>
      </c>
      <c r="F200">
        <v>10</v>
      </c>
      <c r="G200">
        <v>10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55.1</v>
      </c>
      <c r="N200">
        <v>232</v>
      </c>
      <c r="O200">
        <v>52</v>
      </c>
      <c r="P200">
        <v>23</v>
      </c>
      <c r="Q200">
        <v>22</v>
      </c>
      <c r="R200">
        <v>2</v>
      </c>
      <c r="S200">
        <v>20</v>
      </c>
      <c r="T200">
        <v>0</v>
      </c>
      <c r="U200">
        <v>3</v>
      </c>
      <c r="V200">
        <v>1</v>
      </c>
      <c r="W200">
        <v>0</v>
      </c>
      <c r="X200">
        <v>48</v>
      </c>
      <c r="Y200">
        <v>17285</v>
      </c>
    </row>
    <row r="201" spans="1:25" x14ac:dyDescent="0.3">
      <c r="A201" t="s">
        <v>13941</v>
      </c>
      <c r="B201" t="s">
        <v>1446</v>
      </c>
      <c r="C201">
        <v>2</v>
      </c>
      <c r="D201">
        <v>2</v>
      </c>
      <c r="E201">
        <v>3.59</v>
      </c>
      <c r="F201">
        <v>10</v>
      </c>
      <c r="G201">
        <v>9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47.2</v>
      </c>
      <c r="N201">
        <v>201</v>
      </c>
      <c r="O201">
        <v>34</v>
      </c>
      <c r="P201">
        <v>21</v>
      </c>
      <c r="Q201">
        <v>19</v>
      </c>
      <c r="R201">
        <v>6</v>
      </c>
      <c r="S201">
        <v>21</v>
      </c>
      <c r="T201">
        <v>0</v>
      </c>
      <c r="U201">
        <v>4</v>
      </c>
      <c r="V201">
        <v>2</v>
      </c>
      <c r="W201">
        <v>1</v>
      </c>
      <c r="X201">
        <v>60</v>
      </c>
      <c r="Y201">
        <v>16358</v>
      </c>
    </row>
    <row r="202" spans="1:25" x14ac:dyDescent="0.3">
      <c r="A202" t="s">
        <v>14287</v>
      </c>
      <c r="B202" t="s">
        <v>1395</v>
      </c>
      <c r="C202">
        <v>2</v>
      </c>
      <c r="D202">
        <v>2</v>
      </c>
      <c r="E202">
        <v>3.6</v>
      </c>
      <c r="F202">
        <v>16</v>
      </c>
      <c r="G202">
        <v>0</v>
      </c>
      <c r="H202">
        <v>0</v>
      </c>
      <c r="I202">
        <v>0</v>
      </c>
      <c r="J202">
        <v>4</v>
      </c>
      <c r="K202">
        <v>1</v>
      </c>
      <c r="L202">
        <v>0</v>
      </c>
      <c r="M202">
        <v>15</v>
      </c>
      <c r="N202">
        <v>57</v>
      </c>
      <c r="O202">
        <v>9</v>
      </c>
      <c r="P202">
        <v>6</v>
      </c>
      <c r="Q202">
        <v>6</v>
      </c>
      <c r="R202">
        <v>1</v>
      </c>
      <c r="S202">
        <v>4</v>
      </c>
      <c r="T202">
        <v>0</v>
      </c>
      <c r="U202">
        <v>0</v>
      </c>
      <c r="V202">
        <v>1</v>
      </c>
      <c r="W202">
        <v>0</v>
      </c>
      <c r="X202">
        <v>21</v>
      </c>
      <c r="Y202">
        <v>14986</v>
      </c>
    </row>
    <row r="203" spans="1:25" x14ac:dyDescent="0.3">
      <c r="A203" t="s">
        <v>14242</v>
      </c>
      <c r="B203" t="s">
        <v>1413</v>
      </c>
      <c r="C203">
        <v>6</v>
      </c>
      <c r="D203">
        <v>4</v>
      </c>
      <c r="E203">
        <v>3.61</v>
      </c>
      <c r="F203">
        <v>11</v>
      </c>
      <c r="G203">
        <v>11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57.1</v>
      </c>
      <c r="N203">
        <v>240</v>
      </c>
      <c r="O203">
        <v>50</v>
      </c>
      <c r="P203">
        <v>27</v>
      </c>
      <c r="Q203">
        <v>23</v>
      </c>
      <c r="R203">
        <v>4</v>
      </c>
      <c r="S203">
        <v>18</v>
      </c>
      <c r="T203">
        <v>1</v>
      </c>
      <c r="U203">
        <v>2</v>
      </c>
      <c r="V203">
        <v>0</v>
      </c>
      <c r="W203">
        <v>0</v>
      </c>
      <c r="X203">
        <v>59</v>
      </c>
      <c r="Y203">
        <v>17085</v>
      </c>
    </row>
    <row r="204" spans="1:25" x14ac:dyDescent="0.3">
      <c r="A204" t="s">
        <v>14203</v>
      </c>
      <c r="B204" t="s">
        <v>1470</v>
      </c>
      <c r="C204">
        <v>1</v>
      </c>
      <c r="D204">
        <v>0</v>
      </c>
      <c r="E204">
        <v>3.62</v>
      </c>
      <c r="F204">
        <v>7</v>
      </c>
      <c r="G204">
        <v>5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32.1</v>
      </c>
      <c r="N204">
        <v>132</v>
      </c>
      <c r="O204">
        <v>27</v>
      </c>
      <c r="P204">
        <v>13</v>
      </c>
      <c r="Q204">
        <v>13</v>
      </c>
      <c r="R204">
        <v>3</v>
      </c>
      <c r="S204">
        <v>9</v>
      </c>
      <c r="T204">
        <v>1</v>
      </c>
      <c r="U204">
        <v>1</v>
      </c>
      <c r="V204">
        <v>0</v>
      </c>
      <c r="W204">
        <v>0</v>
      </c>
      <c r="X204">
        <v>27</v>
      </c>
      <c r="Y204">
        <v>18356</v>
      </c>
    </row>
    <row r="205" spans="1:25" x14ac:dyDescent="0.3">
      <c r="A205" t="s">
        <v>1327</v>
      </c>
      <c r="B205" t="s">
        <v>20607</v>
      </c>
      <c r="C205">
        <v>3</v>
      </c>
      <c r="D205">
        <v>3</v>
      </c>
      <c r="E205">
        <v>3.62</v>
      </c>
      <c r="F205">
        <v>12</v>
      </c>
      <c r="G205">
        <v>10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59.2</v>
      </c>
      <c r="N205">
        <v>245</v>
      </c>
      <c r="O205">
        <v>50</v>
      </c>
      <c r="P205">
        <v>26</v>
      </c>
      <c r="Q205">
        <v>24</v>
      </c>
      <c r="R205">
        <v>8</v>
      </c>
      <c r="S205">
        <v>16</v>
      </c>
      <c r="T205">
        <v>0</v>
      </c>
      <c r="U205">
        <v>0</v>
      </c>
      <c r="V205">
        <v>4</v>
      </c>
      <c r="W205">
        <v>1</v>
      </c>
      <c r="X205">
        <v>79</v>
      </c>
      <c r="Y205">
        <v>14107</v>
      </c>
    </row>
    <row r="206" spans="1:25" x14ac:dyDescent="0.3">
      <c r="A206" t="s">
        <v>11199</v>
      </c>
      <c r="B206" t="s">
        <v>22144</v>
      </c>
      <c r="C206">
        <v>1</v>
      </c>
      <c r="D206">
        <v>1</v>
      </c>
      <c r="E206">
        <v>3.63</v>
      </c>
      <c r="F206">
        <v>22</v>
      </c>
      <c r="G206">
        <v>0</v>
      </c>
      <c r="H206">
        <v>0</v>
      </c>
      <c r="I206">
        <v>0</v>
      </c>
      <c r="J206">
        <v>1</v>
      </c>
      <c r="K206">
        <v>6</v>
      </c>
      <c r="L206">
        <v>2</v>
      </c>
      <c r="M206">
        <v>22.1</v>
      </c>
      <c r="N206">
        <v>93</v>
      </c>
      <c r="O206">
        <v>16</v>
      </c>
      <c r="P206">
        <v>10</v>
      </c>
      <c r="Q206">
        <v>9</v>
      </c>
      <c r="R206">
        <v>5</v>
      </c>
      <c r="S206">
        <v>10</v>
      </c>
      <c r="T206">
        <v>0</v>
      </c>
      <c r="U206">
        <v>2</v>
      </c>
      <c r="V206">
        <v>2</v>
      </c>
      <c r="W206">
        <v>0</v>
      </c>
      <c r="X206">
        <v>25</v>
      </c>
      <c r="Y206">
        <v>10430</v>
      </c>
    </row>
    <row r="207" spans="1:25" x14ac:dyDescent="0.3">
      <c r="A207" t="s">
        <v>16088</v>
      </c>
      <c r="B207" t="s">
        <v>1416</v>
      </c>
      <c r="C207">
        <v>1</v>
      </c>
      <c r="D207">
        <v>0</v>
      </c>
      <c r="E207">
        <v>3.63</v>
      </c>
      <c r="F207">
        <v>21</v>
      </c>
      <c r="G207">
        <v>0</v>
      </c>
      <c r="H207">
        <v>0</v>
      </c>
      <c r="I207">
        <v>0</v>
      </c>
      <c r="J207">
        <v>0</v>
      </c>
      <c r="K207">
        <v>5</v>
      </c>
      <c r="L207">
        <v>0</v>
      </c>
      <c r="M207">
        <v>22.1</v>
      </c>
      <c r="N207">
        <v>101</v>
      </c>
      <c r="O207">
        <v>16</v>
      </c>
      <c r="P207">
        <v>11</v>
      </c>
      <c r="Q207">
        <v>9</v>
      </c>
      <c r="R207">
        <v>1</v>
      </c>
      <c r="S207">
        <v>19</v>
      </c>
      <c r="T207">
        <v>0</v>
      </c>
      <c r="U207">
        <v>3</v>
      </c>
      <c r="V207">
        <v>2</v>
      </c>
      <c r="W207">
        <v>0</v>
      </c>
      <c r="X207">
        <v>19</v>
      </c>
      <c r="Y207">
        <v>19558</v>
      </c>
    </row>
    <row r="208" spans="1:25" x14ac:dyDescent="0.3">
      <c r="A208" t="s">
        <v>15042</v>
      </c>
      <c r="B208" t="s">
        <v>1430</v>
      </c>
      <c r="C208">
        <v>0</v>
      </c>
      <c r="D208">
        <v>0</v>
      </c>
      <c r="E208">
        <v>3.63</v>
      </c>
      <c r="F208">
        <v>14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17.100000000000001</v>
      </c>
      <c r="N208">
        <v>76</v>
      </c>
      <c r="O208">
        <v>13</v>
      </c>
      <c r="P208">
        <v>8</v>
      </c>
      <c r="Q208">
        <v>7</v>
      </c>
      <c r="R208">
        <v>2</v>
      </c>
      <c r="S208">
        <v>11</v>
      </c>
      <c r="T208">
        <v>0</v>
      </c>
      <c r="U208">
        <v>1</v>
      </c>
      <c r="V208">
        <v>2</v>
      </c>
      <c r="W208">
        <v>0</v>
      </c>
      <c r="X208">
        <v>23</v>
      </c>
      <c r="Y208">
        <v>18325</v>
      </c>
    </row>
    <row r="209" spans="1:25" x14ac:dyDescent="0.3">
      <c r="A209" t="s">
        <v>1038</v>
      </c>
      <c r="B209" t="s">
        <v>1526</v>
      </c>
      <c r="C209">
        <v>4</v>
      </c>
      <c r="D209">
        <v>2</v>
      </c>
      <c r="E209">
        <v>3.65</v>
      </c>
      <c r="F209">
        <v>23</v>
      </c>
      <c r="G209">
        <v>0</v>
      </c>
      <c r="H209">
        <v>0</v>
      </c>
      <c r="I209">
        <v>0</v>
      </c>
      <c r="J209">
        <v>6</v>
      </c>
      <c r="K209">
        <v>2</v>
      </c>
      <c r="L209">
        <v>0</v>
      </c>
      <c r="M209">
        <v>24.2</v>
      </c>
      <c r="N209">
        <v>106</v>
      </c>
      <c r="O209">
        <v>22</v>
      </c>
      <c r="P209">
        <v>10</v>
      </c>
      <c r="Q209">
        <v>10</v>
      </c>
      <c r="R209">
        <v>2</v>
      </c>
      <c r="S209">
        <v>10</v>
      </c>
      <c r="T209">
        <v>2</v>
      </c>
      <c r="U209">
        <v>3</v>
      </c>
      <c r="V209">
        <v>1</v>
      </c>
      <c r="W209">
        <v>0</v>
      </c>
      <c r="X209">
        <v>27</v>
      </c>
      <c r="Y209">
        <v>7115</v>
      </c>
    </row>
    <row r="210" spans="1:25" x14ac:dyDescent="0.3">
      <c r="A210" t="s">
        <v>11233</v>
      </c>
      <c r="B210" t="s">
        <v>1386</v>
      </c>
      <c r="C210">
        <v>0</v>
      </c>
      <c r="D210">
        <v>1</v>
      </c>
      <c r="E210">
        <v>3.65</v>
      </c>
      <c r="F210">
        <v>4</v>
      </c>
      <c r="G210">
        <v>1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12.1</v>
      </c>
      <c r="N210">
        <v>58</v>
      </c>
      <c r="O210">
        <v>14</v>
      </c>
      <c r="P210">
        <v>5</v>
      </c>
      <c r="Q210">
        <v>5</v>
      </c>
      <c r="R210">
        <v>2</v>
      </c>
      <c r="S210">
        <v>7</v>
      </c>
      <c r="T210">
        <v>0</v>
      </c>
      <c r="U210">
        <v>1</v>
      </c>
      <c r="V210">
        <v>0</v>
      </c>
      <c r="W210">
        <v>0</v>
      </c>
      <c r="X210">
        <v>10</v>
      </c>
      <c r="Y210">
        <v>16980</v>
      </c>
    </row>
    <row r="211" spans="1:25" x14ac:dyDescent="0.3">
      <c r="A211" t="s">
        <v>940</v>
      </c>
      <c r="B211" t="s">
        <v>1509</v>
      </c>
      <c r="C211">
        <v>2</v>
      </c>
      <c r="D211">
        <v>1</v>
      </c>
      <c r="E211">
        <v>3.66</v>
      </c>
      <c r="F211">
        <v>23</v>
      </c>
      <c r="G211">
        <v>0</v>
      </c>
      <c r="H211">
        <v>0</v>
      </c>
      <c r="I211">
        <v>0</v>
      </c>
      <c r="J211">
        <v>0</v>
      </c>
      <c r="K211">
        <v>10</v>
      </c>
      <c r="L211">
        <v>0</v>
      </c>
      <c r="M211">
        <v>19.2</v>
      </c>
      <c r="N211">
        <v>86</v>
      </c>
      <c r="O211">
        <v>18</v>
      </c>
      <c r="P211">
        <v>10</v>
      </c>
      <c r="Q211">
        <v>8</v>
      </c>
      <c r="R211">
        <v>1</v>
      </c>
      <c r="S211">
        <v>9</v>
      </c>
      <c r="T211">
        <v>1</v>
      </c>
      <c r="U211">
        <v>1</v>
      </c>
      <c r="V211">
        <v>3</v>
      </c>
      <c r="W211">
        <v>0</v>
      </c>
      <c r="X211">
        <v>23</v>
      </c>
      <c r="Y211">
        <v>4301</v>
      </c>
    </row>
    <row r="212" spans="1:25" x14ac:dyDescent="0.3">
      <c r="A212" t="s">
        <v>14249</v>
      </c>
      <c r="B212" t="s">
        <v>1464</v>
      </c>
      <c r="C212">
        <v>0</v>
      </c>
      <c r="D212">
        <v>1</v>
      </c>
      <c r="E212">
        <v>3.66</v>
      </c>
      <c r="F212">
        <v>18</v>
      </c>
      <c r="G212">
        <v>0</v>
      </c>
      <c r="H212">
        <v>0</v>
      </c>
      <c r="I212">
        <v>0</v>
      </c>
      <c r="J212">
        <v>0</v>
      </c>
      <c r="K212">
        <v>1</v>
      </c>
      <c r="L212">
        <v>0</v>
      </c>
      <c r="M212">
        <v>19.2</v>
      </c>
      <c r="N212">
        <v>83</v>
      </c>
      <c r="O212">
        <v>16</v>
      </c>
      <c r="P212">
        <v>9</v>
      </c>
      <c r="Q212">
        <v>8</v>
      </c>
      <c r="R212">
        <v>3</v>
      </c>
      <c r="S212">
        <v>12</v>
      </c>
      <c r="T212">
        <v>2</v>
      </c>
      <c r="U212">
        <v>0</v>
      </c>
      <c r="V212">
        <v>1</v>
      </c>
      <c r="W212">
        <v>0</v>
      </c>
      <c r="X212">
        <v>24</v>
      </c>
      <c r="Y212">
        <v>16159</v>
      </c>
    </row>
    <row r="213" spans="1:25" x14ac:dyDescent="0.3">
      <c r="A213" t="s">
        <v>1325</v>
      </c>
      <c r="B213" t="s">
        <v>1446</v>
      </c>
      <c r="C213">
        <v>5</v>
      </c>
      <c r="D213">
        <v>3</v>
      </c>
      <c r="E213">
        <v>3.7</v>
      </c>
      <c r="F213">
        <v>11</v>
      </c>
      <c r="G213">
        <v>11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56</v>
      </c>
      <c r="N213">
        <v>235</v>
      </c>
      <c r="O213">
        <v>42</v>
      </c>
      <c r="P213">
        <v>26</v>
      </c>
      <c r="Q213">
        <v>23</v>
      </c>
      <c r="R213">
        <v>4</v>
      </c>
      <c r="S213">
        <v>26</v>
      </c>
      <c r="T213">
        <v>0</v>
      </c>
      <c r="U213">
        <v>2</v>
      </c>
      <c r="V213">
        <v>7</v>
      </c>
      <c r="W213">
        <v>1</v>
      </c>
      <c r="X213">
        <v>72</v>
      </c>
      <c r="Y213">
        <v>12768</v>
      </c>
    </row>
    <row r="214" spans="1:25" x14ac:dyDescent="0.3">
      <c r="A214" t="s">
        <v>904</v>
      </c>
      <c r="B214" t="s">
        <v>22144</v>
      </c>
      <c r="C214">
        <v>0</v>
      </c>
      <c r="D214">
        <v>0</v>
      </c>
      <c r="E214">
        <v>3.71</v>
      </c>
      <c r="F214">
        <v>11</v>
      </c>
      <c r="G214">
        <v>2</v>
      </c>
      <c r="H214">
        <v>0</v>
      </c>
      <c r="I214">
        <v>0</v>
      </c>
      <c r="J214">
        <v>1</v>
      </c>
      <c r="K214">
        <v>0</v>
      </c>
      <c r="L214">
        <v>0</v>
      </c>
      <c r="M214">
        <v>17</v>
      </c>
      <c r="N214">
        <v>75</v>
      </c>
      <c r="O214">
        <v>23</v>
      </c>
      <c r="P214">
        <v>7</v>
      </c>
      <c r="Q214">
        <v>7</v>
      </c>
      <c r="R214">
        <v>2</v>
      </c>
      <c r="S214">
        <v>4</v>
      </c>
      <c r="T214">
        <v>0</v>
      </c>
      <c r="U214">
        <v>0</v>
      </c>
      <c r="V214">
        <v>0</v>
      </c>
      <c r="W214">
        <v>0</v>
      </c>
      <c r="X214">
        <v>14</v>
      </c>
      <c r="Y214">
        <v>9756</v>
      </c>
    </row>
    <row r="215" spans="1:25" x14ac:dyDescent="0.3">
      <c r="A215" t="s">
        <v>972</v>
      </c>
      <c r="B215" t="s">
        <v>1509</v>
      </c>
      <c r="C215">
        <v>2</v>
      </c>
      <c r="D215">
        <v>0</v>
      </c>
      <c r="E215">
        <v>3.71</v>
      </c>
      <c r="F215">
        <v>25</v>
      </c>
      <c r="G215">
        <v>0</v>
      </c>
      <c r="H215">
        <v>0</v>
      </c>
      <c r="I215">
        <v>0</v>
      </c>
      <c r="J215">
        <v>0</v>
      </c>
      <c r="K215">
        <v>5</v>
      </c>
      <c r="L215">
        <v>1</v>
      </c>
      <c r="M215">
        <v>26.2</v>
      </c>
      <c r="N215">
        <v>120</v>
      </c>
      <c r="O215">
        <v>20</v>
      </c>
      <c r="P215">
        <v>11</v>
      </c>
      <c r="Q215">
        <v>11</v>
      </c>
      <c r="R215">
        <v>2</v>
      </c>
      <c r="S215">
        <v>19</v>
      </c>
      <c r="T215">
        <v>2</v>
      </c>
      <c r="U215">
        <v>3</v>
      </c>
      <c r="V215">
        <v>1</v>
      </c>
      <c r="W215">
        <v>0</v>
      </c>
      <c r="X215">
        <v>23</v>
      </c>
      <c r="Y215">
        <v>5114</v>
      </c>
    </row>
    <row r="216" spans="1:25" x14ac:dyDescent="0.3">
      <c r="A216" t="s">
        <v>827</v>
      </c>
      <c r="B216" t="s">
        <v>1389</v>
      </c>
      <c r="C216">
        <v>4</v>
      </c>
      <c r="D216">
        <v>2</v>
      </c>
      <c r="E216">
        <v>3.72</v>
      </c>
      <c r="F216">
        <v>9</v>
      </c>
      <c r="G216">
        <v>9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48.1</v>
      </c>
      <c r="N216">
        <v>199</v>
      </c>
      <c r="O216">
        <v>51</v>
      </c>
      <c r="P216">
        <v>20</v>
      </c>
      <c r="Q216">
        <v>20</v>
      </c>
      <c r="R216">
        <v>8</v>
      </c>
      <c r="S216">
        <v>7</v>
      </c>
      <c r="T216">
        <v>0</v>
      </c>
      <c r="U216">
        <v>4</v>
      </c>
      <c r="V216">
        <v>2</v>
      </c>
      <c r="W216">
        <v>0</v>
      </c>
      <c r="X216">
        <v>52</v>
      </c>
      <c r="Y216">
        <v>9132</v>
      </c>
    </row>
    <row r="217" spans="1:25" x14ac:dyDescent="0.3">
      <c r="A217" t="s">
        <v>17217</v>
      </c>
      <c r="B217" t="s">
        <v>20607</v>
      </c>
      <c r="C217">
        <v>1</v>
      </c>
      <c r="D217">
        <v>1</v>
      </c>
      <c r="E217">
        <v>3.72</v>
      </c>
      <c r="F217">
        <v>24</v>
      </c>
      <c r="G217">
        <v>0</v>
      </c>
      <c r="H217">
        <v>0</v>
      </c>
      <c r="I217">
        <v>0</v>
      </c>
      <c r="J217">
        <v>1</v>
      </c>
      <c r="K217">
        <v>3</v>
      </c>
      <c r="L217">
        <v>0</v>
      </c>
      <c r="M217">
        <v>19.100000000000001</v>
      </c>
      <c r="N217">
        <v>82</v>
      </c>
      <c r="O217">
        <v>13</v>
      </c>
      <c r="P217">
        <v>8</v>
      </c>
      <c r="Q217">
        <v>8</v>
      </c>
      <c r="R217">
        <v>2</v>
      </c>
      <c r="S217">
        <v>9</v>
      </c>
      <c r="T217">
        <v>0</v>
      </c>
      <c r="U217">
        <v>2</v>
      </c>
      <c r="V217">
        <v>2</v>
      </c>
      <c r="W217">
        <v>0</v>
      </c>
      <c r="X217">
        <v>23</v>
      </c>
      <c r="Y217">
        <v>13397</v>
      </c>
    </row>
    <row r="218" spans="1:25" x14ac:dyDescent="0.3">
      <c r="A218" t="s">
        <v>740</v>
      </c>
      <c r="B218" t="s">
        <v>20628</v>
      </c>
      <c r="C218">
        <v>5</v>
      </c>
      <c r="D218">
        <v>4</v>
      </c>
      <c r="E218">
        <v>3.74</v>
      </c>
      <c r="F218">
        <v>12</v>
      </c>
      <c r="G218">
        <v>12</v>
      </c>
      <c r="H218">
        <v>1</v>
      </c>
      <c r="I218">
        <v>0</v>
      </c>
      <c r="J218">
        <v>0</v>
      </c>
      <c r="K218">
        <v>0</v>
      </c>
      <c r="L218">
        <v>0</v>
      </c>
      <c r="M218">
        <v>67.099999999999994</v>
      </c>
      <c r="N218">
        <v>295</v>
      </c>
      <c r="O218">
        <v>70</v>
      </c>
      <c r="P218">
        <v>30</v>
      </c>
      <c r="Q218">
        <v>28</v>
      </c>
      <c r="R218">
        <v>10</v>
      </c>
      <c r="S218">
        <v>23</v>
      </c>
      <c r="T218">
        <v>1</v>
      </c>
      <c r="U218">
        <v>1</v>
      </c>
      <c r="V218">
        <v>6</v>
      </c>
      <c r="W218">
        <v>0</v>
      </c>
      <c r="X218">
        <v>92</v>
      </c>
      <c r="Y218">
        <v>3137</v>
      </c>
    </row>
    <row r="219" spans="1:25" x14ac:dyDescent="0.3">
      <c r="A219" t="s">
        <v>11221</v>
      </c>
      <c r="B219" t="s">
        <v>1526</v>
      </c>
      <c r="C219">
        <v>4</v>
      </c>
      <c r="D219">
        <v>6</v>
      </c>
      <c r="E219">
        <v>3.75</v>
      </c>
      <c r="F219">
        <v>13</v>
      </c>
      <c r="G219">
        <v>13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81.2</v>
      </c>
      <c r="N219">
        <v>344</v>
      </c>
      <c r="O219">
        <v>78</v>
      </c>
      <c r="P219">
        <v>41</v>
      </c>
      <c r="Q219">
        <v>34</v>
      </c>
      <c r="R219">
        <v>6</v>
      </c>
      <c r="S219">
        <v>25</v>
      </c>
      <c r="T219">
        <v>0</v>
      </c>
      <c r="U219">
        <v>0</v>
      </c>
      <c r="V219">
        <v>4</v>
      </c>
      <c r="W219">
        <v>0</v>
      </c>
      <c r="X219">
        <v>73</v>
      </c>
      <c r="Y219">
        <v>15038</v>
      </c>
    </row>
    <row r="220" spans="1:25" x14ac:dyDescent="0.3">
      <c r="A220" t="s">
        <v>11280</v>
      </c>
      <c r="B220" t="s">
        <v>1437</v>
      </c>
      <c r="C220">
        <v>1</v>
      </c>
      <c r="D220">
        <v>2</v>
      </c>
      <c r="E220">
        <v>3.79</v>
      </c>
      <c r="F220">
        <v>21</v>
      </c>
      <c r="G220">
        <v>0</v>
      </c>
      <c r="H220">
        <v>0</v>
      </c>
      <c r="I220">
        <v>0</v>
      </c>
      <c r="J220">
        <v>13</v>
      </c>
      <c r="K220">
        <v>0</v>
      </c>
      <c r="L220">
        <v>2</v>
      </c>
      <c r="M220">
        <v>19</v>
      </c>
      <c r="N220">
        <v>78</v>
      </c>
      <c r="O220">
        <v>8</v>
      </c>
      <c r="P220">
        <v>8</v>
      </c>
      <c r="Q220">
        <v>8</v>
      </c>
      <c r="R220">
        <v>3</v>
      </c>
      <c r="S220">
        <v>10</v>
      </c>
      <c r="T220">
        <v>0</v>
      </c>
      <c r="U220">
        <v>3</v>
      </c>
      <c r="V220">
        <v>2</v>
      </c>
      <c r="W220">
        <v>0</v>
      </c>
      <c r="X220">
        <v>31</v>
      </c>
      <c r="Y220">
        <v>14212</v>
      </c>
    </row>
    <row r="221" spans="1:25" x14ac:dyDescent="0.3">
      <c r="A221" t="s">
        <v>8538</v>
      </c>
      <c r="B221" t="s">
        <v>1405</v>
      </c>
      <c r="C221">
        <v>1</v>
      </c>
      <c r="D221">
        <v>0</v>
      </c>
      <c r="E221">
        <v>3.8</v>
      </c>
      <c r="F221">
        <v>23</v>
      </c>
      <c r="G221">
        <v>0</v>
      </c>
      <c r="H221">
        <v>0</v>
      </c>
      <c r="I221">
        <v>0</v>
      </c>
      <c r="J221">
        <v>0</v>
      </c>
      <c r="K221">
        <v>7</v>
      </c>
      <c r="L221">
        <v>1</v>
      </c>
      <c r="M221">
        <v>21.1</v>
      </c>
      <c r="N221">
        <v>89</v>
      </c>
      <c r="O221">
        <v>20</v>
      </c>
      <c r="P221">
        <v>9</v>
      </c>
      <c r="Q221">
        <v>9</v>
      </c>
      <c r="R221">
        <v>3</v>
      </c>
      <c r="S221">
        <v>5</v>
      </c>
      <c r="T221">
        <v>0</v>
      </c>
      <c r="U221">
        <v>0</v>
      </c>
      <c r="V221">
        <v>1</v>
      </c>
      <c r="W221">
        <v>0</v>
      </c>
      <c r="X221">
        <v>14</v>
      </c>
      <c r="Y221">
        <v>14814</v>
      </c>
    </row>
    <row r="222" spans="1:25" x14ac:dyDescent="0.3">
      <c r="A222" t="s">
        <v>14263</v>
      </c>
      <c r="B222" t="s">
        <v>20628</v>
      </c>
      <c r="C222">
        <v>2</v>
      </c>
      <c r="D222">
        <v>0</v>
      </c>
      <c r="E222">
        <v>3.8</v>
      </c>
      <c r="F222">
        <v>22</v>
      </c>
      <c r="G222">
        <v>0</v>
      </c>
      <c r="H222">
        <v>0</v>
      </c>
      <c r="I222">
        <v>0</v>
      </c>
      <c r="J222">
        <v>0</v>
      </c>
      <c r="K222">
        <v>6</v>
      </c>
      <c r="L222">
        <v>0</v>
      </c>
      <c r="M222">
        <v>23.2</v>
      </c>
      <c r="N222">
        <v>102</v>
      </c>
      <c r="O222">
        <v>20</v>
      </c>
      <c r="P222">
        <v>10</v>
      </c>
      <c r="Q222">
        <v>10</v>
      </c>
      <c r="R222">
        <v>1</v>
      </c>
      <c r="S222">
        <v>10</v>
      </c>
      <c r="T222">
        <v>2</v>
      </c>
      <c r="U222">
        <v>3</v>
      </c>
      <c r="V222">
        <v>2</v>
      </c>
      <c r="W222">
        <v>0</v>
      </c>
      <c r="X222">
        <v>28</v>
      </c>
      <c r="Y222">
        <v>15855</v>
      </c>
    </row>
    <row r="223" spans="1:25" x14ac:dyDescent="0.3">
      <c r="A223" t="s">
        <v>11355</v>
      </c>
      <c r="B223" t="s">
        <v>1416</v>
      </c>
      <c r="C223">
        <v>1</v>
      </c>
      <c r="D223">
        <v>5</v>
      </c>
      <c r="E223">
        <v>3.86</v>
      </c>
      <c r="F223">
        <v>8</v>
      </c>
      <c r="G223">
        <v>8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39.200000000000003</v>
      </c>
      <c r="N223">
        <v>166</v>
      </c>
      <c r="O223">
        <v>33</v>
      </c>
      <c r="P223">
        <v>17</v>
      </c>
      <c r="Q223">
        <v>17</v>
      </c>
      <c r="R223">
        <v>5</v>
      </c>
      <c r="S223">
        <v>16</v>
      </c>
      <c r="T223">
        <v>0</v>
      </c>
      <c r="U223">
        <v>2</v>
      </c>
      <c r="V223">
        <v>1</v>
      </c>
      <c r="W223">
        <v>0</v>
      </c>
      <c r="X223">
        <v>55</v>
      </c>
      <c r="Y223">
        <v>12970</v>
      </c>
    </row>
    <row r="224" spans="1:25" x14ac:dyDescent="0.3">
      <c r="A224" t="s">
        <v>14252</v>
      </c>
      <c r="B224" t="s">
        <v>1386</v>
      </c>
      <c r="C224">
        <v>0</v>
      </c>
      <c r="D224">
        <v>0</v>
      </c>
      <c r="E224">
        <v>3.86</v>
      </c>
      <c r="F224">
        <v>20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1</v>
      </c>
      <c r="M224">
        <v>23.1</v>
      </c>
      <c r="N224">
        <v>93</v>
      </c>
      <c r="O224">
        <v>16</v>
      </c>
      <c r="P224">
        <v>10</v>
      </c>
      <c r="Q224">
        <v>10</v>
      </c>
      <c r="R224">
        <v>3</v>
      </c>
      <c r="S224">
        <v>10</v>
      </c>
      <c r="T224">
        <v>0</v>
      </c>
      <c r="U224">
        <v>0</v>
      </c>
      <c r="V224">
        <v>1</v>
      </c>
      <c r="W224">
        <v>0</v>
      </c>
      <c r="X224">
        <v>26</v>
      </c>
      <c r="Y224">
        <v>15043</v>
      </c>
    </row>
    <row r="225" spans="1:25" x14ac:dyDescent="0.3">
      <c r="A225" t="s">
        <v>17227</v>
      </c>
      <c r="B225" t="s">
        <v>1416</v>
      </c>
      <c r="C225">
        <v>2</v>
      </c>
      <c r="D225">
        <v>3</v>
      </c>
      <c r="E225">
        <v>3.86</v>
      </c>
      <c r="F225">
        <v>22</v>
      </c>
      <c r="G225">
        <v>0</v>
      </c>
      <c r="H225">
        <v>0</v>
      </c>
      <c r="I225">
        <v>0</v>
      </c>
      <c r="J225">
        <v>0</v>
      </c>
      <c r="K225">
        <v>4</v>
      </c>
      <c r="L225">
        <v>2</v>
      </c>
      <c r="M225">
        <v>21</v>
      </c>
      <c r="N225">
        <v>90</v>
      </c>
      <c r="O225">
        <v>17</v>
      </c>
      <c r="P225">
        <v>10</v>
      </c>
      <c r="Q225">
        <v>9</v>
      </c>
      <c r="R225">
        <v>4</v>
      </c>
      <c r="S225">
        <v>9</v>
      </c>
      <c r="T225">
        <v>0</v>
      </c>
      <c r="U225">
        <v>3</v>
      </c>
      <c r="V225">
        <v>0</v>
      </c>
      <c r="W225">
        <v>0</v>
      </c>
      <c r="X225">
        <v>27</v>
      </c>
      <c r="Y225">
        <v>16265</v>
      </c>
    </row>
    <row r="226" spans="1:25" x14ac:dyDescent="0.3">
      <c r="A226" t="s">
        <v>981</v>
      </c>
      <c r="B226" t="s">
        <v>1565</v>
      </c>
      <c r="C226">
        <v>1</v>
      </c>
      <c r="D226">
        <v>0</v>
      </c>
      <c r="E226">
        <v>3.86</v>
      </c>
      <c r="F226">
        <v>24</v>
      </c>
      <c r="G226">
        <v>0</v>
      </c>
      <c r="H226">
        <v>0</v>
      </c>
      <c r="I226">
        <v>0</v>
      </c>
      <c r="J226">
        <v>2</v>
      </c>
      <c r="K226">
        <v>8</v>
      </c>
      <c r="L226">
        <v>0</v>
      </c>
      <c r="M226">
        <v>23.1</v>
      </c>
      <c r="N226">
        <v>96</v>
      </c>
      <c r="O226">
        <v>20</v>
      </c>
      <c r="P226">
        <v>11</v>
      </c>
      <c r="Q226">
        <v>10</v>
      </c>
      <c r="R226">
        <v>5</v>
      </c>
      <c r="S226">
        <v>7</v>
      </c>
      <c r="T226">
        <v>0</v>
      </c>
      <c r="U226">
        <v>0</v>
      </c>
      <c r="V226">
        <v>2</v>
      </c>
      <c r="W226">
        <v>0</v>
      </c>
      <c r="X226">
        <v>38</v>
      </c>
      <c r="Y226">
        <v>6398</v>
      </c>
    </row>
    <row r="227" spans="1:25" x14ac:dyDescent="0.3">
      <c r="A227" t="s">
        <v>11272</v>
      </c>
      <c r="B227" t="s">
        <v>1379</v>
      </c>
      <c r="C227">
        <v>3</v>
      </c>
      <c r="D227">
        <v>3</v>
      </c>
      <c r="E227">
        <v>3.86</v>
      </c>
      <c r="F227">
        <v>27</v>
      </c>
      <c r="G227">
        <v>0</v>
      </c>
      <c r="H227">
        <v>0</v>
      </c>
      <c r="I227">
        <v>0</v>
      </c>
      <c r="J227">
        <v>1</v>
      </c>
      <c r="K227">
        <v>9</v>
      </c>
      <c r="L227">
        <v>1</v>
      </c>
      <c r="M227">
        <v>25.2</v>
      </c>
      <c r="N227">
        <v>107</v>
      </c>
      <c r="O227">
        <v>23</v>
      </c>
      <c r="P227">
        <v>15</v>
      </c>
      <c r="Q227">
        <v>11</v>
      </c>
      <c r="R227">
        <v>1</v>
      </c>
      <c r="S227">
        <v>8</v>
      </c>
      <c r="T227">
        <v>1</v>
      </c>
      <c r="U227">
        <v>2</v>
      </c>
      <c r="V227">
        <v>2</v>
      </c>
      <c r="W227">
        <v>0</v>
      </c>
      <c r="X227">
        <v>22</v>
      </c>
      <c r="Y227">
        <v>12572</v>
      </c>
    </row>
    <row r="228" spans="1:25" x14ac:dyDescent="0.3">
      <c r="A228" t="s">
        <v>15899</v>
      </c>
      <c r="B228" t="s">
        <v>1449</v>
      </c>
      <c r="C228">
        <v>3</v>
      </c>
      <c r="D228">
        <v>1</v>
      </c>
      <c r="E228">
        <v>3.89</v>
      </c>
      <c r="F228">
        <v>12</v>
      </c>
      <c r="G228">
        <v>4</v>
      </c>
      <c r="H228">
        <v>0</v>
      </c>
      <c r="I228">
        <v>0</v>
      </c>
      <c r="J228">
        <v>0</v>
      </c>
      <c r="K228">
        <v>0</v>
      </c>
      <c r="L228">
        <v>1</v>
      </c>
      <c r="M228">
        <v>34.200000000000003</v>
      </c>
      <c r="N228">
        <v>143</v>
      </c>
      <c r="O228">
        <v>34</v>
      </c>
      <c r="P228">
        <v>17</v>
      </c>
      <c r="Q228">
        <v>15</v>
      </c>
      <c r="R228">
        <v>7</v>
      </c>
      <c r="S228">
        <v>9</v>
      </c>
      <c r="T228">
        <v>0</v>
      </c>
      <c r="U228">
        <v>1</v>
      </c>
      <c r="V228">
        <v>1</v>
      </c>
      <c r="W228">
        <v>0</v>
      </c>
      <c r="X228">
        <v>16</v>
      </c>
      <c r="Y228">
        <v>18361</v>
      </c>
    </row>
    <row r="229" spans="1:25" x14ac:dyDescent="0.3">
      <c r="A229" t="s">
        <v>11265</v>
      </c>
      <c r="B229" t="s">
        <v>1416</v>
      </c>
      <c r="C229">
        <v>2</v>
      </c>
      <c r="D229">
        <v>1</v>
      </c>
      <c r="E229">
        <v>3.9</v>
      </c>
      <c r="F229">
        <v>27</v>
      </c>
      <c r="G229">
        <v>0</v>
      </c>
      <c r="H229">
        <v>0</v>
      </c>
      <c r="I229">
        <v>0</v>
      </c>
      <c r="J229">
        <v>0</v>
      </c>
      <c r="K229">
        <v>5</v>
      </c>
      <c r="L229">
        <v>2</v>
      </c>
      <c r="M229">
        <v>30</v>
      </c>
      <c r="N229">
        <v>131</v>
      </c>
      <c r="O229">
        <v>26</v>
      </c>
      <c r="P229">
        <v>19</v>
      </c>
      <c r="Q229">
        <v>13</v>
      </c>
      <c r="R229">
        <v>3</v>
      </c>
      <c r="S229">
        <v>13</v>
      </c>
      <c r="T229">
        <v>0</v>
      </c>
      <c r="U229">
        <v>0</v>
      </c>
      <c r="V229">
        <v>1</v>
      </c>
      <c r="W229">
        <v>0</v>
      </c>
      <c r="X229">
        <v>39</v>
      </c>
      <c r="Y229">
        <v>13761</v>
      </c>
    </row>
    <row r="230" spans="1:25" x14ac:dyDescent="0.3">
      <c r="A230" t="s">
        <v>11330</v>
      </c>
      <c r="B230" t="s">
        <v>1481</v>
      </c>
      <c r="C230">
        <v>0</v>
      </c>
      <c r="D230">
        <v>1</v>
      </c>
      <c r="E230">
        <v>3.92</v>
      </c>
      <c r="F230">
        <v>21</v>
      </c>
      <c r="G230">
        <v>0</v>
      </c>
      <c r="H230">
        <v>0</v>
      </c>
      <c r="I230">
        <v>0</v>
      </c>
      <c r="J230">
        <v>0</v>
      </c>
      <c r="K230">
        <v>2</v>
      </c>
      <c r="L230">
        <v>1</v>
      </c>
      <c r="M230">
        <v>20.2</v>
      </c>
      <c r="N230">
        <v>89</v>
      </c>
      <c r="O230">
        <v>17</v>
      </c>
      <c r="P230">
        <v>9</v>
      </c>
      <c r="Q230">
        <v>9</v>
      </c>
      <c r="R230">
        <v>2</v>
      </c>
      <c r="S230">
        <v>12</v>
      </c>
      <c r="T230">
        <v>0</v>
      </c>
      <c r="U230">
        <v>1</v>
      </c>
      <c r="V230">
        <v>1</v>
      </c>
      <c r="W230">
        <v>0</v>
      </c>
      <c r="X230">
        <v>31</v>
      </c>
      <c r="Y230">
        <v>10291</v>
      </c>
    </row>
    <row r="231" spans="1:25" x14ac:dyDescent="0.3">
      <c r="A231" t="s">
        <v>13511</v>
      </c>
      <c r="B231" t="s">
        <v>1376</v>
      </c>
      <c r="C231">
        <v>3</v>
      </c>
      <c r="D231">
        <v>3</v>
      </c>
      <c r="E231">
        <v>3.93</v>
      </c>
      <c r="F231">
        <v>11</v>
      </c>
      <c r="G231">
        <v>11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55</v>
      </c>
      <c r="N231">
        <v>227</v>
      </c>
      <c r="O231">
        <v>44</v>
      </c>
      <c r="P231">
        <v>29</v>
      </c>
      <c r="Q231">
        <v>24</v>
      </c>
      <c r="R231">
        <v>5</v>
      </c>
      <c r="S231">
        <v>20</v>
      </c>
      <c r="T231">
        <v>0</v>
      </c>
      <c r="U231">
        <v>5</v>
      </c>
      <c r="V231">
        <v>0</v>
      </c>
      <c r="W231">
        <v>0</v>
      </c>
      <c r="X231">
        <v>56</v>
      </c>
      <c r="Y231">
        <v>14120</v>
      </c>
    </row>
    <row r="232" spans="1:25" x14ac:dyDescent="0.3">
      <c r="A232" t="s">
        <v>11738</v>
      </c>
      <c r="B232" t="s">
        <v>1460</v>
      </c>
      <c r="C232">
        <v>0</v>
      </c>
      <c r="D232">
        <v>1</v>
      </c>
      <c r="E232">
        <v>3.95</v>
      </c>
      <c r="F232">
        <v>3</v>
      </c>
      <c r="G232">
        <v>3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13.2</v>
      </c>
      <c r="N232">
        <v>57</v>
      </c>
      <c r="O232">
        <v>11</v>
      </c>
      <c r="P232">
        <v>7</v>
      </c>
      <c r="Q232">
        <v>6</v>
      </c>
      <c r="R232">
        <v>0</v>
      </c>
      <c r="S232">
        <v>7</v>
      </c>
      <c r="T232">
        <v>0</v>
      </c>
      <c r="U232">
        <v>1</v>
      </c>
      <c r="V232">
        <v>1</v>
      </c>
      <c r="W232">
        <v>0</v>
      </c>
      <c r="X232">
        <v>8</v>
      </c>
      <c r="Y232">
        <v>18383</v>
      </c>
    </row>
    <row r="233" spans="1:25" x14ac:dyDescent="0.3">
      <c r="A233" t="s">
        <v>14709</v>
      </c>
      <c r="B233" t="s">
        <v>1389</v>
      </c>
      <c r="C233">
        <v>1</v>
      </c>
      <c r="D233">
        <v>0</v>
      </c>
      <c r="E233">
        <v>3.96</v>
      </c>
      <c r="F233">
        <v>25</v>
      </c>
      <c r="G233">
        <v>1</v>
      </c>
      <c r="H233">
        <v>0</v>
      </c>
      <c r="I233">
        <v>0</v>
      </c>
      <c r="J233">
        <v>0</v>
      </c>
      <c r="K233">
        <v>10</v>
      </c>
      <c r="L233">
        <v>2</v>
      </c>
      <c r="M233">
        <v>25</v>
      </c>
      <c r="N233">
        <v>110</v>
      </c>
      <c r="O233">
        <v>24</v>
      </c>
      <c r="P233">
        <v>12</v>
      </c>
      <c r="Q233">
        <v>11</v>
      </c>
      <c r="R233">
        <v>2</v>
      </c>
      <c r="S233">
        <v>11</v>
      </c>
      <c r="T233">
        <v>1</v>
      </c>
      <c r="U233">
        <v>0</v>
      </c>
      <c r="V233">
        <v>1</v>
      </c>
      <c r="W233">
        <v>2</v>
      </c>
      <c r="X233">
        <v>30</v>
      </c>
      <c r="Y233">
        <v>5615</v>
      </c>
    </row>
    <row r="234" spans="1:25" x14ac:dyDescent="0.3">
      <c r="A234" t="s">
        <v>9477</v>
      </c>
      <c r="B234" t="s">
        <v>1509</v>
      </c>
      <c r="C234">
        <v>1</v>
      </c>
      <c r="D234">
        <v>0</v>
      </c>
      <c r="E234">
        <v>3.96</v>
      </c>
      <c r="F234">
        <v>17</v>
      </c>
      <c r="G234">
        <v>0</v>
      </c>
      <c r="H234">
        <v>0</v>
      </c>
      <c r="I234">
        <v>0</v>
      </c>
      <c r="J234">
        <v>0</v>
      </c>
      <c r="K234">
        <v>1</v>
      </c>
      <c r="L234">
        <v>0</v>
      </c>
      <c r="M234">
        <v>25</v>
      </c>
      <c r="N234">
        <v>102</v>
      </c>
      <c r="O234">
        <v>17</v>
      </c>
      <c r="P234">
        <v>12</v>
      </c>
      <c r="Q234">
        <v>11</v>
      </c>
      <c r="R234">
        <v>4</v>
      </c>
      <c r="S234">
        <v>12</v>
      </c>
      <c r="T234">
        <v>0</v>
      </c>
      <c r="U234">
        <v>0</v>
      </c>
      <c r="V234">
        <v>0</v>
      </c>
      <c r="W234">
        <v>0</v>
      </c>
      <c r="X234">
        <v>34</v>
      </c>
      <c r="Y234">
        <v>10855</v>
      </c>
    </row>
    <row r="235" spans="1:25" x14ac:dyDescent="0.3">
      <c r="A235" t="s">
        <v>15517</v>
      </c>
      <c r="B235" t="s">
        <v>1405</v>
      </c>
      <c r="C235">
        <v>2</v>
      </c>
      <c r="D235">
        <v>3</v>
      </c>
      <c r="E235">
        <v>3.96</v>
      </c>
      <c r="F235">
        <v>14</v>
      </c>
      <c r="G235">
        <v>2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36.1</v>
      </c>
      <c r="N235">
        <v>152</v>
      </c>
      <c r="O235">
        <v>39</v>
      </c>
      <c r="P235">
        <v>16</v>
      </c>
      <c r="Q235">
        <v>16</v>
      </c>
      <c r="R235">
        <v>8</v>
      </c>
      <c r="S235">
        <v>9</v>
      </c>
      <c r="T235">
        <v>0</v>
      </c>
      <c r="U235">
        <v>4</v>
      </c>
      <c r="V235">
        <v>0</v>
      </c>
      <c r="W235">
        <v>0</v>
      </c>
      <c r="X235">
        <v>34</v>
      </c>
      <c r="Y235">
        <v>17735</v>
      </c>
    </row>
    <row r="236" spans="1:25" x14ac:dyDescent="0.3">
      <c r="A236" t="s">
        <v>11254</v>
      </c>
      <c r="B236" t="s">
        <v>1398</v>
      </c>
      <c r="C236">
        <v>4</v>
      </c>
      <c r="D236">
        <v>2</v>
      </c>
      <c r="E236">
        <v>3.97</v>
      </c>
      <c r="F236">
        <v>11</v>
      </c>
      <c r="G236">
        <v>10</v>
      </c>
      <c r="H236">
        <v>1</v>
      </c>
      <c r="I236">
        <v>1</v>
      </c>
      <c r="J236">
        <v>0</v>
      </c>
      <c r="K236">
        <v>0</v>
      </c>
      <c r="L236">
        <v>0</v>
      </c>
      <c r="M236">
        <v>59</v>
      </c>
      <c r="N236">
        <v>245</v>
      </c>
      <c r="O236">
        <v>60</v>
      </c>
      <c r="P236">
        <v>28</v>
      </c>
      <c r="Q236">
        <v>26</v>
      </c>
      <c r="R236">
        <v>8</v>
      </c>
      <c r="S236">
        <v>15</v>
      </c>
      <c r="T236">
        <v>0</v>
      </c>
      <c r="U236">
        <v>1</v>
      </c>
      <c r="V236">
        <v>1</v>
      </c>
      <c r="W236">
        <v>0</v>
      </c>
      <c r="X236">
        <v>70</v>
      </c>
      <c r="Y236">
        <v>13774</v>
      </c>
    </row>
    <row r="237" spans="1:25" x14ac:dyDescent="0.3">
      <c r="A237" t="s">
        <v>14042</v>
      </c>
      <c r="B237" t="s">
        <v>1405</v>
      </c>
      <c r="C237">
        <v>4</v>
      </c>
      <c r="D237">
        <v>4</v>
      </c>
      <c r="E237">
        <v>3.97</v>
      </c>
      <c r="F237">
        <v>11</v>
      </c>
      <c r="G237">
        <v>11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56.2</v>
      </c>
      <c r="N237">
        <v>242</v>
      </c>
      <c r="O237">
        <v>47</v>
      </c>
      <c r="P237">
        <v>25</v>
      </c>
      <c r="Q237">
        <v>25</v>
      </c>
      <c r="R237">
        <v>2</v>
      </c>
      <c r="S237">
        <v>29</v>
      </c>
      <c r="T237">
        <v>1</v>
      </c>
      <c r="U237">
        <v>2</v>
      </c>
      <c r="V237">
        <v>0</v>
      </c>
      <c r="W237">
        <v>0</v>
      </c>
      <c r="X237">
        <v>51</v>
      </c>
      <c r="Y237">
        <v>16207</v>
      </c>
    </row>
    <row r="238" spans="1:25" x14ac:dyDescent="0.3">
      <c r="A238" t="s">
        <v>15056</v>
      </c>
      <c r="B238" t="s">
        <v>1464</v>
      </c>
      <c r="C238">
        <v>2</v>
      </c>
      <c r="D238">
        <v>0</v>
      </c>
      <c r="E238">
        <v>3.97</v>
      </c>
      <c r="F238">
        <v>7</v>
      </c>
      <c r="G238">
        <v>7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34</v>
      </c>
      <c r="N238">
        <v>142</v>
      </c>
      <c r="O238">
        <v>25</v>
      </c>
      <c r="P238">
        <v>17</v>
      </c>
      <c r="Q238">
        <v>15</v>
      </c>
      <c r="R238">
        <v>4</v>
      </c>
      <c r="S238">
        <v>13</v>
      </c>
      <c r="T238">
        <v>0</v>
      </c>
      <c r="U238">
        <v>2</v>
      </c>
      <c r="V238">
        <v>5</v>
      </c>
      <c r="W238">
        <v>0</v>
      </c>
      <c r="X238">
        <v>35</v>
      </c>
      <c r="Y238">
        <v>19409</v>
      </c>
    </row>
    <row r="239" spans="1:25" x14ac:dyDescent="0.3">
      <c r="A239" t="s">
        <v>17231</v>
      </c>
      <c r="B239" t="s">
        <v>1398</v>
      </c>
      <c r="C239">
        <v>1</v>
      </c>
      <c r="D239">
        <v>0</v>
      </c>
      <c r="E239">
        <v>3.97</v>
      </c>
      <c r="F239">
        <v>9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11.1</v>
      </c>
      <c r="N239">
        <v>44</v>
      </c>
      <c r="O239">
        <v>5</v>
      </c>
      <c r="P239">
        <v>5</v>
      </c>
      <c r="Q239">
        <v>5</v>
      </c>
      <c r="R239">
        <v>3</v>
      </c>
      <c r="S239">
        <v>5</v>
      </c>
      <c r="T239">
        <v>1</v>
      </c>
      <c r="U239">
        <v>0</v>
      </c>
      <c r="V239">
        <v>0</v>
      </c>
      <c r="W239">
        <v>0</v>
      </c>
      <c r="X239">
        <v>17</v>
      </c>
      <c r="Y239">
        <v>21205</v>
      </c>
    </row>
    <row r="240" spans="1:25" x14ac:dyDescent="0.3">
      <c r="A240" t="s">
        <v>14729</v>
      </c>
      <c r="B240" t="s">
        <v>1402</v>
      </c>
      <c r="C240">
        <v>0</v>
      </c>
      <c r="D240">
        <v>1</v>
      </c>
      <c r="E240">
        <v>3.97</v>
      </c>
      <c r="F240">
        <v>14</v>
      </c>
      <c r="G240">
        <v>0</v>
      </c>
      <c r="H240">
        <v>0</v>
      </c>
      <c r="I240">
        <v>0</v>
      </c>
      <c r="J240">
        <v>0</v>
      </c>
      <c r="K240">
        <v>3</v>
      </c>
      <c r="L240">
        <v>0</v>
      </c>
      <c r="M240">
        <v>11.1</v>
      </c>
      <c r="N240">
        <v>49</v>
      </c>
      <c r="O240">
        <v>13</v>
      </c>
      <c r="P240">
        <v>5</v>
      </c>
      <c r="Q240">
        <v>5</v>
      </c>
      <c r="R240">
        <v>1</v>
      </c>
      <c r="S240">
        <v>2</v>
      </c>
      <c r="T240">
        <v>0</v>
      </c>
      <c r="U240">
        <v>0</v>
      </c>
      <c r="V240">
        <v>0</v>
      </c>
      <c r="W240">
        <v>0</v>
      </c>
      <c r="X240">
        <v>5</v>
      </c>
      <c r="Y240">
        <v>15288</v>
      </c>
    </row>
    <row r="241" spans="1:25" x14ac:dyDescent="0.3">
      <c r="A241" t="s">
        <v>14238</v>
      </c>
      <c r="B241" t="s">
        <v>1437</v>
      </c>
      <c r="C241">
        <v>3</v>
      </c>
      <c r="D241">
        <v>1</v>
      </c>
      <c r="E241">
        <v>3.99</v>
      </c>
      <c r="F241">
        <v>15</v>
      </c>
      <c r="G241">
        <v>1</v>
      </c>
      <c r="H241">
        <v>0</v>
      </c>
      <c r="I241">
        <v>0</v>
      </c>
      <c r="J241">
        <v>0</v>
      </c>
      <c r="K241">
        <v>3</v>
      </c>
      <c r="L241">
        <v>1</v>
      </c>
      <c r="M241">
        <v>29.1</v>
      </c>
      <c r="N241">
        <v>125</v>
      </c>
      <c r="O241">
        <v>22</v>
      </c>
      <c r="P241">
        <v>14</v>
      </c>
      <c r="Q241">
        <v>13</v>
      </c>
      <c r="R241">
        <v>2</v>
      </c>
      <c r="S241">
        <v>12</v>
      </c>
      <c r="T241">
        <v>0</v>
      </c>
      <c r="U241">
        <v>3</v>
      </c>
      <c r="V241">
        <v>2</v>
      </c>
      <c r="W241">
        <v>1</v>
      </c>
      <c r="X241">
        <v>47</v>
      </c>
      <c r="Y241">
        <v>18679</v>
      </c>
    </row>
    <row r="242" spans="1:25" x14ac:dyDescent="0.3">
      <c r="A242" t="s">
        <v>15721</v>
      </c>
      <c r="B242" t="s">
        <v>1470</v>
      </c>
      <c r="C242">
        <v>2</v>
      </c>
      <c r="D242">
        <v>3</v>
      </c>
      <c r="E242">
        <v>3.99</v>
      </c>
      <c r="F242">
        <v>11</v>
      </c>
      <c r="G242">
        <v>11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56.1</v>
      </c>
      <c r="N242">
        <v>238</v>
      </c>
      <c r="O242">
        <v>54</v>
      </c>
      <c r="P242">
        <v>29</v>
      </c>
      <c r="Q242">
        <v>25</v>
      </c>
      <c r="R242">
        <v>8</v>
      </c>
      <c r="S242">
        <v>23</v>
      </c>
      <c r="T242">
        <v>0</v>
      </c>
      <c r="U242">
        <v>1</v>
      </c>
      <c r="V242">
        <v>5</v>
      </c>
      <c r="W242">
        <v>0</v>
      </c>
      <c r="X242">
        <v>56</v>
      </c>
      <c r="Y242">
        <v>19867</v>
      </c>
    </row>
    <row r="243" spans="1:25" x14ac:dyDescent="0.3">
      <c r="A243" t="s">
        <v>9289</v>
      </c>
      <c r="B243" t="s">
        <v>1565</v>
      </c>
      <c r="C243">
        <v>5</v>
      </c>
      <c r="D243">
        <v>4</v>
      </c>
      <c r="E243">
        <v>4</v>
      </c>
      <c r="F243">
        <v>12</v>
      </c>
      <c r="G243">
        <v>12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63</v>
      </c>
      <c r="N243">
        <v>271</v>
      </c>
      <c r="O243">
        <v>57</v>
      </c>
      <c r="P243">
        <v>28</v>
      </c>
      <c r="Q243">
        <v>28</v>
      </c>
      <c r="R243">
        <v>8</v>
      </c>
      <c r="S243">
        <v>26</v>
      </c>
      <c r="T243">
        <v>0</v>
      </c>
      <c r="U243">
        <v>3</v>
      </c>
      <c r="V243">
        <v>5</v>
      </c>
      <c r="W243">
        <v>0</v>
      </c>
      <c r="X243">
        <v>68</v>
      </c>
      <c r="Y243">
        <v>14168</v>
      </c>
    </row>
    <row r="244" spans="1:25" x14ac:dyDescent="0.3">
      <c r="A244" t="s">
        <v>15046</v>
      </c>
      <c r="B244" t="s">
        <v>1464</v>
      </c>
      <c r="C244">
        <v>5</v>
      </c>
      <c r="D244">
        <v>4</v>
      </c>
      <c r="E244">
        <v>4.01</v>
      </c>
      <c r="F244">
        <v>12</v>
      </c>
      <c r="G244">
        <v>12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58.1</v>
      </c>
      <c r="N244">
        <v>255</v>
      </c>
      <c r="O244">
        <v>50</v>
      </c>
      <c r="P244">
        <v>30</v>
      </c>
      <c r="Q244">
        <v>26</v>
      </c>
      <c r="R244">
        <v>12</v>
      </c>
      <c r="S244">
        <v>34</v>
      </c>
      <c r="T244">
        <v>1</v>
      </c>
      <c r="U244">
        <v>5</v>
      </c>
      <c r="V244">
        <v>1</v>
      </c>
      <c r="W244">
        <v>0</v>
      </c>
      <c r="X244">
        <v>44</v>
      </c>
      <c r="Y244">
        <v>18525</v>
      </c>
    </row>
    <row r="245" spans="1:25" x14ac:dyDescent="0.3">
      <c r="A245" t="s">
        <v>884</v>
      </c>
      <c r="B245" t="s">
        <v>1398</v>
      </c>
      <c r="C245">
        <v>0</v>
      </c>
      <c r="D245">
        <v>1</v>
      </c>
      <c r="E245">
        <v>4.01</v>
      </c>
      <c r="F245">
        <v>24</v>
      </c>
      <c r="G245">
        <v>0</v>
      </c>
      <c r="H245">
        <v>0</v>
      </c>
      <c r="I245">
        <v>0</v>
      </c>
      <c r="J245">
        <v>1</v>
      </c>
      <c r="K245">
        <v>8</v>
      </c>
      <c r="L245">
        <v>2</v>
      </c>
      <c r="M245">
        <v>24.2</v>
      </c>
      <c r="N245">
        <v>102</v>
      </c>
      <c r="O245">
        <v>22</v>
      </c>
      <c r="P245">
        <v>11</v>
      </c>
      <c r="Q245">
        <v>11</v>
      </c>
      <c r="R245">
        <v>2</v>
      </c>
      <c r="S245">
        <v>6</v>
      </c>
      <c r="T245">
        <v>0</v>
      </c>
      <c r="U245">
        <v>3</v>
      </c>
      <c r="V245">
        <v>0</v>
      </c>
      <c r="W245">
        <v>0</v>
      </c>
      <c r="X245">
        <v>25</v>
      </c>
      <c r="Y245">
        <v>1157</v>
      </c>
    </row>
    <row r="246" spans="1:25" x14ac:dyDescent="0.3">
      <c r="A246" t="s">
        <v>8445</v>
      </c>
      <c r="B246" t="s">
        <v>22144</v>
      </c>
      <c r="C246">
        <v>2</v>
      </c>
      <c r="D246">
        <v>2</v>
      </c>
      <c r="E246">
        <v>4.01</v>
      </c>
      <c r="F246">
        <v>26</v>
      </c>
      <c r="G246">
        <v>0</v>
      </c>
      <c r="H246">
        <v>0</v>
      </c>
      <c r="I246">
        <v>0</v>
      </c>
      <c r="J246">
        <v>1</v>
      </c>
      <c r="K246">
        <v>5</v>
      </c>
      <c r="L246">
        <v>2</v>
      </c>
      <c r="M246">
        <v>24.2</v>
      </c>
      <c r="N246">
        <v>115</v>
      </c>
      <c r="O246">
        <v>28</v>
      </c>
      <c r="P246">
        <v>12</v>
      </c>
      <c r="Q246">
        <v>11</v>
      </c>
      <c r="R246">
        <v>4</v>
      </c>
      <c r="S246">
        <v>13</v>
      </c>
      <c r="T246">
        <v>0</v>
      </c>
      <c r="U246">
        <v>1</v>
      </c>
      <c r="V246">
        <v>0</v>
      </c>
      <c r="W246">
        <v>0</v>
      </c>
      <c r="X246">
        <v>38</v>
      </c>
      <c r="Y246">
        <v>15684</v>
      </c>
    </row>
    <row r="247" spans="1:25" x14ac:dyDescent="0.3">
      <c r="A247" t="s">
        <v>14751</v>
      </c>
      <c r="B247" t="s">
        <v>1460</v>
      </c>
      <c r="C247">
        <v>1</v>
      </c>
      <c r="D247">
        <v>0</v>
      </c>
      <c r="E247">
        <v>4.0199999999999996</v>
      </c>
      <c r="F247">
        <v>6</v>
      </c>
      <c r="G247">
        <v>2</v>
      </c>
      <c r="H247">
        <v>0</v>
      </c>
      <c r="I247">
        <v>0</v>
      </c>
      <c r="J247">
        <v>1</v>
      </c>
      <c r="K247">
        <v>0</v>
      </c>
      <c r="L247">
        <v>0</v>
      </c>
      <c r="M247">
        <v>15.2</v>
      </c>
      <c r="N247">
        <v>73</v>
      </c>
      <c r="O247">
        <v>18</v>
      </c>
      <c r="P247">
        <v>7</v>
      </c>
      <c r="Q247">
        <v>7</v>
      </c>
      <c r="R247">
        <v>2</v>
      </c>
      <c r="S247">
        <v>9</v>
      </c>
      <c r="T247">
        <v>0</v>
      </c>
      <c r="U247">
        <v>1</v>
      </c>
      <c r="V247">
        <v>0</v>
      </c>
      <c r="W247">
        <v>0</v>
      </c>
      <c r="X247">
        <v>15</v>
      </c>
      <c r="Y247">
        <v>19990</v>
      </c>
    </row>
    <row r="248" spans="1:25" x14ac:dyDescent="0.3">
      <c r="A248" t="s">
        <v>1156</v>
      </c>
      <c r="B248" t="s">
        <v>20628</v>
      </c>
      <c r="C248">
        <v>0</v>
      </c>
      <c r="D248">
        <v>0</v>
      </c>
      <c r="E248">
        <v>4.0199999999999996</v>
      </c>
      <c r="F248">
        <v>14</v>
      </c>
      <c r="G248">
        <v>0</v>
      </c>
      <c r="H248">
        <v>0</v>
      </c>
      <c r="I248">
        <v>0</v>
      </c>
      <c r="J248">
        <v>0</v>
      </c>
      <c r="K248">
        <v>5</v>
      </c>
      <c r="L248">
        <v>0</v>
      </c>
      <c r="M248">
        <v>15.2</v>
      </c>
      <c r="N248">
        <v>70</v>
      </c>
      <c r="O248">
        <v>19</v>
      </c>
      <c r="P248">
        <v>7</v>
      </c>
      <c r="Q248">
        <v>7</v>
      </c>
      <c r="R248">
        <v>2</v>
      </c>
      <c r="S248">
        <v>7</v>
      </c>
      <c r="T248">
        <v>0</v>
      </c>
      <c r="U248">
        <v>0</v>
      </c>
      <c r="V248">
        <v>0</v>
      </c>
      <c r="W248">
        <v>0</v>
      </c>
      <c r="X248">
        <v>13</v>
      </c>
      <c r="Y248">
        <v>7407</v>
      </c>
    </row>
    <row r="249" spans="1:25" x14ac:dyDescent="0.3">
      <c r="A249" t="s">
        <v>17248</v>
      </c>
      <c r="B249" t="s">
        <v>1392</v>
      </c>
      <c r="C249">
        <v>1</v>
      </c>
      <c r="D249">
        <v>1</v>
      </c>
      <c r="E249">
        <v>4.0199999999999996</v>
      </c>
      <c r="F249">
        <v>17</v>
      </c>
      <c r="G249">
        <v>0</v>
      </c>
      <c r="H249">
        <v>0</v>
      </c>
      <c r="I249">
        <v>0</v>
      </c>
      <c r="J249">
        <v>0</v>
      </c>
      <c r="K249">
        <v>4</v>
      </c>
      <c r="L249">
        <v>1</v>
      </c>
      <c r="M249">
        <v>15.2</v>
      </c>
      <c r="N249">
        <v>62</v>
      </c>
      <c r="O249">
        <v>13</v>
      </c>
      <c r="P249">
        <v>8</v>
      </c>
      <c r="Q249">
        <v>7</v>
      </c>
      <c r="R249">
        <v>1</v>
      </c>
      <c r="S249">
        <v>5</v>
      </c>
      <c r="T249">
        <v>0</v>
      </c>
      <c r="U249">
        <v>1</v>
      </c>
      <c r="V249">
        <v>1</v>
      </c>
      <c r="W249">
        <v>0</v>
      </c>
      <c r="X249">
        <v>6</v>
      </c>
      <c r="Y249">
        <v>24591</v>
      </c>
    </row>
    <row r="250" spans="1:25" x14ac:dyDescent="0.3">
      <c r="A250" t="s">
        <v>709</v>
      </c>
      <c r="B250" t="s">
        <v>1376</v>
      </c>
      <c r="C250">
        <v>3</v>
      </c>
      <c r="D250">
        <v>3</v>
      </c>
      <c r="E250">
        <v>4.03</v>
      </c>
      <c r="F250">
        <v>12</v>
      </c>
      <c r="G250">
        <v>12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67</v>
      </c>
      <c r="N250">
        <v>273</v>
      </c>
      <c r="O250">
        <v>67</v>
      </c>
      <c r="P250">
        <v>30</v>
      </c>
      <c r="Q250">
        <v>30</v>
      </c>
      <c r="R250">
        <v>6</v>
      </c>
      <c r="S250">
        <v>9</v>
      </c>
      <c r="T250">
        <v>0</v>
      </c>
      <c r="U250">
        <v>1</v>
      </c>
      <c r="V250">
        <v>3</v>
      </c>
      <c r="W250">
        <v>0</v>
      </c>
      <c r="X250">
        <v>67</v>
      </c>
      <c r="Y250">
        <v>1943</v>
      </c>
    </row>
    <row r="251" spans="1:25" x14ac:dyDescent="0.3">
      <c r="A251" t="s">
        <v>17281</v>
      </c>
      <c r="B251" t="s">
        <v>20607</v>
      </c>
      <c r="C251">
        <v>5</v>
      </c>
      <c r="D251">
        <v>1</v>
      </c>
      <c r="E251">
        <v>4.03</v>
      </c>
      <c r="F251">
        <v>24</v>
      </c>
      <c r="G251">
        <v>1</v>
      </c>
      <c r="H251">
        <v>0</v>
      </c>
      <c r="I251">
        <v>0</v>
      </c>
      <c r="J251">
        <v>0</v>
      </c>
      <c r="K251">
        <v>2</v>
      </c>
      <c r="L251">
        <v>1</v>
      </c>
      <c r="M251">
        <v>22.1</v>
      </c>
      <c r="N251">
        <v>88</v>
      </c>
      <c r="O251">
        <v>17</v>
      </c>
      <c r="P251">
        <v>10</v>
      </c>
      <c r="Q251">
        <v>10</v>
      </c>
      <c r="R251">
        <v>3</v>
      </c>
      <c r="S251">
        <v>5</v>
      </c>
      <c r="T251">
        <v>0</v>
      </c>
      <c r="U251">
        <v>1</v>
      </c>
      <c r="V251">
        <v>1</v>
      </c>
      <c r="W251">
        <v>0</v>
      </c>
      <c r="X251">
        <v>19</v>
      </c>
      <c r="Y251">
        <v>19231</v>
      </c>
    </row>
    <row r="252" spans="1:25" x14ac:dyDescent="0.3">
      <c r="A252" t="s">
        <v>871</v>
      </c>
      <c r="B252" t="s">
        <v>20565</v>
      </c>
      <c r="C252">
        <v>2</v>
      </c>
      <c r="D252">
        <v>2</v>
      </c>
      <c r="E252">
        <v>4.03</v>
      </c>
      <c r="F252">
        <v>14</v>
      </c>
      <c r="G252">
        <v>10</v>
      </c>
      <c r="H252">
        <v>0</v>
      </c>
      <c r="I252">
        <v>0</v>
      </c>
      <c r="J252">
        <v>0</v>
      </c>
      <c r="K252">
        <v>1</v>
      </c>
      <c r="L252">
        <v>0</v>
      </c>
      <c r="M252">
        <v>51.1</v>
      </c>
      <c r="N252">
        <v>213</v>
      </c>
      <c r="O252">
        <v>47</v>
      </c>
      <c r="P252">
        <v>23</v>
      </c>
      <c r="Q252">
        <v>23</v>
      </c>
      <c r="R252">
        <v>7</v>
      </c>
      <c r="S252">
        <v>17</v>
      </c>
      <c r="T252">
        <v>0</v>
      </c>
      <c r="U252">
        <v>2</v>
      </c>
      <c r="V252">
        <v>3</v>
      </c>
      <c r="W252">
        <v>0</v>
      </c>
      <c r="X252">
        <v>46</v>
      </c>
      <c r="Y252">
        <v>9784</v>
      </c>
    </row>
    <row r="253" spans="1:25" x14ac:dyDescent="0.3">
      <c r="A253" t="s">
        <v>673</v>
      </c>
      <c r="B253" t="s">
        <v>1565</v>
      </c>
      <c r="C253">
        <v>1</v>
      </c>
      <c r="D253">
        <v>2</v>
      </c>
      <c r="E253">
        <v>4.05</v>
      </c>
      <c r="F253">
        <v>24</v>
      </c>
      <c r="G253">
        <v>0</v>
      </c>
      <c r="H253">
        <v>0</v>
      </c>
      <c r="I253">
        <v>0</v>
      </c>
      <c r="J253">
        <v>5</v>
      </c>
      <c r="K253">
        <v>10</v>
      </c>
      <c r="L253">
        <v>1</v>
      </c>
      <c r="M253">
        <v>20</v>
      </c>
      <c r="N253">
        <v>87</v>
      </c>
      <c r="O253">
        <v>16</v>
      </c>
      <c r="P253">
        <v>9</v>
      </c>
      <c r="Q253">
        <v>9</v>
      </c>
      <c r="R253">
        <v>3</v>
      </c>
      <c r="S253">
        <v>7</v>
      </c>
      <c r="T253">
        <v>0</v>
      </c>
      <c r="U253">
        <v>3</v>
      </c>
      <c r="V253">
        <v>0</v>
      </c>
      <c r="W253">
        <v>0</v>
      </c>
      <c r="X253">
        <v>23</v>
      </c>
      <c r="Y253">
        <v>9817</v>
      </c>
    </row>
    <row r="254" spans="1:25" x14ac:dyDescent="0.3">
      <c r="A254" t="s">
        <v>17192</v>
      </c>
      <c r="B254" t="s">
        <v>1565</v>
      </c>
      <c r="C254">
        <v>6</v>
      </c>
      <c r="D254">
        <v>4</v>
      </c>
      <c r="E254">
        <v>4.05</v>
      </c>
      <c r="F254">
        <v>10</v>
      </c>
      <c r="G254">
        <v>10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46.2</v>
      </c>
      <c r="N254">
        <v>200</v>
      </c>
      <c r="O254">
        <v>50</v>
      </c>
      <c r="P254">
        <v>21</v>
      </c>
      <c r="Q254">
        <v>21</v>
      </c>
      <c r="R254">
        <v>3</v>
      </c>
      <c r="S254">
        <v>13</v>
      </c>
      <c r="T254">
        <v>0</v>
      </c>
      <c r="U254">
        <v>4</v>
      </c>
      <c r="V254">
        <v>0</v>
      </c>
      <c r="W254">
        <v>0</v>
      </c>
      <c r="X254">
        <v>27</v>
      </c>
      <c r="Y254">
        <v>23798</v>
      </c>
    </row>
    <row r="255" spans="1:25" x14ac:dyDescent="0.3">
      <c r="A255" t="s">
        <v>11256</v>
      </c>
      <c r="B255" t="s">
        <v>1565</v>
      </c>
      <c r="C255">
        <v>2</v>
      </c>
      <c r="D255">
        <v>4</v>
      </c>
      <c r="E255">
        <v>4.05</v>
      </c>
      <c r="F255">
        <v>21</v>
      </c>
      <c r="G255">
        <v>0</v>
      </c>
      <c r="H255">
        <v>0</v>
      </c>
      <c r="I255">
        <v>0</v>
      </c>
      <c r="J255">
        <v>9</v>
      </c>
      <c r="K255">
        <v>2</v>
      </c>
      <c r="L255">
        <v>2</v>
      </c>
      <c r="M255">
        <v>20</v>
      </c>
      <c r="N255">
        <v>91</v>
      </c>
      <c r="O255">
        <v>26</v>
      </c>
      <c r="P255">
        <v>14</v>
      </c>
      <c r="Q255">
        <v>9</v>
      </c>
      <c r="R255">
        <v>2</v>
      </c>
      <c r="S255">
        <v>4</v>
      </c>
      <c r="T255">
        <v>0</v>
      </c>
      <c r="U255">
        <v>1</v>
      </c>
      <c r="V255">
        <v>1</v>
      </c>
      <c r="W255">
        <v>0</v>
      </c>
      <c r="X255">
        <v>24</v>
      </c>
      <c r="Y255">
        <v>13449</v>
      </c>
    </row>
    <row r="256" spans="1:25" x14ac:dyDescent="0.3">
      <c r="A256" t="s">
        <v>14250</v>
      </c>
      <c r="B256" t="s">
        <v>1470</v>
      </c>
      <c r="C256">
        <v>3</v>
      </c>
      <c r="D256">
        <v>0</v>
      </c>
      <c r="E256">
        <v>4.05</v>
      </c>
      <c r="F256">
        <v>25</v>
      </c>
      <c r="G256">
        <v>0</v>
      </c>
      <c r="H256">
        <v>0</v>
      </c>
      <c r="I256">
        <v>0</v>
      </c>
      <c r="J256">
        <v>2</v>
      </c>
      <c r="K256">
        <v>4</v>
      </c>
      <c r="L256">
        <v>3</v>
      </c>
      <c r="M256">
        <v>26.2</v>
      </c>
      <c r="N256">
        <v>115</v>
      </c>
      <c r="O256">
        <v>27</v>
      </c>
      <c r="P256">
        <v>12</v>
      </c>
      <c r="Q256">
        <v>12</v>
      </c>
      <c r="R256">
        <v>2</v>
      </c>
      <c r="S256">
        <v>8</v>
      </c>
      <c r="T256">
        <v>0</v>
      </c>
      <c r="U256">
        <v>1</v>
      </c>
      <c r="V256">
        <v>3</v>
      </c>
      <c r="W256">
        <v>0</v>
      </c>
      <c r="X256">
        <v>29</v>
      </c>
      <c r="Y256">
        <v>13403</v>
      </c>
    </row>
    <row r="257" spans="1:25" x14ac:dyDescent="0.3">
      <c r="A257" t="s">
        <v>17203</v>
      </c>
      <c r="B257" t="s">
        <v>1392</v>
      </c>
      <c r="C257">
        <v>0</v>
      </c>
      <c r="D257">
        <v>2</v>
      </c>
      <c r="E257">
        <v>4.05</v>
      </c>
      <c r="F257">
        <v>21</v>
      </c>
      <c r="G257">
        <v>0</v>
      </c>
      <c r="H257">
        <v>0</v>
      </c>
      <c r="I257">
        <v>0</v>
      </c>
      <c r="J257">
        <v>0</v>
      </c>
      <c r="K257">
        <v>8</v>
      </c>
      <c r="L257">
        <v>1</v>
      </c>
      <c r="M257">
        <v>20</v>
      </c>
      <c r="N257">
        <v>83</v>
      </c>
      <c r="O257">
        <v>20</v>
      </c>
      <c r="P257">
        <v>9</v>
      </c>
      <c r="Q257">
        <v>9</v>
      </c>
      <c r="R257">
        <v>2</v>
      </c>
      <c r="S257">
        <v>6</v>
      </c>
      <c r="T257">
        <v>1</v>
      </c>
      <c r="U257">
        <v>1</v>
      </c>
      <c r="V257">
        <v>2</v>
      </c>
      <c r="W257">
        <v>0</v>
      </c>
      <c r="X257">
        <v>25</v>
      </c>
      <c r="Y257">
        <v>18152</v>
      </c>
    </row>
    <row r="258" spans="1:25" x14ac:dyDescent="0.3">
      <c r="A258" t="s">
        <v>17191</v>
      </c>
      <c r="B258" t="s">
        <v>20567</v>
      </c>
      <c r="C258">
        <v>4</v>
      </c>
      <c r="D258">
        <v>5</v>
      </c>
      <c r="E258">
        <v>4.0599999999999996</v>
      </c>
      <c r="F258">
        <v>12</v>
      </c>
      <c r="G258">
        <v>12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64.099999999999994</v>
      </c>
      <c r="N258">
        <v>263</v>
      </c>
      <c r="O258">
        <v>52</v>
      </c>
      <c r="P258">
        <v>29</v>
      </c>
      <c r="Q258">
        <v>29</v>
      </c>
      <c r="R258">
        <v>8</v>
      </c>
      <c r="S258">
        <v>23</v>
      </c>
      <c r="T258">
        <v>0</v>
      </c>
      <c r="U258">
        <v>2</v>
      </c>
      <c r="V258">
        <v>5</v>
      </c>
      <c r="W258">
        <v>1</v>
      </c>
      <c r="X258">
        <v>61</v>
      </c>
      <c r="Y258">
        <v>25377</v>
      </c>
    </row>
    <row r="259" spans="1:25" x14ac:dyDescent="0.3">
      <c r="A259" t="s">
        <v>1080</v>
      </c>
      <c r="B259" t="s">
        <v>1430</v>
      </c>
      <c r="C259">
        <v>0</v>
      </c>
      <c r="D259">
        <v>1</v>
      </c>
      <c r="E259">
        <v>4.08</v>
      </c>
      <c r="F259">
        <v>17</v>
      </c>
      <c r="G259">
        <v>0</v>
      </c>
      <c r="H259">
        <v>0</v>
      </c>
      <c r="I259">
        <v>0</v>
      </c>
      <c r="J259">
        <v>8</v>
      </c>
      <c r="K259">
        <v>0</v>
      </c>
      <c r="L259">
        <v>0</v>
      </c>
      <c r="M259">
        <v>17.2</v>
      </c>
      <c r="N259">
        <v>72</v>
      </c>
      <c r="O259">
        <v>12</v>
      </c>
      <c r="P259">
        <v>11</v>
      </c>
      <c r="Q259">
        <v>8</v>
      </c>
      <c r="R259">
        <v>2</v>
      </c>
      <c r="S259">
        <v>6</v>
      </c>
      <c r="T259">
        <v>0</v>
      </c>
      <c r="U259">
        <v>1</v>
      </c>
      <c r="V259">
        <v>0</v>
      </c>
      <c r="W259">
        <v>0</v>
      </c>
      <c r="X259">
        <v>19</v>
      </c>
      <c r="Y259">
        <v>12760</v>
      </c>
    </row>
    <row r="260" spans="1:25" x14ac:dyDescent="0.3">
      <c r="A260" t="s">
        <v>9809</v>
      </c>
      <c r="B260" t="s">
        <v>20563</v>
      </c>
      <c r="C260">
        <v>5</v>
      </c>
      <c r="D260">
        <v>1</v>
      </c>
      <c r="E260">
        <v>4.08</v>
      </c>
      <c r="F260">
        <v>11</v>
      </c>
      <c r="G260">
        <v>11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57.1</v>
      </c>
      <c r="N260">
        <v>238</v>
      </c>
      <c r="O260">
        <v>43</v>
      </c>
      <c r="P260">
        <v>26</v>
      </c>
      <c r="Q260">
        <v>26</v>
      </c>
      <c r="R260">
        <v>11</v>
      </c>
      <c r="S260">
        <v>22</v>
      </c>
      <c r="T260">
        <v>0</v>
      </c>
      <c r="U260">
        <v>0</v>
      </c>
      <c r="V260">
        <v>7</v>
      </c>
      <c r="W260">
        <v>0</v>
      </c>
      <c r="X260">
        <v>91</v>
      </c>
      <c r="Y260">
        <v>14374</v>
      </c>
    </row>
    <row r="261" spans="1:25" x14ac:dyDescent="0.3">
      <c r="A261" t="s">
        <v>17257</v>
      </c>
      <c r="B261" t="s">
        <v>20567</v>
      </c>
      <c r="C261">
        <v>1</v>
      </c>
      <c r="D261">
        <v>2</v>
      </c>
      <c r="E261">
        <v>4.09</v>
      </c>
      <c r="F261">
        <v>23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22</v>
      </c>
      <c r="N261">
        <v>99</v>
      </c>
      <c r="O261">
        <v>15</v>
      </c>
      <c r="P261">
        <v>11</v>
      </c>
      <c r="Q261">
        <v>10</v>
      </c>
      <c r="R261">
        <v>4</v>
      </c>
      <c r="S261">
        <v>20</v>
      </c>
      <c r="T261">
        <v>1</v>
      </c>
      <c r="U261">
        <v>1</v>
      </c>
      <c r="V261">
        <v>1</v>
      </c>
      <c r="W261">
        <v>0</v>
      </c>
      <c r="X261">
        <v>30</v>
      </c>
      <c r="Y261">
        <v>20379</v>
      </c>
    </row>
    <row r="262" spans="1:25" x14ac:dyDescent="0.3">
      <c r="A262" t="s">
        <v>14727</v>
      </c>
      <c r="B262" t="s">
        <v>20567</v>
      </c>
      <c r="C262">
        <v>1</v>
      </c>
      <c r="D262">
        <v>0</v>
      </c>
      <c r="E262">
        <v>4.09</v>
      </c>
      <c r="F262">
        <v>20</v>
      </c>
      <c r="G262">
        <v>0</v>
      </c>
      <c r="H262">
        <v>0</v>
      </c>
      <c r="I262">
        <v>0</v>
      </c>
      <c r="J262">
        <v>1</v>
      </c>
      <c r="K262">
        <v>1</v>
      </c>
      <c r="L262">
        <v>0</v>
      </c>
      <c r="M262">
        <v>22</v>
      </c>
      <c r="N262">
        <v>94</v>
      </c>
      <c r="O262">
        <v>20</v>
      </c>
      <c r="P262">
        <v>12</v>
      </c>
      <c r="Q262">
        <v>10</v>
      </c>
      <c r="R262">
        <v>3</v>
      </c>
      <c r="S262">
        <v>12</v>
      </c>
      <c r="T262">
        <v>0</v>
      </c>
      <c r="U262">
        <v>2</v>
      </c>
      <c r="V262">
        <v>3</v>
      </c>
      <c r="W262">
        <v>0</v>
      </c>
      <c r="X262">
        <v>24</v>
      </c>
      <c r="Y262">
        <v>15136</v>
      </c>
    </row>
    <row r="263" spans="1:25" x14ac:dyDescent="0.3">
      <c r="A263" t="s">
        <v>14965</v>
      </c>
      <c r="B263" t="s">
        <v>1386</v>
      </c>
      <c r="C263">
        <v>3</v>
      </c>
      <c r="D263">
        <v>2</v>
      </c>
      <c r="E263">
        <v>4.12</v>
      </c>
      <c r="F263">
        <v>12</v>
      </c>
      <c r="G263">
        <v>9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59</v>
      </c>
      <c r="N263">
        <v>248</v>
      </c>
      <c r="O263">
        <v>58</v>
      </c>
      <c r="P263">
        <v>27</v>
      </c>
      <c r="Q263">
        <v>27</v>
      </c>
      <c r="R263">
        <v>9</v>
      </c>
      <c r="S263">
        <v>17</v>
      </c>
      <c r="T263">
        <v>1</v>
      </c>
      <c r="U263">
        <v>3</v>
      </c>
      <c r="V263">
        <v>3</v>
      </c>
      <c r="W263">
        <v>1</v>
      </c>
      <c r="X263">
        <v>59</v>
      </c>
      <c r="Y263">
        <v>19959</v>
      </c>
    </row>
    <row r="264" spans="1:25" x14ac:dyDescent="0.3">
      <c r="A264" t="s">
        <v>15047</v>
      </c>
      <c r="B264" t="s">
        <v>1426</v>
      </c>
      <c r="C264">
        <v>0</v>
      </c>
      <c r="D264">
        <v>0</v>
      </c>
      <c r="E264">
        <v>4.1500000000000004</v>
      </c>
      <c r="F264">
        <v>8</v>
      </c>
      <c r="G264">
        <v>3</v>
      </c>
      <c r="H264">
        <v>0</v>
      </c>
      <c r="I264">
        <v>0</v>
      </c>
      <c r="J264">
        <v>0</v>
      </c>
      <c r="K264">
        <v>1</v>
      </c>
      <c r="L264">
        <v>0</v>
      </c>
      <c r="M264">
        <v>13</v>
      </c>
      <c r="N264">
        <v>55</v>
      </c>
      <c r="O264">
        <v>11</v>
      </c>
      <c r="P264">
        <v>6</v>
      </c>
      <c r="Q264">
        <v>6</v>
      </c>
      <c r="R264">
        <v>0</v>
      </c>
      <c r="S264">
        <v>6</v>
      </c>
      <c r="T264">
        <v>0</v>
      </c>
      <c r="U264">
        <v>0</v>
      </c>
      <c r="V264">
        <v>0</v>
      </c>
      <c r="W264">
        <v>0</v>
      </c>
      <c r="X264">
        <v>15</v>
      </c>
      <c r="Y264">
        <v>16703</v>
      </c>
    </row>
    <row r="265" spans="1:25" x14ac:dyDescent="0.3">
      <c r="A265" t="s">
        <v>14230</v>
      </c>
      <c r="B265" t="s">
        <v>20567</v>
      </c>
      <c r="C265">
        <v>2</v>
      </c>
      <c r="D265">
        <v>1</v>
      </c>
      <c r="E265">
        <v>4.2</v>
      </c>
      <c r="F265">
        <v>32</v>
      </c>
      <c r="G265">
        <v>0</v>
      </c>
      <c r="H265">
        <v>0</v>
      </c>
      <c r="I265">
        <v>0</v>
      </c>
      <c r="J265">
        <v>2</v>
      </c>
      <c r="K265">
        <v>7</v>
      </c>
      <c r="L265">
        <v>0</v>
      </c>
      <c r="M265">
        <v>30</v>
      </c>
      <c r="N265">
        <v>125</v>
      </c>
      <c r="O265">
        <v>27</v>
      </c>
      <c r="P265">
        <v>14</v>
      </c>
      <c r="Q265">
        <v>14</v>
      </c>
      <c r="R265">
        <v>4</v>
      </c>
      <c r="S265">
        <v>9</v>
      </c>
      <c r="T265">
        <v>2</v>
      </c>
      <c r="U265">
        <v>2</v>
      </c>
      <c r="V265">
        <v>2</v>
      </c>
      <c r="W265">
        <v>0</v>
      </c>
      <c r="X265">
        <v>39</v>
      </c>
      <c r="Y265">
        <v>14993</v>
      </c>
    </row>
    <row r="266" spans="1:25" x14ac:dyDescent="0.3">
      <c r="A266" t="s">
        <v>713</v>
      </c>
      <c r="B266" t="s">
        <v>1437</v>
      </c>
      <c r="C266">
        <v>4</v>
      </c>
      <c r="D266">
        <v>4</v>
      </c>
      <c r="E266">
        <v>4.21</v>
      </c>
      <c r="F266">
        <v>10</v>
      </c>
      <c r="G266">
        <v>10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47</v>
      </c>
      <c r="N266">
        <v>202</v>
      </c>
      <c r="O266">
        <v>50</v>
      </c>
      <c r="P266">
        <v>24</v>
      </c>
      <c r="Q266">
        <v>22</v>
      </c>
      <c r="R266">
        <v>6</v>
      </c>
      <c r="S266">
        <v>10</v>
      </c>
      <c r="T266">
        <v>0</v>
      </c>
      <c r="U266">
        <v>4</v>
      </c>
      <c r="V266">
        <v>0</v>
      </c>
      <c r="W266">
        <v>0</v>
      </c>
      <c r="X266">
        <v>32</v>
      </c>
      <c r="Y266">
        <v>8223</v>
      </c>
    </row>
    <row r="267" spans="1:25" x14ac:dyDescent="0.3">
      <c r="A267" t="s">
        <v>11318</v>
      </c>
      <c r="B267" t="s">
        <v>1437</v>
      </c>
      <c r="C267">
        <v>0</v>
      </c>
      <c r="D267">
        <v>0</v>
      </c>
      <c r="E267">
        <v>4.26</v>
      </c>
      <c r="F267">
        <v>20</v>
      </c>
      <c r="G267">
        <v>0</v>
      </c>
      <c r="H267">
        <v>0</v>
      </c>
      <c r="I267">
        <v>0</v>
      </c>
      <c r="J267">
        <v>1</v>
      </c>
      <c r="K267">
        <v>1</v>
      </c>
      <c r="L267">
        <v>0</v>
      </c>
      <c r="M267">
        <v>19</v>
      </c>
      <c r="N267">
        <v>81</v>
      </c>
      <c r="O267">
        <v>18</v>
      </c>
      <c r="P267">
        <v>10</v>
      </c>
      <c r="Q267">
        <v>9</v>
      </c>
      <c r="R267">
        <v>2</v>
      </c>
      <c r="S267">
        <v>6</v>
      </c>
      <c r="T267">
        <v>0</v>
      </c>
      <c r="U267">
        <v>1</v>
      </c>
      <c r="V267">
        <v>2</v>
      </c>
      <c r="W267">
        <v>0</v>
      </c>
      <c r="X267">
        <v>15</v>
      </c>
      <c r="Y267">
        <v>12890</v>
      </c>
    </row>
    <row r="268" spans="1:25" x14ac:dyDescent="0.3">
      <c r="A268" t="s">
        <v>11214</v>
      </c>
      <c r="B268" t="s">
        <v>1416</v>
      </c>
      <c r="C268">
        <v>2</v>
      </c>
      <c r="D268">
        <v>3</v>
      </c>
      <c r="E268">
        <v>4.2699999999999996</v>
      </c>
      <c r="F268">
        <v>11</v>
      </c>
      <c r="G268">
        <v>9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46.1</v>
      </c>
      <c r="N268">
        <v>197</v>
      </c>
      <c r="O268">
        <v>35</v>
      </c>
      <c r="P268">
        <v>26</v>
      </c>
      <c r="Q268">
        <v>22</v>
      </c>
      <c r="R268">
        <v>8</v>
      </c>
      <c r="S268">
        <v>28</v>
      </c>
      <c r="T268">
        <v>0</v>
      </c>
      <c r="U268">
        <v>2</v>
      </c>
      <c r="V268">
        <v>1</v>
      </c>
      <c r="W268">
        <v>0</v>
      </c>
      <c r="X268">
        <v>44</v>
      </c>
      <c r="Y268">
        <v>14975</v>
      </c>
    </row>
    <row r="269" spans="1:25" x14ac:dyDescent="0.3">
      <c r="A269" t="s">
        <v>8747</v>
      </c>
      <c r="B269" t="s">
        <v>1446</v>
      </c>
      <c r="C269">
        <v>3</v>
      </c>
      <c r="D269">
        <v>1</v>
      </c>
      <c r="E269">
        <v>4.28</v>
      </c>
      <c r="F269">
        <v>18</v>
      </c>
      <c r="G269">
        <v>2</v>
      </c>
      <c r="H269">
        <v>0</v>
      </c>
      <c r="I269">
        <v>0</v>
      </c>
      <c r="J269">
        <v>0</v>
      </c>
      <c r="K269">
        <v>2</v>
      </c>
      <c r="L269">
        <v>1</v>
      </c>
      <c r="M269">
        <v>33.200000000000003</v>
      </c>
      <c r="N269">
        <v>147</v>
      </c>
      <c r="O269">
        <v>30</v>
      </c>
      <c r="P269">
        <v>17</v>
      </c>
      <c r="Q269">
        <v>16</v>
      </c>
      <c r="R269">
        <v>3</v>
      </c>
      <c r="S269">
        <v>17</v>
      </c>
      <c r="T269">
        <v>1</v>
      </c>
      <c r="U269">
        <v>1</v>
      </c>
      <c r="V269">
        <v>2</v>
      </c>
      <c r="W269">
        <v>1</v>
      </c>
      <c r="X269">
        <v>35</v>
      </c>
      <c r="Y269">
        <v>14843</v>
      </c>
    </row>
    <row r="270" spans="1:25" x14ac:dyDescent="0.3">
      <c r="A270" t="s">
        <v>11324</v>
      </c>
      <c r="B270" t="s">
        <v>20628</v>
      </c>
      <c r="C270">
        <v>2</v>
      </c>
      <c r="D270">
        <v>4</v>
      </c>
      <c r="E270">
        <v>4.29</v>
      </c>
      <c r="F270">
        <v>11</v>
      </c>
      <c r="G270">
        <v>8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50.1</v>
      </c>
      <c r="N270">
        <v>222</v>
      </c>
      <c r="O270">
        <v>47</v>
      </c>
      <c r="P270">
        <v>25</v>
      </c>
      <c r="Q270">
        <v>24</v>
      </c>
      <c r="R270">
        <v>10</v>
      </c>
      <c r="S270">
        <v>22</v>
      </c>
      <c r="T270">
        <v>2</v>
      </c>
      <c r="U270">
        <v>3</v>
      </c>
      <c r="V270">
        <v>2</v>
      </c>
      <c r="W270">
        <v>0</v>
      </c>
      <c r="X270">
        <v>28</v>
      </c>
      <c r="Y270">
        <v>17425</v>
      </c>
    </row>
    <row r="271" spans="1:25" x14ac:dyDescent="0.3">
      <c r="A271" t="s">
        <v>752</v>
      </c>
      <c r="B271" t="s">
        <v>1449</v>
      </c>
      <c r="C271">
        <v>2</v>
      </c>
      <c r="D271">
        <v>5</v>
      </c>
      <c r="E271">
        <v>4.3</v>
      </c>
      <c r="F271">
        <v>10</v>
      </c>
      <c r="G271">
        <v>10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52.1</v>
      </c>
      <c r="N271">
        <v>226</v>
      </c>
      <c r="O271">
        <v>52</v>
      </c>
      <c r="P271">
        <v>27</v>
      </c>
      <c r="Q271">
        <v>25</v>
      </c>
      <c r="R271">
        <v>8</v>
      </c>
      <c r="S271">
        <v>18</v>
      </c>
      <c r="T271">
        <v>0</v>
      </c>
      <c r="U271">
        <v>2</v>
      </c>
      <c r="V271">
        <v>1</v>
      </c>
      <c r="W271">
        <v>0</v>
      </c>
      <c r="X271">
        <v>38</v>
      </c>
      <c r="Y271">
        <v>6562</v>
      </c>
    </row>
    <row r="272" spans="1:25" x14ac:dyDescent="0.3">
      <c r="A272" t="s">
        <v>11350</v>
      </c>
      <c r="B272" t="s">
        <v>1389</v>
      </c>
      <c r="C272">
        <v>1</v>
      </c>
      <c r="D272">
        <v>3</v>
      </c>
      <c r="E272">
        <v>4.3</v>
      </c>
      <c r="F272">
        <v>24</v>
      </c>
      <c r="G272">
        <v>0</v>
      </c>
      <c r="H272">
        <v>0</v>
      </c>
      <c r="I272">
        <v>0</v>
      </c>
      <c r="J272">
        <v>9</v>
      </c>
      <c r="K272">
        <v>4</v>
      </c>
      <c r="L272">
        <v>4</v>
      </c>
      <c r="M272">
        <v>23</v>
      </c>
      <c r="N272">
        <v>102</v>
      </c>
      <c r="O272">
        <v>18</v>
      </c>
      <c r="P272">
        <v>13</v>
      </c>
      <c r="Q272">
        <v>11</v>
      </c>
      <c r="R272">
        <v>4</v>
      </c>
      <c r="S272">
        <v>14</v>
      </c>
      <c r="T272">
        <v>1</v>
      </c>
      <c r="U272">
        <v>2</v>
      </c>
      <c r="V272">
        <v>4</v>
      </c>
      <c r="W272">
        <v>0</v>
      </c>
      <c r="X272">
        <v>31</v>
      </c>
      <c r="Y272">
        <v>12863</v>
      </c>
    </row>
    <row r="273" spans="1:25" x14ac:dyDescent="0.3">
      <c r="A273" t="s">
        <v>15030</v>
      </c>
      <c r="B273" t="s">
        <v>1405</v>
      </c>
      <c r="C273">
        <v>0</v>
      </c>
      <c r="D273">
        <v>1</v>
      </c>
      <c r="E273">
        <v>4.3</v>
      </c>
      <c r="F273">
        <v>27</v>
      </c>
      <c r="G273">
        <v>0</v>
      </c>
      <c r="H273">
        <v>0</v>
      </c>
      <c r="I273">
        <v>0</v>
      </c>
      <c r="J273">
        <v>2</v>
      </c>
      <c r="K273">
        <v>4</v>
      </c>
      <c r="L273">
        <v>1</v>
      </c>
      <c r="M273">
        <v>23</v>
      </c>
      <c r="N273">
        <v>98</v>
      </c>
      <c r="O273">
        <v>16</v>
      </c>
      <c r="P273">
        <v>11</v>
      </c>
      <c r="Q273">
        <v>11</v>
      </c>
      <c r="R273">
        <v>2</v>
      </c>
      <c r="S273">
        <v>13</v>
      </c>
      <c r="T273">
        <v>0</v>
      </c>
      <c r="U273">
        <v>2</v>
      </c>
      <c r="V273">
        <v>3</v>
      </c>
      <c r="W273">
        <v>0</v>
      </c>
      <c r="X273">
        <v>29</v>
      </c>
      <c r="Y273">
        <v>19677</v>
      </c>
    </row>
    <row r="274" spans="1:25" x14ac:dyDescent="0.3">
      <c r="A274" t="s">
        <v>17215</v>
      </c>
      <c r="B274" t="s">
        <v>20567</v>
      </c>
      <c r="C274">
        <v>1</v>
      </c>
      <c r="D274">
        <v>6</v>
      </c>
      <c r="E274">
        <v>4.32</v>
      </c>
      <c r="F274">
        <v>10</v>
      </c>
      <c r="G274">
        <v>10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50</v>
      </c>
      <c r="N274">
        <v>222</v>
      </c>
      <c r="O274">
        <v>52</v>
      </c>
      <c r="P274">
        <v>29</v>
      </c>
      <c r="Q274">
        <v>24</v>
      </c>
      <c r="R274">
        <v>8</v>
      </c>
      <c r="S274">
        <v>22</v>
      </c>
      <c r="T274">
        <v>1</v>
      </c>
      <c r="U274">
        <v>2</v>
      </c>
      <c r="V274">
        <v>0</v>
      </c>
      <c r="W274">
        <v>0</v>
      </c>
      <c r="X274">
        <v>49</v>
      </c>
      <c r="Y274">
        <v>21455</v>
      </c>
    </row>
    <row r="275" spans="1:25" x14ac:dyDescent="0.3">
      <c r="A275" t="s">
        <v>11255</v>
      </c>
      <c r="B275" t="s">
        <v>1526</v>
      </c>
      <c r="C275">
        <v>2</v>
      </c>
      <c r="D275">
        <v>3</v>
      </c>
      <c r="E275">
        <v>4.33</v>
      </c>
      <c r="F275">
        <v>13</v>
      </c>
      <c r="G275">
        <v>13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70.2</v>
      </c>
      <c r="N275">
        <v>304</v>
      </c>
      <c r="O275">
        <v>77</v>
      </c>
      <c r="P275">
        <v>34</v>
      </c>
      <c r="Q275">
        <v>34</v>
      </c>
      <c r="R275">
        <v>9</v>
      </c>
      <c r="S275">
        <v>23</v>
      </c>
      <c r="T275">
        <v>0</v>
      </c>
      <c r="U275">
        <v>3</v>
      </c>
      <c r="V275">
        <v>0</v>
      </c>
      <c r="W275">
        <v>0</v>
      </c>
      <c r="X275">
        <v>46</v>
      </c>
      <c r="Y275">
        <v>16256</v>
      </c>
    </row>
    <row r="276" spans="1:25" x14ac:dyDescent="0.3">
      <c r="A276" t="s">
        <v>17196</v>
      </c>
      <c r="B276" t="s">
        <v>1392</v>
      </c>
      <c r="C276">
        <v>4</v>
      </c>
      <c r="D276">
        <v>1</v>
      </c>
      <c r="E276">
        <v>4.34</v>
      </c>
      <c r="F276">
        <v>10</v>
      </c>
      <c r="G276">
        <v>10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45.2</v>
      </c>
      <c r="N276">
        <v>198</v>
      </c>
      <c r="O276">
        <v>31</v>
      </c>
      <c r="P276">
        <v>23</v>
      </c>
      <c r="Q276">
        <v>22</v>
      </c>
      <c r="R276">
        <v>10</v>
      </c>
      <c r="S276">
        <v>31</v>
      </c>
      <c r="T276">
        <v>1</v>
      </c>
      <c r="U276">
        <v>2</v>
      </c>
      <c r="V276">
        <v>0</v>
      </c>
      <c r="W276">
        <v>0</v>
      </c>
      <c r="X276">
        <v>38</v>
      </c>
      <c r="Y276">
        <v>19268</v>
      </c>
    </row>
    <row r="277" spans="1:25" x14ac:dyDescent="0.3">
      <c r="A277" t="s">
        <v>14256</v>
      </c>
      <c r="B277" t="s">
        <v>1386</v>
      </c>
      <c r="C277">
        <v>2</v>
      </c>
      <c r="D277">
        <v>0</v>
      </c>
      <c r="E277">
        <v>4.3499999999999996</v>
      </c>
      <c r="F277">
        <v>23</v>
      </c>
      <c r="G277">
        <v>0</v>
      </c>
      <c r="H277">
        <v>0</v>
      </c>
      <c r="I277">
        <v>0</v>
      </c>
      <c r="J277">
        <v>0</v>
      </c>
      <c r="K277">
        <v>6</v>
      </c>
      <c r="L277">
        <v>0</v>
      </c>
      <c r="M277">
        <v>20.2</v>
      </c>
      <c r="N277">
        <v>92</v>
      </c>
      <c r="O277">
        <v>26</v>
      </c>
      <c r="P277">
        <v>10</v>
      </c>
      <c r="Q277">
        <v>10</v>
      </c>
      <c r="R277">
        <v>5</v>
      </c>
      <c r="S277">
        <v>5</v>
      </c>
      <c r="T277">
        <v>0</v>
      </c>
      <c r="U277">
        <v>1</v>
      </c>
      <c r="V277">
        <v>1</v>
      </c>
      <c r="W277">
        <v>0</v>
      </c>
      <c r="X277">
        <v>9</v>
      </c>
      <c r="Y277">
        <v>3237</v>
      </c>
    </row>
    <row r="278" spans="1:25" x14ac:dyDescent="0.3">
      <c r="A278" t="s">
        <v>11749</v>
      </c>
      <c r="B278" t="s">
        <v>22144</v>
      </c>
      <c r="C278">
        <v>0</v>
      </c>
      <c r="D278">
        <v>0</v>
      </c>
      <c r="E278">
        <v>4.3499999999999996</v>
      </c>
      <c r="F278">
        <v>10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10.1</v>
      </c>
      <c r="N278">
        <v>46</v>
      </c>
      <c r="O278">
        <v>8</v>
      </c>
      <c r="P278">
        <v>5</v>
      </c>
      <c r="Q278">
        <v>5</v>
      </c>
      <c r="R278">
        <v>1</v>
      </c>
      <c r="S278">
        <v>5</v>
      </c>
      <c r="T278">
        <v>0</v>
      </c>
      <c r="U278">
        <v>2</v>
      </c>
      <c r="V278">
        <v>3</v>
      </c>
      <c r="W278">
        <v>0</v>
      </c>
      <c r="X278">
        <v>11</v>
      </c>
      <c r="Y278">
        <v>18311</v>
      </c>
    </row>
    <row r="279" spans="1:25" x14ac:dyDescent="0.3">
      <c r="A279" t="s">
        <v>15048</v>
      </c>
      <c r="B279" t="s">
        <v>1531</v>
      </c>
      <c r="C279">
        <v>3</v>
      </c>
      <c r="D279">
        <v>0</v>
      </c>
      <c r="E279">
        <v>4.3600000000000003</v>
      </c>
      <c r="F279">
        <v>12</v>
      </c>
      <c r="G279">
        <v>5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43.1</v>
      </c>
      <c r="N279">
        <v>183</v>
      </c>
      <c r="O279">
        <v>35</v>
      </c>
      <c r="P279">
        <v>23</v>
      </c>
      <c r="Q279">
        <v>21</v>
      </c>
      <c r="R279">
        <v>8</v>
      </c>
      <c r="S279">
        <v>21</v>
      </c>
      <c r="T279">
        <v>2</v>
      </c>
      <c r="U279">
        <v>0</v>
      </c>
      <c r="V279">
        <v>0</v>
      </c>
      <c r="W279">
        <v>0</v>
      </c>
      <c r="X279">
        <v>40</v>
      </c>
      <c r="Y279">
        <v>17611</v>
      </c>
    </row>
    <row r="280" spans="1:25" x14ac:dyDescent="0.3">
      <c r="A280" t="s">
        <v>11245</v>
      </c>
      <c r="B280" t="s">
        <v>20607</v>
      </c>
      <c r="C280">
        <v>4</v>
      </c>
      <c r="D280">
        <v>3</v>
      </c>
      <c r="E280">
        <v>4.37</v>
      </c>
      <c r="F280">
        <v>13</v>
      </c>
      <c r="G280">
        <v>11</v>
      </c>
      <c r="H280">
        <v>1</v>
      </c>
      <c r="I280">
        <v>0</v>
      </c>
      <c r="J280">
        <v>0</v>
      </c>
      <c r="K280">
        <v>0</v>
      </c>
      <c r="L280">
        <v>0</v>
      </c>
      <c r="M280">
        <v>59.2</v>
      </c>
      <c r="N280">
        <v>260</v>
      </c>
      <c r="O280">
        <v>58</v>
      </c>
      <c r="P280">
        <v>32</v>
      </c>
      <c r="Q280">
        <v>29</v>
      </c>
      <c r="R280">
        <v>5</v>
      </c>
      <c r="S280">
        <v>25</v>
      </c>
      <c r="T280">
        <v>0</v>
      </c>
      <c r="U280">
        <v>4</v>
      </c>
      <c r="V280">
        <v>1</v>
      </c>
      <c r="W280">
        <v>0</v>
      </c>
      <c r="X280">
        <v>41</v>
      </c>
      <c r="Y280">
        <v>12880</v>
      </c>
    </row>
    <row r="281" spans="1:25" x14ac:dyDescent="0.3">
      <c r="A281" t="s">
        <v>17039</v>
      </c>
      <c r="B281" t="s">
        <v>1389</v>
      </c>
      <c r="C281">
        <v>1</v>
      </c>
      <c r="D281">
        <v>3</v>
      </c>
      <c r="E281">
        <v>4.4000000000000004</v>
      </c>
      <c r="F281">
        <v>17</v>
      </c>
      <c r="G281">
        <v>5</v>
      </c>
      <c r="H281">
        <v>0</v>
      </c>
      <c r="I281">
        <v>0</v>
      </c>
      <c r="J281">
        <v>0</v>
      </c>
      <c r="K281">
        <v>5</v>
      </c>
      <c r="L281">
        <v>0</v>
      </c>
      <c r="M281">
        <v>43</v>
      </c>
      <c r="N281">
        <v>185</v>
      </c>
      <c r="O281">
        <v>44</v>
      </c>
      <c r="P281">
        <v>23</v>
      </c>
      <c r="Q281">
        <v>21</v>
      </c>
      <c r="R281">
        <v>8</v>
      </c>
      <c r="S281">
        <v>14</v>
      </c>
      <c r="T281">
        <v>0</v>
      </c>
      <c r="U281">
        <v>3</v>
      </c>
      <c r="V281">
        <v>1</v>
      </c>
      <c r="W281">
        <v>0</v>
      </c>
      <c r="X281">
        <v>27</v>
      </c>
      <c r="Y281">
        <v>10160</v>
      </c>
    </row>
    <row r="282" spans="1:25" x14ac:dyDescent="0.3">
      <c r="A282" t="s">
        <v>17271</v>
      </c>
      <c r="B282" t="s">
        <v>22144</v>
      </c>
      <c r="C282">
        <v>0</v>
      </c>
      <c r="D282">
        <v>0</v>
      </c>
      <c r="E282">
        <v>4.41</v>
      </c>
      <c r="F282">
        <v>8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16.100000000000001</v>
      </c>
      <c r="N282">
        <v>71</v>
      </c>
      <c r="O282">
        <v>14</v>
      </c>
      <c r="P282">
        <v>8</v>
      </c>
      <c r="Q282">
        <v>8</v>
      </c>
      <c r="R282">
        <v>5</v>
      </c>
      <c r="S282">
        <v>7</v>
      </c>
      <c r="T282">
        <v>0</v>
      </c>
      <c r="U282">
        <v>2</v>
      </c>
      <c r="V282">
        <v>0</v>
      </c>
      <c r="W282">
        <v>0</v>
      </c>
      <c r="X282">
        <v>12</v>
      </c>
      <c r="Y282">
        <v>14707</v>
      </c>
    </row>
    <row r="283" spans="1:25" x14ac:dyDescent="0.3">
      <c r="A283" t="s">
        <v>1176</v>
      </c>
      <c r="B283" t="s">
        <v>1413</v>
      </c>
      <c r="C283">
        <v>1</v>
      </c>
      <c r="D283">
        <v>2</v>
      </c>
      <c r="E283">
        <v>4.43</v>
      </c>
      <c r="F283">
        <v>21</v>
      </c>
      <c r="G283">
        <v>0</v>
      </c>
      <c r="H283">
        <v>0</v>
      </c>
      <c r="I283">
        <v>0</v>
      </c>
      <c r="J283">
        <v>3</v>
      </c>
      <c r="K283">
        <v>0</v>
      </c>
      <c r="L283">
        <v>0</v>
      </c>
      <c r="M283">
        <v>22.1</v>
      </c>
      <c r="N283">
        <v>92</v>
      </c>
      <c r="O283">
        <v>23</v>
      </c>
      <c r="P283">
        <v>11</v>
      </c>
      <c r="Q283">
        <v>11</v>
      </c>
      <c r="R283">
        <v>5</v>
      </c>
      <c r="S283">
        <v>6</v>
      </c>
      <c r="T283">
        <v>0</v>
      </c>
      <c r="U283">
        <v>1</v>
      </c>
      <c r="V283">
        <v>0</v>
      </c>
      <c r="W283">
        <v>0</v>
      </c>
      <c r="X283">
        <v>17</v>
      </c>
      <c r="Y283">
        <v>7555</v>
      </c>
    </row>
    <row r="284" spans="1:25" x14ac:dyDescent="0.3">
      <c r="A284" t="s">
        <v>17263</v>
      </c>
      <c r="B284" t="s">
        <v>20563</v>
      </c>
      <c r="C284">
        <v>1</v>
      </c>
      <c r="D284">
        <v>2</v>
      </c>
      <c r="E284">
        <v>4.4400000000000004</v>
      </c>
      <c r="F284">
        <v>25</v>
      </c>
      <c r="G284">
        <v>1</v>
      </c>
      <c r="H284">
        <v>0</v>
      </c>
      <c r="I284">
        <v>0</v>
      </c>
      <c r="J284">
        <v>1</v>
      </c>
      <c r="K284">
        <v>4</v>
      </c>
      <c r="L284">
        <v>0</v>
      </c>
      <c r="M284">
        <v>26.1</v>
      </c>
      <c r="N284">
        <v>114</v>
      </c>
      <c r="O284">
        <v>29</v>
      </c>
      <c r="P284">
        <v>15</v>
      </c>
      <c r="Q284">
        <v>13</v>
      </c>
      <c r="R284">
        <v>4</v>
      </c>
      <c r="S284">
        <v>8</v>
      </c>
      <c r="T284">
        <v>0</v>
      </c>
      <c r="U284">
        <v>0</v>
      </c>
      <c r="V284">
        <v>0</v>
      </c>
      <c r="W284">
        <v>1</v>
      </c>
      <c r="X284">
        <v>23</v>
      </c>
      <c r="Y284">
        <v>16647</v>
      </c>
    </row>
    <row r="285" spans="1:25" x14ac:dyDescent="0.3">
      <c r="A285" t="s">
        <v>1347</v>
      </c>
      <c r="B285" t="s">
        <v>1470</v>
      </c>
      <c r="C285">
        <v>4</v>
      </c>
      <c r="D285">
        <v>3</v>
      </c>
      <c r="E285">
        <v>4.45</v>
      </c>
      <c r="F285">
        <v>12</v>
      </c>
      <c r="G285">
        <v>12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66.2</v>
      </c>
      <c r="N285">
        <v>279</v>
      </c>
      <c r="O285">
        <v>63</v>
      </c>
      <c r="P285">
        <v>35</v>
      </c>
      <c r="Q285">
        <v>33</v>
      </c>
      <c r="R285">
        <v>9</v>
      </c>
      <c r="S285">
        <v>19</v>
      </c>
      <c r="T285">
        <v>1</v>
      </c>
      <c r="U285">
        <v>2</v>
      </c>
      <c r="V285">
        <v>2</v>
      </c>
      <c r="W285">
        <v>0</v>
      </c>
      <c r="X285">
        <v>70</v>
      </c>
      <c r="Y285">
        <v>15423</v>
      </c>
    </row>
    <row r="286" spans="1:25" x14ac:dyDescent="0.3">
      <c r="A286" t="s">
        <v>11304</v>
      </c>
      <c r="B286" t="s">
        <v>1481</v>
      </c>
      <c r="C286">
        <v>5</v>
      </c>
      <c r="D286">
        <v>5</v>
      </c>
      <c r="E286">
        <v>4.4800000000000004</v>
      </c>
      <c r="F286">
        <v>11</v>
      </c>
      <c r="G286">
        <v>11</v>
      </c>
      <c r="H286">
        <v>1</v>
      </c>
      <c r="I286">
        <v>1</v>
      </c>
      <c r="J286">
        <v>0</v>
      </c>
      <c r="K286">
        <v>0</v>
      </c>
      <c r="L286">
        <v>0</v>
      </c>
      <c r="M286">
        <v>62.1</v>
      </c>
      <c r="N286">
        <v>252</v>
      </c>
      <c r="O286">
        <v>53</v>
      </c>
      <c r="P286">
        <v>31</v>
      </c>
      <c r="Q286">
        <v>31</v>
      </c>
      <c r="R286">
        <v>13</v>
      </c>
      <c r="S286">
        <v>19</v>
      </c>
      <c r="T286">
        <v>0</v>
      </c>
      <c r="U286">
        <v>2</v>
      </c>
      <c r="V286">
        <v>0</v>
      </c>
      <c r="W286">
        <v>1</v>
      </c>
      <c r="X286">
        <v>46</v>
      </c>
      <c r="Y286">
        <v>13834</v>
      </c>
    </row>
    <row r="287" spans="1:25" x14ac:dyDescent="0.3">
      <c r="A287" t="s">
        <v>8345</v>
      </c>
      <c r="B287" t="s">
        <v>1470</v>
      </c>
      <c r="C287">
        <v>2</v>
      </c>
      <c r="D287">
        <v>4</v>
      </c>
      <c r="E287">
        <v>4.5</v>
      </c>
      <c r="F287">
        <v>16</v>
      </c>
      <c r="G287">
        <v>1</v>
      </c>
      <c r="H287">
        <v>0</v>
      </c>
      <c r="I287">
        <v>0</v>
      </c>
      <c r="J287">
        <v>2</v>
      </c>
      <c r="K287">
        <v>3</v>
      </c>
      <c r="L287">
        <v>1</v>
      </c>
      <c r="M287">
        <v>32</v>
      </c>
      <c r="N287">
        <v>126</v>
      </c>
      <c r="O287">
        <v>21</v>
      </c>
      <c r="P287">
        <v>17</v>
      </c>
      <c r="Q287">
        <v>16</v>
      </c>
      <c r="R287">
        <v>5</v>
      </c>
      <c r="S287">
        <v>11</v>
      </c>
      <c r="T287">
        <v>0</v>
      </c>
      <c r="U287">
        <v>1</v>
      </c>
      <c r="V287">
        <v>0</v>
      </c>
      <c r="W287">
        <v>0</v>
      </c>
      <c r="X287">
        <v>33</v>
      </c>
      <c r="Y287">
        <v>12022</v>
      </c>
    </row>
    <row r="288" spans="1:25" x14ac:dyDescent="0.3">
      <c r="A288" t="s">
        <v>15453</v>
      </c>
      <c r="B288" t="s">
        <v>1531</v>
      </c>
      <c r="C288">
        <v>0</v>
      </c>
      <c r="D288">
        <v>1</v>
      </c>
      <c r="E288">
        <v>4.5</v>
      </c>
      <c r="F288">
        <v>12</v>
      </c>
      <c r="G288">
        <v>0</v>
      </c>
      <c r="H288">
        <v>0</v>
      </c>
      <c r="I288">
        <v>0</v>
      </c>
      <c r="J288">
        <v>0</v>
      </c>
      <c r="K288">
        <v>1</v>
      </c>
      <c r="L288">
        <v>0</v>
      </c>
      <c r="M288">
        <v>20</v>
      </c>
      <c r="N288">
        <v>88</v>
      </c>
      <c r="O288">
        <v>14</v>
      </c>
      <c r="P288">
        <v>10</v>
      </c>
      <c r="Q288">
        <v>10</v>
      </c>
      <c r="R288">
        <v>5</v>
      </c>
      <c r="S288">
        <v>12</v>
      </c>
      <c r="T288">
        <v>1</v>
      </c>
      <c r="U288">
        <v>3</v>
      </c>
      <c r="V288">
        <v>0</v>
      </c>
      <c r="W288">
        <v>0</v>
      </c>
      <c r="X288">
        <v>22</v>
      </c>
      <c r="Y288">
        <v>19266</v>
      </c>
    </row>
    <row r="289" spans="1:25" x14ac:dyDescent="0.3">
      <c r="A289" t="s">
        <v>842</v>
      </c>
      <c r="B289" t="s">
        <v>1389</v>
      </c>
      <c r="C289">
        <v>3</v>
      </c>
      <c r="D289">
        <v>5</v>
      </c>
      <c r="E289">
        <v>4.5</v>
      </c>
      <c r="F289">
        <v>12</v>
      </c>
      <c r="G289">
        <v>12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62</v>
      </c>
      <c r="N289">
        <v>262</v>
      </c>
      <c r="O289">
        <v>55</v>
      </c>
      <c r="P289">
        <v>33</v>
      </c>
      <c r="Q289">
        <v>31</v>
      </c>
      <c r="R289">
        <v>8</v>
      </c>
      <c r="S289">
        <v>28</v>
      </c>
      <c r="T289">
        <v>0</v>
      </c>
      <c r="U289">
        <v>3</v>
      </c>
      <c r="V289">
        <v>2</v>
      </c>
      <c r="W289">
        <v>0</v>
      </c>
      <c r="X289">
        <v>46</v>
      </c>
      <c r="Y289">
        <v>6902</v>
      </c>
    </row>
    <row r="290" spans="1:25" x14ac:dyDescent="0.3">
      <c r="A290" t="s">
        <v>11282</v>
      </c>
      <c r="B290" t="s">
        <v>22144</v>
      </c>
      <c r="C290">
        <v>0</v>
      </c>
      <c r="D290">
        <v>1</v>
      </c>
      <c r="E290">
        <v>4.5</v>
      </c>
      <c r="F290">
        <v>11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12</v>
      </c>
      <c r="N290">
        <v>55</v>
      </c>
      <c r="O290">
        <v>11</v>
      </c>
      <c r="P290">
        <v>6</v>
      </c>
      <c r="Q290">
        <v>6</v>
      </c>
      <c r="R290">
        <v>2</v>
      </c>
      <c r="S290">
        <v>8</v>
      </c>
      <c r="T290">
        <v>0</v>
      </c>
      <c r="U290">
        <v>1</v>
      </c>
      <c r="V290">
        <v>1</v>
      </c>
      <c r="W290">
        <v>0</v>
      </c>
      <c r="X290">
        <v>12</v>
      </c>
      <c r="Y290">
        <v>15232</v>
      </c>
    </row>
    <row r="291" spans="1:25" x14ac:dyDescent="0.3">
      <c r="A291" t="s">
        <v>1092</v>
      </c>
      <c r="B291" t="s">
        <v>1481</v>
      </c>
      <c r="C291">
        <v>0</v>
      </c>
      <c r="D291">
        <v>0</v>
      </c>
      <c r="E291">
        <v>4.5</v>
      </c>
      <c r="F291">
        <v>4</v>
      </c>
      <c r="G291">
        <v>1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10</v>
      </c>
      <c r="N291">
        <v>41</v>
      </c>
      <c r="O291">
        <v>10</v>
      </c>
      <c r="P291">
        <v>5</v>
      </c>
      <c r="Q291">
        <v>5</v>
      </c>
      <c r="R291">
        <v>1</v>
      </c>
      <c r="S291">
        <v>3</v>
      </c>
      <c r="T291">
        <v>0</v>
      </c>
      <c r="U291">
        <v>0</v>
      </c>
      <c r="V291">
        <v>1</v>
      </c>
      <c r="W291">
        <v>0</v>
      </c>
      <c r="X291">
        <v>12</v>
      </c>
      <c r="Y291">
        <v>11423</v>
      </c>
    </row>
    <row r="292" spans="1:25" x14ac:dyDescent="0.3">
      <c r="A292" t="s">
        <v>11371</v>
      </c>
      <c r="B292" t="s">
        <v>1386</v>
      </c>
      <c r="C292">
        <v>4</v>
      </c>
      <c r="D292">
        <v>3</v>
      </c>
      <c r="E292">
        <v>4.5</v>
      </c>
      <c r="F292">
        <v>11</v>
      </c>
      <c r="G292">
        <v>11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54</v>
      </c>
      <c r="N292">
        <v>222</v>
      </c>
      <c r="O292">
        <v>57</v>
      </c>
      <c r="P292">
        <v>32</v>
      </c>
      <c r="Q292">
        <v>27</v>
      </c>
      <c r="R292">
        <v>7</v>
      </c>
      <c r="S292">
        <v>8</v>
      </c>
      <c r="T292">
        <v>0</v>
      </c>
      <c r="U292">
        <v>1</v>
      </c>
      <c r="V292">
        <v>1</v>
      </c>
      <c r="W292">
        <v>0</v>
      </c>
      <c r="X292">
        <v>45</v>
      </c>
      <c r="Y292">
        <v>15873</v>
      </c>
    </row>
    <row r="293" spans="1:25" x14ac:dyDescent="0.3">
      <c r="A293" t="s">
        <v>17251</v>
      </c>
      <c r="B293" t="s">
        <v>20607</v>
      </c>
      <c r="C293">
        <v>3</v>
      </c>
      <c r="D293">
        <v>3</v>
      </c>
      <c r="E293">
        <v>4.5</v>
      </c>
      <c r="F293">
        <v>29</v>
      </c>
      <c r="G293">
        <v>0</v>
      </c>
      <c r="H293">
        <v>0</v>
      </c>
      <c r="I293">
        <v>0</v>
      </c>
      <c r="J293">
        <v>3</v>
      </c>
      <c r="K293">
        <v>10</v>
      </c>
      <c r="L293">
        <v>3</v>
      </c>
      <c r="M293">
        <v>28</v>
      </c>
      <c r="N293">
        <v>123</v>
      </c>
      <c r="O293">
        <v>31</v>
      </c>
      <c r="P293">
        <v>16</v>
      </c>
      <c r="Q293">
        <v>14</v>
      </c>
      <c r="R293">
        <v>2</v>
      </c>
      <c r="S293">
        <v>6</v>
      </c>
      <c r="T293">
        <v>0</v>
      </c>
      <c r="U293">
        <v>4</v>
      </c>
      <c r="V293">
        <v>0</v>
      </c>
      <c r="W293">
        <v>0</v>
      </c>
      <c r="X293">
        <v>27</v>
      </c>
      <c r="Y293">
        <v>15541</v>
      </c>
    </row>
    <row r="294" spans="1:25" x14ac:dyDescent="0.3">
      <c r="A294" t="s">
        <v>1017</v>
      </c>
      <c r="B294" t="s">
        <v>1460</v>
      </c>
      <c r="C294">
        <v>2</v>
      </c>
      <c r="D294">
        <v>2</v>
      </c>
      <c r="E294">
        <v>4.5</v>
      </c>
      <c r="F294">
        <v>18</v>
      </c>
      <c r="G294">
        <v>0</v>
      </c>
      <c r="H294">
        <v>0</v>
      </c>
      <c r="I294">
        <v>0</v>
      </c>
      <c r="J294">
        <v>0</v>
      </c>
      <c r="K294">
        <v>5</v>
      </c>
      <c r="L294">
        <v>1</v>
      </c>
      <c r="M294">
        <v>16</v>
      </c>
      <c r="N294">
        <v>62</v>
      </c>
      <c r="O294">
        <v>11</v>
      </c>
      <c r="P294">
        <v>8</v>
      </c>
      <c r="Q294">
        <v>8</v>
      </c>
      <c r="R294">
        <v>7</v>
      </c>
      <c r="S294">
        <v>4</v>
      </c>
      <c r="T294">
        <v>0</v>
      </c>
      <c r="U294">
        <v>0</v>
      </c>
      <c r="V294">
        <v>0</v>
      </c>
      <c r="W294">
        <v>0</v>
      </c>
      <c r="X294">
        <v>18</v>
      </c>
      <c r="Y294">
        <v>8048</v>
      </c>
    </row>
    <row r="295" spans="1:25" x14ac:dyDescent="0.3">
      <c r="A295" t="s">
        <v>13943</v>
      </c>
      <c r="B295" t="s">
        <v>20565</v>
      </c>
      <c r="C295">
        <v>0</v>
      </c>
      <c r="D295">
        <v>1</v>
      </c>
      <c r="E295">
        <v>4.5</v>
      </c>
      <c r="F295">
        <v>22</v>
      </c>
      <c r="G295">
        <v>0</v>
      </c>
      <c r="H295">
        <v>0</v>
      </c>
      <c r="I295">
        <v>0</v>
      </c>
      <c r="J295">
        <v>2</v>
      </c>
      <c r="K295">
        <v>7</v>
      </c>
      <c r="L295">
        <v>5</v>
      </c>
      <c r="M295">
        <v>22</v>
      </c>
      <c r="N295">
        <v>87</v>
      </c>
      <c r="O295">
        <v>14</v>
      </c>
      <c r="P295">
        <v>11</v>
      </c>
      <c r="Q295">
        <v>11</v>
      </c>
      <c r="R295">
        <v>4</v>
      </c>
      <c r="S295">
        <v>9</v>
      </c>
      <c r="T295">
        <v>0</v>
      </c>
      <c r="U295">
        <v>0</v>
      </c>
      <c r="V295">
        <v>0</v>
      </c>
      <c r="W295">
        <v>0</v>
      </c>
      <c r="X295">
        <v>23</v>
      </c>
      <c r="Y295">
        <v>14771</v>
      </c>
    </row>
    <row r="296" spans="1:25" x14ac:dyDescent="0.3">
      <c r="A296" t="s">
        <v>14254</v>
      </c>
      <c r="B296" t="s">
        <v>20565</v>
      </c>
      <c r="C296">
        <v>3</v>
      </c>
      <c r="D296">
        <v>0</v>
      </c>
      <c r="E296">
        <v>4.5</v>
      </c>
      <c r="F296">
        <v>23</v>
      </c>
      <c r="G296">
        <v>0</v>
      </c>
      <c r="H296">
        <v>0</v>
      </c>
      <c r="I296">
        <v>0</v>
      </c>
      <c r="J296">
        <v>0</v>
      </c>
      <c r="K296">
        <v>5</v>
      </c>
      <c r="L296">
        <v>0</v>
      </c>
      <c r="M296">
        <v>18</v>
      </c>
      <c r="N296">
        <v>79</v>
      </c>
      <c r="O296">
        <v>17</v>
      </c>
      <c r="P296">
        <v>9</v>
      </c>
      <c r="Q296">
        <v>9</v>
      </c>
      <c r="R296">
        <v>3</v>
      </c>
      <c r="S296">
        <v>6</v>
      </c>
      <c r="T296">
        <v>1</v>
      </c>
      <c r="U296">
        <v>2</v>
      </c>
      <c r="V296">
        <v>1</v>
      </c>
      <c r="W296">
        <v>1</v>
      </c>
      <c r="X296">
        <v>20</v>
      </c>
      <c r="Y296">
        <v>16814</v>
      </c>
    </row>
    <row r="297" spans="1:25" x14ac:dyDescent="0.3">
      <c r="A297" t="s">
        <v>14734</v>
      </c>
      <c r="B297" t="s">
        <v>1449</v>
      </c>
      <c r="C297">
        <v>2</v>
      </c>
      <c r="D297">
        <v>4</v>
      </c>
      <c r="E297">
        <v>4.53</v>
      </c>
      <c r="F297">
        <v>10</v>
      </c>
      <c r="G297">
        <v>10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43.2</v>
      </c>
      <c r="N297">
        <v>176</v>
      </c>
      <c r="O297">
        <v>36</v>
      </c>
      <c r="P297">
        <v>22</v>
      </c>
      <c r="Q297">
        <v>22</v>
      </c>
      <c r="R297">
        <v>12</v>
      </c>
      <c r="S297">
        <v>7</v>
      </c>
      <c r="T297">
        <v>0</v>
      </c>
      <c r="U297">
        <v>4</v>
      </c>
      <c r="V297">
        <v>2</v>
      </c>
      <c r="W297">
        <v>0</v>
      </c>
      <c r="X297">
        <v>42</v>
      </c>
      <c r="Y297">
        <v>16269</v>
      </c>
    </row>
    <row r="298" spans="1:25" x14ac:dyDescent="0.3">
      <c r="A298" t="s">
        <v>17225</v>
      </c>
      <c r="B298" t="s">
        <v>1449</v>
      </c>
      <c r="C298">
        <v>1</v>
      </c>
      <c r="D298">
        <v>2</v>
      </c>
      <c r="E298">
        <v>4.5599999999999996</v>
      </c>
      <c r="F298">
        <v>8</v>
      </c>
      <c r="G298">
        <v>6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25.2</v>
      </c>
      <c r="N298">
        <v>116</v>
      </c>
      <c r="O298">
        <v>27</v>
      </c>
      <c r="P298">
        <v>17</v>
      </c>
      <c r="Q298">
        <v>13</v>
      </c>
      <c r="R298">
        <v>3</v>
      </c>
      <c r="S298">
        <v>10</v>
      </c>
      <c r="T298">
        <v>0</v>
      </c>
      <c r="U298">
        <v>1</v>
      </c>
      <c r="V298">
        <v>0</v>
      </c>
      <c r="W298">
        <v>1</v>
      </c>
      <c r="X298">
        <v>35</v>
      </c>
      <c r="Y298">
        <v>19362</v>
      </c>
    </row>
    <row r="299" spans="1:25" x14ac:dyDescent="0.3">
      <c r="A299" t="s">
        <v>13950</v>
      </c>
      <c r="B299" t="s">
        <v>1402</v>
      </c>
      <c r="C299">
        <v>3</v>
      </c>
      <c r="D299">
        <v>3</v>
      </c>
      <c r="E299">
        <v>4.57</v>
      </c>
      <c r="F299">
        <v>23</v>
      </c>
      <c r="G299">
        <v>0</v>
      </c>
      <c r="H299">
        <v>0</v>
      </c>
      <c r="I299">
        <v>0</v>
      </c>
      <c r="J299">
        <v>0</v>
      </c>
      <c r="K299">
        <v>4</v>
      </c>
      <c r="L299">
        <v>1</v>
      </c>
      <c r="M299">
        <v>21.2</v>
      </c>
      <c r="N299">
        <v>96</v>
      </c>
      <c r="O299">
        <v>23</v>
      </c>
      <c r="P299">
        <v>14</v>
      </c>
      <c r="Q299">
        <v>11</v>
      </c>
      <c r="R299">
        <v>1</v>
      </c>
      <c r="S299">
        <v>6</v>
      </c>
      <c r="T299">
        <v>1</v>
      </c>
      <c r="U299">
        <v>4</v>
      </c>
      <c r="V299">
        <v>1</v>
      </c>
      <c r="W299">
        <v>0</v>
      </c>
      <c r="X299">
        <v>32</v>
      </c>
      <c r="Y299">
        <v>18064</v>
      </c>
    </row>
    <row r="300" spans="1:25" x14ac:dyDescent="0.3">
      <c r="A300" t="s">
        <v>11353</v>
      </c>
      <c r="B300" t="s">
        <v>1398</v>
      </c>
      <c r="C300">
        <v>2</v>
      </c>
      <c r="D300">
        <v>2</v>
      </c>
      <c r="E300">
        <v>4.57</v>
      </c>
      <c r="F300">
        <v>24</v>
      </c>
      <c r="G300">
        <v>0</v>
      </c>
      <c r="H300">
        <v>0</v>
      </c>
      <c r="I300">
        <v>0</v>
      </c>
      <c r="J300">
        <v>5</v>
      </c>
      <c r="K300">
        <v>4</v>
      </c>
      <c r="L300">
        <v>3</v>
      </c>
      <c r="M300">
        <v>21.2</v>
      </c>
      <c r="N300">
        <v>103</v>
      </c>
      <c r="O300">
        <v>24</v>
      </c>
      <c r="P300">
        <v>15</v>
      </c>
      <c r="Q300">
        <v>11</v>
      </c>
      <c r="R300">
        <v>0</v>
      </c>
      <c r="S300">
        <v>13</v>
      </c>
      <c r="T300">
        <v>2</v>
      </c>
      <c r="U300">
        <v>0</v>
      </c>
      <c r="V300">
        <v>3</v>
      </c>
      <c r="W300">
        <v>1</v>
      </c>
      <c r="X300">
        <v>27</v>
      </c>
      <c r="Y300">
        <v>11804</v>
      </c>
    </row>
    <row r="301" spans="1:25" x14ac:dyDescent="0.3">
      <c r="A301" t="s">
        <v>16337</v>
      </c>
      <c r="B301" t="s">
        <v>1392</v>
      </c>
      <c r="C301">
        <v>2</v>
      </c>
      <c r="D301">
        <v>3</v>
      </c>
      <c r="E301">
        <v>4.57</v>
      </c>
      <c r="F301">
        <v>10</v>
      </c>
      <c r="G301">
        <v>7</v>
      </c>
      <c r="H301">
        <v>0</v>
      </c>
      <c r="I301">
        <v>0</v>
      </c>
      <c r="J301">
        <v>0</v>
      </c>
      <c r="K301">
        <v>0</v>
      </c>
      <c r="L301">
        <v>1</v>
      </c>
      <c r="M301">
        <v>41.1</v>
      </c>
      <c r="N301">
        <v>170</v>
      </c>
      <c r="O301">
        <v>38</v>
      </c>
      <c r="P301">
        <v>21</v>
      </c>
      <c r="Q301">
        <v>21</v>
      </c>
      <c r="R301">
        <v>6</v>
      </c>
      <c r="S301">
        <v>14</v>
      </c>
      <c r="T301">
        <v>2</v>
      </c>
      <c r="U301">
        <v>0</v>
      </c>
      <c r="V301">
        <v>2</v>
      </c>
      <c r="W301">
        <v>0</v>
      </c>
      <c r="X301">
        <v>36</v>
      </c>
      <c r="Y301">
        <v>20395</v>
      </c>
    </row>
    <row r="302" spans="1:25" x14ac:dyDescent="0.3">
      <c r="A302" t="s">
        <v>761</v>
      </c>
      <c r="B302" t="s">
        <v>1386</v>
      </c>
      <c r="C302">
        <v>6</v>
      </c>
      <c r="D302">
        <v>3</v>
      </c>
      <c r="E302">
        <v>4.58</v>
      </c>
      <c r="F302">
        <v>11</v>
      </c>
      <c r="G302">
        <v>11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59</v>
      </c>
      <c r="N302">
        <v>257</v>
      </c>
      <c r="O302">
        <v>65</v>
      </c>
      <c r="P302">
        <v>31</v>
      </c>
      <c r="Q302">
        <v>30</v>
      </c>
      <c r="R302">
        <v>9</v>
      </c>
      <c r="S302">
        <v>16</v>
      </c>
      <c r="T302">
        <v>0</v>
      </c>
      <c r="U302">
        <v>4</v>
      </c>
      <c r="V302">
        <v>1</v>
      </c>
      <c r="W302">
        <v>0</v>
      </c>
      <c r="X302">
        <v>37</v>
      </c>
      <c r="Y302">
        <v>7754</v>
      </c>
    </row>
    <row r="303" spans="1:25" x14ac:dyDescent="0.3">
      <c r="A303" t="s">
        <v>17241</v>
      </c>
      <c r="B303" t="s">
        <v>1395</v>
      </c>
      <c r="C303">
        <v>1</v>
      </c>
      <c r="D303">
        <v>0</v>
      </c>
      <c r="E303">
        <v>4.63</v>
      </c>
      <c r="F303">
        <v>12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11.2</v>
      </c>
      <c r="N303">
        <v>52</v>
      </c>
      <c r="O303">
        <v>11</v>
      </c>
      <c r="P303">
        <v>6</v>
      </c>
      <c r="Q303">
        <v>6</v>
      </c>
      <c r="R303">
        <v>2</v>
      </c>
      <c r="S303">
        <v>8</v>
      </c>
      <c r="T303">
        <v>0</v>
      </c>
      <c r="U303">
        <v>1</v>
      </c>
      <c r="V303">
        <v>2</v>
      </c>
      <c r="W303">
        <v>0</v>
      </c>
      <c r="X303">
        <v>14</v>
      </c>
      <c r="Y303">
        <v>19766</v>
      </c>
    </row>
    <row r="304" spans="1:25" x14ac:dyDescent="0.3">
      <c r="A304" t="s">
        <v>16440</v>
      </c>
      <c r="B304" t="s">
        <v>20565</v>
      </c>
      <c r="C304">
        <v>2</v>
      </c>
      <c r="D304">
        <v>2</v>
      </c>
      <c r="E304">
        <v>4.66</v>
      </c>
      <c r="F304">
        <v>9</v>
      </c>
      <c r="G304">
        <v>4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19.100000000000001</v>
      </c>
      <c r="N304">
        <v>79</v>
      </c>
      <c r="O304">
        <v>20</v>
      </c>
      <c r="P304">
        <v>11</v>
      </c>
      <c r="Q304">
        <v>10</v>
      </c>
      <c r="R304">
        <v>7</v>
      </c>
      <c r="S304">
        <v>4</v>
      </c>
      <c r="T304">
        <v>0</v>
      </c>
      <c r="U304">
        <v>0</v>
      </c>
      <c r="V304">
        <v>0</v>
      </c>
      <c r="W304">
        <v>0</v>
      </c>
      <c r="X304">
        <v>25</v>
      </c>
      <c r="Y304">
        <v>20039</v>
      </c>
    </row>
    <row r="305" spans="1:25" x14ac:dyDescent="0.3">
      <c r="A305" t="s">
        <v>1179</v>
      </c>
      <c r="B305" t="s">
        <v>20628</v>
      </c>
      <c r="C305">
        <v>2</v>
      </c>
      <c r="D305">
        <v>7</v>
      </c>
      <c r="E305">
        <v>4.66</v>
      </c>
      <c r="F305">
        <v>11</v>
      </c>
      <c r="G305">
        <v>11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65.2</v>
      </c>
      <c r="N305">
        <v>295</v>
      </c>
      <c r="O305">
        <v>85</v>
      </c>
      <c r="P305">
        <v>35</v>
      </c>
      <c r="Q305">
        <v>34</v>
      </c>
      <c r="R305">
        <v>10</v>
      </c>
      <c r="S305">
        <v>18</v>
      </c>
      <c r="T305">
        <v>1</v>
      </c>
      <c r="U305">
        <v>0</v>
      </c>
      <c r="V305">
        <v>1</v>
      </c>
      <c r="W305">
        <v>1</v>
      </c>
      <c r="X305">
        <v>60</v>
      </c>
      <c r="Y305">
        <v>9323</v>
      </c>
    </row>
    <row r="306" spans="1:25" x14ac:dyDescent="0.3">
      <c r="A306" t="s">
        <v>1338</v>
      </c>
      <c r="B306" t="s">
        <v>1426</v>
      </c>
      <c r="C306">
        <v>0</v>
      </c>
      <c r="D306">
        <v>1</v>
      </c>
      <c r="E306">
        <v>4.71</v>
      </c>
      <c r="F306">
        <v>6</v>
      </c>
      <c r="G306">
        <v>6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28.2</v>
      </c>
      <c r="N306">
        <v>115</v>
      </c>
      <c r="O306">
        <v>22</v>
      </c>
      <c r="P306">
        <v>16</v>
      </c>
      <c r="Q306">
        <v>15</v>
      </c>
      <c r="R306">
        <v>8</v>
      </c>
      <c r="S306">
        <v>9</v>
      </c>
      <c r="T306">
        <v>0</v>
      </c>
      <c r="U306">
        <v>0</v>
      </c>
      <c r="V306">
        <v>0</v>
      </c>
      <c r="W306">
        <v>0</v>
      </c>
      <c r="X306">
        <v>26</v>
      </c>
      <c r="Y306">
        <v>4776</v>
      </c>
    </row>
    <row r="307" spans="1:25" x14ac:dyDescent="0.3">
      <c r="A307" t="s">
        <v>14710</v>
      </c>
      <c r="B307" t="s">
        <v>1389</v>
      </c>
      <c r="C307">
        <v>0</v>
      </c>
      <c r="D307">
        <v>1</v>
      </c>
      <c r="E307">
        <v>4.7300000000000004</v>
      </c>
      <c r="F307">
        <v>10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13.1</v>
      </c>
      <c r="N307">
        <v>62</v>
      </c>
      <c r="O307">
        <v>16</v>
      </c>
      <c r="P307">
        <v>9</v>
      </c>
      <c r="Q307">
        <v>7</v>
      </c>
      <c r="R307">
        <v>0</v>
      </c>
      <c r="S307">
        <v>10</v>
      </c>
      <c r="T307">
        <v>0</v>
      </c>
      <c r="U307">
        <v>0</v>
      </c>
      <c r="V307">
        <v>3</v>
      </c>
      <c r="W307">
        <v>0</v>
      </c>
      <c r="X307">
        <v>14</v>
      </c>
      <c r="Y307">
        <v>6576</v>
      </c>
    </row>
    <row r="308" spans="1:25" x14ac:dyDescent="0.3">
      <c r="A308" t="s">
        <v>14969</v>
      </c>
      <c r="B308" t="s">
        <v>20565</v>
      </c>
      <c r="C308">
        <v>4</v>
      </c>
      <c r="D308">
        <v>5</v>
      </c>
      <c r="E308">
        <v>4.7300000000000004</v>
      </c>
      <c r="F308">
        <v>12</v>
      </c>
      <c r="G308">
        <v>12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59</v>
      </c>
      <c r="N308">
        <v>245</v>
      </c>
      <c r="O308">
        <v>60</v>
      </c>
      <c r="P308">
        <v>33</v>
      </c>
      <c r="Q308">
        <v>31</v>
      </c>
      <c r="R308">
        <v>14</v>
      </c>
      <c r="S308">
        <v>12</v>
      </c>
      <c r="T308">
        <v>0</v>
      </c>
      <c r="U308">
        <v>2</v>
      </c>
      <c r="V308">
        <v>0</v>
      </c>
      <c r="W308">
        <v>0</v>
      </c>
      <c r="X308">
        <v>58</v>
      </c>
      <c r="Y308">
        <v>20099</v>
      </c>
    </row>
    <row r="309" spans="1:25" x14ac:dyDescent="0.3">
      <c r="A309" t="s">
        <v>1105</v>
      </c>
      <c r="B309" t="s">
        <v>20563</v>
      </c>
      <c r="C309">
        <v>2</v>
      </c>
      <c r="D309">
        <v>2</v>
      </c>
      <c r="E309">
        <v>4.74</v>
      </c>
      <c r="F309">
        <v>9</v>
      </c>
      <c r="G309">
        <v>9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38</v>
      </c>
      <c r="N309">
        <v>170</v>
      </c>
      <c r="O309">
        <v>43</v>
      </c>
      <c r="P309">
        <v>21</v>
      </c>
      <c r="Q309">
        <v>20</v>
      </c>
      <c r="R309">
        <v>4</v>
      </c>
      <c r="S309">
        <v>10</v>
      </c>
      <c r="T309">
        <v>0</v>
      </c>
      <c r="U309">
        <v>4</v>
      </c>
      <c r="V309">
        <v>1</v>
      </c>
      <c r="W309">
        <v>0</v>
      </c>
      <c r="X309">
        <v>42</v>
      </c>
      <c r="Y309">
        <v>4676</v>
      </c>
    </row>
    <row r="310" spans="1:25" x14ac:dyDescent="0.3">
      <c r="A310" t="s">
        <v>15784</v>
      </c>
      <c r="B310" t="s">
        <v>1402</v>
      </c>
      <c r="C310">
        <v>4</v>
      </c>
      <c r="D310">
        <v>6</v>
      </c>
      <c r="E310">
        <v>4.74</v>
      </c>
      <c r="F310">
        <v>12</v>
      </c>
      <c r="G310">
        <v>12</v>
      </c>
      <c r="H310">
        <v>1</v>
      </c>
      <c r="I310">
        <v>0</v>
      </c>
      <c r="J310">
        <v>0</v>
      </c>
      <c r="K310">
        <v>0</v>
      </c>
      <c r="L310">
        <v>0</v>
      </c>
      <c r="M310">
        <v>74</v>
      </c>
      <c r="N310">
        <v>312</v>
      </c>
      <c r="O310">
        <v>82</v>
      </c>
      <c r="P310">
        <v>39</v>
      </c>
      <c r="Q310">
        <v>39</v>
      </c>
      <c r="R310">
        <v>11</v>
      </c>
      <c r="S310">
        <v>16</v>
      </c>
      <c r="T310">
        <v>0</v>
      </c>
      <c r="U310">
        <v>3</v>
      </c>
      <c r="V310">
        <v>0</v>
      </c>
      <c r="W310">
        <v>1</v>
      </c>
      <c r="X310">
        <v>69</v>
      </c>
      <c r="Y310">
        <v>19479</v>
      </c>
    </row>
    <row r="311" spans="1:25" x14ac:dyDescent="0.3">
      <c r="A311" t="s">
        <v>1020</v>
      </c>
      <c r="B311" t="s">
        <v>1460</v>
      </c>
      <c r="C311">
        <v>2</v>
      </c>
      <c r="D311">
        <v>2</v>
      </c>
      <c r="E311">
        <v>4.76</v>
      </c>
      <c r="F311">
        <v>17</v>
      </c>
      <c r="G311">
        <v>5</v>
      </c>
      <c r="H311">
        <v>0</v>
      </c>
      <c r="I311">
        <v>0</v>
      </c>
      <c r="J311">
        <v>0</v>
      </c>
      <c r="K311">
        <v>1</v>
      </c>
      <c r="L311">
        <v>0</v>
      </c>
      <c r="M311">
        <v>39.200000000000003</v>
      </c>
      <c r="N311">
        <v>163</v>
      </c>
      <c r="O311">
        <v>40</v>
      </c>
      <c r="P311">
        <v>22</v>
      </c>
      <c r="Q311">
        <v>21</v>
      </c>
      <c r="R311">
        <v>6</v>
      </c>
      <c r="S311">
        <v>8</v>
      </c>
      <c r="T311">
        <v>2</v>
      </c>
      <c r="U311">
        <v>1</v>
      </c>
      <c r="V311">
        <v>1</v>
      </c>
      <c r="W311">
        <v>0</v>
      </c>
      <c r="X311">
        <v>36</v>
      </c>
      <c r="Y311">
        <v>9388</v>
      </c>
    </row>
    <row r="312" spans="1:25" x14ac:dyDescent="0.3">
      <c r="A312" t="s">
        <v>17275</v>
      </c>
      <c r="B312" t="s">
        <v>1372</v>
      </c>
      <c r="C312">
        <v>1</v>
      </c>
      <c r="D312">
        <v>0</v>
      </c>
      <c r="E312">
        <v>4.79</v>
      </c>
      <c r="F312">
        <v>11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20.2</v>
      </c>
      <c r="N312">
        <v>90</v>
      </c>
      <c r="O312">
        <v>20</v>
      </c>
      <c r="P312">
        <v>13</v>
      </c>
      <c r="Q312">
        <v>11</v>
      </c>
      <c r="R312">
        <v>4</v>
      </c>
      <c r="S312">
        <v>11</v>
      </c>
      <c r="T312">
        <v>0</v>
      </c>
      <c r="U312">
        <v>0</v>
      </c>
      <c r="V312">
        <v>0</v>
      </c>
      <c r="W312">
        <v>0</v>
      </c>
      <c r="X312">
        <v>18</v>
      </c>
      <c r="Y312">
        <v>20153</v>
      </c>
    </row>
    <row r="313" spans="1:25" x14ac:dyDescent="0.3">
      <c r="A313" t="s">
        <v>17246</v>
      </c>
      <c r="B313" t="s">
        <v>1389</v>
      </c>
      <c r="C313">
        <v>1</v>
      </c>
      <c r="D313">
        <v>2</v>
      </c>
      <c r="E313">
        <v>4.8</v>
      </c>
      <c r="F313">
        <v>9</v>
      </c>
      <c r="G313">
        <v>6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30</v>
      </c>
      <c r="N313">
        <v>136</v>
      </c>
      <c r="O313">
        <v>34</v>
      </c>
      <c r="P313">
        <v>18</v>
      </c>
      <c r="Q313">
        <v>16</v>
      </c>
      <c r="R313">
        <v>3</v>
      </c>
      <c r="S313">
        <v>15</v>
      </c>
      <c r="T313">
        <v>0</v>
      </c>
      <c r="U313">
        <v>2</v>
      </c>
      <c r="V313">
        <v>4</v>
      </c>
      <c r="W313">
        <v>0</v>
      </c>
      <c r="X313">
        <v>29</v>
      </c>
      <c r="Y313">
        <v>14151</v>
      </c>
    </row>
    <row r="314" spans="1:25" x14ac:dyDescent="0.3">
      <c r="A314" t="s">
        <v>17205</v>
      </c>
      <c r="B314" t="s">
        <v>1449</v>
      </c>
      <c r="C314">
        <v>1</v>
      </c>
      <c r="D314">
        <v>1</v>
      </c>
      <c r="E314">
        <v>4.82</v>
      </c>
      <c r="F314">
        <v>4</v>
      </c>
      <c r="G314">
        <v>4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18.2</v>
      </c>
      <c r="N314">
        <v>83</v>
      </c>
      <c r="O314">
        <v>15</v>
      </c>
      <c r="P314">
        <v>10</v>
      </c>
      <c r="Q314">
        <v>10</v>
      </c>
      <c r="R314">
        <v>0</v>
      </c>
      <c r="S314">
        <v>12</v>
      </c>
      <c r="T314">
        <v>0</v>
      </c>
      <c r="U314">
        <v>0</v>
      </c>
      <c r="V314">
        <v>0</v>
      </c>
      <c r="W314">
        <v>0</v>
      </c>
      <c r="X314">
        <v>22</v>
      </c>
      <c r="Y314">
        <v>19350</v>
      </c>
    </row>
    <row r="315" spans="1:25" x14ac:dyDescent="0.3">
      <c r="A315" t="s">
        <v>731</v>
      </c>
      <c r="B315" t="s">
        <v>1464</v>
      </c>
      <c r="C315">
        <v>1</v>
      </c>
      <c r="D315">
        <v>2</v>
      </c>
      <c r="E315">
        <v>4.83</v>
      </c>
      <c r="F315">
        <v>12</v>
      </c>
      <c r="G315">
        <v>4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31.2</v>
      </c>
      <c r="N315">
        <v>153</v>
      </c>
      <c r="O315">
        <v>40</v>
      </c>
      <c r="P315">
        <v>19</v>
      </c>
      <c r="Q315">
        <v>17</v>
      </c>
      <c r="R315">
        <v>6</v>
      </c>
      <c r="S315">
        <v>19</v>
      </c>
      <c r="T315">
        <v>0</v>
      </c>
      <c r="U315">
        <v>2</v>
      </c>
      <c r="V315">
        <v>2</v>
      </c>
      <c r="W315">
        <v>0</v>
      </c>
      <c r="X315">
        <v>34</v>
      </c>
      <c r="Y315">
        <v>7448</v>
      </c>
    </row>
    <row r="316" spans="1:25" x14ac:dyDescent="0.3">
      <c r="A316" t="s">
        <v>17274</v>
      </c>
      <c r="B316" t="s">
        <v>1430</v>
      </c>
      <c r="C316">
        <v>2</v>
      </c>
      <c r="D316">
        <v>1</v>
      </c>
      <c r="E316">
        <v>4.84</v>
      </c>
      <c r="F316">
        <v>8</v>
      </c>
      <c r="G316">
        <v>1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22.1</v>
      </c>
      <c r="N316">
        <v>98</v>
      </c>
      <c r="O316">
        <v>24</v>
      </c>
      <c r="P316">
        <v>12</v>
      </c>
      <c r="Q316">
        <v>12</v>
      </c>
      <c r="R316">
        <v>4</v>
      </c>
      <c r="S316">
        <v>7</v>
      </c>
      <c r="T316">
        <v>0</v>
      </c>
      <c r="U316">
        <v>0</v>
      </c>
      <c r="V316">
        <v>0</v>
      </c>
      <c r="W316">
        <v>0</v>
      </c>
      <c r="X316">
        <v>21</v>
      </c>
      <c r="Y316">
        <v>19243</v>
      </c>
    </row>
    <row r="317" spans="1:25" x14ac:dyDescent="0.3">
      <c r="A317" t="s">
        <v>1150</v>
      </c>
      <c r="B317" t="s">
        <v>1509</v>
      </c>
      <c r="C317">
        <v>1</v>
      </c>
      <c r="D317">
        <v>2</v>
      </c>
      <c r="E317">
        <v>4.84</v>
      </c>
      <c r="F317">
        <v>18</v>
      </c>
      <c r="G317">
        <v>0</v>
      </c>
      <c r="H317">
        <v>0</v>
      </c>
      <c r="I317">
        <v>0</v>
      </c>
      <c r="J317">
        <v>0</v>
      </c>
      <c r="K317">
        <v>2</v>
      </c>
      <c r="L317">
        <v>0</v>
      </c>
      <c r="M317">
        <v>22.1</v>
      </c>
      <c r="N317">
        <v>109</v>
      </c>
      <c r="O317">
        <v>23</v>
      </c>
      <c r="P317">
        <v>17</v>
      </c>
      <c r="Q317">
        <v>12</v>
      </c>
      <c r="R317">
        <v>3</v>
      </c>
      <c r="S317">
        <v>14</v>
      </c>
      <c r="T317">
        <v>2</v>
      </c>
      <c r="U317">
        <v>5</v>
      </c>
      <c r="V317">
        <v>0</v>
      </c>
      <c r="W317">
        <v>0</v>
      </c>
      <c r="X317">
        <v>21</v>
      </c>
      <c r="Y317">
        <v>9325</v>
      </c>
    </row>
    <row r="318" spans="1:25" x14ac:dyDescent="0.3">
      <c r="A318" t="s">
        <v>14264</v>
      </c>
      <c r="B318" t="s">
        <v>1509</v>
      </c>
      <c r="C318">
        <v>0</v>
      </c>
      <c r="D318">
        <v>0</v>
      </c>
      <c r="E318">
        <v>4.8499999999999996</v>
      </c>
      <c r="F318">
        <v>4</v>
      </c>
      <c r="G318">
        <v>1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13</v>
      </c>
      <c r="N318">
        <v>55</v>
      </c>
      <c r="O318">
        <v>14</v>
      </c>
      <c r="P318">
        <v>7</v>
      </c>
      <c r="Q318">
        <v>7</v>
      </c>
      <c r="R318">
        <v>3</v>
      </c>
      <c r="S318">
        <v>2</v>
      </c>
      <c r="T318">
        <v>0</v>
      </c>
      <c r="U318">
        <v>1</v>
      </c>
      <c r="V318">
        <v>0</v>
      </c>
      <c r="W318">
        <v>0</v>
      </c>
      <c r="X318">
        <v>11</v>
      </c>
      <c r="Y318">
        <v>13677</v>
      </c>
    </row>
    <row r="319" spans="1:25" x14ac:dyDescent="0.3">
      <c r="A319" t="s">
        <v>14201</v>
      </c>
      <c r="B319" t="s">
        <v>1402</v>
      </c>
      <c r="C319">
        <v>2</v>
      </c>
      <c r="D319">
        <v>2</v>
      </c>
      <c r="E319">
        <v>4.88</v>
      </c>
      <c r="F319">
        <v>10</v>
      </c>
      <c r="G319">
        <v>4</v>
      </c>
      <c r="H319">
        <v>0</v>
      </c>
      <c r="I319">
        <v>0</v>
      </c>
      <c r="J319">
        <v>1</v>
      </c>
      <c r="K319">
        <v>0</v>
      </c>
      <c r="L319">
        <v>0</v>
      </c>
      <c r="M319">
        <v>27.2</v>
      </c>
      <c r="N319">
        <v>116</v>
      </c>
      <c r="O319">
        <v>30</v>
      </c>
      <c r="P319">
        <v>15</v>
      </c>
      <c r="Q319">
        <v>15</v>
      </c>
      <c r="R319">
        <v>5</v>
      </c>
      <c r="S319">
        <v>7</v>
      </c>
      <c r="T319">
        <v>0</v>
      </c>
      <c r="U319">
        <v>1</v>
      </c>
      <c r="V319">
        <v>0</v>
      </c>
      <c r="W319">
        <v>0</v>
      </c>
      <c r="X319">
        <v>15</v>
      </c>
      <c r="Y319">
        <v>15846</v>
      </c>
    </row>
    <row r="320" spans="1:25" x14ac:dyDescent="0.3">
      <c r="A320" t="s">
        <v>17270</v>
      </c>
      <c r="B320" t="s">
        <v>20567</v>
      </c>
      <c r="C320">
        <v>0</v>
      </c>
      <c r="D320">
        <v>1</v>
      </c>
      <c r="E320">
        <v>4.91</v>
      </c>
      <c r="F320">
        <v>5</v>
      </c>
      <c r="G320">
        <v>3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14.2</v>
      </c>
      <c r="N320">
        <v>67</v>
      </c>
      <c r="O320">
        <v>19</v>
      </c>
      <c r="P320">
        <v>9</v>
      </c>
      <c r="Q320">
        <v>8</v>
      </c>
      <c r="R320">
        <v>4</v>
      </c>
      <c r="S320">
        <v>6</v>
      </c>
      <c r="T320">
        <v>0</v>
      </c>
      <c r="U320">
        <v>1</v>
      </c>
      <c r="V320">
        <v>0</v>
      </c>
      <c r="W320">
        <v>0</v>
      </c>
      <c r="X320">
        <v>13</v>
      </c>
      <c r="Y320">
        <v>22713</v>
      </c>
    </row>
    <row r="321" spans="1:25" x14ac:dyDescent="0.3">
      <c r="A321" t="s">
        <v>13945</v>
      </c>
      <c r="B321" t="s">
        <v>1395</v>
      </c>
      <c r="C321">
        <v>4</v>
      </c>
      <c r="D321">
        <v>3</v>
      </c>
      <c r="E321">
        <v>4.91</v>
      </c>
      <c r="F321">
        <v>9</v>
      </c>
      <c r="G321">
        <v>9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40.1</v>
      </c>
      <c r="N321">
        <v>170</v>
      </c>
      <c r="O321">
        <v>33</v>
      </c>
      <c r="P321">
        <v>22</v>
      </c>
      <c r="Q321">
        <v>22</v>
      </c>
      <c r="R321">
        <v>6</v>
      </c>
      <c r="S321">
        <v>16</v>
      </c>
      <c r="T321">
        <v>0</v>
      </c>
      <c r="U321">
        <v>3</v>
      </c>
      <c r="V321">
        <v>1</v>
      </c>
      <c r="W321">
        <v>0</v>
      </c>
      <c r="X321">
        <v>49</v>
      </c>
      <c r="Y321">
        <v>17479</v>
      </c>
    </row>
    <row r="322" spans="1:25" x14ac:dyDescent="0.3">
      <c r="A322" t="s">
        <v>14726</v>
      </c>
      <c r="B322" t="s">
        <v>20628</v>
      </c>
      <c r="C322">
        <v>1</v>
      </c>
      <c r="D322">
        <v>0</v>
      </c>
      <c r="E322">
        <v>4.91</v>
      </c>
      <c r="F322">
        <v>9</v>
      </c>
      <c r="G322">
        <v>0</v>
      </c>
      <c r="H322">
        <v>0</v>
      </c>
      <c r="I322">
        <v>0</v>
      </c>
      <c r="J322">
        <v>1</v>
      </c>
      <c r="K322">
        <v>1</v>
      </c>
      <c r="L322">
        <v>0</v>
      </c>
      <c r="M322">
        <v>11</v>
      </c>
      <c r="N322">
        <v>47</v>
      </c>
      <c r="O322">
        <v>9</v>
      </c>
      <c r="P322">
        <v>6</v>
      </c>
      <c r="Q322">
        <v>6</v>
      </c>
      <c r="R322">
        <v>2</v>
      </c>
      <c r="S322">
        <v>5</v>
      </c>
      <c r="T322">
        <v>1</v>
      </c>
      <c r="U322">
        <v>0</v>
      </c>
      <c r="V322">
        <v>1</v>
      </c>
      <c r="W322">
        <v>0</v>
      </c>
      <c r="X322">
        <v>16</v>
      </c>
      <c r="Y322">
        <v>15071</v>
      </c>
    </row>
    <row r="323" spans="1:25" x14ac:dyDescent="0.3">
      <c r="A323" t="s">
        <v>19815</v>
      </c>
      <c r="B323" t="s">
        <v>1402</v>
      </c>
      <c r="C323">
        <v>2</v>
      </c>
      <c r="D323">
        <v>0</v>
      </c>
      <c r="E323">
        <v>4.91</v>
      </c>
      <c r="F323">
        <v>18</v>
      </c>
      <c r="G323">
        <v>0</v>
      </c>
      <c r="H323">
        <v>0</v>
      </c>
      <c r="I323">
        <v>0</v>
      </c>
      <c r="J323">
        <v>1</v>
      </c>
      <c r="K323">
        <v>2</v>
      </c>
      <c r="L323">
        <v>0</v>
      </c>
      <c r="M323">
        <v>18.100000000000001</v>
      </c>
      <c r="N323">
        <v>72</v>
      </c>
      <c r="O323">
        <v>11</v>
      </c>
      <c r="P323">
        <v>11</v>
      </c>
      <c r="Q323">
        <v>10</v>
      </c>
      <c r="R323">
        <v>4</v>
      </c>
      <c r="S323">
        <v>5</v>
      </c>
      <c r="T323">
        <v>1</v>
      </c>
      <c r="U323">
        <v>2</v>
      </c>
      <c r="V323">
        <v>0</v>
      </c>
      <c r="W323">
        <v>0</v>
      </c>
      <c r="X323">
        <v>16</v>
      </c>
      <c r="Y323">
        <v>16840</v>
      </c>
    </row>
    <row r="324" spans="1:25" x14ac:dyDescent="0.3">
      <c r="A324" t="s">
        <v>19814</v>
      </c>
      <c r="B324" t="s">
        <v>1416</v>
      </c>
      <c r="C324">
        <v>1</v>
      </c>
      <c r="D324">
        <v>3</v>
      </c>
      <c r="E324">
        <v>4.9400000000000004</v>
      </c>
      <c r="F324">
        <v>11</v>
      </c>
      <c r="G324">
        <v>9</v>
      </c>
      <c r="H324">
        <v>0</v>
      </c>
      <c r="I324">
        <v>0</v>
      </c>
      <c r="J324">
        <v>0</v>
      </c>
      <c r="K324">
        <v>1</v>
      </c>
      <c r="L324">
        <v>0</v>
      </c>
      <c r="M324">
        <v>47.1</v>
      </c>
      <c r="N324">
        <v>205</v>
      </c>
      <c r="O324">
        <v>48</v>
      </c>
      <c r="P324">
        <v>27</v>
      </c>
      <c r="Q324">
        <v>26</v>
      </c>
      <c r="R324">
        <v>6</v>
      </c>
      <c r="S324">
        <v>17</v>
      </c>
      <c r="T324">
        <v>0</v>
      </c>
      <c r="U324">
        <v>3</v>
      </c>
      <c r="V324">
        <v>4</v>
      </c>
      <c r="W324">
        <v>0</v>
      </c>
      <c r="X324">
        <v>48</v>
      </c>
      <c r="Y324">
        <v>17578</v>
      </c>
    </row>
    <row r="325" spans="1:25" x14ac:dyDescent="0.3">
      <c r="A325" t="s">
        <v>19813</v>
      </c>
      <c r="B325" t="s">
        <v>22144</v>
      </c>
      <c r="C325">
        <v>0</v>
      </c>
      <c r="D325">
        <v>1</v>
      </c>
      <c r="E325">
        <v>4.95</v>
      </c>
      <c r="F325">
        <v>21</v>
      </c>
      <c r="G325">
        <v>0</v>
      </c>
      <c r="H325">
        <v>0</v>
      </c>
      <c r="I325">
        <v>0</v>
      </c>
      <c r="J325">
        <v>1</v>
      </c>
      <c r="K325">
        <v>6</v>
      </c>
      <c r="L325">
        <v>0</v>
      </c>
      <c r="M325">
        <v>20</v>
      </c>
      <c r="N325">
        <v>84</v>
      </c>
      <c r="O325">
        <v>13</v>
      </c>
      <c r="P325">
        <v>12</v>
      </c>
      <c r="Q325">
        <v>11</v>
      </c>
      <c r="R325">
        <v>3</v>
      </c>
      <c r="S325">
        <v>6</v>
      </c>
      <c r="T325">
        <v>0</v>
      </c>
      <c r="U325">
        <v>4</v>
      </c>
      <c r="V325">
        <v>0</v>
      </c>
      <c r="W325">
        <v>0</v>
      </c>
      <c r="X325">
        <v>27</v>
      </c>
      <c r="Y325">
        <v>10061</v>
      </c>
    </row>
    <row r="326" spans="1:25" x14ac:dyDescent="0.3">
      <c r="A326" t="s">
        <v>1031</v>
      </c>
      <c r="B326" t="s">
        <v>20567</v>
      </c>
      <c r="C326">
        <v>4</v>
      </c>
      <c r="D326">
        <v>4</v>
      </c>
      <c r="E326">
        <v>4.95</v>
      </c>
      <c r="F326">
        <v>12</v>
      </c>
      <c r="G326">
        <v>11</v>
      </c>
      <c r="H326">
        <v>0</v>
      </c>
      <c r="I326">
        <v>0</v>
      </c>
      <c r="J326">
        <v>0</v>
      </c>
      <c r="K326">
        <v>1</v>
      </c>
      <c r="L326">
        <v>0</v>
      </c>
      <c r="M326">
        <v>56.1</v>
      </c>
      <c r="N326">
        <v>242</v>
      </c>
      <c r="O326">
        <v>53</v>
      </c>
      <c r="P326">
        <v>33</v>
      </c>
      <c r="Q326">
        <v>31</v>
      </c>
      <c r="R326">
        <v>10</v>
      </c>
      <c r="S326">
        <v>22</v>
      </c>
      <c r="T326">
        <v>0</v>
      </c>
      <c r="U326">
        <v>2</v>
      </c>
      <c r="V326">
        <v>3</v>
      </c>
      <c r="W326">
        <v>0</v>
      </c>
      <c r="X326">
        <v>57</v>
      </c>
      <c r="Y326">
        <v>3542</v>
      </c>
    </row>
    <row r="327" spans="1:25" x14ac:dyDescent="0.3">
      <c r="A327" t="s">
        <v>16590</v>
      </c>
      <c r="B327" t="s">
        <v>1395</v>
      </c>
      <c r="C327">
        <v>1</v>
      </c>
      <c r="D327">
        <v>3</v>
      </c>
      <c r="E327">
        <v>4.96</v>
      </c>
      <c r="F327">
        <v>9</v>
      </c>
      <c r="G327">
        <v>8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32.200000000000003</v>
      </c>
      <c r="N327">
        <v>143</v>
      </c>
      <c r="O327">
        <v>23</v>
      </c>
      <c r="P327">
        <v>18</v>
      </c>
      <c r="Q327">
        <v>18</v>
      </c>
      <c r="R327">
        <v>8</v>
      </c>
      <c r="S327">
        <v>20</v>
      </c>
      <c r="T327">
        <v>0</v>
      </c>
      <c r="U327">
        <v>2</v>
      </c>
      <c r="V327">
        <v>0</v>
      </c>
      <c r="W327">
        <v>0</v>
      </c>
      <c r="X327">
        <v>45</v>
      </c>
      <c r="Y327">
        <v>16110</v>
      </c>
    </row>
    <row r="328" spans="1:25" x14ac:dyDescent="0.3">
      <c r="A328" t="s">
        <v>14260</v>
      </c>
      <c r="B328" t="s">
        <v>22144</v>
      </c>
      <c r="C328">
        <v>1</v>
      </c>
      <c r="D328">
        <v>0</v>
      </c>
      <c r="E328">
        <v>4.96</v>
      </c>
      <c r="F328">
        <v>7</v>
      </c>
      <c r="G328">
        <v>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16.100000000000001</v>
      </c>
      <c r="N328">
        <v>73</v>
      </c>
      <c r="O328">
        <v>21</v>
      </c>
      <c r="P328">
        <v>9</v>
      </c>
      <c r="Q328">
        <v>9</v>
      </c>
      <c r="R328">
        <v>2</v>
      </c>
      <c r="S328">
        <v>4</v>
      </c>
      <c r="T328">
        <v>0</v>
      </c>
      <c r="U328">
        <v>2</v>
      </c>
      <c r="V328">
        <v>0</v>
      </c>
      <c r="W328">
        <v>0</v>
      </c>
      <c r="X328">
        <v>11</v>
      </c>
      <c r="Y328">
        <v>13804</v>
      </c>
    </row>
    <row r="329" spans="1:25" x14ac:dyDescent="0.3">
      <c r="A329" t="s">
        <v>17200</v>
      </c>
      <c r="B329" t="s">
        <v>1372</v>
      </c>
      <c r="C329">
        <v>3</v>
      </c>
      <c r="D329">
        <v>2</v>
      </c>
      <c r="E329">
        <v>4.9800000000000004</v>
      </c>
      <c r="F329">
        <v>6</v>
      </c>
      <c r="G329">
        <v>6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34.1</v>
      </c>
      <c r="N329">
        <v>146</v>
      </c>
      <c r="O329">
        <v>35</v>
      </c>
      <c r="P329">
        <v>20</v>
      </c>
      <c r="Q329">
        <v>19</v>
      </c>
      <c r="R329">
        <v>6</v>
      </c>
      <c r="S329">
        <v>6</v>
      </c>
      <c r="T329">
        <v>0</v>
      </c>
      <c r="U329">
        <v>1</v>
      </c>
      <c r="V329">
        <v>0</v>
      </c>
      <c r="W329">
        <v>0</v>
      </c>
      <c r="X329">
        <v>33</v>
      </c>
      <c r="Y329">
        <v>20276</v>
      </c>
    </row>
    <row r="330" spans="1:25" x14ac:dyDescent="0.3">
      <c r="A330" t="s">
        <v>14284</v>
      </c>
      <c r="B330" t="s">
        <v>1372</v>
      </c>
      <c r="C330">
        <v>3</v>
      </c>
      <c r="D330">
        <v>0</v>
      </c>
      <c r="E330">
        <v>4.9800000000000004</v>
      </c>
      <c r="F330">
        <v>18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21.2</v>
      </c>
      <c r="N330">
        <v>101</v>
      </c>
      <c r="O330">
        <v>25</v>
      </c>
      <c r="P330">
        <v>13</v>
      </c>
      <c r="Q330">
        <v>12</v>
      </c>
      <c r="R330">
        <v>3</v>
      </c>
      <c r="S330">
        <v>11</v>
      </c>
      <c r="T330">
        <v>1</v>
      </c>
      <c r="U330">
        <v>0</v>
      </c>
      <c r="V330">
        <v>1</v>
      </c>
      <c r="W330">
        <v>0</v>
      </c>
      <c r="X330">
        <v>14</v>
      </c>
      <c r="Y330">
        <v>16588</v>
      </c>
    </row>
    <row r="331" spans="1:25" x14ac:dyDescent="0.3">
      <c r="A331" t="s">
        <v>17219</v>
      </c>
      <c r="B331" t="s">
        <v>1416</v>
      </c>
      <c r="C331">
        <v>0</v>
      </c>
      <c r="D331">
        <v>3</v>
      </c>
      <c r="E331">
        <v>4.9800000000000004</v>
      </c>
      <c r="F331">
        <v>25</v>
      </c>
      <c r="G331">
        <v>0</v>
      </c>
      <c r="H331">
        <v>0</v>
      </c>
      <c r="I331">
        <v>0</v>
      </c>
      <c r="J331">
        <v>1</v>
      </c>
      <c r="K331">
        <v>3</v>
      </c>
      <c r="L331">
        <v>3</v>
      </c>
      <c r="M331">
        <v>21.2</v>
      </c>
      <c r="N331">
        <v>92</v>
      </c>
      <c r="O331">
        <v>13</v>
      </c>
      <c r="P331">
        <v>13</v>
      </c>
      <c r="Q331">
        <v>12</v>
      </c>
      <c r="R331">
        <v>1</v>
      </c>
      <c r="S331">
        <v>11</v>
      </c>
      <c r="T331">
        <v>1</v>
      </c>
      <c r="U331">
        <v>3</v>
      </c>
      <c r="V331">
        <v>1</v>
      </c>
      <c r="W331">
        <v>1</v>
      </c>
      <c r="X331">
        <v>20</v>
      </c>
      <c r="Y331">
        <v>5530</v>
      </c>
    </row>
    <row r="332" spans="1:25" x14ac:dyDescent="0.3">
      <c r="A332" t="s">
        <v>14740</v>
      </c>
      <c r="B332" t="s">
        <v>1449</v>
      </c>
      <c r="C332">
        <v>1</v>
      </c>
      <c r="D332">
        <v>1</v>
      </c>
      <c r="E332">
        <v>5.0199999999999996</v>
      </c>
      <c r="F332">
        <v>14</v>
      </c>
      <c r="G332">
        <v>0</v>
      </c>
      <c r="H332">
        <v>0</v>
      </c>
      <c r="I332">
        <v>0</v>
      </c>
      <c r="J332">
        <v>0</v>
      </c>
      <c r="K332">
        <v>2</v>
      </c>
      <c r="L332">
        <v>0</v>
      </c>
      <c r="M332">
        <v>14.1</v>
      </c>
      <c r="N332">
        <v>69</v>
      </c>
      <c r="O332">
        <v>14</v>
      </c>
      <c r="P332">
        <v>8</v>
      </c>
      <c r="Q332">
        <v>8</v>
      </c>
      <c r="R332">
        <v>1</v>
      </c>
      <c r="S332">
        <v>10</v>
      </c>
      <c r="T332">
        <v>0</v>
      </c>
      <c r="U332">
        <v>3</v>
      </c>
      <c r="V332">
        <v>1</v>
      </c>
      <c r="W332">
        <v>1</v>
      </c>
      <c r="X332">
        <v>20</v>
      </c>
      <c r="Y332">
        <v>17734</v>
      </c>
    </row>
    <row r="333" spans="1:25" x14ac:dyDescent="0.3">
      <c r="A333" t="s">
        <v>845</v>
      </c>
      <c r="B333" t="s">
        <v>1398</v>
      </c>
      <c r="C333">
        <v>4</v>
      </c>
      <c r="D333">
        <v>4</v>
      </c>
      <c r="E333">
        <v>5.08</v>
      </c>
      <c r="F333">
        <v>9</v>
      </c>
      <c r="G333">
        <v>9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44.1</v>
      </c>
      <c r="N333">
        <v>190</v>
      </c>
      <c r="O333">
        <v>51</v>
      </c>
      <c r="P333">
        <v>25</v>
      </c>
      <c r="Q333">
        <v>25</v>
      </c>
      <c r="R333">
        <v>6</v>
      </c>
      <c r="S333">
        <v>16</v>
      </c>
      <c r="T333">
        <v>0</v>
      </c>
      <c r="U333">
        <v>1</v>
      </c>
      <c r="V333">
        <v>4</v>
      </c>
      <c r="W333">
        <v>0</v>
      </c>
      <c r="X333">
        <v>32</v>
      </c>
      <c r="Y333">
        <v>4153</v>
      </c>
    </row>
    <row r="334" spans="1:25" x14ac:dyDescent="0.3">
      <c r="A334" t="s">
        <v>13125</v>
      </c>
      <c r="B334" t="s">
        <v>1372</v>
      </c>
      <c r="C334">
        <v>2</v>
      </c>
      <c r="D334">
        <v>3</v>
      </c>
      <c r="E334">
        <v>5.1100000000000003</v>
      </c>
      <c r="F334">
        <v>10</v>
      </c>
      <c r="G334">
        <v>10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44</v>
      </c>
      <c r="N334">
        <v>193</v>
      </c>
      <c r="O334">
        <v>48</v>
      </c>
      <c r="P334">
        <v>27</v>
      </c>
      <c r="Q334">
        <v>25</v>
      </c>
      <c r="R334">
        <v>7</v>
      </c>
      <c r="S334">
        <v>9</v>
      </c>
      <c r="T334">
        <v>0</v>
      </c>
      <c r="U334">
        <v>2</v>
      </c>
      <c r="V334">
        <v>3</v>
      </c>
      <c r="W334">
        <v>0</v>
      </c>
      <c r="X334">
        <v>47</v>
      </c>
      <c r="Y334">
        <v>16511</v>
      </c>
    </row>
    <row r="335" spans="1:25" x14ac:dyDescent="0.3">
      <c r="A335" t="s">
        <v>16705</v>
      </c>
      <c r="B335" t="s">
        <v>22144</v>
      </c>
      <c r="C335">
        <v>1</v>
      </c>
      <c r="D335">
        <v>2</v>
      </c>
      <c r="E335">
        <v>5.12</v>
      </c>
      <c r="F335">
        <v>17</v>
      </c>
      <c r="G335">
        <v>0</v>
      </c>
      <c r="H335">
        <v>0</v>
      </c>
      <c r="I335">
        <v>0</v>
      </c>
      <c r="J335">
        <v>0</v>
      </c>
      <c r="K335">
        <v>5</v>
      </c>
      <c r="L335">
        <v>0</v>
      </c>
      <c r="M335">
        <v>19.100000000000001</v>
      </c>
      <c r="N335">
        <v>86</v>
      </c>
      <c r="O335">
        <v>15</v>
      </c>
      <c r="P335">
        <v>13</v>
      </c>
      <c r="Q335">
        <v>11</v>
      </c>
      <c r="R335">
        <v>3</v>
      </c>
      <c r="S335">
        <v>12</v>
      </c>
      <c r="T335">
        <v>0</v>
      </c>
      <c r="U335">
        <v>0</v>
      </c>
      <c r="V335">
        <v>5</v>
      </c>
      <c r="W335">
        <v>0</v>
      </c>
      <c r="X335">
        <v>21</v>
      </c>
      <c r="Y335">
        <v>11209</v>
      </c>
    </row>
    <row r="336" spans="1:25" x14ac:dyDescent="0.3">
      <c r="A336" t="s">
        <v>17222</v>
      </c>
      <c r="B336" t="s">
        <v>1426</v>
      </c>
      <c r="C336">
        <v>2</v>
      </c>
      <c r="D336">
        <v>0</v>
      </c>
      <c r="E336">
        <v>5.14</v>
      </c>
      <c r="F336">
        <v>13</v>
      </c>
      <c r="G336">
        <v>0</v>
      </c>
      <c r="H336">
        <v>0</v>
      </c>
      <c r="I336">
        <v>0</v>
      </c>
      <c r="J336">
        <v>0</v>
      </c>
      <c r="K336">
        <v>2</v>
      </c>
      <c r="L336">
        <v>0</v>
      </c>
      <c r="M336">
        <v>21</v>
      </c>
      <c r="N336">
        <v>98</v>
      </c>
      <c r="O336">
        <v>22</v>
      </c>
      <c r="P336">
        <v>13</v>
      </c>
      <c r="Q336">
        <v>12</v>
      </c>
      <c r="R336">
        <v>3</v>
      </c>
      <c r="S336">
        <v>14</v>
      </c>
      <c r="T336">
        <v>1</v>
      </c>
      <c r="U336">
        <v>0</v>
      </c>
      <c r="V336">
        <v>0</v>
      </c>
      <c r="W336">
        <v>0</v>
      </c>
      <c r="X336">
        <v>22</v>
      </c>
      <c r="Y336">
        <v>20387</v>
      </c>
    </row>
    <row r="337" spans="1:25" x14ac:dyDescent="0.3">
      <c r="A337" t="s">
        <v>11381</v>
      </c>
      <c r="B337" t="s">
        <v>1509</v>
      </c>
      <c r="C337">
        <v>3</v>
      </c>
      <c r="D337">
        <v>4</v>
      </c>
      <c r="E337">
        <v>5.15</v>
      </c>
      <c r="F337">
        <v>16</v>
      </c>
      <c r="G337">
        <v>7</v>
      </c>
      <c r="H337">
        <v>0</v>
      </c>
      <c r="I337">
        <v>0</v>
      </c>
      <c r="J337">
        <v>3</v>
      </c>
      <c r="K337">
        <v>0</v>
      </c>
      <c r="L337">
        <v>2</v>
      </c>
      <c r="M337">
        <v>36.200000000000003</v>
      </c>
      <c r="N337">
        <v>160</v>
      </c>
      <c r="O337">
        <v>40</v>
      </c>
      <c r="P337">
        <v>22</v>
      </c>
      <c r="Q337">
        <v>21</v>
      </c>
      <c r="R337">
        <v>8</v>
      </c>
      <c r="S337">
        <v>10</v>
      </c>
      <c r="T337">
        <v>1</v>
      </c>
      <c r="U337">
        <v>2</v>
      </c>
      <c r="V337">
        <v>1</v>
      </c>
      <c r="W337">
        <v>0</v>
      </c>
      <c r="X337">
        <v>47</v>
      </c>
      <c r="Y337">
        <v>12447</v>
      </c>
    </row>
    <row r="338" spans="1:25" x14ac:dyDescent="0.3">
      <c r="A338" t="s">
        <v>994</v>
      </c>
      <c r="B338" t="s">
        <v>1437</v>
      </c>
      <c r="C338">
        <v>2</v>
      </c>
      <c r="D338">
        <v>4</v>
      </c>
      <c r="E338">
        <v>5.16</v>
      </c>
      <c r="F338">
        <v>12</v>
      </c>
      <c r="G338">
        <v>10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45.1</v>
      </c>
      <c r="N338">
        <v>191</v>
      </c>
      <c r="O338">
        <v>42</v>
      </c>
      <c r="P338">
        <v>26</v>
      </c>
      <c r="Q338">
        <v>26</v>
      </c>
      <c r="R338">
        <v>6</v>
      </c>
      <c r="S338">
        <v>16</v>
      </c>
      <c r="T338">
        <v>0</v>
      </c>
      <c r="U338">
        <v>3</v>
      </c>
      <c r="V338">
        <v>2</v>
      </c>
      <c r="W338">
        <v>0</v>
      </c>
      <c r="X338">
        <v>52</v>
      </c>
      <c r="Y338">
        <v>7882</v>
      </c>
    </row>
    <row r="339" spans="1:25" x14ac:dyDescent="0.3">
      <c r="A339" t="s">
        <v>786</v>
      </c>
      <c r="B339" t="s">
        <v>1481</v>
      </c>
      <c r="C339">
        <v>3</v>
      </c>
      <c r="D339">
        <v>3</v>
      </c>
      <c r="E339">
        <v>5.16</v>
      </c>
      <c r="F339">
        <v>12</v>
      </c>
      <c r="G339">
        <v>12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61</v>
      </c>
      <c r="N339">
        <v>265</v>
      </c>
      <c r="O339">
        <v>64</v>
      </c>
      <c r="P339">
        <v>35</v>
      </c>
      <c r="Q339">
        <v>35</v>
      </c>
      <c r="R339">
        <v>11</v>
      </c>
      <c r="S339">
        <v>17</v>
      </c>
      <c r="T339">
        <v>0</v>
      </c>
      <c r="U339">
        <v>3</v>
      </c>
      <c r="V339">
        <v>2</v>
      </c>
      <c r="W339">
        <v>0</v>
      </c>
      <c r="X339">
        <v>42</v>
      </c>
      <c r="Y339">
        <v>4930</v>
      </c>
    </row>
    <row r="340" spans="1:25" x14ac:dyDescent="0.3">
      <c r="A340" t="s">
        <v>15247</v>
      </c>
      <c r="B340" t="s">
        <v>1392</v>
      </c>
      <c r="C340">
        <v>2</v>
      </c>
      <c r="D340">
        <v>4</v>
      </c>
      <c r="E340">
        <v>5.17</v>
      </c>
      <c r="F340">
        <v>9</v>
      </c>
      <c r="G340">
        <v>9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47</v>
      </c>
      <c r="N340">
        <v>194</v>
      </c>
      <c r="O340">
        <v>41</v>
      </c>
      <c r="P340">
        <v>27</v>
      </c>
      <c r="Q340">
        <v>27</v>
      </c>
      <c r="R340">
        <v>3</v>
      </c>
      <c r="S340">
        <v>20</v>
      </c>
      <c r="T340">
        <v>0</v>
      </c>
      <c r="U340">
        <v>0</v>
      </c>
      <c r="V340">
        <v>3</v>
      </c>
      <c r="W340">
        <v>0</v>
      </c>
      <c r="X340">
        <v>47</v>
      </c>
      <c r="Y340">
        <v>20633</v>
      </c>
    </row>
    <row r="341" spans="1:25" x14ac:dyDescent="0.3">
      <c r="A341" t="s">
        <v>15069</v>
      </c>
      <c r="B341" t="s">
        <v>1481</v>
      </c>
      <c r="C341">
        <v>1</v>
      </c>
      <c r="D341">
        <v>0</v>
      </c>
      <c r="E341">
        <v>5.17</v>
      </c>
      <c r="F341">
        <v>18</v>
      </c>
      <c r="G341">
        <v>0</v>
      </c>
      <c r="H341">
        <v>0</v>
      </c>
      <c r="I341">
        <v>0</v>
      </c>
      <c r="J341">
        <v>1</v>
      </c>
      <c r="K341">
        <v>4</v>
      </c>
      <c r="L341">
        <v>0</v>
      </c>
      <c r="M341">
        <v>15.2</v>
      </c>
      <c r="N341">
        <v>66</v>
      </c>
      <c r="O341">
        <v>16</v>
      </c>
      <c r="P341">
        <v>9</v>
      </c>
      <c r="Q341">
        <v>9</v>
      </c>
      <c r="R341">
        <v>5</v>
      </c>
      <c r="S341">
        <v>6</v>
      </c>
      <c r="T341">
        <v>0</v>
      </c>
      <c r="U341">
        <v>0</v>
      </c>
      <c r="V341">
        <v>0</v>
      </c>
      <c r="W341">
        <v>0</v>
      </c>
      <c r="X341">
        <v>11</v>
      </c>
      <c r="Y341">
        <v>11753</v>
      </c>
    </row>
    <row r="342" spans="1:25" x14ac:dyDescent="0.3">
      <c r="A342" t="s">
        <v>17223</v>
      </c>
      <c r="B342" t="s">
        <v>1392</v>
      </c>
      <c r="C342">
        <v>0</v>
      </c>
      <c r="D342">
        <v>1</v>
      </c>
      <c r="E342">
        <v>5.17</v>
      </c>
      <c r="F342">
        <v>5</v>
      </c>
      <c r="G342">
        <v>4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15.2</v>
      </c>
      <c r="N342">
        <v>68</v>
      </c>
      <c r="O342">
        <v>20</v>
      </c>
      <c r="P342">
        <v>9</v>
      </c>
      <c r="Q342">
        <v>9</v>
      </c>
      <c r="R342">
        <v>4</v>
      </c>
      <c r="S342">
        <v>1</v>
      </c>
      <c r="T342">
        <v>0</v>
      </c>
      <c r="U342">
        <v>1</v>
      </c>
      <c r="V342">
        <v>0</v>
      </c>
      <c r="W342">
        <v>0</v>
      </c>
      <c r="X342">
        <v>9</v>
      </c>
      <c r="Y342">
        <v>19942</v>
      </c>
    </row>
    <row r="343" spans="1:25" x14ac:dyDescent="0.3">
      <c r="A343" t="s">
        <v>17264</v>
      </c>
      <c r="B343" t="s">
        <v>20565</v>
      </c>
      <c r="C343">
        <v>1</v>
      </c>
      <c r="D343">
        <v>0</v>
      </c>
      <c r="E343">
        <v>5.19</v>
      </c>
      <c r="F343">
        <v>11</v>
      </c>
      <c r="G343">
        <v>1</v>
      </c>
      <c r="H343">
        <v>0</v>
      </c>
      <c r="I343">
        <v>0</v>
      </c>
      <c r="J343">
        <v>0</v>
      </c>
      <c r="K343">
        <v>1</v>
      </c>
      <c r="L343">
        <v>0</v>
      </c>
      <c r="M343">
        <v>17.100000000000001</v>
      </c>
      <c r="N343">
        <v>85</v>
      </c>
      <c r="O343">
        <v>18</v>
      </c>
      <c r="P343">
        <v>10</v>
      </c>
      <c r="Q343">
        <v>10</v>
      </c>
      <c r="R343">
        <v>3</v>
      </c>
      <c r="S343">
        <v>14</v>
      </c>
      <c r="T343">
        <v>0</v>
      </c>
      <c r="U343">
        <v>1</v>
      </c>
      <c r="V343">
        <v>1</v>
      </c>
      <c r="W343">
        <v>0</v>
      </c>
      <c r="X343">
        <v>21</v>
      </c>
      <c r="Y343">
        <v>22815</v>
      </c>
    </row>
    <row r="344" spans="1:25" x14ac:dyDescent="0.3">
      <c r="A344" t="s">
        <v>14749</v>
      </c>
      <c r="B344" t="s">
        <v>1460</v>
      </c>
      <c r="C344">
        <v>2</v>
      </c>
      <c r="D344">
        <v>4</v>
      </c>
      <c r="E344">
        <v>5.21</v>
      </c>
      <c r="F344">
        <v>8</v>
      </c>
      <c r="G344">
        <v>8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38</v>
      </c>
      <c r="N344">
        <v>168</v>
      </c>
      <c r="O344">
        <v>35</v>
      </c>
      <c r="P344">
        <v>23</v>
      </c>
      <c r="Q344">
        <v>22</v>
      </c>
      <c r="R344">
        <v>7</v>
      </c>
      <c r="S344">
        <v>24</v>
      </c>
      <c r="T344">
        <v>1</v>
      </c>
      <c r="U344">
        <v>0</v>
      </c>
      <c r="V344">
        <v>1</v>
      </c>
      <c r="W344">
        <v>0</v>
      </c>
      <c r="X344">
        <v>30</v>
      </c>
      <c r="Y344">
        <v>19665</v>
      </c>
    </row>
    <row r="345" spans="1:25" x14ac:dyDescent="0.3">
      <c r="A345" t="s">
        <v>15071</v>
      </c>
      <c r="B345" t="s">
        <v>1395</v>
      </c>
      <c r="C345">
        <v>1</v>
      </c>
      <c r="D345">
        <v>1</v>
      </c>
      <c r="E345">
        <v>5.25</v>
      </c>
      <c r="F345">
        <v>12</v>
      </c>
      <c r="G345">
        <v>0</v>
      </c>
      <c r="H345">
        <v>0</v>
      </c>
      <c r="I345">
        <v>0</v>
      </c>
      <c r="J345">
        <v>1</v>
      </c>
      <c r="K345">
        <v>2</v>
      </c>
      <c r="L345">
        <v>2</v>
      </c>
      <c r="M345">
        <v>12</v>
      </c>
      <c r="N345">
        <v>52</v>
      </c>
      <c r="O345">
        <v>8</v>
      </c>
      <c r="P345">
        <v>8</v>
      </c>
      <c r="Q345">
        <v>7</v>
      </c>
      <c r="R345">
        <v>3</v>
      </c>
      <c r="S345">
        <v>8</v>
      </c>
      <c r="T345">
        <v>1</v>
      </c>
      <c r="U345">
        <v>1</v>
      </c>
      <c r="V345">
        <v>0</v>
      </c>
      <c r="W345">
        <v>0</v>
      </c>
      <c r="X345">
        <v>10</v>
      </c>
      <c r="Y345">
        <v>18138</v>
      </c>
    </row>
    <row r="346" spans="1:25" x14ac:dyDescent="0.3">
      <c r="A346" t="s">
        <v>11343</v>
      </c>
      <c r="B346" t="s">
        <v>1470</v>
      </c>
      <c r="C346">
        <v>0</v>
      </c>
      <c r="D346">
        <v>1</v>
      </c>
      <c r="E346">
        <v>5.25</v>
      </c>
      <c r="F346">
        <v>13</v>
      </c>
      <c r="G346">
        <v>0</v>
      </c>
      <c r="H346">
        <v>0</v>
      </c>
      <c r="I346">
        <v>0</v>
      </c>
      <c r="J346">
        <v>0</v>
      </c>
      <c r="K346">
        <v>2</v>
      </c>
      <c r="L346">
        <v>0</v>
      </c>
      <c r="M346">
        <v>12</v>
      </c>
      <c r="N346">
        <v>53</v>
      </c>
      <c r="O346">
        <v>12</v>
      </c>
      <c r="P346">
        <v>8</v>
      </c>
      <c r="Q346">
        <v>7</v>
      </c>
      <c r="R346">
        <v>2</v>
      </c>
      <c r="S346">
        <v>6</v>
      </c>
      <c r="T346">
        <v>0</v>
      </c>
      <c r="U346">
        <v>0</v>
      </c>
      <c r="V346">
        <v>1</v>
      </c>
      <c r="W346">
        <v>0</v>
      </c>
      <c r="X346">
        <v>11</v>
      </c>
      <c r="Y346">
        <v>15264</v>
      </c>
    </row>
    <row r="347" spans="1:25" x14ac:dyDescent="0.3">
      <c r="A347" t="s">
        <v>672</v>
      </c>
      <c r="B347" t="s">
        <v>1481</v>
      </c>
      <c r="C347">
        <v>0</v>
      </c>
      <c r="D347">
        <v>1</v>
      </c>
      <c r="E347">
        <v>5.28</v>
      </c>
      <c r="F347">
        <v>18</v>
      </c>
      <c r="G347">
        <v>0</v>
      </c>
      <c r="H347">
        <v>0</v>
      </c>
      <c r="I347">
        <v>0</v>
      </c>
      <c r="J347">
        <v>2</v>
      </c>
      <c r="K347">
        <v>3</v>
      </c>
      <c r="L347">
        <v>1</v>
      </c>
      <c r="M347">
        <v>15.1</v>
      </c>
      <c r="N347">
        <v>69</v>
      </c>
      <c r="O347">
        <v>10</v>
      </c>
      <c r="P347">
        <v>9</v>
      </c>
      <c r="Q347">
        <v>9</v>
      </c>
      <c r="R347">
        <v>2</v>
      </c>
      <c r="S347">
        <v>12</v>
      </c>
      <c r="T347">
        <v>1</v>
      </c>
      <c r="U347">
        <v>2</v>
      </c>
      <c r="V347">
        <v>4</v>
      </c>
      <c r="W347">
        <v>0</v>
      </c>
      <c r="X347">
        <v>28</v>
      </c>
      <c r="Y347">
        <v>6655</v>
      </c>
    </row>
    <row r="348" spans="1:25" x14ac:dyDescent="0.3">
      <c r="A348" t="s">
        <v>14232</v>
      </c>
      <c r="B348" t="s">
        <v>1379</v>
      </c>
      <c r="C348">
        <v>1</v>
      </c>
      <c r="D348">
        <v>2</v>
      </c>
      <c r="E348">
        <v>5.29</v>
      </c>
      <c r="F348">
        <v>12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1</v>
      </c>
      <c r="M348">
        <v>17</v>
      </c>
      <c r="N348">
        <v>73</v>
      </c>
      <c r="O348">
        <v>15</v>
      </c>
      <c r="P348">
        <v>11</v>
      </c>
      <c r="Q348">
        <v>10</v>
      </c>
      <c r="R348">
        <v>4</v>
      </c>
      <c r="S348">
        <v>7</v>
      </c>
      <c r="T348">
        <v>0</v>
      </c>
      <c r="U348">
        <v>2</v>
      </c>
      <c r="V348">
        <v>1</v>
      </c>
      <c r="W348">
        <v>0</v>
      </c>
      <c r="X348">
        <v>18</v>
      </c>
      <c r="Y348">
        <v>17878</v>
      </c>
    </row>
    <row r="349" spans="1:25" x14ac:dyDescent="0.3">
      <c r="A349" t="s">
        <v>14245</v>
      </c>
      <c r="B349" t="s">
        <v>1437</v>
      </c>
      <c r="C349">
        <v>1</v>
      </c>
      <c r="D349">
        <v>6</v>
      </c>
      <c r="E349">
        <v>5.3</v>
      </c>
      <c r="F349">
        <v>12</v>
      </c>
      <c r="G349">
        <v>11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56</v>
      </c>
      <c r="N349">
        <v>246</v>
      </c>
      <c r="O349">
        <v>63</v>
      </c>
      <c r="P349">
        <v>41</v>
      </c>
      <c r="Q349">
        <v>33</v>
      </c>
      <c r="R349">
        <v>8</v>
      </c>
      <c r="S349">
        <v>21</v>
      </c>
      <c r="T349">
        <v>0</v>
      </c>
      <c r="U349">
        <v>4</v>
      </c>
      <c r="V349">
        <v>1</v>
      </c>
      <c r="W349">
        <v>0</v>
      </c>
      <c r="X349">
        <v>44</v>
      </c>
      <c r="Y349">
        <v>12718</v>
      </c>
    </row>
    <row r="350" spans="1:25" x14ac:dyDescent="0.3">
      <c r="A350" t="s">
        <v>941</v>
      </c>
      <c r="B350" t="s">
        <v>1481</v>
      </c>
      <c r="C350">
        <v>2</v>
      </c>
      <c r="D350">
        <v>2</v>
      </c>
      <c r="E350">
        <v>5.3</v>
      </c>
      <c r="F350">
        <v>5</v>
      </c>
      <c r="G350">
        <v>5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18.2</v>
      </c>
      <c r="N350">
        <v>86</v>
      </c>
      <c r="O350">
        <v>22</v>
      </c>
      <c r="P350">
        <v>11</v>
      </c>
      <c r="Q350">
        <v>11</v>
      </c>
      <c r="R350">
        <v>2</v>
      </c>
      <c r="S350">
        <v>9</v>
      </c>
      <c r="T350">
        <v>0</v>
      </c>
      <c r="U350">
        <v>0</v>
      </c>
      <c r="V350">
        <v>1</v>
      </c>
      <c r="W350">
        <v>0</v>
      </c>
      <c r="X350">
        <v>25</v>
      </c>
      <c r="Y350">
        <v>4338</v>
      </c>
    </row>
    <row r="351" spans="1:25" x14ac:dyDescent="0.3">
      <c r="A351" t="s">
        <v>14214</v>
      </c>
      <c r="B351" t="s">
        <v>1526</v>
      </c>
      <c r="C351">
        <v>0</v>
      </c>
      <c r="D351">
        <v>2</v>
      </c>
      <c r="E351">
        <v>5.32</v>
      </c>
      <c r="F351">
        <v>24</v>
      </c>
      <c r="G351">
        <v>0</v>
      </c>
      <c r="H351">
        <v>0</v>
      </c>
      <c r="I351">
        <v>0</v>
      </c>
      <c r="J351">
        <v>0</v>
      </c>
      <c r="K351">
        <v>4</v>
      </c>
      <c r="L351">
        <v>0</v>
      </c>
      <c r="M351">
        <v>23.2</v>
      </c>
      <c r="N351">
        <v>96</v>
      </c>
      <c r="O351">
        <v>13</v>
      </c>
      <c r="P351">
        <v>15</v>
      </c>
      <c r="Q351">
        <v>14</v>
      </c>
      <c r="R351">
        <v>2</v>
      </c>
      <c r="S351">
        <v>12</v>
      </c>
      <c r="T351">
        <v>0</v>
      </c>
      <c r="U351">
        <v>3</v>
      </c>
      <c r="V351">
        <v>4</v>
      </c>
      <c r="W351">
        <v>0</v>
      </c>
      <c r="X351">
        <v>26</v>
      </c>
      <c r="Y351">
        <v>18297</v>
      </c>
    </row>
    <row r="352" spans="1:25" x14ac:dyDescent="0.3">
      <c r="A352" t="s">
        <v>1000</v>
      </c>
      <c r="B352" t="s">
        <v>1430</v>
      </c>
      <c r="C352">
        <v>2</v>
      </c>
      <c r="D352">
        <v>6</v>
      </c>
      <c r="E352">
        <v>5.35</v>
      </c>
      <c r="F352">
        <v>12</v>
      </c>
      <c r="G352">
        <v>12</v>
      </c>
      <c r="H352">
        <v>1</v>
      </c>
      <c r="I352">
        <v>1</v>
      </c>
      <c r="J352">
        <v>0</v>
      </c>
      <c r="K352">
        <v>0</v>
      </c>
      <c r="L352">
        <v>0</v>
      </c>
      <c r="M352">
        <v>67.099999999999994</v>
      </c>
      <c r="N352">
        <v>301</v>
      </c>
      <c r="O352">
        <v>73</v>
      </c>
      <c r="P352">
        <v>44</v>
      </c>
      <c r="Q352">
        <v>40</v>
      </c>
      <c r="R352">
        <v>12</v>
      </c>
      <c r="S352">
        <v>30</v>
      </c>
      <c r="T352">
        <v>1</v>
      </c>
      <c r="U352">
        <v>6</v>
      </c>
      <c r="V352">
        <v>1</v>
      </c>
      <c r="W352">
        <v>0</v>
      </c>
      <c r="X352">
        <v>58</v>
      </c>
      <c r="Y352">
        <v>10123</v>
      </c>
    </row>
    <row r="353" spans="1:25" x14ac:dyDescent="0.3">
      <c r="A353" t="s">
        <v>727</v>
      </c>
      <c r="B353" t="s">
        <v>20607</v>
      </c>
      <c r="C353">
        <v>2</v>
      </c>
      <c r="D353">
        <v>3</v>
      </c>
      <c r="E353">
        <v>5.4</v>
      </c>
      <c r="F353">
        <v>12</v>
      </c>
      <c r="G353">
        <v>12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63.1</v>
      </c>
      <c r="N353">
        <v>277</v>
      </c>
      <c r="O353">
        <v>61</v>
      </c>
      <c r="P353">
        <v>41</v>
      </c>
      <c r="Q353">
        <v>38</v>
      </c>
      <c r="R353">
        <v>9</v>
      </c>
      <c r="S353">
        <v>26</v>
      </c>
      <c r="T353">
        <v>0</v>
      </c>
      <c r="U353">
        <v>3</v>
      </c>
      <c r="V353">
        <v>1</v>
      </c>
      <c r="W353">
        <v>2</v>
      </c>
      <c r="X353">
        <v>56</v>
      </c>
      <c r="Y353">
        <v>6893</v>
      </c>
    </row>
    <row r="354" spans="1:25" x14ac:dyDescent="0.3">
      <c r="A354" t="s">
        <v>703</v>
      </c>
      <c r="B354" t="s">
        <v>1464</v>
      </c>
      <c r="C354">
        <v>0</v>
      </c>
      <c r="D354">
        <v>0</v>
      </c>
      <c r="E354">
        <v>5.4</v>
      </c>
      <c r="F354">
        <v>22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1</v>
      </c>
      <c r="M354">
        <v>20</v>
      </c>
      <c r="N354">
        <v>93</v>
      </c>
      <c r="O354">
        <v>21</v>
      </c>
      <c r="P354">
        <v>12</v>
      </c>
      <c r="Q354">
        <v>12</v>
      </c>
      <c r="R354">
        <v>4</v>
      </c>
      <c r="S354">
        <v>9</v>
      </c>
      <c r="T354">
        <v>0</v>
      </c>
      <c r="U354">
        <v>4</v>
      </c>
      <c r="V354">
        <v>0</v>
      </c>
      <c r="W354">
        <v>0</v>
      </c>
      <c r="X354">
        <v>21</v>
      </c>
      <c r="Y354">
        <v>6483</v>
      </c>
    </row>
    <row r="355" spans="1:25" x14ac:dyDescent="0.3">
      <c r="A355" t="s">
        <v>17279</v>
      </c>
      <c r="B355" t="s">
        <v>1413</v>
      </c>
      <c r="C355">
        <v>0</v>
      </c>
      <c r="D355">
        <v>2</v>
      </c>
      <c r="E355">
        <v>5.4</v>
      </c>
      <c r="F355">
        <v>3</v>
      </c>
      <c r="G355">
        <v>3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10</v>
      </c>
      <c r="N355">
        <v>49</v>
      </c>
      <c r="O355">
        <v>13</v>
      </c>
      <c r="P355">
        <v>8</v>
      </c>
      <c r="Q355">
        <v>6</v>
      </c>
      <c r="R355">
        <v>3</v>
      </c>
      <c r="S355">
        <v>6</v>
      </c>
      <c r="T355">
        <v>0</v>
      </c>
      <c r="U355">
        <v>1</v>
      </c>
      <c r="V355">
        <v>0</v>
      </c>
      <c r="W355">
        <v>0</v>
      </c>
      <c r="X355">
        <v>11</v>
      </c>
      <c r="Y355">
        <v>20739</v>
      </c>
    </row>
    <row r="356" spans="1:25" x14ac:dyDescent="0.3">
      <c r="A356" t="s">
        <v>11196</v>
      </c>
      <c r="B356" t="s">
        <v>1413</v>
      </c>
      <c r="C356">
        <v>0</v>
      </c>
      <c r="D356">
        <v>3</v>
      </c>
      <c r="E356">
        <v>5.4</v>
      </c>
      <c r="F356">
        <v>5</v>
      </c>
      <c r="G356">
        <v>5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23.1</v>
      </c>
      <c r="N356">
        <v>104</v>
      </c>
      <c r="O356">
        <v>22</v>
      </c>
      <c r="P356">
        <v>15</v>
      </c>
      <c r="Q356">
        <v>14</v>
      </c>
      <c r="R356">
        <v>4</v>
      </c>
      <c r="S356">
        <v>13</v>
      </c>
      <c r="T356">
        <v>0</v>
      </c>
      <c r="U356">
        <v>2</v>
      </c>
      <c r="V356">
        <v>1</v>
      </c>
      <c r="W356">
        <v>0</v>
      </c>
      <c r="X356">
        <v>15</v>
      </c>
      <c r="Y356">
        <v>11589</v>
      </c>
    </row>
    <row r="357" spans="1:25" x14ac:dyDescent="0.3">
      <c r="A357" t="s">
        <v>17206</v>
      </c>
      <c r="B357" t="s">
        <v>20607</v>
      </c>
      <c r="C357">
        <v>1</v>
      </c>
      <c r="D357">
        <v>1</v>
      </c>
      <c r="E357">
        <v>5.4</v>
      </c>
      <c r="F357">
        <v>12</v>
      </c>
      <c r="G357">
        <v>0</v>
      </c>
      <c r="H357">
        <v>0</v>
      </c>
      <c r="I357">
        <v>0</v>
      </c>
      <c r="J357">
        <v>0</v>
      </c>
      <c r="K357">
        <v>2</v>
      </c>
      <c r="L357">
        <v>1</v>
      </c>
      <c r="M357">
        <v>10</v>
      </c>
      <c r="N357">
        <v>44</v>
      </c>
      <c r="O357">
        <v>13</v>
      </c>
      <c r="P357">
        <v>6</v>
      </c>
      <c r="Q357">
        <v>6</v>
      </c>
      <c r="R357">
        <v>1</v>
      </c>
      <c r="S357">
        <v>4</v>
      </c>
      <c r="T357">
        <v>0</v>
      </c>
      <c r="U357">
        <v>0</v>
      </c>
      <c r="V357">
        <v>2</v>
      </c>
      <c r="W357">
        <v>0</v>
      </c>
      <c r="X357">
        <v>7</v>
      </c>
      <c r="Y357">
        <v>20023</v>
      </c>
    </row>
    <row r="358" spans="1:25" x14ac:dyDescent="0.3">
      <c r="A358" t="s">
        <v>17125</v>
      </c>
      <c r="B358" t="s">
        <v>1531</v>
      </c>
      <c r="C358">
        <v>2</v>
      </c>
      <c r="D358">
        <v>4</v>
      </c>
      <c r="E358">
        <v>5.44</v>
      </c>
      <c r="F358">
        <v>15</v>
      </c>
      <c r="G358">
        <v>7</v>
      </c>
      <c r="H358">
        <v>0</v>
      </c>
      <c r="I358">
        <v>0</v>
      </c>
      <c r="J358">
        <v>0</v>
      </c>
      <c r="K358">
        <v>1</v>
      </c>
      <c r="L358">
        <v>0</v>
      </c>
      <c r="M358">
        <v>46.1</v>
      </c>
      <c r="N358">
        <v>204</v>
      </c>
      <c r="O358">
        <v>51</v>
      </c>
      <c r="P358">
        <v>30</v>
      </c>
      <c r="Q358">
        <v>28</v>
      </c>
      <c r="R358">
        <v>11</v>
      </c>
      <c r="S358">
        <v>14</v>
      </c>
      <c r="T358">
        <v>0</v>
      </c>
      <c r="U358">
        <v>1</v>
      </c>
      <c r="V358">
        <v>1</v>
      </c>
      <c r="W358">
        <v>0</v>
      </c>
      <c r="X358">
        <v>39</v>
      </c>
      <c r="Y358">
        <v>18333</v>
      </c>
    </row>
    <row r="359" spans="1:25" x14ac:dyDescent="0.3">
      <c r="A359" t="s">
        <v>15050</v>
      </c>
      <c r="B359" t="s">
        <v>20607</v>
      </c>
      <c r="C359">
        <v>3</v>
      </c>
      <c r="D359">
        <v>4</v>
      </c>
      <c r="E359">
        <v>5.47</v>
      </c>
      <c r="F359">
        <v>13</v>
      </c>
      <c r="G359">
        <v>11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54.1</v>
      </c>
      <c r="N359">
        <v>246</v>
      </c>
      <c r="O359">
        <v>61</v>
      </c>
      <c r="P359">
        <v>38</v>
      </c>
      <c r="Q359">
        <v>33</v>
      </c>
      <c r="R359">
        <v>4</v>
      </c>
      <c r="S359">
        <v>24</v>
      </c>
      <c r="T359">
        <v>1</v>
      </c>
      <c r="U359">
        <v>7</v>
      </c>
      <c r="V359">
        <v>3</v>
      </c>
      <c r="W359">
        <v>0</v>
      </c>
      <c r="X359">
        <v>46</v>
      </c>
      <c r="Y359">
        <v>17995</v>
      </c>
    </row>
    <row r="360" spans="1:25" x14ac:dyDescent="0.3">
      <c r="A360" t="s">
        <v>17280</v>
      </c>
      <c r="B360" t="s">
        <v>1395</v>
      </c>
      <c r="C360">
        <v>0</v>
      </c>
      <c r="D360">
        <v>3</v>
      </c>
      <c r="E360">
        <v>5.47</v>
      </c>
      <c r="F360">
        <v>5</v>
      </c>
      <c r="G360">
        <v>5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24.2</v>
      </c>
      <c r="N360">
        <v>112</v>
      </c>
      <c r="O360">
        <v>24</v>
      </c>
      <c r="P360">
        <v>18</v>
      </c>
      <c r="Q360">
        <v>15</v>
      </c>
      <c r="R360">
        <v>3</v>
      </c>
      <c r="S360">
        <v>10</v>
      </c>
      <c r="T360">
        <v>0</v>
      </c>
      <c r="U360">
        <v>5</v>
      </c>
      <c r="V360">
        <v>4</v>
      </c>
      <c r="W360">
        <v>0</v>
      </c>
      <c r="X360">
        <v>16</v>
      </c>
      <c r="Y360">
        <v>22487</v>
      </c>
    </row>
    <row r="361" spans="1:25" x14ac:dyDescent="0.3">
      <c r="A361" t="s">
        <v>11258</v>
      </c>
      <c r="B361" t="s">
        <v>1470</v>
      </c>
      <c r="C361">
        <v>0</v>
      </c>
      <c r="D361">
        <v>2</v>
      </c>
      <c r="E361">
        <v>5.5</v>
      </c>
      <c r="F361">
        <v>18</v>
      </c>
      <c r="G361">
        <v>0</v>
      </c>
      <c r="H361">
        <v>0</v>
      </c>
      <c r="I361">
        <v>0</v>
      </c>
      <c r="J361">
        <v>0</v>
      </c>
      <c r="K361">
        <v>1</v>
      </c>
      <c r="L361">
        <v>0</v>
      </c>
      <c r="M361">
        <v>18</v>
      </c>
      <c r="N361">
        <v>78</v>
      </c>
      <c r="O361">
        <v>19</v>
      </c>
      <c r="P361">
        <v>13</v>
      </c>
      <c r="Q361">
        <v>11</v>
      </c>
      <c r="R361">
        <v>1</v>
      </c>
      <c r="S361">
        <v>4</v>
      </c>
      <c r="T361">
        <v>0</v>
      </c>
      <c r="U361">
        <v>2</v>
      </c>
      <c r="V361">
        <v>0</v>
      </c>
      <c r="W361">
        <v>0</v>
      </c>
      <c r="X361">
        <v>24</v>
      </c>
      <c r="Y361">
        <v>12323</v>
      </c>
    </row>
    <row r="362" spans="1:25" x14ac:dyDescent="0.3">
      <c r="A362" t="s">
        <v>11094</v>
      </c>
      <c r="B362" t="s">
        <v>1398</v>
      </c>
      <c r="C362">
        <v>0</v>
      </c>
      <c r="D362">
        <v>1</v>
      </c>
      <c r="E362">
        <v>5.54</v>
      </c>
      <c r="F362">
        <v>17</v>
      </c>
      <c r="G362">
        <v>0</v>
      </c>
      <c r="H362">
        <v>0</v>
      </c>
      <c r="I362">
        <v>0</v>
      </c>
      <c r="J362">
        <v>0</v>
      </c>
      <c r="K362">
        <v>2</v>
      </c>
      <c r="L362">
        <v>2</v>
      </c>
      <c r="M362">
        <v>13</v>
      </c>
      <c r="N362">
        <v>58</v>
      </c>
      <c r="O362">
        <v>14</v>
      </c>
      <c r="P362">
        <v>8</v>
      </c>
      <c r="Q362">
        <v>8</v>
      </c>
      <c r="R362">
        <v>3</v>
      </c>
      <c r="S362">
        <v>6</v>
      </c>
      <c r="T362">
        <v>0</v>
      </c>
      <c r="U362">
        <v>0</v>
      </c>
      <c r="V362">
        <v>0</v>
      </c>
      <c r="W362">
        <v>0</v>
      </c>
      <c r="X362">
        <v>16</v>
      </c>
      <c r="Y362">
        <v>12580</v>
      </c>
    </row>
    <row r="363" spans="1:25" x14ac:dyDescent="0.3">
      <c r="A363" t="s">
        <v>810</v>
      </c>
      <c r="B363" t="s">
        <v>22144</v>
      </c>
      <c r="C363">
        <v>1</v>
      </c>
      <c r="D363">
        <v>6</v>
      </c>
      <c r="E363">
        <v>5.56</v>
      </c>
      <c r="F363">
        <v>12</v>
      </c>
      <c r="G363">
        <v>11</v>
      </c>
      <c r="H363">
        <v>1</v>
      </c>
      <c r="I363">
        <v>1</v>
      </c>
      <c r="J363">
        <v>0</v>
      </c>
      <c r="K363">
        <v>0</v>
      </c>
      <c r="L363">
        <v>0</v>
      </c>
      <c r="M363">
        <v>56.2</v>
      </c>
      <c r="N363">
        <v>239</v>
      </c>
      <c r="O363">
        <v>50</v>
      </c>
      <c r="P363">
        <v>36</v>
      </c>
      <c r="Q363">
        <v>35</v>
      </c>
      <c r="R363">
        <v>11</v>
      </c>
      <c r="S363">
        <v>20</v>
      </c>
      <c r="T363">
        <v>0</v>
      </c>
      <c r="U363">
        <v>1</v>
      </c>
      <c r="V363">
        <v>0</v>
      </c>
      <c r="W363">
        <v>0</v>
      </c>
      <c r="X363">
        <v>62</v>
      </c>
      <c r="Y363">
        <v>10021</v>
      </c>
    </row>
    <row r="364" spans="1:25" x14ac:dyDescent="0.3">
      <c r="A364" t="s">
        <v>11785</v>
      </c>
      <c r="B364" t="s">
        <v>1398</v>
      </c>
      <c r="C364">
        <v>1</v>
      </c>
      <c r="D364">
        <v>1</v>
      </c>
      <c r="E364">
        <v>5.56</v>
      </c>
      <c r="F364">
        <v>9</v>
      </c>
      <c r="G364">
        <v>7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34</v>
      </c>
      <c r="N364">
        <v>154</v>
      </c>
      <c r="O364">
        <v>36</v>
      </c>
      <c r="P364">
        <v>21</v>
      </c>
      <c r="Q364">
        <v>21</v>
      </c>
      <c r="R364">
        <v>5</v>
      </c>
      <c r="S364">
        <v>17</v>
      </c>
      <c r="T364">
        <v>1</v>
      </c>
      <c r="U364">
        <v>3</v>
      </c>
      <c r="V364">
        <v>0</v>
      </c>
      <c r="W364">
        <v>0</v>
      </c>
      <c r="X364">
        <v>46</v>
      </c>
      <c r="Y364">
        <v>11189</v>
      </c>
    </row>
    <row r="365" spans="1:25" x14ac:dyDescent="0.3">
      <c r="A365" t="s">
        <v>15070</v>
      </c>
      <c r="B365" t="s">
        <v>1449</v>
      </c>
      <c r="C365">
        <v>1</v>
      </c>
      <c r="D365">
        <v>5</v>
      </c>
      <c r="E365">
        <v>5.56</v>
      </c>
      <c r="F365">
        <v>19</v>
      </c>
      <c r="G365">
        <v>0</v>
      </c>
      <c r="H365">
        <v>0</v>
      </c>
      <c r="I365">
        <v>0</v>
      </c>
      <c r="J365">
        <v>5</v>
      </c>
      <c r="K365">
        <v>1</v>
      </c>
      <c r="L365">
        <v>3</v>
      </c>
      <c r="M365">
        <v>22.2</v>
      </c>
      <c r="N365">
        <v>100</v>
      </c>
      <c r="O365">
        <v>17</v>
      </c>
      <c r="P365">
        <v>18</v>
      </c>
      <c r="Q365">
        <v>14</v>
      </c>
      <c r="R365">
        <v>2</v>
      </c>
      <c r="S365">
        <v>17</v>
      </c>
      <c r="T365">
        <v>1</v>
      </c>
      <c r="U365">
        <v>0</v>
      </c>
      <c r="V365">
        <v>1</v>
      </c>
      <c r="W365">
        <v>0</v>
      </c>
      <c r="X365">
        <v>19</v>
      </c>
      <c r="Y365">
        <v>15256</v>
      </c>
    </row>
    <row r="366" spans="1:25" x14ac:dyDescent="0.3">
      <c r="A366" t="s">
        <v>17259</v>
      </c>
      <c r="B366" t="s">
        <v>1395</v>
      </c>
      <c r="C366">
        <v>1</v>
      </c>
      <c r="D366">
        <v>0</v>
      </c>
      <c r="E366">
        <v>5.57</v>
      </c>
      <c r="F366">
        <v>12</v>
      </c>
      <c r="G366">
        <v>1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21</v>
      </c>
      <c r="N366">
        <v>85</v>
      </c>
      <c r="O366">
        <v>20</v>
      </c>
      <c r="P366">
        <v>13</v>
      </c>
      <c r="Q366">
        <v>13</v>
      </c>
      <c r="R366">
        <v>7</v>
      </c>
      <c r="S366">
        <v>5</v>
      </c>
      <c r="T366">
        <v>0</v>
      </c>
      <c r="U366">
        <v>0</v>
      </c>
      <c r="V366">
        <v>1</v>
      </c>
      <c r="W366">
        <v>0</v>
      </c>
      <c r="X366">
        <v>16</v>
      </c>
      <c r="Y366">
        <v>18674</v>
      </c>
    </row>
    <row r="367" spans="1:25" x14ac:dyDescent="0.3">
      <c r="A367" t="s">
        <v>10510</v>
      </c>
      <c r="B367" t="s">
        <v>1386</v>
      </c>
      <c r="C367">
        <v>3</v>
      </c>
      <c r="D367">
        <v>5</v>
      </c>
      <c r="E367">
        <v>5.6</v>
      </c>
      <c r="F367">
        <v>11</v>
      </c>
      <c r="G367">
        <v>11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53</v>
      </c>
      <c r="N367">
        <v>237</v>
      </c>
      <c r="O367">
        <v>57</v>
      </c>
      <c r="P367">
        <v>35</v>
      </c>
      <c r="Q367">
        <v>33</v>
      </c>
      <c r="R367">
        <v>10</v>
      </c>
      <c r="S367">
        <v>23</v>
      </c>
      <c r="T367">
        <v>0</v>
      </c>
      <c r="U367">
        <v>1</v>
      </c>
      <c r="V367">
        <v>2</v>
      </c>
      <c r="W367">
        <v>0</v>
      </c>
      <c r="X367">
        <v>60</v>
      </c>
      <c r="Y367">
        <v>14309</v>
      </c>
    </row>
    <row r="368" spans="1:25" x14ac:dyDescent="0.3">
      <c r="A368" t="s">
        <v>14272</v>
      </c>
      <c r="B368" t="s">
        <v>1389</v>
      </c>
      <c r="C368">
        <v>0</v>
      </c>
      <c r="D368">
        <v>3</v>
      </c>
      <c r="E368">
        <v>5.61</v>
      </c>
      <c r="F368">
        <v>11</v>
      </c>
      <c r="G368">
        <v>4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25.2</v>
      </c>
      <c r="N368">
        <v>122</v>
      </c>
      <c r="O368">
        <v>31</v>
      </c>
      <c r="P368">
        <v>17</v>
      </c>
      <c r="Q368">
        <v>16</v>
      </c>
      <c r="R368">
        <v>6</v>
      </c>
      <c r="S368">
        <v>14</v>
      </c>
      <c r="T368">
        <v>0</v>
      </c>
      <c r="U368">
        <v>1</v>
      </c>
      <c r="V368">
        <v>1</v>
      </c>
      <c r="W368">
        <v>0</v>
      </c>
      <c r="X368">
        <v>25</v>
      </c>
      <c r="Y368">
        <v>12997</v>
      </c>
    </row>
    <row r="369" spans="1:25" x14ac:dyDescent="0.3">
      <c r="A369" t="s">
        <v>17189</v>
      </c>
      <c r="B369" t="s">
        <v>1405</v>
      </c>
      <c r="C369">
        <v>1</v>
      </c>
      <c r="D369">
        <v>4</v>
      </c>
      <c r="E369">
        <v>5.63</v>
      </c>
      <c r="F369">
        <v>8</v>
      </c>
      <c r="G369">
        <v>7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32</v>
      </c>
      <c r="N369">
        <v>134</v>
      </c>
      <c r="O369">
        <v>28</v>
      </c>
      <c r="P369">
        <v>21</v>
      </c>
      <c r="Q369">
        <v>20</v>
      </c>
      <c r="R369">
        <v>9</v>
      </c>
      <c r="S369">
        <v>11</v>
      </c>
      <c r="T369">
        <v>0</v>
      </c>
      <c r="U369">
        <v>2</v>
      </c>
      <c r="V369">
        <v>0</v>
      </c>
      <c r="W369">
        <v>0</v>
      </c>
      <c r="X369">
        <v>37</v>
      </c>
      <c r="Y369">
        <v>22267</v>
      </c>
    </row>
    <row r="370" spans="1:25" x14ac:dyDescent="0.3">
      <c r="A370" t="s">
        <v>1234</v>
      </c>
      <c r="B370" t="s">
        <v>20565</v>
      </c>
      <c r="C370">
        <v>4</v>
      </c>
      <c r="D370">
        <v>2</v>
      </c>
      <c r="E370">
        <v>5.63</v>
      </c>
      <c r="F370">
        <v>24</v>
      </c>
      <c r="G370">
        <v>0</v>
      </c>
      <c r="H370">
        <v>0</v>
      </c>
      <c r="I370">
        <v>0</v>
      </c>
      <c r="J370">
        <v>0</v>
      </c>
      <c r="K370">
        <v>5</v>
      </c>
      <c r="L370">
        <v>1</v>
      </c>
      <c r="M370">
        <v>24</v>
      </c>
      <c r="N370">
        <v>105</v>
      </c>
      <c r="O370">
        <v>27</v>
      </c>
      <c r="P370">
        <v>16</v>
      </c>
      <c r="Q370">
        <v>15</v>
      </c>
      <c r="R370">
        <v>2</v>
      </c>
      <c r="S370">
        <v>4</v>
      </c>
      <c r="T370">
        <v>0</v>
      </c>
      <c r="U370">
        <v>2</v>
      </c>
      <c r="V370">
        <v>0</v>
      </c>
      <c r="W370">
        <v>0</v>
      </c>
      <c r="X370">
        <v>20</v>
      </c>
      <c r="Y370">
        <v>7274</v>
      </c>
    </row>
    <row r="371" spans="1:25" x14ac:dyDescent="0.3">
      <c r="A371" t="s">
        <v>800</v>
      </c>
      <c r="B371" t="s">
        <v>1509</v>
      </c>
      <c r="C371">
        <v>1</v>
      </c>
      <c r="D371">
        <v>7</v>
      </c>
      <c r="E371">
        <v>5.64</v>
      </c>
      <c r="F371">
        <v>12</v>
      </c>
      <c r="G371">
        <v>12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59</v>
      </c>
      <c r="N371">
        <v>261</v>
      </c>
      <c r="O371">
        <v>74</v>
      </c>
      <c r="P371">
        <v>41</v>
      </c>
      <c r="Q371">
        <v>37</v>
      </c>
      <c r="R371">
        <v>5</v>
      </c>
      <c r="S371">
        <v>15</v>
      </c>
      <c r="T371">
        <v>0</v>
      </c>
      <c r="U371">
        <v>2</v>
      </c>
      <c r="V371">
        <v>1</v>
      </c>
      <c r="W371">
        <v>0</v>
      </c>
      <c r="X371">
        <v>54</v>
      </c>
      <c r="Y371">
        <v>2717</v>
      </c>
    </row>
    <row r="372" spans="1:25" x14ac:dyDescent="0.3">
      <c r="A372" t="s">
        <v>16726</v>
      </c>
      <c r="B372" t="s">
        <v>1470</v>
      </c>
      <c r="C372">
        <v>1</v>
      </c>
      <c r="D372">
        <v>5</v>
      </c>
      <c r="E372">
        <v>5.65</v>
      </c>
      <c r="F372">
        <v>9</v>
      </c>
      <c r="G372">
        <v>6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36.200000000000003</v>
      </c>
      <c r="N372">
        <v>159</v>
      </c>
      <c r="O372">
        <v>37</v>
      </c>
      <c r="P372">
        <v>26</v>
      </c>
      <c r="Q372">
        <v>23</v>
      </c>
      <c r="R372">
        <v>10</v>
      </c>
      <c r="S372">
        <v>12</v>
      </c>
      <c r="T372">
        <v>0</v>
      </c>
      <c r="U372">
        <v>0</v>
      </c>
      <c r="V372">
        <v>2</v>
      </c>
      <c r="W372">
        <v>0</v>
      </c>
      <c r="X372">
        <v>33</v>
      </c>
      <c r="Y372">
        <v>19447</v>
      </c>
    </row>
    <row r="373" spans="1:25" x14ac:dyDescent="0.3">
      <c r="A373" t="s">
        <v>791</v>
      </c>
      <c r="B373" t="s">
        <v>1446</v>
      </c>
      <c r="C373">
        <v>0</v>
      </c>
      <c r="D373">
        <v>3</v>
      </c>
      <c r="E373">
        <v>5.65</v>
      </c>
      <c r="F373">
        <v>6</v>
      </c>
      <c r="G373">
        <v>4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14.1</v>
      </c>
      <c r="N373">
        <v>67</v>
      </c>
      <c r="O373">
        <v>15</v>
      </c>
      <c r="P373">
        <v>10</v>
      </c>
      <c r="Q373">
        <v>9</v>
      </c>
      <c r="R373">
        <v>1</v>
      </c>
      <c r="S373">
        <v>9</v>
      </c>
      <c r="T373">
        <v>0</v>
      </c>
      <c r="U373">
        <v>2</v>
      </c>
      <c r="V373">
        <v>0</v>
      </c>
      <c r="W373">
        <v>1</v>
      </c>
      <c r="X373">
        <v>12</v>
      </c>
      <c r="Y373">
        <v>8779</v>
      </c>
    </row>
    <row r="374" spans="1:25" x14ac:dyDescent="0.3">
      <c r="A374" t="s">
        <v>15429</v>
      </c>
      <c r="B374" t="s">
        <v>1481</v>
      </c>
      <c r="C374">
        <v>1</v>
      </c>
      <c r="D374">
        <v>0</v>
      </c>
      <c r="E374">
        <v>5.66</v>
      </c>
      <c r="F374">
        <v>17</v>
      </c>
      <c r="G374">
        <v>0</v>
      </c>
      <c r="H374">
        <v>0</v>
      </c>
      <c r="I374">
        <v>0</v>
      </c>
      <c r="J374">
        <v>0</v>
      </c>
      <c r="K374">
        <v>1</v>
      </c>
      <c r="L374">
        <v>0</v>
      </c>
      <c r="M374">
        <v>20.2</v>
      </c>
      <c r="N374">
        <v>88</v>
      </c>
      <c r="O374">
        <v>25</v>
      </c>
      <c r="P374">
        <v>13</v>
      </c>
      <c r="Q374">
        <v>13</v>
      </c>
      <c r="R374">
        <v>5</v>
      </c>
      <c r="S374">
        <v>6</v>
      </c>
      <c r="T374">
        <v>1</v>
      </c>
      <c r="U374">
        <v>1</v>
      </c>
      <c r="V374">
        <v>2</v>
      </c>
      <c r="W374">
        <v>0</v>
      </c>
      <c r="X374">
        <v>27</v>
      </c>
      <c r="Y374">
        <v>14677</v>
      </c>
    </row>
    <row r="375" spans="1:25" x14ac:dyDescent="0.3">
      <c r="A375" t="s">
        <v>17235</v>
      </c>
      <c r="B375" t="s">
        <v>1376</v>
      </c>
      <c r="C375">
        <v>0</v>
      </c>
      <c r="D375">
        <v>3</v>
      </c>
      <c r="E375">
        <v>5.71</v>
      </c>
      <c r="F375">
        <v>18</v>
      </c>
      <c r="G375">
        <v>0</v>
      </c>
      <c r="H375">
        <v>0</v>
      </c>
      <c r="I375">
        <v>0</v>
      </c>
      <c r="J375">
        <v>0</v>
      </c>
      <c r="K375">
        <v>3</v>
      </c>
      <c r="L375">
        <v>2</v>
      </c>
      <c r="M375">
        <v>17.100000000000001</v>
      </c>
      <c r="N375">
        <v>83</v>
      </c>
      <c r="O375">
        <v>22</v>
      </c>
      <c r="P375">
        <v>15</v>
      </c>
      <c r="Q375">
        <v>11</v>
      </c>
      <c r="R375">
        <v>3</v>
      </c>
      <c r="S375">
        <v>10</v>
      </c>
      <c r="T375">
        <v>2</v>
      </c>
      <c r="U375">
        <v>0</v>
      </c>
      <c r="V375">
        <v>1</v>
      </c>
      <c r="W375">
        <v>0</v>
      </c>
      <c r="X375">
        <v>21</v>
      </c>
      <c r="Y375">
        <v>16106</v>
      </c>
    </row>
    <row r="376" spans="1:25" x14ac:dyDescent="0.3">
      <c r="A376" t="s">
        <v>962</v>
      </c>
      <c r="B376" t="s">
        <v>20565</v>
      </c>
      <c r="C376">
        <v>0</v>
      </c>
      <c r="D376">
        <v>0</v>
      </c>
      <c r="E376">
        <v>5.71</v>
      </c>
      <c r="F376">
        <v>10</v>
      </c>
      <c r="G376">
        <v>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17.100000000000001</v>
      </c>
      <c r="N376">
        <v>74</v>
      </c>
      <c r="O376">
        <v>13</v>
      </c>
      <c r="P376">
        <v>12</v>
      </c>
      <c r="Q376">
        <v>11</v>
      </c>
      <c r="R376">
        <v>3</v>
      </c>
      <c r="S376">
        <v>10</v>
      </c>
      <c r="T376">
        <v>0</v>
      </c>
      <c r="U376">
        <v>0</v>
      </c>
      <c r="V376">
        <v>0</v>
      </c>
      <c r="W376">
        <v>0</v>
      </c>
      <c r="X376">
        <v>16</v>
      </c>
      <c r="Y376">
        <v>14682</v>
      </c>
    </row>
    <row r="377" spans="1:25" x14ac:dyDescent="0.3">
      <c r="A377" t="s">
        <v>11322</v>
      </c>
      <c r="B377" t="s">
        <v>20563</v>
      </c>
      <c r="C377">
        <v>0</v>
      </c>
      <c r="D377">
        <v>2</v>
      </c>
      <c r="E377">
        <v>5.73</v>
      </c>
      <c r="F377">
        <v>11</v>
      </c>
      <c r="G377">
        <v>0</v>
      </c>
      <c r="H377">
        <v>0</v>
      </c>
      <c r="I377">
        <v>0</v>
      </c>
      <c r="J377">
        <v>2</v>
      </c>
      <c r="K377">
        <v>1</v>
      </c>
      <c r="L377">
        <v>2</v>
      </c>
      <c r="M377">
        <v>11</v>
      </c>
      <c r="N377">
        <v>45</v>
      </c>
      <c r="O377">
        <v>7</v>
      </c>
      <c r="P377">
        <v>8</v>
      </c>
      <c r="Q377">
        <v>7</v>
      </c>
      <c r="R377">
        <v>2</v>
      </c>
      <c r="S377">
        <v>6</v>
      </c>
      <c r="T377">
        <v>1</v>
      </c>
      <c r="U377">
        <v>0</v>
      </c>
      <c r="V377">
        <v>1</v>
      </c>
      <c r="W377">
        <v>0</v>
      </c>
      <c r="X377">
        <v>7</v>
      </c>
      <c r="Y377">
        <v>8823</v>
      </c>
    </row>
    <row r="378" spans="1:25" x14ac:dyDescent="0.3">
      <c r="A378" t="s">
        <v>11757</v>
      </c>
      <c r="B378" t="s">
        <v>22144</v>
      </c>
      <c r="C378">
        <v>2</v>
      </c>
      <c r="D378">
        <v>3</v>
      </c>
      <c r="E378">
        <v>5.75</v>
      </c>
      <c r="F378">
        <v>22</v>
      </c>
      <c r="G378">
        <v>0</v>
      </c>
      <c r="H378">
        <v>0</v>
      </c>
      <c r="I378">
        <v>0</v>
      </c>
      <c r="J378">
        <v>1</v>
      </c>
      <c r="K378">
        <v>3</v>
      </c>
      <c r="L378">
        <v>0</v>
      </c>
      <c r="M378">
        <v>20.100000000000001</v>
      </c>
      <c r="N378">
        <v>89</v>
      </c>
      <c r="O378">
        <v>18</v>
      </c>
      <c r="P378">
        <v>14</v>
      </c>
      <c r="Q378">
        <v>13</v>
      </c>
      <c r="R378">
        <v>3</v>
      </c>
      <c r="S378">
        <v>12</v>
      </c>
      <c r="T378">
        <v>0</v>
      </c>
      <c r="U378">
        <v>0</v>
      </c>
      <c r="V378">
        <v>2</v>
      </c>
      <c r="W378">
        <v>0</v>
      </c>
      <c r="X378">
        <v>24</v>
      </c>
      <c r="Y378">
        <v>16507</v>
      </c>
    </row>
    <row r="379" spans="1:25" x14ac:dyDescent="0.3">
      <c r="A379" t="s">
        <v>8604</v>
      </c>
      <c r="B379" t="s">
        <v>1392</v>
      </c>
      <c r="C379">
        <v>1</v>
      </c>
      <c r="D379">
        <v>3</v>
      </c>
      <c r="E379">
        <v>5.79</v>
      </c>
      <c r="F379">
        <v>11</v>
      </c>
      <c r="G379">
        <v>2</v>
      </c>
      <c r="H379">
        <v>0</v>
      </c>
      <c r="I379">
        <v>0</v>
      </c>
      <c r="J379">
        <v>0</v>
      </c>
      <c r="K379">
        <v>5</v>
      </c>
      <c r="L379">
        <v>1</v>
      </c>
      <c r="M379">
        <v>18.2</v>
      </c>
      <c r="N379">
        <v>77</v>
      </c>
      <c r="O379">
        <v>15</v>
      </c>
      <c r="P379">
        <v>13</v>
      </c>
      <c r="Q379">
        <v>12</v>
      </c>
      <c r="R379">
        <v>2</v>
      </c>
      <c r="S379">
        <v>8</v>
      </c>
      <c r="T379">
        <v>0</v>
      </c>
      <c r="U379">
        <v>0</v>
      </c>
      <c r="V379">
        <v>0</v>
      </c>
      <c r="W379">
        <v>0</v>
      </c>
      <c r="X379">
        <v>15</v>
      </c>
      <c r="Y379">
        <v>15514</v>
      </c>
    </row>
    <row r="380" spans="1:25" x14ac:dyDescent="0.3">
      <c r="A380" t="s">
        <v>11106</v>
      </c>
      <c r="B380" t="s">
        <v>1481</v>
      </c>
      <c r="C380">
        <v>1</v>
      </c>
      <c r="D380">
        <v>1</v>
      </c>
      <c r="E380">
        <v>5.79</v>
      </c>
      <c r="F380">
        <v>9</v>
      </c>
      <c r="G380">
        <v>2</v>
      </c>
      <c r="H380">
        <v>0</v>
      </c>
      <c r="I380">
        <v>0</v>
      </c>
      <c r="J380">
        <v>0</v>
      </c>
      <c r="K380">
        <v>1</v>
      </c>
      <c r="L380">
        <v>0</v>
      </c>
      <c r="M380">
        <v>14</v>
      </c>
      <c r="N380">
        <v>62</v>
      </c>
      <c r="O380">
        <v>15</v>
      </c>
      <c r="P380">
        <v>9</v>
      </c>
      <c r="Q380">
        <v>9</v>
      </c>
      <c r="R380">
        <v>3</v>
      </c>
      <c r="S380">
        <v>2</v>
      </c>
      <c r="T380">
        <v>0</v>
      </c>
      <c r="U380">
        <v>0</v>
      </c>
      <c r="V380">
        <v>0</v>
      </c>
      <c r="W380">
        <v>0</v>
      </c>
      <c r="X380">
        <v>10</v>
      </c>
      <c r="Y380">
        <v>12317</v>
      </c>
    </row>
    <row r="381" spans="1:25" x14ac:dyDescent="0.3">
      <c r="A381" t="s">
        <v>14208</v>
      </c>
      <c r="B381" t="s">
        <v>1470</v>
      </c>
      <c r="C381">
        <v>2</v>
      </c>
      <c r="D381">
        <v>3</v>
      </c>
      <c r="E381">
        <v>5.81</v>
      </c>
      <c r="F381">
        <v>27</v>
      </c>
      <c r="G381">
        <v>0</v>
      </c>
      <c r="H381">
        <v>0</v>
      </c>
      <c r="I381">
        <v>0</v>
      </c>
      <c r="J381">
        <v>5</v>
      </c>
      <c r="K381">
        <v>2</v>
      </c>
      <c r="L381">
        <v>4</v>
      </c>
      <c r="M381">
        <v>26.1</v>
      </c>
      <c r="N381">
        <v>112</v>
      </c>
      <c r="O381">
        <v>28</v>
      </c>
      <c r="P381">
        <v>18</v>
      </c>
      <c r="Q381">
        <v>17</v>
      </c>
      <c r="R381">
        <v>4</v>
      </c>
      <c r="S381">
        <v>9</v>
      </c>
      <c r="T381">
        <v>3</v>
      </c>
      <c r="U381">
        <v>1</v>
      </c>
      <c r="V381">
        <v>2</v>
      </c>
      <c r="W381">
        <v>0</v>
      </c>
      <c r="X381">
        <v>18</v>
      </c>
      <c r="Y381">
        <v>14719</v>
      </c>
    </row>
    <row r="382" spans="1:25" x14ac:dyDescent="0.3">
      <c r="A382" t="s">
        <v>15032</v>
      </c>
      <c r="B382" t="s">
        <v>1526</v>
      </c>
      <c r="C382">
        <v>1</v>
      </c>
      <c r="D382">
        <v>4</v>
      </c>
      <c r="E382">
        <v>5.82</v>
      </c>
      <c r="F382">
        <v>10</v>
      </c>
      <c r="G382">
        <v>9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43.1</v>
      </c>
      <c r="N382">
        <v>189</v>
      </c>
      <c r="O382">
        <v>37</v>
      </c>
      <c r="P382">
        <v>30</v>
      </c>
      <c r="Q382">
        <v>28</v>
      </c>
      <c r="R382">
        <v>12</v>
      </c>
      <c r="S382">
        <v>26</v>
      </c>
      <c r="T382">
        <v>0</v>
      </c>
      <c r="U382">
        <v>5</v>
      </c>
      <c r="V382">
        <v>1</v>
      </c>
      <c r="W382">
        <v>0</v>
      </c>
      <c r="X382">
        <v>25</v>
      </c>
      <c r="Y382">
        <v>16377</v>
      </c>
    </row>
    <row r="383" spans="1:25" x14ac:dyDescent="0.3">
      <c r="A383" t="s">
        <v>15043</v>
      </c>
      <c r="B383" t="s">
        <v>1460</v>
      </c>
      <c r="C383">
        <v>0</v>
      </c>
      <c r="D383">
        <v>0</v>
      </c>
      <c r="E383">
        <v>5.82</v>
      </c>
      <c r="F383">
        <v>9</v>
      </c>
      <c r="G383">
        <v>5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21.2</v>
      </c>
      <c r="N383">
        <v>100</v>
      </c>
      <c r="O383">
        <v>23</v>
      </c>
      <c r="P383">
        <v>14</v>
      </c>
      <c r="Q383">
        <v>14</v>
      </c>
      <c r="R383">
        <v>2</v>
      </c>
      <c r="S383">
        <v>13</v>
      </c>
      <c r="T383">
        <v>1</v>
      </c>
      <c r="U383">
        <v>2</v>
      </c>
      <c r="V383">
        <v>2</v>
      </c>
      <c r="W383">
        <v>1</v>
      </c>
      <c r="X383">
        <v>17</v>
      </c>
      <c r="Y383">
        <v>20468</v>
      </c>
    </row>
    <row r="384" spans="1:25" x14ac:dyDescent="0.3">
      <c r="A384" t="s">
        <v>14112</v>
      </c>
      <c r="B384" t="s">
        <v>1392</v>
      </c>
      <c r="C384">
        <v>0</v>
      </c>
      <c r="D384">
        <v>1</v>
      </c>
      <c r="E384">
        <v>5.84</v>
      </c>
      <c r="F384">
        <v>13</v>
      </c>
      <c r="G384">
        <v>0</v>
      </c>
      <c r="H384">
        <v>0</v>
      </c>
      <c r="I384">
        <v>0</v>
      </c>
      <c r="J384">
        <v>4</v>
      </c>
      <c r="K384">
        <v>1</v>
      </c>
      <c r="L384">
        <v>0</v>
      </c>
      <c r="M384">
        <v>12.1</v>
      </c>
      <c r="N384">
        <v>63</v>
      </c>
      <c r="O384">
        <v>18</v>
      </c>
      <c r="P384">
        <v>9</v>
      </c>
      <c r="Q384">
        <v>8</v>
      </c>
      <c r="R384">
        <v>2</v>
      </c>
      <c r="S384">
        <v>8</v>
      </c>
      <c r="T384">
        <v>0</v>
      </c>
      <c r="U384">
        <v>1</v>
      </c>
      <c r="V384">
        <v>0</v>
      </c>
      <c r="W384">
        <v>0</v>
      </c>
      <c r="X384">
        <v>11</v>
      </c>
      <c r="Y384">
        <v>19756</v>
      </c>
    </row>
    <row r="385" spans="1:25" x14ac:dyDescent="0.3">
      <c r="A385" t="s">
        <v>11276</v>
      </c>
      <c r="B385" t="s">
        <v>22144</v>
      </c>
      <c r="C385">
        <v>3</v>
      </c>
      <c r="D385">
        <v>3</v>
      </c>
      <c r="E385">
        <v>5.84</v>
      </c>
      <c r="F385">
        <v>12</v>
      </c>
      <c r="G385">
        <v>9</v>
      </c>
      <c r="H385">
        <v>0</v>
      </c>
      <c r="I385">
        <v>0</v>
      </c>
      <c r="J385">
        <v>1</v>
      </c>
      <c r="K385">
        <v>0</v>
      </c>
      <c r="L385">
        <v>0</v>
      </c>
      <c r="M385">
        <v>49.1</v>
      </c>
      <c r="N385">
        <v>220</v>
      </c>
      <c r="O385">
        <v>56</v>
      </c>
      <c r="P385">
        <v>37</v>
      </c>
      <c r="Q385">
        <v>32</v>
      </c>
      <c r="R385">
        <v>13</v>
      </c>
      <c r="S385">
        <v>18</v>
      </c>
      <c r="T385">
        <v>0</v>
      </c>
      <c r="U385">
        <v>1</v>
      </c>
      <c r="V385">
        <v>1</v>
      </c>
      <c r="W385">
        <v>0</v>
      </c>
      <c r="X385">
        <v>40</v>
      </c>
      <c r="Y385">
        <v>13273</v>
      </c>
    </row>
    <row r="386" spans="1:25" x14ac:dyDescent="0.3">
      <c r="A386" t="s">
        <v>1235</v>
      </c>
      <c r="B386" t="s">
        <v>1509</v>
      </c>
      <c r="C386">
        <v>1</v>
      </c>
      <c r="D386">
        <v>0</v>
      </c>
      <c r="E386">
        <v>5.84</v>
      </c>
      <c r="F386">
        <v>14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1</v>
      </c>
      <c r="M386">
        <v>12.1</v>
      </c>
      <c r="N386">
        <v>58</v>
      </c>
      <c r="O386">
        <v>8</v>
      </c>
      <c r="P386">
        <v>8</v>
      </c>
      <c r="Q386">
        <v>8</v>
      </c>
      <c r="R386">
        <v>2</v>
      </c>
      <c r="S386">
        <v>14</v>
      </c>
      <c r="T386">
        <v>0</v>
      </c>
      <c r="U386">
        <v>1</v>
      </c>
      <c r="V386">
        <v>2</v>
      </c>
      <c r="W386">
        <v>0</v>
      </c>
      <c r="X386">
        <v>14</v>
      </c>
      <c r="Y386">
        <v>6627</v>
      </c>
    </row>
    <row r="387" spans="1:25" x14ac:dyDescent="0.3">
      <c r="A387" t="s">
        <v>17243</v>
      </c>
      <c r="B387" t="s">
        <v>1437</v>
      </c>
      <c r="C387">
        <v>1</v>
      </c>
      <c r="D387">
        <v>0</v>
      </c>
      <c r="E387">
        <v>5.87</v>
      </c>
      <c r="F387">
        <v>12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15.1</v>
      </c>
      <c r="N387">
        <v>71</v>
      </c>
      <c r="O387">
        <v>17</v>
      </c>
      <c r="P387">
        <v>10</v>
      </c>
      <c r="Q387">
        <v>10</v>
      </c>
      <c r="R387">
        <v>3</v>
      </c>
      <c r="S387">
        <v>9</v>
      </c>
      <c r="T387">
        <v>0</v>
      </c>
      <c r="U387">
        <v>0</v>
      </c>
      <c r="V387">
        <v>0</v>
      </c>
      <c r="W387">
        <v>0</v>
      </c>
      <c r="X387">
        <v>21</v>
      </c>
      <c r="Y387">
        <v>25385</v>
      </c>
    </row>
    <row r="388" spans="1:25" x14ac:dyDescent="0.3">
      <c r="A388" t="s">
        <v>1152</v>
      </c>
      <c r="B388" t="s">
        <v>1372</v>
      </c>
      <c r="C388">
        <v>2</v>
      </c>
      <c r="D388">
        <v>3</v>
      </c>
      <c r="E388">
        <v>5.89</v>
      </c>
      <c r="F388">
        <v>24</v>
      </c>
      <c r="G388">
        <v>0</v>
      </c>
      <c r="H388">
        <v>0</v>
      </c>
      <c r="I388">
        <v>0</v>
      </c>
      <c r="J388">
        <v>0</v>
      </c>
      <c r="K388">
        <v>2</v>
      </c>
      <c r="L388">
        <v>3</v>
      </c>
      <c r="M388">
        <v>18.100000000000001</v>
      </c>
      <c r="N388">
        <v>85</v>
      </c>
      <c r="O388">
        <v>20</v>
      </c>
      <c r="P388">
        <v>12</v>
      </c>
      <c r="Q388">
        <v>12</v>
      </c>
      <c r="R388">
        <v>2</v>
      </c>
      <c r="S388">
        <v>9</v>
      </c>
      <c r="T388">
        <v>0</v>
      </c>
      <c r="U388">
        <v>1</v>
      </c>
      <c r="V388">
        <v>1</v>
      </c>
      <c r="W388">
        <v>0</v>
      </c>
      <c r="X388">
        <v>25</v>
      </c>
      <c r="Y388">
        <v>1247</v>
      </c>
    </row>
    <row r="389" spans="1:25" x14ac:dyDescent="0.3">
      <c r="A389" t="s">
        <v>14706</v>
      </c>
      <c r="B389" t="s">
        <v>20563</v>
      </c>
      <c r="C389">
        <v>0</v>
      </c>
      <c r="D389">
        <v>0</v>
      </c>
      <c r="E389">
        <v>5.91</v>
      </c>
      <c r="F389">
        <v>9</v>
      </c>
      <c r="G389">
        <v>4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32</v>
      </c>
      <c r="N389">
        <v>150</v>
      </c>
      <c r="O389">
        <v>44</v>
      </c>
      <c r="P389">
        <v>24</v>
      </c>
      <c r="Q389">
        <v>21</v>
      </c>
      <c r="R389">
        <v>6</v>
      </c>
      <c r="S389">
        <v>11</v>
      </c>
      <c r="T389">
        <v>0</v>
      </c>
      <c r="U389">
        <v>0</v>
      </c>
      <c r="V389">
        <v>1</v>
      </c>
      <c r="W389">
        <v>0</v>
      </c>
      <c r="X389">
        <v>27</v>
      </c>
      <c r="Y389">
        <v>19309</v>
      </c>
    </row>
    <row r="390" spans="1:25" x14ac:dyDescent="0.3">
      <c r="A390" t="s">
        <v>16612</v>
      </c>
      <c r="B390" t="s">
        <v>1405</v>
      </c>
      <c r="C390">
        <v>0</v>
      </c>
      <c r="D390">
        <v>0</v>
      </c>
      <c r="E390">
        <v>5.91</v>
      </c>
      <c r="F390">
        <v>5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10.199999999999999</v>
      </c>
      <c r="N390">
        <v>46</v>
      </c>
      <c r="O390">
        <v>8</v>
      </c>
      <c r="P390">
        <v>7</v>
      </c>
      <c r="Q390">
        <v>7</v>
      </c>
      <c r="R390">
        <v>3</v>
      </c>
      <c r="S390">
        <v>4</v>
      </c>
      <c r="T390">
        <v>0</v>
      </c>
      <c r="U390">
        <v>1</v>
      </c>
      <c r="V390">
        <v>0</v>
      </c>
      <c r="W390">
        <v>0</v>
      </c>
      <c r="X390">
        <v>11</v>
      </c>
      <c r="Y390">
        <v>12575</v>
      </c>
    </row>
    <row r="391" spans="1:25" x14ac:dyDescent="0.3">
      <c r="A391" t="s">
        <v>17190</v>
      </c>
      <c r="B391" t="s">
        <v>1398</v>
      </c>
      <c r="C391">
        <v>1</v>
      </c>
      <c r="D391">
        <v>2</v>
      </c>
      <c r="E391">
        <v>5.92</v>
      </c>
      <c r="F391">
        <v>6</v>
      </c>
      <c r="G391">
        <v>6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24.1</v>
      </c>
      <c r="N391">
        <v>113</v>
      </c>
      <c r="O391">
        <v>30</v>
      </c>
      <c r="P391">
        <v>17</v>
      </c>
      <c r="Q391">
        <v>16</v>
      </c>
      <c r="R391">
        <v>6</v>
      </c>
      <c r="S391">
        <v>10</v>
      </c>
      <c r="T391">
        <v>0</v>
      </c>
      <c r="U391">
        <v>1</v>
      </c>
      <c r="V391">
        <v>0</v>
      </c>
      <c r="W391">
        <v>0</v>
      </c>
      <c r="X391">
        <v>23</v>
      </c>
      <c r="Y391">
        <v>23252</v>
      </c>
    </row>
    <row r="392" spans="1:25" x14ac:dyDescent="0.3">
      <c r="A392" t="s">
        <v>14736</v>
      </c>
      <c r="B392" t="s">
        <v>1531</v>
      </c>
      <c r="C392">
        <v>0</v>
      </c>
      <c r="D392">
        <v>1</v>
      </c>
      <c r="E392">
        <v>5.95</v>
      </c>
      <c r="F392">
        <v>20</v>
      </c>
      <c r="G392">
        <v>0</v>
      </c>
      <c r="H392">
        <v>0</v>
      </c>
      <c r="I392">
        <v>0</v>
      </c>
      <c r="J392">
        <v>0</v>
      </c>
      <c r="K392">
        <v>1</v>
      </c>
      <c r="L392">
        <v>0</v>
      </c>
      <c r="M392">
        <v>19.2</v>
      </c>
      <c r="N392">
        <v>87</v>
      </c>
      <c r="O392">
        <v>21</v>
      </c>
      <c r="P392">
        <v>15</v>
      </c>
      <c r="Q392">
        <v>13</v>
      </c>
      <c r="R392">
        <v>4</v>
      </c>
      <c r="S392">
        <v>9</v>
      </c>
      <c r="T392">
        <v>2</v>
      </c>
      <c r="U392">
        <v>0</v>
      </c>
      <c r="V392">
        <v>0</v>
      </c>
      <c r="W392">
        <v>1</v>
      </c>
      <c r="X392">
        <v>16</v>
      </c>
      <c r="Y392">
        <v>17181</v>
      </c>
    </row>
    <row r="393" spans="1:25" x14ac:dyDescent="0.3">
      <c r="A393" t="s">
        <v>980</v>
      </c>
      <c r="B393" t="s">
        <v>22144</v>
      </c>
      <c r="C393">
        <v>1</v>
      </c>
      <c r="D393">
        <v>4</v>
      </c>
      <c r="E393">
        <v>5.95</v>
      </c>
      <c r="F393">
        <v>21</v>
      </c>
      <c r="G393">
        <v>0</v>
      </c>
      <c r="H393">
        <v>0</v>
      </c>
      <c r="I393">
        <v>0</v>
      </c>
      <c r="J393">
        <v>9</v>
      </c>
      <c r="K393">
        <v>1</v>
      </c>
      <c r="L393">
        <v>3</v>
      </c>
      <c r="M393">
        <v>19.2</v>
      </c>
      <c r="N393">
        <v>101</v>
      </c>
      <c r="O393">
        <v>31</v>
      </c>
      <c r="P393">
        <v>14</v>
      </c>
      <c r="Q393">
        <v>13</v>
      </c>
      <c r="R393">
        <v>4</v>
      </c>
      <c r="S393">
        <v>13</v>
      </c>
      <c r="T393">
        <v>2</v>
      </c>
      <c r="U393">
        <v>0</v>
      </c>
      <c r="V393">
        <v>0</v>
      </c>
      <c r="W393">
        <v>0</v>
      </c>
      <c r="X393">
        <v>23</v>
      </c>
      <c r="Y393">
        <v>11428</v>
      </c>
    </row>
    <row r="394" spans="1:25" x14ac:dyDescent="0.3">
      <c r="A394" t="s">
        <v>11296</v>
      </c>
      <c r="B394" t="s">
        <v>1389</v>
      </c>
      <c r="C394">
        <v>1</v>
      </c>
      <c r="D394">
        <v>0</v>
      </c>
      <c r="E394">
        <v>5.95</v>
      </c>
      <c r="F394">
        <v>21</v>
      </c>
      <c r="G394">
        <v>1</v>
      </c>
      <c r="H394">
        <v>0</v>
      </c>
      <c r="I394">
        <v>0</v>
      </c>
      <c r="J394">
        <v>0</v>
      </c>
      <c r="K394">
        <v>4</v>
      </c>
      <c r="L394">
        <v>0</v>
      </c>
      <c r="M394">
        <v>19.2</v>
      </c>
      <c r="N394">
        <v>87</v>
      </c>
      <c r="O394">
        <v>17</v>
      </c>
      <c r="P394">
        <v>13</v>
      </c>
      <c r="Q394">
        <v>13</v>
      </c>
      <c r="R394">
        <v>3</v>
      </c>
      <c r="S394">
        <v>13</v>
      </c>
      <c r="T394">
        <v>0</v>
      </c>
      <c r="U394">
        <v>2</v>
      </c>
      <c r="V394">
        <v>1</v>
      </c>
      <c r="W394">
        <v>0</v>
      </c>
      <c r="X394">
        <v>25</v>
      </c>
      <c r="Y394">
        <v>17237</v>
      </c>
    </row>
    <row r="395" spans="1:25" x14ac:dyDescent="0.3">
      <c r="A395" t="s">
        <v>16546</v>
      </c>
      <c r="B395" t="s">
        <v>1426</v>
      </c>
      <c r="C395">
        <v>1</v>
      </c>
      <c r="D395">
        <v>0</v>
      </c>
      <c r="E395">
        <v>6</v>
      </c>
      <c r="F395">
        <v>5</v>
      </c>
      <c r="G395">
        <v>4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18</v>
      </c>
      <c r="N395">
        <v>81</v>
      </c>
      <c r="O395">
        <v>14</v>
      </c>
      <c r="P395">
        <v>15</v>
      </c>
      <c r="Q395">
        <v>12</v>
      </c>
      <c r="R395">
        <v>5</v>
      </c>
      <c r="S395">
        <v>13</v>
      </c>
      <c r="T395">
        <v>0</v>
      </c>
      <c r="U395">
        <v>0</v>
      </c>
      <c r="V395">
        <v>1</v>
      </c>
      <c r="W395">
        <v>0</v>
      </c>
      <c r="X395">
        <v>16</v>
      </c>
      <c r="Y395">
        <v>20160</v>
      </c>
    </row>
    <row r="396" spans="1:25" x14ac:dyDescent="0.3">
      <c r="A396" t="s">
        <v>15061</v>
      </c>
      <c r="B396" t="s">
        <v>1565</v>
      </c>
      <c r="C396">
        <v>0</v>
      </c>
      <c r="D396">
        <v>1</v>
      </c>
      <c r="E396">
        <v>6.06</v>
      </c>
      <c r="F396">
        <v>7</v>
      </c>
      <c r="G396">
        <v>1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16.100000000000001</v>
      </c>
      <c r="N396">
        <v>77</v>
      </c>
      <c r="O396">
        <v>24</v>
      </c>
      <c r="P396">
        <v>12</v>
      </c>
      <c r="Q396">
        <v>11</v>
      </c>
      <c r="R396">
        <v>4</v>
      </c>
      <c r="S396">
        <v>10</v>
      </c>
      <c r="T396">
        <v>0</v>
      </c>
      <c r="U396">
        <v>0</v>
      </c>
      <c r="V396">
        <v>0</v>
      </c>
      <c r="W396">
        <v>0</v>
      </c>
      <c r="X396">
        <v>10</v>
      </c>
      <c r="Y396">
        <v>15906</v>
      </c>
    </row>
    <row r="397" spans="1:25" x14ac:dyDescent="0.3">
      <c r="A397" t="s">
        <v>8707</v>
      </c>
      <c r="B397" t="s">
        <v>1437</v>
      </c>
      <c r="C397">
        <v>0</v>
      </c>
      <c r="D397">
        <v>0</v>
      </c>
      <c r="E397">
        <v>6.08</v>
      </c>
      <c r="F397">
        <v>15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2</v>
      </c>
      <c r="M397">
        <v>13.1</v>
      </c>
      <c r="N397">
        <v>62</v>
      </c>
      <c r="O397">
        <v>15</v>
      </c>
      <c r="P397">
        <v>9</v>
      </c>
      <c r="Q397">
        <v>9</v>
      </c>
      <c r="R397">
        <v>4</v>
      </c>
      <c r="S397">
        <v>8</v>
      </c>
      <c r="T397">
        <v>0</v>
      </c>
      <c r="U397">
        <v>0</v>
      </c>
      <c r="V397">
        <v>0</v>
      </c>
      <c r="W397">
        <v>0</v>
      </c>
      <c r="X397">
        <v>15</v>
      </c>
      <c r="Y397">
        <v>15010</v>
      </c>
    </row>
    <row r="398" spans="1:25" x14ac:dyDescent="0.3">
      <c r="A398" t="s">
        <v>14730</v>
      </c>
      <c r="B398" t="s">
        <v>1464</v>
      </c>
      <c r="C398">
        <v>1</v>
      </c>
      <c r="D398">
        <v>2</v>
      </c>
      <c r="E398">
        <v>6.08</v>
      </c>
      <c r="F398">
        <v>30</v>
      </c>
      <c r="G398">
        <v>0</v>
      </c>
      <c r="H398">
        <v>0</v>
      </c>
      <c r="I398">
        <v>0</v>
      </c>
      <c r="J398">
        <v>0</v>
      </c>
      <c r="K398">
        <v>8</v>
      </c>
      <c r="L398">
        <v>1</v>
      </c>
      <c r="M398">
        <v>26.2</v>
      </c>
      <c r="N398">
        <v>124</v>
      </c>
      <c r="O398">
        <v>33</v>
      </c>
      <c r="P398">
        <v>21</v>
      </c>
      <c r="Q398">
        <v>18</v>
      </c>
      <c r="R398">
        <v>2</v>
      </c>
      <c r="S398">
        <v>9</v>
      </c>
      <c r="T398">
        <v>2</v>
      </c>
      <c r="U398">
        <v>3</v>
      </c>
      <c r="V398">
        <v>3</v>
      </c>
      <c r="W398">
        <v>0</v>
      </c>
      <c r="X398">
        <v>22</v>
      </c>
      <c r="Y398">
        <v>15690</v>
      </c>
    </row>
    <row r="399" spans="1:25" x14ac:dyDescent="0.3">
      <c r="A399" t="s">
        <v>17199</v>
      </c>
      <c r="B399" t="s">
        <v>1430</v>
      </c>
      <c r="C399">
        <v>1</v>
      </c>
      <c r="D399">
        <v>0</v>
      </c>
      <c r="E399">
        <v>6.1</v>
      </c>
      <c r="F399">
        <v>6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1</v>
      </c>
      <c r="M399">
        <v>10.1</v>
      </c>
      <c r="N399">
        <v>51</v>
      </c>
      <c r="O399">
        <v>13</v>
      </c>
      <c r="P399">
        <v>8</v>
      </c>
      <c r="Q399">
        <v>7</v>
      </c>
      <c r="R399">
        <v>2</v>
      </c>
      <c r="S399">
        <v>4</v>
      </c>
      <c r="T399">
        <v>0</v>
      </c>
      <c r="U399">
        <v>2</v>
      </c>
      <c r="V399">
        <v>0</v>
      </c>
      <c r="W399">
        <v>0</v>
      </c>
      <c r="X399">
        <v>9</v>
      </c>
      <c r="Y399">
        <v>22051</v>
      </c>
    </row>
    <row r="400" spans="1:25" x14ac:dyDescent="0.3">
      <c r="A400" t="s">
        <v>799</v>
      </c>
      <c r="B400" t="s">
        <v>20628</v>
      </c>
      <c r="C400">
        <v>3</v>
      </c>
      <c r="D400">
        <v>2</v>
      </c>
      <c r="E400">
        <v>6.1</v>
      </c>
      <c r="F400">
        <v>21</v>
      </c>
      <c r="G400">
        <v>0</v>
      </c>
      <c r="H400">
        <v>0</v>
      </c>
      <c r="I400">
        <v>0</v>
      </c>
      <c r="J400">
        <v>10</v>
      </c>
      <c r="K400">
        <v>0</v>
      </c>
      <c r="L400">
        <v>5</v>
      </c>
      <c r="M400">
        <v>20.2</v>
      </c>
      <c r="N400">
        <v>92</v>
      </c>
      <c r="O400">
        <v>15</v>
      </c>
      <c r="P400">
        <v>15</v>
      </c>
      <c r="Q400">
        <v>14</v>
      </c>
      <c r="R400">
        <v>6</v>
      </c>
      <c r="S400">
        <v>11</v>
      </c>
      <c r="T400">
        <v>0</v>
      </c>
      <c r="U400">
        <v>3</v>
      </c>
      <c r="V400">
        <v>0</v>
      </c>
      <c r="W400">
        <v>0</v>
      </c>
      <c r="X400">
        <v>28</v>
      </c>
      <c r="Y400">
        <v>7146</v>
      </c>
    </row>
    <row r="401" spans="1:25" x14ac:dyDescent="0.3">
      <c r="A401" t="s">
        <v>14708</v>
      </c>
      <c r="B401" t="s">
        <v>1392</v>
      </c>
      <c r="C401">
        <v>0</v>
      </c>
      <c r="D401">
        <v>1</v>
      </c>
      <c r="E401">
        <v>6.1</v>
      </c>
      <c r="F401">
        <v>11</v>
      </c>
      <c r="G401">
        <v>0</v>
      </c>
      <c r="H401">
        <v>0</v>
      </c>
      <c r="I401">
        <v>0</v>
      </c>
      <c r="J401">
        <v>0</v>
      </c>
      <c r="K401">
        <v>2</v>
      </c>
      <c r="L401">
        <v>2</v>
      </c>
      <c r="M401">
        <v>10.1</v>
      </c>
      <c r="N401">
        <v>45</v>
      </c>
      <c r="O401">
        <v>9</v>
      </c>
      <c r="P401">
        <v>7</v>
      </c>
      <c r="Q401">
        <v>7</v>
      </c>
      <c r="R401">
        <v>3</v>
      </c>
      <c r="S401">
        <v>6</v>
      </c>
      <c r="T401">
        <v>0</v>
      </c>
      <c r="U401">
        <v>0</v>
      </c>
      <c r="V401">
        <v>1</v>
      </c>
      <c r="W401">
        <v>0</v>
      </c>
      <c r="X401">
        <v>11</v>
      </c>
      <c r="Y401">
        <v>3950</v>
      </c>
    </row>
    <row r="402" spans="1:25" x14ac:dyDescent="0.3">
      <c r="A402" t="s">
        <v>17195</v>
      </c>
      <c r="B402" t="s">
        <v>1413</v>
      </c>
      <c r="C402">
        <v>1</v>
      </c>
      <c r="D402">
        <v>2</v>
      </c>
      <c r="E402">
        <v>6.11</v>
      </c>
      <c r="F402">
        <v>7</v>
      </c>
      <c r="G402">
        <v>7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28</v>
      </c>
      <c r="N402">
        <v>130</v>
      </c>
      <c r="O402">
        <v>32</v>
      </c>
      <c r="P402">
        <v>20</v>
      </c>
      <c r="Q402">
        <v>19</v>
      </c>
      <c r="R402">
        <v>5</v>
      </c>
      <c r="S402">
        <v>13</v>
      </c>
      <c r="T402">
        <v>0</v>
      </c>
      <c r="U402">
        <v>2</v>
      </c>
      <c r="V402">
        <v>0</v>
      </c>
      <c r="W402">
        <v>1</v>
      </c>
      <c r="X402">
        <v>39</v>
      </c>
      <c r="Y402">
        <v>22286</v>
      </c>
    </row>
    <row r="403" spans="1:25" x14ac:dyDescent="0.3">
      <c r="A403" t="s">
        <v>14247</v>
      </c>
      <c r="B403" t="s">
        <v>22144</v>
      </c>
      <c r="C403">
        <v>1</v>
      </c>
      <c r="D403">
        <v>1</v>
      </c>
      <c r="E403">
        <v>6.14</v>
      </c>
      <c r="F403">
        <v>15</v>
      </c>
      <c r="G403">
        <v>0</v>
      </c>
      <c r="H403">
        <v>0</v>
      </c>
      <c r="I403">
        <v>0</v>
      </c>
      <c r="J403">
        <v>6</v>
      </c>
      <c r="K403">
        <v>1</v>
      </c>
      <c r="L403">
        <v>0</v>
      </c>
      <c r="M403">
        <v>14.2</v>
      </c>
      <c r="N403">
        <v>67</v>
      </c>
      <c r="O403">
        <v>14</v>
      </c>
      <c r="P403">
        <v>10</v>
      </c>
      <c r="Q403">
        <v>10</v>
      </c>
      <c r="R403">
        <v>1</v>
      </c>
      <c r="S403">
        <v>7</v>
      </c>
      <c r="T403">
        <v>1</v>
      </c>
      <c r="U403">
        <v>3</v>
      </c>
      <c r="V403">
        <v>6</v>
      </c>
      <c r="W403">
        <v>1</v>
      </c>
      <c r="X403">
        <v>20</v>
      </c>
      <c r="Y403">
        <v>14899</v>
      </c>
    </row>
    <row r="404" spans="1:25" x14ac:dyDescent="0.3">
      <c r="A404" t="s">
        <v>11337</v>
      </c>
      <c r="B404" t="s">
        <v>1416</v>
      </c>
      <c r="C404">
        <v>2</v>
      </c>
      <c r="D404">
        <v>8</v>
      </c>
      <c r="E404">
        <v>6.18</v>
      </c>
      <c r="F404">
        <v>11</v>
      </c>
      <c r="G404">
        <v>11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55.1</v>
      </c>
      <c r="N404">
        <v>252</v>
      </c>
      <c r="O404">
        <v>66</v>
      </c>
      <c r="P404">
        <v>42</v>
      </c>
      <c r="Q404">
        <v>38</v>
      </c>
      <c r="R404">
        <v>15</v>
      </c>
      <c r="S404">
        <v>21</v>
      </c>
      <c r="T404">
        <v>0</v>
      </c>
      <c r="U404">
        <v>4</v>
      </c>
      <c r="V404">
        <v>1</v>
      </c>
      <c r="W404">
        <v>0</v>
      </c>
      <c r="X404">
        <v>49</v>
      </c>
      <c r="Y404">
        <v>16977</v>
      </c>
    </row>
    <row r="405" spans="1:25" x14ac:dyDescent="0.3">
      <c r="A405" t="s">
        <v>1185</v>
      </c>
      <c r="B405" t="s">
        <v>1446</v>
      </c>
      <c r="C405">
        <v>0</v>
      </c>
      <c r="D405">
        <v>1</v>
      </c>
      <c r="E405">
        <v>6.27</v>
      </c>
      <c r="F405">
        <v>21</v>
      </c>
      <c r="G405">
        <v>0</v>
      </c>
      <c r="H405">
        <v>0</v>
      </c>
      <c r="I405">
        <v>0</v>
      </c>
      <c r="J405">
        <v>0</v>
      </c>
      <c r="K405">
        <v>4</v>
      </c>
      <c r="L405">
        <v>0</v>
      </c>
      <c r="M405">
        <v>18.2</v>
      </c>
      <c r="N405">
        <v>86</v>
      </c>
      <c r="O405">
        <v>25</v>
      </c>
      <c r="P405">
        <v>13</v>
      </c>
      <c r="Q405">
        <v>13</v>
      </c>
      <c r="R405">
        <v>5</v>
      </c>
      <c r="S405">
        <v>6</v>
      </c>
      <c r="T405">
        <v>1</v>
      </c>
      <c r="U405">
        <v>2</v>
      </c>
      <c r="V405">
        <v>2</v>
      </c>
      <c r="W405">
        <v>0</v>
      </c>
      <c r="X405">
        <v>23</v>
      </c>
      <c r="Y405">
        <v>4696</v>
      </c>
    </row>
    <row r="406" spans="1:25" x14ac:dyDescent="0.3">
      <c r="A406" t="s">
        <v>17254</v>
      </c>
      <c r="B406" t="s">
        <v>1405</v>
      </c>
      <c r="C406">
        <v>0</v>
      </c>
      <c r="D406">
        <v>1</v>
      </c>
      <c r="E406">
        <v>6.32</v>
      </c>
      <c r="F406">
        <v>15</v>
      </c>
      <c r="G406">
        <v>0</v>
      </c>
      <c r="H406">
        <v>0</v>
      </c>
      <c r="I406">
        <v>0</v>
      </c>
      <c r="J406">
        <v>0</v>
      </c>
      <c r="K406">
        <v>1</v>
      </c>
      <c r="L406">
        <v>1</v>
      </c>
      <c r="M406">
        <v>15.2</v>
      </c>
      <c r="N406">
        <v>70</v>
      </c>
      <c r="O406">
        <v>19</v>
      </c>
      <c r="P406">
        <v>11</v>
      </c>
      <c r="Q406">
        <v>11</v>
      </c>
      <c r="R406">
        <v>2</v>
      </c>
      <c r="S406">
        <v>4</v>
      </c>
      <c r="T406">
        <v>1</v>
      </c>
      <c r="U406">
        <v>1</v>
      </c>
      <c r="V406">
        <v>0</v>
      </c>
      <c r="W406">
        <v>0</v>
      </c>
      <c r="X406">
        <v>14</v>
      </c>
      <c r="Y406">
        <v>20020</v>
      </c>
    </row>
    <row r="407" spans="1:25" x14ac:dyDescent="0.3">
      <c r="A407" t="s">
        <v>14224</v>
      </c>
      <c r="B407" t="s">
        <v>20628</v>
      </c>
      <c r="C407">
        <v>2</v>
      </c>
      <c r="D407">
        <v>5</v>
      </c>
      <c r="E407">
        <v>6.34</v>
      </c>
      <c r="F407">
        <v>11</v>
      </c>
      <c r="G407">
        <v>11</v>
      </c>
      <c r="H407">
        <v>1</v>
      </c>
      <c r="I407">
        <v>0</v>
      </c>
      <c r="J407">
        <v>0</v>
      </c>
      <c r="K407">
        <v>0</v>
      </c>
      <c r="L407">
        <v>0</v>
      </c>
      <c r="M407">
        <v>49.2</v>
      </c>
      <c r="N407">
        <v>225</v>
      </c>
      <c r="O407">
        <v>57</v>
      </c>
      <c r="P407">
        <v>36</v>
      </c>
      <c r="Q407">
        <v>35</v>
      </c>
      <c r="R407">
        <v>14</v>
      </c>
      <c r="S407">
        <v>18</v>
      </c>
      <c r="T407">
        <v>2</v>
      </c>
      <c r="U407">
        <v>4</v>
      </c>
      <c r="V407">
        <v>1</v>
      </c>
      <c r="W407">
        <v>0</v>
      </c>
      <c r="X407">
        <v>44</v>
      </c>
      <c r="Y407">
        <v>15047</v>
      </c>
    </row>
    <row r="408" spans="1:25" x14ac:dyDescent="0.3">
      <c r="A408" t="s">
        <v>15451</v>
      </c>
      <c r="B408" t="s">
        <v>22144</v>
      </c>
      <c r="C408">
        <v>1</v>
      </c>
      <c r="D408">
        <v>1</v>
      </c>
      <c r="E408">
        <v>6.38</v>
      </c>
      <c r="F408">
        <v>17</v>
      </c>
      <c r="G408">
        <v>1</v>
      </c>
      <c r="H408">
        <v>0</v>
      </c>
      <c r="I408">
        <v>0</v>
      </c>
      <c r="J408">
        <v>0</v>
      </c>
      <c r="K408">
        <v>1</v>
      </c>
      <c r="L408">
        <v>0</v>
      </c>
      <c r="M408">
        <v>18.100000000000001</v>
      </c>
      <c r="N408">
        <v>86</v>
      </c>
      <c r="O408">
        <v>21</v>
      </c>
      <c r="P408">
        <v>16</v>
      </c>
      <c r="Q408">
        <v>13</v>
      </c>
      <c r="R408">
        <v>6</v>
      </c>
      <c r="S408">
        <v>5</v>
      </c>
      <c r="T408">
        <v>0</v>
      </c>
      <c r="U408">
        <v>2</v>
      </c>
      <c r="V408">
        <v>0</v>
      </c>
      <c r="W408">
        <v>0</v>
      </c>
      <c r="X408">
        <v>24</v>
      </c>
      <c r="Y408">
        <v>11528</v>
      </c>
    </row>
    <row r="409" spans="1:25" x14ac:dyDescent="0.3">
      <c r="A409" t="s">
        <v>13766</v>
      </c>
      <c r="B409" t="s">
        <v>20567</v>
      </c>
      <c r="C409">
        <v>0</v>
      </c>
      <c r="D409">
        <v>2</v>
      </c>
      <c r="E409">
        <v>6.39</v>
      </c>
      <c r="F409">
        <v>8</v>
      </c>
      <c r="G409">
        <v>6</v>
      </c>
      <c r="H409">
        <v>0</v>
      </c>
      <c r="I409">
        <v>0</v>
      </c>
      <c r="J409">
        <v>0</v>
      </c>
      <c r="K409">
        <v>1</v>
      </c>
      <c r="L409">
        <v>0</v>
      </c>
      <c r="M409">
        <v>25.1</v>
      </c>
      <c r="N409">
        <v>114</v>
      </c>
      <c r="O409">
        <v>35</v>
      </c>
      <c r="P409">
        <v>18</v>
      </c>
      <c r="Q409">
        <v>18</v>
      </c>
      <c r="R409">
        <v>7</v>
      </c>
      <c r="S409">
        <v>6</v>
      </c>
      <c r="T409">
        <v>1</v>
      </c>
      <c r="U409">
        <v>2</v>
      </c>
      <c r="V409">
        <v>2</v>
      </c>
      <c r="W409">
        <v>1</v>
      </c>
      <c r="X409">
        <v>19</v>
      </c>
      <c r="Y409">
        <v>13619</v>
      </c>
    </row>
    <row r="410" spans="1:25" x14ac:dyDescent="0.3">
      <c r="A410" t="s">
        <v>1346</v>
      </c>
      <c r="B410" t="s">
        <v>1379</v>
      </c>
      <c r="C410">
        <v>0</v>
      </c>
      <c r="D410">
        <v>1</v>
      </c>
      <c r="E410">
        <v>6.39</v>
      </c>
      <c r="F410">
        <v>9</v>
      </c>
      <c r="G410">
        <v>2</v>
      </c>
      <c r="H410">
        <v>0</v>
      </c>
      <c r="I410">
        <v>0</v>
      </c>
      <c r="J410">
        <v>0</v>
      </c>
      <c r="K410">
        <v>1</v>
      </c>
      <c r="L410">
        <v>0</v>
      </c>
      <c r="M410">
        <v>12.2</v>
      </c>
      <c r="N410">
        <v>65</v>
      </c>
      <c r="O410">
        <v>17</v>
      </c>
      <c r="P410">
        <v>11</v>
      </c>
      <c r="Q410">
        <v>9</v>
      </c>
      <c r="R410">
        <v>2</v>
      </c>
      <c r="S410">
        <v>6</v>
      </c>
      <c r="T410">
        <v>1</v>
      </c>
      <c r="U410">
        <v>3</v>
      </c>
      <c r="V410">
        <v>1</v>
      </c>
      <c r="W410">
        <v>0</v>
      </c>
      <c r="X410">
        <v>15</v>
      </c>
      <c r="Y410">
        <v>13781</v>
      </c>
    </row>
    <row r="411" spans="1:25" x14ac:dyDescent="0.3">
      <c r="A411" t="s">
        <v>720</v>
      </c>
      <c r="B411" t="s">
        <v>1531</v>
      </c>
      <c r="C411">
        <v>1</v>
      </c>
      <c r="D411">
        <v>4</v>
      </c>
      <c r="E411">
        <v>6.48</v>
      </c>
      <c r="F411">
        <v>9</v>
      </c>
      <c r="G411">
        <v>9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41.2</v>
      </c>
      <c r="N411">
        <v>190</v>
      </c>
      <c r="O411">
        <v>47</v>
      </c>
      <c r="P411">
        <v>31</v>
      </c>
      <c r="Q411">
        <v>30</v>
      </c>
      <c r="R411">
        <v>13</v>
      </c>
      <c r="S411">
        <v>13</v>
      </c>
      <c r="T411">
        <v>2</v>
      </c>
      <c r="U411">
        <v>6</v>
      </c>
      <c r="V411">
        <v>0</v>
      </c>
      <c r="W411">
        <v>0</v>
      </c>
      <c r="X411">
        <v>30</v>
      </c>
      <c r="Y411">
        <v>5524</v>
      </c>
    </row>
    <row r="412" spans="1:25" x14ac:dyDescent="0.3">
      <c r="A412" t="s">
        <v>11281</v>
      </c>
      <c r="B412" t="s">
        <v>1464</v>
      </c>
      <c r="C412">
        <v>1</v>
      </c>
      <c r="D412">
        <v>3</v>
      </c>
      <c r="E412">
        <v>6.49</v>
      </c>
      <c r="F412">
        <v>8</v>
      </c>
      <c r="G412">
        <v>8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26.1</v>
      </c>
      <c r="N412">
        <v>121</v>
      </c>
      <c r="O412">
        <v>28</v>
      </c>
      <c r="P412">
        <v>21</v>
      </c>
      <c r="Q412">
        <v>19</v>
      </c>
      <c r="R412">
        <v>9</v>
      </c>
      <c r="S412">
        <v>15</v>
      </c>
      <c r="T412">
        <v>0</v>
      </c>
      <c r="U412">
        <v>1</v>
      </c>
      <c r="V412">
        <v>1</v>
      </c>
      <c r="W412">
        <v>0</v>
      </c>
      <c r="X412">
        <v>24</v>
      </c>
      <c r="Y412">
        <v>16400</v>
      </c>
    </row>
    <row r="413" spans="1:25" x14ac:dyDescent="0.3">
      <c r="A413" t="s">
        <v>823</v>
      </c>
      <c r="B413" t="s">
        <v>22144</v>
      </c>
      <c r="C413">
        <v>2</v>
      </c>
      <c r="D413">
        <v>4</v>
      </c>
      <c r="E413">
        <v>6.53</v>
      </c>
      <c r="F413">
        <v>22</v>
      </c>
      <c r="G413">
        <v>0</v>
      </c>
      <c r="H413">
        <v>0</v>
      </c>
      <c r="I413">
        <v>0</v>
      </c>
      <c r="J413">
        <v>0</v>
      </c>
      <c r="K413">
        <v>6</v>
      </c>
      <c r="L413">
        <v>2</v>
      </c>
      <c r="M413">
        <v>20.2</v>
      </c>
      <c r="N413">
        <v>85</v>
      </c>
      <c r="O413">
        <v>19</v>
      </c>
      <c r="P413">
        <v>16</v>
      </c>
      <c r="Q413">
        <v>15</v>
      </c>
      <c r="R413">
        <v>7</v>
      </c>
      <c r="S413">
        <v>5</v>
      </c>
      <c r="T413">
        <v>0</v>
      </c>
      <c r="U413">
        <v>1</v>
      </c>
      <c r="V413">
        <v>1</v>
      </c>
      <c r="W413">
        <v>0</v>
      </c>
      <c r="X413">
        <v>31</v>
      </c>
      <c r="Y413">
        <v>6316</v>
      </c>
    </row>
    <row r="414" spans="1:25" x14ac:dyDescent="0.3">
      <c r="A414" t="s">
        <v>15068</v>
      </c>
      <c r="B414" t="s">
        <v>1430</v>
      </c>
      <c r="C414">
        <v>0</v>
      </c>
      <c r="D414">
        <v>1</v>
      </c>
      <c r="E414">
        <v>6.57</v>
      </c>
      <c r="F414">
        <v>14</v>
      </c>
      <c r="G414">
        <v>0</v>
      </c>
      <c r="H414">
        <v>0</v>
      </c>
      <c r="I414">
        <v>0</v>
      </c>
      <c r="J414">
        <v>0</v>
      </c>
      <c r="K414">
        <v>2</v>
      </c>
      <c r="L414">
        <v>1</v>
      </c>
      <c r="M414">
        <v>12.1</v>
      </c>
      <c r="N414">
        <v>59</v>
      </c>
      <c r="O414">
        <v>11</v>
      </c>
      <c r="P414">
        <v>10</v>
      </c>
      <c r="Q414">
        <v>9</v>
      </c>
      <c r="R414">
        <v>2</v>
      </c>
      <c r="S414">
        <v>9</v>
      </c>
      <c r="T414">
        <v>0</v>
      </c>
      <c r="U414">
        <v>1</v>
      </c>
      <c r="V414">
        <v>2</v>
      </c>
      <c r="W414">
        <v>1</v>
      </c>
      <c r="X414">
        <v>14</v>
      </c>
      <c r="Y414">
        <v>17871</v>
      </c>
    </row>
    <row r="415" spans="1:25" x14ac:dyDescent="0.3">
      <c r="A415" t="s">
        <v>11288</v>
      </c>
      <c r="B415" t="s">
        <v>1531</v>
      </c>
      <c r="C415">
        <v>1</v>
      </c>
      <c r="D415">
        <v>9</v>
      </c>
      <c r="E415">
        <v>6.58</v>
      </c>
      <c r="F415">
        <v>12</v>
      </c>
      <c r="G415">
        <v>12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52</v>
      </c>
      <c r="N415">
        <v>236</v>
      </c>
      <c r="O415">
        <v>63</v>
      </c>
      <c r="P415">
        <v>39</v>
      </c>
      <c r="Q415">
        <v>38</v>
      </c>
      <c r="R415">
        <v>10</v>
      </c>
      <c r="S415">
        <v>18</v>
      </c>
      <c r="T415">
        <v>0</v>
      </c>
      <c r="U415">
        <v>1</v>
      </c>
      <c r="V415">
        <v>0</v>
      </c>
      <c r="W415">
        <v>0</v>
      </c>
      <c r="X415">
        <v>55</v>
      </c>
      <c r="Y415">
        <v>16918</v>
      </c>
    </row>
    <row r="416" spans="1:25" x14ac:dyDescent="0.3">
      <c r="A416" t="s">
        <v>968</v>
      </c>
      <c r="B416" t="s">
        <v>1565</v>
      </c>
      <c r="C416">
        <v>0</v>
      </c>
      <c r="D416">
        <v>1</v>
      </c>
      <c r="E416">
        <v>6.59</v>
      </c>
      <c r="F416">
        <v>4</v>
      </c>
      <c r="G416">
        <v>4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13.2</v>
      </c>
      <c r="N416">
        <v>60</v>
      </c>
      <c r="O416">
        <v>16</v>
      </c>
      <c r="P416">
        <v>10</v>
      </c>
      <c r="Q416">
        <v>10</v>
      </c>
      <c r="R416">
        <v>4</v>
      </c>
      <c r="S416">
        <v>3</v>
      </c>
      <c r="T416">
        <v>0</v>
      </c>
      <c r="U416">
        <v>1</v>
      </c>
      <c r="V416">
        <v>0</v>
      </c>
      <c r="W416">
        <v>0</v>
      </c>
      <c r="X416">
        <v>12</v>
      </c>
      <c r="Y416">
        <v>6397</v>
      </c>
    </row>
    <row r="417" spans="1:25" x14ac:dyDescent="0.3">
      <c r="A417" t="s">
        <v>1354</v>
      </c>
      <c r="B417" t="s">
        <v>1509</v>
      </c>
      <c r="C417">
        <v>1</v>
      </c>
      <c r="D417">
        <v>4</v>
      </c>
      <c r="E417">
        <v>6.62</v>
      </c>
      <c r="F417">
        <v>8</v>
      </c>
      <c r="G417">
        <v>7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34</v>
      </c>
      <c r="N417">
        <v>156</v>
      </c>
      <c r="O417">
        <v>46</v>
      </c>
      <c r="P417">
        <v>26</v>
      </c>
      <c r="Q417">
        <v>25</v>
      </c>
      <c r="R417">
        <v>9</v>
      </c>
      <c r="S417">
        <v>7</v>
      </c>
      <c r="T417">
        <v>0</v>
      </c>
      <c r="U417">
        <v>2</v>
      </c>
      <c r="V417">
        <v>2</v>
      </c>
      <c r="W417">
        <v>0</v>
      </c>
      <c r="X417">
        <v>37</v>
      </c>
      <c r="Y417">
        <v>14078</v>
      </c>
    </row>
    <row r="418" spans="1:25" x14ac:dyDescent="0.3">
      <c r="A418" t="s">
        <v>1332</v>
      </c>
      <c r="B418" t="s">
        <v>22144</v>
      </c>
      <c r="C418">
        <v>2</v>
      </c>
      <c r="D418">
        <v>5</v>
      </c>
      <c r="E418">
        <v>6.62</v>
      </c>
      <c r="F418">
        <v>12</v>
      </c>
      <c r="G418">
        <v>11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51.2</v>
      </c>
      <c r="N418">
        <v>251</v>
      </c>
      <c r="O418">
        <v>53</v>
      </c>
      <c r="P418">
        <v>40</v>
      </c>
      <c r="Q418">
        <v>38</v>
      </c>
      <c r="R418">
        <v>13</v>
      </c>
      <c r="S418">
        <v>45</v>
      </c>
      <c r="T418">
        <v>1</v>
      </c>
      <c r="U418">
        <v>1</v>
      </c>
      <c r="V418">
        <v>6</v>
      </c>
      <c r="W418">
        <v>0</v>
      </c>
      <c r="X418">
        <v>68</v>
      </c>
      <c r="Y418">
        <v>11486</v>
      </c>
    </row>
    <row r="419" spans="1:25" x14ac:dyDescent="0.3">
      <c r="A419" t="s">
        <v>749</v>
      </c>
      <c r="B419" t="s">
        <v>20628</v>
      </c>
      <c r="C419">
        <v>4</v>
      </c>
      <c r="D419">
        <v>5</v>
      </c>
      <c r="E419">
        <v>6.62</v>
      </c>
      <c r="F419">
        <v>11</v>
      </c>
      <c r="G419">
        <v>11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53</v>
      </c>
      <c r="N419">
        <v>245</v>
      </c>
      <c r="O419">
        <v>70</v>
      </c>
      <c r="P419">
        <v>40</v>
      </c>
      <c r="Q419">
        <v>39</v>
      </c>
      <c r="R419">
        <v>11</v>
      </c>
      <c r="S419">
        <v>18</v>
      </c>
      <c r="T419">
        <v>2</v>
      </c>
      <c r="U419">
        <v>3</v>
      </c>
      <c r="V419">
        <v>0</v>
      </c>
      <c r="W419">
        <v>2</v>
      </c>
      <c r="X419">
        <v>43</v>
      </c>
      <c r="Y419">
        <v>3284</v>
      </c>
    </row>
    <row r="420" spans="1:25" x14ac:dyDescent="0.3">
      <c r="A420" t="s">
        <v>1048</v>
      </c>
      <c r="B420" t="s">
        <v>1372</v>
      </c>
      <c r="C420">
        <v>1</v>
      </c>
      <c r="D420">
        <v>1</v>
      </c>
      <c r="E420">
        <v>6.64</v>
      </c>
      <c r="F420">
        <v>5</v>
      </c>
      <c r="G420">
        <v>5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20.100000000000001</v>
      </c>
      <c r="N420">
        <v>90</v>
      </c>
      <c r="O420">
        <v>23</v>
      </c>
      <c r="P420">
        <v>17</v>
      </c>
      <c r="Q420">
        <v>15</v>
      </c>
      <c r="R420">
        <v>4</v>
      </c>
      <c r="S420">
        <v>7</v>
      </c>
      <c r="T420">
        <v>0</v>
      </c>
      <c r="U420">
        <v>1</v>
      </c>
      <c r="V420">
        <v>2</v>
      </c>
      <c r="W420">
        <v>0</v>
      </c>
      <c r="X420">
        <v>26</v>
      </c>
      <c r="Y420">
        <v>11828</v>
      </c>
    </row>
    <row r="421" spans="1:25" x14ac:dyDescent="0.3">
      <c r="A421" t="s">
        <v>9127</v>
      </c>
      <c r="B421" t="s">
        <v>1526</v>
      </c>
      <c r="C421">
        <v>2</v>
      </c>
      <c r="D421">
        <v>4</v>
      </c>
      <c r="E421">
        <v>6.69</v>
      </c>
      <c r="F421">
        <v>8</v>
      </c>
      <c r="G421">
        <v>8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39</v>
      </c>
      <c r="N421">
        <v>174</v>
      </c>
      <c r="O421">
        <v>45</v>
      </c>
      <c r="P421">
        <v>31</v>
      </c>
      <c r="Q421">
        <v>29</v>
      </c>
      <c r="R421">
        <v>6</v>
      </c>
      <c r="S421">
        <v>11</v>
      </c>
      <c r="T421">
        <v>0</v>
      </c>
      <c r="U421">
        <v>2</v>
      </c>
      <c r="V421">
        <v>2</v>
      </c>
      <c r="W421">
        <v>1</v>
      </c>
      <c r="X421">
        <v>22</v>
      </c>
      <c r="Y421">
        <v>14916</v>
      </c>
    </row>
    <row r="422" spans="1:25" x14ac:dyDescent="0.3">
      <c r="A422" t="s">
        <v>14218</v>
      </c>
      <c r="B422" t="s">
        <v>22144</v>
      </c>
      <c r="C422">
        <v>2</v>
      </c>
      <c r="D422">
        <v>2</v>
      </c>
      <c r="E422">
        <v>6.69</v>
      </c>
      <c r="F422">
        <v>10</v>
      </c>
      <c r="G422">
        <v>6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39</v>
      </c>
      <c r="N422">
        <v>174</v>
      </c>
      <c r="O422">
        <v>46</v>
      </c>
      <c r="P422">
        <v>32</v>
      </c>
      <c r="Q422">
        <v>29</v>
      </c>
      <c r="R422">
        <v>7</v>
      </c>
      <c r="S422">
        <v>12</v>
      </c>
      <c r="T422">
        <v>1</v>
      </c>
      <c r="U422">
        <v>3</v>
      </c>
      <c r="V422">
        <v>4</v>
      </c>
      <c r="W422">
        <v>0</v>
      </c>
      <c r="X422">
        <v>28</v>
      </c>
      <c r="Y422">
        <v>14527</v>
      </c>
    </row>
    <row r="423" spans="1:25" x14ac:dyDescent="0.3">
      <c r="A423" t="s">
        <v>777</v>
      </c>
      <c r="B423" t="s">
        <v>22144</v>
      </c>
      <c r="C423">
        <v>1</v>
      </c>
      <c r="D423">
        <v>4</v>
      </c>
      <c r="E423">
        <v>6.69</v>
      </c>
      <c r="F423">
        <v>9</v>
      </c>
      <c r="G423">
        <v>9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39</v>
      </c>
      <c r="N423">
        <v>181</v>
      </c>
      <c r="O423">
        <v>55</v>
      </c>
      <c r="P423">
        <v>34</v>
      </c>
      <c r="Q423">
        <v>29</v>
      </c>
      <c r="R423">
        <v>9</v>
      </c>
      <c r="S423">
        <v>6</v>
      </c>
      <c r="T423">
        <v>0</v>
      </c>
      <c r="U423">
        <v>2</v>
      </c>
      <c r="V423">
        <v>1</v>
      </c>
      <c r="W423">
        <v>0</v>
      </c>
      <c r="X423">
        <v>40</v>
      </c>
      <c r="Y423">
        <v>7608</v>
      </c>
    </row>
    <row r="424" spans="1:25" x14ac:dyDescent="0.3">
      <c r="A424" t="s">
        <v>13410</v>
      </c>
      <c r="B424" t="s">
        <v>1405</v>
      </c>
      <c r="C424">
        <v>3</v>
      </c>
      <c r="D424">
        <v>7</v>
      </c>
      <c r="E424">
        <v>6.71</v>
      </c>
      <c r="F424">
        <v>12</v>
      </c>
      <c r="G424">
        <v>12</v>
      </c>
      <c r="H424">
        <v>1</v>
      </c>
      <c r="I424">
        <v>0</v>
      </c>
      <c r="J424">
        <v>0</v>
      </c>
      <c r="K424">
        <v>0</v>
      </c>
      <c r="L424">
        <v>0</v>
      </c>
      <c r="M424">
        <v>60.1</v>
      </c>
      <c r="N424">
        <v>271</v>
      </c>
      <c r="O424">
        <v>67</v>
      </c>
      <c r="P424">
        <v>46</v>
      </c>
      <c r="Q424">
        <v>45</v>
      </c>
      <c r="R424">
        <v>15</v>
      </c>
      <c r="S424">
        <v>22</v>
      </c>
      <c r="T424">
        <v>0</v>
      </c>
      <c r="U424">
        <v>5</v>
      </c>
      <c r="V424">
        <v>5</v>
      </c>
      <c r="W424">
        <v>0</v>
      </c>
      <c r="X424">
        <v>60</v>
      </c>
      <c r="Y424">
        <v>15440</v>
      </c>
    </row>
    <row r="425" spans="1:25" x14ac:dyDescent="0.3">
      <c r="A425" t="s">
        <v>16784</v>
      </c>
      <c r="B425" t="s">
        <v>1565</v>
      </c>
      <c r="C425">
        <v>2</v>
      </c>
      <c r="D425">
        <v>0</v>
      </c>
      <c r="E425">
        <v>6.75</v>
      </c>
      <c r="F425">
        <v>7</v>
      </c>
      <c r="G425">
        <v>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16</v>
      </c>
      <c r="N425">
        <v>72</v>
      </c>
      <c r="O425">
        <v>19</v>
      </c>
      <c r="P425">
        <v>12</v>
      </c>
      <c r="Q425">
        <v>12</v>
      </c>
      <c r="R425">
        <v>2</v>
      </c>
      <c r="S425">
        <v>5</v>
      </c>
      <c r="T425">
        <v>0</v>
      </c>
      <c r="U425">
        <v>1</v>
      </c>
      <c r="V425">
        <v>0</v>
      </c>
      <c r="W425">
        <v>0</v>
      </c>
      <c r="X425">
        <v>15</v>
      </c>
      <c r="Y425">
        <v>19487</v>
      </c>
    </row>
    <row r="426" spans="1:25" x14ac:dyDescent="0.3">
      <c r="A426" t="s">
        <v>17253</v>
      </c>
      <c r="B426" t="s">
        <v>1376</v>
      </c>
      <c r="C426">
        <v>0</v>
      </c>
      <c r="D426">
        <v>1</v>
      </c>
      <c r="E426">
        <v>6.75</v>
      </c>
      <c r="F426">
        <v>8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1</v>
      </c>
      <c r="M426">
        <v>10.199999999999999</v>
      </c>
      <c r="N426">
        <v>51</v>
      </c>
      <c r="O426">
        <v>12</v>
      </c>
      <c r="P426">
        <v>8</v>
      </c>
      <c r="Q426">
        <v>8</v>
      </c>
      <c r="R426">
        <v>2</v>
      </c>
      <c r="S426">
        <v>5</v>
      </c>
      <c r="T426">
        <v>0</v>
      </c>
      <c r="U426">
        <v>2</v>
      </c>
      <c r="V426">
        <v>0</v>
      </c>
      <c r="W426">
        <v>0</v>
      </c>
      <c r="X426">
        <v>12</v>
      </c>
      <c r="Y426">
        <v>21183</v>
      </c>
    </row>
    <row r="427" spans="1:25" x14ac:dyDescent="0.3">
      <c r="A427" t="s">
        <v>17197</v>
      </c>
      <c r="B427" t="s">
        <v>1376</v>
      </c>
      <c r="C427">
        <v>3</v>
      </c>
      <c r="D427">
        <v>3</v>
      </c>
      <c r="E427">
        <v>6.75</v>
      </c>
      <c r="F427">
        <v>12</v>
      </c>
      <c r="G427">
        <v>6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32</v>
      </c>
      <c r="N427">
        <v>148</v>
      </c>
      <c r="O427">
        <v>39</v>
      </c>
      <c r="P427">
        <v>26</v>
      </c>
      <c r="Q427">
        <v>24</v>
      </c>
      <c r="R427">
        <v>9</v>
      </c>
      <c r="S427">
        <v>17</v>
      </c>
      <c r="T427">
        <v>0</v>
      </c>
      <c r="U427">
        <v>2</v>
      </c>
      <c r="V427">
        <v>0</v>
      </c>
      <c r="W427">
        <v>0</v>
      </c>
      <c r="X427">
        <v>26</v>
      </c>
      <c r="Y427">
        <v>19866</v>
      </c>
    </row>
    <row r="428" spans="1:25" x14ac:dyDescent="0.3">
      <c r="A428" t="s">
        <v>17216</v>
      </c>
      <c r="B428" t="s">
        <v>1531</v>
      </c>
      <c r="C428">
        <v>0</v>
      </c>
      <c r="D428">
        <v>2</v>
      </c>
      <c r="E428">
        <v>6.75</v>
      </c>
      <c r="F428">
        <v>19</v>
      </c>
      <c r="G428">
        <v>0</v>
      </c>
      <c r="H428">
        <v>0</v>
      </c>
      <c r="I428">
        <v>0</v>
      </c>
      <c r="J428">
        <v>1</v>
      </c>
      <c r="K428">
        <v>0</v>
      </c>
      <c r="L428">
        <v>1</v>
      </c>
      <c r="M428">
        <v>16</v>
      </c>
      <c r="N428">
        <v>79</v>
      </c>
      <c r="O428">
        <v>21</v>
      </c>
      <c r="P428">
        <v>13</v>
      </c>
      <c r="Q428">
        <v>12</v>
      </c>
      <c r="R428">
        <v>3</v>
      </c>
      <c r="S428">
        <v>13</v>
      </c>
      <c r="T428">
        <v>2</v>
      </c>
      <c r="U428">
        <v>0</v>
      </c>
      <c r="V428">
        <v>4</v>
      </c>
      <c r="W428">
        <v>0</v>
      </c>
      <c r="X428">
        <v>18</v>
      </c>
      <c r="Y428">
        <v>19876</v>
      </c>
    </row>
    <row r="429" spans="1:25" x14ac:dyDescent="0.3">
      <c r="A429" t="s">
        <v>969</v>
      </c>
      <c r="B429" t="s">
        <v>1426</v>
      </c>
      <c r="C429">
        <v>2</v>
      </c>
      <c r="D429">
        <v>3</v>
      </c>
      <c r="E429">
        <v>6.8</v>
      </c>
      <c r="F429">
        <v>11</v>
      </c>
      <c r="G429">
        <v>11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47.2</v>
      </c>
      <c r="N429">
        <v>220</v>
      </c>
      <c r="O429">
        <v>60</v>
      </c>
      <c r="P429">
        <v>39</v>
      </c>
      <c r="Q429">
        <v>36</v>
      </c>
      <c r="R429">
        <v>14</v>
      </c>
      <c r="S429">
        <v>23</v>
      </c>
      <c r="T429">
        <v>0</v>
      </c>
      <c r="U429">
        <v>2</v>
      </c>
      <c r="V429">
        <v>2</v>
      </c>
      <c r="W429">
        <v>0</v>
      </c>
      <c r="X429">
        <v>41</v>
      </c>
      <c r="Y429">
        <v>8753</v>
      </c>
    </row>
    <row r="430" spans="1:25" x14ac:dyDescent="0.3">
      <c r="A430" t="s">
        <v>11249</v>
      </c>
      <c r="B430" t="s">
        <v>1449</v>
      </c>
      <c r="C430">
        <v>1</v>
      </c>
      <c r="D430">
        <v>3</v>
      </c>
      <c r="E430">
        <v>6.81</v>
      </c>
      <c r="F430">
        <v>10</v>
      </c>
      <c r="G430">
        <v>7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37</v>
      </c>
      <c r="N430">
        <v>168</v>
      </c>
      <c r="O430">
        <v>45</v>
      </c>
      <c r="P430">
        <v>29</v>
      </c>
      <c r="Q430">
        <v>28</v>
      </c>
      <c r="R430">
        <v>11</v>
      </c>
      <c r="S430">
        <v>15</v>
      </c>
      <c r="T430">
        <v>0</v>
      </c>
      <c r="U430">
        <v>1</v>
      </c>
      <c r="V430">
        <v>0</v>
      </c>
      <c r="W430">
        <v>0</v>
      </c>
      <c r="X430">
        <v>31</v>
      </c>
      <c r="Y430">
        <v>10836</v>
      </c>
    </row>
    <row r="431" spans="1:25" x14ac:dyDescent="0.3">
      <c r="A431" t="s">
        <v>16796</v>
      </c>
      <c r="B431" t="s">
        <v>1413</v>
      </c>
      <c r="C431">
        <v>1</v>
      </c>
      <c r="D431">
        <v>1</v>
      </c>
      <c r="E431">
        <v>6.84</v>
      </c>
      <c r="F431">
        <v>16</v>
      </c>
      <c r="G431">
        <v>1</v>
      </c>
      <c r="H431">
        <v>0</v>
      </c>
      <c r="I431">
        <v>0</v>
      </c>
      <c r="J431">
        <v>1</v>
      </c>
      <c r="K431">
        <v>1</v>
      </c>
      <c r="L431">
        <v>0</v>
      </c>
      <c r="M431">
        <v>26.1</v>
      </c>
      <c r="N431">
        <v>121</v>
      </c>
      <c r="O431">
        <v>33</v>
      </c>
      <c r="P431">
        <v>21</v>
      </c>
      <c r="Q431">
        <v>20</v>
      </c>
      <c r="R431">
        <v>3</v>
      </c>
      <c r="S431">
        <v>11</v>
      </c>
      <c r="T431">
        <v>2</v>
      </c>
      <c r="U431">
        <v>1</v>
      </c>
      <c r="V431">
        <v>0</v>
      </c>
      <c r="W431">
        <v>0</v>
      </c>
      <c r="X431">
        <v>18</v>
      </c>
      <c r="Y431">
        <v>10946</v>
      </c>
    </row>
    <row r="432" spans="1:25" x14ac:dyDescent="0.3">
      <c r="A432" t="s">
        <v>14714</v>
      </c>
      <c r="B432" t="s">
        <v>1460</v>
      </c>
      <c r="C432">
        <v>2</v>
      </c>
      <c r="D432">
        <v>0</v>
      </c>
      <c r="E432">
        <v>6.84</v>
      </c>
      <c r="F432">
        <v>19</v>
      </c>
      <c r="G432">
        <v>0</v>
      </c>
      <c r="H432">
        <v>0</v>
      </c>
      <c r="I432">
        <v>0</v>
      </c>
      <c r="J432">
        <v>0</v>
      </c>
      <c r="K432">
        <v>1</v>
      </c>
      <c r="L432">
        <v>0</v>
      </c>
      <c r="M432">
        <v>26.1</v>
      </c>
      <c r="N432">
        <v>132</v>
      </c>
      <c r="O432">
        <v>39</v>
      </c>
      <c r="P432">
        <v>23</v>
      </c>
      <c r="Q432">
        <v>20</v>
      </c>
      <c r="R432">
        <v>2</v>
      </c>
      <c r="S432">
        <v>13</v>
      </c>
      <c r="T432">
        <v>0</v>
      </c>
      <c r="U432">
        <v>2</v>
      </c>
      <c r="V432">
        <v>3</v>
      </c>
      <c r="W432">
        <v>0</v>
      </c>
      <c r="X432">
        <v>20</v>
      </c>
      <c r="Y432">
        <v>11752</v>
      </c>
    </row>
    <row r="433" spans="1:25" x14ac:dyDescent="0.3">
      <c r="A433" t="s">
        <v>852</v>
      </c>
      <c r="B433" t="s">
        <v>1416</v>
      </c>
      <c r="C433">
        <v>1</v>
      </c>
      <c r="D433">
        <v>3</v>
      </c>
      <c r="E433">
        <v>6.86</v>
      </c>
      <c r="F433">
        <v>12</v>
      </c>
      <c r="G433">
        <v>5</v>
      </c>
      <c r="H433">
        <v>0</v>
      </c>
      <c r="I433">
        <v>0</v>
      </c>
      <c r="J433">
        <v>0</v>
      </c>
      <c r="K433">
        <v>0</v>
      </c>
      <c r="L433">
        <v>1</v>
      </c>
      <c r="M433">
        <v>40.200000000000003</v>
      </c>
      <c r="N433">
        <v>179</v>
      </c>
      <c r="O433">
        <v>42</v>
      </c>
      <c r="P433">
        <v>33</v>
      </c>
      <c r="Q433">
        <v>31</v>
      </c>
      <c r="R433">
        <v>12</v>
      </c>
      <c r="S433">
        <v>15</v>
      </c>
      <c r="T433">
        <v>0</v>
      </c>
      <c r="U433">
        <v>3</v>
      </c>
      <c r="V433">
        <v>2</v>
      </c>
      <c r="W433">
        <v>1</v>
      </c>
      <c r="X433">
        <v>45</v>
      </c>
      <c r="Y433">
        <v>4141</v>
      </c>
    </row>
    <row r="434" spans="1:25" x14ac:dyDescent="0.3">
      <c r="A434" t="s">
        <v>8594</v>
      </c>
      <c r="B434" t="s">
        <v>1526</v>
      </c>
      <c r="C434">
        <v>0</v>
      </c>
      <c r="D434">
        <v>2</v>
      </c>
      <c r="E434">
        <v>6.86</v>
      </c>
      <c r="F434">
        <v>6</v>
      </c>
      <c r="G434">
        <v>4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19.2</v>
      </c>
      <c r="N434">
        <v>91</v>
      </c>
      <c r="O434">
        <v>22</v>
      </c>
      <c r="P434">
        <v>16</v>
      </c>
      <c r="Q434">
        <v>15</v>
      </c>
      <c r="R434">
        <v>3</v>
      </c>
      <c r="S434">
        <v>10</v>
      </c>
      <c r="T434">
        <v>0</v>
      </c>
      <c r="U434">
        <v>3</v>
      </c>
      <c r="V434">
        <v>2</v>
      </c>
      <c r="W434">
        <v>0</v>
      </c>
      <c r="X434">
        <v>16</v>
      </c>
      <c r="Y434">
        <v>14663</v>
      </c>
    </row>
    <row r="435" spans="1:25" x14ac:dyDescent="0.3">
      <c r="A435" t="s">
        <v>992</v>
      </c>
      <c r="B435" t="s">
        <v>1430</v>
      </c>
      <c r="C435">
        <v>0</v>
      </c>
      <c r="D435">
        <v>0</v>
      </c>
      <c r="E435">
        <v>6.88</v>
      </c>
      <c r="F435">
        <v>18</v>
      </c>
      <c r="G435">
        <v>0</v>
      </c>
      <c r="H435">
        <v>0</v>
      </c>
      <c r="I435">
        <v>0</v>
      </c>
      <c r="J435">
        <v>0</v>
      </c>
      <c r="K435">
        <v>2</v>
      </c>
      <c r="L435">
        <v>3</v>
      </c>
      <c r="M435">
        <v>17</v>
      </c>
      <c r="N435">
        <v>77</v>
      </c>
      <c r="O435">
        <v>20</v>
      </c>
      <c r="P435">
        <v>13</v>
      </c>
      <c r="Q435">
        <v>13</v>
      </c>
      <c r="R435">
        <v>6</v>
      </c>
      <c r="S435">
        <v>7</v>
      </c>
      <c r="T435">
        <v>0</v>
      </c>
      <c r="U435">
        <v>1</v>
      </c>
      <c r="V435">
        <v>0</v>
      </c>
      <c r="W435">
        <v>0</v>
      </c>
      <c r="X435">
        <v>13</v>
      </c>
      <c r="Y435">
        <v>5448</v>
      </c>
    </row>
    <row r="436" spans="1:25" x14ac:dyDescent="0.3">
      <c r="A436" t="s">
        <v>11262</v>
      </c>
      <c r="B436" t="s">
        <v>22144</v>
      </c>
      <c r="C436">
        <v>2</v>
      </c>
      <c r="D436">
        <v>0</v>
      </c>
      <c r="E436">
        <v>6.89</v>
      </c>
      <c r="F436">
        <v>5</v>
      </c>
      <c r="G436">
        <v>2</v>
      </c>
      <c r="H436">
        <v>0</v>
      </c>
      <c r="I436">
        <v>0</v>
      </c>
      <c r="J436">
        <v>0</v>
      </c>
      <c r="K436">
        <v>1</v>
      </c>
      <c r="L436">
        <v>0</v>
      </c>
      <c r="M436">
        <v>15.2</v>
      </c>
      <c r="N436">
        <v>71</v>
      </c>
      <c r="O436">
        <v>18</v>
      </c>
      <c r="P436">
        <v>12</v>
      </c>
      <c r="Q436">
        <v>12</v>
      </c>
      <c r="R436">
        <v>4</v>
      </c>
      <c r="S436">
        <v>6</v>
      </c>
      <c r="T436">
        <v>0</v>
      </c>
      <c r="U436">
        <v>1</v>
      </c>
      <c r="V436">
        <v>1</v>
      </c>
      <c r="W436">
        <v>0</v>
      </c>
      <c r="X436">
        <v>17</v>
      </c>
      <c r="Y436">
        <v>15454</v>
      </c>
    </row>
    <row r="437" spans="1:25" x14ac:dyDescent="0.3">
      <c r="A437" t="s">
        <v>17202</v>
      </c>
      <c r="B437" t="s">
        <v>1405</v>
      </c>
      <c r="C437">
        <v>0</v>
      </c>
      <c r="D437">
        <v>3</v>
      </c>
      <c r="E437">
        <v>6.99</v>
      </c>
      <c r="F437">
        <v>7</v>
      </c>
      <c r="G437">
        <v>7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28.1</v>
      </c>
      <c r="N437">
        <v>133</v>
      </c>
      <c r="O437">
        <v>29</v>
      </c>
      <c r="P437">
        <v>25</v>
      </c>
      <c r="Q437">
        <v>22</v>
      </c>
      <c r="R437">
        <v>7</v>
      </c>
      <c r="S437">
        <v>13</v>
      </c>
      <c r="T437">
        <v>0</v>
      </c>
      <c r="U437">
        <v>5</v>
      </c>
      <c r="V437">
        <v>2</v>
      </c>
      <c r="W437">
        <v>0</v>
      </c>
      <c r="X437">
        <v>26</v>
      </c>
      <c r="Y437">
        <v>20492</v>
      </c>
    </row>
    <row r="438" spans="1:25" x14ac:dyDescent="0.3">
      <c r="A438" t="s">
        <v>851</v>
      </c>
      <c r="B438" t="s">
        <v>1430</v>
      </c>
      <c r="C438">
        <v>1</v>
      </c>
      <c r="D438">
        <v>6</v>
      </c>
      <c r="E438">
        <v>7.02</v>
      </c>
      <c r="F438">
        <v>12</v>
      </c>
      <c r="G438">
        <v>9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57.2</v>
      </c>
      <c r="N438">
        <v>266</v>
      </c>
      <c r="O438">
        <v>67</v>
      </c>
      <c r="P438">
        <v>49</v>
      </c>
      <c r="Q438">
        <v>45</v>
      </c>
      <c r="R438">
        <v>12</v>
      </c>
      <c r="S438">
        <v>23</v>
      </c>
      <c r="T438">
        <v>0</v>
      </c>
      <c r="U438">
        <v>2</v>
      </c>
      <c r="V438">
        <v>3</v>
      </c>
      <c r="W438">
        <v>1</v>
      </c>
      <c r="X438">
        <v>36</v>
      </c>
      <c r="Y438">
        <v>7593</v>
      </c>
    </row>
    <row r="439" spans="1:25" x14ac:dyDescent="0.3">
      <c r="A439" t="s">
        <v>11344</v>
      </c>
      <c r="B439" t="s">
        <v>1389</v>
      </c>
      <c r="C439">
        <v>0</v>
      </c>
      <c r="D439">
        <v>0</v>
      </c>
      <c r="E439">
        <v>7.07</v>
      </c>
      <c r="F439">
        <v>8</v>
      </c>
      <c r="G439">
        <v>0</v>
      </c>
      <c r="H439">
        <v>0</v>
      </c>
      <c r="I439">
        <v>0</v>
      </c>
      <c r="J439">
        <v>0</v>
      </c>
      <c r="K439">
        <v>1</v>
      </c>
      <c r="L439">
        <v>0</v>
      </c>
      <c r="M439">
        <v>14</v>
      </c>
      <c r="N439">
        <v>60</v>
      </c>
      <c r="O439">
        <v>18</v>
      </c>
      <c r="P439">
        <v>11</v>
      </c>
      <c r="Q439">
        <v>11</v>
      </c>
      <c r="R439">
        <v>2</v>
      </c>
      <c r="S439">
        <v>2</v>
      </c>
      <c r="T439">
        <v>0</v>
      </c>
      <c r="U439">
        <v>0</v>
      </c>
      <c r="V439">
        <v>1</v>
      </c>
      <c r="W439">
        <v>0</v>
      </c>
      <c r="X439">
        <v>11</v>
      </c>
      <c r="Y439">
        <v>14825</v>
      </c>
    </row>
    <row r="440" spans="1:25" x14ac:dyDescent="0.3">
      <c r="A440" t="s">
        <v>14739</v>
      </c>
      <c r="B440" t="s">
        <v>1389</v>
      </c>
      <c r="C440">
        <v>0</v>
      </c>
      <c r="D440">
        <v>2</v>
      </c>
      <c r="E440">
        <v>7.08</v>
      </c>
      <c r="F440">
        <v>16</v>
      </c>
      <c r="G440">
        <v>0</v>
      </c>
      <c r="H440">
        <v>0</v>
      </c>
      <c r="I440">
        <v>0</v>
      </c>
      <c r="J440">
        <v>0</v>
      </c>
      <c r="K440">
        <v>1</v>
      </c>
      <c r="L440">
        <v>1</v>
      </c>
      <c r="M440">
        <v>20.100000000000001</v>
      </c>
      <c r="N440">
        <v>99</v>
      </c>
      <c r="O440">
        <v>30</v>
      </c>
      <c r="P440">
        <v>18</v>
      </c>
      <c r="Q440">
        <v>16</v>
      </c>
      <c r="R440">
        <v>5</v>
      </c>
      <c r="S440">
        <v>7</v>
      </c>
      <c r="T440">
        <v>1</v>
      </c>
      <c r="U440">
        <v>1</v>
      </c>
      <c r="V440">
        <v>2</v>
      </c>
      <c r="W440">
        <v>0</v>
      </c>
      <c r="X440">
        <v>28</v>
      </c>
      <c r="Y440">
        <v>17677</v>
      </c>
    </row>
    <row r="441" spans="1:25" x14ac:dyDescent="0.3">
      <c r="A441" t="s">
        <v>14269</v>
      </c>
      <c r="B441" t="s">
        <v>1416</v>
      </c>
      <c r="C441">
        <v>0</v>
      </c>
      <c r="D441">
        <v>3</v>
      </c>
      <c r="E441">
        <v>7.11</v>
      </c>
      <c r="F441">
        <v>17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19</v>
      </c>
      <c r="N441">
        <v>89</v>
      </c>
      <c r="O441">
        <v>24</v>
      </c>
      <c r="P441">
        <v>17</v>
      </c>
      <c r="Q441">
        <v>15</v>
      </c>
      <c r="R441">
        <v>5</v>
      </c>
      <c r="S441">
        <v>10</v>
      </c>
      <c r="T441">
        <v>0</v>
      </c>
      <c r="U441">
        <v>0</v>
      </c>
      <c r="V441">
        <v>2</v>
      </c>
      <c r="W441">
        <v>0</v>
      </c>
      <c r="X441">
        <v>23</v>
      </c>
      <c r="Y441">
        <v>11604</v>
      </c>
    </row>
    <row r="442" spans="1:25" x14ac:dyDescent="0.3">
      <c r="A442" t="s">
        <v>11270</v>
      </c>
      <c r="B442" t="s">
        <v>1405</v>
      </c>
      <c r="C442">
        <v>1</v>
      </c>
      <c r="D442">
        <v>3</v>
      </c>
      <c r="E442">
        <v>7.15</v>
      </c>
      <c r="F442">
        <v>25</v>
      </c>
      <c r="G442">
        <v>0</v>
      </c>
      <c r="H442">
        <v>0</v>
      </c>
      <c r="I442">
        <v>0</v>
      </c>
      <c r="J442">
        <v>5</v>
      </c>
      <c r="K442">
        <v>4</v>
      </c>
      <c r="L442">
        <v>1</v>
      </c>
      <c r="M442">
        <v>22.2</v>
      </c>
      <c r="N442">
        <v>101</v>
      </c>
      <c r="O442">
        <v>25</v>
      </c>
      <c r="P442">
        <v>19</v>
      </c>
      <c r="Q442">
        <v>18</v>
      </c>
      <c r="R442">
        <v>7</v>
      </c>
      <c r="S442">
        <v>6</v>
      </c>
      <c r="T442">
        <v>0</v>
      </c>
      <c r="U442">
        <v>5</v>
      </c>
      <c r="V442">
        <v>1</v>
      </c>
      <c r="W442">
        <v>0</v>
      </c>
      <c r="X442">
        <v>22</v>
      </c>
      <c r="Y442">
        <v>15761</v>
      </c>
    </row>
    <row r="443" spans="1:25" x14ac:dyDescent="0.3">
      <c r="A443" t="s">
        <v>14268</v>
      </c>
      <c r="B443" t="s">
        <v>1413</v>
      </c>
      <c r="C443">
        <v>0</v>
      </c>
      <c r="D443">
        <v>0</v>
      </c>
      <c r="E443">
        <v>7.2</v>
      </c>
      <c r="F443">
        <v>9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10</v>
      </c>
      <c r="N443">
        <v>48</v>
      </c>
      <c r="O443">
        <v>11</v>
      </c>
      <c r="P443">
        <v>8</v>
      </c>
      <c r="Q443">
        <v>8</v>
      </c>
      <c r="R443">
        <v>3</v>
      </c>
      <c r="S443">
        <v>8</v>
      </c>
      <c r="T443">
        <v>1</v>
      </c>
      <c r="U443">
        <v>0</v>
      </c>
      <c r="V443">
        <v>0</v>
      </c>
      <c r="W443">
        <v>0</v>
      </c>
      <c r="X443">
        <v>11</v>
      </c>
      <c r="Y443">
        <v>15947</v>
      </c>
    </row>
    <row r="444" spans="1:25" x14ac:dyDescent="0.3">
      <c r="A444" t="s">
        <v>988</v>
      </c>
      <c r="B444" t="s">
        <v>1426</v>
      </c>
      <c r="C444">
        <v>1</v>
      </c>
      <c r="D444">
        <v>2</v>
      </c>
      <c r="E444">
        <v>7.22</v>
      </c>
      <c r="F444">
        <v>10</v>
      </c>
      <c r="G444">
        <v>7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33.200000000000003</v>
      </c>
      <c r="N444">
        <v>154</v>
      </c>
      <c r="O444">
        <v>45</v>
      </c>
      <c r="P444">
        <v>29</v>
      </c>
      <c r="Q444">
        <v>27</v>
      </c>
      <c r="R444">
        <v>11</v>
      </c>
      <c r="S444">
        <v>10</v>
      </c>
      <c r="T444">
        <v>0</v>
      </c>
      <c r="U444">
        <v>1</v>
      </c>
      <c r="V444">
        <v>1</v>
      </c>
      <c r="W444">
        <v>0</v>
      </c>
      <c r="X444">
        <v>38</v>
      </c>
      <c r="Y444">
        <v>6895</v>
      </c>
    </row>
    <row r="445" spans="1:25" x14ac:dyDescent="0.3">
      <c r="A445" t="s">
        <v>5057</v>
      </c>
      <c r="B445" t="s">
        <v>1446</v>
      </c>
      <c r="C445">
        <v>1</v>
      </c>
      <c r="D445">
        <v>2</v>
      </c>
      <c r="E445">
        <v>7.22</v>
      </c>
      <c r="F445">
        <v>9</v>
      </c>
      <c r="G445">
        <v>7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33.200000000000003</v>
      </c>
      <c r="N445">
        <v>158</v>
      </c>
      <c r="O445">
        <v>41</v>
      </c>
      <c r="P445">
        <v>27</v>
      </c>
      <c r="Q445">
        <v>27</v>
      </c>
      <c r="R445">
        <v>7</v>
      </c>
      <c r="S445">
        <v>16</v>
      </c>
      <c r="T445">
        <v>0</v>
      </c>
      <c r="U445">
        <v>3</v>
      </c>
      <c r="V445">
        <v>1</v>
      </c>
      <c r="W445">
        <v>0</v>
      </c>
      <c r="X445">
        <v>25</v>
      </c>
      <c r="Y445">
        <v>13050</v>
      </c>
    </row>
    <row r="446" spans="1:25" x14ac:dyDescent="0.3">
      <c r="A446" t="s">
        <v>17214</v>
      </c>
      <c r="B446" t="s">
        <v>1405</v>
      </c>
      <c r="C446">
        <v>1</v>
      </c>
      <c r="D446">
        <v>1</v>
      </c>
      <c r="E446">
        <v>7.27</v>
      </c>
      <c r="F446">
        <v>13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17.100000000000001</v>
      </c>
      <c r="N446">
        <v>81</v>
      </c>
      <c r="O446">
        <v>22</v>
      </c>
      <c r="P446">
        <v>14</v>
      </c>
      <c r="Q446">
        <v>14</v>
      </c>
      <c r="R446">
        <v>3</v>
      </c>
      <c r="S446">
        <v>11</v>
      </c>
      <c r="T446">
        <v>0</v>
      </c>
      <c r="U446">
        <v>0</v>
      </c>
      <c r="V446">
        <v>1</v>
      </c>
      <c r="W446">
        <v>0</v>
      </c>
      <c r="X446">
        <v>12</v>
      </c>
      <c r="Y446">
        <v>19456</v>
      </c>
    </row>
    <row r="447" spans="1:25" x14ac:dyDescent="0.3">
      <c r="A447" t="s">
        <v>15132</v>
      </c>
      <c r="B447" t="s">
        <v>1376</v>
      </c>
      <c r="C447">
        <v>1</v>
      </c>
      <c r="D447">
        <v>0</v>
      </c>
      <c r="E447">
        <v>7.27</v>
      </c>
      <c r="F447">
        <v>13</v>
      </c>
      <c r="G447">
        <v>2</v>
      </c>
      <c r="H447">
        <v>0</v>
      </c>
      <c r="I447">
        <v>0</v>
      </c>
      <c r="J447">
        <v>0</v>
      </c>
      <c r="K447">
        <v>4</v>
      </c>
      <c r="L447">
        <v>2</v>
      </c>
      <c r="M447">
        <v>17.100000000000001</v>
      </c>
      <c r="N447">
        <v>83</v>
      </c>
      <c r="O447">
        <v>15</v>
      </c>
      <c r="P447">
        <v>14</v>
      </c>
      <c r="Q447">
        <v>14</v>
      </c>
      <c r="R447">
        <v>4</v>
      </c>
      <c r="S447">
        <v>17</v>
      </c>
      <c r="T447">
        <v>0</v>
      </c>
      <c r="U447">
        <v>2</v>
      </c>
      <c r="V447">
        <v>2</v>
      </c>
      <c r="W447">
        <v>0</v>
      </c>
      <c r="X447">
        <v>21</v>
      </c>
      <c r="Y447">
        <v>16794</v>
      </c>
    </row>
    <row r="448" spans="1:25" x14ac:dyDescent="0.3">
      <c r="A448" t="s">
        <v>11336</v>
      </c>
      <c r="B448" t="s">
        <v>1526</v>
      </c>
      <c r="C448">
        <v>1</v>
      </c>
      <c r="D448">
        <v>3</v>
      </c>
      <c r="E448">
        <v>7.5</v>
      </c>
      <c r="F448">
        <v>26</v>
      </c>
      <c r="G448">
        <v>0</v>
      </c>
      <c r="H448">
        <v>0</v>
      </c>
      <c r="I448">
        <v>0</v>
      </c>
      <c r="J448">
        <v>1</v>
      </c>
      <c r="K448">
        <v>6</v>
      </c>
      <c r="L448">
        <v>3</v>
      </c>
      <c r="M448">
        <v>24</v>
      </c>
      <c r="N448">
        <v>116</v>
      </c>
      <c r="O448">
        <v>33</v>
      </c>
      <c r="P448">
        <v>21</v>
      </c>
      <c r="Q448">
        <v>20</v>
      </c>
      <c r="R448">
        <v>6</v>
      </c>
      <c r="S448">
        <v>9</v>
      </c>
      <c r="T448">
        <v>0</v>
      </c>
      <c r="U448">
        <v>3</v>
      </c>
      <c r="V448">
        <v>2</v>
      </c>
      <c r="W448">
        <v>0</v>
      </c>
      <c r="X448">
        <v>27</v>
      </c>
      <c r="Y448">
        <v>14542</v>
      </c>
    </row>
    <row r="449" spans="1:25" x14ac:dyDescent="0.3">
      <c r="A449" t="s">
        <v>17204</v>
      </c>
      <c r="B449" t="s">
        <v>1398</v>
      </c>
      <c r="C449">
        <v>0</v>
      </c>
      <c r="D449">
        <v>0</v>
      </c>
      <c r="E449">
        <v>7.59</v>
      </c>
      <c r="F449">
        <v>12</v>
      </c>
      <c r="G449">
        <v>0</v>
      </c>
      <c r="H449">
        <v>0</v>
      </c>
      <c r="I449">
        <v>0</v>
      </c>
      <c r="J449">
        <v>0</v>
      </c>
      <c r="K449">
        <v>4</v>
      </c>
      <c r="L449">
        <v>0</v>
      </c>
      <c r="M449">
        <v>10.199999999999999</v>
      </c>
      <c r="N449">
        <v>47</v>
      </c>
      <c r="O449">
        <v>13</v>
      </c>
      <c r="P449">
        <v>10</v>
      </c>
      <c r="Q449">
        <v>9</v>
      </c>
      <c r="R449">
        <v>1</v>
      </c>
      <c r="S449">
        <v>2</v>
      </c>
      <c r="T449">
        <v>0</v>
      </c>
      <c r="U449">
        <v>2</v>
      </c>
      <c r="V449">
        <v>0</v>
      </c>
      <c r="W449">
        <v>0</v>
      </c>
      <c r="X449">
        <v>10</v>
      </c>
      <c r="Y449">
        <v>19574</v>
      </c>
    </row>
    <row r="450" spans="1:25" x14ac:dyDescent="0.3">
      <c r="A450" t="s">
        <v>16081</v>
      </c>
      <c r="B450" t="s">
        <v>20628</v>
      </c>
      <c r="C450">
        <v>1</v>
      </c>
      <c r="D450">
        <v>0</v>
      </c>
      <c r="E450">
        <v>7.61</v>
      </c>
      <c r="F450">
        <v>23</v>
      </c>
      <c r="G450">
        <v>0</v>
      </c>
      <c r="H450">
        <v>0</v>
      </c>
      <c r="I450">
        <v>0</v>
      </c>
      <c r="J450">
        <v>0</v>
      </c>
      <c r="K450">
        <v>1</v>
      </c>
      <c r="L450">
        <v>0</v>
      </c>
      <c r="M450">
        <v>23.2</v>
      </c>
      <c r="N450">
        <v>110</v>
      </c>
      <c r="O450">
        <v>29</v>
      </c>
      <c r="P450">
        <v>21</v>
      </c>
      <c r="Q450">
        <v>20</v>
      </c>
      <c r="R450">
        <v>5</v>
      </c>
      <c r="S450">
        <v>9</v>
      </c>
      <c r="T450">
        <v>2</v>
      </c>
      <c r="U450">
        <v>1</v>
      </c>
      <c r="V450">
        <v>2</v>
      </c>
      <c r="W450">
        <v>0</v>
      </c>
      <c r="X450">
        <v>25</v>
      </c>
      <c r="Y450">
        <v>12680</v>
      </c>
    </row>
    <row r="451" spans="1:25" x14ac:dyDescent="0.3">
      <c r="A451" t="s">
        <v>1023</v>
      </c>
      <c r="B451" t="s">
        <v>1531</v>
      </c>
      <c r="C451">
        <v>1</v>
      </c>
      <c r="D451">
        <v>0</v>
      </c>
      <c r="E451">
        <v>7.65</v>
      </c>
      <c r="F451">
        <v>23</v>
      </c>
      <c r="G451">
        <v>0</v>
      </c>
      <c r="H451">
        <v>0</v>
      </c>
      <c r="I451">
        <v>0</v>
      </c>
      <c r="J451">
        <v>0</v>
      </c>
      <c r="K451">
        <v>7</v>
      </c>
      <c r="L451">
        <v>1</v>
      </c>
      <c r="M451">
        <v>20</v>
      </c>
      <c r="N451">
        <v>97</v>
      </c>
      <c r="O451">
        <v>25</v>
      </c>
      <c r="P451">
        <v>18</v>
      </c>
      <c r="Q451">
        <v>17</v>
      </c>
      <c r="R451">
        <v>6</v>
      </c>
      <c r="S451">
        <v>11</v>
      </c>
      <c r="T451">
        <v>2</v>
      </c>
      <c r="U451">
        <v>1</v>
      </c>
      <c r="V451">
        <v>3</v>
      </c>
      <c r="W451">
        <v>0</v>
      </c>
      <c r="X451">
        <v>23</v>
      </c>
      <c r="Y451">
        <v>2391</v>
      </c>
    </row>
    <row r="452" spans="1:25" x14ac:dyDescent="0.3">
      <c r="A452" t="s">
        <v>11047</v>
      </c>
      <c r="B452" t="s">
        <v>1526</v>
      </c>
      <c r="C452">
        <v>1</v>
      </c>
      <c r="D452">
        <v>2</v>
      </c>
      <c r="E452">
        <v>7.65</v>
      </c>
      <c r="F452">
        <v>24</v>
      </c>
      <c r="G452">
        <v>0</v>
      </c>
      <c r="H452">
        <v>0</v>
      </c>
      <c r="I452">
        <v>0</v>
      </c>
      <c r="J452">
        <v>4</v>
      </c>
      <c r="K452">
        <v>3</v>
      </c>
      <c r="L452">
        <v>0</v>
      </c>
      <c r="M452">
        <v>20</v>
      </c>
      <c r="N452">
        <v>106</v>
      </c>
      <c r="O452">
        <v>31</v>
      </c>
      <c r="P452">
        <v>21</v>
      </c>
      <c r="Q452">
        <v>17</v>
      </c>
      <c r="R452">
        <v>4</v>
      </c>
      <c r="S452">
        <v>14</v>
      </c>
      <c r="T452">
        <v>1</v>
      </c>
      <c r="U452">
        <v>3</v>
      </c>
      <c r="V452">
        <v>2</v>
      </c>
      <c r="W452">
        <v>0</v>
      </c>
      <c r="X452">
        <v>17</v>
      </c>
      <c r="Y452">
        <v>12774</v>
      </c>
    </row>
    <row r="453" spans="1:25" x14ac:dyDescent="0.3">
      <c r="A453" t="s">
        <v>17236</v>
      </c>
      <c r="B453" t="s">
        <v>1389</v>
      </c>
      <c r="C453">
        <v>1</v>
      </c>
      <c r="D453">
        <v>1</v>
      </c>
      <c r="E453">
        <v>7.71</v>
      </c>
      <c r="F453">
        <v>6</v>
      </c>
      <c r="G453">
        <v>2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14</v>
      </c>
      <c r="N453">
        <v>70</v>
      </c>
      <c r="O453">
        <v>21</v>
      </c>
      <c r="P453">
        <v>12</v>
      </c>
      <c r="Q453">
        <v>12</v>
      </c>
      <c r="R453">
        <v>6</v>
      </c>
      <c r="S453">
        <v>5</v>
      </c>
      <c r="T453">
        <v>1</v>
      </c>
      <c r="U453">
        <v>2</v>
      </c>
      <c r="V453">
        <v>0</v>
      </c>
      <c r="W453">
        <v>0</v>
      </c>
      <c r="X453">
        <v>17</v>
      </c>
      <c r="Y453">
        <v>11618</v>
      </c>
    </row>
    <row r="454" spans="1:25" x14ac:dyDescent="0.3">
      <c r="A454" t="s">
        <v>887</v>
      </c>
      <c r="B454" t="s">
        <v>1509</v>
      </c>
      <c r="C454">
        <v>0</v>
      </c>
      <c r="D454">
        <v>1</v>
      </c>
      <c r="E454">
        <v>7.71</v>
      </c>
      <c r="F454">
        <v>15</v>
      </c>
      <c r="G454">
        <v>0</v>
      </c>
      <c r="H454">
        <v>0</v>
      </c>
      <c r="I454">
        <v>0</v>
      </c>
      <c r="J454">
        <v>0</v>
      </c>
      <c r="K454">
        <v>4</v>
      </c>
      <c r="L454">
        <v>0</v>
      </c>
      <c r="M454">
        <v>11.2</v>
      </c>
      <c r="N454">
        <v>59</v>
      </c>
      <c r="O454">
        <v>12</v>
      </c>
      <c r="P454">
        <v>10</v>
      </c>
      <c r="Q454">
        <v>10</v>
      </c>
      <c r="R454">
        <v>0</v>
      </c>
      <c r="S454">
        <v>12</v>
      </c>
      <c r="T454">
        <v>0</v>
      </c>
      <c r="U454">
        <v>2</v>
      </c>
      <c r="V454">
        <v>2</v>
      </c>
      <c r="W454">
        <v>0</v>
      </c>
      <c r="X454">
        <v>11</v>
      </c>
      <c r="Y454">
        <v>6216</v>
      </c>
    </row>
    <row r="455" spans="1:25" x14ac:dyDescent="0.3">
      <c r="A455" t="s">
        <v>11735</v>
      </c>
      <c r="B455" t="s">
        <v>1430</v>
      </c>
      <c r="C455">
        <v>0</v>
      </c>
      <c r="D455">
        <v>6</v>
      </c>
      <c r="E455">
        <v>7.75</v>
      </c>
      <c r="F455">
        <v>11</v>
      </c>
      <c r="G455">
        <v>8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33.200000000000003</v>
      </c>
      <c r="N455">
        <v>152</v>
      </c>
      <c r="O455">
        <v>31</v>
      </c>
      <c r="P455">
        <v>29</v>
      </c>
      <c r="Q455">
        <v>29</v>
      </c>
      <c r="R455">
        <v>4</v>
      </c>
      <c r="S455">
        <v>20</v>
      </c>
      <c r="T455">
        <v>0</v>
      </c>
      <c r="U455">
        <v>1</v>
      </c>
      <c r="V455">
        <v>1</v>
      </c>
      <c r="W455">
        <v>0</v>
      </c>
      <c r="X455">
        <v>32</v>
      </c>
      <c r="Y455">
        <v>18694</v>
      </c>
    </row>
    <row r="456" spans="1:25" x14ac:dyDescent="0.3">
      <c r="A456" t="s">
        <v>17201</v>
      </c>
      <c r="B456" t="s">
        <v>1372</v>
      </c>
      <c r="C456">
        <v>1</v>
      </c>
      <c r="D456">
        <v>2</v>
      </c>
      <c r="E456">
        <v>7.76</v>
      </c>
      <c r="F456">
        <v>9</v>
      </c>
      <c r="G456">
        <v>4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26.2</v>
      </c>
      <c r="N456">
        <v>121</v>
      </c>
      <c r="O456">
        <v>30</v>
      </c>
      <c r="P456">
        <v>23</v>
      </c>
      <c r="Q456">
        <v>23</v>
      </c>
      <c r="R456">
        <v>5</v>
      </c>
      <c r="S456">
        <v>11</v>
      </c>
      <c r="T456">
        <v>0</v>
      </c>
      <c r="U456">
        <v>2</v>
      </c>
      <c r="V456">
        <v>0</v>
      </c>
      <c r="W456">
        <v>0</v>
      </c>
      <c r="X456">
        <v>26</v>
      </c>
      <c r="Y456">
        <v>19853</v>
      </c>
    </row>
    <row r="457" spans="1:25" x14ac:dyDescent="0.3">
      <c r="A457" t="s">
        <v>17245</v>
      </c>
      <c r="B457" t="s">
        <v>20628</v>
      </c>
      <c r="C457">
        <v>0</v>
      </c>
      <c r="D457">
        <v>0</v>
      </c>
      <c r="E457">
        <v>7.94</v>
      </c>
      <c r="F457">
        <v>11</v>
      </c>
      <c r="G457">
        <v>0</v>
      </c>
      <c r="H457">
        <v>0</v>
      </c>
      <c r="I457">
        <v>0</v>
      </c>
      <c r="J457">
        <v>0</v>
      </c>
      <c r="K457">
        <v>2</v>
      </c>
      <c r="L457">
        <v>0</v>
      </c>
      <c r="M457">
        <v>11.1</v>
      </c>
      <c r="N457">
        <v>57</v>
      </c>
      <c r="O457">
        <v>14</v>
      </c>
      <c r="P457">
        <v>10</v>
      </c>
      <c r="Q457">
        <v>10</v>
      </c>
      <c r="R457">
        <v>1</v>
      </c>
      <c r="S457">
        <v>9</v>
      </c>
      <c r="T457">
        <v>0</v>
      </c>
      <c r="U457">
        <v>0</v>
      </c>
      <c r="V457">
        <v>0</v>
      </c>
      <c r="W457">
        <v>0</v>
      </c>
      <c r="X457">
        <v>7</v>
      </c>
      <c r="Y457">
        <v>14545</v>
      </c>
    </row>
    <row r="458" spans="1:25" x14ac:dyDescent="0.3">
      <c r="A458" t="s">
        <v>1133</v>
      </c>
      <c r="B458" t="s">
        <v>1449</v>
      </c>
      <c r="C458">
        <v>1</v>
      </c>
      <c r="D458">
        <v>0</v>
      </c>
      <c r="E458">
        <v>8.06</v>
      </c>
      <c r="F458">
        <v>6</v>
      </c>
      <c r="G458">
        <v>6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22.1</v>
      </c>
      <c r="N458">
        <v>103</v>
      </c>
      <c r="O458">
        <v>27</v>
      </c>
      <c r="P458">
        <v>20</v>
      </c>
      <c r="Q458">
        <v>20</v>
      </c>
      <c r="R458">
        <v>6</v>
      </c>
      <c r="S458">
        <v>8</v>
      </c>
      <c r="T458">
        <v>0</v>
      </c>
      <c r="U458">
        <v>1</v>
      </c>
      <c r="V458">
        <v>0</v>
      </c>
      <c r="W458">
        <v>1</v>
      </c>
      <c r="X458">
        <v>13</v>
      </c>
      <c r="Y458">
        <v>5221</v>
      </c>
    </row>
    <row r="459" spans="1:25" x14ac:dyDescent="0.3">
      <c r="A459" t="s">
        <v>17704</v>
      </c>
      <c r="B459" t="s">
        <v>1426</v>
      </c>
      <c r="C459">
        <v>2</v>
      </c>
      <c r="D459">
        <v>4</v>
      </c>
      <c r="E459">
        <v>8.06</v>
      </c>
      <c r="F459">
        <v>17</v>
      </c>
      <c r="G459">
        <v>0</v>
      </c>
      <c r="H459">
        <v>0</v>
      </c>
      <c r="I459">
        <v>0</v>
      </c>
      <c r="J459">
        <v>0</v>
      </c>
      <c r="K459">
        <v>1</v>
      </c>
      <c r="L459">
        <v>1</v>
      </c>
      <c r="M459">
        <v>25.2</v>
      </c>
      <c r="N459">
        <v>120</v>
      </c>
      <c r="O459">
        <v>28</v>
      </c>
      <c r="P459">
        <v>25</v>
      </c>
      <c r="Q459">
        <v>23</v>
      </c>
      <c r="R459">
        <v>6</v>
      </c>
      <c r="S459">
        <v>17</v>
      </c>
      <c r="T459">
        <v>0</v>
      </c>
      <c r="U459">
        <v>2</v>
      </c>
      <c r="V459">
        <v>2</v>
      </c>
      <c r="W459">
        <v>1</v>
      </c>
      <c r="X459">
        <v>26</v>
      </c>
      <c r="Y459">
        <v>27460</v>
      </c>
    </row>
    <row r="460" spans="1:25" x14ac:dyDescent="0.3">
      <c r="A460" t="s">
        <v>1151</v>
      </c>
      <c r="B460" t="s">
        <v>22144</v>
      </c>
      <c r="C460">
        <v>0</v>
      </c>
      <c r="D460">
        <v>0</v>
      </c>
      <c r="E460">
        <v>8.1</v>
      </c>
      <c r="F460">
        <v>9</v>
      </c>
      <c r="G460">
        <v>5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26.2</v>
      </c>
      <c r="N460">
        <v>122</v>
      </c>
      <c r="O460">
        <v>33</v>
      </c>
      <c r="P460">
        <v>24</v>
      </c>
      <c r="Q460">
        <v>24</v>
      </c>
      <c r="R460">
        <v>8</v>
      </c>
      <c r="S460">
        <v>7</v>
      </c>
      <c r="T460">
        <v>1</v>
      </c>
      <c r="U460">
        <v>2</v>
      </c>
      <c r="V460">
        <v>1</v>
      </c>
      <c r="W460">
        <v>0</v>
      </c>
      <c r="X460">
        <v>25</v>
      </c>
      <c r="Y460">
        <v>10354</v>
      </c>
    </row>
    <row r="461" spans="1:25" x14ac:dyDescent="0.3">
      <c r="A461" t="s">
        <v>17224</v>
      </c>
      <c r="B461" t="s">
        <v>1470</v>
      </c>
      <c r="C461">
        <v>0</v>
      </c>
      <c r="D461">
        <v>0</v>
      </c>
      <c r="E461">
        <v>8.1</v>
      </c>
      <c r="F461">
        <v>19</v>
      </c>
      <c r="G461">
        <v>0</v>
      </c>
      <c r="H461">
        <v>0</v>
      </c>
      <c r="I461">
        <v>0</v>
      </c>
      <c r="J461">
        <v>0</v>
      </c>
      <c r="K461">
        <v>1</v>
      </c>
      <c r="L461">
        <v>0</v>
      </c>
      <c r="M461">
        <v>13.1</v>
      </c>
      <c r="N461">
        <v>59</v>
      </c>
      <c r="O461">
        <v>13</v>
      </c>
      <c r="P461">
        <v>12</v>
      </c>
      <c r="Q461">
        <v>12</v>
      </c>
      <c r="R461">
        <v>5</v>
      </c>
      <c r="S461">
        <v>6</v>
      </c>
      <c r="T461">
        <v>0</v>
      </c>
      <c r="U461">
        <v>1</v>
      </c>
      <c r="V461">
        <v>0</v>
      </c>
      <c r="W461">
        <v>0</v>
      </c>
      <c r="X461">
        <v>13</v>
      </c>
      <c r="Y461">
        <v>13346</v>
      </c>
    </row>
    <row r="462" spans="1:25" x14ac:dyDescent="0.3">
      <c r="A462" t="s">
        <v>17282</v>
      </c>
      <c r="B462" t="s">
        <v>1405</v>
      </c>
      <c r="C462">
        <v>1</v>
      </c>
      <c r="D462">
        <v>0</v>
      </c>
      <c r="E462">
        <v>8.14</v>
      </c>
      <c r="F462">
        <v>15</v>
      </c>
      <c r="G462">
        <v>2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21</v>
      </c>
      <c r="N462">
        <v>96</v>
      </c>
      <c r="O462">
        <v>25</v>
      </c>
      <c r="P462">
        <v>20</v>
      </c>
      <c r="Q462">
        <v>19</v>
      </c>
      <c r="R462">
        <v>7</v>
      </c>
      <c r="S462">
        <v>9</v>
      </c>
      <c r="T462">
        <v>0</v>
      </c>
      <c r="U462">
        <v>0</v>
      </c>
      <c r="V462">
        <v>1</v>
      </c>
      <c r="W462">
        <v>0</v>
      </c>
      <c r="X462">
        <v>14</v>
      </c>
      <c r="Y462">
        <v>20430</v>
      </c>
    </row>
    <row r="463" spans="1:25" x14ac:dyDescent="0.3">
      <c r="A463" t="s">
        <v>15049</v>
      </c>
      <c r="B463" t="s">
        <v>1426</v>
      </c>
      <c r="C463">
        <v>0</v>
      </c>
      <c r="D463">
        <v>0</v>
      </c>
      <c r="E463">
        <v>8.15</v>
      </c>
      <c r="F463">
        <v>11</v>
      </c>
      <c r="G463">
        <v>0</v>
      </c>
      <c r="H463">
        <v>0</v>
      </c>
      <c r="I463">
        <v>0</v>
      </c>
      <c r="J463">
        <v>0</v>
      </c>
      <c r="K463">
        <v>1</v>
      </c>
      <c r="L463">
        <v>0</v>
      </c>
      <c r="M463">
        <v>17.2</v>
      </c>
      <c r="N463">
        <v>90</v>
      </c>
      <c r="O463">
        <v>27</v>
      </c>
      <c r="P463">
        <v>20</v>
      </c>
      <c r="Q463">
        <v>16</v>
      </c>
      <c r="R463">
        <v>2</v>
      </c>
      <c r="S463">
        <v>9</v>
      </c>
      <c r="T463">
        <v>0</v>
      </c>
      <c r="U463">
        <v>2</v>
      </c>
      <c r="V463">
        <v>0</v>
      </c>
      <c r="W463">
        <v>0</v>
      </c>
      <c r="X463">
        <v>16</v>
      </c>
      <c r="Y463">
        <v>18318</v>
      </c>
    </row>
    <row r="464" spans="1:25" x14ac:dyDescent="0.3">
      <c r="A464" t="s">
        <v>11729</v>
      </c>
      <c r="B464" t="s">
        <v>1389</v>
      </c>
      <c r="C464">
        <v>0</v>
      </c>
      <c r="D464">
        <v>4</v>
      </c>
      <c r="E464">
        <v>8.16</v>
      </c>
      <c r="F464">
        <v>8</v>
      </c>
      <c r="G464">
        <v>7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28.2</v>
      </c>
      <c r="N464">
        <v>143</v>
      </c>
      <c r="O464">
        <v>42</v>
      </c>
      <c r="P464">
        <v>26</v>
      </c>
      <c r="Q464">
        <v>26</v>
      </c>
      <c r="R464">
        <v>9</v>
      </c>
      <c r="S464">
        <v>14</v>
      </c>
      <c r="T464">
        <v>0</v>
      </c>
      <c r="U464">
        <v>3</v>
      </c>
      <c r="V464">
        <v>3</v>
      </c>
      <c r="W464">
        <v>0</v>
      </c>
      <c r="X464">
        <v>28</v>
      </c>
      <c r="Y464">
        <v>14862</v>
      </c>
    </row>
    <row r="465" spans="1:25" x14ac:dyDescent="0.3">
      <c r="A465" t="s">
        <v>841</v>
      </c>
      <c r="B465" t="s">
        <v>1405</v>
      </c>
      <c r="C465">
        <v>1</v>
      </c>
      <c r="D465">
        <v>1</v>
      </c>
      <c r="E465">
        <v>8.5299999999999994</v>
      </c>
      <c r="F465">
        <v>4</v>
      </c>
      <c r="G465">
        <v>4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19</v>
      </c>
      <c r="N465">
        <v>88</v>
      </c>
      <c r="O465">
        <v>22</v>
      </c>
      <c r="P465">
        <v>18</v>
      </c>
      <c r="Q465">
        <v>18</v>
      </c>
      <c r="R465">
        <v>4</v>
      </c>
      <c r="S465">
        <v>9</v>
      </c>
      <c r="T465">
        <v>0</v>
      </c>
      <c r="U465">
        <v>0</v>
      </c>
      <c r="V465">
        <v>2</v>
      </c>
      <c r="W465">
        <v>0</v>
      </c>
      <c r="X465">
        <v>9</v>
      </c>
      <c r="Y465">
        <v>1994</v>
      </c>
    </row>
    <row r="466" spans="1:25" x14ac:dyDescent="0.3">
      <c r="A466" t="s">
        <v>11363</v>
      </c>
      <c r="B466" t="s">
        <v>1405</v>
      </c>
      <c r="C466">
        <v>0</v>
      </c>
      <c r="D466">
        <v>2</v>
      </c>
      <c r="E466">
        <v>8.7799999999999994</v>
      </c>
      <c r="F466">
        <v>10</v>
      </c>
      <c r="G466">
        <v>10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27.2</v>
      </c>
      <c r="N466">
        <v>136</v>
      </c>
      <c r="O466">
        <v>45</v>
      </c>
      <c r="P466">
        <v>27</v>
      </c>
      <c r="Q466">
        <v>27</v>
      </c>
      <c r="R466">
        <v>8</v>
      </c>
      <c r="S466">
        <v>12</v>
      </c>
      <c r="T466">
        <v>0</v>
      </c>
      <c r="U466">
        <v>1</v>
      </c>
      <c r="V466">
        <v>0</v>
      </c>
      <c r="W466">
        <v>0</v>
      </c>
      <c r="X466">
        <v>20</v>
      </c>
      <c r="Y466">
        <v>13218</v>
      </c>
    </row>
    <row r="467" spans="1:25" x14ac:dyDescent="0.3">
      <c r="A467" t="s">
        <v>14704</v>
      </c>
      <c r="B467" t="s">
        <v>1460</v>
      </c>
      <c r="C467">
        <v>0</v>
      </c>
      <c r="D467">
        <v>2</v>
      </c>
      <c r="E467">
        <v>8.8800000000000008</v>
      </c>
      <c r="F467">
        <v>7</v>
      </c>
      <c r="G467">
        <v>5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24.1</v>
      </c>
      <c r="N467">
        <v>120</v>
      </c>
      <c r="O467">
        <v>27</v>
      </c>
      <c r="P467">
        <v>28</v>
      </c>
      <c r="Q467">
        <v>24</v>
      </c>
      <c r="R467">
        <v>7</v>
      </c>
      <c r="S467">
        <v>16</v>
      </c>
      <c r="T467">
        <v>0</v>
      </c>
      <c r="U467">
        <v>5</v>
      </c>
      <c r="V467">
        <v>2</v>
      </c>
      <c r="W467">
        <v>0</v>
      </c>
      <c r="X467">
        <v>30</v>
      </c>
      <c r="Y467">
        <v>16929</v>
      </c>
    </row>
    <row r="468" spans="1:25" x14ac:dyDescent="0.3">
      <c r="A468" t="s">
        <v>14732</v>
      </c>
      <c r="B468" t="s">
        <v>1413</v>
      </c>
      <c r="C468">
        <v>2</v>
      </c>
      <c r="D468">
        <v>2</v>
      </c>
      <c r="E468">
        <v>9</v>
      </c>
      <c r="F468">
        <v>12</v>
      </c>
      <c r="G468">
        <v>0</v>
      </c>
      <c r="H468">
        <v>0</v>
      </c>
      <c r="I468">
        <v>0</v>
      </c>
      <c r="J468">
        <v>1</v>
      </c>
      <c r="K468">
        <v>2</v>
      </c>
      <c r="L468">
        <v>0</v>
      </c>
      <c r="M468">
        <v>11</v>
      </c>
      <c r="N468">
        <v>53</v>
      </c>
      <c r="O468">
        <v>11</v>
      </c>
      <c r="P468">
        <v>12</v>
      </c>
      <c r="Q468">
        <v>11</v>
      </c>
      <c r="R468">
        <v>2</v>
      </c>
      <c r="S468">
        <v>8</v>
      </c>
      <c r="T468">
        <v>2</v>
      </c>
      <c r="U468">
        <v>3</v>
      </c>
      <c r="V468">
        <v>0</v>
      </c>
      <c r="W468">
        <v>0</v>
      </c>
      <c r="X468">
        <v>11</v>
      </c>
      <c r="Y468">
        <v>15859</v>
      </c>
    </row>
    <row r="469" spans="1:25" x14ac:dyDescent="0.3">
      <c r="A469" t="s">
        <v>767</v>
      </c>
      <c r="B469" t="s">
        <v>20567</v>
      </c>
      <c r="C469">
        <v>0</v>
      </c>
      <c r="D469">
        <v>2</v>
      </c>
      <c r="E469">
        <v>9</v>
      </c>
      <c r="F469">
        <v>15</v>
      </c>
      <c r="G469">
        <v>1</v>
      </c>
      <c r="H469">
        <v>0</v>
      </c>
      <c r="I469">
        <v>0</v>
      </c>
      <c r="J469">
        <v>0</v>
      </c>
      <c r="K469">
        <v>2</v>
      </c>
      <c r="L469">
        <v>0</v>
      </c>
      <c r="M469">
        <v>14</v>
      </c>
      <c r="N469">
        <v>69</v>
      </c>
      <c r="O469">
        <v>20</v>
      </c>
      <c r="P469">
        <v>17</v>
      </c>
      <c r="Q469">
        <v>14</v>
      </c>
      <c r="R469">
        <v>7</v>
      </c>
      <c r="S469">
        <v>5</v>
      </c>
      <c r="T469">
        <v>1</v>
      </c>
      <c r="U469">
        <v>1</v>
      </c>
      <c r="V469">
        <v>0</v>
      </c>
      <c r="W469">
        <v>0</v>
      </c>
      <c r="X469">
        <v>15</v>
      </c>
      <c r="Y469">
        <v>6986</v>
      </c>
    </row>
    <row r="470" spans="1:25" x14ac:dyDescent="0.3">
      <c r="A470" t="s">
        <v>11779</v>
      </c>
      <c r="B470" t="s">
        <v>1430</v>
      </c>
      <c r="C470">
        <v>0</v>
      </c>
      <c r="D470">
        <v>2</v>
      </c>
      <c r="E470">
        <v>9</v>
      </c>
      <c r="F470">
        <v>17</v>
      </c>
      <c r="G470">
        <v>1</v>
      </c>
      <c r="H470">
        <v>0</v>
      </c>
      <c r="I470">
        <v>0</v>
      </c>
      <c r="J470">
        <v>1</v>
      </c>
      <c r="K470">
        <v>0</v>
      </c>
      <c r="L470">
        <v>2</v>
      </c>
      <c r="M470">
        <v>11</v>
      </c>
      <c r="N470">
        <v>55</v>
      </c>
      <c r="O470">
        <v>14</v>
      </c>
      <c r="P470">
        <v>12</v>
      </c>
      <c r="Q470">
        <v>11</v>
      </c>
      <c r="R470">
        <v>3</v>
      </c>
      <c r="S470">
        <v>8</v>
      </c>
      <c r="T470">
        <v>0</v>
      </c>
      <c r="U470">
        <v>0</v>
      </c>
      <c r="V470">
        <v>1</v>
      </c>
      <c r="W470">
        <v>0</v>
      </c>
      <c r="X470">
        <v>13</v>
      </c>
      <c r="Y470">
        <v>13685</v>
      </c>
    </row>
    <row r="471" spans="1:25" x14ac:dyDescent="0.3">
      <c r="A471" t="s">
        <v>11357</v>
      </c>
      <c r="B471" t="s">
        <v>22144</v>
      </c>
      <c r="C471">
        <v>3</v>
      </c>
      <c r="D471">
        <v>0</v>
      </c>
      <c r="E471">
        <v>9</v>
      </c>
      <c r="F471">
        <v>22</v>
      </c>
      <c r="G471">
        <v>0</v>
      </c>
      <c r="H471">
        <v>0</v>
      </c>
      <c r="I471">
        <v>0</v>
      </c>
      <c r="J471">
        <v>0</v>
      </c>
      <c r="K471">
        <v>3</v>
      </c>
      <c r="L471">
        <v>1</v>
      </c>
      <c r="M471">
        <v>19</v>
      </c>
      <c r="N471">
        <v>90</v>
      </c>
      <c r="O471">
        <v>26</v>
      </c>
      <c r="P471">
        <v>19</v>
      </c>
      <c r="Q471">
        <v>19</v>
      </c>
      <c r="R471">
        <v>9</v>
      </c>
      <c r="S471">
        <v>8</v>
      </c>
      <c r="T471">
        <v>0</v>
      </c>
      <c r="U471">
        <v>2</v>
      </c>
      <c r="V471">
        <v>0</v>
      </c>
      <c r="W471">
        <v>0</v>
      </c>
      <c r="X471">
        <v>20</v>
      </c>
      <c r="Y471">
        <v>11632</v>
      </c>
    </row>
    <row r="472" spans="1:25" x14ac:dyDescent="0.3">
      <c r="A472" t="s">
        <v>10528</v>
      </c>
      <c r="B472" t="s">
        <v>1526</v>
      </c>
      <c r="C472">
        <v>2</v>
      </c>
      <c r="D472">
        <v>1</v>
      </c>
      <c r="E472">
        <v>9.2799999999999994</v>
      </c>
      <c r="F472">
        <v>16</v>
      </c>
      <c r="G472">
        <v>0</v>
      </c>
      <c r="H472">
        <v>0</v>
      </c>
      <c r="I472">
        <v>0</v>
      </c>
      <c r="J472">
        <v>1</v>
      </c>
      <c r="K472">
        <v>0</v>
      </c>
      <c r="L472">
        <v>0</v>
      </c>
      <c r="M472">
        <v>21.1</v>
      </c>
      <c r="N472">
        <v>104</v>
      </c>
      <c r="O472">
        <v>32</v>
      </c>
      <c r="P472">
        <v>23</v>
      </c>
      <c r="Q472">
        <v>22</v>
      </c>
      <c r="R472">
        <v>3</v>
      </c>
      <c r="S472">
        <v>9</v>
      </c>
      <c r="T472">
        <v>1</v>
      </c>
      <c r="U472">
        <v>2</v>
      </c>
      <c r="V472">
        <v>4</v>
      </c>
      <c r="W472">
        <v>0</v>
      </c>
      <c r="X472">
        <v>20</v>
      </c>
      <c r="Y472">
        <v>17432</v>
      </c>
    </row>
    <row r="473" spans="1:25" x14ac:dyDescent="0.3">
      <c r="A473" t="s">
        <v>14711</v>
      </c>
      <c r="B473" t="s">
        <v>1389</v>
      </c>
      <c r="C473">
        <v>0</v>
      </c>
      <c r="D473">
        <v>2</v>
      </c>
      <c r="E473">
        <v>9.4499999999999993</v>
      </c>
      <c r="F473">
        <v>15</v>
      </c>
      <c r="G473">
        <v>0</v>
      </c>
      <c r="H473">
        <v>0</v>
      </c>
      <c r="I473">
        <v>0</v>
      </c>
      <c r="J473">
        <v>1</v>
      </c>
      <c r="K473">
        <v>2</v>
      </c>
      <c r="L473">
        <v>0</v>
      </c>
      <c r="M473">
        <v>13.1</v>
      </c>
      <c r="N473">
        <v>71</v>
      </c>
      <c r="O473">
        <v>23</v>
      </c>
      <c r="P473">
        <v>18</v>
      </c>
      <c r="Q473">
        <v>14</v>
      </c>
      <c r="R473">
        <v>5</v>
      </c>
      <c r="S473">
        <v>9</v>
      </c>
      <c r="T473">
        <v>0</v>
      </c>
      <c r="U473">
        <v>0</v>
      </c>
      <c r="V473">
        <v>1</v>
      </c>
      <c r="W473">
        <v>0</v>
      </c>
      <c r="X473">
        <v>10</v>
      </c>
      <c r="Y473">
        <v>8004</v>
      </c>
    </row>
    <row r="474" spans="1:25" x14ac:dyDescent="0.3">
      <c r="A474" t="s">
        <v>11339</v>
      </c>
      <c r="B474" t="s">
        <v>1509</v>
      </c>
      <c r="C474">
        <v>0</v>
      </c>
      <c r="D474">
        <v>0</v>
      </c>
      <c r="E474">
        <v>9.64</v>
      </c>
      <c r="F474">
        <v>6</v>
      </c>
      <c r="G474">
        <v>4</v>
      </c>
      <c r="H474">
        <v>0</v>
      </c>
      <c r="I474">
        <v>0</v>
      </c>
      <c r="J474">
        <v>0</v>
      </c>
      <c r="K474">
        <v>1</v>
      </c>
      <c r="L474">
        <v>0</v>
      </c>
      <c r="M474">
        <v>14</v>
      </c>
      <c r="N474">
        <v>71</v>
      </c>
      <c r="O474">
        <v>22</v>
      </c>
      <c r="P474">
        <v>15</v>
      </c>
      <c r="Q474">
        <v>15</v>
      </c>
      <c r="R474">
        <v>4</v>
      </c>
      <c r="S474">
        <v>8</v>
      </c>
      <c r="T474">
        <v>0</v>
      </c>
      <c r="U474">
        <v>1</v>
      </c>
      <c r="V474">
        <v>2</v>
      </c>
      <c r="W474">
        <v>0</v>
      </c>
      <c r="X474">
        <v>9</v>
      </c>
      <c r="Y474">
        <v>13696</v>
      </c>
    </row>
    <row r="475" spans="1:25" x14ac:dyDescent="0.3">
      <c r="A475" t="s">
        <v>9813</v>
      </c>
      <c r="B475" t="s">
        <v>1509</v>
      </c>
      <c r="C475">
        <v>0</v>
      </c>
      <c r="D475">
        <v>5</v>
      </c>
      <c r="E475">
        <v>9.68</v>
      </c>
      <c r="F475">
        <v>9</v>
      </c>
      <c r="G475">
        <v>6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30.2</v>
      </c>
      <c r="N475">
        <v>142</v>
      </c>
      <c r="O475">
        <v>42</v>
      </c>
      <c r="P475">
        <v>33</v>
      </c>
      <c r="Q475">
        <v>33</v>
      </c>
      <c r="R475">
        <v>14</v>
      </c>
      <c r="S475">
        <v>10</v>
      </c>
      <c r="T475">
        <v>0</v>
      </c>
      <c r="U475">
        <v>0</v>
      </c>
      <c r="V475">
        <v>2</v>
      </c>
      <c r="W475">
        <v>0</v>
      </c>
      <c r="X475">
        <v>36</v>
      </c>
      <c r="Y475">
        <v>13361</v>
      </c>
    </row>
    <row r="476" spans="1:25" x14ac:dyDescent="0.3">
      <c r="A476" t="s">
        <v>789</v>
      </c>
      <c r="B476" t="s">
        <v>20607</v>
      </c>
      <c r="C476">
        <v>0</v>
      </c>
      <c r="D476">
        <v>2</v>
      </c>
      <c r="E476">
        <v>9.7200000000000006</v>
      </c>
      <c r="F476">
        <v>4</v>
      </c>
      <c r="G476">
        <v>4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16.2</v>
      </c>
      <c r="N476">
        <v>77</v>
      </c>
      <c r="O476">
        <v>21</v>
      </c>
      <c r="P476">
        <v>19</v>
      </c>
      <c r="Q476">
        <v>18</v>
      </c>
      <c r="R476">
        <v>7</v>
      </c>
      <c r="S476">
        <v>4</v>
      </c>
      <c r="T476">
        <v>0</v>
      </c>
      <c r="U476">
        <v>2</v>
      </c>
      <c r="V476">
        <v>0</v>
      </c>
      <c r="W476">
        <v>0</v>
      </c>
      <c r="X476">
        <v>6</v>
      </c>
      <c r="Y476">
        <v>3254</v>
      </c>
    </row>
    <row r="477" spans="1:25" x14ac:dyDescent="0.3">
      <c r="A477" t="s">
        <v>15066</v>
      </c>
      <c r="B477" t="s">
        <v>20607</v>
      </c>
      <c r="C477">
        <v>0</v>
      </c>
      <c r="D477">
        <v>2</v>
      </c>
      <c r="E477">
        <v>9.82</v>
      </c>
      <c r="F477">
        <v>18</v>
      </c>
      <c r="G477">
        <v>0</v>
      </c>
      <c r="H477">
        <v>0</v>
      </c>
      <c r="I477">
        <v>0</v>
      </c>
      <c r="J477">
        <v>3</v>
      </c>
      <c r="K477">
        <v>2</v>
      </c>
      <c r="L477">
        <v>2</v>
      </c>
      <c r="M477">
        <v>14.2</v>
      </c>
      <c r="N477">
        <v>71</v>
      </c>
      <c r="O477">
        <v>17</v>
      </c>
      <c r="P477">
        <v>16</v>
      </c>
      <c r="Q477">
        <v>16</v>
      </c>
      <c r="R477">
        <v>2</v>
      </c>
      <c r="S477">
        <v>7</v>
      </c>
      <c r="T477">
        <v>0</v>
      </c>
      <c r="U477">
        <v>2</v>
      </c>
      <c r="V477">
        <v>1</v>
      </c>
      <c r="W477">
        <v>0</v>
      </c>
      <c r="X477">
        <v>15</v>
      </c>
      <c r="Y477">
        <v>17264</v>
      </c>
    </row>
    <row r="478" spans="1:25" x14ac:dyDescent="0.3">
      <c r="A478" t="s">
        <v>1277</v>
      </c>
      <c r="B478" t="s">
        <v>1395</v>
      </c>
      <c r="C478">
        <v>0</v>
      </c>
      <c r="D478">
        <v>3</v>
      </c>
      <c r="E478">
        <v>9.9</v>
      </c>
      <c r="F478">
        <v>5</v>
      </c>
      <c r="G478">
        <v>5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20</v>
      </c>
      <c r="N478">
        <v>104</v>
      </c>
      <c r="O478">
        <v>32</v>
      </c>
      <c r="P478">
        <v>26</v>
      </c>
      <c r="Q478">
        <v>22</v>
      </c>
      <c r="R478">
        <v>6</v>
      </c>
      <c r="S478">
        <v>10</v>
      </c>
      <c r="T478">
        <v>2</v>
      </c>
      <c r="U478">
        <v>0</v>
      </c>
      <c r="V478">
        <v>0</v>
      </c>
      <c r="W478">
        <v>0</v>
      </c>
      <c r="X478">
        <v>17</v>
      </c>
      <c r="Y478">
        <v>11682</v>
      </c>
    </row>
    <row r="479" spans="1:25" x14ac:dyDescent="0.3">
      <c r="A479" t="s">
        <v>9748</v>
      </c>
      <c r="B479" t="s">
        <v>1446</v>
      </c>
      <c r="C479">
        <v>0</v>
      </c>
      <c r="D479">
        <v>0</v>
      </c>
      <c r="E479">
        <v>9.9</v>
      </c>
      <c r="F479">
        <v>10</v>
      </c>
      <c r="G479">
        <v>0</v>
      </c>
      <c r="H479">
        <v>0</v>
      </c>
      <c r="I479">
        <v>0</v>
      </c>
      <c r="J479">
        <v>0</v>
      </c>
      <c r="K479">
        <v>1</v>
      </c>
      <c r="L479">
        <v>0</v>
      </c>
      <c r="M479">
        <v>10</v>
      </c>
      <c r="N479">
        <v>43</v>
      </c>
      <c r="O479">
        <v>11</v>
      </c>
      <c r="P479">
        <v>11</v>
      </c>
      <c r="Q479">
        <v>11</v>
      </c>
      <c r="R479">
        <v>8</v>
      </c>
      <c r="S479">
        <v>3</v>
      </c>
      <c r="T479">
        <v>0</v>
      </c>
      <c r="U479">
        <v>1</v>
      </c>
      <c r="V479">
        <v>0</v>
      </c>
      <c r="W479">
        <v>0</v>
      </c>
      <c r="X479">
        <v>13</v>
      </c>
      <c r="Y479">
        <v>13594</v>
      </c>
    </row>
    <row r="480" spans="1:25" x14ac:dyDescent="0.3">
      <c r="A480" t="s">
        <v>900</v>
      </c>
      <c r="B480" t="s">
        <v>1426</v>
      </c>
      <c r="C480">
        <v>1</v>
      </c>
      <c r="D480">
        <v>3</v>
      </c>
      <c r="E480">
        <v>9.92</v>
      </c>
      <c r="F480">
        <v>21</v>
      </c>
      <c r="G480">
        <v>0</v>
      </c>
      <c r="H480">
        <v>0</v>
      </c>
      <c r="I480">
        <v>0</v>
      </c>
      <c r="J480">
        <v>0</v>
      </c>
      <c r="K480">
        <v>2</v>
      </c>
      <c r="L480">
        <v>1</v>
      </c>
      <c r="M480">
        <v>16.100000000000001</v>
      </c>
      <c r="N480">
        <v>85</v>
      </c>
      <c r="O480">
        <v>28</v>
      </c>
      <c r="P480">
        <v>19</v>
      </c>
      <c r="Q480">
        <v>18</v>
      </c>
      <c r="R480">
        <v>2</v>
      </c>
      <c r="S480">
        <v>9</v>
      </c>
      <c r="T480">
        <v>0</v>
      </c>
      <c r="U480">
        <v>1</v>
      </c>
      <c r="V480">
        <v>1</v>
      </c>
      <c r="W480">
        <v>0</v>
      </c>
      <c r="X480">
        <v>15</v>
      </c>
      <c r="Y480">
        <v>5257</v>
      </c>
    </row>
    <row r="481" spans="1:25" x14ac:dyDescent="0.3">
      <c r="A481" t="s">
        <v>14280</v>
      </c>
      <c r="B481" t="s">
        <v>20607</v>
      </c>
      <c r="C481">
        <v>1</v>
      </c>
      <c r="D481">
        <v>2</v>
      </c>
      <c r="E481">
        <v>10.029999999999999</v>
      </c>
      <c r="F481">
        <v>15</v>
      </c>
      <c r="G481">
        <v>0</v>
      </c>
      <c r="H481">
        <v>0</v>
      </c>
      <c r="I481">
        <v>0</v>
      </c>
      <c r="J481">
        <v>4</v>
      </c>
      <c r="K481">
        <v>3</v>
      </c>
      <c r="L481">
        <v>2</v>
      </c>
      <c r="M481">
        <v>11.2</v>
      </c>
      <c r="N481">
        <v>57</v>
      </c>
      <c r="O481">
        <v>13</v>
      </c>
      <c r="P481">
        <v>13</v>
      </c>
      <c r="Q481">
        <v>13</v>
      </c>
      <c r="R481">
        <v>7</v>
      </c>
      <c r="S481">
        <v>8</v>
      </c>
      <c r="T481">
        <v>0</v>
      </c>
      <c r="U481">
        <v>1</v>
      </c>
      <c r="V481">
        <v>0</v>
      </c>
      <c r="W481">
        <v>0</v>
      </c>
      <c r="X481">
        <v>8</v>
      </c>
      <c r="Y481">
        <v>15046</v>
      </c>
    </row>
    <row r="482" spans="1:25" x14ac:dyDescent="0.3">
      <c r="A482" t="s">
        <v>802</v>
      </c>
      <c r="B482" t="s">
        <v>1470</v>
      </c>
      <c r="C482">
        <v>0</v>
      </c>
      <c r="D482">
        <v>4</v>
      </c>
      <c r="E482">
        <v>10.050000000000001</v>
      </c>
      <c r="F482">
        <v>10</v>
      </c>
      <c r="G482">
        <v>9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31.1</v>
      </c>
      <c r="N482">
        <v>149</v>
      </c>
      <c r="O482">
        <v>39</v>
      </c>
      <c r="P482">
        <v>35</v>
      </c>
      <c r="Q482">
        <v>35</v>
      </c>
      <c r="R482">
        <v>12</v>
      </c>
      <c r="S482">
        <v>16</v>
      </c>
      <c r="T482">
        <v>0</v>
      </c>
      <c r="U482">
        <v>2</v>
      </c>
      <c r="V482">
        <v>1</v>
      </c>
      <c r="W482">
        <v>0</v>
      </c>
      <c r="X482">
        <v>20</v>
      </c>
      <c r="Y482">
        <v>6797</v>
      </c>
    </row>
    <row r="483" spans="1:25" x14ac:dyDescent="0.3">
      <c r="A483" t="s">
        <v>14290</v>
      </c>
      <c r="B483" t="s">
        <v>20565</v>
      </c>
      <c r="C483">
        <v>1</v>
      </c>
      <c r="D483">
        <v>0</v>
      </c>
      <c r="E483">
        <v>10.130000000000001</v>
      </c>
      <c r="F483">
        <v>14</v>
      </c>
      <c r="G483">
        <v>0</v>
      </c>
      <c r="H483">
        <v>0</v>
      </c>
      <c r="I483">
        <v>0</v>
      </c>
      <c r="J483">
        <v>0</v>
      </c>
      <c r="K483">
        <v>2</v>
      </c>
      <c r="L483">
        <v>0</v>
      </c>
      <c r="M483">
        <v>13.1</v>
      </c>
      <c r="N483">
        <v>67</v>
      </c>
      <c r="O483">
        <v>25</v>
      </c>
      <c r="P483">
        <v>16</v>
      </c>
      <c r="Q483">
        <v>15</v>
      </c>
      <c r="R483">
        <v>1</v>
      </c>
      <c r="S483">
        <v>5</v>
      </c>
      <c r="T483">
        <v>0</v>
      </c>
      <c r="U483">
        <v>1</v>
      </c>
      <c r="V483">
        <v>2</v>
      </c>
      <c r="W483">
        <v>0</v>
      </c>
      <c r="X483">
        <v>12</v>
      </c>
      <c r="Y483">
        <v>17292</v>
      </c>
    </row>
    <row r="484" spans="1:25" x14ac:dyDescent="0.3">
      <c r="A484" t="s">
        <v>11345</v>
      </c>
      <c r="B484" t="s">
        <v>1470</v>
      </c>
      <c r="C484">
        <v>0</v>
      </c>
      <c r="D484">
        <v>2</v>
      </c>
      <c r="E484">
        <v>10.26</v>
      </c>
      <c r="F484">
        <v>18</v>
      </c>
      <c r="G484">
        <v>0</v>
      </c>
      <c r="H484">
        <v>0</v>
      </c>
      <c r="I484">
        <v>0</v>
      </c>
      <c r="J484">
        <v>1</v>
      </c>
      <c r="K484">
        <v>0</v>
      </c>
      <c r="L484">
        <v>2</v>
      </c>
      <c r="M484">
        <v>16.2</v>
      </c>
      <c r="N484">
        <v>80</v>
      </c>
      <c r="O484">
        <v>19</v>
      </c>
      <c r="P484">
        <v>20</v>
      </c>
      <c r="Q484">
        <v>19</v>
      </c>
      <c r="R484">
        <v>4</v>
      </c>
      <c r="S484">
        <v>10</v>
      </c>
      <c r="T484">
        <v>0</v>
      </c>
      <c r="U484">
        <v>1</v>
      </c>
      <c r="V484">
        <v>1</v>
      </c>
      <c r="W484">
        <v>0</v>
      </c>
      <c r="X484">
        <v>20</v>
      </c>
      <c r="Y484">
        <v>11801</v>
      </c>
    </row>
    <row r="485" spans="1:25" x14ac:dyDescent="0.3">
      <c r="A485" t="s">
        <v>15040</v>
      </c>
      <c r="B485" t="s">
        <v>1509</v>
      </c>
      <c r="C485">
        <v>0</v>
      </c>
      <c r="D485">
        <v>1</v>
      </c>
      <c r="E485">
        <v>11.12</v>
      </c>
      <c r="F485">
        <v>4</v>
      </c>
      <c r="G485">
        <v>0</v>
      </c>
      <c r="H485">
        <v>0</v>
      </c>
      <c r="I485">
        <v>0</v>
      </c>
      <c r="J485">
        <v>1</v>
      </c>
      <c r="K485">
        <v>0</v>
      </c>
      <c r="L485">
        <v>0</v>
      </c>
      <c r="M485">
        <v>11.1</v>
      </c>
      <c r="N485">
        <v>58</v>
      </c>
      <c r="O485">
        <v>14</v>
      </c>
      <c r="P485">
        <v>14</v>
      </c>
      <c r="Q485">
        <v>14</v>
      </c>
      <c r="R485">
        <v>5</v>
      </c>
      <c r="S485">
        <v>9</v>
      </c>
      <c r="T485">
        <v>0</v>
      </c>
      <c r="U485">
        <v>1</v>
      </c>
      <c r="V485">
        <v>1</v>
      </c>
      <c r="W485">
        <v>0</v>
      </c>
      <c r="X485">
        <v>13</v>
      </c>
      <c r="Y485">
        <v>17861</v>
      </c>
    </row>
    <row r="486" spans="1:25" x14ac:dyDescent="0.3">
      <c r="A486" t="s">
        <v>11379</v>
      </c>
      <c r="B486" t="s">
        <v>1460</v>
      </c>
      <c r="C486">
        <v>0</v>
      </c>
      <c r="D486">
        <v>2</v>
      </c>
      <c r="E486">
        <v>11.2</v>
      </c>
      <c r="F486">
        <v>4</v>
      </c>
      <c r="G486">
        <v>4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13.2</v>
      </c>
      <c r="N486">
        <v>70</v>
      </c>
      <c r="O486">
        <v>20</v>
      </c>
      <c r="P486">
        <v>17</v>
      </c>
      <c r="Q486">
        <v>17</v>
      </c>
      <c r="R486">
        <v>4</v>
      </c>
      <c r="S486">
        <v>6</v>
      </c>
      <c r="T486">
        <v>0</v>
      </c>
      <c r="U486">
        <v>3</v>
      </c>
      <c r="V486">
        <v>1</v>
      </c>
      <c r="W486">
        <v>0</v>
      </c>
      <c r="X486">
        <v>10</v>
      </c>
      <c r="Y486">
        <v>16943</v>
      </c>
    </row>
    <row r="487" spans="1:25" x14ac:dyDescent="0.3">
      <c r="A487" t="s">
        <v>741</v>
      </c>
      <c r="B487" t="s">
        <v>20567</v>
      </c>
      <c r="C487">
        <v>0</v>
      </c>
      <c r="D487">
        <v>3</v>
      </c>
      <c r="E487">
        <v>11.57</v>
      </c>
      <c r="F487">
        <v>7</v>
      </c>
      <c r="G487">
        <v>4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11.2</v>
      </c>
      <c r="N487">
        <v>65</v>
      </c>
      <c r="O487">
        <v>27</v>
      </c>
      <c r="P487">
        <v>15</v>
      </c>
      <c r="Q487">
        <v>15</v>
      </c>
      <c r="R487">
        <v>6</v>
      </c>
      <c r="S487">
        <v>5</v>
      </c>
      <c r="T487">
        <v>0</v>
      </c>
      <c r="U487">
        <v>0</v>
      </c>
      <c r="V487">
        <v>0</v>
      </c>
      <c r="W487">
        <v>0</v>
      </c>
      <c r="X487">
        <v>10</v>
      </c>
      <c r="Y487">
        <v>11713</v>
      </c>
    </row>
    <row r="488" spans="1:25" x14ac:dyDescent="0.3">
      <c r="A488" t="s">
        <v>15885</v>
      </c>
      <c r="B488" t="s">
        <v>1413</v>
      </c>
      <c r="C488">
        <v>0</v>
      </c>
      <c r="D488">
        <v>0</v>
      </c>
      <c r="E488">
        <v>12.66</v>
      </c>
      <c r="F488">
        <v>4</v>
      </c>
      <c r="G488">
        <v>1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10.199999999999999</v>
      </c>
      <c r="N488">
        <v>56</v>
      </c>
      <c r="O488">
        <v>21</v>
      </c>
      <c r="P488">
        <v>16</v>
      </c>
      <c r="Q488">
        <v>15</v>
      </c>
      <c r="R488">
        <v>5</v>
      </c>
      <c r="S488">
        <v>3</v>
      </c>
      <c r="T488">
        <v>0</v>
      </c>
      <c r="U488">
        <v>0</v>
      </c>
      <c r="V488">
        <v>1</v>
      </c>
      <c r="W488">
        <v>0</v>
      </c>
      <c r="X488">
        <v>4</v>
      </c>
      <c r="Y488">
        <v>19191</v>
      </c>
    </row>
    <row r="489" spans="1:25" x14ac:dyDescent="0.3">
      <c r="A489" t="s">
        <v>14538</v>
      </c>
      <c r="B489" t="s">
        <v>1437</v>
      </c>
      <c r="C489">
        <v>0</v>
      </c>
      <c r="D489">
        <v>2</v>
      </c>
      <c r="E489">
        <v>13.09</v>
      </c>
      <c r="F489">
        <v>4</v>
      </c>
      <c r="G489">
        <v>2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11</v>
      </c>
      <c r="N489">
        <v>61</v>
      </c>
      <c r="O489">
        <v>17</v>
      </c>
      <c r="P489">
        <v>16</v>
      </c>
      <c r="Q489">
        <v>16</v>
      </c>
      <c r="R489">
        <v>2</v>
      </c>
      <c r="S489">
        <v>9</v>
      </c>
      <c r="T489">
        <v>0</v>
      </c>
      <c r="U489">
        <v>2</v>
      </c>
      <c r="V489">
        <v>1</v>
      </c>
      <c r="W489">
        <v>0</v>
      </c>
      <c r="X489">
        <v>12</v>
      </c>
      <c r="Y489">
        <v>19316</v>
      </c>
    </row>
    <row r="490" spans="1:25" x14ac:dyDescent="0.3">
      <c r="A490" t="s">
        <v>17228</v>
      </c>
      <c r="B490" t="s">
        <v>1389</v>
      </c>
      <c r="C490">
        <v>0</v>
      </c>
      <c r="D490">
        <v>1</v>
      </c>
      <c r="E490">
        <v>15.55</v>
      </c>
      <c r="F490">
        <v>4</v>
      </c>
      <c r="G490">
        <v>3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11</v>
      </c>
      <c r="N490">
        <v>67</v>
      </c>
      <c r="O490">
        <v>24</v>
      </c>
      <c r="P490">
        <v>21</v>
      </c>
      <c r="Q490">
        <v>19</v>
      </c>
      <c r="R490">
        <v>4</v>
      </c>
      <c r="S490">
        <v>10</v>
      </c>
      <c r="T490">
        <v>0</v>
      </c>
      <c r="U490">
        <v>0</v>
      </c>
      <c r="V490">
        <v>0</v>
      </c>
      <c r="W490">
        <v>1</v>
      </c>
      <c r="X490">
        <v>13</v>
      </c>
      <c r="Y490">
        <v>19646</v>
      </c>
    </row>
    <row r="491" spans="1:25" x14ac:dyDescent="0.3">
      <c r="A491" t="s">
        <v>15065</v>
      </c>
      <c r="B491" t="s">
        <v>1413</v>
      </c>
      <c r="C491">
        <v>0</v>
      </c>
      <c r="D491">
        <v>1</v>
      </c>
      <c r="E491">
        <v>18.260000000000002</v>
      </c>
      <c r="F491">
        <v>4</v>
      </c>
      <c r="G491">
        <v>3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11.1</v>
      </c>
      <c r="N491">
        <v>67</v>
      </c>
      <c r="O491">
        <v>27</v>
      </c>
      <c r="P491">
        <v>24</v>
      </c>
      <c r="Q491">
        <v>23</v>
      </c>
      <c r="R491">
        <v>8</v>
      </c>
      <c r="S491">
        <v>7</v>
      </c>
      <c r="T491">
        <v>0</v>
      </c>
      <c r="U491">
        <v>0</v>
      </c>
      <c r="V491">
        <v>0</v>
      </c>
      <c r="W491">
        <v>0</v>
      </c>
      <c r="X491">
        <v>13</v>
      </c>
      <c r="Y491">
        <v>17585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Q2612"/>
  <sheetViews>
    <sheetView topLeftCell="A2546" zoomScale="90" zoomScaleNormal="90" workbookViewId="0">
      <selection activeCell="E2562" sqref="E2562"/>
    </sheetView>
  </sheetViews>
  <sheetFormatPr defaultRowHeight="14.4" x14ac:dyDescent="0.3"/>
  <cols>
    <col min="1" max="1" width="12.44140625" bestFit="1" customWidth="1"/>
    <col min="2" max="2" width="22" bestFit="1" customWidth="1"/>
    <col min="3" max="3" width="13" bestFit="1" customWidth="1"/>
    <col min="4" max="4" width="13.5546875" bestFit="1" customWidth="1"/>
    <col min="5" max="5" width="15.109375" bestFit="1" customWidth="1"/>
    <col min="6" max="6" width="8.5546875" bestFit="1" customWidth="1"/>
    <col min="7" max="7" width="5.88671875" bestFit="1" customWidth="1"/>
    <col min="8" max="8" width="7.109375" bestFit="1" customWidth="1"/>
    <col min="9" max="9" width="16.33203125" bestFit="1" customWidth="1"/>
    <col min="10" max="10" width="22" bestFit="1" customWidth="1"/>
    <col min="11" max="11" width="9.109375" bestFit="1" customWidth="1"/>
    <col min="12" max="12" width="23.109375" bestFit="1" customWidth="1"/>
    <col min="13" max="13" width="10" bestFit="1" customWidth="1"/>
    <col min="14" max="14" width="24.109375" bestFit="1" customWidth="1"/>
    <col min="15" max="15" width="11.33203125" bestFit="1" customWidth="1"/>
    <col min="16" max="16" width="12.44140625" bestFit="1" customWidth="1"/>
    <col min="17" max="17" width="10" bestFit="1" customWidth="1"/>
    <col min="18" max="18" width="23.109375" bestFit="1" customWidth="1"/>
    <col min="19" max="19" width="9.88671875" bestFit="1" customWidth="1"/>
    <col min="20" max="20" width="23.109375" bestFit="1" customWidth="1"/>
    <col min="21" max="21" width="21.109375" bestFit="1" customWidth="1"/>
    <col min="22" max="22" width="23.33203125" bestFit="1" customWidth="1"/>
    <col min="23" max="23" width="7.6640625" bestFit="1" customWidth="1"/>
    <col min="24" max="24" width="11.88671875" bestFit="1" customWidth="1"/>
    <col min="25" max="25" width="24.6640625" bestFit="1" customWidth="1"/>
    <col min="26" max="26" width="23.6640625" bestFit="1" customWidth="1"/>
    <col min="27" max="27" width="7.88671875" bestFit="1" customWidth="1"/>
    <col min="28" max="28" width="11.33203125" bestFit="1" customWidth="1"/>
    <col min="29" max="29" width="22" bestFit="1" customWidth="1"/>
    <col min="30" max="30" width="22.5546875" bestFit="1" customWidth="1"/>
    <col min="31" max="31" width="14.88671875" bestFit="1" customWidth="1"/>
    <col min="32" max="32" width="21.109375" bestFit="1" customWidth="1"/>
    <col min="33" max="33" width="13.44140625" bestFit="1" customWidth="1"/>
    <col min="34" max="34" width="22" bestFit="1" customWidth="1"/>
    <col min="35" max="35" width="13.88671875" bestFit="1" customWidth="1"/>
    <col min="36" max="36" width="8.109375" bestFit="1" customWidth="1"/>
    <col min="37" max="37" width="23.109375" bestFit="1" customWidth="1"/>
    <col min="38" max="38" width="13.44140625" bestFit="1" customWidth="1"/>
    <col min="39" max="39" width="26.109375" bestFit="1" customWidth="1"/>
    <col min="40" max="40" width="22" bestFit="1" customWidth="1"/>
    <col min="41" max="41" width="12.5546875" bestFit="1" customWidth="1"/>
    <col min="42" max="42" width="23.6640625" bestFit="1" customWidth="1"/>
    <col min="43" max="43" width="9.6640625" bestFit="1" customWidth="1"/>
  </cols>
  <sheetData>
    <row r="1" spans="1:43" x14ac:dyDescent="0.3">
      <c r="A1" t="s">
        <v>1356</v>
      </c>
      <c r="B1" t="s">
        <v>1357</v>
      </c>
      <c r="C1" t="s">
        <v>3540</v>
      </c>
      <c r="D1" t="s">
        <v>1358</v>
      </c>
      <c r="E1" t="s">
        <v>1359</v>
      </c>
      <c r="F1" t="s">
        <v>1360</v>
      </c>
      <c r="G1" t="s">
        <v>3539</v>
      </c>
      <c r="H1" t="s">
        <v>1361</v>
      </c>
      <c r="I1" t="s">
        <v>1362</v>
      </c>
      <c r="J1" t="s">
        <v>9091</v>
      </c>
      <c r="K1" t="s">
        <v>1363</v>
      </c>
      <c r="L1" t="s">
        <v>1364</v>
      </c>
      <c r="M1" t="s">
        <v>1365</v>
      </c>
      <c r="N1" t="s">
        <v>1366</v>
      </c>
      <c r="O1" t="s">
        <v>1367</v>
      </c>
      <c r="P1" t="s">
        <v>1368</v>
      </c>
      <c r="Q1" t="s">
        <v>1369</v>
      </c>
      <c r="R1" t="s">
        <v>1370</v>
      </c>
      <c r="S1" t="s">
        <v>3538</v>
      </c>
      <c r="T1" t="s">
        <v>3537</v>
      </c>
      <c r="U1" t="s">
        <v>3536</v>
      </c>
      <c r="V1" t="s">
        <v>5051</v>
      </c>
      <c r="W1" t="s">
        <v>5052</v>
      </c>
      <c r="X1" t="s">
        <v>5053</v>
      </c>
      <c r="Y1" t="s">
        <v>5054</v>
      </c>
      <c r="Z1" t="s">
        <v>8322</v>
      </c>
      <c r="AA1" t="s">
        <v>8323</v>
      </c>
      <c r="AB1" t="s">
        <v>8324</v>
      </c>
      <c r="AC1" t="s">
        <v>8325</v>
      </c>
      <c r="AD1" t="s">
        <v>8326</v>
      </c>
      <c r="AE1" t="s">
        <v>8327</v>
      </c>
      <c r="AF1" t="s">
        <v>8328</v>
      </c>
      <c r="AG1" t="s">
        <v>9092</v>
      </c>
      <c r="AH1" t="s">
        <v>9093</v>
      </c>
      <c r="AI1" t="s">
        <v>11835</v>
      </c>
      <c r="AJ1" t="s">
        <v>11836</v>
      </c>
      <c r="AK1" t="s">
        <v>13050</v>
      </c>
      <c r="AL1" t="s">
        <v>14344</v>
      </c>
      <c r="AM1" t="s">
        <v>14345</v>
      </c>
      <c r="AN1" t="s">
        <v>14346</v>
      </c>
      <c r="AO1" t="s">
        <v>14931</v>
      </c>
      <c r="AP1" t="s">
        <v>15385</v>
      </c>
      <c r="AQ1" t="s">
        <v>20401</v>
      </c>
    </row>
    <row r="2" spans="1:43" hidden="1" x14ac:dyDescent="0.3">
      <c r="A2" t="s">
        <v>1371</v>
      </c>
      <c r="B2" t="s">
        <v>1098</v>
      </c>
      <c r="C2" s="72">
        <v>29947</v>
      </c>
      <c r="D2" t="s">
        <v>6683</v>
      </c>
      <c r="E2" t="s">
        <v>7739</v>
      </c>
      <c r="F2" t="s">
        <v>3591</v>
      </c>
      <c r="G2" t="s">
        <v>3591</v>
      </c>
      <c r="H2" t="s">
        <v>1373</v>
      </c>
      <c r="I2" t="s">
        <v>9851</v>
      </c>
      <c r="J2" t="s">
        <v>1098</v>
      </c>
      <c r="K2">
        <v>430911</v>
      </c>
      <c r="L2" t="s">
        <v>1098</v>
      </c>
      <c r="M2">
        <v>479025</v>
      </c>
      <c r="N2" t="s">
        <v>1098</v>
      </c>
      <c r="O2" t="s">
        <v>1374</v>
      </c>
      <c r="P2" t="s">
        <v>1371</v>
      </c>
      <c r="Q2">
        <v>7307</v>
      </c>
      <c r="R2" t="s">
        <v>1098</v>
      </c>
      <c r="S2">
        <v>5933</v>
      </c>
      <c r="T2" t="s">
        <v>1098</v>
      </c>
      <c r="V2" t="s">
        <v>3541</v>
      </c>
      <c r="W2">
        <v>45369</v>
      </c>
      <c r="X2">
        <v>7307</v>
      </c>
      <c r="Y2" t="s">
        <v>1098</v>
      </c>
      <c r="Z2" t="s">
        <v>8329</v>
      </c>
      <c r="AA2" t="s">
        <v>658</v>
      </c>
      <c r="AB2" t="s">
        <v>658</v>
      </c>
      <c r="AC2" t="s">
        <v>1098</v>
      </c>
      <c r="AD2" t="s">
        <v>8329</v>
      </c>
      <c r="AE2">
        <v>7633</v>
      </c>
      <c r="AH2" t="s">
        <v>1098</v>
      </c>
      <c r="AI2">
        <v>4362</v>
      </c>
      <c r="AK2" t="s">
        <v>1098</v>
      </c>
      <c r="AN2" t="s">
        <v>1098</v>
      </c>
      <c r="AO2" t="s">
        <v>1373</v>
      </c>
      <c r="AP2" t="s">
        <v>8329</v>
      </c>
      <c r="AQ2" t="s">
        <v>20402</v>
      </c>
    </row>
    <row r="3" spans="1:43" x14ac:dyDescent="0.3">
      <c r="A3" t="s">
        <v>1375</v>
      </c>
      <c r="B3" t="s">
        <v>1138</v>
      </c>
      <c r="C3" s="72">
        <v>31398</v>
      </c>
      <c r="D3" t="s">
        <v>7291</v>
      </c>
      <c r="E3" t="s">
        <v>7740</v>
      </c>
      <c r="F3" t="s">
        <v>1449</v>
      </c>
      <c r="G3" t="s">
        <v>6120</v>
      </c>
      <c r="H3" t="s">
        <v>1373</v>
      </c>
      <c r="I3" t="s">
        <v>9946</v>
      </c>
      <c r="J3" t="s">
        <v>1138</v>
      </c>
      <c r="K3">
        <v>472551</v>
      </c>
      <c r="L3" t="s">
        <v>1138</v>
      </c>
      <c r="M3">
        <v>1723564</v>
      </c>
      <c r="N3" t="s">
        <v>1138</v>
      </c>
      <c r="O3" t="s">
        <v>1377</v>
      </c>
      <c r="P3" t="s">
        <v>1375</v>
      </c>
      <c r="Q3">
        <v>8767</v>
      </c>
      <c r="R3" t="s">
        <v>1138</v>
      </c>
      <c r="S3">
        <v>30417</v>
      </c>
      <c r="T3" t="s">
        <v>1138</v>
      </c>
      <c r="V3" t="s">
        <v>3542</v>
      </c>
      <c r="W3">
        <v>49706</v>
      </c>
      <c r="X3">
        <v>8767</v>
      </c>
      <c r="Y3" t="s">
        <v>1138</v>
      </c>
      <c r="Z3" t="s">
        <v>5064</v>
      </c>
      <c r="AA3" t="s">
        <v>666</v>
      </c>
      <c r="AB3" t="s">
        <v>666</v>
      </c>
      <c r="AC3" t="s">
        <v>1138</v>
      </c>
      <c r="AD3" t="s">
        <v>5064</v>
      </c>
      <c r="AE3">
        <v>11285</v>
      </c>
      <c r="AF3" t="s">
        <v>1138</v>
      </c>
      <c r="AG3">
        <v>12453</v>
      </c>
      <c r="AH3" t="s">
        <v>1138</v>
      </c>
      <c r="AI3">
        <v>7372</v>
      </c>
      <c r="AJ3">
        <v>3556</v>
      </c>
      <c r="AK3" t="s">
        <v>1138</v>
      </c>
      <c r="AL3" t="s">
        <v>17726</v>
      </c>
      <c r="AM3" t="s">
        <v>1138</v>
      </c>
      <c r="AN3" t="s">
        <v>1138</v>
      </c>
      <c r="AO3" t="s">
        <v>1373</v>
      </c>
      <c r="AP3" t="s">
        <v>5064</v>
      </c>
      <c r="AQ3" t="s">
        <v>20403</v>
      </c>
    </row>
    <row r="4" spans="1:43" x14ac:dyDescent="0.3">
      <c r="A4" t="s">
        <v>20357</v>
      </c>
      <c r="B4" t="s">
        <v>20358</v>
      </c>
      <c r="C4" s="72">
        <v>34962</v>
      </c>
      <c r="D4" t="s">
        <v>7888</v>
      </c>
      <c r="E4" t="s">
        <v>20359</v>
      </c>
      <c r="F4" t="s">
        <v>1481</v>
      </c>
      <c r="G4" t="s">
        <v>9094</v>
      </c>
      <c r="H4" t="s">
        <v>1373</v>
      </c>
      <c r="I4" t="s">
        <v>20360</v>
      </c>
      <c r="J4" t="s">
        <v>20358</v>
      </c>
      <c r="K4">
        <v>676265</v>
      </c>
      <c r="L4" t="s">
        <v>20358</v>
      </c>
      <c r="M4">
        <v>3116181</v>
      </c>
      <c r="N4" t="s">
        <v>20358</v>
      </c>
      <c r="P4" t="s">
        <v>20357</v>
      </c>
      <c r="Q4">
        <v>10790</v>
      </c>
      <c r="R4" t="s">
        <v>20358</v>
      </c>
      <c r="S4">
        <v>41328</v>
      </c>
      <c r="T4" t="s">
        <v>20358</v>
      </c>
      <c r="V4" t="s">
        <v>20361</v>
      </c>
      <c r="W4">
        <v>111166</v>
      </c>
      <c r="Z4" t="s">
        <v>20362</v>
      </c>
      <c r="AA4" t="s">
        <v>658</v>
      </c>
      <c r="AB4" t="s">
        <v>658</v>
      </c>
      <c r="AC4" t="s">
        <v>20358</v>
      </c>
      <c r="AD4" t="s">
        <v>20362</v>
      </c>
      <c r="AJ4">
        <v>6286</v>
      </c>
      <c r="AK4" t="s">
        <v>20358</v>
      </c>
      <c r="AO4" t="s">
        <v>1373</v>
      </c>
      <c r="AP4" t="s">
        <v>20362</v>
      </c>
      <c r="AQ4" t="s">
        <v>20403</v>
      </c>
    </row>
    <row r="5" spans="1:43" x14ac:dyDescent="0.3">
      <c r="A5" t="s">
        <v>22061</v>
      </c>
      <c r="B5" t="s">
        <v>22062</v>
      </c>
      <c r="C5" s="72">
        <v>36802</v>
      </c>
      <c r="D5" t="s">
        <v>22063</v>
      </c>
      <c r="E5" t="s">
        <v>22064</v>
      </c>
      <c r="F5" t="s">
        <v>1409</v>
      </c>
      <c r="G5" t="s">
        <v>9094</v>
      </c>
      <c r="H5" t="s">
        <v>1431</v>
      </c>
      <c r="I5" t="s">
        <v>22065</v>
      </c>
      <c r="J5" t="s">
        <v>22062</v>
      </c>
      <c r="K5">
        <v>682928</v>
      </c>
      <c r="L5" t="s">
        <v>22062</v>
      </c>
      <c r="M5">
        <v>3117475</v>
      </c>
      <c r="N5" t="s">
        <v>22066</v>
      </c>
      <c r="P5" t="s">
        <v>22061</v>
      </c>
      <c r="Q5">
        <v>11045</v>
      </c>
      <c r="R5" t="s">
        <v>22062</v>
      </c>
      <c r="S5">
        <v>42402</v>
      </c>
      <c r="T5" t="s">
        <v>22062</v>
      </c>
      <c r="V5" t="s">
        <v>22067</v>
      </c>
      <c r="W5">
        <v>111352</v>
      </c>
      <c r="Z5" t="s">
        <v>20522</v>
      </c>
      <c r="AA5" t="s">
        <v>666</v>
      </c>
      <c r="AB5" t="s">
        <v>658</v>
      </c>
      <c r="AC5" t="s">
        <v>22062</v>
      </c>
      <c r="AD5" t="s">
        <v>20522</v>
      </c>
      <c r="AK5" t="s">
        <v>22062</v>
      </c>
      <c r="AL5" t="s">
        <v>22068</v>
      </c>
      <c r="AM5" t="s">
        <v>22062</v>
      </c>
      <c r="AN5" t="s">
        <v>22062</v>
      </c>
      <c r="AO5" t="s">
        <v>1431</v>
      </c>
      <c r="AP5" t="s">
        <v>20522</v>
      </c>
      <c r="AQ5" t="s">
        <v>20403</v>
      </c>
    </row>
    <row r="6" spans="1:43" x14ac:dyDescent="0.3">
      <c r="A6" t="s">
        <v>13362</v>
      </c>
      <c r="B6" t="s">
        <v>11284</v>
      </c>
      <c r="C6" s="72">
        <v>34968</v>
      </c>
      <c r="D6" t="s">
        <v>6644</v>
      </c>
      <c r="E6" t="s">
        <v>6724</v>
      </c>
      <c r="F6" t="s">
        <v>1372</v>
      </c>
      <c r="G6" t="s">
        <v>6120</v>
      </c>
      <c r="H6" t="s">
        <v>1373</v>
      </c>
      <c r="I6" t="s">
        <v>19818</v>
      </c>
      <c r="J6" t="s">
        <v>11284</v>
      </c>
      <c r="K6">
        <v>656061</v>
      </c>
      <c r="L6" t="s">
        <v>11284</v>
      </c>
      <c r="M6">
        <v>2211792</v>
      </c>
      <c r="N6" t="s">
        <v>11284</v>
      </c>
      <c r="P6" t="s">
        <v>13362</v>
      </c>
      <c r="Q6">
        <v>10546</v>
      </c>
      <c r="R6" t="s">
        <v>11284</v>
      </c>
      <c r="S6">
        <v>36041</v>
      </c>
      <c r="T6" t="s">
        <v>11284</v>
      </c>
      <c r="V6" t="s">
        <v>15480</v>
      </c>
      <c r="W6">
        <v>104651</v>
      </c>
      <c r="X6">
        <v>10546</v>
      </c>
      <c r="Y6" t="s">
        <v>11284</v>
      </c>
      <c r="Z6" t="s">
        <v>13363</v>
      </c>
      <c r="AA6" t="s">
        <v>658</v>
      </c>
      <c r="AB6" t="s">
        <v>658</v>
      </c>
      <c r="AC6" t="s">
        <v>11284</v>
      </c>
      <c r="AD6" t="s">
        <v>13363</v>
      </c>
      <c r="AE6">
        <v>14063</v>
      </c>
      <c r="AJ6">
        <v>5762</v>
      </c>
      <c r="AK6" t="s">
        <v>11284</v>
      </c>
      <c r="AL6" t="s">
        <v>17727</v>
      </c>
      <c r="AM6" t="s">
        <v>11284</v>
      </c>
      <c r="AN6" t="s">
        <v>11284</v>
      </c>
      <c r="AO6" t="s">
        <v>1373</v>
      </c>
      <c r="AP6" t="s">
        <v>13363</v>
      </c>
      <c r="AQ6" t="s">
        <v>20403</v>
      </c>
    </row>
    <row r="7" spans="1:43" hidden="1" x14ac:dyDescent="0.3">
      <c r="A7" t="s">
        <v>1378</v>
      </c>
      <c r="B7" t="s">
        <v>329</v>
      </c>
      <c r="C7" s="72">
        <v>27099</v>
      </c>
      <c r="D7" t="s">
        <v>7180</v>
      </c>
      <c r="E7" t="s">
        <v>6724</v>
      </c>
      <c r="F7" t="s">
        <v>3591</v>
      </c>
      <c r="G7" t="s">
        <v>3591</v>
      </c>
      <c r="H7" t="s">
        <v>1380</v>
      </c>
      <c r="I7" t="s">
        <v>10062</v>
      </c>
      <c r="J7" t="s">
        <v>329</v>
      </c>
      <c r="K7">
        <v>110029</v>
      </c>
      <c r="L7" t="s">
        <v>329</v>
      </c>
      <c r="M7">
        <v>7367</v>
      </c>
      <c r="N7" t="s">
        <v>329</v>
      </c>
      <c r="O7" t="s">
        <v>1381</v>
      </c>
      <c r="P7" t="s">
        <v>1378</v>
      </c>
      <c r="Q7">
        <v>5698</v>
      </c>
      <c r="R7" t="s">
        <v>329</v>
      </c>
      <c r="S7">
        <v>3537</v>
      </c>
      <c r="T7" t="s">
        <v>329</v>
      </c>
      <c r="U7" t="s">
        <v>329</v>
      </c>
      <c r="V7" t="s">
        <v>5065</v>
      </c>
      <c r="W7">
        <v>650</v>
      </c>
      <c r="X7">
        <v>5698</v>
      </c>
      <c r="Y7" t="s">
        <v>329</v>
      </c>
      <c r="Z7" t="s">
        <v>8330</v>
      </c>
      <c r="AA7" t="s">
        <v>666</v>
      </c>
      <c r="AB7" t="s">
        <v>658</v>
      </c>
      <c r="AC7" t="s">
        <v>329</v>
      </c>
      <c r="AD7" t="s">
        <v>8330</v>
      </c>
      <c r="AI7">
        <v>8984</v>
      </c>
      <c r="AK7" t="s">
        <v>329</v>
      </c>
      <c r="AN7" t="s">
        <v>329</v>
      </c>
      <c r="AO7" t="s">
        <v>1380</v>
      </c>
      <c r="AP7" t="s">
        <v>8330</v>
      </c>
      <c r="AQ7" t="s">
        <v>20402</v>
      </c>
    </row>
    <row r="8" spans="1:43" x14ac:dyDescent="0.3">
      <c r="A8" t="s">
        <v>17382</v>
      </c>
      <c r="B8" t="s">
        <v>15034</v>
      </c>
      <c r="C8" s="72">
        <v>35542</v>
      </c>
      <c r="D8" t="s">
        <v>7064</v>
      </c>
      <c r="E8" t="s">
        <v>6724</v>
      </c>
      <c r="F8" t="s">
        <v>1376</v>
      </c>
      <c r="G8" t="s">
        <v>6120</v>
      </c>
      <c r="H8" t="s">
        <v>1373</v>
      </c>
      <c r="I8" t="s">
        <v>17383</v>
      </c>
      <c r="J8" t="s">
        <v>15034</v>
      </c>
      <c r="K8">
        <v>650556</v>
      </c>
      <c r="L8" t="s">
        <v>15034</v>
      </c>
      <c r="M8">
        <v>3055522</v>
      </c>
      <c r="N8" t="s">
        <v>15034</v>
      </c>
      <c r="P8" t="s">
        <v>17382</v>
      </c>
      <c r="Q8">
        <v>10381</v>
      </c>
      <c r="R8" t="s">
        <v>15034</v>
      </c>
      <c r="S8">
        <v>41208</v>
      </c>
      <c r="T8" t="s">
        <v>15034</v>
      </c>
      <c r="V8" t="s">
        <v>20404</v>
      </c>
      <c r="W8">
        <v>104258</v>
      </c>
      <c r="X8">
        <v>11208</v>
      </c>
      <c r="Y8" t="s">
        <v>15034</v>
      </c>
      <c r="Z8" t="s">
        <v>17298</v>
      </c>
      <c r="AA8" t="s">
        <v>658</v>
      </c>
      <c r="AB8" t="s">
        <v>658</v>
      </c>
      <c r="AC8" t="s">
        <v>15034</v>
      </c>
      <c r="AD8" t="s">
        <v>17298</v>
      </c>
      <c r="AE8">
        <v>15744</v>
      </c>
      <c r="AJ8">
        <v>6034</v>
      </c>
      <c r="AK8" t="s">
        <v>15034</v>
      </c>
      <c r="AL8" t="s">
        <v>17728</v>
      </c>
      <c r="AM8" t="s">
        <v>15034</v>
      </c>
      <c r="AN8" t="s">
        <v>15034</v>
      </c>
      <c r="AO8" t="s">
        <v>1373</v>
      </c>
      <c r="AP8" t="s">
        <v>17298</v>
      </c>
      <c r="AQ8" t="s">
        <v>20403</v>
      </c>
    </row>
    <row r="9" spans="1:43" x14ac:dyDescent="0.3">
      <c r="A9" t="s">
        <v>3463</v>
      </c>
      <c r="B9" t="s">
        <v>1313</v>
      </c>
      <c r="C9" s="72">
        <v>31806</v>
      </c>
      <c r="D9" t="s">
        <v>6543</v>
      </c>
      <c r="E9" t="s">
        <v>6724</v>
      </c>
      <c r="F9" t="s">
        <v>1464</v>
      </c>
      <c r="G9" t="s">
        <v>6120</v>
      </c>
      <c r="H9" t="s">
        <v>1396</v>
      </c>
      <c r="I9" t="s">
        <v>9101</v>
      </c>
      <c r="J9" t="s">
        <v>1313</v>
      </c>
      <c r="K9">
        <v>547989</v>
      </c>
      <c r="L9" t="s">
        <v>1313</v>
      </c>
      <c r="M9">
        <v>2106364</v>
      </c>
      <c r="N9" t="s">
        <v>1313</v>
      </c>
      <c r="O9" t="s">
        <v>8331</v>
      </c>
      <c r="P9" t="s">
        <v>3463</v>
      </c>
      <c r="Q9">
        <v>9540</v>
      </c>
      <c r="R9" t="s">
        <v>1313</v>
      </c>
      <c r="S9">
        <v>33095</v>
      </c>
      <c r="T9" t="s">
        <v>1313</v>
      </c>
      <c r="U9" t="s">
        <v>1313</v>
      </c>
      <c r="V9" t="s">
        <v>12714</v>
      </c>
      <c r="W9">
        <v>102005</v>
      </c>
      <c r="X9">
        <v>9540</v>
      </c>
      <c r="Y9" t="s">
        <v>1313</v>
      </c>
      <c r="Z9" t="s">
        <v>5066</v>
      </c>
      <c r="AA9" t="s">
        <v>658</v>
      </c>
      <c r="AB9" t="s">
        <v>658</v>
      </c>
      <c r="AC9" t="s">
        <v>1313</v>
      </c>
      <c r="AD9" t="s">
        <v>5066</v>
      </c>
      <c r="AE9">
        <v>11341</v>
      </c>
      <c r="AF9" t="s">
        <v>1313</v>
      </c>
      <c r="AG9">
        <v>49523</v>
      </c>
      <c r="AH9" t="s">
        <v>1313</v>
      </c>
      <c r="AI9">
        <v>18286</v>
      </c>
      <c r="AJ9">
        <v>4515</v>
      </c>
      <c r="AK9" t="s">
        <v>1313</v>
      </c>
      <c r="AL9" t="s">
        <v>17729</v>
      </c>
      <c r="AM9" t="s">
        <v>1313</v>
      </c>
      <c r="AN9" t="s">
        <v>1313</v>
      </c>
      <c r="AO9" t="s">
        <v>1396</v>
      </c>
      <c r="AP9" t="s">
        <v>5066</v>
      </c>
      <c r="AQ9" t="s">
        <v>20403</v>
      </c>
    </row>
    <row r="10" spans="1:43" hidden="1" x14ac:dyDescent="0.3">
      <c r="A10" t="s">
        <v>1382</v>
      </c>
      <c r="B10" t="s">
        <v>42</v>
      </c>
      <c r="C10" s="72">
        <v>30999</v>
      </c>
      <c r="D10" t="s">
        <v>7041</v>
      </c>
      <c r="E10" t="s">
        <v>6724</v>
      </c>
      <c r="F10" t="s">
        <v>3591</v>
      </c>
      <c r="G10" t="s">
        <v>3591</v>
      </c>
      <c r="H10" t="s">
        <v>661</v>
      </c>
      <c r="I10" t="s">
        <v>9559</v>
      </c>
      <c r="J10" t="s">
        <v>42</v>
      </c>
      <c r="K10">
        <v>473234</v>
      </c>
      <c r="L10" t="s">
        <v>42</v>
      </c>
      <c r="M10">
        <v>593265</v>
      </c>
      <c r="N10" t="s">
        <v>42</v>
      </c>
      <c r="O10" t="s">
        <v>1384</v>
      </c>
      <c r="P10" t="s">
        <v>1382</v>
      </c>
      <c r="Q10">
        <v>8033</v>
      </c>
      <c r="R10" t="s">
        <v>42</v>
      </c>
      <c r="S10">
        <v>28777</v>
      </c>
      <c r="T10" t="s">
        <v>42</v>
      </c>
      <c r="U10" t="s">
        <v>42</v>
      </c>
      <c r="V10" t="s">
        <v>3543</v>
      </c>
      <c r="W10">
        <v>46923</v>
      </c>
      <c r="X10">
        <v>8033</v>
      </c>
      <c r="Y10" t="s">
        <v>42</v>
      </c>
      <c r="Z10" t="s">
        <v>5067</v>
      </c>
      <c r="AA10" t="s">
        <v>5068</v>
      </c>
      <c r="AB10" t="s">
        <v>658</v>
      </c>
      <c r="AC10" t="s">
        <v>42</v>
      </c>
      <c r="AD10" t="s">
        <v>5067</v>
      </c>
      <c r="AE10">
        <v>9244</v>
      </c>
      <c r="AI10">
        <v>549</v>
      </c>
      <c r="AK10" t="s">
        <v>42</v>
      </c>
      <c r="AL10" t="s">
        <v>17730</v>
      </c>
      <c r="AM10" t="s">
        <v>42</v>
      </c>
      <c r="AN10" t="s">
        <v>42</v>
      </c>
      <c r="AO10" t="s">
        <v>661</v>
      </c>
      <c r="AP10" t="s">
        <v>5067</v>
      </c>
      <c r="AQ10" t="s">
        <v>20402</v>
      </c>
    </row>
    <row r="11" spans="1:43" hidden="1" x14ac:dyDescent="0.3">
      <c r="A11" t="s">
        <v>1385</v>
      </c>
      <c r="B11" t="s">
        <v>1100</v>
      </c>
      <c r="C11" s="72">
        <v>29938</v>
      </c>
      <c r="D11" t="s">
        <v>7552</v>
      </c>
      <c r="E11" t="s">
        <v>7741</v>
      </c>
      <c r="F11" t="s">
        <v>3591</v>
      </c>
      <c r="G11" t="s">
        <v>3591</v>
      </c>
      <c r="H11" t="s">
        <v>1373</v>
      </c>
      <c r="I11" t="s">
        <v>10694</v>
      </c>
      <c r="J11" t="s">
        <v>1100</v>
      </c>
      <c r="K11">
        <v>435618</v>
      </c>
      <c r="L11" t="s">
        <v>1100</v>
      </c>
      <c r="M11">
        <v>490429</v>
      </c>
      <c r="N11" t="s">
        <v>1100</v>
      </c>
      <c r="O11" t="s">
        <v>1387</v>
      </c>
      <c r="P11" t="s">
        <v>1385</v>
      </c>
      <c r="Q11">
        <v>7534</v>
      </c>
      <c r="R11" t="s">
        <v>1100</v>
      </c>
      <c r="S11">
        <v>6262</v>
      </c>
      <c r="T11" t="s">
        <v>1100</v>
      </c>
      <c r="V11" t="s">
        <v>5069</v>
      </c>
      <c r="W11">
        <v>45614</v>
      </c>
      <c r="X11">
        <v>7534</v>
      </c>
      <c r="Y11" t="s">
        <v>1100</v>
      </c>
      <c r="Z11" t="s">
        <v>8332</v>
      </c>
      <c r="AA11" t="s">
        <v>658</v>
      </c>
      <c r="AB11" t="s">
        <v>658</v>
      </c>
      <c r="AC11" t="s">
        <v>1100</v>
      </c>
      <c r="AD11" t="s">
        <v>8332</v>
      </c>
      <c r="AI11">
        <v>8034</v>
      </c>
      <c r="AK11" t="s">
        <v>1100</v>
      </c>
      <c r="AL11" t="s">
        <v>17731</v>
      </c>
      <c r="AM11" t="s">
        <v>1100</v>
      </c>
      <c r="AN11" t="s">
        <v>1100</v>
      </c>
      <c r="AO11" t="s">
        <v>1373</v>
      </c>
      <c r="AP11" t="s">
        <v>8332</v>
      </c>
      <c r="AQ11" t="s">
        <v>20402</v>
      </c>
    </row>
    <row r="12" spans="1:43" hidden="1" x14ac:dyDescent="0.3">
      <c r="A12" t="s">
        <v>1388</v>
      </c>
      <c r="B12" t="s">
        <v>1116</v>
      </c>
      <c r="C12" s="72">
        <v>30293</v>
      </c>
      <c r="D12" t="s">
        <v>7630</v>
      </c>
      <c r="E12" t="s">
        <v>7742</v>
      </c>
      <c r="F12" t="s">
        <v>3591</v>
      </c>
      <c r="G12" t="s">
        <v>3591</v>
      </c>
      <c r="H12" t="s">
        <v>1373</v>
      </c>
      <c r="I12" t="s">
        <v>10673</v>
      </c>
      <c r="J12" t="s">
        <v>1116</v>
      </c>
      <c r="K12">
        <v>469686</v>
      </c>
      <c r="L12" t="s">
        <v>1116</v>
      </c>
      <c r="M12">
        <v>1638980</v>
      </c>
      <c r="N12" t="s">
        <v>1116</v>
      </c>
      <c r="O12" t="s">
        <v>1390</v>
      </c>
      <c r="P12" t="s">
        <v>1388</v>
      </c>
      <c r="Q12">
        <v>8336</v>
      </c>
      <c r="R12" t="s">
        <v>1116</v>
      </c>
      <c r="S12">
        <v>29223</v>
      </c>
      <c r="T12" t="s">
        <v>1116</v>
      </c>
      <c r="V12" t="s">
        <v>3544</v>
      </c>
      <c r="W12">
        <v>46928</v>
      </c>
      <c r="X12">
        <v>8336</v>
      </c>
      <c r="Y12" t="s">
        <v>1116</v>
      </c>
      <c r="Z12" t="s">
        <v>5070</v>
      </c>
      <c r="AA12" t="s">
        <v>658</v>
      </c>
      <c r="AB12" t="s">
        <v>658</v>
      </c>
      <c r="AC12" t="s">
        <v>1116</v>
      </c>
      <c r="AD12" t="s">
        <v>5070</v>
      </c>
      <c r="AE12">
        <v>10464</v>
      </c>
      <c r="AI12">
        <v>580</v>
      </c>
      <c r="AK12" t="s">
        <v>1116</v>
      </c>
      <c r="AN12" t="s">
        <v>1116</v>
      </c>
      <c r="AO12" t="s">
        <v>1373</v>
      </c>
      <c r="AP12" t="s">
        <v>5070</v>
      </c>
      <c r="AQ12" t="s">
        <v>20402</v>
      </c>
    </row>
    <row r="13" spans="1:43" x14ac:dyDescent="0.3">
      <c r="A13" t="s">
        <v>14049</v>
      </c>
      <c r="B13" t="s">
        <v>14043</v>
      </c>
      <c r="C13" s="72">
        <v>34399</v>
      </c>
      <c r="D13" t="s">
        <v>10681</v>
      </c>
      <c r="E13" t="s">
        <v>14050</v>
      </c>
      <c r="F13" t="s">
        <v>1386</v>
      </c>
      <c r="G13" t="s">
        <v>6120</v>
      </c>
      <c r="H13" t="s">
        <v>1373</v>
      </c>
      <c r="I13" t="s">
        <v>14044</v>
      </c>
      <c r="J13" t="s">
        <v>14043</v>
      </c>
      <c r="K13">
        <v>642758</v>
      </c>
      <c r="L13" t="s">
        <v>14043</v>
      </c>
      <c r="M13">
        <v>2211789</v>
      </c>
      <c r="N13" t="s">
        <v>14043</v>
      </c>
      <c r="P13" t="s">
        <v>14049</v>
      </c>
      <c r="Q13">
        <v>10545</v>
      </c>
      <c r="R13" t="s">
        <v>14043</v>
      </c>
      <c r="S13">
        <v>35010</v>
      </c>
      <c r="T13" t="s">
        <v>14043</v>
      </c>
      <c r="V13" t="s">
        <v>15481</v>
      </c>
      <c r="W13">
        <v>103250</v>
      </c>
      <c r="X13">
        <v>10545</v>
      </c>
      <c r="Y13" t="s">
        <v>14043</v>
      </c>
      <c r="Z13" t="s">
        <v>14051</v>
      </c>
      <c r="AA13" t="s">
        <v>658</v>
      </c>
      <c r="AB13" t="s">
        <v>658</v>
      </c>
      <c r="AC13" t="s">
        <v>14043</v>
      </c>
      <c r="AD13" t="s">
        <v>14051</v>
      </c>
      <c r="AE13">
        <v>14060</v>
      </c>
      <c r="AJ13">
        <v>5763</v>
      </c>
      <c r="AK13" t="s">
        <v>14043</v>
      </c>
      <c r="AL13" t="s">
        <v>17732</v>
      </c>
      <c r="AM13" t="s">
        <v>14043</v>
      </c>
      <c r="AN13" t="s">
        <v>14043</v>
      </c>
      <c r="AO13" t="s">
        <v>1373</v>
      </c>
      <c r="AP13" t="s">
        <v>14051</v>
      </c>
      <c r="AQ13" t="s">
        <v>20403</v>
      </c>
    </row>
    <row r="14" spans="1:43" x14ac:dyDescent="0.3">
      <c r="A14" t="s">
        <v>1391</v>
      </c>
      <c r="B14" t="s">
        <v>358</v>
      </c>
      <c r="C14" s="72">
        <v>32199</v>
      </c>
      <c r="D14" t="s">
        <v>6556</v>
      </c>
      <c r="E14" t="s">
        <v>6693</v>
      </c>
      <c r="F14" t="s">
        <v>1392</v>
      </c>
      <c r="G14" t="s">
        <v>6120</v>
      </c>
      <c r="H14" t="s">
        <v>1396</v>
      </c>
      <c r="I14" t="s">
        <v>9636</v>
      </c>
      <c r="J14" t="s">
        <v>358</v>
      </c>
      <c r="K14">
        <v>554429</v>
      </c>
      <c r="L14" t="s">
        <v>358</v>
      </c>
      <c r="M14">
        <v>1699742</v>
      </c>
      <c r="N14" t="s">
        <v>358</v>
      </c>
      <c r="O14" t="s">
        <v>1393</v>
      </c>
      <c r="P14" t="s">
        <v>1391</v>
      </c>
      <c r="Q14">
        <v>8648</v>
      </c>
      <c r="R14" t="s">
        <v>358</v>
      </c>
      <c r="S14">
        <v>30372</v>
      </c>
      <c r="T14" t="s">
        <v>358</v>
      </c>
      <c r="U14" t="s">
        <v>358</v>
      </c>
      <c r="V14" t="s">
        <v>3545</v>
      </c>
      <c r="W14">
        <v>61057</v>
      </c>
      <c r="X14">
        <v>8648</v>
      </c>
      <c r="Y14" t="s">
        <v>358</v>
      </c>
      <c r="Z14" t="s">
        <v>5071</v>
      </c>
      <c r="AA14" t="s">
        <v>666</v>
      </c>
      <c r="AB14" t="s">
        <v>658</v>
      </c>
      <c r="AC14" t="s">
        <v>358</v>
      </c>
      <c r="AD14" t="s">
        <v>5071</v>
      </c>
      <c r="AE14">
        <v>10944</v>
      </c>
      <c r="AF14" t="s">
        <v>358</v>
      </c>
      <c r="AG14">
        <v>12853</v>
      </c>
      <c r="AH14" t="s">
        <v>358</v>
      </c>
      <c r="AI14">
        <v>5141</v>
      </c>
      <c r="AJ14">
        <v>3375</v>
      </c>
      <c r="AK14" t="s">
        <v>358</v>
      </c>
      <c r="AL14" t="s">
        <v>17733</v>
      </c>
      <c r="AM14" t="s">
        <v>358</v>
      </c>
      <c r="AN14" t="s">
        <v>358</v>
      </c>
      <c r="AO14" t="s">
        <v>1396</v>
      </c>
      <c r="AP14" t="s">
        <v>5071</v>
      </c>
      <c r="AQ14" t="s">
        <v>20403</v>
      </c>
    </row>
    <row r="15" spans="1:43" x14ac:dyDescent="0.3">
      <c r="A15" t="s">
        <v>13605</v>
      </c>
      <c r="B15" t="s">
        <v>11570</v>
      </c>
      <c r="C15" s="72">
        <v>35782</v>
      </c>
      <c r="D15" t="s">
        <v>7774</v>
      </c>
      <c r="E15" t="s">
        <v>13606</v>
      </c>
      <c r="F15" t="s">
        <v>1460</v>
      </c>
      <c r="G15" t="s">
        <v>9094</v>
      </c>
      <c r="H15" t="s">
        <v>1380</v>
      </c>
      <c r="I15" t="s">
        <v>14542</v>
      </c>
      <c r="J15" t="s">
        <v>15427</v>
      </c>
      <c r="K15">
        <v>660670</v>
      </c>
      <c r="L15" t="s">
        <v>11570</v>
      </c>
      <c r="M15">
        <v>2211777</v>
      </c>
      <c r="N15" t="s">
        <v>11570</v>
      </c>
      <c r="O15" t="s">
        <v>17384</v>
      </c>
      <c r="P15" t="s">
        <v>13605</v>
      </c>
      <c r="Q15">
        <v>10646</v>
      </c>
      <c r="R15" t="s">
        <v>15427</v>
      </c>
      <c r="S15">
        <v>36185</v>
      </c>
      <c r="T15" t="s">
        <v>11570</v>
      </c>
      <c r="V15" t="s">
        <v>15482</v>
      </c>
      <c r="W15">
        <v>105454</v>
      </c>
      <c r="X15">
        <v>10646</v>
      </c>
      <c r="Y15" t="s">
        <v>15427</v>
      </c>
      <c r="Z15" t="s">
        <v>15271</v>
      </c>
      <c r="AA15" t="s">
        <v>658</v>
      </c>
      <c r="AB15" t="s">
        <v>658</v>
      </c>
      <c r="AC15" t="s">
        <v>15427</v>
      </c>
      <c r="AD15" t="s">
        <v>13607</v>
      </c>
      <c r="AE15">
        <v>14200</v>
      </c>
      <c r="AI15">
        <v>23327</v>
      </c>
      <c r="AJ15">
        <v>5588</v>
      </c>
      <c r="AK15" t="s">
        <v>15427</v>
      </c>
      <c r="AL15" t="s">
        <v>17734</v>
      </c>
      <c r="AM15" t="s">
        <v>15427</v>
      </c>
      <c r="AN15" t="s">
        <v>11570</v>
      </c>
      <c r="AO15" t="s">
        <v>1380</v>
      </c>
      <c r="AP15" t="s">
        <v>15271</v>
      </c>
      <c r="AQ15" t="s">
        <v>20403</v>
      </c>
    </row>
    <row r="16" spans="1:43" x14ac:dyDescent="0.3">
      <c r="A16" t="s">
        <v>11028</v>
      </c>
      <c r="B16" t="s">
        <v>11029</v>
      </c>
      <c r="C16" s="72">
        <v>33445</v>
      </c>
      <c r="D16" t="s">
        <v>7980</v>
      </c>
      <c r="E16" t="s">
        <v>11030</v>
      </c>
      <c r="F16" t="s">
        <v>1383</v>
      </c>
      <c r="G16" t="s">
        <v>9094</v>
      </c>
      <c r="H16" t="s">
        <v>661</v>
      </c>
      <c r="I16" t="s">
        <v>11031</v>
      </c>
      <c r="J16" t="s">
        <v>11029</v>
      </c>
      <c r="K16">
        <v>542436</v>
      </c>
      <c r="L16" t="s">
        <v>11029</v>
      </c>
      <c r="M16">
        <v>1959299</v>
      </c>
      <c r="N16" t="s">
        <v>11029</v>
      </c>
      <c r="O16" t="s">
        <v>12493</v>
      </c>
      <c r="P16" t="s">
        <v>11028</v>
      </c>
      <c r="Q16">
        <v>9774</v>
      </c>
      <c r="R16" t="s">
        <v>11029</v>
      </c>
      <c r="S16">
        <v>31659</v>
      </c>
      <c r="T16" t="s">
        <v>11029</v>
      </c>
      <c r="V16" t="s">
        <v>12494</v>
      </c>
      <c r="W16">
        <v>59755</v>
      </c>
      <c r="X16">
        <v>9774</v>
      </c>
      <c r="Y16" t="s">
        <v>11029</v>
      </c>
      <c r="Z16" t="s">
        <v>11032</v>
      </c>
      <c r="AA16" t="s">
        <v>5068</v>
      </c>
      <c r="AB16" t="s">
        <v>658</v>
      </c>
      <c r="AC16" t="s">
        <v>11029</v>
      </c>
      <c r="AD16" t="s">
        <v>11032</v>
      </c>
      <c r="AE16">
        <v>11817</v>
      </c>
      <c r="AF16" t="s">
        <v>11029</v>
      </c>
      <c r="AG16">
        <v>21582</v>
      </c>
      <c r="AH16" t="s">
        <v>11029</v>
      </c>
      <c r="AI16">
        <v>10307</v>
      </c>
      <c r="AJ16">
        <v>4701</v>
      </c>
      <c r="AK16" t="s">
        <v>11029</v>
      </c>
      <c r="AL16" t="s">
        <v>17735</v>
      </c>
      <c r="AM16" t="s">
        <v>11029</v>
      </c>
      <c r="AN16" t="s">
        <v>11029</v>
      </c>
      <c r="AO16" t="s">
        <v>661</v>
      </c>
      <c r="AP16" t="s">
        <v>11032</v>
      </c>
      <c r="AQ16" t="s">
        <v>20403</v>
      </c>
    </row>
    <row r="17" spans="1:43" x14ac:dyDescent="0.3">
      <c r="A17" t="s">
        <v>12720</v>
      </c>
      <c r="B17" t="s">
        <v>11485</v>
      </c>
      <c r="C17" s="72">
        <v>34944</v>
      </c>
      <c r="D17" t="s">
        <v>12721</v>
      </c>
      <c r="E17" t="s">
        <v>11030</v>
      </c>
      <c r="F17" t="s">
        <v>1439</v>
      </c>
      <c r="G17" t="s">
        <v>6120</v>
      </c>
      <c r="H17" t="s">
        <v>1431</v>
      </c>
      <c r="I17" t="s">
        <v>14905</v>
      </c>
      <c r="J17" t="s">
        <v>11485</v>
      </c>
      <c r="K17">
        <v>642715</v>
      </c>
      <c r="L17" t="s">
        <v>11485</v>
      </c>
      <c r="M17">
        <v>2165933</v>
      </c>
      <c r="N17" t="s">
        <v>11485</v>
      </c>
      <c r="O17" t="s">
        <v>17385</v>
      </c>
      <c r="P17" t="s">
        <v>12720</v>
      </c>
      <c r="Q17">
        <v>9893</v>
      </c>
      <c r="R17" t="s">
        <v>11485</v>
      </c>
      <c r="S17">
        <v>33675</v>
      </c>
      <c r="T17" t="s">
        <v>11485</v>
      </c>
      <c r="V17" t="s">
        <v>15483</v>
      </c>
      <c r="W17">
        <v>103209</v>
      </c>
      <c r="X17">
        <v>9893</v>
      </c>
      <c r="Y17" t="s">
        <v>11485</v>
      </c>
      <c r="Z17" t="s">
        <v>12722</v>
      </c>
      <c r="AA17" t="s">
        <v>658</v>
      </c>
      <c r="AB17" t="s">
        <v>658</v>
      </c>
      <c r="AC17" t="s">
        <v>11485</v>
      </c>
      <c r="AD17" t="s">
        <v>12722</v>
      </c>
      <c r="AE17">
        <v>13593</v>
      </c>
      <c r="AH17" t="s">
        <v>11485</v>
      </c>
      <c r="AI17">
        <v>18407</v>
      </c>
      <c r="AJ17">
        <v>5053</v>
      </c>
      <c r="AK17" t="s">
        <v>11485</v>
      </c>
      <c r="AL17" t="s">
        <v>17736</v>
      </c>
      <c r="AM17" t="s">
        <v>11485</v>
      </c>
      <c r="AN17" t="s">
        <v>11485</v>
      </c>
      <c r="AO17" t="s">
        <v>1431</v>
      </c>
      <c r="AP17" t="s">
        <v>12722</v>
      </c>
      <c r="AQ17" t="s">
        <v>20403</v>
      </c>
    </row>
    <row r="18" spans="1:43" x14ac:dyDescent="0.3">
      <c r="A18" t="s">
        <v>15484</v>
      </c>
      <c r="B18" t="s">
        <v>14257</v>
      </c>
      <c r="C18" s="72">
        <v>33363</v>
      </c>
      <c r="D18" t="s">
        <v>6575</v>
      </c>
      <c r="E18" t="s">
        <v>6826</v>
      </c>
      <c r="F18" t="s">
        <v>1409</v>
      </c>
      <c r="G18" t="s">
        <v>9094</v>
      </c>
      <c r="H18" t="s">
        <v>1373</v>
      </c>
      <c r="I18" t="s">
        <v>15485</v>
      </c>
      <c r="J18" t="s">
        <v>14257</v>
      </c>
      <c r="K18">
        <v>613534</v>
      </c>
      <c r="L18" t="s">
        <v>14257</v>
      </c>
      <c r="M18">
        <v>2444539</v>
      </c>
      <c r="N18" t="s">
        <v>14257</v>
      </c>
      <c r="O18" t="s">
        <v>17386</v>
      </c>
      <c r="P18" t="s">
        <v>15484</v>
      </c>
      <c r="Q18">
        <v>9531</v>
      </c>
      <c r="R18" t="s">
        <v>14257</v>
      </c>
      <c r="S18">
        <v>31660</v>
      </c>
      <c r="T18" t="s">
        <v>14257</v>
      </c>
      <c r="V18" t="s">
        <v>20405</v>
      </c>
      <c r="W18">
        <v>59978</v>
      </c>
      <c r="X18">
        <v>10760</v>
      </c>
      <c r="Y18" t="s">
        <v>17387</v>
      </c>
      <c r="Z18" t="s">
        <v>15486</v>
      </c>
      <c r="AA18" t="s">
        <v>658</v>
      </c>
      <c r="AB18" t="s">
        <v>658</v>
      </c>
      <c r="AC18" t="s">
        <v>14257</v>
      </c>
      <c r="AD18" t="s">
        <v>15486</v>
      </c>
      <c r="AE18">
        <v>14614</v>
      </c>
      <c r="AF18" t="s">
        <v>14257</v>
      </c>
      <c r="AH18" t="s">
        <v>14257</v>
      </c>
      <c r="AJ18">
        <v>5652</v>
      </c>
      <c r="AK18" t="s">
        <v>14257</v>
      </c>
      <c r="AL18" t="s">
        <v>17737</v>
      </c>
      <c r="AM18" t="s">
        <v>14257</v>
      </c>
      <c r="AN18" t="s">
        <v>14257</v>
      </c>
      <c r="AO18" t="s">
        <v>1373</v>
      </c>
      <c r="AP18" t="s">
        <v>15486</v>
      </c>
      <c r="AQ18" t="s">
        <v>20403</v>
      </c>
    </row>
    <row r="19" spans="1:43" x14ac:dyDescent="0.3">
      <c r="A19" t="s">
        <v>14181</v>
      </c>
      <c r="B19" t="s">
        <v>14182</v>
      </c>
      <c r="C19" s="72">
        <v>34556</v>
      </c>
      <c r="D19" t="s">
        <v>12881</v>
      </c>
      <c r="E19" t="s">
        <v>6826</v>
      </c>
      <c r="F19" t="s">
        <v>1553</v>
      </c>
      <c r="G19" t="s">
        <v>6120</v>
      </c>
      <c r="H19" t="s">
        <v>1373</v>
      </c>
      <c r="I19" t="s">
        <v>15487</v>
      </c>
      <c r="J19" t="s">
        <v>14182</v>
      </c>
      <c r="K19">
        <v>664856</v>
      </c>
      <c r="L19" t="s">
        <v>14182</v>
      </c>
      <c r="M19">
        <v>2449975</v>
      </c>
      <c r="N19" t="s">
        <v>14182</v>
      </c>
      <c r="O19" t="s">
        <v>17388</v>
      </c>
      <c r="P19" t="s">
        <v>14181</v>
      </c>
      <c r="Q19">
        <v>10541</v>
      </c>
      <c r="R19" t="s">
        <v>14182</v>
      </c>
      <c r="S19">
        <v>36160</v>
      </c>
      <c r="T19" t="s">
        <v>14182</v>
      </c>
      <c r="V19" t="s">
        <v>15488</v>
      </c>
      <c r="W19">
        <v>105455</v>
      </c>
      <c r="X19">
        <v>10541</v>
      </c>
      <c r="Y19" t="s">
        <v>14182</v>
      </c>
      <c r="Z19" t="s">
        <v>14183</v>
      </c>
      <c r="AA19" t="s">
        <v>658</v>
      </c>
      <c r="AB19" t="s">
        <v>658</v>
      </c>
      <c r="AC19" t="s">
        <v>14182</v>
      </c>
      <c r="AD19" t="s">
        <v>14183</v>
      </c>
      <c r="AE19">
        <v>14548</v>
      </c>
      <c r="AI19">
        <v>22738</v>
      </c>
      <c r="AJ19">
        <v>5647</v>
      </c>
      <c r="AK19" t="s">
        <v>14182</v>
      </c>
      <c r="AL19" t="s">
        <v>17738</v>
      </c>
      <c r="AM19" t="s">
        <v>14182</v>
      </c>
      <c r="AN19" t="s">
        <v>14182</v>
      </c>
      <c r="AO19" t="s">
        <v>14933</v>
      </c>
      <c r="AP19" t="s">
        <v>14183</v>
      </c>
      <c r="AQ19" t="s">
        <v>20403</v>
      </c>
    </row>
    <row r="20" spans="1:43" x14ac:dyDescent="0.3">
      <c r="A20" t="s">
        <v>3546</v>
      </c>
      <c r="B20" t="s">
        <v>322</v>
      </c>
      <c r="C20" s="72">
        <v>31912</v>
      </c>
      <c r="D20" t="s">
        <v>6683</v>
      </c>
      <c r="E20" t="s">
        <v>6826</v>
      </c>
      <c r="F20" t="s">
        <v>3591</v>
      </c>
      <c r="G20" t="s">
        <v>3591</v>
      </c>
      <c r="H20" t="s">
        <v>661</v>
      </c>
      <c r="I20" t="s">
        <v>9512</v>
      </c>
      <c r="J20" t="s">
        <v>322</v>
      </c>
      <c r="K20">
        <v>458691</v>
      </c>
      <c r="L20" t="s">
        <v>322</v>
      </c>
      <c r="M20">
        <v>1740903</v>
      </c>
      <c r="N20" t="s">
        <v>322</v>
      </c>
      <c r="O20" t="s">
        <v>5072</v>
      </c>
      <c r="P20" t="s">
        <v>3546</v>
      </c>
      <c r="Q20">
        <v>9395</v>
      </c>
      <c r="R20" t="s">
        <v>322</v>
      </c>
      <c r="S20">
        <v>30679</v>
      </c>
      <c r="T20" t="s">
        <v>322</v>
      </c>
      <c r="U20" t="s">
        <v>322</v>
      </c>
      <c r="V20" t="s">
        <v>5073</v>
      </c>
      <c r="W20">
        <v>58003</v>
      </c>
      <c r="X20">
        <v>9395</v>
      </c>
      <c r="Y20" t="s">
        <v>322</v>
      </c>
      <c r="Z20" t="s">
        <v>8333</v>
      </c>
      <c r="AA20" t="s">
        <v>658</v>
      </c>
      <c r="AB20" t="s">
        <v>658</v>
      </c>
      <c r="AC20" t="s">
        <v>322</v>
      </c>
      <c r="AD20" t="s">
        <v>8333</v>
      </c>
      <c r="AE20">
        <v>10562</v>
      </c>
      <c r="AI20">
        <v>5335</v>
      </c>
      <c r="AK20" t="s">
        <v>322</v>
      </c>
      <c r="AL20" t="s">
        <v>17739</v>
      </c>
      <c r="AM20" t="s">
        <v>322</v>
      </c>
      <c r="AN20" t="s">
        <v>322</v>
      </c>
      <c r="AO20" t="s">
        <v>661</v>
      </c>
      <c r="AP20" t="s">
        <v>8333</v>
      </c>
      <c r="AQ20" t="s">
        <v>20403</v>
      </c>
    </row>
    <row r="21" spans="1:43" x14ac:dyDescent="0.3">
      <c r="A21" t="s">
        <v>13639</v>
      </c>
      <c r="B21" t="s">
        <v>13005</v>
      </c>
      <c r="C21" s="72">
        <v>32825</v>
      </c>
      <c r="D21" t="s">
        <v>13640</v>
      </c>
      <c r="E21" t="s">
        <v>6826</v>
      </c>
      <c r="F21" t="s">
        <v>1460</v>
      </c>
      <c r="G21" t="s">
        <v>9094</v>
      </c>
      <c r="H21" t="s">
        <v>1380</v>
      </c>
      <c r="I21" t="s">
        <v>13006</v>
      </c>
      <c r="J21" t="s">
        <v>13005</v>
      </c>
      <c r="K21">
        <v>572669</v>
      </c>
      <c r="L21" t="s">
        <v>13005</v>
      </c>
      <c r="M21">
        <v>2048786</v>
      </c>
      <c r="N21" t="s">
        <v>13005</v>
      </c>
      <c r="O21" t="s">
        <v>13641</v>
      </c>
      <c r="P21" t="s">
        <v>13639</v>
      </c>
      <c r="Q21">
        <v>9806</v>
      </c>
      <c r="R21" t="s">
        <v>13005</v>
      </c>
      <c r="S21">
        <v>32911</v>
      </c>
      <c r="T21" t="s">
        <v>13005</v>
      </c>
      <c r="V21" t="s">
        <v>15489</v>
      </c>
      <c r="W21">
        <v>60150</v>
      </c>
      <c r="X21">
        <v>9806</v>
      </c>
      <c r="Y21" t="s">
        <v>13005</v>
      </c>
      <c r="Z21" t="s">
        <v>13642</v>
      </c>
      <c r="AA21" t="s">
        <v>658</v>
      </c>
      <c r="AB21" t="s">
        <v>658</v>
      </c>
      <c r="AC21" t="s">
        <v>13005</v>
      </c>
      <c r="AD21" t="s">
        <v>13642</v>
      </c>
      <c r="AE21">
        <v>13223</v>
      </c>
      <c r="AH21" t="s">
        <v>13005</v>
      </c>
      <c r="AI21">
        <v>12380</v>
      </c>
      <c r="AJ21">
        <v>4741</v>
      </c>
      <c r="AK21" t="s">
        <v>13005</v>
      </c>
      <c r="AL21" t="s">
        <v>17740</v>
      </c>
      <c r="AM21" t="s">
        <v>13005</v>
      </c>
      <c r="AN21" t="s">
        <v>13005</v>
      </c>
      <c r="AO21" t="s">
        <v>1380</v>
      </c>
      <c r="AP21" t="s">
        <v>13642</v>
      </c>
      <c r="AQ21" t="s">
        <v>20403</v>
      </c>
    </row>
    <row r="22" spans="1:43" x14ac:dyDescent="0.3">
      <c r="A22" t="s">
        <v>1394</v>
      </c>
      <c r="B22" t="s">
        <v>467</v>
      </c>
      <c r="C22" s="72">
        <v>32386</v>
      </c>
      <c r="D22" t="s">
        <v>6623</v>
      </c>
      <c r="E22" t="s">
        <v>6826</v>
      </c>
      <c r="F22" t="s">
        <v>1509</v>
      </c>
      <c r="G22" t="s">
        <v>9094</v>
      </c>
      <c r="H22" t="s">
        <v>2147</v>
      </c>
      <c r="I22" t="s">
        <v>9853</v>
      </c>
      <c r="J22" t="s">
        <v>467</v>
      </c>
      <c r="K22">
        <v>571431</v>
      </c>
      <c r="L22" t="s">
        <v>467</v>
      </c>
      <c r="M22">
        <v>1810388</v>
      </c>
      <c r="N22" t="s">
        <v>467</v>
      </c>
      <c r="O22" t="s">
        <v>3547</v>
      </c>
      <c r="P22" t="s">
        <v>1394</v>
      </c>
      <c r="Q22">
        <v>9100</v>
      </c>
      <c r="R22" t="s">
        <v>467</v>
      </c>
      <c r="S22">
        <v>31359</v>
      </c>
      <c r="T22" t="s">
        <v>467</v>
      </c>
      <c r="U22" t="s">
        <v>467</v>
      </c>
      <c r="V22" t="s">
        <v>3548</v>
      </c>
      <c r="W22">
        <v>59582</v>
      </c>
      <c r="X22">
        <v>9100</v>
      </c>
      <c r="Y22" t="s">
        <v>467</v>
      </c>
      <c r="Z22" t="s">
        <v>5074</v>
      </c>
      <c r="AA22" t="s">
        <v>666</v>
      </c>
      <c r="AB22" t="s">
        <v>658</v>
      </c>
      <c r="AC22" t="s">
        <v>467</v>
      </c>
      <c r="AD22" t="s">
        <v>5074</v>
      </c>
      <c r="AE22">
        <v>11977</v>
      </c>
      <c r="AF22" t="s">
        <v>467</v>
      </c>
      <c r="AG22">
        <v>13799</v>
      </c>
      <c r="AH22" t="s">
        <v>467</v>
      </c>
      <c r="AI22">
        <v>6302</v>
      </c>
      <c r="AJ22">
        <v>4003</v>
      </c>
      <c r="AK22" t="s">
        <v>467</v>
      </c>
      <c r="AL22" t="s">
        <v>17741</v>
      </c>
      <c r="AM22" t="s">
        <v>467</v>
      </c>
      <c r="AN22" t="s">
        <v>467</v>
      </c>
      <c r="AO22" t="s">
        <v>2147</v>
      </c>
      <c r="AP22" t="s">
        <v>5074</v>
      </c>
      <c r="AQ22" t="s">
        <v>20403</v>
      </c>
    </row>
    <row r="23" spans="1:43" hidden="1" x14ac:dyDescent="0.3">
      <c r="A23" t="s">
        <v>1397</v>
      </c>
      <c r="B23" t="s">
        <v>686</v>
      </c>
      <c r="C23" s="72">
        <v>28700</v>
      </c>
      <c r="D23" t="s">
        <v>6539</v>
      </c>
      <c r="E23" t="s">
        <v>6826</v>
      </c>
      <c r="F23" t="s">
        <v>3591</v>
      </c>
      <c r="G23" t="s">
        <v>3591</v>
      </c>
      <c r="H23" t="s">
        <v>1373</v>
      </c>
      <c r="I23" t="s">
        <v>9411</v>
      </c>
      <c r="J23" t="s">
        <v>686</v>
      </c>
      <c r="K23">
        <v>430606</v>
      </c>
      <c r="L23" t="s">
        <v>686</v>
      </c>
      <c r="M23">
        <v>392251</v>
      </c>
      <c r="N23" t="s">
        <v>686</v>
      </c>
      <c r="O23" t="s">
        <v>11907</v>
      </c>
      <c r="P23" t="s">
        <v>1397</v>
      </c>
      <c r="Q23">
        <v>7332</v>
      </c>
      <c r="R23" t="s">
        <v>686</v>
      </c>
      <c r="S23">
        <v>5969</v>
      </c>
      <c r="T23" t="s">
        <v>686</v>
      </c>
      <c r="V23" t="s">
        <v>11908</v>
      </c>
      <c r="W23">
        <v>18328</v>
      </c>
      <c r="X23">
        <v>7332</v>
      </c>
      <c r="Y23" t="s">
        <v>686</v>
      </c>
      <c r="Z23" t="s">
        <v>5075</v>
      </c>
      <c r="AA23" t="s">
        <v>658</v>
      </c>
      <c r="AB23" t="s">
        <v>658</v>
      </c>
      <c r="AC23" t="s">
        <v>686</v>
      </c>
      <c r="AD23" t="s">
        <v>5075</v>
      </c>
      <c r="AI23">
        <v>3799</v>
      </c>
      <c r="AK23" t="s">
        <v>686</v>
      </c>
      <c r="AL23" t="s">
        <v>17742</v>
      </c>
      <c r="AM23" t="s">
        <v>686</v>
      </c>
      <c r="AN23" t="s">
        <v>686</v>
      </c>
      <c r="AO23" t="s">
        <v>1373</v>
      </c>
      <c r="AP23" t="s">
        <v>5075</v>
      </c>
      <c r="AQ23" t="s">
        <v>20402</v>
      </c>
    </row>
    <row r="24" spans="1:43" x14ac:dyDescent="0.3">
      <c r="A24" t="s">
        <v>15490</v>
      </c>
      <c r="B24" t="s">
        <v>15491</v>
      </c>
      <c r="C24" s="72">
        <v>35168</v>
      </c>
      <c r="D24" t="s">
        <v>14159</v>
      </c>
      <c r="E24" t="s">
        <v>6826</v>
      </c>
      <c r="F24" t="s">
        <v>1464</v>
      </c>
      <c r="G24" t="s">
        <v>6120</v>
      </c>
      <c r="H24" t="s">
        <v>1373</v>
      </c>
      <c r="I24" t="s">
        <v>15492</v>
      </c>
      <c r="J24" t="s">
        <v>15491</v>
      </c>
      <c r="K24">
        <v>656181</v>
      </c>
      <c r="L24" t="s">
        <v>15491</v>
      </c>
      <c r="M24">
        <v>2167472</v>
      </c>
      <c r="N24" t="s">
        <v>15491</v>
      </c>
      <c r="P24" t="s">
        <v>15490</v>
      </c>
      <c r="S24">
        <v>33779</v>
      </c>
      <c r="T24" t="s">
        <v>15491</v>
      </c>
      <c r="V24" t="s">
        <v>15493</v>
      </c>
      <c r="W24">
        <v>104717</v>
      </c>
      <c r="X24">
        <v>10449</v>
      </c>
      <c r="Y24" t="s">
        <v>15491</v>
      </c>
      <c r="Z24" t="s">
        <v>15494</v>
      </c>
      <c r="AA24" t="s">
        <v>658</v>
      </c>
      <c r="AB24" t="s">
        <v>658</v>
      </c>
      <c r="AC24" t="s">
        <v>15491</v>
      </c>
      <c r="AD24" t="s">
        <v>15494</v>
      </c>
      <c r="AJ24">
        <v>6027</v>
      </c>
      <c r="AK24" t="s">
        <v>15491</v>
      </c>
      <c r="AL24" t="s">
        <v>17743</v>
      </c>
      <c r="AM24" t="s">
        <v>15491</v>
      </c>
      <c r="AN24" t="s">
        <v>15491</v>
      </c>
      <c r="AO24" t="s">
        <v>1373</v>
      </c>
      <c r="AQ24" t="s">
        <v>20403</v>
      </c>
    </row>
    <row r="25" spans="1:43" x14ac:dyDescent="0.3">
      <c r="A25" t="s">
        <v>14543</v>
      </c>
      <c r="B25" t="s">
        <v>14544</v>
      </c>
      <c r="C25" s="72">
        <v>31182</v>
      </c>
      <c r="D25" t="s">
        <v>7413</v>
      </c>
      <c r="E25" t="s">
        <v>14545</v>
      </c>
      <c r="F25" t="s">
        <v>1481</v>
      </c>
      <c r="G25" t="s">
        <v>9094</v>
      </c>
      <c r="H25" t="s">
        <v>1380</v>
      </c>
      <c r="I25" t="s">
        <v>14546</v>
      </c>
      <c r="J25" t="s">
        <v>14544</v>
      </c>
      <c r="K25">
        <v>451192</v>
      </c>
      <c r="L25" t="s">
        <v>14544</v>
      </c>
      <c r="M25">
        <v>549732</v>
      </c>
      <c r="N25" t="s">
        <v>14544</v>
      </c>
      <c r="O25" t="s">
        <v>17389</v>
      </c>
      <c r="P25" t="s">
        <v>14543</v>
      </c>
      <c r="Q25">
        <v>9512</v>
      </c>
      <c r="R25" t="s">
        <v>14544</v>
      </c>
      <c r="S25">
        <v>30019</v>
      </c>
      <c r="T25" t="s">
        <v>14544</v>
      </c>
      <c r="V25" t="s">
        <v>15495</v>
      </c>
      <c r="W25">
        <v>46943</v>
      </c>
      <c r="X25">
        <v>9512</v>
      </c>
      <c r="Y25" t="s">
        <v>14544</v>
      </c>
      <c r="Z25" t="s">
        <v>15073</v>
      </c>
      <c r="AA25" t="s">
        <v>666</v>
      </c>
      <c r="AB25" t="s">
        <v>666</v>
      </c>
      <c r="AC25" t="s">
        <v>14544</v>
      </c>
      <c r="AD25" t="s">
        <v>15073</v>
      </c>
      <c r="AE25">
        <v>11299</v>
      </c>
      <c r="AH25" t="s">
        <v>14544</v>
      </c>
      <c r="AI25">
        <v>1672</v>
      </c>
      <c r="AJ25">
        <v>4456</v>
      </c>
      <c r="AK25" t="s">
        <v>14544</v>
      </c>
      <c r="AL25" t="s">
        <v>17744</v>
      </c>
      <c r="AM25" t="s">
        <v>14544</v>
      </c>
      <c r="AN25" t="s">
        <v>14544</v>
      </c>
      <c r="AO25" t="s">
        <v>1380</v>
      </c>
      <c r="AP25" t="s">
        <v>15073</v>
      </c>
      <c r="AQ25" t="s">
        <v>20403</v>
      </c>
    </row>
    <row r="26" spans="1:43" x14ac:dyDescent="0.3">
      <c r="A26" t="s">
        <v>15496</v>
      </c>
      <c r="B26" t="s">
        <v>15497</v>
      </c>
      <c r="C26" s="72">
        <v>36258</v>
      </c>
      <c r="D26" t="s">
        <v>15498</v>
      </c>
      <c r="E26" t="s">
        <v>15499</v>
      </c>
      <c r="F26" t="s">
        <v>1470</v>
      </c>
      <c r="G26" t="s">
        <v>6120</v>
      </c>
      <c r="H26" t="s">
        <v>1380</v>
      </c>
      <c r="I26" t="s">
        <v>19819</v>
      </c>
      <c r="J26" t="s">
        <v>15497</v>
      </c>
      <c r="K26">
        <v>666176</v>
      </c>
      <c r="L26" t="s">
        <v>15497</v>
      </c>
      <c r="M26">
        <v>2835062</v>
      </c>
      <c r="N26" t="s">
        <v>15497</v>
      </c>
      <c r="P26" t="s">
        <v>15496</v>
      </c>
      <c r="Q26">
        <v>10241</v>
      </c>
      <c r="R26" t="s">
        <v>15497</v>
      </c>
      <c r="S26">
        <v>40854</v>
      </c>
      <c r="T26" t="s">
        <v>15497</v>
      </c>
      <c r="V26" t="s">
        <v>15500</v>
      </c>
      <c r="W26">
        <v>109295</v>
      </c>
      <c r="X26">
        <v>10893</v>
      </c>
      <c r="Y26" t="s">
        <v>15497</v>
      </c>
      <c r="Z26" t="s">
        <v>15377</v>
      </c>
      <c r="AA26" t="s">
        <v>658</v>
      </c>
      <c r="AB26" t="s">
        <v>658</v>
      </c>
      <c r="AC26" t="s">
        <v>15497</v>
      </c>
      <c r="AD26" t="s">
        <v>15377</v>
      </c>
      <c r="AH26" t="s">
        <v>15497</v>
      </c>
      <c r="AJ26">
        <v>6082</v>
      </c>
      <c r="AK26" t="s">
        <v>15497</v>
      </c>
      <c r="AL26" t="s">
        <v>17745</v>
      </c>
      <c r="AM26" t="s">
        <v>15497</v>
      </c>
      <c r="AN26" t="s">
        <v>15497</v>
      </c>
      <c r="AO26" t="s">
        <v>1380</v>
      </c>
      <c r="AP26" t="s">
        <v>15377</v>
      </c>
      <c r="AQ26" t="s">
        <v>20403</v>
      </c>
    </row>
    <row r="27" spans="1:43" x14ac:dyDescent="0.3">
      <c r="A27" t="s">
        <v>12683</v>
      </c>
      <c r="B27" t="s">
        <v>11759</v>
      </c>
      <c r="C27" s="72">
        <v>32094</v>
      </c>
      <c r="D27" t="s">
        <v>7044</v>
      </c>
      <c r="E27" t="s">
        <v>12684</v>
      </c>
      <c r="F27" t="s">
        <v>3591</v>
      </c>
      <c r="G27" t="s">
        <v>3591</v>
      </c>
      <c r="H27" t="s">
        <v>1373</v>
      </c>
      <c r="I27" t="s">
        <v>11760</v>
      </c>
      <c r="J27" t="s">
        <v>11759</v>
      </c>
      <c r="K27">
        <v>534947</v>
      </c>
      <c r="L27" t="s">
        <v>11759</v>
      </c>
      <c r="M27">
        <v>2170252</v>
      </c>
      <c r="N27" t="s">
        <v>11759</v>
      </c>
      <c r="O27" t="s">
        <v>13133</v>
      </c>
      <c r="P27" t="s">
        <v>12683</v>
      </c>
      <c r="Q27">
        <v>10282</v>
      </c>
      <c r="R27" t="s">
        <v>11759</v>
      </c>
      <c r="S27">
        <v>33962</v>
      </c>
      <c r="T27" t="s">
        <v>11759</v>
      </c>
      <c r="V27" t="s">
        <v>12685</v>
      </c>
      <c r="W27">
        <v>65945</v>
      </c>
      <c r="X27">
        <v>10282</v>
      </c>
      <c r="Y27" t="s">
        <v>11759</v>
      </c>
      <c r="Z27" t="s">
        <v>12686</v>
      </c>
      <c r="AA27" t="s">
        <v>658</v>
      </c>
      <c r="AB27" t="s">
        <v>658</v>
      </c>
      <c r="AC27" t="s">
        <v>12782</v>
      </c>
      <c r="AD27" t="s">
        <v>12686</v>
      </c>
      <c r="AE27">
        <v>14208</v>
      </c>
      <c r="AF27" t="s">
        <v>11759</v>
      </c>
      <c r="AG27">
        <v>70351</v>
      </c>
      <c r="AH27" t="s">
        <v>11759</v>
      </c>
      <c r="AJ27">
        <v>5261</v>
      </c>
      <c r="AK27" t="s">
        <v>11759</v>
      </c>
      <c r="AL27" t="s">
        <v>17746</v>
      </c>
      <c r="AM27" t="s">
        <v>11759</v>
      </c>
      <c r="AN27" t="s">
        <v>11759</v>
      </c>
      <c r="AO27" t="s">
        <v>1373</v>
      </c>
      <c r="AP27" t="s">
        <v>12686</v>
      </c>
      <c r="AQ27" t="s">
        <v>20403</v>
      </c>
    </row>
    <row r="28" spans="1:43" x14ac:dyDescent="0.3">
      <c r="A28" t="s">
        <v>12322</v>
      </c>
      <c r="B28" t="s">
        <v>11531</v>
      </c>
      <c r="C28" s="72">
        <v>32741</v>
      </c>
      <c r="D28" t="s">
        <v>12323</v>
      </c>
      <c r="E28" t="s">
        <v>12324</v>
      </c>
      <c r="F28" t="s">
        <v>1460</v>
      </c>
      <c r="G28" t="s">
        <v>9094</v>
      </c>
      <c r="H28" t="s">
        <v>1431</v>
      </c>
      <c r="I28" t="s">
        <v>11532</v>
      </c>
      <c r="J28" t="s">
        <v>11531</v>
      </c>
      <c r="K28">
        <v>501303</v>
      </c>
      <c r="L28" t="s">
        <v>11531</v>
      </c>
      <c r="M28">
        <v>1666190</v>
      </c>
      <c r="N28" t="s">
        <v>11531</v>
      </c>
      <c r="O28" t="s">
        <v>12325</v>
      </c>
      <c r="P28" t="s">
        <v>12322</v>
      </c>
      <c r="Q28">
        <v>9521</v>
      </c>
      <c r="R28" t="s">
        <v>11531</v>
      </c>
      <c r="S28">
        <v>30471</v>
      </c>
      <c r="T28" t="s">
        <v>11531</v>
      </c>
      <c r="V28" t="s">
        <v>12326</v>
      </c>
      <c r="W28">
        <v>50677</v>
      </c>
      <c r="X28">
        <v>9521</v>
      </c>
      <c r="Y28" t="s">
        <v>11531</v>
      </c>
      <c r="Z28" t="s">
        <v>12327</v>
      </c>
      <c r="AA28" t="s">
        <v>5068</v>
      </c>
      <c r="AB28" t="s">
        <v>658</v>
      </c>
      <c r="AC28" t="s">
        <v>11531</v>
      </c>
      <c r="AD28" t="s">
        <v>12327</v>
      </c>
      <c r="AE28">
        <v>10790</v>
      </c>
      <c r="AH28" t="s">
        <v>11531</v>
      </c>
      <c r="AI28">
        <v>8445</v>
      </c>
      <c r="AJ28">
        <v>4466</v>
      </c>
      <c r="AK28" t="s">
        <v>11531</v>
      </c>
      <c r="AL28" t="s">
        <v>17747</v>
      </c>
      <c r="AM28" t="s">
        <v>11531</v>
      </c>
      <c r="AN28" t="s">
        <v>11531</v>
      </c>
      <c r="AO28" t="s">
        <v>14932</v>
      </c>
      <c r="AP28" t="s">
        <v>12327</v>
      </c>
      <c r="AQ28" t="s">
        <v>20403</v>
      </c>
    </row>
    <row r="29" spans="1:43" hidden="1" x14ac:dyDescent="0.3">
      <c r="A29" t="s">
        <v>1399</v>
      </c>
      <c r="B29" t="s">
        <v>1241</v>
      </c>
      <c r="C29" s="72">
        <v>29012</v>
      </c>
      <c r="D29" t="s">
        <v>7552</v>
      </c>
      <c r="E29" t="s">
        <v>7731</v>
      </c>
      <c r="F29" t="s">
        <v>3591</v>
      </c>
      <c r="G29" t="s">
        <v>3591</v>
      </c>
      <c r="H29" t="s">
        <v>1373</v>
      </c>
      <c r="I29" t="s">
        <v>10517</v>
      </c>
      <c r="J29" t="s">
        <v>1241</v>
      </c>
      <c r="K29">
        <v>346793</v>
      </c>
      <c r="L29" t="s">
        <v>1241</v>
      </c>
      <c r="M29">
        <v>223741</v>
      </c>
      <c r="N29" t="s">
        <v>1241</v>
      </c>
      <c r="O29" t="s">
        <v>1400</v>
      </c>
      <c r="P29" t="s">
        <v>1399</v>
      </c>
      <c r="Q29">
        <v>6883</v>
      </c>
      <c r="R29" t="s">
        <v>1241</v>
      </c>
      <c r="S29">
        <v>5061</v>
      </c>
      <c r="T29" t="s">
        <v>1241</v>
      </c>
      <c r="V29" t="s">
        <v>3549</v>
      </c>
      <c r="W29">
        <v>1354</v>
      </c>
      <c r="X29">
        <v>6883</v>
      </c>
      <c r="Y29" t="s">
        <v>1241</v>
      </c>
      <c r="Z29" t="s">
        <v>5076</v>
      </c>
      <c r="AA29" t="s">
        <v>666</v>
      </c>
      <c r="AB29" t="s">
        <v>666</v>
      </c>
      <c r="AC29" t="s">
        <v>1241</v>
      </c>
      <c r="AD29" t="s">
        <v>5076</v>
      </c>
      <c r="AE29">
        <v>6588</v>
      </c>
      <c r="AF29" t="s">
        <v>1241</v>
      </c>
      <c r="AG29">
        <v>5108</v>
      </c>
      <c r="AI29">
        <v>14848</v>
      </c>
      <c r="AK29" t="s">
        <v>1241</v>
      </c>
      <c r="AN29" t="s">
        <v>1241</v>
      </c>
      <c r="AO29" t="s">
        <v>1373</v>
      </c>
      <c r="AP29" t="s">
        <v>5076</v>
      </c>
      <c r="AQ29" t="s">
        <v>20402</v>
      </c>
    </row>
    <row r="30" spans="1:43" x14ac:dyDescent="0.3">
      <c r="A30" t="s">
        <v>15501</v>
      </c>
      <c r="B30" t="s">
        <v>15450</v>
      </c>
      <c r="C30" s="72">
        <v>34696</v>
      </c>
      <c r="D30" t="s">
        <v>15502</v>
      </c>
      <c r="E30" t="s">
        <v>15503</v>
      </c>
      <c r="F30" t="s">
        <v>1405</v>
      </c>
      <c r="G30" t="s">
        <v>6120</v>
      </c>
      <c r="H30" t="s">
        <v>1373</v>
      </c>
      <c r="I30" t="s">
        <v>15504</v>
      </c>
      <c r="J30" t="s">
        <v>15450</v>
      </c>
      <c r="K30">
        <v>642607</v>
      </c>
      <c r="L30" t="s">
        <v>15450</v>
      </c>
      <c r="M30">
        <v>2898220</v>
      </c>
      <c r="N30" t="s">
        <v>15450</v>
      </c>
      <c r="P30" t="s">
        <v>15501</v>
      </c>
      <c r="Q30">
        <v>11185</v>
      </c>
      <c r="R30" t="s">
        <v>15450</v>
      </c>
      <c r="S30">
        <v>39813</v>
      </c>
      <c r="T30" t="s">
        <v>15450</v>
      </c>
      <c r="V30" t="s">
        <v>20406</v>
      </c>
      <c r="W30">
        <v>103111</v>
      </c>
      <c r="X30">
        <v>11185</v>
      </c>
      <c r="Y30" t="s">
        <v>15450</v>
      </c>
      <c r="Z30" t="s">
        <v>15505</v>
      </c>
      <c r="AA30" t="s">
        <v>658</v>
      </c>
      <c r="AB30" t="s">
        <v>658</v>
      </c>
      <c r="AC30" t="s">
        <v>15450</v>
      </c>
      <c r="AD30" t="s">
        <v>15505</v>
      </c>
      <c r="AE30">
        <v>15247</v>
      </c>
      <c r="AJ30">
        <v>6169</v>
      </c>
      <c r="AK30" t="s">
        <v>15450</v>
      </c>
      <c r="AL30" t="s">
        <v>17748</v>
      </c>
      <c r="AM30" t="s">
        <v>15450</v>
      </c>
      <c r="AN30" t="s">
        <v>15450</v>
      </c>
      <c r="AO30" t="s">
        <v>1373</v>
      </c>
      <c r="AP30" t="s">
        <v>15505</v>
      </c>
      <c r="AQ30" t="s">
        <v>20403</v>
      </c>
    </row>
    <row r="31" spans="1:43" x14ac:dyDescent="0.3">
      <c r="A31" t="s">
        <v>11166</v>
      </c>
      <c r="B31" t="s">
        <v>11167</v>
      </c>
      <c r="C31" s="72">
        <v>33054</v>
      </c>
      <c r="D31" t="s">
        <v>7155</v>
      </c>
      <c r="E31" t="s">
        <v>11168</v>
      </c>
      <c r="F31" t="s">
        <v>1413</v>
      </c>
      <c r="G31" t="s">
        <v>9094</v>
      </c>
      <c r="H31" t="s">
        <v>1396</v>
      </c>
      <c r="I31" t="s">
        <v>11169</v>
      </c>
      <c r="J31" t="s">
        <v>11167</v>
      </c>
      <c r="K31">
        <v>542583</v>
      </c>
      <c r="L31" t="s">
        <v>11167</v>
      </c>
      <c r="M31">
        <v>1947830</v>
      </c>
      <c r="N31" t="s">
        <v>11167</v>
      </c>
      <c r="O31" t="s">
        <v>12229</v>
      </c>
      <c r="P31" t="s">
        <v>11166</v>
      </c>
      <c r="Q31">
        <v>9704</v>
      </c>
      <c r="R31" t="s">
        <v>11167</v>
      </c>
      <c r="S31">
        <v>32132</v>
      </c>
      <c r="T31" t="s">
        <v>11167</v>
      </c>
      <c r="V31" t="s">
        <v>12230</v>
      </c>
      <c r="W31">
        <v>59871</v>
      </c>
      <c r="X31">
        <v>9704</v>
      </c>
      <c r="Y31" t="s">
        <v>14347</v>
      </c>
      <c r="Z31" t="s">
        <v>11170</v>
      </c>
      <c r="AA31" t="s">
        <v>658</v>
      </c>
      <c r="AB31" t="s">
        <v>658</v>
      </c>
      <c r="AC31" t="s">
        <v>11167</v>
      </c>
      <c r="AD31" t="s">
        <v>11170</v>
      </c>
      <c r="AE31">
        <v>12327</v>
      </c>
      <c r="AF31" t="s">
        <v>11167</v>
      </c>
      <c r="AG31">
        <v>38016</v>
      </c>
      <c r="AH31" t="s">
        <v>11167</v>
      </c>
      <c r="AI31">
        <v>9974</v>
      </c>
      <c r="AJ31">
        <v>4631</v>
      </c>
      <c r="AK31" t="s">
        <v>11167</v>
      </c>
      <c r="AL31" t="s">
        <v>17749</v>
      </c>
      <c r="AM31" t="s">
        <v>11167</v>
      </c>
      <c r="AN31" t="s">
        <v>11167</v>
      </c>
      <c r="AO31" t="s">
        <v>14937</v>
      </c>
      <c r="AP31" t="s">
        <v>11170</v>
      </c>
      <c r="AQ31" t="s">
        <v>20403</v>
      </c>
    </row>
    <row r="32" spans="1:43" x14ac:dyDescent="0.3">
      <c r="A32" t="s">
        <v>8153</v>
      </c>
      <c r="B32" t="s">
        <v>8334</v>
      </c>
      <c r="C32" s="72">
        <v>32947</v>
      </c>
      <c r="D32" t="s">
        <v>6581</v>
      </c>
      <c r="E32" t="s">
        <v>8154</v>
      </c>
      <c r="F32" t="s">
        <v>1531</v>
      </c>
      <c r="G32" t="s">
        <v>9094</v>
      </c>
      <c r="H32" t="s">
        <v>1431</v>
      </c>
      <c r="I32" t="s">
        <v>10584</v>
      </c>
      <c r="J32" t="s">
        <v>8334</v>
      </c>
      <c r="K32">
        <v>605113</v>
      </c>
      <c r="L32" t="s">
        <v>8334</v>
      </c>
      <c r="M32">
        <v>1959715</v>
      </c>
      <c r="N32" t="s">
        <v>8334</v>
      </c>
      <c r="O32" t="s">
        <v>8335</v>
      </c>
      <c r="P32" t="s">
        <v>8153</v>
      </c>
      <c r="Q32">
        <v>8833</v>
      </c>
      <c r="R32" t="s">
        <v>8334</v>
      </c>
      <c r="S32">
        <v>32355</v>
      </c>
      <c r="T32" t="s">
        <v>8334</v>
      </c>
      <c r="V32" t="s">
        <v>8336</v>
      </c>
      <c r="W32">
        <v>69508</v>
      </c>
      <c r="X32">
        <v>9751</v>
      </c>
      <c r="Y32" t="s">
        <v>8334</v>
      </c>
      <c r="Z32" t="s">
        <v>8337</v>
      </c>
      <c r="AA32" t="s">
        <v>658</v>
      </c>
      <c r="AB32" t="s">
        <v>658</v>
      </c>
      <c r="AC32" t="s">
        <v>8334</v>
      </c>
      <c r="AD32" t="s">
        <v>8337</v>
      </c>
      <c r="AE32">
        <v>12216</v>
      </c>
      <c r="AF32" t="s">
        <v>8334</v>
      </c>
      <c r="AG32">
        <v>21612</v>
      </c>
      <c r="AH32" t="s">
        <v>8334</v>
      </c>
      <c r="AI32">
        <v>18352</v>
      </c>
      <c r="AJ32">
        <v>4674</v>
      </c>
      <c r="AK32" t="s">
        <v>8334</v>
      </c>
      <c r="AL32" t="s">
        <v>17750</v>
      </c>
      <c r="AM32" t="s">
        <v>8334</v>
      </c>
      <c r="AN32" t="s">
        <v>8334</v>
      </c>
      <c r="AO32" t="s">
        <v>1431</v>
      </c>
      <c r="AP32" t="s">
        <v>8337</v>
      </c>
      <c r="AQ32" t="s">
        <v>20403</v>
      </c>
    </row>
    <row r="33" spans="1:43" x14ac:dyDescent="0.3">
      <c r="A33" t="s">
        <v>13257</v>
      </c>
      <c r="B33" t="s">
        <v>11739</v>
      </c>
      <c r="C33" s="72">
        <v>35293</v>
      </c>
      <c r="D33" t="s">
        <v>13258</v>
      </c>
      <c r="E33" t="s">
        <v>13259</v>
      </c>
      <c r="F33" t="s">
        <v>1402</v>
      </c>
      <c r="G33" t="s">
        <v>6120</v>
      </c>
      <c r="H33" t="s">
        <v>1373</v>
      </c>
      <c r="I33" t="s">
        <v>13260</v>
      </c>
      <c r="J33" t="s">
        <v>11739</v>
      </c>
      <c r="K33">
        <v>656184</v>
      </c>
      <c r="L33" t="s">
        <v>11739</v>
      </c>
      <c r="M33">
        <v>2135241</v>
      </c>
      <c r="N33" t="s">
        <v>11739</v>
      </c>
      <c r="P33" t="s">
        <v>13257</v>
      </c>
      <c r="R33" t="s">
        <v>11739</v>
      </c>
      <c r="S33">
        <v>33303</v>
      </c>
      <c r="T33" t="s">
        <v>11739</v>
      </c>
      <c r="V33" t="s">
        <v>15506</v>
      </c>
      <c r="W33">
        <v>103732</v>
      </c>
      <c r="X33">
        <v>10458</v>
      </c>
      <c r="Y33" t="s">
        <v>11739</v>
      </c>
      <c r="Z33" t="s">
        <v>13261</v>
      </c>
      <c r="AA33" t="s">
        <v>666</v>
      </c>
      <c r="AB33" t="s">
        <v>666</v>
      </c>
      <c r="AC33" t="s">
        <v>11739</v>
      </c>
      <c r="AD33" t="s">
        <v>13261</v>
      </c>
      <c r="AE33">
        <v>13357</v>
      </c>
      <c r="AK33" t="s">
        <v>11739</v>
      </c>
      <c r="AL33" t="s">
        <v>17751</v>
      </c>
      <c r="AM33" t="s">
        <v>11739</v>
      </c>
      <c r="AN33" t="s">
        <v>11739</v>
      </c>
      <c r="AO33" t="s">
        <v>1373</v>
      </c>
      <c r="AP33" t="s">
        <v>13261</v>
      </c>
      <c r="AQ33" t="s">
        <v>20403</v>
      </c>
    </row>
    <row r="34" spans="1:43" x14ac:dyDescent="0.3">
      <c r="A34" t="s">
        <v>17349</v>
      </c>
      <c r="B34" t="s">
        <v>17350</v>
      </c>
      <c r="C34" s="72">
        <v>32249</v>
      </c>
      <c r="D34" t="s">
        <v>17357</v>
      </c>
      <c r="E34" t="s">
        <v>17358</v>
      </c>
      <c r="F34" t="s">
        <v>1446</v>
      </c>
      <c r="G34" t="s">
        <v>9094</v>
      </c>
      <c r="H34" t="s">
        <v>1380</v>
      </c>
      <c r="I34" t="s">
        <v>17752</v>
      </c>
      <c r="J34" t="s">
        <v>17350</v>
      </c>
      <c r="K34">
        <v>673451</v>
      </c>
      <c r="L34" t="s">
        <v>17350</v>
      </c>
      <c r="M34">
        <v>3156682</v>
      </c>
      <c r="N34" t="s">
        <v>17350</v>
      </c>
      <c r="P34" t="s">
        <v>17349</v>
      </c>
      <c r="Q34">
        <v>10710</v>
      </c>
      <c r="R34" t="s">
        <v>17350</v>
      </c>
      <c r="S34">
        <v>42390</v>
      </c>
      <c r="T34" t="s">
        <v>17350</v>
      </c>
      <c r="V34" t="s">
        <v>20407</v>
      </c>
      <c r="W34">
        <v>111605</v>
      </c>
      <c r="Y34" t="s">
        <v>17350</v>
      </c>
      <c r="Z34" t="s">
        <v>17325</v>
      </c>
      <c r="AA34" t="s">
        <v>666</v>
      </c>
      <c r="AB34" t="s">
        <v>658</v>
      </c>
      <c r="AC34" t="s">
        <v>17350</v>
      </c>
      <c r="AD34" t="s">
        <v>17325</v>
      </c>
      <c r="AJ34">
        <v>6350</v>
      </c>
      <c r="AK34" t="s">
        <v>17350</v>
      </c>
      <c r="AL34" t="s">
        <v>17753</v>
      </c>
      <c r="AM34" t="s">
        <v>17350</v>
      </c>
      <c r="AN34" t="s">
        <v>17350</v>
      </c>
      <c r="AO34" t="s">
        <v>1380</v>
      </c>
      <c r="AP34" t="s">
        <v>17325</v>
      </c>
      <c r="AQ34" t="s">
        <v>20403</v>
      </c>
    </row>
    <row r="35" spans="1:43" x14ac:dyDescent="0.3">
      <c r="A35" t="s">
        <v>20015</v>
      </c>
      <c r="B35" t="s">
        <v>17225</v>
      </c>
      <c r="C35" s="72">
        <v>34790</v>
      </c>
      <c r="D35" t="s">
        <v>20016</v>
      </c>
      <c r="E35" t="s">
        <v>20017</v>
      </c>
      <c r="F35" t="s">
        <v>1449</v>
      </c>
      <c r="G35" t="s">
        <v>6120</v>
      </c>
      <c r="H35" t="s">
        <v>1373</v>
      </c>
      <c r="I35" t="s">
        <v>20018</v>
      </c>
      <c r="J35" t="s">
        <v>17225</v>
      </c>
      <c r="K35">
        <v>669211</v>
      </c>
      <c r="L35" t="s">
        <v>17225</v>
      </c>
      <c r="M35">
        <v>2449983</v>
      </c>
      <c r="N35" t="s">
        <v>17225</v>
      </c>
      <c r="P35" t="s">
        <v>20015</v>
      </c>
      <c r="Q35">
        <v>10524</v>
      </c>
      <c r="R35" t="s">
        <v>17225</v>
      </c>
      <c r="S35">
        <v>36724</v>
      </c>
      <c r="T35" t="s">
        <v>17225</v>
      </c>
      <c r="V35" t="s">
        <v>20019</v>
      </c>
      <c r="W35">
        <v>108818</v>
      </c>
      <c r="Z35" t="s">
        <v>20020</v>
      </c>
      <c r="AA35" t="s">
        <v>666</v>
      </c>
      <c r="AB35" t="s">
        <v>666</v>
      </c>
      <c r="AC35" t="s">
        <v>17225</v>
      </c>
      <c r="AD35" t="s">
        <v>20020</v>
      </c>
      <c r="AJ35">
        <v>6520</v>
      </c>
      <c r="AK35" t="s">
        <v>17225</v>
      </c>
      <c r="AL35" t="s">
        <v>20021</v>
      </c>
      <c r="AM35" t="s">
        <v>17225</v>
      </c>
      <c r="AO35" t="s">
        <v>1373</v>
      </c>
      <c r="AP35" t="s">
        <v>20020</v>
      </c>
      <c r="AQ35" t="s">
        <v>20403</v>
      </c>
    </row>
    <row r="36" spans="1:43" x14ac:dyDescent="0.3">
      <c r="A36" t="s">
        <v>3464</v>
      </c>
      <c r="B36" t="s">
        <v>1344</v>
      </c>
      <c r="C36" s="72">
        <v>31326</v>
      </c>
      <c r="D36" t="s">
        <v>6562</v>
      </c>
      <c r="E36" t="s">
        <v>7743</v>
      </c>
      <c r="F36" t="s">
        <v>1565</v>
      </c>
      <c r="G36" t="s">
        <v>6120</v>
      </c>
      <c r="H36" t="s">
        <v>1373</v>
      </c>
      <c r="I36" t="s">
        <v>10636</v>
      </c>
      <c r="J36" t="s">
        <v>1344</v>
      </c>
      <c r="K36">
        <v>452027</v>
      </c>
      <c r="L36" t="s">
        <v>1344</v>
      </c>
      <c r="M36">
        <v>2044380</v>
      </c>
      <c r="N36" t="s">
        <v>1344</v>
      </c>
      <c r="O36" t="s">
        <v>3550</v>
      </c>
      <c r="P36" t="s">
        <v>3464</v>
      </c>
      <c r="Q36">
        <v>9480</v>
      </c>
      <c r="R36" t="s">
        <v>1344</v>
      </c>
      <c r="S36">
        <v>32754</v>
      </c>
      <c r="T36" t="s">
        <v>1344</v>
      </c>
      <c r="V36" t="s">
        <v>3551</v>
      </c>
      <c r="W36">
        <v>52617</v>
      </c>
      <c r="X36">
        <v>9480</v>
      </c>
      <c r="Y36" t="s">
        <v>1344</v>
      </c>
      <c r="Z36" t="s">
        <v>8338</v>
      </c>
      <c r="AA36" t="s">
        <v>658</v>
      </c>
      <c r="AB36" t="s">
        <v>666</v>
      </c>
      <c r="AC36" t="s">
        <v>1344</v>
      </c>
      <c r="AD36" t="s">
        <v>8338</v>
      </c>
      <c r="AE36">
        <v>12895</v>
      </c>
      <c r="AF36" t="s">
        <v>1344</v>
      </c>
      <c r="AG36">
        <v>38214</v>
      </c>
      <c r="AI36">
        <v>17594</v>
      </c>
      <c r="AJ36">
        <v>4429</v>
      </c>
      <c r="AK36" t="s">
        <v>1344</v>
      </c>
      <c r="AL36" t="s">
        <v>17754</v>
      </c>
      <c r="AM36" t="s">
        <v>1344</v>
      </c>
      <c r="AN36" t="s">
        <v>1344</v>
      </c>
      <c r="AO36" t="s">
        <v>1373</v>
      </c>
      <c r="AP36" t="s">
        <v>8338</v>
      </c>
      <c r="AQ36" t="s">
        <v>20403</v>
      </c>
    </row>
    <row r="37" spans="1:43" x14ac:dyDescent="0.3">
      <c r="A37" t="s">
        <v>15507</v>
      </c>
      <c r="B37" t="s">
        <v>14302</v>
      </c>
      <c r="C37" s="72">
        <v>33894</v>
      </c>
      <c r="D37" t="s">
        <v>15508</v>
      </c>
      <c r="E37" t="s">
        <v>6761</v>
      </c>
      <c r="F37" t="s">
        <v>1553</v>
      </c>
      <c r="G37" t="s">
        <v>6120</v>
      </c>
      <c r="H37" t="s">
        <v>661</v>
      </c>
      <c r="I37" t="s">
        <v>15509</v>
      </c>
      <c r="J37" t="s">
        <v>14302</v>
      </c>
      <c r="K37">
        <v>593643</v>
      </c>
      <c r="L37" t="s">
        <v>14302</v>
      </c>
      <c r="M37">
        <v>2044664</v>
      </c>
      <c r="N37" t="s">
        <v>14302</v>
      </c>
      <c r="O37" t="s">
        <v>17390</v>
      </c>
      <c r="P37" t="s">
        <v>15507</v>
      </c>
      <c r="Q37">
        <v>9975</v>
      </c>
      <c r="R37" t="s">
        <v>14302</v>
      </c>
      <c r="S37">
        <v>32839</v>
      </c>
      <c r="T37" t="s">
        <v>14302</v>
      </c>
      <c r="U37" t="s">
        <v>14302</v>
      </c>
      <c r="V37" t="s">
        <v>20408</v>
      </c>
      <c r="W37">
        <v>67418</v>
      </c>
      <c r="X37">
        <v>9975</v>
      </c>
      <c r="Y37" t="s">
        <v>14302</v>
      </c>
      <c r="Z37" t="s">
        <v>15510</v>
      </c>
      <c r="AA37" t="s">
        <v>658</v>
      </c>
      <c r="AB37" t="s">
        <v>658</v>
      </c>
      <c r="AC37" t="s">
        <v>14302</v>
      </c>
      <c r="AD37" t="s">
        <v>15510</v>
      </c>
      <c r="AE37">
        <v>12437</v>
      </c>
      <c r="AF37" t="s">
        <v>14302</v>
      </c>
      <c r="AH37" t="s">
        <v>14302</v>
      </c>
      <c r="AJ37">
        <v>4933</v>
      </c>
      <c r="AK37" t="s">
        <v>14302</v>
      </c>
      <c r="AL37" t="s">
        <v>17755</v>
      </c>
      <c r="AM37" t="s">
        <v>14302</v>
      </c>
      <c r="AN37" t="s">
        <v>14302</v>
      </c>
      <c r="AO37" t="s">
        <v>661</v>
      </c>
      <c r="AP37" t="s">
        <v>15510</v>
      </c>
      <c r="AQ37" t="s">
        <v>20403</v>
      </c>
    </row>
    <row r="38" spans="1:43" hidden="1" x14ac:dyDescent="0.3">
      <c r="A38" t="s">
        <v>1401</v>
      </c>
      <c r="B38" t="s">
        <v>1126</v>
      </c>
      <c r="C38" s="72">
        <v>30336</v>
      </c>
      <c r="D38" t="s">
        <v>6623</v>
      </c>
      <c r="E38" t="s">
        <v>7743</v>
      </c>
      <c r="F38" t="s">
        <v>1437</v>
      </c>
      <c r="G38" t="s">
        <v>9094</v>
      </c>
      <c r="H38" t="s">
        <v>1373</v>
      </c>
      <c r="I38" t="s">
        <v>10181</v>
      </c>
      <c r="J38" t="s">
        <v>1126</v>
      </c>
      <c r="K38">
        <v>458006</v>
      </c>
      <c r="L38" t="s">
        <v>1126</v>
      </c>
      <c r="M38">
        <v>580567</v>
      </c>
      <c r="N38" t="s">
        <v>1126</v>
      </c>
      <c r="O38" t="s">
        <v>1403</v>
      </c>
      <c r="P38" t="s">
        <v>1401</v>
      </c>
      <c r="Q38">
        <v>7820</v>
      </c>
      <c r="R38" t="s">
        <v>1126</v>
      </c>
      <c r="S38">
        <v>28525</v>
      </c>
      <c r="T38" t="s">
        <v>1126</v>
      </c>
      <c r="V38" t="s">
        <v>3552</v>
      </c>
      <c r="W38">
        <v>31948</v>
      </c>
      <c r="X38">
        <v>7820</v>
      </c>
      <c r="Y38" t="s">
        <v>1126</v>
      </c>
      <c r="Z38" t="s">
        <v>5077</v>
      </c>
      <c r="AA38" t="s">
        <v>666</v>
      </c>
      <c r="AB38" t="s">
        <v>658</v>
      </c>
      <c r="AC38" t="s">
        <v>1126</v>
      </c>
      <c r="AD38" t="s">
        <v>5077</v>
      </c>
      <c r="AE38">
        <v>8027</v>
      </c>
      <c r="AF38" t="s">
        <v>1126</v>
      </c>
      <c r="AG38">
        <v>5587</v>
      </c>
      <c r="AH38" t="s">
        <v>1126</v>
      </c>
      <c r="AI38">
        <v>513</v>
      </c>
      <c r="AJ38">
        <v>2373</v>
      </c>
      <c r="AK38" t="s">
        <v>1126</v>
      </c>
      <c r="AL38" t="s">
        <v>17756</v>
      </c>
      <c r="AM38" t="s">
        <v>1126</v>
      </c>
      <c r="AN38" t="s">
        <v>1126</v>
      </c>
      <c r="AO38" t="s">
        <v>1373</v>
      </c>
      <c r="AP38" t="s">
        <v>5077</v>
      </c>
      <c r="AQ38" t="s">
        <v>20402</v>
      </c>
    </row>
    <row r="39" spans="1:43" x14ac:dyDescent="0.3">
      <c r="A39" t="s">
        <v>11432</v>
      </c>
      <c r="B39" t="s">
        <v>11486</v>
      </c>
      <c r="C39" s="72">
        <v>35437</v>
      </c>
      <c r="D39" t="s">
        <v>11434</v>
      </c>
      <c r="E39" t="s">
        <v>11433</v>
      </c>
      <c r="F39" t="s">
        <v>1460</v>
      </c>
      <c r="G39" t="s">
        <v>9094</v>
      </c>
      <c r="H39" t="s">
        <v>661</v>
      </c>
      <c r="I39" t="s">
        <v>13643</v>
      </c>
      <c r="J39" t="s">
        <v>11486</v>
      </c>
      <c r="K39">
        <v>645277</v>
      </c>
      <c r="L39" t="s">
        <v>11486</v>
      </c>
      <c r="M39">
        <v>2167464</v>
      </c>
      <c r="N39" t="s">
        <v>11486</v>
      </c>
      <c r="O39" t="s">
        <v>14348</v>
      </c>
      <c r="P39" t="s">
        <v>11432</v>
      </c>
      <c r="Q39">
        <v>10237</v>
      </c>
      <c r="R39" t="s">
        <v>11486</v>
      </c>
      <c r="S39">
        <v>33783</v>
      </c>
      <c r="T39" t="s">
        <v>11486</v>
      </c>
      <c r="V39" t="s">
        <v>12301</v>
      </c>
      <c r="W39">
        <v>104004</v>
      </c>
      <c r="X39">
        <v>10237</v>
      </c>
      <c r="Y39" t="s">
        <v>11486</v>
      </c>
      <c r="Z39" t="s">
        <v>12302</v>
      </c>
      <c r="AA39" t="s">
        <v>5068</v>
      </c>
      <c r="AB39" t="s">
        <v>658</v>
      </c>
      <c r="AC39" t="s">
        <v>11486</v>
      </c>
      <c r="AD39" t="s">
        <v>12302</v>
      </c>
      <c r="AE39">
        <v>13639</v>
      </c>
      <c r="AH39" t="s">
        <v>11486</v>
      </c>
      <c r="AJ39">
        <v>5173</v>
      </c>
      <c r="AK39" t="s">
        <v>11486</v>
      </c>
      <c r="AL39" t="s">
        <v>17757</v>
      </c>
      <c r="AM39" t="s">
        <v>11486</v>
      </c>
      <c r="AN39" t="s">
        <v>11486</v>
      </c>
      <c r="AO39" t="s">
        <v>661</v>
      </c>
      <c r="AP39" t="s">
        <v>12302</v>
      </c>
      <c r="AQ39" t="s">
        <v>20403</v>
      </c>
    </row>
    <row r="40" spans="1:43" x14ac:dyDescent="0.3">
      <c r="A40" t="s">
        <v>1404</v>
      </c>
      <c r="B40" t="s">
        <v>1236</v>
      </c>
      <c r="C40" s="72">
        <v>31573</v>
      </c>
      <c r="D40" t="s">
        <v>7745</v>
      </c>
      <c r="E40" t="s">
        <v>7744</v>
      </c>
      <c r="F40" t="s">
        <v>3591</v>
      </c>
      <c r="G40" t="s">
        <v>3591</v>
      </c>
      <c r="H40" t="s">
        <v>1373</v>
      </c>
      <c r="I40" t="s">
        <v>9597</v>
      </c>
      <c r="J40" t="s">
        <v>1236</v>
      </c>
      <c r="K40">
        <v>456379</v>
      </c>
      <c r="L40" t="s">
        <v>1236</v>
      </c>
      <c r="M40">
        <v>1725468</v>
      </c>
      <c r="N40" t="s">
        <v>1236</v>
      </c>
      <c r="O40" t="s">
        <v>1406</v>
      </c>
      <c r="P40" t="s">
        <v>1404</v>
      </c>
      <c r="Q40">
        <v>8843</v>
      </c>
      <c r="R40" t="s">
        <v>1236</v>
      </c>
      <c r="S40">
        <v>30494</v>
      </c>
      <c r="T40" t="s">
        <v>1236</v>
      </c>
      <c r="V40" t="s">
        <v>3553</v>
      </c>
      <c r="W40">
        <v>52489</v>
      </c>
      <c r="X40">
        <v>8843</v>
      </c>
      <c r="Y40" t="s">
        <v>1236</v>
      </c>
      <c r="Z40" t="s">
        <v>5078</v>
      </c>
      <c r="AA40" t="s">
        <v>658</v>
      </c>
      <c r="AB40" t="s">
        <v>658</v>
      </c>
      <c r="AC40" t="s">
        <v>1236</v>
      </c>
      <c r="AD40" t="s">
        <v>5078</v>
      </c>
      <c r="AE40">
        <v>11308</v>
      </c>
      <c r="AF40" t="s">
        <v>8339</v>
      </c>
      <c r="AG40">
        <v>12859</v>
      </c>
      <c r="AH40" t="s">
        <v>1236</v>
      </c>
      <c r="AI40">
        <v>2839</v>
      </c>
      <c r="AJ40">
        <v>3778</v>
      </c>
      <c r="AK40" t="s">
        <v>1236</v>
      </c>
      <c r="AL40" t="s">
        <v>17758</v>
      </c>
      <c r="AM40" t="s">
        <v>1236</v>
      </c>
      <c r="AN40" t="s">
        <v>1236</v>
      </c>
      <c r="AO40" t="s">
        <v>1373</v>
      </c>
      <c r="AP40" t="s">
        <v>5078</v>
      </c>
      <c r="AQ40" t="s">
        <v>20403</v>
      </c>
    </row>
    <row r="41" spans="1:43" x14ac:dyDescent="0.3">
      <c r="A41" t="s">
        <v>20306</v>
      </c>
      <c r="B41" t="s">
        <v>17278</v>
      </c>
      <c r="C41" s="72">
        <v>34908</v>
      </c>
      <c r="D41" t="s">
        <v>6773</v>
      </c>
      <c r="E41" t="s">
        <v>20307</v>
      </c>
      <c r="F41" t="s">
        <v>1565</v>
      </c>
      <c r="G41" t="s">
        <v>6120</v>
      </c>
      <c r="H41" t="s">
        <v>1373</v>
      </c>
      <c r="I41" t="s">
        <v>20308</v>
      </c>
      <c r="J41" t="s">
        <v>17278</v>
      </c>
      <c r="K41">
        <v>660896</v>
      </c>
      <c r="L41" t="s">
        <v>17278</v>
      </c>
      <c r="M41">
        <v>2821135</v>
      </c>
      <c r="N41" t="s">
        <v>17278</v>
      </c>
      <c r="P41" t="s">
        <v>20306</v>
      </c>
      <c r="Q41">
        <v>10701</v>
      </c>
      <c r="R41" t="s">
        <v>17278</v>
      </c>
      <c r="S41">
        <v>41031</v>
      </c>
      <c r="T41" t="s">
        <v>17278</v>
      </c>
      <c r="V41" t="s">
        <v>20309</v>
      </c>
      <c r="W41">
        <v>105466</v>
      </c>
      <c r="Z41" t="s">
        <v>20310</v>
      </c>
      <c r="AA41" t="s">
        <v>658</v>
      </c>
      <c r="AB41" t="s">
        <v>658</v>
      </c>
      <c r="AC41" t="s">
        <v>17278</v>
      </c>
      <c r="AD41" t="s">
        <v>20310</v>
      </c>
      <c r="AJ41">
        <v>6279</v>
      </c>
      <c r="AK41" t="s">
        <v>17278</v>
      </c>
      <c r="AL41" t="s">
        <v>20311</v>
      </c>
      <c r="AM41" t="s">
        <v>17278</v>
      </c>
      <c r="AO41" t="s">
        <v>14933</v>
      </c>
      <c r="AP41" t="s">
        <v>20310</v>
      </c>
      <c r="AQ41" t="s">
        <v>20403</v>
      </c>
    </row>
    <row r="42" spans="1:43" x14ac:dyDescent="0.3">
      <c r="A42" t="s">
        <v>3554</v>
      </c>
      <c r="B42" t="s">
        <v>1294</v>
      </c>
      <c r="C42" s="72">
        <v>33540</v>
      </c>
      <c r="D42" t="s">
        <v>6997</v>
      </c>
      <c r="E42" t="s">
        <v>6996</v>
      </c>
      <c r="F42" t="s">
        <v>1446</v>
      </c>
      <c r="G42" t="s">
        <v>9094</v>
      </c>
      <c r="H42" t="s">
        <v>1380</v>
      </c>
      <c r="I42" t="s">
        <v>9801</v>
      </c>
      <c r="J42" t="s">
        <v>1294</v>
      </c>
      <c r="K42">
        <v>570489</v>
      </c>
      <c r="L42" t="s">
        <v>1294</v>
      </c>
      <c r="M42">
        <v>2044523</v>
      </c>
      <c r="N42" t="s">
        <v>1294</v>
      </c>
      <c r="O42" t="s">
        <v>8340</v>
      </c>
      <c r="P42" t="s">
        <v>3554</v>
      </c>
      <c r="Q42">
        <v>9554</v>
      </c>
      <c r="R42" t="s">
        <v>1294</v>
      </c>
      <c r="S42">
        <v>32823</v>
      </c>
      <c r="T42" t="s">
        <v>1294</v>
      </c>
      <c r="V42" t="s">
        <v>5079</v>
      </c>
      <c r="W42">
        <v>66268</v>
      </c>
      <c r="X42">
        <v>9554</v>
      </c>
      <c r="Y42" t="s">
        <v>1294</v>
      </c>
      <c r="Z42" t="s">
        <v>5080</v>
      </c>
      <c r="AA42" t="s">
        <v>5068</v>
      </c>
      <c r="AB42" t="s">
        <v>658</v>
      </c>
      <c r="AC42" t="s">
        <v>1294</v>
      </c>
      <c r="AD42" t="s">
        <v>5080</v>
      </c>
      <c r="AE42">
        <v>12841</v>
      </c>
      <c r="AF42" t="s">
        <v>1294</v>
      </c>
      <c r="AG42">
        <v>38602</v>
      </c>
      <c r="AH42" t="s">
        <v>1294</v>
      </c>
      <c r="AI42">
        <v>10541</v>
      </c>
      <c r="AJ42">
        <v>4523</v>
      </c>
      <c r="AK42" t="s">
        <v>1294</v>
      </c>
      <c r="AL42" t="s">
        <v>17759</v>
      </c>
      <c r="AM42" t="s">
        <v>1294</v>
      </c>
      <c r="AN42" t="s">
        <v>1294</v>
      </c>
      <c r="AO42" t="s">
        <v>1380</v>
      </c>
      <c r="AP42" t="s">
        <v>5080</v>
      </c>
      <c r="AQ42" t="s">
        <v>20403</v>
      </c>
    </row>
    <row r="43" spans="1:43" x14ac:dyDescent="0.3">
      <c r="A43" t="s">
        <v>13313</v>
      </c>
      <c r="B43" t="s">
        <v>11240</v>
      </c>
      <c r="C43" s="72">
        <v>34949</v>
      </c>
      <c r="D43" t="s">
        <v>7133</v>
      </c>
      <c r="E43" t="s">
        <v>6996</v>
      </c>
      <c r="F43" t="s">
        <v>1413</v>
      </c>
      <c r="G43" t="s">
        <v>9094</v>
      </c>
      <c r="H43" t="s">
        <v>1373</v>
      </c>
      <c r="I43" t="s">
        <v>14906</v>
      </c>
      <c r="J43" t="s">
        <v>11240</v>
      </c>
      <c r="K43">
        <v>645261</v>
      </c>
      <c r="L43" t="s">
        <v>11240</v>
      </c>
      <c r="M43">
        <v>2211794</v>
      </c>
      <c r="N43" t="s">
        <v>11240</v>
      </c>
      <c r="O43" t="s">
        <v>15074</v>
      </c>
      <c r="P43" t="s">
        <v>13313</v>
      </c>
      <c r="Q43">
        <v>10597</v>
      </c>
      <c r="R43" t="s">
        <v>11240</v>
      </c>
      <c r="S43">
        <v>35241</v>
      </c>
      <c r="T43" t="s">
        <v>11240</v>
      </c>
      <c r="V43" t="s">
        <v>15511</v>
      </c>
      <c r="W43">
        <v>104002</v>
      </c>
      <c r="X43">
        <v>10597</v>
      </c>
      <c r="Y43" t="s">
        <v>11240</v>
      </c>
      <c r="Z43" t="s">
        <v>13314</v>
      </c>
      <c r="AA43" t="s">
        <v>658</v>
      </c>
      <c r="AB43" t="s">
        <v>658</v>
      </c>
      <c r="AC43" t="s">
        <v>11240</v>
      </c>
      <c r="AD43" t="s">
        <v>13314</v>
      </c>
      <c r="AE43">
        <v>14071</v>
      </c>
      <c r="AH43" t="s">
        <v>11240</v>
      </c>
      <c r="AI43">
        <v>20732</v>
      </c>
      <c r="AJ43">
        <v>5698</v>
      </c>
      <c r="AK43" t="s">
        <v>11240</v>
      </c>
      <c r="AL43" t="s">
        <v>17760</v>
      </c>
      <c r="AM43" t="s">
        <v>11240</v>
      </c>
      <c r="AN43" t="s">
        <v>11240</v>
      </c>
      <c r="AO43" t="s">
        <v>1373</v>
      </c>
      <c r="AP43" t="s">
        <v>13314</v>
      </c>
      <c r="AQ43" t="s">
        <v>20403</v>
      </c>
    </row>
    <row r="44" spans="1:43" x14ac:dyDescent="0.3">
      <c r="A44" t="s">
        <v>15512</v>
      </c>
      <c r="B44" t="s">
        <v>14202</v>
      </c>
      <c r="C44" s="72">
        <v>34062</v>
      </c>
      <c r="D44" t="s">
        <v>6844</v>
      </c>
      <c r="E44" t="s">
        <v>6996</v>
      </c>
      <c r="F44" t="s">
        <v>1405</v>
      </c>
      <c r="G44" t="s">
        <v>6120</v>
      </c>
      <c r="H44" t="s">
        <v>1373</v>
      </c>
      <c r="I44" t="s">
        <v>15513</v>
      </c>
      <c r="J44" t="s">
        <v>14202</v>
      </c>
      <c r="K44">
        <v>622505</v>
      </c>
      <c r="L44" t="s">
        <v>14202</v>
      </c>
      <c r="M44">
        <v>2167469</v>
      </c>
      <c r="N44" t="s">
        <v>14202</v>
      </c>
      <c r="O44" t="s">
        <v>17391</v>
      </c>
      <c r="P44" t="s">
        <v>15512</v>
      </c>
      <c r="Q44">
        <v>10187</v>
      </c>
      <c r="R44" t="s">
        <v>14202</v>
      </c>
      <c r="S44">
        <v>33784</v>
      </c>
      <c r="T44" t="s">
        <v>14202</v>
      </c>
      <c r="V44" t="s">
        <v>20409</v>
      </c>
      <c r="W44">
        <v>100959</v>
      </c>
      <c r="X44">
        <v>10187</v>
      </c>
      <c r="Y44" t="s">
        <v>14202</v>
      </c>
      <c r="Z44" t="s">
        <v>15514</v>
      </c>
      <c r="AA44" t="s">
        <v>658</v>
      </c>
      <c r="AB44" t="s">
        <v>658</v>
      </c>
      <c r="AC44" t="s">
        <v>14202</v>
      </c>
      <c r="AD44" t="s">
        <v>15514</v>
      </c>
      <c r="AE44">
        <v>13726</v>
      </c>
      <c r="AJ44">
        <v>5718</v>
      </c>
      <c r="AK44" t="s">
        <v>14202</v>
      </c>
      <c r="AL44" t="s">
        <v>17761</v>
      </c>
      <c r="AM44" t="s">
        <v>14202</v>
      </c>
      <c r="AN44" t="s">
        <v>14202</v>
      </c>
      <c r="AO44" t="s">
        <v>1373</v>
      </c>
      <c r="AP44" t="s">
        <v>15514</v>
      </c>
      <c r="AQ44" t="s">
        <v>20403</v>
      </c>
    </row>
    <row r="45" spans="1:43" x14ac:dyDescent="0.3">
      <c r="A45" t="s">
        <v>13644</v>
      </c>
      <c r="B45" t="s">
        <v>11366</v>
      </c>
      <c r="C45" s="72">
        <v>32699</v>
      </c>
      <c r="D45" t="s">
        <v>6990</v>
      </c>
      <c r="E45" t="s">
        <v>7129</v>
      </c>
      <c r="F45" t="s">
        <v>1379</v>
      </c>
      <c r="G45" t="s">
        <v>9094</v>
      </c>
      <c r="H45" t="s">
        <v>1373</v>
      </c>
      <c r="I45" t="s">
        <v>11367</v>
      </c>
      <c r="J45" t="s">
        <v>11366</v>
      </c>
      <c r="K45">
        <v>518397</v>
      </c>
      <c r="L45" t="s">
        <v>11366</v>
      </c>
      <c r="M45">
        <v>2113509</v>
      </c>
      <c r="N45" t="s">
        <v>11366</v>
      </c>
      <c r="O45" t="s">
        <v>13645</v>
      </c>
      <c r="P45" t="s">
        <v>13644</v>
      </c>
      <c r="Q45">
        <v>10072</v>
      </c>
      <c r="R45" t="s">
        <v>11366</v>
      </c>
      <c r="S45">
        <v>33123</v>
      </c>
      <c r="T45" t="s">
        <v>11366</v>
      </c>
      <c r="V45" t="s">
        <v>15515</v>
      </c>
      <c r="W45">
        <v>65851</v>
      </c>
      <c r="X45">
        <v>10072</v>
      </c>
      <c r="Y45" t="s">
        <v>11366</v>
      </c>
      <c r="Z45" t="s">
        <v>13646</v>
      </c>
      <c r="AA45" t="s">
        <v>666</v>
      </c>
      <c r="AB45" t="s">
        <v>666</v>
      </c>
      <c r="AC45" t="s">
        <v>11366</v>
      </c>
      <c r="AD45" t="s">
        <v>13646</v>
      </c>
      <c r="AE45">
        <v>11684</v>
      </c>
      <c r="AH45" t="s">
        <v>11366</v>
      </c>
      <c r="AI45">
        <v>14022</v>
      </c>
      <c r="AJ45">
        <v>5023</v>
      </c>
      <c r="AK45" t="s">
        <v>11366</v>
      </c>
      <c r="AL45" t="s">
        <v>17762</v>
      </c>
      <c r="AM45" t="s">
        <v>11366</v>
      </c>
      <c r="AN45" t="s">
        <v>11366</v>
      </c>
      <c r="AO45" t="s">
        <v>14933</v>
      </c>
      <c r="AP45" t="s">
        <v>13646</v>
      </c>
      <c r="AQ45" t="s">
        <v>20403</v>
      </c>
    </row>
    <row r="46" spans="1:43" x14ac:dyDescent="0.3">
      <c r="A46" t="s">
        <v>15516</v>
      </c>
      <c r="B46" t="s">
        <v>15517</v>
      </c>
      <c r="C46" s="72">
        <v>34529</v>
      </c>
      <c r="D46" t="s">
        <v>6987</v>
      </c>
      <c r="E46" t="s">
        <v>7129</v>
      </c>
      <c r="F46" t="s">
        <v>1405</v>
      </c>
      <c r="G46" t="s">
        <v>6120</v>
      </c>
      <c r="H46" t="s">
        <v>1373</v>
      </c>
      <c r="I46" t="s">
        <v>15518</v>
      </c>
      <c r="J46" t="s">
        <v>15517</v>
      </c>
      <c r="K46">
        <v>641302</v>
      </c>
      <c r="L46" t="s">
        <v>15517</v>
      </c>
      <c r="M46">
        <v>2211219</v>
      </c>
      <c r="N46" t="s">
        <v>15517</v>
      </c>
      <c r="P46" t="s">
        <v>15516</v>
      </c>
      <c r="Q46">
        <v>10469</v>
      </c>
      <c r="R46" t="s">
        <v>15517</v>
      </c>
      <c r="S46">
        <v>40360</v>
      </c>
      <c r="T46" t="s">
        <v>15517</v>
      </c>
      <c r="V46" t="s">
        <v>20410</v>
      </c>
      <c r="W46">
        <v>102160</v>
      </c>
      <c r="X46">
        <v>10469</v>
      </c>
      <c r="Y46" t="s">
        <v>15517</v>
      </c>
      <c r="Z46" t="s">
        <v>15519</v>
      </c>
      <c r="AA46" t="s">
        <v>658</v>
      </c>
      <c r="AB46" t="s">
        <v>666</v>
      </c>
      <c r="AC46" t="s">
        <v>15517</v>
      </c>
      <c r="AD46" t="s">
        <v>15519</v>
      </c>
      <c r="AE46">
        <v>13880</v>
      </c>
      <c r="AJ46">
        <v>6075</v>
      </c>
      <c r="AK46" t="s">
        <v>15517</v>
      </c>
      <c r="AL46" t="s">
        <v>17763</v>
      </c>
      <c r="AM46" t="s">
        <v>15517</v>
      </c>
      <c r="AN46" t="s">
        <v>15517</v>
      </c>
      <c r="AO46" t="s">
        <v>14933</v>
      </c>
      <c r="AP46" t="s">
        <v>15519</v>
      </c>
      <c r="AQ46" t="s">
        <v>20403</v>
      </c>
    </row>
    <row r="47" spans="1:43" x14ac:dyDescent="0.3">
      <c r="A47" t="s">
        <v>10806</v>
      </c>
      <c r="B47" t="s">
        <v>10807</v>
      </c>
      <c r="C47" s="72">
        <v>34131</v>
      </c>
      <c r="D47" t="s">
        <v>6773</v>
      </c>
      <c r="E47" t="s">
        <v>10808</v>
      </c>
      <c r="F47" t="s">
        <v>1413</v>
      </c>
      <c r="G47" t="s">
        <v>9094</v>
      </c>
      <c r="H47" t="s">
        <v>1424</v>
      </c>
      <c r="I47" t="s">
        <v>11686</v>
      </c>
      <c r="J47" t="s">
        <v>10807</v>
      </c>
      <c r="K47">
        <v>595751</v>
      </c>
      <c r="L47" t="s">
        <v>10807</v>
      </c>
      <c r="M47">
        <v>1846227</v>
      </c>
      <c r="N47" t="s">
        <v>10807</v>
      </c>
      <c r="O47" t="s">
        <v>13064</v>
      </c>
      <c r="P47" t="s">
        <v>10806</v>
      </c>
      <c r="Q47">
        <v>9631</v>
      </c>
      <c r="R47" t="s">
        <v>10807</v>
      </c>
      <c r="S47">
        <v>31737</v>
      </c>
      <c r="T47" t="s">
        <v>10807</v>
      </c>
      <c r="V47" t="s">
        <v>12183</v>
      </c>
      <c r="W47">
        <v>68062</v>
      </c>
      <c r="X47">
        <v>9631</v>
      </c>
      <c r="Y47" t="s">
        <v>10807</v>
      </c>
      <c r="Z47" t="s">
        <v>10809</v>
      </c>
      <c r="AA47" t="s">
        <v>658</v>
      </c>
      <c r="AB47" t="s">
        <v>658</v>
      </c>
      <c r="AC47" t="s">
        <v>10807</v>
      </c>
      <c r="AD47" t="s">
        <v>10809</v>
      </c>
      <c r="AE47">
        <v>12391</v>
      </c>
      <c r="AH47" t="s">
        <v>10807</v>
      </c>
      <c r="AJ47">
        <v>4985</v>
      </c>
      <c r="AK47" t="s">
        <v>10807</v>
      </c>
      <c r="AL47" t="s">
        <v>17764</v>
      </c>
      <c r="AM47" t="s">
        <v>10807</v>
      </c>
      <c r="AN47" t="s">
        <v>10807</v>
      </c>
      <c r="AO47" t="s">
        <v>1424</v>
      </c>
      <c r="AP47" t="s">
        <v>10809</v>
      </c>
      <c r="AQ47" t="s">
        <v>20403</v>
      </c>
    </row>
    <row r="48" spans="1:43" x14ac:dyDescent="0.3">
      <c r="A48" t="s">
        <v>11445</v>
      </c>
      <c r="B48" t="s">
        <v>11721</v>
      </c>
      <c r="C48" s="72">
        <v>34535</v>
      </c>
      <c r="D48" t="s">
        <v>6558</v>
      </c>
      <c r="E48" t="s">
        <v>11446</v>
      </c>
      <c r="F48" t="s">
        <v>1426</v>
      </c>
      <c r="G48" t="s">
        <v>6120</v>
      </c>
      <c r="H48" t="s">
        <v>1380</v>
      </c>
      <c r="I48" t="s">
        <v>13009</v>
      </c>
      <c r="J48" t="s">
        <v>11721</v>
      </c>
      <c r="K48">
        <v>546990</v>
      </c>
      <c r="L48" t="s">
        <v>11721</v>
      </c>
      <c r="M48">
        <v>2044547</v>
      </c>
      <c r="N48" t="s">
        <v>11721</v>
      </c>
      <c r="O48" t="s">
        <v>15075</v>
      </c>
      <c r="P48" t="s">
        <v>11445</v>
      </c>
      <c r="Q48">
        <v>10240</v>
      </c>
      <c r="R48" t="s">
        <v>11721</v>
      </c>
      <c r="S48">
        <v>32812</v>
      </c>
      <c r="T48" t="s">
        <v>11721</v>
      </c>
      <c r="V48" t="s">
        <v>12197</v>
      </c>
      <c r="W48">
        <v>100152</v>
      </c>
      <c r="X48">
        <v>10240</v>
      </c>
      <c r="Y48" t="s">
        <v>11721</v>
      </c>
      <c r="Z48" t="s">
        <v>12198</v>
      </c>
      <c r="AA48" t="s">
        <v>658</v>
      </c>
      <c r="AB48" t="s">
        <v>658</v>
      </c>
      <c r="AC48" t="s">
        <v>11721</v>
      </c>
      <c r="AD48" t="s">
        <v>12198</v>
      </c>
      <c r="AE48">
        <v>12559</v>
      </c>
      <c r="AH48" t="s">
        <v>11721</v>
      </c>
      <c r="AI48">
        <v>18562</v>
      </c>
      <c r="AJ48">
        <v>5197</v>
      </c>
      <c r="AK48" t="s">
        <v>11721</v>
      </c>
      <c r="AL48" t="s">
        <v>17765</v>
      </c>
      <c r="AM48" t="s">
        <v>11721</v>
      </c>
      <c r="AN48" t="s">
        <v>11721</v>
      </c>
      <c r="AO48" t="s">
        <v>1380</v>
      </c>
      <c r="AP48" t="s">
        <v>12198</v>
      </c>
      <c r="AQ48" t="s">
        <v>20403</v>
      </c>
    </row>
    <row r="49" spans="1:43" x14ac:dyDescent="0.3">
      <c r="A49" t="s">
        <v>13111</v>
      </c>
      <c r="B49" t="s">
        <v>11735</v>
      </c>
      <c r="C49" s="72">
        <v>35655</v>
      </c>
      <c r="D49" t="s">
        <v>13112</v>
      </c>
      <c r="E49" t="s">
        <v>13113</v>
      </c>
      <c r="F49" t="s">
        <v>1430</v>
      </c>
      <c r="G49" t="s">
        <v>6120</v>
      </c>
      <c r="H49" t="s">
        <v>1373</v>
      </c>
      <c r="I49" t="s">
        <v>15520</v>
      </c>
      <c r="J49" t="s">
        <v>11735</v>
      </c>
      <c r="K49">
        <v>663465</v>
      </c>
      <c r="L49" t="s">
        <v>11735</v>
      </c>
      <c r="M49">
        <v>2184450</v>
      </c>
      <c r="N49" t="s">
        <v>11735</v>
      </c>
      <c r="O49" t="s">
        <v>17392</v>
      </c>
      <c r="P49" t="s">
        <v>13111</v>
      </c>
      <c r="Q49">
        <v>10422</v>
      </c>
      <c r="R49" t="s">
        <v>11735</v>
      </c>
      <c r="S49">
        <v>34980</v>
      </c>
      <c r="T49" t="s">
        <v>11735</v>
      </c>
      <c r="V49" t="s">
        <v>15521</v>
      </c>
      <c r="W49">
        <v>107170</v>
      </c>
      <c r="X49">
        <v>10422</v>
      </c>
      <c r="Y49" t="s">
        <v>11735</v>
      </c>
      <c r="Z49" t="s">
        <v>13114</v>
      </c>
      <c r="AA49" t="s">
        <v>666</v>
      </c>
      <c r="AB49" t="s">
        <v>666</v>
      </c>
      <c r="AC49" t="s">
        <v>11735</v>
      </c>
      <c r="AD49" t="s">
        <v>13114</v>
      </c>
      <c r="AE49">
        <v>13820</v>
      </c>
      <c r="AH49" t="s">
        <v>11735</v>
      </c>
      <c r="AI49">
        <v>18532</v>
      </c>
      <c r="AJ49">
        <v>5591</v>
      </c>
      <c r="AK49" t="s">
        <v>11735</v>
      </c>
      <c r="AL49" t="s">
        <v>17766</v>
      </c>
      <c r="AM49" t="s">
        <v>11735</v>
      </c>
      <c r="AN49" t="s">
        <v>11735</v>
      </c>
      <c r="AO49" t="s">
        <v>1373</v>
      </c>
      <c r="AP49" t="s">
        <v>13114</v>
      </c>
      <c r="AQ49" t="s">
        <v>20403</v>
      </c>
    </row>
    <row r="50" spans="1:43" x14ac:dyDescent="0.3">
      <c r="A50" t="s">
        <v>15522</v>
      </c>
      <c r="B50" t="s">
        <v>15005</v>
      </c>
      <c r="C50" s="72">
        <v>34350</v>
      </c>
      <c r="D50" t="s">
        <v>6575</v>
      </c>
      <c r="E50" t="s">
        <v>6988</v>
      </c>
      <c r="F50" t="s">
        <v>1386</v>
      </c>
      <c r="G50" t="s">
        <v>6120</v>
      </c>
      <c r="H50" t="s">
        <v>1424</v>
      </c>
      <c r="I50" t="s">
        <v>15523</v>
      </c>
      <c r="J50" t="s">
        <v>15005</v>
      </c>
      <c r="K50">
        <v>664119</v>
      </c>
      <c r="L50" t="s">
        <v>15005</v>
      </c>
      <c r="M50">
        <v>2447462</v>
      </c>
      <c r="N50" t="s">
        <v>15005</v>
      </c>
      <c r="P50" t="s">
        <v>15522</v>
      </c>
      <c r="Q50">
        <v>11229</v>
      </c>
      <c r="R50" t="s">
        <v>15005</v>
      </c>
      <c r="S50">
        <v>39870</v>
      </c>
      <c r="T50" t="s">
        <v>15005</v>
      </c>
      <c r="V50" t="s">
        <v>20411</v>
      </c>
      <c r="W50">
        <v>105476</v>
      </c>
      <c r="X50">
        <v>11229</v>
      </c>
      <c r="Y50" t="s">
        <v>15005</v>
      </c>
      <c r="Z50" t="s">
        <v>15524</v>
      </c>
      <c r="AA50" t="s">
        <v>666</v>
      </c>
      <c r="AB50" t="s">
        <v>658</v>
      </c>
      <c r="AC50" t="s">
        <v>15005</v>
      </c>
      <c r="AD50" t="s">
        <v>15524</v>
      </c>
      <c r="AE50">
        <v>13924</v>
      </c>
      <c r="AJ50">
        <v>6135</v>
      </c>
      <c r="AK50" t="s">
        <v>15005</v>
      </c>
      <c r="AL50" t="s">
        <v>17767</v>
      </c>
      <c r="AM50" t="s">
        <v>15005</v>
      </c>
      <c r="AN50" t="s">
        <v>15005</v>
      </c>
      <c r="AO50" t="s">
        <v>1424</v>
      </c>
      <c r="AP50" t="s">
        <v>15524</v>
      </c>
      <c r="AQ50" t="s">
        <v>20403</v>
      </c>
    </row>
    <row r="51" spans="1:43" x14ac:dyDescent="0.3">
      <c r="A51" t="s">
        <v>3465</v>
      </c>
      <c r="B51" t="s">
        <v>1146</v>
      </c>
      <c r="C51" s="72">
        <v>32467</v>
      </c>
      <c r="D51" t="s">
        <v>6864</v>
      </c>
      <c r="E51" t="s">
        <v>6988</v>
      </c>
      <c r="F51" t="s">
        <v>1430</v>
      </c>
      <c r="G51" t="s">
        <v>6120</v>
      </c>
      <c r="H51" t="s">
        <v>1373</v>
      </c>
      <c r="I51" t="s">
        <v>10058</v>
      </c>
      <c r="J51" t="s">
        <v>1146</v>
      </c>
      <c r="K51">
        <v>592102</v>
      </c>
      <c r="L51" t="s">
        <v>1146</v>
      </c>
      <c r="M51">
        <v>1953416</v>
      </c>
      <c r="N51" t="s">
        <v>1146</v>
      </c>
      <c r="O51" t="s">
        <v>13278</v>
      </c>
      <c r="P51" t="s">
        <v>3465</v>
      </c>
      <c r="Q51">
        <v>9243</v>
      </c>
      <c r="R51" t="s">
        <v>1146</v>
      </c>
      <c r="S51">
        <v>32188</v>
      </c>
      <c r="T51" t="s">
        <v>1146</v>
      </c>
      <c r="V51" t="s">
        <v>12936</v>
      </c>
      <c r="W51">
        <v>68494</v>
      </c>
      <c r="X51">
        <v>9243</v>
      </c>
      <c r="Y51" t="s">
        <v>1146</v>
      </c>
      <c r="Z51" t="s">
        <v>5081</v>
      </c>
      <c r="AA51" t="s">
        <v>658</v>
      </c>
      <c r="AB51" t="s">
        <v>658</v>
      </c>
      <c r="AC51" t="s">
        <v>1146</v>
      </c>
      <c r="AD51" t="s">
        <v>5081</v>
      </c>
      <c r="AE51">
        <v>12627</v>
      </c>
      <c r="AF51" t="s">
        <v>1146</v>
      </c>
      <c r="AG51">
        <v>17054</v>
      </c>
      <c r="AH51" t="s">
        <v>1146</v>
      </c>
      <c r="AI51">
        <v>18205</v>
      </c>
      <c r="AJ51">
        <v>4153</v>
      </c>
      <c r="AK51" t="s">
        <v>1146</v>
      </c>
      <c r="AL51" t="s">
        <v>17768</v>
      </c>
      <c r="AM51" t="s">
        <v>1146</v>
      </c>
      <c r="AN51" t="s">
        <v>1146</v>
      </c>
      <c r="AO51" t="s">
        <v>1373</v>
      </c>
      <c r="AP51" t="s">
        <v>5081</v>
      </c>
      <c r="AQ51" t="s">
        <v>20403</v>
      </c>
    </row>
    <row r="52" spans="1:43" x14ac:dyDescent="0.3">
      <c r="A52" t="s">
        <v>12903</v>
      </c>
      <c r="B52" t="s">
        <v>11597</v>
      </c>
      <c r="C52" s="72">
        <v>34043</v>
      </c>
      <c r="D52" t="s">
        <v>7237</v>
      </c>
      <c r="E52" t="s">
        <v>6988</v>
      </c>
      <c r="F52" t="s">
        <v>1372</v>
      </c>
      <c r="G52" t="s">
        <v>6120</v>
      </c>
      <c r="H52" t="s">
        <v>1380</v>
      </c>
      <c r="I52" t="s">
        <v>14504</v>
      </c>
      <c r="J52" t="s">
        <v>11597</v>
      </c>
      <c r="K52">
        <v>656185</v>
      </c>
      <c r="L52" t="s">
        <v>11597</v>
      </c>
      <c r="M52">
        <v>2171381</v>
      </c>
      <c r="N52" t="s">
        <v>11597</v>
      </c>
      <c r="O52" t="s">
        <v>15076</v>
      </c>
      <c r="P52" t="s">
        <v>12903</v>
      </c>
      <c r="Q52">
        <v>10460</v>
      </c>
      <c r="R52" t="s">
        <v>11597</v>
      </c>
      <c r="S52">
        <v>34187</v>
      </c>
      <c r="T52" t="s">
        <v>11597</v>
      </c>
      <c r="V52" t="s">
        <v>15525</v>
      </c>
      <c r="W52">
        <v>104718</v>
      </c>
      <c r="X52">
        <v>10460</v>
      </c>
      <c r="Y52" t="s">
        <v>11597</v>
      </c>
      <c r="Z52" t="s">
        <v>12904</v>
      </c>
      <c r="AA52" t="s">
        <v>5068</v>
      </c>
      <c r="AB52" t="s">
        <v>658</v>
      </c>
      <c r="AC52" t="s">
        <v>11597</v>
      </c>
      <c r="AD52" t="s">
        <v>12904</v>
      </c>
      <c r="AE52">
        <v>14405</v>
      </c>
      <c r="AH52" t="s">
        <v>11597</v>
      </c>
      <c r="AI52">
        <v>20381</v>
      </c>
      <c r="AJ52">
        <v>5188</v>
      </c>
      <c r="AK52" t="s">
        <v>11597</v>
      </c>
      <c r="AL52" t="s">
        <v>17769</v>
      </c>
      <c r="AM52" t="s">
        <v>11597</v>
      </c>
      <c r="AN52" t="s">
        <v>11597</v>
      </c>
      <c r="AO52" t="s">
        <v>1380</v>
      </c>
      <c r="AP52" t="s">
        <v>12904</v>
      </c>
      <c r="AQ52" t="s">
        <v>20403</v>
      </c>
    </row>
    <row r="53" spans="1:43" x14ac:dyDescent="0.3">
      <c r="A53" t="s">
        <v>15526</v>
      </c>
      <c r="B53" t="s">
        <v>15055</v>
      </c>
      <c r="C53" s="72">
        <v>35573</v>
      </c>
      <c r="D53" t="s">
        <v>6745</v>
      </c>
      <c r="E53" t="s">
        <v>6988</v>
      </c>
      <c r="F53" t="s">
        <v>1402</v>
      </c>
      <c r="G53" t="s">
        <v>6120</v>
      </c>
      <c r="H53" t="s">
        <v>1373</v>
      </c>
      <c r="I53" t="s">
        <v>15527</v>
      </c>
      <c r="J53" t="s">
        <v>15055</v>
      </c>
      <c r="K53">
        <v>663531</v>
      </c>
      <c r="L53" t="s">
        <v>15055</v>
      </c>
      <c r="M53">
        <v>2211756</v>
      </c>
      <c r="N53" t="s">
        <v>15055</v>
      </c>
      <c r="P53" t="s">
        <v>15526</v>
      </c>
      <c r="Q53">
        <v>10276</v>
      </c>
      <c r="R53" t="s">
        <v>15055</v>
      </c>
      <c r="S53">
        <v>35024</v>
      </c>
      <c r="T53" t="s">
        <v>15055</v>
      </c>
      <c r="V53" t="s">
        <v>15528</v>
      </c>
      <c r="W53">
        <v>105477</v>
      </c>
      <c r="X53">
        <v>10938</v>
      </c>
      <c r="Y53" t="s">
        <v>15055</v>
      </c>
      <c r="Z53" t="s">
        <v>15381</v>
      </c>
      <c r="AA53" t="s">
        <v>658</v>
      </c>
      <c r="AB53" t="s">
        <v>666</v>
      </c>
      <c r="AC53" t="s">
        <v>15055</v>
      </c>
      <c r="AD53" t="s">
        <v>15381</v>
      </c>
      <c r="AE53">
        <v>14079</v>
      </c>
      <c r="AH53" t="s">
        <v>15055</v>
      </c>
      <c r="AJ53">
        <v>5942</v>
      </c>
      <c r="AK53" t="s">
        <v>15055</v>
      </c>
      <c r="AL53" t="s">
        <v>17770</v>
      </c>
      <c r="AM53" t="s">
        <v>15055</v>
      </c>
      <c r="AN53" t="s">
        <v>15055</v>
      </c>
      <c r="AO53" t="s">
        <v>1373</v>
      </c>
      <c r="AP53" t="s">
        <v>15381</v>
      </c>
      <c r="AQ53" t="s">
        <v>20403</v>
      </c>
    </row>
    <row r="54" spans="1:43" x14ac:dyDescent="0.3">
      <c r="A54" t="s">
        <v>3466</v>
      </c>
      <c r="B54" t="s">
        <v>1304</v>
      </c>
      <c r="C54" s="72">
        <v>32686</v>
      </c>
      <c r="D54" t="s">
        <v>7159</v>
      </c>
      <c r="E54" t="s">
        <v>6890</v>
      </c>
      <c r="F54" t="s">
        <v>1409</v>
      </c>
      <c r="G54" t="s">
        <v>9094</v>
      </c>
      <c r="H54" t="s">
        <v>1380</v>
      </c>
      <c r="I54" t="s">
        <v>10745</v>
      </c>
      <c r="J54" t="s">
        <v>1304</v>
      </c>
      <c r="K54">
        <v>501659</v>
      </c>
      <c r="L54" t="s">
        <v>1304</v>
      </c>
      <c r="M54">
        <v>1813191</v>
      </c>
      <c r="N54" t="s">
        <v>1304</v>
      </c>
      <c r="O54" t="s">
        <v>3555</v>
      </c>
      <c r="P54" t="s">
        <v>3466</v>
      </c>
      <c r="Q54">
        <v>9506</v>
      </c>
      <c r="R54" t="s">
        <v>1304</v>
      </c>
      <c r="S54">
        <v>31474</v>
      </c>
      <c r="T54" t="s">
        <v>1304</v>
      </c>
      <c r="V54" t="s">
        <v>3556</v>
      </c>
      <c r="W54">
        <v>50910</v>
      </c>
      <c r="X54">
        <v>9506</v>
      </c>
      <c r="Y54" t="s">
        <v>1304</v>
      </c>
      <c r="Z54" t="s">
        <v>5082</v>
      </c>
      <c r="AA54" t="s">
        <v>5068</v>
      </c>
      <c r="AB54" t="s">
        <v>658</v>
      </c>
      <c r="AC54" t="s">
        <v>1304</v>
      </c>
      <c r="AD54" t="s">
        <v>5082</v>
      </c>
      <c r="AE54">
        <v>12414</v>
      </c>
      <c r="AF54" t="s">
        <v>1304</v>
      </c>
      <c r="AG54">
        <v>14019</v>
      </c>
      <c r="AH54" t="s">
        <v>1304</v>
      </c>
      <c r="AI54">
        <v>4422</v>
      </c>
      <c r="AJ54">
        <v>4452</v>
      </c>
      <c r="AK54" t="s">
        <v>1304</v>
      </c>
      <c r="AL54" t="s">
        <v>17771</v>
      </c>
      <c r="AM54" t="s">
        <v>1304</v>
      </c>
      <c r="AN54" t="s">
        <v>1304</v>
      </c>
      <c r="AO54" t="s">
        <v>1380</v>
      </c>
      <c r="AP54" t="s">
        <v>5082</v>
      </c>
      <c r="AQ54" t="s">
        <v>20403</v>
      </c>
    </row>
    <row r="55" spans="1:43" x14ac:dyDescent="0.3">
      <c r="A55" t="s">
        <v>15529</v>
      </c>
      <c r="B55" t="s">
        <v>14198</v>
      </c>
      <c r="C55" s="72">
        <v>34489</v>
      </c>
      <c r="D55" t="s">
        <v>15530</v>
      </c>
      <c r="E55" t="s">
        <v>6890</v>
      </c>
      <c r="F55" t="s">
        <v>1526</v>
      </c>
      <c r="G55" t="s">
        <v>9094</v>
      </c>
      <c r="H55" t="s">
        <v>1373</v>
      </c>
      <c r="I55" t="s">
        <v>15531</v>
      </c>
      <c r="J55" t="s">
        <v>14198</v>
      </c>
      <c r="K55">
        <v>622075</v>
      </c>
      <c r="L55" t="s">
        <v>14198</v>
      </c>
      <c r="M55">
        <v>2118907</v>
      </c>
      <c r="N55" t="s">
        <v>14198</v>
      </c>
      <c r="O55" t="s">
        <v>15532</v>
      </c>
      <c r="P55" t="s">
        <v>15529</v>
      </c>
      <c r="Q55">
        <v>10871</v>
      </c>
      <c r="R55" t="s">
        <v>14198</v>
      </c>
      <c r="S55">
        <v>36064</v>
      </c>
      <c r="T55" t="s">
        <v>14198</v>
      </c>
      <c r="V55" t="s">
        <v>20412</v>
      </c>
      <c r="W55">
        <v>100720</v>
      </c>
      <c r="X55">
        <v>10871</v>
      </c>
      <c r="Y55" t="s">
        <v>14198</v>
      </c>
      <c r="Z55" t="s">
        <v>15533</v>
      </c>
      <c r="AA55" t="s">
        <v>5068</v>
      </c>
      <c r="AB55" t="s">
        <v>658</v>
      </c>
      <c r="AC55" t="s">
        <v>14198</v>
      </c>
      <c r="AD55" t="s">
        <v>15533</v>
      </c>
      <c r="AE55">
        <v>13722</v>
      </c>
      <c r="AJ55">
        <v>5911</v>
      </c>
      <c r="AK55" t="s">
        <v>14198</v>
      </c>
      <c r="AL55" t="s">
        <v>17772</v>
      </c>
      <c r="AM55" t="s">
        <v>14198</v>
      </c>
      <c r="AN55" t="s">
        <v>14198</v>
      </c>
      <c r="AO55" t="s">
        <v>14933</v>
      </c>
      <c r="AP55" t="s">
        <v>15533</v>
      </c>
      <c r="AQ55" t="s">
        <v>20403</v>
      </c>
    </row>
    <row r="56" spans="1:43" x14ac:dyDescent="0.3">
      <c r="A56" t="s">
        <v>1407</v>
      </c>
      <c r="B56" t="s">
        <v>253</v>
      </c>
      <c r="C56" s="72">
        <v>32669</v>
      </c>
      <c r="D56" t="s">
        <v>6891</v>
      </c>
      <c r="E56" t="s">
        <v>6890</v>
      </c>
      <c r="F56" t="s">
        <v>3591</v>
      </c>
      <c r="G56" t="s">
        <v>3591</v>
      </c>
      <c r="H56" t="s">
        <v>1380</v>
      </c>
      <c r="I56" t="s">
        <v>10728</v>
      </c>
      <c r="J56" t="s">
        <v>253</v>
      </c>
      <c r="K56">
        <v>501660</v>
      </c>
      <c r="L56" t="s">
        <v>253</v>
      </c>
      <c r="M56">
        <v>1812890</v>
      </c>
      <c r="N56" t="s">
        <v>253</v>
      </c>
      <c r="O56" t="s">
        <v>3557</v>
      </c>
      <c r="P56" t="s">
        <v>1407</v>
      </c>
      <c r="Q56">
        <v>9436</v>
      </c>
      <c r="R56" t="s">
        <v>253</v>
      </c>
      <c r="S56">
        <v>31469</v>
      </c>
      <c r="T56" t="s">
        <v>253</v>
      </c>
      <c r="U56" t="s">
        <v>253</v>
      </c>
      <c r="V56" t="s">
        <v>3558</v>
      </c>
      <c r="W56">
        <v>50911</v>
      </c>
      <c r="X56">
        <v>9436</v>
      </c>
      <c r="Y56" t="s">
        <v>253</v>
      </c>
      <c r="Z56" t="s">
        <v>5083</v>
      </c>
      <c r="AA56" t="s">
        <v>5068</v>
      </c>
      <c r="AB56" t="s">
        <v>658</v>
      </c>
      <c r="AC56" t="s">
        <v>253</v>
      </c>
      <c r="AD56" t="s">
        <v>5083</v>
      </c>
      <c r="AE56">
        <v>12338</v>
      </c>
      <c r="AI56">
        <v>9387</v>
      </c>
      <c r="AK56" t="s">
        <v>253</v>
      </c>
      <c r="AL56" t="s">
        <v>17773</v>
      </c>
      <c r="AM56" t="s">
        <v>253</v>
      </c>
      <c r="AN56" t="s">
        <v>253</v>
      </c>
      <c r="AO56" t="s">
        <v>1380</v>
      </c>
      <c r="AP56" t="s">
        <v>5083</v>
      </c>
      <c r="AQ56" t="s">
        <v>20403</v>
      </c>
    </row>
    <row r="57" spans="1:43" x14ac:dyDescent="0.3">
      <c r="A57" t="s">
        <v>10883</v>
      </c>
      <c r="B57" t="s">
        <v>10884</v>
      </c>
      <c r="C57" s="72">
        <v>34440</v>
      </c>
      <c r="D57" t="s">
        <v>6644</v>
      </c>
      <c r="E57" t="s">
        <v>10885</v>
      </c>
      <c r="F57" t="s">
        <v>1509</v>
      </c>
      <c r="G57" t="s">
        <v>9094</v>
      </c>
      <c r="H57" t="s">
        <v>1380</v>
      </c>
      <c r="I57" t="s">
        <v>11521</v>
      </c>
      <c r="J57" t="s">
        <v>12942</v>
      </c>
      <c r="K57">
        <v>546991</v>
      </c>
      <c r="L57" t="s">
        <v>10884</v>
      </c>
      <c r="M57">
        <v>2000031</v>
      </c>
      <c r="N57" t="s">
        <v>10884</v>
      </c>
      <c r="O57" t="s">
        <v>13647</v>
      </c>
      <c r="P57" t="s">
        <v>10883</v>
      </c>
      <c r="Q57">
        <v>9553</v>
      </c>
      <c r="R57" t="s">
        <v>12942</v>
      </c>
      <c r="S57">
        <v>32686</v>
      </c>
      <c r="T57" t="s">
        <v>10884</v>
      </c>
      <c r="V57" t="s">
        <v>11980</v>
      </c>
      <c r="W57">
        <v>70339</v>
      </c>
      <c r="X57">
        <v>9553</v>
      </c>
      <c r="Y57" t="s">
        <v>12942</v>
      </c>
      <c r="Z57" t="s">
        <v>14052</v>
      </c>
      <c r="AA57" t="s">
        <v>658</v>
      </c>
      <c r="AB57" t="s">
        <v>658</v>
      </c>
      <c r="AC57" t="s">
        <v>12942</v>
      </c>
      <c r="AD57" t="s">
        <v>14349</v>
      </c>
      <c r="AE57">
        <v>12497</v>
      </c>
      <c r="AF57" t="s">
        <v>12942</v>
      </c>
      <c r="AG57">
        <v>38276</v>
      </c>
      <c r="AH57" t="s">
        <v>12942</v>
      </c>
      <c r="AJ57">
        <v>4801</v>
      </c>
      <c r="AK57" t="s">
        <v>12942</v>
      </c>
      <c r="AL57" t="s">
        <v>17774</v>
      </c>
      <c r="AM57" t="s">
        <v>12942</v>
      </c>
      <c r="AN57" t="s">
        <v>12942</v>
      </c>
      <c r="AO57" t="s">
        <v>1380</v>
      </c>
      <c r="AP57" t="s">
        <v>14052</v>
      </c>
      <c r="AQ57" t="s">
        <v>20403</v>
      </c>
    </row>
    <row r="58" spans="1:43" x14ac:dyDescent="0.3">
      <c r="A58" t="s">
        <v>14934</v>
      </c>
      <c r="B58" t="s">
        <v>15534</v>
      </c>
      <c r="C58" s="72">
        <v>34675</v>
      </c>
      <c r="D58" t="s">
        <v>7014</v>
      </c>
      <c r="E58" t="s">
        <v>6754</v>
      </c>
      <c r="F58" t="s">
        <v>1509</v>
      </c>
      <c r="G58" t="s">
        <v>9094</v>
      </c>
      <c r="H58" t="s">
        <v>1396</v>
      </c>
      <c r="I58" t="s">
        <v>15535</v>
      </c>
      <c r="J58" t="s">
        <v>15534</v>
      </c>
      <c r="K58">
        <v>624413</v>
      </c>
      <c r="L58" t="s">
        <v>15534</v>
      </c>
      <c r="M58">
        <v>2447476</v>
      </c>
      <c r="N58" t="s">
        <v>15534</v>
      </c>
      <c r="O58" t="s">
        <v>22115</v>
      </c>
      <c r="P58" t="s">
        <v>14934</v>
      </c>
      <c r="Q58">
        <v>10312</v>
      </c>
      <c r="R58" t="s">
        <v>15534</v>
      </c>
      <c r="S58">
        <v>37498</v>
      </c>
      <c r="T58" t="s">
        <v>15534</v>
      </c>
      <c r="V58" t="s">
        <v>15536</v>
      </c>
      <c r="W58">
        <v>101603</v>
      </c>
      <c r="X58">
        <v>10918</v>
      </c>
      <c r="Y58" t="s">
        <v>15534</v>
      </c>
      <c r="Z58" t="s">
        <v>15537</v>
      </c>
      <c r="AA58" t="s">
        <v>658</v>
      </c>
      <c r="AB58" t="s">
        <v>658</v>
      </c>
      <c r="AC58" t="s">
        <v>15534</v>
      </c>
      <c r="AD58" t="s">
        <v>15537</v>
      </c>
      <c r="AE58">
        <v>14300</v>
      </c>
      <c r="AJ58">
        <v>5829</v>
      </c>
      <c r="AK58" t="s">
        <v>15534</v>
      </c>
      <c r="AL58" t="s">
        <v>17775</v>
      </c>
      <c r="AM58" t="s">
        <v>15534</v>
      </c>
      <c r="AN58" t="s">
        <v>15534</v>
      </c>
      <c r="AO58" t="s">
        <v>14937</v>
      </c>
      <c r="AP58" t="s">
        <v>15537</v>
      </c>
      <c r="AQ58" t="s">
        <v>20403</v>
      </c>
    </row>
    <row r="59" spans="1:43" x14ac:dyDescent="0.3">
      <c r="A59" t="s">
        <v>1408</v>
      </c>
      <c r="B59" t="s">
        <v>485</v>
      </c>
      <c r="C59" s="72">
        <v>31875</v>
      </c>
      <c r="D59" t="s">
        <v>6755</v>
      </c>
      <c r="E59" t="s">
        <v>6754</v>
      </c>
      <c r="F59" t="s">
        <v>1526</v>
      </c>
      <c r="G59" t="s">
        <v>9094</v>
      </c>
      <c r="H59" t="s">
        <v>1396</v>
      </c>
      <c r="I59" t="s">
        <v>10556</v>
      </c>
      <c r="J59" t="s">
        <v>485</v>
      </c>
      <c r="K59">
        <v>475174</v>
      </c>
      <c r="L59" t="s">
        <v>485</v>
      </c>
      <c r="M59">
        <v>1629156</v>
      </c>
      <c r="N59" t="s">
        <v>485</v>
      </c>
      <c r="O59" t="s">
        <v>1410</v>
      </c>
      <c r="P59" t="s">
        <v>1408</v>
      </c>
      <c r="Q59">
        <v>8660</v>
      </c>
      <c r="R59" t="s">
        <v>485</v>
      </c>
      <c r="S59">
        <v>30016</v>
      </c>
      <c r="T59" t="s">
        <v>485</v>
      </c>
      <c r="U59" t="s">
        <v>485</v>
      </c>
      <c r="V59" t="s">
        <v>3559</v>
      </c>
      <c r="W59">
        <v>58012</v>
      </c>
      <c r="X59">
        <v>8660</v>
      </c>
      <c r="Y59" t="s">
        <v>485</v>
      </c>
      <c r="Z59" t="s">
        <v>5084</v>
      </c>
      <c r="AA59" t="s">
        <v>666</v>
      </c>
      <c r="AB59" t="s">
        <v>658</v>
      </c>
      <c r="AC59" t="s">
        <v>485</v>
      </c>
      <c r="AD59" t="s">
        <v>5084</v>
      </c>
      <c r="AE59">
        <v>10467</v>
      </c>
      <c r="AF59" t="s">
        <v>485</v>
      </c>
      <c r="AG59">
        <v>12521</v>
      </c>
      <c r="AH59" t="s">
        <v>485</v>
      </c>
      <c r="AI59">
        <v>5165</v>
      </c>
      <c r="AJ59">
        <v>3390</v>
      </c>
      <c r="AK59" t="s">
        <v>485</v>
      </c>
      <c r="AL59" t="s">
        <v>17776</v>
      </c>
      <c r="AM59" t="s">
        <v>485</v>
      </c>
      <c r="AN59" t="s">
        <v>485</v>
      </c>
      <c r="AO59" t="s">
        <v>1396</v>
      </c>
      <c r="AP59" t="s">
        <v>5084</v>
      </c>
      <c r="AQ59" t="s">
        <v>20403</v>
      </c>
    </row>
    <row r="60" spans="1:43" x14ac:dyDescent="0.3">
      <c r="A60" t="s">
        <v>13478</v>
      </c>
      <c r="B60" t="s">
        <v>11757</v>
      </c>
      <c r="C60" s="72">
        <v>33855</v>
      </c>
      <c r="D60" t="s">
        <v>7270</v>
      </c>
      <c r="E60" t="s">
        <v>13479</v>
      </c>
      <c r="F60" t="s">
        <v>1392</v>
      </c>
      <c r="G60" t="s">
        <v>6120</v>
      </c>
      <c r="H60" t="s">
        <v>1373</v>
      </c>
      <c r="I60" t="s">
        <v>11758</v>
      </c>
      <c r="J60" t="s">
        <v>11757</v>
      </c>
      <c r="K60">
        <v>656186</v>
      </c>
      <c r="L60" t="s">
        <v>11757</v>
      </c>
      <c r="M60">
        <v>2169865</v>
      </c>
      <c r="N60" t="s">
        <v>11757</v>
      </c>
      <c r="O60" t="s">
        <v>13480</v>
      </c>
      <c r="P60" t="s">
        <v>13478</v>
      </c>
      <c r="Q60">
        <v>10378</v>
      </c>
      <c r="R60" t="s">
        <v>11757</v>
      </c>
      <c r="S60">
        <v>35222</v>
      </c>
      <c r="T60" t="s">
        <v>11757</v>
      </c>
      <c r="V60" t="s">
        <v>15538</v>
      </c>
      <c r="W60">
        <v>104719</v>
      </c>
      <c r="X60">
        <v>10378</v>
      </c>
      <c r="Y60" t="s">
        <v>11757</v>
      </c>
      <c r="Z60" t="s">
        <v>13481</v>
      </c>
      <c r="AA60" t="s">
        <v>658</v>
      </c>
      <c r="AB60" t="s">
        <v>658</v>
      </c>
      <c r="AC60" t="s">
        <v>11757</v>
      </c>
      <c r="AD60" t="s">
        <v>13481</v>
      </c>
      <c r="AE60">
        <v>14530</v>
      </c>
      <c r="AF60" t="s">
        <v>11757</v>
      </c>
      <c r="AG60">
        <v>73828</v>
      </c>
      <c r="AH60" t="s">
        <v>11757</v>
      </c>
      <c r="AI60">
        <v>20455</v>
      </c>
      <c r="AJ60">
        <v>5366</v>
      </c>
      <c r="AK60" t="s">
        <v>11757</v>
      </c>
      <c r="AL60" t="s">
        <v>17777</v>
      </c>
      <c r="AM60" t="s">
        <v>11757</v>
      </c>
      <c r="AN60" t="s">
        <v>11757</v>
      </c>
      <c r="AO60" t="s">
        <v>14933</v>
      </c>
      <c r="AP60" t="s">
        <v>13481</v>
      </c>
      <c r="AQ60" t="s">
        <v>20403</v>
      </c>
    </row>
    <row r="61" spans="1:43" x14ac:dyDescent="0.3">
      <c r="A61" t="s">
        <v>9482</v>
      </c>
      <c r="B61" t="s">
        <v>9483</v>
      </c>
      <c r="C61" s="72">
        <v>33252</v>
      </c>
      <c r="D61" t="s">
        <v>6594</v>
      </c>
      <c r="E61" t="s">
        <v>9484</v>
      </c>
      <c r="F61" t="s">
        <v>1509</v>
      </c>
      <c r="G61" t="s">
        <v>9094</v>
      </c>
      <c r="H61" t="s">
        <v>1380</v>
      </c>
      <c r="I61" t="s">
        <v>9485</v>
      </c>
      <c r="J61" t="s">
        <v>9483</v>
      </c>
      <c r="K61">
        <v>571437</v>
      </c>
      <c r="L61" t="s">
        <v>9483</v>
      </c>
      <c r="M61">
        <v>2107840</v>
      </c>
      <c r="N61" t="s">
        <v>9483</v>
      </c>
      <c r="O61" t="s">
        <v>11981</v>
      </c>
      <c r="P61" t="s">
        <v>9482</v>
      </c>
      <c r="Q61">
        <v>9734</v>
      </c>
      <c r="R61" t="s">
        <v>9483</v>
      </c>
      <c r="S61">
        <v>31738</v>
      </c>
      <c r="T61" t="s">
        <v>9483</v>
      </c>
      <c r="V61" t="s">
        <v>11982</v>
      </c>
      <c r="W61">
        <v>59584</v>
      </c>
      <c r="X61">
        <v>9734</v>
      </c>
      <c r="Y61" t="s">
        <v>9483</v>
      </c>
      <c r="Z61" t="s">
        <v>9486</v>
      </c>
      <c r="AA61" t="s">
        <v>658</v>
      </c>
      <c r="AB61" t="s">
        <v>658</v>
      </c>
      <c r="AC61" t="s">
        <v>9483</v>
      </c>
      <c r="AD61" t="s">
        <v>9486</v>
      </c>
      <c r="AE61">
        <v>11376</v>
      </c>
      <c r="AF61" t="s">
        <v>9483</v>
      </c>
      <c r="AG61">
        <v>54952</v>
      </c>
      <c r="AH61" t="s">
        <v>9483</v>
      </c>
      <c r="AI61">
        <v>12359</v>
      </c>
      <c r="AJ61">
        <v>4653</v>
      </c>
      <c r="AK61" t="s">
        <v>9483</v>
      </c>
      <c r="AL61" t="s">
        <v>17778</v>
      </c>
      <c r="AM61" t="s">
        <v>9483</v>
      </c>
      <c r="AN61" t="s">
        <v>9483</v>
      </c>
      <c r="AO61" t="s">
        <v>1380</v>
      </c>
      <c r="AP61" t="s">
        <v>9486</v>
      </c>
      <c r="AQ61" t="s">
        <v>20403</v>
      </c>
    </row>
    <row r="62" spans="1:43" x14ac:dyDescent="0.3">
      <c r="A62" t="s">
        <v>1411</v>
      </c>
      <c r="B62" t="s">
        <v>487</v>
      </c>
      <c r="C62" s="72">
        <v>32999</v>
      </c>
      <c r="D62" t="s">
        <v>6543</v>
      </c>
      <c r="E62" t="s">
        <v>6542</v>
      </c>
      <c r="F62" t="s">
        <v>1376</v>
      </c>
      <c r="G62" t="s">
        <v>6120</v>
      </c>
      <c r="H62" t="s">
        <v>661</v>
      </c>
      <c r="I62" t="s">
        <v>10960</v>
      </c>
      <c r="J62" t="s">
        <v>487</v>
      </c>
      <c r="K62">
        <v>514888</v>
      </c>
      <c r="L62" t="s">
        <v>487</v>
      </c>
      <c r="M62">
        <v>1839905</v>
      </c>
      <c r="N62" t="s">
        <v>487</v>
      </c>
      <c r="O62" t="s">
        <v>13250</v>
      </c>
      <c r="P62" t="s">
        <v>1411</v>
      </c>
      <c r="Q62">
        <v>8996</v>
      </c>
      <c r="R62" t="s">
        <v>487</v>
      </c>
      <c r="S62">
        <v>31662</v>
      </c>
      <c r="T62" t="s">
        <v>487</v>
      </c>
      <c r="U62" t="s">
        <v>487</v>
      </c>
      <c r="V62" t="s">
        <v>12895</v>
      </c>
      <c r="W62">
        <v>55877</v>
      </c>
      <c r="X62">
        <v>8996</v>
      </c>
      <c r="Y62" t="s">
        <v>487</v>
      </c>
      <c r="Z62" t="s">
        <v>5085</v>
      </c>
      <c r="AA62" t="s">
        <v>658</v>
      </c>
      <c r="AB62" t="s">
        <v>658</v>
      </c>
      <c r="AC62" t="s">
        <v>487</v>
      </c>
      <c r="AD62" t="s">
        <v>5085</v>
      </c>
      <c r="AE62">
        <v>12118</v>
      </c>
      <c r="AF62" t="s">
        <v>487</v>
      </c>
      <c r="AG62">
        <v>14562</v>
      </c>
      <c r="AH62" t="s">
        <v>487</v>
      </c>
      <c r="AI62">
        <v>5918</v>
      </c>
      <c r="AJ62">
        <v>3863</v>
      </c>
      <c r="AK62" t="s">
        <v>487</v>
      </c>
      <c r="AL62" t="s">
        <v>17779</v>
      </c>
      <c r="AM62" t="s">
        <v>487</v>
      </c>
      <c r="AN62" t="s">
        <v>487</v>
      </c>
      <c r="AO62" t="s">
        <v>661</v>
      </c>
      <c r="AP62" t="s">
        <v>5085</v>
      </c>
      <c r="AQ62" t="s">
        <v>20403</v>
      </c>
    </row>
    <row r="63" spans="1:43" x14ac:dyDescent="0.3">
      <c r="A63" t="s">
        <v>1412</v>
      </c>
      <c r="B63" t="s">
        <v>882</v>
      </c>
      <c r="C63" s="72">
        <v>32981</v>
      </c>
      <c r="D63" t="s">
        <v>7523</v>
      </c>
      <c r="E63" t="s">
        <v>6791</v>
      </c>
      <c r="F63" t="s">
        <v>1398</v>
      </c>
      <c r="G63" t="s">
        <v>9094</v>
      </c>
      <c r="H63" t="s">
        <v>1373</v>
      </c>
      <c r="I63" t="s">
        <v>9491</v>
      </c>
      <c r="J63" t="s">
        <v>882</v>
      </c>
      <c r="K63">
        <v>506693</v>
      </c>
      <c r="L63" t="s">
        <v>882</v>
      </c>
      <c r="M63">
        <v>1756627</v>
      </c>
      <c r="N63" t="s">
        <v>882</v>
      </c>
      <c r="O63" t="s">
        <v>1414</v>
      </c>
      <c r="P63" t="s">
        <v>1412</v>
      </c>
      <c r="Q63">
        <v>9011</v>
      </c>
      <c r="R63" t="s">
        <v>882</v>
      </c>
      <c r="S63">
        <v>31047</v>
      </c>
      <c r="T63" t="s">
        <v>882</v>
      </c>
      <c r="V63" t="s">
        <v>3560</v>
      </c>
      <c r="W63">
        <v>55886</v>
      </c>
      <c r="X63">
        <v>9011</v>
      </c>
      <c r="Y63" t="s">
        <v>882</v>
      </c>
      <c r="Z63" t="s">
        <v>5086</v>
      </c>
      <c r="AA63" t="s">
        <v>658</v>
      </c>
      <c r="AB63" t="s">
        <v>658</v>
      </c>
      <c r="AC63" t="s">
        <v>882</v>
      </c>
      <c r="AD63" t="s">
        <v>5086</v>
      </c>
      <c r="AE63">
        <v>11198</v>
      </c>
      <c r="AF63" t="s">
        <v>882</v>
      </c>
      <c r="AG63">
        <v>13061</v>
      </c>
      <c r="AH63" t="s">
        <v>882</v>
      </c>
      <c r="AI63">
        <v>4979</v>
      </c>
      <c r="AJ63">
        <v>3884</v>
      </c>
      <c r="AK63" t="s">
        <v>882</v>
      </c>
      <c r="AL63" t="s">
        <v>17780</v>
      </c>
      <c r="AM63" t="s">
        <v>882</v>
      </c>
      <c r="AN63" t="s">
        <v>882</v>
      </c>
      <c r="AO63" t="s">
        <v>1373</v>
      </c>
      <c r="AP63" t="s">
        <v>5086</v>
      </c>
      <c r="AQ63" t="s">
        <v>20403</v>
      </c>
    </row>
    <row r="64" spans="1:43" x14ac:dyDescent="0.3">
      <c r="A64" t="s">
        <v>3561</v>
      </c>
      <c r="B64" t="s">
        <v>923</v>
      </c>
      <c r="C64" s="72">
        <v>32634</v>
      </c>
      <c r="D64" t="s">
        <v>6543</v>
      </c>
      <c r="E64" t="s">
        <v>6791</v>
      </c>
      <c r="F64" t="s">
        <v>1398</v>
      </c>
      <c r="G64" t="s">
        <v>9094</v>
      </c>
      <c r="H64" t="s">
        <v>1373</v>
      </c>
      <c r="I64" t="s">
        <v>10858</v>
      </c>
      <c r="J64" t="s">
        <v>923</v>
      </c>
      <c r="K64">
        <v>501625</v>
      </c>
      <c r="L64" t="s">
        <v>923</v>
      </c>
      <c r="M64">
        <v>1945280</v>
      </c>
      <c r="N64" t="s">
        <v>923</v>
      </c>
      <c r="O64" t="s">
        <v>12208</v>
      </c>
      <c r="P64" t="s">
        <v>3561</v>
      </c>
      <c r="Q64">
        <v>9429</v>
      </c>
      <c r="R64" t="s">
        <v>923</v>
      </c>
      <c r="S64">
        <v>32099</v>
      </c>
      <c r="T64" t="s">
        <v>923</v>
      </c>
      <c r="V64" t="s">
        <v>12785</v>
      </c>
      <c r="W64">
        <v>50878</v>
      </c>
      <c r="X64">
        <v>9429</v>
      </c>
      <c r="Y64" t="s">
        <v>923</v>
      </c>
      <c r="Z64" t="s">
        <v>5087</v>
      </c>
      <c r="AA64" t="s">
        <v>658</v>
      </c>
      <c r="AB64" t="s">
        <v>658</v>
      </c>
      <c r="AC64" t="s">
        <v>923</v>
      </c>
      <c r="AD64" t="s">
        <v>5087</v>
      </c>
      <c r="AE64">
        <v>11284</v>
      </c>
      <c r="AF64" t="s">
        <v>923</v>
      </c>
      <c r="AG64">
        <v>38007</v>
      </c>
      <c r="AH64" t="s">
        <v>923</v>
      </c>
      <c r="AI64">
        <v>6145</v>
      </c>
      <c r="AJ64">
        <v>4390</v>
      </c>
      <c r="AK64" t="s">
        <v>923</v>
      </c>
      <c r="AL64" t="s">
        <v>17781</v>
      </c>
      <c r="AM64" t="s">
        <v>923</v>
      </c>
      <c r="AN64" t="s">
        <v>923</v>
      </c>
      <c r="AO64" t="s">
        <v>1373</v>
      </c>
      <c r="AP64" t="s">
        <v>5087</v>
      </c>
      <c r="AQ64" t="s">
        <v>20403</v>
      </c>
    </row>
    <row r="65" spans="1:43" x14ac:dyDescent="0.3">
      <c r="A65" t="s">
        <v>14547</v>
      </c>
      <c r="B65" t="s">
        <v>14275</v>
      </c>
      <c r="C65" s="72">
        <v>34840</v>
      </c>
      <c r="D65" t="s">
        <v>6543</v>
      </c>
      <c r="E65" t="s">
        <v>14548</v>
      </c>
      <c r="F65" t="s">
        <v>1398</v>
      </c>
      <c r="G65" t="s">
        <v>9094</v>
      </c>
      <c r="H65" t="s">
        <v>1373</v>
      </c>
      <c r="I65" t="s">
        <v>14533</v>
      </c>
      <c r="J65" t="s">
        <v>14275</v>
      </c>
      <c r="K65">
        <v>621237</v>
      </c>
      <c r="L65" t="s">
        <v>14275</v>
      </c>
      <c r="M65">
        <v>2444515</v>
      </c>
      <c r="N65" t="s">
        <v>14275</v>
      </c>
      <c r="O65" t="s">
        <v>17393</v>
      </c>
      <c r="P65" t="s">
        <v>14547</v>
      </c>
      <c r="Q65">
        <v>10692</v>
      </c>
      <c r="R65" t="s">
        <v>14275</v>
      </c>
      <c r="S65">
        <v>36063</v>
      </c>
      <c r="T65" t="s">
        <v>14275</v>
      </c>
      <c r="V65" t="s">
        <v>15539</v>
      </c>
      <c r="W65">
        <v>100568</v>
      </c>
      <c r="X65">
        <v>10692</v>
      </c>
      <c r="Y65" t="s">
        <v>15077</v>
      </c>
      <c r="Z65" t="s">
        <v>15078</v>
      </c>
      <c r="AA65" t="s">
        <v>666</v>
      </c>
      <c r="AB65" t="s">
        <v>666</v>
      </c>
      <c r="AC65" t="s">
        <v>14275</v>
      </c>
      <c r="AD65" t="s">
        <v>15078</v>
      </c>
      <c r="AE65">
        <v>14610</v>
      </c>
      <c r="AH65" t="s">
        <v>14275</v>
      </c>
      <c r="AI65">
        <v>29992</v>
      </c>
      <c r="AJ65">
        <v>5547</v>
      </c>
      <c r="AK65" t="s">
        <v>14275</v>
      </c>
      <c r="AL65" t="s">
        <v>17782</v>
      </c>
      <c r="AM65" t="s">
        <v>14275</v>
      </c>
      <c r="AN65" t="s">
        <v>14275</v>
      </c>
      <c r="AO65" t="s">
        <v>14933</v>
      </c>
      <c r="AP65" t="s">
        <v>15078</v>
      </c>
      <c r="AQ65" t="s">
        <v>20403</v>
      </c>
    </row>
    <row r="66" spans="1:43" x14ac:dyDescent="0.3">
      <c r="A66" t="s">
        <v>1415</v>
      </c>
      <c r="B66" t="s">
        <v>526</v>
      </c>
      <c r="C66" s="72">
        <v>31814</v>
      </c>
      <c r="D66" t="s">
        <v>6792</v>
      </c>
      <c r="E66" t="s">
        <v>6791</v>
      </c>
      <c r="F66" t="s">
        <v>1449</v>
      </c>
      <c r="G66" t="s">
        <v>6120</v>
      </c>
      <c r="H66" t="s">
        <v>2147</v>
      </c>
      <c r="I66" t="s">
        <v>9517</v>
      </c>
      <c r="J66" t="s">
        <v>526</v>
      </c>
      <c r="K66">
        <v>476883</v>
      </c>
      <c r="L66" t="s">
        <v>526</v>
      </c>
      <c r="M66">
        <v>1630071</v>
      </c>
      <c r="N66" t="s">
        <v>526</v>
      </c>
      <c r="O66" t="s">
        <v>1417</v>
      </c>
      <c r="P66" t="s">
        <v>1415</v>
      </c>
      <c r="Q66">
        <v>8645</v>
      </c>
      <c r="R66" t="s">
        <v>526</v>
      </c>
      <c r="S66">
        <v>29962</v>
      </c>
      <c r="T66" t="s">
        <v>526</v>
      </c>
      <c r="U66" t="s">
        <v>526</v>
      </c>
      <c r="V66" t="s">
        <v>3562</v>
      </c>
      <c r="W66">
        <v>59218</v>
      </c>
      <c r="X66">
        <v>8645</v>
      </c>
      <c r="Y66" t="s">
        <v>526</v>
      </c>
      <c r="Z66" t="s">
        <v>5088</v>
      </c>
      <c r="AA66" t="s">
        <v>666</v>
      </c>
      <c r="AB66" t="s">
        <v>658</v>
      </c>
      <c r="AC66" t="s">
        <v>526</v>
      </c>
      <c r="AD66" t="s">
        <v>5088</v>
      </c>
      <c r="AE66">
        <v>10199</v>
      </c>
      <c r="AF66" t="s">
        <v>526</v>
      </c>
      <c r="AG66">
        <v>11098</v>
      </c>
      <c r="AH66" t="s">
        <v>526</v>
      </c>
      <c r="AI66">
        <v>5654</v>
      </c>
      <c r="AJ66">
        <v>3116</v>
      </c>
      <c r="AK66" t="s">
        <v>526</v>
      </c>
      <c r="AL66" t="s">
        <v>17783</v>
      </c>
      <c r="AM66" t="s">
        <v>526</v>
      </c>
      <c r="AN66" t="s">
        <v>526</v>
      </c>
      <c r="AO66" t="s">
        <v>2147</v>
      </c>
      <c r="AP66" t="s">
        <v>5088</v>
      </c>
      <c r="AQ66" t="s">
        <v>20403</v>
      </c>
    </row>
    <row r="67" spans="1:43" x14ac:dyDescent="0.3">
      <c r="A67" t="s">
        <v>13164</v>
      </c>
      <c r="B67" t="s">
        <v>11813</v>
      </c>
      <c r="C67" s="72">
        <v>35131</v>
      </c>
      <c r="D67" t="s">
        <v>6878</v>
      </c>
      <c r="E67" t="s">
        <v>6791</v>
      </c>
      <c r="F67" t="s">
        <v>1379</v>
      </c>
      <c r="G67" t="s">
        <v>9094</v>
      </c>
      <c r="H67" t="s">
        <v>1373</v>
      </c>
      <c r="I67" t="s">
        <v>13165</v>
      </c>
      <c r="J67" t="s">
        <v>11813</v>
      </c>
      <c r="K67">
        <v>665751</v>
      </c>
      <c r="L67" t="s">
        <v>11813</v>
      </c>
      <c r="M67">
        <v>2227140</v>
      </c>
      <c r="N67" t="s">
        <v>11813</v>
      </c>
      <c r="P67" t="s">
        <v>13164</v>
      </c>
      <c r="Q67">
        <v>9826</v>
      </c>
      <c r="R67" t="s">
        <v>11813</v>
      </c>
      <c r="S67">
        <v>34960</v>
      </c>
      <c r="T67" t="s">
        <v>11813</v>
      </c>
      <c r="V67" t="s">
        <v>15540</v>
      </c>
      <c r="W67">
        <v>107180</v>
      </c>
      <c r="X67">
        <v>10507</v>
      </c>
      <c r="Y67" t="s">
        <v>11813</v>
      </c>
      <c r="Z67" t="s">
        <v>13166</v>
      </c>
      <c r="AA67" t="s">
        <v>658</v>
      </c>
      <c r="AB67" t="s">
        <v>658</v>
      </c>
      <c r="AC67" t="s">
        <v>11813</v>
      </c>
      <c r="AD67" t="s">
        <v>13166</v>
      </c>
      <c r="AE67">
        <v>13734</v>
      </c>
      <c r="AH67" t="s">
        <v>11813</v>
      </c>
      <c r="AJ67">
        <v>5740</v>
      </c>
      <c r="AK67" t="s">
        <v>11813</v>
      </c>
      <c r="AL67" t="s">
        <v>17784</v>
      </c>
      <c r="AM67" t="s">
        <v>11813</v>
      </c>
      <c r="AN67" t="s">
        <v>11813</v>
      </c>
      <c r="AO67" t="s">
        <v>1373</v>
      </c>
      <c r="AP67" t="s">
        <v>13166</v>
      </c>
      <c r="AQ67" t="s">
        <v>20403</v>
      </c>
    </row>
    <row r="68" spans="1:43" x14ac:dyDescent="0.3">
      <c r="A68" t="s">
        <v>15541</v>
      </c>
      <c r="B68" t="s">
        <v>15438</v>
      </c>
      <c r="C68" s="72">
        <v>35608</v>
      </c>
      <c r="D68" t="s">
        <v>15542</v>
      </c>
      <c r="E68" t="s">
        <v>6791</v>
      </c>
      <c r="F68" t="s">
        <v>1376</v>
      </c>
      <c r="G68" t="s">
        <v>6120</v>
      </c>
      <c r="H68" t="s">
        <v>2147</v>
      </c>
      <c r="I68" t="s">
        <v>15543</v>
      </c>
      <c r="J68" t="s">
        <v>15438</v>
      </c>
      <c r="K68">
        <v>670541</v>
      </c>
      <c r="L68" t="s">
        <v>15438</v>
      </c>
      <c r="M68">
        <v>2507341</v>
      </c>
      <c r="N68" t="s">
        <v>15438</v>
      </c>
      <c r="P68" t="s">
        <v>15541</v>
      </c>
      <c r="Q68">
        <v>10367</v>
      </c>
      <c r="R68" t="s">
        <v>15438</v>
      </c>
      <c r="S68">
        <v>36018</v>
      </c>
      <c r="T68" t="s">
        <v>15438</v>
      </c>
      <c r="V68" t="s">
        <v>15544</v>
      </c>
      <c r="W68">
        <v>109147</v>
      </c>
      <c r="X68">
        <v>10883</v>
      </c>
      <c r="Y68" t="s">
        <v>15438</v>
      </c>
      <c r="Z68" t="s">
        <v>15362</v>
      </c>
      <c r="AA68" t="s">
        <v>666</v>
      </c>
      <c r="AB68" t="s">
        <v>658</v>
      </c>
      <c r="AC68" t="s">
        <v>15438</v>
      </c>
      <c r="AD68" t="s">
        <v>15362</v>
      </c>
      <c r="AE68">
        <v>14407</v>
      </c>
      <c r="AH68" t="s">
        <v>15438</v>
      </c>
      <c r="AJ68">
        <v>5926</v>
      </c>
      <c r="AK68" t="s">
        <v>15438</v>
      </c>
      <c r="AL68" t="s">
        <v>17785</v>
      </c>
      <c r="AM68" t="s">
        <v>15438</v>
      </c>
      <c r="AN68" t="s">
        <v>15438</v>
      </c>
      <c r="AO68" t="s">
        <v>2147</v>
      </c>
      <c r="AP68" t="s">
        <v>15362</v>
      </c>
      <c r="AQ68" t="s">
        <v>20403</v>
      </c>
    </row>
    <row r="69" spans="1:43" x14ac:dyDescent="0.3">
      <c r="A69" t="s">
        <v>15545</v>
      </c>
      <c r="B69" t="s">
        <v>15041</v>
      </c>
      <c r="C69" s="72">
        <v>34759</v>
      </c>
      <c r="D69" t="s">
        <v>15546</v>
      </c>
      <c r="E69" t="s">
        <v>15547</v>
      </c>
      <c r="F69" t="s">
        <v>1481</v>
      </c>
      <c r="G69" t="s">
        <v>9094</v>
      </c>
      <c r="H69" t="s">
        <v>1373</v>
      </c>
      <c r="I69" t="s">
        <v>19820</v>
      </c>
      <c r="J69" t="s">
        <v>15041</v>
      </c>
      <c r="K69">
        <v>640470</v>
      </c>
      <c r="L69" t="s">
        <v>15041</v>
      </c>
      <c r="M69">
        <v>2821213</v>
      </c>
      <c r="N69" t="s">
        <v>15041</v>
      </c>
      <c r="P69" t="s">
        <v>15545</v>
      </c>
      <c r="Q69">
        <v>9886</v>
      </c>
      <c r="R69" t="s">
        <v>15041</v>
      </c>
      <c r="S69">
        <v>39802</v>
      </c>
      <c r="T69" t="s">
        <v>15041</v>
      </c>
      <c r="V69" t="s">
        <v>15548</v>
      </c>
      <c r="W69">
        <v>102443</v>
      </c>
      <c r="X69">
        <v>10858</v>
      </c>
      <c r="Y69" t="s">
        <v>15041</v>
      </c>
      <c r="Z69" t="s">
        <v>15549</v>
      </c>
      <c r="AA69" t="s">
        <v>658</v>
      </c>
      <c r="AB69" t="s">
        <v>658</v>
      </c>
      <c r="AC69" t="s">
        <v>15041</v>
      </c>
      <c r="AD69" t="s">
        <v>15549</v>
      </c>
      <c r="AE69">
        <v>15098</v>
      </c>
      <c r="AH69" t="s">
        <v>15041</v>
      </c>
      <c r="AJ69">
        <v>6177</v>
      </c>
      <c r="AK69" t="s">
        <v>15041</v>
      </c>
      <c r="AL69" t="s">
        <v>17786</v>
      </c>
      <c r="AM69" t="s">
        <v>15041</v>
      </c>
      <c r="AN69" t="s">
        <v>15041</v>
      </c>
      <c r="AO69" t="s">
        <v>1373</v>
      </c>
      <c r="AP69" t="s">
        <v>15549</v>
      </c>
      <c r="AQ69" t="s">
        <v>20403</v>
      </c>
    </row>
    <row r="70" spans="1:43" x14ac:dyDescent="0.3">
      <c r="A70" t="s">
        <v>1418</v>
      </c>
      <c r="B70" t="s">
        <v>100</v>
      </c>
      <c r="C70" s="72">
        <v>32604</v>
      </c>
      <c r="D70" t="s">
        <v>6870</v>
      </c>
      <c r="E70" t="s">
        <v>6869</v>
      </c>
      <c r="F70" t="s">
        <v>3591</v>
      </c>
      <c r="G70" t="s">
        <v>3591</v>
      </c>
      <c r="H70" t="s">
        <v>1380</v>
      </c>
      <c r="I70" t="s">
        <v>9658</v>
      </c>
      <c r="J70" t="s">
        <v>100</v>
      </c>
      <c r="K70">
        <v>506560</v>
      </c>
      <c r="L70" t="s">
        <v>100</v>
      </c>
      <c r="M70">
        <v>1735053</v>
      </c>
      <c r="N70" t="s">
        <v>100</v>
      </c>
      <c r="O70" t="s">
        <v>1419</v>
      </c>
      <c r="P70" t="s">
        <v>1418</v>
      </c>
      <c r="Q70">
        <v>8914</v>
      </c>
      <c r="R70" t="s">
        <v>100</v>
      </c>
      <c r="S70">
        <v>30562</v>
      </c>
      <c r="T70" t="s">
        <v>100</v>
      </c>
      <c r="U70" t="s">
        <v>100</v>
      </c>
      <c r="V70" t="s">
        <v>3563</v>
      </c>
      <c r="W70">
        <v>55889</v>
      </c>
      <c r="X70">
        <v>8914</v>
      </c>
      <c r="Y70" t="s">
        <v>100</v>
      </c>
      <c r="Z70" t="s">
        <v>5089</v>
      </c>
      <c r="AA70" t="s">
        <v>666</v>
      </c>
      <c r="AB70" t="s">
        <v>658</v>
      </c>
      <c r="AC70" t="s">
        <v>100</v>
      </c>
      <c r="AD70" t="s">
        <v>5089</v>
      </c>
      <c r="AE70">
        <v>11377</v>
      </c>
      <c r="AF70" t="s">
        <v>100</v>
      </c>
      <c r="AG70">
        <v>13014</v>
      </c>
      <c r="AH70" t="s">
        <v>100</v>
      </c>
      <c r="AI70">
        <v>18083</v>
      </c>
      <c r="AJ70">
        <v>3785</v>
      </c>
      <c r="AK70" t="s">
        <v>100</v>
      </c>
      <c r="AL70" t="s">
        <v>17787</v>
      </c>
      <c r="AM70" t="s">
        <v>100</v>
      </c>
      <c r="AN70" t="s">
        <v>100</v>
      </c>
      <c r="AO70" t="s">
        <v>1380</v>
      </c>
      <c r="AP70" t="s">
        <v>5089</v>
      </c>
      <c r="AQ70" t="s">
        <v>20403</v>
      </c>
    </row>
    <row r="71" spans="1:43" hidden="1" x14ac:dyDescent="0.3">
      <c r="A71" t="s">
        <v>1420</v>
      </c>
      <c r="B71" t="s">
        <v>966</v>
      </c>
      <c r="C71" s="72">
        <v>30826</v>
      </c>
      <c r="D71" t="s">
        <v>7171</v>
      </c>
      <c r="E71" t="s">
        <v>7746</v>
      </c>
      <c r="F71" t="s">
        <v>1409</v>
      </c>
      <c r="G71" t="s">
        <v>9094</v>
      </c>
      <c r="H71" t="s">
        <v>1373</v>
      </c>
      <c r="I71" t="s">
        <v>10348</v>
      </c>
      <c r="J71" t="s">
        <v>966</v>
      </c>
      <c r="K71">
        <v>459932</v>
      </c>
      <c r="L71" t="s">
        <v>966</v>
      </c>
      <c r="M71">
        <v>1531174</v>
      </c>
      <c r="N71" t="s">
        <v>966</v>
      </c>
      <c r="O71" t="s">
        <v>3564</v>
      </c>
      <c r="P71" t="s">
        <v>1420</v>
      </c>
      <c r="Q71">
        <v>8697</v>
      </c>
      <c r="R71" t="s">
        <v>966</v>
      </c>
      <c r="S71">
        <v>29795</v>
      </c>
      <c r="T71" t="s">
        <v>966</v>
      </c>
      <c r="V71" t="s">
        <v>3565</v>
      </c>
      <c r="W71">
        <v>52005</v>
      </c>
      <c r="X71">
        <v>8697</v>
      </c>
      <c r="Y71" t="s">
        <v>966</v>
      </c>
      <c r="Z71" t="s">
        <v>5090</v>
      </c>
      <c r="AA71" t="s">
        <v>666</v>
      </c>
      <c r="AB71" t="s">
        <v>658</v>
      </c>
      <c r="AC71" t="s">
        <v>966</v>
      </c>
      <c r="AD71" t="s">
        <v>5090</v>
      </c>
      <c r="AE71">
        <v>9427</v>
      </c>
      <c r="AI71">
        <v>2265</v>
      </c>
      <c r="AK71" t="s">
        <v>966</v>
      </c>
      <c r="AL71" t="s">
        <v>17788</v>
      </c>
      <c r="AM71" t="s">
        <v>966</v>
      </c>
      <c r="AN71" t="s">
        <v>966</v>
      </c>
      <c r="AO71" t="s">
        <v>1373</v>
      </c>
      <c r="AP71" t="s">
        <v>5090</v>
      </c>
      <c r="AQ71" t="s">
        <v>20402</v>
      </c>
    </row>
    <row r="72" spans="1:43" x14ac:dyDescent="0.3">
      <c r="A72" t="s">
        <v>1421</v>
      </c>
      <c r="B72" t="s">
        <v>713</v>
      </c>
      <c r="C72" s="72">
        <v>32174</v>
      </c>
      <c r="D72" t="s">
        <v>6551</v>
      </c>
      <c r="E72" t="s">
        <v>7181</v>
      </c>
      <c r="F72" t="s">
        <v>1437</v>
      </c>
      <c r="G72" t="s">
        <v>9094</v>
      </c>
      <c r="H72" t="s">
        <v>1373</v>
      </c>
      <c r="I72" t="s">
        <v>10841</v>
      </c>
      <c r="J72" t="s">
        <v>713</v>
      </c>
      <c r="K72">
        <v>474463</v>
      </c>
      <c r="L72" t="s">
        <v>713</v>
      </c>
      <c r="M72">
        <v>1611137</v>
      </c>
      <c r="N72" t="s">
        <v>713</v>
      </c>
      <c r="O72" t="s">
        <v>1422</v>
      </c>
      <c r="P72" t="s">
        <v>1421</v>
      </c>
      <c r="Q72">
        <v>8409</v>
      </c>
      <c r="R72" t="s">
        <v>713</v>
      </c>
      <c r="S72">
        <v>30041</v>
      </c>
      <c r="T72" t="s">
        <v>713</v>
      </c>
      <c r="V72" t="s">
        <v>3566</v>
      </c>
      <c r="W72">
        <v>57286</v>
      </c>
      <c r="X72">
        <v>8409</v>
      </c>
      <c r="Y72" t="s">
        <v>713</v>
      </c>
      <c r="Z72" t="s">
        <v>5091</v>
      </c>
      <c r="AA72" t="s">
        <v>666</v>
      </c>
      <c r="AB72" t="s">
        <v>666</v>
      </c>
      <c r="AC72" t="s">
        <v>713</v>
      </c>
      <c r="AD72" t="s">
        <v>5091</v>
      </c>
      <c r="AE72">
        <v>9287</v>
      </c>
      <c r="AF72" t="s">
        <v>713</v>
      </c>
      <c r="AG72">
        <v>5416</v>
      </c>
      <c r="AH72" t="s">
        <v>713</v>
      </c>
      <c r="AI72">
        <v>2956</v>
      </c>
      <c r="AJ72">
        <v>3110</v>
      </c>
      <c r="AK72" t="s">
        <v>713</v>
      </c>
      <c r="AL72" t="s">
        <v>17789</v>
      </c>
      <c r="AM72" t="s">
        <v>713</v>
      </c>
      <c r="AN72" t="s">
        <v>713</v>
      </c>
      <c r="AO72" t="s">
        <v>14935</v>
      </c>
      <c r="AP72" t="s">
        <v>5091</v>
      </c>
      <c r="AQ72" t="s">
        <v>20403</v>
      </c>
    </row>
    <row r="73" spans="1:43" x14ac:dyDescent="0.3">
      <c r="A73" t="s">
        <v>1423</v>
      </c>
      <c r="B73" t="s">
        <v>104</v>
      </c>
      <c r="C73" s="72">
        <v>31762</v>
      </c>
      <c r="D73" t="s">
        <v>7064</v>
      </c>
      <c r="E73" t="s">
        <v>7181</v>
      </c>
      <c r="F73" t="s">
        <v>3591</v>
      </c>
      <c r="G73" t="s">
        <v>3591</v>
      </c>
      <c r="H73" t="s">
        <v>1424</v>
      </c>
      <c r="I73" t="s">
        <v>10177</v>
      </c>
      <c r="J73" t="s">
        <v>104</v>
      </c>
      <c r="K73">
        <v>457762</v>
      </c>
      <c r="L73" t="s">
        <v>104</v>
      </c>
      <c r="M73">
        <v>593266</v>
      </c>
      <c r="N73" t="s">
        <v>1425</v>
      </c>
      <c r="O73" t="s">
        <v>13512</v>
      </c>
      <c r="P73" t="s">
        <v>1423</v>
      </c>
      <c r="Q73">
        <v>8708</v>
      </c>
      <c r="R73" t="s">
        <v>104</v>
      </c>
      <c r="S73">
        <v>29697</v>
      </c>
      <c r="T73" t="s">
        <v>104</v>
      </c>
      <c r="V73" t="s">
        <v>12450</v>
      </c>
      <c r="W73">
        <v>32106</v>
      </c>
      <c r="X73">
        <v>8708</v>
      </c>
      <c r="Y73" t="s">
        <v>104</v>
      </c>
      <c r="Z73" t="s">
        <v>8341</v>
      </c>
      <c r="AA73" t="s">
        <v>666</v>
      </c>
      <c r="AB73" t="s">
        <v>658</v>
      </c>
      <c r="AC73" t="s">
        <v>104</v>
      </c>
      <c r="AD73" t="s">
        <v>8341</v>
      </c>
      <c r="AE73">
        <v>8986</v>
      </c>
      <c r="AI73">
        <v>1466</v>
      </c>
      <c r="AK73" t="s">
        <v>104</v>
      </c>
      <c r="AL73" t="s">
        <v>17790</v>
      </c>
      <c r="AM73" t="s">
        <v>104</v>
      </c>
      <c r="AN73" t="s">
        <v>104</v>
      </c>
      <c r="AO73" t="s">
        <v>1424</v>
      </c>
      <c r="AP73" t="s">
        <v>8341</v>
      </c>
      <c r="AQ73" t="s">
        <v>20403</v>
      </c>
    </row>
    <row r="74" spans="1:43" x14ac:dyDescent="0.3">
      <c r="A74" t="s">
        <v>13648</v>
      </c>
      <c r="B74" t="s">
        <v>12994</v>
      </c>
      <c r="C74" s="72">
        <v>34108</v>
      </c>
      <c r="D74" t="s">
        <v>6587</v>
      </c>
      <c r="E74" t="s">
        <v>7181</v>
      </c>
      <c r="F74" t="s">
        <v>1413</v>
      </c>
      <c r="G74" t="s">
        <v>9094</v>
      </c>
      <c r="H74" t="s">
        <v>660</v>
      </c>
      <c r="I74" t="s">
        <v>13649</v>
      </c>
      <c r="J74" t="s">
        <v>12994</v>
      </c>
      <c r="K74">
        <v>605119</v>
      </c>
      <c r="L74" t="s">
        <v>12994</v>
      </c>
      <c r="M74">
        <v>2167336</v>
      </c>
      <c r="N74" t="s">
        <v>12994</v>
      </c>
      <c r="O74" t="s">
        <v>14350</v>
      </c>
      <c r="P74" t="s">
        <v>13648</v>
      </c>
      <c r="Q74">
        <v>10193</v>
      </c>
      <c r="R74" t="s">
        <v>12994</v>
      </c>
      <c r="S74">
        <v>33776</v>
      </c>
      <c r="T74" t="s">
        <v>12994</v>
      </c>
      <c r="V74" t="s">
        <v>15550</v>
      </c>
      <c r="W74">
        <v>70928</v>
      </c>
      <c r="X74">
        <v>10193</v>
      </c>
      <c r="Y74" t="s">
        <v>12994</v>
      </c>
      <c r="Z74" t="s">
        <v>14351</v>
      </c>
      <c r="AA74" t="s">
        <v>658</v>
      </c>
      <c r="AB74" t="s">
        <v>658</v>
      </c>
      <c r="AC74" t="s">
        <v>12994</v>
      </c>
      <c r="AD74" t="s">
        <v>14351</v>
      </c>
      <c r="AE74">
        <v>13444</v>
      </c>
      <c r="AH74" t="s">
        <v>12994</v>
      </c>
      <c r="AI74">
        <v>23758</v>
      </c>
      <c r="AJ74">
        <v>5663</v>
      </c>
      <c r="AK74" t="s">
        <v>12994</v>
      </c>
      <c r="AL74" t="s">
        <v>17791</v>
      </c>
      <c r="AM74" t="s">
        <v>12994</v>
      </c>
      <c r="AN74" t="s">
        <v>12994</v>
      </c>
      <c r="AO74" t="s">
        <v>660</v>
      </c>
      <c r="AP74" t="s">
        <v>14351</v>
      </c>
      <c r="AQ74" t="s">
        <v>20403</v>
      </c>
    </row>
    <row r="75" spans="1:43" x14ac:dyDescent="0.3">
      <c r="A75" t="s">
        <v>3567</v>
      </c>
      <c r="B75" t="s">
        <v>988</v>
      </c>
      <c r="C75" s="72">
        <v>32111</v>
      </c>
      <c r="D75" t="s">
        <v>6657</v>
      </c>
      <c r="E75" t="s">
        <v>7181</v>
      </c>
      <c r="F75" t="s">
        <v>1398</v>
      </c>
      <c r="G75" t="s">
        <v>9094</v>
      </c>
      <c r="H75" t="s">
        <v>1373</v>
      </c>
      <c r="I75" t="s">
        <v>10686</v>
      </c>
      <c r="J75" t="s">
        <v>988</v>
      </c>
      <c r="K75">
        <v>502624</v>
      </c>
      <c r="L75" t="s">
        <v>988</v>
      </c>
      <c r="M75">
        <v>2027498</v>
      </c>
      <c r="N75" t="s">
        <v>988</v>
      </c>
      <c r="O75" t="s">
        <v>8342</v>
      </c>
      <c r="P75" t="s">
        <v>3567</v>
      </c>
      <c r="Q75">
        <v>9698</v>
      </c>
      <c r="R75" t="s">
        <v>988</v>
      </c>
      <c r="S75">
        <v>32690</v>
      </c>
      <c r="T75" t="s">
        <v>988</v>
      </c>
      <c r="V75" t="s">
        <v>5092</v>
      </c>
      <c r="W75">
        <v>59304</v>
      </c>
      <c r="X75">
        <v>9698</v>
      </c>
      <c r="Y75" t="s">
        <v>988</v>
      </c>
      <c r="Z75" t="s">
        <v>5093</v>
      </c>
      <c r="AA75" t="s">
        <v>658</v>
      </c>
      <c r="AB75" t="s">
        <v>658</v>
      </c>
      <c r="AC75" t="s">
        <v>988</v>
      </c>
      <c r="AD75" t="s">
        <v>5093</v>
      </c>
      <c r="AE75">
        <v>12419</v>
      </c>
      <c r="AF75" t="s">
        <v>988</v>
      </c>
      <c r="AG75">
        <v>38161</v>
      </c>
      <c r="AH75" t="s">
        <v>988</v>
      </c>
      <c r="AI75">
        <v>5943</v>
      </c>
      <c r="AJ75">
        <v>4621</v>
      </c>
      <c r="AK75" t="s">
        <v>988</v>
      </c>
      <c r="AL75" t="s">
        <v>17792</v>
      </c>
      <c r="AM75" t="s">
        <v>988</v>
      </c>
      <c r="AN75" t="s">
        <v>988</v>
      </c>
      <c r="AO75" t="s">
        <v>1373</v>
      </c>
      <c r="AP75" t="s">
        <v>5093</v>
      </c>
      <c r="AQ75" t="s">
        <v>20403</v>
      </c>
    </row>
    <row r="76" spans="1:43" x14ac:dyDescent="0.3">
      <c r="A76" t="s">
        <v>10318</v>
      </c>
      <c r="B76" t="s">
        <v>10319</v>
      </c>
      <c r="C76" s="72">
        <v>33130</v>
      </c>
      <c r="D76" t="s">
        <v>6864</v>
      </c>
      <c r="E76" t="s">
        <v>7181</v>
      </c>
      <c r="F76" t="s">
        <v>1402</v>
      </c>
      <c r="G76" t="s">
        <v>6120</v>
      </c>
      <c r="H76" t="s">
        <v>1373</v>
      </c>
      <c r="I76" t="s">
        <v>10320</v>
      </c>
      <c r="J76" t="s">
        <v>10319</v>
      </c>
      <c r="K76">
        <v>594736</v>
      </c>
      <c r="L76" t="s">
        <v>10319</v>
      </c>
      <c r="M76">
        <v>2116982</v>
      </c>
      <c r="N76" t="s">
        <v>10319</v>
      </c>
      <c r="O76" t="s">
        <v>13384</v>
      </c>
      <c r="P76" t="s">
        <v>10318</v>
      </c>
      <c r="Q76">
        <v>10004</v>
      </c>
      <c r="R76" t="s">
        <v>10319</v>
      </c>
      <c r="S76">
        <v>33183</v>
      </c>
      <c r="T76" t="s">
        <v>10319</v>
      </c>
      <c r="V76" t="s">
        <v>12562</v>
      </c>
      <c r="W76">
        <v>68741</v>
      </c>
      <c r="X76">
        <v>10004</v>
      </c>
      <c r="Y76" t="s">
        <v>10319</v>
      </c>
      <c r="Z76" t="s">
        <v>10321</v>
      </c>
      <c r="AA76" t="s">
        <v>658</v>
      </c>
      <c r="AB76" t="s">
        <v>658</v>
      </c>
      <c r="AC76" t="s">
        <v>10319</v>
      </c>
      <c r="AD76" t="s">
        <v>10321</v>
      </c>
      <c r="AE76">
        <v>12905</v>
      </c>
      <c r="AF76" t="s">
        <v>10319</v>
      </c>
      <c r="AG76">
        <v>62982</v>
      </c>
      <c r="AH76" t="s">
        <v>10319</v>
      </c>
      <c r="AI76">
        <v>18478</v>
      </c>
      <c r="AJ76">
        <v>4954</v>
      </c>
      <c r="AK76" t="s">
        <v>10319</v>
      </c>
      <c r="AL76" t="s">
        <v>17793</v>
      </c>
      <c r="AM76" t="s">
        <v>10319</v>
      </c>
      <c r="AN76" t="s">
        <v>10319</v>
      </c>
      <c r="AO76" t="s">
        <v>1373</v>
      </c>
      <c r="AP76" t="s">
        <v>10321</v>
      </c>
      <c r="AQ76" t="s">
        <v>20403</v>
      </c>
    </row>
    <row r="77" spans="1:43" x14ac:dyDescent="0.3">
      <c r="A77" t="s">
        <v>13089</v>
      </c>
      <c r="B77" t="s">
        <v>12865</v>
      </c>
      <c r="C77" s="72">
        <v>35917</v>
      </c>
      <c r="D77" t="s">
        <v>6537</v>
      </c>
      <c r="E77" t="s">
        <v>7181</v>
      </c>
      <c r="F77" t="s">
        <v>1460</v>
      </c>
      <c r="G77" t="s">
        <v>9094</v>
      </c>
      <c r="H77" t="s">
        <v>1373</v>
      </c>
      <c r="I77" t="s">
        <v>19821</v>
      </c>
      <c r="J77" t="s">
        <v>12865</v>
      </c>
      <c r="K77">
        <v>666120</v>
      </c>
      <c r="L77" t="s">
        <v>12865</v>
      </c>
      <c r="M77">
        <v>2250590</v>
      </c>
      <c r="N77" t="s">
        <v>12865</v>
      </c>
      <c r="P77" t="s">
        <v>13089</v>
      </c>
      <c r="Q77">
        <v>10217</v>
      </c>
      <c r="R77" t="s">
        <v>12865</v>
      </c>
      <c r="S77">
        <v>40916</v>
      </c>
      <c r="T77" t="s">
        <v>12865</v>
      </c>
      <c r="V77" t="s">
        <v>15551</v>
      </c>
      <c r="W77">
        <v>108822</v>
      </c>
      <c r="X77">
        <v>10424</v>
      </c>
      <c r="Y77" t="s">
        <v>12865</v>
      </c>
      <c r="Z77" t="s">
        <v>13090</v>
      </c>
      <c r="AA77" t="s">
        <v>658</v>
      </c>
      <c r="AB77" t="s">
        <v>658</v>
      </c>
      <c r="AC77" t="s">
        <v>12865</v>
      </c>
      <c r="AD77" t="s">
        <v>13090</v>
      </c>
      <c r="AE77">
        <v>14241</v>
      </c>
      <c r="AH77" t="s">
        <v>12865</v>
      </c>
      <c r="AJ77">
        <v>5595</v>
      </c>
      <c r="AK77" t="s">
        <v>12865</v>
      </c>
      <c r="AL77" t="s">
        <v>17794</v>
      </c>
      <c r="AM77" t="s">
        <v>12865</v>
      </c>
      <c r="AN77" t="s">
        <v>12865</v>
      </c>
      <c r="AO77" t="s">
        <v>1373</v>
      </c>
      <c r="AP77" t="s">
        <v>13090</v>
      </c>
      <c r="AQ77" t="s">
        <v>20403</v>
      </c>
    </row>
    <row r="78" spans="1:43" x14ac:dyDescent="0.3">
      <c r="A78" t="s">
        <v>15261</v>
      </c>
      <c r="B78" t="s">
        <v>14733</v>
      </c>
      <c r="C78" s="72">
        <v>33875</v>
      </c>
      <c r="D78" t="s">
        <v>6648</v>
      </c>
      <c r="E78" t="s">
        <v>7181</v>
      </c>
      <c r="F78" t="s">
        <v>1430</v>
      </c>
      <c r="G78" t="s">
        <v>6120</v>
      </c>
      <c r="H78" t="s">
        <v>1373</v>
      </c>
      <c r="I78" t="s">
        <v>15262</v>
      </c>
      <c r="J78" t="s">
        <v>14733</v>
      </c>
      <c r="K78">
        <v>605121</v>
      </c>
      <c r="L78" t="s">
        <v>14733</v>
      </c>
      <c r="M78">
        <v>2769295</v>
      </c>
      <c r="N78" t="s">
        <v>14733</v>
      </c>
      <c r="O78" t="s">
        <v>17394</v>
      </c>
      <c r="P78" t="s">
        <v>15261</v>
      </c>
      <c r="Q78">
        <v>10023</v>
      </c>
      <c r="R78" t="s">
        <v>14733</v>
      </c>
      <c r="S78">
        <v>37611</v>
      </c>
      <c r="T78" t="s">
        <v>14733</v>
      </c>
      <c r="V78" t="s">
        <v>15552</v>
      </c>
      <c r="W78">
        <v>103794</v>
      </c>
      <c r="X78">
        <v>11002</v>
      </c>
      <c r="Y78" t="s">
        <v>14733</v>
      </c>
      <c r="Z78" t="s">
        <v>15272</v>
      </c>
      <c r="AA78" t="s">
        <v>666</v>
      </c>
      <c r="AB78" t="s">
        <v>658</v>
      </c>
      <c r="AC78" t="s">
        <v>14733</v>
      </c>
      <c r="AD78" t="s">
        <v>15272</v>
      </c>
      <c r="AE78">
        <v>11976</v>
      </c>
      <c r="AJ78">
        <v>5870</v>
      </c>
      <c r="AK78" t="s">
        <v>14733</v>
      </c>
      <c r="AL78" t="s">
        <v>17795</v>
      </c>
      <c r="AM78" t="s">
        <v>14733</v>
      </c>
      <c r="AN78" t="s">
        <v>14733</v>
      </c>
      <c r="AO78" t="s">
        <v>1373</v>
      </c>
      <c r="AP78" t="s">
        <v>15272</v>
      </c>
      <c r="AQ78" t="s">
        <v>20403</v>
      </c>
    </row>
    <row r="79" spans="1:43" x14ac:dyDescent="0.3">
      <c r="A79" t="s">
        <v>3568</v>
      </c>
      <c r="B79" t="s">
        <v>296</v>
      </c>
      <c r="C79" s="72">
        <v>32045</v>
      </c>
      <c r="D79" t="s">
        <v>7383</v>
      </c>
      <c r="E79" t="s">
        <v>7181</v>
      </c>
      <c r="F79" t="s">
        <v>3591</v>
      </c>
      <c r="G79" t="s">
        <v>3591</v>
      </c>
      <c r="H79" t="s">
        <v>1396</v>
      </c>
      <c r="I79" t="s">
        <v>9585</v>
      </c>
      <c r="J79" t="s">
        <v>296</v>
      </c>
      <c r="K79">
        <v>502249</v>
      </c>
      <c r="L79" t="s">
        <v>296</v>
      </c>
      <c r="M79">
        <v>1599165</v>
      </c>
      <c r="N79" t="s">
        <v>296</v>
      </c>
      <c r="O79" t="s">
        <v>3569</v>
      </c>
      <c r="P79" t="s">
        <v>3568</v>
      </c>
      <c r="Q79">
        <v>8407</v>
      </c>
      <c r="R79" t="s">
        <v>296</v>
      </c>
      <c r="S79">
        <v>29299</v>
      </c>
      <c r="T79" t="s">
        <v>296</v>
      </c>
      <c r="V79" t="s">
        <v>5094</v>
      </c>
      <c r="W79">
        <v>55897</v>
      </c>
      <c r="X79">
        <v>8407</v>
      </c>
      <c r="Y79" t="s">
        <v>296</v>
      </c>
      <c r="Z79" t="s">
        <v>8343</v>
      </c>
      <c r="AA79" t="s">
        <v>666</v>
      </c>
      <c r="AB79" t="s">
        <v>666</v>
      </c>
      <c r="AC79" t="s">
        <v>296</v>
      </c>
      <c r="AD79" t="s">
        <v>8343</v>
      </c>
      <c r="AE79">
        <v>9310</v>
      </c>
      <c r="AI79">
        <v>2470</v>
      </c>
      <c r="AK79" t="s">
        <v>296</v>
      </c>
      <c r="AN79" t="s">
        <v>296</v>
      </c>
      <c r="AO79" t="s">
        <v>1396</v>
      </c>
      <c r="AP79" t="s">
        <v>8343</v>
      </c>
      <c r="AQ79" t="s">
        <v>20403</v>
      </c>
    </row>
    <row r="80" spans="1:43" x14ac:dyDescent="0.3">
      <c r="A80" t="s">
        <v>15553</v>
      </c>
      <c r="B80" t="s">
        <v>15072</v>
      </c>
      <c r="C80" s="72">
        <v>33059</v>
      </c>
      <c r="D80" t="s">
        <v>6581</v>
      </c>
      <c r="E80" t="s">
        <v>7181</v>
      </c>
      <c r="F80" t="s">
        <v>1439</v>
      </c>
      <c r="G80" t="s">
        <v>6120</v>
      </c>
      <c r="H80" t="s">
        <v>1373</v>
      </c>
      <c r="I80" t="s">
        <v>15554</v>
      </c>
      <c r="J80" t="s">
        <v>15072</v>
      </c>
      <c r="K80">
        <v>623433</v>
      </c>
      <c r="L80" t="s">
        <v>15072</v>
      </c>
      <c r="M80">
        <v>2803410</v>
      </c>
      <c r="N80" t="s">
        <v>15072</v>
      </c>
      <c r="P80" t="s">
        <v>15553</v>
      </c>
      <c r="Q80">
        <v>10474</v>
      </c>
      <c r="R80" t="s">
        <v>15072</v>
      </c>
      <c r="S80">
        <v>38102</v>
      </c>
      <c r="T80" t="s">
        <v>15072</v>
      </c>
      <c r="V80" t="s">
        <v>20413</v>
      </c>
      <c r="W80">
        <v>107196</v>
      </c>
      <c r="X80">
        <v>11113</v>
      </c>
      <c r="Y80" t="s">
        <v>15072</v>
      </c>
      <c r="Z80" t="s">
        <v>15555</v>
      </c>
      <c r="AA80" t="s">
        <v>658</v>
      </c>
      <c r="AB80" t="s">
        <v>658</v>
      </c>
      <c r="AC80" t="s">
        <v>15072</v>
      </c>
      <c r="AD80" t="s">
        <v>15555</v>
      </c>
      <c r="AE80">
        <v>15796</v>
      </c>
      <c r="AJ80">
        <v>6033</v>
      </c>
      <c r="AK80" t="s">
        <v>15072</v>
      </c>
      <c r="AL80" t="s">
        <v>17796</v>
      </c>
      <c r="AM80" t="s">
        <v>15072</v>
      </c>
      <c r="AN80" t="s">
        <v>15072</v>
      </c>
      <c r="AO80" t="s">
        <v>14933</v>
      </c>
      <c r="AP80" t="s">
        <v>15555</v>
      </c>
      <c r="AQ80" t="s">
        <v>20403</v>
      </c>
    </row>
    <row r="81" spans="1:43" x14ac:dyDescent="0.3">
      <c r="A81" t="s">
        <v>15556</v>
      </c>
      <c r="B81" t="s">
        <v>15557</v>
      </c>
      <c r="C81" s="72">
        <v>34636</v>
      </c>
      <c r="D81" t="s">
        <v>7975</v>
      </c>
      <c r="E81" t="s">
        <v>7181</v>
      </c>
      <c r="F81" t="s">
        <v>1565</v>
      </c>
      <c r="G81" t="s">
        <v>6120</v>
      </c>
      <c r="H81" t="s">
        <v>1373</v>
      </c>
      <c r="I81" t="s">
        <v>15558</v>
      </c>
      <c r="J81" t="s">
        <v>15557</v>
      </c>
      <c r="K81">
        <v>641312</v>
      </c>
      <c r="L81" t="s">
        <v>15557</v>
      </c>
      <c r="M81">
        <v>3086089</v>
      </c>
      <c r="N81" t="s">
        <v>15557</v>
      </c>
      <c r="P81" t="s">
        <v>15556</v>
      </c>
      <c r="Q81">
        <v>11098</v>
      </c>
      <c r="R81" t="s">
        <v>15557</v>
      </c>
      <c r="S81">
        <v>39681</v>
      </c>
      <c r="T81" t="s">
        <v>15557</v>
      </c>
      <c r="U81" t="s">
        <v>15557</v>
      </c>
      <c r="V81" t="s">
        <v>20414</v>
      </c>
      <c r="W81">
        <v>109159</v>
      </c>
      <c r="X81">
        <v>11098</v>
      </c>
      <c r="Y81" t="s">
        <v>15557</v>
      </c>
      <c r="Z81" t="s">
        <v>15409</v>
      </c>
      <c r="AA81" t="s">
        <v>658</v>
      </c>
      <c r="AB81" t="s">
        <v>658</v>
      </c>
      <c r="AC81" t="s">
        <v>15557</v>
      </c>
      <c r="AD81" t="s">
        <v>15409</v>
      </c>
      <c r="AE81">
        <v>14363</v>
      </c>
      <c r="AF81" t="s">
        <v>15557</v>
      </c>
      <c r="AH81" t="s">
        <v>15557</v>
      </c>
      <c r="AJ81">
        <v>6137</v>
      </c>
      <c r="AK81" t="s">
        <v>15557</v>
      </c>
      <c r="AL81" t="s">
        <v>17797</v>
      </c>
      <c r="AM81" t="s">
        <v>15557</v>
      </c>
      <c r="AN81" t="s">
        <v>15557</v>
      </c>
      <c r="AO81" t="s">
        <v>14933</v>
      </c>
      <c r="AP81" t="s">
        <v>15409</v>
      </c>
      <c r="AQ81" t="s">
        <v>20403</v>
      </c>
    </row>
    <row r="82" spans="1:43" x14ac:dyDescent="0.3">
      <c r="A82" t="s">
        <v>11387</v>
      </c>
      <c r="B82" t="s">
        <v>11197</v>
      </c>
      <c r="C82" s="72">
        <v>34143</v>
      </c>
      <c r="D82" t="s">
        <v>7044</v>
      </c>
      <c r="E82" t="s">
        <v>7181</v>
      </c>
      <c r="F82" t="s">
        <v>1464</v>
      </c>
      <c r="G82" t="s">
        <v>6120</v>
      </c>
      <c r="H82" t="s">
        <v>1431</v>
      </c>
      <c r="I82" t="s">
        <v>11516</v>
      </c>
      <c r="J82" t="s">
        <v>11197</v>
      </c>
      <c r="K82">
        <v>641313</v>
      </c>
      <c r="L82" t="s">
        <v>11197</v>
      </c>
      <c r="M82">
        <v>2066301</v>
      </c>
      <c r="N82" t="s">
        <v>11197</v>
      </c>
      <c r="O82" t="s">
        <v>13351</v>
      </c>
      <c r="P82" t="s">
        <v>11387</v>
      </c>
      <c r="Q82">
        <v>9897</v>
      </c>
      <c r="R82" t="s">
        <v>11197</v>
      </c>
      <c r="S82">
        <v>33184</v>
      </c>
      <c r="T82" t="s">
        <v>11197</v>
      </c>
      <c r="V82" t="s">
        <v>12788</v>
      </c>
      <c r="W82">
        <v>102503</v>
      </c>
      <c r="X82">
        <v>9897</v>
      </c>
      <c r="Y82" t="s">
        <v>11197</v>
      </c>
      <c r="Z82" t="s">
        <v>12789</v>
      </c>
      <c r="AA82" t="s">
        <v>658</v>
      </c>
      <c r="AB82" t="s">
        <v>658</v>
      </c>
      <c r="AC82" t="s">
        <v>11197</v>
      </c>
      <c r="AD82" t="s">
        <v>12789</v>
      </c>
      <c r="AE82">
        <v>12960</v>
      </c>
      <c r="AF82" t="s">
        <v>11197</v>
      </c>
      <c r="AG82">
        <v>60672</v>
      </c>
      <c r="AH82" t="s">
        <v>11197</v>
      </c>
      <c r="AJ82">
        <v>4962</v>
      </c>
      <c r="AK82" t="s">
        <v>11197</v>
      </c>
      <c r="AL82" t="s">
        <v>17798</v>
      </c>
      <c r="AM82" t="s">
        <v>11197</v>
      </c>
      <c r="AN82" t="s">
        <v>11197</v>
      </c>
      <c r="AO82" t="s">
        <v>1431</v>
      </c>
      <c r="AP82" t="s">
        <v>12789</v>
      </c>
      <c r="AQ82" t="s">
        <v>20403</v>
      </c>
    </row>
    <row r="83" spans="1:43" x14ac:dyDescent="0.3">
      <c r="A83" t="s">
        <v>11977</v>
      </c>
      <c r="B83" t="s">
        <v>11245</v>
      </c>
      <c r="C83" s="72">
        <v>32872</v>
      </c>
      <c r="D83" t="s">
        <v>6987</v>
      </c>
      <c r="E83" t="s">
        <v>7181</v>
      </c>
      <c r="F83" t="s">
        <v>1383</v>
      </c>
      <c r="G83" t="s">
        <v>9094</v>
      </c>
      <c r="H83" t="s">
        <v>1373</v>
      </c>
      <c r="I83" t="s">
        <v>11783</v>
      </c>
      <c r="J83" t="s">
        <v>11245</v>
      </c>
      <c r="K83">
        <v>542881</v>
      </c>
      <c r="L83" t="s">
        <v>11245</v>
      </c>
      <c r="M83">
        <v>1894636</v>
      </c>
      <c r="N83" t="s">
        <v>11245</v>
      </c>
      <c r="O83" t="s">
        <v>13225</v>
      </c>
      <c r="P83" t="s">
        <v>11977</v>
      </c>
      <c r="Q83">
        <v>10031</v>
      </c>
      <c r="R83" t="s">
        <v>11245</v>
      </c>
      <c r="S83">
        <v>32151</v>
      </c>
      <c r="T83" t="s">
        <v>11245</v>
      </c>
      <c r="V83" t="s">
        <v>11978</v>
      </c>
      <c r="W83">
        <v>65947</v>
      </c>
      <c r="X83">
        <v>10031</v>
      </c>
      <c r="Y83" t="s">
        <v>11245</v>
      </c>
      <c r="Z83" t="s">
        <v>11979</v>
      </c>
      <c r="AA83" t="s">
        <v>666</v>
      </c>
      <c r="AB83" t="s">
        <v>666</v>
      </c>
      <c r="AC83" t="s">
        <v>11245</v>
      </c>
      <c r="AD83" t="s">
        <v>11979</v>
      </c>
      <c r="AE83">
        <v>12142</v>
      </c>
      <c r="AF83" t="s">
        <v>11245</v>
      </c>
      <c r="AG83">
        <v>38246</v>
      </c>
      <c r="AH83" t="s">
        <v>11245</v>
      </c>
      <c r="AJ83">
        <v>5290</v>
      </c>
      <c r="AK83" t="s">
        <v>11245</v>
      </c>
      <c r="AL83" t="s">
        <v>17799</v>
      </c>
      <c r="AM83" t="s">
        <v>11245</v>
      </c>
      <c r="AN83" t="s">
        <v>11245</v>
      </c>
      <c r="AO83" t="s">
        <v>14935</v>
      </c>
      <c r="AP83" t="s">
        <v>11979</v>
      </c>
      <c r="AQ83" t="s">
        <v>20403</v>
      </c>
    </row>
    <row r="84" spans="1:43" x14ac:dyDescent="0.3">
      <c r="A84" t="s">
        <v>1427</v>
      </c>
      <c r="B84" t="s">
        <v>52</v>
      </c>
      <c r="C84" s="72">
        <v>30797</v>
      </c>
      <c r="D84" t="s">
        <v>7082</v>
      </c>
      <c r="E84" t="s">
        <v>7182</v>
      </c>
      <c r="F84" t="s">
        <v>3591</v>
      </c>
      <c r="G84" t="s">
        <v>3591</v>
      </c>
      <c r="H84" t="s">
        <v>661</v>
      </c>
      <c r="I84" t="s">
        <v>9142</v>
      </c>
      <c r="J84" t="s">
        <v>52</v>
      </c>
      <c r="K84">
        <v>435180</v>
      </c>
      <c r="L84" t="s">
        <v>52</v>
      </c>
      <c r="M84">
        <v>546224</v>
      </c>
      <c r="N84" t="s">
        <v>52</v>
      </c>
      <c r="O84" t="s">
        <v>1428</v>
      </c>
      <c r="P84" t="s">
        <v>1427</v>
      </c>
      <c r="Q84">
        <v>7648</v>
      </c>
      <c r="R84" t="s">
        <v>52</v>
      </c>
      <c r="S84">
        <v>6414</v>
      </c>
      <c r="T84" t="s">
        <v>52</v>
      </c>
      <c r="V84" t="s">
        <v>3570</v>
      </c>
      <c r="W84">
        <v>32118</v>
      </c>
      <c r="X84">
        <v>7648</v>
      </c>
      <c r="Y84" t="s">
        <v>52</v>
      </c>
      <c r="Z84" t="s">
        <v>8344</v>
      </c>
      <c r="AA84" t="s">
        <v>658</v>
      </c>
      <c r="AB84" t="s">
        <v>658</v>
      </c>
      <c r="AC84" t="s">
        <v>52</v>
      </c>
      <c r="AD84" t="s">
        <v>8344</v>
      </c>
      <c r="AE84">
        <v>8021</v>
      </c>
      <c r="AI84">
        <v>774</v>
      </c>
      <c r="AJ84">
        <v>1177</v>
      </c>
      <c r="AK84" t="s">
        <v>52</v>
      </c>
      <c r="AL84" t="s">
        <v>17800</v>
      </c>
      <c r="AM84" t="s">
        <v>52</v>
      </c>
      <c r="AN84" t="s">
        <v>52</v>
      </c>
      <c r="AO84" t="s">
        <v>661</v>
      </c>
      <c r="AP84" t="s">
        <v>8344</v>
      </c>
      <c r="AQ84" t="s">
        <v>20403</v>
      </c>
    </row>
    <row r="85" spans="1:43" x14ac:dyDescent="0.3">
      <c r="A85" t="s">
        <v>14752</v>
      </c>
      <c r="B85" t="s">
        <v>14685</v>
      </c>
      <c r="C85" s="72">
        <v>33033</v>
      </c>
      <c r="D85" t="s">
        <v>6920</v>
      </c>
      <c r="E85" t="s">
        <v>14753</v>
      </c>
      <c r="F85" t="s">
        <v>1565</v>
      </c>
      <c r="G85" t="s">
        <v>6120</v>
      </c>
      <c r="H85" t="s">
        <v>1380</v>
      </c>
      <c r="I85" t="s">
        <v>14754</v>
      </c>
      <c r="J85" t="s">
        <v>14685</v>
      </c>
      <c r="K85">
        <v>607430</v>
      </c>
      <c r="L85" t="s">
        <v>14685</v>
      </c>
      <c r="M85">
        <v>2044914</v>
      </c>
      <c r="N85" t="s">
        <v>14685</v>
      </c>
      <c r="O85" t="s">
        <v>17395</v>
      </c>
      <c r="P85" t="s">
        <v>14752</v>
      </c>
      <c r="Q85">
        <v>11022</v>
      </c>
      <c r="R85" t="s">
        <v>14685</v>
      </c>
      <c r="S85">
        <v>32847</v>
      </c>
      <c r="T85" t="s">
        <v>14685</v>
      </c>
      <c r="V85" t="s">
        <v>15559</v>
      </c>
      <c r="W85">
        <v>70572</v>
      </c>
      <c r="X85">
        <v>11022</v>
      </c>
      <c r="Y85" t="s">
        <v>14685</v>
      </c>
      <c r="Z85" t="s">
        <v>15079</v>
      </c>
      <c r="AA85" t="s">
        <v>658</v>
      </c>
      <c r="AB85" t="s">
        <v>658</v>
      </c>
      <c r="AC85" t="s">
        <v>14685</v>
      </c>
      <c r="AD85" t="s">
        <v>15079</v>
      </c>
      <c r="AE85">
        <v>12707</v>
      </c>
      <c r="AH85" t="s">
        <v>14685</v>
      </c>
      <c r="AI85">
        <v>28016</v>
      </c>
      <c r="AJ85">
        <v>5887</v>
      </c>
      <c r="AK85" t="s">
        <v>14685</v>
      </c>
      <c r="AL85" t="s">
        <v>17801</v>
      </c>
      <c r="AM85" t="s">
        <v>14685</v>
      </c>
      <c r="AN85" t="s">
        <v>14685</v>
      </c>
      <c r="AO85" t="s">
        <v>1380</v>
      </c>
      <c r="AP85" t="s">
        <v>15079</v>
      </c>
      <c r="AQ85" t="s">
        <v>20403</v>
      </c>
    </row>
    <row r="86" spans="1:43" x14ac:dyDescent="0.3">
      <c r="A86" t="s">
        <v>8267</v>
      </c>
      <c r="B86" t="s">
        <v>8345</v>
      </c>
      <c r="C86" s="72">
        <v>32748</v>
      </c>
      <c r="D86" t="s">
        <v>6623</v>
      </c>
      <c r="E86" t="s">
        <v>8268</v>
      </c>
      <c r="F86" t="s">
        <v>1389</v>
      </c>
      <c r="G86" t="s">
        <v>6120</v>
      </c>
      <c r="H86" t="s">
        <v>1373</v>
      </c>
      <c r="I86" t="s">
        <v>10100</v>
      </c>
      <c r="J86" t="s">
        <v>8345</v>
      </c>
      <c r="K86">
        <v>542882</v>
      </c>
      <c r="L86" t="s">
        <v>8345</v>
      </c>
      <c r="M86">
        <v>2114451</v>
      </c>
      <c r="N86" t="s">
        <v>8345</v>
      </c>
      <c r="O86" t="s">
        <v>13080</v>
      </c>
      <c r="P86" t="s">
        <v>8267</v>
      </c>
      <c r="Q86">
        <v>9904</v>
      </c>
      <c r="R86" t="s">
        <v>8345</v>
      </c>
      <c r="S86">
        <v>32549</v>
      </c>
      <c r="T86" t="s">
        <v>8345</v>
      </c>
      <c r="V86" t="s">
        <v>12515</v>
      </c>
      <c r="W86">
        <v>69156</v>
      </c>
      <c r="X86">
        <v>9904</v>
      </c>
      <c r="Y86" t="s">
        <v>8345</v>
      </c>
      <c r="Z86" t="s">
        <v>8346</v>
      </c>
      <c r="AA86" t="s">
        <v>658</v>
      </c>
      <c r="AB86" t="s">
        <v>658</v>
      </c>
      <c r="AC86" t="s">
        <v>8345</v>
      </c>
      <c r="AD86" t="s">
        <v>8346</v>
      </c>
      <c r="AE86">
        <v>12237</v>
      </c>
      <c r="AF86" t="s">
        <v>8345</v>
      </c>
      <c r="AG86">
        <v>21919</v>
      </c>
      <c r="AH86" t="s">
        <v>8345</v>
      </c>
      <c r="AI86">
        <v>18315</v>
      </c>
      <c r="AJ86">
        <v>4872</v>
      </c>
      <c r="AK86" t="s">
        <v>8345</v>
      </c>
      <c r="AL86" t="s">
        <v>17802</v>
      </c>
      <c r="AM86" t="s">
        <v>8345</v>
      </c>
      <c r="AN86" t="s">
        <v>8345</v>
      </c>
      <c r="AO86" t="s">
        <v>14933</v>
      </c>
      <c r="AP86" t="s">
        <v>8346</v>
      </c>
      <c r="AQ86" t="s">
        <v>20403</v>
      </c>
    </row>
    <row r="87" spans="1:43" x14ac:dyDescent="0.3">
      <c r="A87" t="s">
        <v>1429</v>
      </c>
      <c r="B87" t="s">
        <v>442</v>
      </c>
      <c r="C87" s="72">
        <v>32381</v>
      </c>
      <c r="D87" t="s">
        <v>6545</v>
      </c>
      <c r="E87" t="s">
        <v>6544</v>
      </c>
      <c r="F87" t="s">
        <v>1386</v>
      </c>
      <c r="G87" t="s">
        <v>6120</v>
      </c>
      <c r="H87" t="s">
        <v>1431</v>
      </c>
      <c r="I87" t="s">
        <v>10725</v>
      </c>
      <c r="J87" t="s">
        <v>442</v>
      </c>
      <c r="K87">
        <v>462101</v>
      </c>
      <c r="L87" t="s">
        <v>442</v>
      </c>
      <c r="M87">
        <v>1099374</v>
      </c>
      <c r="N87" t="s">
        <v>442</v>
      </c>
      <c r="O87" t="s">
        <v>1432</v>
      </c>
      <c r="P87" t="s">
        <v>1429</v>
      </c>
      <c r="Q87">
        <v>8401</v>
      </c>
      <c r="R87" t="s">
        <v>442</v>
      </c>
      <c r="S87">
        <v>29515</v>
      </c>
      <c r="T87" t="s">
        <v>442</v>
      </c>
      <c r="U87" t="s">
        <v>442</v>
      </c>
      <c r="V87" t="s">
        <v>3571</v>
      </c>
      <c r="W87">
        <v>46980</v>
      </c>
      <c r="X87">
        <v>8401</v>
      </c>
      <c r="Y87" t="s">
        <v>442</v>
      </c>
      <c r="Z87" t="s">
        <v>5095</v>
      </c>
      <c r="AA87" t="s">
        <v>658</v>
      </c>
      <c r="AB87" t="s">
        <v>658</v>
      </c>
      <c r="AC87" t="s">
        <v>442</v>
      </c>
      <c r="AD87" t="s">
        <v>5095</v>
      </c>
      <c r="AE87">
        <v>8944</v>
      </c>
      <c r="AF87" t="s">
        <v>442</v>
      </c>
      <c r="AG87">
        <v>5359</v>
      </c>
      <c r="AH87" t="s">
        <v>442</v>
      </c>
      <c r="AI87">
        <v>2347</v>
      </c>
      <c r="AJ87">
        <v>3115</v>
      </c>
      <c r="AK87" t="s">
        <v>442</v>
      </c>
      <c r="AL87" t="s">
        <v>17803</v>
      </c>
      <c r="AM87" t="s">
        <v>442</v>
      </c>
      <c r="AN87" t="s">
        <v>442</v>
      </c>
      <c r="AO87" t="s">
        <v>1431</v>
      </c>
      <c r="AP87" t="s">
        <v>5095</v>
      </c>
      <c r="AQ87" t="s">
        <v>20403</v>
      </c>
    </row>
    <row r="88" spans="1:43" x14ac:dyDescent="0.3">
      <c r="A88" t="s">
        <v>14167</v>
      </c>
      <c r="B88" t="s">
        <v>11491</v>
      </c>
      <c r="C88" s="72">
        <v>34760</v>
      </c>
      <c r="D88" t="s">
        <v>6554</v>
      </c>
      <c r="E88" t="s">
        <v>14180</v>
      </c>
      <c r="F88" t="s">
        <v>1372</v>
      </c>
      <c r="G88" t="s">
        <v>6120</v>
      </c>
      <c r="H88" t="s">
        <v>1380</v>
      </c>
      <c r="I88" t="s">
        <v>13966</v>
      </c>
      <c r="J88" t="s">
        <v>11491</v>
      </c>
      <c r="K88">
        <v>609280</v>
      </c>
      <c r="L88" t="s">
        <v>11491</v>
      </c>
      <c r="M88">
        <v>2167340</v>
      </c>
      <c r="N88" t="s">
        <v>11491</v>
      </c>
      <c r="O88" t="s">
        <v>14352</v>
      </c>
      <c r="P88" t="s">
        <v>14167</v>
      </c>
      <c r="Q88">
        <v>10544</v>
      </c>
      <c r="R88" t="s">
        <v>11491</v>
      </c>
      <c r="S88">
        <v>33743</v>
      </c>
      <c r="T88" t="s">
        <v>11491</v>
      </c>
      <c r="V88" t="s">
        <v>15560</v>
      </c>
      <c r="W88">
        <v>100349</v>
      </c>
      <c r="X88">
        <v>10544</v>
      </c>
      <c r="Y88" t="s">
        <v>14353</v>
      </c>
      <c r="Z88" t="s">
        <v>14184</v>
      </c>
      <c r="AA88" t="s">
        <v>658</v>
      </c>
      <c r="AB88" t="s">
        <v>658</v>
      </c>
      <c r="AC88" t="s">
        <v>11491</v>
      </c>
      <c r="AD88" t="s">
        <v>14184</v>
      </c>
      <c r="AE88">
        <v>13719</v>
      </c>
      <c r="AI88">
        <v>23720</v>
      </c>
      <c r="AJ88">
        <v>5637</v>
      </c>
      <c r="AK88" t="s">
        <v>11491</v>
      </c>
      <c r="AL88" t="s">
        <v>17804</v>
      </c>
      <c r="AM88" t="s">
        <v>11491</v>
      </c>
      <c r="AN88" t="s">
        <v>11491</v>
      </c>
      <c r="AO88" t="s">
        <v>14942</v>
      </c>
      <c r="AP88" t="s">
        <v>14184</v>
      </c>
      <c r="AQ88" t="s">
        <v>20403</v>
      </c>
    </row>
    <row r="89" spans="1:43" hidden="1" x14ac:dyDescent="0.3">
      <c r="A89" t="s">
        <v>1433</v>
      </c>
      <c r="B89" t="s">
        <v>142</v>
      </c>
      <c r="C89" s="72">
        <v>29055</v>
      </c>
      <c r="D89" t="s">
        <v>7184</v>
      </c>
      <c r="E89" t="s">
        <v>7183</v>
      </c>
      <c r="F89" t="s">
        <v>3591</v>
      </c>
      <c r="G89" t="s">
        <v>3591</v>
      </c>
      <c r="H89" t="s">
        <v>1380</v>
      </c>
      <c r="I89" t="s">
        <v>10961</v>
      </c>
      <c r="J89" t="s">
        <v>142</v>
      </c>
      <c r="K89">
        <v>150449</v>
      </c>
      <c r="L89" t="s">
        <v>142</v>
      </c>
      <c r="M89">
        <v>22045</v>
      </c>
      <c r="N89" t="s">
        <v>142</v>
      </c>
      <c r="O89" t="s">
        <v>1435</v>
      </c>
      <c r="P89" t="s">
        <v>1433</v>
      </c>
      <c r="Q89">
        <v>6320</v>
      </c>
      <c r="R89" t="s">
        <v>142</v>
      </c>
      <c r="S89">
        <v>4159</v>
      </c>
      <c r="T89" t="s">
        <v>142</v>
      </c>
      <c r="V89" t="s">
        <v>3572</v>
      </c>
      <c r="W89">
        <v>16692</v>
      </c>
      <c r="X89">
        <v>6320</v>
      </c>
      <c r="Y89" t="s">
        <v>142</v>
      </c>
      <c r="Z89" t="s">
        <v>8347</v>
      </c>
      <c r="AA89" t="s">
        <v>666</v>
      </c>
      <c r="AB89" t="s">
        <v>666</v>
      </c>
      <c r="AC89" t="s">
        <v>142</v>
      </c>
      <c r="AD89" t="s">
        <v>8347</v>
      </c>
      <c r="AI89">
        <v>822</v>
      </c>
      <c r="AK89" t="s">
        <v>142</v>
      </c>
      <c r="AN89" t="s">
        <v>142</v>
      </c>
      <c r="AO89" t="s">
        <v>1380</v>
      </c>
      <c r="AP89" t="s">
        <v>8347</v>
      </c>
      <c r="AQ89" t="s">
        <v>20402</v>
      </c>
    </row>
    <row r="90" spans="1:43" x14ac:dyDescent="0.3">
      <c r="A90" t="s">
        <v>3573</v>
      </c>
      <c r="B90" t="s">
        <v>1303</v>
      </c>
      <c r="C90" s="72">
        <v>31740</v>
      </c>
      <c r="D90" t="s">
        <v>7122</v>
      </c>
      <c r="E90" t="s">
        <v>7121</v>
      </c>
      <c r="F90" t="s">
        <v>1565</v>
      </c>
      <c r="G90" t="s">
        <v>6120</v>
      </c>
      <c r="H90" t="s">
        <v>1431</v>
      </c>
      <c r="I90" t="s">
        <v>10075</v>
      </c>
      <c r="J90" t="s">
        <v>1303</v>
      </c>
      <c r="K90">
        <v>542883</v>
      </c>
      <c r="L90" t="s">
        <v>1303</v>
      </c>
      <c r="M90">
        <v>1741372</v>
      </c>
      <c r="N90" t="s">
        <v>1303</v>
      </c>
      <c r="O90" t="s">
        <v>8348</v>
      </c>
      <c r="P90" t="s">
        <v>3573</v>
      </c>
      <c r="Q90">
        <v>9654</v>
      </c>
      <c r="R90" t="s">
        <v>1303</v>
      </c>
      <c r="S90">
        <v>30851</v>
      </c>
      <c r="T90" t="s">
        <v>1303</v>
      </c>
      <c r="V90" t="s">
        <v>5096</v>
      </c>
      <c r="W90">
        <v>58021</v>
      </c>
      <c r="X90">
        <v>9654</v>
      </c>
      <c r="Y90" t="s">
        <v>1303</v>
      </c>
      <c r="Z90" t="s">
        <v>5097</v>
      </c>
      <c r="AA90" t="s">
        <v>666</v>
      </c>
      <c r="AB90" t="s">
        <v>658</v>
      </c>
      <c r="AC90" t="s">
        <v>1303</v>
      </c>
      <c r="AD90" t="s">
        <v>5097</v>
      </c>
      <c r="AE90">
        <v>13226</v>
      </c>
      <c r="AF90" t="s">
        <v>1303</v>
      </c>
      <c r="AG90">
        <v>13952</v>
      </c>
      <c r="AI90">
        <v>6119</v>
      </c>
      <c r="AJ90">
        <v>4558</v>
      </c>
      <c r="AK90" t="s">
        <v>1303</v>
      </c>
      <c r="AN90" t="s">
        <v>1303</v>
      </c>
      <c r="AO90" t="s">
        <v>1431</v>
      </c>
      <c r="AP90" t="s">
        <v>5097</v>
      </c>
      <c r="AQ90" t="s">
        <v>20403</v>
      </c>
    </row>
    <row r="91" spans="1:43" x14ac:dyDescent="0.3">
      <c r="A91" t="s">
        <v>19950</v>
      </c>
      <c r="B91" t="s">
        <v>17250</v>
      </c>
      <c r="C91" s="72">
        <v>34308</v>
      </c>
      <c r="D91" t="s">
        <v>19951</v>
      </c>
      <c r="E91" t="s">
        <v>19952</v>
      </c>
      <c r="F91" t="s">
        <v>1446</v>
      </c>
      <c r="G91" t="s">
        <v>9094</v>
      </c>
      <c r="H91" t="s">
        <v>1373</v>
      </c>
      <c r="I91" t="s">
        <v>19953</v>
      </c>
      <c r="J91" t="s">
        <v>17250</v>
      </c>
      <c r="K91">
        <v>622088</v>
      </c>
      <c r="L91" t="s">
        <v>17250</v>
      </c>
      <c r="M91">
        <v>2821260</v>
      </c>
      <c r="N91" t="s">
        <v>17250</v>
      </c>
      <c r="P91" t="s">
        <v>19950</v>
      </c>
      <c r="Q91">
        <v>10749</v>
      </c>
      <c r="R91" t="s">
        <v>17250</v>
      </c>
      <c r="S91">
        <v>42355</v>
      </c>
      <c r="T91" t="s">
        <v>17250</v>
      </c>
      <c r="V91" t="s">
        <v>19954</v>
      </c>
      <c r="W91">
        <v>103747</v>
      </c>
      <c r="Z91" t="s">
        <v>19955</v>
      </c>
      <c r="AA91" t="s">
        <v>658</v>
      </c>
      <c r="AB91" t="s">
        <v>658</v>
      </c>
      <c r="AC91" t="s">
        <v>17250</v>
      </c>
      <c r="AD91" t="s">
        <v>19955</v>
      </c>
      <c r="AJ91">
        <v>6351</v>
      </c>
      <c r="AK91" t="s">
        <v>17250</v>
      </c>
      <c r="AL91" t="s">
        <v>19956</v>
      </c>
      <c r="AM91" t="s">
        <v>17250</v>
      </c>
      <c r="AO91" t="s">
        <v>14933</v>
      </c>
      <c r="AP91" t="s">
        <v>19955</v>
      </c>
      <c r="AQ91" t="s">
        <v>20403</v>
      </c>
    </row>
    <row r="92" spans="1:43" hidden="1" x14ac:dyDescent="0.3">
      <c r="A92" t="s">
        <v>1436</v>
      </c>
      <c r="B92" t="s">
        <v>512</v>
      </c>
      <c r="C92" s="72">
        <v>29956</v>
      </c>
      <c r="D92" t="s">
        <v>6722</v>
      </c>
      <c r="E92" t="s">
        <v>6721</v>
      </c>
      <c r="F92" t="s">
        <v>3591</v>
      </c>
      <c r="G92" t="s">
        <v>3591</v>
      </c>
      <c r="H92" t="s">
        <v>1380</v>
      </c>
      <c r="I92" t="s">
        <v>10859</v>
      </c>
      <c r="J92" t="s">
        <v>10860</v>
      </c>
      <c r="K92">
        <v>493114</v>
      </c>
      <c r="L92" t="s">
        <v>512</v>
      </c>
      <c r="M92">
        <v>1937143</v>
      </c>
      <c r="N92" t="s">
        <v>512</v>
      </c>
      <c r="O92" t="s">
        <v>3574</v>
      </c>
      <c r="P92" t="s">
        <v>1436</v>
      </c>
      <c r="Q92">
        <v>9094</v>
      </c>
      <c r="R92" t="s">
        <v>512</v>
      </c>
      <c r="S92">
        <v>32053</v>
      </c>
      <c r="T92" t="s">
        <v>10860</v>
      </c>
      <c r="U92" t="s">
        <v>512</v>
      </c>
      <c r="V92" t="s">
        <v>3575</v>
      </c>
      <c r="W92">
        <v>51312</v>
      </c>
      <c r="X92">
        <v>9094</v>
      </c>
      <c r="Y92" t="s">
        <v>512</v>
      </c>
      <c r="Z92" t="s">
        <v>8349</v>
      </c>
      <c r="AA92" t="s">
        <v>666</v>
      </c>
      <c r="AB92" t="s">
        <v>658</v>
      </c>
      <c r="AC92" t="s">
        <v>512</v>
      </c>
      <c r="AD92" t="s">
        <v>8349</v>
      </c>
      <c r="AE92">
        <v>9587</v>
      </c>
      <c r="AF92" t="s">
        <v>512</v>
      </c>
      <c r="AG92">
        <v>16930</v>
      </c>
      <c r="AH92" t="s">
        <v>512</v>
      </c>
      <c r="AI92">
        <v>18151</v>
      </c>
      <c r="AJ92">
        <v>4035</v>
      </c>
      <c r="AK92" t="s">
        <v>512</v>
      </c>
      <c r="AL92" t="s">
        <v>17805</v>
      </c>
      <c r="AM92" t="s">
        <v>512</v>
      </c>
      <c r="AN92" t="s">
        <v>512</v>
      </c>
      <c r="AO92" t="s">
        <v>1380</v>
      </c>
      <c r="AP92" t="s">
        <v>8349</v>
      </c>
      <c r="AQ92" t="s">
        <v>20402</v>
      </c>
    </row>
    <row r="93" spans="1:43" x14ac:dyDescent="0.3">
      <c r="A93" t="s">
        <v>10874</v>
      </c>
      <c r="B93" t="s">
        <v>10875</v>
      </c>
      <c r="C93" s="72">
        <v>33434</v>
      </c>
      <c r="D93" t="s">
        <v>6720</v>
      </c>
      <c r="E93" t="s">
        <v>10876</v>
      </c>
      <c r="F93" t="s">
        <v>1398</v>
      </c>
      <c r="G93" t="s">
        <v>9094</v>
      </c>
      <c r="H93" t="s">
        <v>1373</v>
      </c>
      <c r="I93" t="s">
        <v>10877</v>
      </c>
      <c r="J93" t="s">
        <v>10875</v>
      </c>
      <c r="K93">
        <v>571446</v>
      </c>
      <c r="L93" t="s">
        <v>10875</v>
      </c>
      <c r="M93">
        <v>2066290</v>
      </c>
      <c r="N93" t="s">
        <v>10875</v>
      </c>
      <c r="P93" t="s">
        <v>10874</v>
      </c>
      <c r="Q93">
        <v>9576</v>
      </c>
      <c r="R93" t="s">
        <v>10875</v>
      </c>
      <c r="S93">
        <v>33141</v>
      </c>
      <c r="T93" t="s">
        <v>10875</v>
      </c>
      <c r="V93" t="s">
        <v>12615</v>
      </c>
      <c r="W93">
        <v>70348</v>
      </c>
      <c r="X93">
        <v>9576</v>
      </c>
      <c r="Y93" t="s">
        <v>10875</v>
      </c>
      <c r="Z93" t="s">
        <v>10878</v>
      </c>
      <c r="AA93" t="s">
        <v>658</v>
      </c>
      <c r="AB93" t="s">
        <v>658</v>
      </c>
      <c r="AC93" t="s">
        <v>10875</v>
      </c>
      <c r="AD93" t="s">
        <v>10878</v>
      </c>
      <c r="AE93">
        <v>12449</v>
      </c>
      <c r="AH93" t="s">
        <v>10875</v>
      </c>
      <c r="AI93">
        <v>18243</v>
      </c>
      <c r="AJ93">
        <v>4566</v>
      </c>
      <c r="AK93" t="s">
        <v>10875</v>
      </c>
      <c r="AL93" t="s">
        <v>17806</v>
      </c>
      <c r="AM93" t="s">
        <v>10875</v>
      </c>
      <c r="AN93" t="s">
        <v>10875</v>
      </c>
      <c r="AO93" t="s">
        <v>1373</v>
      </c>
      <c r="AP93" t="s">
        <v>10878</v>
      </c>
      <c r="AQ93" t="s">
        <v>20403</v>
      </c>
    </row>
    <row r="94" spans="1:43" x14ac:dyDescent="0.3">
      <c r="A94" t="s">
        <v>15561</v>
      </c>
      <c r="B94" t="s">
        <v>15562</v>
      </c>
      <c r="C94" s="72">
        <v>34446</v>
      </c>
      <c r="D94" t="s">
        <v>15563</v>
      </c>
      <c r="E94" t="s">
        <v>15564</v>
      </c>
      <c r="F94" t="s">
        <v>1446</v>
      </c>
      <c r="G94" t="s">
        <v>9094</v>
      </c>
      <c r="H94" t="s">
        <v>1380</v>
      </c>
      <c r="I94" t="s">
        <v>15565</v>
      </c>
      <c r="J94" t="s">
        <v>15562</v>
      </c>
      <c r="K94">
        <v>606157</v>
      </c>
      <c r="L94" t="s">
        <v>15562</v>
      </c>
      <c r="M94">
        <v>2167457</v>
      </c>
      <c r="N94" t="s">
        <v>15562</v>
      </c>
      <c r="O94" t="s">
        <v>15566</v>
      </c>
      <c r="P94" t="s">
        <v>15561</v>
      </c>
      <c r="Q94">
        <v>11134</v>
      </c>
      <c r="R94" t="s">
        <v>15562</v>
      </c>
      <c r="S94">
        <v>33785</v>
      </c>
      <c r="T94" t="s">
        <v>15562</v>
      </c>
      <c r="V94" t="s">
        <v>20415</v>
      </c>
      <c r="W94">
        <v>69634</v>
      </c>
      <c r="X94">
        <v>11134</v>
      </c>
      <c r="Y94" t="s">
        <v>15562</v>
      </c>
      <c r="Z94" t="s">
        <v>15567</v>
      </c>
      <c r="AA94" t="s">
        <v>658</v>
      </c>
      <c r="AB94" t="s">
        <v>658</v>
      </c>
      <c r="AC94" t="s">
        <v>15562</v>
      </c>
      <c r="AD94" t="s">
        <v>15567</v>
      </c>
      <c r="AE94">
        <v>13758</v>
      </c>
      <c r="AJ94">
        <v>5415</v>
      </c>
      <c r="AK94" t="s">
        <v>15562</v>
      </c>
      <c r="AL94" t="s">
        <v>17807</v>
      </c>
      <c r="AM94" t="s">
        <v>15562</v>
      </c>
      <c r="AN94" t="s">
        <v>15562</v>
      </c>
      <c r="AO94" t="s">
        <v>1380</v>
      </c>
      <c r="AP94" t="s">
        <v>15567</v>
      </c>
      <c r="AQ94" t="s">
        <v>20403</v>
      </c>
    </row>
    <row r="95" spans="1:43" x14ac:dyDescent="0.3">
      <c r="A95" t="s">
        <v>14755</v>
      </c>
      <c r="B95" t="s">
        <v>14221</v>
      </c>
      <c r="C95" s="72">
        <v>34737</v>
      </c>
      <c r="D95" t="s">
        <v>6844</v>
      </c>
      <c r="E95" t="s">
        <v>14756</v>
      </c>
      <c r="F95" t="s">
        <v>1460</v>
      </c>
      <c r="G95" t="s">
        <v>9094</v>
      </c>
      <c r="H95" t="s">
        <v>1373</v>
      </c>
      <c r="I95" t="s">
        <v>14539</v>
      </c>
      <c r="J95" t="s">
        <v>14221</v>
      </c>
      <c r="K95">
        <v>644364</v>
      </c>
      <c r="L95" t="s">
        <v>14221</v>
      </c>
      <c r="M95">
        <v>2599645</v>
      </c>
      <c r="N95" t="s">
        <v>14221</v>
      </c>
      <c r="O95" t="s">
        <v>17396</v>
      </c>
      <c r="P95" t="s">
        <v>14755</v>
      </c>
      <c r="Q95">
        <v>10828</v>
      </c>
      <c r="R95" t="s">
        <v>14221</v>
      </c>
      <c r="S95">
        <v>36120</v>
      </c>
      <c r="T95" t="s">
        <v>14221</v>
      </c>
      <c r="V95" t="s">
        <v>15568</v>
      </c>
      <c r="W95">
        <v>103580</v>
      </c>
      <c r="X95">
        <v>10828</v>
      </c>
      <c r="Y95" t="s">
        <v>14221</v>
      </c>
      <c r="Z95" t="s">
        <v>15080</v>
      </c>
      <c r="AA95" t="s">
        <v>658</v>
      </c>
      <c r="AB95" t="s">
        <v>658</v>
      </c>
      <c r="AC95" t="s">
        <v>14221</v>
      </c>
      <c r="AD95" t="s">
        <v>15080</v>
      </c>
      <c r="AE95">
        <v>13311</v>
      </c>
      <c r="AH95" t="s">
        <v>14221</v>
      </c>
      <c r="AI95">
        <v>20063</v>
      </c>
      <c r="AJ95">
        <v>5722</v>
      </c>
      <c r="AK95" t="s">
        <v>14221</v>
      </c>
      <c r="AL95" t="s">
        <v>17808</v>
      </c>
      <c r="AM95" t="s">
        <v>14221</v>
      </c>
      <c r="AN95" t="s">
        <v>14221</v>
      </c>
      <c r="AO95" t="s">
        <v>1373</v>
      </c>
      <c r="AP95" t="s">
        <v>15080</v>
      </c>
      <c r="AQ95" t="s">
        <v>20403</v>
      </c>
    </row>
    <row r="96" spans="1:43" x14ac:dyDescent="0.3">
      <c r="A96" t="s">
        <v>20094</v>
      </c>
      <c r="B96" t="s">
        <v>17175</v>
      </c>
      <c r="C96" s="72">
        <v>36010</v>
      </c>
      <c r="D96" t="s">
        <v>6808</v>
      </c>
      <c r="E96" t="s">
        <v>20095</v>
      </c>
      <c r="F96" t="s">
        <v>1389</v>
      </c>
      <c r="G96" t="s">
        <v>6120</v>
      </c>
      <c r="H96" t="s">
        <v>661</v>
      </c>
      <c r="I96" t="s">
        <v>20096</v>
      </c>
      <c r="J96" t="s">
        <v>17175</v>
      </c>
      <c r="K96">
        <v>660620</v>
      </c>
      <c r="L96" t="s">
        <v>17175</v>
      </c>
      <c r="M96">
        <v>2226223</v>
      </c>
      <c r="N96" t="s">
        <v>17175</v>
      </c>
      <c r="P96" t="s">
        <v>20094</v>
      </c>
      <c r="Q96">
        <v>9243</v>
      </c>
      <c r="R96" t="s">
        <v>17175</v>
      </c>
      <c r="S96">
        <v>34963</v>
      </c>
      <c r="T96" t="s">
        <v>17175</v>
      </c>
      <c r="V96" t="s">
        <v>20097</v>
      </c>
      <c r="W96">
        <v>105509</v>
      </c>
      <c r="Z96" t="s">
        <v>20098</v>
      </c>
      <c r="AA96" t="s">
        <v>5068</v>
      </c>
      <c r="AB96" t="s">
        <v>658</v>
      </c>
      <c r="AC96" t="s">
        <v>17175</v>
      </c>
      <c r="AD96" t="s">
        <v>20098</v>
      </c>
      <c r="AJ96">
        <v>6502</v>
      </c>
      <c r="AK96" t="s">
        <v>17175</v>
      </c>
      <c r="AL96" t="s">
        <v>20099</v>
      </c>
      <c r="AM96" t="s">
        <v>17175</v>
      </c>
      <c r="AO96" t="s">
        <v>661</v>
      </c>
      <c r="AP96" t="s">
        <v>20098</v>
      </c>
      <c r="AQ96" t="s">
        <v>20403</v>
      </c>
    </row>
    <row r="97" spans="1:43" x14ac:dyDescent="0.3">
      <c r="A97" t="s">
        <v>1438</v>
      </c>
      <c r="B97" t="s">
        <v>770</v>
      </c>
      <c r="C97" s="72">
        <v>32412</v>
      </c>
      <c r="D97" t="s">
        <v>6655</v>
      </c>
      <c r="E97" t="s">
        <v>7524</v>
      </c>
      <c r="F97" t="s">
        <v>1439</v>
      </c>
      <c r="G97" t="s">
        <v>6120</v>
      </c>
      <c r="H97" t="s">
        <v>1373</v>
      </c>
      <c r="I97" t="s">
        <v>10468</v>
      </c>
      <c r="J97" t="s">
        <v>770</v>
      </c>
      <c r="K97">
        <v>502042</v>
      </c>
      <c r="L97" t="s">
        <v>770</v>
      </c>
      <c r="M97">
        <v>1758899</v>
      </c>
      <c r="N97" t="s">
        <v>770</v>
      </c>
      <c r="O97" t="s">
        <v>3576</v>
      </c>
      <c r="P97" t="s">
        <v>1438</v>
      </c>
      <c r="Q97">
        <v>8849</v>
      </c>
      <c r="R97" t="s">
        <v>770</v>
      </c>
      <c r="S97">
        <v>31003</v>
      </c>
      <c r="T97" t="s">
        <v>770</v>
      </c>
      <c r="V97" t="s">
        <v>3577</v>
      </c>
      <c r="W97">
        <v>50101</v>
      </c>
      <c r="X97">
        <v>8849</v>
      </c>
      <c r="Y97" t="s">
        <v>770</v>
      </c>
      <c r="Z97" t="s">
        <v>5098</v>
      </c>
      <c r="AA97" t="s">
        <v>658</v>
      </c>
      <c r="AB97" t="s">
        <v>658</v>
      </c>
      <c r="AC97" t="s">
        <v>770</v>
      </c>
      <c r="AD97" t="s">
        <v>5098</v>
      </c>
      <c r="AE97">
        <v>9400</v>
      </c>
      <c r="AF97" t="s">
        <v>770</v>
      </c>
      <c r="AG97">
        <v>12921</v>
      </c>
      <c r="AH97" t="s">
        <v>770</v>
      </c>
      <c r="AI97">
        <v>4959</v>
      </c>
      <c r="AJ97">
        <v>3671</v>
      </c>
      <c r="AK97" t="s">
        <v>770</v>
      </c>
      <c r="AL97" t="s">
        <v>17809</v>
      </c>
      <c r="AM97" t="s">
        <v>770</v>
      </c>
      <c r="AN97" t="s">
        <v>770</v>
      </c>
      <c r="AO97" t="s">
        <v>1373</v>
      </c>
      <c r="AP97" t="s">
        <v>5098</v>
      </c>
      <c r="AQ97" t="s">
        <v>20403</v>
      </c>
    </row>
    <row r="98" spans="1:43" x14ac:dyDescent="0.3">
      <c r="A98" t="s">
        <v>14757</v>
      </c>
      <c r="B98" t="s">
        <v>14691</v>
      </c>
      <c r="C98" s="72">
        <v>32765</v>
      </c>
      <c r="D98" t="s">
        <v>6948</v>
      </c>
      <c r="E98" t="s">
        <v>6779</v>
      </c>
      <c r="F98" t="s">
        <v>1470</v>
      </c>
      <c r="G98" t="s">
        <v>6120</v>
      </c>
      <c r="H98" t="s">
        <v>1424</v>
      </c>
      <c r="I98" t="s">
        <v>14758</v>
      </c>
      <c r="J98" t="s">
        <v>14691</v>
      </c>
      <c r="K98">
        <v>516472</v>
      </c>
      <c r="L98" t="s">
        <v>14691</v>
      </c>
      <c r="M98">
        <v>1961535</v>
      </c>
      <c r="N98" t="s">
        <v>14691</v>
      </c>
      <c r="O98" t="s">
        <v>17397</v>
      </c>
      <c r="P98" t="s">
        <v>14757</v>
      </c>
      <c r="Q98">
        <v>11120</v>
      </c>
      <c r="R98" t="s">
        <v>14691</v>
      </c>
      <c r="S98">
        <v>32437</v>
      </c>
      <c r="T98" t="s">
        <v>14691</v>
      </c>
      <c r="V98" t="s">
        <v>15569</v>
      </c>
      <c r="W98">
        <v>55912</v>
      </c>
      <c r="X98">
        <v>11120</v>
      </c>
      <c r="Y98" t="s">
        <v>14691</v>
      </c>
      <c r="Z98" t="s">
        <v>15081</v>
      </c>
      <c r="AA98" t="s">
        <v>666</v>
      </c>
      <c r="AB98" t="s">
        <v>658</v>
      </c>
      <c r="AC98" t="s">
        <v>14691</v>
      </c>
      <c r="AD98" t="s">
        <v>15081</v>
      </c>
      <c r="AE98">
        <v>15652</v>
      </c>
      <c r="AH98" t="s">
        <v>14691</v>
      </c>
      <c r="AI98">
        <v>9390</v>
      </c>
      <c r="AJ98">
        <v>5121</v>
      </c>
      <c r="AK98" t="s">
        <v>14691</v>
      </c>
      <c r="AL98" t="s">
        <v>17810</v>
      </c>
      <c r="AM98" t="s">
        <v>14691</v>
      </c>
      <c r="AN98" t="s">
        <v>14691</v>
      </c>
      <c r="AO98" t="s">
        <v>1424</v>
      </c>
      <c r="AP98" t="s">
        <v>15081</v>
      </c>
      <c r="AQ98" t="s">
        <v>20403</v>
      </c>
    </row>
    <row r="99" spans="1:43" x14ac:dyDescent="0.3">
      <c r="A99" t="s">
        <v>11438</v>
      </c>
      <c r="B99" t="s">
        <v>11705</v>
      </c>
      <c r="C99" s="72">
        <v>34550</v>
      </c>
      <c r="D99" t="s">
        <v>7395</v>
      </c>
      <c r="E99" t="s">
        <v>6779</v>
      </c>
      <c r="F99" t="s">
        <v>1437</v>
      </c>
      <c r="G99" t="s">
        <v>9094</v>
      </c>
      <c r="H99" t="s">
        <v>1431</v>
      </c>
      <c r="I99" t="s">
        <v>11706</v>
      </c>
      <c r="J99" t="s">
        <v>11705</v>
      </c>
      <c r="K99">
        <v>606115</v>
      </c>
      <c r="L99" t="s">
        <v>11705</v>
      </c>
      <c r="M99">
        <v>2041500</v>
      </c>
      <c r="N99" t="s">
        <v>11705</v>
      </c>
      <c r="O99" t="s">
        <v>13057</v>
      </c>
      <c r="P99" t="s">
        <v>11438</v>
      </c>
      <c r="Q99">
        <v>9871</v>
      </c>
      <c r="R99" t="s">
        <v>11705</v>
      </c>
      <c r="S99">
        <v>32530</v>
      </c>
      <c r="T99" t="s">
        <v>11705</v>
      </c>
      <c r="V99" t="s">
        <v>11965</v>
      </c>
      <c r="W99">
        <v>69600</v>
      </c>
      <c r="X99">
        <v>9871</v>
      </c>
      <c r="Y99" t="s">
        <v>11705</v>
      </c>
      <c r="Z99" t="s">
        <v>11966</v>
      </c>
      <c r="AA99" t="s">
        <v>658</v>
      </c>
      <c r="AB99" t="s">
        <v>658</v>
      </c>
      <c r="AC99" t="s">
        <v>11705</v>
      </c>
      <c r="AD99" t="s">
        <v>11966</v>
      </c>
      <c r="AE99">
        <v>12864</v>
      </c>
      <c r="AF99" t="s">
        <v>11705</v>
      </c>
      <c r="AG99">
        <v>21890</v>
      </c>
      <c r="AH99" t="s">
        <v>11705</v>
      </c>
      <c r="AJ99">
        <v>5088</v>
      </c>
      <c r="AK99" t="s">
        <v>11705</v>
      </c>
      <c r="AL99" t="s">
        <v>17811</v>
      </c>
      <c r="AM99" t="s">
        <v>11705</v>
      </c>
      <c r="AN99" t="s">
        <v>11705</v>
      </c>
      <c r="AO99" t="s">
        <v>1431</v>
      </c>
      <c r="AP99" t="s">
        <v>11966</v>
      </c>
      <c r="AQ99" t="s">
        <v>20403</v>
      </c>
    </row>
    <row r="100" spans="1:43" x14ac:dyDescent="0.3">
      <c r="A100" t="s">
        <v>3467</v>
      </c>
      <c r="B100" t="s">
        <v>434</v>
      </c>
      <c r="C100" s="72">
        <v>33367</v>
      </c>
      <c r="D100" t="s">
        <v>6780</v>
      </c>
      <c r="E100" t="s">
        <v>6779</v>
      </c>
      <c r="F100" t="s">
        <v>3591</v>
      </c>
      <c r="G100" t="s">
        <v>3591</v>
      </c>
      <c r="H100" t="s">
        <v>1380</v>
      </c>
      <c r="I100" t="s">
        <v>10190</v>
      </c>
      <c r="J100" t="s">
        <v>434</v>
      </c>
      <c r="K100">
        <v>542455</v>
      </c>
      <c r="L100" t="s">
        <v>434</v>
      </c>
      <c r="M100">
        <v>1803783</v>
      </c>
      <c r="N100" t="s">
        <v>434</v>
      </c>
      <c r="O100" t="s">
        <v>3578</v>
      </c>
      <c r="P100" t="s">
        <v>3467</v>
      </c>
      <c r="Q100">
        <v>9342</v>
      </c>
      <c r="R100" t="s">
        <v>434</v>
      </c>
      <c r="S100">
        <v>31262</v>
      </c>
      <c r="T100" t="s">
        <v>434</v>
      </c>
      <c r="U100" t="s">
        <v>434</v>
      </c>
      <c r="V100" t="s">
        <v>3579</v>
      </c>
      <c r="W100">
        <v>59769</v>
      </c>
      <c r="X100">
        <v>9342</v>
      </c>
      <c r="Y100" t="s">
        <v>434</v>
      </c>
      <c r="Z100" t="s">
        <v>5099</v>
      </c>
      <c r="AA100" t="s">
        <v>666</v>
      </c>
      <c r="AB100" t="s">
        <v>658</v>
      </c>
      <c r="AC100" t="s">
        <v>434</v>
      </c>
      <c r="AD100" t="s">
        <v>5099</v>
      </c>
      <c r="AE100">
        <v>11725</v>
      </c>
      <c r="AF100" t="s">
        <v>434</v>
      </c>
      <c r="AG100">
        <v>17008</v>
      </c>
      <c r="AH100" t="s">
        <v>434</v>
      </c>
      <c r="AI100">
        <v>12046</v>
      </c>
      <c r="AJ100">
        <v>4000</v>
      </c>
      <c r="AK100" t="s">
        <v>434</v>
      </c>
      <c r="AL100" t="s">
        <v>17812</v>
      </c>
      <c r="AM100" t="s">
        <v>434</v>
      </c>
      <c r="AN100" t="s">
        <v>434</v>
      </c>
      <c r="AO100" t="s">
        <v>1380</v>
      </c>
      <c r="AP100" t="s">
        <v>5099</v>
      </c>
      <c r="AQ100" t="s">
        <v>20403</v>
      </c>
    </row>
    <row r="101" spans="1:43" x14ac:dyDescent="0.3">
      <c r="A101" t="s">
        <v>1440</v>
      </c>
      <c r="B101" t="s">
        <v>506</v>
      </c>
      <c r="C101" s="72">
        <v>33344</v>
      </c>
      <c r="D101" t="s">
        <v>6673</v>
      </c>
      <c r="E101" t="s">
        <v>6672</v>
      </c>
      <c r="F101" t="s">
        <v>1395</v>
      </c>
      <c r="G101" t="s">
        <v>9094</v>
      </c>
      <c r="H101" t="s">
        <v>660</v>
      </c>
      <c r="I101" t="s">
        <v>10186</v>
      </c>
      <c r="J101" t="s">
        <v>506</v>
      </c>
      <c r="K101">
        <v>571448</v>
      </c>
      <c r="L101" t="s">
        <v>506</v>
      </c>
      <c r="M101">
        <v>1755142</v>
      </c>
      <c r="N101" t="s">
        <v>506</v>
      </c>
      <c r="O101" t="s">
        <v>3580</v>
      </c>
      <c r="P101" t="s">
        <v>1440</v>
      </c>
      <c r="Q101">
        <v>9105</v>
      </c>
      <c r="R101" t="s">
        <v>506</v>
      </c>
      <c r="S101">
        <v>31261</v>
      </c>
      <c r="T101" t="s">
        <v>506</v>
      </c>
      <c r="U101" t="s">
        <v>506</v>
      </c>
      <c r="V101" t="s">
        <v>3581</v>
      </c>
      <c r="W101">
        <v>59586</v>
      </c>
      <c r="X101">
        <v>9105</v>
      </c>
      <c r="Y101" t="s">
        <v>506</v>
      </c>
      <c r="Z101" t="s">
        <v>5100</v>
      </c>
      <c r="AA101" t="s">
        <v>658</v>
      </c>
      <c r="AB101" t="s">
        <v>658</v>
      </c>
      <c r="AC101" t="s">
        <v>506</v>
      </c>
      <c r="AD101" t="s">
        <v>5100</v>
      </c>
      <c r="AE101">
        <v>11018</v>
      </c>
      <c r="AF101" t="s">
        <v>506</v>
      </c>
      <c r="AG101">
        <v>13719</v>
      </c>
      <c r="AH101" t="s">
        <v>506</v>
      </c>
      <c r="AI101">
        <v>12379</v>
      </c>
      <c r="AJ101">
        <v>4027</v>
      </c>
      <c r="AK101" t="s">
        <v>506</v>
      </c>
      <c r="AL101" t="s">
        <v>17813</v>
      </c>
      <c r="AM101" t="s">
        <v>506</v>
      </c>
      <c r="AN101" t="s">
        <v>506</v>
      </c>
      <c r="AO101" t="s">
        <v>660</v>
      </c>
      <c r="AP101" t="s">
        <v>5100</v>
      </c>
      <c r="AQ101" t="s">
        <v>20403</v>
      </c>
    </row>
    <row r="102" spans="1:43" hidden="1" x14ac:dyDescent="0.3">
      <c r="A102" t="s">
        <v>1441</v>
      </c>
      <c r="B102" t="s">
        <v>463</v>
      </c>
      <c r="C102" s="72">
        <v>31417</v>
      </c>
      <c r="D102" t="s">
        <v>7186</v>
      </c>
      <c r="E102" t="s">
        <v>7185</v>
      </c>
      <c r="F102" t="s">
        <v>3591</v>
      </c>
      <c r="G102" t="s">
        <v>3591</v>
      </c>
      <c r="H102" t="s">
        <v>1424</v>
      </c>
      <c r="I102" t="s">
        <v>10966</v>
      </c>
      <c r="J102" t="s">
        <v>463</v>
      </c>
      <c r="K102">
        <v>450317</v>
      </c>
      <c r="L102" t="s">
        <v>463</v>
      </c>
      <c r="M102">
        <v>1522585</v>
      </c>
      <c r="N102" t="s">
        <v>463</v>
      </c>
      <c r="O102" t="s">
        <v>1442</v>
      </c>
      <c r="P102" t="s">
        <v>1441</v>
      </c>
      <c r="Q102">
        <v>8655</v>
      </c>
      <c r="R102" t="s">
        <v>463</v>
      </c>
      <c r="S102">
        <v>29537</v>
      </c>
      <c r="T102" t="s">
        <v>463</v>
      </c>
      <c r="U102" t="s">
        <v>463</v>
      </c>
      <c r="V102" t="s">
        <v>3582</v>
      </c>
      <c r="W102">
        <v>52678</v>
      </c>
      <c r="X102">
        <v>8655</v>
      </c>
      <c r="Y102" t="s">
        <v>463</v>
      </c>
      <c r="Z102" t="s">
        <v>5101</v>
      </c>
      <c r="AA102" t="s">
        <v>658</v>
      </c>
      <c r="AB102" t="s">
        <v>658</v>
      </c>
      <c r="AC102" t="s">
        <v>463</v>
      </c>
      <c r="AD102" t="s">
        <v>5101</v>
      </c>
      <c r="AE102">
        <v>9844</v>
      </c>
      <c r="AI102">
        <v>5662</v>
      </c>
      <c r="AK102" t="s">
        <v>463</v>
      </c>
      <c r="AL102" t="s">
        <v>17814</v>
      </c>
      <c r="AM102" t="s">
        <v>463</v>
      </c>
      <c r="AN102" t="s">
        <v>463</v>
      </c>
      <c r="AO102" t="s">
        <v>1424</v>
      </c>
      <c r="AP102" t="s">
        <v>5101</v>
      </c>
      <c r="AQ102" t="s">
        <v>20402</v>
      </c>
    </row>
    <row r="103" spans="1:43" hidden="1" x14ac:dyDescent="0.3">
      <c r="A103" t="s">
        <v>1443</v>
      </c>
      <c r="B103" t="s">
        <v>75</v>
      </c>
      <c r="C103" s="72">
        <v>30946</v>
      </c>
      <c r="D103" t="s">
        <v>6914</v>
      </c>
      <c r="E103" t="s">
        <v>6913</v>
      </c>
      <c r="F103" t="s">
        <v>3591</v>
      </c>
      <c r="G103" t="s">
        <v>3591</v>
      </c>
      <c r="H103" t="s">
        <v>1431</v>
      </c>
      <c r="I103" t="s">
        <v>10447</v>
      </c>
      <c r="J103" t="s">
        <v>75</v>
      </c>
      <c r="K103">
        <v>435078</v>
      </c>
      <c r="L103" t="s">
        <v>75</v>
      </c>
      <c r="M103">
        <v>538911</v>
      </c>
      <c r="N103" t="s">
        <v>75</v>
      </c>
      <c r="O103" t="s">
        <v>1444</v>
      </c>
      <c r="P103" t="s">
        <v>1443</v>
      </c>
      <c r="Q103">
        <v>7880</v>
      </c>
      <c r="R103" t="s">
        <v>75</v>
      </c>
      <c r="S103">
        <v>28603</v>
      </c>
      <c r="T103" t="s">
        <v>75</v>
      </c>
      <c r="U103" t="s">
        <v>75</v>
      </c>
      <c r="V103" t="s">
        <v>3583</v>
      </c>
      <c r="W103">
        <v>45382</v>
      </c>
      <c r="X103">
        <v>7880</v>
      </c>
      <c r="Y103" t="s">
        <v>75</v>
      </c>
      <c r="Z103" t="s">
        <v>5102</v>
      </c>
      <c r="AA103" t="s">
        <v>658</v>
      </c>
      <c r="AB103" t="s">
        <v>658</v>
      </c>
      <c r="AC103" t="s">
        <v>75</v>
      </c>
      <c r="AD103" t="s">
        <v>5102</v>
      </c>
      <c r="AE103">
        <v>7911</v>
      </c>
      <c r="AF103" t="s">
        <v>75</v>
      </c>
      <c r="AG103">
        <v>5806</v>
      </c>
      <c r="AH103" t="s">
        <v>75</v>
      </c>
      <c r="AI103">
        <v>6851</v>
      </c>
      <c r="AK103" t="s">
        <v>75</v>
      </c>
      <c r="AL103" t="s">
        <v>17815</v>
      </c>
      <c r="AM103" t="s">
        <v>75</v>
      </c>
      <c r="AN103" t="s">
        <v>75</v>
      </c>
      <c r="AO103" t="s">
        <v>1431</v>
      </c>
      <c r="AP103" t="s">
        <v>5102</v>
      </c>
      <c r="AQ103" t="s">
        <v>20402</v>
      </c>
    </row>
    <row r="104" spans="1:43" x14ac:dyDescent="0.3">
      <c r="A104" t="s">
        <v>17398</v>
      </c>
      <c r="B104" t="s">
        <v>15054</v>
      </c>
      <c r="C104" s="72">
        <v>34515</v>
      </c>
      <c r="D104" t="s">
        <v>17399</v>
      </c>
      <c r="E104" t="s">
        <v>17400</v>
      </c>
      <c r="F104" t="s">
        <v>1434</v>
      </c>
      <c r="G104" t="s">
        <v>9094</v>
      </c>
      <c r="H104" t="s">
        <v>1373</v>
      </c>
      <c r="I104" t="s">
        <v>17401</v>
      </c>
      <c r="J104" t="s">
        <v>15054</v>
      </c>
      <c r="K104">
        <v>660494</v>
      </c>
      <c r="L104" t="s">
        <v>15054</v>
      </c>
      <c r="M104">
        <v>2750018</v>
      </c>
      <c r="N104" t="s">
        <v>15054</v>
      </c>
      <c r="P104" t="s">
        <v>17398</v>
      </c>
      <c r="Q104">
        <v>9804</v>
      </c>
      <c r="R104" t="s">
        <v>15054</v>
      </c>
      <c r="S104">
        <v>36887</v>
      </c>
      <c r="T104" t="s">
        <v>15054</v>
      </c>
      <c r="V104" t="s">
        <v>20416</v>
      </c>
      <c r="W104">
        <v>105517</v>
      </c>
      <c r="X104">
        <v>10884</v>
      </c>
      <c r="Y104" t="s">
        <v>15054</v>
      </c>
      <c r="Z104" t="s">
        <v>17293</v>
      </c>
      <c r="AA104" t="s">
        <v>658</v>
      </c>
      <c r="AB104" t="s">
        <v>658</v>
      </c>
      <c r="AC104" t="s">
        <v>15054</v>
      </c>
      <c r="AD104" t="s">
        <v>17293</v>
      </c>
      <c r="AE104">
        <v>15087</v>
      </c>
      <c r="AJ104">
        <v>5800</v>
      </c>
      <c r="AK104" t="s">
        <v>15054</v>
      </c>
      <c r="AL104" t="s">
        <v>17816</v>
      </c>
      <c r="AM104" t="s">
        <v>15054</v>
      </c>
      <c r="AN104" t="s">
        <v>15054</v>
      </c>
      <c r="AO104" t="s">
        <v>1373</v>
      </c>
      <c r="AP104" t="s">
        <v>17293</v>
      </c>
      <c r="AQ104" t="s">
        <v>20403</v>
      </c>
    </row>
    <row r="105" spans="1:43" x14ac:dyDescent="0.3">
      <c r="A105" t="s">
        <v>15570</v>
      </c>
      <c r="B105" t="s">
        <v>14279</v>
      </c>
      <c r="C105" s="72">
        <v>33127</v>
      </c>
      <c r="D105" t="s">
        <v>7799</v>
      </c>
      <c r="E105" t="s">
        <v>15571</v>
      </c>
      <c r="F105" t="s">
        <v>1449</v>
      </c>
      <c r="G105" t="s">
        <v>6120</v>
      </c>
      <c r="H105" t="s">
        <v>1373</v>
      </c>
      <c r="I105" t="s">
        <v>15572</v>
      </c>
      <c r="J105" t="s">
        <v>14279</v>
      </c>
      <c r="K105">
        <v>542888</v>
      </c>
      <c r="L105" t="s">
        <v>14279</v>
      </c>
      <c r="M105">
        <v>2121144</v>
      </c>
      <c r="N105" t="s">
        <v>14279</v>
      </c>
      <c r="O105" t="s">
        <v>17402</v>
      </c>
      <c r="P105" t="s">
        <v>15570</v>
      </c>
      <c r="Q105">
        <v>9123</v>
      </c>
      <c r="R105" t="s">
        <v>14279</v>
      </c>
      <c r="S105">
        <v>33499</v>
      </c>
      <c r="T105" t="s">
        <v>14279</v>
      </c>
      <c r="V105" t="s">
        <v>15573</v>
      </c>
      <c r="W105">
        <v>70293</v>
      </c>
      <c r="X105">
        <v>10047</v>
      </c>
      <c r="Y105" t="s">
        <v>14279</v>
      </c>
      <c r="Z105" t="s">
        <v>15376</v>
      </c>
      <c r="AA105" t="s">
        <v>658</v>
      </c>
      <c r="AB105" t="s">
        <v>658</v>
      </c>
      <c r="AC105" t="s">
        <v>14279</v>
      </c>
      <c r="AD105" t="s">
        <v>15376</v>
      </c>
      <c r="AE105">
        <v>13661</v>
      </c>
      <c r="AH105" t="s">
        <v>14279</v>
      </c>
      <c r="AJ105">
        <v>5001</v>
      </c>
      <c r="AK105" t="s">
        <v>14279</v>
      </c>
      <c r="AL105" t="s">
        <v>17817</v>
      </c>
      <c r="AM105" t="s">
        <v>14279</v>
      </c>
      <c r="AN105" t="s">
        <v>14279</v>
      </c>
      <c r="AO105" t="s">
        <v>14933</v>
      </c>
      <c r="AP105" t="s">
        <v>15376</v>
      </c>
      <c r="AQ105" t="s">
        <v>20403</v>
      </c>
    </row>
    <row r="106" spans="1:43" x14ac:dyDescent="0.3">
      <c r="A106" t="s">
        <v>17403</v>
      </c>
      <c r="B106" t="s">
        <v>17141</v>
      </c>
      <c r="C106" s="72">
        <v>34758</v>
      </c>
      <c r="D106" t="s">
        <v>7812</v>
      </c>
      <c r="E106" t="s">
        <v>17404</v>
      </c>
      <c r="F106" t="s">
        <v>1439</v>
      </c>
      <c r="G106" t="s">
        <v>6120</v>
      </c>
      <c r="H106" t="s">
        <v>1380</v>
      </c>
      <c r="I106" t="s">
        <v>17405</v>
      </c>
      <c r="J106" t="s">
        <v>17141</v>
      </c>
      <c r="K106">
        <v>668227</v>
      </c>
      <c r="L106" t="s">
        <v>17141</v>
      </c>
      <c r="M106">
        <v>2914723</v>
      </c>
      <c r="N106" t="s">
        <v>17141</v>
      </c>
      <c r="P106" t="s">
        <v>17403</v>
      </c>
      <c r="Q106">
        <v>10671</v>
      </c>
      <c r="R106" t="s">
        <v>17141</v>
      </c>
      <c r="S106">
        <v>36488</v>
      </c>
      <c r="T106" t="s">
        <v>17141</v>
      </c>
      <c r="V106" t="s">
        <v>20417</v>
      </c>
      <c r="W106">
        <v>109161</v>
      </c>
      <c r="X106">
        <v>11104</v>
      </c>
      <c r="Y106" t="s">
        <v>17141</v>
      </c>
      <c r="Z106" t="s">
        <v>17310</v>
      </c>
      <c r="AA106" t="s">
        <v>658</v>
      </c>
      <c r="AB106" t="s">
        <v>658</v>
      </c>
      <c r="AC106" t="s">
        <v>17141</v>
      </c>
      <c r="AD106" t="s">
        <v>17310</v>
      </c>
      <c r="AE106">
        <v>14452</v>
      </c>
      <c r="AJ106">
        <v>6232</v>
      </c>
      <c r="AK106" t="s">
        <v>17141</v>
      </c>
      <c r="AL106" t="s">
        <v>17818</v>
      </c>
      <c r="AM106" t="s">
        <v>17141</v>
      </c>
      <c r="AN106" t="s">
        <v>17141</v>
      </c>
      <c r="AO106" t="s">
        <v>1380</v>
      </c>
      <c r="AP106" t="s">
        <v>17310</v>
      </c>
      <c r="AQ106" t="s">
        <v>20403</v>
      </c>
    </row>
    <row r="107" spans="1:43" x14ac:dyDescent="0.3">
      <c r="A107" t="s">
        <v>15574</v>
      </c>
      <c r="B107" t="s">
        <v>15020</v>
      </c>
      <c r="C107" s="72">
        <v>35529</v>
      </c>
      <c r="D107" t="s">
        <v>6939</v>
      </c>
      <c r="E107" t="s">
        <v>15575</v>
      </c>
      <c r="F107" t="s">
        <v>1565</v>
      </c>
      <c r="G107" t="s">
        <v>6120</v>
      </c>
      <c r="H107" t="s">
        <v>661</v>
      </c>
      <c r="I107" t="s">
        <v>15576</v>
      </c>
      <c r="J107" t="s">
        <v>15020</v>
      </c>
      <c r="K107">
        <v>650333</v>
      </c>
      <c r="L107" t="s">
        <v>15020</v>
      </c>
      <c r="M107">
        <v>2821318</v>
      </c>
      <c r="N107" t="s">
        <v>15020</v>
      </c>
      <c r="P107" t="s">
        <v>15574</v>
      </c>
      <c r="Q107">
        <v>11221</v>
      </c>
      <c r="R107" t="s">
        <v>15020</v>
      </c>
      <c r="S107">
        <v>39572</v>
      </c>
      <c r="T107" t="s">
        <v>15020</v>
      </c>
      <c r="V107" t="s">
        <v>20418</v>
      </c>
      <c r="W107">
        <v>104123</v>
      </c>
      <c r="X107">
        <v>11221</v>
      </c>
      <c r="Y107" t="s">
        <v>15020</v>
      </c>
      <c r="Z107" t="s">
        <v>15577</v>
      </c>
      <c r="AA107" t="s">
        <v>666</v>
      </c>
      <c r="AB107" t="s">
        <v>658</v>
      </c>
      <c r="AC107" t="s">
        <v>15020</v>
      </c>
      <c r="AD107" t="s">
        <v>15577</v>
      </c>
      <c r="AE107">
        <v>14053</v>
      </c>
      <c r="AJ107">
        <v>6140</v>
      </c>
      <c r="AK107" t="s">
        <v>15020</v>
      </c>
      <c r="AL107" t="s">
        <v>17819</v>
      </c>
      <c r="AM107" t="s">
        <v>15020</v>
      </c>
      <c r="AN107" t="s">
        <v>15020</v>
      </c>
      <c r="AO107" t="s">
        <v>661</v>
      </c>
      <c r="AP107" t="s">
        <v>15577</v>
      </c>
      <c r="AQ107" t="s">
        <v>20403</v>
      </c>
    </row>
    <row r="108" spans="1:43" x14ac:dyDescent="0.3">
      <c r="A108" t="s">
        <v>1445</v>
      </c>
      <c r="B108" t="s">
        <v>739</v>
      </c>
      <c r="C108" s="72">
        <v>30771</v>
      </c>
      <c r="D108" t="s">
        <v>6543</v>
      </c>
      <c r="E108" t="s">
        <v>7747</v>
      </c>
      <c r="F108" t="s">
        <v>3591</v>
      </c>
      <c r="G108" t="s">
        <v>3591</v>
      </c>
      <c r="H108" t="s">
        <v>1373</v>
      </c>
      <c r="I108" t="s">
        <v>10901</v>
      </c>
      <c r="J108" t="s">
        <v>739</v>
      </c>
      <c r="K108">
        <v>461766</v>
      </c>
      <c r="L108" t="s">
        <v>739</v>
      </c>
      <c r="M108">
        <v>580578</v>
      </c>
      <c r="N108" t="s">
        <v>739</v>
      </c>
      <c r="O108" t="s">
        <v>1447</v>
      </c>
      <c r="P108" t="s">
        <v>1445</v>
      </c>
      <c r="Q108">
        <v>8231</v>
      </c>
      <c r="R108" t="s">
        <v>739</v>
      </c>
      <c r="S108">
        <v>29113</v>
      </c>
      <c r="T108" t="s">
        <v>739</v>
      </c>
      <c r="V108" t="s">
        <v>5103</v>
      </c>
      <c r="W108">
        <v>47009</v>
      </c>
      <c r="X108">
        <v>8231</v>
      </c>
      <c r="Y108" t="s">
        <v>739</v>
      </c>
      <c r="Z108" t="s">
        <v>8350</v>
      </c>
      <c r="AA108" t="s">
        <v>658</v>
      </c>
      <c r="AB108" t="s">
        <v>658</v>
      </c>
      <c r="AC108" t="s">
        <v>739</v>
      </c>
      <c r="AD108" t="s">
        <v>8350</v>
      </c>
      <c r="AI108">
        <v>1163</v>
      </c>
      <c r="AK108" t="s">
        <v>739</v>
      </c>
      <c r="AN108" t="s">
        <v>739</v>
      </c>
      <c r="AO108" t="s">
        <v>1373</v>
      </c>
      <c r="AP108" t="s">
        <v>8350</v>
      </c>
      <c r="AQ108" t="s">
        <v>20403</v>
      </c>
    </row>
    <row r="109" spans="1:43" x14ac:dyDescent="0.3">
      <c r="A109" t="s">
        <v>1448</v>
      </c>
      <c r="B109" t="s">
        <v>845</v>
      </c>
      <c r="C109" s="72">
        <v>31477</v>
      </c>
      <c r="D109" t="s">
        <v>6764</v>
      </c>
      <c r="E109" t="s">
        <v>7562</v>
      </c>
      <c r="F109" t="s">
        <v>1398</v>
      </c>
      <c r="G109" t="s">
        <v>9094</v>
      </c>
      <c r="H109" t="s">
        <v>1373</v>
      </c>
      <c r="I109" t="s">
        <v>10086</v>
      </c>
      <c r="J109" t="s">
        <v>845</v>
      </c>
      <c r="K109">
        <v>453562</v>
      </c>
      <c r="L109" t="s">
        <v>845</v>
      </c>
      <c r="M109">
        <v>1619229</v>
      </c>
      <c r="N109" t="s">
        <v>845</v>
      </c>
      <c r="O109" t="s">
        <v>1450</v>
      </c>
      <c r="P109" t="s">
        <v>1448</v>
      </c>
      <c r="Q109">
        <v>8623</v>
      </c>
      <c r="R109" t="s">
        <v>845</v>
      </c>
      <c r="S109">
        <v>30145</v>
      </c>
      <c r="T109" t="s">
        <v>845</v>
      </c>
      <c r="V109" t="s">
        <v>3584</v>
      </c>
      <c r="W109">
        <v>52691</v>
      </c>
      <c r="X109">
        <v>8623</v>
      </c>
      <c r="Y109" t="s">
        <v>845</v>
      </c>
      <c r="Z109" t="s">
        <v>5104</v>
      </c>
      <c r="AA109" t="s">
        <v>658</v>
      </c>
      <c r="AB109" t="s">
        <v>658</v>
      </c>
      <c r="AC109" t="s">
        <v>845</v>
      </c>
      <c r="AD109" t="s">
        <v>5104</v>
      </c>
      <c r="AE109">
        <v>9790</v>
      </c>
      <c r="AF109" t="s">
        <v>845</v>
      </c>
      <c r="AG109">
        <v>12306</v>
      </c>
      <c r="AH109" t="s">
        <v>845</v>
      </c>
      <c r="AI109">
        <v>5706</v>
      </c>
      <c r="AJ109">
        <v>3388</v>
      </c>
      <c r="AK109" t="s">
        <v>845</v>
      </c>
      <c r="AL109" t="s">
        <v>17820</v>
      </c>
      <c r="AM109" t="s">
        <v>845</v>
      </c>
      <c r="AN109" t="s">
        <v>845</v>
      </c>
      <c r="AO109" t="s">
        <v>1373</v>
      </c>
      <c r="AP109" t="s">
        <v>5104</v>
      </c>
      <c r="AQ109" t="s">
        <v>20403</v>
      </c>
    </row>
    <row r="110" spans="1:43" hidden="1" x14ac:dyDescent="0.3">
      <c r="A110" t="s">
        <v>1451</v>
      </c>
      <c r="B110" t="s">
        <v>874</v>
      </c>
      <c r="C110" s="72">
        <v>28180</v>
      </c>
      <c r="D110" t="s">
        <v>7749</v>
      </c>
      <c r="E110" t="s">
        <v>7748</v>
      </c>
      <c r="F110" t="s">
        <v>3591</v>
      </c>
      <c r="G110" t="s">
        <v>3591</v>
      </c>
      <c r="H110" t="s">
        <v>1373</v>
      </c>
      <c r="I110" t="s">
        <v>9252</v>
      </c>
      <c r="J110" t="s">
        <v>874</v>
      </c>
      <c r="K110">
        <v>276520</v>
      </c>
      <c r="L110" t="s">
        <v>874</v>
      </c>
      <c r="M110">
        <v>22106</v>
      </c>
      <c r="N110" t="s">
        <v>874</v>
      </c>
      <c r="O110" t="s">
        <v>1452</v>
      </c>
      <c r="P110" t="s">
        <v>1451</v>
      </c>
      <c r="Q110">
        <v>6498</v>
      </c>
      <c r="R110" t="s">
        <v>874</v>
      </c>
      <c r="S110">
        <v>4416</v>
      </c>
      <c r="T110" t="s">
        <v>874</v>
      </c>
      <c r="V110" t="s">
        <v>3585</v>
      </c>
      <c r="W110">
        <v>702</v>
      </c>
      <c r="X110">
        <v>6498</v>
      </c>
      <c r="Y110" t="s">
        <v>874</v>
      </c>
      <c r="Z110" t="s">
        <v>5105</v>
      </c>
      <c r="AA110" t="s">
        <v>658</v>
      </c>
      <c r="AB110" t="s">
        <v>658</v>
      </c>
      <c r="AC110" t="s">
        <v>874</v>
      </c>
      <c r="AD110" t="s">
        <v>5105</v>
      </c>
      <c r="AE110">
        <v>6469</v>
      </c>
      <c r="AF110" t="s">
        <v>874</v>
      </c>
      <c r="AG110">
        <v>5516</v>
      </c>
      <c r="AH110" t="s">
        <v>874</v>
      </c>
      <c r="AI110">
        <v>15269</v>
      </c>
      <c r="AK110" t="s">
        <v>874</v>
      </c>
      <c r="AN110" t="s">
        <v>874</v>
      </c>
      <c r="AO110" t="s">
        <v>1373</v>
      </c>
      <c r="AP110" t="s">
        <v>5105</v>
      </c>
      <c r="AQ110" t="s">
        <v>20402</v>
      </c>
    </row>
    <row r="111" spans="1:43" x14ac:dyDescent="0.3">
      <c r="A111" t="s">
        <v>13162</v>
      </c>
      <c r="B111" t="s">
        <v>11658</v>
      </c>
      <c r="C111" s="72">
        <v>34849</v>
      </c>
      <c r="D111" t="s">
        <v>6549</v>
      </c>
      <c r="E111" t="s">
        <v>7748</v>
      </c>
      <c r="F111" t="s">
        <v>1402</v>
      </c>
      <c r="G111" t="s">
        <v>6120</v>
      </c>
      <c r="H111" t="s">
        <v>661</v>
      </c>
      <c r="I111" t="s">
        <v>13031</v>
      </c>
      <c r="J111" t="s">
        <v>11658</v>
      </c>
      <c r="K111">
        <v>624414</v>
      </c>
      <c r="L111" t="s">
        <v>11658</v>
      </c>
      <c r="M111">
        <v>2066307</v>
      </c>
      <c r="N111" t="s">
        <v>11658</v>
      </c>
      <c r="O111" t="s">
        <v>14354</v>
      </c>
      <c r="P111" t="s">
        <v>13162</v>
      </c>
      <c r="Q111">
        <v>9890</v>
      </c>
      <c r="R111" t="s">
        <v>11658</v>
      </c>
      <c r="S111">
        <v>33185</v>
      </c>
      <c r="T111" t="s">
        <v>11658</v>
      </c>
      <c r="V111" t="s">
        <v>15578</v>
      </c>
      <c r="W111">
        <v>101604</v>
      </c>
      <c r="X111">
        <v>9890</v>
      </c>
      <c r="Y111" t="s">
        <v>11658</v>
      </c>
      <c r="Z111" t="s">
        <v>13163</v>
      </c>
      <c r="AA111" t="s">
        <v>658</v>
      </c>
      <c r="AB111" t="s">
        <v>658</v>
      </c>
      <c r="AC111" t="s">
        <v>11658</v>
      </c>
      <c r="AD111" t="s">
        <v>13163</v>
      </c>
      <c r="AE111">
        <v>13040</v>
      </c>
      <c r="AF111" t="s">
        <v>11658</v>
      </c>
      <c r="AG111">
        <v>60652</v>
      </c>
      <c r="AH111" t="s">
        <v>11658</v>
      </c>
      <c r="AI111">
        <v>19254</v>
      </c>
      <c r="AJ111">
        <v>5421</v>
      </c>
      <c r="AK111" t="s">
        <v>11658</v>
      </c>
      <c r="AL111" t="s">
        <v>17821</v>
      </c>
      <c r="AM111" t="s">
        <v>11658</v>
      </c>
      <c r="AN111" t="s">
        <v>11658</v>
      </c>
      <c r="AO111" t="s">
        <v>661</v>
      </c>
      <c r="AP111" t="s">
        <v>13163</v>
      </c>
      <c r="AQ111" t="s">
        <v>20403</v>
      </c>
    </row>
    <row r="112" spans="1:43" x14ac:dyDescent="0.3">
      <c r="A112" t="s">
        <v>15579</v>
      </c>
      <c r="B112" t="s">
        <v>15580</v>
      </c>
      <c r="C112" s="72">
        <v>34357</v>
      </c>
      <c r="D112" t="s">
        <v>7334</v>
      </c>
      <c r="E112" t="s">
        <v>15581</v>
      </c>
      <c r="F112" t="s">
        <v>1553</v>
      </c>
      <c r="G112" t="s">
        <v>6120</v>
      </c>
      <c r="H112" t="s">
        <v>1431</v>
      </c>
      <c r="I112" t="s">
        <v>15582</v>
      </c>
      <c r="J112" t="s">
        <v>15580</v>
      </c>
      <c r="K112">
        <v>600858</v>
      </c>
      <c r="L112" t="s">
        <v>15580</v>
      </c>
      <c r="M112">
        <v>2121316</v>
      </c>
      <c r="N112" t="s">
        <v>15580</v>
      </c>
      <c r="P112" t="s">
        <v>15579</v>
      </c>
      <c r="Q112">
        <v>11604</v>
      </c>
      <c r="R112" t="s">
        <v>15580</v>
      </c>
      <c r="S112">
        <v>33522</v>
      </c>
      <c r="T112" t="s">
        <v>15580</v>
      </c>
      <c r="V112" t="s">
        <v>20419</v>
      </c>
      <c r="W112">
        <v>69329</v>
      </c>
      <c r="X112">
        <v>11604</v>
      </c>
      <c r="Y112" t="s">
        <v>15580</v>
      </c>
      <c r="Z112" t="s">
        <v>15583</v>
      </c>
      <c r="AA112" t="s">
        <v>658</v>
      </c>
      <c r="AB112" t="s">
        <v>658</v>
      </c>
      <c r="AC112" t="s">
        <v>15580</v>
      </c>
      <c r="AD112" t="s">
        <v>15583</v>
      </c>
      <c r="AE112">
        <v>11753</v>
      </c>
      <c r="AJ112">
        <v>6176</v>
      </c>
      <c r="AK112" t="s">
        <v>15580</v>
      </c>
      <c r="AL112" t="s">
        <v>17822</v>
      </c>
      <c r="AM112" t="s">
        <v>15580</v>
      </c>
      <c r="AN112" t="s">
        <v>15580</v>
      </c>
      <c r="AO112" t="s">
        <v>1431</v>
      </c>
      <c r="AP112" t="s">
        <v>15583</v>
      </c>
      <c r="AQ112" t="s">
        <v>20403</v>
      </c>
    </row>
    <row r="113" spans="1:43" x14ac:dyDescent="0.3">
      <c r="A113" t="s">
        <v>3468</v>
      </c>
      <c r="B113" t="s">
        <v>1305</v>
      </c>
      <c r="C113" s="72">
        <v>33054</v>
      </c>
      <c r="D113" t="s">
        <v>6864</v>
      </c>
      <c r="E113" t="s">
        <v>6863</v>
      </c>
      <c r="F113" t="s">
        <v>1565</v>
      </c>
      <c r="G113" t="s">
        <v>6120</v>
      </c>
      <c r="H113" t="s">
        <v>2147</v>
      </c>
      <c r="I113" t="s">
        <v>10488</v>
      </c>
      <c r="J113" t="s">
        <v>1305</v>
      </c>
      <c r="K113">
        <v>605125</v>
      </c>
      <c r="L113" t="s">
        <v>1305</v>
      </c>
      <c r="M113">
        <v>2039891</v>
      </c>
      <c r="N113" t="s">
        <v>1305</v>
      </c>
      <c r="O113" t="s">
        <v>3586</v>
      </c>
      <c r="P113" t="s">
        <v>3468</v>
      </c>
      <c r="Q113">
        <v>9477</v>
      </c>
      <c r="R113" t="s">
        <v>1305</v>
      </c>
      <c r="S113">
        <v>32637</v>
      </c>
      <c r="T113" t="s">
        <v>1305</v>
      </c>
      <c r="U113" t="s">
        <v>1305</v>
      </c>
      <c r="V113" t="s">
        <v>3587</v>
      </c>
      <c r="W113">
        <v>69512</v>
      </c>
      <c r="X113">
        <v>9477</v>
      </c>
      <c r="Y113" t="s">
        <v>1305</v>
      </c>
      <c r="Z113" t="s">
        <v>5106</v>
      </c>
      <c r="AA113" t="s">
        <v>666</v>
      </c>
      <c r="AB113" t="s">
        <v>658</v>
      </c>
      <c r="AC113" t="s">
        <v>1305</v>
      </c>
      <c r="AD113" t="s">
        <v>5106</v>
      </c>
      <c r="AE113">
        <v>12582</v>
      </c>
      <c r="AF113" t="s">
        <v>1305</v>
      </c>
      <c r="AG113">
        <v>38033</v>
      </c>
      <c r="AH113" t="s">
        <v>1305</v>
      </c>
      <c r="AI113">
        <v>18217</v>
      </c>
      <c r="AJ113">
        <v>4268</v>
      </c>
      <c r="AK113" t="s">
        <v>1305</v>
      </c>
      <c r="AL113" t="s">
        <v>17823</v>
      </c>
      <c r="AM113" t="s">
        <v>1305</v>
      </c>
      <c r="AN113" t="s">
        <v>1305</v>
      </c>
      <c r="AO113" t="s">
        <v>2147</v>
      </c>
      <c r="AP113" t="s">
        <v>5106</v>
      </c>
      <c r="AQ113" t="s">
        <v>20403</v>
      </c>
    </row>
    <row r="114" spans="1:43" x14ac:dyDescent="0.3">
      <c r="A114" t="s">
        <v>12259</v>
      </c>
      <c r="B114" t="s">
        <v>11234</v>
      </c>
      <c r="C114" s="72">
        <v>33515</v>
      </c>
      <c r="D114" t="s">
        <v>11922</v>
      </c>
      <c r="E114" t="s">
        <v>12260</v>
      </c>
      <c r="F114" t="s">
        <v>3591</v>
      </c>
      <c r="G114" t="s">
        <v>3591</v>
      </c>
      <c r="H114" t="s">
        <v>1373</v>
      </c>
      <c r="I114" t="s">
        <v>11235</v>
      </c>
      <c r="J114" t="s">
        <v>11234</v>
      </c>
      <c r="K114">
        <v>594742</v>
      </c>
      <c r="L114" t="s">
        <v>11234</v>
      </c>
      <c r="M114">
        <v>2118803</v>
      </c>
      <c r="N114" t="s">
        <v>11234</v>
      </c>
      <c r="O114" t="s">
        <v>13110</v>
      </c>
      <c r="P114" t="s">
        <v>12259</v>
      </c>
      <c r="Q114">
        <v>10063</v>
      </c>
      <c r="R114" t="s">
        <v>11234</v>
      </c>
      <c r="S114">
        <v>33787</v>
      </c>
      <c r="T114" t="s">
        <v>11234</v>
      </c>
      <c r="V114" t="s">
        <v>12261</v>
      </c>
      <c r="W114">
        <v>68743</v>
      </c>
      <c r="X114">
        <v>10063</v>
      </c>
      <c r="Y114" t="s">
        <v>11234</v>
      </c>
      <c r="Z114" t="s">
        <v>12262</v>
      </c>
      <c r="AA114" t="s">
        <v>658</v>
      </c>
      <c r="AB114" t="s">
        <v>658</v>
      </c>
      <c r="AC114" t="s">
        <v>11234</v>
      </c>
      <c r="AD114" t="s">
        <v>12262</v>
      </c>
      <c r="AE114">
        <v>13572</v>
      </c>
      <c r="AF114" t="s">
        <v>11234</v>
      </c>
      <c r="AG114">
        <v>65961</v>
      </c>
      <c r="AH114" t="s">
        <v>11234</v>
      </c>
      <c r="AI114">
        <v>18541</v>
      </c>
      <c r="AJ114">
        <v>5015</v>
      </c>
      <c r="AK114" t="s">
        <v>11234</v>
      </c>
      <c r="AL114" t="s">
        <v>17824</v>
      </c>
      <c r="AM114" t="s">
        <v>11234</v>
      </c>
      <c r="AN114" t="s">
        <v>11234</v>
      </c>
      <c r="AO114" t="s">
        <v>1373</v>
      </c>
      <c r="AP114" t="s">
        <v>12262</v>
      </c>
      <c r="AQ114" t="s">
        <v>20403</v>
      </c>
    </row>
    <row r="115" spans="1:43" x14ac:dyDescent="0.3">
      <c r="A115" t="s">
        <v>14759</v>
      </c>
      <c r="B115" t="s">
        <v>14665</v>
      </c>
      <c r="C115" s="72">
        <v>33525</v>
      </c>
      <c r="D115" t="s">
        <v>14760</v>
      </c>
      <c r="E115" t="s">
        <v>14761</v>
      </c>
      <c r="F115" t="s">
        <v>1565</v>
      </c>
      <c r="G115" t="s">
        <v>6120</v>
      </c>
      <c r="H115" t="s">
        <v>1424</v>
      </c>
      <c r="I115" t="s">
        <v>14762</v>
      </c>
      <c r="J115" t="s">
        <v>14665</v>
      </c>
      <c r="K115">
        <v>553902</v>
      </c>
      <c r="L115" t="s">
        <v>14665</v>
      </c>
      <c r="M115">
        <v>2210421</v>
      </c>
      <c r="N115" t="s">
        <v>14665</v>
      </c>
      <c r="O115" t="s">
        <v>17406</v>
      </c>
      <c r="P115" t="s">
        <v>14759</v>
      </c>
      <c r="Q115">
        <v>11058</v>
      </c>
      <c r="R115" t="s">
        <v>14665</v>
      </c>
      <c r="S115">
        <v>34878</v>
      </c>
      <c r="T115" t="s">
        <v>14665</v>
      </c>
      <c r="V115" t="s">
        <v>15584</v>
      </c>
      <c r="W115">
        <v>66085</v>
      </c>
      <c r="X115">
        <v>11058</v>
      </c>
      <c r="Y115" t="s">
        <v>14665</v>
      </c>
      <c r="Z115" t="s">
        <v>15082</v>
      </c>
      <c r="AA115" t="s">
        <v>658</v>
      </c>
      <c r="AB115" t="s">
        <v>658</v>
      </c>
      <c r="AC115" t="s">
        <v>14665</v>
      </c>
      <c r="AD115" t="s">
        <v>15082</v>
      </c>
      <c r="AE115">
        <v>13999</v>
      </c>
      <c r="AH115" t="s">
        <v>14665</v>
      </c>
      <c r="AI115">
        <v>9535</v>
      </c>
      <c r="AJ115">
        <v>5114</v>
      </c>
      <c r="AK115" t="s">
        <v>14665</v>
      </c>
      <c r="AL115" t="s">
        <v>17825</v>
      </c>
      <c r="AM115" t="s">
        <v>14665</v>
      </c>
      <c r="AN115" t="s">
        <v>14665</v>
      </c>
      <c r="AO115" t="s">
        <v>1424</v>
      </c>
      <c r="AP115" t="s">
        <v>15082</v>
      </c>
      <c r="AQ115" t="s">
        <v>20403</v>
      </c>
    </row>
    <row r="116" spans="1:43" x14ac:dyDescent="0.3">
      <c r="A116" t="s">
        <v>12744</v>
      </c>
      <c r="B116" t="s">
        <v>11462</v>
      </c>
      <c r="C116" s="72">
        <v>33544</v>
      </c>
      <c r="D116" t="s">
        <v>6639</v>
      </c>
      <c r="E116" t="s">
        <v>12745</v>
      </c>
      <c r="F116" t="s">
        <v>1430</v>
      </c>
      <c r="G116" t="s">
        <v>6120</v>
      </c>
      <c r="H116" t="s">
        <v>661</v>
      </c>
      <c r="I116" t="s">
        <v>11463</v>
      </c>
      <c r="J116" t="s">
        <v>11462</v>
      </c>
      <c r="K116">
        <v>641319</v>
      </c>
      <c r="L116" t="s">
        <v>11462</v>
      </c>
      <c r="M116">
        <v>2169699</v>
      </c>
      <c r="N116" t="s">
        <v>11462</v>
      </c>
      <c r="O116" t="s">
        <v>13509</v>
      </c>
      <c r="P116" t="s">
        <v>12744</v>
      </c>
      <c r="Q116">
        <v>10211</v>
      </c>
      <c r="R116" t="s">
        <v>11462</v>
      </c>
      <c r="S116">
        <v>33892</v>
      </c>
      <c r="T116" t="s">
        <v>11462</v>
      </c>
      <c r="V116" t="s">
        <v>15585</v>
      </c>
      <c r="W116">
        <v>102507</v>
      </c>
      <c r="X116">
        <v>10211</v>
      </c>
      <c r="Y116" t="s">
        <v>11462</v>
      </c>
      <c r="Z116" t="s">
        <v>12746</v>
      </c>
      <c r="AA116" t="s">
        <v>666</v>
      </c>
      <c r="AB116" t="s">
        <v>658</v>
      </c>
      <c r="AC116" t="s">
        <v>11462</v>
      </c>
      <c r="AD116" t="s">
        <v>12746</v>
      </c>
      <c r="AE116">
        <v>13362</v>
      </c>
      <c r="AH116" t="s">
        <v>11462</v>
      </c>
      <c r="AI116">
        <v>18591</v>
      </c>
      <c r="AJ116">
        <v>5205</v>
      </c>
      <c r="AK116" t="s">
        <v>11462</v>
      </c>
      <c r="AL116" t="s">
        <v>17826</v>
      </c>
      <c r="AM116" t="s">
        <v>11462</v>
      </c>
      <c r="AN116" t="s">
        <v>11462</v>
      </c>
      <c r="AO116" t="s">
        <v>661</v>
      </c>
      <c r="AP116" t="s">
        <v>12746</v>
      </c>
      <c r="AQ116" t="s">
        <v>20403</v>
      </c>
    </row>
    <row r="117" spans="1:43" hidden="1" x14ac:dyDescent="0.3">
      <c r="A117" t="s">
        <v>1453</v>
      </c>
      <c r="B117" t="s">
        <v>1259</v>
      </c>
      <c r="C117" s="72">
        <v>27848</v>
      </c>
      <c r="D117" t="s">
        <v>6990</v>
      </c>
      <c r="E117" t="s">
        <v>7750</v>
      </c>
      <c r="F117" t="s">
        <v>3591</v>
      </c>
      <c r="G117" t="s">
        <v>3591</v>
      </c>
      <c r="H117" t="s">
        <v>1373</v>
      </c>
      <c r="I117" t="s">
        <v>9277</v>
      </c>
      <c r="J117" t="s">
        <v>1259</v>
      </c>
      <c r="K117">
        <v>425786</v>
      </c>
      <c r="L117" t="s">
        <v>1259</v>
      </c>
      <c r="M117">
        <v>293126</v>
      </c>
      <c r="N117" t="s">
        <v>1259</v>
      </c>
      <c r="O117" t="s">
        <v>1454</v>
      </c>
      <c r="P117" t="s">
        <v>1453</v>
      </c>
      <c r="Q117">
        <v>7391</v>
      </c>
      <c r="R117" t="s">
        <v>1259</v>
      </c>
      <c r="S117">
        <v>4755</v>
      </c>
      <c r="T117" t="s">
        <v>1259</v>
      </c>
      <c r="V117" t="s">
        <v>3588</v>
      </c>
      <c r="W117">
        <v>32273</v>
      </c>
      <c r="X117">
        <v>7391</v>
      </c>
      <c r="Y117" t="s">
        <v>1259</v>
      </c>
      <c r="Z117" t="s">
        <v>5107</v>
      </c>
      <c r="AA117" t="s">
        <v>658</v>
      </c>
      <c r="AB117" t="s">
        <v>658</v>
      </c>
      <c r="AC117" t="s">
        <v>1259</v>
      </c>
      <c r="AD117" t="s">
        <v>5107</v>
      </c>
      <c r="AE117">
        <v>8419</v>
      </c>
      <c r="AF117" t="s">
        <v>1259</v>
      </c>
      <c r="AG117">
        <v>10980</v>
      </c>
      <c r="AI117">
        <v>924</v>
      </c>
      <c r="AK117" t="s">
        <v>1259</v>
      </c>
      <c r="AN117" t="s">
        <v>1259</v>
      </c>
      <c r="AO117" t="s">
        <v>1373</v>
      </c>
      <c r="AP117" t="s">
        <v>5107</v>
      </c>
      <c r="AQ117" t="s">
        <v>20402</v>
      </c>
    </row>
    <row r="118" spans="1:43" hidden="1" x14ac:dyDescent="0.3">
      <c r="A118" t="s">
        <v>3589</v>
      </c>
      <c r="B118" t="s">
        <v>3590</v>
      </c>
      <c r="C118" s="72">
        <v>29201</v>
      </c>
      <c r="D118" t="s">
        <v>6962</v>
      </c>
      <c r="E118" t="s">
        <v>7384</v>
      </c>
      <c r="F118" t="s">
        <v>3591</v>
      </c>
      <c r="G118" t="s">
        <v>3591</v>
      </c>
      <c r="H118" t="s">
        <v>660</v>
      </c>
      <c r="I118" t="s">
        <v>9427</v>
      </c>
      <c r="J118" t="s">
        <v>3590</v>
      </c>
      <c r="K118">
        <v>425548</v>
      </c>
      <c r="L118" t="s">
        <v>3590</v>
      </c>
      <c r="M118">
        <v>292231</v>
      </c>
      <c r="N118" t="s">
        <v>3590</v>
      </c>
      <c r="O118" t="s">
        <v>5108</v>
      </c>
      <c r="P118" t="s">
        <v>3589</v>
      </c>
      <c r="R118" t="s">
        <v>3590</v>
      </c>
      <c r="S118">
        <v>5507</v>
      </c>
      <c r="T118" t="s">
        <v>3590</v>
      </c>
      <c r="V118" t="s">
        <v>5109</v>
      </c>
      <c r="W118">
        <v>31576</v>
      </c>
      <c r="Y118" t="s">
        <v>3590</v>
      </c>
      <c r="Z118" t="s">
        <v>8351</v>
      </c>
      <c r="AA118" t="s">
        <v>658</v>
      </c>
      <c r="AB118" t="s">
        <v>658</v>
      </c>
      <c r="AC118" t="s">
        <v>3590</v>
      </c>
      <c r="AD118" t="s">
        <v>8351</v>
      </c>
      <c r="AI118">
        <v>15287</v>
      </c>
      <c r="AK118" t="s">
        <v>3590</v>
      </c>
      <c r="AN118" t="s">
        <v>3590</v>
      </c>
      <c r="AO118" t="s">
        <v>660</v>
      </c>
      <c r="AP118" t="s">
        <v>8351</v>
      </c>
      <c r="AQ118" t="s">
        <v>20402</v>
      </c>
    </row>
    <row r="119" spans="1:43" x14ac:dyDescent="0.3">
      <c r="A119" t="s">
        <v>1455</v>
      </c>
      <c r="B119" t="s">
        <v>1001</v>
      </c>
      <c r="C119" s="72">
        <v>32515</v>
      </c>
      <c r="D119" t="s">
        <v>7752</v>
      </c>
      <c r="E119" t="s">
        <v>7751</v>
      </c>
      <c r="F119" t="s">
        <v>3591</v>
      </c>
      <c r="G119" t="s">
        <v>3591</v>
      </c>
      <c r="H119" t="s">
        <v>1373</v>
      </c>
      <c r="I119" t="s">
        <v>10585</v>
      </c>
      <c r="J119" t="s">
        <v>1001</v>
      </c>
      <c r="K119">
        <v>518418</v>
      </c>
      <c r="L119" t="s">
        <v>1001</v>
      </c>
      <c r="M119">
        <v>1499971</v>
      </c>
      <c r="N119" t="s">
        <v>1001</v>
      </c>
      <c r="O119" t="s">
        <v>3592</v>
      </c>
      <c r="P119" t="s">
        <v>1455</v>
      </c>
      <c r="Q119">
        <v>8643</v>
      </c>
      <c r="R119" t="s">
        <v>1001</v>
      </c>
      <c r="S119">
        <v>29501</v>
      </c>
      <c r="T119" t="s">
        <v>1001</v>
      </c>
      <c r="V119" t="s">
        <v>3593</v>
      </c>
      <c r="W119">
        <v>57739</v>
      </c>
      <c r="X119">
        <v>8643</v>
      </c>
      <c r="Y119" t="s">
        <v>1001</v>
      </c>
      <c r="Z119" t="s">
        <v>5110</v>
      </c>
      <c r="AA119" t="s">
        <v>666</v>
      </c>
      <c r="AB119" t="s">
        <v>658</v>
      </c>
      <c r="AC119" t="s">
        <v>1001</v>
      </c>
      <c r="AD119" t="s">
        <v>5110</v>
      </c>
      <c r="AE119">
        <v>9767</v>
      </c>
      <c r="AH119" t="s">
        <v>1001</v>
      </c>
      <c r="AI119">
        <v>5117</v>
      </c>
      <c r="AJ119">
        <v>3265</v>
      </c>
      <c r="AK119" t="s">
        <v>1001</v>
      </c>
      <c r="AL119" t="s">
        <v>17827</v>
      </c>
      <c r="AM119" t="s">
        <v>1001</v>
      </c>
      <c r="AN119" t="s">
        <v>1001</v>
      </c>
      <c r="AO119" t="s">
        <v>1373</v>
      </c>
      <c r="AP119" t="s">
        <v>5110</v>
      </c>
      <c r="AQ119" t="s">
        <v>20403</v>
      </c>
    </row>
    <row r="120" spans="1:43" x14ac:dyDescent="0.3">
      <c r="A120" t="s">
        <v>12856</v>
      </c>
      <c r="B120" t="s">
        <v>11494</v>
      </c>
      <c r="C120" s="72">
        <v>33487</v>
      </c>
      <c r="D120" t="s">
        <v>6987</v>
      </c>
      <c r="E120" t="s">
        <v>6575</v>
      </c>
      <c r="F120" t="s">
        <v>1437</v>
      </c>
      <c r="G120" t="s">
        <v>9094</v>
      </c>
      <c r="H120" t="s">
        <v>1380</v>
      </c>
      <c r="I120" t="s">
        <v>11495</v>
      </c>
      <c r="J120" t="s">
        <v>11494</v>
      </c>
      <c r="K120">
        <v>592122</v>
      </c>
      <c r="L120" t="s">
        <v>11494</v>
      </c>
      <c r="M120">
        <v>1947847</v>
      </c>
      <c r="N120" t="s">
        <v>11494</v>
      </c>
      <c r="O120" t="s">
        <v>13397</v>
      </c>
      <c r="P120" t="s">
        <v>12856</v>
      </c>
      <c r="Q120">
        <v>9603</v>
      </c>
      <c r="R120" t="s">
        <v>11494</v>
      </c>
      <c r="S120">
        <v>32161</v>
      </c>
      <c r="T120" t="s">
        <v>11494</v>
      </c>
      <c r="V120" t="s">
        <v>15586</v>
      </c>
      <c r="W120">
        <v>66927</v>
      </c>
      <c r="X120">
        <v>9603</v>
      </c>
      <c r="Y120" t="s">
        <v>11494</v>
      </c>
      <c r="Z120" t="s">
        <v>12857</v>
      </c>
      <c r="AA120" t="s">
        <v>658</v>
      </c>
      <c r="AB120" t="s">
        <v>658</v>
      </c>
      <c r="AC120" t="s">
        <v>11494</v>
      </c>
      <c r="AD120" t="s">
        <v>12857</v>
      </c>
      <c r="AE120">
        <v>12439</v>
      </c>
      <c r="AF120" t="s">
        <v>11494</v>
      </c>
      <c r="AG120">
        <v>21699</v>
      </c>
      <c r="AH120" t="s">
        <v>11494</v>
      </c>
      <c r="AI120">
        <v>14675</v>
      </c>
      <c r="AJ120">
        <v>5346</v>
      </c>
      <c r="AK120" t="s">
        <v>11494</v>
      </c>
      <c r="AL120" t="s">
        <v>17828</v>
      </c>
      <c r="AM120" t="s">
        <v>11494</v>
      </c>
      <c r="AN120" t="s">
        <v>11494</v>
      </c>
      <c r="AO120" t="s">
        <v>1380</v>
      </c>
      <c r="AP120" t="s">
        <v>12857</v>
      </c>
      <c r="AQ120" t="s">
        <v>20403</v>
      </c>
    </row>
    <row r="121" spans="1:43" x14ac:dyDescent="0.3">
      <c r="A121" t="s">
        <v>1456</v>
      </c>
      <c r="B121" t="s">
        <v>156</v>
      </c>
      <c r="C121" s="72">
        <v>32874</v>
      </c>
      <c r="D121" t="s">
        <v>7308</v>
      </c>
      <c r="E121" t="s">
        <v>7385</v>
      </c>
      <c r="F121" t="s">
        <v>3591</v>
      </c>
      <c r="G121" t="s">
        <v>3591</v>
      </c>
      <c r="H121" t="s">
        <v>1380</v>
      </c>
      <c r="I121" t="s">
        <v>9837</v>
      </c>
      <c r="J121" t="s">
        <v>156</v>
      </c>
      <c r="K121">
        <v>542897</v>
      </c>
      <c r="L121" t="s">
        <v>156</v>
      </c>
      <c r="M121">
        <v>1741206</v>
      </c>
      <c r="N121" t="s">
        <v>156</v>
      </c>
      <c r="O121" t="s">
        <v>3594</v>
      </c>
      <c r="P121" t="s">
        <v>1456</v>
      </c>
      <c r="Q121">
        <v>9181</v>
      </c>
      <c r="R121" t="s">
        <v>156</v>
      </c>
      <c r="S121">
        <v>30827</v>
      </c>
      <c r="T121" t="s">
        <v>156</v>
      </c>
      <c r="V121" t="s">
        <v>3595</v>
      </c>
      <c r="W121">
        <v>58035</v>
      </c>
      <c r="X121">
        <v>9181</v>
      </c>
      <c r="Y121" t="s">
        <v>156</v>
      </c>
      <c r="Z121" t="s">
        <v>8352</v>
      </c>
      <c r="AA121" t="s">
        <v>666</v>
      </c>
      <c r="AB121" t="s">
        <v>666</v>
      </c>
      <c r="AC121" t="s">
        <v>156</v>
      </c>
      <c r="AD121" t="s">
        <v>8352</v>
      </c>
      <c r="AE121">
        <v>10536</v>
      </c>
      <c r="AI121">
        <v>4702</v>
      </c>
      <c r="AJ121">
        <v>4101</v>
      </c>
      <c r="AK121" t="s">
        <v>156</v>
      </c>
      <c r="AL121" t="s">
        <v>17829</v>
      </c>
      <c r="AM121" t="s">
        <v>156</v>
      </c>
      <c r="AN121" t="s">
        <v>156</v>
      </c>
      <c r="AO121" t="s">
        <v>1380</v>
      </c>
      <c r="AP121" t="s">
        <v>8352</v>
      </c>
      <c r="AQ121" t="s">
        <v>20403</v>
      </c>
    </row>
    <row r="122" spans="1:43" x14ac:dyDescent="0.3">
      <c r="A122" t="s">
        <v>1457</v>
      </c>
      <c r="B122" t="s">
        <v>550</v>
      </c>
      <c r="C122" s="72">
        <v>31806</v>
      </c>
      <c r="D122" t="s">
        <v>6541</v>
      </c>
      <c r="E122" t="s">
        <v>6924</v>
      </c>
      <c r="F122" t="s">
        <v>1434</v>
      </c>
      <c r="G122" t="s">
        <v>9094</v>
      </c>
      <c r="H122" t="s">
        <v>1424</v>
      </c>
      <c r="I122" t="s">
        <v>9268</v>
      </c>
      <c r="J122" t="s">
        <v>550</v>
      </c>
      <c r="K122">
        <v>488671</v>
      </c>
      <c r="L122" t="s">
        <v>550</v>
      </c>
      <c r="M122">
        <v>1660422</v>
      </c>
      <c r="N122" t="s">
        <v>550</v>
      </c>
      <c r="O122" t="s">
        <v>1458</v>
      </c>
      <c r="P122" t="s">
        <v>1457</v>
      </c>
      <c r="Q122">
        <v>8550</v>
      </c>
      <c r="R122" t="s">
        <v>550</v>
      </c>
      <c r="S122">
        <v>30115</v>
      </c>
      <c r="T122" t="s">
        <v>550</v>
      </c>
      <c r="U122" t="s">
        <v>550</v>
      </c>
      <c r="V122" t="s">
        <v>3596</v>
      </c>
      <c r="W122">
        <v>58899</v>
      </c>
      <c r="X122">
        <v>8550</v>
      </c>
      <c r="Y122" t="s">
        <v>550</v>
      </c>
      <c r="Z122" t="s">
        <v>5111</v>
      </c>
      <c r="AA122" t="s">
        <v>666</v>
      </c>
      <c r="AB122" t="s">
        <v>658</v>
      </c>
      <c r="AC122" t="s">
        <v>550</v>
      </c>
      <c r="AD122" t="s">
        <v>5111</v>
      </c>
      <c r="AE122">
        <v>10646</v>
      </c>
      <c r="AF122" t="s">
        <v>550</v>
      </c>
      <c r="AG122">
        <v>5122</v>
      </c>
      <c r="AH122" t="s">
        <v>550</v>
      </c>
      <c r="AI122">
        <v>18069</v>
      </c>
      <c r="AJ122">
        <v>3317</v>
      </c>
      <c r="AK122" t="s">
        <v>550</v>
      </c>
      <c r="AL122" t="s">
        <v>17830</v>
      </c>
      <c r="AM122" t="s">
        <v>550</v>
      </c>
      <c r="AN122" t="s">
        <v>550</v>
      </c>
      <c r="AO122" t="s">
        <v>1424</v>
      </c>
      <c r="AP122" t="s">
        <v>5111</v>
      </c>
      <c r="AQ122" t="s">
        <v>20403</v>
      </c>
    </row>
    <row r="123" spans="1:43" x14ac:dyDescent="0.3">
      <c r="A123" t="s">
        <v>1459</v>
      </c>
      <c r="B123" t="s">
        <v>950</v>
      </c>
      <c r="C123" s="72">
        <v>32708</v>
      </c>
      <c r="D123" t="s">
        <v>6939</v>
      </c>
      <c r="E123" t="s">
        <v>7753</v>
      </c>
      <c r="F123" t="s">
        <v>1434</v>
      </c>
      <c r="G123" t="s">
        <v>9094</v>
      </c>
      <c r="H123" t="s">
        <v>1373</v>
      </c>
      <c r="I123" t="s">
        <v>9530</v>
      </c>
      <c r="J123" t="s">
        <v>950</v>
      </c>
      <c r="K123">
        <v>501593</v>
      </c>
      <c r="L123" t="s">
        <v>950</v>
      </c>
      <c r="M123">
        <v>1812884</v>
      </c>
      <c r="N123" t="s">
        <v>950</v>
      </c>
      <c r="O123" t="s">
        <v>3597</v>
      </c>
      <c r="P123" t="s">
        <v>1459</v>
      </c>
      <c r="Q123">
        <v>9233</v>
      </c>
      <c r="R123" t="s">
        <v>950</v>
      </c>
      <c r="S123">
        <v>31465</v>
      </c>
      <c r="T123" t="s">
        <v>950</v>
      </c>
      <c r="V123" t="s">
        <v>3598</v>
      </c>
      <c r="W123">
        <v>50866</v>
      </c>
      <c r="X123">
        <v>9233</v>
      </c>
      <c r="Y123" t="s">
        <v>950</v>
      </c>
      <c r="Z123" t="s">
        <v>5112</v>
      </c>
      <c r="AA123" t="s">
        <v>666</v>
      </c>
      <c r="AB123" t="s">
        <v>666</v>
      </c>
      <c r="AC123" t="s">
        <v>950</v>
      </c>
      <c r="AD123" t="s">
        <v>5112</v>
      </c>
      <c r="AE123">
        <v>12332</v>
      </c>
      <c r="AF123" t="s">
        <v>950</v>
      </c>
      <c r="AG123">
        <v>13992</v>
      </c>
      <c r="AH123" t="s">
        <v>950</v>
      </c>
      <c r="AI123">
        <v>5744</v>
      </c>
      <c r="AJ123">
        <v>4137</v>
      </c>
      <c r="AK123" t="s">
        <v>950</v>
      </c>
      <c r="AL123" t="s">
        <v>17831</v>
      </c>
      <c r="AM123" t="s">
        <v>950</v>
      </c>
      <c r="AN123" t="s">
        <v>950</v>
      </c>
      <c r="AO123" t="s">
        <v>14933</v>
      </c>
      <c r="AP123" t="s">
        <v>5112</v>
      </c>
      <c r="AQ123" t="s">
        <v>20403</v>
      </c>
    </row>
    <row r="124" spans="1:43" hidden="1" x14ac:dyDescent="0.3">
      <c r="A124" t="s">
        <v>1461</v>
      </c>
      <c r="B124" t="s">
        <v>201</v>
      </c>
      <c r="C124" s="72">
        <v>29658</v>
      </c>
      <c r="D124" t="s">
        <v>6539</v>
      </c>
      <c r="E124" t="s">
        <v>6979</v>
      </c>
      <c r="F124" t="s">
        <v>3591</v>
      </c>
      <c r="G124" t="s">
        <v>3591</v>
      </c>
      <c r="H124" t="s">
        <v>1431</v>
      </c>
      <c r="I124" t="s">
        <v>10508</v>
      </c>
      <c r="J124" t="s">
        <v>201</v>
      </c>
      <c r="K124">
        <v>449107</v>
      </c>
      <c r="L124" t="s">
        <v>201</v>
      </c>
      <c r="M124">
        <v>490430</v>
      </c>
      <c r="N124" t="s">
        <v>201</v>
      </c>
      <c r="O124" t="s">
        <v>1462</v>
      </c>
      <c r="P124" t="s">
        <v>1461</v>
      </c>
      <c r="Q124">
        <v>8260</v>
      </c>
      <c r="R124" t="s">
        <v>201</v>
      </c>
      <c r="S124">
        <v>29145</v>
      </c>
      <c r="T124" t="s">
        <v>201</v>
      </c>
      <c r="U124" t="s">
        <v>201</v>
      </c>
      <c r="V124" t="s">
        <v>3599</v>
      </c>
      <c r="W124">
        <v>45386</v>
      </c>
      <c r="X124">
        <v>8260</v>
      </c>
      <c r="Y124" t="s">
        <v>201</v>
      </c>
      <c r="Z124" t="s">
        <v>5113</v>
      </c>
      <c r="AA124" t="s">
        <v>658</v>
      </c>
      <c r="AB124" t="s">
        <v>658</v>
      </c>
      <c r="AC124" t="s">
        <v>201</v>
      </c>
      <c r="AD124" t="s">
        <v>5113</v>
      </c>
      <c r="AE124">
        <v>8036</v>
      </c>
      <c r="AF124" t="s">
        <v>201</v>
      </c>
      <c r="AG124">
        <v>5811</v>
      </c>
      <c r="AH124" t="s">
        <v>201</v>
      </c>
      <c r="AI124">
        <v>748</v>
      </c>
      <c r="AJ124">
        <v>2936</v>
      </c>
      <c r="AK124" t="s">
        <v>201</v>
      </c>
      <c r="AL124" t="s">
        <v>17832</v>
      </c>
      <c r="AM124" t="s">
        <v>201</v>
      </c>
      <c r="AN124" t="s">
        <v>201</v>
      </c>
      <c r="AO124" t="s">
        <v>1431</v>
      </c>
      <c r="AP124" t="s">
        <v>5113</v>
      </c>
      <c r="AQ124" t="s">
        <v>20402</v>
      </c>
    </row>
    <row r="125" spans="1:43" x14ac:dyDescent="0.3">
      <c r="A125" t="s">
        <v>1463</v>
      </c>
      <c r="B125" t="s">
        <v>1005</v>
      </c>
      <c r="C125" s="72">
        <v>31258</v>
      </c>
      <c r="D125" t="s">
        <v>7755</v>
      </c>
      <c r="E125" t="s">
        <v>7754</v>
      </c>
      <c r="F125" t="s">
        <v>3591</v>
      </c>
      <c r="G125" t="s">
        <v>3591</v>
      </c>
      <c r="H125" t="s">
        <v>1373</v>
      </c>
      <c r="I125" t="s">
        <v>10401</v>
      </c>
      <c r="J125" t="s">
        <v>1005</v>
      </c>
      <c r="K125">
        <v>518420</v>
      </c>
      <c r="L125" t="s">
        <v>1005</v>
      </c>
      <c r="M125">
        <v>1600752</v>
      </c>
      <c r="N125" t="s">
        <v>1005</v>
      </c>
      <c r="O125" t="s">
        <v>3600</v>
      </c>
      <c r="P125" t="s">
        <v>1463</v>
      </c>
      <c r="Q125">
        <v>9060</v>
      </c>
      <c r="R125" t="s">
        <v>1005</v>
      </c>
      <c r="S125">
        <v>29727</v>
      </c>
      <c r="T125" t="s">
        <v>1005</v>
      </c>
      <c r="V125" t="s">
        <v>3601</v>
      </c>
      <c r="W125">
        <v>55929</v>
      </c>
      <c r="X125">
        <v>9060</v>
      </c>
      <c r="Y125" t="s">
        <v>1005</v>
      </c>
      <c r="Z125" t="s">
        <v>5114</v>
      </c>
      <c r="AA125" t="s">
        <v>658</v>
      </c>
      <c r="AB125" t="s">
        <v>658</v>
      </c>
      <c r="AC125" t="s">
        <v>1005</v>
      </c>
      <c r="AD125" t="s">
        <v>5114</v>
      </c>
      <c r="AE125">
        <v>12312</v>
      </c>
      <c r="AI125">
        <v>4589</v>
      </c>
      <c r="AK125" t="s">
        <v>1005</v>
      </c>
      <c r="AL125" t="s">
        <v>17833</v>
      </c>
      <c r="AM125" t="s">
        <v>1005</v>
      </c>
      <c r="AN125" t="s">
        <v>1005</v>
      </c>
      <c r="AO125" t="s">
        <v>1373</v>
      </c>
      <c r="AP125" t="s">
        <v>5114</v>
      </c>
      <c r="AQ125" t="s">
        <v>20403</v>
      </c>
    </row>
    <row r="126" spans="1:43" hidden="1" x14ac:dyDescent="0.3">
      <c r="A126" t="s">
        <v>1465</v>
      </c>
      <c r="B126" t="s">
        <v>733</v>
      </c>
      <c r="C126" s="72">
        <v>30407</v>
      </c>
      <c r="D126" t="s">
        <v>6920</v>
      </c>
      <c r="E126" t="s">
        <v>7756</v>
      </c>
      <c r="F126" t="s">
        <v>3591</v>
      </c>
      <c r="G126" t="s">
        <v>3591</v>
      </c>
      <c r="H126" t="s">
        <v>1373</v>
      </c>
      <c r="I126" t="s">
        <v>9628</v>
      </c>
      <c r="J126" t="s">
        <v>733</v>
      </c>
      <c r="K126">
        <v>446099</v>
      </c>
      <c r="L126" t="s">
        <v>733</v>
      </c>
      <c r="M126">
        <v>1707287</v>
      </c>
      <c r="N126" t="s">
        <v>733</v>
      </c>
      <c r="O126" t="s">
        <v>1466</v>
      </c>
      <c r="P126" t="s">
        <v>1465</v>
      </c>
      <c r="Q126">
        <v>8583</v>
      </c>
      <c r="R126" t="s">
        <v>733</v>
      </c>
      <c r="S126">
        <v>30378</v>
      </c>
      <c r="T126" t="s">
        <v>733</v>
      </c>
      <c r="V126" t="s">
        <v>3602</v>
      </c>
      <c r="W126">
        <v>55512</v>
      </c>
      <c r="X126">
        <v>8583</v>
      </c>
      <c r="Y126" t="s">
        <v>733</v>
      </c>
      <c r="Z126" t="s">
        <v>5115</v>
      </c>
      <c r="AA126" t="s">
        <v>658</v>
      </c>
      <c r="AB126" t="s">
        <v>658</v>
      </c>
      <c r="AC126" t="s">
        <v>733</v>
      </c>
      <c r="AD126" t="s">
        <v>5115</v>
      </c>
      <c r="AE126">
        <v>11135</v>
      </c>
      <c r="AF126" t="s">
        <v>733</v>
      </c>
      <c r="AG126">
        <v>6307</v>
      </c>
      <c r="AH126" t="s">
        <v>733</v>
      </c>
      <c r="AI126">
        <v>3752</v>
      </c>
      <c r="AJ126">
        <v>3361</v>
      </c>
      <c r="AK126" t="s">
        <v>733</v>
      </c>
      <c r="AL126" t="s">
        <v>17834</v>
      </c>
      <c r="AM126" t="s">
        <v>733</v>
      </c>
      <c r="AN126" t="s">
        <v>733</v>
      </c>
      <c r="AO126" t="s">
        <v>1373</v>
      </c>
      <c r="AP126" t="s">
        <v>5115</v>
      </c>
      <c r="AQ126" t="s">
        <v>20402</v>
      </c>
    </row>
    <row r="127" spans="1:43" hidden="1" x14ac:dyDescent="0.3">
      <c r="A127" t="s">
        <v>1467</v>
      </c>
      <c r="B127" t="s">
        <v>1140</v>
      </c>
      <c r="C127" s="72">
        <v>28502</v>
      </c>
      <c r="D127" t="s">
        <v>6939</v>
      </c>
      <c r="E127" t="s">
        <v>7757</v>
      </c>
      <c r="F127" t="s">
        <v>3591</v>
      </c>
      <c r="G127" t="s">
        <v>3591</v>
      </c>
      <c r="H127" t="s">
        <v>1373</v>
      </c>
      <c r="I127" t="s">
        <v>10114</v>
      </c>
      <c r="J127" t="s">
        <v>1140</v>
      </c>
      <c r="K127">
        <v>425646</v>
      </c>
      <c r="L127" t="s">
        <v>1140</v>
      </c>
      <c r="M127">
        <v>225309</v>
      </c>
      <c r="N127" t="s">
        <v>1140</v>
      </c>
      <c r="O127" t="s">
        <v>1468</v>
      </c>
      <c r="P127" t="s">
        <v>1467</v>
      </c>
      <c r="Q127">
        <v>7080</v>
      </c>
      <c r="R127" t="s">
        <v>1140</v>
      </c>
      <c r="S127">
        <v>5389</v>
      </c>
      <c r="T127" t="s">
        <v>1140</v>
      </c>
      <c r="V127" t="s">
        <v>3603</v>
      </c>
      <c r="W127">
        <v>16597</v>
      </c>
      <c r="X127">
        <v>7080</v>
      </c>
      <c r="Y127" t="s">
        <v>1140</v>
      </c>
      <c r="Z127" t="s">
        <v>8353</v>
      </c>
      <c r="AA127" t="s">
        <v>658</v>
      </c>
      <c r="AB127" t="s">
        <v>658</v>
      </c>
      <c r="AC127" t="s">
        <v>1140</v>
      </c>
      <c r="AD127" t="s">
        <v>8353</v>
      </c>
      <c r="AI127">
        <v>4347</v>
      </c>
      <c r="AK127" t="s">
        <v>1140</v>
      </c>
      <c r="AN127" t="s">
        <v>1140</v>
      </c>
      <c r="AO127" t="s">
        <v>1373</v>
      </c>
      <c r="AP127" t="s">
        <v>8353</v>
      </c>
      <c r="AQ127" t="s">
        <v>20402</v>
      </c>
    </row>
    <row r="128" spans="1:43" hidden="1" x14ac:dyDescent="0.3">
      <c r="A128" t="s">
        <v>1469</v>
      </c>
      <c r="B128" t="s">
        <v>390</v>
      </c>
      <c r="C128" s="72">
        <v>30695</v>
      </c>
      <c r="D128" t="s">
        <v>6613</v>
      </c>
      <c r="E128" t="s">
        <v>6612</v>
      </c>
      <c r="F128" t="s">
        <v>1409</v>
      </c>
      <c r="G128" t="s">
        <v>9094</v>
      </c>
      <c r="H128" t="s">
        <v>1431</v>
      </c>
      <c r="I128" t="s">
        <v>9099</v>
      </c>
      <c r="J128" t="s">
        <v>390</v>
      </c>
      <c r="K128">
        <v>430947</v>
      </c>
      <c r="L128" t="s">
        <v>390</v>
      </c>
      <c r="M128">
        <v>479165</v>
      </c>
      <c r="N128" t="s">
        <v>390</v>
      </c>
      <c r="O128" t="s">
        <v>1471</v>
      </c>
      <c r="P128" t="s">
        <v>1469</v>
      </c>
      <c r="Q128">
        <v>7744</v>
      </c>
      <c r="R128" t="s">
        <v>390</v>
      </c>
      <c r="S128">
        <v>6522</v>
      </c>
      <c r="T128" t="s">
        <v>390</v>
      </c>
      <c r="U128" t="s">
        <v>390</v>
      </c>
      <c r="V128" t="s">
        <v>3604</v>
      </c>
      <c r="W128">
        <v>32318</v>
      </c>
      <c r="X128">
        <v>7744</v>
      </c>
      <c r="Y128" t="s">
        <v>390</v>
      </c>
      <c r="Z128" t="s">
        <v>5116</v>
      </c>
      <c r="AA128" t="s">
        <v>5068</v>
      </c>
      <c r="AB128" t="s">
        <v>658</v>
      </c>
      <c r="AC128" t="s">
        <v>390</v>
      </c>
      <c r="AD128" t="s">
        <v>5116</v>
      </c>
      <c r="AE128">
        <v>7899</v>
      </c>
      <c r="AF128" t="s">
        <v>390</v>
      </c>
      <c r="AG128">
        <v>5280</v>
      </c>
      <c r="AH128" t="s">
        <v>390</v>
      </c>
      <c r="AI128">
        <v>7161</v>
      </c>
      <c r="AJ128">
        <v>2277</v>
      </c>
      <c r="AK128" t="s">
        <v>390</v>
      </c>
      <c r="AL128" t="s">
        <v>17835</v>
      </c>
      <c r="AM128" t="s">
        <v>390</v>
      </c>
      <c r="AN128" t="s">
        <v>390</v>
      </c>
      <c r="AO128" t="s">
        <v>1431</v>
      </c>
      <c r="AP128" t="s">
        <v>5116</v>
      </c>
      <c r="AQ128" t="s">
        <v>20402</v>
      </c>
    </row>
    <row r="129" spans="1:43" hidden="1" x14ac:dyDescent="0.3">
      <c r="A129" t="s">
        <v>1472</v>
      </c>
      <c r="B129" t="s">
        <v>1153</v>
      </c>
      <c r="C129" s="72">
        <v>30355</v>
      </c>
      <c r="D129" t="s">
        <v>7759</v>
      </c>
      <c r="E129" t="s">
        <v>7758</v>
      </c>
      <c r="F129" t="s">
        <v>3591</v>
      </c>
      <c r="G129" t="s">
        <v>3591</v>
      </c>
      <c r="H129" t="s">
        <v>1373</v>
      </c>
      <c r="I129" t="s">
        <v>10342</v>
      </c>
      <c r="J129" t="s">
        <v>1153</v>
      </c>
      <c r="K129">
        <v>488674</v>
      </c>
      <c r="L129" t="s">
        <v>1153</v>
      </c>
      <c r="M129">
        <v>1473574</v>
      </c>
      <c r="N129" t="s">
        <v>1153</v>
      </c>
      <c r="O129" t="s">
        <v>1473</v>
      </c>
      <c r="P129" t="s">
        <v>1472</v>
      </c>
      <c r="Q129">
        <v>8215</v>
      </c>
      <c r="R129" t="s">
        <v>1153</v>
      </c>
      <c r="S129">
        <v>29090</v>
      </c>
      <c r="T129" t="s">
        <v>1153</v>
      </c>
      <c r="V129" t="s">
        <v>3605</v>
      </c>
      <c r="W129">
        <v>45681</v>
      </c>
      <c r="X129">
        <v>8215</v>
      </c>
      <c r="Y129" t="s">
        <v>1153</v>
      </c>
      <c r="Z129" t="s">
        <v>5117</v>
      </c>
      <c r="AA129" t="s">
        <v>658</v>
      </c>
      <c r="AB129" t="s">
        <v>658</v>
      </c>
      <c r="AC129" t="s">
        <v>1153</v>
      </c>
      <c r="AD129" t="s">
        <v>5117</v>
      </c>
      <c r="AH129" t="s">
        <v>1153</v>
      </c>
      <c r="AI129">
        <v>2197</v>
      </c>
      <c r="AK129" t="s">
        <v>1153</v>
      </c>
      <c r="AL129" t="s">
        <v>17836</v>
      </c>
      <c r="AM129" t="s">
        <v>1153</v>
      </c>
      <c r="AN129" t="s">
        <v>1153</v>
      </c>
      <c r="AO129" t="s">
        <v>1373</v>
      </c>
      <c r="AP129" t="s">
        <v>5117</v>
      </c>
      <c r="AQ129" t="s">
        <v>20402</v>
      </c>
    </row>
    <row r="130" spans="1:43" x14ac:dyDescent="0.3">
      <c r="A130" t="s">
        <v>14549</v>
      </c>
      <c r="B130" t="s">
        <v>14329</v>
      </c>
      <c r="C130" s="72">
        <v>34488</v>
      </c>
      <c r="D130" t="s">
        <v>6737</v>
      </c>
      <c r="E130" t="s">
        <v>14550</v>
      </c>
      <c r="F130" t="s">
        <v>1395</v>
      </c>
      <c r="G130" t="s">
        <v>9094</v>
      </c>
      <c r="H130" t="s">
        <v>1380</v>
      </c>
      <c r="I130" t="s">
        <v>14499</v>
      </c>
      <c r="J130" t="s">
        <v>14329</v>
      </c>
      <c r="K130">
        <v>664056</v>
      </c>
      <c r="L130" t="s">
        <v>14329</v>
      </c>
      <c r="M130">
        <v>2211761</v>
      </c>
      <c r="N130" t="s">
        <v>14329</v>
      </c>
      <c r="O130" t="s">
        <v>17407</v>
      </c>
      <c r="P130" t="s">
        <v>14549</v>
      </c>
      <c r="Q130">
        <v>10591</v>
      </c>
      <c r="R130" t="s">
        <v>14329</v>
      </c>
      <c r="S130">
        <v>35062</v>
      </c>
      <c r="T130" t="s">
        <v>14329</v>
      </c>
      <c r="V130" t="s">
        <v>15587</v>
      </c>
      <c r="W130">
        <v>105531</v>
      </c>
      <c r="X130">
        <v>10591</v>
      </c>
      <c r="Y130" t="s">
        <v>14329</v>
      </c>
      <c r="Z130" t="s">
        <v>15083</v>
      </c>
      <c r="AA130" t="s">
        <v>658</v>
      </c>
      <c r="AB130" t="s">
        <v>658</v>
      </c>
      <c r="AC130" t="s">
        <v>14329</v>
      </c>
      <c r="AD130" t="s">
        <v>15083</v>
      </c>
      <c r="AE130">
        <v>13907</v>
      </c>
      <c r="AH130" t="s">
        <v>14329</v>
      </c>
      <c r="AI130">
        <v>21968</v>
      </c>
      <c r="AJ130">
        <v>5393</v>
      </c>
      <c r="AK130" t="s">
        <v>14329</v>
      </c>
      <c r="AL130" t="s">
        <v>17837</v>
      </c>
      <c r="AM130" t="s">
        <v>14329</v>
      </c>
      <c r="AN130" t="s">
        <v>14329</v>
      </c>
      <c r="AO130" t="s">
        <v>1380</v>
      </c>
      <c r="AP130" t="s">
        <v>15083</v>
      </c>
      <c r="AQ130" t="s">
        <v>20403</v>
      </c>
    </row>
    <row r="131" spans="1:43" x14ac:dyDescent="0.3">
      <c r="A131" t="s">
        <v>3469</v>
      </c>
      <c r="B131" t="s">
        <v>1295</v>
      </c>
      <c r="C131" s="72">
        <v>33939</v>
      </c>
      <c r="D131" t="s">
        <v>6769</v>
      </c>
      <c r="E131" t="s">
        <v>6768</v>
      </c>
      <c r="F131" t="s">
        <v>1481</v>
      </c>
      <c r="G131" t="s">
        <v>9094</v>
      </c>
      <c r="H131" t="s">
        <v>1431</v>
      </c>
      <c r="I131" t="s">
        <v>9805</v>
      </c>
      <c r="J131" t="s">
        <v>1295</v>
      </c>
      <c r="K131">
        <v>595879</v>
      </c>
      <c r="L131" t="s">
        <v>1295</v>
      </c>
      <c r="M131">
        <v>1894628</v>
      </c>
      <c r="N131" t="s">
        <v>1295</v>
      </c>
      <c r="O131" t="s">
        <v>8354</v>
      </c>
      <c r="P131" t="s">
        <v>3469</v>
      </c>
      <c r="Q131">
        <v>9557</v>
      </c>
      <c r="R131" t="s">
        <v>1295</v>
      </c>
      <c r="S131">
        <v>32127</v>
      </c>
      <c r="T131" t="s">
        <v>1295</v>
      </c>
      <c r="U131" t="s">
        <v>1295</v>
      </c>
      <c r="V131" t="s">
        <v>5118</v>
      </c>
      <c r="W131">
        <v>70387</v>
      </c>
      <c r="X131">
        <v>9557</v>
      </c>
      <c r="Y131" t="s">
        <v>1295</v>
      </c>
      <c r="Z131" t="s">
        <v>5119</v>
      </c>
      <c r="AA131" t="s">
        <v>658</v>
      </c>
      <c r="AB131" t="s">
        <v>658</v>
      </c>
      <c r="AC131" t="s">
        <v>1295</v>
      </c>
      <c r="AD131" t="s">
        <v>5119</v>
      </c>
      <c r="AE131">
        <v>12135</v>
      </c>
      <c r="AF131" t="s">
        <v>1295</v>
      </c>
      <c r="AG131">
        <v>21885</v>
      </c>
      <c r="AH131" t="s">
        <v>1295</v>
      </c>
      <c r="AI131">
        <v>18123</v>
      </c>
      <c r="AJ131">
        <v>4521</v>
      </c>
      <c r="AK131" t="s">
        <v>1295</v>
      </c>
      <c r="AL131" t="s">
        <v>17838</v>
      </c>
      <c r="AM131" t="s">
        <v>1295</v>
      </c>
      <c r="AN131" t="s">
        <v>1295</v>
      </c>
      <c r="AO131" t="s">
        <v>1431</v>
      </c>
      <c r="AP131" t="s">
        <v>5119</v>
      </c>
      <c r="AQ131" t="s">
        <v>20403</v>
      </c>
    </row>
    <row r="132" spans="1:43" x14ac:dyDescent="0.3">
      <c r="A132" t="s">
        <v>15588</v>
      </c>
      <c r="B132" t="s">
        <v>15589</v>
      </c>
      <c r="C132" s="72">
        <v>35085</v>
      </c>
      <c r="D132" t="s">
        <v>15590</v>
      </c>
      <c r="E132" t="s">
        <v>6768</v>
      </c>
      <c r="F132" t="s">
        <v>1409</v>
      </c>
      <c r="G132" t="s">
        <v>9094</v>
      </c>
      <c r="H132" t="s">
        <v>1373</v>
      </c>
      <c r="I132" t="s">
        <v>15591</v>
      </c>
      <c r="J132" t="s">
        <v>15589</v>
      </c>
      <c r="K132">
        <v>673258</v>
      </c>
      <c r="L132" t="s">
        <v>15589</v>
      </c>
      <c r="M132">
        <v>2910623</v>
      </c>
      <c r="N132" t="s">
        <v>15589</v>
      </c>
      <c r="P132" t="s">
        <v>15588</v>
      </c>
      <c r="Q132">
        <v>9954</v>
      </c>
      <c r="R132" t="s">
        <v>15589</v>
      </c>
      <c r="S132">
        <v>36102</v>
      </c>
      <c r="T132" t="s">
        <v>15589</v>
      </c>
      <c r="V132" t="s">
        <v>15592</v>
      </c>
      <c r="W132">
        <v>109381</v>
      </c>
      <c r="X132">
        <v>10939</v>
      </c>
      <c r="Y132" t="s">
        <v>15589</v>
      </c>
      <c r="Z132" t="s">
        <v>17294</v>
      </c>
      <c r="AA132" t="s">
        <v>658</v>
      </c>
      <c r="AB132" t="s">
        <v>658</v>
      </c>
      <c r="AC132" t="s">
        <v>15589</v>
      </c>
      <c r="AD132" t="s">
        <v>15593</v>
      </c>
      <c r="AE132">
        <v>14636</v>
      </c>
      <c r="AJ132">
        <v>6159</v>
      </c>
      <c r="AK132" t="s">
        <v>15589</v>
      </c>
      <c r="AL132" t="s">
        <v>17839</v>
      </c>
      <c r="AM132" t="s">
        <v>15589</v>
      </c>
      <c r="AN132" t="s">
        <v>15589</v>
      </c>
      <c r="AO132" t="s">
        <v>1373</v>
      </c>
      <c r="AP132" t="s">
        <v>17294</v>
      </c>
      <c r="AQ132" t="s">
        <v>20403</v>
      </c>
    </row>
    <row r="133" spans="1:43" x14ac:dyDescent="0.3">
      <c r="A133" t="s">
        <v>8283</v>
      </c>
      <c r="B133" t="s">
        <v>8355</v>
      </c>
      <c r="C133" s="72">
        <v>32213</v>
      </c>
      <c r="D133" t="s">
        <v>6792</v>
      </c>
      <c r="E133" t="s">
        <v>6768</v>
      </c>
      <c r="F133" t="s">
        <v>1376</v>
      </c>
      <c r="G133" t="s">
        <v>6120</v>
      </c>
      <c r="H133" t="s">
        <v>1373</v>
      </c>
      <c r="I133" t="s">
        <v>10023</v>
      </c>
      <c r="J133" t="s">
        <v>8355</v>
      </c>
      <c r="K133">
        <v>520980</v>
      </c>
      <c r="L133" t="s">
        <v>8355</v>
      </c>
      <c r="M133">
        <v>1670544</v>
      </c>
      <c r="N133" t="s">
        <v>8355</v>
      </c>
      <c r="O133" t="s">
        <v>8356</v>
      </c>
      <c r="P133" t="s">
        <v>8283</v>
      </c>
      <c r="Q133">
        <v>9695</v>
      </c>
      <c r="R133" t="s">
        <v>8355</v>
      </c>
      <c r="S133">
        <v>30694</v>
      </c>
      <c r="T133" t="s">
        <v>8355</v>
      </c>
      <c r="V133" t="s">
        <v>8357</v>
      </c>
      <c r="W133">
        <v>55520</v>
      </c>
      <c r="X133">
        <v>9695</v>
      </c>
      <c r="Y133" t="s">
        <v>10024</v>
      </c>
      <c r="Z133" t="s">
        <v>8358</v>
      </c>
      <c r="AA133" t="s">
        <v>658</v>
      </c>
      <c r="AB133" t="s">
        <v>658</v>
      </c>
      <c r="AC133" t="s">
        <v>8355</v>
      </c>
      <c r="AD133" t="s">
        <v>8358</v>
      </c>
      <c r="AE133">
        <v>10262</v>
      </c>
      <c r="AF133" t="s">
        <v>8355</v>
      </c>
      <c r="AG133">
        <v>13025</v>
      </c>
      <c r="AH133" t="s">
        <v>8355</v>
      </c>
      <c r="AI133">
        <v>4879</v>
      </c>
      <c r="AJ133">
        <v>4619</v>
      </c>
      <c r="AK133" t="s">
        <v>8355</v>
      </c>
      <c r="AL133" t="s">
        <v>17840</v>
      </c>
      <c r="AM133" t="s">
        <v>8355</v>
      </c>
      <c r="AN133" t="s">
        <v>8355</v>
      </c>
      <c r="AO133" t="s">
        <v>14933</v>
      </c>
      <c r="AP133" t="s">
        <v>8358</v>
      </c>
      <c r="AQ133" t="s">
        <v>20403</v>
      </c>
    </row>
    <row r="134" spans="1:43" hidden="1" x14ac:dyDescent="0.3">
      <c r="A134" t="s">
        <v>1474</v>
      </c>
      <c r="B134" t="s">
        <v>764</v>
      </c>
      <c r="C134" s="72">
        <v>30833</v>
      </c>
      <c r="D134" t="s">
        <v>6562</v>
      </c>
      <c r="E134" t="s">
        <v>7563</v>
      </c>
      <c r="F134" t="s">
        <v>3591</v>
      </c>
      <c r="G134" t="s">
        <v>3591</v>
      </c>
      <c r="H134" t="s">
        <v>1373</v>
      </c>
      <c r="I134" t="s">
        <v>9186</v>
      </c>
      <c r="J134" t="s">
        <v>764</v>
      </c>
      <c r="K134">
        <v>457732</v>
      </c>
      <c r="L134" t="s">
        <v>764</v>
      </c>
      <c r="M134">
        <v>1655624</v>
      </c>
      <c r="N134" t="s">
        <v>764</v>
      </c>
      <c r="O134" t="s">
        <v>1475</v>
      </c>
      <c r="P134" t="s">
        <v>1474</v>
      </c>
      <c r="Q134">
        <v>8440</v>
      </c>
      <c r="R134" t="s">
        <v>764</v>
      </c>
      <c r="S134">
        <v>30096</v>
      </c>
      <c r="T134" t="s">
        <v>764</v>
      </c>
      <c r="V134" t="s">
        <v>3606</v>
      </c>
      <c r="W134">
        <v>51989</v>
      </c>
      <c r="X134">
        <v>8440</v>
      </c>
      <c r="Y134" t="s">
        <v>764</v>
      </c>
      <c r="Z134" t="s">
        <v>8359</v>
      </c>
      <c r="AA134" t="s">
        <v>658</v>
      </c>
      <c r="AB134" t="s">
        <v>658</v>
      </c>
      <c r="AC134" t="s">
        <v>764</v>
      </c>
      <c r="AD134" t="s">
        <v>8359</v>
      </c>
      <c r="AE134">
        <v>9526</v>
      </c>
      <c r="AF134" t="s">
        <v>764</v>
      </c>
      <c r="AG134">
        <v>5600</v>
      </c>
      <c r="AH134" t="s">
        <v>764</v>
      </c>
      <c r="AI134">
        <v>4022</v>
      </c>
      <c r="AJ134">
        <v>3188</v>
      </c>
      <c r="AK134" t="s">
        <v>764</v>
      </c>
      <c r="AN134" t="s">
        <v>764</v>
      </c>
      <c r="AO134" t="s">
        <v>1373</v>
      </c>
      <c r="AP134" t="s">
        <v>8359</v>
      </c>
      <c r="AQ134" t="s">
        <v>20402</v>
      </c>
    </row>
    <row r="135" spans="1:43" x14ac:dyDescent="0.3">
      <c r="A135" t="s">
        <v>17721</v>
      </c>
      <c r="B135" t="s">
        <v>17277</v>
      </c>
      <c r="C135" s="72">
        <v>34626</v>
      </c>
      <c r="D135" t="s">
        <v>6677</v>
      </c>
      <c r="E135" t="s">
        <v>7563</v>
      </c>
      <c r="F135" t="s">
        <v>1376</v>
      </c>
      <c r="G135" t="s">
        <v>6120</v>
      </c>
      <c r="H135" t="s">
        <v>1373</v>
      </c>
      <c r="I135" t="s">
        <v>19822</v>
      </c>
      <c r="J135" t="s">
        <v>17277</v>
      </c>
      <c r="K135">
        <v>669064</v>
      </c>
      <c r="L135" t="s">
        <v>17277</v>
      </c>
      <c r="M135">
        <v>2915785</v>
      </c>
      <c r="N135" t="s">
        <v>17277</v>
      </c>
      <c r="P135" t="s">
        <v>17721</v>
      </c>
      <c r="Q135">
        <v>10798</v>
      </c>
      <c r="R135" t="s">
        <v>17277</v>
      </c>
      <c r="S135">
        <v>36538</v>
      </c>
      <c r="T135" t="s">
        <v>17277</v>
      </c>
      <c r="V135" t="s">
        <v>20420</v>
      </c>
      <c r="W135">
        <v>107440</v>
      </c>
      <c r="X135">
        <v>11711</v>
      </c>
      <c r="Y135" t="s">
        <v>17277</v>
      </c>
      <c r="Z135" t="s">
        <v>17722</v>
      </c>
      <c r="AA135" t="s">
        <v>658</v>
      </c>
      <c r="AB135" t="s">
        <v>658</v>
      </c>
      <c r="AC135" t="s">
        <v>17277</v>
      </c>
      <c r="AD135" t="s">
        <v>17722</v>
      </c>
      <c r="AE135">
        <v>15253</v>
      </c>
      <c r="AJ135">
        <v>6496</v>
      </c>
      <c r="AK135" t="s">
        <v>17277</v>
      </c>
      <c r="AL135" t="s">
        <v>17841</v>
      </c>
      <c r="AM135" t="s">
        <v>17277</v>
      </c>
      <c r="AN135" t="s">
        <v>17277</v>
      </c>
      <c r="AO135" t="s">
        <v>14933</v>
      </c>
      <c r="AP135" t="s">
        <v>17722</v>
      </c>
      <c r="AQ135" t="s">
        <v>20403</v>
      </c>
    </row>
    <row r="136" spans="1:43" x14ac:dyDescent="0.3">
      <c r="A136" t="s">
        <v>1476</v>
      </c>
      <c r="B136" t="s">
        <v>796</v>
      </c>
      <c r="C136" s="72">
        <v>31535</v>
      </c>
      <c r="D136" t="s">
        <v>7564</v>
      </c>
      <c r="E136" t="s">
        <v>7563</v>
      </c>
      <c r="F136" t="s">
        <v>1565</v>
      </c>
      <c r="G136" t="s">
        <v>6120</v>
      </c>
      <c r="H136" t="s">
        <v>1373</v>
      </c>
      <c r="I136" t="s">
        <v>10296</v>
      </c>
      <c r="J136" t="s">
        <v>796</v>
      </c>
      <c r="K136">
        <v>456701</v>
      </c>
      <c r="L136" t="s">
        <v>796</v>
      </c>
      <c r="M136">
        <v>583492</v>
      </c>
      <c r="N136" t="s">
        <v>796</v>
      </c>
      <c r="O136" t="s">
        <v>1477</v>
      </c>
      <c r="P136" t="s">
        <v>1476</v>
      </c>
      <c r="Q136">
        <v>7944</v>
      </c>
      <c r="R136" t="s">
        <v>796</v>
      </c>
      <c r="S136">
        <v>28668</v>
      </c>
      <c r="T136" t="s">
        <v>796</v>
      </c>
      <c r="V136" t="s">
        <v>3607</v>
      </c>
      <c r="W136">
        <v>45612</v>
      </c>
      <c r="X136">
        <v>7944</v>
      </c>
      <c r="Y136" t="s">
        <v>796</v>
      </c>
      <c r="Z136" t="s">
        <v>5120</v>
      </c>
      <c r="AA136" t="s">
        <v>658</v>
      </c>
      <c r="AB136" t="s">
        <v>658</v>
      </c>
      <c r="AC136" t="s">
        <v>796</v>
      </c>
      <c r="AD136" t="s">
        <v>5120</v>
      </c>
      <c r="AE136">
        <v>8308</v>
      </c>
      <c r="AF136" t="s">
        <v>796</v>
      </c>
      <c r="AG136">
        <v>5790</v>
      </c>
      <c r="AH136" t="s">
        <v>796</v>
      </c>
      <c r="AI136">
        <v>1085</v>
      </c>
      <c r="AJ136">
        <v>2493</v>
      </c>
      <c r="AK136" t="s">
        <v>796</v>
      </c>
      <c r="AL136" t="s">
        <v>17842</v>
      </c>
      <c r="AM136" t="s">
        <v>796</v>
      </c>
      <c r="AN136" t="s">
        <v>796</v>
      </c>
      <c r="AO136" t="s">
        <v>1373</v>
      </c>
      <c r="AP136" t="s">
        <v>5120</v>
      </c>
      <c r="AQ136" t="s">
        <v>20403</v>
      </c>
    </row>
    <row r="137" spans="1:43" hidden="1" x14ac:dyDescent="0.3">
      <c r="A137" t="s">
        <v>3470</v>
      </c>
      <c r="B137" t="s">
        <v>150</v>
      </c>
      <c r="C137" s="72">
        <v>29758</v>
      </c>
      <c r="D137" t="s">
        <v>7073</v>
      </c>
      <c r="E137" t="s">
        <v>7072</v>
      </c>
      <c r="F137" t="s">
        <v>3591</v>
      </c>
      <c r="G137" t="s">
        <v>3591</v>
      </c>
      <c r="H137" t="s">
        <v>1396</v>
      </c>
      <c r="I137" t="s">
        <v>10534</v>
      </c>
      <c r="J137" t="s">
        <v>150</v>
      </c>
      <c r="K137">
        <v>425557</v>
      </c>
      <c r="L137" t="s">
        <v>150</v>
      </c>
      <c r="M137">
        <v>390794</v>
      </c>
      <c r="N137" t="s">
        <v>150</v>
      </c>
      <c r="O137" t="s">
        <v>13288</v>
      </c>
      <c r="P137" t="s">
        <v>3470</v>
      </c>
      <c r="Q137">
        <v>7041</v>
      </c>
      <c r="R137" t="s">
        <v>150</v>
      </c>
      <c r="S137">
        <v>5371</v>
      </c>
      <c r="T137" t="s">
        <v>150</v>
      </c>
      <c r="U137" t="s">
        <v>150</v>
      </c>
      <c r="V137" t="s">
        <v>12442</v>
      </c>
      <c r="W137">
        <v>45313</v>
      </c>
      <c r="X137">
        <v>7041</v>
      </c>
      <c r="Y137" t="s">
        <v>150</v>
      </c>
      <c r="Z137" t="s">
        <v>5121</v>
      </c>
      <c r="AA137" t="s">
        <v>658</v>
      </c>
      <c r="AB137" t="s">
        <v>658</v>
      </c>
      <c r="AC137" t="s">
        <v>150</v>
      </c>
      <c r="AD137" t="s">
        <v>5121</v>
      </c>
      <c r="AE137">
        <v>7346</v>
      </c>
      <c r="AF137" t="s">
        <v>150</v>
      </c>
      <c r="AG137">
        <v>5453</v>
      </c>
      <c r="AH137" t="s">
        <v>150</v>
      </c>
      <c r="AI137">
        <v>7271</v>
      </c>
      <c r="AK137" t="s">
        <v>150</v>
      </c>
      <c r="AL137" t="s">
        <v>17843</v>
      </c>
      <c r="AM137" t="s">
        <v>150</v>
      </c>
      <c r="AN137" t="s">
        <v>150</v>
      </c>
      <c r="AO137" t="s">
        <v>1396</v>
      </c>
      <c r="AP137" t="s">
        <v>5121</v>
      </c>
      <c r="AQ137" t="s">
        <v>20402</v>
      </c>
    </row>
    <row r="138" spans="1:43" hidden="1" x14ac:dyDescent="0.3">
      <c r="A138" t="s">
        <v>1478</v>
      </c>
      <c r="B138" t="s">
        <v>71</v>
      </c>
      <c r="C138" s="72">
        <v>29606</v>
      </c>
      <c r="D138" t="s">
        <v>6920</v>
      </c>
      <c r="E138" t="s">
        <v>7072</v>
      </c>
      <c r="F138" t="s">
        <v>3591</v>
      </c>
      <c r="G138" t="s">
        <v>3591</v>
      </c>
      <c r="H138" t="s">
        <v>1424</v>
      </c>
      <c r="I138" t="s">
        <v>10239</v>
      </c>
      <c r="J138" t="s">
        <v>71</v>
      </c>
      <c r="K138">
        <v>434633</v>
      </c>
      <c r="L138" t="s">
        <v>71</v>
      </c>
      <c r="M138">
        <v>532994</v>
      </c>
      <c r="N138" t="s">
        <v>71</v>
      </c>
      <c r="O138" t="s">
        <v>1479</v>
      </c>
      <c r="P138" t="s">
        <v>1478</v>
      </c>
      <c r="Q138">
        <v>8297</v>
      </c>
      <c r="R138" t="s">
        <v>71</v>
      </c>
      <c r="S138">
        <v>29183</v>
      </c>
      <c r="T138" t="s">
        <v>71</v>
      </c>
      <c r="V138" t="s">
        <v>3608</v>
      </c>
      <c r="W138">
        <v>32395</v>
      </c>
      <c r="X138">
        <v>8297</v>
      </c>
      <c r="Y138" t="s">
        <v>71</v>
      </c>
      <c r="Z138" t="s">
        <v>5122</v>
      </c>
      <c r="AA138" t="s">
        <v>666</v>
      </c>
      <c r="AB138" t="s">
        <v>658</v>
      </c>
      <c r="AC138" t="s">
        <v>71</v>
      </c>
      <c r="AD138" t="s">
        <v>5122</v>
      </c>
      <c r="AE138">
        <v>7703</v>
      </c>
      <c r="AI138">
        <v>776</v>
      </c>
      <c r="AK138" t="s">
        <v>71</v>
      </c>
      <c r="AN138" t="s">
        <v>71</v>
      </c>
      <c r="AO138" t="s">
        <v>1424</v>
      </c>
      <c r="AP138" t="s">
        <v>5122</v>
      </c>
      <c r="AQ138" t="s">
        <v>20402</v>
      </c>
    </row>
    <row r="139" spans="1:43" hidden="1" x14ac:dyDescent="0.3">
      <c r="A139" t="s">
        <v>1480</v>
      </c>
      <c r="B139" t="s">
        <v>1215</v>
      </c>
      <c r="C139" s="72">
        <v>29848</v>
      </c>
      <c r="D139" t="s">
        <v>6990</v>
      </c>
      <c r="E139" t="s">
        <v>7072</v>
      </c>
      <c r="F139" t="s">
        <v>3591</v>
      </c>
      <c r="G139" t="s">
        <v>3591</v>
      </c>
      <c r="H139" t="s">
        <v>1373</v>
      </c>
      <c r="I139" t="s">
        <v>9627</v>
      </c>
      <c r="J139" t="s">
        <v>1215</v>
      </c>
      <c r="K139">
        <v>435044</v>
      </c>
      <c r="L139" t="s">
        <v>1215</v>
      </c>
      <c r="M139">
        <v>546225</v>
      </c>
      <c r="N139" t="s">
        <v>1215</v>
      </c>
      <c r="O139" t="s">
        <v>12491</v>
      </c>
      <c r="P139" t="s">
        <v>1480</v>
      </c>
      <c r="Q139">
        <v>7533</v>
      </c>
      <c r="R139" t="s">
        <v>1215</v>
      </c>
      <c r="S139">
        <v>6261</v>
      </c>
      <c r="T139" t="s">
        <v>1215</v>
      </c>
      <c r="V139" t="s">
        <v>12492</v>
      </c>
      <c r="W139">
        <v>17885</v>
      </c>
      <c r="X139">
        <v>7533</v>
      </c>
      <c r="Y139" t="s">
        <v>1215</v>
      </c>
      <c r="Z139" t="s">
        <v>5123</v>
      </c>
      <c r="AA139" t="s">
        <v>658</v>
      </c>
      <c r="AB139" t="s">
        <v>658</v>
      </c>
      <c r="AC139" t="s">
        <v>1215</v>
      </c>
      <c r="AD139" t="s">
        <v>5123</v>
      </c>
      <c r="AE139">
        <v>7853</v>
      </c>
      <c r="AF139" t="s">
        <v>1215</v>
      </c>
      <c r="AG139">
        <v>5674</v>
      </c>
      <c r="AH139" t="s">
        <v>1215</v>
      </c>
      <c r="AI139">
        <v>3134</v>
      </c>
      <c r="AK139" t="s">
        <v>1215</v>
      </c>
      <c r="AL139" t="s">
        <v>17844</v>
      </c>
      <c r="AM139" t="s">
        <v>1215</v>
      </c>
      <c r="AN139" t="s">
        <v>1215</v>
      </c>
      <c r="AO139" t="s">
        <v>1373</v>
      </c>
      <c r="AP139" t="s">
        <v>5123</v>
      </c>
      <c r="AQ139" t="s">
        <v>20402</v>
      </c>
    </row>
    <row r="140" spans="1:43" x14ac:dyDescent="0.3">
      <c r="A140" t="s">
        <v>20287</v>
      </c>
      <c r="B140" t="s">
        <v>20288</v>
      </c>
      <c r="C140" s="72">
        <v>36055</v>
      </c>
      <c r="D140" t="s">
        <v>7001</v>
      </c>
      <c r="E140" t="s">
        <v>20289</v>
      </c>
      <c r="F140" t="s">
        <v>1565</v>
      </c>
      <c r="G140" t="s">
        <v>6120</v>
      </c>
      <c r="H140" t="s">
        <v>1373</v>
      </c>
      <c r="I140" t="s">
        <v>20290</v>
      </c>
      <c r="J140" t="s">
        <v>20288</v>
      </c>
      <c r="K140">
        <v>666364</v>
      </c>
      <c r="L140" t="s">
        <v>20288</v>
      </c>
      <c r="M140">
        <v>3077702</v>
      </c>
      <c r="N140" t="s">
        <v>20288</v>
      </c>
      <c r="P140" t="s">
        <v>20287</v>
      </c>
      <c r="Q140">
        <v>10403</v>
      </c>
      <c r="R140" t="s">
        <v>20288</v>
      </c>
      <c r="S140">
        <v>41190</v>
      </c>
      <c r="T140" t="s">
        <v>20288</v>
      </c>
      <c r="V140" t="s">
        <v>20291</v>
      </c>
      <c r="W140">
        <v>108826</v>
      </c>
      <c r="Z140" t="s">
        <v>20292</v>
      </c>
      <c r="AA140" t="s">
        <v>658</v>
      </c>
      <c r="AB140" t="s">
        <v>658</v>
      </c>
      <c r="AC140" t="s">
        <v>20288</v>
      </c>
      <c r="AD140" t="s">
        <v>20292</v>
      </c>
      <c r="AK140" t="s">
        <v>20288</v>
      </c>
      <c r="AO140" t="s">
        <v>1373</v>
      </c>
      <c r="AP140" t="s">
        <v>20292</v>
      </c>
      <c r="AQ140" t="s">
        <v>20403</v>
      </c>
    </row>
    <row r="141" spans="1:43" x14ac:dyDescent="0.3">
      <c r="A141" t="s">
        <v>1482</v>
      </c>
      <c r="B141" t="s">
        <v>898</v>
      </c>
      <c r="C141" s="72">
        <v>31569</v>
      </c>
      <c r="D141" t="s">
        <v>7040</v>
      </c>
      <c r="E141" t="s">
        <v>7760</v>
      </c>
      <c r="F141" t="s">
        <v>3591</v>
      </c>
      <c r="G141" t="s">
        <v>3591</v>
      </c>
      <c r="H141" t="s">
        <v>1373</v>
      </c>
      <c r="I141" t="s">
        <v>10470</v>
      </c>
      <c r="J141" t="s">
        <v>898</v>
      </c>
      <c r="K141">
        <v>444446</v>
      </c>
      <c r="L141" t="s">
        <v>898</v>
      </c>
      <c r="M141">
        <v>1262856</v>
      </c>
      <c r="N141" t="s">
        <v>898</v>
      </c>
      <c r="O141" t="s">
        <v>1483</v>
      </c>
      <c r="P141" t="s">
        <v>1482</v>
      </c>
      <c r="Q141">
        <v>8184</v>
      </c>
      <c r="R141" t="s">
        <v>898</v>
      </c>
      <c r="S141">
        <v>28967</v>
      </c>
      <c r="T141" t="s">
        <v>898</v>
      </c>
      <c r="V141" t="s">
        <v>3609</v>
      </c>
      <c r="W141">
        <v>45673</v>
      </c>
      <c r="X141">
        <v>8184</v>
      </c>
      <c r="Y141" t="s">
        <v>898</v>
      </c>
      <c r="Z141" t="s">
        <v>5124</v>
      </c>
      <c r="AA141" t="s">
        <v>658</v>
      </c>
      <c r="AB141" t="s">
        <v>658</v>
      </c>
      <c r="AC141" t="s">
        <v>898</v>
      </c>
      <c r="AD141" t="s">
        <v>5124</v>
      </c>
      <c r="AE141">
        <v>8580</v>
      </c>
      <c r="AI141">
        <v>1356</v>
      </c>
      <c r="AJ141">
        <v>2852</v>
      </c>
      <c r="AK141" t="s">
        <v>898</v>
      </c>
      <c r="AL141" t="s">
        <v>17845</v>
      </c>
      <c r="AM141" t="s">
        <v>898</v>
      </c>
      <c r="AN141" t="s">
        <v>898</v>
      </c>
      <c r="AO141" t="s">
        <v>1373</v>
      </c>
      <c r="AP141" t="s">
        <v>5124</v>
      </c>
      <c r="AQ141" t="s">
        <v>20403</v>
      </c>
    </row>
    <row r="142" spans="1:43" hidden="1" x14ac:dyDescent="0.3">
      <c r="A142" t="s">
        <v>1484</v>
      </c>
      <c r="B142" t="s">
        <v>732</v>
      </c>
      <c r="C142" s="72">
        <v>28489</v>
      </c>
      <c r="D142" t="s">
        <v>7071</v>
      </c>
      <c r="E142" t="s">
        <v>7761</v>
      </c>
      <c r="F142" t="s">
        <v>3591</v>
      </c>
      <c r="G142" t="s">
        <v>3591</v>
      </c>
      <c r="H142" t="s">
        <v>1373</v>
      </c>
      <c r="I142" t="s">
        <v>10202</v>
      </c>
      <c r="J142" t="s">
        <v>732</v>
      </c>
      <c r="K142">
        <v>346797</v>
      </c>
      <c r="L142" t="s">
        <v>732</v>
      </c>
      <c r="M142">
        <v>223474</v>
      </c>
      <c r="N142" t="s">
        <v>732</v>
      </c>
      <c r="O142" t="s">
        <v>1485</v>
      </c>
      <c r="P142" t="s">
        <v>1484</v>
      </c>
      <c r="Q142">
        <v>6765</v>
      </c>
      <c r="R142" t="s">
        <v>732</v>
      </c>
      <c r="S142">
        <v>4811</v>
      </c>
      <c r="T142" t="s">
        <v>732</v>
      </c>
      <c r="V142" t="s">
        <v>3610</v>
      </c>
      <c r="W142">
        <v>16715</v>
      </c>
      <c r="X142">
        <v>6765</v>
      </c>
      <c r="Y142" t="s">
        <v>732</v>
      </c>
      <c r="Z142" t="s">
        <v>5125</v>
      </c>
      <c r="AA142" t="s">
        <v>658</v>
      </c>
      <c r="AB142" t="s">
        <v>658</v>
      </c>
      <c r="AC142" t="s">
        <v>732</v>
      </c>
      <c r="AD142" t="s">
        <v>5125</v>
      </c>
      <c r="AE142">
        <v>6561</v>
      </c>
      <c r="AI142">
        <v>1432</v>
      </c>
      <c r="AK142" t="s">
        <v>732</v>
      </c>
      <c r="AN142" t="s">
        <v>732</v>
      </c>
      <c r="AO142" t="s">
        <v>1373</v>
      </c>
      <c r="AP142" t="s">
        <v>5125</v>
      </c>
      <c r="AQ142" t="s">
        <v>20402</v>
      </c>
    </row>
    <row r="143" spans="1:43" x14ac:dyDescent="0.3">
      <c r="A143" t="s">
        <v>12757</v>
      </c>
      <c r="B143" t="s">
        <v>11207</v>
      </c>
      <c r="C143" s="72">
        <v>34191</v>
      </c>
      <c r="D143" t="s">
        <v>6558</v>
      </c>
      <c r="E143" t="s">
        <v>12758</v>
      </c>
      <c r="F143" t="s">
        <v>1383</v>
      </c>
      <c r="G143" t="s">
        <v>9094</v>
      </c>
      <c r="H143" t="s">
        <v>1373</v>
      </c>
      <c r="I143" t="s">
        <v>13968</v>
      </c>
      <c r="J143" t="s">
        <v>11207</v>
      </c>
      <c r="K143">
        <v>607455</v>
      </c>
      <c r="L143" t="s">
        <v>11207</v>
      </c>
      <c r="M143">
        <v>2227751</v>
      </c>
      <c r="N143" t="s">
        <v>11207</v>
      </c>
      <c r="O143" t="s">
        <v>15084</v>
      </c>
      <c r="P143" t="s">
        <v>12757</v>
      </c>
      <c r="Q143">
        <v>10413</v>
      </c>
      <c r="R143" t="s">
        <v>11207</v>
      </c>
      <c r="S143">
        <v>34542</v>
      </c>
      <c r="T143" t="s">
        <v>11207</v>
      </c>
      <c r="V143" t="s">
        <v>15594</v>
      </c>
      <c r="W143">
        <v>71071</v>
      </c>
      <c r="X143">
        <v>10413</v>
      </c>
      <c r="Y143" t="s">
        <v>11207</v>
      </c>
      <c r="Z143" t="s">
        <v>12759</v>
      </c>
      <c r="AA143" t="s">
        <v>666</v>
      </c>
      <c r="AB143" t="s">
        <v>666</v>
      </c>
      <c r="AC143" t="s">
        <v>11207</v>
      </c>
      <c r="AD143" t="s">
        <v>12759</v>
      </c>
      <c r="AE143">
        <v>13591</v>
      </c>
      <c r="AH143" t="s">
        <v>11207</v>
      </c>
      <c r="AI143">
        <v>23630</v>
      </c>
      <c r="AJ143">
        <v>5541</v>
      </c>
      <c r="AK143" t="s">
        <v>11207</v>
      </c>
      <c r="AL143" t="s">
        <v>17846</v>
      </c>
      <c r="AM143" t="s">
        <v>11207</v>
      </c>
      <c r="AN143" t="s">
        <v>11207</v>
      </c>
      <c r="AO143" t="s">
        <v>1373</v>
      </c>
      <c r="AP143" t="s">
        <v>12759</v>
      </c>
      <c r="AQ143" t="s">
        <v>20403</v>
      </c>
    </row>
    <row r="144" spans="1:43" x14ac:dyDescent="0.3">
      <c r="A144" t="s">
        <v>12535</v>
      </c>
      <c r="B144" t="s">
        <v>11562</v>
      </c>
      <c r="C144" s="72">
        <v>32958</v>
      </c>
      <c r="D144" t="s">
        <v>12536</v>
      </c>
      <c r="E144" t="s">
        <v>12537</v>
      </c>
      <c r="F144" t="s">
        <v>1389</v>
      </c>
      <c r="G144" t="s">
        <v>6120</v>
      </c>
      <c r="H144" t="s">
        <v>1424</v>
      </c>
      <c r="I144" t="s">
        <v>11563</v>
      </c>
      <c r="J144" t="s">
        <v>11562</v>
      </c>
      <c r="K144">
        <v>542908</v>
      </c>
      <c r="L144" t="s">
        <v>11562</v>
      </c>
      <c r="M144">
        <v>1937336</v>
      </c>
      <c r="N144" t="s">
        <v>11562</v>
      </c>
      <c r="O144" t="s">
        <v>13360</v>
      </c>
      <c r="P144" t="s">
        <v>12535</v>
      </c>
      <c r="Q144">
        <v>10078</v>
      </c>
      <c r="R144" t="s">
        <v>11562</v>
      </c>
      <c r="S144">
        <v>32056</v>
      </c>
      <c r="T144" t="s">
        <v>11562</v>
      </c>
      <c r="V144" t="s">
        <v>12538</v>
      </c>
      <c r="W144">
        <v>69158</v>
      </c>
      <c r="X144">
        <v>10078</v>
      </c>
      <c r="Y144" t="s">
        <v>11562</v>
      </c>
      <c r="Z144" t="s">
        <v>12539</v>
      </c>
      <c r="AA144" t="s">
        <v>658</v>
      </c>
      <c r="AB144" t="s">
        <v>658</v>
      </c>
      <c r="AC144" t="s">
        <v>11562</v>
      </c>
      <c r="AD144" t="s">
        <v>12539</v>
      </c>
      <c r="AE144">
        <v>13666</v>
      </c>
      <c r="AF144" t="s">
        <v>11562</v>
      </c>
      <c r="AG144">
        <v>17067</v>
      </c>
      <c r="AH144" t="s">
        <v>11562</v>
      </c>
      <c r="AI144">
        <v>23649</v>
      </c>
      <c r="AJ144">
        <v>4840</v>
      </c>
      <c r="AK144" t="s">
        <v>11562</v>
      </c>
      <c r="AL144" t="s">
        <v>17847</v>
      </c>
      <c r="AM144" t="s">
        <v>11562</v>
      </c>
      <c r="AN144" t="s">
        <v>11562</v>
      </c>
      <c r="AO144" t="s">
        <v>1424</v>
      </c>
      <c r="AP144" t="s">
        <v>12539</v>
      </c>
      <c r="AQ144" t="s">
        <v>20403</v>
      </c>
    </row>
    <row r="145" spans="1:43" x14ac:dyDescent="0.3">
      <c r="A145" t="s">
        <v>9700</v>
      </c>
      <c r="B145" t="s">
        <v>9701</v>
      </c>
      <c r="C145" s="72">
        <v>33310</v>
      </c>
      <c r="D145" t="s">
        <v>6637</v>
      </c>
      <c r="E145" t="s">
        <v>9702</v>
      </c>
      <c r="F145" t="s">
        <v>1464</v>
      </c>
      <c r="G145" t="s">
        <v>6120</v>
      </c>
      <c r="H145" t="s">
        <v>1373</v>
      </c>
      <c r="I145" t="s">
        <v>9703</v>
      </c>
      <c r="J145" t="s">
        <v>9701</v>
      </c>
      <c r="K145">
        <v>544365</v>
      </c>
      <c r="L145" t="s">
        <v>9701</v>
      </c>
      <c r="M145">
        <v>1799265</v>
      </c>
      <c r="N145" t="s">
        <v>9701</v>
      </c>
      <c r="O145" t="s">
        <v>13454</v>
      </c>
      <c r="P145" t="s">
        <v>9700</v>
      </c>
      <c r="Q145">
        <v>8865</v>
      </c>
      <c r="R145" t="s">
        <v>9701</v>
      </c>
      <c r="S145">
        <v>31123</v>
      </c>
      <c r="T145" t="s">
        <v>9701</v>
      </c>
      <c r="V145" t="s">
        <v>12172</v>
      </c>
      <c r="W145">
        <v>58044</v>
      </c>
      <c r="X145">
        <v>8865</v>
      </c>
      <c r="Y145" t="s">
        <v>9704</v>
      </c>
      <c r="Z145" t="s">
        <v>9705</v>
      </c>
      <c r="AA145" t="s">
        <v>658</v>
      </c>
      <c r="AB145" t="s">
        <v>666</v>
      </c>
      <c r="AC145" t="s">
        <v>9701</v>
      </c>
      <c r="AD145" t="s">
        <v>9705</v>
      </c>
      <c r="AE145">
        <v>11276</v>
      </c>
      <c r="AF145" t="s">
        <v>9701</v>
      </c>
      <c r="AG145">
        <v>12937</v>
      </c>
      <c r="AH145" t="s">
        <v>9701</v>
      </c>
      <c r="AI145">
        <v>8664</v>
      </c>
      <c r="AJ145">
        <v>3948</v>
      </c>
      <c r="AK145" t="s">
        <v>9701</v>
      </c>
      <c r="AL145" t="s">
        <v>17848</v>
      </c>
      <c r="AM145" t="s">
        <v>9701</v>
      </c>
      <c r="AN145" t="s">
        <v>9701</v>
      </c>
      <c r="AO145" t="s">
        <v>1373</v>
      </c>
      <c r="AP145" t="s">
        <v>9705</v>
      </c>
      <c r="AQ145" t="s">
        <v>20403</v>
      </c>
    </row>
    <row r="146" spans="1:43" hidden="1" x14ac:dyDescent="0.3">
      <c r="A146" t="s">
        <v>1486</v>
      </c>
      <c r="B146" t="s">
        <v>416</v>
      </c>
      <c r="C146" s="72">
        <v>27642</v>
      </c>
      <c r="D146" t="s">
        <v>7387</v>
      </c>
      <c r="E146" t="s">
        <v>7386</v>
      </c>
      <c r="F146" t="s">
        <v>3591</v>
      </c>
      <c r="G146" t="s">
        <v>3591</v>
      </c>
      <c r="H146" t="s">
        <v>1424</v>
      </c>
      <c r="I146" t="s">
        <v>10649</v>
      </c>
      <c r="J146" t="s">
        <v>416</v>
      </c>
      <c r="K146">
        <v>150148</v>
      </c>
      <c r="L146" t="s">
        <v>416</v>
      </c>
      <c r="M146">
        <v>22234</v>
      </c>
      <c r="N146" t="s">
        <v>416</v>
      </c>
      <c r="O146" t="s">
        <v>1487</v>
      </c>
      <c r="P146" t="s">
        <v>1486</v>
      </c>
      <c r="Q146">
        <v>6368</v>
      </c>
      <c r="R146" t="s">
        <v>416</v>
      </c>
      <c r="S146">
        <v>4207</v>
      </c>
      <c r="T146" t="s">
        <v>416</v>
      </c>
      <c r="V146" t="s">
        <v>3611</v>
      </c>
      <c r="W146">
        <v>280</v>
      </c>
      <c r="X146">
        <v>6368</v>
      </c>
      <c r="Y146" t="s">
        <v>416</v>
      </c>
      <c r="Z146" t="s">
        <v>8360</v>
      </c>
      <c r="AA146" t="s">
        <v>658</v>
      </c>
      <c r="AB146" t="s">
        <v>658</v>
      </c>
      <c r="AC146" t="s">
        <v>416</v>
      </c>
      <c r="AD146" t="s">
        <v>8360</v>
      </c>
      <c r="AI146">
        <v>7236</v>
      </c>
      <c r="AK146" t="s">
        <v>416</v>
      </c>
      <c r="AN146" t="s">
        <v>416</v>
      </c>
      <c r="AO146" t="s">
        <v>1424</v>
      </c>
      <c r="AP146" t="s">
        <v>8360</v>
      </c>
      <c r="AQ146" t="s">
        <v>20402</v>
      </c>
    </row>
    <row r="147" spans="1:43" x14ac:dyDescent="0.3">
      <c r="A147" t="s">
        <v>1488</v>
      </c>
      <c r="B147" t="s">
        <v>1038</v>
      </c>
      <c r="C147" s="72">
        <v>31223</v>
      </c>
      <c r="D147" t="s">
        <v>6646</v>
      </c>
      <c r="E147" t="s">
        <v>7762</v>
      </c>
      <c r="F147" t="s">
        <v>1526</v>
      </c>
      <c r="G147" t="s">
        <v>9094</v>
      </c>
      <c r="H147" t="s">
        <v>1373</v>
      </c>
      <c r="I147" t="s">
        <v>9989</v>
      </c>
      <c r="J147" t="s">
        <v>1038</v>
      </c>
      <c r="K147">
        <v>453268</v>
      </c>
      <c r="L147" t="s">
        <v>1038</v>
      </c>
      <c r="M147">
        <v>1662777</v>
      </c>
      <c r="N147" t="s">
        <v>1038</v>
      </c>
      <c r="O147" t="s">
        <v>1489</v>
      </c>
      <c r="P147" t="s">
        <v>1488</v>
      </c>
      <c r="Q147">
        <v>8470</v>
      </c>
      <c r="R147" t="s">
        <v>1038</v>
      </c>
      <c r="S147">
        <v>30158</v>
      </c>
      <c r="T147" t="s">
        <v>1038</v>
      </c>
      <c r="V147" t="s">
        <v>3612</v>
      </c>
      <c r="W147">
        <v>55530</v>
      </c>
      <c r="X147">
        <v>8470</v>
      </c>
      <c r="Y147" t="s">
        <v>1038</v>
      </c>
      <c r="Z147" t="s">
        <v>8361</v>
      </c>
      <c r="AA147" t="s">
        <v>658</v>
      </c>
      <c r="AB147" t="s">
        <v>658</v>
      </c>
      <c r="AC147" t="s">
        <v>1038</v>
      </c>
      <c r="AD147" t="s">
        <v>8361</v>
      </c>
      <c r="AE147">
        <v>9283</v>
      </c>
      <c r="AI147">
        <v>1626</v>
      </c>
      <c r="AJ147">
        <v>3161</v>
      </c>
      <c r="AK147" t="s">
        <v>1038</v>
      </c>
      <c r="AL147" t="s">
        <v>17849</v>
      </c>
      <c r="AM147" t="s">
        <v>1038</v>
      </c>
      <c r="AN147" t="s">
        <v>1038</v>
      </c>
      <c r="AO147" t="s">
        <v>14933</v>
      </c>
      <c r="AP147" t="s">
        <v>8361</v>
      </c>
      <c r="AQ147" t="s">
        <v>20403</v>
      </c>
    </row>
    <row r="148" spans="1:43" x14ac:dyDescent="0.3">
      <c r="A148" t="s">
        <v>14053</v>
      </c>
      <c r="B148" t="s">
        <v>14036</v>
      </c>
      <c r="C148" s="72">
        <v>33190</v>
      </c>
      <c r="D148" t="s">
        <v>7343</v>
      </c>
      <c r="E148" t="s">
        <v>7762</v>
      </c>
      <c r="F148" t="s">
        <v>3591</v>
      </c>
      <c r="G148" t="s">
        <v>3591</v>
      </c>
      <c r="H148" t="s">
        <v>1373</v>
      </c>
      <c r="I148" t="s">
        <v>15595</v>
      </c>
      <c r="J148" t="s">
        <v>14036</v>
      </c>
      <c r="K148">
        <v>572703</v>
      </c>
      <c r="L148" t="s">
        <v>14036</v>
      </c>
      <c r="M148">
        <v>2052693</v>
      </c>
      <c r="N148" t="s">
        <v>14036</v>
      </c>
      <c r="O148" t="s">
        <v>17408</v>
      </c>
      <c r="P148" t="s">
        <v>14053</v>
      </c>
      <c r="Q148">
        <v>10984</v>
      </c>
      <c r="R148" t="s">
        <v>14036</v>
      </c>
      <c r="S148">
        <v>38317</v>
      </c>
      <c r="T148" t="s">
        <v>14036</v>
      </c>
      <c r="V148" t="s">
        <v>15596</v>
      </c>
      <c r="W148">
        <v>99842</v>
      </c>
      <c r="Y148" t="s">
        <v>14036</v>
      </c>
      <c r="Z148" t="s">
        <v>14054</v>
      </c>
      <c r="AA148" t="s">
        <v>658</v>
      </c>
      <c r="AB148" t="s">
        <v>658</v>
      </c>
      <c r="AC148" t="s">
        <v>14036</v>
      </c>
      <c r="AD148" t="s">
        <v>14054</v>
      </c>
      <c r="AE148">
        <v>11970</v>
      </c>
      <c r="AI148">
        <v>27337</v>
      </c>
      <c r="AJ148">
        <v>5847</v>
      </c>
      <c r="AK148" t="s">
        <v>14036</v>
      </c>
      <c r="AL148" t="s">
        <v>17850</v>
      </c>
      <c r="AM148" t="s">
        <v>14036</v>
      </c>
      <c r="AN148" t="s">
        <v>14036</v>
      </c>
      <c r="AO148" t="s">
        <v>14933</v>
      </c>
      <c r="AP148" t="s">
        <v>14054</v>
      </c>
      <c r="AQ148" t="s">
        <v>20403</v>
      </c>
    </row>
    <row r="149" spans="1:43" x14ac:dyDescent="0.3">
      <c r="A149" t="s">
        <v>15597</v>
      </c>
      <c r="B149" t="s">
        <v>14230</v>
      </c>
      <c r="C149" s="72">
        <v>33956</v>
      </c>
      <c r="D149" t="s">
        <v>6990</v>
      </c>
      <c r="E149" t="s">
        <v>15598</v>
      </c>
      <c r="F149" t="s">
        <v>1553</v>
      </c>
      <c r="G149" t="s">
        <v>6120</v>
      </c>
      <c r="H149" t="s">
        <v>1373</v>
      </c>
      <c r="I149" t="s">
        <v>15599</v>
      </c>
      <c r="J149" t="s">
        <v>14230</v>
      </c>
      <c r="K149">
        <v>605130</v>
      </c>
      <c r="L149" t="s">
        <v>14230</v>
      </c>
      <c r="M149">
        <v>1947842</v>
      </c>
      <c r="N149" t="s">
        <v>14230</v>
      </c>
      <c r="O149" t="s">
        <v>17409</v>
      </c>
      <c r="P149" t="s">
        <v>15597</v>
      </c>
      <c r="Q149">
        <v>10998</v>
      </c>
      <c r="R149" t="s">
        <v>14230</v>
      </c>
      <c r="S149">
        <v>32156</v>
      </c>
      <c r="T149" t="s">
        <v>14230</v>
      </c>
      <c r="U149" t="s">
        <v>14230</v>
      </c>
      <c r="V149" t="s">
        <v>20421</v>
      </c>
      <c r="W149">
        <v>70429</v>
      </c>
      <c r="X149">
        <v>10998</v>
      </c>
      <c r="Y149" t="s">
        <v>14230</v>
      </c>
      <c r="Z149" t="s">
        <v>15600</v>
      </c>
      <c r="AA149" t="s">
        <v>658</v>
      </c>
      <c r="AB149" t="s">
        <v>658</v>
      </c>
      <c r="AC149" t="s">
        <v>14230</v>
      </c>
      <c r="AD149" t="s">
        <v>15600</v>
      </c>
      <c r="AE149">
        <v>15272</v>
      </c>
      <c r="AF149" t="s">
        <v>14230</v>
      </c>
      <c r="AH149" t="s">
        <v>14230</v>
      </c>
      <c r="AJ149">
        <v>5778</v>
      </c>
      <c r="AK149" t="s">
        <v>14230</v>
      </c>
      <c r="AL149" t="s">
        <v>17851</v>
      </c>
      <c r="AM149" t="s">
        <v>14230</v>
      </c>
      <c r="AN149" t="s">
        <v>14230</v>
      </c>
      <c r="AO149" t="s">
        <v>14933</v>
      </c>
      <c r="AP149" t="s">
        <v>15600</v>
      </c>
      <c r="AQ149" t="s">
        <v>20403</v>
      </c>
    </row>
    <row r="150" spans="1:43" hidden="1" x14ac:dyDescent="0.3">
      <c r="A150" t="s">
        <v>1490</v>
      </c>
      <c r="B150" t="s">
        <v>102</v>
      </c>
      <c r="C150" s="72">
        <v>28920</v>
      </c>
      <c r="D150" t="s">
        <v>7010</v>
      </c>
      <c r="E150" t="s">
        <v>7009</v>
      </c>
      <c r="F150" t="s">
        <v>3591</v>
      </c>
      <c r="G150" t="s">
        <v>3591</v>
      </c>
      <c r="H150" t="s">
        <v>1431</v>
      </c>
      <c r="I150" t="s">
        <v>9097</v>
      </c>
      <c r="J150" t="s">
        <v>102</v>
      </c>
      <c r="K150">
        <v>425549</v>
      </c>
      <c r="L150" t="s">
        <v>102</v>
      </c>
      <c r="M150">
        <v>292678</v>
      </c>
      <c r="N150" t="s">
        <v>102</v>
      </c>
      <c r="O150" t="s">
        <v>1491</v>
      </c>
      <c r="P150" t="s">
        <v>1490</v>
      </c>
      <c r="Q150">
        <v>7231</v>
      </c>
      <c r="R150" t="s">
        <v>102</v>
      </c>
      <c r="S150">
        <v>5798</v>
      </c>
      <c r="T150" t="s">
        <v>102</v>
      </c>
      <c r="U150" t="s">
        <v>102</v>
      </c>
      <c r="V150" t="s">
        <v>3613</v>
      </c>
      <c r="W150">
        <v>32450</v>
      </c>
      <c r="X150">
        <v>7231</v>
      </c>
      <c r="Y150" t="s">
        <v>102</v>
      </c>
      <c r="Z150" t="s">
        <v>5126</v>
      </c>
      <c r="AA150" t="s">
        <v>658</v>
      </c>
      <c r="AB150" t="s">
        <v>658</v>
      </c>
      <c r="AC150" t="s">
        <v>102</v>
      </c>
      <c r="AD150" t="s">
        <v>5126</v>
      </c>
      <c r="AE150">
        <v>7393</v>
      </c>
      <c r="AF150" t="s">
        <v>102</v>
      </c>
      <c r="AG150">
        <v>5083</v>
      </c>
      <c r="AH150" t="s">
        <v>102</v>
      </c>
      <c r="AI150">
        <v>1137</v>
      </c>
      <c r="AK150" t="s">
        <v>102</v>
      </c>
      <c r="AL150" t="s">
        <v>17852</v>
      </c>
      <c r="AM150" t="s">
        <v>102</v>
      </c>
      <c r="AN150" t="s">
        <v>102</v>
      </c>
      <c r="AO150" t="s">
        <v>1431</v>
      </c>
      <c r="AP150" t="s">
        <v>5126</v>
      </c>
      <c r="AQ150" t="s">
        <v>20402</v>
      </c>
    </row>
    <row r="151" spans="1:43" x14ac:dyDescent="0.3">
      <c r="A151" t="s">
        <v>12877</v>
      </c>
      <c r="B151" t="s">
        <v>11653</v>
      </c>
      <c r="C151" s="72">
        <v>32870</v>
      </c>
      <c r="D151" t="s">
        <v>6575</v>
      </c>
      <c r="E151" t="s">
        <v>7095</v>
      </c>
      <c r="F151" t="s">
        <v>1379</v>
      </c>
      <c r="G151" t="s">
        <v>9094</v>
      </c>
      <c r="H151" t="s">
        <v>1424</v>
      </c>
      <c r="I151" t="s">
        <v>11654</v>
      </c>
      <c r="J151" t="s">
        <v>11653</v>
      </c>
      <c r="K151">
        <v>605131</v>
      </c>
      <c r="L151" t="s">
        <v>11653</v>
      </c>
      <c r="M151">
        <v>2046041</v>
      </c>
      <c r="N151" t="s">
        <v>11653</v>
      </c>
      <c r="O151" t="s">
        <v>13398</v>
      </c>
      <c r="P151" t="s">
        <v>12877</v>
      </c>
      <c r="Q151">
        <v>9971</v>
      </c>
      <c r="R151" t="s">
        <v>11653</v>
      </c>
      <c r="S151">
        <v>32856</v>
      </c>
      <c r="T151" t="s">
        <v>11653</v>
      </c>
      <c r="V151" t="s">
        <v>15601</v>
      </c>
      <c r="W151">
        <v>69513</v>
      </c>
      <c r="X151">
        <v>9971</v>
      </c>
      <c r="Y151" t="s">
        <v>11653</v>
      </c>
      <c r="Z151" t="s">
        <v>12878</v>
      </c>
      <c r="AA151" t="s">
        <v>658</v>
      </c>
      <c r="AB151" t="s">
        <v>658</v>
      </c>
      <c r="AC151" t="s">
        <v>11653</v>
      </c>
      <c r="AD151" t="s">
        <v>12878</v>
      </c>
      <c r="AE151">
        <v>13664</v>
      </c>
      <c r="AF151" t="s">
        <v>11653</v>
      </c>
      <c r="AG151">
        <v>38297</v>
      </c>
      <c r="AH151" t="s">
        <v>11653</v>
      </c>
      <c r="AI151">
        <v>18410</v>
      </c>
      <c r="AJ151">
        <v>4831</v>
      </c>
      <c r="AK151" t="s">
        <v>11653</v>
      </c>
      <c r="AL151" t="s">
        <v>17853</v>
      </c>
      <c r="AM151" t="s">
        <v>11653</v>
      </c>
      <c r="AN151" t="s">
        <v>11653</v>
      </c>
      <c r="AO151" t="s">
        <v>1424</v>
      </c>
      <c r="AP151" t="s">
        <v>12878</v>
      </c>
      <c r="AQ151" t="s">
        <v>20403</v>
      </c>
    </row>
    <row r="152" spans="1:43" x14ac:dyDescent="0.3">
      <c r="A152" t="s">
        <v>1492</v>
      </c>
      <c r="B152" t="s">
        <v>38</v>
      </c>
      <c r="C152" s="72">
        <v>31547</v>
      </c>
      <c r="D152" t="s">
        <v>6677</v>
      </c>
      <c r="E152" t="s">
        <v>7095</v>
      </c>
      <c r="F152" t="s">
        <v>1402</v>
      </c>
      <c r="G152" t="s">
        <v>6120</v>
      </c>
      <c r="H152" t="s">
        <v>1380</v>
      </c>
      <c r="I152" t="s">
        <v>9907</v>
      </c>
      <c r="J152" t="s">
        <v>38</v>
      </c>
      <c r="K152">
        <v>488681</v>
      </c>
      <c r="L152" t="s">
        <v>38</v>
      </c>
      <c r="M152">
        <v>1740907</v>
      </c>
      <c r="N152" t="s">
        <v>38</v>
      </c>
      <c r="O152" t="s">
        <v>3614</v>
      </c>
      <c r="P152" t="s">
        <v>1492</v>
      </c>
      <c r="Q152">
        <v>9263</v>
      </c>
      <c r="R152" t="s">
        <v>38</v>
      </c>
      <c r="S152">
        <v>30732</v>
      </c>
      <c r="T152" t="s">
        <v>38</v>
      </c>
      <c r="V152" t="s">
        <v>3615</v>
      </c>
      <c r="W152">
        <v>49251</v>
      </c>
      <c r="X152">
        <v>9263</v>
      </c>
      <c r="Y152" t="s">
        <v>38</v>
      </c>
      <c r="Z152" t="s">
        <v>5127</v>
      </c>
      <c r="AA152" t="s">
        <v>658</v>
      </c>
      <c r="AB152" t="s">
        <v>658</v>
      </c>
      <c r="AC152" t="s">
        <v>38</v>
      </c>
      <c r="AD152" t="s">
        <v>5127</v>
      </c>
      <c r="AE152">
        <v>11831</v>
      </c>
      <c r="AF152" t="s">
        <v>38</v>
      </c>
      <c r="AG152">
        <v>13751</v>
      </c>
      <c r="AH152" t="s">
        <v>38</v>
      </c>
      <c r="AI152">
        <v>4794</v>
      </c>
      <c r="AJ152">
        <v>4172</v>
      </c>
      <c r="AK152" t="s">
        <v>38</v>
      </c>
      <c r="AL152" t="s">
        <v>17854</v>
      </c>
      <c r="AM152" t="s">
        <v>38</v>
      </c>
      <c r="AN152" t="s">
        <v>38</v>
      </c>
      <c r="AO152" t="s">
        <v>1380</v>
      </c>
      <c r="AP152" t="s">
        <v>5127</v>
      </c>
      <c r="AQ152" t="s">
        <v>20403</v>
      </c>
    </row>
    <row r="153" spans="1:43" x14ac:dyDescent="0.3">
      <c r="A153" t="s">
        <v>1493</v>
      </c>
      <c r="B153" t="s">
        <v>227</v>
      </c>
      <c r="C153" s="72">
        <v>31359</v>
      </c>
      <c r="D153" t="s">
        <v>7138</v>
      </c>
      <c r="E153" t="s">
        <v>7137</v>
      </c>
      <c r="F153" t="s">
        <v>1426</v>
      </c>
      <c r="G153" t="s">
        <v>6120</v>
      </c>
      <c r="H153" t="s">
        <v>661</v>
      </c>
      <c r="I153" t="s">
        <v>9292</v>
      </c>
      <c r="J153" t="s">
        <v>227</v>
      </c>
      <c r="K153">
        <v>446381</v>
      </c>
      <c r="L153" t="s">
        <v>227</v>
      </c>
      <c r="M153">
        <v>1599166</v>
      </c>
      <c r="N153" t="s">
        <v>227</v>
      </c>
      <c r="O153" t="s">
        <v>1494</v>
      </c>
      <c r="P153" t="s">
        <v>1493</v>
      </c>
      <c r="Q153">
        <v>8787</v>
      </c>
      <c r="R153" t="s">
        <v>227</v>
      </c>
      <c r="S153">
        <v>29567</v>
      </c>
      <c r="T153" t="s">
        <v>227</v>
      </c>
      <c r="U153" t="s">
        <v>227</v>
      </c>
      <c r="V153" t="s">
        <v>3616</v>
      </c>
      <c r="W153">
        <v>57645</v>
      </c>
      <c r="X153">
        <v>8787</v>
      </c>
      <c r="Y153" t="s">
        <v>227</v>
      </c>
      <c r="Z153" t="s">
        <v>5128</v>
      </c>
      <c r="AA153" t="s">
        <v>658</v>
      </c>
      <c r="AB153" t="s">
        <v>658</v>
      </c>
      <c r="AC153" t="s">
        <v>227</v>
      </c>
      <c r="AD153" t="s">
        <v>5128</v>
      </c>
      <c r="AE153">
        <v>9951</v>
      </c>
      <c r="AF153" t="s">
        <v>227</v>
      </c>
      <c r="AG153">
        <v>12499</v>
      </c>
      <c r="AH153" t="s">
        <v>227</v>
      </c>
      <c r="AI153">
        <v>5580</v>
      </c>
      <c r="AJ153">
        <v>3574</v>
      </c>
      <c r="AK153" t="s">
        <v>227</v>
      </c>
      <c r="AL153" t="s">
        <v>17855</v>
      </c>
      <c r="AM153" t="s">
        <v>227</v>
      </c>
      <c r="AN153" t="s">
        <v>227</v>
      </c>
      <c r="AO153" t="s">
        <v>661</v>
      </c>
      <c r="AP153" t="s">
        <v>5128</v>
      </c>
      <c r="AQ153" t="s">
        <v>20403</v>
      </c>
    </row>
    <row r="154" spans="1:43" x14ac:dyDescent="0.3">
      <c r="A154" t="s">
        <v>13650</v>
      </c>
      <c r="B154" t="s">
        <v>11754</v>
      </c>
      <c r="C154" s="72">
        <v>32802</v>
      </c>
      <c r="D154" t="s">
        <v>6859</v>
      </c>
      <c r="E154" t="s">
        <v>7095</v>
      </c>
      <c r="F154" t="s">
        <v>1426</v>
      </c>
      <c r="G154" t="s">
        <v>6120</v>
      </c>
      <c r="H154" t="s">
        <v>1373</v>
      </c>
      <c r="I154" t="s">
        <v>11755</v>
      </c>
      <c r="J154" t="s">
        <v>11754</v>
      </c>
      <c r="K154">
        <v>592130</v>
      </c>
      <c r="L154" t="s">
        <v>11754</v>
      </c>
      <c r="M154">
        <v>1963303</v>
      </c>
      <c r="N154" t="s">
        <v>11754</v>
      </c>
      <c r="O154" t="s">
        <v>13651</v>
      </c>
      <c r="P154" t="s">
        <v>13650</v>
      </c>
      <c r="Q154">
        <v>10359</v>
      </c>
      <c r="R154" t="s">
        <v>11754</v>
      </c>
      <c r="S154">
        <v>32499</v>
      </c>
      <c r="T154" t="s">
        <v>11754</v>
      </c>
      <c r="V154" t="s">
        <v>15602</v>
      </c>
      <c r="W154">
        <v>66928</v>
      </c>
      <c r="X154">
        <v>10359</v>
      </c>
      <c r="Y154" t="s">
        <v>11754</v>
      </c>
      <c r="Z154" t="s">
        <v>13652</v>
      </c>
      <c r="AA154" t="s">
        <v>666</v>
      </c>
      <c r="AB154" t="s">
        <v>658</v>
      </c>
      <c r="AC154" t="s">
        <v>11754</v>
      </c>
      <c r="AD154" t="s">
        <v>13652</v>
      </c>
      <c r="AE154">
        <v>14503</v>
      </c>
      <c r="AH154" t="s">
        <v>11754</v>
      </c>
      <c r="AI154">
        <v>13812</v>
      </c>
      <c r="AJ154">
        <v>5345</v>
      </c>
      <c r="AK154" t="s">
        <v>11754</v>
      </c>
      <c r="AL154" t="s">
        <v>17856</v>
      </c>
      <c r="AM154" t="s">
        <v>11754</v>
      </c>
      <c r="AN154" t="s">
        <v>11754</v>
      </c>
      <c r="AO154" t="s">
        <v>1373</v>
      </c>
      <c r="AP154" t="s">
        <v>13652</v>
      </c>
      <c r="AQ154" t="s">
        <v>20403</v>
      </c>
    </row>
    <row r="155" spans="1:43" x14ac:dyDescent="0.3">
      <c r="A155" t="s">
        <v>11900</v>
      </c>
      <c r="B155" t="s">
        <v>11258</v>
      </c>
      <c r="C155" s="72">
        <v>32977</v>
      </c>
      <c r="D155" t="s">
        <v>7526</v>
      </c>
      <c r="E155" t="s">
        <v>7095</v>
      </c>
      <c r="F155" t="s">
        <v>1553</v>
      </c>
      <c r="G155" t="s">
        <v>6120</v>
      </c>
      <c r="H155" t="s">
        <v>1373</v>
      </c>
      <c r="I155" t="s">
        <v>11744</v>
      </c>
      <c r="J155" t="s">
        <v>11258</v>
      </c>
      <c r="K155">
        <v>606930</v>
      </c>
      <c r="L155" t="s">
        <v>11258</v>
      </c>
      <c r="M155">
        <v>2210103</v>
      </c>
      <c r="N155" t="s">
        <v>11258</v>
      </c>
      <c r="O155" t="s">
        <v>13099</v>
      </c>
      <c r="P155" t="s">
        <v>11900</v>
      </c>
      <c r="Q155">
        <v>10313</v>
      </c>
      <c r="R155" t="s">
        <v>11258</v>
      </c>
      <c r="S155">
        <v>34868</v>
      </c>
      <c r="T155" t="s">
        <v>11258</v>
      </c>
      <c r="V155" t="s">
        <v>11901</v>
      </c>
      <c r="W155">
        <v>69837</v>
      </c>
      <c r="X155">
        <v>10313</v>
      </c>
      <c r="Y155" t="s">
        <v>11258</v>
      </c>
      <c r="Z155" t="s">
        <v>11902</v>
      </c>
      <c r="AA155" t="s">
        <v>658</v>
      </c>
      <c r="AB155" t="s">
        <v>658</v>
      </c>
      <c r="AC155" t="s">
        <v>11258</v>
      </c>
      <c r="AD155" t="s">
        <v>11902</v>
      </c>
      <c r="AE155">
        <v>14092</v>
      </c>
      <c r="AF155" t="s">
        <v>11258</v>
      </c>
      <c r="AG155">
        <v>70629</v>
      </c>
      <c r="AH155" t="s">
        <v>11258</v>
      </c>
      <c r="AI155">
        <v>23721</v>
      </c>
      <c r="AJ155">
        <v>5283</v>
      </c>
      <c r="AK155" t="s">
        <v>11258</v>
      </c>
      <c r="AL155" t="s">
        <v>17857</v>
      </c>
      <c r="AM155" t="s">
        <v>11258</v>
      </c>
      <c r="AN155" t="s">
        <v>11258</v>
      </c>
      <c r="AO155" t="s">
        <v>14933</v>
      </c>
      <c r="AP155" t="s">
        <v>11902</v>
      </c>
      <c r="AQ155" t="s">
        <v>20403</v>
      </c>
    </row>
    <row r="156" spans="1:43" x14ac:dyDescent="0.3">
      <c r="A156" t="s">
        <v>11947</v>
      </c>
      <c r="B156" t="s">
        <v>11350</v>
      </c>
      <c r="C156" s="72">
        <v>33041</v>
      </c>
      <c r="D156" t="s">
        <v>6623</v>
      </c>
      <c r="E156" t="s">
        <v>7095</v>
      </c>
      <c r="F156" t="s">
        <v>1389</v>
      </c>
      <c r="G156" t="s">
        <v>6120</v>
      </c>
      <c r="H156" t="s">
        <v>1373</v>
      </c>
      <c r="I156" t="s">
        <v>11351</v>
      </c>
      <c r="J156" t="s">
        <v>11350</v>
      </c>
      <c r="K156">
        <v>598264</v>
      </c>
      <c r="L156" t="s">
        <v>11350</v>
      </c>
      <c r="M156">
        <v>1947821</v>
      </c>
      <c r="N156" t="s">
        <v>11350</v>
      </c>
      <c r="O156" t="s">
        <v>11948</v>
      </c>
      <c r="P156" t="s">
        <v>11947</v>
      </c>
      <c r="Q156">
        <v>9333</v>
      </c>
      <c r="R156" t="s">
        <v>11350</v>
      </c>
      <c r="S156">
        <v>32147</v>
      </c>
      <c r="T156" t="s">
        <v>11350</v>
      </c>
      <c r="V156" t="s">
        <v>11949</v>
      </c>
      <c r="W156">
        <v>70758</v>
      </c>
      <c r="X156">
        <v>9333</v>
      </c>
      <c r="Y156" t="s">
        <v>11350</v>
      </c>
      <c r="Z156" t="s">
        <v>11950</v>
      </c>
      <c r="AA156" t="s">
        <v>658</v>
      </c>
      <c r="AB156" t="s">
        <v>658</v>
      </c>
      <c r="AC156" t="s">
        <v>11350</v>
      </c>
      <c r="AD156" t="s">
        <v>11950</v>
      </c>
      <c r="AE156">
        <v>12133</v>
      </c>
      <c r="AF156" t="s">
        <v>11350</v>
      </c>
      <c r="AG156">
        <v>38001</v>
      </c>
      <c r="AH156" t="s">
        <v>11350</v>
      </c>
      <c r="AI156">
        <v>18130</v>
      </c>
      <c r="AJ156">
        <v>4243</v>
      </c>
      <c r="AK156" t="s">
        <v>11350</v>
      </c>
      <c r="AL156" t="s">
        <v>17858</v>
      </c>
      <c r="AM156" t="s">
        <v>11350</v>
      </c>
      <c r="AN156" t="s">
        <v>11350</v>
      </c>
      <c r="AO156" t="s">
        <v>14933</v>
      </c>
      <c r="AP156" t="s">
        <v>11950</v>
      </c>
      <c r="AQ156" t="s">
        <v>20403</v>
      </c>
    </row>
    <row r="157" spans="1:43" x14ac:dyDescent="0.3">
      <c r="A157" t="s">
        <v>1495</v>
      </c>
      <c r="B157" t="s">
        <v>1008</v>
      </c>
      <c r="C157" s="72">
        <v>32025</v>
      </c>
      <c r="D157" t="s">
        <v>6990</v>
      </c>
      <c r="E157" t="s">
        <v>7095</v>
      </c>
      <c r="F157" t="s">
        <v>3591</v>
      </c>
      <c r="G157" t="s">
        <v>3591</v>
      </c>
      <c r="H157" t="s">
        <v>1373</v>
      </c>
      <c r="I157" t="s">
        <v>9154</v>
      </c>
      <c r="J157" t="s">
        <v>1008</v>
      </c>
      <c r="K157">
        <v>488683</v>
      </c>
      <c r="L157" t="s">
        <v>1008</v>
      </c>
      <c r="M157">
        <v>1666820</v>
      </c>
      <c r="N157" t="s">
        <v>1008</v>
      </c>
      <c r="O157" t="s">
        <v>3617</v>
      </c>
      <c r="P157" t="s">
        <v>1495</v>
      </c>
      <c r="Q157">
        <v>9199</v>
      </c>
      <c r="R157" t="s">
        <v>1008</v>
      </c>
      <c r="S157">
        <v>30789</v>
      </c>
      <c r="T157" t="s">
        <v>1008</v>
      </c>
      <c r="V157" t="s">
        <v>3618</v>
      </c>
      <c r="W157">
        <v>58048</v>
      </c>
      <c r="X157">
        <v>9199</v>
      </c>
      <c r="Y157" t="s">
        <v>1008</v>
      </c>
      <c r="Z157" t="s">
        <v>5129</v>
      </c>
      <c r="AA157" t="s">
        <v>666</v>
      </c>
      <c r="AB157" t="s">
        <v>666</v>
      </c>
      <c r="AC157" t="s">
        <v>1008</v>
      </c>
      <c r="AD157" t="s">
        <v>5129</v>
      </c>
      <c r="AE157">
        <v>10740</v>
      </c>
      <c r="AI157">
        <v>5350</v>
      </c>
      <c r="AK157" t="s">
        <v>1008</v>
      </c>
      <c r="AL157" t="s">
        <v>17859</v>
      </c>
      <c r="AM157" t="s">
        <v>1008</v>
      </c>
      <c r="AN157" t="s">
        <v>1008</v>
      </c>
      <c r="AO157" t="s">
        <v>1373</v>
      </c>
      <c r="AP157" t="s">
        <v>5129</v>
      </c>
      <c r="AQ157" t="s">
        <v>20403</v>
      </c>
    </row>
    <row r="158" spans="1:43" hidden="1" x14ac:dyDescent="0.3">
      <c r="A158" t="s">
        <v>14551</v>
      </c>
      <c r="B158" t="s">
        <v>14274</v>
      </c>
      <c r="C158" s="72">
        <v>30629</v>
      </c>
      <c r="D158" t="s">
        <v>7041</v>
      </c>
      <c r="E158" t="s">
        <v>14552</v>
      </c>
      <c r="F158" t="s">
        <v>1481</v>
      </c>
      <c r="G158" t="s">
        <v>9094</v>
      </c>
      <c r="H158" t="s">
        <v>1373</v>
      </c>
      <c r="I158" t="s">
        <v>14514</v>
      </c>
      <c r="J158" t="s">
        <v>14274</v>
      </c>
      <c r="K158">
        <v>501817</v>
      </c>
      <c r="L158" t="s">
        <v>14274</v>
      </c>
      <c r="M158">
        <v>1663015</v>
      </c>
      <c r="N158" t="s">
        <v>14274</v>
      </c>
      <c r="O158" t="s">
        <v>17410</v>
      </c>
      <c r="P158" t="s">
        <v>14551</v>
      </c>
      <c r="Q158">
        <v>10102</v>
      </c>
      <c r="R158" t="s">
        <v>14274</v>
      </c>
      <c r="S158">
        <v>30181</v>
      </c>
      <c r="T158" t="s">
        <v>14274</v>
      </c>
      <c r="V158" t="s">
        <v>15603</v>
      </c>
      <c r="W158">
        <v>51059</v>
      </c>
      <c r="X158">
        <v>10102</v>
      </c>
      <c r="Y158" t="s">
        <v>14274</v>
      </c>
      <c r="Z158" t="s">
        <v>15085</v>
      </c>
      <c r="AA158" t="s">
        <v>658</v>
      </c>
      <c r="AB158" t="s">
        <v>658</v>
      </c>
      <c r="AC158" t="s">
        <v>14274</v>
      </c>
      <c r="AD158" t="s">
        <v>15085</v>
      </c>
      <c r="AE158">
        <v>14129</v>
      </c>
      <c r="AI158">
        <v>18066</v>
      </c>
      <c r="AJ158">
        <v>5144</v>
      </c>
      <c r="AK158" t="s">
        <v>14274</v>
      </c>
      <c r="AL158" t="s">
        <v>17860</v>
      </c>
      <c r="AM158" t="s">
        <v>14274</v>
      </c>
      <c r="AN158" t="s">
        <v>14274</v>
      </c>
      <c r="AO158" t="s">
        <v>1373</v>
      </c>
      <c r="AP158" t="s">
        <v>15085</v>
      </c>
      <c r="AQ158" t="s">
        <v>20402</v>
      </c>
    </row>
    <row r="159" spans="1:43" x14ac:dyDescent="0.3">
      <c r="A159" t="s">
        <v>11056</v>
      </c>
      <c r="B159" t="s">
        <v>11057</v>
      </c>
      <c r="C159" s="72">
        <v>33245</v>
      </c>
      <c r="D159" t="s">
        <v>8236</v>
      </c>
      <c r="E159" t="s">
        <v>11058</v>
      </c>
      <c r="F159" t="s">
        <v>1446</v>
      </c>
      <c r="G159" t="s">
        <v>9094</v>
      </c>
      <c r="H159" t="s">
        <v>1424</v>
      </c>
      <c r="I159" t="s">
        <v>11059</v>
      </c>
      <c r="J159" t="s">
        <v>11057</v>
      </c>
      <c r="K159">
        <v>571466</v>
      </c>
      <c r="L159" t="s">
        <v>11057</v>
      </c>
      <c r="M159">
        <v>1803883</v>
      </c>
      <c r="N159" t="s">
        <v>11057</v>
      </c>
      <c r="O159" t="s">
        <v>12691</v>
      </c>
      <c r="P159" t="s">
        <v>11056</v>
      </c>
      <c r="Q159">
        <v>9664</v>
      </c>
      <c r="R159" t="s">
        <v>11057</v>
      </c>
      <c r="S159">
        <v>31173</v>
      </c>
      <c r="T159" t="s">
        <v>11057</v>
      </c>
      <c r="V159" t="s">
        <v>12692</v>
      </c>
      <c r="W159">
        <v>59592</v>
      </c>
      <c r="X159">
        <v>9664</v>
      </c>
      <c r="Y159" t="s">
        <v>11057</v>
      </c>
      <c r="Z159" t="s">
        <v>11060</v>
      </c>
      <c r="AA159" t="s">
        <v>5068</v>
      </c>
      <c r="AB159" t="s">
        <v>658</v>
      </c>
      <c r="AC159" t="s">
        <v>11057</v>
      </c>
      <c r="AD159" t="s">
        <v>11060</v>
      </c>
      <c r="AE159">
        <v>12851</v>
      </c>
      <c r="AF159" t="s">
        <v>11057</v>
      </c>
      <c r="AG159">
        <v>13304</v>
      </c>
      <c r="AH159" t="s">
        <v>11057</v>
      </c>
      <c r="AI159">
        <v>12532</v>
      </c>
      <c r="AJ159">
        <v>4549</v>
      </c>
      <c r="AK159" t="s">
        <v>11057</v>
      </c>
      <c r="AL159" t="s">
        <v>17861</v>
      </c>
      <c r="AM159" t="s">
        <v>11057</v>
      </c>
      <c r="AN159" t="s">
        <v>11057</v>
      </c>
      <c r="AO159" t="s">
        <v>1424</v>
      </c>
      <c r="AP159" t="s">
        <v>11060</v>
      </c>
      <c r="AQ159" t="s">
        <v>20403</v>
      </c>
    </row>
    <row r="160" spans="1:43" x14ac:dyDescent="0.3">
      <c r="A160" t="s">
        <v>12673</v>
      </c>
      <c r="B160" t="s">
        <v>11320</v>
      </c>
      <c r="C160" s="72">
        <v>33016</v>
      </c>
      <c r="D160" t="s">
        <v>6585</v>
      </c>
      <c r="E160" t="s">
        <v>12674</v>
      </c>
      <c r="F160" t="s">
        <v>1372</v>
      </c>
      <c r="G160" t="s">
        <v>6120</v>
      </c>
      <c r="H160" t="s">
        <v>1373</v>
      </c>
      <c r="I160" t="s">
        <v>11321</v>
      </c>
      <c r="J160" t="s">
        <v>11320</v>
      </c>
      <c r="K160">
        <v>607457</v>
      </c>
      <c r="L160" t="s">
        <v>11320</v>
      </c>
      <c r="M160">
        <v>2186085</v>
      </c>
      <c r="N160" t="s">
        <v>11320</v>
      </c>
      <c r="O160" t="s">
        <v>13175</v>
      </c>
      <c r="P160" t="s">
        <v>12673</v>
      </c>
      <c r="Q160">
        <v>10045</v>
      </c>
      <c r="R160" t="s">
        <v>11320</v>
      </c>
      <c r="S160">
        <v>34830</v>
      </c>
      <c r="T160" t="s">
        <v>11320</v>
      </c>
      <c r="V160" t="s">
        <v>12675</v>
      </c>
      <c r="W160">
        <v>71177</v>
      </c>
      <c r="X160">
        <v>10045</v>
      </c>
      <c r="Y160" t="s">
        <v>11320</v>
      </c>
      <c r="Z160" t="s">
        <v>12676</v>
      </c>
      <c r="AA160" t="s">
        <v>658</v>
      </c>
      <c r="AB160" t="s">
        <v>658</v>
      </c>
      <c r="AC160" t="s">
        <v>11320</v>
      </c>
      <c r="AD160" t="s">
        <v>12676</v>
      </c>
      <c r="AE160">
        <v>14022</v>
      </c>
      <c r="AF160" t="s">
        <v>11320</v>
      </c>
      <c r="AG160">
        <v>64446</v>
      </c>
      <c r="AH160" t="s">
        <v>11320</v>
      </c>
      <c r="AI160">
        <v>18557</v>
      </c>
      <c r="AJ160">
        <v>4999</v>
      </c>
      <c r="AK160" t="s">
        <v>11320</v>
      </c>
      <c r="AL160" t="s">
        <v>17862</v>
      </c>
      <c r="AM160" t="s">
        <v>11320</v>
      </c>
      <c r="AN160" t="s">
        <v>11320</v>
      </c>
      <c r="AO160" t="s">
        <v>1373</v>
      </c>
      <c r="AP160" t="s">
        <v>12676</v>
      </c>
      <c r="AQ160" t="s">
        <v>20403</v>
      </c>
    </row>
    <row r="161" spans="1:43" x14ac:dyDescent="0.3">
      <c r="A161" t="s">
        <v>8277</v>
      </c>
      <c r="B161" t="s">
        <v>8362</v>
      </c>
      <c r="C161" s="72">
        <v>32144</v>
      </c>
      <c r="D161" t="s">
        <v>6594</v>
      </c>
      <c r="E161" t="s">
        <v>8278</v>
      </c>
      <c r="F161" t="s">
        <v>1434</v>
      </c>
      <c r="G161" t="s">
        <v>9094</v>
      </c>
      <c r="H161" t="s">
        <v>1373</v>
      </c>
      <c r="I161" t="s">
        <v>9343</v>
      </c>
      <c r="J161" t="s">
        <v>8362</v>
      </c>
      <c r="K161">
        <v>502578</v>
      </c>
      <c r="L161" t="s">
        <v>8362</v>
      </c>
      <c r="M161">
        <v>2052550</v>
      </c>
      <c r="N161" t="s">
        <v>8362</v>
      </c>
      <c r="O161" t="s">
        <v>8363</v>
      </c>
      <c r="P161" t="s">
        <v>8277</v>
      </c>
      <c r="Q161">
        <v>9650</v>
      </c>
      <c r="R161" t="s">
        <v>8362</v>
      </c>
      <c r="S161">
        <v>33005</v>
      </c>
      <c r="T161" t="s">
        <v>8362</v>
      </c>
      <c r="V161" t="s">
        <v>8364</v>
      </c>
      <c r="W161">
        <v>65829</v>
      </c>
      <c r="X161">
        <v>9650</v>
      </c>
      <c r="Y161" t="s">
        <v>8362</v>
      </c>
      <c r="Z161" t="s">
        <v>8365</v>
      </c>
      <c r="AA161" t="s">
        <v>658</v>
      </c>
      <c r="AB161" t="s">
        <v>658</v>
      </c>
      <c r="AC161" t="s">
        <v>8362</v>
      </c>
      <c r="AD161" t="s">
        <v>8365</v>
      </c>
      <c r="AE161">
        <v>11603</v>
      </c>
      <c r="AF161" t="s">
        <v>8362</v>
      </c>
      <c r="AG161">
        <v>39076</v>
      </c>
      <c r="AH161" t="s">
        <v>8362</v>
      </c>
      <c r="AI161">
        <v>13631</v>
      </c>
      <c r="AJ161">
        <v>4585</v>
      </c>
      <c r="AK161" t="s">
        <v>8362</v>
      </c>
      <c r="AL161" t="s">
        <v>17863</v>
      </c>
      <c r="AM161" t="s">
        <v>8362</v>
      </c>
      <c r="AN161" t="s">
        <v>8362</v>
      </c>
      <c r="AO161" t="s">
        <v>1373</v>
      </c>
      <c r="AP161" t="s">
        <v>8365</v>
      </c>
      <c r="AQ161" t="s">
        <v>20403</v>
      </c>
    </row>
    <row r="162" spans="1:43" x14ac:dyDescent="0.3">
      <c r="A162" t="s">
        <v>11420</v>
      </c>
      <c r="B162" t="s">
        <v>11470</v>
      </c>
      <c r="C162" s="72">
        <v>35122</v>
      </c>
      <c r="D162" t="s">
        <v>6813</v>
      </c>
      <c r="E162" t="s">
        <v>11421</v>
      </c>
      <c r="F162" t="s">
        <v>1386</v>
      </c>
      <c r="G162" t="s">
        <v>6120</v>
      </c>
      <c r="H162" t="s">
        <v>661</v>
      </c>
      <c r="I162" t="s">
        <v>13013</v>
      </c>
      <c r="J162" t="s">
        <v>11470</v>
      </c>
      <c r="K162">
        <v>620439</v>
      </c>
      <c r="L162" t="s">
        <v>11470</v>
      </c>
      <c r="M162">
        <v>2117139</v>
      </c>
      <c r="N162" t="s">
        <v>11470</v>
      </c>
      <c r="O162" t="s">
        <v>15086</v>
      </c>
      <c r="P162" t="s">
        <v>19823</v>
      </c>
      <c r="Q162">
        <v>9998</v>
      </c>
      <c r="R162" t="s">
        <v>11470</v>
      </c>
      <c r="S162">
        <v>33226</v>
      </c>
      <c r="T162" t="s">
        <v>11470</v>
      </c>
      <c r="V162" t="s">
        <v>12032</v>
      </c>
      <c r="W162">
        <v>102106</v>
      </c>
      <c r="X162">
        <v>9998</v>
      </c>
      <c r="Y162" t="s">
        <v>11470</v>
      </c>
      <c r="Z162" t="s">
        <v>12033</v>
      </c>
      <c r="AA162" t="s">
        <v>658</v>
      </c>
      <c r="AB162" t="s">
        <v>658</v>
      </c>
      <c r="AC162" t="s">
        <v>11470</v>
      </c>
      <c r="AD162" t="s">
        <v>12033</v>
      </c>
      <c r="AE162">
        <v>12603</v>
      </c>
      <c r="AH162" t="s">
        <v>11470</v>
      </c>
      <c r="AI162">
        <v>18320</v>
      </c>
      <c r="AJ162">
        <v>5406</v>
      </c>
      <c r="AK162" t="s">
        <v>11470</v>
      </c>
      <c r="AL162" t="s">
        <v>17864</v>
      </c>
      <c r="AM162" t="s">
        <v>11470</v>
      </c>
      <c r="AN162" t="s">
        <v>11470</v>
      </c>
      <c r="AO162" t="s">
        <v>661</v>
      </c>
      <c r="AP162" t="s">
        <v>12033</v>
      </c>
      <c r="AQ162" t="s">
        <v>20403</v>
      </c>
    </row>
    <row r="163" spans="1:43" x14ac:dyDescent="0.3">
      <c r="A163" t="s">
        <v>11840</v>
      </c>
      <c r="B163" t="s">
        <v>11361</v>
      </c>
      <c r="C163" s="72">
        <v>33441</v>
      </c>
      <c r="D163" t="s">
        <v>6764</v>
      </c>
      <c r="E163" t="s">
        <v>8278</v>
      </c>
      <c r="F163" t="s">
        <v>1372</v>
      </c>
      <c r="G163" t="s">
        <v>6120</v>
      </c>
      <c r="H163" t="s">
        <v>1373</v>
      </c>
      <c r="I163" t="s">
        <v>11745</v>
      </c>
      <c r="J163" t="s">
        <v>11361</v>
      </c>
      <c r="K163">
        <v>545332</v>
      </c>
      <c r="L163" t="s">
        <v>11361</v>
      </c>
      <c r="M163">
        <v>2078663</v>
      </c>
      <c r="N163" t="s">
        <v>11361</v>
      </c>
      <c r="O163" t="s">
        <v>13272</v>
      </c>
      <c r="P163" t="s">
        <v>11840</v>
      </c>
      <c r="Q163">
        <v>10113</v>
      </c>
      <c r="R163" t="s">
        <v>11361</v>
      </c>
      <c r="S163">
        <v>33120</v>
      </c>
      <c r="T163" t="s">
        <v>11361</v>
      </c>
      <c r="V163" t="s">
        <v>11841</v>
      </c>
      <c r="W163">
        <v>99823</v>
      </c>
      <c r="X163">
        <v>10113</v>
      </c>
      <c r="Y163" t="s">
        <v>11361</v>
      </c>
      <c r="Z163" t="s">
        <v>11842</v>
      </c>
      <c r="AA163" t="s">
        <v>658</v>
      </c>
      <c r="AB163" t="s">
        <v>658</v>
      </c>
      <c r="AC163" t="s">
        <v>11361</v>
      </c>
      <c r="AD163" t="s">
        <v>11842</v>
      </c>
      <c r="AE163">
        <v>11054</v>
      </c>
      <c r="AF163" t="s">
        <v>11361</v>
      </c>
      <c r="AG163">
        <v>52727</v>
      </c>
      <c r="AH163" t="s">
        <v>11361</v>
      </c>
      <c r="AI163">
        <v>23681</v>
      </c>
      <c r="AJ163">
        <v>5248</v>
      </c>
      <c r="AK163" t="s">
        <v>11361</v>
      </c>
      <c r="AL163" t="s">
        <v>17865</v>
      </c>
      <c r="AM163" t="s">
        <v>11361</v>
      </c>
      <c r="AN163" t="s">
        <v>11361</v>
      </c>
      <c r="AO163" t="s">
        <v>1373</v>
      </c>
      <c r="AP163" t="s">
        <v>11842</v>
      </c>
      <c r="AQ163" t="s">
        <v>20403</v>
      </c>
    </row>
    <row r="164" spans="1:43" x14ac:dyDescent="0.3">
      <c r="A164" t="s">
        <v>14553</v>
      </c>
      <c r="B164" t="s">
        <v>14203</v>
      </c>
      <c r="C164" s="72">
        <v>35264</v>
      </c>
      <c r="D164" t="s">
        <v>7884</v>
      </c>
      <c r="E164" t="s">
        <v>14554</v>
      </c>
      <c r="F164" t="s">
        <v>1470</v>
      </c>
      <c r="G164" t="s">
        <v>6120</v>
      </c>
      <c r="H164" t="s">
        <v>1373</v>
      </c>
      <c r="I164" t="s">
        <v>14555</v>
      </c>
      <c r="J164" t="s">
        <v>14203</v>
      </c>
      <c r="K164">
        <v>642545</v>
      </c>
      <c r="L164" t="s">
        <v>14203</v>
      </c>
      <c r="M164">
        <v>2898209</v>
      </c>
      <c r="N164" t="s">
        <v>14203</v>
      </c>
      <c r="O164" t="s">
        <v>17411</v>
      </c>
      <c r="P164" t="s">
        <v>14553</v>
      </c>
      <c r="Q164">
        <v>10501</v>
      </c>
      <c r="R164" t="s">
        <v>14203</v>
      </c>
      <c r="S164">
        <v>34956</v>
      </c>
      <c r="T164" t="s">
        <v>14203</v>
      </c>
      <c r="V164" t="s">
        <v>15604</v>
      </c>
      <c r="W164">
        <v>103054</v>
      </c>
      <c r="X164">
        <v>10501</v>
      </c>
      <c r="Y164" t="s">
        <v>14203</v>
      </c>
      <c r="Z164" t="s">
        <v>15087</v>
      </c>
      <c r="AA164" t="s">
        <v>658</v>
      </c>
      <c r="AB164" t="s">
        <v>658</v>
      </c>
      <c r="AC164" t="s">
        <v>14203</v>
      </c>
      <c r="AD164" t="s">
        <v>15087</v>
      </c>
      <c r="AE164">
        <v>14511</v>
      </c>
      <c r="AH164" t="s">
        <v>14203</v>
      </c>
      <c r="AI164">
        <v>19204</v>
      </c>
      <c r="AJ164">
        <v>5735</v>
      </c>
      <c r="AK164" t="s">
        <v>14203</v>
      </c>
      <c r="AL164" t="s">
        <v>17866</v>
      </c>
      <c r="AM164" t="s">
        <v>14203</v>
      </c>
      <c r="AN164" t="s">
        <v>14203</v>
      </c>
      <c r="AO164" t="s">
        <v>1373</v>
      </c>
      <c r="AP164" t="s">
        <v>15087</v>
      </c>
      <c r="AQ164" t="s">
        <v>20403</v>
      </c>
    </row>
    <row r="165" spans="1:43" x14ac:dyDescent="0.3">
      <c r="A165" t="s">
        <v>17347</v>
      </c>
      <c r="B165" t="s">
        <v>17153</v>
      </c>
      <c r="C165" s="72">
        <v>35414</v>
      </c>
      <c r="D165" t="s">
        <v>6687</v>
      </c>
      <c r="E165" t="s">
        <v>17359</v>
      </c>
      <c r="F165" t="s">
        <v>1383</v>
      </c>
      <c r="G165" t="s">
        <v>9094</v>
      </c>
      <c r="H165" t="s">
        <v>1424</v>
      </c>
      <c r="I165" t="s">
        <v>19824</v>
      </c>
      <c r="J165" t="s">
        <v>17153</v>
      </c>
      <c r="K165">
        <v>663698</v>
      </c>
      <c r="L165" t="s">
        <v>17153</v>
      </c>
      <c r="M165">
        <v>2942959</v>
      </c>
      <c r="N165" t="s">
        <v>17153</v>
      </c>
      <c r="P165" t="s">
        <v>17347</v>
      </c>
      <c r="Q165">
        <v>10245</v>
      </c>
      <c r="R165" t="s">
        <v>17153</v>
      </c>
      <c r="S165">
        <v>41168</v>
      </c>
      <c r="T165" t="s">
        <v>17153</v>
      </c>
      <c r="V165" t="s">
        <v>20422</v>
      </c>
      <c r="W165">
        <v>112968</v>
      </c>
      <c r="X165">
        <v>11097</v>
      </c>
      <c r="Y165" t="s">
        <v>17153</v>
      </c>
      <c r="Z165" t="s">
        <v>17327</v>
      </c>
      <c r="AA165" t="s">
        <v>658</v>
      </c>
      <c r="AB165" t="s">
        <v>658</v>
      </c>
      <c r="AC165" t="s">
        <v>17153</v>
      </c>
      <c r="AD165" t="s">
        <v>17327</v>
      </c>
      <c r="AJ165">
        <v>6283</v>
      </c>
      <c r="AK165" t="s">
        <v>17153</v>
      </c>
      <c r="AL165" t="s">
        <v>17867</v>
      </c>
      <c r="AM165" t="s">
        <v>17153</v>
      </c>
      <c r="AN165" t="s">
        <v>17153</v>
      </c>
      <c r="AO165" t="s">
        <v>1424</v>
      </c>
      <c r="AP165" t="s">
        <v>17327</v>
      </c>
      <c r="AQ165" t="s">
        <v>20403</v>
      </c>
    </row>
    <row r="166" spans="1:43" hidden="1" x14ac:dyDescent="0.3">
      <c r="A166" t="s">
        <v>1496</v>
      </c>
      <c r="B166" t="s">
        <v>192</v>
      </c>
      <c r="C166" s="72">
        <v>29158</v>
      </c>
      <c r="D166" t="s">
        <v>6627</v>
      </c>
      <c r="E166" t="s">
        <v>7187</v>
      </c>
      <c r="F166" t="s">
        <v>3591</v>
      </c>
      <c r="G166" t="s">
        <v>3591</v>
      </c>
      <c r="H166" t="s">
        <v>1431</v>
      </c>
      <c r="I166" t="s">
        <v>10069</v>
      </c>
      <c r="J166" t="s">
        <v>192</v>
      </c>
      <c r="K166">
        <v>430583</v>
      </c>
      <c r="L166" t="s">
        <v>192</v>
      </c>
      <c r="M166">
        <v>392862</v>
      </c>
      <c r="N166" t="s">
        <v>192</v>
      </c>
      <c r="O166" t="s">
        <v>1497</v>
      </c>
      <c r="P166" t="s">
        <v>1496</v>
      </c>
      <c r="Q166">
        <v>7388</v>
      </c>
      <c r="R166" t="s">
        <v>192</v>
      </c>
      <c r="S166">
        <v>6044</v>
      </c>
      <c r="T166" t="s">
        <v>192</v>
      </c>
      <c r="V166" t="s">
        <v>3619</v>
      </c>
      <c r="W166">
        <v>32500</v>
      </c>
      <c r="X166">
        <v>7388</v>
      </c>
      <c r="Y166" t="s">
        <v>192</v>
      </c>
      <c r="Z166" t="s">
        <v>8366</v>
      </c>
      <c r="AA166" t="s">
        <v>658</v>
      </c>
      <c r="AB166" t="s">
        <v>658</v>
      </c>
      <c r="AC166" t="s">
        <v>192</v>
      </c>
      <c r="AD166" t="s">
        <v>8366</v>
      </c>
      <c r="AI166">
        <v>10979</v>
      </c>
      <c r="AK166" t="s">
        <v>192</v>
      </c>
      <c r="AN166" t="s">
        <v>192</v>
      </c>
      <c r="AO166" t="s">
        <v>1431</v>
      </c>
      <c r="AP166" t="s">
        <v>8366</v>
      </c>
      <c r="AQ166" t="s">
        <v>20402</v>
      </c>
    </row>
    <row r="167" spans="1:43" hidden="1" x14ac:dyDescent="0.3">
      <c r="A167" t="s">
        <v>1498</v>
      </c>
      <c r="B167" t="s">
        <v>453</v>
      </c>
      <c r="C167" s="72">
        <v>31275</v>
      </c>
      <c r="D167" t="s">
        <v>7189</v>
      </c>
      <c r="E167" t="s">
        <v>7188</v>
      </c>
      <c r="F167" t="s">
        <v>3591</v>
      </c>
      <c r="G167" t="s">
        <v>3591</v>
      </c>
      <c r="H167" t="s">
        <v>1396</v>
      </c>
      <c r="I167" t="s">
        <v>9947</v>
      </c>
      <c r="J167" t="s">
        <v>453</v>
      </c>
      <c r="K167">
        <v>435558</v>
      </c>
      <c r="L167" t="s">
        <v>453</v>
      </c>
      <c r="M167">
        <v>546496</v>
      </c>
      <c r="N167" t="s">
        <v>453</v>
      </c>
      <c r="O167" t="s">
        <v>1499</v>
      </c>
      <c r="P167" t="s">
        <v>1498</v>
      </c>
      <c r="Q167">
        <v>7635</v>
      </c>
      <c r="R167" t="s">
        <v>453</v>
      </c>
      <c r="S167">
        <v>6397</v>
      </c>
      <c r="T167" t="s">
        <v>453</v>
      </c>
      <c r="U167" t="s">
        <v>453</v>
      </c>
      <c r="V167" t="s">
        <v>3620</v>
      </c>
      <c r="W167">
        <v>45389</v>
      </c>
      <c r="X167">
        <v>7635</v>
      </c>
      <c r="Y167" t="s">
        <v>453</v>
      </c>
      <c r="Z167" t="s">
        <v>5130</v>
      </c>
      <c r="AA167" t="s">
        <v>666</v>
      </c>
      <c r="AB167" t="s">
        <v>658</v>
      </c>
      <c r="AC167" t="s">
        <v>453</v>
      </c>
      <c r="AD167" t="s">
        <v>5130</v>
      </c>
      <c r="AE167">
        <v>7639</v>
      </c>
      <c r="AI167">
        <v>1030</v>
      </c>
      <c r="AK167" t="s">
        <v>453</v>
      </c>
      <c r="AL167" t="s">
        <v>17868</v>
      </c>
      <c r="AM167" t="s">
        <v>453</v>
      </c>
      <c r="AN167" t="s">
        <v>453</v>
      </c>
      <c r="AO167" t="s">
        <v>1396</v>
      </c>
      <c r="AP167" t="s">
        <v>5130</v>
      </c>
      <c r="AQ167" t="s">
        <v>20402</v>
      </c>
    </row>
    <row r="168" spans="1:43" x14ac:dyDescent="0.3">
      <c r="A168" t="s">
        <v>1500</v>
      </c>
      <c r="B168" t="s">
        <v>1159</v>
      </c>
      <c r="C168" s="72">
        <v>32082</v>
      </c>
      <c r="D168" t="s">
        <v>6558</v>
      </c>
      <c r="E168" t="s">
        <v>7763</v>
      </c>
      <c r="F168" t="s">
        <v>1413</v>
      </c>
      <c r="G168" t="s">
        <v>9094</v>
      </c>
      <c r="H168" t="s">
        <v>1373</v>
      </c>
      <c r="I168" t="s">
        <v>9299</v>
      </c>
      <c r="J168" t="s">
        <v>1159</v>
      </c>
      <c r="K168">
        <v>542914</v>
      </c>
      <c r="L168" t="s">
        <v>1159</v>
      </c>
      <c r="M168">
        <v>1793606</v>
      </c>
      <c r="N168" t="s">
        <v>1159</v>
      </c>
      <c r="O168" t="s">
        <v>1501</v>
      </c>
      <c r="P168" t="s">
        <v>1500</v>
      </c>
      <c r="Q168">
        <v>8965</v>
      </c>
      <c r="R168" t="s">
        <v>1159</v>
      </c>
      <c r="S168">
        <v>31144</v>
      </c>
      <c r="T168" t="s">
        <v>1159</v>
      </c>
      <c r="V168" t="s">
        <v>3621</v>
      </c>
      <c r="W168">
        <v>58823</v>
      </c>
      <c r="X168">
        <v>8965</v>
      </c>
      <c r="Y168" t="s">
        <v>1159</v>
      </c>
      <c r="Z168" t="s">
        <v>5131</v>
      </c>
      <c r="AA168" t="s">
        <v>658</v>
      </c>
      <c r="AB168" t="s">
        <v>658</v>
      </c>
      <c r="AC168" t="s">
        <v>1159</v>
      </c>
      <c r="AD168" t="s">
        <v>5131</v>
      </c>
      <c r="AE168">
        <v>10662</v>
      </c>
      <c r="AF168" t="s">
        <v>1159</v>
      </c>
      <c r="AG168">
        <v>13404</v>
      </c>
      <c r="AH168" t="s">
        <v>1159</v>
      </c>
      <c r="AI168">
        <v>4817</v>
      </c>
      <c r="AJ168">
        <v>3836</v>
      </c>
      <c r="AK168" t="s">
        <v>1159</v>
      </c>
      <c r="AL168" t="s">
        <v>17869</v>
      </c>
      <c r="AM168" t="s">
        <v>1159</v>
      </c>
      <c r="AN168" t="s">
        <v>1159</v>
      </c>
      <c r="AO168" t="s">
        <v>14933</v>
      </c>
      <c r="AP168" t="s">
        <v>5131</v>
      </c>
      <c r="AQ168" t="s">
        <v>20403</v>
      </c>
    </row>
    <row r="169" spans="1:43" x14ac:dyDescent="0.3">
      <c r="A169" t="s">
        <v>10474</v>
      </c>
      <c r="B169" t="s">
        <v>10475</v>
      </c>
      <c r="C169" s="72">
        <v>32561</v>
      </c>
      <c r="D169" t="s">
        <v>6655</v>
      </c>
      <c r="E169" t="s">
        <v>10476</v>
      </c>
      <c r="F169" t="s">
        <v>1386</v>
      </c>
      <c r="G169" t="s">
        <v>6120</v>
      </c>
      <c r="H169" t="s">
        <v>1373</v>
      </c>
      <c r="I169" t="s">
        <v>10477</v>
      </c>
      <c r="J169" t="s">
        <v>10475</v>
      </c>
      <c r="K169">
        <v>605135</v>
      </c>
      <c r="L169" t="s">
        <v>10475</v>
      </c>
      <c r="M169">
        <v>2114418</v>
      </c>
      <c r="N169" t="s">
        <v>10475</v>
      </c>
      <c r="O169" t="s">
        <v>10478</v>
      </c>
      <c r="P169" t="s">
        <v>10474</v>
      </c>
      <c r="Q169">
        <v>9799</v>
      </c>
      <c r="R169" t="s">
        <v>10475</v>
      </c>
      <c r="S169">
        <v>33148</v>
      </c>
      <c r="T169" t="s">
        <v>10475</v>
      </c>
      <c r="V169" t="s">
        <v>12335</v>
      </c>
      <c r="W169">
        <v>69516</v>
      </c>
      <c r="X169">
        <v>9799</v>
      </c>
      <c r="Y169" t="s">
        <v>10475</v>
      </c>
      <c r="Z169" t="s">
        <v>10479</v>
      </c>
      <c r="AA169" t="s">
        <v>658</v>
      </c>
      <c r="AB169" t="s">
        <v>658</v>
      </c>
      <c r="AC169" t="s">
        <v>10475</v>
      </c>
      <c r="AD169" t="s">
        <v>10479</v>
      </c>
      <c r="AE169">
        <v>13613</v>
      </c>
      <c r="AF169" t="s">
        <v>10475</v>
      </c>
      <c r="AG169">
        <v>53067</v>
      </c>
      <c r="AH169" t="s">
        <v>10475</v>
      </c>
      <c r="AI169">
        <v>18398</v>
      </c>
      <c r="AJ169">
        <v>4732</v>
      </c>
      <c r="AK169" t="s">
        <v>10475</v>
      </c>
      <c r="AL169" t="s">
        <v>17870</v>
      </c>
      <c r="AM169" t="s">
        <v>10475</v>
      </c>
      <c r="AN169" t="s">
        <v>10475</v>
      </c>
      <c r="AO169" t="s">
        <v>14935</v>
      </c>
      <c r="AP169" t="s">
        <v>10479</v>
      </c>
      <c r="AQ169" t="s">
        <v>20403</v>
      </c>
    </row>
    <row r="170" spans="1:43" hidden="1" x14ac:dyDescent="0.3">
      <c r="A170" t="s">
        <v>1502</v>
      </c>
      <c r="B170" t="s">
        <v>736</v>
      </c>
      <c r="C170" s="72">
        <v>31311</v>
      </c>
      <c r="D170" t="s">
        <v>7765</v>
      </c>
      <c r="E170" t="s">
        <v>7764</v>
      </c>
      <c r="F170" t="s">
        <v>3591</v>
      </c>
      <c r="G170" t="s">
        <v>3591</v>
      </c>
      <c r="H170" t="s">
        <v>1373</v>
      </c>
      <c r="I170" t="s">
        <v>10146</v>
      </c>
      <c r="J170" t="s">
        <v>736</v>
      </c>
      <c r="K170">
        <v>455374</v>
      </c>
      <c r="L170" t="s">
        <v>736</v>
      </c>
      <c r="M170">
        <v>1618624</v>
      </c>
      <c r="N170" t="s">
        <v>736</v>
      </c>
      <c r="O170" t="s">
        <v>1503</v>
      </c>
      <c r="P170" t="s">
        <v>1502</v>
      </c>
      <c r="Q170">
        <v>8503</v>
      </c>
      <c r="R170" t="s">
        <v>736</v>
      </c>
      <c r="S170">
        <v>30105</v>
      </c>
      <c r="T170" t="s">
        <v>736</v>
      </c>
      <c r="V170" t="s">
        <v>3622</v>
      </c>
      <c r="W170">
        <v>52360</v>
      </c>
      <c r="X170">
        <v>8503</v>
      </c>
      <c r="Y170" t="s">
        <v>736</v>
      </c>
      <c r="Z170" t="s">
        <v>5132</v>
      </c>
      <c r="AA170" t="s">
        <v>658</v>
      </c>
      <c r="AB170" t="s">
        <v>666</v>
      </c>
      <c r="AC170" t="s">
        <v>736</v>
      </c>
      <c r="AD170" t="s">
        <v>5132</v>
      </c>
      <c r="AE170">
        <v>10014</v>
      </c>
      <c r="AF170" t="s">
        <v>736</v>
      </c>
      <c r="AG170">
        <v>5824</v>
      </c>
      <c r="AH170" t="s">
        <v>736</v>
      </c>
      <c r="AI170">
        <v>4545</v>
      </c>
      <c r="AK170" t="s">
        <v>736</v>
      </c>
      <c r="AL170" t="s">
        <v>17871</v>
      </c>
      <c r="AM170" t="s">
        <v>736</v>
      </c>
      <c r="AN170" t="s">
        <v>736</v>
      </c>
      <c r="AO170" t="s">
        <v>1373</v>
      </c>
      <c r="AP170" t="s">
        <v>5132</v>
      </c>
      <c r="AQ170" t="s">
        <v>20402</v>
      </c>
    </row>
    <row r="171" spans="1:43" hidden="1" x14ac:dyDescent="0.3">
      <c r="A171" t="s">
        <v>1504</v>
      </c>
      <c r="B171" t="s">
        <v>912</v>
      </c>
      <c r="C171" s="72">
        <v>25983</v>
      </c>
      <c r="D171" t="s">
        <v>6554</v>
      </c>
      <c r="E171" t="s">
        <v>7766</v>
      </c>
      <c r="F171" t="s">
        <v>3591</v>
      </c>
      <c r="G171" t="s">
        <v>3591</v>
      </c>
      <c r="H171" t="s">
        <v>1373</v>
      </c>
      <c r="I171" t="s">
        <v>9608</v>
      </c>
      <c r="J171" t="s">
        <v>912</v>
      </c>
      <c r="K171">
        <v>110683</v>
      </c>
      <c r="L171" t="s">
        <v>912</v>
      </c>
      <c r="M171">
        <v>8217</v>
      </c>
      <c r="N171" t="s">
        <v>912</v>
      </c>
      <c r="O171" t="s">
        <v>1505</v>
      </c>
      <c r="P171" t="s">
        <v>1504</v>
      </c>
      <c r="Q171">
        <v>4815</v>
      </c>
      <c r="R171" t="s">
        <v>912</v>
      </c>
      <c r="S171">
        <v>2657</v>
      </c>
      <c r="T171" t="s">
        <v>912</v>
      </c>
      <c r="V171" t="s">
        <v>5133</v>
      </c>
      <c r="W171">
        <v>282</v>
      </c>
      <c r="Y171" t="s">
        <v>912</v>
      </c>
      <c r="Z171" t="s">
        <v>8367</v>
      </c>
      <c r="AA171" t="s">
        <v>658</v>
      </c>
      <c r="AB171" t="s">
        <v>658</v>
      </c>
      <c r="AC171" t="s">
        <v>912</v>
      </c>
      <c r="AD171" t="s">
        <v>8367</v>
      </c>
      <c r="AI171">
        <v>15153</v>
      </c>
      <c r="AK171" t="s">
        <v>912</v>
      </c>
      <c r="AN171" t="s">
        <v>912</v>
      </c>
      <c r="AO171" t="s">
        <v>1373</v>
      </c>
      <c r="AP171" t="s">
        <v>8367</v>
      </c>
      <c r="AQ171" t="s">
        <v>20402</v>
      </c>
    </row>
    <row r="172" spans="1:43" x14ac:dyDescent="0.3">
      <c r="A172" t="s">
        <v>13500</v>
      </c>
      <c r="B172" t="s">
        <v>11644</v>
      </c>
      <c r="C172" s="72">
        <v>34978</v>
      </c>
      <c r="D172" t="s">
        <v>6764</v>
      </c>
      <c r="E172" t="s">
        <v>13501</v>
      </c>
      <c r="F172" t="s">
        <v>1402</v>
      </c>
      <c r="G172" t="s">
        <v>6120</v>
      </c>
      <c r="H172" t="s">
        <v>1380</v>
      </c>
      <c r="I172" t="s">
        <v>14907</v>
      </c>
      <c r="J172" t="s">
        <v>11644</v>
      </c>
      <c r="K172">
        <v>641343</v>
      </c>
      <c r="L172" t="s">
        <v>11644</v>
      </c>
      <c r="M172">
        <v>2165918</v>
      </c>
      <c r="N172" t="s">
        <v>11644</v>
      </c>
      <c r="O172" t="s">
        <v>17412</v>
      </c>
      <c r="P172" t="s">
        <v>13500</v>
      </c>
      <c r="Q172">
        <v>10600</v>
      </c>
      <c r="R172" t="s">
        <v>11644</v>
      </c>
      <c r="S172">
        <v>35013</v>
      </c>
      <c r="T172" t="s">
        <v>11644</v>
      </c>
      <c r="V172" t="s">
        <v>15605</v>
      </c>
      <c r="W172">
        <v>102514</v>
      </c>
      <c r="X172">
        <v>10600</v>
      </c>
      <c r="Y172" t="s">
        <v>11644</v>
      </c>
      <c r="Z172" t="s">
        <v>13502</v>
      </c>
      <c r="AA172" t="s">
        <v>666</v>
      </c>
      <c r="AB172" t="s">
        <v>666</v>
      </c>
      <c r="AC172" t="s">
        <v>11644</v>
      </c>
      <c r="AD172" t="s">
        <v>13502</v>
      </c>
      <c r="AE172">
        <v>13094</v>
      </c>
      <c r="AH172" t="s">
        <v>11644</v>
      </c>
      <c r="AI172">
        <v>18522</v>
      </c>
      <c r="AJ172">
        <v>5482</v>
      </c>
      <c r="AK172" t="s">
        <v>11644</v>
      </c>
      <c r="AL172" t="s">
        <v>17872</v>
      </c>
      <c r="AM172" t="s">
        <v>11644</v>
      </c>
      <c r="AN172" t="s">
        <v>11644</v>
      </c>
      <c r="AO172" t="s">
        <v>1380</v>
      </c>
      <c r="AP172" t="s">
        <v>13502</v>
      </c>
      <c r="AQ172" t="s">
        <v>20403</v>
      </c>
    </row>
    <row r="173" spans="1:43" x14ac:dyDescent="0.3">
      <c r="A173" t="s">
        <v>1506</v>
      </c>
      <c r="B173" t="s">
        <v>846</v>
      </c>
      <c r="C173" s="72">
        <v>33255</v>
      </c>
      <c r="D173" t="s">
        <v>6825</v>
      </c>
      <c r="E173" t="s">
        <v>7565</v>
      </c>
      <c r="F173" t="s">
        <v>1379</v>
      </c>
      <c r="G173" t="s">
        <v>9094</v>
      </c>
      <c r="H173" t="s">
        <v>1373</v>
      </c>
      <c r="I173" t="s">
        <v>9253</v>
      </c>
      <c r="J173" t="s">
        <v>846</v>
      </c>
      <c r="K173">
        <v>545333</v>
      </c>
      <c r="L173" t="s">
        <v>846</v>
      </c>
      <c r="M173">
        <v>1852623</v>
      </c>
      <c r="N173" t="s">
        <v>846</v>
      </c>
      <c r="O173" t="s">
        <v>3623</v>
      </c>
      <c r="P173" t="s">
        <v>1506</v>
      </c>
      <c r="Q173">
        <v>9122</v>
      </c>
      <c r="R173" t="s">
        <v>846</v>
      </c>
      <c r="S173">
        <v>32014</v>
      </c>
      <c r="T173" t="s">
        <v>846</v>
      </c>
      <c r="V173" t="s">
        <v>3624</v>
      </c>
      <c r="W173">
        <v>70335</v>
      </c>
      <c r="X173">
        <v>9122</v>
      </c>
      <c r="Y173" t="s">
        <v>846</v>
      </c>
      <c r="Z173" t="s">
        <v>5134</v>
      </c>
      <c r="AA173" t="s">
        <v>658</v>
      </c>
      <c r="AB173" t="s">
        <v>658</v>
      </c>
      <c r="AC173" t="s">
        <v>846</v>
      </c>
      <c r="AD173" t="s">
        <v>5134</v>
      </c>
      <c r="AE173">
        <v>12125</v>
      </c>
      <c r="AF173" t="s">
        <v>846</v>
      </c>
      <c r="AG173">
        <v>16959</v>
      </c>
      <c r="AH173" t="s">
        <v>846</v>
      </c>
      <c r="AI173">
        <v>18112</v>
      </c>
      <c r="AJ173">
        <v>4017</v>
      </c>
      <c r="AK173" t="s">
        <v>846</v>
      </c>
      <c r="AL173" t="s">
        <v>17873</v>
      </c>
      <c r="AM173" t="s">
        <v>846</v>
      </c>
      <c r="AN173" t="s">
        <v>846</v>
      </c>
      <c r="AO173" t="s">
        <v>14935</v>
      </c>
      <c r="AP173" t="s">
        <v>5134</v>
      </c>
      <c r="AQ173" t="s">
        <v>20403</v>
      </c>
    </row>
    <row r="174" spans="1:43" hidden="1" x14ac:dyDescent="0.3">
      <c r="A174" t="s">
        <v>1507</v>
      </c>
      <c r="B174" t="s">
        <v>648</v>
      </c>
      <c r="C174" s="72">
        <v>29513</v>
      </c>
      <c r="D174" t="s">
        <v>6543</v>
      </c>
      <c r="E174" t="s">
        <v>6552</v>
      </c>
      <c r="F174" t="s">
        <v>3591</v>
      </c>
      <c r="G174" t="s">
        <v>3591</v>
      </c>
      <c r="H174" t="s">
        <v>660</v>
      </c>
      <c r="I174" t="s">
        <v>9504</v>
      </c>
      <c r="J174" t="s">
        <v>648</v>
      </c>
      <c r="K174">
        <v>430832</v>
      </c>
      <c r="L174" t="s">
        <v>648</v>
      </c>
      <c r="M174">
        <v>392528</v>
      </c>
      <c r="N174" t="s">
        <v>648</v>
      </c>
      <c r="O174" t="s">
        <v>11995</v>
      </c>
      <c r="P174" t="s">
        <v>1507</v>
      </c>
      <c r="Q174">
        <v>7264</v>
      </c>
      <c r="R174" t="s">
        <v>648</v>
      </c>
      <c r="S174">
        <v>5890</v>
      </c>
      <c r="T174" t="s">
        <v>648</v>
      </c>
      <c r="U174" t="s">
        <v>648</v>
      </c>
      <c r="V174" t="s">
        <v>12735</v>
      </c>
      <c r="W174">
        <v>32570</v>
      </c>
      <c r="X174">
        <v>7264</v>
      </c>
      <c r="Y174" t="s">
        <v>648</v>
      </c>
      <c r="Z174" t="s">
        <v>5135</v>
      </c>
      <c r="AA174" t="s">
        <v>658</v>
      </c>
      <c r="AB174" t="s">
        <v>658</v>
      </c>
      <c r="AC174" t="s">
        <v>648</v>
      </c>
      <c r="AD174" t="s">
        <v>5135</v>
      </c>
      <c r="AE174">
        <v>7318</v>
      </c>
      <c r="AF174" t="s">
        <v>648</v>
      </c>
      <c r="AG174">
        <v>5564</v>
      </c>
      <c r="AH174" t="s">
        <v>648</v>
      </c>
      <c r="AI174">
        <v>8866</v>
      </c>
      <c r="AJ174">
        <v>897</v>
      </c>
      <c r="AK174" t="s">
        <v>648</v>
      </c>
      <c r="AL174" t="s">
        <v>17874</v>
      </c>
      <c r="AM174" t="s">
        <v>648</v>
      </c>
      <c r="AN174" t="s">
        <v>648</v>
      </c>
      <c r="AO174" t="s">
        <v>660</v>
      </c>
      <c r="AP174" t="s">
        <v>5135</v>
      </c>
      <c r="AQ174" t="s">
        <v>20402</v>
      </c>
    </row>
    <row r="175" spans="1:43" x14ac:dyDescent="0.3">
      <c r="A175" t="s">
        <v>15606</v>
      </c>
      <c r="B175" t="s">
        <v>15607</v>
      </c>
      <c r="C175" s="72">
        <v>34036</v>
      </c>
      <c r="D175" t="s">
        <v>7012</v>
      </c>
      <c r="E175" t="s">
        <v>6552</v>
      </c>
      <c r="F175" t="s">
        <v>1434</v>
      </c>
      <c r="G175" t="s">
        <v>9094</v>
      </c>
      <c r="H175" t="s">
        <v>1380</v>
      </c>
      <c r="I175" t="s">
        <v>15608</v>
      </c>
      <c r="J175" t="s">
        <v>15607</v>
      </c>
      <c r="K175">
        <v>622441</v>
      </c>
      <c r="L175" t="s">
        <v>15607</v>
      </c>
      <c r="M175">
        <v>2121210</v>
      </c>
      <c r="N175" t="s">
        <v>15607</v>
      </c>
      <c r="O175" t="s">
        <v>17413</v>
      </c>
      <c r="P175" t="s">
        <v>15606</v>
      </c>
      <c r="Q175">
        <v>10687</v>
      </c>
      <c r="R175" t="s">
        <v>15607</v>
      </c>
      <c r="S175">
        <v>33510</v>
      </c>
      <c r="T175" t="s">
        <v>15607</v>
      </c>
      <c r="U175" t="s">
        <v>15607</v>
      </c>
      <c r="V175" t="s">
        <v>20423</v>
      </c>
      <c r="W175">
        <v>100904</v>
      </c>
      <c r="X175">
        <v>10687</v>
      </c>
      <c r="Y175" t="s">
        <v>15607</v>
      </c>
      <c r="Z175" t="s">
        <v>15609</v>
      </c>
      <c r="AA175" t="s">
        <v>658</v>
      </c>
      <c r="AB175" t="s">
        <v>658</v>
      </c>
      <c r="AC175" t="s">
        <v>15607</v>
      </c>
      <c r="AD175" t="s">
        <v>15609</v>
      </c>
      <c r="AE175">
        <v>13756</v>
      </c>
      <c r="AF175" t="s">
        <v>15607</v>
      </c>
      <c r="AH175" t="s">
        <v>15607</v>
      </c>
      <c r="AJ175">
        <v>5542</v>
      </c>
      <c r="AK175" t="s">
        <v>15607</v>
      </c>
      <c r="AL175" t="s">
        <v>17875</v>
      </c>
      <c r="AM175" t="s">
        <v>15607</v>
      </c>
      <c r="AN175" t="s">
        <v>15607</v>
      </c>
      <c r="AO175" t="s">
        <v>1380</v>
      </c>
      <c r="AP175" t="s">
        <v>15609</v>
      </c>
      <c r="AQ175" t="s">
        <v>20403</v>
      </c>
    </row>
    <row r="176" spans="1:43" hidden="1" x14ac:dyDescent="0.3">
      <c r="A176" t="s">
        <v>1508</v>
      </c>
      <c r="B176" t="s">
        <v>421</v>
      </c>
      <c r="C176" s="72">
        <v>31023</v>
      </c>
      <c r="D176" t="s">
        <v>6539</v>
      </c>
      <c r="E176" t="s">
        <v>7190</v>
      </c>
      <c r="F176" t="s">
        <v>3591</v>
      </c>
      <c r="G176" t="s">
        <v>3591</v>
      </c>
      <c r="H176" t="s">
        <v>1380</v>
      </c>
      <c r="I176" t="s">
        <v>9753</v>
      </c>
      <c r="J176" t="s">
        <v>421</v>
      </c>
      <c r="K176">
        <v>488689</v>
      </c>
      <c r="L176" t="s">
        <v>421</v>
      </c>
      <c r="M176">
        <v>1200050</v>
      </c>
      <c r="N176" t="s">
        <v>421</v>
      </c>
      <c r="O176" t="s">
        <v>1510</v>
      </c>
      <c r="P176" t="s">
        <v>1508</v>
      </c>
      <c r="Q176">
        <v>8820</v>
      </c>
      <c r="R176" t="s">
        <v>421</v>
      </c>
      <c r="S176">
        <v>29723</v>
      </c>
      <c r="T176" t="s">
        <v>421</v>
      </c>
      <c r="V176" t="s">
        <v>3625</v>
      </c>
      <c r="W176">
        <v>49255</v>
      </c>
      <c r="X176">
        <v>8820</v>
      </c>
      <c r="Y176" t="s">
        <v>421</v>
      </c>
      <c r="Z176" t="s">
        <v>5136</v>
      </c>
      <c r="AA176" t="s">
        <v>666</v>
      </c>
      <c r="AB176" t="s">
        <v>658</v>
      </c>
      <c r="AC176" t="s">
        <v>421</v>
      </c>
      <c r="AD176" t="s">
        <v>5136</v>
      </c>
      <c r="AE176">
        <v>9740</v>
      </c>
      <c r="AF176" t="s">
        <v>421</v>
      </c>
      <c r="AG176">
        <v>12582</v>
      </c>
      <c r="AI176">
        <v>1971</v>
      </c>
      <c r="AJ176">
        <v>3604</v>
      </c>
      <c r="AK176" t="s">
        <v>421</v>
      </c>
      <c r="AL176" t="s">
        <v>17876</v>
      </c>
      <c r="AM176" t="s">
        <v>421</v>
      </c>
      <c r="AN176" t="s">
        <v>421</v>
      </c>
      <c r="AO176" t="s">
        <v>1380</v>
      </c>
      <c r="AP176" t="s">
        <v>5136</v>
      </c>
      <c r="AQ176" t="s">
        <v>20402</v>
      </c>
    </row>
    <row r="177" spans="1:43" hidden="1" x14ac:dyDescent="0.3">
      <c r="A177" t="s">
        <v>1511</v>
      </c>
      <c r="B177" t="s">
        <v>173</v>
      </c>
      <c r="C177" s="72">
        <v>28753</v>
      </c>
      <c r="D177" t="s">
        <v>6627</v>
      </c>
      <c r="E177" t="s">
        <v>7191</v>
      </c>
      <c r="F177" t="s">
        <v>3591</v>
      </c>
      <c r="G177" t="s">
        <v>3591</v>
      </c>
      <c r="H177" t="s">
        <v>1380</v>
      </c>
      <c r="I177" t="s">
        <v>10576</v>
      </c>
      <c r="J177" t="s">
        <v>173</v>
      </c>
      <c r="K177">
        <v>424726</v>
      </c>
      <c r="L177" t="s">
        <v>173</v>
      </c>
      <c r="M177">
        <v>390795</v>
      </c>
      <c r="N177" t="s">
        <v>173</v>
      </c>
      <c r="O177" t="s">
        <v>1512</v>
      </c>
      <c r="P177" t="s">
        <v>1511</v>
      </c>
      <c r="Q177">
        <v>7143</v>
      </c>
      <c r="R177" t="s">
        <v>173</v>
      </c>
      <c r="S177">
        <v>5496</v>
      </c>
      <c r="T177" t="s">
        <v>173</v>
      </c>
      <c r="V177" t="s">
        <v>3626</v>
      </c>
      <c r="W177">
        <v>31518</v>
      </c>
      <c r="X177">
        <v>7143</v>
      </c>
      <c r="Y177" t="s">
        <v>173</v>
      </c>
      <c r="Z177" t="s">
        <v>8368</v>
      </c>
      <c r="AA177" t="s">
        <v>658</v>
      </c>
      <c r="AB177" t="s">
        <v>658</v>
      </c>
      <c r="AC177" t="s">
        <v>173</v>
      </c>
      <c r="AD177" t="s">
        <v>8368</v>
      </c>
      <c r="AI177">
        <v>15223</v>
      </c>
      <c r="AK177" t="s">
        <v>173</v>
      </c>
      <c r="AN177" t="s">
        <v>173</v>
      </c>
      <c r="AO177" t="s">
        <v>1380</v>
      </c>
      <c r="AP177" t="s">
        <v>8368</v>
      </c>
      <c r="AQ177" t="s">
        <v>20402</v>
      </c>
    </row>
    <row r="178" spans="1:43" x14ac:dyDescent="0.3">
      <c r="A178" t="s">
        <v>20329</v>
      </c>
      <c r="B178" t="s">
        <v>20330</v>
      </c>
      <c r="C178" s="72">
        <v>36328</v>
      </c>
      <c r="D178" t="s">
        <v>6918</v>
      </c>
      <c r="E178" t="s">
        <v>20331</v>
      </c>
      <c r="F178" t="s">
        <v>1439</v>
      </c>
      <c r="G178" t="s">
        <v>6120</v>
      </c>
      <c r="H178" t="s">
        <v>1373</v>
      </c>
      <c r="I178" t="s">
        <v>20332</v>
      </c>
      <c r="J178" t="s">
        <v>20330</v>
      </c>
      <c r="K178">
        <v>669358</v>
      </c>
      <c r="L178" t="s">
        <v>20330</v>
      </c>
      <c r="M178">
        <v>2835064</v>
      </c>
      <c r="N178" t="s">
        <v>20330</v>
      </c>
      <c r="P178" t="s">
        <v>20329</v>
      </c>
      <c r="Q178">
        <v>10331</v>
      </c>
      <c r="R178" t="s">
        <v>20330</v>
      </c>
      <c r="S178">
        <v>39639</v>
      </c>
      <c r="T178" t="s">
        <v>20330</v>
      </c>
      <c r="V178" t="s">
        <v>20333</v>
      </c>
      <c r="W178">
        <v>109417</v>
      </c>
      <c r="Z178" t="s">
        <v>20334</v>
      </c>
      <c r="AA178" t="s">
        <v>658</v>
      </c>
      <c r="AB178" t="s">
        <v>658</v>
      </c>
      <c r="AC178" t="s">
        <v>20330</v>
      </c>
      <c r="AD178" t="s">
        <v>20334</v>
      </c>
      <c r="AK178" t="s">
        <v>20330</v>
      </c>
      <c r="AO178" t="s">
        <v>1373</v>
      </c>
      <c r="AP178" t="s">
        <v>20334</v>
      </c>
      <c r="AQ178" t="s">
        <v>20403</v>
      </c>
    </row>
    <row r="179" spans="1:43" hidden="1" x14ac:dyDescent="0.3">
      <c r="A179" t="s">
        <v>1513</v>
      </c>
      <c r="B179" t="s">
        <v>788</v>
      </c>
      <c r="C179" s="72">
        <v>31658</v>
      </c>
      <c r="D179" t="s">
        <v>6677</v>
      </c>
      <c r="E179" t="s">
        <v>7767</v>
      </c>
      <c r="F179" t="s">
        <v>3591</v>
      </c>
      <c r="G179" t="s">
        <v>3591</v>
      </c>
      <c r="H179" t="s">
        <v>1373</v>
      </c>
      <c r="I179" t="s">
        <v>9363</v>
      </c>
      <c r="J179" t="s">
        <v>788</v>
      </c>
      <c r="K179">
        <v>545404</v>
      </c>
      <c r="L179" t="s">
        <v>788</v>
      </c>
      <c r="M179">
        <v>1770803</v>
      </c>
      <c r="N179" t="s">
        <v>788</v>
      </c>
      <c r="O179" t="s">
        <v>1514</v>
      </c>
      <c r="P179" t="s">
        <v>1513</v>
      </c>
      <c r="Q179">
        <v>8837</v>
      </c>
      <c r="R179" t="s">
        <v>788</v>
      </c>
      <c r="S179">
        <v>30962</v>
      </c>
      <c r="T179" t="s">
        <v>788</v>
      </c>
      <c r="V179" t="s">
        <v>3627</v>
      </c>
      <c r="W179">
        <v>58054</v>
      </c>
      <c r="X179">
        <v>8837</v>
      </c>
      <c r="Y179" t="s">
        <v>788</v>
      </c>
      <c r="Z179" t="s">
        <v>5137</v>
      </c>
      <c r="AA179" t="s">
        <v>658</v>
      </c>
      <c r="AB179" t="s">
        <v>658</v>
      </c>
      <c r="AC179" t="s">
        <v>788</v>
      </c>
      <c r="AD179" t="s">
        <v>5137</v>
      </c>
      <c r="AE179">
        <v>11660</v>
      </c>
      <c r="AF179" t="s">
        <v>788</v>
      </c>
      <c r="AG179">
        <v>12676</v>
      </c>
      <c r="AH179" t="s">
        <v>788</v>
      </c>
      <c r="AI179">
        <v>5156</v>
      </c>
      <c r="AK179" t="s">
        <v>788</v>
      </c>
      <c r="AL179" t="s">
        <v>17877</v>
      </c>
      <c r="AM179" t="s">
        <v>788</v>
      </c>
      <c r="AN179" t="s">
        <v>788</v>
      </c>
      <c r="AO179" t="s">
        <v>1373</v>
      </c>
      <c r="AP179" t="s">
        <v>5137</v>
      </c>
      <c r="AQ179" t="s">
        <v>20402</v>
      </c>
    </row>
    <row r="180" spans="1:43" x14ac:dyDescent="0.3">
      <c r="A180" t="s">
        <v>15610</v>
      </c>
      <c r="B180" t="s">
        <v>15011</v>
      </c>
      <c r="C180" s="72">
        <v>34087</v>
      </c>
      <c r="D180" t="s">
        <v>6623</v>
      </c>
      <c r="E180" t="s">
        <v>15611</v>
      </c>
      <c r="F180" t="s">
        <v>1379</v>
      </c>
      <c r="G180" t="s">
        <v>9094</v>
      </c>
      <c r="H180" t="s">
        <v>1396</v>
      </c>
      <c r="I180" t="s">
        <v>15612</v>
      </c>
      <c r="J180" t="s">
        <v>15011</v>
      </c>
      <c r="K180">
        <v>607461</v>
      </c>
      <c r="L180" t="s">
        <v>15011</v>
      </c>
      <c r="M180">
        <v>2750312</v>
      </c>
      <c r="N180" t="s">
        <v>15011</v>
      </c>
      <c r="P180" t="s">
        <v>15610</v>
      </c>
      <c r="Q180">
        <v>11212</v>
      </c>
      <c r="R180" t="s">
        <v>15011</v>
      </c>
      <c r="S180">
        <v>37004</v>
      </c>
      <c r="T180" t="s">
        <v>15011</v>
      </c>
      <c r="V180" t="s">
        <v>20424</v>
      </c>
      <c r="W180">
        <v>71328</v>
      </c>
      <c r="X180">
        <v>11212</v>
      </c>
      <c r="Y180" t="s">
        <v>15011</v>
      </c>
      <c r="Z180" t="s">
        <v>15613</v>
      </c>
      <c r="AA180" t="s">
        <v>666</v>
      </c>
      <c r="AB180" t="s">
        <v>658</v>
      </c>
      <c r="AC180" t="s">
        <v>15011</v>
      </c>
      <c r="AD180" t="s">
        <v>15613</v>
      </c>
      <c r="AE180">
        <v>15321</v>
      </c>
      <c r="AJ180">
        <v>6124</v>
      </c>
      <c r="AK180" t="s">
        <v>15011</v>
      </c>
      <c r="AL180" t="s">
        <v>17878</v>
      </c>
      <c r="AM180" t="s">
        <v>15011</v>
      </c>
      <c r="AN180" t="s">
        <v>15011</v>
      </c>
      <c r="AO180" t="s">
        <v>1396</v>
      </c>
      <c r="AP180" t="s">
        <v>15613</v>
      </c>
      <c r="AQ180" t="s">
        <v>20403</v>
      </c>
    </row>
    <row r="181" spans="1:43" x14ac:dyDescent="0.3">
      <c r="A181" t="s">
        <v>1515</v>
      </c>
      <c r="B181" t="s">
        <v>878</v>
      </c>
      <c r="C181" s="72">
        <v>32525</v>
      </c>
      <c r="D181" t="s">
        <v>7232</v>
      </c>
      <c r="E181" t="s">
        <v>7768</v>
      </c>
      <c r="F181" t="s">
        <v>3591</v>
      </c>
      <c r="G181" t="s">
        <v>3591</v>
      </c>
      <c r="H181" t="s">
        <v>1373</v>
      </c>
      <c r="I181" t="s">
        <v>10009</v>
      </c>
      <c r="J181" t="s">
        <v>878</v>
      </c>
      <c r="K181">
        <v>518444</v>
      </c>
      <c r="L181" t="s">
        <v>878</v>
      </c>
      <c r="M181">
        <v>1755140</v>
      </c>
      <c r="N181" t="s">
        <v>878</v>
      </c>
      <c r="O181" t="s">
        <v>1516</v>
      </c>
      <c r="P181" t="s">
        <v>1515</v>
      </c>
      <c r="Q181">
        <v>8981</v>
      </c>
      <c r="R181" t="s">
        <v>878</v>
      </c>
      <c r="S181">
        <v>31018</v>
      </c>
      <c r="T181" t="s">
        <v>878</v>
      </c>
      <c r="V181" t="s">
        <v>3628</v>
      </c>
      <c r="W181">
        <v>57741</v>
      </c>
      <c r="X181">
        <v>8981</v>
      </c>
      <c r="Y181" t="s">
        <v>878</v>
      </c>
      <c r="Z181" t="s">
        <v>5138</v>
      </c>
      <c r="AA181" t="s">
        <v>658</v>
      </c>
      <c r="AB181" t="s">
        <v>658</v>
      </c>
      <c r="AC181" t="s">
        <v>878</v>
      </c>
      <c r="AD181" t="s">
        <v>5138</v>
      </c>
      <c r="AE181">
        <v>9765</v>
      </c>
      <c r="AI181">
        <v>7840</v>
      </c>
      <c r="AJ181">
        <v>3851</v>
      </c>
      <c r="AK181" t="s">
        <v>878</v>
      </c>
      <c r="AL181" t="s">
        <v>17879</v>
      </c>
      <c r="AM181" t="s">
        <v>878</v>
      </c>
      <c r="AN181" t="s">
        <v>878</v>
      </c>
      <c r="AO181" t="s">
        <v>1373</v>
      </c>
      <c r="AP181" t="s">
        <v>5138</v>
      </c>
      <c r="AQ181" t="s">
        <v>20403</v>
      </c>
    </row>
    <row r="182" spans="1:43" x14ac:dyDescent="0.3">
      <c r="A182" t="s">
        <v>1517</v>
      </c>
      <c r="B182" t="s">
        <v>1039</v>
      </c>
      <c r="C182" s="72">
        <v>31064</v>
      </c>
      <c r="D182" t="s">
        <v>7364</v>
      </c>
      <c r="E182" t="s">
        <v>7769</v>
      </c>
      <c r="F182" t="s">
        <v>3591</v>
      </c>
      <c r="G182" t="s">
        <v>3591</v>
      </c>
      <c r="H182" t="s">
        <v>1373</v>
      </c>
      <c r="I182" t="s">
        <v>9267</v>
      </c>
      <c r="J182" t="s">
        <v>1039</v>
      </c>
      <c r="K182">
        <v>444447</v>
      </c>
      <c r="L182" t="s">
        <v>1039</v>
      </c>
      <c r="M182">
        <v>1895572</v>
      </c>
      <c r="N182" t="s">
        <v>1039</v>
      </c>
      <c r="O182" t="s">
        <v>1518</v>
      </c>
      <c r="P182" t="s">
        <v>1517</v>
      </c>
      <c r="Q182">
        <v>9071</v>
      </c>
      <c r="R182" t="s">
        <v>1039</v>
      </c>
      <c r="S182">
        <v>32027</v>
      </c>
      <c r="T182" t="s">
        <v>1039</v>
      </c>
      <c r="V182" t="s">
        <v>5139</v>
      </c>
      <c r="W182">
        <v>52248</v>
      </c>
      <c r="X182">
        <v>9071</v>
      </c>
      <c r="Y182" t="s">
        <v>1039</v>
      </c>
      <c r="Z182" t="s">
        <v>8369</v>
      </c>
      <c r="AA182" t="s">
        <v>658</v>
      </c>
      <c r="AB182" t="s">
        <v>658</v>
      </c>
      <c r="AC182" t="s">
        <v>1039</v>
      </c>
      <c r="AD182" t="s">
        <v>8369</v>
      </c>
      <c r="AI182">
        <v>3999</v>
      </c>
      <c r="AK182" t="s">
        <v>1039</v>
      </c>
      <c r="AN182" t="s">
        <v>1039</v>
      </c>
      <c r="AO182" t="s">
        <v>1373</v>
      </c>
      <c r="AP182" t="s">
        <v>8369</v>
      </c>
      <c r="AQ182" t="s">
        <v>20403</v>
      </c>
    </row>
    <row r="183" spans="1:43" x14ac:dyDescent="0.3">
      <c r="A183" t="s">
        <v>13653</v>
      </c>
      <c r="B183" t="s">
        <v>11334</v>
      </c>
      <c r="C183" s="72">
        <v>33120</v>
      </c>
      <c r="D183" t="s">
        <v>6655</v>
      </c>
      <c r="E183" t="s">
        <v>7769</v>
      </c>
      <c r="F183" t="s">
        <v>1509</v>
      </c>
      <c r="G183" t="s">
        <v>9094</v>
      </c>
      <c r="H183" t="s">
        <v>1373</v>
      </c>
      <c r="I183" t="s">
        <v>11335</v>
      </c>
      <c r="J183" t="s">
        <v>11334</v>
      </c>
      <c r="K183">
        <v>571476</v>
      </c>
      <c r="L183" t="s">
        <v>11334</v>
      </c>
      <c r="M183">
        <v>2044526</v>
      </c>
      <c r="N183" t="s">
        <v>11334</v>
      </c>
      <c r="O183" t="s">
        <v>13654</v>
      </c>
      <c r="P183" t="s">
        <v>13653</v>
      </c>
      <c r="Q183">
        <v>9963</v>
      </c>
      <c r="R183" t="s">
        <v>11334</v>
      </c>
      <c r="S183">
        <v>32826</v>
      </c>
      <c r="T183" t="s">
        <v>11334</v>
      </c>
      <c r="V183" t="s">
        <v>15614</v>
      </c>
      <c r="W183">
        <v>99939</v>
      </c>
      <c r="X183">
        <v>9963</v>
      </c>
      <c r="Y183" t="s">
        <v>11334</v>
      </c>
      <c r="Z183" t="s">
        <v>13655</v>
      </c>
      <c r="AA183" t="s">
        <v>658</v>
      </c>
      <c r="AB183" t="s">
        <v>658</v>
      </c>
      <c r="AC183" t="s">
        <v>11334</v>
      </c>
      <c r="AD183" t="s">
        <v>13655</v>
      </c>
      <c r="AE183">
        <v>12528</v>
      </c>
      <c r="AH183" t="s">
        <v>11334</v>
      </c>
      <c r="AI183">
        <v>27396</v>
      </c>
      <c r="AJ183">
        <v>4925</v>
      </c>
      <c r="AK183" t="s">
        <v>11334</v>
      </c>
      <c r="AL183" t="s">
        <v>17880</v>
      </c>
      <c r="AM183" t="s">
        <v>11334</v>
      </c>
      <c r="AN183" t="s">
        <v>11334</v>
      </c>
      <c r="AO183" t="s">
        <v>1373</v>
      </c>
      <c r="AP183" t="s">
        <v>13655</v>
      </c>
      <c r="AQ183" t="s">
        <v>20403</v>
      </c>
    </row>
    <row r="184" spans="1:43" hidden="1" x14ac:dyDescent="0.3">
      <c r="A184" t="s">
        <v>1519</v>
      </c>
      <c r="B184" t="s">
        <v>817</v>
      </c>
      <c r="C184" s="72">
        <v>29356</v>
      </c>
      <c r="D184" t="s">
        <v>6620</v>
      </c>
      <c r="E184" t="s">
        <v>7770</v>
      </c>
      <c r="F184" t="s">
        <v>3591</v>
      </c>
      <c r="G184" t="s">
        <v>3591</v>
      </c>
      <c r="H184" t="s">
        <v>1373</v>
      </c>
      <c r="I184" t="s">
        <v>10352</v>
      </c>
      <c r="J184" t="s">
        <v>817</v>
      </c>
      <c r="K184">
        <v>277417</v>
      </c>
      <c r="L184" t="s">
        <v>817</v>
      </c>
      <c r="M184">
        <v>174887</v>
      </c>
      <c r="N184" t="s">
        <v>817</v>
      </c>
      <c r="O184" t="s">
        <v>1520</v>
      </c>
      <c r="P184" t="s">
        <v>1519</v>
      </c>
      <c r="Q184">
        <v>6403</v>
      </c>
      <c r="R184" t="s">
        <v>817</v>
      </c>
      <c r="S184">
        <v>4242</v>
      </c>
      <c r="T184" t="s">
        <v>817</v>
      </c>
      <c r="V184" t="s">
        <v>3629</v>
      </c>
      <c r="W184">
        <v>489</v>
      </c>
      <c r="X184">
        <v>6403</v>
      </c>
      <c r="Y184" t="s">
        <v>817</v>
      </c>
      <c r="Z184" t="s">
        <v>8370</v>
      </c>
      <c r="AA184" t="s">
        <v>658</v>
      </c>
      <c r="AB184" t="s">
        <v>658</v>
      </c>
      <c r="AC184" t="s">
        <v>817</v>
      </c>
      <c r="AD184" t="s">
        <v>8370</v>
      </c>
      <c r="AH184" t="s">
        <v>817</v>
      </c>
      <c r="AI184">
        <v>14652</v>
      </c>
      <c r="AK184" t="s">
        <v>817</v>
      </c>
      <c r="AN184" t="s">
        <v>817</v>
      </c>
      <c r="AO184" t="s">
        <v>1373</v>
      </c>
      <c r="AP184" t="s">
        <v>8370</v>
      </c>
      <c r="AQ184" t="s">
        <v>20402</v>
      </c>
    </row>
    <row r="185" spans="1:43" x14ac:dyDescent="0.3">
      <c r="A185" t="s">
        <v>1521</v>
      </c>
      <c r="B185" t="s">
        <v>376</v>
      </c>
      <c r="C185" s="72">
        <v>31671</v>
      </c>
      <c r="D185" t="s">
        <v>6540</v>
      </c>
      <c r="E185" t="s">
        <v>6941</v>
      </c>
      <c r="F185" t="s">
        <v>1405</v>
      </c>
      <c r="G185" t="s">
        <v>6120</v>
      </c>
      <c r="H185" t="s">
        <v>661</v>
      </c>
      <c r="I185" t="s">
        <v>9771</v>
      </c>
      <c r="J185" t="s">
        <v>376</v>
      </c>
      <c r="K185">
        <v>493596</v>
      </c>
      <c r="L185" t="s">
        <v>376</v>
      </c>
      <c r="M185">
        <v>1660445</v>
      </c>
      <c r="N185" t="s">
        <v>376</v>
      </c>
      <c r="O185" t="s">
        <v>1522</v>
      </c>
      <c r="P185" t="s">
        <v>1521</v>
      </c>
      <c r="Q185">
        <v>8422</v>
      </c>
      <c r="R185" t="s">
        <v>376</v>
      </c>
      <c r="S185">
        <v>30117</v>
      </c>
      <c r="T185" t="s">
        <v>376</v>
      </c>
      <c r="U185" t="s">
        <v>376</v>
      </c>
      <c r="V185" t="s">
        <v>3630</v>
      </c>
      <c r="W185">
        <v>58057</v>
      </c>
      <c r="X185">
        <v>8422</v>
      </c>
      <c r="Y185" t="s">
        <v>376</v>
      </c>
      <c r="Z185" t="s">
        <v>5140</v>
      </c>
      <c r="AA185" t="s">
        <v>658</v>
      </c>
      <c r="AB185" t="s">
        <v>658</v>
      </c>
      <c r="AC185" t="s">
        <v>376</v>
      </c>
      <c r="AD185" t="s">
        <v>5140</v>
      </c>
      <c r="AE185">
        <v>10461</v>
      </c>
      <c r="AF185" t="s">
        <v>376</v>
      </c>
      <c r="AG185">
        <v>5326</v>
      </c>
      <c r="AH185" t="s">
        <v>376</v>
      </c>
      <c r="AI185">
        <v>8864</v>
      </c>
      <c r="AJ185">
        <v>3258</v>
      </c>
      <c r="AK185" t="s">
        <v>376</v>
      </c>
      <c r="AL185" t="s">
        <v>17881</v>
      </c>
      <c r="AM185" t="s">
        <v>376</v>
      </c>
      <c r="AN185" t="s">
        <v>376</v>
      </c>
      <c r="AO185" t="s">
        <v>661</v>
      </c>
      <c r="AP185" t="s">
        <v>5140</v>
      </c>
      <c r="AQ185" t="s">
        <v>20403</v>
      </c>
    </row>
    <row r="186" spans="1:43" x14ac:dyDescent="0.3">
      <c r="A186" t="s">
        <v>8155</v>
      </c>
      <c r="B186" t="s">
        <v>8371</v>
      </c>
      <c r="C186" s="72">
        <v>32900</v>
      </c>
      <c r="D186" t="s">
        <v>7044</v>
      </c>
      <c r="E186" t="s">
        <v>6941</v>
      </c>
      <c r="F186" t="s">
        <v>1392</v>
      </c>
      <c r="G186" t="s">
        <v>6120</v>
      </c>
      <c r="H186" t="s">
        <v>1431</v>
      </c>
      <c r="I186" t="s">
        <v>9842</v>
      </c>
      <c r="J186" t="s">
        <v>8371</v>
      </c>
      <c r="K186">
        <v>542921</v>
      </c>
      <c r="L186" t="s">
        <v>8371</v>
      </c>
      <c r="M186">
        <v>1663586</v>
      </c>
      <c r="N186" t="s">
        <v>8371</v>
      </c>
      <c r="O186" t="s">
        <v>8372</v>
      </c>
      <c r="P186" t="s">
        <v>8155</v>
      </c>
      <c r="Q186">
        <v>8691</v>
      </c>
      <c r="R186" t="s">
        <v>8371</v>
      </c>
      <c r="S186">
        <v>30212</v>
      </c>
      <c r="T186" t="s">
        <v>8371</v>
      </c>
      <c r="V186" t="s">
        <v>8373</v>
      </c>
      <c r="W186">
        <v>58058</v>
      </c>
      <c r="X186">
        <v>8691</v>
      </c>
      <c r="Y186" t="s">
        <v>8371</v>
      </c>
      <c r="Z186" t="s">
        <v>8374</v>
      </c>
      <c r="AA186" t="s">
        <v>658</v>
      </c>
      <c r="AB186" t="s">
        <v>658</v>
      </c>
      <c r="AC186" t="s">
        <v>8371</v>
      </c>
      <c r="AD186" t="s">
        <v>8374</v>
      </c>
      <c r="AE186">
        <v>10348</v>
      </c>
      <c r="AF186" t="s">
        <v>8371</v>
      </c>
      <c r="AG186">
        <v>11326</v>
      </c>
      <c r="AH186" t="s">
        <v>8371</v>
      </c>
      <c r="AI186">
        <v>18058</v>
      </c>
      <c r="AJ186">
        <v>4036</v>
      </c>
      <c r="AK186" t="s">
        <v>8371</v>
      </c>
      <c r="AL186" t="s">
        <v>17882</v>
      </c>
      <c r="AM186" t="s">
        <v>8371</v>
      </c>
      <c r="AN186" t="s">
        <v>8371</v>
      </c>
      <c r="AO186" t="s">
        <v>1431</v>
      </c>
      <c r="AP186" t="s">
        <v>8374</v>
      </c>
      <c r="AQ186" t="s">
        <v>20403</v>
      </c>
    </row>
    <row r="187" spans="1:43" hidden="1" x14ac:dyDescent="0.3">
      <c r="A187" t="s">
        <v>1523</v>
      </c>
      <c r="B187" t="s">
        <v>1064</v>
      </c>
      <c r="C187" s="72">
        <v>28920</v>
      </c>
      <c r="D187" t="s">
        <v>7107</v>
      </c>
      <c r="E187" t="s">
        <v>7771</v>
      </c>
      <c r="F187" t="s">
        <v>3591</v>
      </c>
      <c r="G187" t="s">
        <v>3591</v>
      </c>
      <c r="H187" t="s">
        <v>1373</v>
      </c>
      <c r="I187" t="s">
        <v>9682</v>
      </c>
      <c r="J187" t="s">
        <v>1064</v>
      </c>
      <c r="K187">
        <v>407853</v>
      </c>
      <c r="L187" t="s">
        <v>1064</v>
      </c>
      <c r="M187">
        <v>288939</v>
      </c>
      <c r="N187" t="s">
        <v>1064</v>
      </c>
      <c r="O187" t="s">
        <v>1524</v>
      </c>
      <c r="P187" t="s">
        <v>1523</v>
      </c>
      <c r="Q187">
        <v>6910</v>
      </c>
      <c r="R187" t="s">
        <v>1064</v>
      </c>
      <c r="S187">
        <v>5099</v>
      </c>
      <c r="T187" t="s">
        <v>1064</v>
      </c>
      <c r="V187" t="s">
        <v>3631</v>
      </c>
      <c r="W187">
        <v>1195</v>
      </c>
      <c r="X187">
        <v>6910</v>
      </c>
      <c r="Y187" t="s">
        <v>1064</v>
      </c>
      <c r="Z187" t="s">
        <v>5141</v>
      </c>
      <c r="AA187" t="s">
        <v>666</v>
      </c>
      <c r="AB187" t="s">
        <v>666</v>
      </c>
      <c r="AC187" t="s">
        <v>1064</v>
      </c>
      <c r="AD187" t="s">
        <v>5141</v>
      </c>
      <c r="AI187">
        <v>14355</v>
      </c>
      <c r="AK187" t="s">
        <v>1064</v>
      </c>
      <c r="AN187" t="s">
        <v>1064</v>
      </c>
      <c r="AO187" t="s">
        <v>1373</v>
      </c>
      <c r="AP187" t="s">
        <v>5141</v>
      </c>
      <c r="AQ187" t="s">
        <v>20402</v>
      </c>
    </row>
    <row r="188" spans="1:43" x14ac:dyDescent="0.3">
      <c r="A188" t="s">
        <v>8301</v>
      </c>
      <c r="B188" t="s">
        <v>8375</v>
      </c>
      <c r="C188" s="72">
        <v>33513</v>
      </c>
      <c r="D188" t="s">
        <v>8303</v>
      </c>
      <c r="E188" t="s">
        <v>8302</v>
      </c>
      <c r="F188" t="s">
        <v>1470</v>
      </c>
      <c r="G188" t="s">
        <v>6120</v>
      </c>
      <c r="H188" t="s">
        <v>1373</v>
      </c>
      <c r="I188" t="s">
        <v>9345</v>
      </c>
      <c r="J188" t="s">
        <v>8375</v>
      </c>
      <c r="K188">
        <v>592135</v>
      </c>
      <c r="L188" t="s">
        <v>8375</v>
      </c>
      <c r="M188">
        <v>1757977</v>
      </c>
      <c r="N188" t="s">
        <v>8375</v>
      </c>
      <c r="O188" t="s">
        <v>8376</v>
      </c>
      <c r="P188" t="s">
        <v>8301</v>
      </c>
      <c r="Q188">
        <v>9722</v>
      </c>
      <c r="R188" t="s">
        <v>8375</v>
      </c>
      <c r="S188">
        <v>31716</v>
      </c>
      <c r="T188" t="s">
        <v>8375</v>
      </c>
      <c r="V188" t="s">
        <v>12101</v>
      </c>
      <c r="W188">
        <v>66930</v>
      </c>
      <c r="X188">
        <v>9722</v>
      </c>
      <c r="Y188" t="s">
        <v>8375</v>
      </c>
      <c r="Z188" t="s">
        <v>8377</v>
      </c>
      <c r="AA188" t="s">
        <v>658</v>
      </c>
      <c r="AB188" t="s">
        <v>658</v>
      </c>
      <c r="AC188" t="s">
        <v>8375</v>
      </c>
      <c r="AD188" t="s">
        <v>8377</v>
      </c>
      <c r="AE188">
        <v>11507</v>
      </c>
      <c r="AF188" t="s">
        <v>8375</v>
      </c>
      <c r="AG188">
        <v>53048</v>
      </c>
      <c r="AH188" t="s">
        <v>8375</v>
      </c>
      <c r="AI188">
        <v>14689</v>
      </c>
      <c r="AJ188">
        <v>4628</v>
      </c>
      <c r="AK188" t="s">
        <v>8375</v>
      </c>
      <c r="AL188" t="s">
        <v>17883</v>
      </c>
      <c r="AM188" t="s">
        <v>8375</v>
      </c>
      <c r="AN188" t="s">
        <v>8375</v>
      </c>
      <c r="AO188" t="s">
        <v>14933</v>
      </c>
      <c r="AP188" t="s">
        <v>8377</v>
      </c>
      <c r="AQ188" t="s">
        <v>20403</v>
      </c>
    </row>
    <row r="189" spans="1:43" x14ac:dyDescent="0.3">
      <c r="A189" t="s">
        <v>12814</v>
      </c>
      <c r="B189" t="s">
        <v>11305</v>
      </c>
      <c r="C189" s="72">
        <v>34112</v>
      </c>
      <c r="D189" t="s">
        <v>6987</v>
      </c>
      <c r="E189" t="s">
        <v>12815</v>
      </c>
      <c r="F189" t="s">
        <v>3591</v>
      </c>
      <c r="G189" t="s">
        <v>3591</v>
      </c>
      <c r="H189" t="s">
        <v>1373</v>
      </c>
      <c r="I189" t="s">
        <v>15615</v>
      </c>
      <c r="J189" t="s">
        <v>11305</v>
      </c>
      <c r="K189">
        <v>595881</v>
      </c>
      <c r="L189" t="s">
        <v>11305</v>
      </c>
      <c r="M189">
        <v>2136389</v>
      </c>
      <c r="N189" t="s">
        <v>11305</v>
      </c>
      <c r="O189" t="s">
        <v>17414</v>
      </c>
      <c r="P189" t="s">
        <v>12814</v>
      </c>
      <c r="Q189">
        <v>10212</v>
      </c>
      <c r="R189" t="s">
        <v>11305</v>
      </c>
      <c r="S189">
        <v>33798</v>
      </c>
      <c r="T189" t="s">
        <v>11305</v>
      </c>
      <c r="V189" t="s">
        <v>15616</v>
      </c>
      <c r="W189">
        <v>70759</v>
      </c>
      <c r="X189">
        <v>10212</v>
      </c>
      <c r="Y189" t="s">
        <v>11305</v>
      </c>
      <c r="Z189" t="s">
        <v>12816</v>
      </c>
      <c r="AA189" t="s">
        <v>658</v>
      </c>
      <c r="AB189" t="s">
        <v>658</v>
      </c>
      <c r="AC189" t="s">
        <v>11305</v>
      </c>
      <c r="AD189" t="s">
        <v>12816</v>
      </c>
      <c r="AE189">
        <v>12165</v>
      </c>
      <c r="AH189" t="s">
        <v>11305</v>
      </c>
      <c r="AI189">
        <v>18369</v>
      </c>
      <c r="AJ189">
        <v>5422</v>
      </c>
      <c r="AK189" t="s">
        <v>11305</v>
      </c>
      <c r="AL189" t="s">
        <v>17884</v>
      </c>
      <c r="AM189" t="s">
        <v>11305</v>
      </c>
      <c r="AN189" t="s">
        <v>11305</v>
      </c>
      <c r="AO189" t="s">
        <v>1373</v>
      </c>
      <c r="AP189" t="s">
        <v>12816</v>
      </c>
      <c r="AQ189" t="s">
        <v>20403</v>
      </c>
    </row>
    <row r="190" spans="1:43" x14ac:dyDescent="0.3">
      <c r="A190" t="s">
        <v>14763</v>
      </c>
      <c r="B190" t="s">
        <v>14213</v>
      </c>
      <c r="C190" s="72">
        <v>34160</v>
      </c>
      <c r="D190" t="s">
        <v>14764</v>
      </c>
      <c r="E190" t="s">
        <v>14765</v>
      </c>
      <c r="F190" t="s">
        <v>1439</v>
      </c>
      <c r="G190" t="s">
        <v>6120</v>
      </c>
      <c r="H190" t="s">
        <v>1373</v>
      </c>
      <c r="I190" t="s">
        <v>14766</v>
      </c>
      <c r="J190" t="s">
        <v>14213</v>
      </c>
      <c r="K190">
        <v>656222</v>
      </c>
      <c r="L190" t="s">
        <v>14213</v>
      </c>
      <c r="M190">
        <v>2743312</v>
      </c>
      <c r="N190" t="s">
        <v>14213</v>
      </c>
      <c r="O190" t="s">
        <v>17415</v>
      </c>
      <c r="P190" t="s">
        <v>14763</v>
      </c>
      <c r="Q190">
        <v>10850</v>
      </c>
      <c r="R190" t="s">
        <v>14213</v>
      </c>
      <c r="S190">
        <v>36723</v>
      </c>
      <c r="T190" t="s">
        <v>14213</v>
      </c>
      <c r="V190" t="s">
        <v>15617</v>
      </c>
      <c r="W190">
        <v>105394</v>
      </c>
      <c r="X190">
        <v>10850</v>
      </c>
      <c r="Y190" t="s">
        <v>14213</v>
      </c>
      <c r="Z190" t="s">
        <v>15088</v>
      </c>
      <c r="AA190" t="s">
        <v>666</v>
      </c>
      <c r="AB190" t="s">
        <v>666</v>
      </c>
      <c r="AC190" t="s">
        <v>14213</v>
      </c>
      <c r="AD190" t="s">
        <v>15088</v>
      </c>
      <c r="AE190">
        <v>15207</v>
      </c>
      <c r="AH190" t="s">
        <v>14213</v>
      </c>
      <c r="AI190">
        <v>20427</v>
      </c>
      <c r="AJ190">
        <v>5766</v>
      </c>
      <c r="AK190" t="s">
        <v>14213</v>
      </c>
      <c r="AL190" t="s">
        <v>17885</v>
      </c>
      <c r="AM190" t="s">
        <v>14213</v>
      </c>
      <c r="AN190" t="s">
        <v>14213</v>
      </c>
      <c r="AO190" t="s">
        <v>14933</v>
      </c>
      <c r="AP190" t="s">
        <v>15088</v>
      </c>
      <c r="AQ190" t="s">
        <v>20403</v>
      </c>
    </row>
    <row r="191" spans="1:43" x14ac:dyDescent="0.3">
      <c r="A191" t="s">
        <v>9860</v>
      </c>
      <c r="B191" t="s">
        <v>9861</v>
      </c>
      <c r="C191" s="72">
        <v>32671</v>
      </c>
      <c r="D191" t="s">
        <v>7555</v>
      </c>
      <c r="E191" t="s">
        <v>9862</v>
      </c>
      <c r="F191" t="s">
        <v>3591</v>
      </c>
      <c r="G191" t="s">
        <v>3591</v>
      </c>
      <c r="H191" t="s">
        <v>1373</v>
      </c>
      <c r="I191" t="s">
        <v>9863</v>
      </c>
      <c r="J191" t="s">
        <v>9861</v>
      </c>
      <c r="K191">
        <v>542923</v>
      </c>
      <c r="L191" t="s">
        <v>9861</v>
      </c>
      <c r="M191">
        <v>2107831</v>
      </c>
      <c r="N191" t="s">
        <v>9861</v>
      </c>
      <c r="O191" t="s">
        <v>9864</v>
      </c>
      <c r="P191" t="s">
        <v>9860</v>
      </c>
      <c r="Q191">
        <v>9749</v>
      </c>
      <c r="R191" t="s">
        <v>9861</v>
      </c>
      <c r="S191">
        <v>33099</v>
      </c>
      <c r="T191" t="s">
        <v>9861</v>
      </c>
      <c r="V191" t="s">
        <v>11886</v>
      </c>
      <c r="W191">
        <v>65949</v>
      </c>
      <c r="X191">
        <v>9749</v>
      </c>
      <c r="Y191" t="s">
        <v>9861</v>
      </c>
      <c r="Z191" t="s">
        <v>9865</v>
      </c>
      <c r="AA191" t="s">
        <v>658</v>
      </c>
      <c r="AB191" t="s">
        <v>658</v>
      </c>
      <c r="AC191" t="s">
        <v>9861</v>
      </c>
      <c r="AD191" t="s">
        <v>9865</v>
      </c>
      <c r="AE191">
        <v>13227</v>
      </c>
      <c r="AF191" t="s">
        <v>9861</v>
      </c>
      <c r="AG191">
        <v>53038</v>
      </c>
      <c r="AH191" t="s">
        <v>9861</v>
      </c>
      <c r="AI191">
        <v>14728</v>
      </c>
      <c r="AK191" t="s">
        <v>9861</v>
      </c>
      <c r="AL191" t="s">
        <v>17886</v>
      </c>
      <c r="AM191" t="s">
        <v>9861</v>
      </c>
      <c r="AN191" t="s">
        <v>9861</v>
      </c>
      <c r="AO191" t="s">
        <v>1373</v>
      </c>
      <c r="AP191" t="s">
        <v>9865</v>
      </c>
      <c r="AQ191" t="s">
        <v>20403</v>
      </c>
    </row>
    <row r="192" spans="1:43" x14ac:dyDescent="0.3">
      <c r="A192" t="s">
        <v>17416</v>
      </c>
      <c r="B192" t="s">
        <v>17148</v>
      </c>
      <c r="C192" s="72">
        <v>35326</v>
      </c>
      <c r="D192" t="s">
        <v>6874</v>
      </c>
      <c r="E192" t="s">
        <v>17417</v>
      </c>
      <c r="F192" t="s">
        <v>1531</v>
      </c>
      <c r="G192" t="s">
        <v>9094</v>
      </c>
      <c r="H192" t="s">
        <v>1396</v>
      </c>
      <c r="I192" t="s">
        <v>17149</v>
      </c>
      <c r="J192" t="s">
        <v>17148</v>
      </c>
      <c r="K192">
        <v>666179</v>
      </c>
      <c r="L192" t="s">
        <v>17148</v>
      </c>
      <c r="M192">
        <v>2942991</v>
      </c>
      <c r="N192" t="s">
        <v>17148</v>
      </c>
      <c r="P192" t="s">
        <v>17416</v>
      </c>
      <c r="Q192">
        <v>10328</v>
      </c>
      <c r="R192" t="s">
        <v>17148</v>
      </c>
      <c r="S192">
        <v>41224</v>
      </c>
      <c r="T192" t="s">
        <v>17148</v>
      </c>
      <c r="V192" t="s">
        <v>20425</v>
      </c>
      <c r="W192">
        <v>113235</v>
      </c>
      <c r="X192">
        <v>11314</v>
      </c>
      <c r="Y192" t="s">
        <v>17148</v>
      </c>
      <c r="Z192" t="s">
        <v>17303</v>
      </c>
      <c r="AA192" t="s">
        <v>666</v>
      </c>
      <c r="AB192" t="s">
        <v>658</v>
      </c>
      <c r="AC192" t="s">
        <v>17148</v>
      </c>
      <c r="AD192" t="s">
        <v>17303</v>
      </c>
      <c r="AJ192">
        <v>6398</v>
      </c>
      <c r="AK192" t="s">
        <v>17148</v>
      </c>
      <c r="AL192" t="s">
        <v>17887</v>
      </c>
      <c r="AM192" t="s">
        <v>17148</v>
      </c>
      <c r="AN192" t="s">
        <v>17148</v>
      </c>
      <c r="AO192" t="s">
        <v>1396</v>
      </c>
      <c r="AP192" t="s">
        <v>17303</v>
      </c>
      <c r="AQ192" t="s">
        <v>20403</v>
      </c>
    </row>
    <row r="193" spans="1:43" hidden="1" x14ac:dyDescent="0.3">
      <c r="A193" t="s">
        <v>1525</v>
      </c>
      <c r="B193" t="s">
        <v>1265</v>
      </c>
      <c r="C193" s="72">
        <v>29378</v>
      </c>
      <c r="D193" t="s">
        <v>6623</v>
      </c>
      <c r="E193" t="s">
        <v>7772</v>
      </c>
      <c r="F193" t="s">
        <v>3591</v>
      </c>
      <c r="G193" t="s">
        <v>3591</v>
      </c>
      <c r="H193" t="s">
        <v>1373</v>
      </c>
      <c r="I193" t="s">
        <v>9430</v>
      </c>
      <c r="J193" t="s">
        <v>1265</v>
      </c>
      <c r="K193">
        <v>279571</v>
      </c>
      <c r="L193" t="s">
        <v>1265</v>
      </c>
      <c r="M193">
        <v>174984</v>
      </c>
      <c r="N193" t="s">
        <v>1265</v>
      </c>
      <c r="O193" t="s">
        <v>1527</v>
      </c>
      <c r="P193" t="s">
        <v>1525</v>
      </c>
      <c r="Q193">
        <v>7240</v>
      </c>
      <c r="R193" t="s">
        <v>1265</v>
      </c>
      <c r="S193">
        <v>5829</v>
      </c>
      <c r="T193" t="s">
        <v>1265</v>
      </c>
      <c r="V193" t="s">
        <v>3632</v>
      </c>
      <c r="W193">
        <v>31338</v>
      </c>
      <c r="X193">
        <v>7240</v>
      </c>
      <c r="Y193" t="s">
        <v>1265</v>
      </c>
      <c r="Z193" t="s">
        <v>5142</v>
      </c>
      <c r="AA193" t="s">
        <v>658</v>
      </c>
      <c r="AB193" t="s">
        <v>658</v>
      </c>
      <c r="AC193" t="s">
        <v>1265</v>
      </c>
      <c r="AD193" t="s">
        <v>5142</v>
      </c>
      <c r="AE193">
        <v>6982</v>
      </c>
      <c r="AF193" t="s">
        <v>1265</v>
      </c>
      <c r="AG193">
        <v>5829</v>
      </c>
      <c r="AH193" t="s">
        <v>1265</v>
      </c>
      <c r="AI193">
        <v>7210</v>
      </c>
      <c r="AJ193">
        <v>866</v>
      </c>
      <c r="AK193" t="s">
        <v>1265</v>
      </c>
      <c r="AL193" t="s">
        <v>17888</v>
      </c>
      <c r="AM193" t="s">
        <v>1265</v>
      </c>
      <c r="AN193" t="s">
        <v>1265</v>
      </c>
      <c r="AO193" t="s">
        <v>1373</v>
      </c>
      <c r="AP193" t="s">
        <v>5142</v>
      </c>
      <c r="AQ193" t="s">
        <v>20402</v>
      </c>
    </row>
    <row r="194" spans="1:43" hidden="1" x14ac:dyDescent="0.3">
      <c r="A194" t="s">
        <v>1528</v>
      </c>
      <c r="B194" t="s">
        <v>1187</v>
      </c>
      <c r="C194" s="72">
        <v>30316</v>
      </c>
      <c r="D194" t="s">
        <v>7774</v>
      </c>
      <c r="E194" t="s">
        <v>7773</v>
      </c>
      <c r="F194" t="s">
        <v>1439</v>
      </c>
      <c r="G194" t="s">
        <v>6120</v>
      </c>
      <c r="H194" t="s">
        <v>1373</v>
      </c>
      <c r="I194" t="s">
        <v>10042</v>
      </c>
      <c r="J194" t="s">
        <v>1187</v>
      </c>
      <c r="K194">
        <v>430613</v>
      </c>
      <c r="L194" t="s">
        <v>1187</v>
      </c>
      <c r="M194">
        <v>448908</v>
      </c>
      <c r="N194" t="s">
        <v>1187</v>
      </c>
      <c r="O194" t="s">
        <v>3633</v>
      </c>
      <c r="P194" t="s">
        <v>1528</v>
      </c>
      <c r="Q194">
        <v>8442</v>
      </c>
      <c r="R194" t="s">
        <v>1187</v>
      </c>
      <c r="S194">
        <v>29680</v>
      </c>
      <c r="T194" t="s">
        <v>1187</v>
      </c>
      <c r="V194" t="s">
        <v>3634</v>
      </c>
      <c r="W194">
        <v>32630</v>
      </c>
      <c r="X194">
        <v>8442</v>
      </c>
      <c r="Y194" t="s">
        <v>1187</v>
      </c>
      <c r="Z194" t="s">
        <v>5143</v>
      </c>
      <c r="AA194" t="s">
        <v>658</v>
      </c>
      <c r="AB194" t="s">
        <v>658</v>
      </c>
      <c r="AC194" t="s">
        <v>1187</v>
      </c>
      <c r="AD194" t="s">
        <v>5143</v>
      </c>
      <c r="AI194">
        <v>3940</v>
      </c>
      <c r="AK194" t="s">
        <v>1187</v>
      </c>
      <c r="AL194" t="s">
        <v>17889</v>
      </c>
      <c r="AM194" t="s">
        <v>1187</v>
      </c>
      <c r="AN194" t="s">
        <v>1187</v>
      </c>
      <c r="AO194" t="s">
        <v>1373</v>
      </c>
      <c r="AP194" t="s">
        <v>5143</v>
      </c>
      <c r="AQ194" t="s">
        <v>20402</v>
      </c>
    </row>
    <row r="195" spans="1:43" x14ac:dyDescent="0.3">
      <c r="A195" t="s">
        <v>1529</v>
      </c>
      <c r="B195" t="s">
        <v>930</v>
      </c>
      <c r="C195" s="72">
        <v>31794</v>
      </c>
      <c r="D195" t="s">
        <v>7073</v>
      </c>
      <c r="E195" t="s">
        <v>7775</v>
      </c>
      <c r="F195" t="s">
        <v>3591</v>
      </c>
      <c r="G195" t="s">
        <v>3591</v>
      </c>
      <c r="H195" t="s">
        <v>1373</v>
      </c>
      <c r="I195" t="s">
        <v>10316</v>
      </c>
      <c r="J195" t="s">
        <v>930</v>
      </c>
      <c r="K195">
        <v>542924</v>
      </c>
      <c r="L195" t="s">
        <v>930</v>
      </c>
      <c r="M195">
        <v>1915127</v>
      </c>
      <c r="N195" t="s">
        <v>930</v>
      </c>
      <c r="O195" t="s">
        <v>3635</v>
      </c>
      <c r="P195" t="s">
        <v>1529</v>
      </c>
      <c r="Q195">
        <v>9246</v>
      </c>
      <c r="R195" t="s">
        <v>930</v>
      </c>
      <c r="S195">
        <v>32037</v>
      </c>
      <c r="T195" t="s">
        <v>930</v>
      </c>
      <c r="V195" t="s">
        <v>3636</v>
      </c>
      <c r="W195">
        <v>58059</v>
      </c>
      <c r="X195">
        <v>9246</v>
      </c>
      <c r="Y195" t="s">
        <v>930</v>
      </c>
      <c r="Z195" t="s">
        <v>5144</v>
      </c>
      <c r="AA195" t="s">
        <v>666</v>
      </c>
      <c r="AB195" t="s">
        <v>666</v>
      </c>
      <c r="AC195" t="s">
        <v>930</v>
      </c>
      <c r="AD195" t="s">
        <v>5144</v>
      </c>
      <c r="AE195">
        <v>11371</v>
      </c>
      <c r="AF195" t="s">
        <v>930</v>
      </c>
      <c r="AG195">
        <v>17029</v>
      </c>
      <c r="AH195" t="s">
        <v>930</v>
      </c>
      <c r="AI195">
        <v>5802</v>
      </c>
      <c r="AJ195">
        <v>4156</v>
      </c>
      <c r="AK195" t="s">
        <v>930</v>
      </c>
      <c r="AL195" t="s">
        <v>17890</v>
      </c>
      <c r="AM195" t="s">
        <v>930</v>
      </c>
      <c r="AN195" t="s">
        <v>930</v>
      </c>
      <c r="AO195" t="s">
        <v>1373</v>
      </c>
      <c r="AP195" t="s">
        <v>5144</v>
      </c>
      <c r="AQ195" t="s">
        <v>20403</v>
      </c>
    </row>
    <row r="196" spans="1:43" x14ac:dyDescent="0.3">
      <c r="A196" t="s">
        <v>13656</v>
      </c>
      <c r="B196" t="s">
        <v>11730</v>
      </c>
      <c r="C196" s="72">
        <v>32567</v>
      </c>
      <c r="D196" t="s">
        <v>7364</v>
      </c>
      <c r="E196" t="s">
        <v>7388</v>
      </c>
      <c r="F196" t="s">
        <v>3591</v>
      </c>
      <c r="G196" t="s">
        <v>3591</v>
      </c>
      <c r="H196" t="s">
        <v>1373</v>
      </c>
      <c r="I196" t="s">
        <v>13657</v>
      </c>
      <c r="J196" t="s">
        <v>11730</v>
      </c>
      <c r="K196">
        <v>518445</v>
      </c>
      <c r="L196" t="s">
        <v>11730</v>
      </c>
      <c r="M196">
        <v>2046775</v>
      </c>
      <c r="N196" t="s">
        <v>11730</v>
      </c>
      <c r="O196" t="s">
        <v>14355</v>
      </c>
      <c r="P196" t="s">
        <v>13656</v>
      </c>
      <c r="Q196">
        <v>10690</v>
      </c>
      <c r="R196" t="s">
        <v>11730</v>
      </c>
      <c r="S196">
        <v>32876</v>
      </c>
      <c r="T196" t="s">
        <v>11730</v>
      </c>
      <c r="V196" t="s">
        <v>15618</v>
      </c>
      <c r="W196">
        <v>65853</v>
      </c>
      <c r="X196">
        <v>10690</v>
      </c>
      <c r="Y196" t="s">
        <v>11730</v>
      </c>
      <c r="Z196" t="s">
        <v>13658</v>
      </c>
      <c r="AA196" t="s">
        <v>658</v>
      </c>
      <c r="AB196" t="s">
        <v>666</v>
      </c>
      <c r="AC196" t="s">
        <v>11730</v>
      </c>
      <c r="AD196" t="s">
        <v>13658</v>
      </c>
      <c r="AE196">
        <v>14210</v>
      </c>
      <c r="AI196">
        <v>18057</v>
      </c>
      <c r="AJ196">
        <v>5545</v>
      </c>
      <c r="AK196" t="s">
        <v>11730</v>
      </c>
      <c r="AL196" t="s">
        <v>17891</v>
      </c>
      <c r="AM196" t="s">
        <v>11730</v>
      </c>
      <c r="AN196" t="s">
        <v>11730</v>
      </c>
      <c r="AO196" t="s">
        <v>1373</v>
      </c>
      <c r="AP196" t="s">
        <v>13658</v>
      </c>
      <c r="AQ196" t="s">
        <v>20403</v>
      </c>
    </row>
    <row r="197" spans="1:43" hidden="1" x14ac:dyDescent="0.3">
      <c r="A197" t="s">
        <v>1530</v>
      </c>
      <c r="B197" t="s">
        <v>1255</v>
      </c>
      <c r="C197" s="72">
        <v>28397</v>
      </c>
      <c r="D197" t="s">
        <v>7776</v>
      </c>
      <c r="E197" t="s">
        <v>7388</v>
      </c>
      <c r="F197" t="s">
        <v>3591</v>
      </c>
      <c r="G197" t="s">
        <v>3591</v>
      </c>
      <c r="H197" t="s">
        <v>1373</v>
      </c>
      <c r="I197" t="s">
        <v>10250</v>
      </c>
      <c r="J197" t="s">
        <v>1255</v>
      </c>
      <c r="K197">
        <v>425514</v>
      </c>
      <c r="L197" t="s">
        <v>1255</v>
      </c>
      <c r="M197">
        <v>383399</v>
      </c>
      <c r="N197" t="s">
        <v>1255</v>
      </c>
      <c r="O197" t="s">
        <v>1532</v>
      </c>
      <c r="P197" t="s">
        <v>1530</v>
      </c>
      <c r="Q197">
        <v>7418</v>
      </c>
      <c r="R197" t="s">
        <v>1255</v>
      </c>
      <c r="S197">
        <v>6084</v>
      </c>
      <c r="T197" t="s">
        <v>1255</v>
      </c>
      <c r="V197" t="s">
        <v>3637</v>
      </c>
      <c r="W197">
        <v>31497</v>
      </c>
      <c r="X197">
        <v>7418</v>
      </c>
      <c r="Y197" t="s">
        <v>1255</v>
      </c>
      <c r="Z197" t="s">
        <v>5145</v>
      </c>
      <c r="AA197" t="s">
        <v>658</v>
      </c>
      <c r="AB197" t="s">
        <v>658</v>
      </c>
      <c r="AC197" t="s">
        <v>1255</v>
      </c>
      <c r="AD197" t="s">
        <v>5145</v>
      </c>
      <c r="AI197">
        <v>15221</v>
      </c>
      <c r="AK197" t="s">
        <v>1255</v>
      </c>
      <c r="AL197" t="s">
        <v>17892</v>
      </c>
      <c r="AM197" t="s">
        <v>1255</v>
      </c>
      <c r="AN197" t="s">
        <v>1255</v>
      </c>
      <c r="AO197" t="s">
        <v>1373</v>
      </c>
      <c r="AP197" t="s">
        <v>5145</v>
      </c>
      <c r="AQ197" t="s">
        <v>20402</v>
      </c>
    </row>
    <row r="198" spans="1:43" x14ac:dyDescent="0.3">
      <c r="A198" t="s">
        <v>11416</v>
      </c>
      <c r="B198" t="s">
        <v>11542</v>
      </c>
      <c r="C198" s="72">
        <v>34893</v>
      </c>
      <c r="D198" t="s">
        <v>6864</v>
      </c>
      <c r="E198" t="s">
        <v>11417</v>
      </c>
      <c r="F198" t="s">
        <v>1379</v>
      </c>
      <c r="G198" t="s">
        <v>9094</v>
      </c>
      <c r="H198" t="s">
        <v>1380</v>
      </c>
      <c r="I198" t="s">
        <v>13025</v>
      </c>
      <c r="J198" t="s">
        <v>11542</v>
      </c>
      <c r="K198">
        <v>641355</v>
      </c>
      <c r="L198" t="s">
        <v>11542</v>
      </c>
      <c r="M198">
        <v>2165919</v>
      </c>
      <c r="N198" t="s">
        <v>11542</v>
      </c>
      <c r="O198" t="s">
        <v>14356</v>
      </c>
      <c r="P198" t="s">
        <v>11416</v>
      </c>
      <c r="Q198">
        <v>10504</v>
      </c>
      <c r="R198" t="s">
        <v>11542</v>
      </c>
      <c r="S198">
        <v>33912</v>
      </c>
      <c r="T198" t="s">
        <v>11542</v>
      </c>
      <c r="V198" t="s">
        <v>12440</v>
      </c>
      <c r="W198">
        <v>102519</v>
      </c>
      <c r="X198">
        <v>10504</v>
      </c>
      <c r="Y198" t="s">
        <v>11542</v>
      </c>
      <c r="Z198" t="s">
        <v>12441</v>
      </c>
      <c r="AA198" t="s">
        <v>666</v>
      </c>
      <c r="AB198" t="s">
        <v>666</v>
      </c>
      <c r="AC198" t="s">
        <v>11542</v>
      </c>
      <c r="AD198" t="s">
        <v>12441</v>
      </c>
      <c r="AE198">
        <v>13791</v>
      </c>
      <c r="AF198" t="s">
        <v>11542</v>
      </c>
      <c r="AG198">
        <v>79159</v>
      </c>
      <c r="AH198" t="s">
        <v>11542</v>
      </c>
      <c r="AI198">
        <v>19328</v>
      </c>
      <c r="AJ198">
        <v>5461</v>
      </c>
      <c r="AK198" t="s">
        <v>11542</v>
      </c>
      <c r="AL198" t="s">
        <v>17893</v>
      </c>
      <c r="AM198" t="s">
        <v>11542</v>
      </c>
      <c r="AN198" t="s">
        <v>11542</v>
      </c>
      <c r="AO198" t="s">
        <v>14938</v>
      </c>
      <c r="AP198" t="s">
        <v>12441</v>
      </c>
      <c r="AQ198" t="s">
        <v>20403</v>
      </c>
    </row>
    <row r="199" spans="1:43" x14ac:dyDescent="0.3">
      <c r="A199" t="s">
        <v>11401</v>
      </c>
      <c r="B199" t="s">
        <v>164</v>
      </c>
      <c r="C199" s="72">
        <v>33830</v>
      </c>
      <c r="D199" t="s">
        <v>6620</v>
      </c>
      <c r="E199" t="s">
        <v>7388</v>
      </c>
      <c r="F199" t="s">
        <v>1434</v>
      </c>
      <c r="G199" t="s">
        <v>9094</v>
      </c>
      <c r="H199" t="s">
        <v>1396</v>
      </c>
      <c r="I199" t="s">
        <v>11587</v>
      </c>
      <c r="J199" t="s">
        <v>164</v>
      </c>
      <c r="K199">
        <v>605137</v>
      </c>
      <c r="L199" t="s">
        <v>164</v>
      </c>
      <c r="M199">
        <v>1940495</v>
      </c>
      <c r="N199" t="s">
        <v>164</v>
      </c>
      <c r="O199" t="s">
        <v>13591</v>
      </c>
      <c r="P199" t="s">
        <v>11401</v>
      </c>
      <c r="Q199">
        <v>9883</v>
      </c>
      <c r="R199" t="s">
        <v>164</v>
      </c>
      <c r="S199">
        <v>32517</v>
      </c>
      <c r="T199" t="s">
        <v>164</v>
      </c>
      <c r="V199" t="s">
        <v>12743</v>
      </c>
      <c r="W199">
        <v>70775</v>
      </c>
      <c r="X199">
        <v>9883</v>
      </c>
      <c r="Y199" t="s">
        <v>164</v>
      </c>
      <c r="Z199" t="s">
        <v>8378</v>
      </c>
      <c r="AA199" t="s">
        <v>5068</v>
      </c>
      <c r="AB199" t="s">
        <v>658</v>
      </c>
      <c r="AC199" t="s">
        <v>164</v>
      </c>
      <c r="AD199" t="s">
        <v>8378</v>
      </c>
      <c r="AE199">
        <v>12141</v>
      </c>
      <c r="AF199" t="s">
        <v>164</v>
      </c>
      <c r="AG199">
        <v>53994</v>
      </c>
      <c r="AH199" t="s">
        <v>164</v>
      </c>
      <c r="AI199">
        <v>18152</v>
      </c>
      <c r="AJ199">
        <v>5084</v>
      </c>
      <c r="AK199" t="s">
        <v>164</v>
      </c>
      <c r="AL199" t="s">
        <v>17894</v>
      </c>
      <c r="AM199" t="s">
        <v>164</v>
      </c>
      <c r="AN199" t="s">
        <v>164</v>
      </c>
      <c r="AO199" t="s">
        <v>14937</v>
      </c>
      <c r="AP199" t="s">
        <v>8378</v>
      </c>
      <c r="AQ199" t="s">
        <v>20403</v>
      </c>
    </row>
    <row r="200" spans="1:43" hidden="1" x14ac:dyDescent="0.3">
      <c r="A200" t="s">
        <v>1533</v>
      </c>
      <c r="B200" t="s">
        <v>943</v>
      </c>
      <c r="C200" s="72">
        <v>31366</v>
      </c>
      <c r="D200" t="s">
        <v>7778</v>
      </c>
      <c r="E200" t="s">
        <v>7777</v>
      </c>
      <c r="F200" t="s">
        <v>1413</v>
      </c>
      <c r="G200" t="s">
        <v>9094</v>
      </c>
      <c r="H200" t="s">
        <v>1373</v>
      </c>
      <c r="I200" t="s">
        <v>10812</v>
      </c>
      <c r="J200" t="s">
        <v>943</v>
      </c>
      <c r="K200">
        <v>502102</v>
      </c>
      <c r="L200" t="s">
        <v>943</v>
      </c>
      <c r="M200">
        <v>1784663</v>
      </c>
      <c r="N200" t="s">
        <v>943</v>
      </c>
      <c r="O200" t="s">
        <v>1534</v>
      </c>
      <c r="P200" t="s">
        <v>1533</v>
      </c>
      <c r="Q200">
        <v>8993</v>
      </c>
      <c r="R200" t="s">
        <v>943</v>
      </c>
      <c r="S200">
        <v>3132</v>
      </c>
      <c r="T200" t="s">
        <v>943</v>
      </c>
      <c r="V200" t="s">
        <v>3638</v>
      </c>
      <c r="W200">
        <v>50127</v>
      </c>
      <c r="X200">
        <v>8993</v>
      </c>
      <c r="Y200" t="s">
        <v>943</v>
      </c>
      <c r="Z200" t="s">
        <v>8379</v>
      </c>
      <c r="AA200" t="s">
        <v>666</v>
      </c>
      <c r="AB200" t="s">
        <v>666</v>
      </c>
      <c r="AC200" t="s">
        <v>943</v>
      </c>
      <c r="AD200" t="s">
        <v>8379</v>
      </c>
      <c r="AE200">
        <v>9711</v>
      </c>
      <c r="AI200">
        <v>2975</v>
      </c>
      <c r="AK200" t="s">
        <v>943</v>
      </c>
      <c r="AL200" t="s">
        <v>17895</v>
      </c>
      <c r="AM200" t="s">
        <v>943</v>
      </c>
      <c r="AN200" t="s">
        <v>943</v>
      </c>
      <c r="AO200" t="s">
        <v>1373</v>
      </c>
      <c r="AP200" t="s">
        <v>8379</v>
      </c>
      <c r="AQ200" t="s">
        <v>20402</v>
      </c>
    </row>
    <row r="201" spans="1:43" x14ac:dyDescent="0.3">
      <c r="A201" t="s">
        <v>1535</v>
      </c>
      <c r="B201" t="s">
        <v>596</v>
      </c>
      <c r="C201" s="72">
        <v>32253</v>
      </c>
      <c r="D201" t="s">
        <v>6677</v>
      </c>
      <c r="E201" t="s">
        <v>6692</v>
      </c>
      <c r="F201" t="s">
        <v>1383</v>
      </c>
      <c r="G201" t="s">
        <v>9094</v>
      </c>
      <c r="H201" t="s">
        <v>1396</v>
      </c>
      <c r="I201" t="s">
        <v>10238</v>
      </c>
      <c r="J201" t="s">
        <v>596</v>
      </c>
      <c r="K201">
        <v>474832</v>
      </c>
      <c r="L201" t="s">
        <v>596</v>
      </c>
      <c r="M201">
        <v>1757973</v>
      </c>
      <c r="N201" t="s">
        <v>596</v>
      </c>
      <c r="O201" t="s">
        <v>1536</v>
      </c>
      <c r="P201" t="s">
        <v>1535</v>
      </c>
      <c r="Q201">
        <v>8795</v>
      </c>
      <c r="R201" t="s">
        <v>596</v>
      </c>
      <c r="S201">
        <v>30901</v>
      </c>
      <c r="T201" t="s">
        <v>596</v>
      </c>
      <c r="U201" t="s">
        <v>596</v>
      </c>
      <c r="V201" t="s">
        <v>3639</v>
      </c>
      <c r="W201">
        <v>65767</v>
      </c>
      <c r="X201">
        <v>8795</v>
      </c>
      <c r="Y201" t="s">
        <v>596</v>
      </c>
      <c r="Z201" t="s">
        <v>5146</v>
      </c>
      <c r="AA201" t="s">
        <v>666</v>
      </c>
      <c r="AB201" t="s">
        <v>666</v>
      </c>
      <c r="AC201" t="s">
        <v>596</v>
      </c>
      <c r="AD201" t="s">
        <v>5146</v>
      </c>
      <c r="AE201">
        <v>11095</v>
      </c>
      <c r="AF201" t="s">
        <v>596</v>
      </c>
      <c r="AG201">
        <v>12900</v>
      </c>
      <c r="AH201" t="s">
        <v>596</v>
      </c>
      <c r="AI201">
        <v>8651</v>
      </c>
      <c r="AJ201">
        <v>3643</v>
      </c>
      <c r="AK201" t="s">
        <v>596</v>
      </c>
      <c r="AL201" t="s">
        <v>17896</v>
      </c>
      <c r="AM201" t="s">
        <v>596</v>
      </c>
      <c r="AN201" t="s">
        <v>596</v>
      </c>
      <c r="AO201" t="s">
        <v>1396</v>
      </c>
      <c r="AP201" t="s">
        <v>5146</v>
      </c>
      <c r="AQ201" t="s">
        <v>20403</v>
      </c>
    </row>
    <row r="202" spans="1:43" hidden="1" x14ac:dyDescent="0.3">
      <c r="A202" t="s">
        <v>1537</v>
      </c>
      <c r="B202" t="s">
        <v>630</v>
      </c>
      <c r="C202" s="72">
        <v>28952</v>
      </c>
      <c r="D202" t="s">
        <v>6573</v>
      </c>
      <c r="E202" t="s">
        <v>6607</v>
      </c>
      <c r="F202" t="s">
        <v>3591</v>
      </c>
      <c r="G202" t="s">
        <v>3591</v>
      </c>
      <c r="H202" t="s">
        <v>660</v>
      </c>
      <c r="I202" t="s">
        <v>9604</v>
      </c>
      <c r="J202" t="s">
        <v>630</v>
      </c>
      <c r="K202">
        <v>134181</v>
      </c>
      <c r="L202" t="s">
        <v>630</v>
      </c>
      <c r="M202">
        <v>11491</v>
      </c>
      <c r="N202" t="s">
        <v>630</v>
      </c>
      <c r="O202" t="s">
        <v>1538</v>
      </c>
      <c r="P202" t="s">
        <v>1537</v>
      </c>
      <c r="Q202">
        <v>6039</v>
      </c>
      <c r="R202" t="s">
        <v>630</v>
      </c>
      <c r="S202">
        <v>3878</v>
      </c>
      <c r="T202" t="s">
        <v>630</v>
      </c>
      <c r="U202" t="s">
        <v>630</v>
      </c>
      <c r="V202" t="s">
        <v>3640</v>
      </c>
      <c r="W202">
        <v>340</v>
      </c>
      <c r="X202">
        <v>6039</v>
      </c>
      <c r="Y202" t="s">
        <v>630</v>
      </c>
      <c r="Z202" t="s">
        <v>5147</v>
      </c>
      <c r="AA202" t="s">
        <v>658</v>
      </c>
      <c r="AB202" t="s">
        <v>658</v>
      </c>
      <c r="AC202" t="s">
        <v>630</v>
      </c>
      <c r="AD202" t="s">
        <v>5147</v>
      </c>
      <c r="AE202">
        <v>5617</v>
      </c>
      <c r="AF202" t="s">
        <v>630</v>
      </c>
      <c r="AG202">
        <v>5832</v>
      </c>
      <c r="AH202" t="s">
        <v>630</v>
      </c>
      <c r="AI202">
        <v>15217</v>
      </c>
      <c r="AJ202">
        <v>305</v>
      </c>
      <c r="AK202" t="s">
        <v>630</v>
      </c>
      <c r="AN202" t="s">
        <v>630</v>
      </c>
      <c r="AO202" t="s">
        <v>660</v>
      </c>
      <c r="AP202" t="s">
        <v>5147</v>
      </c>
      <c r="AQ202" t="s">
        <v>20402</v>
      </c>
    </row>
    <row r="203" spans="1:43" hidden="1" x14ac:dyDescent="0.3">
      <c r="A203" t="s">
        <v>1539</v>
      </c>
      <c r="B203" t="s">
        <v>600</v>
      </c>
      <c r="C203" s="72">
        <v>28239</v>
      </c>
      <c r="D203" t="s">
        <v>6639</v>
      </c>
      <c r="E203" t="s">
        <v>6858</v>
      </c>
      <c r="F203" t="s">
        <v>3591</v>
      </c>
      <c r="G203" t="s">
        <v>3591</v>
      </c>
      <c r="H203" t="s">
        <v>2147</v>
      </c>
      <c r="I203" t="s">
        <v>9312</v>
      </c>
      <c r="J203" t="s">
        <v>600</v>
      </c>
      <c r="K203">
        <v>136860</v>
      </c>
      <c r="L203" t="s">
        <v>600</v>
      </c>
      <c r="M203">
        <v>18817</v>
      </c>
      <c r="N203" t="s">
        <v>600</v>
      </c>
      <c r="O203" t="s">
        <v>1540</v>
      </c>
      <c r="P203" t="s">
        <v>1539</v>
      </c>
      <c r="Q203">
        <v>6132</v>
      </c>
      <c r="R203" t="s">
        <v>600</v>
      </c>
      <c r="S203">
        <v>3971</v>
      </c>
      <c r="T203" t="s">
        <v>600</v>
      </c>
      <c r="U203" t="s">
        <v>600</v>
      </c>
      <c r="V203" t="s">
        <v>3641</v>
      </c>
      <c r="W203">
        <v>1358</v>
      </c>
      <c r="X203">
        <v>6132</v>
      </c>
      <c r="Y203" t="s">
        <v>600</v>
      </c>
      <c r="Z203" t="s">
        <v>5148</v>
      </c>
      <c r="AA203" t="s">
        <v>5068</v>
      </c>
      <c r="AB203" t="s">
        <v>658</v>
      </c>
      <c r="AC203" t="s">
        <v>600</v>
      </c>
      <c r="AD203" t="s">
        <v>5148</v>
      </c>
      <c r="AE203">
        <v>5887</v>
      </c>
      <c r="AF203" t="s">
        <v>600</v>
      </c>
      <c r="AG203">
        <v>5831</v>
      </c>
      <c r="AH203" t="s">
        <v>600</v>
      </c>
      <c r="AI203">
        <v>9138</v>
      </c>
      <c r="AJ203">
        <v>289</v>
      </c>
      <c r="AK203" t="s">
        <v>600</v>
      </c>
      <c r="AN203" t="s">
        <v>600</v>
      </c>
      <c r="AO203" t="s">
        <v>2147</v>
      </c>
      <c r="AP203" t="s">
        <v>5148</v>
      </c>
      <c r="AQ203" t="s">
        <v>20402</v>
      </c>
    </row>
    <row r="204" spans="1:43" x14ac:dyDescent="0.3">
      <c r="A204" t="s">
        <v>15619</v>
      </c>
      <c r="B204" t="s">
        <v>15620</v>
      </c>
      <c r="C204" s="72">
        <v>32891</v>
      </c>
      <c r="D204" t="s">
        <v>6558</v>
      </c>
      <c r="E204" t="s">
        <v>15621</v>
      </c>
      <c r="F204" t="s">
        <v>1470</v>
      </c>
      <c r="G204" t="s">
        <v>6120</v>
      </c>
      <c r="H204" t="s">
        <v>1424</v>
      </c>
      <c r="I204" t="s">
        <v>15622</v>
      </c>
      <c r="J204" t="s">
        <v>15620</v>
      </c>
      <c r="K204">
        <v>621532</v>
      </c>
      <c r="L204" t="s">
        <v>15620</v>
      </c>
      <c r="M204">
        <v>2171288</v>
      </c>
      <c r="N204" t="s">
        <v>15620</v>
      </c>
      <c r="P204" t="s">
        <v>15619</v>
      </c>
      <c r="Q204">
        <v>11582</v>
      </c>
      <c r="R204" t="s">
        <v>15620</v>
      </c>
      <c r="S204">
        <v>34102</v>
      </c>
      <c r="T204" t="s">
        <v>15620</v>
      </c>
      <c r="V204" t="s">
        <v>20426</v>
      </c>
      <c r="W204">
        <v>100659</v>
      </c>
      <c r="X204">
        <v>11582</v>
      </c>
      <c r="Y204" t="s">
        <v>15620</v>
      </c>
      <c r="Z204" t="s">
        <v>15623</v>
      </c>
      <c r="AA204" t="s">
        <v>666</v>
      </c>
      <c r="AB204" t="s">
        <v>658</v>
      </c>
      <c r="AC204" t="s">
        <v>15620</v>
      </c>
      <c r="AD204" t="s">
        <v>15623</v>
      </c>
      <c r="AE204">
        <v>15971</v>
      </c>
      <c r="AJ204">
        <v>6132</v>
      </c>
      <c r="AK204" t="s">
        <v>15620</v>
      </c>
      <c r="AL204" t="s">
        <v>17897</v>
      </c>
      <c r="AM204" t="s">
        <v>15620</v>
      </c>
      <c r="AN204" t="s">
        <v>15620</v>
      </c>
      <c r="AO204" t="s">
        <v>1424</v>
      </c>
      <c r="AP204" t="s">
        <v>15623</v>
      </c>
      <c r="AQ204" t="s">
        <v>20403</v>
      </c>
    </row>
    <row r="205" spans="1:43" x14ac:dyDescent="0.3">
      <c r="A205" t="s">
        <v>11422</v>
      </c>
      <c r="B205" t="s">
        <v>11606</v>
      </c>
      <c r="C205" s="72">
        <v>34521</v>
      </c>
      <c r="D205" t="s">
        <v>6562</v>
      </c>
      <c r="E205" t="s">
        <v>11423</v>
      </c>
      <c r="F205" t="s">
        <v>1553</v>
      </c>
      <c r="G205" t="s">
        <v>6120</v>
      </c>
      <c r="H205" t="s">
        <v>1380</v>
      </c>
      <c r="I205" t="s">
        <v>11607</v>
      </c>
      <c r="J205" t="s">
        <v>11606</v>
      </c>
      <c r="K205">
        <v>643217</v>
      </c>
      <c r="L205" t="s">
        <v>11606</v>
      </c>
      <c r="M205">
        <v>2184354</v>
      </c>
      <c r="N205" t="s">
        <v>11606</v>
      </c>
      <c r="O205" t="s">
        <v>13128</v>
      </c>
      <c r="P205" t="s">
        <v>11422</v>
      </c>
      <c r="Q205">
        <v>10159</v>
      </c>
      <c r="R205" t="s">
        <v>11606</v>
      </c>
      <c r="S205">
        <v>34986</v>
      </c>
      <c r="T205" t="s">
        <v>11606</v>
      </c>
      <c r="V205" t="s">
        <v>12199</v>
      </c>
      <c r="W205">
        <v>105574</v>
      </c>
      <c r="X205">
        <v>10159</v>
      </c>
      <c r="Y205" t="s">
        <v>11606</v>
      </c>
      <c r="Z205" t="s">
        <v>12200</v>
      </c>
      <c r="AA205" t="s">
        <v>666</v>
      </c>
      <c r="AB205" t="s">
        <v>666</v>
      </c>
      <c r="AC205" t="s">
        <v>11606</v>
      </c>
      <c r="AD205" t="s">
        <v>12200</v>
      </c>
      <c r="AE205">
        <v>13812</v>
      </c>
      <c r="AF205" t="s">
        <v>11606</v>
      </c>
      <c r="AG205">
        <v>68495</v>
      </c>
      <c r="AH205" t="s">
        <v>11606</v>
      </c>
      <c r="AI205">
        <v>18491</v>
      </c>
      <c r="AJ205">
        <v>5209</v>
      </c>
      <c r="AK205" t="s">
        <v>11606</v>
      </c>
      <c r="AL205" t="s">
        <v>17898</v>
      </c>
      <c r="AM205" t="s">
        <v>11606</v>
      </c>
      <c r="AN205" t="s">
        <v>11606</v>
      </c>
      <c r="AO205" t="s">
        <v>1380</v>
      </c>
      <c r="AP205" t="s">
        <v>12200</v>
      </c>
      <c r="AQ205" t="s">
        <v>20403</v>
      </c>
    </row>
    <row r="206" spans="1:43" hidden="1" x14ac:dyDescent="0.3">
      <c r="A206" t="s">
        <v>1541</v>
      </c>
      <c r="B206" t="s">
        <v>773</v>
      </c>
      <c r="C206" s="72">
        <v>28332</v>
      </c>
      <c r="D206" t="s">
        <v>6914</v>
      </c>
      <c r="E206" t="s">
        <v>7708</v>
      </c>
      <c r="F206" t="s">
        <v>3591</v>
      </c>
      <c r="G206" t="s">
        <v>3591</v>
      </c>
      <c r="H206" t="s">
        <v>1373</v>
      </c>
      <c r="I206" t="s">
        <v>9472</v>
      </c>
      <c r="J206" t="s">
        <v>773</v>
      </c>
      <c r="K206">
        <v>276542</v>
      </c>
      <c r="L206" t="s">
        <v>773</v>
      </c>
      <c r="M206">
        <v>174659</v>
      </c>
      <c r="N206" t="s">
        <v>773</v>
      </c>
      <c r="O206" t="s">
        <v>1542</v>
      </c>
      <c r="P206" t="s">
        <v>1541</v>
      </c>
      <c r="Q206">
        <v>6659</v>
      </c>
      <c r="R206" t="s">
        <v>773</v>
      </c>
      <c r="S206">
        <v>4588</v>
      </c>
      <c r="T206" t="s">
        <v>773</v>
      </c>
      <c r="V206" t="s">
        <v>3642</v>
      </c>
      <c r="W206">
        <v>1250</v>
      </c>
      <c r="X206">
        <v>6659</v>
      </c>
      <c r="Y206" t="s">
        <v>773</v>
      </c>
      <c r="Z206" t="s">
        <v>5149</v>
      </c>
      <c r="AA206" t="s">
        <v>658</v>
      </c>
      <c r="AB206" t="s">
        <v>658</v>
      </c>
      <c r="AC206" t="s">
        <v>773</v>
      </c>
      <c r="AD206" t="s">
        <v>5149</v>
      </c>
      <c r="AE206">
        <v>6329</v>
      </c>
      <c r="AF206" t="s">
        <v>773</v>
      </c>
      <c r="AG206">
        <v>5834</v>
      </c>
      <c r="AH206" t="s">
        <v>773</v>
      </c>
      <c r="AI206">
        <v>5684</v>
      </c>
      <c r="AJ206">
        <v>677</v>
      </c>
      <c r="AK206" t="s">
        <v>773</v>
      </c>
      <c r="AL206" t="s">
        <v>17899</v>
      </c>
      <c r="AM206" t="s">
        <v>773</v>
      </c>
      <c r="AN206" t="s">
        <v>773</v>
      </c>
      <c r="AO206" t="s">
        <v>1373</v>
      </c>
      <c r="AP206" t="s">
        <v>5149</v>
      </c>
      <c r="AQ206" t="s">
        <v>20402</v>
      </c>
    </row>
    <row r="207" spans="1:43" x14ac:dyDescent="0.3">
      <c r="A207" t="s">
        <v>9708</v>
      </c>
      <c r="B207" t="s">
        <v>9709</v>
      </c>
      <c r="C207" s="72">
        <v>32207</v>
      </c>
      <c r="D207" t="s">
        <v>6629</v>
      </c>
      <c r="E207" t="s">
        <v>9710</v>
      </c>
      <c r="F207" t="s">
        <v>3591</v>
      </c>
      <c r="G207" t="s">
        <v>3591</v>
      </c>
      <c r="H207" t="s">
        <v>1380</v>
      </c>
      <c r="I207" t="s">
        <v>9711</v>
      </c>
      <c r="J207" t="s">
        <v>9709</v>
      </c>
      <c r="K207">
        <v>501994</v>
      </c>
      <c r="L207" t="s">
        <v>9709</v>
      </c>
      <c r="M207">
        <v>1670980</v>
      </c>
      <c r="N207" t="s">
        <v>9709</v>
      </c>
      <c r="O207" t="s">
        <v>12360</v>
      </c>
      <c r="P207" t="s">
        <v>9708</v>
      </c>
      <c r="R207" t="s">
        <v>9709</v>
      </c>
      <c r="S207">
        <v>30849</v>
      </c>
      <c r="T207" t="s">
        <v>9709</v>
      </c>
      <c r="V207" t="s">
        <v>12361</v>
      </c>
      <c r="W207">
        <v>50078</v>
      </c>
      <c r="Y207" t="s">
        <v>9709</v>
      </c>
      <c r="Z207" t="s">
        <v>9712</v>
      </c>
      <c r="AA207" t="s">
        <v>658</v>
      </c>
      <c r="AB207" t="s">
        <v>658</v>
      </c>
      <c r="AC207" t="s">
        <v>9709</v>
      </c>
      <c r="AD207" t="s">
        <v>9712</v>
      </c>
      <c r="AE207">
        <v>9353</v>
      </c>
      <c r="AI207">
        <v>3339</v>
      </c>
      <c r="AK207" t="s">
        <v>9709</v>
      </c>
      <c r="AL207" t="s">
        <v>17900</v>
      </c>
      <c r="AM207" t="s">
        <v>9709</v>
      </c>
      <c r="AN207" t="s">
        <v>9709</v>
      </c>
      <c r="AO207" t="s">
        <v>1380</v>
      </c>
      <c r="AP207" t="s">
        <v>9712</v>
      </c>
      <c r="AQ207" t="s">
        <v>20403</v>
      </c>
    </row>
    <row r="208" spans="1:43" x14ac:dyDescent="0.3">
      <c r="A208" t="s">
        <v>13284</v>
      </c>
      <c r="B208" t="s">
        <v>11259</v>
      </c>
      <c r="C208" s="72">
        <v>32267</v>
      </c>
      <c r="D208" t="s">
        <v>6549</v>
      </c>
      <c r="E208" t="s">
        <v>13285</v>
      </c>
      <c r="F208" t="s">
        <v>1481</v>
      </c>
      <c r="G208" t="s">
        <v>9094</v>
      </c>
      <c r="H208" t="s">
        <v>1373</v>
      </c>
      <c r="I208" t="s">
        <v>11260</v>
      </c>
      <c r="J208" t="s">
        <v>11259</v>
      </c>
      <c r="K208">
        <v>548357</v>
      </c>
      <c r="L208" t="s">
        <v>11259</v>
      </c>
      <c r="M208">
        <v>2117265</v>
      </c>
      <c r="N208" t="s">
        <v>11259</v>
      </c>
      <c r="O208" t="s">
        <v>13286</v>
      </c>
      <c r="P208" t="s">
        <v>13284</v>
      </c>
      <c r="Q208">
        <v>9728</v>
      </c>
      <c r="R208" t="s">
        <v>11259</v>
      </c>
      <c r="S208">
        <v>33270</v>
      </c>
      <c r="T208" t="s">
        <v>11259</v>
      </c>
      <c r="V208" t="s">
        <v>15624</v>
      </c>
      <c r="W208">
        <v>66039</v>
      </c>
      <c r="X208">
        <v>9728</v>
      </c>
      <c r="Y208" t="s">
        <v>11259</v>
      </c>
      <c r="Z208" t="s">
        <v>13287</v>
      </c>
      <c r="AA208" t="s">
        <v>658</v>
      </c>
      <c r="AB208" t="s">
        <v>658</v>
      </c>
      <c r="AC208" t="s">
        <v>11259</v>
      </c>
      <c r="AD208" t="s">
        <v>13287</v>
      </c>
      <c r="AE208">
        <v>12580</v>
      </c>
      <c r="AH208" t="s">
        <v>11259</v>
      </c>
      <c r="AI208">
        <v>13996</v>
      </c>
      <c r="AJ208">
        <v>4649</v>
      </c>
      <c r="AK208" t="s">
        <v>11259</v>
      </c>
      <c r="AL208" t="s">
        <v>17901</v>
      </c>
      <c r="AM208" t="s">
        <v>11259</v>
      </c>
      <c r="AN208" t="s">
        <v>11259</v>
      </c>
      <c r="AO208" t="s">
        <v>1373</v>
      </c>
      <c r="AP208" t="s">
        <v>13287</v>
      </c>
      <c r="AQ208" t="s">
        <v>20403</v>
      </c>
    </row>
    <row r="209" spans="1:43" hidden="1" x14ac:dyDescent="0.3">
      <c r="A209" t="s">
        <v>1543</v>
      </c>
      <c r="B209" t="s">
        <v>629</v>
      </c>
      <c r="C209" s="72">
        <v>27800</v>
      </c>
      <c r="D209" t="s">
        <v>7193</v>
      </c>
      <c r="E209" t="s">
        <v>7192</v>
      </c>
      <c r="F209" t="s">
        <v>3591</v>
      </c>
      <c r="G209" t="s">
        <v>3591</v>
      </c>
      <c r="H209" t="s">
        <v>1396</v>
      </c>
      <c r="I209" t="s">
        <v>9254</v>
      </c>
      <c r="J209" t="s">
        <v>629</v>
      </c>
      <c r="K209">
        <v>204020</v>
      </c>
      <c r="L209" t="s">
        <v>629</v>
      </c>
      <c r="M209">
        <v>22419</v>
      </c>
      <c r="N209" t="s">
        <v>629</v>
      </c>
      <c r="O209" t="s">
        <v>1544</v>
      </c>
      <c r="P209" t="s">
        <v>1543</v>
      </c>
      <c r="Q209">
        <v>6279</v>
      </c>
      <c r="R209" t="s">
        <v>629</v>
      </c>
      <c r="S209">
        <v>4118</v>
      </c>
      <c r="T209" t="s">
        <v>629</v>
      </c>
      <c r="V209" t="s">
        <v>3643</v>
      </c>
      <c r="W209">
        <v>6</v>
      </c>
      <c r="X209">
        <v>6279</v>
      </c>
      <c r="Y209" t="s">
        <v>629</v>
      </c>
      <c r="Z209" t="s">
        <v>8380</v>
      </c>
      <c r="AA209" t="s">
        <v>5068</v>
      </c>
      <c r="AB209" t="s">
        <v>666</v>
      </c>
      <c r="AC209" t="s">
        <v>629</v>
      </c>
      <c r="AD209" t="s">
        <v>8380</v>
      </c>
      <c r="AI209">
        <v>12671</v>
      </c>
      <c r="AK209" t="s">
        <v>629</v>
      </c>
      <c r="AN209" t="s">
        <v>629</v>
      </c>
      <c r="AO209" t="s">
        <v>1396</v>
      </c>
      <c r="AP209" t="s">
        <v>8380</v>
      </c>
      <c r="AQ209" t="s">
        <v>20402</v>
      </c>
    </row>
    <row r="210" spans="1:43" hidden="1" x14ac:dyDescent="0.3">
      <c r="A210" t="s">
        <v>1545</v>
      </c>
      <c r="B210" t="s">
        <v>374</v>
      </c>
      <c r="C210" s="72">
        <v>30845</v>
      </c>
      <c r="D210" t="s">
        <v>7195</v>
      </c>
      <c r="E210" t="s">
        <v>7194</v>
      </c>
      <c r="F210" t="s">
        <v>3591</v>
      </c>
      <c r="G210" t="s">
        <v>3591</v>
      </c>
      <c r="H210" t="s">
        <v>1380</v>
      </c>
      <c r="I210" t="s">
        <v>10055</v>
      </c>
      <c r="J210" t="s">
        <v>374</v>
      </c>
      <c r="K210">
        <v>465668</v>
      </c>
      <c r="L210" t="s">
        <v>374</v>
      </c>
      <c r="M210">
        <v>547419</v>
      </c>
      <c r="N210" t="s">
        <v>374</v>
      </c>
      <c r="O210" t="s">
        <v>1546</v>
      </c>
      <c r="P210" t="s">
        <v>1545</v>
      </c>
      <c r="Q210">
        <v>8288</v>
      </c>
      <c r="R210" t="s">
        <v>374</v>
      </c>
      <c r="S210">
        <v>29173</v>
      </c>
      <c r="T210" t="s">
        <v>374</v>
      </c>
      <c r="V210" t="s">
        <v>3644</v>
      </c>
      <c r="W210">
        <v>45390</v>
      </c>
      <c r="X210">
        <v>8288</v>
      </c>
      <c r="Y210" t="s">
        <v>374</v>
      </c>
      <c r="Z210" t="s">
        <v>5150</v>
      </c>
      <c r="AA210" t="s">
        <v>666</v>
      </c>
      <c r="AB210" t="s">
        <v>666</v>
      </c>
      <c r="AC210" t="s">
        <v>374</v>
      </c>
      <c r="AD210" t="s">
        <v>5150</v>
      </c>
      <c r="AE210">
        <v>9637</v>
      </c>
      <c r="AI210">
        <v>18051</v>
      </c>
      <c r="AJ210">
        <v>2813</v>
      </c>
      <c r="AK210" t="s">
        <v>374</v>
      </c>
      <c r="AL210" t="s">
        <v>17902</v>
      </c>
      <c r="AM210" t="s">
        <v>374</v>
      </c>
      <c r="AN210" t="s">
        <v>374</v>
      </c>
      <c r="AO210" t="s">
        <v>1380</v>
      </c>
      <c r="AP210" t="s">
        <v>5150</v>
      </c>
      <c r="AQ210" t="s">
        <v>20402</v>
      </c>
    </row>
    <row r="211" spans="1:43" x14ac:dyDescent="0.3">
      <c r="A211" t="s">
        <v>9288</v>
      </c>
      <c r="B211" t="s">
        <v>9289</v>
      </c>
      <c r="C211" s="72">
        <v>34481</v>
      </c>
      <c r="D211" t="s">
        <v>6543</v>
      </c>
      <c r="E211" t="s">
        <v>9290</v>
      </c>
      <c r="F211" t="s">
        <v>1565</v>
      </c>
      <c r="G211" t="s">
        <v>6120</v>
      </c>
      <c r="H211" t="s">
        <v>1373</v>
      </c>
      <c r="I211" t="s">
        <v>11815</v>
      </c>
      <c r="J211" t="s">
        <v>9289</v>
      </c>
      <c r="K211">
        <v>621244</v>
      </c>
      <c r="L211" t="s">
        <v>9289</v>
      </c>
      <c r="M211">
        <v>2044503</v>
      </c>
      <c r="N211" t="s">
        <v>9289</v>
      </c>
      <c r="O211" t="s">
        <v>13419</v>
      </c>
      <c r="P211" t="s">
        <v>9288</v>
      </c>
      <c r="Q211">
        <v>9872</v>
      </c>
      <c r="R211" t="s">
        <v>9289</v>
      </c>
      <c r="S211">
        <v>32811</v>
      </c>
      <c r="T211" t="s">
        <v>9289</v>
      </c>
      <c r="V211" t="s">
        <v>12334</v>
      </c>
      <c r="W211">
        <v>100574</v>
      </c>
      <c r="X211">
        <v>9872</v>
      </c>
      <c r="Y211" t="s">
        <v>14357</v>
      </c>
      <c r="Z211" t="s">
        <v>9291</v>
      </c>
      <c r="AA211" t="s">
        <v>658</v>
      </c>
      <c r="AB211" t="s">
        <v>658</v>
      </c>
      <c r="AC211" t="s">
        <v>9289</v>
      </c>
      <c r="AD211" t="s">
        <v>9291</v>
      </c>
      <c r="AE211">
        <v>12492</v>
      </c>
      <c r="AF211" t="s">
        <v>9289</v>
      </c>
      <c r="AG211">
        <v>60639</v>
      </c>
      <c r="AH211" t="s">
        <v>9289</v>
      </c>
      <c r="AI211">
        <v>18201</v>
      </c>
      <c r="AJ211">
        <v>5070</v>
      </c>
      <c r="AK211" t="s">
        <v>9289</v>
      </c>
      <c r="AL211" t="s">
        <v>17903</v>
      </c>
      <c r="AM211" t="s">
        <v>9289</v>
      </c>
      <c r="AN211" t="s">
        <v>9289</v>
      </c>
      <c r="AO211" t="s">
        <v>14935</v>
      </c>
      <c r="AP211" t="s">
        <v>9291</v>
      </c>
      <c r="AQ211" t="s">
        <v>20403</v>
      </c>
    </row>
    <row r="212" spans="1:43" hidden="1" x14ac:dyDescent="0.3">
      <c r="A212" t="s">
        <v>1547</v>
      </c>
      <c r="B212" t="s">
        <v>74</v>
      </c>
      <c r="C212" s="72">
        <v>31007</v>
      </c>
      <c r="D212" t="s">
        <v>7197</v>
      </c>
      <c r="E212" t="s">
        <v>7196</v>
      </c>
      <c r="F212" t="s">
        <v>3591</v>
      </c>
      <c r="G212" t="s">
        <v>3591</v>
      </c>
      <c r="H212" t="s">
        <v>1380</v>
      </c>
      <c r="I212" t="s">
        <v>9951</v>
      </c>
      <c r="J212" t="s">
        <v>74</v>
      </c>
      <c r="K212">
        <v>450641</v>
      </c>
      <c r="L212" t="s">
        <v>74</v>
      </c>
      <c r="M212">
        <v>1603009</v>
      </c>
      <c r="N212" t="s">
        <v>74</v>
      </c>
      <c r="O212" t="s">
        <v>3645</v>
      </c>
      <c r="P212" t="s">
        <v>1547</v>
      </c>
      <c r="Q212">
        <v>9194</v>
      </c>
      <c r="R212" t="s">
        <v>74</v>
      </c>
      <c r="S212">
        <v>30418</v>
      </c>
      <c r="T212" t="s">
        <v>74</v>
      </c>
      <c r="V212" t="s">
        <v>3646</v>
      </c>
      <c r="W212">
        <v>52341</v>
      </c>
      <c r="X212">
        <v>9194</v>
      </c>
      <c r="Y212" t="s">
        <v>74</v>
      </c>
      <c r="Z212" t="s">
        <v>5151</v>
      </c>
      <c r="AA212" t="s">
        <v>666</v>
      </c>
      <c r="AB212" t="s">
        <v>666</v>
      </c>
      <c r="AC212" t="s">
        <v>74</v>
      </c>
      <c r="AD212" t="s">
        <v>5151</v>
      </c>
      <c r="AE212">
        <v>9418</v>
      </c>
      <c r="AI212">
        <v>2612</v>
      </c>
      <c r="AK212" t="s">
        <v>74</v>
      </c>
      <c r="AN212" t="s">
        <v>74</v>
      </c>
      <c r="AO212" t="s">
        <v>1380</v>
      </c>
      <c r="AP212" t="s">
        <v>5151</v>
      </c>
      <c r="AQ212" t="s">
        <v>20402</v>
      </c>
    </row>
    <row r="213" spans="1:43" x14ac:dyDescent="0.3">
      <c r="A213" t="s">
        <v>15625</v>
      </c>
      <c r="B213" t="s">
        <v>15626</v>
      </c>
      <c r="C213" s="72">
        <v>32895</v>
      </c>
      <c r="D213" t="s">
        <v>6899</v>
      </c>
      <c r="E213" t="s">
        <v>15627</v>
      </c>
      <c r="F213" t="s">
        <v>1413</v>
      </c>
      <c r="G213" t="s">
        <v>9094</v>
      </c>
      <c r="H213" t="s">
        <v>661</v>
      </c>
      <c r="I213" t="s">
        <v>15628</v>
      </c>
      <c r="J213" t="s">
        <v>15626</v>
      </c>
      <c r="K213">
        <v>542932</v>
      </c>
      <c r="L213" t="s">
        <v>15626</v>
      </c>
      <c r="M213">
        <v>1957205</v>
      </c>
      <c r="N213" t="s">
        <v>15626</v>
      </c>
      <c r="O213" t="s">
        <v>15629</v>
      </c>
      <c r="P213" t="s">
        <v>15625</v>
      </c>
      <c r="Q213">
        <v>11169</v>
      </c>
      <c r="R213" t="s">
        <v>15626</v>
      </c>
      <c r="S213">
        <v>32273</v>
      </c>
      <c r="T213" t="s">
        <v>15626</v>
      </c>
      <c r="V213" t="s">
        <v>20427</v>
      </c>
      <c r="W213">
        <v>69159</v>
      </c>
      <c r="X213">
        <v>11169</v>
      </c>
      <c r="Y213" t="s">
        <v>15626</v>
      </c>
      <c r="Z213" t="s">
        <v>15630</v>
      </c>
      <c r="AA213" t="s">
        <v>658</v>
      </c>
      <c r="AB213" t="s">
        <v>658</v>
      </c>
      <c r="AC213" t="s">
        <v>15626</v>
      </c>
      <c r="AD213" t="s">
        <v>15630</v>
      </c>
      <c r="AE213">
        <v>14006</v>
      </c>
      <c r="AJ213">
        <v>6026</v>
      </c>
      <c r="AK213" t="s">
        <v>15626</v>
      </c>
      <c r="AL213" t="s">
        <v>17904</v>
      </c>
      <c r="AM213" t="s">
        <v>15626</v>
      </c>
      <c r="AN213" t="s">
        <v>15626</v>
      </c>
      <c r="AO213" t="s">
        <v>14948</v>
      </c>
      <c r="AP213" t="s">
        <v>15630</v>
      </c>
      <c r="AQ213" t="s">
        <v>20403</v>
      </c>
    </row>
    <row r="214" spans="1:43" x14ac:dyDescent="0.3">
      <c r="A214" t="s">
        <v>1548</v>
      </c>
      <c r="B214" t="s">
        <v>887</v>
      </c>
      <c r="C214" s="72">
        <v>32225</v>
      </c>
      <c r="D214" t="s">
        <v>7675</v>
      </c>
      <c r="E214" t="s">
        <v>7674</v>
      </c>
      <c r="F214" t="s">
        <v>1509</v>
      </c>
      <c r="G214" t="s">
        <v>9094</v>
      </c>
      <c r="H214" t="s">
        <v>1373</v>
      </c>
      <c r="I214" t="s">
        <v>10026</v>
      </c>
      <c r="J214" t="s">
        <v>887</v>
      </c>
      <c r="K214">
        <v>476454</v>
      </c>
      <c r="L214" t="s">
        <v>887</v>
      </c>
      <c r="M214">
        <v>1623765</v>
      </c>
      <c r="N214" t="s">
        <v>887</v>
      </c>
      <c r="O214" t="s">
        <v>1549</v>
      </c>
      <c r="P214" t="s">
        <v>1548</v>
      </c>
      <c r="Q214">
        <v>9063</v>
      </c>
      <c r="R214" t="s">
        <v>887</v>
      </c>
      <c r="S214">
        <v>31122</v>
      </c>
      <c r="T214" t="s">
        <v>887</v>
      </c>
      <c r="V214" t="s">
        <v>3647</v>
      </c>
      <c r="W214">
        <v>49775</v>
      </c>
      <c r="X214">
        <v>9063</v>
      </c>
      <c r="Y214" t="s">
        <v>887</v>
      </c>
      <c r="Z214" t="s">
        <v>5152</v>
      </c>
      <c r="AA214" t="s">
        <v>658</v>
      </c>
      <c r="AB214" t="s">
        <v>658</v>
      </c>
      <c r="AC214" t="s">
        <v>887</v>
      </c>
      <c r="AD214" t="s">
        <v>5152</v>
      </c>
      <c r="AE214">
        <v>9622</v>
      </c>
      <c r="AF214" t="s">
        <v>887</v>
      </c>
      <c r="AG214">
        <v>13183</v>
      </c>
      <c r="AH214" t="s">
        <v>887</v>
      </c>
      <c r="AI214">
        <v>6446</v>
      </c>
      <c r="AJ214">
        <v>3641</v>
      </c>
      <c r="AK214" t="s">
        <v>887</v>
      </c>
      <c r="AL214" t="s">
        <v>17905</v>
      </c>
      <c r="AM214" t="s">
        <v>887</v>
      </c>
      <c r="AN214" t="s">
        <v>887</v>
      </c>
      <c r="AO214" t="s">
        <v>14933</v>
      </c>
      <c r="AP214" t="s">
        <v>5152</v>
      </c>
      <c r="AQ214" t="s">
        <v>20403</v>
      </c>
    </row>
    <row r="215" spans="1:43" hidden="1" x14ac:dyDescent="0.3">
      <c r="A215" t="s">
        <v>1550</v>
      </c>
      <c r="B215" t="s">
        <v>1271</v>
      </c>
      <c r="C215" s="72">
        <v>27513</v>
      </c>
      <c r="D215" t="s">
        <v>7012</v>
      </c>
      <c r="E215" t="s">
        <v>7198</v>
      </c>
      <c r="F215" t="s">
        <v>3591</v>
      </c>
      <c r="G215" t="s">
        <v>3591</v>
      </c>
      <c r="H215" t="s">
        <v>1373</v>
      </c>
      <c r="I215" t="s">
        <v>10242</v>
      </c>
      <c r="J215" t="s">
        <v>1271</v>
      </c>
      <c r="K215">
        <v>429783</v>
      </c>
      <c r="L215" t="s">
        <v>1271</v>
      </c>
      <c r="M215">
        <v>223412</v>
      </c>
      <c r="N215" t="s">
        <v>1271</v>
      </c>
      <c r="O215" t="s">
        <v>1551</v>
      </c>
      <c r="P215" t="s">
        <v>1550</v>
      </c>
      <c r="Q215">
        <v>6146</v>
      </c>
      <c r="R215" t="s">
        <v>1271</v>
      </c>
      <c r="S215">
        <v>3985</v>
      </c>
      <c r="T215" t="s">
        <v>1271</v>
      </c>
      <c r="V215" t="s">
        <v>3648</v>
      </c>
      <c r="W215">
        <v>32749</v>
      </c>
      <c r="X215">
        <v>6146</v>
      </c>
      <c r="Y215" t="s">
        <v>1271</v>
      </c>
      <c r="Z215" t="s">
        <v>8381</v>
      </c>
      <c r="AA215" t="s">
        <v>658</v>
      </c>
      <c r="AB215" t="s">
        <v>658</v>
      </c>
      <c r="AC215" t="s">
        <v>1271</v>
      </c>
      <c r="AD215" t="s">
        <v>8381</v>
      </c>
      <c r="AH215" t="s">
        <v>1271</v>
      </c>
      <c r="AI215">
        <v>12286</v>
      </c>
      <c r="AK215" t="s">
        <v>1271</v>
      </c>
      <c r="AN215" t="s">
        <v>1271</v>
      </c>
      <c r="AO215" t="s">
        <v>1373</v>
      </c>
      <c r="AP215" t="s">
        <v>8381</v>
      </c>
      <c r="AQ215" t="s">
        <v>20402</v>
      </c>
    </row>
    <row r="216" spans="1:43" hidden="1" x14ac:dyDescent="0.3">
      <c r="A216" t="s">
        <v>1552</v>
      </c>
      <c r="B216" t="s">
        <v>284</v>
      </c>
      <c r="C216" s="72">
        <v>29982</v>
      </c>
      <c r="D216" t="s">
        <v>7199</v>
      </c>
      <c r="E216" t="s">
        <v>7198</v>
      </c>
      <c r="F216" t="s">
        <v>3591</v>
      </c>
      <c r="G216" t="s">
        <v>3591</v>
      </c>
      <c r="H216" t="s">
        <v>661</v>
      </c>
      <c r="I216" t="s">
        <v>10164</v>
      </c>
      <c r="J216" t="s">
        <v>284</v>
      </c>
      <c r="K216">
        <v>435358</v>
      </c>
      <c r="L216" t="s">
        <v>284</v>
      </c>
      <c r="M216">
        <v>541865</v>
      </c>
      <c r="N216" t="s">
        <v>284</v>
      </c>
      <c r="O216" t="s">
        <v>1554</v>
      </c>
      <c r="P216" t="s">
        <v>1552</v>
      </c>
      <c r="Q216">
        <v>7511</v>
      </c>
      <c r="R216" t="s">
        <v>284</v>
      </c>
      <c r="S216">
        <v>6218</v>
      </c>
      <c r="T216" t="s">
        <v>284</v>
      </c>
      <c r="V216" t="s">
        <v>3649</v>
      </c>
      <c r="W216">
        <v>45619</v>
      </c>
      <c r="X216">
        <v>7511</v>
      </c>
      <c r="Y216" t="s">
        <v>284</v>
      </c>
      <c r="Z216" t="s">
        <v>8382</v>
      </c>
      <c r="AA216" t="s">
        <v>658</v>
      </c>
      <c r="AB216" t="s">
        <v>658</v>
      </c>
      <c r="AC216" t="s">
        <v>284</v>
      </c>
      <c r="AD216" t="s">
        <v>8382</v>
      </c>
      <c r="AI216">
        <v>12345</v>
      </c>
      <c r="AK216" t="s">
        <v>284</v>
      </c>
      <c r="AN216" t="s">
        <v>284</v>
      </c>
      <c r="AO216" t="s">
        <v>661</v>
      </c>
      <c r="AP216" t="s">
        <v>8382</v>
      </c>
      <c r="AQ216" t="s">
        <v>20402</v>
      </c>
    </row>
    <row r="217" spans="1:43" hidden="1" x14ac:dyDescent="0.3">
      <c r="A217" t="s">
        <v>1555</v>
      </c>
      <c r="B217" t="s">
        <v>473</v>
      </c>
      <c r="C217" s="72">
        <v>29892</v>
      </c>
      <c r="D217" t="s">
        <v>6897</v>
      </c>
      <c r="E217" t="s">
        <v>7200</v>
      </c>
      <c r="F217" t="s">
        <v>3591</v>
      </c>
      <c r="G217" t="s">
        <v>3591</v>
      </c>
      <c r="H217" t="s">
        <v>660</v>
      </c>
      <c r="I217" t="s">
        <v>10390</v>
      </c>
      <c r="J217" t="s">
        <v>473</v>
      </c>
      <c r="K217">
        <v>400140</v>
      </c>
      <c r="L217" t="s">
        <v>473</v>
      </c>
      <c r="M217">
        <v>212252</v>
      </c>
      <c r="N217" t="s">
        <v>473</v>
      </c>
      <c r="O217" t="s">
        <v>1556</v>
      </c>
      <c r="P217" t="s">
        <v>1555</v>
      </c>
      <c r="Q217">
        <v>6811</v>
      </c>
      <c r="R217" t="s">
        <v>473</v>
      </c>
      <c r="S217">
        <v>4968</v>
      </c>
      <c r="T217" t="s">
        <v>473</v>
      </c>
      <c r="U217" t="s">
        <v>473</v>
      </c>
      <c r="V217" t="s">
        <v>3650</v>
      </c>
      <c r="W217">
        <v>19093</v>
      </c>
      <c r="X217">
        <v>6811</v>
      </c>
      <c r="Y217" t="s">
        <v>473</v>
      </c>
      <c r="Z217" t="s">
        <v>8383</v>
      </c>
      <c r="AA217" t="s">
        <v>5068</v>
      </c>
      <c r="AB217" t="s">
        <v>658</v>
      </c>
      <c r="AC217" t="s">
        <v>473</v>
      </c>
      <c r="AD217" t="s">
        <v>8383</v>
      </c>
      <c r="AI217">
        <v>5528</v>
      </c>
      <c r="AK217" t="s">
        <v>473</v>
      </c>
      <c r="AN217" t="s">
        <v>473</v>
      </c>
      <c r="AO217" t="s">
        <v>660</v>
      </c>
      <c r="AP217" t="s">
        <v>8383</v>
      </c>
      <c r="AQ217" t="s">
        <v>20402</v>
      </c>
    </row>
    <row r="218" spans="1:43" x14ac:dyDescent="0.3">
      <c r="A218" t="s">
        <v>5153</v>
      </c>
      <c r="B218" t="s">
        <v>5055</v>
      </c>
      <c r="C218" s="72">
        <v>33483</v>
      </c>
      <c r="D218" t="s">
        <v>6549</v>
      </c>
      <c r="E218" t="s">
        <v>6882</v>
      </c>
      <c r="F218" t="s">
        <v>1398</v>
      </c>
      <c r="G218" t="s">
        <v>9094</v>
      </c>
      <c r="H218" t="s">
        <v>1373</v>
      </c>
      <c r="I218" t="s">
        <v>10454</v>
      </c>
      <c r="J218" t="s">
        <v>5055</v>
      </c>
      <c r="K218">
        <v>542194</v>
      </c>
      <c r="L218" t="s">
        <v>5055</v>
      </c>
      <c r="M218">
        <v>1718084</v>
      </c>
      <c r="N218" t="s">
        <v>5055</v>
      </c>
      <c r="O218" t="s">
        <v>5154</v>
      </c>
      <c r="P218" t="s">
        <v>5153</v>
      </c>
      <c r="Q218">
        <v>9530</v>
      </c>
      <c r="R218" t="s">
        <v>5055</v>
      </c>
      <c r="S218">
        <v>31758</v>
      </c>
      <c r="T218" t="s">
        <v>5055</v>
      </c>
      <c r="V218" t="s">
        <v>5155</v>
      </c>
      <c r="W218">
        <v>60747</v>
      </c>
      <c r="X218">
        <v>9530</v>
      </c>
      <c r="Y218" t="s">
        <v>5055</v>
      </c>
      <c r="Z218" t="s">
        <v>5156</v>
      </c>
      <c r="AA218" t="s">
        <v>658</v>
      </c>
      <c r="AB218" t="s">
        <v>658</v>
      </c>
      <c r="AC218" t="s">
        <v>5055</v>
      </c>
      <c r="AD218" t="s">
        <v>5156</v>
      </c>
      <c r="AE218">
        <v>11209</v>
      </c>
      <c r="AF218" t="s">
        <v>5055</v>
      </c>
      <c r="AG218">
        <v>13326</v>
      </c>
      <c r="AH218" t="s">
        <v>5055</v>
      </c>
      <c r="AI218">
        <v>18048</v>
      </c>
      <c r="AJ218">
        <v>4260</v>
      </c>
      <c r="AK218" t="s">
        <v>5055</v>
      </c>
      <c r="AL218" t="s">
        <v>17906</v>
      </c>
      <c r="AM218" t="s">
        <v>5055</v>
      </c>
      <c r="AN218" t="s">
        <v>5055</v>
      </c>
      <c r="AO218" t="s">
        <v>1373</v>
      </c>
      <c r="AP218" t="s">
        <v>5156</v>
      </c>
      <c r="AQ218" t="s">
        <v>20403</v>
      </c>
    </row>
    <row r="219" spans="1:43" x14ac:dyDescent="0.3">
      <c r="A219" t="s">
        <v>8246</v>
      </c>
      <c r="B219" t="s">
        <v>8384</v>
      </c>
      <c r="C219" s="72">
        <v>32624</v>
      </c>
      <c r="D219" t="s">
        <v>7364</v>
      </c>
      <c r="E219" t="s">
        <v>8247</v>
      </c>
      <c r="F219" t="s">
        <v>1526</v>
      </c>
      <c r="G219" t="s">
        <v>9094</v>
      </c>
      <c r="H219" t="s">
        <v>1373</v>
      </c>
      <c r="I219" t="s">
        <v>10158</v>
      </c>
      <c r="J219" t="s">
        <v>8384</v>
      </c>
      <c r="K219">
        <v>518452</v>
      </c>
      <c r="L219" t="s">
        <v>8384</v>
      </c>
      <c r="M219">
        <v>1941511</v>
      </c>
      <c r="N219" t="s">
        <v>8384</v>
      </c>
      <c r="O219" t="s">
        <v>8385</v>
      </c>
      <c r="P219" t="s">
        <v>8246</v>
      </c>
      <c r="Q219">
        <v>9478</v>
      </c>
      <c r="R219" t="s">
        <v>8384</v>
      </c>
      <c r="S219">
        <v>31718</v>
      </c>
      <c r="T219" t="s">
        <v>8384</v>
      </c>
      <c r="V219" t="s">
        <v>8386</v>
      </c>
      <c r="W219">
        <v>65855</v>
      </c>
      <c r="X219">
        <v>9478</v>
      </c>
      <c r="Y219" t="s">
        <v>8384</v>
      </c>
      <c r="Z219" t="s">
        <v>8387</v>
      </c>
      <c r="AA219" t="s">
        <v>658</v>
      </c>
      <c r="AB219" t="s">
        <v>658</v>
      </c>
      <c r="AC219" t="s">
        <v>8384</v>
      </c>
      <c r="AD219" t="s">
        <v>8387</v>
      </c>
      <c r="AE219">
        <v>11482</v>
      </c>
      <c r="AF219" t="s">
        <v>8384</v>
      </c>
      <c r="AG219">
        <v>17124</v>
      </c>
      <c r="AH219" t="s">
        <v>8384</v>
      </c>
      <c r="AI219">
        <v>13688</v>
      </c>
      <c r="AJ219">
        <v>4428</v>
      </c>
      <c r="AK219" t="s">
        <v>8384</v>
      </c>
      <c r="AL219" t="s">
        <v>17907</v>
      </c>
      <c r="AM219" t="s">
        <v>8384</v>
      </c>
      <c r="AN219" t="s">
        <v>8384</v>
      </c>
      <c r="AO219" t="s">
        <v>1373</v>
      </c>
      <c r="AP219" t="s">
        <v>8387</v>
      </c>
      <c r="AQ219" t="s">
        <v>20403</v>
      </c>
    </row>
    <row r="220" spans="1:43" x14ac:dyDescent="0.3">
      <c r="A220" t="s">
        <v>3651</v>
      </c>
      <c r="B220" t="s">
        <v>1283</v>
      </c>
      <c r="C220" s="72">
        <v>33884</v>
      </c>
      <c r="D220" t="s">
        <v>6903</v>
      </c>
      <c r="E220" t="s">
        <v>6902</v>
      </c>
      <c r="F220" t="s">
        <v>1379</v>
      </c>
      <c r="G220" t="s">
        <v>9094</v>
      </c>
      <c r="H220" t="s">
        <v>1380</v>
      </c>
      <c r="I220" t="s">
        <v>10124</v>
      </c>
      <c r="J220" t="s">
        <v>1283</v>
      </c>
      <c r="K220">
        <v>605141</v>
      </c>
      <c r="L220" t="s">
        <v>1283</v>
      </c>
      <c r="M220">
        <v>2106654</v>
      </c>
      <c r="N220" t="s">
        <v>1283</v>
      </c>
      <c r="O220" t="s">
        <v>8388</v>
      </c>
      <c r="P220" t="s">
        <v>3651</v>
      </c>
      <c r="Q220">
        <v>9552</v>
      </c>
      <c r="R220" t="s">
        <v>1283</v>
      </c>
      <c r="S220">
        <v>33039</v>
      </c>
      <c r="T220" t="s">
        <v>1283</v>
      </c>
      <c r="V220" t="s">
        <v>5157</v>
      </c>
      <c r="W220">
        <v>70430</v>
      </c>
      <c r="X220">
        <v>9552</v>
      </c>
      <c r="Y220" t="s">
        <v>1283</v>
      </c>
      <c r="Z220" t="s">
        <v>5158</v>
      </c>
      <c r="AA220" t="s">
        <v>658</v>
      </c>
      <c r="AB220" t="s">
        <v>658</v>
      </c>
      <c r="AC220" t="s">
        <v>1283</v>
      </c>
      <c r="AD220" t="s">
        <v>5158</v>
      </c>
      <c r="AE220">
        <v>12925</v>
      </c>
      <c r="AF220" t="s">
        <v>1283</v>
      </c>
      <c r="AG220">
        <v>39151</v>
      </c>
      <c r="AH220" t="s">
        <v>1283</v>
      </c>
      <c r="AI220">
        <v>18276</v>
      </c>
      <c r="AJ220">
        <v>4673</v>
      </c>
      <c r="AK220" t="s">
        <v>1283</v>
      </c>
      <c r="AL220" t="s">
        <v>17908</v>
      </c>
      <c r="AM220" t="s">
        <v>1283</v>
      </c>
      <c r="AN220" t="s">
        <v>1283</v>
      </c>
      <c r="AO220" t="s">
        <v>1380</v>
      </c>
      <c r="AP220" t="s">
        <v>5158</v>
      </c>
      <c r="AQ220" t="s">
        <v>20403</v>
      </c>
    </row>
    <row r="221" spans="1:43" x14ac:dyDescent="0.3">
      <c r="A221" t="s">
        <v>12937</v>
      </c>
      <c r="B221" t="s">
        <v>12939</v>
      </c>
      <c r="C221" s="72">
        <v>33022</v>
      </c>
      <c r="D221" t="s">
        <v>6629</v>
      </c>
      <c r="E221" t="s">
        <v>12938</v>
      </c>
      <c r="F221" t="s">
        <v>1376</v>
      </c>
      <c r="G221" t="s">
        <v>6120</v>
      </c>
      <c r="H221" t="s">
        <v>1373</v>
      </c>
      <c r="I221" t="s">
        <v>11772</v>
      </c>
      <c r="J221" t="s">
        <v>12939</v>
      </c>
      <c r="K221">
        <v>607352</v>
      </c>
      <c r="L221" t="s">
        <v>12939</v>
      </c>
      <c r="M221">
        <v>2211470</v>
      </c>
      <c r="N221" t="s">
        <v>12939</v>
      </c>
      <c r="O221" t="s">
        <v>13196</v>
      </c>
      <c r="P221" t="s">
        <v>12937</v>
      </c>
      <c r="Q221">
        <v>10261</v>
      </c>
      <c r="R221" t="s">
        <v>12939</v>
      </c>
      <c r="S221">
        <v>34882</v>
      </c>
      <c r="T221" t="s">
        <v>12939</v>
      </c>
      <c r="V221" t="s">
        <v>15631</v>
      </c>
      <c r="W221">
        <v>70988</v>
      </c>
      <c r="X221">
        <v>10261</v>
      </c>
      <c r="Y221" t="s">
        <v>12939</v>
      </c>
      <c r="Z221" t="s">
        <v>14055</v>
      </c>
      <c r="AA221" t="s">
        <v>658</v>
      </c>
      <c r="AB221" t="s">
        <v>658</v>
      </c>
      <c r="AC221" t="s">
        <v>12939</v>
      </c>
      <c r="AD221" t="s">
        <v>14055</v>
      </c>
      <c r="AE221">
        <v>14126</v>
      </c>
      <c r="AF221" t="s">
        <v>12939</v>
      </c>
      <c r="AG221">
        <v>68661</v>
      </c>
      <c r="AH221" t="s">
        <v>12939</v>
      </c>
      <c r="AI221">
        <v>23614</v>
      </c>
      <c r="AJ221">
        <v>5141</v>
      </c>
      <c r="AK221" t="s">
        <v>12939</v>
      </c>
      <c r="AL221" t="s">
        <v>17909</v>
      </c>
      <c r="AM221" t="s">
        <v>12939</v>
      </c>
      <c r="AN221" t="s">
        <v>12939</v>
      </c>
      <c r="AO221" t="s">
        <v>1373</v>
      </c>
      <c r="AP221" t="s">
        <v>14055</v>
      </c>
      <c r="AQ221" t="s">
        <v>20403</v>
      </c>
    </row>
    <row r="222" spans="1:43" x14ac:dyDescent="0.3">
      <c r="A222" t="s">
        <v>1557</v>
      </c>
      <c r="B222" t="s">
        <v>90</v>
      </c>
      <c r="C222" s="72">
        <v>31690</v>
      </c>
      <c r="D222" t="s">
        <v>7073</v>
      </c>
      <c r="E222" t="s">
        <v>7201</v>
      </c>
      <c r="F222" t="s">
        <v>3591</v>
      </c>
      <c r="G222" t="s">
        <v>3591</v>
      </c>
      <c r="H222" t="s">
        <v>1431</v>
      </c>
      <c r="I222" t="s">
        <v>9451</v>
      </c>
      <c r="J222" t="s">
        <v>90</v>
      </c>
      <c r="K222">
        <v>488703</v>
      </c>
      <c r="L222" t="s">
        <v>90</v>
      </c>
      <c r="M222">
        <v>1725410</v>
      </c>
      <c r="N222" t="s">
        <v>90</v>
      </c>
      <c r="O222" t="s">
        <v>3652</v>
      </c>
      <c r="P222" t="s">
        <v>1557</v>
      </c>
      <c r="Q222">
        <v>9234</v>
      </c>
      <c r="R222" t="s">
        <v>90</v>
      </c>
      <c r="S222">
        <v>31760</v>
      </c>
      <c r="T222" t="s">
        <v>90</v>
      </c>
      <c r="U222" t="s">
        <v>90</v>
      </c>
      <c r="V222" t="s">
        <v>3653</v>
      </c>
      <c r="W222">
        <v>45704</v>
      </c>
      <c r="X222">
        <v>9234</v>
      </c>
      <c r="Y222" t="s">
        <v>90</v>
      </c>
      <c r="Z222" t="s">
        <v>5159</v>
      </c>
      <c r="AA222" t="s">
        <v>658</v>
      </c>
      <c r="AB222" t="s">
        <v>658</v>
      </c>
      <c r="AC222" t="s">
        <v>90</v>
      </c>
      <c r="AD222" t="s">
        <v>5159</v>
      </c>
      <c r="AE222">
        <v>9467</v>
      </c>
      <c r="AF222" t="s">
        <v>90</v>
      </c>
      <c r="AG222">
        <v>13401</v>
      </c>
      <c r="AI222">
        <v>18047</v>
      </c>
      <c r="AK222" t="s">
        <v>90</v>
      </c>
      <c r="AL222" t="s">
        <v>17910</v>
      </c>
      <c r="AM222" t="s">
        <v>90</v>
      </c>
      <c r="AN222" t="s">
        <v>90</v>
      </c>
      <c r="AO222" t="s">
        <v>1431</v>
      </c>
      <c r="AP222" t="s">
        <v>5159</v>
      </c>
      <c r="AQ222" t="s">
        <v>20403</v>
      </c>
    </row>
    <row r="223" spans="1:43" x14ac:dyDescent="0.3">
      <c r="A223" t="s">
        <v>13659</v>
      </c>
      <c r="B223" t="s">
        <v>13660</v>
      </c>
      <c r="C223" s="72">
        <v>31166</v>
      </c>
      <c r="D223" t="s">
        <v>6575</v>
      </c>
      <c r="E223" t="s">
        <v>13661</v>
      </c>
      <c r="F223" t="s">
        <v>3591</v>
      </c>
      <c r="G223" t="s">
        <v>3591</v>
      </c>
      <c r="H223" t="s">
        <v>1373</v>
      </c>
      <c r="I223" t="s">
        <v>13662</v>
      </c>
      <c r="J223" t="s">
        <v>13660</v>
      </c>
      <c r="K223">
        <v>502212</v>
      </c>
      <c r="L223" t="s">
        <v>13660</v>
      </c>
      <c r="M223">
        <v>1225728</v>
      </c>
      <c r="N223" t="s">
        <v>13660</v>
      </c>
      <c r="O223" t="s">
        <v>14358</v>
      </c>
      <c r="P223" t="s">
        <v>13659</v>
      </c>
      <c r="Q223">
        <v>10695</v>
      </c>
      <c r="R223" t="s">
        <v>13660</v>
      </c>
      <c r="S223">
        <v>31344</v>
      </c>
      <c r="T223" t="s">
        <v>13660</v>
      </c>
      <c r="V223" t="s">
        <v>15632</v>
      </c>
      <c r="W223">
        <v>50185</v>
      </c>
      <c r="X223">
        <v>10695</v>
      </c>
      <c r="Y223" t="s">
        <v>13660</v>
      </c>
      <c r="Z223" t="s">
        <v>13663</v>
      </c>
      <c r="AA223" t="s">
        <v>658</v>
      </c>
      <c r="AB223" t="s">
        <v>658</v>
      </c>
      <c r="AC223" t="s">
        <v>13660</v>
      </c>
      <c r="AD223" t="s">
        <v>13663</v>
      </c>
      <c r="AE223">
        <v>13523</v>
      </c>
      <c r="AH223" t="s">
        <v>13660</v>
      </c>
      <c r="AI223">
        <v>1881</v>
      </c>
      <c r="AJ223">
        <v>5551</v>
      </c>
      <c r="AK223" t="s">
        <v>13660</v>
      </c>
      <c r="AL223" t="s">
        <v>17911</v>
      </c>
      <c r="AM223" t="s">
        <v>13660</v>
      </c>
      <c r="AN223" t="s">
        <v>13660</v>
      </c>
      <c r="AO223" t="s">
        <v>1373</v>
      </c>
      <c r="AP223" t="s">
        <v>13663</v>
      </c>
      <c r="AQ223" t="s">
        <v>20403</v>
      </c>
    </row>
    <row r="224" spans="1:43" x14ac:dyDescent="0.3">
      <c r="A224" t="s">
        <v>15273</v>
      </c>
      <c r="B224" t="s">
        <v>15274</v>
      </c>
      <c r="C224" s="72">
        <v>35859</v>
      </c>
      <c r="D224" t="s">
        <v>15275</v>
      </c>
      <c r="E224" t="s">
        <v>15276</v>
      </c>
      <c r="F224" t="s">
        <v>1426</v>
      </c>
      <c r="G224" t="s">
        <v>6120</v>
      </c>
      <c r="H224" t="s">
        <v>1431</v>
      </c>
      <c r="I224" t="s">
        <v>15633</v>
      </c>
      <c r="J224" t="s">
        <v>15274</v>
      </c>
      <c r="K224">
        <v>666182</v>
      </c>
      <c r="L224" t="s">
        <v>15274</v>
      </c>
      <c r="M224">
        <v>2447495</v>
      </c>
      <c r="N224" t="s">
        <v>15274</v>
      </c>
      <c r="P224" t="s">
        <v>15273</v>
      </c>
      <c r="Q224">
        <v>9820</v>
      </c>
      <c r="R224" t="s">
        <v>15274</v>
      </c>
      <c r="S224">
        <v>38904</v>
      </c>
      <c r="T224" t="s">
        <v>15274</v>
      </c>
      <c r="V224" t="s">
        <v>15634</v>
      </c>
      <c r="W224">
        <v>107491</v>
      </c>
      <c r="X224">
        <v>10766</v>
      </c>
      <c r="Y224" t="s">
        <v>15274</v>
      </c>
      <c r="Z224" t="s">
        <v>15277</v>
      </c>
      <c r="AA224" t="s">
        <v>658</v>
      </c>
      <c r="AB224" t="s">
        <v>658</v>
      </c>
      <c r="AC224" t="s">
        <v>15274</v>
      </c>
      <c r="AD224" t="s">
        <v>15277</v>
      </c>
      <c r="AE224">
        <v>14310</v>
      </c>
      <c r="AH224" t="s">
        <v>15274</v>
      </c>
      <c r="AJ224">
        <v>6005</v>
      </c>
      <c r="AK224" t="s">
        <v>15274</v>
      </c>
      <c r="AL224" t="s">
        <v>17912</v>
      </c>
      <c r="AM224" t="s">
        <v>15274</v>
      </c>
      <c r="AN224" t="s">
        <v>15274</v>
      </c>
      <c r="AO224" t="s">
        <v>1431</v>
      </c>
      <c r="AP224" t="s">
        <v>15277</v>
      </c>
      <c r="AQ224" t="s">
        <v>20403</v>
      </c>
    </row>
    <row r="225" spans="1:43" x14ac:dyDescent="0.3">
      <c r="A225" t="s">
        <v>15635</v>
      </c>
      <c r="B225" t="s">
        <v>14231</v>
      </c>
      <c r="C225" s="72">
        <v>33533</v>
      </c>
      <c r="D225" t="s">
        <v>7632</v>
      </c>
      <c r="E225" t="s">
        <v>15636</v>
      </c>
      <c r="F225" t="s">
        <v>1446</v>
      </c>
      <c r="G225" t="s">
        <v>9094</v>
      </c>
      <c r="H225" t="s">
        <v>1373</v>
      </c>
      <c r="I225" t="s">
        <v>15637</v>
      </c>
      <c r="J225" t="s">
        <v>14231</v>
      </c>
      <c r="K225">
        <v>592145</v>
      </c>
      <c r="L225" t="s">
        <v>14231</v>
      </c>
      <c r="M225">
        <v>1757993</v>
      </c>
      <c r="N225" t="s">
        <v>14231</v>
      </c>
      <c r="O225" t="s">
        <v>17418</v>
      </c>
      <c r="P225" t="s">
        <v>15635</v>
      </c>
      <c r="Q225">
        <v>7913</v>
      </c>
      <c r="R225" t="s">
        <v>14231</v>
      </c>
      <c r="S225">
        <v>31762</v>
      </c>
      <c r="T225" t="s">
        <v>14231</v>
      </c>
      <c r="V225" t="s">
        <v>20428</v>
      </c>
      <c r="W225">
        <v>66931</v>
      </c>
      <c r="X225">
        <v>9608</v>
      </c>
      <c r="Y225" t="s">
        <v>14231</v>
      </c>
      <c r="Z225" t="s">
        <v>15412</v>
      </c>
      <c r="AA225" t="s">
        <v>666</v>
      </c>
      <c r="AB225" t="s">
        <v>666</v>
      </c>
      <c r="AC225" t="s">
        <v>14231</v>
      </c>
      <c r="AD225" t="s">
        <v>15412</v>
      </c>
      <c r="AE225">
        <v>11526</v>
      </c>
      <c r="AH225" t="s">
        <v>14231</v>
      </c>
      <c r="AJ225">
        <v>4563</v>
      </c>
      <c r="AK225" t="s">
        <v>14231</v>
      </c>
      <c r="AL225" t="s">
        <v>17913</v>
      </c>
      <c r="AM225" t="s">
        <v>14231</v>
      </c>
      <c r="AN225" t="s">
        <v>14231</v>
      </c>
      <c r="AO225" t="s">
        <v>1373</v>
      </c>
      <c r="AP225" t="s">
        <v>15412</v>
      </c>
      <c r="AQ225" t="s">
        <v>20403</v>
      </c>
    </row>
    <row r="226" spans="1:43" x14ac:dyDescent="0.3">
      <c r="A226" t="s">
        <v>14767</v>
      </c>
      <c r="B226" t="s">
        <v>14698</v>
      </c>
      <c r="C226" s="72">
        <v>34850</v>
      </c>
      <c r="D226" t="s">
        <v>6918</v>
      </c>
      <c r="E226" t="s">
        <v>14768</v>
      </c>
      <c r="F226" t="s">
        <v>1402</v>
      </c>
      <c r="G226" t="s">
        <v>6120</v>
      </c>
      <c r="H226" t="s">
        <v>1373</v>
      </c>
      <c r="I226" t="s">
        <v>14769</v>
      </c>
      <c r="J226" t="s">
        <v>14698</v>
      </c>
      <c r="K226">
        <v>669456</v>
      </c>
      <c r="L226" t="s">
        <v>14698</v>
      </c>
      <c r="M226">
        <v>2507333</v>
      </c>
      <c r="N226" t="s">
        <v>14698</v>
      </c>
      <c r="O226" t="s">
        <v>17419</v>
      </c>
      <c r="P226" t="s">
        <v>14767</v>
      </c>
      <c r="Q226">
        <v>10867</v>
      </c>
      <c r="R226" t="s">
        <v>14698</v>
      </c>
      <c r="S226">
        <v>40912</v>
      </c>
      <c r="T226" t="s">
        <v>14698</v>
      </c>
      <c r="V226" t="s">
        <v>15638</v>
      </c>
      <c r="W226">
        <v>108830</v>
      </c>
      <c r="X226">
        <v>10867</v>
      </c>
      <c r="Y226" t="s">
        <v>14698</v>
      </c>
      <c r="Z226" t="s">
        <v>15089</v>
      </c>
      <c r="AA226" t="s">
        <v>658</v>
      </c>
      <c r="AB226" t="s">
        <v>658</v>
      </c>
      <c r="AC226" t="s">
        <v>14698</v>
      </c>
      <c r="AD226" t="s">
        <v>15089</v>
      </c>
      <c r="AE226">
        <v>14383</v>
      </c>
      <c r="AH226" t="s">
        <v>14698</v>
      </c>
      <c r="AI226">
        <v>23814</v>
      </c>
      <c r="AJ226">
        <v>5890</v>
      </c>
      <c r="AK226" t="s">
        <v>14698</v>
      </c>
      <c r="AL226" t="s">
        <v>17914</v>
      </c>
      <c r="AM226" t="s">
        <v>14698</v>
      </c>
      <c r="AN226" t="s">
        <v>14698</v>
      </c>
      <c r="AO226" t="s">
        <v>14935</v>
      </c>
      <c r="AP226" t="s">
        <v>15089</v>
      </c>
      <c r="AQ226" t="s">
        <v>20403</v>
      </c>
    </row>
    <row r="227" spans="1:43" x14ac:dyDescent="0.3">
      <c r="A227" t="s">
        <v>19969</v>
      </c>
      <c r="B227" t="s">
        <v>17197</v>
      </c>
      <c r="C227" s="72">
        <v>35157</v>
      </c>
      <c r="D227" t="s">
        <v>6677</v>
      </c>
      <c r="E227" t="s">
        <v>19970</v>
      </c>
      <c r="F227" t="s">
        <v>1376</v>
      </c>
      <c r="G227" t="s">
        <v>6120</v>
      </c>
      <c r="H227" t="s">
        <v>1373</v>
      </c>
      <c r="I227" t="s">
        <v>19971</v>
      </c>
      <c r="J227" t="s">
        <v>17197</v>
      </c>
      <c r="K227">
        <v>656232</v>
      </c>
      <c r="L227" t="s">
        <v>17197</v>
      </c>
      <c r="M227">
        <v>2836609</v>
      </c>
      <c r="N227" t="s">
        <v>17197</v>
      </c>
      <c r="P227" t="s">
        <v>19969</v>
      </c>
      <c r="Q227">
        <v>11000</v>
      </c>
      <c r="R227" t="s">
        <v>17197</v>
      </c>
      <c r="S227">
        <v>41260</v>
      </c>
      <c r="T227" t="s">
        <v>17197</v>
      </c>
      <c r="V227" t="s">
        <v>19972</v>
      </c>
      <c r="W227">
        <v>109459</v>
      </c>
      <c r="Z227" t="s">
        <v>19973</v>
      </c>
      <c r="AA227" t="s">
        <v>666</v>
      </c>
      <c r="AB227" t="s">
        <v>658</v>
      </c>
      <c r="AC227" t="s">
        <v>17197</v>
      </c>
      <c r="AD227" t="s">
        <v>19973</v>
      </c>
      <c r="AJ227">
        <v>6352</v>
      </c>
      <c r="AK227" t="s">
        <v>17197</v>
      </c>
      <c r="AM227" t="s">
        <v>17197</v>
      </c>
      <c r="AO227" t="s">
        <v>14933</v>
      </c>
      <c r="AP227" t="s">
        <v>19973</v>
      </c>
      <c r="AQ227" t="s">
        <v>20403</v>
      </c>
    </row>
    <row r="228" spans="1:43" x14ac:dyDescent="0.3">
      <c r="A228" t="s">
        <v>15639</v>
      </c>
      <c r="B228" t="s">
        <v>15640</v>
      </c>
      <c r="C228" s="72">
        <v>34800</v>
      </c>
      <c r="D228" t="s">
        <v>15641</v>
      </c>
      <c r="E228" t="s">
        <v>15642</v>
      </c>
      <c r="F228" t="s">
        <v>1426</v>
      </c>
      <c r="G228" t="s">
        <v>6120</v>
      </c>
      <c r="H228" t="s">
        <v>661</v>
      </c>
      <c r="I228" t="s">
        <v>15643</v>
      </c>
      <c r="J228" t="s">
        <v>15640</v>
      </c>
      <c r="K228">
        <v>624415</v>
      </c>
      <c r="L228" t="s">
        <v>15640</v>
      </c>
      <c r="M228">
        <v>2772291</v>
      </c>
      <c r="N228" t="s">
        <v>15640</v>
      </c>
      <c r="P228" t="s">
        <v>15639</v>
      </c>
      <c r="Q228">
        <v>10160</v>
      </c>
      <c r="R228" t="s">
        <v>15640</v>
      </c>
      <c r="S228">
        <v>37639</v>
      </c>
      <c r="T228" t="s">
        <v>15640</v>
      </c>
      <c r="V228" t="s">
        <v>15644</v>
      </c>
      <c r="W228">
        <v>101605</v>
      </c>
      <c r="X228">
        <v>11086</v>
      </c>
      <c r="Y228" t="s">
        <v>15640</v>
      </c>
      <c r="Z228" t="s">
        <v>15354</v>
      </c>
      <c r="AA228" t="s">
        <v>666</v>
      </c>
      <c r="AB228" t="s">
        <v>658</v>
      </c>
      <c r="AC228" t="s">
        <v>15640</v>
      </c>
      <c r="AD228" t="s">
        <v>15354</v>
      </c>
      <c r="AE228">
        <v>12992</v>
      </c>
      <c r="AH228" t="s">
        <v>15640</v>
      </c>
      <c r="AJ228">
        <v>6067</v>
      </c>
      <c r="AK228" t="s">
        <v>15640</v>
      </c>
      <c r="AL228" t="s">
        <v>17915</v>
      </c>
      <c r="AM228" t="s">
        <v>15640</v>
      </c>
      <c r="AN228" t="s">
        <v>15640</v>
      </c>
      <c r="AO228" t="s">
        <v>17339</v>
      </c>
      <c r="AP228" t="s">
        <v>15354</v>
      </c>
      <c r="AQ228" t="s">
        <v>20403</v>
      </c>
    </row>
    <row r="229" spans="1:43" hidden="1" x14ac:dyDescent="0.3">
      <c r="A229" t="s">
        <v>1558</v>
      </c>
      <c r="B229" t="s">
        <v>747</v>
      </c>
      <c r="C229" s="72">
        <v>30892</v>
      </c>
      <c r="D229" t="s">
        <v>7364</v>
      </c>
      <c r="E229" t="s">
        <v>7779</v>
      </c>
      <c r="F229" t="s">
        <v>3591</v>
      </c>
      <c r="G229" t="s">
        <v>3591</v>
      </c>
      <c r="H229" t="s">
        <v>1373</v>
      </c>
      <c r="I229" t="s">
        <v>9556</v>
      </c>
      <c r="J229" t="s">
        <v>747</v>
      </c>
      <c r="K229">
        <v>451532</v>
      </c>
      <c r="L229" t="s">
        <v>747</v>
      </c>
      <c r="M229">
        <v>584799</v>
      </c>
      <c r="N229" t="s">
        <v>747</v>
      </c>
      <c r="O229" t="s">
        <v>1559</v>
      </c>
      <c r="P229" t="s">
        <v>1558</v>
      </c>
      <c r="Q229">
        <v>7705</v>
      </c>
      <c r="R229" t="s">
        <v>747</v>
      </c>
      <c r="S229">
        <v>6476</v>
      </c>
      <c r="T229" t="s">
        <v>747</v>
      </c>
      <c r="V229" t="s">
        <v>3654</v>
      </c>
      <c r="W229">
        <v>45503</v>
      </c>
      <c r="X229">
        <v>7705</v>
      </c>
      <c r="Y229" t="s">
        <v>747</v>
      </c>
      <c r="Z229" t="s">
        <v>8389</v>
      </c>
      <c r="AA229" t="s">
        <v>658</v>
      </c>
      <c r="AB229" t="s">
        <v>658</v>
      </c>
      <c r="AC229" t="s">
        <v>747</v>
      </c>
      <c r="AD229" t="s">
        <v>8389</v>
      </c>
      <c r="AE229">
        <v>7635</v>
      </c>
      <c r="AF229" t="s">
        <v>747</v>
      </c>
      <c r="AG229">
        <v>5774</v>
      </c>
      <c r="AH229" t="s">
        <v>747</v>
      </c>
      <c r="AI229">
        <v>15300</v>
      </c>
      <c r="AK229" t="s">
        <v>747</v>
      </c>
      <c r="AL229" t="s">
        <v>17916</v>
      </c>
      <c r="AM229" t="s">
        <v>747</v>
      </c>
      <c r="AN229" t="s">
        <v>747</v>
      </c>
      <c r="AO229" t="s">
        <v>1373</v>
      </c>
      <c r="AP229" t="s">
        <v>8389</v>
      </c>
      <c r="AQ229" t="s">
        <v>20402</v>
      </c>
    </row>
    <row r="230" spans="1:43" x14ac:dyDescent="0.3">
      <c r="A230" t="s">
        <v>10746</v>
      </c>
      <c r="B230" t="s">
        <v>10747</v>
      </c>
      <c r="C230" s="72">
        <v>33917</v>
      </c>
      <c r="D230" t="s">
        <v>7237</v>
      </c>
      <c r="E230" t="s">
        <v>10748</v>
      </c>
      <c r="F230" t="s">
        <v>1430</v>
      </c>
      <c r="G230" t="s">
        <v>6120</v>
      </c>
      <c r="H230" t="s">
        <v>1396</v>
      </c>
      <c r="I230" t="s">
        <v>10749</v>
      </c>
      <c r="J230" t="s">
        <v>10747</v>
      </c>
      <c r="K230">
        <v>595885</v>
      </c>
      <c r="L230" t="s">
        <v>10747</v>
      </c>
      <c r="M230">
        <v>2040761</v>
      </c>
      <c r="N230" t="s">
        <v>10747</v>
      </c>
      <c r="O230" t="s">
        <v>13468</v>
      </c>
      <c r="P230" t="s">
        <v>10746</v>
      </c>
      <c r="Q230">
        <v>9600</v>
      </c>
      <c r="R230" t="s">
        <v>10747</v>
      </c>
      <c r="S230">
        <v>32695</v>
      </c>
      <c r="T230" t="s">
        <v>10747</v>
      </c>
      <c r="V230" t="s">
        <v>12217</v>
      </c>
      <c r="W230">
        <v>70388</v>
      </c>
      <c r="X230">
        <v>9600</v>
      </c>
      <c r="Y230" t="s">
        <v>10747</v>
      </c>
      <c r="Z230" t="s">
        <v>10750</v>
      </c>
      <c r="AA230" t="s">
        <v>666</v>
      </c>
      <c r="AB230" t="s">
        <v>658</v>
      </c>
      <c r="AC230" t="s">
        <v>10747</v>
      </c>
      <c r="AD230" t="s">
        <v>10750</v>
      </c>
      <c r="AE230">
        <v>12246</v>
      </c>
      <c r="AF230" t="s">
        <v>10747</v>
      </c>
      <c r="AG230">
        <v>38140</v>
      </c>
      <c r="AH230" t="s">
        <v>10747</v>
      </c>
      <c r="AI230">
        <v>18266</v>
      </c>
      <c r="AJ230">
        <v>5005</v>
      </c>
      <c r="AK230" t="s">
        <v>10747</v>
      </c>
      <c r="AL230" t="s">
        <v>17917</v>
      </c>
      <c r="AM230" t="s">
        <v>10747</v>
      </c>
      <c r="AN230" t="s">
        <v>10747</v>
      </c>
      <c r="AO230" t="s">
        <v>1396</v>
      </c>
      <c r="AP230" t="s">
        <v>10750</v>
      </c>
      <c r="AQ230" t="s">
        <v>20403</v>
      </c>
    </row>
    <row r="231" spans="1:43" x14ac:dyDescent="0.3">
      <c r="A231" t="s">
        <v>15645</v>
      </c>
      <c r="B231" t="s">
        <v>15000</v>
      </c>
      <c r="C231" s="72">
        <v>34203</v>
      </c>
      <c r="D231" t="s">
        <v>7790</v>
      </c>
      <c r="E231" t="s">
        <v>15646</v>
      </c>
      <c r="F231" t="s">
        <v>1392</v>
      </c>
      <c r="G231" t="s">
        <v>6120</v>
      </c>
      <c r="H231" t="s">
        <v>1380</v>
      </c>
      <c r="I231" t="s">
        <v>15647</v>
      </c>
      <c r="J231" t="s">
        <v>15000</v>
      </c>
      <c r="K231">
        <v>623323</v>
      </c>
      <c r="L231" t="s">
        <v>15000</v>
      </c>
      <c r="M231">
        <v>2226603</v>
      </c>
      <c r="N231" t="s">
        <v>15000</v>
      </c>
      <c r="P231" t="s">
        <v>15645</v>
      </c>
      <c r="Q231">
        <v>11189</v>
      </c>
      <c r="R231" t="s">
        <v>15000</v>
      </c>
      <c r="S231">
        <v>35033</v>
      </c>
      <c r="T231" t="s">
        <v>15000</v>
      </c>
      <c r="V231" t="s">
        <v>20429</v>
      </c>
      <c r="W231">
        <v>105591</v>
      </c>
      <c r="X231">
        <v>11189</v>
      </c>
      <c r="Y231" t="s">
        <v>15000</v>
      </c>
      <c r="Z231" t="s">
        <v>15648</v>
      </c>
      <c r="AA231" t="s">
        <v>658</v>
      </c>
      <c r="AB231" t="s">
        <v>658</v>
      </c>
      <c r="AC231" t="s">
        <v>15000</v>
      </c>
      <c r="AD231" t="s">
        <v>15648</v>
      </c>
      <c r="AE231">
        <v>13903</v>
      </c>
      <c r="AJ231">
        <v>6080</v>
      </c>
      <c r="AK231" t="s">
        <v>15000</v>
      </c>
      <c r="AL231" t="s">
        <v>17918</v>
      </c>
      <c r="AM231" t="s">
        <v>15000</v>
      </c>
      <c r="AN231" t="s">
        <v>15000</v>
      </c>
      <c r="AO231" t="s">
        <v>1380</v>
      </c>
      <c r="AP231" t="s">
        <v>15648</v>
      </c>
      <c r="AQ231" t="s">
        <v>20403</v>
      </c>
    </row>
    <row r="232" spans="1:43" hidden="1" x14ac:dyDescent="0.3">
      <c r="A232" t="s">
        <v>1560</v>
      </c>
      <c r="B232" t="s">
        <v>27</v>
      </c>
      <c r="C232" s="72">
        <v>30246</v>
      </c>
      <c r="D232" t="s">
        <v>6587</v>
      </c>
      <c r="E232" t="s">
        <v>7389</v>
      </c>
      <c r="F232" t="s">
        <v>3591</v>
      </c>
      <c r="G232" t="s">
        <v>3591</v>
      </c>
      <c r="H232" t="s">
        <v>661</v>
      </c>
      <c r="I232" t="s">
        <v>10377</v>
      </c>
      <c r="J232" t="s">
        <v>27</v>
      </c>
      <c r="K232">
        <v>444448</v>
      </c>
      <c r="L232" t="s">
        <v>27</v>
      </c>
      <c r="M232">
        <v>1099498</v>
      </c>
      <c r="N232" t="s">
        <v>27</v>
      </c>
      <c r="O232" t="s">
        <v>1561</v>
      </c>
      <c r="P232" t="s">
        <v>1560</v>
      </c>
      <c r="Q232">
        <v>8214</v>
      </c>
      <c r="R232" t="s">
        <v>27</v>
      </c>
      <c r="S232">
        <v>29089</v>
      </c>
      <c r="T232" t="s">
        <v>27</v>
      </c>
      <c r="V232" t="s">
        <v>5160</v>
      </c>
      <c r="W232">
        <v>45731</v>
      </c>
      <c r="X232">
        <v>8214</v>
      </c>
      <c r="Y232" t="s">
        <v>27</v>
      </c>
      <c r="Z232" t="s">
        <v>8390</v>
      </c>
      <c r="AA232" t="s">
        <v>658</v>
      </c>
      <c r="AB232" t="s">
        <v>658</v>
      </c>
      <c r="AC232" t="s">
        <v>27</v>
      </c>
      <c r="AD232" t="s">
        <v>8390</v>
      </c>
      <c r="AI232">
        <v>457</v>
      </c>
      <c r="AK232" t="s">
        <v>27</v>
      </c>
      <c r="AN232" t="s">
        <v>27</v>
      </c>
      <c r="AO232" t="s">
        <v>661</v>
      </c>
      <c r="AP232" t="s">
        <v>8390</v>
      </c>
      <c r="AQ232" t="s">
        <v>20402</v>
      </c>
    </row>
    <row r="233" spans="1:43" x14ac:dyDescent="0.3">
      <c r="A233" t="s">
        <v>12930</v>
      </c>
      <c r="B233" t="s">
        <v>11263</v>
      </c>
      <c r="C233" s="72">
        <v>33166</v>
      </c>
      <c r="D233" t="s">
        <v>7377</v>
      </c>
      <c r="E233" t="s">
        <v>12931</v>
      </c>
      <c r="F233" t="s">
        <v>1449</v>
      </c>
      <c r="G233" t="s">
        <v>6120</v>
      </c>
      <c r="H233" t="s">
        <v>1373</v>
      </c>
      <c r="I233" t="s">
        <v>11797</v>
      </c>
      <c r="J233" t="s">
        <v>11263</v>
      </c>
      <c r="K233">
        <v>621389</v>
      </c>
      <c r="L233" t="s">
        <v>11263</v>
      </c>
      <c r="M233">
        <v>2114068</v>
      </c>
      <c r="N233" t="s">
        <v>11263</v>
      </c>
      <c r="O233" t="s">
        <v>13404</v>
      </c>
      <c r="P233" t="s">
        <v>12930</v>
      </c>
      <c r="Q233">
        <v>10383</v>
      </c>
      <c r="R233" t="s">
        <v>11263</v>
      </c>
      <c r="S233">
        <v>33138</v>
      </c>
      <c r="T233" t="s">
        <v>11263</v>
      </c>
      <c r="V233" t="s">
        <v>15649</v>
      </c>
      <c r="W233">
        <v>101991</v>
      </c>
      <c r="X233">
        <v>10383</v>
      </c>
      <c r="Y233" t="s">
        <v>11263</v>
      </c>
      <c r="Z233" t="s">
        <v>12932</v>
      </c>
      <c r="AA233" t="s">
        <v>658</v>
      </c>
      <c r="AB233" t="s">
        <v>666</v>
      </c>
      <c r="AC233" t="s">
        <v>11263</v>
      </c>
      <c r="AD233" t="s">
        <v>12932</v>
      </c>
      <c r="AE233">
        <v>13198</v>
      </c>
      <c r="AF233" t="s">
        <v>11263</v>
      </c>
      <c r="AG233">
        <v>73835</v>
      </c>
      <c r="AH233" t="s">
        <v>11263</v>
      </c>
      <c r="AI233">
        <v>23715</v>
      </c>
      <c r="AJ233">
        <v>5214</v>
      </c>
      <c r="AK233" t="s">
        <v>11263</v>
      </c>
      <c r="AL233" t="s">
        <v>17919</v>
      </c>
      <c r="AM233" t="s">
        <v>11263</v>
      </c>
      <c r="AN233" t="s">
        <v>11263</v>
      </c>
      <c r="AO233" t="s">
        <v>1373</v>
      </c>
      <c r="AP233" t="s">
        <v>12932</v>
      </c>
      <c r="AQ233" t="s">
        <v>20403</v>
      </c>
    </row>
    <row r="234" spans="1:43" x14ac:dyDescent="0.3">
      <c r="A234" t="s">
        <v>1562</v>
      </c>
      <c r="B234" t="s">
        <v>466</v>
      </c>
      <c r="C234" s="72">
        <v>31594</v>
      </c>
      <c r="D234" t="s">
        <v>6661</v>
      </c>
      <c r="E234" t="s">
        <v>6660</v>
      </c>
      <c r="F234" t="s">
        <v>1526</v>
      </c>
      <c r="G234" t="s">
        <v>9094</v>
      </c>
      <c r="H234" t="s">
        <v>1380</v>
      </c>
      <c r="I234" t="s">
        <v>10789</v>
      </c>
      <c r="J234" t="s">
        <v>466</v>
      </c>
      <c r="K234">
        <v>453568</v>
      </c>
      <c r="L234" t="s">
        <v>466</v>
      </c>
      <c r="M234">
        <v>1800284</v>
      </c>
      <c r="N234" t="s">
        <v>466</v>
      </c>
      <c r="O234" t="s">
        <v>1563</v>
      </c>
      <c r="P234" t="s">
        <v>1562</v>
      </c>
      <c r="Q234">
        <v>8957</v>
      </c>
      <c r="R234" t="s">
        <v>466</v>
      </c>
      <c r="S234">
        <v>31084</v>
      </c>
      <c r="T234" t="s">
        <v>466</v>
      </c>
      <c r="U234" t="s">
        <v>466</v>
      </c>
      <c r="V234" t="s">
        <v>3655</v>
      </c>
      <c r="W234">
        <v>52804</v>
      </c>
      <c r="X234">
        <v>8957</v>
      </c>
      <c r="Y234" t="s">
        <v>466</v>
      </c>
      <c r="Z234" t="s">
        <v>5161</v>
      </c>
      <c r="AA234" t="s">
        <v>666</v>
      </c>
      <c r="AB234" t="s">
        <v>666</v>
      </c>
      <c r="AC234" t="s">
        <v>466</v>
      </c>
      <c r="AD234" t="s">
        <v>5161</v>
      </c>
      <c r="AE234">
        <v>10554</v>
      </c>
      <c r="AF234" t="s">
        <v>466</v>
      </c>
      <c r="AG234">
        <v>13229</v>
      </c>
      <c r="AH234" t="s">
        <v>466</v>
      </c>
      <c r="AI234">
        <v>8259</v>
      </c>
      <c r="AJ234">
        <v>3740</v>
      </c>
      <c r="AK234" t="s">
        <v>466</v>
      </c>
      <c r="AL234" t="s">
        <v>17920</v>
      </c>
      <c r="AM234" t="s">
        <v>466</v>
      </c>
      <c r="AN234" t="s">
        <v>466</v>
      </c>
      <c r="AO234" t="s">
        <v>14942</v>
      </c>
      <c r="AP234" t="s">
        <v>5161</v>
      </c>
      <c r="AQ234" t="s">
        <v>20403</v>
      </c>
    </row>
    <row r="235" spans="1:43" x14ac:dyDescent="0.3">
      <c r="A235" t="s">
        <v>10993</v>
      </c>
      <c r="B235" t="s">
        <v>10994</v>
      </c>
      <c r="C235" s="72">
        <v>33975</v>
      </c>
      <c r="D235" t="s">
        <v>7496</v>
      </c>
      <c r="E235" t="s">
        <v>7780</v>
      </c>
      <c r="F235" t="s">
        <v>3591</v>
      </c>
      <c r="G235" t="s">
        <v>3591</v>
      </c>
      <c r="H235" t="s">
        <v>1373</v>
      </c>
      <c r="I235" t="s">
        <v>10995</v>
      </c>
      <c r="J235" t="s">
        <v>10994</v>
      </c>
      <c r="K235">
        <v>607185</v>
      </c>
      <c r="L235" t="s">
        <v>10994</v>
      </c>
      <c r="M235">
        <v>1947853</v>
      </c>
      <c r="N235" t="s">
        <v>10994</v>
      </c>
      <c r="P235" t="s">
        <v>10993</v>
      </c>
      <c r="Q235">
        <v>9624</v>
      </c>
      <c r="R235" t="s">
        <v>10994</v>
      </c>
      <c r="S235">
        <v>32172</v>
      </c>
      <c r="T235" t="s">
        <v>10994</v>
      </c>
      <c r="V235" t="s">
        <v>12066</v>
      </c>
      <c r="W235">
        <v>70546</v>
      </c>
      <c r="X235">
        <v>9624</v>
      </c>
      <c r="Y235" t="s">
        <v>10994</v>
      </c>
      <c r="Z235" t="s">
        <v>10996</v>
      </c>
      <c r="AA235" t="s">
        <v>666</v>
      </c>
      <c r="AB235" t="s">
        <v>658</v>
      </c>
      <c r="AC235" t="s">
        <v>10994</v>
      </c>
      <c r="AD235" t="s">
        <v>10996</v>
      </c>
      <c r="AE235">
        <v>12657</v>
      </c>
      <c r="AH235" t="s">
        <v>10994</v>
      </c>
      <c r="AI235">
        <v>18208</v>
      </c>
      <c r="AJ235">
        <v>5044</v>
      </c>
      <c r="AK235" t="s">
        <v>10994</v>
      </c>
      <c r="AL235" t="s">
        <v>17921</v>
      </c>
      <c r="AM235" t="s">
        <v>10994</v>
      </c>
      <c r="AN235" t="s">
        <v>10994</v>
      </c>
      <c r="AO235" t="s">
        <v>1373</v>
      </c>
      <c r="AP235" t="s">
        <v>10996</v>
      </c>
      <c r="AQ235" t="s">
        <v>20403</v>
      </c>
    </row>
    <row r="236" spans="1:43" hidden="1" x14ac:dyDescent="0.3">
      <c r="A236" t="s">
        <v>1564</v>
      </c>
      <c r="B236" t="s">
        <v>920</v>
      </c>
      <c r="C236" s="72">
        <v>30006</v>
      </c>
      <c r="D236" t="s">
        <v>6581</v>
      </c>
      <c r="E236" t="s">
        <v>7780</v>
      </c>
      <c r="F236" t="s">
        <v>3591</v>
      </c>
      <c r="G236" t="s">
        <v>3591</v>
      </c>
      <c r="H236" t="s">
        <v>1373</v>
      </c>
      <c r="I236" t="s">
        <v>9133</v>
      </c>
      <c r="J236" t="s">
        <v>920</v>
      </c>
      <c r="K236">
        <v>448147</v>
      </c>
      <c r="L236" t="s">
        <v>920</v>
      </c>
      <c r="M236">
        <v>1262918</v>
      </c>
      <c r="N236" t="s">
        <v>920</v>
      </c>
      <c r="O236" t="s">
        <v>1566</v>
      </c>
      <c r="P236" t="s">
        <v>1564</v>
      </c>
      <c r="Q236">
        <v>8120</v>
      </c>
      <c r="R236" t="s">
        <v>920</v>
      </c>
      <c r="S236">
        <v>28889</v>
      </c>
      <c r="T236" t="s">
        <v>920</v>
      </c>
      <c r="V236" t="s">
        <v>5162</v>
      </c>
      <c r="W236">
        <v>32817</v>
      </c>
      <c r="X236">
        <v>8120</v>
      </c>
      <c r="Y236" t="s">
        <v>920</v>
      </c>
      <c r="Z236" t="s">
        <v>8391</v>
      </c>
      <c r="AA236" t="s">
        <v>658</v>
      </c>
      <c r="AB236" t="s">
        <v>658</v>
      </c>
      <c r="AC236" t="s">
        <v>920</v>
      </c>
      <c r="AD236" t="s">
        <v>8391</v>
      </c>
      <c r="AI236">
        <v>3228</v>
      </c>
      <c r="AK236" t="s">
        <v>920</v>
      </c>
      <c r="AN236" t="s">
        <v>920</v>
      </c>
      <c r="AO236" t="s">
        <v>1373</v>
      </c>
      <c r="AP236" t="s">
        <v>8391</v>
      </c>
      <c r="AQ236" t="s">
        <v>20402</v>
      </c>
    </row>
    <row r="237" spans="1:43" x14ac:dyDescent="0.3">
      <c r="A237" t="s">
        <v>13664</v>
      </c>
      <c r="B237" t="s">
        <v>11225</v>
      </c>
      <c r="C237" s="72">
        <v>34307</v>
      </c>
      <c r="D237" t="s">
        <v>6564</v>
      </c>
      <c r="E237" t="s">
        <v>7780</v>
      </c>
      <c r="F237" t="s">
        <v>1386</v>
      </c>
      <c r="G237" t="s">
        <v>6120</v>
      </c>
      <c r="H237" t="s">
        <v>1373</v>
      </c>
      <c r="I237" t="s">
        <v>13665</v>
      </c>
      <c r="J237" t="s">
        <v>11225</v>
      </c>
      <c r="K237">
        <v>621112</v>
      </c>
      <c r="L237" t="s">
        <v>11225</v>
      </c>
      <c r="M237">
        <v>2044524</v>
      </c>
      <c r="N237" t="s">
        <v>11225</v>
      </c>
      <c r="O237" t="s">
        <v>14359</v>
      </c>
      <c r="P237" t="s">
        <v>13664</v>
      </c>
      <c r="Q237">
        <v>10756</v>
      </c>
      <c r="R237" t="s">
        <v>11225</v>
      </c>
      <c r="S237">
        <v>32776</v>
      </c>
      <c r="T237" t="s">
        <v>11225</v>
      </c>
      <c r="V237" t="s">
        <v>15650</v>
      </c>
      <c r="W237">
        <v>100519</v>
      </c>
      <c r="X237">
        <v>10756</v>
      </c>
      <c r="Y237" t="s">
        <v>11225</v>
      </c>
      <c r="Z237" t="s">
        <v>13666</v>
      </c>
      <c r="AA237" t="s">
        <v>658</v>
      </c>
      <c r="AB237" t="s">
        <v>658</v>
      </c>
      <c r="AC237" t="s">
        <v>11225</v>
      </c>
      <c r="AD237" t="s">
        <v>13666</v>
      </c>
      <c r="AE237">
        <v>12505</v>
      </c>
      <c r="AH237" t="s">
        <v>11225</v>
      </c>
      <c r="AI237">
        <v>23839</v>
      </c>
      <c r="AJ237">
        <v>5403</v>
      </c>
      <c r="AK237" t="s">
        <v>11225</v>
      </c>
      <c r="AL237" t="s">
        <v>17922</v>
      </c>
      <c r="AM237" t="s">
        <v>11225</v>
      </c>
      <c r="AN237" t="s">
        <v>11225</v>
      </c>
      <c r="AO237" t="s">
        <v>1373</v>
      </c>
      <c r="AP237" t="s">
        <v>13666</v>
      </c>
      <c r="AQ237" t="s">
        <v>20403</v>
      </c>
    </row>
    <row r="238" spans="1:43" x14ac:dyDescent="0.3">
      <c r="A238" t="s">
        <v>15651</v>
      </c>
      <c r="B238" t="s">
        <v>14722</v>
      </c>
      <c r="C238" s="72">
        <v>33050</v>
      </c>
      <c r="D238" t="s">
        <v>8052</v>
      </c>
      <c r="E238" t="s">
        <v>7685</v>
      </c>
      <c r="F238" t="s">
        <v>1437</v>
      </c>
      <c r="G238" t="s">
        <v>9094</v>
      </c>
      <c r="H238" t="s">
        <v>1373</v>
      </c>
      <c r="I238" t="s">
        <v>15652</v>
      </c>
      <c r="J238" t="s">
        <v>14722</v>
      </c>
      <c r="K238">
        <v>605143</v>
      </c>
      <c r="L238" t="s">
        <v>14722</v>
      </c>
      <c r="M238">
        <v>2160178</v>
      </c>
      <c r="N238" t="s">
        <v>14722</v>
      </c>
      <c r="O238" t="s">
        <v>17420</v>
      </c>
      <c r="P238" t="s">
        <v>15651</v>
      </c>
      <c r="Q238">
        <v>9286</v>
      </c>
      <c r="R238" t="s">
        <v>14722</v>
      </c>
      <c r="S238">
        <v>33656</v>
      </c>
      <c r="T238" t="s">
        <v>14722</v>
      </c>
      <c r="V238" t="s">
        <v>15653</v>
      </c>
      <c r="W238">
        <v>70811</v>
      </c>
      <c r="X238">
        <v>10392</v>
      </c>
      <c r="Y238" t="s">
        <v>14722</v>
      </c>
      <c r="Z238" t="s">
        <v>15367</v>
      </c>
      <c r="AA238" t="s">
        <v>658</v>
      </c>
      <c r="AB238" t="s">
        <v>658</v>
      </c>
      <c r="AC238" t="s">
        <v>14722</v>
      </c>
      <c r="AD238" t="s">
        <v>15367</v>
      </c>
      <c r="AE238">
        <v>13677</v>
      </c>
      <c r="AH238" t="s">
        <v>14722</v>
      </c>
      <c r="AJ238">
        <v>5437</v>
      </c>
      <c r="AK238" t="s">
        <v>14722</v>
      </c>
      <c r="AL238" t="s">
        <v>17923</v>
      </c>
      <c r="AM238" t="s">
        <v>14722</v>
      </c>
      <c r="AN238" t="s">
        <v>14722</v>
      </c>
      <c r="AO238" t="s">
        <v>1373</v>
      </c>
      <c r="AP238" t="s">
        <v>15367</v>
      </c>
      <c r="AQ238" t="s">
        <v>20403</v>
      </c>
    </row>
    <row r="239" spans="1:43" hidden="1" x14ac:dyDescent="0.3">
      <c r="A239" t="s">
        <v>1567</v>
      </c>
      <c r="B239" t="s">
        <v>1117</v>
      </c>
      <c r="C239" s="72">
        <v>30259</v>
      </c>
      <c r="D239" t="s">
        <v>6838</v>
      </c>
      <c r="E239" t="s">
        <v>7781</v>
      </c>
      <c r="F239" t="s">
        <v>3591</v>
      </c>
      <c r="G239" t="s">
        <v>3591</v>
      </c>
      <c r="H239" t="s">
        <v>1373</v>
      </c>
      <c r="I239" t="s">
        <v>9662</v>
      </c>
      <c r="J239" t="s">
        <v>1117</v>
      </c>
      <c r="K239">
        <v>429715</v>
      </c>
      <c r="L239" t="s">
        <v>1117</v>
      </c>
      <c r="M239">
        <v>392325</v>
      </c>
      <c r="N239" t="s">
        <v>1117</v>
      </c>
      <c r="O239" t="s">
        <v>3656</v>
      </c>
      <c r="P239" t="s">
        <v>1567</v>
      </c>
      <c r="Q239">
        <v>7369</v>
      </c>
      <c r="R239" t="s">
        <v>1117</v>
      </c>
      <c r="S239">
        <v>6018</v>
      </c>
      <c r="T239" t="s">
        <v>1117</v>
      </c>
      <c r="V239" t="s">
        <v>3657</v>
      </c>
      <c r="W239">
        <v>31670</v>
      </c>
      <c r="X239">
        <v>7369</v>
      </c>
      <c r="Y239" t="s">
        <v>1117</v>
      </c>
      <c r="Z239" t="s">
        <v>8392</v>
      </c>
      <c r="AA239" t="s">
        <v>666</v>
      </c>
      <c r="AB239" t="s">
        <v>666</v>
      </c>
      <c r="AC239" t="s">
        <v>1117</v>
      </c>
      <c r="AD239" t="s">
        <v>8392</v>
      </c>
      <c r="AE239">
        <v>7278</v>
      </c>
      <c r="AI239">
        <v>926</v>
      </c>
      <c r="AK239" t="s">
        <v>1117</v>
      </c>
      <c r="AL239" t="s">
        <v>17924</v>
      </c>
      <c r="AM239" t="s">
        <v>1117</v>
      </c>
      <c r="AN239" t="s">
        <v>1117</v>
      </c>
      <c r="AO239" t="s">
        <v>1373</v>
      </c>
      <c r="AP239" t="s">
        <v>8392</v>
      </c>
      <c r="AQ239" t="s">
        <v>20402</v>
      </c>
    </row>
    <row r="240" spans="1:43" x14ac:dyDescent="0.3">
      <c r="A240" t="s">
        <v>3658</v>
      </c>
      <c r="B240" t="s">
        <v>3451</v>
      </c>
      <c r="C240" s="72">
        <v>32286</v>
      </c>
      <c r="D240" t="s">
        <v>7686</v>
      </c>
      <c r="E240" t="s">
        <v>7685</v>
      </c>
      <c r="F240" t="s">
        <v>3591</v>
      </c>
      <c r="G240" t="s">
        <v>3591</v>
      </c>
      <c r="H240" t="s">
        <v>1373</v>
      </c>
      <c r="I240" t="s">
        <v>9630</v>
      </c>
      <c r="J240" t="s">
        <v>3451</v>
      </c>
      <c r="K240">
        <v>502195</v>
      </c>
      <c r="L240" t="s">
        <v>3451</v>
      </c>
      <c r="M240">
        <v>2027411</v>
      </c>
      <c r="N240" t="s">
        <v>3451</v>
      </c>
      <c r="O240" t="s">
        <v>5163</v>
      </c>
      <c r="P240" t="s">
        <v>3658</v>
      </c>
      <c r="Q240">
        <v>9469</v>
      </c>
      <c r="R240" t="s">
        <v>3451</v>
      </c>
      <c r="S240">
        <v>31764</v>
      </c>
      <c r="T240" t="s">
        <v>3451</v>
      </c>
      <c r="V240" t="s">
        <v>5164</v>
      </c>
      <c r="W240">
        <v>61032</v>
      </c>
      <c r="X240">
        <v>9469</v>
      </c>
      <c r="Y240" t="s">
        <v>3451</v>
      </c>
      <c r="Z240" t="s">
        <v>5165</v>
      </c>
      <c r="AA240" t="s">
        <v>658</v>
      </c>
      <c r="AB240" t="s">
        <v>658</v>
      </c>
      <c r="AC240" t="s">
        <v>3451</v>
      </c>
      <c r="AD240" t="s">
        <v>5165</v>
      </c>
      <c r="AE240">
        <v>11009</v>
      </c>
      <c r="AI240">
        <v>12231</v>
      </c>
      <c r="AJ240">
        <v>4366</v>
      </c>
      <c r="AK240" t="s">
        <v>3451</v>
      </c>
      <c r="AL240" t="s">
        <v>17925</v>
      </c>
      <c r="AM240" t="s">
        <v>3451</v>
      </c>
      <c r="AN240" t="s">
        <v>3451</v>
      </c>
      <c r="AO240" t="s">
        <v>1373</v>
      </c>
      <c r="AP240" t="s">
        <v>5165</v>
      </c>
      <c r="AQ240" t="s">
        <v>20403</v>
      </c>
    </row>
    <row r="241" spans="1:43" x14ac:dyDescent="0.3">
      <c r="A241" t="s">
        <v>11951</v>
      </c>
      <c r="B241" t="s">
        <v>11365</v>
      </c>
      <c r="C241" s="72">
        <v>33750</v>
      </c>
      <c r="D241" t="s">
        <v>6594</v>
      </c>
      <c r="E241" t="s">
        <v>11952</v>
      </c>
      <c r="F241" t="s">
        <v>3591</v>
      </c>
      <c r="G241" t="s">
        <v>3591</v>
      </c>
      <c r="H241" t="s">
        <v>1373</v>
      </c>
      <c r="I241" t="s">
        <v>11733</v>
      </c>
      <c r="J241" t="s">
        <v>11365</v>
      </c>
      <c r="K241">
        <v>594760</v>
      </c>
      <c r="L241" t="s">
        <v>11365</v>
      </c>
      <c r="M241">
        <v>2066705</v>
      </c>
      <c r="N241" t="s">
        <v>11365</v>
      </c>
      <c r="O241" t="s">
        <v>13579</v>
      </c>
      <c r="P241" t="s">
        <v>11951</v>
      </c>
      <c r="Q241">
        <v>9852</v>
      </c>
      <c r="R241" t="s">
        <v>11365</v>
      </c>
      <c r="S241">
        <v>33186</v>
      </c>
      <c r="T241" t="s">
        <v>11365</v>
      </c>
      <c r="V241" t="s">
        <v>11953</v>
      </c>
      <c r="W241">
        <v>68746</v>
      </c>
      <c r="X241">
        <v>9852</v>
      </c>
      <c r="Y241" t="s">
        <v>11365</v>
      </c>
      <c r="Z241" t="s">
        <v>11954</v>
      </c>
      <c r="AA241" t="s">
        <v>658</v>
      </c>
      <c r="AB241" t="s">
        <v>658</v>
      </c>
      <c r="AC241" t="s">
        <v>11365</v>
      </c>
      <c r="AD241" t="s">
        <v>11954</v>
      </c>
      <c r="AE241">
        <v>12970</v>
      </c>
      <c r="AF241" t="s">
        <v>11365</v>
      </c>
      <c r="AG241">
        <v>60626</v>
      </c>
      <c r="AH241" t="s">
        <v>11365</v>
      </c>
      <c r="AI241">
        <v>18428</v>
      </c>
      <c r="AJ241">
        <v>4789</v>
      </c>
      <c r="AK241" t="s">
        <v>11365</v>
      </c>
      <c r="AL241" t="s">
        <v>17926</v>
      </c>
      <c r="AM241" t="s">
        <v>11365</v>
      </c>
      <c r="AN241" t="s">
        <v>11365</v>
      </c>
      <c r="AO241" t="s">
        <v>1373</v>
      </c>
      <c r="AP241" t="s">
        <v>11954</v>
      </c>
      <c r="AQ241" t="s">
        <v>20403</v>
      </c>
    </row>
    <row r="242" spans="1:43" hidden="1" x14ac:dyDescent="0.3">
      <c r="A242" t="s">
        <v>3659</v>
      </c>
      <c r="B242" t="s">
        <v>3660</v>
      </c>
      <c r="C242" s="72">
        <v>26899</v>
      </c>
      <c r="D242" t="s">
        <v>6767</v>
      </c>
      <c r="E242" t="s">
        <v>7232</v>
      </c>
      <c r="F242" t="s">
        <v>3591</v>
      </c>
      <c r="G242" t="s">
        <v>3591</v>
      </c>
      <c r="H242" t="s">
        <v>660</v>
      </c>
      <c r="I242" t="s">
        <v>9368</v>
      </c>
      <c r="J242" t="s">
        <v>3660</v>
      </c>
      <c r="K242">
        <v>232694</v>
      </c>
      <c r="L242" t="s">
        <v>3660</v>
      </c>
      <c r="M242">
        <v>21493</v>
      </c>
      <c r="N242" t="s">
        <v>3660</v>
      </c>
      <c r="O242" t="s">
        <v>5166</v>
      </c>
      <c r="P242" t="s">
        <v>3659</v>
      </c>
      <c r="R242" t="s">
        <v>3660</v>
      </c>
      <c r="S242">
        <v>4149</v>
      </c>
      <c r="T242" t="s">
        <v>3660</v>
      </c>
      <c r="V242" t="s">
        <v>5167</v>
      </c>
      <c r="W242">
        <v>1463</v>
      </c>
      <c r="Y242" t="s">
        <v>3660</v>
      </c>
      <c r="Z242" t="s">
        <v>8393</v>
      </c>
      <c r="AA242" t="s">
        <v>658</v>
      </c>
      <c r="AB242" t="s">
        <v>658</v>
      </c>
      <c r="AC242" t="s">
        <v>3660</v>
      </c>
      <c r="AD242" t="s">
        <v>8393</v>
      </c>
      <c r="AI242">
        <v>15255</v>
      </c>
      <c r="AK242" t="s">
        <v>3660</v>
      </c>
      <c r="AN242" t="s">
        <v>3660</v>
      </c>
      <c r="AO242" t="s">
        <v>660</v>
      </c>
      <c r="AP242" t="s">
        <v>8393</v>
      </c>
      <c r="AQ242" t="s">
        <v>20402</v>
      </c>
    </row>
    <row r="243" spans="1:43" hidden="1" x14ac:dyDescent="0.3">
      <c r="A243" t="s">
        <v>11101</v>
      </c>
      <c r="B243" t="s">
        <v>11102</v>
      </c>
      <c r="C243" s="72">
        <v>30783</v>
      </c>
      <c r="D243" t="s">
        <v>7360</v>
      </c>
      <c r="E243" t="s">
        <v>6991</v>
      </c>
      <c r="F243" t="s">
        <v>3591</v>
      </c>
      <c r="G243" t="s">
        <v>3591</v>
      </c>
      <c r="H243" t="s">
        <v>660</v>
      </c>
      <c r="I243" t="s">
        <v>11103</v>
      </c>
      <c r="J243" t="s">
        <v>11102</v>
      </c>
      <c r="K243">
        <v>433217</v>
      </c>
      <c r="L243" t="s">
        <v>11102</v>
      </c>
      <c r="M243">
        <v>392116</v>
      </c>
      <c r="N243" t="s">
        <v>11102</v>
      </c>
      <c r="O243" t="s">
        <v>12013</v>
      </c>
      <c r="P243" t="s">
        <v>11101</v>
      </c>
      <c r="Q243">
        <v>7313</v>
      </c>
      <c r="R243" t="s">
        <v>11102</v>
      </c>
      <c r="S243">
        <v>5943</v>
      </c>
      <c r="T243" t="s">
        <v>11102</v>
      </c>
      <c r="V243" t="s">
        <v>12014</v>
      </c>
      <c r="W243">
        <v>32835</v>
      </c>
      <c r="X243">
        <v>7313</v>
      </c>
      <c r="Y243" t="s">
        <v>14360</v>
      </c>
      <c r="Z243" t="s">
        <v>11104</v>
      </c>
      <c r="AA243" t="s">
        <v>5068</v>
      </c>
      <c r="AB243" t="s">
        <v>658</v>
      </c>
      <c r="AC243" t="s">
        <v>11102</v>
      </c>
      <c r="AD243" t="s">
        <v>11104</v>
      </c>
      <c r="AE243">
        <v>7555</v>
      </c>
      <c r="AF243" t="s">
        <v>11102</v>
      </c>
      <c r="AG243">
        <v>5841</v>
      </c>
      <c r="AH243" t="s">
        <v>11102</v>
      </c>
      <c r="AI243">
        <v>751</v>
      </c>
      <c r="AJ243">
        <v>908</v>
      </c>
      <c r="AK243" t="s">
        <v>11102</v>
      </c>
      <c r="AL243" t="s">
        <v>17927</v>
      </c>
      <c r="AM243" t="s">
        <v>11102</v>
      </c>
      <c r="AN243" t="s">
        <v>11102</v>
      </c>
      <c r="AO243" t="s">
        <v>660</v>
      </c>
      <c r="AP243" t="s">
        <v>11104</v>
      </c>
      <c r="AQ243" t="s">
        <v>20402</v>
      </c>
    </row>
    <row r="244" spans="1:43" hidden="1" x14ac:dyDescent="0.3">
      <c r="A244" t="s">
        <v>1568</v>
      </c>
      <c r="B244" t="s">
        <v>217</v>
      </c>
      <c r="C244" s="72">
        <v>30662</v>
      </c>
      <c r="D244" t="s">
        <v>6992</v>
      </c>
      <c r="E244" t="s">
        <v>6991</v>
      </c>
      <c r="F244" t="s">
        <v>1383</v>
      </c>
      <c r="G244" t="s">
        <v>9094</v>
      </c>
      <c r="H244" t="s">
        <v>1380</v>
      </c>
      <c r="I244" t="s">
        <v>9874</v>
      </c>
      <c r="J244" t="s">
        <v>217</v>
      </c>
      <c r="K244">
        <v>453923</v>
      </c>
      <c r="L244" t="s">
        <v>217</v>
      </c>
      <c r="M244">
        <v>1205708</v>
      </c>
      <c r="N244" t="s">
        <v>217</v>
      </c>
      <c r="O244" t="s">
        <v>1569</v>
      </c>
      <c r="P244" t="s">
        <v>1568</v>
      </c>
      <c r="Q244">
        <v>7937</v>
      </c>
      <c r="R244" t="s">
        <v>217</v>
      </c>
      <c r="S244">
        <v>28661</v>
      </c>
      <c r="T244" t="s">
        <v>217</v>
      </c>
      <c r="U244" t="s">
        <v>217</v>
      </c>
      <c r="V244" t="s">
        <v>3661</v>
      </c>
      <c r="W244">
        <v>31340</v>
      </c>
      <c r="X244">
        <v>7937</v>
      </c>
      <c r="Y244" t="s">
        <v>217</v>
      </c>
      <c r="Z244" t="s">
        <v>5168</v>
      </c>
      <c r="AA244" t="s">
        <v>666</v>
      </c>
      <c r="AB244" t="s">
        <v>666</v>
      </c>
      <c r="AC244" t="s">
        <v>217</v>
      </c>
      <c r="AD244" t="s">
        <v>5168</v>
      </c>
      <c r="AE244">
        <v>7248</v>
      </c>
      <c r="AF244" t="s">
        <v>217</v>
      </c>
      <c r="AG244">
        <v>5842</v>
      </c>
      <c r="AH244" t="s">
        <v>217</v>
      </c>
      <c r="AI244">
        <v>3399</v>
      </c>
      <c r="AJ244">
        <v>2871</v>
      </c>
      <c r="AK244" t="s">
        <v>217</v>
      </c>
      <c r="AL244" t="s">
        <v>17928</v>
      </c>
      <c r="AM244" t="s">
        <v>217</v>
      </c>
      <c r="AN244" t="s">
        <v>217</v>
      </c>
      <c r="AO244" t="s">
        <v>1380</v>
      </c>
      <c r="AP244" t="s">
        <v>5168</v>
      </c>
      <c r="AQ244" t="s">
        <v>20402</v>
      </c>
    </row>
    <row r="245" spans="1:43" hidden="1" x14ac:dyDescent="0.3">
      <c r="A245" t="s">
        <v>1570</v>
      </c>
      <c r="B245" t="s">
        <v>393</v>
      </c>
      <c r="C245" s="72">
        <v>26174</v>
      </c>
      <c r="D245" t="s">
        <v>7202</v>
      </c>
      <c r="E245" t="s">
        <v>6991</v>
      </c>
      <c r="F245" t="s">
        <v>3591</v>
      </c>
      <c r="G245" t="s">
        <v>3591</v>
      </c>
      <c r="H245" t="s">
        <v>1424</v>
      </c>
      <c r="I245" t="s">
        <v>10243</v>
      </c>
      <c r="J245" t="s">
        <v>393</v>
      </c>
      <c r="K245">
        <v>111072</v>
      </c>
      <c r="L245" t="s">
        <v>393</v>
      </c>
      <c r="M245">
        <v>7437</v>
      </c>
      <c r="N245" t="s">
        <v>393</v>
      </c>
      <c r="O245" t="s">
        <v>1571</v>
      </c>
      <c r="P245" t="s">
        <v>1570</v>
      </c>
      <c r="Q245">
        <v>5862</v>
      </c>
      <c r="R245" t="s">
        <v>393</v>
      </c>
      <c r="S245">
        <v>3701</v>
      </c>
      <c r="T245" t="s">
        <v>393</v>
      </c>
      <c r="V245" t="s">
        <v>3662</v>
      </c>
      <c r="W245">
        <v>57</v>
      </c>
      <c r="X245">
        <v>5862</v>
      </c>
      <c r="Y245" t="s">
        <v>393</v>
      </c>
      <c r="Z245" t="s">
        <v>8394</v>
      </c>
      <c r="AA245" t="s">
        <v>658</v>
      </c>
      <c r="AB245" t="s">
        <v>658</v>
      </c>
      <c r="AC245" t="s">
        <v>393</v>
      </c>
      <c r="AD245" t="s">
        <v>8394</v>
      </c>
      <c r="AI245">
        <v>6975</v>
      </c>
      <c r="AK245" t="s">
        <v>393</v>
      </c>
      <c r="AN245" t="s">
        <v>393</v>
      </c>
      <c r="AO245" t="s">
        <v>1424</v>
      </c>
      <c r="AP245" t="s">
        <v>8394</v>
      </c>
      <c r="AQ245" t="s">
        <v>20402</v>
      </c>
    </row>
    <row r="246" spans="1:43" x14ac:dyDescent="0.3">
      <c r="A246" t="s">
        <v>14056</v>
      </c>
      <c r="B246" t="s">
        <v>14023</v>
      </c>
      <c r="C246" s="72">
        <v>33914</v>
      </c>
      <c r="D246" t="s">
        <v>6541</v>
      </c>
      <c r="E246" t="s">
        <v>14057</v>
      </c>
      <c r="F246" t="s">
        <v>1446</v>
      </c>
      <c r="G246" t="s">
        <v>9094</v>
      </c>
      <c r="H246" t="s">
        <v>661</v>
      </c>
      <c r="I246" t="s">
        <v>14556</v>
      </c>
      <c r="J246" t="s">
        <v>14023</v>
      </c>
      <c r="K246">
        <v>607468</v>
      </c>
      <c r="L246" t="s">
        <v>14023</v>
      </c>
      <c r="M246">
        <v>2135261</v>
      </c>
      <c r="N246" t="s">
        <v>14023</v>
      </c>
      <c r="O246" t="s">
        <v>17421</v>
      </c>
      <c r="P246" t="s">
        <v>14056</v>
      </c>
      <c r="Q246">
        <v>10174</v>
      </c>
      <c r="R246" t="s">
        <v>14023</v>
      </c>
      <c r="S246">
        <v>33851</v>
      </c>
      <c r="T246" t="s">
        <v>14023</v>
      </c>
      <c r="V246" t="s">
        <v>15654</v>
      </c>
      <c r="W246">
        <v>71129</v>
      </c>
      <c r="X246">
        <v>10174</v>
      </c>
      <c r="Y246" t="s">
        <v>14023</v>
      </c>
      <c r="Z246" t="s">
        <v>14058</v>
      </c>
      <c r="AA246" t="s">
        <v>658</v>
      </c>
      <c r="AB246" t="s">
        <v>658</v>
      </c>
      <c r="AC246" t="s">
        <v>14023</v>
      </c>
      <c r="AD246" t="s">
        <v>14058</v>
      </c>
      <c r="AE246">
        <v>13387</v>
      </c>
      <c r="AH246" t="s">
        <v>14023</v>
      </c>
      <c r="AI246">
        <v>23594</v>
      </c>
      <c r="AJ246">
        <v>5602</v>
      </c>
      <c r="AK246" t="s">
        <v>14023</v>
      </c>
      <c r="AL246" t="s">
        <v>17929</v>
      </c>
      <c r="AM246" t="s">
        <v>14023</v>
      </c>
      <c r="AN246" t="s">
        <v>14023</v>
      </c>
      <c r="AO246" t="s">
        <v>661</v>
      </c>
      <c r="AP246" t="s">
        <v>14058</v>
      </c>
      <c r="AQ246" t="s">
        <v>20403</v>
      </c>
    </row>
    <row r="247" spans="1:43" hidden="1" x14ac:dyDescent="0.3">
      <c r="A247" t="s">
        <v>1572</v>
      </c>
      <c r="B247" t="s">
        <v>348</v>
      </c>
      <c r="C247" s="72">
        <v>31666</v>
      </c>
      <c r="D247" t="s">
        <v>6585</v>
      </c>
      <c r="E247" t="s">
        <v>7074</v>
      </c>
      <c r="F247" t="s">
        <v>3591</v>
      </c>
      <c r="G247" t="s">
        <v>3591</v>
      </c>
      <c r="H247" t="s">
        <v>1396</v>
      </c>
      <c r="I247" t="s">
        <v>9528</v>
      </c>
      <c r="J247" t="s">
        <v>348</v>
      </c>
      <c r="K247">
        <v>452035</v>
      </c>
      <c r="L247" t="s">
        <v>348</v>
      </c>
      <c r="M247">
        <v>1543508</v>
      </c>
      <c r="N247" t="s">
        <v>348</v>
      </c>
      <c r="O247" t="s">
        <v>1573</v>
      </c>
      <c r="P247" t="s">
        <v>1572</v>
      </c>
      <c r="Q247">
        <v>8413</v>
      </c>
      <c r="R247" t="s">
        <v>348</v>
      </c>
      <c r="S247">
        <v>29724</v>
      </c>
      <c r="T247" t="s">
        <v>348</v>
      </c>
      <c r="U247" t="s">
        <v>348</v>
      </c>
      <c r="V247" t="s">
        <v>3663</v>
      </c>
      <c r="W247">
        <v>47076</v>
      </c>
      <c r="X247">
        <v>8413</v>
      </c>
      <c r="Y247" t="s">
        <v>348</v>
      </c>
      <c r="Z247" t="s">
        <v>5169</v>
      </c>
      <c r="AA247" t="s">
        <v>658</v>
      </c>
      <c r="AB247" t="s">
        <v>658</v>
      </c>
      <c r="AC247" t="s">
        <v>348</v>
      </c>
      <c r="AD247" t="s">
        <v>5169</v>
      </c>
      <c r="AE247">
        <v>9488</v>
      </c>
      <c r="AF247" t="s">
        <v>348</v>
      </c>
      <c r="AG247">
        <v>5035</v>
      </c>
      <c r="AH247" t="s">
        <v>348</v>
      </c>
      <c r="AI247">
        <v>1957</v>
      </c>
      <c r="AK247" t="s">
        <v>348</v>
      </c>
      <c r="AL247" t="s">
        <v>17930</v>
      </c>
      <c r="AM247" t="s">
        <v>348</v>
      </c>
      <c r="AN247" t="s">
        <v>348</v>
      </c>
      <c r="AO247" t="s">
        <v>1396</v>
      </c>
      <c r="AP247" t="s">
        <v>5169</v>
      </c>
      <c r="AQ247" t="s">
        <v>20402</v>
      </c>
    </row>
    <row r="248" spans="1:43" hidden="1" x14ac:dyDescent="0.3">
      <c r="A248" t="s">
        <v>1574</v>
      </c>
      <c r="B248" t="s">
        <v>819</v>
      </c>
      <c r="C248" s="72">
        <v>29566</v>
      </c>
      <c r="D248" t="s">
        <v>6629</v>
      </c>
      <c r="E248" t="s">
        <v>7782</v>
      </c>
      <c r="F248" t="s">
        <v>3591</v>
      </c>
      <c r="G248" t="s">
        <v>3591</v>
      </c>
      <c r="H248" t="s">
        <v>1373</v>
      </c>
      <c r="I248" t="s">
        <v>9795</v>
      </c>
      <c r="J248" t="s">
        <v>819</v>
      </c>
      <c r="K248">
        <v>430599</v>
      </c>
      <c r="L248" t="s">
        <v>819</v>
      </c>
      <c r="M248">
        <v>477983</v>
      </c>
      <c r="N248" t="s">
        <v>819</v>
      </c>
      <c r="O248" t="s">
        <v>1575</v>
      </c>
      <c r="P248" t="s">
        <v>1574</v>
      </c>
      <c r="Q248">
        <v>7461</v>
      </c>
      <c r="R248" t="s">
        <v>819</v>
      </c>
      <c r="S248">
        <v>6132</v>
      </c>
      <c r="T248" t="s">
        <v>819</v>
      </c>
      <c r="V248" t="s">
        <v>3664</v>
      </c>
      <c r="W248">
        <v>32842</v>
      </c>
      <c r="X248">
        <v>7461</v>
      </c>
      <c r="Y248" t="s">
        <v>819</v>
      </c>
      <c r="Z248" t="s">
        <v>8395</v>
      </c>
      <c r="AA248" t="s">
        <v>658</v>
      </c>
      <c r="AB248" t="s">
        <v>658</v>
      </c>
      <c r="AC248" t="s">
        <v>819</v>
      </c>
      <c r="AD248" t="s">
        <v>8395</v>
      </c>
      <c r="AE248">
        <v>7562</v>
      </c>
      <c r="AF248" t="s">
        <v>819</v>
      </c>
      <c r="AG248">
        <v>5409</v>
      </c>
      <c r="AH248" t="s">
        <v>819</v>
      </c>
      <c r="AI248">
        <v>12683</v>
      </c>
      <c r="AJ248">
        <v>1173</v>
      </c>
      <c r="AK248" t="s">
        <v>819</v>
      </c>
      <c r="AL248" t="s">
        <v>17931</v>
      </c>
      <c r="AM248" t="s">
        <v>819</v>
      </c>
      <c r="AN248" t="s">
        <v>819</v>
      </c>
      <c r="AO248" t="s">
        <v>1373</v>
      </c>
      <c r="AP248" t="s">
        <v>8395</v>
      </c>
      <c r="AQ248" t="s">
        <v>20402</v>
      </c>
    </row>
    <row r="249" spans="1:43" x14ac:dyDescent="0.3">
      <c r="A249" t="s">
        <v>12667</v>
      </c>
      <c r="B249" t="s">
        <v>11649</v>
      </c>
      <c r="C249" s="72">
        <v>32693</v>
      </c>
      <c r="D249" t="s">
        <v>12668</v>
      </c>
      <c r="E249" t="s">
        <v>12669</v>
      </c>
      <c r="F249" t="s">
        <v>3591</v>
      </c>
      <c r="G249" t="s">
        <v>3591</v>
      </c>
      <c r="H249" t="s">
        <v>1380</v>
      </c>
      <c r="I249" t="s">
        <v>11650</v>
      </c>
      <c r="J249" t="s">
        <v>11649</v>
      </c>
      <c r="K249">
        <v>518466</v>
      </c>
      <c r="L249" t="s">
        <v>11649</v>
      </c>
      <c r="M249">
        <v>1954884</v>
      </c>
      <c r="N249" t="s">
        <v>11649</v>
      </c>
      <c r="O249" t="s">
        <v>13219</v>
      </c>
      <c r="P249" t="s">
        <v>12667</v>
      </c>
      <c r="Q249">
        <v>10247</v>
      </c>
      <c r="R249" t="s">
        <v>11649</v>
      </c>
      <c r="S249">
        <v>31765</v>
      </c>
      <c r="T249" t="s">
        <v>11649</v>
      </c>
      <c r="V249" t="s">
        <v>12670</v>
      </c>
      <c r="W249">
        <v>65856</v>
      </c>
      <c r="X249">
        <v>10247</v>
      </c>
      <c r="Y249" t="s">
        <v>11649</v>
      </c>
      <c r="Z249" t="s">
        <v>12671</v>
      </c>
      <c r="AA249" t="s">
        <v>658</v>
      </c>
      <c r="AB249" t="s">
        <v>658</v>
      </c>
      <c r="AC249" t="s">
        <v>11649</v>
      </c>
      <c r="AD249" t="s">
        <v>12671</v>
      </c>
      <c r="AE249">
        <v>13160</v>
      </c>
      <c r="AF249" t="s">
        <v>11649</v>
      </c>
      <c r="AG249">
        <v>21088</v>
      </c>
      <c r="AH249" t="s">
        <v>12671</v>
      </c>
      <c r="AI249">
        <v>14721</v>
      </c>
      <c r="AJ249">
        <v>4810</v>
      </c>
      <c r="AK249" t="s">
        <v>11649</v>
      </c>
      <c r="AL249" t="s">
        <v>17932</v>
      </c>
      <c r="AM249" t="s">
        <v>11649</v>
      </c>
      <c r="AN249" t="s">
        <v>11649</v>
      </c>
      <c r="AO249" t="s">
        <v>1380</v>
      </c>
      <c r="AP249" t="s">
        <v>12671</v>
      </c>
      <c r="AQ249" t="s">
        <v>20403</v>
      </c>
    </row>
    <row r="250" spans="1:43" x14ac:dyDescent="0.3">
      <c r="A250" t="s">
        <v>13667</v>
      </c>
      <c r="B250" t="s">
        <v>11356</v>
      </c>
      <c r="C250" s="72">
        <v>31883</v>
      </c>
      <c r="D250" t="s">
        <v>8057</v>
      </c>
      <c r="E250" t="s">
        <v>13668</v>
      </c>
      <c r="F250" t="s">
        <v>1449</v>
      </c>
      <c r="G250" t="s">
        <v>6120</v>
      </c>
      <c r="H250" t="s">
        <v>1373</v>
      </c>
      <c r="I250" t="s">
        <v>11777</v>
      </c>
      <c r="J250" t="s">
        <v>11356</v>
      </c>
      <c r="K250">
        <v>542947</v>
      </c>
      <c r="L250" t="s">
        <v>11356</v>
      </c>
      <c r="M250">
        <v>2120124</v>
      </c>
      <c r="N250" t="s">
        <v>11356</v>
      </c>
      <c r="O250" t="s">
        <v>13669</v>
      </c>
      <c r="P250" t="s">
        <v>13667</v>
      </c>
      <c r="Q250">
        <v>10309</v>
      </c>
      <c r="R250" t="s">
        <v>11356</v>
      </c>
      <c r="S250">
        <v>33513</v>
      </c>
      <c r="T250" t="s">
        <v>11356</v>
      </c>
      <c r="V250" t="s">
        <v>15655</v>
      </c>
      <c r="W250">
        <v>58075</v>
      </c>
      <c r="X250">
        <v>10309</v>
      </c>
      <c r="Y250" t="s">
        <v>11356</v>
      </c>
      <c r="Z250" t="s">
        <v>13670</v>
      </c>
      <c r="AA250" t="s">
        <v>666</v>
      </c>
      <c r="AB250" t="s">
        <v>666</v>
      </c>
      <c r="AC250" t="s">
        <v>11356</v>
      </c>
      <c r="AD250" t="s">
        <v>13670</v>
      </c>
      <c r="AE250">
        <v>10692</v>
      </c>
      <c r="AI250">
        <v>8139</v>
      </c>
      <c r="AJ250">
        <v>5280</v>
      </c>
      <c r="AK250" t="s">
        <v>11356</v>
      </c>
      <c r="AL250" t="s">
        <v>17933</v>
      </c>
      <c r="AM250" t="s">
        <v>11356</v>
      </c>
      <c r="AN250" t="s">
        <v>11356</v>
      </c>
      <c r="AO250" t="s">
        <v>14933</v>
      </c>
      <c r="AP250" t="s">
        <v>13670</v>
      </c>
      <c r="AQ250" t="s">
        <v>20403</v>
      </c>
    </row>
    <row r="251" spans="1:43" hidden="1" x14ac:dyDescent="0.3">
      <c r="A251" t="s">
        <v>1576</v>
      </c>
      <c r="B251" t="s">
        <v>1181</v>
      </c>
      <c r="C251" s="72">
        <v>30565</v>
      </c>
      <c r="D251" t="s">
        <v>7252</v>
      </c>
      <c r="E251" t="s">
        <v>7783</v>
      </c>
      <c r="F251" t="s">
        <v>1509</v>
      </c>
      <c r="G251" t="s">
        <v>9094</v>
      </c>
      <c r="H251" t="s">
        <v>1373</v>
      </c>
      <c r="I251" t="s">
        <v>10622</v>
      </c>
      <c r="J251" t="s">
        <v>1181</v>
      </c>
      <c r="K251">
        <v>460283</v>
      </c>
      <c r="L251" t="s">
        <v>1181</v>
      </c>
      <c r="M251">
        <v>1282514</v>
      </c>
      <c r="N251" t="s">
        <v>1181</v>
      </c>
      <c r="O251" t="s">
        <v>1577</v>
      </c>
      <c r="P251" t="s">
        <v>1576</v>
      </c>
      <c r="Q251">
        <v>8141</v>
      </c>
      <c r="R251" t="s">
        <v>1181</v>
      </c>
      <c r="S251">
        <v>28915</v>
      </c>
      <c r="T251" t="s">
        <v>1181</v>
      </c>
      <c r="V251" t="s">
        <v>3665</v>
      </c>
      <c r="W251">
        <v>47078</v>
      </c>
      <c r="X251">
        <v>8141</v>
      </c>
      <c r="Y251" t="s">
        <v>1181</v>
      </c>
      <c r="Z251" t="s">
        <v>5170</v>
      </c>
      <c r="AA251" t="s">
        <v>666</v>
      </c>
      <c r="AB251" t="s">
        <v>666</v>
      </c>
      <c r="AC251" t="s">
        <v>1181</v>
      </c>
      <c r="AD251" t="s">
        <v>5170</v>
      </c>
      <c r="AE251">
        <v>10206</v>
      </c>
      <c r="AF251" t="s">
        <v>1181</v>
      </c>
      <c r="AG251">
        <v>5843</v>
      </c>
      <c r="AH251" t="s">
        <v>1181</v>
      </c>
      <c r="AI251">
        <v>1661</v>
      </c>
      <c r="AJ251">
        <v>2794</v>
      </c>
      <c r="AK251" t="s">
        <v>1181</v>
      </c>
      <c r="AL251" t="s">
        <v>17934</v>
      </c>
      <c r="AM251" t="s">
        <v>1181</v>
      </c>
      <c r="AN251" t="s">
        <v>1181</v>
      </c>
      <c r="AO251" t="s">
        <v>1373</v>
      </c>
      <c r="AP251" t="s">
        <v>5170</v>
      </c>
      <c r="AQ251" t="s">
        <v>20402</v>
      </c>
    </row>
    <row r="252" spans="1:43" hidden="1" x14ac:dyDescent="0.3">
      <c r="A252" t="s">
        <v>1578</v>
      </c>
      <c r="B252" t="s">
        <v>151</v>
      </c>
      <c r="C252" s="72">
        <v>28456</v>
      </c>
      <c r="D252" t="s">
        <v>7084</v>
      </c>
      <c r="E252" t="s">
        <v>7083</v>
      </c>
      <c r="F252" t="s">
        <v>3591</v>
      </c>
      <c r="G252" t="s">
        <v>3591</v>
      </c>
      <c r="H252" t="s">
        <v>661</v>
      </c>
      <c r="I252" t="s">
        <v>10029</v>
      </c>
      <c r="J252" t="s">
        <v>151</v>
      </c>
      <c r="K252">
        <v>217100</v>
      </c>
      <c r="L252" t="s">
        <v>151</v>
      </c>
      <c r="M252">
        <v>174661</v>
      </c>
      <c r="N252" t="s">
        <v>151</v>
      </c>
      <c r="O252" t="s">
        <v>1579</v>
      </c>
      <c r="P252" t="s">
        <v>1578</v>
      </c>
      <c r="Q252">
        <v>6636</v>
      </c>
      <c r="R252" t="s">
        <v>151</v>
      </c>
      <c r="S252">
        <v>4603</v>
      </c>
      <c r="T252" t="s">
        <v>151</v>
      </c>
      <c r="U252" t="s">
        <v>151</v>
      </c>
      <c r="V252" t="s">
        <v>3666</v>
      </c>
      <c r="W252">
        <v>1139</v>
      </c>
      <c r="X252">
        <v>6636</v>
      </c>
      <c r="Y252" t="s">
        <v>151</v>
      </c>
      <c r="Z252" t="s">
        <v>5171</v>
      </c>
      <c r="AA252" t="s">
        <v>658</v>
      </c>
      <c r="AB252" t="s">
        <v>658</v>
      </c>
      <c r="AC252" t="s">
        <v>151</v>
      </c>
      <c r="AD252" t="s">
        <v>5171</v>
      </c>
      <c r="AF252" t="s">
        <v>151</v>
      </c>
      <c r="AG252">
        <v>5520</v>
      </c>
      <c r="AI252">
        <v>15216</v>
      </c>
      <c r="AK252" t="s">
        <v>151</v>
      </c>
      <c r="AN252" t="s">
        <v>151</v>
      </c>
      <c r="AO252" t="s">
        <v>661</v>
      </c>
      <c r="AP252" t="s">
        <v>5171</v>
      </c>
      <c r="AQ252" t="s">
        <v>20402</v>
      </c>
    </row>
    <row r="253" spans="1:43" hidden="1" x14ac:dyDescent="0.3">
      <c r="A253" t="s">
        <v>1580</v>
      </c>
      <c r="B253" t="s">
        <v>389</v>
      </c>
      <c r="C253" s="72">
        <v>31149</v>
      </c>
      <c r="D253" t="s">
        <v>7162</v>
      </c>
      <c r="E253" t="s">
        <v>7161</v>
      </c>
      <c r="F253" t="s">
        <v>3591</v>
      </c>
      <c r="G253" t="s">
        <v>3591</v>
      </c>
      <c r="H253" t="s">
        <v>1380</v>
      </c>
      <c r="I253" t="s">
        <v>10965</v>
      </c>
      <c r="J253" t="s">
        <v>389</v>
      </c>
      <c r="K253">
        <v>453269</v>
      </c>
      <c r="L253" t="s">
        <v>389</v>
      </c>
      <c r="M253">
        <v>1208693</v>
      </c>
      <c r="N253" t="s">
        <v>389</v>
      </c>
      <c r="O253" t="s">
        <v>1581</v>
      </c>
      <c r="P253" t="s">
        <v>1580</v>
      </c>
      <c r="Q253">
        <v>8713</v>
      </c>
      <c r="R253" t="s">
        <v>389</v>
      </c>
      <c r="S253">
        <v>29378</v>
      </c>
      <c r="T253" t="s">
        <v>389</v>
      </c>
      <c r="V253" t="s">
        <v>3667</v>
      </c>
      <c r="W253">
        <v>51955</v>
      </c>
      <c r="X253">
        <v>8713</v>
      </c>
      <c r="Y253" t="s">
        <v>389</v>
      </c>
      <c r="Z253" t="s">
        <v>5172</v>
      </c>
      <c r="AA253" t="s">
        <v>666</v>
      </c>
      <c r="AB253" t="s">
        <v>666</v>
      </c>
      <c r="AC253" t="s">
        <v>389</v>
      </c>
      <c r="AD253" t="s">
        <v>5172</v>
      </c>
      <c r="AF253" t="s">
        <v>389</v>
      </c>
      <c r="AG253">
        <v>11446</v>
      </c>
      <c r="AI253">
        <v>2968</v>
      </c>
      <c r="AK253" t="s">
        <v>389</v>
      </c>
      <c r="AN253" t="s">
        <v>389</v>
      </c>
      <c r="AO253" t="s">
        <v>1380</v>
      </c>
      <c r="AP253" t="s">
        <v>5172</v>
      </c>
      <c r="AQ253" t="s">
        <v>20402</v>
      </c>
    </row>
    <row r="254" spans="1:43" x14ac:dyDescent="0.3">
      <c r="A254" t="s">
        <v>3471</v>
      </c>
      <c r="B254" t="s">
        <v>324</v>
      </c>
      <c r="C254" s="72">
        <v>33878</v>
      </c>
      <c r="D254" t="s">
        <v>6811</v>
      </c>
      <c r="E254" t="s">
        <v>6810</v>
      </c>
      <c r="F254" t="s">
        <v>1389</v>
      </c>
      <c r="G254" t="s">
        <v>6120</v>
      </c>
      <c r="H254" t="s">
        <v>1431</v>
      </c>
      <c r="I254" t="s">
        <v>9111</v>
      </c>
      <c r="J254" t="s">
        <v>324</v>
      </c>
      <c r="K254">
        <v>593428</v>
      </c>
      <c r="L254" t="s">
        <v>324</v>
      </c>
      <c r="M254">
        <v>1945481</v>
      </c>
      <c r="N254" t="s">
        <v>324</v>
      </c>
      <c r="O254" t="s">
        <v>3668</v>
      </c>
      <c r="P254" t="s">
        <v>3471</v>
      </c>
      <c r="Q254">
        <v>9319</v>
      </c>
      <c r="R254" t="s">
        <v>324</v>
      </c>
      <c r="S254">
        <v>31606</v>
      </c>
      <c r="T254" t="s">
        <v>324</v>
      </c>
      <c r="U254" t="s">
        <v>324</v>
      </c>
      <c r="V254" t="s">
        <v>3669</v>
      </c>
      <c r="W254">
        <v>67248</v>
      </c>
      <c r="X254">
        <v>9319</v>
      </c>
      <c r="Y254" t="s">
        <v>324</v>
      </c>
      <c r="Z254" t="s">
        <v>5173</v>
      </c>
      <c r="AA254" t="s">
        <v>658</v>
      </c>
      <c r="AB254" t="s">
        <v>658</v>
      </c>
      <c r="AC254" t="s">
        <v>324</v>
      </c>
      <c r="AD254" t="s">
        <v>5173</v>
      </c>
      <c r="AE254">
        <v>12204</v>
      </c>
      <c r="AF254" t="s">
        <v>324</v>
      </c>
      <c r="AG254">
        <v>37982</v>
      </c>
      <c r="AH254" t="s">
        <v>324</v>
      </c>
      <c r="AI254">
        <v>13117</v>
      </c>
      <c r="AJ254">
        <v>4426</v>
      </c>
      <c r="AK254" t="s">
        <v>324</v>
      </c>
      <c r="AL254" t="s">
        <v>17935</v>
      </c>
      <c r="AM254" t="s">
        <v>324</v>
      </c>
      <c r="AN254" t="s">
        <v>324</v>
      </c>
      <c r="AO254" t="s">
        <v>1431</v>
      </c>
      <c r="AP254" t="s">
        <v>5173</v>
      </c>
      <c r="AQ254" t="s">
        <v>20403</v>
      </c>
    </row>
    <row r="255" spans="1:43" hidden="1" x14ac:dyDescent="0.3">
      <c r="A255" t="s">
        <v>1582</v>
      </c>
      <c r="B255" t="s">
        <v>1231</v>
      </c>
      <c r="C255" s="72">
        <v>30727</v>
      </c>
      <c r="D255" t="s">
        <v>7785</v>
      </c>
      <c r="E255" t="s">
        <v>7784</v>
      </c>
      <c r="F255" t="s">
        <v>3591</v>
      </c>
      <c r="G255" t="s">
        <v>3591</v>
      </c>
      <c r="H255" t="s">
        <v>1373</v>
      </c>
      <c r="I255" t="s">
        <v>9820</v>
      </c>
      <c r="J255" t="s">
        <v>1231</v>
      </c>
      <c r="K255">
        <v>459939</v>
      </c>
      <c r="L255" t="s">
        <v>1231</v>
      </c>
      <c r="M255">
        <v>1537179</v>
      </c>
      <c r="N255" t="s">
        <v>1231</v>
      </c>
      <c r="O255" t="s">
        <v>1583</v>
      </c>
      <c r="P255" t="s">
        <v>1582</v>
      </c>
      <c r="Q255">
        <v>8268</v>
      </c>
      <c r="R255" t="s">
        <v>1231</v>
      </c>
      <c r="S255">
        <v>29152</v>
      </c>
      <c r="T255" t="s">
        <v>1231</v>
      </c>
      <c r="V255" t="s">
        <v>3670</v>
      </c>
      <c r="W255">
        <v>47102</v>
      </c>
      <c r="X255">
        <v>8268</v>
      </c>
      <c r="Y255" t="s">
        <v>1231</v>
      </c>
      <c r="Z255" t="s">
        <v>8396</v>
      </c>
      <c r="AA255" t="s">
        <v>658</v>
      </c>
      <c r="AB255" t="s">
        <v>658</v>
      </c>
      <c r="AC255" t="s">
        <v>1231</v>
      </c>
      <c r="AD255" t="s">
        <v>8396</v>
      </c>
      <c r="AE255">
        <v>10294</v>
      </c>
      <c r="AI255">
        <v>1471</v>
      </c>
      <c r="AK255" t="s">
        <v>1231</v>
      </c>
      <c r="AN255" t="s">
        <v>1231</v>
      </c>
      <c r="AO255" t="s">
        <v>1373</v>
      </c>
      <c r="AP255" t="s">
        <v>8396</v>
      </c>
      <c r="AQ255" t="s">
        <v>20402</v>
      </c>
    </row>
    <row r="256" spans="1:43" hidden="1" x14ac:dyDescent="0.3">
      <c r="A256" t="s">
        <v>1584</v>
      </c>
      <c r="B256" t="s">
        <v>137</v>
      </c>
      <c r="C256" s="72">
        <v>30730</v>
      </c>
      <c r="D256" t="s">
        <v>6587</v>
      </c>
      <c r="E256" t="s">
        <v>7203</v>
      </c>
      <c r="F256" t="s">
        <v>3591</v>
      </c>
      <c r="G256" t="s">
        <v>3591</v>
      </c>
      <c r="H256" t="s">
        <v>1380</v>
      </c>
      <c r="I256" t="s">
        <v>9571</v>
      </c>
      <c r="J256" t="s">
        <v>137</v>
      </c>
      <c r="K256">
        <v>460131</v>
      </c>
      <c r="L256" t="s">
        <v>137</v>
      </c>
      <c r="M256">
        <v>1630074</v>
      </c>
      <c r="N256" t="s">
        <v>137</v>
      </c>
      <c r="O256" t="s">
        <v>1585</v>
      </c>
      <c r="P256" t="s">
        <v>1584</v>
      </c>
      <c r="Q256">
        <v>8797</v>
      </c>
      <c r="R256" t="s">
        <v>137</v>
      </c>
      <c r="S256">
        <v>30029</v>
      </c>
      <c r="T256" t="s">
        <v>137</v>
      </c>
      <c r="U256" t="s">
        <v>137</v>
      </c>
      <c r="V256" t="s">
        <v>3671</v>
      </c>
      <c r="W256">
        <v>45739</v>
      </c>
      <c r="X256">
        <v>8797</v>
      </c>
      <c r="Y256" t="s">
        <v>137</v>
      </c>
      <c r="Z256" t="s">
        <v>5174</v>
      </c>
      <c r="AA256" t="s">
        <v>666</v>
      </c>
      <c r="AB256" t="s">
        <v>666</v>
      </c>
      <c r="AC256" t="s">
        <v>137</v>
      </c>
      <c r="AD256" t="s">
        <v>5174</v>
      </c>
      <c r="AE256">
        <v>8628</v>
      </c>
      <c r="AI256">
        <v>1788</v>
      </c>
      <c r="AK256" t="s">
        <v>137</v>
      </c>
      <c r="AN256" t="s">
        <v>137</v>
      </c>
      <c r="AO256" t="s">
        <v>1380</v>
      </c>
      <c r="AP256" t="s">
        <v>5174</v>
      </c>
      <c r="AQ256" t="s">
        <v>20402</v>
      </c>
    </row>
    <row r="257" spans="1:43" x14ac:dyDescent="0.3">
      <c r="A257" t="s">
        <v>17351</v>
      </c>
      <c r="B257" t="s">
        <v>17135</v>
      </c>
      <c r="C257" s="72">
        <v>35280</v>
      </c>
      <c r="D257" t="s">
        <v>11922</v>
      </c>
      <c r="E257" t="s">
        <v>17360</v>
      </c>
      <c r="F257" t="s">
        <v>1398</v>
      </c>
      <c r="G257" t="s">
        <v>9094</v>
      </c>
      <c r="H257" t="s">
        <v>660</v>
      </c>
      <c r="I257" t="s">
        <v>19825</v>
      </c>
      <c r="J257" t="s">
        <v>17135</v>
      </c>
      <c r="K257">
        <v>664761</v>
      </c>
      <c r="L257" t="s">
        <v>17135</v>
      </c>
      <c r="M257">
        <v>2942960</v>
      </c>
      <c r="N257" t="s">
        <v>17135</v>
      </c>
      <c r="P257" t="s">
        <v>17351</v>
      </c>
      <c r="Q257">
        <v>10125</v>
      </c>
      <c r="R257" t="s">
        <v>17135</v>
      </c>
      <c r="S257">
        <v>41169</v>
      </c>
      <c r="T257" t="s">
        <v>17135</v>
      </c>
      <c r="V257" t="s">
        <v>20430</v>
      </c>
      <c r="W257">
        <v>113905</v>
      </c>
      <c r="X257">
        <v>11365</v>
      </c>
      <c r="Y257" t="s">
        <v>17135</v>
      </c>
      <c r="Z257" t="s">
        <v>17324</v>
      </c>
      <c r="AA257" t="s">
        <v>658</v>
      </c>
      <c r="AB257" t="s">
        <v>658</v>
      </c>
      <c r="AC257" t="s">
        <v>17135</v>
      </c>
      <c r="AD257" t="s">
        <v>17324</v>
      </c>
      <c r="AJ257">
        <v>6295</v>
      </c>
      <c r="AK257" t="s">
        <v>17135</v>
      </c>
      <c r="AL257" t="s">
        <v>17936</v>
      </c>
      <c r="AM257" t="s">
        <v>17135</v>
      </c>
      <c r="AN257" t="s">
        <v>17135</v>
      </c>
      <c r="AO257" t="s">
        <v>14940</v>
      </c>
      <c r="AP257" t="s">
        <v>17324</v>
      </c>
      <c r="AQ257" t="s">
        <v>20403</v>
      </c>
    </row>
    <row r="258" spans="1:43" x14ac:dyDescent="0.3">
      <c r="A258" t="s">
        <v>3672</v>
      </c>
      <c r="B258" t="s">
        <v>3673</v>
      </c>
      <c r="C258" s="72">
        <v>32171</v>
      </c>
      <c r="D258" t="s">
        <v>6539</v>
      </c>
      <c r="E258" t="s">
        <v>7786</v>
      </c>
      <c r="F258" t="s">
        <v>3591</v>
      </c>
      <c r="G258" t="s">
        <v>3591</v>
      </c>
      <c r="H258" t="s">
        <v>1373</v>
      </c>
      <c r="I258" t="s">
        <v>10152</v>
      </c>
      <c r="J258" t="s">
        <v>3673</v>
      </c>
      <c r="K258">
        <v>502211</v>
      </c>
      <c r="L258" t="s">
        <v>3673</v>
      </c>
      <c r="M258">
        <v>2044105</v>
      </c>
      <c r="N258" t="s">
        <v>3673</v>
      </c>
      <c r="O258" t="s">
        <v>10153</v>
      </c>
      <c r="P258" t="s">
        <v>3672</v>
      </c>
      <c r="Q258">
        <v>9673</v>
      </c>
      <c r="R258" t="s">
        <v>3673</v>
      </c>
      <c r="S258">
        <v>32737</v>
      </c>
      <c r="T258" t="s">
        <v>3673</v>
      </c>
      <c r="V258" t="s">
        <v>5175</v>
      </c>
      <c r="W258">
        <v>65810</v>
      </c>
      <c r="X258">
        <v>9673</v>
      </c>
      <c r="Y258" t="s">
        <v>3673</v>
      </c>
      <c r="Z258" t="s">
        <v>10154</v>
      </c>
      <c r="AA258" t="s">
        <v>658</v>
      </c>
      <c r="AB258" t="s">
        <v>658</v>
      </c>
      <c r="AC258" t="s">
        <v>12855</v>
      </c>
      <c r="AD258" t="s">
        <v>10154</v>
      </c>
      <c r="AE258">
        <v>13087</v>
      </c>
      <c r="AF258" t="s">
        <v>3673</v>
      </c>
      <c r="AG258">
        <v>38162</v>
      </c>
      <c r="AH258" t="s">
        <v>3673</v>
      </c>
      <c r="AI258">
        <v>14477</v>
      </c>
      <c r="AJ258">
        <v>4601</v>
      </c>
      <c r="AK258" t="s">
        <v>3673</v>
      </c>
      <c r="AL258" t="s">
        <v>17937</v>
      </c>
      <c r="AM258" t="s">
        <v>3673</v>
      </c>
      <c r="AN258" t="s">
        <v>3673</v>
      </c>
      <c r="AO258" t="s">
        <v>1373</v>
      </c>
      <c r="AP258" t="s">
        <v>10154</v>
      </c>
      <c r="AQ258" t="s">
        <v>20403</v>
      </c>
    </row>
    <row r="259" spans="1:43" hidden="1" x14ac:dyDescent="0.3">
      <c r="A259" t="s">
        <v>3674</v>
      </c>
      <c r="B259" t="s">
        <v>1036</v>
      </c>
      <c r="C259" s="72">
        <v>30252</v>
      </c>
      <c r="D259" t="s">
        <v>7552</v>
      </c>
      <c r="E259" t="s">
        <v>7787</v>
      </c>
      <c r="F259" t="s">
        <v>3591</v>
      </c>
      <c r="G259" t="s">
        <v>3591</v>
      </c>
      <c r="H259" t="s">
        <v>1373</v>
      </c>
      <c r="I259" t="s">
        <v>10091</v>
      </c>
      <c r="J259" t="s">
        <v>1036</v>
      </c>
      <c r="K259">
        <v>425827</v>
      </c>
      <c r="L259" t="s">
        <v>1036</v>
      </c>
      <c r="M259">
        <v>387480</v>
      </c>
      <c r="N259" t="s">
        <v>1036</v>
      </c>
      <c r="O259" t="s">
        <v>5176</v>
      </c>
      <c r="P259" t="s">
        <v>3674</v>
      </c>
      <c r="Q259">
        <v>7106</v>
      </c>
      <c r="R259" t="s">
        <v>1036</v>
      </c>
      <c r="S259">
        <v>5436</v>
      </c>
      <c r="T259" t="s">
        <v>1036</v>
      </c>
      <c r="V259" t="s">
        <v>5177</v>
      </c>
      <c r="W259">
        <v>31740</v>
      </c>
      <c r="X259">
        <v>7106</v>
      </c>
      <c r="Y259" t="s">
        <v>1036</v>
      </c>
      <c r="Z259" t="s">
        <v>8397</v>
      </c>
      <c r="AA259" t="s">
        <v>658</v>
      </c>
      <c r="AB259" t="s">
        <v>658</v>
      </c>
      <c r="AC259" t="s">
        <v>1036</v>
      </c>
      <c r="AD259" t="s">
        <v>8397</v>
      </c>
      <c r="AI259">
        <v>9487</v>
      </c>
      <c r="AK259" t="s">
        <v>1036</v>
      </c>
      <c r="AL259" t="s">
        <v>17938</v>
      </c>
      <c r="AM259" t="s">
        <v>1036</v>
      </c>
      <c r="AN259" t="s">
        <v>1036</v>
      </c>
      <c r="AO259" t="s">
        <v>1373</v>
      </c>
      <c r="AP259" t="s">
        <v>8397</v>
      </c>
      <c r="AQ259" t="s">
        <v>20402</v>
      </c>
    </row>
    <row r="260" spans="1:43" x14ac:dyDescent="0.3">
      <c r="A260" t="s">
        <v>1586</v>
      </c>
      <c r="B260" t="s">
        <v>140</v>
      </c>
      <c r="C260" s="72">
        <v>31160</v>
      </c>
      <c r="D260" t="s">
        <v>6853</v>
      </c>
      <c r="E260" t="s">
        <v>6852</v>
      </c>
      <c r="F260" t="s">
        <v>1434</v>
      </c>
      <c r="G260" t="s">
        <v>9094</v>
      </c>
      <c r="H260" t="s">
        <v>1380</v>
      </c>
      <c r="I260" t="s">
        <v>9505</v>
      </c>
      <c r="J260" t="s">
        <v>140</v>
      </c>
      <c r="K260">
        <v>466988</v>
      </c>
      <c r="L260" t="s">
        <v>140</v>
      </c>
      <c r="M260">
        <v>1174267</v>
      </c>
      <c r="N260" t="s">
        <v>140</v>
      </c>
      <c r="O260" t="s">
        <v>1587</v>
      </c>
      <c r="P260" t="s">
        <v>1586</v>
      </c>
      <c r="Q260">
        <v>8112</v>
      </c>
      <c r="R260" t="s">
        <v>140</v>
      </c>
      <c r="S260">
        <v>28877</v>
      </c>
      <c r="T260" t="s">
        <v>140</v>
      </c>
      <c r="U260" t="s">
        <v>140</v>
      </c>
      <c r="V260" t="s">
        <v>3675</v>
      </c>
      <c r="W260">
        <v>45744</v>
      </c>
      <c r="X260">
        <v>8112</v>
      </c>
      <c r="Y260" t="s">
        <v>140</v>
      </c>
      <c r="Z260" t="s">
        <v>5178</v>
      </c>
      <c r="AA260" t="s">
        <v>5068</v>
      </c>
      <c r="AB260" t="s">
        <v>658</v>
      </c>
      <c r="AC260" t="s">
        <v>140</v>
      </c>
      <c r="AD260" t="s">
        <v>5178</v>
      </c>
      <c r="AE260">
        <v>9569</v>
      </c>
      <c r="AF260" t="s">
        <v>140</v>
      </c>
      <c r="AG260">
        <v>5152</v>
      </c>
      <c r="AH260" t="s">
        <v>140</v>
      </c>
      <c r="AI260">
        <v>1334</v>
      </c>
      <c r="AJ260">
        <v>2761</v>
      </c>
      <c r="AK260" t="s">
        <v>140</v>
      </c>
      <c r="AL260" t="s">
        <v>17939</v>
      </c>
      <c r="AM260" t="s">
        <v>140</v>
      </c>
      <c r="AN260" t="s">
        <v>140</v>
      </c>
      <c r="AO260" t="s">
        <v>1380</v>
      </c>
      <c r="AP260" t="s">
        <v>5178</v>
      </c>
      <c r="AQ260" t="s">
        <v>20403</v>
      </c>
    </row>
    <row r="261" spans="1:43" x14ac:dyDescent="0.3">
      <c r="A261" t="s">
        <v>13491</v>
      </c>
      <c r="B261" t="s">
        <v>11547</v>
      </c>
      <c r="C261" s="72">
        <v>34124</v>
      </c>
      <c r="D261" t="s">
        <v>6773</v>
      </c>
      <c r="E261" t="s">
        <v>6852</v>
      </c>
      <c r="F261" t="s">
        <v>3591</v>
      </c>
      <c r="G261" t="s">
        <v>3591</v>
      </c>
      <c r="H261" t="s">
        <v>1380</v>
      </c>
      <c r="I261" t="s">
        <v>13027</v>
      </c>
      <c r="J261" t="s">
        <v>11547</v>
      </c>
      <c r="K261">
        <v>593528</v>
      </c>
      <c r="L261" t="s">
        <v>11547</v>
      </c>
      <c r="M261">
        <v>1947841</v>
      </c>
      <c r="N261" t="s">
        <v>11547</v>
      </c>
      <c r="O261" t="s">
        <v>14361</v>
      </c>
      <c r="P261" t="s">
        <v>13491</v>
      </c>
      <c r="Q261">
        <v>9867</v>
      </c>
      <c r="R261" t="s">
        <v>11547</v>
      </c>
      <c r="S261">
        <v>32153</v>
      </c>
      <c r="T261" t="s">
        <v>11547</v>
      </c>
      <c r="V261" t="s">
        <v>15656</v>
      </c>
      <c r="W261">
        <v>67347</v>
      </c>
      <c r="X261">
        <v>9867</v>
      </c>
      <c r="Y261" t="s">
        <v>11547</v>
      </c>
      <c r="Z261" t="s">
        <v>13492</v>
      </c>
      <c r="AA261" t="s">
        <v>658</v>
      </c>
      <c r="AB261" t="s">
        <v>658</v>
      </c>
      <c r="AC261" t="s">
        <v>11547</v>
      </c>
      <c r="AD261" t="s">
        <v>13492</v>
      </c>
      <c r="AE261">
        <v>12408</v>
      </c>
      <c r="AF261" t="s">
        <v>11547</v>
      </c>
      <c r="AG261">
        <v>52732</v>
      </c>
      <c r="AH261" t="s">
        <v>11547</v>
      </c>
      <c r="AI261">
        <v>13149</v>
      </c>
      <c r="AJ261">
        <v>5446</v>
      </c>
      <c r="AK261" t="s">
        <v>11547</v>
      </c>
      <c r="AL261" t="s">
        <v>17940</v>
      </c>
      <c r="AM261" t="s">
        <v>11547</v>
      </c>
      <c r="AN261" t="s">
        <v>11547</v>
      </c>
      <c r="AO261" t="s">
        <v>1380</v>
      </c>
      <c r="AP261" t="s">
        <v>13492</v>
      </c>
      <c r="AQ261" t="s">
        <v>20403</v>
      </c>
    </row>
    <row r="262" spans="1:43" x14ac:dyDescent="0.3">
      <c r="A262" t="s">
        <v>3676</v>
      </c>
      <c r="B262" t="s">
        <v>238</v>
      </c>
      <c r="C262" s="72">
        <v>31463</v>
      </c>
      <c r="D262" t="s">
        <v>7205</v>
      </c>
      <c r="E262" t="s">
        <v>7204</v>
      </c>
      <c r="F262" t="s">
        <v>1449</v>
      </c>
      <c r="G262" t="s">
        <v>6120</v>
      </c>
      <c r="H262" t="s">
        <v>1380</v>
      </c>
      <c r="I262" t="s">
        <v>9616</v>
      </c>
      <c r="J262" t="s">
        <v>238</v>
      </c>
      <c r="K262">
        <v>474865</v>
      </c>
      <c r="L262" t="s">
        <v>238</v>
      </c>
      <c r="M262">
        <v>1262282</v>
      </c>
      <c r="N262" t="s">
        <v>238</v>
      </c>
      <c r="O262" t="s">
        <v>5179</v>
      </c>
      <c r="P262" t="s">
        <v>3676</v>
      </c>
      <c r="Q262">
        <v>8519</v>
      </c>
      <c r="R262" t="s">
        <v>238</v>
      </c>
      <c r="S262">
        <v>30014</v>
      </c>
      <c r="T262" t="s">
        <v>238</v>
      </c>
      <c r="V262" t="s">
        <v>5180</v>
      </c>
      <c r="W262">
        <v>57657</v>
      </c>
      <c r="X262">
        <v>8519</v>
      </c>
      <c r="Y262" t="s">
        <v>238</v>
      </c>
      <c r="Z262" t="s">
        <v>8398</v>
      </c>
      <c r="AA262" t="s">
        <v>666</v>
      </c>
      <c r="AB262" t="s">
        <v>666</v>
      </c>
      <c r="AC262" t="s">
        <v>238</v>
      </c>
      <c r="AD262" t="s">
        <v>8398</v>
      </c>
      <c r="AE262">
        <v>9769</v>
      </c>
      <c r="AI262">
        <v>7237</v>
      </c>
      <c r="AJ262">
        <v>3020</v>
      </c>
      <c r="AK262" t="s">
        <v>238</v>
      </c>
      <c r="AL262" t="s">
        <v>17941</v>
      </c>
      <c r="AM262" t="s">
        <v>238</v>
      </c>
      <c r="AN262" t="s">
        <v>238</v>
      </c>
      <c r="AO262" t="s">
        <v>1380</v>
      </c>
      <c r="AP262" t="s">
        <v>8398</v>
      </c>
      <c r="AQ262" t="s">
        <v>20403</v>
      </c>
    </row>
    <row r="263" spans="1:43" x14ac:dyDescent="0.3">
      <c r="A263" t="s">
        <v>14770</v>
      </c>
      <c r="B263" t="s">
        <v>14216</v>
      </c>
      <c r="C263" s="72">
        <v>34424</v>
      </c>
      <c r="D263" t="s">
        <v>6650</v>
      </c>
      <c r="E263" t="s">
        <v>14771</v>
      </c>
      <c r="F263" t="s">
        <v>1426</v>
      </c>
      <c r="G263" t="s">
        <v>6120</v>
      </c>
      <c r="H263" t="s">
        <v>1373</v>
      </c>
      <c r="I263" t="s">
        <v>14772</v>
      </c>
      <c r="J263" t="s">
        <v>14216</v>
      </c>
      <c r="K263">
        <v>621366</v>
      </c>
      <c r="L263" t="s">
        <v>14216</v>
      </c>
      <c r="M263">
        <v>2444670</v>
      </c>
      <c r="N263" t="s">
        <v>14216</v>
      </c>
      <c r="O263" t="s">
        <v>17422</v>
      </c>
      <c r="P263" t="s">
        <v>14770</v>
      </c>
      <c r="Q263">
        <v>10958</v>
      </c>
      <c r="R263" t="s">
        <v>14216</v>
      </c>
      <c r="S263">
        <v>36192</v>
      </c>
      <c r="T263" t="s">
        <v>14216</v>
      </c>
      <c r="V263" t="s">
        <v>15657</v>
      </c>
      <c r="W263">
        <v>100606</v>
      </c>
      <c r="X263">
        <v>10958</v>
      </c>
      <c r="Y263" t="s">
        <v>14216</v>
      </c>
      <c r="Z263" t="s">
        <v>15090</v>
      </c>
      <c r="AA263" t="s">
        <v>666</v>
      </c>
      <c r="AB263" t="s">
        <v>666</v>
      </c>
      <c r="AC263" t="s">
        <v>14216</v>
      </c>
      <c r="AD263" t="s">
        <v>15090</v>
      </c>
      <c r="AE263">
        <v>14613</v>
      </c>
      <c r="AH263" t="s">
        <v>14216</v>
      </c>
      <c r="AI263">
        <v>23855</v>
      </c>
      <c r="AJ263">
        <v>5728</v>
      </c>
      <c r="AK263" t="s">
        <v>14216</v>
      </c>
      <c r="AL263" t="s">
        <v>17942</v>
      </c>
      <c r="AM263" t="s">
        <v>14216</v>
      </c>
      <c r="AN263" t="s">
        <v>14216</v>
      </c>
      <c r="AO263" t="s">
        <v>14933</v>
      </c>
      <c r="AP263" t="s">
        <v>15090</v>
      </c>
      <c r="AQ263" t="s">
        <v>20403</v>
      </c>
    </row>
    <row r="264" spans="1:43" hidden="1" x14ac:dyDescent="0.3">
      <c r="A264" t="s">
        <v>1588</v>
      </c>
      <c r="B264" t="s">
        <v>0</v>
      </c>
      <c r="C264" s="72">
        <v>29215</v>
      </c>
      <c r="D264" t="s">
        <v>7207</v>
      </c>
      <c r="E264" t="s">
        <v>7206</v>
      </c>
      <c r="F264" t="s">
        <v>3591</v>
      </c>
      <c r="G264" t="s">
        <v>3591</v>
      </c>
      <c r="H264" t="s">
        <v>1424</v>
      </c>
      <c r="I264" t="s">
        <v>10020</v>
      </c>
      <c r="J264" t="s">
        <v>0</v>
      </c>
      <c r="K264">
        <v>400268</v>
      </c>
      <c r="L264" t="s">
        <v>0</v>
      </c>
      <c r="M264">
        <v>223541</v>
      </c>
      <c r="N264" t="s">
        <v>0</v>
      </c>
      <c r="O264" t="s">
        <v>1589</v>
      </c>
      <c r="P264" t="s">
        <v>1588</v>
      </c>
      <c r="Q264">
        <v>8804</v>
      </c>
      <c r="R264" t="s">
        <v>0</v>
      </c>
      <c r="S264">
        <v>29554</v>
      </c>
      <c r="T264" t="s">
        <v>0</v>
      </c>
      <c r="V264" t="s">
        <v>3677</v>
      </c>
      <c r="W264">
        <v>32953</v>
      </c>
      <c r="X264">
        <v>8804</v>
      </c>
      <c r="Y264" t="s">
        <v>0</v>
      </c>
      <c r="Z264" t="s">
        <v>8399</v>
      </c>
      <c r="AA264" t="s">
        <v>658</v>
      </c>
      <c r="AB264" t="s">
        <v>658</v>
      </c>
      <c r="AC264" t="s">
        <v>0</v>
      </c>
      <c r="AD264" t="s">
        <v>8399</v>
      </c>
      <c r="AI264">
        <v>1088</v>
      </c>
      <c r="AK264" t="s">
        <v>0</v>
      </c>
      <c r="AN264" t="s">
        <v>0</v>
      </c>
      <c r="AO264" t="s">
        <v>1424</v>
      </c>
      <c r="AP264" t="s">
        <v>8399</v>
      </c>
      <c r="AQ264" t="s">
        <v>20402</v>
      </c>
    </row>
    <row r="265" spans="1:43" x14ac:dyDescent="0.3">
      <c r="A265" t="s">
        <v>15658</v>
      </c>
      <c r="B265" t="s">
        <v>14317</v>
      </c>
      <c r="C265" s="72">
        <v>34066</v>
      </c>
      <c r="D265" t="s">
        <v>6683</v>
      </c>
      <c r="E265" t="s">
        <v>15659</v>
      </c>
      <c r="F265" t="s">
        <v>1481</v>
      </c>
      <c r="G265" t="s">
        <v>9094</v>
      </c>
      <c r="H265" t="s">
        <v>661</v>
      </c>
      <c r="I265" t="s">
        <v>15660</v>
      </c>
      <c r="J265" t="s">
        <v>14317</v>
      </c>
      <c r="K265">
        <v>623520</v>
      </c>
      <c r="L265" t="s">
        <v>14317</v>
      </c>
      <c r="M265">
        <v>2226658</v>
      </c>
      <c r="N265" t="s">
        <v>14317</v>
      </c>
      <c r="O265" t="s">
        <v>17423</v>
      </c>
      <c r="P265" t="s">
        <v>15658</v>
      </c>
      <c r="Q265">
        <v>9607</v>
      </c>
      <c r="R265" t="s">
        <v>14317</v>
      </c>
      <c r="S265">
        <v>35246</v>
      </c>
      <c r="T265" t="s">
        <v>14317</v>
      </c>
      <c r="V265" t="s">
        <v>15661</v>
      </c>
      <c r="W265">
        <v>101479</v>
      </c>
      <c r="X265">
        <v>10999</v>
      </c>
      <c r="Y265" t="s">
        <v>14317</v>
      </c>
      <c r="Z265" t="s">
        <v>15372</v>
      </c>
      <c r="AA265" t="s">
        <v>658</v>
      </c>
      <c r="AB265" t="s">
        <v>658</v>
      </c>
      <c r="AC265" t="s">
        <v>14317</v>
      </c>
      <c r="AD265" t="s">
        <v>15372</v>
      </c>
      <c r="AE265">
        <v>15261</v>
      </c>
      <c r="AH265" t="s">
        <v>14317</v>
      </c>
      <c r="AJ265">
        <v>5867</v>
      </c>
      <c r="AK265" t="s">
        <v>14317</v>
      </c>
      <c r="AL265" t="s">
        <v>17943</v>
      </c>
      <c r="AM265" t="s">
        <v>14317</v>
      </c>
      <c r="AN265" t="s">
        <v>14317</v>
      </c>
      <c r="AO265" t="s">
        <v>14947</v>
      </c>
      <c r="AP265" t="s">
        <v>15372</v>
      </c>
      <c r="AQ265" t="s">
        <v>20403</v>
      </c>
    </row>
    <row r="266" spans="1:43" hidden="1" x14ac:dyDescent="0.3">
      <c r="A266" t="s">
        <v>1590</v>
      </c>
      <c r="B266" t="s">
        <v>21</v>
      </c>
      <c r="C266" s="72">
        <v>29955</v>
      </c>
      <c r="D266" t="s">
        <v>6627</v>
      </c>
      <c r="E266" t="s">
        <v>7208</v>
      </c>
      <c r="F266" t="s">
        <v>3591</v>
      </c>
      <c r="G266" t="s">
        <v>3591</v>
      </c>
      <c r="H266" t="s">
        <v>1380</v>
      </c>
      <c r="I266" t="s">
        <v>9348</v>
      </c>
      <c r="J266" t="s">
        <v>21</v>
      </c>
      <c r="K266">
        <v>430652</v>
      </c>
      <c r="L266" t="s">
        <v>21</v>
      </c>
      <c r="M266">
        <v>292037</v>
      </c>
      <c r="N266" t="s">
        <v>21</v>
      </c>
      <c r="O266" t="s">
        <v>1591</v>
      </c>
      <c r="P266" t="s">
        <v>1590</v>
      </c>
      <c r="Q266">
        <v>8377</v>
      </c>
      <c r="R266" t="s">
        <v>21</v>
      </c>
      <c r="S266">
        <v>29262</v>
      </c>
      <c r="T266" t="s">
        <v>21</v>
      </c>
      <c r="V266" t="s">
        <v>3678</v>
      </c>
      <c r="W266">
        <v>31700</v>
      </c>
      <c r="X266">
        <v>8377</v>
      </c>
      <c r="Y266" t="s">
        <v>21</v>
      </c>
      <c r="Z266" t="s">
        <v>5181</v>
      </c>
      <c r="AA266" t="s">
        <v>658</v>
      </c>
      <c r="AB266" t="s">
        <v>658</v>
      </c>
      <c r="AC266" t="s">
        <v>21</v>
      </c>
      <c r="AD266" t="s">
        <v>5181</v>
      </c>
      <c r="AE266">
        <v>7099</v>
      </c>
      <c r="AF266" t="s">
        <v>21</v>
      </c>
      <c r="AG266">
        <v>5439</v>
      </c>
      <c r="AH266" t="s">
        <v>21</v>
      </c>
      <c r="AI266">
        <v>1288</v>
      </c>
      <c r="AJ266">
        <v>3090</v>
      </c>
      <c r="AK266" t="s">
        <v>21</v>
      </c>
      <c r="AL266" t="s">
        <v>17944</v>
      </c>
      <c r="AM266" t="s">
        <v>21</v>
      </c>
      <c r="AN266" t="s">
        <v>21</v>
      </c>
      <c r="AO266" t="s">
        <v>1380</v>
      </c>
      <c r="AP266" t="s">
        <v>5181</v>
      </c>
      <c r="AQ266" t="s">
        <v>20402</v>
      </c>
    </row>
    <row r="267" spans="1:43" x14ac:dyDescent="0.3">
      <c r="A267" t="s">
        <v>1592</v>
      </c>
      <c r="B267" t="s">
        <v>332</v>
      </c>
      <c r="C267" s="72">
        <v>31867</v>
      </c>
      <c r="D267" t="s">
        <v>6936</v>
      </c>
      <c r="E267" t="s">
        <v>6935</v>
      </c>
      <c r="F267" t="s">
        <v>1470</v>
      </c>
      <c r="G267" t="s">
        <v>6120</v>
      </c>
      <c r="H267" t="s">
        <v>1380</v>
      </c>
      <c r="I267" t="s">
        <v>9279</v>
      </c>
      <c r="J267" t="s">
        <v>332</v>
      </c>
      <c r="K267">
        <v>488721</v>
      </c>
      <c r="L267" t="s">
        <v>332</v>
      </c>
      <c r="M267">
        <v>1099038</v>
      </c>
      <c r="N267" t="s">
        <v>332</v>
      </c>
      <c r="O267" t="s">
        <v>1593</v>
      </c>
      <c r="P267" t="s">
        <v>1592</v>
      </c>
      <c r="Q267">
        <v>8777</v>
      </c>
      <c r="R267" t="s">
        <v>332</v>
      </c>
      <c r="S267">
        <v>29318</v>
      </c>
      <c r="T267" t="s">
        <v>332</v>
      </c>
      <c r="U267" t="s">
        <v>332</v>
      </c>
      <c r="V267" t="s">
        <v>3679</v>
      </c>
      <c r="W267">
        <v>50054</v>
      </c>
      <c r="X267">
        <v>8777</v>
      </c>
      <c r="Y267" t="s">
        <v>332</v>
      </c>
      <c r="Z267" t="s">
        <v>5182</v>
      </c>
      <c r="AA267" t="s">
        <v>658</v>
      </c>
      <c r="AB267" t="s">
        <v>658</v>
      </c>
      <c r="AC267" t="s">
        <v>332</v>
      </c>
      <c r="AD267" t="s">
        <v>5182</v>
      </c>
      <c r="AE267">
        <v>8687</v>
      </c>
      <c r="AF267" t="s">
        <v>332</v>
      </c>
      <c r="AG267">
        <v>12475</v>
      </c>
      <c r="AH267" t="s">
        <v>332</v>
      </c>
      <c r="AI267">
        <v>3309</v>
      </c>
      <c r="AJ267">
        <v>3464</v>
      </c>
      <c r="AK267" t="s">
        <v>332</v>
      </c>
      <c r="AL267" t="s">
        <v>17945</v>
      </c>
      <c r="AM267" t="s">
        <v>332</v>
      </c>
      <c r="AN267" t="s">
        <v>332</v>
      </c>
      <c r="AO267" t="s">
        <v>1380</v>
      </c>
      <c r="AP267" t="s">
        <v>5182</v>
      </c>
      <c r="AQ267" t="s">
        <v>20403</v>
      </c>
    </row>
    <row r="268" spans="1:43" x14ac:dyDescent="0.3">
      <c r="A268" t="s">
        <v>8156</v>
      </c>
      <c r="B268" t="s">
        <v>8400</v>
      </c>
      <c r="C268" s="72">
        <v>32291</v>
      </c>
      <c r="D268" t="s">
        <v>6648</v>
      </c>
      <c r="E268" t="s">
        <v>8157</v>
      </c>
      <c r="F268" t="s">
        <v>1470</v>
      </c>
      <c r="G268" t="s">
        <v>6120</v>
      </c>
      <c r="H268" t="s">
        <v>1396</v>
      </c>
      <c r="I268" t="s">
        <v>9882</v>
      </c>
      <c r="J268" t="s">
        <v>8400</v>
      </c>
      <c r="K268">
        <v>571506</v>
      </c>
      <c r="L268" t="s">
        <v>8400</v>
      </c>
      <c r="M268">
        <v>1741754</v>
      </c>
      <c r="N268" t="s">
        <v>8400</v>
      </c>
      <c r="O268" t="s">
        <v>8401</v>
      </c>
      <c r="P268" t="s">
        <v>8156</v>
      </c>
      <c r="Q268">
        <v>9723</v>
      </c>
      <c r="R268" t="s">
        <v>8400</v>
      </c>
      <c r="S268">
        <v>31453</v>
      </c>
      <c r="T268" t="s">
        <v>8400</v>
      </c>
      <c r="V268" t="s">
        <v>11933</v>
      </c>
      <c r="W268">
        <v>59603</v>
      </c>
      <c r="X268">
        <v>9723</v>
      </c>
      <c r="Y268" t="s">
        <v>8400</v>
      </c>
      <c r="Z268" t="s">
        <v>8402</v>
      </c>
      <c r="AA268" t="s">
        <v>666</v>
      </c>
      <c r="AB268" t="s">
        <v>658</v>
      </c>
      <c r="AC268" t="s">
        <v>8400</v>
      </c>
      <c r="AD268" t="s">
        <v>8402</v>
      </c>
      <c r="AE268">
        <v>12102</v>
      </c>
      <c r="AF268" t="s">
        <v>8400</v>
      </c>
      <c r="AG268">
        <v>14004</v>
      </c>
      <c r="AH268" t="s">
        <v>8400</v>
      </c>
      <c r="AI268">
        <v>5807</v>
      </c>
      <c r="AJ268">
        <v>4644</v>
      </c>
      <c r="AK268" t="s">
        <v>8400</v>
      </c>
      <c r="AL268" t="s">
        <v>17946</v>
      </c>
      <c r="AM268" t="s">
        <v>8400</v>
      </c>
      <c r="AN268" t="s">
        <v>8400</v>
      </c>
      <c r="AO268" t="s">
        <v>1396</v>
      </c>
      <c r="AP268" t="s">
        <v>8402</v>
      </c>
      <c r="AQ268" t="s">
        <v>20403</v>
      </c>
    </row>
    <row r="269" spans="1:43" hidden="1" x14ac:dyDescent="0.3">
      <c r="A269" t="s">
        <v>1594</v>
      </c>
      <c r="B269" t="s">
        <v>360</v>
      </c>
      <c r="C269" s="72">
        <v>30312</v>
      </c>
      <c r="D269" t="s">
        <v>6596</v>
      </c>
      <c r="E269" t="s">
        <v>6667</v>
      </c>
      <c r="F269" t="s">
        <v>3591</v>
      </c>
      <c r="G269" t="s">
        <v>3591</v>
      </c>
      <c r="H269" t="s">
        <v>1380</v>
      </c>
      <c r="I269" t="s">
        <v>10374</v>
      </c>
      <c r="J269" t="s">
        <v>360</v>
      </c>
      <c r="K269">
        <v>456422</v>
      </c>
      <c r="L269" t="s">
        <v>360</v>
      </c>
      <c r="M269">
        <v>548112</v>
      </c>
      <c r="N269" t="s">
        <v>360</v>
      </c>
      <c r="O269" t="s">
        <v>1595</v>
      </c>
      <c r="P269" t="s">
        <v>1594</v>
      </c>
      <c r="Q269">
        <v>7828</v>
      </c>
      <c r="R269" t="s">
        <v>360</v>
      </c>
      <c r="S269">
        <v>28535</v>
      </c>
      <c r="T269" t="s">
        <v>360</v>
      </c>
      <c r="U269" t="s">
        <v>360</v>
      </c>
      <c r="V269" t="s">
        <v>3680</v>
      </c>
      <c r="W269">
        <v>45394</v>
      </c>
      <c r="X269">
        <v>7828</v>
      </c>
      <c r="Y269" t="s">
        <v>360</v>
      </c>
      <c r="Z269" t="s">
        <v>5183</v>
      </c>
      <c r="AA269" t="s">
        <v>666</v>
      </c>
      <c r="AB269" t="s">
        <v>658</v>
      </c>
      <c r="AC269" t="s">
        <v>360</v>
      </c>
      <c r="AD269" t="s">
        <v>5183</v>
      </c>
      <c r="AE269">
        <v>8108</v>
      </c>
      <c r="AF269" t="s">
        <v>360</v>
      </c>
      <c r="AG269">
        <v>5141</v>
      </c>
      <c r="AH269" t="s">
        <v>360</v>
      </c>
      <c r="AI269">
        <v>9113</v>
      </c>
      <c r="AJ269">
        <v>2379</v>
      </c>
      <c r="AK269" t="s">
        <v>360</v>
      </c>
      <c r="AL269" t="s">
        <v>17947</v>
      </c>
      <c r="AM269" t="s">
        <v>360</v>
      </c>
      <c r="AN269" t="s">
        <v>360</v>
      </c>
      <c r="AO269" t="s">
        <v>1380</v>
      </c>
      <c r="AP269" t="s">
        <v>5183</v>
      </c>
      <c r="AQ269" t="s">
        <v>20402</v>
      </c>
    </row>
    <row r="270" spans="1:43" x14ac:dyDescent="0.3">
      <c r="A270" t="s">
        <v>1596</v>
      </c>
      <c r="B270" t="s">
        <v>1085</v>
      </c>
      <c r="C270" s="72">
        <v>31664</v>
      </c>
      <c r="D270" t="s">
        <v>6596</v>
      </c>
      <c r="E270" t="s">
        <v>7788</v>
      </c>
      <c r="F270" t="s">
        <v>3591</v>
      </c>
      <c r="G270" t="s">
        <v>3591</v>
      </c>
      <c r="H270" t="s">
        <v>1373</v>
      </c>
      <c r="I270" t="s">
        <v>9402</v>
      </c>
      <c r="J270" t="s">
        <v>1085</v>
      </c>
      <c r="K270">
        <v>476601</v>
      </c>
      <c r="L270" t="s">
        <v>1085</v>
      </c>
      <c r="M270">
        <v>1539221</v>
      </c>
      <c r="N270" t="s">
        <v>1085</v>
      </c>
      <c r="O270" t="s">
        <v>1597</v>
      </c>
      <c r="P270" t="s">
        <v>1596</v>
      </c>
      <c r="Q270">
        <v>8341</v>
      </c>
      <c r="R270" t="s">
        <v>1085</v>
      </c>
      <c r="S270">
        <v>29225</v>
      </c>
      <c r="T270" t="s">
        <v>1085</v>
      </c>
      <c r="V270" t="s">
        <v>3681</v>
      </c>
      <c r="W270">
        <v>47099</v>
      </c>
      <c r="X270">
        <v>8341</v>
      </c>
      <c r="Y270" t="s">
        <v>1085</v>
      </c>
      <c r="Z270" t="s">
        <v>8403</v>
      </c>
      <c r="AA270" t="s">
        <v>658</v>
      </c>
      <c r="AB270" t="s">
        <v>658</v>
      </c>
      <c r="AC270" t="s">
        <v>1085</v>
      </c>
      <c r="AD270" t="s">
        <v>8403</v>
      </c>
      <c r="AE270">
        <v>8654</v>
      </c>
      <c r="AI270">
        <v>1636</v>
      </c>
      <c r="AK270" t="s">
        <v>1085</v>
      </c>
      <c r="AN270" t="s">
        <v>1085</v>
      </c>
      <c r="AO270" t="s">
        <v>1373</v>
      </c>
      <c r="AP270" t="s">
        <v>8403</v>
      </c>
      <c r="AQ270" t="s">
        <v>20403</v>
      </c>
    </row>
    <row r="271" spans="1:43" x14ac:dyDescent="0.3">
      <c r="A271" t="s">
        <v>12544</v>
      </c>
      <c r="B271" t="s">
        <v>11340</v>
      </c>
      <c r="C271" s="72">
        <v>33389</v>
      </c>
      <c r="D271" t="s">
        <v>6623</v>
      </c>
      <c r="E271" t="s">
        <v>12545</v>
      </c>
      <c r="F271" t="s">
        <v>1446</v>
      </c>
      <c r="G271" t="s">
        <v>9094</v>
      </c>
      <c r="H271" t="s">
        <v>1373</v>
      </c>
      <c r="I271" t="s">
        <v>11753</v>
      </c>
      <c r="J271" t="s">
        <v>11340</v>
      </c>
      <c r="K271">
        <v>621199</v>
      </c>
      <c r="L271" t="s">
        <v>11340</v>
      </c>
      <c r="M271">
        <v>2166519</v>
      </c>
      <c r="N271" t="s">
        <v>11340</v>
      </c>
      <c r="O271" t="s">
        <v>13236</v>
      </c>
      <c r="P271" t="s">
        <v>12544</v>
      </c>
      <c r="Q271">
        <v>10246</v>
      </c>
      <c r="R271" t="s">
        <v>11340</v>
      </c>
      <c r="S271">
        <v>33685</v>
      </c>
      <c r="T271" t="s">
        <v>11340</v>
      </c>
      <c r="V271" t="s">
        <v>12546</v>
      </c>
      <c r="W271">
        <v>100544</v>
      </c>
      <c r="X271">
        <v>10246</v>
      </c>
      <c r="Y271" t="s">
        <v>11340</v>
      </c>
      <c r="Z271" t="s">
        <v>12547</v>
      </c>
      <c r="AA271" t="s">
        <v>658</v>
      </c>
      <c r="AB271" t="s">
        <v>658</v>
      </c>
      <c r="AC271" t="s">
        <v>11340</v>
      </c>
      <c r="AD271" t="s">
        <v>12547</v>
      </c>
      <c r="AE271">
        <v>14132</v>
      </c>
      <c r="AF271" t="s">
        <v>11340</v>
      </c>
      <c r="AG271">
        <v>68619</v>
      </c>
      <c r="AH271" t="s">
        <v>11340</v>
      </c>
      <c r="AI271">
        <v>18411</v>
      </c>
      <c r="AJ271">
        <v>4770</v>
      </c>
      <c r="AK271" t="s">
        <v>11340</v>
      </c>
      <c r="AL271" t="s">
        <v>17948</v>
      </c>
      <c r="AM271" t="s">
        <v>11340</v>
      </c>
      <c r="AN271" t="s">
        <v>11340</v>
      </c>
      <c r="AO271" t="s">
        <v>1373</v>
      </c>
      <c r="AP271" t="s">
        <v>12547</v>
      </c>
      <c r="AQ271" t="s">
        <v>20403</v>
      </c>
    </row>
    <row r="272" spans="1:43" x14ac:dyDescent="0.3">
      <c r="A272" t="s">
        <v>1598</v>
      </c>
      <c r="B272" t="s">
        <v>1214</v>
      </c>
      <c r="C272" s="72">
        <v>32290</v>
      </c>
      <c r="D272" t="s">
        <v>6876</v>
      </c>
      <c r="E272" t="s">
        <v>7676</v>
      </c>
      <c r="F272" t="s">
        <v>1413</v>
      </c>
      <c r="G272" t="s">
        <v>9094</v>
      </c>
      <c r="H272" t="s">
        <v>1373</v>
      </c>
      <c r="I272" t="s">
        <v>9730</v>
      </c>
      <c r="J272" t="s">
        <v>1214</v>
      </c>
      <c r="K272">
        <v>502202</v>
      </c>
      <c r="L272" t="s">
        <v>1214</v>
      </c>
      <c r="M272">
        <v>1813265</v>
      </c>
      <c r="N272" t="s">
        <v>1214</v>
      </c>
      <c r="O272" t="s">
        <v>3682</v>
      </c>
      <c r="P272" t="s">
        <v>1598</v>
      </c>
      <c r="Q272">
        <v>9215</v>
      </c>
      <c r="R272" t="s">
        <v>1214</v>
      </c>
      <c r="S272">
        <v>31495</v>
      </c>
      <c r="T272" t="s">
        <v>1214</v>
      </c>
      <c r="V272" t="s">
        <v>3683</v>
      </c>
      <c r="W272">
        <v>65809</v>
      </c>
      <c r="X272">
        <v>9215</v>
      </c>
      <c r="Y272" t="s">
        <v>1214</v>
      </c>
      <c r="Z272" t="s">
        <v>5184</v>
      </c>
      <c r="AA272" t="s">
        <v>658</v>
      </c>
      <c r="AB272" t="s">
        <v>658</v>
      </c>
      <c r="AC272" t="s">
        <v>8404</v>
      </c>
      <c r="AD272" t="s">
        <v>5184</v>
      </c>
      <c r="AE272">
        <v>10984</v>
      </c>
      <c r="AF272" t="s">
        <v>1214</v>
      </c>
      <c r="AG272">
        <v>14047</v>
      </c>
      <c r="AH272" t="s">
        <v>1214</v>
      </c>
      <c r="AI272">
        <v>4553</v>
      </c>
      <c r="AJ272">
        <v>3976</v>
      </c>
      <c r="AK272" t="s">
        <v>1214</v>
      </c>
      <c r="AL272" t="s">
        <v>17949</v>
      </c>
      <c r="AM272" t="s">
        <v>1214</v>
      </c>
      <c r="AN272" t="s">
        <v>1214</v>
      </c>
      <c r="AO272" t="s">
        <v>14933</v>
      </c>
      <c r="AP272" t="s">
        <v>5184</v>
      </c>
      <c r="AQ272" t="s">
        <v>20403</v>
      </c>
    </row>
    <row r="273" spans="1:43" x14ac:dyDescent="0.3">
      <c r="A273" t="s">
        <v>11078</v>
      </c>
      <c r="B273" t="s">
        <v>11079</v>
      </c>
      <c r="C273" s="72">
        <v>33271</v>
      </c>
      <c r="D273" t="s">
        <v>6623</v>
      </c>
      <c r="E273" t="s">
        <v>11080</v>
      </c>
      <c r="F273" t="s">
        <v>1405</v>
      </c>
      <c r="G273" t="s">
        <v>6120</v>
      </c>
      <c r="H273" t="s">
        <v>1373</v>
      </c>
      <c r="I273" t="s">
        <v>11081</v>
      </c>
      <c r="J273" t="s">
        <v>13410</v>
      </c>
      <c r="K273">
        <v>571510</v>
      </c>
      <c r="L273" t="s">
        <v>11079</v>
      </c>
      <c r="M273">
        <v>2173411</v>
      </c>
      <c r="N273" t="s">
        <v>13410</v>
      </c>
      <c r="O273" t="s">
        <v>13409</v>
      </c>
      <c r="P273" t="s">
        <v>11078</v>
      </c>
      <c r="Q273">
        <v>10011</v>
      </c>
      <c r="R273" t="s">
        <v>13410</v>
      </c>
      <c r="S273">
        <v>34401</v>
      </c>
      <c r="T273" t="s">
        <v>11079</v>
      </c>
      <c r="V273" t="s">
        <v>12636</v>
      </c>
      <c r="W273">
        <v>102011</v>
      </c>
      <c r="X273">
        <v>10011</v>
      </c>
      <c r="Y273" t="s">
        <v>13410</v>
      </c>
      <c r="Z273" t="s">
        <v>14059</v>
      </c>
      <c r="AA273" t="s">
        <v>666</v>
      </c>
      <c r="AB273" t="s">
        <v>666</v>
      </c>
      <c r="AC273" t="s">
        <v>13410</v>
      </c>
      <c r="AD273" t="s">
        <v>11082</v>
      </c>
      <c r="AE273">
        <v>13007</v>
      </c>
      <c r="AF273" t="s">
        <v>13410</v>
      </c>
      <c r="AG273">
        <v>63136</v>
      </c>
      <c r="AH273" t="s">
        <v>13410</v>
      </c>
      <c r="AI273">
        <v>18465</v>
      </c>
      <c r="AJ273">
        <v>4965</v>
      </c>
      <c r="AK273" t="s">
        <v>13410</v>
      </c>
      <c r="AL273" t="s">
        <v>17950</v>
      </c>
      <c r="AM273" t="s">
        <v>13410</v>
      </c>
      <c r="AN273" t="s">
        <v>13410</v>
      </c>
      <c r="AO273" t="s">
        <v>14935</v>
      </c>
      <c r="AP273" t="s">
        <v>14059</v>
      </c>
      <c r="AQ273" t="s">
        <v>20403</v>
      </c>
    </row>
    <row r="274" spans="1:43" hidden="1" x14ac:dyDescent="0.3">
      <c r="A274" t="s">
        <v>11111</v>
      </c>
      <c r="B274" t="s">
        <v>11112</v>
      </c>
      <c r="C274" s="72">
        <v>29778</v>
      </c>
      <c r="D274" t="s">
        <v>11113</v>
      </c>
      <c r="E274" t="s">
        <v>11114</v>
      </c>
      <c r="F274" t="s">
        <v>3591</v>
      </c>
      <c r="G274" t="s">
        <v>3591</v>
      </c>
      <c r="H274" t="s">
        <v>1373</v>
      </c>
      <c r="I274" t="s">
        <v>11115</v>
      </c>
      <c r="J274" t="s">
        <v>11112</v>
      </c>
      <c r="K274">
        <v>430641</v>
      </c>
      <c r="L274" t="s">
        <v>11112</v>
      </c>
      <c r="M274">
        <v>448910</v>
      </c>
      <c r="N274" t="s">
        <v>11112</v>
      </c>
      <c r="O274" t="s">
        <v>12649</v>
      </c>
      <c r="P274" t="s">
        <v>11111</v>
      </c>
      <c r="Q274">
        <v>7574</v>
      </c>
      <c r="R274" t="s">
        <v>11112</v>
      </c>
      <c r="S274">
        <v>6316</v>
      </c>
      <c r="T274" t="s">
        <v>11112</v>
      </c>
      <c r="V274" t="s">
        <v>12650</v>
      </c>
      <c r="W274">
        <v>33003</v>
      </c>
      <c r="X274">
        <v>7574</v>
      </c>
      <c r="Y274" t="s">
        <v>11112</v>
      </c>
      <c r="Z274" t="s">
        <v>11116</v>
      </c>
      <c r="AA274" t="s">
        <v>658</v>
      </c>
      <c r="AB274" t="s">
        <v>658</v>
      </c>
      <c r="AC274" t="s">
        <v>11112</v>
      </c>
      <c r="AD274" t="s">
        <v>11116</v>
      </c>
      <c r="AE274">
        <v>7939</v>
      </c>
      <c r="AF274" t="s">
        <v>11112</v>
      </c>
      <c r="AG274">
        <v>5484</v>
      </c>
      <c r="AH274" t="s">
        <v>11112</v>
      </c>
      <c r="AI274">
        <v>3421</v>
      </c>
      <c r="AJ274">
        <v>1015</v>
      </c>
      <c r="AK274" t="s">
        <v>11112</v>
      </c>
      <c r="AL274" t="s">
        <v>17951</v>
      </c>
      <c r="AM274" t="s">
        <v>11112</v>
      </c>
      <c r="AN274" t="s">
        <v>11112</v>
      </c>
      <c r="AO274" t="s">
        <v>1373</v>
      </c>
      <c r="AP274" t="s">
        <v>11116</v>
      </c>
      <c r="AQ274" t="s">
        <v>20402</v>
      </c>
    </row>
    <row r="275" spans="1:43" x14ac:dyDescent="0.3">
      <c r="A275" t="s">
        <v>1599</v>
      </c>
      <c r="B275" t="s">
        <v>1235</v>
      </c>
      <c r="C275" s="72">
        <v>31514</v>
      </c>
      <c r="D275" t="s">
        <v>6876</v>
      </c>
      <c r="E275" t="s">
        <v>7789</v>
      </c>
      <c r="F275" t="s">
        <v>1509</v>
      </c>
      <c r="G275" t="s">
        <v>9094</v>
      </c>
      <c r="H275" t="s">
        <v>1373</v>
      </c>
      <c r="I275" t="s">
        <v>9237</v>
      </c>
      <c r="J275" t="s">
        <v>1235</v>
      </c>
      <c r="K275">
        <v>542960</v>
      </c>
      <c r="L275" t="s">
        <v>1235</v>
      </c>
      <c r="M275">
        <v>1793607</v>
      </c>
      <c r="N275" t="s">
        <v>1235</v>
      </c>
      <c r="O275" t="s">
        <v>1600</v>
      </c>
      <c r="P275" t="s">
        <v>1599</v>
      </c>
      <c r="Q275">
        <v>9040</v>
      </c>
      <c r="R275" t="s">
        <v>1235</v>
      </c>
      <c r="S275">
        <v>31000</v>
      </c>
      <c r="T275" t="s">
        <v>1235</v>
      </c>
      <c r="V275" t="s">
        <v>3684</v>
      </c>
      <c r="W275">
        <v>58089</v>
      </c>
      <c r="X275">
        <v>9040</v>
      </c>
      <c r="Y275" t="s">
        <v>1235</v>
      </c>
      <c r="Z275" t="s">
        <v>5185</v>
      </c>
      <c r="AA275" t="s">
        <v>658</v>
      </c>
      <c r="AB275" t="s">
        <v>658</v>
      </c>
      <c r="AC275" t="s">
        <v>1235</v>
      </c>
      <c r="AD275" t="s">
        <v>5185</v>
      </c>
      <c r="AE275">
        <v>12307</v>
      </c>
      <c r="AF275" t="s">
        <v>1235</v>
      </c>
      <c r="AG275">
        <v>13078</v>
      </c>
      <c r="AH275" t="s">
        <v>1235</v>
      </c>
      <c r="AI275">
        <v>4814</v>
      </c>
      <c r="AJ275">
        <v>3903</v>
      </c>
      <c r="AK275" t="s">
        <v>1235</v>
      </c>
      <c r="AL275" t="s">
        <v>17952</v>
      </c>
      <c r="AM275" t="s">
        <v>1235</v>
      </c>
      <c r="AN275" t="s">
        <v>1235</v>
      </c>
      <c r="AO275" t="s">
        <v>14933</v>
      </c>
      <c r="AP275" t="s">
        <v>5185</v>
      </c>
      <c r="AQ275" t="s">
        <v>20403</v>
      </c>
    </row>
    <row r="276" spans="1:43" x14ac:dyDescent="0.3">
      <c r="A276" t="s">
        <v>12094</v>
      </c>
      <c r="B276" t="s">
        <v>11246</v>
      </c>
      <c r="C276" s="72">
        <v>33802</v>
      </c>
      <c r="D276" t="s">
        <v>12095</v>
      </c>
      <c r="E276" t="s">
        <v>12096</v>
      </c>
      <c r="F276" t="s">
        <v>1383</v>
      </c>
      <c r="G276" t="s">
        <v>9094</v>
      </c>
      <c r="H276" t="s">
        <v>1373</v>
      </c>
      <c r="I276" t="s">
        <v>11247</v>
      </c>
      <c r="J276" t="s">
        <v>11246</v>
      </c>
      <c r="K276">
        <v>611093</v>
      </c>
      <c r="L276" t="s">
        <v>11246</v>
      </c>
      <c r="M276">
        <v>2171295</v>
      </c>
      <c r="N276" t="s">
        <v>11246</v>
      </c>
      <c r="O276" t="s">
        <v>13181</v>
      </c>
      <c r="P276" t="s">
        <v>12094</v>
      </c>
      <c r="Q276">
        <v>10064</v>
      </c>
      <c r="R276" t="s">
        <v>11246</v>
      </c>
      <c r="S276">
        <v>34119</v>
      </c>
      <c r="T276" t="s">
        <v>11246</v>
      </c>
      <c r="V276" t="s">
        <v>12097</v>
      </c>
      <c r="W276">
        <v>100355</v>
      </c>
      <c r="X276">
        <v>10064</v>
      </c>
      <c r="Y276" t="s">
        <v>11246</v>
      </c>
      <c r="Z276" t="s">
        <v>12098</v>
      </c>
      <c r="AA276" t="s">
        <v>658</v>
      </c>
      <c r="AB276" t="s">
        <v>658</v>
      </c>
      <c r="AC276" t="s">
        <v>11246</v>
      </c>
      <c r="AD276" t="s">
        <v>12098</v>
      </c>
      <c r="AE276">
        <v>14036</v>
      </c>
      <c r="AF276" t="s">
        <v>11246</v>
      </c>
      <c r="AG276">
        <v>65968</v>
      </c>
      <c r="AH276" t="s">
        <v>11246</v>
      </c>
      <c r="AI276">
        <v>18553</v>
      </c>
      <c r="AJ276">
        <v>5016</v>
      </c>
      <c r="AK276" t="s">
        <v>11246</v>
      </c>
      <c r="AL276" t="s">
        <v>17953</v>
      </c>
      <c r="AM276" t="s">
        <v>11246</v>
      </c>
      <c r="AN276" t="s">
        <v>11246</v>
      </c>
      <c r="AO276" t="s">
        <v>1373</v>
      </c>
      <c r="AP276" t="s">
        <v>12098</v>
      </c>
      <c r="AQ276" t="s">
        <v>20403</v>
      </c>
    </row>
    <row r="277" spans="1:43" hidden="1" x14ac:dyDescent="0.3">
      <c r="A277" t="s">
        <v>1601</v>
      </c>
      <c r="B277" t="s">
        <v>1155</v>
      </c>
      <c r="C277" s="72">
        <v>30541</v>
      </c>
      <c r="D277" t="s">
        <v>7555</v>
      </c>
      <c r="E277" t="s">
        <v>7790</v>
      </c>
      <c r="F277" t="s">
        <v>3591</v>
      </c>
      <c r="G277" t="s">
        <v>3591</v>
      </c>
      <c r="H277" t="s">
        <v>1373</v>
      </c>
      <c r="I277" t="s">
        <v>10925</v>
      </c>
      <c r="J277" t="s">
        <v>1155</v>
      </c>
      <c r="K277">
        <v>460284</v>
      </c>
      <c r="L277" t="s">
        <v>1155</v>
      </c>
      <c r="M277">
        <v>1186193</v>
      </c>
      <c r="N277" t="s">
        <v>1155</v>
      </c>
      <c r="O277" t="s">
        <v>1602</v>
      </c>
      <c r="P277" t="s">
        <v>1601</v>
      </c>
      <c r="Q277">
        <v>8014</v>
      </c>
      <c r="R277" t="s">
        <v>1155</v>
      </c>
      <c r="S277">
        <v>28749</v>
      </c>
      <c r="T277" t="s">
        <v>1155</v>
      </c>
      <c r="V277" t="s">
        <v>5186</v>
      </c>
      <c r="W277">
        <v>45758</v>
      </c>
      <c r="Y277" t="s">
        <v>1155</v>
      </c>
      <c r="Z277" t="s">
        <v>8405</v>
      </c>
      <c r="AA277" t="s">
        <v>666</v>
      </c>
      <c r="AB277" t="s">
        <v>666</v>
      </c>
      <c r="AC277" t="s">
        <v>1155</v>
      </c>
      <c r="AD277" t="s">
        <v>8405</v>
      </c>
      <c r="AI277">
        <v>1495</v>
      </c>
      <c r="AK277" t="s">
        <v>1155</v>
      </c>
      <c r="AN277" t="s">
        <v>1155</v>
      </c>
      <c r="AO277" t="s">
        <v>1373</v>
      </c>
      <c r="AP277" t="s">
        <v>8405</v>
      </c>
      <c r="AQ277" t="s">
        <v>20402</v>
      </c>
    </row>
    <row r="278" spans="1:43" x14ac:dyDescent="0.3">
      <c r="A278" t="s">
        <v>15662</v>
      </c>
      <c r="B278" t="s">
        <v>14718</v>
      </c>
      <c r="C278" s="72">
        <v>32725</v>
      </c>
      <c r="D278" t="s">
        <v>9478</v>
      </c>
      <c r="E278" t="s">
        <v>15663</v>
      </c>
      <c r="F278" t="s">
        <v>1392</v>
      </c>
      <c r="G278" t="s">
        <v>6120</v>
      </c>
      <c r="H278" t="s">
        <v>1373</v>
      </c>
      <c r="I278" t="s">
        <v>15664</v>
      </c>
      <c r="J278" t="s">
        <v>14718</v>
      </c>
      <c r="K278">
        <v>607473</v>
      </c>
      <c r="L278" t="s">
        <v>14718</v>
      </c>
      <c r="M278">
        <v>2113632</v>
      </c>
      <c r="N278" t="s">
        <v>14718</v>
      </c>
      <c r="O278" t="s">
        <v>17424</v>
      </c>
      <c r="P278" t="s">
        <v>15662</v>
      </c>
      <c r="Q278">
        <v>9690</v>
      </c>
      <c r="R278" t="s">
        <v>14718</v>
      </c>
      <c r="S278">
        <v>33129</v>
      </c>
      <c r="T278" t="s">
        <v>14718</v>
      </c>
      <c r="V278" t="s">
        <v>20431</v>
      </c>
      <c r="W278">
        <v>70016</v>
      </c>
      <c r="X278">
        <v>10739</v>
      </c>
      <c r="Y278" t="s">
        <v>14718</v>
      </c>
      <c r="Z278" t="s">
        <v>15665</v>
      </c>
      <c r="AA278" t="s">
        <v>658</v>
      </c>
      <c r="AB278" t="s">
        <v>658</v>
      </c>
      <c r="AC278" t="s">
        <v>14718</v>
      </c>
      <c r="AD278" t="s">
        <v>15665</v>
      </c>
      <c r="AE278">
        <v>14188</v>
      </c>
      <c r="AK278" t="s">
        <v>14718</v>
      </c>
      <c r="AL278" t="s">
        <v>17954</v>
      </c>
      <c r="AM278" t="s">
        <v>14718</v>
      </c>
      <c r="AN278" t="s">
        <v>14718</v>
      </c>
      <c r="AO278" t="s">
        <v>1373</v>
      </c>
      <c r="AP278" t="s">
        <v>15665</v>
      </c>
      <c r="AQ278" t="s">
        <v>20403</v>
      </c>
    </row>
    <row r="279" spans="1:43" x14ac:dyDescent="0.3">
      <c r="A279" t="s">
        <v>3472</v>
      </c>
      <c r="B279" t="s">
        <v>1319</v>
      </c>
      <c r="C279" s="72">
        <v>33826</v>
      </c>
      <c r="D279" t="s">
        <v>7736</v>
      </c>
      <c r="E279" t="s">
        <v>7165</v>
      </c>
      <c r="F279" t="s">
        <v>1398</v>
      </c>
      <c r="G279" t="s">
        <v>9094</v>
      </c>
      <c r="H279" t="s">
        <v>1373</v>
      </c>
      <c r="I279" t="s">
        <v>10926</v>
      </c>
      <c r="J279" t="s">
        <v>1319</v>
      </c>
      <c r="K279">
        <v>605151</v>
      </c>
      <c r="L279" t="s">
        <v>1319</v>
      </c>
      <c r="M279">
        <v>1894626</v>
      </c>
      <c r="N279" t="s">
        <v>1319</v>
      </c>
      <c r="O279" t="s">
        <v>13436</v>
      </c>
      <c r="P279" t="s">
        <v>3472</v>
      </c>
      <c r="Q279">
        <v>9542</v>
      </c>
      <c r="R279" t="s">
        <v>1319</v>
      </c>
      <c r="S279">
        <v>32518</v>
      </c>
      <c r="T279" t="s">
        <v>1319</v>
      </c>
      <c r="V279" t="s">
        <v>12392</v>
      </c>
      <c r="W279">
        <v>70431</v>
      </c>
      <c r="X279">
        <v>9542</v>
      </c>
      <c r="Y279" t="s">
        <v>1319</v>
      </c>
      <c r="Z279" t="s">
        <v>5187</v>
      </c>
      <c r="AA279" t="s">
        <v>658</v>
      </c>
      <c r="AB279" t="s">
        <v>658</v>
      </c>
      <c r="AC279" t="s">
        <v>1319</v>
      </c>
      <c r="AD279" t="s">
        <v>5187</v>
      </c>
      <c r="AE279">
        <v>12131</v>
      </c>
      <c r="AF279" t="s">
        <v>1319</v>
      </c>
      <c r="AG279">
        <v>38304</v>
      </c>
      <c r="AH279" t="s">
        <v>1319</v>
      </c>
      <c r="AI279">
        <v>18121</v>
      </c>
      <c r="AJ279">
        <v>4524</v>
      </c>
      <c r="AK279" t="s">
        <v>1319</v>
      </c>
      <c r="AL279" t="s">
        <v>17955</v>
      </c>
      <c r="AM279" t="s">
        <v>1319</v>
      </c>
      <c r="AN279" t="s">
        <v>1319</v>
      </c>
      <c r="AO279" t="s">
        <v>14933</v>
      </c>
      <c r="AP279" t="s">
        <v>5187</v>
      </c>
      <c r="AQ279" t="s">
        <v>20403</v>
      </c>
    </row>
    <row r="280" spans="1:43" x14ac:dyDescent="0.3">
      <c r="A280" t="s">
        <v>13486</v>
      </c>
      <c r="B280" t="s">
        <v>11720</v>
      </c>
      <c r="C280" s="72">
        <v>35214</v>
      </c>
      <c r="D280" t="s">
        <v>7180</v>
      </c>
      <c r="E280" t="s">
        <v>7165</v>
      </c>
      <c r="F280" t="s">
        <v>1402</v>
      </c>
      <c r="G280" t="s">
        <v>6120</v>
      </c>
      <c r="H280" t="s">
        <v>2147</v>
      </c>
      <c r="I280" t="s">
        <v>15666</v>
      </c>
      <c r="J280" t="s">
        <v>11720</v>
      </c>
      <c r="K280">
        <v>656252</v>
      </c>
      <c r="L280" t="s">
        <v>11720</v>
      </c>
      <c r="M280">
        <v>2165931</v>
      </c>
      <c r="N280" t="s">
        <v>11720</v>
      </c>
      <c r="P280" t="s">
        <v>13486</v>
      </c>
      <c r="Q280">
        <v>10461</v>
      </c>
      <c r="R280" t="s">
        <v>11720</v>
      </c>
      <c r="S280">
        <v>33858</v>
      </c>
      <c r="T280" t="s">
        <v>11720</v>
      </c>
      <c r="V280" t="s">
        <v>15667</v>
      </c>
      <c r="W280">
        <v>103745</v>
      </c>
      <c r="X280">
        <v>10461</v>
      </c>
      <c r="Y280" t="s">
        <v>11720</v>
      </c>
      <c r="Z280" t="s">
        <v>13487</v>
      </c>
      <c r="AA280" t="s">
        <v>666</v>
      </c>
      <c r="AB280" t="s">
        <v>658</v>
      </c>
      <c r="AC280" t="s">
        <v>11720</v>
      </c>
      <c r="AD280" t="s">
        <v>13487</v>
      </c>
      <c r="AE280">
        <v>13425</v>
      </c>
      <c r="AH280" t="s">
        <v>11720</v>
      </c>
      <c r="AJ280">
        <v>5183</v>
      </c>
      <c r="AK280" t="s">
        <v>11720</v>
      </c>
      <c r="AL280" t="s">
        <v>17956</v>
      </c>
      <c r="AM280" t="s">
        <v>11720</v>
      </c>
      <c r="AN280" t="s">
        <v>11720</v>
      </c>
      <c r="AO280" t="s">
        <v>2147</v>
      </c>
      <c r="AP280" t="s">
        <v>13487</v>
      </c>
      <c r="AQ280" t="s">
        <v>20403</v>
      </c>
    </row>
    <row r="281" spans="1:43" x14ac:dyDescent="0.3">
      <c r="A281" t="s">
        <v>3686</v>
      </c>
      <c r="B281" t="s">
        <v>3473</v>
      </c>
      <c r="C281" s="72">
        <v>32982</v>
      </c>
      <c r="D281" t="s">
        <v>7166</v>
      </c>
      <c r="E281" t="s">
        <v>10203</v>
      </c>
      <c r="F281" t="s">
        <v>1389</v>
      </c>
      <c r="G281" t="s">
        <v>6120</v>
      </c>
      <c r="H281" t="s">
        <v>1380</v>
      </c>
      <c r="I281" t="s">
        <v>10204</v>
      </c>
      <c r="J281" t="s">
        <v>3473</v>
      </c>
      <c r="K281">
        <v>598265</v>
      </c>
      <c r="L281" t="s">
        <v>3473</v>
      </c>
      <c r="M281">
        <v>1960252</v>
      </c>
      <c r="N281" t="s">
        <v>12953</v>
      </c>
      <c r="O281" t="s">
        <v>3685</v>
      </c>
      <c r="P281" t="s">
        <v>3686</v>
      </c>
      <c r="Q281">
        <v>9338</v>
      </c>
      <c r="R281" t="s">
        <v>3473</v>
      </c>
      <c r="S281">
        <v>32362</v>
      </c>
      <c r="T281" t="s">
        <v>3473</v>
      </c>
      <c r="V281" t="s">
        <v>3687</v>
      </c>
      <c r="W281">
        <v>68302</v>
      </c>
      <c r="X281">
        <v>9338</v>
      </c>
      <c r="Y281" t="s">
        <v>3473</v>
      </c>
      <c r="Z281" t="s">
        <v>10205</v>
      </c>
      <c r="AA281" t="s">
        <v>666</v>
      </c>
      <c r="AB281" t="s">
        <v>658</v>
      </c>
      <c r="AC281" t="s">
        <v>3473</v>
      </c>
      <c r="AD281" t="s">
        <v>10205</v>
      </c>
      <c r="AE281">
        <v>12145</v>
      </c>
      <c r="AF281" t="s">
        <v>3473</v>
      </c>
      <c r="AG281">
        <v>21637</v>
      </c>
      <c r="AH281" t="s">
        <v>3473</v>
      </c>
      <c r="AI281">
        <v>18154</v>
      </c>
      <c r="AJ281">
        <v>4242</v>
      </c>
      <c r="AK281" t="s">
        <v>3473</v>
      </c>
      <c r="AL281" t="s">
        <v>17957</v>
      </c>
      <c r="AM281" t="s">
        <v>3473</v>
      </c>
      <c r="AN281" t="s">
        <v>3473</v>
      </c>
      <c r="AO281" t="s">
        <v>1380</v>
      </c>
      <c r="AP281" t="s">
        <v>10205</v>
      </c>
      <c r="AQ281" t="s">
        <v>20403</v>
      </c>
    </row>
    <row r="282" spans="1:43" hidden="1" x14ac:dyDescent="0.3">
      <c r="A282" t="s">
        <v>3688</v>
      </c>
      <c r="B282" t="s">
        <v>3689</v>
      </c>
      <c r="C282" s="72">
        <v>28595</v>
      </c>
      <c r="D282" t="s">
        <v>7390</v>
      </c>
      <c r="E282" t="s">
        <v>7165</v>
      </c>
      <c r="F282" t="s">
        <v>3591</v>
      </c>
      <c r="G282" t="s">
        <v>3591</v>
      </c>
      <c r="H282" t="s">
        <v>1380</v>
      </c>
      <c r="I282" t="s">
        <v>9624</v>
      </c>
      <c r="J282" t="s">
        <v>3689</v>
      </c>
      <c r="K282">
        <v>150396</v>
      </c>
      <c r="L282" t="s">
        <v>3689</v>
      </c>
      <c r="M282">
        <v>127049</v>
      </c>
      <c r="N282" t="s">
        <v>3689</v>
      </c>
      <c r="O282" t="s">
        <v>5188</v>
      </c>
      <c r="P282" t="s">
        <v>3688</v>
      </c>
      <c r="R282" t="s">
        <v>3689</v>
      </c>
      <c r="S282">
        <v>4245</v>
      </c>
      <c r="T282" t="s">
        <v>3689</v>
      </c>
      <c r="V282" t="s">
        <v>5189</v>
      </c>
      <c r="W282">
        <v>1078</v>
      </c>
      <c r="Y282" t="s">
        <v>3689</v>
      </c>
      <c r="Z282" t="s">
        <v>8406</v>
      </c>
      <c r="AA282" t="s">
        <v>5068</v>
      </c>
      <c r="AB282" t="s">
        <v>658</v>
      </c>
      <c r="AC282" t="s">
        <v>3689</v>
      </c>
      <c r="AD282" t="s">
        <v>8406</v>
      </c>
      <c r="AI282">
        <v>6358</v>
      </c>
      <c r="AK282" t="s">
        <v>3689</v>
      </c>
      <c r="AN282" t="s">
        <v>3689</v>
      </c>
      <c r="AO282" t="s">
        <v>1380</v>
      </c>
      <c r="AP282" t="s">
        <v>8406</v>
      </c>
      <c r="AQ282" t="s">
        <v>20402</v>
      </c>
    </row>
    <row r="283" spans="1:43" x14ac:dyDescent="0.3">
      <c r="A283" t="s">
        <v>1603</v>
      </c>
      <c r="B283" t="s">
        <v>412</v>
      </c>
      <c r="C283" s="72">
        <v>31912</v>
      </c>
      <c r="D283" t="s">
        <v>6596</v>
      </c>
      <c r="E283" t="s">
        <v>6595</v>
      </c>
      <c r="F283" t="s">
        <v>1376</v>
      </c>
      <c r="G283" t="s">
        <v>6120</v>
      </c>
      <c r="H283" t="s">
        <v>1380</v>
      </c>
      <c r="I283" t="s">
        <v>10001</v>
      </c>
      <c r="J283" t="s">
        <v>412</v>
      </c>
      <c r="K283">
        <v>488726</v>
      </c>
      <c r="L283" t="s">
        <v>412</v>
      </c>
      <c r="M283">
        <v>1103277</v>
      </c>
      <c r="N283" t="s">
        <v>412</v>
      </c>
      <c r="O283" t="s">
        <v>1604</v>
      </c>
      <c r="P283" t="s">
        <v>1603</v>
      </c>
      <c r="Q283">
        <v>8575</v>
      </c>
      <c r="R283" t="s">
        <v>412</v>
      </c>
      <c r="S283">
        <v>30043</v>
      </c>
      <c r="T283" t="s">
        <v>412</v>
      </c>
      <c r="U283" t="s">
        <v>412</v>
      </c>
      <c r="V283" t="s">
        <v>3690</v>
      </c>
      <c r="W283">
        <v>49264</v>
      </c>
      <c r="X283">
        <v>8575</v>
      </c>
      <c r="Y283" t="s">
        <v>412</v>
      </c>
      <c r="Z283" t="s">
        <v>5190</v>
      </c>
      <c r="AA283" t="s">
        <v>666</v>
      </c>
      <c r="AB283" t="s">
        <v>666</v>
      </c>
      <c r="AC283" t="s">
        <v>412</v>
      </c>
      <c r="AD283" t="s">
        <v>5190</v>
      </c>
      <c r="AE283">
        <v>8821</v>
      </c>
      <c r="AF283" t="s">
        <v>412</v>
      </c>
      <c r="AG283">
        <v>6273</v>
      </c>
      <c r="AH283" t="s">
        <v>412</v>
      </c>
      <c r="AI283">
        <v>2803</v>
      </c>
      <c r="AJ283">
        <v>3339</v>
      </c>
      <c r="AK283" t="s">
        <v>412</v>
      </c>
      <c r="AL283" t="s">
        <v>17958</v>
      </c>
      <c r="AM283" t="s">
        <v>412</v>
      </c>
      <c r="AN283" t="s">
        <v>412</v>
      </c>
      <c r="AO283" t="s">
        <v>14942</v>
      </c>
      <c r="AP283" t="s">
        <v>5190</v>
      </c>
      <c r="AQ283" t="s">
        <v>20403</v>
      </c>
    </row>
    <row r="284" spans="1:43" x14ac:dyDescent="0.3">
      <c r="A284" t="s">
        <v>1605</v>
      </c>
      <c r="B284" t="s">
        <v>263</v>
      </c>
      <c r="C284" s="72">
        <v>32703</v>
      </c>
      <c r="D284" t="s">
        <v>7178</v>
      </c>
      <c r="E284" t="s">
        <v>7177</v>
      </c>
      <c r="F284" t="s">
        <v>1398</v>
      </c>
      <c r="G284" t="s">
        <v>9094</v>
      </c>
      <c r="H284" t="s">
        <v>1424</v>
      </c>
      <c r="I284" t="s">
        <v>9866</v>
      </c>
      <c r="J284" t="s">
        <v>263</v>
      </c>
      <c r="K284">
        <v>542963</v>
      </c>
      <c r="L284" t="s">
        <v>263</v>
      </c>
      <c r="M284">
        <v>1794304</v>
      </c>
      <c r="N284" t="s">
        <v>263</v>
      </c>
      <c r="O284" t="s">
        <v>3691</v>
      </c>
      <c r="P284" t="s">
        <v>1605</v>
      </c>
      <c r="Q284">
        <v>9265</v>
      </c>
      <c r="R284" t="s">
        <v>263</v>
      </c>
      <c r="S284">
        <v>31133</v>
      </c>
      <c r="T284" t="s">
        <v>263</v>
      </c>
      <c r="V284" t="s">
        <v>3692</v>
      </c>
      <c r="W284">
        <v>65953</v>
      </c>
      <c r="X284">
        <v>9265</v>
      </c>
      <c r="Y284" t="s">
        <v>263</v>
      </c>
      <c r="Z284" t="s">
        <v>5191</v>
      </c>
      <c r="AA284" t="s">
        <v>666</v>
      </c>
      <c r="AB284" t="s">
        <v>658</v>
      </c>
      <c r="AC284" t="s">
        <v>263</v>
      </c>
      <c r="AD284" t="s">
        <v>5191</v>
      </c>
      <c r="AE284">
        <v>11525</v>
      </c>
      <c r="AH284" t="s">
        <v>263</v>
      </c>
      <c r="AI284">
        <v>14423</v>
      </c>
      <c r="AJ284">
        <v>4180</v>
      </c>
      <c r="AK284" t="s">
        <v>263</v>
      </c>
      <c r="AL284" t="s">
        <v>17959</v>
      </c>
      <c r="AM284" t="s">
        <v>263</v>
      </c>
      <c r="AN284" t="s">
        <v>263</v>
      </c>
      <c r="AO284" t="s">
        <v>1424</v>
      </c>
      <c r="AP284" t="s">
        <v>5191</v>
      </c>
      <c r="AQ284" t="s">
        <v>20403</v>
      </c>
    </row>
    <row r="285" spans="1:43" hidden="1" x14ac:dyDescent="0.3">
      <c r="A285" t="s">
        <v>3693</v>
      </c>
      <c r="B285" t="s">
        <v>3694</v>
      </c>
      <c r="C285" s="72">
        <v>27747</v>
      </c>
      <c r="D285" t="s">
        <v>6835</v>
      </c>
      <c r="E285" t="s">
        <v>7391</v>
      </c>
      <c r="F285" t="s">
        <v>3591</v>
      </c>
      <c r="G285" t="s">
        <v>3591</v>
      </c>
      <c r="H285" t="s">
        <v>1396</v>
      </c>
      <c r="I285" t="s">
        <v>9656</v>
      </c>
      <c r="J285" t="s">
        <v>3694</v>
      </c>
      <c r="K285">
        <v>137140</v>
      </c>
      <c r="L285" t="s">
        <v>3694</v>
      </c>
      <c r="M285">
        <v>20277</v>
      </c>
      <c r="N285" t="s">
        <v>3694</v>
      </c>
      <c r="O285" t="s">
        <v>5192</v>
      </c>
      <c r="P285" t="s">
        <v>3693</v>
      </c>
      <c r="R285" t="s">
        <v>3694</v>
      </c>
      <c r="S285">
        <v>3988</v>
      </c>
      <c r="T285" t="s">
        <v>3694</v>
      </c>
      <c r="V285" t="s">
        <v>5193</v>
      </c>
      <c r="W285">
        <v>759</v>
      </c>
      <c r="Y285" t="s">
        <v>3694</v>
      </c>
      <c r="Z285" t="s">
        <v>8407</v>
      </c>
      <c r="AA285" t="s">
        <v>666</v>
      </c>
      <c r="AB285" t="s">
        <v>658</v>
      </c>
      <c r="AC285" t="s">
        <v>3694</v>
      </c>
      <c r="AD285" t="s">
        <v>8407</v>
      </c>
      <c r="AI285">
        <v>5376</v>
      </c>
      <c r="AK285" t="s">
        <v>3694</v>
      </c>
      <c r="AN285" t="s">
        <v>3694</v>
      </c>
      <c r="AO285" t="s">
        <v>1396</v>
      </c>
      <c r="AP285" t="s">
        <v>8407</v>
      </c>
      <c r="AQ285" t="s">
        <v>20402</v>
      </c>
    </row>
    <row r="286" spans="1:43" x14ac:dyDescent="0.3">
      <c r="A286" t="s">
        <v>15278</v>
      </c>
      <c r="B286" t="s">
        <v>14709</v>
      </c>
      <c r="C286" s="72">
        <v>32015</v>
      </c>
      <c r="D286" t="s">
        <v>6650</v>
      </c>
      <c r="E286" t="s">
        <v>15279</v>
      </c>
      <c r="F286" t="s">
        <v>1389</v>
      </c>
      <c r="G286" t="s">
        <v>6120</v>
      </c>
      <c r="H286" t="s">
        <v>1373</v>
      </c>
      <c r="I286" t="s">
        <v>15280</v>
      </c>
      <c r="J286" t="s">
        <v>14709</v>
      </c>
      <c r="K286">
        <v>518489</v>
      </c>
      <c r="L286" t="s">
        <v>14709</v>
      </c>
      <c r="M286">
        <v>1661452</v>
      </c>
      <c r="N286" t="s">
        <v>14709</v>
      </c>
      <c r="O286" t="s">
        <v>17425</v>
      </c>
      <c r="P286" t="s">
        <v>15278</v>
      </c>
      <c r="Q286">
        <v>8481</v>
      </c>
      <c r="R286" t="s">
        <v>14709</v>
      </c>
      <c r="S286">
        <v>30189</v>
      </c>
      <c r="T286" t="s">
        <v>14709</v>
      </c>
      <c r="V286" t="s">
        <v>15668</v>
      </c>
      <c r="W286">
        <v>55617</v>
      </c>
      <c r="X286">
        <v>9388</v>
      </c>
      <c r="Y286" t="s">
        <v>14709</v>
      </c>
      <c r="Z286" t="s">
        <v>15281</v>
      </c>
      <c r="AA286" t="s">
        <v>658</v>
      </c>
      <c r="AB286" t="s">
        <v>658</v>
      </c>
      <c r="AC286" t="s">
        <v>14709</v>
      </c>
      <c r="AD286" t="s">
        <v>15281</v>
      </c>
      <c r="AE286">
        <v>10218</v>
      </c>
      <c r="AI286">
        <v>7676</v>
      </c>
      <c r="AJ286">
        <v>4298</v>
      </c>
      <c r="AK286" t="s">
        <v>14709</v>
      </c>
      <c r="AL286" t="s">
        <v>17960</v>
      </c>
      <c r="AM286" t="s">
        <v>14709</v>
      </c>
      <c r="AN286" t="s">
        <v>14709</v>
      </c>
      <c r="AO286" t="s">
        <v>14933</v>
      </c>
      <c r="AP286" t="s">
        <v>15281</v>
      </c>
      <c r="AQ286" t="s">
        <v>20403</v>
      </c>
    </row>
    <row r="287" spans="1:43" x14ac:dyDescent="0.3">
      <c r="A287" t="s">
        <v>12475</v>
      </c>
      <c r="B287" t="s">
        <v>11220</v>
      </c>
      <c r="C287" s="72">
        <v>33723</v>
      </c>
      <c r="D287" t="s">
        <v>6828</v>
      </c>
      <c r="E287" t="s">
        <v>12476</v>
      </c>
      <c r="F287" t="s">
        <v>1416</v>
      </c>
      <c r="G287" t="s">
        <v>9094</v>
      </c>
      <c r="H287" t="s">
        <v>1373</v>
      </c>
      <c r="I287" t="s">
        <v>11820</v>
      </c>
      <c r="J287" t="s">
        <v>11220</v>
      </c>
      <c r="K287">
        <v>643230</v>
      </c>
      <c r="L287" t="s">
        <v>11220</v>
      </c>
      <c r="M287">
        <v>2169051</v>
      </c>
      <c r="N287" t="s">
        <v>11220</v>
      </c>
      <c r="O287" t="s">
        <v>13595</v>
      </c>
      <c r="P287" t="s">
        <v>12477</v>
      </c>
      <c r="Q287">
        <v>10334</v>
      </c>
      <c r="R287" t="s">
        <v>11220</v>
      </c>
      <c r="S287">
        <v>33870</v>
      </c>
      <c r="T287" t="s">
        <v>11220</v>
      </c>
      <c r="V287" t="s">
        <v>12478</v>
      </c>
      <c r="W287">
        <v>103318</v>
      </c>
      <c r="X287">
        <v>10334</v>
      </c>
      <c r="Y287" t="s">
        <v>11220</v>
      </c>
      <c r="Z287" t="s">
        <v>12479</v>
      </c>
      <c r="AA287" t="s">
        <v>666</v>
      </c>
      <c r="AB287" t="s">
        <v>666</v>
      </c>
      <c r="AC287" t="s">
        <v>11220</v>
      </c>
      <c r="AD287" t="s">
        <v>12479</v>
      </c>
      <c r="AE287">
        <v>14168</v>
      </c>
      <c r="AI287">
        <v>19444</v>
      </c>
      <c r="AJ287">
        <v>5311</v>
      </c>
      <c r="AK287" t="s">
        <v>11220</v>
      </c>
      <c r="AL287" t="s">
        <v>17961</v>
      </c>
      <c r="AM287" t="s">
        <v>11220</v>
      </c>
      <c r="AN287" t="s">
        <v>11220</v>
      </c>
      <c r="AO287" t="s">
        <v>1373</v>
      </c>
      <c r="AP287" t="s">
        <v>12479</v>
      </c>
      <c r="AQ287" t="s">
        <v>20403</v>
      </c>
    </row>
    <row r="288" spans="1:43" x14ac:dyDescent="0.3">
      <c r="A288" t="s">
        <v>1606</v>
      </c>
      <c r="B288" t="s">
        <v>645</v>
      </c>
      <c r="C288" s="72">
        <v>30637</v>
      </c>
      <c r="D288" t="s">
        <v>6650</v>
      </c>
      <c r="E288" t="s">
        <v>6649</v>
      </c>
      <c r="F288" t="s">
        <v>1437</v>
      </c>
      <c r="G288" t="s">
        <v>9094</v>
      </c>
      <c r="H288" t="s">
        <v>1380</v>
      </c>
      <c r="I288" t="s">
        <v>10011</v>
      </c>
      <c r="J288" t="s">
        <v>645</v>
      </c>
      <c r="K288">
        <v>460075</v>
      </c>
      <c r="L288" t="s">
        <v>645</v>
      </c>
      <c r="M288">
        <v>1103045</v>
      </c>
      <c r="N288" t="s">
        <v>645</v>
      </c>
      <c r="O288" t="s">
        <v>1607</v>
      </c>
      <c r="P288" t="s">
        <v>1606</v>
      </c>
      <c r="Q288">
        <v>8034</v>
      </c>
      <c r="R288" t="s">
        <v>645</v>
      </c>
      <c r="S288">
        <v>28721</v>
      </c>
      <c r="T288" t="s">
        <v>645</v>
      </c>
      <c r="U288" t="s">
        <v>645</v>
      </c>
      <c r="V288" t="s">
        <v>3695</v>
      </c>
      <c r="W288">
        <v>47127</v>
      </c>
      <c r="X288">
        <v>8034</v>
      </c>
      <c r="Y288" t="s">
        <v>645</v>
      </c>
      <c r="Z288" t="s">
        <v>5194</v>
      </c>
      <c r="AA288" t="s">
        <v>658</v>
      </c>
      <c r="AB288" t="s">
        <v>658</v>
      </c>
      <c r="AC288" t="s">
        <v>645</v>
      </c>
      <c r="AD288" t="s">
        <v>5194</v>
      </c>
      <c r="AE288">
        <v>8624</v>
      </c>
      <c r="AF288" t="s">
        <v>645</v>
      </c>
      <c r="AG288">
        <v>5434</v>
      </c>
      <c r="AH288" t="s">
        <v>645</v>
      </c>
      <c r="AI288">
        <v>726</v>
      </c>
      <c r="AJ288">
        <v>2542</v>
      </c>
      <c r="AK288" t="s">
        <v>645</v>
      </c>
      <c r="AL288" t="s">
        <v>17962</v>
      </c>
      <c r="AM288" t="s">
        <v>645</v>
      </c>
      <c r="AN288" t="s">
        <v>645</v>
      </c>
      <c r="AO288" t="s">
        <v>14942</v>
      </c>
      <c r="AP288" t="s">
        <v>5194</v>
      </c>
      <c r="AQ288" t="s">
        <v>20403</v>
      </c>
    </row>
    <row r="289" spans="1:43" x14ac:dyDescent="0.3">
      <c r="A289" t="s">
        <v>14060</v>
      </c>
      <c r="B289" t="s">
        <v>13942</v>
      </c>
      <c r="C289" s="72">
        <v>33023</v>
      </c>
      <c r="D289" t="s">
        <v>6920</v>
      </c>
      <c r="E289" t="s">
        <v>14061</v>
      </c>
      <c r="F289" t="s">
        <v>1383</v>
      </c>
      <c r="G289" t="s">
        <v>9094</v>
      </c>
      <c r="H289" t="s">
        <v>1373</v>
      </c>
      <c r="I289" t="s">
        <v>13973</v>
      </c>
      <c r="J289" t="s">
        <v>13942</v>
      </c>
      <c r="K289">
        <v>605154</v>
      </c>
      <c r="L289" t="s">
        <v>13942</v>
      </c>
      <c r="M289">
        <v>2821662</v>
      </c>
      <c r="N289" t="s">
        <v>13942</v>
      </c>
      <c r="O289" t="s">
        <v>14362</v>
      </c>
      <c r="P289" t="s">
        <v>14060</v>
      </c>
      <c r="Q289">
        <v>10711</v>
      </c>
      <c r="R289" t="s">
        <v>13942</v>
      </c>
      <c r="S289">
        <v>39085</v>
      </c>
      <c r="T289" t="s">
        <v>13942</v>
      </c>
      <c r="V289" t="s">
        <v>15669</v>
      </c>
      <c r="W289">
        <v>70432</v>
      </c>
      <c r="X289">
        <v>10711</v>
      </c>
      <c r="Y289" t="s">
        <v>13942</v>
      </c>
      <c r="Z289" t="s">
        <v>14062</v>
      </c>
      <c r="AA289" t="s">
        <v>658</v>
      </c>
      <c r="AB289" t="s">
        <v>658</v>
      </c>
      <c r="AC289" t="s">
        <v>13942</v>
      </c>
      <c r="AD289" t="s">
        <v>14062</v>
      </c>
      <c r="AE289">
        <v>14981</v>
      </c>
      <c r="AH289" t="s">
        <v>13942</v>
      </c>
      <c r="AI289">
        <v>23842</v>
      </c>
      <c r="AJ289">
        <v>5564</v>
      </c>
      <c r="AK289" t="s">
        <v>13942</v>
      </c>
      <c r="AL289" t="s">
        <v>17963</v>
      </c>
      <c r="AM289" t="s">
        <v>13942</v>
      </c>
      <c r="AN289" t="s">
        <v>13942</v>
      </c>
      <c r="AO289" t="s">
        <v>1373</v>
      </c>
      <c r="AP289" t="s">
        <v>14062</v>
      </c>
      <c r="AQ289" t="s">
        <v>20403</v>
      </c>
    </row>
    <row r="290" spans="1:43" x14ac:dyDescent="0.3">
      <c r="A290" t="s">
        <v>11396</v>
      </c>
      <c r="B290" t="s">
        <v>11701</v>
      </c>
      <c r="C290" s="72">
        <v>34423</v>
      </c>
      <c r="D290" t="s">
        <v>6541</v>
      </c>
      <c r="E290" t="s">
        <v>11397</v>
      </c>
      <c r="F290" t="s">
        <v>1376</v>
      </c>
      <c r="G290" t="s">
        <v>6120</v>
      </c>
      <c r="H290" t="s">
        <v>660</v>
      </c>
      <c r="I290" t="s">
        <v>11702</v>
      </c>
      <c r="J290" t="s">
        <v>11701</v>
      </c>
      <c r="K290">
        <v>608324</v>
      </c>
      <c r="L290" t="s">
        <v>11701</v>
      </c>
      <c r="M290">
        <v>2184351</v>
      </c>
      <c r="N290" t="s">
        <v>11701</v>
      </c>
      <c r="O290" t="s">
        <v>13590</v>
      </c>
      <c r="P290" t="s">
        <v>11396</v>
      </c>
      <c r="Q290">
        <v>10183</v>
      </c>
      <c r="R290" t="s">
        <v>11701</v>
      </c>
      <c r="S290">
        <v>34886</v>
      </c>
      <c r="T290" t="s">
        <v>11701</v>
      </c>
      <c r="V290" t="s">
        <v>12075</v>
      </c>
      <c r="W290">
        <v>70607</v>
      </c>
      <c r="X290">
        <v>10183</v>
      </c>
      <c r="Y290" t="s">
        <v>11701</v>
      </c>
      <c r="Z290" t="s">
        <v>12076</v>
      </c>
      <c r="AA290" t="s">
        <v>658</v>
      </c>
      <c r="AB290" t="s">
        <v>658</v>
      </c>
      <c r="AC290" t="s">
        <v>11701</v>
      </c>
      <c r="AD290" t="s">
        <v>12076</v>
      </c>
      <c r="AE290">
        <v>13808</v>
      </c>
      <c r="AF290" t="s">
        <v>11701</v>
      </c>
      <c r="AG290">
        <v>68522</v>
      </c>
      <c r="AH290" t="s">
        <v>11701</v>
      </c>
      <c r="AI290">
        <v>18480</v>
      </c>
      <c r="AJ290">
        <v>5285</v>
      </c>
      <c r="AK290" t="s">
        <v>11701</v>
      </c>
      <c r="AL290" t="s">
        <v>17964</v>
      </c>
      <c r="AM290" t="s">
        <v>11701</v>
      </c>
      <c r="AN290" t="s">
        <v>11701</v>
      </c>
      <c r="AO290" t="s">
        <v>660</v>
      </c>
      <c r="AP290" t="s">
        <v>12076</v>
      </c>
      <c r="AQ290" t="s">
        <v>20403</v>
      </c>
    </row>
    <row r="291" spans="1:43" x14ac:dyDescent="0.3">
      <c r="A291" t="s">
        <v>15670</v>
      </c>
      <c r="B291" t="s">
        <v>15057</v>
      </c>
      <c r="C291" s="72">
        <v>33445</v>
      </c>
      <c r="D291" t="s">
        <v>6677</v>
      </c>
      <c r="E291" t="s">
        <v>7162</v>
      </c>
      <c r="F291" t="s">
        <v>1392</v>
      </c>
      <c r="G291" t="s">
        <v>6120</v>
      </c>
      <c r="H291" t="s">
        <v>1373</v>
      </c>
      <c r="I291" t="s">
        <v>15671</v>
      </c>
      <c r="J291" t="s">
        <v>15057</v>
      </c>
      <c r="K291">
        <v>592165</v>
      </c>
      <c r="L291" t="s">
        <v>15057</v>
      </c>
      <c r="M291">
        <v>2210215</v>
      </c>
      <c r="N291" t="s">
        <v>15057</v>
      </c>
      <c r="P291" t="s">
        <v>15670</v>
      </c>
      <c r="Q291">
        <v>11261</v>
      </c>
      <c r="R291" t="s">
        <v>15057</v>
      </c>
      <c r="S291">
        <v>34852</v>
      </c>
      <c r="T291" t="s">
        <v>15057</v>
      </c>
      <c r="V291" t="s">
        <v>20432</v>
      </c>
      <c r="W291">
        <v>68518</v>
      </c>
      <c r="X291">
        <v>11261</v>
      </c>
      <c r="Y291" t="s">
        <v>15057</v>
      </c>
      <c r="Z291" t="s">
        <v>15672</v>
      </c>
      <c r="AA291" t="s">
        <v>658</v>
      </c>
      <c r="AB291" t="s">
        <v>658</v>
      </c>
      <c r="AC291" t="s">
        <v>15057</v>
      </c>
      <c r="AD291" t="s">
        <v>15672</v>
      </c>
      <c r="AE291">
        <v>14097</v>
      </c>
      <c r="AJ291">
        <v>6042</v>
      </c>
      <c r="AK291" t="s">
        <v>15057</v>
      </c>
      <c r="AL291" t="s">
        <v>17965</v>
      </c>
      <c r="AM291" t="s">
        <v>15057</v>
      </c>
      <c r="AN291" t="s">
        <v>15057</v>
      </c>
      <c r="AO291" t="s">
        <v>14933</v>
      </c>
      <c r="AP291" t="s">
        <v>15672</v>
      </c>
      <c r="AQ291" t="s">
        <v>20403</v>
      </c>
    </row>
    <row r="292" spans="1:43" hidden="1" x14ac:dyDescent="0.3">
      <c r="A292" t="s">
        <v>1608</v>
      </c>
      <c r="B292" t="s">
        <v>1226</v>
      </c>
      <c r="C292" s="72">
        <v>29441</v>
      </c>
      <c r="D292" t="s">
        <v>6955</v>
      </c>
      <c r="E292" t="s">
        <v>7791</v>
      </c>
      <c r="F292" t="s">
        <v>3591</v>
      </c>
      <c r="G292" t="s">
        <v>3591</v>
      </c>
      <c r="H292" t="s">
        <v>1373</v>
      </c>
      <c r="I292" t="s">
        <v>10456</v>
      </c>
      <c r="J292" t="s">
        <v>1226</v>
      </c>
      <c r="K292">
        <v>444520</v>
      </c>
      <c r="L292" t="s">
        <v>1226</v>
      </c>
      <c r="M292">
        <v>557093</v>
      </c>
      <c r="N292" t="s">
        <v>1226</v>
      </c>
      <c r="O292" t="s">
        <v>1609</v>
      </c>
      <c r="P292" t="s">
        <v>1608</v>
      </c>
      <c r="Q292">
        <v>7610</v>
      </c>
      <c r="R292" t="s">
        <v>1226</v>
      </c>
      <c r="S292">
        <v>6365</v>
      </c>
      <c r="T292" t="s">
        <v>1226</v>
      </c>
      <c r="V292" t="s">
        <v>3696</v>
      </c>
      <c r="W292">
        <v>33059</v>
      </c>
      <c r="X292">
        <v>7610</v>
      </c>
      <c r="Y292" t="s">
        <v>1226</v>
      </c>
      <c r="Z292" t="s">
        <v>5195</v>
      </c>
      <c r="AA292" t="s">
        <v>666</v>
      </c>
      <c r="AB292" t="s">
        <v>666</v>
      </c>
      <c r="AC292" t="s">
        <v>1226</v>
      </c>
      <c r="AD292" t="s">
        <v>5195</v>
      </c>
      <c r="AE292">
        <v>8783</v>
      </c>
      <c r="AF292" t="s">
        <v>1226</v>
      </c>
      <c r="AG292">
        <v>5415</v>
      </c>
      <c r="AH292" t="s">
        <v>1226</v>
      </c>
      <c r="AI292">
        <v>847</v>
      </c>
      <c r="AK292" t="s">
        <v>1226</v>
      </c>
      <c r="AL292" t="s">
        <v>17966</v>
      </c>
      <c r="AM292" t="s">
        <v>1226</v>
      </c>
      <c r="AN292" t="s">
        <v>1226</v>
      </c>
      <c r="AO292" t="s">
        <v>1373</v>
      </c>
      <c r="AP292" t="s">
        <v>5195</v>
      </c>
      <c r="AQ292" t="s">
        <v>20402</v>
      </c>
    </row>
    <row r="293" spans="1:43" x14ac:dyDescent="0.3">
      <c r="A293" t="s">
        <v>15673</v>
      </c>
      <c r="B293" t="s">
        <v>14272</v>
      </c>
      <c r="C293" s="72">
        <v>33906</v>
      </c>
      <c r="D293" t="s">
        <v>15674</v>
      </c>
      <c r="E293" t="s">
        <v>15675</v>
      </c>
      <c r="F293" t="s">
        <v>1389</v>
      </c>
      <c r="G293" t="s">
        <v>6120</v>
      </c>
      <c r="H293" t="s">
        <v>1373</v>
      </c>
      <c r="I293" t="s">
        <v>15676</v>
      </c>
      <c r="J293" t="s">
        <v>14272</v>
      </c>
      <c r="K293">
        <v>605155</v>
      </c>
      <c r="L293" t="s">
        <v>14272</v>
      </c>
      <c r="M293">
        <v>2803670</v>
      </c>
      <c r="N293" t="s">
        <v>14272</v>
      </c>
      <c r="O293" t="s">
        <v>15677</v>
      </c>
      <c r="P293" t="s">
        <v>15673</v>
      </c>
      <c r="Q293">
        <v>10994</v>
      </c>
      <c r="R293" t="s">
        <v>14272</v>
      </c>
      <c r="S293">
        <v>36631</v>
      </c>
      <c r="T293" t="s">
        <v>14272</v>
      </c>
      <c r="V293" t="s">
        <v>20433</v>
      </c>
      <c r="W293">
        <v>70790</v>
      </c>
      <c r="X293">
        <v>10994</v>
      </c>
      <c r="Y293" t="s">
        <v>14272</v>
      </c>
      <c r="Z293" t="s">
        <v>15678</v>
      </c>
      <c r="AA293" t="s">
        <v>658</v>
      </c>
      <c r="AB293" t="s">
        <v>658</v>
      </c>
      <c r="AC293" t="s">
        <v>14272</v>
      </c>
      <c r="AD293" t="s">
        <v>15678</v>
      </c>
      <c r="AE293">
        <v>12247</v>
      </c>
      <c r="AJ293">
        <v>5858</v>
      </c>
      <c r="AK293" t="s">
        <v>14272</v>
      </c>
      <c r="AL293" t="s">
        <v>17967</v>
      </c>
      <c r="AM293" t="s">
        <v>14272</v>
      </c>
      <c r="AN293" t="s">
        <v>14272</v>
      </c>
      <c r="AO293" t="s">
        <v>14933</v>
      </c>
      <c r="AP293" t="s">
        <v>15678</v>
      </c>
      <c r="AQ293" t="s">
        <v>20403</v>
      </c>
    </row>
    <row r="294" spans="1:43" x14ac:dyDescent="0.3">
      <c r="A294" t="s">
        <v>12777</v>
      </c>
      <c r="B294" t="s">
        <v>11296</v>
      </c>
      <c r="C294" s="72">
        <v>33774</v>
      </c>
      <c r="D294" t="s">
        <v>6575</v>
      </c>
      <c r="E294" t="s">
        <v>12778</v>
      </c>
      <c r="F294" t="s">
        <v>1389</v>
      </c>
      <c r="G294" t="s">
        <v>6120</v>
      </c>
      <c r="H294" t="s">
        <v>1373</v>
      </c>
      <c r="I294" t="s">
        <v>11766</v>
      </c>
      <c r="J294" t="s">
        <v>11296</v>
      </c>
      <c r="K294">
        <v>592169</v>
      </c>
      <c r="L294" t="s">
        <v>11296</v>
      </c>
      <c r="M294">
        <v>2118904</v>
      </c>
      <c r="N294" t="s">
        <v>11296</v>
      </c>
      <c r="O294" t="s">
        <v>13065</v>
      </c>
      <c r="P294" t="s">
        <v>12777</v>
      </c>
      <c r="Q294">
        <v>10362</v>
      </c>
      <c r="R294" t="s">
        <v>11296</v>
      </c>
      <c r="S294">
        <v>31722</v>
      </c>
      <c r="T294" t="s">
        <v>11296</v>
      </c>
      <c r="V294" t="s">
        <v>15679</v>
      </c>
      <c r="W294">
        <v>66940</v>
      </c>
      <c r="X294">
        <v>10362</v>
      </c>
      <c r="Y294" t="s">
        <v>11296</v>
      </c>
      <c r="Z294" t="s">
        <v>12779</v>
      </c>
      <c r="AA294" t="s">
        <v>658</v>
      </c>
      <c r="AB294" t="s">
        <v>658</v>
      </c>
      <c r="AC294" t="s">
        <v>11296</v>
      </c>
      <c r="AD294" t="s">
        <v>12779</v>
      </c>
      <c r="AE294">
        <v>12904</v>
      </c>
      <c r="AF294" t="s">
        <v>11296</v>
      </c>
      <c r="AG294">
        <v>72809</v>
      </c>
      <c r="AH294" t="s">
        <v>11296</v>
      </c>
      <c r="AI294">
        <v>14680</v>
      </c>
      <c r="AJ294">
        <v>5105</v>
      </c>
      <c r="AK294" t="s">
        <v>11296</v>
      </c>
      <c r="AL294" t="s">
        <v>17968</v>
      </c>
      <c r="AM294" t="s">
        <v>11296</v>
      </c>
      <c r="AN294" t="s">
        <v>11296</v>
      </c>
      <c r="AO294" t="s">
        <v>14933</v>
      </c>
      <c r="AP294" t="s">
        <v>12779</v>
      </c>
      <c r="AQ294" t="s">
        <v>20403</v>
      </c>
    </row>
    <row r="295" spans="1:43" x14ac:dyDescent="0.3">
      <c r="A295" t="s">
        <v>14773</v>
      </c>
      <c r="B295" t="s">
        <v>14692</v>
      </c>
      <c r="C295" s="72">
        <v>33750</v>
      </c>
      <c r="D295" t="s">
        <v>6543</v>
      </c>
      <c r="E295" t="s">
        <v>14774</v>
      </c>
      <c r="F295" t="s">
        <v>1470</v>
      </c>
      <c r="G295" t="s">
        <v>6120</v>
      </c>
      <c r="H295" t="s">
        <v>1424</v>
      </c>
      <c r="I295" t="s">
        <v>14775</v>
      </c>
      <c r="J295" t="s">
        <v>14692</v>
      </c>
      <c r="K295">
        <v>593993</v>
      </c>
      <c r="L295" t="s">
        <v>14692</v>
      </c>
      <c r="M295">
        <v>2167251</v>
      </c>
      <c r="N295" t="s">
        <v>14692</v>
      </c>
      <c r="O295" t="s">
        <v>17426</v>
      </c>
      <c r="P295" t="s">
        <v>14773</v>
      </c>
      <c r="Q295">
        <v>11019</v>
      </c>
      <c r="R295" t="s">
        <v>14692</v>
      </c>
      <c r="S295">
        <v>32545</v>
      </c>
      <c r="T295" t="s">
        <v>14692</v>
      </c>
      <c r="V295" t="s">
        <v>15680</v>
      </c>
      <c r="W295">
        <v>67621</v>
      </c>
      <c r="X295">
        <v>11019</v>
      </c>
      <c r="Y295" t="s">
        <v>14692</v>
      </c>
      <c r="Z295" t="s">
        <v>15091</v>
      </c>
      <c r="AA295" t="s">
        <v>658</v>
      </c>
      <c r="AB295" t="s">
        <v>658</v>
      </c>
      <c r="AC295" t="s">
        <v>14692</v>
      </c>
      <c r="AD295" t="s">
        <v>15091</v>
      </c>
      <c r="AE295">
        <v>13635</v>
      </c>
      <c r="AH295" t="s">
        <v>14692</v>
      </c>
      <c r="AI295">
        <v>13372</v>
      </c>
      <c r="AJ295">
        <v>5883</v>
      </c>
      <c r="AK295" t="s">
        <v>14692</v>
      </c>
      <c r="AL295" t="s">
        <v>17969</v>
      </c>
      <c r="AM295" t="s">
        <v>14692</v>
      </c>
      <c r="AN295" t="s">
        <v>14692</v>
      </c>
      <c r="AO295" t="s">
        <v>1424</v>
      </c>
      <c r="AP295" t="s">
        <v>15091</v>
      </c>
      <c r="AQ295" t="s">
        <v>20403</v>
      </c>
    </row>
    <row r="296" spans="1:43" x14ac:dyDescent="0.3">
      <c r="A296" t="s">
        <v>13671</v>
      </c>
      <c r="B296" t="s">
        <v>12961</v>
      </c>
      <c r="C296" s="72">
        <v>33452</v>
      </c>
      <c r="D296" t="s">
        <v>7173</v>
      </c>
      <c r="E296" t="s">
        <v>13672</v>
      </c>
      <c r="F296" t="s">
        <v>1386</v>
      </c>
      <c r="G296" t="s">
        <v>6120</v>
      </c>
      <c r="H296" t="s">
        <v>1373</v>
      </c>
      <c r="I296" t="s">
        <v>12962</v>
      </c>
      <c r="J296" t="s">
        <v>12961</v>
      </c>
      <c r="K296">
        <v>592170</v>
      </c>
      <c r="L296" t="s">
        <v>12961</v>
      </c>
      <c r="M296">
        <v>2118843</v>
      </c>
      <c r="N296" t="s">
        <v>12961</v>
      </c>
      <c r="O296" t="s">
        <v>13673</v>
      </c>
      <c r="P296" t="s">
        <v>13671</v>
      </c>
      <c r="Q296">
        <v>10373</v>
      </c>
      <c r="R296" t="s">
        <v>12961</v>
      </c>
      <c r="S296">
        <v>31607</v>
      </c>
      <c r="T296" t="s">
        <v>12961</v>
      </c>
      <c r="V296" t="s">
        <v>15681</v>
      </c>
      <c r="W296">
        <v>66941</v>
      </c>
      <c r="X296">
        <v>10373</v>
      </c>
      <c r="Y296" t="s">
        <v>12961</v>
      </c>
      <c r="Z296" t="s">
        <v>13674</v>
      </c>
      <c r="AA296" t="s">
        <v>658</v>
      </c>
      <c r="AB296" t="s">
        <v>658</v>
      </c>
      <c r="AC296" t="s">
        <v>12961</v>
      </c>
      <c r="AD296" t="s">
        <v>13674</v>
      </c>
      <c r="AE296">
        <v>11760</v>
      </c>
      <c r="AH296" t="s">
        <v>12961</v>
      </c>
      <c r="AI296">
        <v>14838</v>
      </c>
      <c r="AJ296">
        <v>5363</v>
      </c>
      <c r="AK296" t="s">
        <v>12961</v>
      </c>
      <c r="AL296" t="s">
        <v>17970</v>
      </c>
      <c r="AM296" t="s">
        <v>12961</v>
      </c>
      <c r="AN296" t="s">
        <v>12961</v>
      </c>
      <c r="AO296" t="s">
        <v>1373</v>
      </c>
      <c r="AP296" t="s">
        <v>13674</v>
      </c>
      <c r="AQ296" t="s">
        <v>20403</v>
      </c>
    </row>
    <row r="297" spans="1:43" x14ac:dyDescent="0.3">
      <c r="A297" t="s">
        <v>14776</v>
      </c>
      <c r="B297" t="s">
        <v>14694</v>
      </c>
      <c r="C297" s="72">
        <v>33650</v>
      </c>
      <c r="D297" t="s">
        <v>7073</v>
      </c>
      <c r="E297" t="s">
        <v>14777</v>
      </c>
      <c r="F297" t="s">
        <v>1413</v>
      </c>
      <c r="G297" t="s">
        <v>9094</v>
      </c>
      <c r="H297" t="s">
        <v>1373</v>
      </c>
      <c r="I297" t="s">
        <v>14778</v>
      </c>
      <c r="J297" t="s">
        <v>14694</v>
      </c>
      <c r="K297">
        <v>656257</v>
      </c>
      <c r="L297" t="s">
        <v>14694</v>
      </c>
      <c r="M297">
        <v>2986554</v>
      </c>
      <c r="N297" t="s">
        <v>14694</v>
      </c>
      <c r="O297" t="s">
        <v>17427</v>
      </c>
      <c r="P297" t="s">
        <v>14776</v>
      </c>
      <c r="Q297">
        <v>11152</v>
      </c>
      <c r="R297" t="s">
        <v>14694</v>
      </c>
      <c r="S297">
        <v>36110</v>
      </c>
      <c r="T297" t="s">
        <v>14694</v>
      </c>
      <c r="V297" t="s">
        <v>15682</v>
      </c>
      <c r="W297">
        <v>104735</v>
      </c>
      <c r="X297">
        <v>11152</v>
      </c>
      <c r="Y297" t="s">
        <v>14694</v>
      </c>
      <c r="Z297" t="s">
        <v>15092</v>
      </c>
      <c r="AA297" t="s">
        <v>658</v>
      </c>
      <c r="AB297" t="s">
        <v>658</v>
      </c>
      <c r="AC297" t="s">
        <v>14694</v>
      </c>
      <c r="AD297" t="s">
        <v>15092</v>
      </c>
      <c r="AE297">
        <v>13488</v>
      </c>
      <c r="AH297" t="s">
        <v>14694</v>
      </c>
      <c r="AI297">
        <v>21024</v>
      </c>
      <c r="AJ297">
        <v>5974</v>
      </c>
      <c r="AK297" t="s">
        <v>14694</v>
      </c>
      <c r="AL297" t="s">
        <v>17971</v>
      </c>
      <c r="AM297" t="s">
        <v>14694</v>
      </c>
      <c r="AN297" t="s">
        <v>14694</v>
      </c>
      <c r="AO297" t="s">
        <v>1373</v>
      </c>
      <c r="AP297" t="s">
        <v>15092</v>
      </c>
      <c r="AQ297" t="s">
        <v>20403</v>
      </c>
    </row>
    <row r="298" spans="1:43" x14ac:dyDescent="0.3">
      <c r="A298" t="s">
        <v>1610</v>
      </c>
      <c r="B298" t="s">
        <v>309</v>
      </c>
      <c r="C298" s="72">
        <v>31428</v>
      </c>
      <c r="D298" t="s">
        <v>7210</v>
      </c>
      <c r="E298" t="s">
        <v>7209</v>
      </c>
      <c r="F298" t="s">
        <v>3591</v>
      </c>
      <c r="G298" t="s">
        <v>3591</v>
      </c>
      <c r="H298" t="s">
        <v>660</v>
      </c>
      <c r="I298" t="s">
        <v>9511</v>
      </c>
      <c r="J298" t="s">
        <v>309</v>
      </c>
      <c r="K298">
        <v>458582</v>
      </c>
      <c r="L298" t="s">
        <v>309</v>
      </c>
      <c r="M298">
        <v>1205546</v>
      </c>
      <c r="N298" t="s">
        <v>309</v>
      </c>
      <c r="O298" t="s">
        <v>3697</v>
      </c>
      <c r="P298" t="s">
        <v>1610</v>
      </c>
      <c r="Q298">
        <v>7983</v>
      </c>
      <c r="R298" t="s">
        <v>309</v>
      </c>
      <c r="S298">
        <v>28707</v>
      </c>
      <c r="T298" t="s">
        <v>309</v>
      </c>
      <c r="V298" t="s">
        <v>3698</v>
      </c>
      <c r="W298">
        <v>45395</v>
      </c>
      <c r="X298">
        <v>7983</v>
      </c>
      <c r="Y298" t="s">
        <v>309</v>
      </c>
      <c r="Z298" t="s">
        <v>5196</v>
      </c>
      <c r="AA298" t="s">
        <v>666</v>
      </c>
      <c r="AB298" t="s">
        <v>658</v>
      </c>
      <c r="AC298" t="s">
        <v>309</v>
      </c>
      <c r="AD298" t="s">
        <v>5196</v>
      </c>
      <c r="AE298">
        <v>8304</v>
      </c>
      <c r="AF298" t="s">
        <v>309</v>
      </c>
      <c r="AG298">
        <v>5783</v>
      </c>
      <c r="AH298" t="s">
        <v>309</v>
      </c>
      <c r="AI298">
        <v>1586</v>
      </c>
      <c r="AJ298">
        <v>2980</v>
      </c>
      <c r="AK298" t="s">
        <v>309</v>
      </c>
      <c r="AL298" t="s">
        <v>17972</v>
      </c>
      <c r="AM298" t="s">
        <v>309</v>
      </c>
      <c r="AN298" t="s">
        <v>309</v>
      </c>
      <c r="AO298" t="s">
        <v>660</v>
      </c>
      <c r="AP298" t="s">
        <v>5196</v>
      </c>
      <c r="AQ298" t="s">
        <v>20403</v>
      </c>
    </row>
    <row r="299" spans="1:43" x14ac:dyDescent="0.3">
      <c r="A299" t="s">
        <v>11439</v>
      </c>
      <c r="B299" t="s">
        <v>11537</v>
      </c>
      <c r="C299" s="72">
        <v>34462</v>
      </c>
      <c r="D299" t="s">
        <v>7451</v>
      </c>
      <c r="E299" t="s">
        <v>11440</v>
      </c>
      <c r="F299" t="s">
        <v>1413</v>
      </c>
      <c r="G299" t="s">
        <v>9094</v>
      </c>
      <c r="H299" t="s">
        <v>1380</v>
      </c>
      <c r="I299" t="s">
        <v>13032</v>
      </c>
      <c r="J299" t="s">
        <v>11537</v>
      </c>
      <c r="K299">
        <v>621446</v>
      </c>
      <c r="L299" t="s">
        <v>11537</v>
      </c>
      <c r="M299">
        <v>2044517</v>
      </c>
      <c r="N299" t="s">
        <v>11537</v>
      </c>
      <c r="O299" t="s">
        <v>14363</v>
      </c>
      <c r="P299" t="s">
        <v>11439</v>
      </c>
      <c r="Q299">
        <v>10222</v>
      </c>
      <c r="R299" t="s">
        <v>11537</v>
      </c>
      <c r="S299">
        <v>32819</v>
      </c>
      <c r="T299" t="s">
        <v>11537</v>
      </c>
      <c r="V299" t="s">
        <v>11955</v>
      </c>
      <c r="W299">
        <v>100634</v>
      </c>
      <c r="X299">
        <v>10222</v>
      </c>
      <c r="Y299" t="s">
        <v>11537</v>
      </c>
      <c r="Z299" t="s">
        <v>11956</v>
      </c>
      <c r="AA299" t="s">
        <v>658</v>
      </c>
      <c r="AB299" t="s">
        <v>658</v>
      </c>
      <c r="AC299" t="s">
        <v>11537</v>
      </c>
      <c r="AD299" t="s">
        <v>11956</v>
      </c>
      <c r="AE299">
        <v>12485</v>
      </c>
      <c r="AH299" t="s">
        <v>11537</v>
      </c>
      <c r="AI299">
        <v>18178</v>
      </c>
      <c r="AJ299">
        <v>5054</v>
      </c>
      <c r="AK299" t="s">
        <v>11537</v>
      </c>
      <c r="AL299" t="s">
        <v>17973</v>
      </c>
      <c r="AM299" t="s">
        <v>11537</v>
      </c>
      <c r="AN299" t="s">
        <v>11537</v>
      </c>
      <c r="AO299" t="s">
        <v>1380</v>
      </c>
      <c r="AP299" t="s">
        <v>11956</v>
      </c>
      <c r="AQ299" t="s">
        <v>20403</v>
      </c>
    </row>
    <row r="300" spans="1:43" x14ac:dyDescent="0.3">
      <c r="A300" t="s">
        <v>11435</v>
      </c>
      <c r="B300" t="s">
        <v>11579</v>
      </c>
      <c r="C300" s="72">
        <v>33853</v>
      </c>
      <c r="D300" t="s">
        <v>11437</v>
      </c>
      <c r="E300" t="s">
        <v>11436</v>
      </c>
      <c r="F300" t="s">
        <v>1372</v>
      </c>
      <c r="G300" t="s">
        <v>6120</v>
      </c>
      <c r="H300" t="s">
        <v>1380</v>
      </c>
      <c r="I300" t="s">
        <v>11191</v>
      </c>
      <c r="J300" t="s">
        <v>11579</v>
      </c>
      <c r="K300">
        <v>593647</v>
      </c>
      <c r="L300" t="s">
        <v>11579</v>
      </c>
      <c r="M300">
        <v>1962877</v>
      </c>
      <c r="N300" t="s">
        <v>11579</v>
      </c>
      <c r="O300" t="s">
        <v>13568</v>
      </c>
      <c r="P300" t="s">
        <v>11435</v>
      </c>
      <c r="Q300">
        <v>10086</v>
      </c>
      <c r="R300" t="s">
        <v>11579</v>
      </c>
      <c r="S300">
        <v>32485</v>
      </c>
      <c r="T300" t="s">
        <v>11579</v>
      </c>
      <c r="V300" t="s">
        <v>12525</v>
      </c>
      <c r="W300">
        <v>67422</v>
      </c>
      <c r="X300">
        <v>10086</v>
      </c>
      <c r="Y300" t="s">
        <v>14364</v>
      </c>
      <c r="Z300" t="s">
        <v>12526</v>
      </c>
      <c r="AA300" t="s">
        <v>666</v>
      </c>
      <c r="AB300" t="s">
        <v>666</v>
      </c>
      <c r="AC300" t="s">
        <v>11579</v>
      </c>
      <c r="AD300" t="s">
        <v>12526</v>
      </c>
      <c r="AE300">
        <v>13669</v>
      </c>
      <c r="AF300" t="s">
        <v>11579</v>
      </c>
      <c r="AG300">
        <v>21815</v>
      </c>
      <c r="AH300" t="s">
        <v>11579</v>
      </c>
      <c r="AI300">
        <v>13355</v>
      </c>
      <c r="AJ300">
        <v>5034</v>
      </c>
      <c r="AK300" t="s">
        <v>11579</v>
      </c>
      <c r="AL300" t="s">
        <v>17974</v>
      </c>
      <c r="AM300" t="s">
        <v>11579</v>
      </c>
      <c r="AN300" t="s">
        <v>11579</v>
      </c>
      <c r="AO300" t="s">
        <v>1380</v>
      </c>
      <c r="AP300" t="s">
        <v>12526</v>
      </c>
      <c r="AQ300" t="s">
        <v>20403</v>
      </c>
    </row>
    <row r="301" spans="1:43" x14ac:dyDescent="0.3">
      <c r="A301" t="s">
        <v>1611</v>
      </c>
      <c r="B301" t="s">
        <v>857</v>
      </c>
      <c r="C301" s="72">
        <v>32133</v>
      </c>
      <c r="D301" t="s">
        <v>7111</v>
      </c>
      <c r="E301" t="s">
        <v>7687</v>
      </c>
      <c r="F301" t="s">
        <v>1372</v>
      </c>
      <c r="G301" t="s">
        <v>6120</v>
      </c>
      <c r="H301" t="s">
        <v>1373</v>
      </c>
      <c r="I301" t="s">
        <v>10872</v>
      </c>
      <c r="J301" t="s">
        <v>15455</v>
      </c>
      <c r="K301">
        <v>502154</v>
      </c>
      <c r="L301" t="s">
        <v>857</v>
      </c>
      <c r="M301">
        <v>1733482</v>
      </c>
      <c r="N301" t="s">
        <v>15455</v>
      </c>
      <c r="O301" t="s">
        <v>1612</v>
      </c>
      <c r="P301" t="s">
        <v>1611</v>
      </c>
      <c r="Q301">
        <v>8771</v>
      </c>
      <c r="R301" t="s">
        <v>15455</v>
      </c>
      <c r="S301">
        <v>31054</v>
      </c>
      <c r="T301" t="s">
        <v>857</v>
      </c>
      <c r="V301" t="s">
        <v>3699</v>
      </c>
      <c r="W301">
        <v>50155</v>
      </c>
      <c r="X301">
        <v>8771</v>
      </c>
      <c r="Y301" t="s">
        <v>857</v>
      </c>
      <c r="Z301" t="s">
        <v>15463</v>
      </c>
      <c r="AA301" t="s">
        <v>666</v>
      </c>
      <c r="AB301" t="s">
        <v>666</v>
      </c>
      <c r="AC301" t="s">
        <v>15455</v>
      </c>
      <c r="AD301" t="s">
        <v>5197</v>
      </c>
      <c r="AE301">
        <v>9370</v>
      </c>
      <c r="AF301" t="s">
        <v>857</v>
      </c>
      <c r="AG301">
        <v>12860</v>
      </c>
      <c r="AH301" t="s">
        <v>857</v>
      </c>
      <c r="AI301">
        <v>5209</v>
      </c>
      <c r="AJ301">
        <v>3715</v>
      </c>
      <c r="AK301" t="s">
        <v>15455</v>
      </c>
      <c r="AL301" t="s">
        <v>17975</v>
      </c>
      <c r="AM301" t="s">
        <v>15455</v>
      </c>
      <c r="AN301" t="s">
        <v>15455</v>
      </c>
      <c r="AO301" t="s">
        <v>14933</v>
      </c>
      <c r="AP301" t="s">
        <v>15463</v>
      </c>
      <c r="AQ301" t="s">
        <v>20403</v>
      </c>
    </row>
    <row r="302" spans="1:43" x14ac:dyDescent="0.3">
      <c r="A302" t="s">
        <v>9684</v>
      </c>
      <c r="B302" t="s">
        <v>9685</v>
      </c>
      <c r="C302" s="72">
        <v>32990</v>
      </c>
      <c r="D302" t="s">
        <v>6594</v>
      </c>
      <c r="E302" t="s">
        <v>9686</v>
      </c>
      <c r="F302" t="s">
        <v>1449</v>
      </c>
      <c r="G302" t="s">
        <v>6120</v>
      </c>
      <c r="H302" t="s">
        <v>1373</v>
      </c>
      <c r="I302" t="s">
        <v>9687</v>
      </c>
      <c r="J302" t="s">
        <v>9685</v>
      </c>
      <c r="K302">
        <v>605156</v>
      </c>
      <c r="L302" t="s">
        <v>9685</v>
      </c>
      <c r="M302">
        <v>2113510</v>
      </c>
      <c r="N302" t="s">
        <v>9685</v>
      </c>
      <c r="O302" t="s">
        <v>9688</v>
      </c>
      <c r="P302" t="s">
        <v>9684</v>
      </c>
      <c r="Q302">
        <v>9668</v>
      </c>
      <c r="R302" t="s">
        <v>9685</v>
      </c>
      <c r="S302">
        <v>33124</v>
      </c>
      <c r="T302" t="s">
        <v>9685</v>
      </c>
      <c r="V302" t="s">
        <v>12006</v>
      </c>
      <c r="W302">
        <v>69523</v>
      </c>
      <c r="X302">
        <v>9668</v>
      </c>
      <c r="Y302" t="s">
        <v>9689</v>
      </c>
      <c r="Z302" t="s">
        <v>9690</v>
      </c>
      <c r="AA302" t="s">
        <v>658</v>
      </c>
      <c r="AB302" t="s">
        <v>658</v>
      </c>
      <c r="AC302" t="s">
        <v>9685</v>
      </c>
      <c r="AD302" t="s">
        <v>9690</v>
      </c>
      <c r="AE302">
        <v>13292</v>
      </c>
      <c r="AF302" t="s">
        <v>9685</v>
      </c>
      <c r="AG302">
        <v>52998</v>
      </c>
      <c r="AH302" t="s">
        <v>9685</v>
      </c>
      <c r="AI302">
        <v>18519</v>
      </c>
      <c r="AJ302">
        <v>4598</v>
      </c>
      <c r="AK302" t="s">
        <v>9685</v>
      </c>
      <c r="AL302" t="s">
        <v>17976</v>
      </c>
      <c r="AM302" t="s">
        <v>9685</v>
      </c>
      <c r="AN302" t="s">
        <v>9685</v>
      </c>
      <c r="AO302" t="s">
        <v>1373</v>
      </c>
      <c r="AP302" t="s">
        <v>9690</v>
      </c>
      <c r="AQ302" t="s">
        <v>20403</v>
      </c>
    </row>
    <row r="303" spans="1:43" x14ac:dyDescent="0.3">
      <c r="A303" t="s">
        <v>15683</v>
      </c>
      <c r="B303" t="s">
        <v>15684</v>
      </c>
      <c r="C303" s="72">
        <v>34408</v>
      </c>
      <c r="D303" t="s">
        <v>6596</v>
      </c>
      <c r="E303" t="s">
        <v>15685</v>
      </c>
      <c r="F303" t="s">
        <v>1439</v>
      </c>
      <c r="G303" t="s">
        <v>6120</v>
      </c>
      <c r="H303" t="s">
        <v>661</v>
      </c>
      <c r="I303" t="s">
        <v>15686</v>
      </c>
      <c r="J303" t="s">
        <v>15684</v>
      </c>
      <c r="K303">
        <v>670712</v>
      </c>
      <c r="L303" t="s">
        <v>15684</v>
      </c>
      <c r="M303">
        <v>2920318</v>
      </c>
      <c r="N303" t="s">
        <v>15687</v>
      </c>
      <c r="P303" t="s">
        <v>15683</v>
      </c>
      <c r="Q303">
        <v>11605</v>
      </c>
      <c r="R303" t="s">
        <v>15687</v>
      </c>
      <c r="S303">
        <v>40533</v>
      </c>
      <c r="T303" t="s">
        <v>15684</v>
      </c>
      <c r="V303" t="s">
        <v>20434</v>
      </c>
      <c r="W303">
        <v>107538</v>
      </c>
      <c r="X303">
        <v>11605</v>
      </c>
      <c r="Y303" t="s">
        <v>15684</v>
      </c>
      <c r="Z303" t="s">
        <v>15688</v>
      </c>
      <c r="AA303" t="s">
        <v>658</v>
      </c>
      <c r="AB303" t="s">
        <v>658</v>
      </c>
      <c r="AC303" t="s">
        <v>15687</v>
      </c>
      <c r="AD303" t="s">
        <v>15688</v>
      </c>
      <c r="AE303">
        <v>15948</v>
      </c>
      <c r="AJ303">
        <v>6179</v>
      </c>
      <c r="AK303" t="s">
        <v>15687</v>
      </c>
      <c r="AL303" t="s">
        <v>22069</v>
      </c>
      <c r="AM303" t="s">
        <v>15687</v>
      </c>
      <c r="AN303" t="s">
        <v>15687</v>
      </c>
      <c r="AO303" t="s">
        <v>14987</v>
      </c>
      <c r="AP303" t="s">
        <v>15689</v>
      </c>
      <c r="AQ303" t="s">
        <v>20403</v>
      </c>
    </row>
    <row r="304" spans="1:43" x14ac:dyDescent="0.3">
      <c r="A304" t="s">
        <v>1613</v>
      </c>
      <c r="B304" t="s">
        <v>1225</v>
      </c>
      <c r="C304" s="72">
        <v>32129</v>
      </c>
      <c r="D304" t="s">
        <v>7710</v>
      </c>
      <c r="E304" t="s">
        <v>7709</v>
      </c>
      <c r="F304" t="s">
        <v>1460</v>
      </c>
      <c r="G304" t="s">
        <v>9094</v>
      </c>
      <c r="H304" t="s">
        <v>1373</v>
      </c>
      <c r="I304" t="s">
        <v>10433</v>
      </c>
      <c r="J304" t="s">
        <v>1225</v>
      </c>
      <c r="K304">
        <v>571521</v>
      </c>
      <c r="L304" t="s">
        <v>1225</v>
      </c>
      <c r="M304">
        <v>1757974</v>
      </c>
      <c r="N304" t="s">
        <v>1225</v>
      </c>
      <c r="O304" t="s">
        <v>1614</v>
      </c>
      <c r="P304" t="s">
        <v>1613</v>
      </c>
      <c r="Q304">
        <v>8944</v>
      </c>
      <c r="R304" t="s">
        <v>1225</v>
      </c>
      <c r="S304">
        <v>31083</v>
      </c>
      <c r="T304" t="s">
        <v>1225</v>
      </c>
      <c r="V304" t="s">
        <v>3700</v>
      </c>
      <c r="W304">
        <v>59607</v>
      </c>
      <c r="X304">
        <v>8944</v>
      </c>
      <c r="Y304" t="s">
        <v>1225</v>
      </c>
      <c r="Z304" t="s">
        <v>5198</v>
      </c>
      <c r="AA304" t="s">
        <v>666</v>
      </c>
      <c r="AB304" t="s">
        <v>666</v>
      </c>
      <c r="AC304" t="s">
        <v>1225</v>
      </c>
      <c r="AD304" t="s">
        <v>5198</v>
      </c>
      <c r="AE304">
        <v>10958</v>
      </c>
      <c r="AH304" t="s">
        <v>1225</v>
      </c>
      <c r="AI304">
        <v>4772</v>
      </c>
      <c r="AJ304">
        <v>3677</v>
      </c>
      <c r="AK304" t="s">
        <v>1225</v>
      </c>
      <c r="AL304" t="s">
        <v>17977</v>
      </c>
      <c r="AM304" t="s">
        <v>1225</v>
      </c>
      <c r="AN304" t="s">
        <v>1225</v>
      </c>
      <c r="AO304" t="s">
        <v>1373</v>
      </c>
      <c r="AP304" t="s">
        <v>5198</v>
      </c>
      <c r="AQ304" t="s">
        <v>20403</v>
      </c>
    </row>
    <row r="305" spans="1:43" hidden="1" x14ac:dyDescent="0.3">
      <c r="A305" t="s">
        <v>1615</v>
      </c>
      <c r="B305" t="s">
        <v>182</v>
      </c>
      <c r="C305" s="72">
        <v>30935</v>
      </c>
      <c r="D305" t="s">
        <v>6562</v>
      </c>
      <c r="E305" t="s">
        <v>6845</v>
      </c>
      <c r="F305" t="s">
        <v>3591</v>
      </c>
      <c r="G305" t="s">
        <v>3591</v>
      </c>
      <c r="H305" t="s">
        <v>1380</v>
      </c>
      <c r="I305" t="s">
        <v>10004</v>
      </c>
      <c r="J305" t="s">
        <v>182</v>
      </c>
      <c r="K305">
        <v>518500</v>
      </c>
      <c r="L305" t="s">
        <v>182</v>
      </c>
      <c r="M305">
        <v>1811889</v>
      </c>
      <c r="N305" t="s">
        <v>182</v>
      </c>
      <c r="O305" t="s">
        <v>3701</v>
      </c>
      <c r="P305" t="s">
        <v>1615</v>
      </c>
      <c r="Q305">
        <v>8966</v>
      </c>
      <c r="R305" t="s">
        <v>182</v>
      </c>
      <c r="S305">
        <v>31409</v>
      </c>
      <c r="T305" t="s">
        <v>182</v>
      </c>
      <c r="V305" t="s">
        <v>12090</v>
      </c>
      <c r="W305">
        <v>31440</v>
      </c>
      <c r="X305">
        <v>8966</v>
      </c>
      <c r="Y305" t="s">
        <v>182</v>
      </c>
      <c r="Z305" t="s">
        <v>5199</v>
      </c>
      <c r="AA305" t="s">
        <v>658</v>
      </c>
      <c r="AB305" t="s">
        <v>658</v>
      </c>
      <c r="AC305" t="s">
        <v>182</v>
      </c>
      <c r="AD305" t="s">
        <v>5199</v>
      </c>
      <c r="AI305">
        <v>6405</v>
      </c>
      <c r="AK305" t="s">
        <v>182</v>
      </c>
      <c r="AL305" t="s">
        <v>17978</v>
      </c>
      <c r="AM305" t="s">
        <v>182</v>
      </c>
      <c r="AN305" t="s">
        <v>182</v>
      </c>
      <c r="AO305" t="s">
        <v>1380</v>
      </c>
      <c r="AP305" t="s">
        <v>5199</v>
      </c>
      <c r="AQ305" t="s">
        <v>20402</v>
      </c>
    </row>
    <row r="306" spans="1:43" x14ac:dyDescent="0.3">
      <c r="A306" t="s">
        <v>1616</v>
      </c>
      <c r="B306" t="s">
        <v>1007</v>
      </c>
      <c r="C306" s="72">
        <v>31044</v>
      </c>
      <c r="D306" t="s">
        <v>7793</v>
      </c>
      <c r="E306" t="s">
        <v>7792</v>
      </c>
      <c r="F306" t="s">
        <v>3591</v>
      </c>
      <c r="G306" t="s">
        <v>3591</v>
      </c>
      <c r="H306" t="s">
        <v>1373</v>
      </c>
      <c r="I306" t="s">
        <v>10289</v>
      </c>
      <c r="J306" t="s">
        <v>1007</v>
      </c>
      <c r="K306">
        <v>446135</v>
      </c>
      <c r="L306" t="s">
        <v>1007</v>
      </c>
      <c r="M306">
        <v>1601526</v>
      </c>
      <c r="N306" t="s">
        <v>1007</v>
      </c>
      <c r="O306" t="s">
        <v>3702</v>
      </c>
      <c r="P306" t="s">
        <v>1616</v>
      </c>
      <c r="Q306">
        <v>9227</v>
      </c>
      <c r="R306" t="s">
        <v>1007</v>
      </c>
      <c r="S306">
        <v>30911</v>
      </c>
      <c r="T306" t="s">
        <v>1007</v>
      </c>
      <c r="V306" t="s">
        <v>5200</v>
      </c>
      <c r="W306">
        <v>52430</v>
      </c>
      <c r="X306">
        <v>9227</v>
      </c>
      <c r="Y306" t="s">
        <v>1007</v>
      </c>
      <c r="Z306" t="s">
        <v>8408</v>
      </c>
      <c r="AA306" t="s">
        <v>666</v>
      </c>
      <c r="AB306" t="s">
        <v>666</v>
      </c>
      <c r="AC306" t="s">
        <v>1007</v>
      </c>
      <c r="AD306" t="s">
        <v>8408</v>
      </c>
      <c r="AI306">
        <v>3322</v>
      </c>
      <c r="AK306" t="s">
        <v>1007</v>
      </c>
      <c r="AN306" t="s">
        <v>1007</v>
      </c>
      <c r="AO306" t="s">
        <v>1373</v>
      </c>
      <c r="AP306" t="s">
        <v>8408</v>
      </c>
      <c r="AQ306" t="s">
        <v>20403</v>
      </c>
    </row>
    <row r="307" spans="1:43" x14ac:dyDescent="0.3">
      <c r="A307" t="s">
        <v>1617</v>
      </c>
      <c r="B307" t="s">
        <v>584</v>
      </c>
      <c r="C307" s="72">
        <v>32023</v>
      </c>
      <c r="D307" t="s">
        <v>6846</v>
      </c>
      <c r="E307" t="s">
        <v>6845</v>
      </c>
      <c r="F307" t="s">
        <v>1398</v>
      </c>
      <c r="G307" t="s">
        <v>9094</v>
      </c>
      <c r="H307" t="s">
        <v>1380</v>
      </c>
      <c r="I307" t="s">
        <v>10311</v>
      </c>
      <c r="J307" t="s">
        <v>584</v>
      </c>
      <c r="K307">
        <v>502126</v>
      </c>
      <c r="L307" t="s">
        <v>584</v>
      </c>
      <c r="M307">
        <v>1597678</v>
      </c>
      <c r="N307" t="s">
        <v>584</v>
      </c>
      <c r="O307" t="s">
        <v>1618</v>
      </c>
      <c r="P307" t="s">
        <v>1617</v>
      </c>
      <c r="Q307">
        <v>8644</v>
      </c>
      <c r="R307" t="s">
        <v>584</v>
      </c>
      <c r="S307">
        <v>29673</v>
      </c>
      <c r="T307" t="s">
        <v>584</v>
      </c>
      <c r="U307" t="s">
        <v>584</v>
      </c>
      <c r="V307" t="s">
        <v>3703</v>
      </c>
      <c r="W307">
        <v>50138</v>
      </c>
      <c r="X307">
        <v>8644</v>
      </c>
      <c r="Y307" t="s">
        <v>584</v>
      </c>
      <c r="Z307" t="s">
        <v>5201</v>
      </c>
      <c r="AA307" t="s">
        <v>666</v>
      </c>
      <c r="AB307" t="s">
        <v>666</v>
      </c>
      <c r="AC307" t="s">
        <v>584</v>
      </c>
      <c r="AD307" t="s">
        <v>5201</v>
      </c>
      <c r="AE307">
        <v>10292</v>
      </c>
      <c r="AF307" t="s">
        <v>584</v>
      </c>
      <c r="AG307">
        <v>11352</v>
      </c>
      <c r="AH307" t="s">
        <v>584</v>
      </c>
      <c r="AI307">
        <v>5116</v>
      </c>
      <c r="AK307" t="s">
        <v>584</v>
      </c>
      <c r="AL307" t="s">
        <v>17979</v>
      </c>
      <c r="AM307" t="s">
        <v>584</v>
      </c>
      <c r="AN307" t="s">
        <v>584</v>
      </c>
      <c r="AO307" t="s">
        <v>1380</v>
      </c>
      <c r="AP307" t="s">
        <v>5201</v>
      </c>
      <c r="AQ307" t="s">
        <v>20403</v>
      </c>
    </row>
    <row r="308" spans="1:43" x14ac:dyDescent="0.3">
      <c r="A308" t="s">
        <v>3474</v>
      </c>
      <c r="B308" t="s">
        <v>266</v>
      </c>
      <c r="C308" s="72">
        <v>32414</v>
      </c>
      <c r="D308" t="s">
        <v>7392</v>
      </c>
      <c r="E308" t="s">
        <v>6845</v>
      </c>
      <c r="F308" t="s">
        <v>3591</v>
      </c>
      <c r="G308" t="s">
        <v>3591</v>
      </c>
      <c r="H308" t="s">
        <v>1380</v>
      </c>
      <c r="I308" t="s">
        <v>10788</v>
      </c>
      <c r="J308" t="s">
        <v>266</v>
      </c>
      <c r="K308">
        <v>518502</v>
      </c>
      <c r="L308" t="s">
        <v>266</v>
      </c>
      <c r="M308">
        <v>1765804</v>
      </c>
      <c r="N308" t="s">
        <v>266</v>
      </c>
      <c r="O308" t="s">
        <v>8409</v>
      </c>
      <c r="P308" t="s">
        <v>3474</v>
      </c>
      <c r="Q308">
        <v>9117</v>
      </c>
      <c r="R308" t="s">
        <v>266</v>
      </c>
      <c r="S308">
        <v>31014</v>
      </c>
      <c r="T308" t="s">
        <v>266</v>
      </c>
      <c r="V308" t="s">
        <v>3704</v>
      </c>
      <c r="W308">
        <v>65859</v>
      </c>
      <c r="X308">
        <v>9117</v>
      </c>
      <c r="Y308" t="s">
        <v>266</v>
      </c>
      <c r="Z308" t="s">
        <v>5202</v>
      </c>
      <c r="AA308" t="s">
        <v>666</v>
      </c>
      <c r="AB308" t="s">
        <v>658</v>
      </c>
      <c r="AC308" t="s">
        <v>266</v>
      </c>
      <c r="AD308" t="s">
        <v>5202</v>
      </c>
      <c r="AE308">
        <v>11449</v>
      </c>
      <c r="AI308">
        <v>14927</v>
      </c>
      <c r="AK308" t="s">
        <v>266</v>
      </c>
      <c r="AL308" t="s">
        <v>17980</v>
      </c>
      <c r="AM308" t="s">
        <v>266</v>
      </c>
      <c r="AN308" t="s">
        <v>266</v>
      </c>
      <c r="AO308" t="s">
        <v>1380</v>
      </c>
      <c r="AP308" t="s">
        <v>5202</v>
      </c>
      <c r="AQ308" t="s">
        <v>20403</v>
      </c>
    </row>
    <row r="309" spans="1:43" x14ac:dyDescent="0.3">
      <c r="A309" t="s">
        <v>15690</v>
      </c>
      <c r="B309" t="s">
        <v>15691</v>
      </c>
      <c r="C309" s="72">
        <v>33798</v>
      </c>
      <c r="D309" t="s">
        <v>6874</v>
      </c>
      <c r="E309" t="s">
        <v>6845</v>
      </c>
      <c r="F309" t="s">
        <v>1386</v>
      </c>
      <c r="G309" t="s">
        <v>6120</v>
      </c>
      <c r="H309" t="s">
        <v>2147</v>
      </c>
      <c r="I309" t="s">
        <v>15692</v>
      </c>
      <c r="J309" t="s">
        <v>15691</v>
      </c>
      <c r="K309">
        <v>664913</v>
      </c>
      <c r="L309" t="s">
        <v>15691</v>
      </c>
      <c r="M309">
        <v>2227766</v>
      </c>
      <c r="N309" t="s">
        <v>15691</v>
      </c>
      <c r="P309" t="s">
        <v>15690</v>
      </c>
      <c r="Q309">
        <v>11643</v>
      </c>
      <c r="R309" t="s">
        <v>15691</v>
      </c>
      <c r="S309">
        <v>35676</v>
      </c>
      <c r="T309" t="s">
        <v>15691</v>
      </c>
      <c r="V309" t="s">
        <v>20435</v>
      </c>
      <c r="W309">
        <v>105633</v>
      </c>
      <c r="X309">
        <v>11643</v>
      </c>
      <c r="Y309" t="s">
        <v>15691</v>
      </c>
      <c r="Z309" t="s">
        <v>15693</v>
      </c>
      <c r="AA309" t="s">
        <v>666</v>
      </c>
      <c r="AB309" t="s">
        <v>666</v>
      </c>
      <c r="AC309" t="s">
        <v>15691</v>
      </c>
      <c r="AD309" t="s">
        <v>15693</v>
      </c>
      <c r="AE309">
        <v>16014</v>
      </c>
      <c r="AJ309">
        <v>6245</v>
      </c>
      <c r="AK309" t="s">
        <v>15691</v>
      </c>
      <c r="AL309" t="s">
        <v>17981</v>
      </c>
      <c r="AM309" t="s">
        <v>15691</v>
      </c>
      <c r="AN309" t="s">
        <v>15691</v>
      </c>
      <c r="AO309" t="s">
        <v>2147</v>
      </c>
      <c r="AP309" t="s">
        <v>15693</v>
      </c>
      <c r="AQ309" t="s">
        <v>20403</v>
      </c>
    </row>
    <row r="310" spans="1:43" x14ac:dyDescent="0.3">
      <c r="A310" t="s">
        <v>12840</v>
      </c>
      <c r="B310" t="s">
        <v>11629</v>
      </c>
      <c r="C310" s="72">
        <v>33557</v>
      </c>
      <c r="D310" t="s">
        <v>6825</v>
      </c>
      <c r="E310" t="s">
        <v>6845</v>
      </c>
      <c r="F310" t="s">
        <v>3591</v>
      </c>
      <c r="G310" t="s">
        <v>3591</v>
      </c>
      <c r="H310" t="s">
        <v>1424</v>
      </c>
      <c r="I310" t="s">
        <v>11630</v>
      </c>
      <c r="J310" t="s">
        <v>11629</v>
      </c>
      <c r="K310">
        <v>623143</v>
      </c>
      <c r="L310" t="s">
        <v>11629</v>
      </c>
      <c r="M310">
        <v>2120040</v>
      </c>
      <c r="N310" t="s">
        <v>11629</v>
      </c>
      <c r="O310" t="s">
        <v>13270</v>
      </c>
      <c r="P310" t="s">
        <v>12840</v>
      </c>
      <c r="Q310">
        <v>10091</v>
      </c>
      <c r="R310" t="s">
        <v>11629</v>
      </c>
      <c r="S310">
        <v>33484</v>
      </c>
      <c r="T310" t="s">
        <v>11629</v>
      </c>
      <c r="V310" t="s">
        <v>15694</v>
      </c>
      <c r="W310">
        <v>101226</v>
      </c>
      <c r="X310">
        <v>10091</v>
      </c>
      <c r="Y310" t="s">
        <v>11629</v>
      </c>
      <c r="Z310" t="s">
        <v>12841</v>
      </c>
      <c r="AA310" t="s">
        <v>658</v>
      </c>
      <c r="AB310" t="s">
        <v>658</v>
      </c>
      <c r="AC310" t="s">
        <v>11629</v>
      </c>
      <c r="AD310" t="s">
        <v>12841</v>
      </c>
      <c r="AE310">
        <v>14054</v>
      </c>
      <c r="AF310" t="s">
        <v>11629</v>
      </c>
      <c r="AG310">
        <v>53898</v>
      </c>
      <c r="AI310">
        <v>23603</v>
      </c>
      <c r="AJ310">
        <v>5047</v>
      </c>
      <c r="AK310" t="s">
        <v>11629</v>
      </c>
      <c r="AL310" t="s">
        <v>17982</v>
      </c>
      <c r="AM310" t="s">
        <v>11629</v>
      </c>
      <c r="AN310" t="s">
        <v>11629</v>
      </c>
      <c r="AO310" t="s">
        <v>1424</v>
      </c>
      <c r="AP310" t="s">
        <v>12841</v>
      </c>
      <c r="AQ310" t="s">
        <v>20403</v>
      </c>
    </row>
    <row r="311" spans="1:43" hidden="1" x14ac:dyDescent="0.3">
      <c r="A311" t="s">
        <v>1619</v>
      </c>
      <c r="B311" t="s">
        <v>697</v>
      </c>
      <c r="C311" s="72">
        <v>30849</v>
      </c>
      <c r="D311" t="s">
        <v>6808</v>
      </c>
      <c r="E311" t="s">
        <v>7723</v>
      </c>
      <c r="F311" t="s">
        <v>3591</v>
      </c>
      <c r="G311" t="s">
        <v>3591</v>
      </c>
      <c r="H311" t="s">
        <v>1373</v>
      </c>
      <c r="I311" t="s">
        <v>10327</v>
      </c>
      <c r="J311" t="s">
        <v>697</v>
      </c>
      <c r="K311">
        <v>455009</v>
      </c>
      <c r="L311" t="s">
        <v>697</v>
      </c>
      <c r="M311">
        <v>558833</v>
      </c>
      <c r="N311" t="s">
        <v>697</v>
      </c>
      <c r="O311" t="s">
        <v>1620</v>
      </c>
      <c r="P311" t="s">
        <v>1619</v>
      </c>
      <c r="Q311">
        <v>7613</v>
      </c>
      <c r="R311" t="s">
        <v>697</v>
      </c>
      <c r="S311">
        <v>6370</v>
      </c>
      <c r="T311" t="s">
        <v>697</v>
      </c>
      <c r="V311" t="s">
        <v>3705</v>
      </c>
      <c r="W311">
        <v>33197</v>
      </c>
      <c r="X311">
        <v>7613</v>
      </c>
      <c r="Y311" t="s">
        <v>697</v>
      </c>
      <c r="Z311" t="s">
        <v>5203</v>
      </c>
      <c r="AA311" t="s">
        <v>658</v>
      </c>
      <c r="AB311" t="s">
        <v>658</v>
      </c>
      <c r="AC311" t="s">
        <v>697</v>
      </c>
      <c r="AD311" t="s">
        <v>5203</v>
      </c>
      <c r="AE311">
        <v>8046</v>
      </c>
      <c r="AF311" t="s">
        <v>697</v>
      </c>
      <c r="AG311">
        <v>5296</v>
      </c>
      <c r="AH311" t="s">
        <v>697</v>
      </c>
      <c r="AI311">
        <v>15299</v>
      </c>
      <c r="AJ311">
        <v>1162</v>
      </c>
      <c r="AK311" t="s">
        <v>697</v>
      </c>
      <c r="AL311" t="s">
        <v>17983</v>
      </c>
      <c r="AM311" t="s">
        <v>697</v>
      </c>
      <c r="AN311" t="s">
        <v>697</v>
      </c>
      <c r="AO311" t="s">
        <v>1373</v>
      </c>
      <c r="AP311" t="s">
        <v>5203</v>
      </c>
      <c r="AQ311" t="s">
        <v>20402</v>
      </c>
    </row>
    <row r="312" spans="1:43" x14ac:dyDescent="0.3">
      <c r="A312" t="s">
        <v>12047</v>
      </c>
      <c r="B312" t="s">
        <v>11505</v>
      </c>
      <c r="C312" s="72">
        <v>33000</v>
      </c>
      <c r="D312" t="s">
        <v>12048</v>
      </c>
      <c r="E312" t="s">
        <v>7723</v>
      </c>
      <c r="F312" t="s">
        <v>1565</v>
      </c>
      <c r="G312" t="s">
        <v>6120</v>
      </c>
      <c r="H312" t="s">
        <v>1380</v>
      </c>
      <c r="I312" t="s">
        <v>11506</v>
      </c>
      <c r="J312" t="s">
        <v>11505</v>
      </c>
      <c r="K312">
        <v>542979</v>
      </c>
      <c r="L312" t="s">
        <v>11505</v>
      </c>
      <c r="M312">
        <v>1740911</v>
      </c>
      <c r="N312" t="s">
        <v>11505</v>
      </c>
      <c r="O312" t="s">
        <v>13307</v>
      </c>
      <c r="P312" t="s">
        <v>12047</v>
      </c>
      <c r="Q312">
        <v>10093</v>
      </c>
      <c r="R312" t="s">
        <v>11505</v>
      </c>
      <c r="S312">
        <v>30755</v>
      </c>
      <c r="T312" t="s">
        <v>11505</v>
      </c>
      <c r="V312" t="s">
        <v>12049</v>
      </c>
      <c r="W312">
        <v>60831</v>
      </c>
      <c r="X312">
        <v>10093</v>
      </c>
      <c r="Y312" t="s">
        <v>11505</v>
      </c>
      <c r="Z312" t="s">
        <v>12050</v>
      </c>
      <c r="AA312" t="s">
        <v>658</v>
      </c>
      <c r="AB312" t="s">
        <v>658</v>
      </c>
      <c r="AC312" t="s">
        <v>11505</v>
      </c>
      <c r="AD312" t="s">
        <v>12050</v>
      </c>
      <c r="AE312">
        <v>11050</v>
      </c>
      <c r="AF312" t="s">
        <v>11505</v>
      </c>
      <c r="AG312">
        <v>13593</v>
      </c>
      <c r="AH312" t="s">
        <v>11505</v>
      </c>
      <c r="AI312">
        <v>5938</v>
      </c>
      <c r="AJ312">
        <v>5051</v>
      </c>
      <c r="AK312" t="s">
        <v>11505</v>
      </c>
      <c r="AL312" t="s">
        <v>17984</v>
      </c>
      <c r="AM312" t="s">
        <v>11505</v>
      </c>
      <c r="AN312" t="s">
        <v>11505</v>
      </c>
      <c r="AO312" t="s">
        <v>1380</v>
      </c>
      <c r="AP312" t="s">
        <v>12050</v>
      </c>
      <c r="AQ312" t="s">
        <v>20403</v>
      </c>
    </row>
    <row r="313" spans="1:43" x14ac:dyDescent="0.3">
      <c r="A313" t="s">
        <v>19936</v>
      </c>
      <c r="B313" t="s">
        <v>19937</v>
      </c>
      <c r="C313" s="72">
        <v>34290</v>
      </c>
      <c r="D313" t="s">
        <v>19938</v>
      </c>
      <c r="E313" t="s">
        <v>19939</v>
      </c>
      <c r="F313" t="s">
        <v>1416</v>
      </c>
      <c r="G313" t="s">
        <v>9094</v>
      </c>
      <c r="H313" t="s">
        <v>1373</v>
      </c>
      <c r="I313" t="s">
        <v>19940</v>
      </c>
      <c r="J313" t="s">
        <v>19814</v>
      </c>
      <c r="K313">
        <v>664141</v>
      </c>
      <c r="L313" t="s">
        <v>19937</v>
      </c>
      <c r="M313">
        <v>3055541</v>
      </c>
      <c r="N313" t="s">
        <v>19937</v>
      </c>
      <c r="P313" t="s">
        <v>19936</v>
      </c>
      <c r="Q313">
        <v>10476</v>
      </c>
      <c r="R313" t="s">
        <v>19937</v>
      </c>
      <c r="S313">
        <v>41460</v>
      </c>
      <c r="T313" t="s">
        <v>19937</v>
      </c>
      <c r="V313" t="s">
        <v>19941</v>
      </c>
      <c r="W313">
        <v>105635</v>
      </c>
      <c r="Z313" t="s">
        <v>19942</v>
      </c>
      <c r="AA313" t="s">
        <v>658</v>
      </c>
      <c r="AB313" t="s">
        <v>658</v>
      </c>
      <c r="AC313" t="s">
        <v>19937</v>
      </c>
      <c r="AD313" t="s">
        <v>19942</v>
      </c>
      <c r="AJ313">
        <v>6490</v>
      </c>
      <c r="AK313" t="s">
        <v>19937</v>
      </c>
      <c r="AL313" t="s">
        <v>19943</v>
      </c>
      <c r="AM313" t="s">
        <v>19937</v>
      </c>
      <c r="AO313" t="s">
        <v>1373</v>
      </c>
      <c r="AP313" t="s">
        <v>19942</v>
      </c>
      <c r="AQ313" t="s">
        <v>20403</v>
      </c>
    </row>
    <row r="314" spans="1:43" x14ac:dyDescent="0.3">
      <c r="A314" t="s">
        <v>1621</v>
      </c>
      <c r="B314" t="s">
        <v>616</v>
      </c>
      <c r="C314" s="72">
        <v>31870</v>
      </c>
      <c r="D314" t="s">
        <v>6802</v>
      </c>
      <c r="E314" t="s">
        <v>6801</v>
      </c>
      <c r="F314" t="s">
        <v>1398</v>
      </c>
      <c r="G314" t="s">
        <v>9094</v>
      </c>
      <c r="H314" t="s">
        <v>1380</v>
      </c>
      <c r="I314" t="s">
        <v>10471</v>
      </c>
      <c r="J314" t="s">
        <v>616</v>
      </c>
      <c r="K314">
        <v>457803</v>
      </c>
      <c r="L314" t="s">
        <v>616</v>
      </c>
      <c r="M314">
        <v>1133731</v>
      </c>
      <c r="N314" t="s">
        <v>616</v>
      </c>
      <c r="O314" t="s">
        <v>1622</v>
      </c>
      <c r="P314" t="s">
        <v>1621</v>
      </c>
      <c r="Q314">
        <v>8171</v>
      </c>
      <c r="R314" t="s">
        <v>616</v>
      </c>
      <c r="S314">
        <v>28954</v>
      </c>
      <c r="T314" t="s">
        <v>616</v>
      </c>
      <c r="U314" t="s">
        <v>616</v>
      </c>
      <c r="V314" t="s">
        <v>3706</v>
      </c>
      <c r="W314">
        <v>47142</v>
      </c>
      <c r="X314">
        <v>8171</v>
      </c>
      <c r="Y314" t="s">
        <v>616</v>
      </c>
      <c r="Z314" t="s">
        <v>5204</v>
      </c>
      <c r="AA314" t="s">
        <v>666</v>
      </c>
      <c r="AB314" t="s">
        <v>666</v>
      </c>
      <c r="AC314" t="s">
        <v>616</v>
      </c>
      <c r="AD314" t="s">
        <v>5204</v>
      </c>
      <c r="AE314">
        <v>8622</v>
      </c>
      <c r="AF314" t="s">
        <v>616</v>
      </c>
      <c r="AG314">
        <v>5857</v>
      </c>
      <c r="AH314" t="s">
        <v>616</v>
      </c>
      <c r="AI314">
        <v>1840</v>
      </c>
      <c r="AJ314">
        <v>2807</v>
      </c>
      <c r="AK314" t="s">
        <v>616</v>
      </c>
      <c r="AL314" t="s">
        <v>17985</v>
      </c>
      <c r="AM314" t="s">
        <v>616</v>
      </c>
      <c r="AN314" t="s">
        <v>616</v>
      </c>
      <c r="AO314" t="s">
        <v>14942</v>
      </c>
      <c r="AP314" t="s">
        <v>5204</v>
      </c>
      <c r="AQ314" t="s">
        <v>20403</v>
      </c>
    </row>
    <row r="315" spans="1:43" x14ac:dyDescent="0.3">
      <c r="A315" t="s">
        <v>13675</v>
      </c>
      <c r="B315" t="s">
        <v>11616</v>
      </c>
      <c r="C315" s="72">
        <v>33621</v>
      </c>
      <c r="D315" t="s">
        <v>13676</v>
      </c>
      <c r="E315" t="s">
        <v>13677</v>
      </c>
      <c r="F315" t="s">
        <v>1449</v>
      </c>
      <c r="G315" t="s">
        <v>6120</v>
      </c>
      <c r="H315" t="s">
        <v>1380</v>
      </c>
      <c r="I315" t="s">
        <v>13043</v>
      </c>
      <c r="J315" t="s">
        <v>11616</v>
      </c>
      <c r="K315">
        <v>595144</v>
      </c>
      <c r="L315" t="s">
        <v>11616</v>
      </c>
      <c r="M315">
        <v>2171877</v>
      </c>
      <c r="N315" t="s">
        <v>11616</v>
      </c>
      <c r="O315" t="s">
        <v>14365</v>
      </c>
      <c r="P315" t="s">
        <v>13675</v>
      </c>
      <c r="Q315">
        <v>10723</v>
      </c>
      <c r="R315" t="s">
        <v>11616</v>
      </c>
      <c r="S315">
        <v>34686</v>
      </c>
      <c r="T315" t="s">
        <v>11616</v>
      </c>
      <c r="V315" t="s">
        <v>15695</v>
      </c>
      <c r="W315">
        <v>68830</v>
      </c>
      <c r="X315">
        <v>10723</v>
      </c>
      <c r="Y315" t="s">
        <v>11616</v>
      </c>
      <c r="Z315" t="s">
        <v>13678</v>
      </c>
      <c r="AA315" t="s">
        <v>666</v>
      </c>
      <c r="AB315" t="s">
        <v>666</v>
      </c>
      <c r="AC315" t="s">
        <v>11616</v>
      </c>
      <c r="AD315" t="s">
        <v>13678</v>
      </c>
      <c r="AE315">
        <v>14598</v>
      </c>
      <c r="AH315" t="s">
        <v>11616</v>
      </c>
      <c r="AI315">
        <v>23685</v>
      </c>
      <c r="AJ315">
        <v>5341</v>
      </c>
      <c r="AK315" t="s">
        <v>11616</v>
      </c>
      <c r="AL315" t="s">
        <v>17986</v>
      </c>
      <c r="AM315" t="s">
        <v>11616</v>
      </c>
      <c r="AN315" t="s">
        <v>11616</v>
      </c>
      <c r="AO315" t="s">
        <v>1380</v>
      </c>
      <c r="AP315" t="s">
        <v>13678</v>
      </c>
      <c r="AQ315" t="s">
        <v>20403</v>
      </c>
    </row>
    <row r="316" spans="1:43" x14ac:dyDescent="0.3">
      <c r="A316" t="s">
        <v>17428</v>
      </c>
      <c r="B316" t="s">
        <v>17157</v>
      </c>
      <c r="C316" s="72">
        <v>35835</v>
      </c>
      <c r="D316" t="s">
        <v>8020</v>
      </c>
      <c r="E316" t="s">
        <v>17429</v>
      </c>
      <c r="F316" t="s">
        <v>1439</v>
      </c>
      <c r="G316" t="s">
        <v>6120</v>
      </c>
      <c r="H316" t="s">
        <v>661</v>
      </c>
      <c r="I316" t="s">
        <v>17158</v>
      </c>
      <c r="J316" t="s">
        <v>17157</v>
      </c>
      <c r="K316">
        <v>660644</v>
      </c>
      <c r="L316" t="s">
        <v>17157</v>
      </c>
      <c r="M316">
        <v>2821712</v>
      </c>
      <c r="N316" t="s">
        <v>17157</v>
      </c>
      <c r="P316" t="s">
        <v>17428</v>
      </c>
      <c r="Q316">
        <v>9987</v>
      </c>
      <c r="R316" t="s">
        <v>17157</v>
      </c>
      <c r="S316">
        <v>40462</v>
      </c>
      <c r="T316" t="s">
        <v>17157</v>
      </c>
      <c r="V316" t="s">
        <v>20436</v>
      </c>
      <c r="W316">
        <v>105636</v>
      </c>
      <c r="X316">
        <v>11395</v>
      </c>
      <c r="Y316" t="s">
        <v>17157</v>
      </c>
      <c r="Z316" t="s">
        <v>17300</v>
      </c>
      <c r="AA316" t="s">
        <v>5068</v>
      </c>
      <c r="AB316" t="s">
        <v>658</v>
      </c>
      <c r="AC316" t="s">
        <v>17157</v>
      </c>
      <c r="AD316" t="s">
        <v>17300</v>
      </c>
      <c r="AJ316">
        <v>6588</v>
      </c>
      <c r="AK316" t="s">
        <v>17157</v>
      </c>
      <c r="AL316" t="s">
        <v>17987</v>
      </c>
      <c r="AM316" t="s">
        <v>17157</v>
      </c>
      <c r="AN316" t="s">
        <v>17157</v>
      </c>
      <c r="AO316" t="s">
        <v>661</v>
      </c>
      <c r="AP316" t="s">
        <v>17300</v>
      </c>
      <c r="AQ316" t="s">
        <v>20403</v>
      </c>
    </row>
    <row r="317" spans="1:43" x14ac:dyDescent="0.3">
      <c r="A317" t="s">
        <v>3707</v>
      </c>
      <c r="B317" t="s">
        <v>3462</v>
      </c>
      <c r="C317" s="72">
        <v>33607</v>
      </c>
      <c r="D317" t="s">
        <v>6916</v>
      </c>
      <c r="E317" t="s">
        <v>6915</v>
      </c>
      <c r="F317" t="s">
        <v>1481</v>
      </c>
      <c r="G317" t="s">
        <v>9094</v>
      </c>
      <c r="H317" t="s">
        <v>660</v>
      </c>
      <c r="I317" t="s">
        <v>9121</v>
      </c>
      <c r="J317" t="s">
        <v>3462</v>
      </c>
      <c r="K317">
        <v>592178</v>
      </c>
      <c r="L317" t="s">
        <v>3462</v>
      </c>
      <c r="M317">
        <v>2071263</v>
      </c>
      <c r="N317" t="s">
        <v>3462</v>
      </c>
      <c r="O317" t="s">
        <v>13449</v>
      </c>
      <c r="P317" t="s">
        <v>3707</v>
      </c>
      <c r="Q317">
        <v>9558</v>
      </c>
      <c r="R317" t="s">
        <v>3462</v>
      </c>
      <c r="S317">
        <v>33172</v>
      </c>
      <c r="T317" t="s">
        <v>3462</v>
      </c>
      <c r="V317" t="s">
        <v>12658</v>
      </c>
      <c r="W317">
        <v>68520</v>
      </c>
      <c r="X317">
        <v>9558</v>
      </c>
      <c r="Y317" t="s">
        <v>3462</v>
      </c>
      <c r="Z317" t="s">
        <v>5205</v>
      </c>
      <c r="AA317" t="s">
        <v>658</v>
      </c>
      <c r="AB317" t="s">
        <v>658</v>
      </c>
      <c r="AC317" t="s">
        <v>3462</v>
      </c>
      <c r="AD317" t="s">
        <v>5205</v>
      </c>
      <c r="AE317">
        <v>12938</v>
      </c>
      <c r="AF317" t="s">
        <v>3462</v>
      </c>
      <c r="AG317">
        <v>52147</v>
      </c>
      <c r="AH317" t="s">
        <v>3462</v>
      </c>
      <c r="AI317">
        <v>18256</v>
      </c>
      <c r="AJ317">
        <v>4522</v>
      </c>
      <c r="AK317" t="s">
        <v>3462</v>
      </c>
      <c r="AL317" t="s">
        <v>17988</v>
      </c>
      <c r="AM317" t="s">
        <v>3462</v>
      </c>
      <c r="AN317" t="s">
        <v>3462</v>
      </c>
      <c r="AO317" t="s">
        <v>660</v>
      </c>
      <c r="AP317" t="s">
        <v>5205</v>
      </c>
      <c r="AQ317" t="s">
        <v>20403</v>
      </c>
    </row>
    <row r="318" spans="1:43" x14ac:dyDescent="0.3">
      <c r="A318" t="s">
        <v>19931</v>
      </c>
      <c r="B318" t="s">
        <v>17215</v>
      </c>
      <c r="C318" s="72">
        <v>35661</v>
      </c>
      <c r="D318" t="s">
        <v>6916</v>
      </c>
      <c r="E318" t="s">
        <v>19932</v>
      </c>
      <c r="F318" t="s">
        <v>1553</v>
      </c>
      <c r="G318" t="s">
        <v>6120</v>
      </c>
      <c r="H318" t="s">
        <v>1373</v>
      </c>
      <c r="I318" t="s">
        <v>19933</v>
      </c>
      <c r="J318" t="s">
        <v>17215</v>
      </c>
      <c r="K318">
        <v>663460</v>
      </c>
      <c r="L318" t="s">
        <v>17215</v>
      </c>
      <c r="M318">
        <v>2931905</v>
      </c>
      <c r="N318" t="s">
        <v>17215</v>
      </c>
      <c r="P318" t="s">
        <v>19931</v>
      </c>
      <c r="Q318">
        <v>10933</v>
      </c>
      <c r="R318" t="s">
        <v>17215</v>
      </c>
      <c r="S318">
        <v>41201</v>
      </c>
      <c r="T318" t="s">
        <v>17215</v>
      </c>
      <c r="V318" t="s">
        <v>20437</v>
      </c>
      <c r="W318">
        <v>114683</v>
      </c>
      <c r="Z318" t="s">
        <v>19934</v>
      </c>
      <c r="AA318" t="s">
        <v>666</v>
      </c>
      <c r="AB318" t="s">
        <v>666</v>
      </c>
      <c r="AC318" t="s">
        <v>17215</v>
      </c>
      <c r="AD318" t="s">
        <v>19934</v>
      </c>
      <c r="AJ318">
        <v>6366</v>
      </c>
      <c r="AK318" t="s">
        <v>17215</v>
      </c>
      <c r="AL318" t="s">
        <v>19935</v>
      </c>
      <c r="AM318" t="s">
        <v>17215</v>
      </c>
      <c r="AO318" t="s">
        <v>14935</v>
      </c>
      <c r="AP318" t="s">
        <v>19934</v>
      </c>
      <c r="AQ318" t="s">
        <v>20403</v>
      </c>
    </row>
    <row r="319" spans="1:43" x14ac:dyDescent="0.3">
      <c r="A319" t="s">
        <v>5206</v>
      </c>
      <c r="B319" t="s">
        <v>1329</v>
      </c>
      <c r="C319" s="72">
        <v>32639</v>
      </c>
      <c r="D319" t="s">
        <v>6683</v>
      </c>
      <c r="E319" t="s">
        <v>7609</v>
      </c>
      <c r="F319" t="s">
        <v>3591</v>
      </c>
      <c r="G319" t="s">
        <v>3591</v>
      </c>
      <c r="H319" t="s">
        <v>1373</v>
      </c>
      <c r="I319" t="s">
        <v>10890</v>
      </c>
      <c r="J319" t="s">
        <v>1329</v>
      </c>
      <c r="K319">
        <v>571527</v>
      </c>
      <c r="L319" t="s">
        <v>1329</v>
      </c>
      <c r="M319">
        <v>2118123</v>
      </c>
      <c r="N319" t="s">
        <v>1329</v>
      </c>
      <c r="O319" t="s">
        <v>8410</v>
      </c>
      <c r="P319" t="s">
        <v>5206</v>
      </c>
      <c r="Q319">
        <v>9711</v>
      </c>
      <c r="R319" t="s">
        <v>1329</v>
      </c>
      <c r="S319">
        <v>33281</v>
      </c>
      <c r="T319" t="s">
        <v>1329</v>
      </c>
      <c r="V319" t="s">
        <v>5207</v>
      </c>
      <c r="W319">
        <v>66513</v>
      </c>
      <c r="X319">
        <v>9711</v>
      </c>
      <c r="Y319" t="s">
        <v>1329</v>
      </c>
      <c r="Z319" t="s">
        <v>5208</v>
      </c>
      <c r="AA319" t="s">
        <v>658</v>
      </c>
      <c r="AB319" t="s">
        <v>658</v>
      </c>
      <c r="AC319" t="s">
        <v>1329</v>
      </c>
      <c r="AD319" t="s">
        <v>5208</v>
      </c>
      <c r="AE319">
        <v>11142</v>
      </c>
      <c r="AF319" t="s">
        <v>1329</v>
      </c>
      <c r="AG319">
        <v>52976</v>
      </c>
      <c r="AH319" t="s">
        <v>1329</v>
      </c>
      <c r="AI319">
        <v>14538</v>
      </c>
      <c r="AJ319">
        <v>4582</v>
      </c>
      <c r="AK319" t="s">
        <v>1329</v>
      </c>
      <c r="AL319" t="s">
        <v>17989</v>
      </c>
      <c r="AM319" t="s">
        <v>1329</v>
      </c>
      <c r="AN319" t="s">
        <v>1329</v>
      </c>
      <c r="AO319" t="s">
        <v>1373</v>
      </c>
      <c r="AP319" t="s">
        <v>5208</v>
      </c>
      <c r="AQ319" t="s">
        <v>20403</v>
      </c>
    </row>
    <row r="320" spans="1:43" x14ac:dyDescent="0.3">
      <c r="A320" t="s">
        <v>1623</v>
      </c>
      <c r="B320" t="s">
        <v>860</v>
      </c>
      <c r="C320" s="72">
        <v>30908</v>
      </c>
      <c r="D320" t="s">
        <v>7620</v>
      </c>
      <c r="E320" t="s">
        <v>7619</v>
      </c>
      <c r="F320" t="s">
        <v>3591</v>
      </c>
      <c r="G320" t="s">
        <v>3591</v>
      </c>
      <c r="H320" t="s">
        <v>1373</v>
      </c>
      <c r="I320" t="s">
        <v>10099</v>
      </c>
      <c r="J320" t="s">
        <v>860</v>
      </c>
      <c r="K320">
        <v>453329</v>
      </c>
      <c r="L320" t="s">
        <v>860</v>
      </c>
      <c r="M320">
        <v>1184594</v>
      </c>
      <c r="N320" t="s">
        <v>860</v>
      </c>
      <c r="O320" t="s">
        <v>1624</v>
      </c>
      <c r="P320" t="s">
        <v>1623</v>
      </c>
      <c r="Q320">
        <v>8090</v>
      </c>
      <c r="R320" t="s">
        <v>860</v>
      </c>
      <c r="S320">
        <v>28855</v>
      </c>
      <c r="T320" t="s">
        <v>860</v>
      </c>
      <c r="V320" t="s">
        <v>3708</v>
      </c>
      <c r="W320">
        <v>47160</v>
      </c>
      <c r="X320">
        <v>8090</v>
      </c>
      <c r="Y320" t="s">
        <v>860</v>
      </c>
      <c r="Z320" t="s">
        <v>5209</v>
      </c>
      <c r="AA320" t="s">
        <v>666</v>
      </c>
      <c r="AB320" t="s">
        <v>658</v>
      </c>
      <c r="AC320" t="s">
        <v>860</v>
      </c>
      <c r="AD320" t="s">
        <v>5209</v>
      </c>
      <c r="AE320">
        <v>8652</v>
      </c>
      <c r="AF320" t="s">
        <v>860</v>
      </c>
      <c r="AG320">
        <v>5197</v>
      </c>
      <c r="AH320" t="s">
        <v>860</v>
      </c>
      <c r="AI320">
        <v>3531</v>
      </c>
      <c r="AJ320">
        <v>2729</v>
      </c>
      <c r="AK320" t="s">
        <v>860</v>
      </c>
      <c r="AL320" t="s">
        <v>17990</v>
      </c>
      <c r="AM320" t="s">
        <v>860</v>
      </c>
      <c r="AN320" t="s">
        <v>860</v>
      </c>
      <c r="AO320" t="s">
        <v>1373</v>
      </c>
      <c r="AP320" t="s">
        <v>5209</v>
      </c>
      <c r="AQ320" t="s">
        <v>20403</v>
      </c>
    </row>
    <row r="321" spans="1:43" x14ac:dyDescent="0.3">
      <c r="A321" t="s">
        <v>12015</v>
      </c>
      <c r="B321" t="s">
        <v>11293</v>
      </c>
      <c r="C321" s="72">
        <v>31821</v>
      </c>
      <c r="D321" t="s">
        <v>6650</v>
      </c>
      <c r="E321" t="s">
        <v>12016</v>
      </c>
      <c r="F321" t="s">
        <v>1531</v>
      </c>
      <c r="G321" t="s">
        <v>9094</v>
      </c>
      <c r="H321" t="s">
        <v>1373</v>
      </c>
      <c r="I321" t="s">
        <v>11294</v>
      </c>
      <c r="J321" t="s">
        <v>11293</v>
      </c>
      <c r="K321">
        <v>488748</v>
      </c>
      <c r="L321" t="s">
        <v>11293</v>
      </c>
      <c r="M321">
        <v>1959088</v>
      </c>
      <c r="N321" t="s">
        <v>11293</v>
      </c>
      <c r="O321" t="s">
        <v>12017</v>
      </c>
      <c r="P321" t="s">
        <v>12015</v>
      </c>
      <c r="Q321">
        <v>9656</v>
      </c>
      <c r="R321" t="s">
        <v>11293</v>
      </c>
      <c r="S321">
        <v>32329</v>
      </c>
      <c r="T321" t="s">
        <v>11293</v>
      </c>
      <c r="V321" t="s">
        <v>12018</v>
      </c>
      <c r="W321">
        <v>50058</v>
      </c>
      <c r="X321">
        <v>9656</v>
      </c>
      <c r="Y321" t="s">
        <v>11293</v>
      </c>
      <c r="Z321" t="s">
        <v>12019</v>
      </c>
      <c r="AA321" t="s">
        <v>666</v>
      </c>
      <c r="AB321" t="s">
        <v>666</v>
      </c>
      <c r="AC321" t="s">
        <v>11293</v>
      </c>
      <c r="AD321" t="s">
        <v>12019</v>
      </c>
      <c r="AE321">
        <v>12107</v>
      </c>
      <c r="AF321" t="s">
        <v>11293</v>
      </c>
      <c r="AG321">
        <v>21565</v>
      </c>
      <c r="AH321" t="s">
        <v>11293</v>
      </c>
      <c r="AI321">
        <v>5272</v>
      </c>
      <c r="AJ321">
        <v>4544</v>
      </c>
      <c r="AK321" t="s">
        <v>11293</v>
      </c>
      <c r="AL321" t="s">
        <v>17991</v>
      </c>
      <c r="AM321" t="s">
        <v>11293</v>
      </c>
      <c r="AN321" t="s">
        <v>11293</v>
      </c>
      <c r="AO321" t="s">
        <v>14933</v>
      </c>
      <c r="AP321" t="s">
        <v>12019</v>
      </c>
      <c r="AQ321" t="s">
        <v>20403</v>
      </c>
    </row>
    <row r="322" spans="1:43" hidden="1" x14ac:dyDescent="0.3">
      <c r="A322" t="s">
        <v>1625</v>
      </c>
      <c r="B322" t="s">
        <v>290</v>
      </c>
      <c r="C322" s="72">
        <v>29409</v>
      </c>
      <c r="D322" t="s">
        <v>6920</v>
      </c>
      <c r="E322" t="s">
        <v>7211</v>
      </c>
      <c r="F322" t="s">
        <v>3591</v>
      </c>
      <c r="G322" t="s">
        <v>3591</v>
      </c>
      <c r="H322" t="s">
        <v>1424</v>
      </c>
      <c r="I322" t="s">
        <v>10538</v>
      </c>
      <c r="J322" t="s">
        <v>290</v>
      </c>
      <c r="K322">
        <v>407833</v>
      </c>
      <c r="L322" t="s">
        <v>290</v>
      </c>
      <c r="M322">
        <v>284577</v>
      </c>
      <c r="N322" t="s">
        <v>290</v>
      </c>
      <c r="O322" t="s">
        <v>1626</v>
      </c>
      <c r="P322" t="s">
        <v>1625</v>
      </c>
      <c r="Q322">
        <v>7056</v>
      </c>
      <c r="R322" t="s">
        <v>290</v>
      </c>
      <c r="S322">
        <v>5407</v>
      </c>
      <c r="T322" t="s">
        <v>290</v>
      </c>
      <c r="U322" t="s">
        <v>290</v>
      </c>
      <c r="V322" t="s">
        <v>3709</v>
      </c>
      <c r="W322">
        <v>31321</v>
      </c>
      <c r="X322">
        <v>7056</v>
      </c>
      <c r="Y322" t="s">
        <v>290</v>
      </c>
      <c r="Z322" t="s">
        <v>5210</v>
      </c>
      <c r="AA322" t="s">
        <v>658</v>
      </c>
      <c r="AB322" t="s">
        <v>658</v>
      </c>
      <c r="AC322" t="s">
        <v>290</v>
      </c>
      <c r="AD322" t="s">
        <v>5210</v>
      </c>
      <c r="AI322">
        <v>12187</v>
      </c>
      <c r="AK322" t="s">
        <v>290</v>
      </c>
      <c r="AN322" t="s">
        <v>290</v>
      </c>
      <c r="AO322" t="s">
        <v>1424</v>
      </c>
      <c r="AP322" t="s">
        <v>5210</v>
      </c>
      <c r="AQ322" t="s">
        <v>20402</v>
      </c>
    </row>
    <row r="323" spans="1:43" x14ac:dyDescent="0.3">
      <c r="A323" t="s">
        <v>13985</v>
      </c>
      <c r="B323" t="s">
        <v>13952</v>
      </c>
      <c r="C323" s="72">
        <v>34543</v>
      </c>
      <c r="D323" t="s">
        <v>6797</v>
      </c>
      <c r="E323" t="s">
        <v>13986</v>
      </c>
      <c r="F323" t="s">
        <v>1379</v>
      </c>
      <c r="G323" t="s">
        <v>9094</v>
      </c>
      <c r="H323" t="s">
        <v>1373</v>
      </c>
      <c r="I323" t="s">
        <v>13981</v>
      </c>
      <c r="J323" t="s">
        <v>13952</v>
      </c>
      <c r="K323">
        <v>621111</v>
      </c>
      <c r="L323" t="s">
        <v>13952</v>
      </c>
      <c r="M323">
        <v>2184468</v>
      </c>
      <c r="N323" t="s">
        <v>13952</v>
      </c>
      <c r="O323" t="s">
        <v>14366</v>
      </c>
      <c r="P323" t="s">
        <v>13985</v>
      </c>
      <c r="Q323">
        <v>10509</v>
      </c>
      <c r="R323" t="s">
        <v>13952</v>
      </c>
      <c r="S323">
        <v>39251</v>
      </c>
      <c r="T323" t="s">
        <v>13952</v>
      </c>
      <c r="V323" t="s">
        <v>15696</v>
      </c>
      <c r="W323">
        <v>107174</v>
      </c>
      <c r="X323">
        <v>10509</v>
      </c>
      <c r="Y323" t="s">
        <v>13952</v>
      </c>
      <c r="Z323" t="s">
        <v>13987</v>
      </c>
      <c r="AA323" t="s">
        <v>658</v>
      </c>
      <c r="AB323" t="s">
        <v>658</v>
      </c>
      <c r="AC323" t="s">
        <v>13952</v>
      </c>
      <c r="AD323" t="s">
        <v>13987</v>
      </c>
      <c r="AE323">
        <v>13815</v>
      </c>
      <c r="AH323" t="s">
        <v>13952</v>
      </c>
      <c r="AI323">
        <v>18504</v>
      </c>
      <c r="AJ323">
        <v>5695</v>
      </c>
      <c r="AK323" t="s">
        <v>13952</v>
      </c>
      <c r="AL323" t="s">
        <v>17992</v>
      </c>
      <c r="AM323" t="s">
        <v>13952</v>
      </c>
      <c r="AN323" t="s">
        <v>13952</v>
      </c>
      <c r="AO323" t="s">
        <v>1373</v>
      </c>
      <c r="AP323" t="s">
        <v>13987</v>
      </c>
      <c r="AQ323" t="s">
        <v>20403</v>
      </c>
    </row>
    <row r="324" spans="1:43" hidden="1" x14ac:dyDescent="0.3">
      <c r="A324" t="s">
        <v>1627</v>
      </c>
      <c r="B324" t="s">
        <v>862</v>
      </c>
      <c r="C324" s="72">
        <v>28937</v>
      </c>
      <c r="D324" t="s">
        <v>6720</v>
      </c>
      <c r="E324" t="s">
        <v>7513</v>
      </c>
      <c r="F324" t="s">
        <v>3591</v>
      </c>
      <c r="G324" t="s">
        <v>3591</v>
      </c>
      <c r="H324" t="s">
        <v>1373</v>
      </c>
      <c r="I324" t="s">
        <v>9584</v>
      </c>
      <c r="J324" t="s">
        <v>862</v>
      </c>
      <c r="K324">
        <v>279824</v>
      </c>
      <c r="L324" t="s">
        <v>862</v>
      </c>
      <c r="M324">
        <v>174775</v>
      </c>
      <c r="N324" t="s">
        <v>862</v>
      </c>
      <c r="O324" t="s">
        <v>1628</v>
      </c>
      <c r="P324" t="s">
        <v>1627</v>
      </c>
      <c r="Q324">
        <v>6525</v>
      </c>
      <c r="R324" t="s">
        <v>862</v>
      </c>
      <c r="S324">
        <v>4454</v>
      </c>
      <c r="T324" t="s">
        <v>862</v>
      </c>
      <c r="V324" t="s">
        <v>3710</v>
      </c>
      <c r="W324">
        <v>1526</v>
      </c>
      <c r="X324">
        <v>6525</v>
      </c>
      <c r="Y324" t="s">
        <v>862</v>
      </c>
      <c r="Z324" t="s">
        <v>5211</v>
      </c>
      <c r="AA324" t="s">
        <v>666</v>
      </c>
      <c r="AB324" t="s">
        <v>666</v>
      </c>
      <c r="AC324" t="s">
        <v>862</v>
      </c>
      <c r="AD324" t="s">
        <v>5211</v>
      </c>
      <c r="AE324">
        <v>6488</v>
      </c>
      <c r="AF324" t="s">
        <v>862</v>
      </c>
      <c r="AG324">
        <v>5648</v>
      </c>
      <c r="AH324" t="s">
        <v>862</v>
      </c>
      <c r="AI324">
        <v>15280</v>
      </c>
      <c r="AK324" t="s">
        <v>862</v>
      </c>
      <c r="AL324" t="s">
        <v>17993</v>
      </c>
      <c r="AM324" t="s">
        <v>862</v>
      </c>
      <c r="AN324" t="s">
        <v>862</v>
      </c>
      <c r="AO324" t="s">
        <v>1373</v>
      </c>
      <c r="AP324" t="s">
        <v>5211</v>
      </c>
      <c r="AQ324" t="s">
        <v>20402</v>
      </c>
    </row>
    <row r="325" spans="1:43" x14ac:dyDescent="0.3">
      <c r="A325" t="s">
        <v>1629</v>
      </c>
      <c r="B325" t="s">
        <v>720</v>
      </c>
      <c r="C325" s="72">
        <v>32721</v>
      </c>
      <c r="D325" t="s">
        <v>7503</v>
      </c>
      <c r="E325" t="s">
        <v>7502</v>
      </c>
      <c r="F325" t="s">
        <v>1531</v>
      </c>
      <c r="G325" t="s">
        <v>9094</v>
      </c>
      <c r="H325" t="s">
        <v>1373</v>
      </c>
      <c r="I325" t="s">
        <v>9358</v>
      </c>
      <c r="J325" t="s">
        <v>720</v>
      </c>
      <c r="K325">
        <v>518516</v>
      </c>
      <c r="L325" t="s">
        <v>720</v>
      </c>
      <c r="M325">
        <v>1619074</v>
      </c>
      <c r="N325" t="s">
        <v>720</v>
      </c>
      <c r="O325" t="s">
        <v>1630</v>
      </c>
      <c r="P325" t="s">
        <v>1629</v>
      </c>
      <c r="Q325">
        <v>8590</v>
      </c>
      <c r="R325" t="s">
        <v>720</v>
      </c>
      <c r="S325">
        <v>29949</v>
      </c>
      <c r="T325" t="s">
        <v>720</v>
      </c>
      <c r="V325" t="s">
        <v>3711</v>
      </c>
      <c r="W325">
        <v>57743</v>
      </c>
      <c r="X325">
        <v>8590</v>
      </c>
      <c r="Y325" t="s">
        <v>720</v>
      </c>
      <c r="Z325" t="s">
        <v>5212</v>
      </c>
      <c r="AA325" t="s">
        <v>658</v>
      </c>
      <c r="AB325" t="s">
        <v>666</v>
      </c>
      <c r="AC325" t="s">
        <v>720</v>
      </c>
      <c r="AD325" t="s">
        <v>5212</v>
      </c>
      <c r="AE325">
        <v>9766</v>
      </c>
      <c r="AF325" t="s">
        <v>720</v>
      </c>
      <c r="AG325">
        <v>6311</v>
      </c>
      <c r="AH325" t="s">
        <v>720</v>
      </c>
      <c r="AI325">
        <v>5671</v>
      </c>
      <c r="AJ325">
        <v>3347</v>
      </c>
      <c r="AK325" t="s">
        <v>720</v>
      </c>
      <c r="AL325" t="s">
        <v>17994</v>
      </c>
      <c r="AM325" t="s">
        <v>720</v>
      </c>
      <c r="AN325" t="s">
        <v>720</v>
      </c>
      <c r="AO325" t="s">
        <v>1373</v>
      </c>
      <c r="AP325" t="s">
        <v>5212</v>
      </c>
      <c r="AQ325" t="s">
        <v>20403</v>
      </c>
    </row>
    <row r="326" spans="1:43" x14ac:dyDescent="0.3">
      <c r="A326" t="s">
        <v>15697</v>
      </c>
      <c r="B326" t="s">
        <v>14227</v>
      </c>
      <c r="C326" s="72">
        <v>34213</v>
      </c>
      <c r="D326" t="s">
        <v>6594</v>
      </c>
      <c r="E326" t="s">
        <v>15698</v>
      </c>
      <c r="F326" t="s">
        <v>1464</v>
      </c>
      <c r="G326" t="s">
        <v>6120</v>
      </c>
      <c r="H326" t="s">
        <v>1373</v>
      </c>
      <c r="I326" t="s">
        <v>15699</v>
      </c>
      <c r="J326" t="s">
        <v>14227</v>
      </c>
      <c r="K326">
        <v>607481</v>
      </c>
      <c r="L326" t="s">
        <v>14227</v>
      </c>
      <c r="M326">
        <v>2637180</v>
      </c>
      <c r="N326" t="s">
        <v>14227</v>
      </c>
      <c r="O326" t="s">
        <v>17430</v>
      </c>
      <c r="P326" t="s">
        <v>15697</v>
      </c>
      <c r="Q326">
        <v>9713</v>
      </c>
      <c r="R326" t="s">
        <v>14227</v>
      </c>
      <c r="S326">
        <v>36131</v>
      </c>
      <c r="T326" t="s">
        <v>14227</v>
      </c>
      <c r="V326" t="s">
        <v>20438</v>
      </c>
      <c r="W326">
        <v>71057</v>
      </c>
      <c r="X326">
        <v>10773</v>
      </c>
      <c r="Y326" t="s">
        <v>14227</v>
      </c>
      <c r="Z326" t="s">
        <v>15700</v>
      </c>
      <c r="AA326" t="s">
        <v>666</v>
      </c>
      <c r="AB326" t="s">
        <v>666</v>
      </c>
      <c r="AC326" t="s">
        <v>14227</v>
      </c>
      <c r="AD326" t="s">
        <v>15700</v>
      </c>
      <c r="AE326">
        <v>15148</v>
      </c>
      <c r="AF326" t="s">
        <v>14227</v>
      </c>
      <c r="AH326" t="s">
        <v>14227</v>
      </c>
      <c r="AJ326">
        <v>5662</v>
      </c>
      <c r="AK326" t="s">
        <v>14227</v>
      </c>
      <c r="AL326" t="s">
        <v>17995</v>
      </c>
      <c r="AM326" t="s">
        <v>14227</v>
      </c>
      <c r="AN326" t="s">
        <v>14227</v>
      </c>
      <c r="AO326" t="s">
        <v>14933</v>
      </c>
      <c r="AP326" t="s">
        <v>15700</v>
      </c>
      <c r="AQ326" t="s">
        <v>20403</v>
      </c>
    </row>
    <row r="327" spans="1:43" x14ac:dyDescent="0.3">
      <c r="A327" t="s">
        <v>1631</v>
      </c>
      <c r="B327" t="s">
        <v>746</v>
      </c>
      <c r="C327" s="72">
        <v>33923</v>
      </c>
      <c r="D327" t="s">
        <v>7755</v>
      </c>
      <c r="E327" t="s">
        <v>7794</v>
      </c>
      <c r="F327" t="s">
        <v>1470</v>
      </c>
      <c r="G327" t="s">
        <v>6120</v>
      </c>
      <c r="H327" t="s">
        <v>1373</v>
      </c>
      <c r="I327" t="s">
        <v>9678</v>
      </c>
      <c r="J327" t="s">
        <v>746</v>
      </c>
      <c r="K327">
        <v>605164</v>
      </c>
      <c r="L327" t="s">
        <v>746</v>
      </c>
      <c r="M327">
        <v>1894623</v>
      </c>
      <c r="N327" t="s">
        <v>746</v>
      </c>
      <c r="O327" t="s">
        <v>3712</v>
      </c>
      <c r="P327" t="s">
        <v>1631</v>
      </c>
      <c r="Q327">
        <v>9125</v>
      </c>
      <c r="R327" t="s">
        <v>746</v>
      </c>
      <c r="S327">
        <v>32094</v>
      </c>
      <c r="T327" t="s">
        <v>746</v>
      </c>
      <c r="V327" t="s">
        <v>3713</v>
      </c>
      <c r="W327">
        <v>70753</v>
      </c>
      <c r="X327">
        <v>9125</v>
      </c>
      <c r="Y327" t="s">
        <v>746</v>
      </c>
      <c r="Z327" t="s">
        <v>8411</v>
      </c>
      <c r="AA327" t="s">
        <v>5068</v>
      </c>
      <c r="AB327" t="s">
        <v>658</v>
      </c>
      <c r="AC327" t="s">
        <v>746</v>
      </c>
      <c r="AD327" t="s">
        <v>8411</v>
      </c>
      <c r="AE327">
        <v>12116</v>
      </c>
      <c r="AF327" t="s">
        <v>746</v>
      </c>
      <c r="AG327">
        <v>16957</v>
      </c>
      <c r="AH327" t="s">
        <v>746</v>
      </c>
      <c r="AI327">
        <v>18118</v>
      </c>
      <c r="AJ327">
        <v>4214</v>
      </c>
      <c r="AK327" t="s">
        <v>746</v>
      </c>
      <c r="AL327" t="s">
        <v>17996</v>
      </c>
      <c r="AM327" t="s">
        <v>746</v>
      </c>
      <c r="AN327" t="s">
        <v>746</v>
      </c>
      <c r="AO327" t="s">
        <v>14935</v>
      </c>
      <c r="AP327" t="s">
        <v>8411</v>
      </c>
      <c r="AQ327" t="s">
        <v>20403</v>
      </c>
    </row>
    <row r="328" spans="1:43" x14ac:dyDescent="0.3">
      <c r="A328" t="s">
        <v>17431</v>
      </c>
      <c r="B328" t="s">
        <v>14286</v>
      </c>
      <c r="C328" s="72">
        <v>33988</v>
      </c>
      <c r="D328" t="s">
        <v>6581</v>
      </c>
      <c r="E328" t="s">
        <v>17432</v>
      </c>
      <c r="F328" t="s">
        <v>1416</v>
      </c>
      <c r="G328" t="s">
        <v>9094</v>
      </c>
      <c r="H328" t="s">
        <v>1373</v>
      </c>
      <c r="I328" t="s">
        <v>17433</v>
      </c>
      <c r="J328" t="s">
        <v>14286</v>
      </c>
      <c r="K328">
        <v>595897</v>
      </c>
      <c r="L328" t="s">
        <v>14286</v>
      </c>
      <c r="M328">
        <v>2167354</v>
      </c>
      <c r="N328" t="s">
        <v>14286</v>
      </c>
      <c r="O328" t="s">
        <v>17434</v>
      </c>
      <c r="P328" t="s">
        <v>17431</v>
      </c>
      <c r="Q328">
        <v>8952</v>
      </c>
      <c r="R328" t="s">
        <v>14286</v>
      </c>
      <c r="S328">
        <v>33728</v>
      </c>
      <c r="T328" t="s">
        <v>14286</v>
      </c>
      <c r="V328" t="s">
        <v>20439</v>
      </c>
      <c r="W328">
        <v>70966</v>
      </c>
      <c r="X328">
        <v>9873</v>
      </c>
      <c r="Y328" t="s">
        <v>14286</v>
      </c>
      <c r="Z328" t="s">
        <v>17289</v>
      </c>
      <c r="AA328" t="s">
        <v>658</v>
      </c>
      <c r="AB328" t="s">
        <v>658</v>
      </c>
      <c r="AC328" t="s">
        <v>14286</v>
      </c>
      <c r="AD328" t="s">
        <v>17289</v>
      </c>
      <c r="AE328">
        <v>13380</v>
      </c>
      <c r="AJ328">
        <v>5452</v>
      </c>
      <c r="AK328" t="s">
        <v>14286</v>
      </c>
      <c r="AL328" t="s">
        <v>17997</v>
      </c>
      <c r="AM328" t="s">
        <v>14286</v>
      </c>
      <c r="AN328" t="s">
        <v>14286</v>
      </c>
      <c r="AO328" t="s">
        <v>1373</v>
      </c>
      <c r="AP328" t="s">
        <v>17289</v>
      </c>
      <c r="AQ328" t="s">
        <v>20403</v>
      </c>
    </row>
    <row r="329" spans="1:43" x14ac:dyDescent="0.3">
      <c r="A329" t="s">
        <v>15701</v>
      </c>
      <c r="B329" t="s">
        <v>15702</v>
      </c>
      <c r="C329" s="72">
        <v>35165</v>
      </c>
      <c r="D329" t="s">
        <v>6764</v>
      </c>
      <c r="E329" t="s">
        <v>15703</v>
      </c>
      <c r="F329" t="s">
        <v>1464</v>
      </c>
      <c r="G329" t="s">
        <v>6120</v>
      </c>
      <c r="H329" t="s">
        <v>660</v>
      </c>
      <c r="I329" t="s">
        <v>15704</v>
      </c>
      <c r="J329" t="s">
        <v>15702</v>
      </c>
      <c r="K329">
        <v>669394</v>
      </c>
      <c r="L329" t="s">
        <v>15702</v>
      </c>
      <c r="M329">
        <v>2835063</v>
      </c>
      <c r="N329" t="s">
        <v>15702</v>
      </c>
      <c r="P329" t="s">
        <v>15701</v>
      </c>
      <c r="Q329">
        <v>10224</v>
      </c>
      <c r="R329" t="s">
        <v>15702</v>
      </c>
      <c r="S329">
        <v>39882</v>
      </c>
      <c r="T329" t="s">
        <v>15702</v>
      </c>
      <c r="V329" t="s">
        <v>15705</v>
      </c>
      <c r="W329">
        <v>109519</v>
      </c>
      <c r="X329">
        <v>10877</v>
      </c>
      <c r="Y329" t="s">
        <v>15702</v>
      </c>
      <c r="Z329" t="s">
        <v>15706</v>
      </c>
      <c r="AA329" t="s">
        <v>658</v>
      </c>
      <c r="AB329" t="s">
        <v>658</v>
      </c>
      <c r="AC329" t="s">
        <v>15702</v>
      </c>
      <c r="AD329" t="s">
        <v>15706</v>
      </c>
      <c r="AK329" t="s">
        <v>15702</v>
      </c>
      <c r="AL329" t="s">
        <v>17998</v>
      </c>
      <c r="AM329" t="s">
        <v>15702</v>
      </c>
      <c r="AN329" t="s">
        <v>15702</v>
      </c>
      <c r="AO329" t="s">
        <v>660</v>
      </c>
      <c r="AP329" t="s">
        <v>15706</v>
      </c>
      <c r="AQ329" t="s">
        <v>20403</v>
      </c>
    </row>
    <row r="330" spans="1:43" x14ac:dyDescent="0.3">
      <c r="A330" t="s">
        <v>12264</v>
      </c>
      <c r="B330" t="s">
        <v>11315</v>
      </c>
      <c r="C330" s="72">
        <v>33200</v>
      </c>
      <c r="D330" t="s">
        <v>9550</v>
      </c>
      <c r="E330" t="s">
        <v>12265</v>
      </c>
      <c r="F330" t="s">
        <v>1460</v>
      </c>
      <c r="G330" t="s">
        <v>9094</v>
      </c>
      <c r="H330" t="s">
        <v>1373</v>
      </c>
      <c r="I330" t="s">
        <v>11316</v>
      </c>
      <c r="J330" t="s">
        <v>11315</v>
      </c>
      <c r="K330">
        <v>542609</v>
      </c>
      <c r="L330" t="s">
        <v>11315</v>
      </c>
      <c r="M330">
        <v>2049970</v>
      </c>
      <c r="N330" t="s">
        <v>11315</v>
      </c>
      <c r="O330" t="s">
        <v>12266</v>
      </c>
      <c r="P330" t="s">
        <v>12264</v>
      </c>
      <c r="Q330">
        <v>9950</v>
      </c>
      <c r="R330" t="s">
        <v>11315</v>
      </c>
      <c r="S330">
        <v>34838</v>
      </c>
      <c r="T330" t="s">
        <v>11315</v>
      </c>
      <c r="V330" t="s">
        <v>12847</v>
      </c>
      <c r="W330">
        <v>59890</v>
      </c>
      <c r="X330">
        <v>9950</v>
      </c>
      <c r="Y330" t="s">
        <v>11315</v>
      </c>
      <c r="Z330" t="s">
        <v>12267</v>
      </c>
      <c r="AA330" t="s">
        <v>658</v>
      </c>
      <c r="AB330" t="s">
        <v>658</v>
      </c>
      <c r="AC330" t="s">
        <v>11315</v>
      </c>
      <c r="AD330" t="s">
        <v>12267</v>
      </c>
      <c r="AE330">
        <v>13641</v>
      </c>
      <c r="AI330">
        <v>11834</v>
      </c>
      <c r="AJ330">
        <v>4887</v>
      </c>
      <c r="AK330" t="s">
        <v>11315</v>
      </c>
      <c r="AL330" t="s">
        <v>17999</v>
      </c>
      <c r="AM330" t="s">
        <v>11315</v>
      </c>
      <c r="AN330" t="s">
        <v>11315</v>
      </c>
      <c r="AO330" t="s">
        <v>1373</v>
      </c>
      <c r="AP330" t="s">
        <v>12267</v>
      </c>
      <c r="AQ330" t="s">
        <v>20403</v>
      </c>
    </row>
    <row r="331" spans="1:43" hidden="1" x14ac:dyDescent="0.3">
      <c r="A331" t="s">
        <v>1632</v>
      </c>
      <c r="B331" t="s">
        <v>1054</v>
      </c>
      <c r="C331" s="72">
        <v>30215</v>
      </c>
      <c r="D331" t="s">
        <v>7237</v>
      </c>
      <c r="E331" t="s">
        <v>7759</v>
      </c>
      <c r="F331" t="s">
        <v>3591</v>
      </c>
      <c r="G331" t="s">
        <v>3591</v>
      </c>
      <c r="H331" t="s">
        <v>1373</v>
      </c>
      <c r="I331" t="s">
        <v>9918</v>
      </c>
      <c r="J331" t="s">
        <v>1054</v>
      </c>
      <c r="K331">
        <v>457566</v>
      </c>
      <c r="L331" t="s">
        <v>1054</v>
      </c>
      <c r="M331">
        <v>1601126</v>
      </c>
      <c r="N331" t="s">
        <v>1054</v>
      </c>
      <c r="O331" t="s">
        <v>3714</v>
      </c>
      <c r="P331" t="s">
        <v>1632</v>
      </c>
      <c r="Q331">
        <v>8476</v>
      </c>
      <c r="R331" t="s">
        <v>1054</v>
      </c>
      <c r="S331">
        <v>30231</v>
      </c>
      <c r="T331" t="s">
        <v>1054</v>
      </c>
      <c r="V331" t="s">
        <v>3715</v>
      </c>
      <c r="W331">
        <v>51979</v>
      </c>
      <c r="X331">
        <v>8476</v>
      </c>
      <c r="Y331" t="s">
        <v>1054</v>
      </c>
      <c r="Z331" t="s">
        <v>8412</v>
      </c>
      <c r="AA331" t="s">
        <v>658</v>
      </c>
      <c r="AB331" t="s">
        <v>658</v>
      </c>
      <c r="AC331" t="s">
        <v>1054</v>
      </c>
      <c r="AD331" t="s">
        <v>8412</v>
      </c>
      <c r="AE331">
        <v>10715</v>
      </c>
      <c r="AI331">
        <v>1976</v>
      </c>
      <c r="AK331" t="s">
        <v>1054</v>
      </c>
      <c r="AL331" t="s">
        <v>18000</v>
      </c>
      <c r="AM331" t="s">
        <v>1054</v>
      </c>
      <c r="AN331" t="s">
        <v>1054</v>
      </c>
      <c r="AO331" t="s">
        <v>1373</v>
      </c>
      <c r="AP331" t="s">
        <v>8412</v>
      </c>
      <c r="AQ331" t="s">
        <v>20402</v>
      </c>
    </row>
    <row r="332" spans="1:43" hidden="1" x14ac:dyDescent="0.3">
      <c r="A332" t="s">
        <v>1633</v>
      </c>
      <c r="B332" t="s">
        <v>782</v>
      </c>
      <c r="C332" s="72">
        <v>28128</v>
      </c>
      <c r="D332" t="s">
        <v>6776</v>
      </c>
      <c r="E332" t="s">
        <v>7514</v>
      </c>
      <c r="F332" t="s">
        <v>3591</v>
      </c>
      <c r="G332" t="s">
        <v>3591</v>
      </c>
      <c r="H332" t="s">
        <v>1373</v>
      </c>
      <c r="I332" t="s">
        <v>9691</v>
      </c>
      <c r="J332" t="s">
        <v>782</v>
      </c>
      <c r="K332">
        <v>150359</v>
      </c>
      <c r="L332" t="s">
        <v>782</v>
      </c>
      <c r="M332">
        <v>21508</v>
      </c>
      <c r="N332" t="s">
        <v>782</v>
      </c>
      <c r="O332" t="s">
        <v>1634</v>
      </c>
      <c r="P332" t="s">
        <v>1633</v>
      </c>
      <c r="Q332">
        <v>6314</v>
      </c>
      <c r="R332" t="s">
        <v>782</v>
      </c>
      <c r="S332">
        <v>4153</v>
      </c>
      <c r="T332" t="s">
        <v>782</v>
      </c>
      <c r="V332" t="s">
        <v>3716</v>
      </c>
      <c r="W332">
        <v>493</v>
      </c>
      <c r="X332">
        <v>6314</v>
      </c>
      <c r="Y332" t="s">
        <v>782</v>
      </c>
      <c r="Z332" t="s">
        <v>5213</v>
      </c>
      <c r="AA332" t="s">
        <v>658</v>
      </c>
      <c r="AB332" t="s">
        <v>658</v>
      </c>
      <c r="AC332" t="s">
        <v>782</v>
      </c>
      <c r="AD332" t="s">
        <v>5213</v>
      </c>
      <c r="AE332">
        <v>6051</v>
      </c>
      <c r="AF332" t="s">
        <v>782</v>
      </c>
      <c r="AG332">
        <v>5723</v>
      </c>
      <c r="AH332" t="s">
        <v>782</v>
      </c>
      <c r="AI332">
        <v>7183</v>
      </c>
      <c r="AK332" t="s">
        <v>782</v>
      </c>
      <c r="AN332" t="s">
        <v>782</v>
      </c>
      <c r="AO332" t="s">
        <v>1373</v>
      </c>
      <c r="AP332" t="s">
        <v>5213</v>
      </c>
      <c r="AQ332" t="s">
        <v>20402</v>
      </c>
    </row>
    <row r="333" spans="1:43" x14ac:dyDescent="0.3">
      <c r="A333" t="s">
        <v>1635</v>
      </c>
      <c r="B333" t="s">
        <v>1087</v>
      </c>
      <c r="C333" s="72">
        <v>31984</v>
      </c>
      <c r="D333" t="s">
        <v>6541</v>
      </c>
      <c r="E333" t="s">
        <v>7514</v>
      </c>
      <c r="F333" t="s">
        <v>3591</v>
      </c>
      <c r="G333" t="s">
        <v>3591</v>
      </c>
      <c r="H333" t="s">
        <v>1373</v>
      </c>
      <c r="I333" t="s">
        <v>10246</v>
      </c>
      <c r="J333" t="s">
        <v>1087</v>
      </c>
      <c r="K333">
        <v>488751</v>
      </c>
      <c r="L333" t="s">
        <v>1087</v>
      </c>
      <c r="M333">
        <v>1670990</v>
      </c>
      <c r="N333" t="s">
        <v>1087</v>
      </c>
      <c r="O333" t="s">
        <v>1636</v>
      </c>
      <c r="P333" t="s">
        <v>1635</v>
      </c>
      <c r="Q333">
        <v>8698</v>
      </c>
      <c r="R333" t="s">
        <v>1087</v>
      </c>
      <c r="S333">
        <v>30410</v>
      </c>
      <c r="T333" t="s">
        <v>1087</v>
      </c>
      <c r="V333" t="s">
        <v>3717</v>
      </c>
      <c r="W333">
        <v>49272</v>
      </c>
      <c r="X333">
        <v>8698</v>
      </c>
      <c r="Y333" t="s">
        <v>1087</v>
      </c>
      <c r="Z333" t="s">
        <v>8413</v>
      </c>
      <c r="AA333" t="s">
        <v>658</v>
      </c>
      <c r="AB333" t="s">
        <v>658</v>
      </c>
      <c r="AC333" t="s">
        <v>1087</v>
      </c>
      <c r="AD333" t="s">
        <v>8413</v>
      </c>
      <c r="AE333">
        <v>10372</v>
      </c>
      <c r="AI333">
        <v>3342</v>
      </c>
      <c r="AK333" t="s">
        <v>1087</v>
      </c>
      <c r="AN333" t="s">
        <v>1087</v>
      </c>
      <c r="AO333" t="s">
        <v>1373</v>
      </c>
      <c r="AP333" t="s">
        <v>8413</v>
      </c>
      <c r="AQ333" t="s">
        <v>20403</v>
      </c>
    </row>
    <row r="334" spans="1:43" x14ac:dyDescent="0.3">
      <c r="A334" t="s">
        <v>14779</v>
      </c>
      <c r="B334" t="s">
        <v>14747</v>
      </c>
      <c r="C334" s="72">
        <v>34629</v>
      </c>
      <c r="D334" t="s">
        <v>7671</v>
      </c>
      <c r="E334" t="s">
        <v>14780</v>
      </c>
      <c r="F334" t="s">
        <v>1437</v>
      </c>
      <c r="G334" t="s">
        <v>9094</v>
      </c>
      <c r="H334" t="s">
        <v>1373</v>
      </c>
      <c r="I334" t="s">
        <v>14781</v>
      </c>
      <c r="J334" t="s">
        <v>14747</v>
      </c>
      <c r="K334">
        <v>669203</v>
      </c>
      <c r="L334" t="s">
        <v>14747</v>
      </c>
      <c r="M334">
        <v>2849889</v>
      </c>
      <c r="N334" t="s">
        <v>14747</v>
      </c>
      <c r="O334" t="s">
        <v>17435</v>
      </c>
      <c r="P334" t="s">
        <v>14779</v>
      </c>
      <c r="Q334">
        <v>10910</v>
      </c>
      <c r="R334" t="s">
        <v>14747</v>
      </c>
      <c r="S334">
        <v>39878</v>
      </c>
      <c r="T334" t="s">
        <v>14747</v>
      </c>
      <c r="V334" t="s">
        <v>15707</v>
      </c>
      <c r="W334">
        <v>107554</v>
      </c>
      <c r="X334">
        <v>10910</v>
      </c>
      <c r="Y334" t="s">
        <v>14747</v>
      </c>
      <c r="Z334" t="s">
        <v>15093</v>
      </c>
      <c r="AA334" t="s">
        <v>658</v>
      </c>
      <c r="AB334" t="s">
        <v>658</v>
      </c>
      <c r="AC334" t="s">
        <v>14747</v>
      </c>
      <c r="AD334" t="s">
        <v>15093</v>
      </c>
      <c r="AE334">
        <v>14264</v>
      </c>
      <c r="AH334" t="s">
        <v>14747</v>
      </c>
      <c r="AI334">
        <v>23813</v>
      </c>
      <c r="AJ334">
        <v>5924</v>
      </c>
      <c r="AK334" t="s">
        <v>14747</v>
      </c>
      <c r="AL334" t="s">
        <v>18001</v>
      </c>
      <c r="AM334" t="s">
        <v>14747</v>
      </c>
      <c r="AN334" t="s">
        <v>14747</v>
      </c>
      <c r="AO334" t="s">
        <v>1373</v>
      </c>
      <c r="AP334" t="s">
        <v>15093</v>
      </c>
      <c r="AQ334" t="s">
        <v>20403</v>
      </c>
    </row>
    <row r="335" spans="1:43" hidden="1" x14ac:dyDescent="0.3">
      <c r="A335" t="s">
        <v>1637</v>
      </c>
      <c r="B335" t="s">
        <v>1254</v>
      </c>
      <c r="C335" s="72">
        <v>30211</v>
      </c>
      <c r="D335" t="s">
        <v>7077</v>
      </c>
      <c r="E335" t="s">
        <v>7514</v>
      </c>
      <c r="F335" t="s">
        <v>3591</v>
      </c>
      <c r="G335" t="s">
        <v>3591</v>
      </c>
      <c r="H335" t="s">
        <v>1373</v>
      </c>
      <c r="I335" t="s">
        <v>10448</v>
      </c>
      <c r="J335" t="s">
        <v>1254</v>
      </c>
      <c r="K335">
        <v>430634</v>
      </c>
      <c r="L335" t="s">
        <v>1254</v>
      </c>
      <c r="M335">
        <v>448914</v>
      </c>
      <c r="N335" t="s">
        <v>1254</v>
      </c>
      <c r="O335" t="s">
        <v>1638</v>
      </c>
      <c r="P335" t="s">
        <v>1637</v>
      </c>
      <c r="Q335">
        <v>7073</v>
      </c>
      <c r="R335" t="s">
        <v>1254</v>
      </c>
      <c r="S335">
        <v>5384</v>
      </c>
      <c r="T335" t="s">
        <v>1254</v>
      </c>
      <c r="V335" t="s">
        <v>3718</v>
      </c>
      <c r="W335">
        <v>31544</v>
      </c>
      <c r="X335">
        <v>7073</v>
      </c>
      <c r="Y335" t="s">
        <v>1254</v>
      </c>
      <c r="Z335" t="s">
        <v>5214</v>
      </c>
      <c r="AA335" t="s">
        <v>666</v>
      </c>
      <c r="AB335" t="s">
        <v>666</v>
      </c>
      <c r="AC335" t="s">
        <v>1254</v>
      </c>
      <c r="AD335" t="s">
        <v>5214</v>
      </c>
      <c r="AE335">
        <v>6962</v>
      </c>
      <c r="AH335" t="s">
        <v>1254</v>
      </c>
      <c r="AI335">
        <v>460</v>
      </c>
      <c r="AK335" t="s">
        <v>1254</v>
      </c>
      <c r="AN335" t="s">
        <v>1254</v>
      </c>
      <c r="AO335" t="s">
        <v>1373</v>
      </c>
      <c r="AP335" t="s">
        <v>5214</v>
      </c>
      <c r="AQ335" t="s">
        <v>20402</v>
      </c>
    </row>
    <row r="336" spans="1:43" x14ac:dyDescent="0.3">
      <c r="A336" t="s">
        <v>5215</v>
      </c>
      <c r="B336" t="s">
        <v>1288</v>
      </c>
      <c r="C336" s="72">
        <v>32750</v>
      </c>
      <c r="D336" t="s">
        <v>6583</v>
      </c>
      <c r="E336" t="s">
        <v>7212</v>
      </c>
      <c r="F336" t="s">
        <v>1553</v>
      </c>
      <c r="G336" t="s">
        <v>6120</v>
      </c>
      <c r="H336" t="s">
        <v>1380</v>
      </c>
      <c r="I336" t="s">
        <v>10623</v>
      </c>
      <c r="J336" t="s">
        <v>1288</v>
      </c>
      <c r="K336">
        <v>542993</v>
      </c>
      <c r="L336" t="s">
        <v>1288</v>
      </c>
      <c r="M336">
        <v>2046042</v>
      </c>
      <c r="N336" t="s">
        <v>1288</v>
      </c>
      <c r="O336" t="s">
        <v>8414</v>
      </c>
      <c r="P336" t="s">
        <v>5215</v>
      </c>
      <c r="Q336">
        <v>9773</v>
      </c>
      <c r="R336" t="s">
        <v>1288</v>
      </c>
      <c r="S336">
        <v>32860</v>
      </c>
      <c r="T336" t="s">
        <v>1288</v>
      </c>
      <c r="V336" t="s">
        <v>5216</v>
      </c>
      <c r="W336">
        <v>70296</v>
      </c>
      <c r="X336">
        <v>9773</v>
      </c>
      <c r="Y336" t="s">
        <v>1288</v>
      </c>
      <c r="Z336" t="s">
        <v>5217</v>
      </c>
      <c r="AA336" t="s">
        <v>5068</v>
      </c>
      <c r="AB336" t="s">
        <v>666</v>
      </c>
      <c r="AC336" t="s">
        <v>1288</v>
      </c>
      <c r="AD336" t="s">
        <v>5217</v>
      </c>
      <c r="AE336">
        <v>12685</v>
      </c>
      <c r="AF336" t="s">
        <v>1288</v>
      </c>
      <c r="AG336">
        <v>38300</v>
      </c>
      <c r="AH336" t="s">
        <v>1288</v>
      </c>
      <c r="AI336">
        <v>18313</v>
      </c>
      <c r="AJ336">
        <v>4581</v>
      </c>
      <c r="AK336" t="s">
        <v>1288</v>
      </c>
      <c r="AL336" t="s">
        <v>18002</v>
      </c>
      <c r="AM336" t="s">
        <v>1288</v>
      </c>
      <c r="AN336" t="s">
        <v>1288</v>
      </c>
      <c r="AO336" t="s">
        <v>1380</v>
      </c>
      <c r="AP336" t="s">
        <v>5217</v>
      </c>
      <c r="AQ336" t="s">
        <v>20403</v>
      </c>
    </row>
    <row r="337" spans="1:43" hidden="1" x14ac:dyDescent="0.3">
      <c r="A337" t="s">
        <v>3719</v>
      </c>
      <c r="B337" t="s">
        <v>3720</v>
      </c>
      <c r="C337" s="72">
        <v>28043</v>
      </c>
      <c r="D337" t="s">
        <v>7394</v>
      </c>
      <c r="E337" t="s">
        <v>7393</v>
      </c>
      <c r="F337" t="s">
        <v>3591</v>
      </c>
      <c r="G337" t="s">
        <v>3591</v>
      </c>
      <c r="H337" t="s">
        <v>1380</v>
      </c>
      <c r="I337" t="s">
        <v>9792</v>
      </c>
      <c r="J337" t="s">
        <v>3720</v>
      </c>
      <c r="K337">
        <v>150100</v>
      </c>
      <c r="L337" t="s">
        <v>3720</v>
      </c>
      <c r="M337">
        <v>21509</v>
      </c>
      <c r="N337" t="s">
        <v>3720</v>
      </c>
      <c r="O337" t="s">
        <v>5218</v>
      </c>
      <c r="P337" t="s">
        <v>3719</v>
      </c>
      <c r="R337" t="s">
        <v>3720</v>
      </c>
      <c r="S337">
        <v>4214</v>
      </c>
      <c r="T337" t="s">
        <v>3720</v>
      </c>
      <c r="V337" t="s">
        <v>5219</v>
      </c>
      <c r="W337">
        <v>655</v>
      </c>
      <c r="Y337" t="s">
        <v>3720</v>
      </c>
      <c r="Z337" t="s">
        <v>8415</v>
      </c>
      <c r="AA337" t="s">
        <v>658</v>
      </c>
      <c r="AB337" t="s">
        <v>658</v>
      </c>
      <c r="AC337" t="s">
        <v>3720</v>
      </c>
      <c r="AD337" t="s">
        <v>8415</v>
      </c>
      <c r="AI337">
        <v>10941</v>
      </c>
      <c r="AK337" t="s">
        <v>3720</v>
      </c>
      <c r="AN337" t="s">
        <v>3720</v>
      </c>
      <c r="AO337" t="s">
        <v>1380</v>
      </c>
      <c r="AP337" t="s">
        <v>8415</v>
      </c>
      <c r="AQ337" t="s">
        <v>20402</v>
      </c>
    </row>
    <row r="338" spans="1:43" x14ac:dyDescent="0.3">
      <c r="A338" t="s">
        <v>15708</v>
      </c>
      <c r="B338" t="s">
        <v>15033</v>
      </c>
      <c r="C338" s="72">
        <v>35326</v>
      </c>
      <c r="D338" t="s">
        <v>15709</v>
      </c>
      <c r="E338" t="s">
        <v>15710</v>
      </c>
      <c r="F338" t="s">
        <v>1405</v>
      </c>
      <c r="G338" t="s">
        <v>6120</v>
      </c>
      <c r="H338" t="s">
        <v>1373</v>
      </c>
      <c r="I338" t="s">
        <v>15431</v>
      </c>
      <c r="J338" t="s">
        <v>15033</v>
      </c>
      <c r="K338">
        <v>663366</v>
      </c>
      <c r="L338" t="s">
        <v>15033</v>
      </c>
      <c r="M338">
        <v>2184466</v>
      </c>
      <c r="N338" t="s">
        <v>15033</v>
      </c>
      <c r="P338" t="s">
        <v>15708</v>
      </c>
      <c r="Q338">
        <v>9962</v>
      </c>
      <c r="R338" t="s">
        <v>15033</v>
      </c>
      <c r="S338">
        <v>35046</v>
      </c>
      <c r="T338" t="s">
        <v>15033</v>
      </c>
      <c r="V338" t="s">
        <v>15711</v>
      </c>
      <c r="W338">
        <v>105643</v>
      </c>
      <c r="X338">
        <v>10473</v>
      </c>
      <c r="Y338" t="s">
        <v>15033</v>
      </c>
      <c r="Z338" t="s">
        <v>15712</v>
      </c>
      <c r="AA338" t="s">
        <v>658</v>
      </c>
      <c r="AB338" t="s">
        <v>658</v>
      </c>
      <c r="AC338" t="s">
        <v>15033</v>
      </c>
      <c r="AD338" t="s">
        <v>15712</v>
      </c>
      <c r="AJ338">
        <v>5748</v>
      </c>
      <c r="AK338" t="s">
        <v>15033</v>
      </c>
      <c r="AL338" t="s">
        <v>18003</v>
      </c>
      <c r="AM338" t="s">
        <v>15033</v>
      </c>
      <c r="AN338" t="s">
        <v>15033</v>
      </c>
      <c r="AO338" t="s">
        <v>14933</v>
      </c>
      <c r="AP338" t="s">
        <v>15712</v>
      </c>
      <c r="AQ338" t="s">
        <v>20403</v>
      </c>
    </row>
    <row r="339" spans="1:43" hidden="1" x14ac:dyDescent="0.3">
      <c r="A339" t="s">
        <v>1639</v>
      </c>
      <c r="B339" t="s">
        <v>1123</v>
      </c>
      <c r="C339" s="72">
        <v>29739</v>
      </c>
      <c r="D339" t="s">
        <v>7796</v>
      </c>
      <c r="E339" t="s">
        <v>7795</v>
      </c>
      <c r="F339" t="s">
        <v>3591</v>
      </c>
      <c r="G339" t="s">
        <v>3591</v>
      </c>
      <c r="H339" t="s">
        <v>1373</v>
      </c>
      <c r="I339" t="s">
        <v>10795</v>
      </c>
      <c r="J339" t="s">
        <v>1123</v>
      </c>
      <c r="K339">
        <v>454537</v>
      </c>
      <c r="L339" t="s">
        <v>1123</v>
      </c>
      <c r="M339">
        <v>1098902</v>
      </c>
      <c r="N339" t="s">
        <v>1123</v>
      </c>
      <c r="O339" t="s">
        <v>1640</v>
      </c>
      <c r="P339" t="s">
        <v>1639</v>
      </c>
      <c r="Q339">
        <v>8001</v>
      </c>
      <c r="R339" t="s">
        <v>1123</v>
      </c>
      <c r="S339">
        <v>28733</v>
      </c>
      <c r="T339" t="s">
        <v>1123</v>
      </c>
      <c r="V339" t="s">
        <v>3721</v>
      </c>
      <c r="W339">
        <v>33326</v>
      </c>
      <c r="X339">
        <v>8001</v>
      </c>
      <c r="Y339" t="s">
        <v>1123</v>
      </c>
      <c r="Z339" t="s">
        <v>5220</v>
      </c>
      <c r="AA339" t="s">
        <v>658</v>
      </c>
      <c r="AB339" t="s">
        <v>658</v>
      </c>
      <c r="AC339" t="s">
        <v>1123</v>
      </c>
      <c r="AD339" t="s">
        <v>5220</v>
      </c>
      <c r="AE339">
        <v>9581</v>
      </c>
      <c r="AI339">
        <v>3727</v>
      </c>
      <c r="AK339" t="s">
        <v>1123</v>
      </c>
      <c r="AL339" t="s">
        <v>18004</v>
      </c>
      <c r="AM339" t="s">
        <v>1123</v>
      </c>
      <c r="AN339" t="s">
        <v>1123</v>
      </c>
      <c r="AO339" t="s">
        <v>1373</v>
      </c>
      <c r="AP339" t="s">
        <v>5220</v>
      </c>
      <c r="AQ339" t="s">
        <v>20402</v>
      </c>
    </row>
    <row r="340" spans="1:43" x14ac:dyDescent="0.3">
      <c r="A340" t="s">
        <v>12024</v>
      </c>
      <c r="B340" t="s">
        <v>11788</v>
      </c>
      <c r="C340" s="72">
        <v>31451</v>
      </c>
      <c r="D340" t="s">
        <v>6623</v>
      </c>
      <c r="E340" t="s">
        <v>12025</v>
      </c>
      <c r="F340" t="s">
        <v>1430</v>
      </c>
      <c r="G340" t="s">
        <v>6120</v>
      </c>
      <c r="H340" t="s">
        <v>1373</v>
      </c>
      <c r="I340" t="s">
        <v>11789</v>
      </c>
      <c r="J340" t="s">
        <v>11788</v>
      </c>
      <c r="K340">
        <v>456713</v>
      </c>
      <c r="L340" t="s">
        <v>11788</v>
      </c>
      <c r="M340">
        <v>547421</v>
      </c>
      <c r="N340" t="s">
        <v>11788</v>
      </c>
      <c r="O340" t="s">
        <v>13174</v>
      </c>
      <c r="P340" t="s">
        <v>12024</v>
      </c>
      <c r="Q340">
        <v>8692</v>
      </c>
      <c r="R340" t="s">
        <v>11788</v>
      </c>
      <c r="S340">
        <v>30074</v>
      </c>
      <c r="T340" t="s">
        <v>11788</v>
      </c>
      <c r="V340" t="s">
        <v>12026</v>
      </c>
      <c r="W340">
        <v>47181</v>
      </c>
      <c r="X340">
        <v>8692</v>
      </c>
      <c r="Y340" t="s">
        <v>11788</v>
      </c>
      <c r="Z340" t="s">
        <v>12027</v>
      </c>
      <c r="AA340" t="s">
        <v>658</v>
      </c>
      <c r="AB340" t="s">
        <v>658</v>
      </c>
      <c r="AC340" t="s">
        <v>11788</v>
      </c>
      <c r="AD340" t="s">
        <v>12027</v>
      </c>
      <c r="AE340">
        <v>8264</v>
      </c>
      <c r="AF340" t="s">
        <v>11788</v>
      </c>
      <c r="AG340">
        <v>11327</v>
      </c>
      <c r="AH340" t="s">
        <v>11788</v>
      </c>
      <c r="AI340">
        <v>1977</v>
      </c>
      <c r="AJ340">
        <v>3955</v>
      </c>
      <c r="AK340" t="s">
        <v>11788</v>
      </c>
      <c r="AL340" t="s">
        <v>18005</v>
      </c>
      <c r="AM340" t="s">
        <v>11788</v>
      </c>
      <c r="AN340" t="s">
        <v>11788</v>
      </c>
      <c r="AO340" t="s">
        <v>1373</v>
      </c>
      <c r="AP340" t="s">
        <v>12027</v>
      </c>
      <c r="AQ340" t="s">
        <v>20403</v>
      </c>
    </row>
    <row r="341" spans="1:43" x14ac:dyDescent="0.3">
      <c r="A341" t="s">
        <v>1641</v>
      </c>
      <c r="B341" t="s">
        <v>18</v>
      </c>
      <c r="C341" s="72">
        <v>30537</v>
      </c>
      <c r="D341" t="s">
        <v>6872</v>
      </c>
      <c r="E341" t="s">
        <v>7105</v>
      </c>
      <c r="F341" t="s">
        <v>1430</v>
      </c>
      <c r="G341" t="s">
        <v>6120</v>
      </c>
      <c r="H341" t="s">
        <v>1424</v>
      </c>
      <c r="I341" t="s">
        <v>9912</v>
      </c>
      <c r="J341" t="s">
        <v>18</v>
      </c>
      <c r="K341">
        <v>460077</v>
      </c>
      <c r="L341" t="s">
        <v>18</v>
      </c>
      <c r="M341">
        <v>593268</v>
      </c>
      <c r="N341" t="s">
        <v>18</v>
      </c>
      <c r="O341" t="s">
        <v>1642</v>
      </c>
      <c r="P341" t="s">
        <v>1641</v>
      </c>
      <c r="Q341">
        <v>8696</v>
      </c>
      <c r="R341" t="s">
        <v>18</v>
      </c>
      <c r="S341">
        <v>29436</v>
      </c>
      <c r="T341" t="s">
        <v>18</v>
      </c>
      <c r="V341" t="s">
        <v>3722</v>
      </c>
      <c r="W341">
        <v>47155</v>
      </c>
      <c r="X341">
        <v>8696</v>
      </c>
      <c r="Y341" t="s">
        <v>18</v>
      </c>
      <c r="Z341" t="s">
        <v>5221</v>
      </c>
      <c r="AA341" t="s">
        <v>658</v>
      </c>
      <c r="AB341" t="s">
        <v>658</v>
      </c>
      <c r="AC341" t="s">
        <v>18</v>
      </c>
      <c r="AD341" t="s">
        <v>5221</v>
      </c>
      <c r="AE341">
        <v>8663</v>
      </c>
      <c r="AF341" t="s">
        <v>18</v>
      </c>
      <c r="AG341">
        <v>11311</v>
      </c>
      <c r="AH341" t="s">
        <v>18</v>
      </c>
      <c r="AI341">
        <v>2248</v>
      </c>
      <c r="AJ341">
        <v>3133</v>
      </c>
      <c r="AK341" t="s">
        <v>18</v>
      </c>
      <c r="AL341" t="s">
        <v>18006</v>
      </c>
      <c r="AM341" t="s">
        <v>18</v>
      </c>
      <c r="AN341" t="s">
        <v>18</v>
      </c>
      <c r="AO341" t="s">
        <v>1424</v>
      </c>
      <c r="AP341" t="s">
        <v>5221</v>
      </c>
      <c r="AQ341" t="s">
        <v>20403</v>
      </c>
    </row>
    <row r="342" spans="1:43" x14ac:dyDescent="0.3">
      <c r="A342" t="s">
        <v>1643</v>
      </c>
      <c r="B342" t="s">
        <v>626</v>
      </c>
      <c r="C342" s="72">
        <v>31520</v>
      </c>
      <c r="D342" t="s">
        <v>6583</v>
      </c>
      <c r="E342" t="s">
        <v>6582</v>
      </c>
      <c r="F342" t="s">
        <v>3591</v>
      </c>
      <c r="G342" t="s">
        <v>3591</v>
      </c>
      <c r="H342" t="s">
        <v>1396</v>
      </c>
      <c r="I342" t="s">
        <v>10931</v>
      </c>
      <c r="J342" t="s">
        <v>626</v>
      </c>
      <c r="K342">
        <v>456714</v>
      </c>
      <c r="L342" t="s">
        <v>626</v>
      </c>
      <c r="M342">
        <v>584800</v>
      </c>
      <c r="N342" t="s">
        <v>626</v>
      </c>
      <c r="O342" t="s">
        <v>1644</v>
      </c>
      <c r="P342" t="s">
        <v>1643</v>
      </c>
      <c r="Q342">
        <v>7634</v>
      </c>
      <c r="R342" t="s">
        <v>626</v>
      </c>
      <c r="S342">
        <v>6396</v>
      </c>
      <c r="T342" t="s">
        <v>626</v>
      </c>
      <c r="U342" t="s">
        <v>626</v>
      </c>
      <c r="V342" t="s">
        <v>3723</v>
      </c>
      <c r="W342">
        <v>45396</v>
      </c>
      <c r="X342">
        <v>7634</v>
      </c>
      <c r="Y342" t="s">
        <v>626</v>
      </c>
      <c r="Z342" t="s">
        <v>5222</v>
      </c>
      <c r="AA342" t="s">
        <v>658</v>
      </c>
      <c r="AB342" t="s">
        <v>658</v>
      </c>
      <c r="AC342" t="s">
        <v>626</v>
      </c>
      <c r="AD342" t="s">
        <v>5222</v>
      </c>
      <c r="AE342">
        <v>8282</v>
      </c>
      <c r="AF342" t="s">
        <v>626</v>
      </c>
      <c r="AG342">
        <v>5130</v>
      </c>
      <c r="AH342" t="s">
        <v>626</v>
      </c>
      <c r="AI342">
        <v>753</v>
      </c>
      <c r="AJ342">
        <v>2620</v>
      </c>
      <c r="AK342" t="s">
        <v>626</v>
      </c>
      <c r="AN342" t="s">
        <v>626</v>
      </c>
      <c r="AO342" t="s">
        <v>1396</v>
      </c>
      <c r="AP342" t="s">
        <v>5222</v>
      </c>
      <c r="AQ342" t="s">
        <v>20403</v>
      </c>
    </row>
    <row r="343" spans="1:43" x14ac:dyDescent="0.3">
      <c r="A343" t="s">
        <v>5223</v>
      </c>
      <c r="B343" t="s">
        <v>1330</v>
      </c>
      <c r="C343" s="72">
        <v>33310</v>
      </c>
      <c r="D343" t="s">
        <v>7621</v>
      </c>
      <c r="E343" t="s">
        <v>6582</v>
      </c>
      <c r="F343" t="s">
        <v>3591</v>
      </c>
      <c r="G343" t="s">
        <v>3591</v>
      </c>
      <c r="H343" t="s">
        <v>1373</v>
      </c>
      <c r="I343" t="s">
        <v>9110</v>
      </c>
      <c r="J343" t="s">
        <v>1330</v>
      </c>
      <c r="K343">
        <v>572750</v>
      </c>
      <c r="L343" t="s">
        <v>1330</v>
      </c>
      <c r="M343">
        <v>2044496</v>
      </c>
      <c r="N343" t="s">
        <v>1330</v>
      </c>
      <c r="O343" t="s">
        <v>8416</v>
      </c>
      <c r="P343" t="s">
        <v>5223</v>
      </c>
      <c r="Q343">
        <v>9566</v>
      </c>
      <c r="R343" t="s">
        <v>1330</v>
      </c>
      <c r="S343">
        <v>32831</v>
      </c>
      <c r="T343" t="s">
        <v>1330</v>
      </c>
      <c r="V343" t="s">
        <v>12464</v>
      </c>
      <c r="W343">
        <v>99938</v>
      </c>
      <c r="X343">
        <v>9566</v>
      </c>
      <c r="Y343" t="s">
        <v>1330</v>
      </c>
      <c r="Z343" t="s">
        <v>5224</v>
      </c>
      <c r="AA343" t="s">
        <v>658</v>
      </c>
      <c r="AB343" t="s">
        <v>658</v>
      </c>
      <c r="AC343" t="s">
        <v>1330</v>
      </c>
      <c r="AD343" t="s">
        <v>5224</v>
      </c>
      <c r="AE343">
        <v>12507</v>
      </c>
      <c r="AF343" t="s">
        <v>1330</v>
      </c>
      <c r="AG343">
        <v>52154</v>
      </c>
      <c r="AH343" t="s">
        <v>1330</v>
      </c>
      <c r="AI343">
        <v>18241</v>
      </c>
      <c r="AJ343">
        <v>4527</v>
      </c>
      <c r="AK343" t="s">
        <v>1330</v>
      </c>
      <c r="AL343" t="s">
        <v>18007</v>
      </c>
      <c r="AM343" t="s">
        <v>1330</v>
      </c>
      <c r="AN343" t="s">
        <v>1330</v>
      </c>
      <c r="AO343" t="s">
        <v>1373</v>
      </c>
      <c r="AP343" t="s">
        <v>5224</v>
      </c>
      <c r="AQ343" t="s">
        <v>20403</v>
      </c>
    </row>
    <row r="344" spans="1:43" x14ac:dyDescent="0.3">
      <c r="A344" t="s">
        <v>8158</v>
      </c>
      <c r="B344" t="s">
        <v>8417</v>
      </c>
      <c r="C344" s="72">
        <v>31483</v>
      </c>
      <c r="D344" t="s">
        <v>6687</v>
      </c>
      <c r="E344" t="s">
        <v>6582</v>
      </c>
      <c r="F344" t="s">
        <v>3591</v>
      </c>
      <c r="G344" t="s">
        <v>3591</v>
      </c>
      <c r="H344" t="s">
        <v>1380</v>
      </c>
      <c r="I344" t="s">
        <v>9755</v>
      </c>
      <c r="J344" t="s">
        <v>8417</v>
      </c>
      <c r="K344">
        <v>542994</v>
      </c>
      <c r="L344" t="s">
        <v>8417</v>
      </c>
      <c r="M344">
        <v>1670450</v>
      </c>
      <c r="N344" t="s">
        <v>8417</v>
      </c>
      <c r="O344" t="s">
        <v>8418</v>
      </c>
      <c r="P344" t="s">
        <v>8158</v>
      </c>
      <c r="Q344">
        <v>9482</v>
      </c>
      <c r="R344" t="s">
        <v>8417</v>
      </c>
      <c r="S344">
        <v>30640</v>
      </c>
      <c r="T344" t="s">
        <v>8417</v>
      </c>
      <c r="V344" t="s">
        <v>8419</v>
      </c>
      <c r="W344">
        <v>58118</v>
      </c>
      <c r="X344">
        <v>9482</v>
      </c>
      <c r="Y344" t="s">
        <v>8417</v>
      </c>
      <c r="Z344" t="s">
        <v>8420</v>
      </c>
      <c r="AA344" t="s">
        <v>658</v>
      </c>
      <c r="AB344" t="s">
        <v>658</v>
      </c>
      <c r="AC344" t="s">
        <v>8417</v>
      </c>
      <c r="AD344" t="s">
        <v>8420</v>
      </c>
      <c r="AE344">
        <v>13176</v>
      </c>
      <c r="AF344" t="s">
        <v>8417</v>
      </c>
      <c r="AG344">
        <v>13375</v>
      </c>
      <c r="AH344" t="s">
        <v>8417</v>
      </c>
      <c r="AI344">
        <v>8141</v>
      </c>
      <c r="AJ344">
        <v>4432</v>
      </c>
      <c r="AK344" t="s">
        <v>8417</v>
      </c>
      <c r="AL344" t="s">
        <v>18008</v>
      </c>
      <c r="AM344" t="s">
        <v>8417</v>
      </c>
      <c r="AN344" t="s">
        <v>8417</v>
      </c>
      <c r="AO344" t="s">
        <v>1380</v>
      </c>
      <c r="AP344" t="s">
        <v>8420</v>
      </c>
      <c r="AQ344" t="s">
        <v>20403</v>
      </c>
    </row>
    <row r="345" spans="1:43" x14ac:dyDescent="0.3">
      <c r="A345" t="s">
        <v>15227</v>
      </c>
      <c r="B345" t="s">
        <v>14208</v>
      </c>
      <c r="C345" s="72">
        <v>34059</v>
      </c>
      <c r="D345" t="s">
        <v>7377</v>
      </c>
      <c r="E345" t="s">
        <v>15228</v>
      </c>
      <c r="F345" t="s">
        <v>1470</v>
      </c>
      <c r="G345" t="s">
        <v>6120</v>
      </c>
      <c r="H345" t="s">
        <v>1373</v>
      </c>
      <c r="I345" t="s">
        <v>15229</v>
      </c>
      <c r="J345" t="s">
        <v>14208</v>
      </c>
      <c r="K345">
        <v>621142</v>
      </c>
      <c r="L345" t="s">
        <v>14208</v>
      </c>
      <c r="M345">
        <v>2734153</v>
      </c>
      <c r="N345" t="s">
        <v>14208</v>
      </c>
      <c r="O345" t="s">
        <v>17436</v>
      </c>
      <c r="P345" t="s">
        <v>15227</v>
      </c>
      <c r="Q345">
        <v>10163</v>
      </c>
      <c r="R345" t="s">
        <v>14208</v>
      </c>
      <c r="S345">
        <v>36206</v>
      </c>
      <c r="T345" t="s">
        <v>14208</v>
      </c>
      <c r="V345" t="s">
        <v>15713</v>
      </c>
      <c r="W345">
        <v>100526</v>
      </c>
      <c r="X345">
        <v>10163</v>
      </c>
      <c r="Y345" t="s">
        <v>14208</v>
      </c>
      <c r="Z345" t="s">
        <v>15230</v>
      </c>
      <c r="AA345" t="s">
        <v>666</v>
      </c>
      <c r="AB345" t="s">
        <v>658</v>
      </c>
      <c r="AC345" t="s">
        <v>14208</v>
      </c>
      <c r="AD345" t="s">
        <v>15230</v>
      </c>
      <c r="AE345">
        <v>12481</v>
      </c>
      <c r="AH345" t="s">
        <v>14208</v>
      </c>
      <c r="AI345">
        <v>30457</v>
      </c>
      <c r="AJ345">
        <v>5767</v>
      </c>
      <c r="AK345" t="s">
        <v>14208</v>
      </c>
      <c r="AL345" t="s">
        <v>18009</v>
      </c>
      <c r="AM345" t="s">
        <v>14208</v>
      </c>
      <c r="AN345" t="s">
        <v>14208</v>
      </c>
      <c r="AO345" t="s">
        <v>14933</v>
      </c>
      <c r="AP345" t="s">
        <v>15230</v>
      </c>
      <c r="AQ345" t="s">
        <v>20403</v>
      </c>
    </row>
    <row r="346" spans="1:43" x14ac:dyDescent="0.3">
      <c r="A346" t="s">
        <v>3724</v>
      </c>
      <c r="B346" t="s">
        <v>1281</v>
      </c>
      <c r="C346" s="72">
        <v>34321</v>
      </c>
      <c r="D346" t="s">
        <v>7146</v>
      </c>
      <c r="E346" t="s">
        <v>7145</v>
      </c>
      <c r="F346" t="s">
        <v>1565</v>
      </c>
      <c r="G346" t="s">
        <v>6120</v>
      </c>
      <c r="H346" t="s">
        <v>1380</v>
      </c>
      <c r="I346" t="s">
        <v>9367</v>
      </c>
      <c r="J346" t="s">
        <v>1281</v>
      </c>
      <c r="K346">
        <v>621439</v>
      </c>
      <c r="L346" t="s">
        <v>1281</v>
      </c>
      <c r="M346">
        <v>2000026</v>
      </c>
      <c r="N346" t="s">
        <v>1281</v>
      </c>
      <c r="O346" t="s">
        <v>13452</v>
      </c>
      <c r="P346" t="s">
        <v>3724</v>
      </c>
      <c r="Q346">
        <v>9590</v>
      </c>
      <c r="R346" t="s">
        <v>1281</v>
      </c>
      <c r="S346">
        <v>32655</v>
      </c>
      <c r="T346" t="s">
        <v>1281</v>
      </c>
      <c r="V346" t="s">
        <v>12351</v>
      </c>
      <c r="W346">
        <v>100631</v>
      </c>
      <c r="X346">
        <v>9590</v>
      </c>
      <c r="Y346" t="s">
        <v>1281</v>
      </c>
      <c r="Z346" t="s">
        <v>8421</v>
      </c>
      <c r="AA346" t="s">
        <v>658</v>
      </c>
      <c r="AB346" t="s">
        <v>658</v>
      </c>
      <c r="AC346" t="s">
        <v>1281</v>
      </c>
      <c r="AD346" t="s">
        <v>8421</v>
      </c>
      <c r="AE346">
        <v>12448</v>
      </c>
      <c r="AF346" t="s">
        <v>1281</v>
      </c>
      <c r="AG346">
        <v>39086</v>
      </c>
      <c r="AH346" t="s">
        <v>1281</v>
      </c>
      <c r="AI346">
        <v>18163</v>
      </c>
      <c r="AJ346">
        <v>4567</v>
      </c>
      <c r="AK346" t="s">
        <v>1281</v>
      </c>
      <c r="AL346" t="s">
        <v>18010</v>
      </c>
      <c r="AM346" t="s">
        <v>1281</v>
      </c>
      <c r="AN346" t="s">
        <v>1281</v>
      </c>
      <c r="AO346" t="s">
        <v>1380</v>
      </c>
      <c r="AP346" t="s">
        <v>8421</v>
      </c>
      <c r="AQ346" t="s">
        <v>20403</v>
      </c>
    </row>
    <row r="347" spans="1:43" hidden="1" x14ac:dyDescent="0.3">
      <c r="A347" t="s">
        <v>1645</v>
      </c>
      <c r="B347" t="s">
        <v>1182</v>
      </c>
      <c r="C347" s="72">
        <v>26968</v>
      </c>
      <c r="D347" t="s">
        <v>7044</v>
      </c>
      <c r="E347" t="s">
        <v>7797</v>
      </c>
      <c r="F347" t="s">
        <v>3591</v>
      </c>
      <c r="G347" t="s">
        <v>3591</v>
      </c>
      <c r="H347" t="s">
        <v>1373</v>
      </c>
      <c r="I347" t="s">
        <v>10413</v>
      </c>
      <c r="J347" t="s">
        <v>1182</v>
      </c>
      <c r="K347">
        <v>136263</v>
      </c>
      <c r="L347" t="s">
        <v>1182</v>
      </c>
      <c r="M347">
        <v>13117</v>
      </c>
      <c r="N347" t="s">
        <v>1182</v>
      </c>
      <c r="O347" t="s">
        <v>1646</v>
      </c>
      <c r="P347" t="s">
        <v>1645</v>
      </c>
      <c r="Q347">
        <v>6071</v>
      </c>
      <c r="R347" t="s">
        <v>1182</v>
      </c>
      <c r="S347">
        <v>3910</v>
      </c>
      <c r="T347" t="s">
        <v>1182</v>
      </c>
      <c r="V347" t="s">
        <v>3725</v>
      </c>
      <c r="W347">
        <v>16834</v>
      </c>
      <c r="X347">
        <v>6071</v>
      </c>
      <c r="Y347" t="s">
        <v>1182</v>
      </c>
      <c r="Z347" t="s">
        <v>8422</v>
      </c>
      <c r="AA347" t="s">
        <v>666</v>
      </c>
      <c r="AB347" t="s">
        <v>666</v>
      </c>
      <c r="AC347" t="s">
        <v>1182</v>
      </c>
      <c r="AD347" t="s">
        <v>8422</v>
      </c>
      <c r="AI347">
        <v>1060</v>
      </c>
      <c r="AK347" t="s">
        <v>1182</v>
      </c>
      <c r="AN347" t="s">
        <v>1182</v>
      </c>
      <c r="AO347" t="s">
        <v>1373</v>
      </c>
      <c r="AP347" t="s">
        <v>8422</v>
      </c>
      <c r="AQ347" t="s">
        <v>20402</v>
      </c>
    </row>
    <row r="348" spans="1:43" hidden="1" x14ac:dyDescent="0.3">
      <c r="A348" t="s">
        <v>1647</v>
      </c>
      <c r="B348" t="s">
        <v>245</v>
      </c>
      <c r="C348" s="72">
        <v>28367</v>
      </c>
      <c r="D348" t="s">
        <v>6749</v>
      </c>
      <c r="E348" t="s">
        <v>6748</v>
      </c>
      <c r="F348" t="s">
        <v>3591</v>
      </c>
      <c r="G348" t="s">
        <v>3591</v>
      </c>
      <c r="H348" t="s">
        <v>1380</v>
      </c>
      <c r="I348" t="s">
        <v>10287</v>
      </c>
      <c r="J348" t="s">
        <v>245</v>
      </c>
      <c r="K348">
        <v>407781</v>
      </c>
      <c r="L348" t="s">
        <v>245</v>
      </c>
      <c r="M348">
        <v>284578</v>
      </c>
      <c r="N348" t="s">
        <v>245</v>
      </c>
      <c r="O348" t="s">
        <v>1648</v>
      </c>
      <c r="P348" t="s">
        <v>1647</v>
      </c>
      <c r="Q348">
        <v>6863</v>
      </c>
      <c r="R348" t="s">
        <v>245</v>
      </c>
      <c r="S348">
        <v>5033</v>
      </c>
      <c r="T348" t="s">
        <v>245</v>
      </c>
      <c r="U348" t="s">
        <v>245</v>
      </c>
      <c r="V348" t="s">
        <v>3726</v>
      </c>
      <c r="W348">
        <v>656</v>
      </c>
      <c r="X348">
        <v>6863</v>
      </c>
      <c r="Y348" t="s">
        <v>245</v>
      </c>
      <c r="Z348" t="s">
        <v>5225</v>
      </c>
      <c r="AA348" t="s">
        <v>658</v>
      </c>
      <c r="AB348" t="s">
        <v>658</v>
      </c>
      <c r="AC348" t="s">
        <v>245</v>
      </c>
      <c r="AD348" t="s">
        <v>5225</v>
      </c>
      <c r="AE348">
        <v>6805</v>
      </c>
      <c r="AF348" t="s">
        <v>245</v>
      </c>
      <c r="AG348">
        <v>5352</v>
      </c>
      <c r="AH348" t="s">
        <v>245</v>
      </c>
      <c r="AI348">
        <v>814</v>
      </c>
      <c r="AJ348">
        <v>454</v>
      </c>
      <c r="AK348" t="s">
        <v>245</v>
      </c>
      <c r="AL348" t="s">
        <v>18011</v>
      </c>
      <c r="AM348" t="s">
        <v>245</v>
      </c>
      <c r="AN348" t="s">
        <v>245</v>
      </c>
      <c r="AO348" t="s">
        <v>1380</v>
      </c>
      <c r="AP348" t="s">
        <v>5225</v>
      </c>
      <c r="AQ348" t="s">
        <v>20402</v>
      </c>
    </row>
    <row r="349" spans="1:43" x14ac:dyDescent="0.3">
      <c r="A349" t="s">
        <v>1649</v>
      </c>
      <c r="B349" t="s">
        <v>528</v>
      </c>
      <c r="C349" s="72">
        <v>31364</v>
      </c>
      <c r="D349" t="s">
        <v>6651</v>
      </c>
      <c r="E349" t="s">
        <v>6553</v>
      </c>
      <c r="F349" t="s">
        <v>1434</v>
      </c>
      <c r="G349" t="s">
        <v>9094</v>
      </c>
      <c r="H349" t="s">
        <v>660</v>
      </c>
      <c r="I349" t="s">
        <v>10836</v>
      </c>
      <c r="J349" t="s">
        <v>528</v>
      </c>
      <c r="K349">
        <v>452678</v>
      </c>
      <c r="L349" t="s">
        <v>528</v>
      </c>
      <c r="M349">
        <v>548513</v>
      </c>
      <c r="N349" t="s">
        <v>528</v>
      </c>
      <c r="O349" t="s">
        <v>1650</v>
      </c>
      <c r="P349" t="s">
        <v>1649</v>
      </c>
      <c r="Q349">
        <v>7947</v>
      </c>
      <c r="R349" t="s">
        <v>528</v>
      </c>
      <c r="S349">
        <v>28671</v>
      </c>
      <c r="T349" t="s">
        <v>528</v>
      </c>
      <c r="U349" t="s">
        <v>528</v>
      </c>
      <c r="V349" t="s">
        <v>3727</v>
      </c>
      <c r="W349">
        <v>45398</v>
      </c>
      <c r="X349">
        <v>7947</v>
      </c>
      <c r="Y349" t="s">
        <v>528</v>
      </c>
      <c r="Z349" t="s">
        <v>5226</v>
      </c>
      <c r="AA349" t="s">
        <v>5068</v>
      </c>
      <c r="AB349" t="s">
        <v>658</v>
      </c>
      <c r="AC349" t="s">
        <v>528</v>
      </c>
      <c r="AD349" t="s">
        <v>5226</v>
      </c>
      <c r="AE349">
        <v>8745</v>
      </c>
      <c r="AF349" t="s">
        <v>528</v>
      </c>
      <c r="AG349">
        <v>5221</v>
      </c>
      <c r="AH349" t="s">
        <v>528</v>
      </c>
      <c r="AI349">
        <v>3456</v>
      </c>
      <c r="AJ349">
        <v>2717</v>
      </c>
      <c r="AK349" t="s">
        <v>528</v>
      </c>
      <c r="AL349" t="s">
        <v>18012</v>
      </c>
      <c r="AM349" t="s">
        <v>528</v>
      </c>
      <c r="AN349" t="s">
        <v>528</v>
      </c>
      <c r="AO349" t="s">
        <v>20440</v>
      </c>
      <c r="AP349" t="s">
        <v>5226</v>
      </c>
      <c r="AQ349" t="s">
        <v>20403</v>
      </c>
    </row>
    <row r="350" spans="1:43" x14ac:dyDescent="0.3">
      <c r="A350" t="s">
        <v>20247</v>
      </c>
      <c r="B350" t="s">
        <v>20248</v>
      </c>
      <c r="C350" s="72">
        <v>35898</v>
      </c>
      <c r="D350" t="s">
        <v>8012</v>
      </c>
      <c r="E350" t="s">
        <v>6553</v>
      </c>
      <c r="F350" t="s">
        <v>1413</v>
      </c>
      <c r="G350" t="s">
        <v>9094</v>
      </c>
      <c r="H350" t="s">
        <v>1373</v>
      </c>
      <c r="I350" t="s">
        <v>20249</v>
      </c>
      <c r="J350" t="s">
        <v>20248</v>
      </c>
      <c r="K350">
        <v>665795</v>
      </c>
      <c r="L350" t="s">
        <v>20248</v>
      </c>
      <c r="M350">
        <v>2821757</v>
      </c>
      <c r="N350" t="s">
        <v>20248</v>
      </c>
      <c r="P350" t="s">
        <v>20247</v>
      </c>
      <c r="Q350">
        <v>10721</v>
      </c>
      <c r="R350" t="s">
        <v>20248</v>
      </c>
      <c r="S350">
        <v>40944</v>
      </c>
      <c r="T350" t="s">
        <v>20248</v>
      </c>
      <c r="V350" t="s">
        <v>20250</v>
      </c>
      <c r="W350">
        <v>107559</v>
      </c>
      <c r="Z350" t="s">
        <v>20251</v>
      </c>
      <c r="AA350" t="s">
        <v>658</v>
      </c>
      <c r="AB350" t="s">
        <v>658</v>
      </c>
      <c r="AC350" t="s">
        <v>20248</v>
      </c>
      <c r="AD350" t="s">
        <v>20251</v>
      </c>
      <c r="AJ350">
        <v>6310</v>
      </c>
      <c r="AK350" t="s">
        <v>20248</v>
      </c>
      <c r="AO350" t="s">
        <v>1373</v>
      </c>
      <c r="AP350" t="s">
        <v>20251</v>
      </c>
      <c r="AQ350" t="s">
        <v>20403</v>
      </c>
    </row>
    <row r="351" spans="1:43" hidden="1" x14ac:dyDescent="0.3">
      <c r="A351" t="s">
        <v>1651</v>
      </c>
      <c r="B351" t="s">
        <v>119</v>
      </c>
      <c r="C351" s="72">
        <v>31733</v>
      </c>
      <c r="D351" t="s">
        <v>6765</v>
      </c>
      <c r="E351" t="s">
        <v>6553</v>
      </c>
      <c r="F351" t="s">
        <v>1449</v>
      </c>
      <c r="G351" t="s">
        <v>6120</v>
      </c>
      <c r="H351" t="s">
        <v>1431</v>
      </c>
      <c r="I351" t="s">
        <v>10431</v>
      </c>
      <c r="J351" t="s">
        <v>119</v>
      </c>
      <c r="K351">
        <v>465784</v>
      </c>
      <c r="L351" t="s">
        <v>119</v>
      </c>
      <c r="M351">
        <v>1655635</v>
      </c>
      <c r="N351" t="s">
        <v>119</v>
      </c>
      <c r="O351" t="s">
        <v>1652</v>
      </c>
      <c r="P351" t="s">
        <v>1651</v>
      </c>
      <c r="Q351">
        <v>8430</v>
      </c>
      <c r="R351" t="s">
        <v>119</v>
      </c>
      <c r="S351">
        <v>30155</v>
      </c>
      <c r="T351" t="s">
        <v>119</v>
      </c>
      <c r="U351" t="s">
        <v>119</v>
      </c>
      <c r="V351" t="s">
        <v>3728</v>
      </c>
      <c r="W351">
        <v>49628</v>
      </c>
      <c r="X351">
        <v>8430</v>
      </c>
      <c r="Y351" t="s">
        <v>119</v>
      </c>
      <c r="Z351" t="s">
        <v>5227</v>
      </c>
      <c r="AA351" t="s">
        <v>5068</v>
      </c>
      <c r="AB351" t="s">
        <v>658</v>
      </c>
      <c r="AC351" t="s">
        <v>119</v>
      </c>
      <c r="AD351" t="s">
        <v>5227</v>
      </c>
      <c r="AE351">
        <v>10574</v>
      </c>
      <c r="AF351" t="s">
        <v>119</v>
      </c>
      <c r="AG351">
        <v>5030</v>
      </c>
      <c r="AI351">
        <v>6344</v>
      </c>
      <c r="AK351" t="s">
        <v>119</v>
      </c>
      <c r="AL351" t="s">
        <v>18013</v>
      </c>
      <c r="AM351" t="s">
        <v>119</v>
      </c>
      <c r="AN351" t="s">
        <v>119</v>
      </c>
      <c r="AO351" t="s">
        <v>1431</v>
      </c>
      <c r="AP351" t="s">
        <v>5227</v>
      </c>
      <c r="AQ351" t="s">
        <v>20402</v>
      </c>
    </row>
    <row r="352" spans="1:43" x14ac:dyDescent="0.3">
      <c r="A352" t="s">
        <v>20077</v>
      </c>
      <c r="B352" t="s">
        <v>15053</v>
      </c>
      <c r="C352" s="72">
        <v>35348</v>
      </c>
      <c r="D352" t="s">
        <v>20078</v>
      </c>
      <c r="E352" t="s">
        <v>6553</v>
      </c>
      <c r="F352" t="s">
        <v>1395</v>
      </c>
      <c r="G352" t="s">
        <v>9094</v>
      </c>
      <c r="H352" t="s">
        <v>1373</v>
      </c>
      <c r="I352" t="s">
        <v>20079</v>
      </c>
      <c r="J352" t="s">
        <v>15053</v>
      </c>
      <c r="K352">
        <v>650893</v>
      </c>
      <c r="L352" t="s">
        <v>15053</v>
      </c>
      <c r="M352">
        <v>2507521</v>
      </c>
      <c r="N352" t="s">
        <v>15053</v>
      </c>
      <c r="P352" t="s">
        <v>20077</v>
      </c>
      <c r="Q352">
        <v>10447</v>
      </c>
      <c r="R352" t="s">
        <v>15053</v>
      </c>
      <c r="S352">
        <v>41061</v>
      </c>
      <c r="T352" t="s">
        <v>15053</v>
      </c>
      <c r="V352" t="s">
        <v>20080</v>
      </c>
      <c r="W352">
        <v>104481</v>
      </c>
      <c r="Z352" t="s">
        <v>20081</v>
      </c>
      <c r="AA352" t="s">
        <v>666</v>
      </c>
      <c r="AB352" t="s">
        <v>666</v>
      </c>
      <c r="AC352" t="s">
        <v>15053</v>
      </c>
      <c r="AD352" t="s">
        <v>20081</v>
      </c>
      <c r="AJ352">
        <v>6152</v>
      </c>
      <c r="AK352" t="s">
        <v>15053</v>
      </c>
      <c r="AL352" t="s">
        <v>20082</v>
      </c>
      <c r="AM352" t="s">
        <v>15053</v>
      </c>
      <c r="AO352" t="s">
        <v>14933</v>
      </c>
      <c r="AP352" t="s">
        <v>20081</v>
      </c>
      <c r="AQ352" t="s">
        <v>20403</v>
      </c>
    </row>
    <row r="353" spans="1:43" x14ac:dyDescent="0.3">
      <c r="A353" t="s">
        <v>12306</v>
      </c>
      <c r="B353" t="s">
        <v>11203</v>
      </c>
      <c r="C353" s="72">
        <v>34234</v>
      </c>
      <c r="D353" t="s">
        <v>12307</v>
      </c>
      <c r="E353" t="s">
        <v>6553</v>
      </c>
      <c r="F353" t="s">
        <v>1460</v>
      </c>
      <c r="G353" t="s">
        <v>9094</v>
      </c>
      <c r="H353" t="s">
        <v>1373</v>
      </c>
      <c r="I353" t="s">
        <v>11801</v>
      </c>
      <c r="J353" t="s">
        <v>11203</v>
      </c>
      <c r="K353">
        <v>606291</v>
      </c>
      <c r="L353" t="s">
        <v>11203</v>
      </c>
      <c r="M353">
        <v>2042935</v>
      </c>
      <c r="N353" t="s">
        <v>11203</v>
      </c>
      <c r="O353" t="s">
        <v>13585</v>
      </c>
      <c r="P353" t="s">
        <v>12306</v>
      </c>
      <c r="Q353">
        <v>10324</v>
      </c>
      <c r="R353" t="s">
        <v>11203</v>
      </c>
      <c r="S353">
        <v>32809</v>
      </c>
      <c r="T353" t="s">
        <v>11203</v>
      </c>
      <c r="V353" t="s">
        <v>12308</v>
      </c>
      <c r="W353">
        <v>69747</v>
      </c>
      <c r="X353">
        <v>10324</v>
      </c>
      <c r="Y353" t="s">
        <v>11203</v>
      </c>
      <c r="Z353" t="s">
        <v>12309</v>
      </c>
      <c r="AA353" t="s">
        <v>658</v>
      </c>
      <c r="AB353" t="s">
        <v>658</v>
      </c>
      <c r="AC353" t="s">
        <v>11203</v>
      </c>
      <c r="AD353" t="s">
        <v>12309</v>
      </c>
      <c r="AE353">
        <v>12906</v>
      </c>
      <c r="AF353" t="s">
        <v>11203</v>
      </c>
      <c r="AG353">
        <v>70932</v>
      </c>
      <c r="AH353" t="s">
        <v>11203</v>
      </c>
      <c r="AI353">
        <v>18225</v>
      </c>
      <c r="AJ353">
        <v>5300</v>
      </c>
      <c r="AK353" t="s">
        <v>11203</v>
      </c>
      <c r="AL353" t="s">
        <v>18014</v>
      </c>
      <c r="AM353" t="s">
        <v>11203</v>
      </c>
      <c r="AN353" t="s">
        <v>11203</v>
      </c>
      <c r="AO353" t="s">
        <v>1373</v>
      </c>
      <c r="AP353" t="s">
        <v>12309</v>
      </c>
      <c r="AQ353" t="s">
        <v>20403</v>
      </c>
    </row>
    <row r="354" spans="1:43" x14ac:dyDescent="0.3">
      <c r="A354" t="s">
        <v>1653</v>
      </c>
      <c r="B354" t="s">
        <v>585</v>
      </c>
      <c r="C354" s="72">
        <v>30905</v>
      </c>
      <c r="D354" t="s">
        <v>6618</v>
      </c>
      <c r="E354" t="s">
        <v>6553</v>
      </c>
      <c r="F354" t="s">
        <v>1416</v>
      </c>
      <c r="G354" t="s">
        <v>9094</v>
      </c>
      <c r="H354" t="s">
        <v>1380</v>
      </c>
      <c r="I354" t="s">
        <v>9821</v>
      </c>
      <c r="J354" t="s">
        <v>585</v>
      </c>
      <c r="K354">
        <v>466320</v>
      </c>
      <c r="L354" t="s">
        <v>585</v>
      </c>
      <c r="M354">
        <v>547679</v>
      </c>
      <c r="N354" t="s">
        <v>585</v>
      </c>
      <c r="O354" t="s">
        <v>1654</v>
      </c>
      <c r="P354" t="s">
        <v>1653</v>
      </c>
      <c r="Q354">
        <v>7595</v>
      </c>
      <c r="R354" t="s">
        <v>585</v>
      </c>
      <c r="S354">
        <v>6347</v>
      </c>
      <c r="T354" t="s">
        <v>585</v>
      </c>
      <c r="U354" t="s">
        <v>585</v>
      </c>
      <c r="V354" t="s">
        <v>3729</v>
      </c>
      <c r="W354">
        <v>45397</v>
      </c>
      <c r="X354">
        <v>7595</v>
      </c>
      <c r="Y354" t="s">
        <v>585</v>
      </c>
      <c r="Z354" t="s">
        <v>5228</v>
      </c>
      <c r="AA354" t="s">
        <v>5068</v>
      </c>
      <c r="AB354" t="s">
        <v>666</v>
      </c>
      <c r="AC354" t="s">
        <v>585</v>
      </c>
      <c r="AD354" t="s">
        <v>5228</v>
      </c>
      <c r="AE354">
        <v>8098</v>
      </c>
      <c r="AF354" t="s">
        <v>585</v>
      </c>
      <c r="AG354">
        <v>5393</v>
      </c>
      <c r="AH354" t="s">
        <v>585</v>
      </c>
      <c r="AI354">
        <v>8873</v>
      </c>
      <c r="AJ354">
        <v>1129</v>
      </c>
      <c r="AK354" t="s">
        <v>585</v>
      </c>
      <c r="AL354" t="s">
        <v>18015</v>
      </c>
      <c r="AM354" t="s">
        <v>585</v>
      </c>
      <c r="AN354" t="s">
        <v>585</v>
      </c>
      <c r="AO354" t="s">
        <v>1380</v>
      </c>
      <c r="AP354" t="s">
        <v>5228</v>
      </c>
      <c r="AQ354" t="s">
        <v>20403</v>
      </c>
    </row>
    <row r="355" spans="1:43" x14ac:dyDescent="0.3">
      <c r="A355" t="s">
        <v>1655</v>
      </c>
      <c r="B355" t="s">
        <v>647</v>
      </c>
      <c r="C355" s="72">
        <v>30424</v>
      </c>
      <c r="D355" t="s">
        <v>6554</v>
      </c>
      <c r="E355" t="s">
        <v>6553</v>
      </c>
      <c r="F355" t="s">
        <v>1405</v>
      </c>
      <c r="G355" t="s">
        <v>6120</v>
      </c>
      <c r="H355" t="s">
        <v>2147</v>
      </c>
      <c r="I355" t="s">
        <v>10852</v>
      </c>
      <c r="J355" t="s">
        <v>647</v>
      </c>
      <c r="K355">
        <v>408234</v>
      </c>
      <c r="L355" t="s">
        <v>647</v>
      </c>
      <c r="M355">
        <v>288897</v>
      </c>
      <c r="N355" t="s">
        <v>647</v>
      </c>
      <c r="O355" t="s">
        <v>1656</v>
      </c>
      <c r="P355" t="s">
        <v>1655</v>
      </c>
      <c r="Q355">
        <v>7163</v>
      </c>
      <c r="R355" t="s">
        <v>647</v>
      </c>
      <c r="S355">
        <v>5544</v>
      </c>
      <c r="T355" t="s">
        <v>647</v>
      </c>
      <c r="U355" t="s">
        <v>647</v>
      </c>
      <c r="V355" t="s">
        <v>3730</v>
      </c>
      <c r="W355">
        <v>31483</v>
      </c>
      <c r="X355">
        <v>7163</v>
      </c>
      <c r="Y355" t="s">
        <v>647</v>
      </c>
      <c r="Z355" t="s">
        <v>5229</v>
      </c>
      <c r="AA355" t="s">
        <v>658</v>
      </c>
      <c r="AB355" t="s">
        <v>658</v>
      </c>
      <c r="AC355" t="s">
        <v>647</v>
      </c>
      <c r="AD355" t="s">
        <v>5229</v>
      </c>
      <c r="AE355">
        <v>6888</v>
      </c>
      <c r="AF355" t="s">
        <v>647</v>
      </c>
      <c r="AG355">
        <v>5118</v>
      </c>
      <c r="AH355" t="s">
        <v>647</v>
      </c>
      <c r="AI355">
        <v>9054</v>
      </c>
      <c r="AJ355">
        <v>813</v>
      </c>
      <c r="AK355" t="s">
        <v>647</v>
      </c>
      <c r="AL355" t="s">
        <v>18016</v>
      </c>
      <c r="AM355" t="s">
        <v>647</v>
      </c>
      <c r="AN355" t="s">
        <v>647</v>
      </c>
      <c r="AO355" t="s">
        <v>2147</v>
      </c>
      <c r="AP355" t="s">
        <v>5229</v>
      </c>
      <c r="AQ355" t="s">
        <v>20403</v>
      </c>
    </row>
    <row r="356" spans="1:43" hidden="1" x14ac:dyDescent="0.3">
      <c r="A356" t="s">
        <v>3731</v>
      </c>
      <c r="B356" t="s">
        <v>1302</v>
      </c>
      <c r="C356" s="72">
        <v>27335</v>
      </c>
      <c r="D356" t="s">
        <v>7395</v>
      </c>
      <c r="E356" t="s">
        <v>6553</v>
      </c>
      <c r="F356" t="s">
        <v>3591</v>
      </c>
      <c r="G356" t="s">
        <v>3591</v>
      </c>
      <c r="H356" t="s">
        <v>1431</v>
      </c>
      <c r="I356" t="s">
        <v>10731</v>
      </c>
      <c r="J356" t="s">
        <v>1302</v>
      </c>
      <c r="K356">
        <v>111851</v>
      </c>
      <c r="L356" t="s">
        <v>1302</v>
      </c>
      <c r="M356">
        <v>11512</v>
      </c>
      <c r="N356" t="s">
        <v>1302</v>
      </c>
      <c r="O356" t="s">
        <v>5230</v>
      </c>
      <c r="P356" t="s">
        <v>3731</v>
      </c>
      <c r="R356" t="s">
        <v>1302</v>
      </c>
      <c r="S356">
        <v>3739</v>
      </c>
      <c r="T356" t="s">
        <v>1302</v>
      </c>
      <c r="V356" t="s">
        <v>5231</v>
      </c>
      <c r="W356">
        <v>389</v>
      </c>
      <c r="Y356" t="s">
        <v>1302</v>
      </c>
      <c r="Z356" t="s">
        <v>8423</v>
      </c>
      <c r="AA356" t="s">
        <v>658</v>
      </c>
      <c r="AB356" t="s">
        <v>658</v>
      </c>
      <c r="AC356" t="s">
        <v>1302</v>
      </c>
      <c r="AD356" t="s">
        <v>8423</v>
      </c>
      <c r="AI356">
        <v>14945</v>
      </c>
      <c r="AK356" t="s">
        <v>1302</v>
      </c>
      <c r="AN356" t="s">
        <v>1302</v>
      </c>
      <c r="AO356" t="s">
        <v>1431</v>
      </c>
      <c r="AP356" t="s">
        <v>8423</v>
      </c>
      <c r="AQ356" t="s">
        <v>20402</v>
      </c>
    </row>
    <row r="357" spans="1:43" x14ac:dyDescent="0.3">
      <c r="A357" t="s">
        <v>1657</v>
      </c>
      <c r="B357" t="s">
        <v>811</v>
      </c>
      <c r="C357" s="72">
        <v>32203</v>
      </c>
      <c r="D357" t="s">
        <v>6825</v>
      </c>
      <c r="E357" t="s">
        <v>7601</v>
      </c>
      <c r="F357" t="s">
        <v>1470</v>
      </c>
      <c r="G357" t="s">
        <v>6120</v>
      </c>
      <c r="H357" t="s">
        <v>1373</v>
      </c>
      <c r="I357" t="s">
        <v>9318</v>
      </c>
      <c r="J357" t="s">
        <v>811</v>
      </c>
      <c r="K357">
        <v>502239</v>
      </c>
      <c r="L357" t="s">
        <v>811</v>
      </c>
      <c r="M357">
        <v>1619075</v>
      </c>
      <c r="N357" t="s">
        <v>811</v>
      </c>
      <c r="O357" t="s">
        <v>1658</v>
      </c>
      <c r="P357" t="s">
        <v>1657</v>
      </c>
      <c r="Q357">
        <v>8410</v>
      </c>
      <c r="R357" t="s">
        <v>811</v>
      </c>
      <c r="S357">
        <v>30054</v>
      </c>
      <c r="T357" t="s">
        <v>811</v>
      </c>
      <c r="V357" t="s">
        <v>3732</v>
      </c>
      <c r="W357">
        <v>50199</v>
      </c>
      <c r="X357">
        <v>8410</v>
      </c>
      <c r="Y357" t="s">
        <v>811</v>
      </c>
      <c r="Z357" t="s">
        <v>5232</v>
      </c>
      <c r="AA357" t="s">
        <v>658</v>
      </c>
      <c r="AB357" t="s">
        <v>658</v>
      </c>
      <c r="AC357" t="s">
        <v>811</v>
      </c>
      <c r="AD357" t="s">
        <v>5232</v>
      </c>
      <c r="AE357">
        <v>9355</v>
      </c>
      <c r="AF357" t="s">
        <v>811</v>
      </c>
      <c r="AG357">
        <v>5599</v>
      </c>
      <c r="AH357" t="s">
        <v>811</v>
      </c>
      <c r="AI357">
        <v>4107</v>
      </c>
      <c r="AJ357">
        <v>3111</v>
      </c>
      <c r="AK357" t="s">
        <v>811</v>
      </c>
      <c r="AL357" t="s">
        <v>18017</v>
      </c>
      <c r="AM357" t="s">
        <v>811</v>
      </c>
      <c r="AN357" t="s">
        <v>811</v>
      </c>
      <c r="AO357" t="s">
        <v>14933</v>
      </c>
      <c r="AP357" t="s">
        <v>5232</v>
      </c>
      <c r="AQ357" t="s">
        <v>20403</v>
      </c>
    </row>
    <row r="358" spans="1:43" x14ac:dyDescent="0.3">
      <c r="A358" t="s">
        <v>1659</v>
      </c>
      <c r="B358" t="s">
        <v>340</v>
      </c>
      <c r="C358" s="72">
        <v>31515</v>
      </c>
      <c r="D358" t="s">
        <v>6700</v>
      </c>
      <c r="E358" t="s">
        <v>6699</v>
      </c>
      <c r="F358" t="s">
        <v>1437</v>
      </c>
      <c r="G358" t="s">
        <v>9094</v>
      </c>
      <c r="H358" t="s">
        <v>1380</v>
      </c>
      <c r="I358" t="s">
        <v>9100</v>
      </c>
      <c r="J358" t="s">
        <v>340</v>
      </c>
      <c r="K358">
        <v>456715</v>
      </c>
      <c r="L358" t="s">
        <v>340</v>
      </c>
      <c r="M358">
        <v>1103279</v>
      </c>
      <c r="N358" t="s">
        <v>340</v>
      </c>
      <c r="O358" t="s">
        <v>1660</v>
      </c>
      <c r="P358" t="s">
        <v>1659</v>
      </c>
      <c r="Q358">
        <v>8762</v>
      </c>
      <c r="R358" t="s">
        <v>340</v>
      </c>
      <c r="S358">
        <v>29416</v>
      </c>
      <c r="T358" t="s">
        <v>340</v>
      </c>
      <c r="U358" t="s">
        <v>340</v>
      </c>
      <c r="V358" t="s">
        <v>3733</v>
      </c>
      <c r="W358">
        <v>47202</v>
      </c>
      <c r="X358">
        <v>8762</v>
      </c>
      <c r="Y358" t="s">
        <v>340</v>
      </c>
      <c r="Z358" t="s">
        <v>5233</v>
      </c>
      <c r="AA358" t="s">
        <v>658</v>
      </c>
      <c r="AB358" t="s">
        <v>658</v>
      </c>
      <c r="AC358" t="s">
        <v>340</v>
      </c>
      <c r="AD358" t="s">
        <v>5233</v>
      </c>
      <c r="AE358">
        <v>8825</v>
      </c>
      <c r="AF358" t="s">
        <v>340</v>
      </c>
      <c r="AG358">
        <v>12434</v>
      </c>
      <c r="AH358" t="s">
        <v>340</v>
      </c>
      <c r="AI358">
        <v>1692</v>
      </c>
      <c r="AJ358">
        <v>3419</v>
      </c>
      <c r="AK358" t="s">
        <v>340</v>
      </c>
      <c r="AL358" t="s">
        <v>18018</v>
      </c>
      <c r="AM358" t="s">
        <v>340</v>
      </c>
      <c r="AN358" t="s">
        <v>340</v>
      </c>
      <c r="AO358" t="s">
        <v>1380</v>
      </c>
      <c r="AP358" t="s">
        <v>5233</v>
      </c>
      <c r="AQ358" t="s">
        <v>20403</v>
      </c>
    </row>
    <row r="359" spans="1:43" hidden="1" x14ac:dyDescent="0.3">
      <c r="A359" t="s">
        <v>1661</v>
      </c>
      <c r="B359" t="s">
        <v>743</v>
      </c>
      <c r="C359" s="72">
        <v>30956</v>
      </c>
      <c r="D359" t="s">
        <v>6623</v>
      </c>
      <c r="E359" t="s">
        <v>6699</v>
      </c>
      <c r="F359" t="s">
        <v>1383</v>
      </c>
      <c r="G359" t="s">
        <v>9094</v>
      </c>
      <c r="H359" t="s">
        <v>1373</v>
      </c>
      <c r="I359" t="s">
        <v>10542</v>
      </c>
      <c r="J359" t="s">
        <v>743</v>
      </c>
      <c r="K359">
        <v>430912</v>
      </c>
      <c r="L359" t="s">
        <v>743</v>
      </c>
      <c r="M359">
        <v>479027</v>
      </c>
      <c r="N359" t="s">
        <v>743</v>
      </c>
      <c r="O359" t="s">
        <v>1662</v>
      </c>
      <c r="P359" t="s">
        <v>1661</v>
      </c>
      <c r="Q359">
        <v>7495</v>
      </c>
      <c r="R359" t="s">
        <v>743</v>
      </c>
      <c r="S359">
        <v>6202</v>
      </c>
      <c r="T359" t="s">
        <v>743</v>
      </c>
      <c r="V359" t="s">
        <v>3734</v>
      </c>
      <c r="W359">
        <v>31476</v>
      </c>
      <c r="X359">
        <v>7495</v>
      </c>
      <c r="Y359" t="s">
        <v>743</v>
      </c>
      <c r="Z359" t="s">
        <v>5234</v>
      </c>
      <c r="AA359" t="s">
        <v>658</v>
      </c>
      <c r="AB359" t="s">
        <v>658</v>
      </c>
      <c r="AC359" t="s">
        <v>743</v>
      </c>
      <c r="AD359" t="s">
        <v>5234</v>
      </c>
      <c r="AE359">
        <v>7475</v>
      </c>
      <c r="AF359" t="s">
        <v>743</v>
      </c>
      <c r="AG359">
        <v>5789</v>
      </c>
      <c r="AH359" t="s">
        <v>743</v>
      </c>
      <c r="AI359">
        <v>15205</v>
      </c>
      <c r="AJ359">
        <v>2217</v>
      </c>
      <c r="AK359" t="s">
        <v>743</v>
      </c>
      <c r="AL359" t="s">
        <v>18019</v>
      </c>
      <c r="AM359" t="s">
        <v>743</v>
      </c>
      <c r="AN359" t="s">
        <v>743</v>
      </c>
      <c r="AO359" t="s">
        <v>1373</v>
      </c>
      <c r="AP359" t="s">
        <v>5234</v>
      </c>
      <c r="AQ359" t="s">
        <v>20402</v>
      </c>
    </row>
    <row r="360" spans="1:43" x14ac:dyDescent="0.3">
      <c r="A360" t="s">
        <v>1663</v>
      </c>
      <c r="B360" t="s">
        <v>202</v>
      </c>
      <c r="C360" s="72">
        <v>32064</v>
      </c>
      <c r="D360" t="s">
        <v>6664</v>
      </c>
      <c r="E360" t="s">
        <v>6663</v>
      </c>
      <c r="F360" t="s">
        <v>1531</v>
      </c>
      <c r="G360" t="s">
        <v>9094</v>
      </c>
      <c r="H360" t="s">
        <v>1380</v>
      </c>
      <c r="I360" t="s">
        <v>10935</v>
      </c>
      <c r="J360" t="s">
        <v>202</v>
      </c>
      <c r="K360">
        <v>594777</v>
      </c>
      <c r="L360" t="s">
        <v>202</v>
      </c>
      <c r="M360">
        <v>1811964</v>
      </c>
      <c r="N360" t="s">
        <v>202</v>
      </c>
      <c r="O360" t="s">
        <v>3735</v>
      </c>
      <c r="P360" t="s">
        <v>1663</v>
      </c>
      <c r="Q360">
        <v>9191</v>
      </c>
      <c r="R360" t="s">
        <v>202</v>
      </c>
      <c r="S360">
        <v>31413</v>
      </c>
      <c r="T360" t="s">
        <v>202</v>
      </c>
      <c r="U360" t="s">
        <v>202</v>
      </c>
      <c r="V360" t="s">
        <v>3736</v>
      </c>
      <c r="W360">
        <v>67728</v>
      </c>
      <c r="X360">
        <v>9191</v>
      </c>
      <c r="Y360" t="s">
        <v>202</v>
      </c>
      <c r="Z360" t="s">
        <v>5235</v>
      </c>
      <c r="AA360" t="s">
        <v>666</v>
      </c>
      <c r="AB360" t="s">
        <v>666</v>
      </c>
      <c r="AC360" t="s">
        <v>202</v>
      </c>
      <c r="AD360" t="s">
        <v>5235</v>
      </c>
      <c r="AE360">
        <v>12257</v>
      </c>
      <c r="AF360" t="s">
        <v>202</v>
      </c>
      <c r="AG360">
        <v>13924</v>
      </c>
      <c r="AH360" t="s">
        <v>202</v>
      </c>
      <c r="AI360">
        <v>14565</v>
      </c>
      <c r="AJ360">
        <v>4109</v>
      </c>
      <c r="AK360" t="s">
        <v>202</v>
      </c>
      <c r="AL360" t="s">
        <v>18020</v>
      </c>
      <c r="AM360" t="s">
        <v>202</v>
      </c>
      <c r="AN360" t="s">
        <v>202</v>
      </c>
      <c r="AO360" t="s">
        <v>1380</v>
      </c>
      <c r="AP360" t="s">
        <v>5235</v>
      </c>
      <c r="AQ360" t="s">
        <v>20403</v>
      </c>
    </row>
    <row r="361" spans="1:43" x14ac:dyDescent="0.3">
      <c r="A361" t="s">
        <v>13988</v>
      </c>
      <c r="B361" t="s">
        <v>12995</v>
      </c>
      <c r="C361" s="72">
        <v>34642</v>
      </c>
      <c r="D361" t="s">
        <v>7084</v>
      </c>
      <c r="E361" t="s">
        <v>6663</v>
      </c>
      <c r="F361" t="s">
        <v>1430</v>
      </c>
      <c r="G361" t="s">
        <v>6120</v>
      </c>
      <c r="H361" t="s">
        <v>1380</v>
      </c>
      <c r="I361" t="s">
        <v>13957</v>
      </c>
      <c r="J361" t="s">
        <v>12995</v>
      </c>
      <c r="K361">
        <v>641432</v>
      </c>
      <c r="L361" t="s">
        <v>12995</v>
      </c>
      <c r="M361">
        <v>2211781</v>
      </c>
      <c r="N361" t="s">
        <v>12995</v>
      </c>
      <c r="O361" t="s">
        <v>14367</v>
      </c>
      <c r="P361" t="s">
        <v>13988</v>
      </c>
      <c r="Q361">
        <v>10506</v>
      </c>
      <c r="R361" t="s">
        <v>12995</v>
      </c>
      <c r="S361">
        <v>35238</v>
      </c>
      <c r="T361" t="s">
        <v>12995</v>
      </c>
      <c r="V361" t="s">
        <v>15714</v>
      </c>
      <c r="W361">
        <v>105665</v>
      </c>
      <c r="X361">
        <v>10506</v>
      </c>
      <c r="Y361" t="s">
        <v>12995</v>
      </c>
      <c r="Z361" t="s">
        <v>13989</v>
      </c>
      <c r="AA361" t="s">
        <v>666</v>
      </c>
      <c r="AB361" t="s">
        <v>658</v>
      </c>
      <c r="AC361" t="s">
        <v>12995</v>
      </c>
      <c r="AD361" t="s">
        <v>13989</v>
      </c>
      <c r="AE361">
        <v>13938</v>
      </c>
      <c r="AH361" t="s">
        <v>12995</v>
      </c>
      <c r="AI361">
        <v>18560</v>
      </c>
      <c r="AJ361">
        <v>5669</v>
      </c>
      <c r="AK361" t="s">
        <v>12995</v>
      </c>
      <c r="AL361" t="s">
        <v>18021</v>
      </c>
      <c r="AM361" t="s">
        <v>12995</v>
      </c>
      <c r="AN361" t="s">
        <v>12995</v>
      </c>
      <c r="AO361" t="s">
        <v>14942</v>
      </c>
      <c r="AP361" t="s">
        <v>13989</v>
      </c>
      <c r="AQ361" t="s">
        <v>20403</v>
      </c>
    </row>
    <row r="362" spans="1:43" hidden="1" x14ac:dyDescent="0.3">
      <c r="A362" t="s">
        <v>1664</v>
      </c>
      <c r="B362" t="s">
        <v>395</v>
      </c>
      <c r="C362" s="72">
        <v>30425</v>
      </c>
      <c r="D362" t="s">
        <v>6761</v>
      </c>
      <c r="E362" t="s">
        <v>6760</v>
      </c>
      <c r="F362" t="s">
        <v>3591</v>
      </c>
      <c r="G362" t="s">
        <v>3591</v>
      </c>
      <c r="H362" t="s">
        <v>660</v>
      </c>
      <c r="I362" t="s">
        <v>9359</v>
      </c>
      <c r="J362" t="s">
        <v>395</v>
      </c>
      <c r="K362">
        <v>430948</v>
      </c>
      <c r="L362" t="s">
        <v>395</v>
      </c>
      <c r="M362">
        <v>479166</v>
      </c>
      <c r="N362" t="s">
        <v>395</v>
      </c>
      <c r="O362" t="s">
        <v>1665</v>
      </c>
      <c r="P362" t="s">
        <v>1664</v>
      </c>
      <c r="Q362">
        <v>7832</v>
      </c>
      <c r="R362" t="s">
        <v>395</v>
      </c>
      <c r="S362">
        <v>28541</v>
      </c>
      <c r="T362" t="s">
        <v>395</v>
      </c>
      <c r="U362" t="s">
        <v>395</v>
      </c>
      <c r="V362" t="s">
        <v>3737</v>
      </c>
      <c r="W362">
        <v>33433</v>
      </c>
      <c r="X362">
        <v>7832</v>
      </c>
      <c r="Y362" t="s">
        <v>395</v>
      </c>
      <c r="Z362" t="s">
        <v>5236</v>
      </c>
      <c r="AA362" t="s">
        <v>5068</v>
      </c>
      <c r="AB362" t="s">
        <v>658</v>
      </c>
      <c r="AC362" t="s">
        <v>395</v>
      </c>
      <c r="AD362" t="s">
        <v>5236</v>
      </c>
      <c r="AE362">
        <v>7685</v>
      </c>
      <c r="AF362" t="s">
        <v>395</v>
      </c>
      <c r="AG362">
        <v>5132</v>
      </c>
      <c r="AH362" t="s">
        <v>395</v>
      </c>
      <c r="AI362">
        <v>6349</v>
      </c>
      <c r="AK362" t="s">
        <v>395</v>
      </c>
      <c r="AL362" t="s">
        <v>18022</v>
      </c>
      <c r="AM362" t="s">
        <v>395</v>
      </c>
      <c r="AN362" t="s">
        <v>395</v>
      </c>
      <c r="AO362" t="s">
        <v>660</v>
      </c>
      <c r="AP362" t="s">
        <v>5236</v>
      </c>
      <c r="AQ362" t="s">
        <v>20402</v>
      </c>
    </row>
    <row r="363" spans="1:43" x14ac:dyDescent="0.3">
      <c r="A363" t="s">
        <v>13679</v>
      </c>
      <c r="B363" t="s">
        <v>11602</v>
      </c>
      <c r="C363" s="72">
        <v>34316</v>
      </c>
      <c r="D363" t="s">
        <v>8076</v>
      </c>
      <c r="E363" t="s">
        <v>13680</v>
      </c>
      <c r="F363" t="s">
        <v>1460</v>
      </c>
      <c r="G363" t="s">
        <v>9094</v>
      </c>
      <c r="H363" t="s">
        <v>661</v>
      </c>
      <c r="I363" t="s">
        <v>13007</v>
      </c>
      <c r="J363" t="s">
        <v>11602</v>
      </c>
      <c r="K363">
        <v>622666</v>
      </c>
      <c r="L363" t="s">
        <v>11602</v>
      </c>
      <c r="M363">
        <v>2167325</v>
      </c>
      <c r="N363" t="s">
        <v>11602</v>
      </c>
      <c r="O363" t="s">
        <v>14368</v>
      </c>
      <c r="P363" t="s">
        <v>13679</v>
      </c>
      <c r="Q363">
        <v>10154</v>
      </c>
      <c r="R363" t="s">
        <v>11602</v>
      </c>
      <c r="S363">
        <v>33741</v>
      </c>
      <c r="T363" t="s">
        <v>11602</v>
      </c>
      <c r="V363" t="s">
        <v>15715</v>
      </c>
      <c r="W363">
        <v>101077</v>
      </c>
      <c r="X363">
        <v>10154</v>
      </c>
      <c r="Y363" t="s">
        <v>11602</v>
      </c>
      <c r="Z363" t="s">
        <v>13681</v>
      </c>
      <c r="AA363" t="s">
        <v>5068</v>
      </c>
      <c r="AB363" t="s">
        <v>658</v>
      </c>
      <c r="AC363" t="s">
        <v>11602</v>
      </c>
      <c r="AD363" t="s">
        <v>13681</v>
      </c>
      <c r="AE363">
        <v>14337</v>
      </c>
      <c r="AH363" t="s">
        <v>11602</v>
      </c>
      <c r="AI363">
        <v>23800</v>
      </c>
      <c r="AJ363">
        <v>5534</v>
      </c>
      <c r="AK363" t="s">
        <v>11602</v>
      </c>
      <c r="AL363" t="s">
        <v>18023</v>
      </c>
      <c r="AM363" t="s">
        <v>11602</v>
      </c>
      <c r="AN363" t="s">
        <v>11602</v>
      </c>
      <c r="AO363" t="s">
        <v>14947</v>
      </c>
      <c r="AP363" t="s">
        <v>13681</v>
      </c>
      <c r="AQ363" t="s">
        <v>20403</v>
      </c>
    </row>
    <row r="364" spans="1:43" x14ac:dyDescent="0.3">
      <c r="A364" t="s">
        <v>15716</v>
      </c>
      <c r="B364" t="s">
        <v>15442</v>
      </c>
      <c r="C364" s="72">
        <v>35445</v>
      </c>
      <c r="D364" t="s">
        <v>15717</v>
      </c>
      <c r="E364" t="s">
        <v>7164</v>
      </c>
      <c r="F364" t="s">
        <v>1405</v>
      </c>
      <c r="G364" t="s">
        <v>6120</v>
      </c>
      <c r="H364" t="s">
        <v>1380</v>
      </c>
      <c r="I364" t="s">
        <v>19908</v>
      </c>
      <c r="J364" t="s">
        <v>15442</v>
      </c>
      <c r="K364">
        <v>663662</v>
      </c>
      <c r="L364" t="s">
        <v>15442</v>
      </c>
      <c r="M364">
        <v>2211205</v>
      </c>
      <c r="N364" t="s">
        <v>15442</v>
      </c>
      <c r="P364" t="s">
        <v>15716</v>
      </c>
      <c r="Q364">
        <v>10182</v>
      </c>
      <c r="R364" t="s">
        <v>15442</v>
      </c>
      <c r="S364">
        <v>34964</v>
      </c>
      <c r="T364" t="s">
        <v>15442</v>
      </c>
      <c r="V364" t="s">
        <v>15718</v>
      </c>
      <c r="W364">
        <v>105670</v>
      </c>
      <c r="X364">
        <v>10481</v>
      </c>
      <c r="Y364" t="s">
        <v>15442</v>
      </c>
      <c r="Z364" t="s">
        <v>15375</v>
      </c>
      <c r="AA364" t="s">
        <v>658</v>
      </c>
      <c r="AB364" t="s">
        <v>658</v>
      </c>
      <c r="AC364" t="s">
        <v>15442</v>
      </c>
      <c r="AD364" t="s">
        <v>15375</v>
      </c>
      <c r="AJ364">
        <v>6040</v>
      </c>
      <c r="AK364" t="s">
        <v>15442</v>
      </c>
      <c r="AL364" t="s">
        <v>18024</v>
      </c>
      <c r="AM364" t="s">
        <v>15442</v>
      </c>
      <c r="AN364" t="s">
        <v>15442</v>
      </c>
      <c r="AO364" t="s">
        <v>1380</v>
      </c>
      <c r="AP364" t="s">
        <v>15375</v>
      </c>
      <c r="AQ364" t="s">
        <v>20403</v>
      </c>
    </row>
    <row r="365" spans="1:43" hidden="1" x14ac:dyDescent="0.3">
      <c r="A365" t="s">
        <v>3738</v>
      </c>
      <c r="B365" t="s">
        <v>3739</v>
      </c>
      <c r="C365" s="72">
        <v>26672</v>
      </c>
      <c r="D365" t="s">
        <v>6539</v>
      </c>
      <c r="E365" t="s">
        <v>7164</v>
      </c>
      <c r="F365" t="s">
        <v>3591</v>
      </c>
      <c r="G365" t="s">
        <v>3591</v>
      </c>
      <c r="H365" t="s">
        <v>1380</v>
      </c>
      <c r="I365" t="s">
        <v>10264</v>
      </c>
      <c r="J365" t="s">
        <v>3739</v>
      </c>
      <c r="K365">
        <v>111904</v>
      </c>
      <c r="L365" t="s">
        <v>3739</v>
      </c>
      <c r="M365">
        <v>7488</v>
      </c>
      <c r="N365" t="s">
        <v>3739</v>
      </c>
      <c r="O365" t="s">
        <v>5237</v>
      </c>
      <c r="P365" t="s">
        <v>3738</v>
      </c>
      <c r="R365" t="s">
        <v>3739</v>
      </c>
      <c r="S365">
        <v>3331</v>
      </c>
      <c r="T365" t="s">
        <v>3739</v>
      </c>
      <c r="V365" t="s">
        <v>5238</v>
      </c>
      <c r="W365">
        <v>1142</v>
      </c>
      <c r="Y365" t="s">
        <v>3739</v>
      </c>
      <c r="Z365" t="s">
        <v>8424</v>
      </c>
      <c r="AA365" t="s">
        <v>658</v>
      </c>
      <c r="AB365" t="s">
        <v>658</v>
      </c>
      <c r="AC365" t="s">
        <v>3739</v>
      </c>
      <c r="AD365" t="s">
        <v>8424</v>
      </c>
      <c r="AI365">
        <v>7824</v>
      </c>
      <c r="AK365" t="s">
        <v>3739</v>
      </c>
      <c r="AN365" t="s">
        <v>3739</v>
      </c>
      <c r="AO365" t="s">
        <v>1380</v>
      </c>
      <c r="AP365" t="s">
        <v>8424</v>
      </c>
      <c r="AQ365" t="s">
        <v>20402</v>
      </c>
    </row>
    <row r="366" spans="1:43" x14ac:dyDescent="0.3">
      <c r="A366" t="s">
        <v>8288</v>
      </c>
      <c r="B366" t="s">
        <v>8425</v>
      </c>
      <c r="C366" s="72">
        <v>31944</v>
      </c>
      <c r="D366" t="s">
        <v>8290</v>
      </c>
      <c r="E366" t="s">
        <v>8289</v>
      </c>
      <c r="F366" t="s">
        <v>1392</v>
      </c>
      <c r="G366" t="s">
        <v>6120</v>
      </c>
      <c r="H366" t="s">
        <v>1373</v>
      </c>
      <c r="I366" t="s">
        <v>10639</v>
      </c>
      <c r="J366" t="s">
        <v>8425</v>
      </c>
      <c r="K366">
        <v>491708</v>
      </c>
      <c r="L366" t="s">
        <v>8425</v>
      </c>
      <c r="M366">
        <v>1784927</v>
      </c>
      <c r="N366" t="s">
        <v>8425</v>
      </c>
      <c r="O366" t="s">
        <v>8426</v>
      </c>
      <c r="P366" t="s">
        <v>8288</v>
      </c>
      <c r="Q366">
        <v>9493</v>
      </c>
      <c r="R366" t="s">
        <v>8425</v>
      </c>
      <c r="S366">
        <v>30979</v>
      </c>
      <c r="T366" t="s">
        <v>8425</v>
      </c>
      <c r="V366" t="s">
        <v>8427</v>
      </c>
      <c r="W366">
        <v>51195</v>
      </c>
      <c r="X366">
        <v>9493</v>
      </c>
      <c r="Y366" t="s">
        <v>10640</v>
      </c>
      <c r="Z366" t="s">
        <v>8428</v>
      </c>
      <c r="AA366" t="s">
        <v>658</v>
      </c>
      <c r="AB366" t="s">
        <v>658</v>
      </c>
      <c r="AC366" t="s">
        <v>8425</v>
      </c>
      <c r="AD366" t="s">
        <v>8428</v>
      </c>
      <c r="AE366">
        <v>11262</v>
      </c>
      <c r="AF366" t="s">
        <v>8425</v>
      </c>
      <c r="AG366">
        <v>13656</v>
      </c>
      <c r="AH366" t="s">
        <v>8425</v>
      </c>
      <c r="AI366">
        <v>6142</v>
      </c>
      <c r="AJ366">
        <v>4439</v>
      </c>
      <c r="AK366" t="s">
        <v>8425</v>
      </c>
      <c r="AL366" t="s">
        <v>18025</v>
      </c>
      <c r="AM366" t="s">
        <v>8425</v>
      </c>
      <c r="AN366" t="s">
        <v>8425</v>
      </c>
      <c r="AO366" t="s">
        <v>1373</v>
      </c>
      <c r="AP366" t="s">
        <v>8428</v>
      </c>
      <c r="AQ366" t="s">
        <v>20403</v>
      </c>
    </row>
    <row r="367" spans="1:43" hidden="1" x14ac:dyDescent="0.3">
      <c r="A367" t="s">
        <v>1666</v>
      </c>
      <c r="B367" t="s">
        <v>76</v>
      </c>
      <c r="C367" s="72">
        <v>31562</v>
      </c>
      <c r="D367" t="s">
        <v>7041</v>
      </c>
      <c r="E367" t="s">
        <v>7096</v>
      </c>
      <c r="F367" t="s">
        <v>3591</v>
      </c>
      <c r="G367" t="s">
        <v>3591</v>
      </c>
      <c r="H367" t="s">
        <v>1380</v>
      </c>
      <c r="I367" t="s">
        <v>10724</v>
      </c>
      <c r="J367" t="s">
        <v>76</v>
      </c>
      <c r="K367">
        <v>542999</v>
      </c>
      <c r="L367" t="s">
        <v>76</v>
      </c>
      <c r="M367">
        <v>1665403</v>
      </c>
      <c r="N367" t="s">
        <v>76</v>
      </c>
      <c r="O367" t="s">
        <v>1667</v>
      </c>
      <c r="P367" t="s">
        <v>1666</v>
      </c>
      <c r="Q367">
        <v>8933</v>
      </c>
      <c r="R367" t="s">
        <v>76</v>
      </c>
      <c r="S367">
        <v>30846</v>
      </c>
      <c r="T367" t="s">
        <v>76</v>
      </c>
      <c r="V367" t="s">
        <v>3740</v>
      </c>
      <c r="W367">
        <v>58124</v>
      </c>
      <c r="X367">
        <v>8933</v>
      </c>
      <c r="Y367" t="s">
        <v>76</v>
      </c>
      <c r="Z367" t="s">
        <v>5239</v>
      </c>
      <c r="AA367" t="s">
        <v>666</v>
      </c>
      <c r="AB367" t="s">
        <v>666</v>
      </c>
      <c r="AC367" t="s">
        <v>76</v>
      </c>
      <c r="AD367" t="s">
        <v>5239</v>
      </c>
      <c r="AE367">
        <v>12100</v>
      </c>
      <c r="AI367">
        <v>5270</v>
      </c>
      <c r="AK367" t="s">
        <v>76</v>
      </c>
      <c r="AN367" t="s">
        <v>76</v>
      </c>
      <c r="AO367" t="s">
        <v>1380</v>
      </c>
      <c r="AP367" t="s">
        <v>5239</v>
      </c>
      <c r="AQ367" t="s">
        <v>20402</v>
      </c>
    </row>
    <row r="368" spans="1:43" x14ac:dyDescent="0.3">
      <c r="A368" t="s">
        <v>3741</v>
      </c>
      <c r="B368" t="s">
        <v>55</v>
      </c>
      <c r="C368" s="72">
        <v>31876</v>
      </c>
      <c r="D368" t="s">
        <v>6602</v>
      </c>
      <c r="E368" t="s">
        <v>7018</v>
      </c>
      <c r="F368" t="s">
        <v>1509</v>
      </c>
      <c r="G368" t="s">
        <v>9094</v>
      </c>
      <c r="H368" t="s">
        <v>1396</v>
      </c>
      <c r="I368" t="s">
        <v>10833</v>
      </c>
      <c r="J368" t="s">
        <v>55</v>
      </c>
      <c r="K368">
        <v>493472</v>
      </c>
      <c r="L368" t="s">
        <v>55</v>
      </c>
      <c r="M368">
        <v>1665895</v>
      </c>
      <c r="N368" t="s">
        <v>55</v>
      </c>
      <c r="O368" t="s">
        <v>13310</v>
      </c>
      <c r="P368" t="s">
        <v>3741</v>
      </c>
      <c r="Q368">
        <v>9700</v>
      </c>
      <c r="R368" t="s">
        <v>55</v>
      </c>
      <c r="S368">
        <v>31171</v>
      </c>
      <c r="T368" t="s">
        <v>55</v>
      </c>
      <c r="V368" t="s">
        <v>11884</v>
      </c>
      <c r="W368">
        <v>58125</v>
      </c>
      <c r="X368">
        <v>9700</v>
      </c>
      <c r="Y368" t="s">
        <v>55</v>
      </c>
      <c r="Z368" t="s">
        <v>5240</v>
      </c>
      <c r="AA368" t="s">
        <v>658</v>
      </c>
      <c r="AB368" t="s">
        <v>658</v>
      </c>
      <c r="AC368" t="s">
        <v>55</v>
      </c>
      <c r="AD368" t="s">
        <v>5240</v>
      </c>
      <c r="AE368">
        <v>11702</v>
      </c>
      <c r="AF368" t="s">
        <v>55</v>
      </c>
      <c r="AG368">
        <v>13203</v>
      </c>
      <c r="AH368" t="s">
        <v>55</v>
      </c>
      <c r="AI368">
        <v>4640</v>
      </c>
      <c r="AJ368">
        <v>4623</v>
      </c>
      <c r="AK368" t="s">
        <v>55</v>
      </c>
      <c r="AL368" t="s">
        <v>18026</v>
      </c>
      <c r="AM368" t="s">
        <v>55</v>
      </c>
      <c r="AN368" t="s">
        <v>55</v>
      </c>
      <c r="AO368" t="s">
        <v>1396</v>
      </c>
      <c r="AP368" t="s">
        <v>5240</v>
      </c>
      <c r="AQ368" t="s">
        <v>20403</v>
      </c>
    </row>
    <row r="369" spans="1:43" hidden="1" x14ac:dyDescent="0.3">
      <c r="A369" t="s">
        <v>1668</v>
      </c>
      <c r="B369" t="s">
        <v>1189</v>
      </c>
      <c r="C369" s="72">
        <v>27716</v>
      </c>
      <c r="D369" t="s">
        <v>7799</v>
      </c>
      <c r="E369" t="s">
        <v>7798</v>
      </c>
      <c r="F369" t="s">
        <v>3591</v>
      </c>
      <c r="G369" t="s">
        <v>3591</v>
      </c>
      <c r="H369" t="s">
        <v>1373</v>
      </c>
      <c r="I369" t="s">
        <v>10711</v>
      </c>
      <c r="J369" t="s">
        <v>1189</v>
      </c>
      <c r="K369">
        <v>425861</v>
      </c>
      <c r="L369" t="s">
        <v>1189</v>
      </c>
      <c r="M369">
        <v>132641</v>
      </c>
      <c r="N369" t="s">
        <v>1189</v>
      </c>
      <c r="O369" t="s">
        <v>1669</v>
      </c>
      <c r="P369" t="s">
        <v>1668</v>
      </c>
      <c r="Q369">
        <v>7304</v>
      </c>
      <c r="R369" t="s">
        <v>1189</v>
      </c>
      <c r="S369">
        <v>5930</v>
      </c>
      <c r="T369" t="s">
        <v>1189</v>
      </c>
      <c r="V369" t="s">
        <v>3742</v>
      </c>
      <c r="W369">
        <v>33458</v>
      </c>
      <c r="X369">
        <v>7304</v>
      </c>
      <c r="Y369" t="s">
        <v>1189</v>
      </c>
      <c r="Z369" t="s">
        <v>5241</v>
      </c>
      <c r="AA369" t="s">
        <v>658</v>
      </c>
      <c r="AB369" t="s">
        <v>658</v>
      </c>
      <c r="AC369" t="s">
        <v>1189</v>
      </c>
      <c r="AD369" t="s">
        <v>5241</v>
      </c>
      <c r="AI369">
        <v>7131</v>
      </c>
      <c r="AK369" t="s">
        <v>1189</v>
      </c>
      <c r="AN369" t="s">
        <v>1189</v>
      </c>
      <c r="AO369" t="s">
        <v>1373</v>
      </c>
      <c r="AP369" t="s">
        <v>5241</v>
      </c>
      <c r="AQ369" t="s">
        <v>20402</v>
      </c>
    </row>
    <row r="370" spans="1:43" x14ac:dyDescent="0.3">
      <c r="A370" t="s">
        <v>20280</v>
      </c>
      <c r="B370" t="s">
        <v>20281</v>
      </c>
      <c r="C370" s="72">
        <v>36067</v>
      </c>
      <c r="D370" t="s">
        <v>6939</v>
      </c>
      <c r="E370" t="s">
        <v>20282</v>
      </c>
      <c r="F370" t="s">
        <v>1409</v>
      </c>
      <c r="G370" t="s">
        <v>9094</v>
      </c>
      <c r="H370" t="s">
        <v>2147</v>
      </c>
      <c r="I370" t="s">
        <v>20283</v>
      </c>
      <c r="J370" t="s">
        <v>20281</v>
      </c>
      <c r="K370">
        <v>669134</v>
      </c>
      <c r="L370" t="s">
        <v>20281</v>
      </c>
      <c r="M370">
        <v>2836688</v>
      </c>
      <c r="N370" t="s">
        <v>20281</v>
      </c>
      <c r="P370" t="s">
        <v>20280</v>
      </c>
      <c r="Q370">
        <v>11043</v>
      </c>
      <c r="R370" t="s">
        <v>20281</v>
      </c>
      <c r="S370">
        <v>40521</v>
      </c>
      <c r="T370" t="s">
        <v>20281</v>
      </c>
      <c r="V370" t="s">
        <v>20284</v>
      </c>
      <c r="W370">
        <v>109542</v>
      </c>
      <c r="Z370" t="s">
        <v>20285</v>
      </c>
      <c r="AA370" t="s">
        <v>658</v>
      </c>
      <c r="AB370" t="s">
        <v>658</v>
      </c>
      <c r="AC370" t="s">
        <v>20281</v>
      </c>
      <c r="AD370" t="s">
        <v>20285</v>
      </c>
      <c r="AJ370">
        <v>6545</v>
      </c>
      <c r="AK370" t="s">
        <v>20281</v>
      </c>
      <c r="AL370" t="s">
        <v>20286</v>
      </c>
      <c r="AM370" t="s">
        <v>20281</v>
      </c>
      <c r="AO370" t="s">
        <v>2147</v>
      </c>
      <c r="AP370" t="s">
        <v>20285</v>
      </c>
      <c r="AQ370" t="s">
        <v>20403</v>
      </c>
    </row>
    <row r="371" spans="1:43" x14ac:dyDescent="0.3">
      <c r="A371" t="s">
        <v>13682</v>
      </c>
      <c r="B371" t="s">
        <v>11492</v>
      </c>
      <c r="C371" s="72">
        <v>34297</v>
      </c>
      <c r="D371" t="s">
        <v>13683</v>
      </c>
      <c r="E371" t="s">
        <v>13684</v>
      </c>
      <c r="F371" t="s">
        <v>1405</v>
      </c>
      <c r="G371" t="s">
        <v>6120</v>
      </c>
      <c r="H371" t="s">
        <v>660</v>
      </c>
      <c r="I371" t="s">
        <v>11493</v>
      </c>
      <c r="J371" t="s">
        <v>11492</v>
      </c>
      <c r="K371">
        <v>600869</v>
      </c>
      <c r="L371" t="s">
        <v>11492</v>
      </c>
      <c r="M371">
        <v>2051255</v>
      </c>
      <c r="N371" t="s">
        <v>11492</v>
      </c>
      <c r="O371" t="s">
        <v>13685</v>
      </c>
      <c r="P371" t="s">
        <v>13682</v>
      </c>
      <c r="Q371">
        <v>10328</v>
      </c>
      <c r="R371" t="s">
        <v>11492</v>
      </c>
      <c r="S371">
        <v>32531</v>
      </c>
      <c r="T371" t="s">
        <v>11492</v>
      </c>
      <c r="V371" t="s">
        <v>15719</v>
      </c>
      <c r="W371">
        <v>69338</v>
      </c>
      <c r="X371">
        <v>10328</v>
      </c>
      <c r="Y371" t="s">
        <v>11492</v>
      </c>
      <c r="Z371" t="s">
        <v>13686</v>
      </c>
      <c r="AA371" t="s">
        <v>5068</v>
      </c>
      <c r="AB371" t="s">
        <v>658</v>
      </c>
      <c r="AC371" t="s">
        <v>11492</v>
      </c>
      <c r="AD371" t="s">
        <v>13686</v>
      </c>
      <c r="AE371">
        <v>12821</v>
      </c>
      <c r="AI371">
        <v>23582</v>
      </c>
      <c r="AJ371">
        <v>5306</v>
      </c>
      <c r="AK371" t="s">
        <v>11492</v>
      </c>
      <c r="AL371" t="s">
        <v>18027</v>
      </c>
      <c r="AM371" t="s">
        <v>11492</v>
      </c>
      <c r="AN371" t="s">
        <v>11492</v>
      </c>
      <c r="AO371" t="s">
        <v>14940</v>
      </c>
      <c r="AP371" t="s">
        <v>13686</v>
      </c>
      <c r="AQ371" t="s">
        <v>20403</v>
      </c>
    </row>
    <row r="372" spans="1:43" x14ac:dyDescent="0.3">
      <c r="A372" t="s">
        <v>8159</v>
      </c>
      <c r="B372" t="s">
        <v>8429</v>
      </c>
      <c r="C372" s="72">
        <v>32554</v>
      </c>
      <c r="D372" t="s">
        <v>6720</v>
      </c>
      <c r="E372" t="s">
        <v>8160</v>
      </c>
      <c r="F372" t="s">
        <v>1386</v>
      </c>
      <c r="G372" t="s">
        <v>6120</v>
      </c>
      <c r="H372" t="s">
        <v>1380</v>
      </c>
      <c r="I372" t="s">
        <v>9404</v>
      </c>
      <c r="J372" t="s">
        <v>8429</v>
      </c>
      <c r="K372">
        <v>592192</v>
      </c>
      <c r="L372" t="s">
        <v>8429</v>
      </c>
      <c r="M372">
        <v>1960772</v>
      </c>
      <c r="N372" t="s">
        <v>8429</v>
      </c>
      <c r="O372" t="s">
        <v>13526</v>
      </c>
      <c r="P372" t="s">
        <v>8159</v>
      </c>
      <c r="Q372">
        <v>9898</v>
      </c>
      <c r="R372" t="s">
        <v>8429</v>
      </c>
      <c r="S372">
        <v>31670</v>
      </c>
      <c r="T372" t="s">
        <v>8429</v>
      </c>
      <c r="V372" t="s">
        <v>8430</v>
      </c>
      <c r="W372">
        <v>66950</v>
      </c>
      <c r="X372">
        <v>9898</v>
      </c>
      <c r="Y372" t="s">
        <v>8429</v>
      </c>
      <c r="Z372" t="s">
        <v>8431</v>
      </c>
      <c r="AA372" t="s">
        <v>658</v>
      </c>
      <c r="AB372" t="s">
        <v>658</v>
      </c>
      <c r="AC372" t="s">
        <v>8429</v>
      </c>
      <c r="AD372" t="s">
        <v>8431</v>
      </c>
      <c r="AE372">
        <v>11562</v>
      </c>
      <c r="AF372" t="s">
        <v>8429</v>
      </c>
      <c r="AG372">
        <v>21666</v>
      </c>
      <c r="AH372" t="s">
        <v>8429</v>
      </c>
      <c r="AI372">
        <v>14852</v>
      </c>
      <c r="AJ372">
        <v>4866</v>
      </c>
      <c r="AK372" t="s">
        <v>8429</v>
      </c>
      <c r="AL372" t="s">
        <v>18028</v>
      </c>
      <c r="AM372" t="s">
        <v>8429</v>
      </c>
      <c r="AN372" t="s">
        <v>8429</v>
      </c>
      <c r="AO372" t="s">
        <v>14942</v>
      </c>
      <c r="AP372" t="s">
        <v>8431</v>
      </c>
      <c r="AQ372" t="s">
        <v>20403</v>
      </c>
    </row>
    <row r="373" spans="1:43" x14ac:dyDescent="0.3">
      <c r="A373" t="s">
        <v>15720</v>
      </c>
      <c r="B373" t="s">
        <v>15721</v>
      </c>
      <c r="C373" s="72">
        <v>35196</v>
      </c>
      <c r="D373" t="s">
        <v>7898</v>
      </c>
      <c r="E373" t="s">
        <v>15722</v>
      </c>
      <c r="F373" t="s">
        <v>1470</v>
      </c>
      <c r="G373" t="s">
        <v>6120</v>
      </c>
      <c r="H373" t="s">
        <v>1373</v>
      </c>
      <c r="I373" t="s">
        <v>15723</v>
      </c>
      <c r="J373" t="s">
        <v>15721</v>
      </c>
      <c r="K373">
        <v>656288</v>
      </c>
      <c r="L373" t="s">
        <v>15721</v>
      </c>
      <c r="M373">
        <v>2836689</v>
      </c>
      <c r="N373" t="s">
        <v>15721</v>
      </c>
      <c r="P373" t="s">
        <v>15720</v>
      </c>
      <c r="Q373">
        <v>10209</v>
      </c>
      <c r="R373" t="s">
        <v>15721</v>
      </c>
      <c r="S373">
        <v>41065</v>
      </c>
      <c r="T373" t="s">
        <v>15721</v>
      </c>
      <c r="V373" t="s">
        <v>15724</v>
      </c>
      <c r="W373">
        <v>111294</v>
      </c>
      <c r="X373">
        <v>10894</v>
      </c>
      <c r="Y373" t="s">
        <v>15721</v>
      </c>
      <c r="Z373" t="s">
        <v>15370</v>
      </c>
      <c r="AA373" t="s">
        <v>658</v>
      </c>
      <c r="AB373" t="s">
        <v>658</v>
      </c>
      <c r="AC373" t="s">
        <v>15721</v>
      </c>
      <c r="AD373" t="s">
        <v>15370</v>
      </c>
      <c r="AE373">
        <v>14783</v>
      </c>
      <c r="AH373" t="s">
        <v>15721</v>
      </c>
      <c r="AJ373">
        <v>5908</v>
      </c>
      <c r="AK373" t="s">
        <v>15721</v>
      </c>
      <c r="AL373" t="s">
        <v>18029</v>
      </c>
      <c r="AM373" t="s">
        <v>15721</v>
      </c>
      <c r="AN373" t="s">
        <v>15721</v>
      </c>
      <c r="AO373" t="s">
        <v>14935</v>
      </c>
      <c r="AP373" t="s">
        <v>15370</v>
      </c>
      <c r="AQ373" t="s">
        <v>20403</v>
      </c>
    </row>
    <row r="374" spans="1:43" x14ac:dyDescent="0.3">
      <c r="A374" t="s">
        <v>1670</v>
      </c>
      <c r="B374" t="s">
        <v>640</v>
      </c>
      <c r="C374" s="72">
        <v>30246</v>
      </c>
      <c r="D374" t="s">
        <v>6568</v>
      </c>
      <c r="E374" t="s">
        <v>6567</v>
      </c>
      <c r="F374" t="s">
        <v>1509</v>
      </c>
      <c r="G374" t="s">
        <v>9094</v>
      </c>
      <c r="H374" t="s">
        <v>661</v>
      </c>
      <c r="I374" t="s">
        <v>10957</v>
      </c>
      <c r="J374" t="s">
        <v>640</v>
      </c>
      <c r="K374">
        <v>429664</v>
      </c>
      <c r="L374" t="s">
        <v>640</v>
      </c>
      <c r="M374">
        <v>532997</v>
      </c>
      <c r="N374" t="s">
        <v>640</v>
      </c>
      <c r="O374" t="s">
        <v>1671</v>
      </c>
      <c r="P374" t="s">
        <v>1670</v>
      </c>
      <c r="Q374">
        <v>7497</v>
      </c>
      <c r="R374" t="s">
        <v>640</v>
      </c>
      <c r="S374">
        <v>6204</v>
      </c>
      <c r="T374" t="s">
        <v>640</v>
      </c>
      <c r="U374" t="s">
        <v>640</v>
      </c>
      <c r="V374" t="s">
        <v>3743</v>
      </c>
      <c r="W374">
        <v>31789</v>
      </c>
      <c r="X374">
        <v>7497</v>
      </c>
      <c r="Y374" t="s">
        <v>640</v>
      </c>
      <c r="Z374" t="s">
        <v>5242</v>
      </c>
      <c r="AA374" t="s">
        <v>666</v>
      </c>
      <c r="AB374" t="s">
        <v>658</v>
      </c>
      <c r="AC374" t="s">
        <v>640</v>
      </c>
      <c r="AD374" t="s">
        <v>5242</v>
      </c>
      <c r="AE374">
        <v>7522</v>
      </c>
      <c r="AF374" t="s">
        <v>640</v>
      </c>
      <c r="AG374">
        <v>5390</v>
      </c>
      <c r="AH374" t="s">
        <v>640</v>
      </c>
      <c r="AI374">
        <v>9215</v>
      </c>
      <c r="AJ374">
        <v>1091</v>
      </c>
      <c r="AK374" t="s">
        <v>640</v>
      </c>
      <c r="AL374" t="s">
        <v>18030</v>
      </c>
      <c r="AM374" t="s">
        <v>640</v>
      </c>
      <c r="AN374" t="s">
        <v>640</v>
      </c>
      <c r="AO374" t="s">
        <v>20441</v>
      </c>
      <c r="AP374" t="s">
        <v>5242</v>
      </c>
      <c r="AQ374" t="s">
        <v>20403</v>
      </c>
    </row>
    <row r="375" spans="1:43" hidden="1" x14ac:dyDescent="0.3">
      <c r="A375" t="s">
        <v>3744</v>
      </c>
      <c r="B375" t="s">
        <v>3745</v>
      </c>
      <c r="C375" s="72">
        <v>29981</v>
      </c>
      <c r="D375" t="s">
        <v>6773</v>
      </c>
      <c r="E375" t="s">
        <v>7396</v>
      </c>
      <c r="F375" t="s">
        <v>3591</v>
      </c>
      <c r="G375" t="s">
        <v>3591</v>
      </c>
      <c r="H375" t="s">
        <v>660</v>
      </c>
      <c r="I375" t="s">
        <v>9936</v>
      </c>
      <c r="J375" t="s">
        <v>3745</v>
      </c>
      <c r="K375">
        <v>408305</v>
      </c>
      <c r="L375" t="s">
        <v>3745</v>
      </c>
      <c r="M375">
        <v>288947</v>
      </c>
      <c r="N375" t="s">
        <v>3745</v>
      </c>
      <c r="O375" t="s">
        <v>5243</v>
      </c>
      <c r="P375" t="s">
        <v>3744</v>
      </c>
      <c r="R375" t="s">
        <v>3745</v>
      </c>
      <c r="S375">
        <v>6033</v>
      </c>
      <c r="T375" t="s">
        <v>3745</v>
      </c>
      <c r="V375" t="s">
        <v>5244</v>
      </c>
      <c r="W375">
        <v>31645</v>
      </c>
      <c r="Y375" t="s">
        <v>3745</v>
      </c>
      <c r="Z375" t="s">
        <v>8432</v>
      </c>
      <c r="AA375" t="s">
        <v>658</v>
      </c>
      <c r="AB375" t="s">
        <v>658</v>
      </c>
      <c r="AC375" t="s">
        <v>3745</v>
      </c>
      <c r="AD375" t="s">
        <v>8432</v>
      </c>
      <c r="AI375">
        <v>982</v>
      </c>
      <c r="AK375" t="s">
        <v>3745</v>
      </c>
      <c r="AL375" t="s">
        <v>18031</v>
      </c>
      <c r="AM375" t="s">
        <v>3745</v>
      </c>
      <c r="AN375" t="s">
        <v>3745</v>
      </c>
      <c r="AO375" t="s">
        <v>660</v>
      </c>
      <c r="AP375" t="s">
        <v>8432</v>
      </c>
      <c r="AQ375" t="s">
        <v>20402</v>
      </c>
    </row>
    <row r="376" spans="1:43" x14ac:dyDescent="0.3">
      <c r="A376" t="s">
        <v>1672</v>
      </c>
      <c r="B376" t="s">
        <v>356</v>
      </c>
      <c r="C376" s="72">
        <v>31513</v>
      </c>
      <c r="D376" t="s">
        <v>7398</v>
      </c>
      <c r="E376" t="s">
        <v>7397</v>
      </c>
      <c r="F376" t="s">
        <v>3591</v>
      </c>
      <c r="G376" t="s">
        <v>3591</v>
      </c>
      <c r="H376" t="s">
        <v>660</v>
      </c>
      <c r="I376" t="s">
        <v>9899</v>
      </c>
      <c r="J376" t="s">
        <v>356</v>
      </c>
      <c r="K376">
        <v>444453</v>
      </c>
      <c r="L376" t="s">
        <v>356</v>
      </c>
      <c r="M376">
        <v>1670991</v>
      </c>
      <c r="N376" t="s">
        <v>356</v>
      </c>
      <c r="O376" t="s">
        <v>1673</v>
      </c>
      <c r="P376" t="s">
        <v>1672</v>
      </c>
      <c r="Q376">
        <v>9079</v>
      </c>
      <c r="R376" t="s">
        <v>356</v>
      </c>
      <c r="S376">
        <v>30238</v>
      </c>
      <c r="T376" t="s">
        <v>356</v>
      </c>
      <c r="V376" t="s">
        <v>3746</v>
      </c>
      <c r="W376">
        <v>45793</v>
      </c>
      <c r="X376">
        <v>9079</v>
      </c>
      <c r="Y376" t="s">
        <v>356</v>
      </c>
      <c r="Z376" t="s">
        <v>8433</v>
      </c>
      <c r="AA376" t="s">
        <v>658</v>
      </c>
      <c r="AB376" t="s">
        <v>658</v>
      </c>
      <c r="AC376" t="s">
        <v>356</v>
      </c>
      <c r="AD376" t="s">
        <v>8433</v>
      </c>
      <c r="AE376">
        <v>11758</v>
      </c>
      <c r="AI376">
        <v>18015</v>
      </c>
      <c r="AK376" t="s">
        <v>356</v>
      </c>
      <c r="AL376" t="s">
        <v>18032</v>
      </c>
      <c r="AM376" t="s">
        <v>356</v>
      </c>
      <c r="AN376" t="s">
        <v>356</v>
      </c>
      <c r="AO376" t="s">
        <v>660</v>
      </c>
      <c r="AP376" t="s">
        <v>8433</v>
      </c>
      <c r="AQ376" t="s">
        <v>20403</v>
      </c>
    </row>
    <row r="377" spans="1:43" x14ac:dyDescent="0.3">
      <c r="A377" t="s">
        <v>1674</v>
      </c>
      <c r="B377" t="s">
        <v>1130</v>
      </c>
      <c r="C377" s="72">
        <v>33092</v>
      </c>
      <c r="D377" t="s">
        <v>6654</v>
      </c>
      <c r="E377" t="s">
        <v>7800</v>
      </c>
      <c r="F377" t="s">
        <v>3591</v>
      </c>
      <c r="G377" t="s">
        <v>3591</v>
      </c>
      <c r="H377" t="s">
        <v>1373</v>
      </c>
      <c r="I377" t="s">
        <v>10527</v>
      </c>
      <c r="J377" t="s">
        <v>1130</v>
      </c>
      <c r="K377">
        <v>605169</v>
      </c>
      <c r="L377" t="s">
        <v>1130</v>
      </c>
      <c r="M377">
        <v>1962637</v>
      </c>
      <c r="N377" t="s">
        <v>1130</v>
      </c>
      <c r="O377" t="s">
        <v>3747</v>
      </c>
      <c r="P377" t="s">
        <v>1674</v>
      </c>
      <c r="Q377">
        <v>9250</v>
      </c>
      <c r="R377" t="s">
        <v>1130</v>
      </c>
      <c r="S377">
        <v>32469</v>
      </c>
      <c r="T377" t="s">
        <v>1130</v>
      </c>
      <c r="V377" t="s">
        <v>3748</v>
      </c>
      <c r="W377">
        <v>70434</v>
      </c>
      <c r="X377">
        <v>9250</v>
      </c>
      <c r="Y377" t="s">
        <v>1130</v>
      </c>
      <c r="Z377" t="s">
        <v>5245</v>
      </c>
      <c r="AA377" t="s">
        <v>658</v>
      </c>
      <c r="AB377" t="s">
        <v>658</v>
      </c>
      <c r="AC377" t="s">
        <v>1130</v>
      </c>
      <c r="AD377" t="s">
        <v>5245</v>
      </c>
      <c r="AE377">
        <v>12244</v>
      </c>
      <c r="AF377" t="s">
        <v>1130</v>
      </c>
      <c r="AG377">
        <v>21793</v>
      </c>
      <c r="AH377" t="s">
        <v>1130</v>
      </c>
      <c r="AI377">
        <v>18191</v>
      </c>
      <c r="AJ377">
        <v>4162</v>
      </c>
      <c r="AK377" t="s">
        <v>1130</v>
      </c>
      <c r="AL377" t="s">
        <v>18033</v>
      </c>
      <c r="AM377" t="s">
        <v>1130</v>
      </c>
      <c r="AN377" t="s">
        <v>1130</v>
      </c>
      <c r="AO377" t="s">
        <v>1373</v>
      </c>
      <c r="AP377" t="s">
        <v>5245</v>
      </c>
      <c r="AQ377" t="s">
        <v>20403</v>
      </c>
    </row>
    <row r="378" spans="1:43" hidden="1" x14ac:dyDescent="0.3">
      <c r="A378" t="s">
        <v>3749</v>
      </c>
      <c r="B378" t="s">
        <v>1113</v>
      </c>
      <c r="C378" s="72">
        <v>30562</v>
      </c>
      <c r="D378" t="s">
        <v>6623</v>
      </c>
      <c r="E378" t="s">
        <v>7800</v>
      </c>
      <c r="F378" t="s">
        <v>1460</v>
      </c>
      <c r="G378" t="s">
        <v>9094</v>
      </c>
      <c r="H378" t="s">
        <v>1373</v>
      </c>
      <c r="I378" t="s">
        <v>10149</v>
      </c>
      <c r="J378" t="s">
        <v>1113</v>
      </c>
      <c r="K378">
        <v>448165</v>
      </c>
      <c r="L378" t="s">
        <v>1113</v>
      </c>
      <c r="M378">
        <v>566068</v>
      </c>
      <c r="N378" t="s">
        <v>1113</v>
      </c>
      <c r="O378" t="s">
        <v>5246</v>
      </c>
      <c r="P378" t="s">
        <v>3749</v>
      </c>
      <c r="Q378">
        <v>7679</v>
      </c>
      <c r="R378" t="s">
        <v>1113</v>
      </c>
      <c r="S378">
        <v>6450</v>
      </c>
      <c r="T378" t="s">
        <v>1113</v>
      </c>
      <c r="V378" t="s">
        <v>5247</v>
      </c>
      <c r="W378">
        <v>45624</v>
      </c>
      <c r="X378">
        <v>7679</v>
      </c>
      <c r="Y378" t="s">
        <v>1113</v>
      </c>
      <c r="Z378" t="s">
        <v>8434</v>
      </c>
      <c r="AA378" t="s">
        <v>658</v>
      </c>
      <c r="AB378" t="s">
        <v>658</v>
      </c>
      <c r="AC378" t="s">
        <v>1113</v>
      </c>
      <c r="AD378" t="s">
        <v>8434</v>
      </c>
      <c r="AI378">
        <v>8859</v>
      </c>
      <c r="AK378" t="s">
        <v>1113</v>
      </c>
      <c r="AL378" t="s">
        <v>18034</v>
      </c>
      <c r="AM378" t="s">
        <v>1113</v>
      </c>
      <c r="AN378" t="s">
        <v>1113</v>
      </c>
      <c r="AO378" t="s">
        <v>1373</v>
      </c>
      <c r="AP378" t="s">
        <v>8434</v>
      </c>
      <c r="AQ378" t="s">
        <v>20402</v>
      </c>
    </row>
    <row r="379" spans="1:43" hidden="1" x14ac:dyDescent="0.3">
      <c r="A379" t="s">
        <v>1675</v>
      </c>
      <c r="B379" t="s">
        <v>830</v>
      </c>
      <c r="C379" s="72">
        <v>28721</v>
      </c>
      <c r="D379" t="s">
        <v>6655</v>
      </c>
      <c r="E379" t="s">
        <v>7633</v>
      </c>
      <c r="F379" t="s">
        <v>3591</v>
      </c>
      <c r="G379" t="s">
        <v>3591</v>
      </c>
      <c r="H379" t="s">
        <v>1373</v>
      </c>
      <c r="I379" t="s">
        <v>10830</v>
      </c>
      <c r="J379" t="s">
        <v>830</v>
      </c>
      <c r="K379">
        <v>425626</v>
      </c>
      <c r="L379" t="s">
        <v>830</v>
      </c>
      <c r="M379">
        <v>223612</v>
      </c>
      <c r="N379" t="s">
        <v>830</v>
      </c>
      <c r="O379" t="s">
        <v>1676</v>
      </c>
      <c r="P379" t="s">
        <v>1675</v>
      </c>
      <c r="Q379">
        <v>7132</v>
      </c>
      <c r="R379" t="s">
        <v>830</v>
      </c>
      <c r="S379">
        <v>5469</v>
      </c>
      <c r="T379" t="s">
        <v>830</v>
      </c>
      <c r="V379" t="s">
        <v>3750</v>
      </c>
      <c r="W379">
        <v>16660</v>
      </c>
      <c r="X379">
        <v>7132</v>
      </c>
      <c r="Y379" t="s">
        <v>830</v>
      </c>
      <c r="Z379" t="s">
        <v>5248</v>
      </c>
      <c r="AA379" t="s">
        <v>666</v>
      </c>
      <c r="AB379" t="s">
        <v>666</v>
      </c>
      <c r="AC379" t="s">
        <v>830</v>
      </c>
      <c r="AD379" t="s">
        <v>5248</v>
      </c>
      <c r="AE379">
        <v>7072</v>
      </c>
      <c r="AF379" t="s">
        <v>830</v>
      </c>
      <c r="AG379">
        <v>12268</v>
      </c>
      <c r="AH379" t="s">
        <v>830</v>
      </c>
      <c r="AI379">
        <v>8725</v>
      </c>
      <c r="AK379" t="s">
        <v>830</v>
      </c>
      <c r="AL379" t="s">
        <v>18035</v>
      </c>
      <c r="AM379" t="s">
        <v>830</v>
      </c>
      <c r="AN379" t="s">
        <v>830</v>
      </c>
      <c r="AO379" t="s">
        <v>1373</v>
      </c>
      <c r="AP379" t="s">
        <v>5248</v>
      </c>
      <c r="AQ379" t="s">
        <v>20402</v>
      </c>
    </row>
    <row r="380" spans="1:43" x14ac:dyDescent="0.3">
      <c r="A380" t="s">
        <v>14557</v>
      </c>
      <c r="B380" t="s">
        <v>14337</v>
      </c>
      <c r="C380" s="72">
        <v>34198</v>
      </c>
      <c r="D380" t="s">
        <v>6844</v>
      </c>
      <c r="E380" t="s">
        <v>14558</v>
      </c>
      <c r="F380" t="s">
        <v>1409</v>
      </c>
      <c r="G380" t="s">
        <v>9094</v>
      </c>
      <c r="H380" t="s">
        <v>1424</v>
      </c>
      <c r="I380" t="s">
        <v>14494</v>
      </c>
      <c r="J380" t="s">
        <v>14337</v>
      </c>
      <c r="K380">
        <v>605170</v>
      </c>
      <c r="L380" t="s">
        <v>14337</v>
      </c>
      <c r="M380">
        <v>2066830</v>
      </c>
      <c r="N380" t="s">
        <v>14337</v>
      </c>
      <c r="O380" t="s">
        <v>17437</v>
      </c>
      <c r="P380" t="s">
        <v>14557</v>
      </c>
      <c r="Q380">
        <v>10748</v>
      </c>
      <c r="R380" t="s">
        <v>14337</v>
      </c>
      <c r="S380">
        <v>33229</v>
      </c>
      <c r="T380" t="s">
        <v>14337</v>
      </c>
      <c r="V380" t="s">
        <v>15725</v>
      </c>
      <c r="W380">
        <v>102064</v>
      </c>
      <c r="X380">
        <v>10748</v>
      </c>
      <c r="Y380" t="s">
        <v>14337</v>
      </c>
      <c r="Z380" t="s">
        <v>15094</v>
      </c>
      <c r="AA380" t="s">
        <v>5068</v>
      </c>
      <c r="AB380" t="s">
        <v>658</v>
      </c>
      <c r="AC380" t="s">
        <v>14337</v>
      </c>
      <c r="AD380" t="s">
        <v>15094</v>
      </c>
      <c r="AE380">
        <v>13084</v>
      </c>
      <c r="AH380" t="s">
        <v>14337</v>
      </c>
      <c r="AI380">
        <v>19285</v>
      </c>
      <c r="AJ380">
        <v>5508</v>
      </c>
      <c r="AK380" t="s">
        <v>14337</v>
      </c>
      <c r="AL380" t="s">
        <v>18036</v>
      </c>
      <c r="AM380" t="s">
        <v>14337</v>
      </c>
      <c r="AN380" t="s">
        <v>14337</v>
      </c>
      <c r="AO380" t="s">
        <v>14975</v>
      </c>
      <c r="AP380" t="s">
        <v>15094</v>
      </c>
      <c r="AQ380" t="s">
        <v>20403</v>
      </c>
    </row>
    <row r="381" spans="1:43" x14ac:dyDescent="0.3">
      <c r="A381" t="s">
        <v>1677</v>
      </c>
      <c r="B381" t="s">
        <v>258</v>
      </c>
      <c r="C381" s="72">
        <v>32060</v>
      </c>
      <c r="D381" t="s">
        <v>6573</v>
      </c>
      <c r="E381" t="s">
        <v>7399</v>
      </c>
      <c r="F381" t="s">
        <v>3591</v>
      </c>
      <c r="G381" t="s">
        <v>3591</v>
      </c>
      <c r="H381" t="s">
        <v>661</v>
      </c>
      <c r="I381" t="s">
        <v>9966</v>
      </c>
      <c r="J381" t="s">
        <v>258</v>
      </c>
      <c r="K381">
        <v>502133</v>
      </c>
      <c r="L381" t="s">
        <v>258</v>
      </c>
      <c r="M381">
        <v>1208646</v>
      </c>
      <c r="N381" t="s">
        <v>258</v>
      </c>
      <c r="O381" t="s">
        <v>3751</v>
      </c>
      <c r="P381" t="s">
        <v>1677</v>
      </c>
      <c r="Q381">
        <v>8639</v>
      </c>
      <c r="R381" t="s">
        <v>258</v>
      </c>
      <c r="S381">
        <v>30154</v>
      </c>
      <c r="T381" t="s">
        <v>258</v>
      </c>
      <c r="V381" t="s">
        <v>3752</v>
      </c>
      <c r="W381">
        <v>50142</v>
      </c>
      <c r="X381">
        <v>8639</v>
      </c>
      <c r="Y381" t="s">
        <v>258</v>
      </c>
      <c r="Z381" t="s">
        <v>8435</v>
      </c>
      <c r="AA381" t="s">
        <v>666</v>
      </c>
      <c r="AB381" t="s">
        <v>658</v>
      </c>
      <c r="AC381" t="s">
        <v>258</v>
      </c>
      <c r="AD381" t="s">
        <v>8435</v>
      </c>
      <c r="AI381">
        <v>2592</v>
      </c>
      <c r="AK381" t="s">
        <v>258</v>
      </c>
      <c r="AN381" t="s">
        <v>258</v>
      </c>
      <c r="AO381" t="s">
        <v>661</v>
      </c>
      <c r="AP381" t="s">
        <v>8435</v>
      </c>
      <c r="AQ381" t="s">
        <v>20403</v>
      </c>
    </row>
    <row r="382" spans="1:43" x14ac:dyDescent="0.3">
      <c r="A382" t="s">
        <v>13066</v>
      </c>
      <c r="B382" t="s">
        <v>11545</v>
      </c>
      <c r="C382" s="72">
        <v>32020</v>
      </c>
      <c r="D382" t="s">
        <v>6886</v>
      </c>
      <c r="E382" t="s">
        <v>13067</v>
      </c>
      <c r="F382" t="s">
        <v>3591</v>
      </c>
      <c r="G382" t="s">
        <v>3591</v>
      </c>
      <c r="H382" t="s">
        <v>1380</v>
      </c>
      <c r="I382" t="s">
        <v>11546</v>
      </c>
      <c r="J382" t="s">
        <v>11545</v>
      </c>
      <c r="K382">
        <v>506924</v>
      </c>
      <c r="L382" t="s">
        <v>11545</v>
      </c>
      <c r="M382">
        <v>2228081</v>
      </c>
      <c r="N382" t="s">
        <v>11545</v>
      </c>
      <c r="O382" t="s">
        <v>13068</v>
      </c>
      <c r="P382" t="s">
        <v>13066</v>
      </c>
      <c r="Q382">
        <v>10377</v>
      </c>
      <c r="R382" t="s">
        <v>11545</v>
      </c>
      <c r="S382">
        <v>35747</v>
      </c>
      <c r="T382" t="s">
        <v>11545</v>
      </c>
      <c r="V382" t="s">
        <v>15726</v>
      </c>
      <c r="W382">
        <v>65846</v>
      </c>
      <c r="X382">
        <v>10377</v>
      </c>
      <c r="Y382" t="s">
        <v>11545</v>
      </c>
      <c r="Z382" t="s">
        <v>13069</v>
      </c>
      <c r="AA382" t="s">
        <v>658</v>
      </c>
      <c r="AB382" t="s">
        <v>658</v>
      </c>
      <c r="AC382" t="s">
        <v>11545</v>
      </c>
      <c r="AD382" t="s">
        <v>13069</v>
      </c>
      <c r="AE382">
        <v>14529</v>
      </c>
      <c r="AF382" t="s">
        <v>11545</v>
      </c>
      <c r="AG382">
        <v>73825</v>
      </c>
      <c r="AH382" t="s">
        <v>11545</v>
      </c>
      <c r="AI382">
        <v>14621</v>
      </c>
      <c r="AJ382">
        <v>5364</v>
      </c>
      <c r="AK382" t="s">
        <v>11545</v>
      </c>
      <c r="AL382" t="s">
        <v>18037</v>
      </c>
      <c r="AM382" t="s">
        <v>11545</v>
      </c>
      <c r="AN382" t="s">
        <v>11545</v>
      </c>
      <c r="AO382" t="s">
        <v>1380</v>
      </c>
      <c r="AP382" t="s">
        <v>13069</v>
      </c>
      <c r="AQ382" t="s">
        <v>20403</v>
      </c>
    </row>
    <row r="383" spans="1:43" x14ac:dyDescent="0.3">
      <c r="A383" t="s">
        <v>1678</v>
      </c>
      <c r="B383" t="s">
        <v>1184</v>
      </c>
      <c r="C383" s="72">
        <v>31616</v>
      </c>
      <c r="D383" t="s">
        <v>6562</v>
      </c>
      <c r="E383" t="s">
        <v>7801</v>
      </c>
      <c r="F383" t="s">
        <v>3591</v>
      </c>
      <c r="G383" t="s">
        <v>3591</v>
      </c>
      <c r="H383" t="s">
        <v>1373</v>
      </c>
      <c r="I383" t="s">
        <v>9281</v>
      </c>
      <c r="J383" t="s">
        <v>1184</v>
      </c>
      <c r="K383">
        <v>446398</v>
      </c>
      <c r="L383" t="s">
        <v>1184</v>
      </c>
      <c r="M383">
        <v>1655625</v>
      </c>
      <c r="N383" t="s">
        <v>1184</v>
      </c>
      <c r="O383" t="s">
        <v>1679</v>
      </c>
      <c r="P383" t="s">
        <v>1678</v>
      </c>
      <c r="Q383">
        <v>9055</v>
      </c>
      <c r="R383" t="s">
        <v>1184</v>
      </c>
      <c r="S383">
        <v>30034</v>
      </c>
      <c r="T383" t="s">
        <v>1184</v>
      </c>
      <c r="V383" t="s">
        <v>3753</v>
      </c>
      <c r="W383">
        <v>57666</v>
      </c>
      <c r="X383">
        <v>9055</v>
      </c>
      <c r="Y383" t="s">
        <v>1184</v>
      </c>
      <c r="Z383" t="s">
        <v>8436</v>
      </c>
      <c r="AA383" t="s">
        <v>658</v>
      </c>
      <c r="AB383" t="s">
        <v>658</v>
      </c>
      <c r="AC383" t="s">
        <v>1184</v>
      </c>
      <c r="AD383" t="s">
        <v>8436</v>
      </c>
      <c r="AE383">
        <v>9994</v>
      </c>
      <c r="AI383">
        <v>6980</v>
      </c>
      <c r="AK383" t="s">
        <v>1184</v>
      </c>
      <c r="AL383" t="s">
        <v>18038</v>
      </c>
      <c r="AM383" t="s">
        <v>1184</v>
      </c>
      <c r="AN383" t="s">
        <v>1184</v>
      </c>
      <c r="AO383" t="s">
        <v>1373</v>
      </c>
      <c r="AP383" t="s">
        <v>8436</v>
      </c>
      <c r="AQ383" t="s">
        <v>20403</v>
      </c>
    </row>
    <row r="384" spans="1:43" x14ac:dyDescent="0.3">
      <c r="A384" t="s">
        <v>15727</v>
      </c>
      <c r="B384" t="s">
        <v>14241</v>
      </c>
      <c r="C384" s="72">
        <v>33480</v>
      </c>
      <c r="D384" t="s">
        <v>6918</v>
      </c>
      <c r="E384" t="s">
        <v>15728</v>
      </c>
      <c r="F384" t="s">
        <v>1430</v>
      </c>
      <c r="G384" t="s">
        <v>6120</v>
      </c>
      <c r="H384" t="s">
        <v>1373</v>
      </c>
      <c r="I384" t="s">
        <v>15729</v>
      </c>
      <c r="J384" t="s">
        <v>14241</v>
      </c>
      <c r="K384">
        <v>641438</v>
      </c>
      <c r="L384" t="s">
        <v>14241</v>
      </c>
      <c r="M384">
        <v>2218314</v>
      </c>
      <c r="N384" t="s">
        <v>14241</v>
      </c>
      <c r="O384" t="s">
        <v>17438</v>
      </c>
      <c r="P384" t="s">
        <v>15727</v>
      </c>
      <c r="Q384">
        <v>10680</v>
      </c>
      <c r="R384" t="s">
        <v>14241</v>
      </c>
      <c r="S384">
        <v>33658</v>
      </c>
      <c r="T384" t="s">
        <v>14241</v>
      </c>
      <c r="V384" t="s">
        <v>20442</v>
      </c>
      <c r="W384">
        <v>102546</v>
      </c>
      <c r="X384">
        <v>10680</v>
      </c>
      <c r="Y384" t="s">
        <v>14241</v>
      </c>
      <c r="Z384" t="s">
        <v>15730</v>
      </c>
      <c r="AA384" t="s">
        <v>658</v>
      </c>
      <c r="AB384" t="s">
        <v>658</v>
      </c>
      <c r="AC384" t="s">
        <v>14241</v>
      </c>
      <c r="AD384" t="s">
        <v>15730</v>
      </c>
      <c r="AE384">
        <v>13651</v>
      </c>
      <c r="AJ384">
        <v>5537</v>
      </c>
      <c r="AK384" t="s">
        <v>14241</v>
      </c>
      <c r="AL384" t="s">
        <v>18039</v>
      </c>
      <c r="AM384" t="s">
        <v>14241</v>
      </c>
      <c r="AN384" t="s">
        <v>14241</v>
      </c>
      <c r="AO384" t="s">
        <v>1373</v>
      </c>
      <c r="AP384" t="s">
        <v>15730</v>
      </c>
      <c r="AQ384" t="s">
        <v>20403</v>
      </c>
    </row>
    <row r="385" spans="1:43" x14ac:dyDescent="0.3">
      <c r="A385" t="s">
        <v>17341</v>
      </c>
      <c r="B385" t="s">
        <v>17142</v>
      </c>
      <c r="C385" s="72">
        <v>36091</v>
      </c>
      <c r="D385" t="s">
        <v>7755</v>
      </c>
      <c r="E385" t="s">
        <v>17361</v>
      </c>
      <c r="F385" t="s">
        <v>1395</v>
      </c>
      <c r="G385" t="s">
        <v>9094</v>
      </c>
      <c r="H385" t="s">
        <v>1380</v>
      </c>
      <c r="I385" t="s">
        <v>19826</v>
      </c>
      <c r="J385" t="s">
        <v>17142</v>
      </c>
      <c r="K385">
        <v>666185</v>
      </c>
      <c r="L385" t="s">
        <v>17142</v>
      </c>
      <c r="M385">
        <v>2250618</v>
      </c>
      <c r="N385" t="s">
        <v>17142</v>
      </c>
      <c r="P385" t="s">
        <v>17341</v>
      </c>
      <c r="Q385">
        <v>10190</v>
      </c>
      <c r="R385" t="s">
        <v>17142</v>
      </c>
      <c r="S385">
        <v>39226</v>
      </c>
      <c r="T385" t="s">
        <v>17142</v>
      </c>
      <c r="V385" t="s">
        <v>20443</v>
      </c>
      <c r="W385">
        <v>107582</v>
      </c>
      <c r="X385">
        <v>10643</v>
      </c>
      <c r="Y385" t="s">
        <v>17142</v>
      </c>
      <c r="Z385" t="s">
        <v>17333</v>
      </c>
      <c r="AA385" t="s">
        <v>5068</v>
      </c>
      <c r="AB385" t="s">
        <v>666</v>
      </c>
      <c r="AC385" t="s">
        <v>17142</v>
      </c>
      <c r="AD385" t="s">
        <v>17333</v>
      </c>
      <c r="AJ385">
        <v>6294</v>
      </c>
      <c r="AK385" t="s">
        <v>17142</v>
      </c>
      <c r="AL385" t="s">
        <v>18040</v>
      </c>
      <c r="AM385" t="s">
        <v>17142</v>
      </c>
      <c r="AN385" t="s">
        <v>17142</v>
      </c>
      <c r="AO385" t="s">
        <v>1380</v>
      </c>
      <c r="AP385" t="s">
        <v>17333</v>
      </c>
      <c r="AQ385" t="s">
        <v>20403</v>
      </c>
    </row>
    <row r="386" spans="1:43" hidden="1" x14ac:dyDescent="0.3">
      <c r="A386" t="s">
        <v>1680</v>
      </c>
      <c r="B386" t="s">
        <v>1003</v>
      </c>
      <c r="C386" s="72">
        <v>30657</v>
      </c>
      <c r="D386" t="s">
        <v>7802</v>
      </c>
      <c r="E386" t="s">
        <v>6972</v>
      </c>
      <c r="F386" t="s">
        <v>3591</v>
      </c>
      <c r="G386" t="s">
        <v>3591</v>
      </c>
      <c r="H386" t="s">
        <v>1373</v>
      </c>
      <c r="I386" t="s">
        <v>10962</v>
      </c>
      <c r="J386" t="s">
        <v>1003</v>
      </c>
      <c r="K386">
        <v>433584</v>
      </c>
      <c r="L386" t="s">
        <v>1681</v>
      </c>
      <c r="M386">
        <v>533051</v>
      </c>
      <c r="N386" t="s">
        <v>1681</v>
      </c>
      <c r="O386" t="s">
        <v>11898</v>
      </c>
      <c r="P386" t="s">
        <v>1680</v>
      </c>
      <c r="Q386">
        <v>7603</v>
      </c>
      <c r="R386" t="s">
        <v>1681</v>
      </c>
      <c r="S386">
        <v>6356</v>
      </c>
      <c r="T386" t="s">
        <v>1003</v>
      </c>
      <c r="V386" t="s">
        <v>11899</v>
      </c>
      <c r="W386">
        <v>1378</v>
      </c>
      <c r="X386">
        <v>7603</v>
      </c>
      <c r="Y386" t="s">
        <v>1003</v>
      </c>
      <c r="Z386" t="s">
        <v>10963</v>
      </c>
      <c r="AA386" t="s">
        <v>658</v>
      </c>
      <c r="AB386" t="s">
        <v>658</v>
      </c>
      <c r="AC386" t="s">
        <v>1003</v>
      </c>
      <c r="AD386" t="s">
        <v>5249</v>
      </c>
      <c r="AE386">
        <v>7873</v>
      </c>
      <c r="AF386" t="s">
        <v>1003</v>
      </c>
      <c r="AG386">
        <v>5768</v>
      </c>
      <c r="AH386" t="s">
        <v>1003</v>
      </c>
      <c r="AI386">
        <v>3952</v>
      </c>
      <c r="AK386" t="s">
        <v>1681</v>
      </c>
      <c r="AL386" t="s">
        <v>18041</v>
      </c>
      <c r="AM386" t="s">
        <v>1003</v>
      </c>
      <c r="AN386" t="s">
        <v>1003</v>
      </c>
      <c r="AO386" t="s">
        <v>1373</v>
      </c>
      <c r="AP386" t="s">
        <v>10963</v>
      </c>
      <c r="AQ386" t="s">
        <v>20402</v>
      </c>
    </row>
    <row r="387" spans="1:43" x14ac:dyDescent="0.3">
      <c r="A387" t="s">
        <v>1682</v>
      </c>
      <c r="B387" t="s">
        <v>1013</v>
      </c>
      <c r="C387" s="72">
        <v>31185</v>
      </c>
      <c r="D387" t="s">
        <v>6562</v>
      </c>
      <c r="E387" t="s">
        <v>6622</v>
      </c>
      <c r="F387" t="s">
        <v>3591</v>
      </c>
      <c r="G387" t="s">
        <v>3591</v>
      </c>
      <c r="H387" t="s">
        <v>1373</v>
      </c>
      <c r="I387" t="s">
        <v>9967</v>
      </c>
      <c r="J387" t="s">
        <v>1013</v>
      </c>
      <c r="K387">
        <v>502165</v>
      </c>
      <c r="L387" t="s">
        <v>1013</v>
      </c>
      <c r="M387">
        <v>1638973</v>
      </c>
      <c r="N387" t="s">
        <v>1683</v>
      </c>
      <c r="O387" t="s">
        <v>1684</v>
      </c>
      <c r="P387" t="s">
        <v>1682</v>
      </c>
      <c r="Q387">
        <v>8335</v>
      </c>
      <c r="R387" t="s">
        <v>1685</v>
      </c>
      <c r="S387">
        <v>29221</v>
      </c>
      <c r="T387" t="s">
        <v>1685</v>
      </c>
      <c r="V387" t="s">
        <v>5250</v>
      </c>
      <c r="W387">
        <v>50164</v>
      </c>
      <c r="X387">
        <v>8335</v>
      </c>
      <c r="Y387" t="s">
        <v>1013</v>
      </c>
      <c r="Z387" t="s">
        <v>8437</v>
      </c>
      <c r="AA387" t="s">
        <v>658</v>
      </c>
      <c r="AB387" t="s">
        <v>658</v>
      </c>
      <c r="AC387" t="s">
        <v>1013</v>
      </c>
      <c r="AD387" t="s">
        <v>8437</v>
      </c>
      <c r="AI387">
        <v>18008</v>
      </c>
      <c r="AK387" t="s">
        <v>1013</v>
      </c>
      <c r="AN387" t="s">
        <v>1013</v>
      </c>
      <c r="AO387" t="s">
        <v>1373</v>
      </c>
      <c r="AP387" t="s">
        <v>15387</v>
      </c>
      <c r="AQ387" t="s">
        <v>20403</v>
      </c>
    </row>
    <row r="388" spans="1:43" hidden="1" x14ac:dyDescent="0.3">
      <c r="A388" t="s">
        <v>1686</v>
      </c>
      <c r="B388" t="s">
        <v>771</v>
      </c>
      <c r="C388" s="72">
        <v>27511</v>
      </c>
      <c r="D388" t="s">
        <v>6655</v>
      </c>
      <c r="E388" t="s">
        <v>6622</v>
      </c>
      <c r="F388" t="s">
        <v>3591</v>
      </c>
      <c r="G388" t="s">
        <v>3591</v>
      </c>
      <c r="H388" t="s">
        <v>1373</v>
      </c>
      <c r="I388" t="s">
        <v>9948</v>
      </c>
      <c r="J388" t="s">
        <v>771</v>
      </c>
      <c r="K388">
        <v>112020</v>
      </c>
      <c r="L388" t="s">
        <v>771</v>
      </c>
      <c r="M388">
        <v>7495</v>
      </c>
      <c r="N388" t="s">
        <v>771</v>
      </c>
      <c r="O388" t="s">
        <v>1687</v>
      </c>
      <c r="P388" t="s">
        <v>1686</v>
      </c>
      <c r="Q388">
        <v>5771</v>
      </c>
      <c r="R388" t="s">
        <v>771</v>
      </c>
      <c r="S388">
        <v>3610</v>
      </c>
      <c r="T388" t="s">
        <v>771</v>
      </c>
      <c r="V388" t="s">
        <v>5251</v>
      </c>
      <c r="W388">
        <v>975</v>
      </c>
      <c r="X388">
        <v>5771</v>
      </c>
      <c r="Y388" t="s">
        <v>771</v>
      </c>
      <c r="Z388" t="s">
        <v>8438</v>
      </c>
      <c r="AA388" t="s">
        <v>658</v>
      </c>
      <c r="AB388" t="s">
        <v>658</v>
      </c>
      <c r="AC388" t="s">
        <v>771</v>
      </c>
      <c r="AD388" t="s">
        <v>8438</v>
      </c>
      <c r="AI388">
        <v>7006</v>
      </c>
      <c r="AK388" t="s">
        <v>771</v>
      </c>
      <c r="AN388" t="s">
        <v>771</v>
      </c>
      <c r="AO388" t="s">
        <v>1373</v>
      </c>
      <c r="AP388" t="s">
        <v>8438</v>
      </c>
      <c r="AQ388" t="s">
        <v>20402</v>
      </c>
    </row>
    <row r="389" spans="1:43" hidden="1" x14ac:dyDescent="0.3">
      <c r="A389" t="s">
        <v>1688</v>
      </c>
      <c r="B389" t="s">
        <v>771</v>
      </c>
      <c r="C389" s="72">
        <v>31407</v>
      </c>
      <c r="D389" t="s">
        <v>6655</v>
      </c>
      <c r="E389" t="s">
        <v>6622</v>
      </c>
      <c r="F389" t="s">
        <v>3591</v>
      </c>
      <c r="G389" t="s">
        <v>3591</v>
      </c>
      <c r="H389" t="s">
        <v>1373</v>
      </c>
      <c r="I389" t="s">
        <v>10735</v>
      </c>
      <c r="J389" t="s">
        <v>771</v>
      </c>
      <c r="K389">
        <v>452764</v>
      </c>
      <c r="L389" t="s">
        <v>771</v>
      </c>
      <c r="M389">
        <v>1797883</v>
      </c>
      <c r="N389" t="s">
        <v>771</v>
      </c>
      <c r="O389" t="s">
        <v>1687</v>
      </c>
      <c r="P389" t="s">
        <v>1688</v>
      </c>
      <c r="Q389">
        <v>8970</v>
      </c>
      <c r="R389" t="s">
        <v>771</v>
      </c>
      <c r="S389">
        <v>3610</v>
      </c>
      <c r="T389" t="s">
        <v>771</v>
      </c>
      <c r="V389" t="s">
        <v>5251</v>
      </c>
      <c r="W389">
        <v>975</v>
      </c>
      <c r="X389">
        <v>8970</v>
      </c>
      <c r="Y389" t="s">
        <v>771</v>
      </c>
      <c r="Z389" t="s">
        <v>8438</v>
      </c>
      <c r="AA389" t="s">
        <v>658</v>
      </c>
      <c r="AB389" t="s">
        <v>658</v>
      </c>
      <c r="AC389" t="s">
        <v>771</v>
      </c>
      <c r="AD389" t="s">
        <v>8438</v>
      </c>
      <c r="AI389">
        <v>18009</v>
      </c>
      <c r="AK389" t="s">
        <v>771</v>
      </c>
      <c r="AN389" t="s">
        <v>771</v>
      </c>
      <c r="AO389" t="s">
        <v>1373</v>
      </c>
      <c r="AP389" t="s">
        <v>8438</v>
      </c>
      <c r="AQ389" t="s">
        <v>20402</v>
      </c>
    </row>
    <row r="390" spans="1:43" x14ac:dyDescent="0.3">
      <c r="A390" t="s">
        <v>1689</v>
      </c>
      <c r="B390" t="s">
        <v>1124</v>
      </c>
      <c r="C390" s="72">
        <v>31243</v>
      </c>
      <c r="D390" t="s">
        <v>6683</v>
      </c>
      <c r="E390" t="s">
        <v>6622</v>
      </c>
      <c r="F390" t="s">
        <v>1430</v>
      </c>
      <c r="G390" t="s">
        <v>6120</v>
      </c>
      <c r="H390" t="s">
        <v>1373</v>
      </c>
      <c r="I390" t="s">
        <v>10714</v>
      </c>
      <c r="J390" t="s">
        <v>1124</v>
      </c>
      <c r="K390">
        <v>502304</v>
      </c>
      <c r="L390" t="s">
        <v>1124</v>
      </c>
      <c r="M390">
        <v>1537180</v>
      </c>
      <c r="N390" t="s">
        <v>1124</v>
      </c>
      <c r="O390" t="s">
        <v>1690</v>
      </c>
      <c r="P390" t="s">
        <v>1689</v>
      </c>
      <c r="Q390">
        <v>8978</v>
      </c>
      <c r="R390" t="s">
        <v>1124</v>
      </c>
      <c r="S390">
        <v>29698</v>
      </c>
      <c r="T390" t="s">
        <v>1124</v>
      </c>
      <c r="V390" t="s">
        <v>3754</v>
      </c>
      <c r="W390">
        <v>50224</v>
      </c>
      <c r="X390">
        <v>8978</v>
      </c>
      <c r="Y390" t="s">
        <v>1124</v>
      </c>
      <c r="Z390" t="s">
        <v>5252</v>
      </c>
      <c r="AA390" t="s">
        <v>658</v>
      </c>
      <c r="AB390" t="s">
        <v>658</v>
      </c>
      <c r="AC390" t="s">
        <v>1124</v>
      </c>
      <c r="AD390" t="s">
        <v>5252</v>
      </c>
      <c r="AE390">
        <v>11829</v>
      </c>
      <c r="AF390" t="s">
        <v>1124</v>
      </c>
      <c r="AG390">
        <v>13410</v>
      </c>
      <c r="AH390" t="s">
        <v>1124</v>
      </c>
      <c r="AI390">
        <v>4673</v>
      </c>
      <c r="AJ390">
        <v>3848</v>
      </c>
      <c r="AK390" t="s">
        <v>1124</v>
      </c>
      <c r="AL390" t="s">
        <v>18042</v>
      </c>
      <c r="AM390" t="s">
        <v>1124</v>
      </c>
      <c r="AN390" t="s">
        <v>1124</v>
      </c>
      <c r="AO390" t="s">
        <v>1373</v>
      </c>
      <c r="AP390" t="s">
        <v>5252</v>
      </c>
      <c r="AQ390" t="s">
        <v>20403</v>
      </c>
    </row>
    <row r="391" spans="1:43" x14ac:dyDescent="0.3">
      <c r="A391" t="s">
        <v>1691</v>
      </c>
      <c r="B391" t="s">
        <v>1124</v>
      </c>
      <c r="C391" s="72">
        <v>32021</v>
      </c>
      <c r="D391" t="s">
        <v>6683</v>
      </c>
      <c r="E391" t="s">
        <v>6622</v>
      </c>
      <c r="F391" t="s">
        <v>3591</v>
      </c>
      <c r="G391" t="s">
        <v>3591</v>
      </c>
      <c r="H391" t="s">
        <v>1373</v>
      </c>
      <c r="I391" t="s">
        <v>10337</v>
      </c>
      <c r="J391" t="s">
        <v>1124</v>
      </c>
      <c r="K391">
        <v>518526</v>
      </c>
      <c r="L391" t="s">
        <v>1124</v>
      </c>
      <c r="M391">
        <v>1807505</v>
      </c>
      <c r="N391" t="s">
        <v>1124</v>
      </c>
      <c r="O391" t="s">
        <v>1690</v>
      </c>
      <c r="P391" t="s">
        <v>1691</v>
      </c>
      <c r="Q391">
        <v>9154</v>
      </c>
      <c r="R391" t="s">
        <v>1692</v>
      </c>
      <c r="S391">
        <v>31305</v>
      </c>
      <c r="T391" t="s">
        <v>1124</v>
      </c>
      <c r="V391" t="s">
        <v>3754</v>
      </c>
      <c r="W391">
        <v>50224</v>
      </c>
      <c r="X391">
        <v>9154</v>
      </c>
      <c r="Y391" t="s">
        <v>1124</v>
      </c>
      <c r="Z391" t="s">
        <v>5252</v>
      </c>
      <c r="AA391" t="s">
        <v>658</v>
      </c>
      <c r="AB391" t="s">
        <v>658</v>
      </c>
      <c r="AC391" t="s">
        <v>1124</v>
      </c>
      <c r="AD391" t="s">
        <v>5252</v>
      </c>
      <c r="AE391">
        <v>11829</v>
      </c>
      <c r="AF391" t="s">
        <v>1124</v>
      </c>
      <c r="AG391">
        <v>13410</v>
      </c>
      <c r="AH391" t="s">
        <v>1124</v>
      </c>
      <c r="AI391">
        <v>8521</v>
      </c>
      <c r="AJ391">
        <v>3848</v>
      </c>
      <c r="AK391" t="s">
        <v>1124</v>
      </c>
      <c r="AL391" t="s">
        <v>18042</v>
      </c>
      <c r="AM391" t="s">
        <v>1124</v>
      </c>
      <c r="AN391" t="s">
        <v>1124</v>
      </c>
      <c r="AO391" t="s">
        <v>1373</v>
      </c>
      <c r="AP391" t="s">
        <v>15388</v>
      </c>
      <c r="AQ391" t="s">
        <v>20403</v>
      </c>
    </row>
    <row r="392" spans="1:43" x14ac:dyDescent="0.3">
      <c r="A392" t="s">
        <v>1693</v>
      </c>
      <c r="B392" t="s">
        <v>508</v>
      </c>
      <c r="C392" s="72">
        <v>31377</v>
      </c>
      <c r="D392" t="s">
        <v>6623</v>
      </c>
      <c r="E392" t="s">
        <v>6622</v>
      </c>
      <c r="F392" t="s">
        <v>1395</v>
      </c>
      <c r="G392" t="s">
        <v>9094</v>
      </c>
      <c r="H392" t="s">
        <v>660</v>
      </c>
      <c r="I392" t="s">
        <v>10891</v>
      </c>
      <c r="J392" t="s">
        <v>508</v>
      </c>
      <c r="K392">
        <v>572761</v>
      </c>
      <c r="L392" t="s">
        <v>508</v>
      </c>
      <c r="M392">
        <v>1794765</v>
      </c>
      <c r="N392" t="s">
        <v>508</v>
      </c>
      <c r="O392" t="s">
        <v>13151</v>
      </c>
      <c r="P392" t="s">
        <v>1693</v>
      </c>
      <c r="Q392">
        <v>8953</v>
      </c>
      <c r="R392" t="s">
        <v>508</v>
      </c>
      <c r="S392">
        <v>31015</v>
      </c>
      <c r="T392" t="s">
        <v>508</v>
      </c>
      <c r="U392" t="s">
        <v>508</v>
      </c>
      <c r="V392" t="s">
        <v>12839</v>
      </c>
      <c r="W392">
        <v>60187</v>
      </c>
      <c r="X392">
        <v>8953</v>
      </c>
      <c r="Y392" t="s">
        <v>508</v>
      </c>
      <c r="Z392" t="s">
        <v>5253</v>
      </c>
      <c r="AA392" t="s">
        <v>666</v>
      </c>
      <c r="AB392" t="s">
        <v>658</v>
      </c>
      <c r="AC392" t="s">
        <v>508</v>
      </c>
      <c r="AD392" t="s">
        <v>5253</v>
      </c>
      <c r="AE392">
        <v>12082</v>
      </c>
      <c r="AF392" t="s">
        <v>508</v>
      </c>
      <c r="AG392">
        <v>13152</v>
      </c>
      <c r="AH392" t="s">
        <v>508</v>
      </c>
      <c r="AI392">
        <v>4672</v>
      </c>
      <c r="AJ392">
        <v>3792</v>
      </c>
      <c r="AK392" t="s">
        <v>508</v>
      </c>
      <c r="AL392" t="s">
        <v>18043</v>
      </c>
      <c r="AM392" t="s">
        <v>508</v>
      </c>
      <c r="AN392" t="s">
        <v>508</v>
      </c>
      <c r="AO392" t="s">
        <v>14939</v>
      </c>
      <c r="AP392" t="s">
        <v>5253</v>
      </c>
      <c r="AQ392" t="s">
        <v>20403</v>
      </c>
    </row>
    <row r="393" spans="1:43" x14ac:dyDescent="0.3">
      <c r="A393" t="s">
        <v>14063</v>
      </c>
      <c r="B393" t="s">
        <v>14040</v>
      </c>
      <c r="C393" s="72">
        <v>33107</v>
      </c>
      <c r="D393" t="s">
        <v>6650</v>
      </c>
      <c r="E393" t="s">
        <v>6622</v>
      </c>
      <c r="F393" t="s">
        <v>1405</v>
      </c>
      <c r="G393" t="s">
        <v>6120</v>
      </c>
      <c r="H393" t="s">
        <v>1373</v>
      </c>
      <c r="I393" t="s">
        <v>15731</v>
      </c>
      <c r="J393" t="s">
        <v>14040</v>
      </c>
      <c r="K393">
        <v>543001</v>
      </c>
      <c r="L393" t="s">
        <v>14040</v>
      </c>
      <c r="M393">
        <v>2223643</v>
      </c>
      <c r="N393" t="s">
        <v>14040</v>
      </c>
      <c r="O393" t="s">
        <v>17439</v>
      </c>
      <c r="P393" t="s">
        <v>14063</v>
      </c>
      <c r="Q393">
        <v>10987</v>
      </c>
      <c r="R393" t="s">
        <v>14040</v>
      </c>
      <c r="S393">
        <v>35098</v>
      </c>
      <c r="T393" t="s">
        <v>14040</v>
      </c>
      <c r="V393" t="s">
        <v>15732</v>
      </c>
      <c r="W393">
        <v>70297</v>
      </c>
      <c r="X393">
        <v>10987</v>
      </c>
      <c r="Y393" t="s">
        <v>14040</v>
      </c>
      <c r="Z393" t="s">
        <v>14064</v>
      </c>
      <c r="AA393" t="s">
        <v>666</v>
      </c>
      <c r="AB393" t="s">
        <v>666</v>
      </c>
      <c r="AC393" t="s">
        <v>14040</v>
      </c>
      <c r="AD393" t="s">
        <v>14064</v>
      </c>
      <c r="AE393">
        <v>12697</v>
      </c>
      <c r="AI393">
        <v>27289</v>
      </c>
      <c r="AJ393">
        <v>5851</v>
      </c>
      <c r="AK393" t="s">
        <v>14040</v>
      </c>
      <c r="AL393" t="s">
        <v>18044</v>
      </c>
      <c r="AM393" t="s">
        <v>14040</v>
      </c>
      <c r="AN393" t="s">
        <v>14040</v>
      </c>
      <c r="AO393" t="s">
        <v>1373</v>
      </c>
      <c r="AP393" t="s">
        <v>14064</v>
      </c>
      <c r="AQ393" t="s">
        <v>20403</v>
      </c>
    </row>
    <row r="394" spans="1:43" hidden="1" x14ac:dyDescent="0.3">
      <c r="A394" t="s">
        <v>1694</v>
      </c>
      <c r="B394" t="s">
        <v>345</v>
      </c>
      <c r="C394" s="72">
        <v>31593</v>
      </c>
      <c r="D394" t="s">
        <v>6539</v>
      </c>
      <c r="E394" t="s">
        <v>7144</v>
      </c>
      <c r="F394" t="s">
        <v>3591</v>
      </c>
      <c r="G394" t="s">
        <v>3591</v>
      </c>
      <c r="H394" t="s">
        <v>1396</v>
      </c>
      <c r="I394" t="s">
        <v>10143</v>
      </c>
      <c r="J394" t="s">
        <v>345</v>
      </c>
      <c r="K394">
        <v>455077</v>
      </c>
      <c r="L394" t="s">
        <v>345</v>
      </c>
      <c r="M394">
        <v>1205578</v>
      </c>
      <c r="N394" t="s">
        <v>345</v>
      </c>
      <c r="O394" t="s">
        <v>1695</v>
      </c>
      <c r="P394" t="s">
        <v>1694</v>
      </c>
      <c r="Q394">
        <v>8512</v>
      </c>
      <c r="R394" t="s">
        <v>345</v>
      </c>
      <c r="S394">
        <v>29660</v>
      </c>
      <c r="T394" t="s">
        <v>345</v>
      </c>
      <c r="U394" t="s">
        <v>345</v>
      </c>
      <c r="V394" t="s">
        <v>3755</v>
      </c>
      <c r="W394">
        <v>45790</v>
      </c>
      <c r="X394">
        <v>8512</v>
      </c>
      <c r="Y394" t="s">
        <v>345</v>
      </c>
      <c r="Z394" t="s">
        <v>5254</v>
      </c>
      <c r="AA394" t="s">
        <v>666</v>
      </c>
      <c r="AB394" t="s">
        <v>658</v>
      </c>
      <c r="AC394" t="s">
        <v>345</v>
      </c>
      <c r="AD394" t="s">
        <v>5254</v>
      </c>
      <c r="AE394">
        <v>8597</v>
      </c>
      <c r="AI394">
        <v>3479</v>
      </c>
      <c r="AK394" t="s">
        <v>345</v>
      </c>
      <c r="AN394" t="s">
        <v>345</v>
      </c>
      <c r="AO394" t="s">
        <v>1396</v>
      </c>
      <c r="AP394" t="s">
        <v>5254</v>
      </c>
      <c r="AQ394" t="s">
        <v>20402</v>
      </c>
    </row>
    <row r="395" spans="1:43" x14ac:dyDescent="0.3">
      <c r="A395" t="s">
        <v>1696</v>
      </c>
      <c r="B395" t="s">
        <v>967</v>
      </c>
      <c r="C395" s="72">
        <v>31857</v>
      </c>
      <c r="D395" t="s">
        <v>6639</v>
      </c>
      <c r="E395" t="s">
        <v>7602</v>
      </c>
      <c r="F395" t="s">
        <v>1509</v>
      </c>
      <c r="G395" t="s">
        <v>9094</v>
      </c>
      <c r="H395" t="s">
        <v>1373</v>
      </c>
      <c r="I395" t="s">
        <v>10116</v>
      </c>
      <c r="J395" t="s">
        <v>967</v>
      </c>
      <c r="K395">
        <v>471911</v>
      </c>
      <c r="L395" t="s">
        <v>967</v>
      </c>
      <c r="M395">
        <v>1231629</v>
      </c>
      <c r="N395" t="s">
        <v>967</v>
      </c>
      <c r="O395" t="s">
        <v>1697</v>
      </c>
      <c r="P395" t="s">
        <v>1696</v>
      </c>
      <c r="Q395">
        <v>8185</v>
      </c>
      <c r="R395" t="s">
        <v>967</v>
      </c>
      <c r="S395">
        <v>28968</v>
      </c>
      <c r="T395" t="s">
        <v>967</v>
      </c>
      <c r="V395" t="s">
        <v>3756</v>
      </c>
      <c r="W395">
        <v>47229</v>
      </c>
      <c r="X395">
        <v>8185</v>
      </c>
      <c r="Y395" t="s">
        <v>967</v>
      </c>
      <c r="Z395" t="s">
        <v>5255</v>
      </c>
      <c r="AA395" t="s">
        <v>658</v>
      </c>
      <c r="AB395" t="s">
        <v>658</v>
      </c>
      <c r="AC395" t="s">
        <v>967</v>
      </c>
      <c r="AD395" t="s">
        <v>5255</v>
      </c>
      <c r="AE395">
        <v>9449</v>
      </c>
      <c r="AF395" t="s">
        <v>967</v>
      </c>
      <c r="AG395">
        <v>6266</v>
      </c>
      <c r="AH395" t="s">
        <v>967</v>
      </c>
      <c r="AI395">
        <v>1735</v>
      </c>
      <c r="AJ395">
        <v>3148</v>
      </c>
      <c r="AK395" t="s">
        <v>967</v>
      </c>
      <c r="AL395" t="s">
        <v>18045</v>
      </c>
      <c r="AM395" t="s">
        <v>967</v>
      </c>
      <c r="AN395" t="s">
        <v>967</v>
      </c>
      <c r="AO395" t="s">
        <v>14935</v>
      </c>
      <c r="AP395" t="s">
        <v>5255</v>
      </c>
      <c r="AQ395" t="s">
        <v>20403</v>
      </c>
    </row>
    <row r="396" spans="1:43" hidden="1" x14ac:dyDescent="0.3">
      <c r="A396" t="s">
        <v>3757</v>
      </c>
      <c r="B396" t="s">
        <v>1349</v>
      </c>
      <c r="C396" s="72">
        <v>28227</v>
      </c>
      <c r="D396" t="s">
        <v>7803</v>
      </c>
      <c r="E396" t="s">
        <v>7602</v>
      </c>
      <c r="F396" t="s">
        <v>3591</v>
      </c>
      <c r="G396" t="s">
        <v>3591</v>
      </c>
      <c r="H396" t="s">
        <v>1373</v>
      </c>
      <c r="I396" t="s">
        <v>10281</v>
      </c>
      <c r="J396" t="s">
        <v>1349</v>
      </c>
      <c r="K396">
        <v>425647</v>
      </c>
      <c r="L396" t="s">
        <v>1349</v>
      </c>
      <c r="M396">
        <v>390710</v>
      </c>
      <c r="N396" t="s">
        <v>1349</v>
      </c>
      <c r="O396" t="s">
        <v>5256</v>
      </c>
      <c r="P396" t="s">
        <v>3757</v>
      </c>
      <c r="Q396">
        <v>7088</v>
      </c>
      <c r="R396" t="s">
        <v>1349</v>
      </c>
      <c r="S396">
        <v>5393</v>
      </c>
      <c r="T396" t="s">
        <v>1349</v>
      </c>
      <c r="V396" t="s">
        <v>5257</v>
      </c>
      <c r="W396">
        <v>33569</v>
      </c>
      <c r="Y396" t="s">
        <v>1349</v>
      </c>
      <c r="Z396" t="s">
        <v>8439</v>
      </c>
      <c r="AA396" t="s">
        <v>658</v>
      </c>
      <c r="AB396" t="s">
        <v>658</v>
      </c>
      <c r="AC396" t="s">
        <v>1349</v>
      </c>
      <c r="AD396" t="s">
        <v>8439</v>
      </c>
      <c r="AI396">
        <v>1113</v>
      </c>
      <c r="AK396" t="s">
        <v>1349</v>
      </c>
      <c r="AN396" t="s">
        <v>1349</v>
      </c>
      <c r="AO396" t="s">
        <v>1373</v>
      </c>
      <c r="AP396" t="s">
        <v>8439</v>
      </c>
      <c r="AQ396" t="s">
        <v>20402</v>
      </c>
    </row>
    <row r="397" spans="1:43" x14ac:dyDescent="0.3">
      <c r="A397" t="s">
        <v>1698</v>
      </c>
      <c r="B397" t="s">
        <v>222</v>
      </c>
      <c r="C397" s="72">
        <v>31939</v>
      </c>
      <c r="D397" t="s">
        <v>7214</v>
      </c>
      <c r="E397" t="s">
        <v>7213</v>
      </c>
      <c r="F397" t="s">
        <v>3591</v>
      </c>
      <c r="G397" t="s">
        <v>3591</v>
      </c>
      <c r="H397" t="s">
        <v>1380</v>
      </c>
      <c r="I397" t="s">
        <v>10532</v>
      </c>
      <c r="J397" t="s">
        <v>222</v>
      </c>
      <c r="K397">
        <v>485567</v>
      </c>
      <c r="L397" t="s">
        <v>222</v>
      </c>
      <c r="M397">
        <v>1589117</v>
      </c>
      <c r="N397" t="s">
        <v>222</v>
      </c>
      <c r="O397" t="s">
        <v>1699</v>
      </c>
      <c r="P397" t="s">
        <v>1698</v>
      </c>
      <c r="Q397">
        <v>8673</v>
      </c>
      <c r="R397" t="s">
        <v>222</v>
      </c>
      <c r="S397">
        <v>29008</v>
      </c>
      <c r="T397" t="s">
        <v>222</v>
      </c>
      <c r="V397" t="s">
        <v>3758</v>
      </c>
      <c r="W397">
        <v>45794</v>
      </c>
      <c r="X397">
        <v>8673</v>
      </c>
      <c r="Y397" t="s">
        <v>222</v>
      </c>
      <c r="Z397" t="s">
        <v>5258</v>
      </c>
      <c r="AA397" t="s">
        <v>666</v>
      </c>
      <c r="AB397" t="s">
        <v>666</v>
      </c>
      <c r="AC397" t="s">
        <v>222</v>
      </c>
      <c r="AD397" t="s">
        <v>5258</v>
      </c>
      <c r="AE397">
        <v>10842</v>
      </c>
      <c r="AF397" t="s">
        <v>222</v>
      </c>
      <c r="AG397">
        <v>12849</v>
      </c>
      <c r="AH397" t="s">
        <v>222</v>
      </c>
      <c r="AI397">
        <v>5404</v>
      </c>
      <c r="AJ397">
        <v>3809</v>
      </c>
      <c r="AK397" t="s">
        <v>222</v>
      </c>
      <c r="AL397" t="s">
        <v>18046</v>
      </c>
      <c r="AM397" t="s">
        <v>222</v>
      </c>
      <c r="AN397" t="s">
        <v>222</v>
      </c>
      <c r="AO397" t="s">
        <v>1380</v>
      </c>
      <c r="AP397" t="s">
        <v>5258</v>
      </c>
      <c r="AQ397" t="s">
        <v>20403</v>
      </c>
    </row>
    <row r="398" spans="1:43" x14ac:dyDescent="0.3">
      <c r="A398" t="s">
        <v>1700</v>
      </c>
      <c r="B398" t="s">
        <v>1342</v>
      </c>
      <c r="C398" s="72">
        <v>31843</v>
      </c>
      <c r="D398" t="s">
        <v>7805</v>
      </c>
      <c r="E398" t="s">
        <v>7804</v>
      </c>
      <c r="F398" t="s">
        <v>3591</v>
      </c>
      <c r="G398" t="s">
        <v>3591</v>
      </c>
      <c r="H398" t="s">
        <v>1373</v>
      </c>
      <c r="I398" t="s">
        <v>9496</v>
      </c>
      <c r="J398" t="s">
        <v>1342</v>
      </c>
      <c r="K398">
        <v>468528</v>
      </c>
      <c r="L398" t="s">
        <v>1342</v>
      </c>
      <c r="M398">
        <v>1784929</v>
      </c>
      <c r="N398" t="s">
        <v>1342</v>
      </c>
      <c r="O398" t="s">
        <v>1701</v>
      </c>
      <c r="P398" t="s">
        <v>1700</v>
      </c>
      <c r="Q398">
        <v>9021</v>
      </c>
      <c r="R398" t="s">
        <v>1342</v>
      </c>
      <c r="S398">
        <v>31515</v>
      </c>
      <c r="T398" t="s">
        <v>1342</v>
      </c>
      <c r="V398" t="s">
        <v>3759</v>
      </c>
      <c r="W398">
        <v>49938</v>
      </c>
      <c r="X398">
        <v>9021</v>
      </c>
      <c r="Y398" t="s">
        <v>1342</v>
      </c>
      <c r="Z398" t="s">
        <v>8440</v>
      </c>
      <c r="AA398" t="s">
        <v>658</v>
      </c>
      <c r="AB398" t="s">
        <v>658</v>
      </c>
      <c r="AC398" t="s">
        <v>1342</v>
      </c>
      <c r="AD398" t="s">
        <v>8440</v>
      </c>
      <c r="AE398">
        <v>10184</v>
      </c>
      <c r="AI398">
        <v>4976</v>
      </c>
      <c r="AK398" t="s">
        <v>1342</v>
      </c>
      <c r="AL398" t="s">
        <v>18047</v>
      </c>
      <c r="AM398" t="s">
        <v>1342</v>
      </c>
      <c r="AN398" t="s">
        <v>1342</v>
      </c>
      <c r="AO398" t="s">
        <v>1373</v>
      </c>
      <c r="AP398" t="s">
        <v>8440</v>
      </c>
      <c r="AQ398" t="s">
        <v>20403</v>
      </c>
    </row>
    <row r="399" spans="1:43" hidden="1" x14ac:dyDescent="0.3">
      <c r="A399" t="s">
        <v>1702</v>
      </c>
      <c r="B399" t="s">
        <v>212</v>
      </c>
      <c r="C399" s="72">
        <v>27078</v>
      </c>
      <c r="D399" t="s">
        <v>7216</v>
      </c>
      <c r="E399" t="s">
        <v>7215</v>
      </c>
      <c r="F399" t="s">
        <v>3591</v>
      </c>
      <c r="G399" t="s">
        <v>3591</v>
      </c>
      <c r="H399" t="s">
        <v>1431</v>
      </c>
      <c r="I399" t="s">
        <v>9205</v>
      </c>
      <c r="J399" t="s">
        <v>212</v>
      </c>
      <c r="K399">
        <v>425206</v>
      </c>
      <c r="L399" t="s">
        <v>212</v>
      </c>
      <c r="M399">
        <v>174666</v>
      </c>
      <c r="N399" t="s">
        <v>212</v>
      </c>
      <c r="O399" t="s">
        <v>1703</v>
      </c>
      <c r="P399" t="s">
        <v>1702</v>
      </c>
      <c r="Q399">
        <v>7024</v>
      </c>
      <c r="R399" t="s">
        <v>212</v>
      </c>
      <c r="S399">
        <v>5349</v>
      </c>
      <c r="T399" t="s">
        <v>212</v>
      </c>
      <c r="V399" t="s">
        <v>3760</v>
      </c>
      <c r="W399">
        <v>391</v>
      </c>
      <c r="X399">
        <v>7024</v>
      </c>
      <c r="Y399" t="s">
        <v>212</v>
      </c>
      <c r="Z399" t="s">
        <v>8441</v>
      </c>
      <c r="AA399" t="s">
        <v>658</v>
      </c>
      <c r="AB399" t="s">
        <v>658</v>
      </c>
      <c r="AC399" t="s">
        <v>212</v>
      </c>
      <c r="AD399" t="s">
        <v>8441</v>
      </c>
      <c r="AI399">
        <v>9463</v>
      </c>
      <c r="AK399" t="s">
        <v>212</v>
      </c>
      <c r="AN399" t="s">
        <v>212</v>
      </c>
      <c r="AO399" t="s">
        <v>1431</v>
      </c>
      <c r="AP399" t="s">
        <v>8441</v>
      </c>
      <c r="AQ399" t="s">
        <v>20402</v>
      </c>
    </row>
    <row r="400" spans="1:43" x14ac:dyDescent="0.3">
      <c r="A400" t="s">
        <v>1704</v>
      </c>
      <c r="B400" t="s">
        <v>1111</v>
      </c>
      <c r="C400" s="72">
        <v>32531</v>
      </c>
      <c r="D400" t="s">
        <v>7082</v>
      </c>
      <c r="E400" t="s">
        <v>7806</v>
      </c>
      <c r="F400" t="s">
        <v>3591</v>
      </c>
      <c r="G400" t="s">
        <v>3591</v>
      </c>
      <c r="H400" t="s">
        <v>1373</v>
      </c>
      <c r="I400" t="s">
        <v>9924</v>
      </c>
      <c r="J400" t="s">
        <v>1111</v>
      </c>
      <c r="K400">
        <v>518533</v>
      </c>
      <c r="L400" t="s">
        <v>1111</v>
      </c>
      <c r="M400">
        <v>1915130</v>
      </c>
      <c r="N400" t="s">
        <v>1111</v>
      </c>
      <c r="O400" t="s">
        <v>3761</v>
      </c>
      <c r="P400" t="s">
        <v>1704</v>
      </c>
      <c r="Q400">
        <v>9165</v>
      </c>
      <c r="R400" t="s">
        <v>1111</v>
      </c>
      <c r="S400">
        <v>31672</v>
      </c>
      <c r="T400" t="s">
        <v>1111</v>
      </c>
      <c r="V400" t="s">
        <v>3762</v>
      </c>
      <c r="W400">
        <v>57668</v>
      </c>
      <c r="X400">
        <v>9165</v>
      </c>
      <c r="Y400" t="s">
        <v>1111</v>
      </c>
      <c r="Z400" t="s">
        <v>8442</v>
      </c>
      <c r="AA400" t="s">
        <v>666</v>
      </c>
      <c r="AB400" t="s">
        <v>666</v>
      </c>
      <c r="AC400" t="s">
        <v>1111</v>
      </c>
      <c r="AD400" t="s">
        <v>8442</v>
      </c>
      <c r="AE400">
        <v>12104</v>
      </c>
      <c r="AI400">
        <v>4639</v>
      </c>
      <c r="AK400" t="s">
        <v>1111</v>
      </c>
      <c r="AL400" t="s">
        <v>18048</v>
      </c>
      <c r="AM400" t="s">
        <v>1111</v>
      </c>
      <c r="AN400" t="s">
        <v>1111</v>
      </c>
      <c r="AO400" t="s">
        <v>1373</v>
      </c>
      <c r="AP400" t="s">
        <v>8442</v>
      </c>
      <c r="AQ400" t="s">
        <v>20403</v>
      </c>
    </row>
    <row r="401" spans="1:43" x14ac:dyDescent="0.3">
      <c r="A401" t="s">
        <v>5259</v>
      </c>
      <c r="B401" t="s">
        <v>580</v>
      </c>
      <c r="C401" s="72">
        <v>31764</v>
      </c>
      <c r="D401" t="s">
        <v>6655</v>
      </c>
      <c r="E401" t="s">
        <v>6654</v>
      </c>
      <c r="F401" t="s">
        <v>3591</v>
      </c>
      <c r="G401" t="s">
        <v>3591</v>
      </c>
      <c r="H401" t="s">
        <v>1396</v>
      </c>
      <c r="I401" t="s">
        <v>10012</v>
      </c>
      <c r="J401" t="s">
        <v>580</v>
      </c>
      <c r="K401">
        <v>474892</v>
      </c>
      <c r="L401" t="s">
        <v>580</v>
      </c>
      <c r="M401">
        <v>1102958</v>
      </c>
      <c r="N401" t="s">
        <v>580</v>
      </c>
      <c r="O401" t="s">
        <v>13051</v>
      </c>
      <c r="P401" t="s">
        <v>5259</v>
      </c>
      <c r="Q401">
        <v>8640</v>
      </c>
      <c r="R401" t="s">
        <v>580</v>
      </c>
      <c r="S401">
        <v>29486</v>
      </c>
      <c r="T401" t="s">
        <v>580</v>
      </c>
      <c r="U401" t="s">
        <v>580</v>
      </c>
      <c r="V401" t="s">
        <v>12944</v>
      </c>
      <c r="W401">
        <v>47236</v>
      </c>
      <c r="X401">
        <v>8640</v>
      </c>
      <c r="Y401" t="s">
        <v>580</v>
      </c>
      <c r="Z401" t="s">
        <v>5260</v>
      </c>
      <c r="AA401" t="s">
        <v>658</v>
      </c>
      <c r="AB401" t="s">
        <v>658</v>
      </c>
      <c r="AC401" t="s">
        <v>580</v>
      </c>
      <c r="AD401" t="s">
        <v>5260</v>
      </c>
      <c r="AE401">
        <v>9694</v>
      </c>
      <c r="AF401" t="s">
        <v>580</v>
      </c>
      <c r="AG401">
        <v>11094</v>
      </c>
      <c r="AH401" t="s">
        <v>580</v>
      </c>
      <c r="AI401">
        <v>2665</v>
      </c>
      <c r="AJ401">
        <v>3378</v>
      </c>
      <c r="AK401" t="s">
        <v>580</v>
      </c>
      <c r="AL401" t="s">
        <v>18049</v>
      </c>
      <c r="AM401" t="s">
        <v>580</v>
      </c>
      <c r="AN401" t="s">
        <v>580</v>
      </c>
      <c r="AO401" t="s">
        <v>1396</v>
      </c>
      <c r="AP401" t="s">
        <v>5260</v>
      </c>
      <c r="AQ401" t="s">
        <v>20403</v>
      </c>
    </row>
    <row r="402" spans="1:43" x14ac:dyDescent="0.3">
      <c r="A402" t="s">
        <v>10824</v>
      </c>
      <c r="B402" t="s">
        <v>10825</v>
      </c>
      <c r="C402" s="72">
        <v>32456</v>
      </c>
      <c r="D402" t="s">
        <v>10826</v>
      </c>
      <c r="E402" t="s">
        <v>10827</v>
      </c>
      <c r="F402" t="s">
        <v>1383</v>
      </c>
      <c r="G402" t="s">
        <v>9094</v>
      </c>
      <c r="H402" t="s">
        <v>1424</v>
      </c>
      <c r="I402" t="s">
        <v>10828</v>
      </c>
      <c r="J402" t="s">
        <v>10825</v>
      </c>
      <c r="K402">
        <v>592200</v>
      </c>
      <c r="L402" t="s">
        <v>10825</v>
      </c>
      <c r="M402">
        <v>1935463</v>
      </c>
      <c r="N402" t="s">
        <v>10825</v>
      </c>
      <c r="O402" t="s">
        <v>12408</v>
      </c>
      <c r="P402" t="s">
        <v>10824</v>
      </c>
      <c r="Q402">
        <v>9766</v>
      </c>
      <c r="R402" t="s">
        <v>10825</v>
      </c>
      <c r="S402">
        <v>32049</v>
      </c>
      <c r="T402" t="s">
        <v>10825</v>
      </c>
      <c r="V402" t="s">
        <v>12409</v>
      </c>
      <c r="W402">
        <v>70378</v>
      </c>
      <c r="X402">
        <v>9766</v>
      </c>
      <c r="Y402" t="s">
        <v>10825</v>
      </c>
      <c r="Z402" t="s">
        <v>10829</v>
      </c>
      <c r="AA402" t="s">
        <v>658</v>
      </c>
      <c r="AB402" t="s">
        <v>658</v>
      </c>
      <c r="AC402" t="s">
        <v>10825</v>
      </c>
      <c r="AD402" t="s">
        <v>10829</v>
      </c>
      <c r="AE402">
        <v>13350</v>
      </c>
      <c r="AF402" t="s">
        <v>10825</v>
      </c>
      <c r="AG402">
        <v>17012</v>
      </c>
      <c r="AH402" t="s">
        <v>10825</v>
      </c>
      <c r="AI402">
        <v>18512</v>
      </c>
      <c r="AJ402">
        <v>4688</v>
      </c>
      <c r="AK402" t="s">
        <v>10825</v>
      </c>
      <c r="AL402" t="s">
        <v>18050</v>
      </c>
      <c r="AM402" t="s">
        <v>10825</v>
      </c>
      <c r="AN402" t="s">
        <v>10825</v>
      </c>
      <c r="AO402" t="s">
        <v>1424</v>
      </c>
      <c r="AP402" t="s">
        <v>10829</v>
      </c>
      <c r="AQ402" t="s">
        <v>20403</v>
      </c>
    </row>
    <row r="403" spans="1:43" x14ac:dyDescent="0.3">
      <c r="A403" t="s">
        <v>1705</v>
      </c>
      <c r="B403" t="s">
        <v>751</v>
      </c>
      <c r="C403" s="72">
        <v>31666</v>
      </c>
      <c r="D403" t="s">
        <v>6562</v>
      </c>
      <c r="E403" t="s">
        <v>7631</v>
      </c>
      <c r="F403" t="s">
        <v>1389</v>
      </c>
      <c r="G403" t="s">
        <v>6120</v>
      </c>
      <c r="H403" t="s">
        <v>1373</v>
      </c>
      <c r="I403" t="s">
        <v>10071</v>
      </c>
      <c r="J403" t="s">
        <v>751</v>
      </c>
      <c r="K403">
        <v>488768</v>
      </c>
      <c r="L403" t="s">
        <v>751</v>
      </c>
      <c r="M403">
        <v>1661425</v>
      </c>
      <c r="N403" t="s">
        <v>751</v>
      </c>
      <c r="O403" t="s">
        <v>1706</v>
      </c>
      <c r="P403" t="s">
        <v>1705</v>
      </c>
      <c r="Q403">
        <v>8627</v>
      </c>
      <c r="R403" t="s">
        <v>751</v>
      </c>
      <c r="S403">
        <v>30134</v>
      </c>
      <c r="T403" t="s">
        <v>751</v>
      </c>
      <c r="V403" t="s">
        <v>3763</v>
      </c>
      <c r="W403">
        <v>58136</v>
      </c>
      <c r="X403">
        <v>8627</v>
      </c>
      <c r="Y403" t="s">
        <v>751</v>
      </c>
      <c r="Z403" t="s">
        <v>5261</v>
      </c>
      <c r="AA403" t="s">
        <v>658</v>
      </c>
      <c r="AB403" t="s">
        <v>658</v>
      </c>
      <c r="AC403" t="s">
        <v>751</v>
      </c>
      <c r="AD403" t="s">
        <v>5261</v>
      </c>
      <c r="AE403">
        <v>10468</v>
      </c>
      <c r="AF403" t="s">
        <v>751</v>
      </c>
      <c r="AG403">
        <v>12269</v>
      </c>
      <c r="AH403" t="s">
        <v>751</v>
      </c>
      <c r="AI403">
        <v>5268</v>
      </c>
      <c r="AJ403">
        <v>3530</v>
      </c>
      <c r="AK403" t="s">
        <v>751</v>
      </c>
      <c r="AL403" t="s">
        <v>18051</v>
      </c>
      <c r="AM403" t="s">
        <v>751</v>
      </c>
      <c r="AN403" t="s">
        <v>751</v>
      </c>
      <c r="AO403" t="s">
        <v>1373</v>
      </c>
      <c r="AP403" t="s">
        <v>5261</v>
      </c>
      <c r="AQ403" t="s">
        <v>20403</v>
      </c>
    </row>
    <row r="404" spans="1:43" hidden="1" x14ac:dyDescent="0.3">
      <c r="A404" t="s">
        <v>1707</v>
      </c>
      <c r="B404" t="s">
        <v>154</v>
      </c>
      <c r="C404" s="72">
        <v>30883</v>
      </c>
      <c r="D404" t="s">
        <v>6870</v>
      </c>
      <c r="E404" t="s">
        <v>7217</v>
      </c>
      <c r="F404" t="s">
        <v>3591</v>
      </c>
      <c r="G404" t="s">
        <v>3591</v>
      </c>
      <c r="H404" t="s">
        <v>661</v>
      </c>
      <c r="I404" t="s">
        <v>9286</v>
      </c>
      <c r="J404" t="s">
        <v>154</v>
      </c>
      <c r="K404">
        <v>458210</v>
      </c>
      <c r="L404" t="s">
        <v>154</v>
      </c>
      <c r="M404">
        <v>1103724</v>
      </c>
      <c r="N404" t="s">
        <v>154</v>
      </c>
      <c r="O404" t="s">
        <v>1708</v>
      </c>
      <c r="P404" t="s">
        <v>1707</v>
      </c>
      <c r="Q404">
        <v>7855</v>
      </c>
      <c r="R404" t="s">
        <v>154</v>
      </c>
      <c r="S404">
        <v>28575</v>
      </c>
      <c r="T404" t="s">
        <v>154</v>
      </c>
      <c r="U404" t="s">
        <v>154</v>
      </c>
      <c r="V404" t="s">
        <v>3764</v>
      </c>
      <c r="W404">
        <v>45799</v>
      </c>
      <c r="X404">
        <v>7855</v>
      </c>
      <c r="Y404" t="s">
        <v>154</v>
      </c>
      <c r="Z404" t="s">
        <v>5262</v>
      </c>
      <c r="AA404" t="s">
        <v>5068</v>
      </c>
      <c r="AB404" t="s">
        <v>658</v>
      </c>
      <c r="AC404" t="s">
        <v>154</v>
      </c>
      <c r="AD404" t="s">
        <v>5262</v>
      </c>
      <c r="AE404">
        <v>8943</v>
      </c>
      <c r="AI404">
        <v>3136</v>
      </c>
      <c r="AK404" t="s">
        <v>154</v>
      </c>
      <c r="AL404" t="s">
        <v>18052</v>
      </c>
      <c r="AM404" t="s">
        <v>154</v>
      </c>
      <c r="AN404" t="s">
        <v>154</v>
      </c>
      <c r="AO404" t="s">
        <v>661</v>
      </c>
      <c r="AP404" t="s">
        <v>5262</v>
      </c>
      <c r="AQ404" t="s">
        <v>20402</v>
      </c>
    </row>
    <row r="405" spans="1:43" hidden="1" x14ac:dyDescent="0.3">
      <c r="A405" t="s">
        <v>11854</v>
      </c>
      <c r="B405" t="s">
        <v>1219</v>
      </c>
      <c r="C405" s="72">
        <v>29397</v>
      </c>
      <c r="D405" t="s">
        <v>7169</v>
      </c>
      <c r="E405" t="s">
        <v>7217</v>
      </c>
      <c r="F405" t="s">
        <v>3591</v>
      </c>
      <c r="G405" t="s">
        <v>3591</v>
      </c>
      <c r="H405" t="s">
        <v>1373</v>
      </c>
      <c r="I405" t="s">
        <v>10240</v>
      </c>
      <c r="J405" t="s">
        <v>1219</v>
      </c>
      <c r="K405">
        <v>433586</v>
      </c>
      <c r="L405" t="s">
        <v>1219</v>
      </c>
      <c r="M405">
        <v>515663</v>
      </c>
      <c r="N405" t="s">
        <v>1219</v>
      </c>
      <c r="O405" t="s">
        <v>2053</v>
      </c>
      <c r="P405" t="s">
        <v>2052</v>
      </c>
      <c r="Q405">
        <v>7401</v>
      </c>
      <c r="R405" t="s">
        <v>1219</v>
      </c>
      <c r="S405">
        <v>6060</v>
      </c>
      <c r="T405" t="s">
        <v>1219</v>
      </c>
      <c r="V405" t="s">
        <v>4030</v>
      </c>
      <c r="W405">
        <v>35863</v>
      </c>
      <c r="X405">
        <v>7401</v>
      </c>
      <c r="Y405" t="s">
        <v>1219</v>
      </c>
      <c r="Z405" t="s">
        <v>5512</v>
      </c>
      <c r="AA405" t="s">
        <v>658</v>
      </c>
      <c r="AB405" t="s">
        <v>658</v>
      </c>
      <c r="AC405" t="s">
        <v>1219</v>
      </c>
      <c r="AD405" t="s">
        <v>5512</v>
      </c>
      <c r="AE405">
        <v>8412</v>
      </c>
      <c r="AF405" t="s">
        <v>1219</v>
      </c>
      <c r="AG405">
        <v>5321</v>
      </c>
      <c r="AH405" t="s">
        <v>1219</v>
      </c>
      <c r="AI405">
        <v>1033</v>
      </c>
      <c r="AJ405">
        <v>2435</v>
      </c>
      <c r="AK405" t="s">
        <v>1219</v>
      </c>
      <c r="AL405" t="s">
        <v>18053</v>
      </c>
      <c r="AM405" t="s">
        <v>1219</v>
      </c>
      <c r="AN405" t="s">
        <v>1219</v>
      </c>
      <c r="AO405" t="s">
        <v>1373</v>
      </c>
      <c r="AP405" t="s">
        <v>5512</v>
      </c>
      <c r="AQ405" t="s">
        <v>20402</v>
      </c>
    </row>
    <row r="406" spans="1:43" x14ac:dyDescent="0.3">
      <c r="A406" t="s">
        <v>1709</v>
      </c>
      <c r="B406" t="s">
        <v>947</v>
      </c>
      <c r="C406" s="72">
        <v>31301</v>
      </c>
      <c r="D406" t="s">
        <v>7180</v>
      </c>
      <c r="E406" t="s">
        <v>7807</v>
      </c>
      <c r="F406" t="s">
        <v>3591</v>
      </c>
      <c r="G406" t="s">
        <v>3591</v>
      </c>
      <c r="H406" t="s">
        <v>1373</v>
      </c>
      <c r="I406" t="s">
        <v>9958</v>
      </c>
      <c r="J406" t="s">
        <v>947</v>
      </c>
      <c r="K406">
        <v>445001</v>
      </c>
      <c r="L406" t="s">
        <v>947</v>
      </c>
      <c r="M406">
        <v>1727407</v>
      </c>
      <c r="N406" t="s">
        <v>947</v>
      </c>
      <c r="O406" t="s">
        <v>1710</v>
      </c>
      <c r="P406" t="s">
        <v>1709</v>
      </c>
      <c r="Q406">
        <v>8705</v>
      </c>
      <c r="R406" t="s">
        <v>947</v>
      </c>
      <c r="S406">
        <v>30806</v>
      </c>
      <c r="T406" t="s">
        <v>947</v>
      </c>
      <c r="V406" t="s">
        <v>3765</v>
      </c>
      <c r="W406">
        <v>45800</v>
      </c>
      <c r="X406">
        <v>8705</v>
      </c>
      <c r="Y406" t="s">
        <v>947</v>
      </c>
      <c r="Z406" t="s">
        <v>8443</v>
      </c>
      <c r="AA406" t="s">
        <v>658</v>
      </c>
      <c r="AB406" t="s">
        <v>658</v>
      </c>
      <c r="AC406" t="s">
        <v>947</v>
      </c>
      <c r="AD406" t="s">
        <v>8443</v>
      </c>
      <c r="AI406">
        <v>18006</v>
      </c>
      <c r="AK406" t="s">
        <v>947</v>
      </c>
      <c r="AN406" t="s">
        <v>947</v>
      </c>
      <c r="AO406" t="s">
        <v>1373</v>
      </c>
      <c r="AP406" t="s">
        <v>8443</v>
      </c>
      <c r="AQ406" t="s">
        <v>20403</v>
      </c>
    </row>
    <row r="407" spans="1:43" x14ac:dyDescent="0.3">
      <c r="A407" t="s">
        <v>1711</v>
      </c>
      <c r="B407" t="s">
        <v>316</v>
      </c>
      <c r="C407" s="72">
        <v>31628</v>
      </c>
      <c r="D407" t="s">
        <v>6541</v>
      </c>
      <c r="E407" t="s">
        <v>6795</v>
      </c>
      <c r="F407" t="s">
        <v>3591</v>
      </c>
      <c r="G407" t="s">
        <v>3591</v>
      </c>
      <c r="H407" t="s">
        <v>1380</v>
      </c>
      <c r="I407" t="s">
        <v>9827</v>
      </c>
      <c r="J407" t="s">
        <v>316</v>
      </c>
      <c r="K407">
        <v>543008</v>
      </c>
      <c r="L407" t="s">
        <v>316</v>
      </c>
      <c r="M407">
        <v>1810665</v>
      </c>
      <c r="N407" t="s">
        <v>316</v>
      </c>
      <c r="O407" t="s">
        <v>3766</v>
      </c>
      <c r="P407" t="s">
        <v>1711</v>
      </c>
      <c r="Q407">
        <v>9203</v>
      </c>
      <c r="R407" t="s">
        <v>316</v>
      </c>
      <c r="S407">
        <v>31372</v>
      </c>
      <c r="T407" t="s">
        <v>316</v>
      </c>
      <c r="U407" t="s">
        <v>316</v>
      </c>
      <c r="V407" t="s">
        <v>3767</v>
      </c>
      <c r="W407">
        <v>58239</v>
      </c>
      <c r="X407">
        <v>9203</v>
      </c>
      <c r="Y407" t="s">
        <v>316</v>
      </c>
      <c r="Z407" t="s">
        <v>5263</v>
      </c>
      <c r="AA407" t="s">
        <v>658</v>
      </c>
      <c r="AB407" t="s">
        <v>658</v>
      </c>
      <c r="AC407" t="s">
        <v>316</v>
      </c>
      <c r="AD407" t="s">
        <v>5263</v>
      </c>
      <c r="AE407">
        <v>12014</v>
      </c>
      <c r="AI407">
        <v>4671</v>
      </c>
      <c r="AJ407">
        <v>4115</v>
      </c>
      <c r="AK407" t="s">
        <v>316</v>
      </c>
      <c r="AL407" t="s">
        <v>18054</v>
      </c>
      <c r="AM407" t="s">
        <v>316</v>
      </c>
      <c r="AN407" t="s">
        <v>316</v>
      </c>
      <c r="AO407" t="s">
        <v>1380</v>
      </c>
      <c r="AP407" t="s">
        <v>5263</v>
      </c>
      <c r="AQ407" t="s">
        <v>20403</v>
      </c>
    </row>
    <row r="408" spans="1:43" x14ac:dyDescent="0.3">
      <c r="A408" t="s">
        <v>1712</v>
      </c>
      <c r="B408" t="s">
        <v>268</v>
      </c>
      <c r="C408" s="72">
        <v>33667</v>
      </c>
      <c r="D408" t="s">
        <v>6581</v>
      </c>
      <c r="E408" t="s">
        <v>6795</v>
      </c>
      <c r="F408" t="s">
        <v>1446</v>
      </c>
      <c r="G408" t="s">
        <v>9094</v>
      </c>
      <c r="H408" t="s">
        <v>1380</v>
      </c>
      <c r="I408" t="s">
        <v>9987</v>
      </c>
      <c r="J408" t="s">
        <v>13358</v>
      </c>
      <c r="K408">
        <v>592206</v>
      </c>
      <c r="L408" t="s">
        <v>13358</v>
      </c>
      <c r="M408">
        <v>1765816</v>
      </c>
      <c r="N408" t="s">
        <v>268</v>
      </c>
      <c r="O408" t="s">
        <v>3768</v>
      </c>
      <c r="P408" t="s">
        <v>1712</v>
      </c>
      <c r="Q408">
        <v>9108</v>
      </c>
      <c r="R408" t="s">
        <v>268</v>
      </c>
      <c r="S408">
        <v>31187</v>
      </c>
      <c r="T408" t="s">
        <v>13358</v>
      </c>
      <c r="U408" t="s">
        <v>268</v>
      </c>
      <c r="V408" t="s">
        <v>3769</v>
      </c>
      <c r="W408">
        <v>66955</v>
      </c>
      <c r="X408">
        <v>9108</v>
      </c>
      <c r="Y408" t="s">
        <v>13358</v>
      </c>
      <c r="Z408" t="s">
        <v>18056</v>
      </c>
      <c r="AA408" t="s">
        <v>658</v>
      </c>
      <c r="AB408" t="s">
        <v>658</v>
      </c>
      <c r="AC408" t="s">
        <v>268</v>
      </c>
      <c r="AD408" t="s">
        <v>14065</v>
      </c>
      <c r="AE408">
        <v>11448</v>
      </c>
      <c r="AF408" t="s">
        <v>13358</v>
      </c>
      <c r="AG408">
        <v>13342</v>
      </c>
      <c r="AH408" t="s">
        <v>13358</v>
      </c>
      <c r="AI408">
        <v>14914</v>
      </c>
      <c r="AJ408">
        <v>4245</v>
      </c>
      <c r="AK408" t="s">
        <v>268</v>
      </c>
      <c r="AL408" t="s">
        <v>18055</v>
      </c>
      <c r="AM408" t="s">
        <v>268</v>
      </c>
      <c r="AN408" t="s">
        <v>13358</v>
      </c>
      <c r="AO408" t="s">
        <v>1380</v>
      </c>
      <c r="AP408" t="s">
        <v>18056</v>
      </c>
      <c r="AQ408" t="s">
        <v>20403</v>
      </c>
    </row>
    <row r="409" spans="1:43" x14ac:dyDescent="0.3">
      <c r="A409" t="s">
        <v>19944</v>
      </c>
      <c r="B409" t="s">
        <v>15032</v>
      </c>
      <c r="C409" s="72">
        <v>35156</v>
      </c>
      <c r="D409" t="s">
        <v>6650</v>
      </c>
      <c r="E409" t="s">
        <v>19945</v>
      </c>
      <c r="F409" t="s">
        <v>1526</v>
      </c>
      <c r="G409" t="s">
        <v>9094</v>
      </c>
      <c r="H409" t="s">
        <v>1373</v>
      </c>
      <c r="I409" t="s">
        <v>19946</v>
      </c>
      <c r="J409" t="s">
        <v>15032</v>
      </c>
      <c r="K409">
        <v>624418</v>
      </c>
      <c r="L409" t="s">
        <v>15032</v>
      </c>
      <c r="M409">
        <v>2449978</v>
      </c>
      <c r="N409" t="s">
        <v>15032</v>
      </c>
      <c r="P409" t="s">
        <v>19944</v>
      </c>
      <c r="Q409">
        <v>10458</v>
      </c>
      <c r="R409" t="s">
        <v>15032</v>
      </c>
      <c r="S409">
        <v>36143</v>
      </c>
      <c r="V409" t="s">
        <v>19947</v>
      </c>
      <c r="W409">
        <v>101608</v>
      </c>
      <c r="Z409" t="s">
        <v>19948</v>
      </c>
      <c r="AA409" t="s">
        <v>658</v>
      </c>
      <c r="AB409" t="s">
        <v>658</v>
      </c>
      <c r="AC409" t="s">
        <v>15032</v>
      </c>
      <c r="AD409" t="s">
        <v>19948</v>
      </c>
      <c r="AJ409">
        <v>6367</v>
      </c>
      <c r="AK409" t="s">
        <v>15032</v>
      </c>
      <c r="AL409" t="s">
        <v>19949</v>
      </c>
      <c r="AM409" t="s">
        <v>15032</v>
      </c>
      <c r="AO409" t="s">
        <v>1373</v>
      </c>
      <c r="AP409" t="s">
        <v>19948</v>
      </c>
      <c r="AQ409" t="s">
        <v>20403</v>
      </c>
    </row>
    <row r="410" spans="1:43" x14ac:dyDescent="0.3">
      <c r="A410" t="s">
        <v>14066</v>
      </c>
      <c r="B410" t="s">
        <v>14034</v>
      </c>
      <c r="C410" s="72">
        <v>34352</v>
      </c>
      <c r="D410" t="s">
        <v>14067</v>
      </c>
      <c r="E410" t="s">
        <v>6833</v>
      </c>
      <c r="F410" t="s">
        <v>1439</v>
      </c>
      <c r="G410" t="s">
        <v>6120</v>
      </c>
      <c r="H410" t="s">
        <v>1373</v>
      </c>
      <c r="I410" t="s">
        <v>14941</v>
      </c>
      <c r="J410" t="s">
        <v>14034</v>
      </c>
      <c r="K410">
        <v>650895</v>
      </c>
      <c r="L410" t="s">
        <v>14034</v>
      </c>
      <c r="M410">
        <v>2804217</v>
      </c>
      <c r="N410" t="s">
        <v>14034</v>
      </c>
      <c r="O410" t="s">
        <v>17440</v>
      </c>
      <c r="P410" t="s">
        <v>14066</v>
      </c>
      <c r="Q410">
        <v>11037</v>
      </c>
      <c r="R410" t="s">
        <v>14034</v>
      </c>
      <c r="S410">
        <v>39103</v>
      </c>
      <c r="T410" t="s">
        <v>14034</v>
      </c>
      <c r="V410" t="s">
        <v>15733</v>
      </c>
      <c r="W410">
        <v>104483</v>
      </c>
      <c r="X410">
        <v>11037</v>
      </c>
      <c r="Y410" t="s">
        <v>14034</v>
      </c>
      <c r="Z410" t="s">
        <v>14068</v>
      </c>
      <c r="AA410" t="s">
        <v>658</v>
      </c>
      <c r="AB410" t="s">
        <v>658</v>
      </c>
      <c r="AC410" t="s">
        <v>14034</v>
      </c>
      <c r="AD410" t="s">
        <v>14068</v>
      </c>
      <c r="AE410">
        <v>15259</v>
      </c>
      <c r="AH410" t="s">
        <v>14034</v>
      </c>
      <c r="AI410">
        <v>20234</v>
      </c>
      <c r="AJ410">
        <v>5758</v>
      </c>
      <c r="AK410" t="s">
        <v>14034</v>
      </c>
      <c r="AL410" t="s">
        <v>18057</v>
      </c>
      <c r="AM410" t="s">
        <v>14034</v>
      </c>
      <c r="AN410" t="s">
        <v>14034</v>
      </c>
      <c r="AO410" t="s">
        <v>14933</v>
      </c>
      <c r="AP410" t="s">
        <v>14068</v>
      </c>
      <c r="AQ410" t="s">
        <v>20403</v>
      </c>
    </row>
    <row r="411" spans="1:43" x14ac:dyDescent="0.3">
      <c r="A411" t="s">
        <v>15282</v>
      </c>
      <c r="B411" t="s">
        <v>14228</v>
      </c>
      <c r="C411" s="72">
        <v>35074</v>
      </c>
      <c r="D411" t="s">
        <v>6543</v>
      </c>
      <c r="E411" t="s">
        <v>6833</v>
      </c>
      <c r="F411" t="s">
        <v>1409</v>
      </c>
      <c r="G411" t="s">
        <v>9094</v>
      </c>
      <c r="H411" t="s">
        <v>1373</v>
      </c>
      <c r="I411" t="s">
        <v>15283</v>
      </c>
      <c r="J411" t="s">
        <v>14228</v>
      </c>
      <c r="K411">
        <v>620454</v>
      </c>
      <c r="L411" t="s">
        <v>14228</v>
      </c>
      <c r="M411">
        <v>2900487</v>
      </c>
      <c r="N411" t="s">
        <v>14228</v>
      </c>
      <c r="O411" t="s">
        <v>17441</v>
      </c>
      <c r="P411" t="s">
        <v>15282</v>
      </c>
      <c r="Q411">
        <v>11032</v>
      </c>
      <c r="R411" t="s">
        <v>14228</v>
      </c>
      <c r="S411">
        <v>38706</v>
      </c>
      <c r="T411" t="s">
        <v>14228</v>
      </c>
      <c r="V411" t="s">
        <v>15734</v>
      </c>
      <c r="W411">
        <v>102119</v>
      </c>
      <c r="X411">
        <v>11032</v>
      </c>
      <c r="Y411" t="s">
        <v>14228</v>
      </c>
      <c r="Z411" t="s">
        <v>15284</v>
      </c>
      <c r="AA411" t="s">
        <v>666</v>
      </c>
      <c r="AB411" t="s">
        <v>666</v>
      </c>
      <c r="AC411" t="s">
        <v>14228</v>
      </c>
      <c r="AD411" t="s">
        <v>15284</v>
      </c>
      <c r="AE411">
        <v>13702</v>
      </c>
      <c r="AI411">
        <v>20044</v>
      </c>
      <c r="AJ411">
        <v>5897</v>
      </c>
      <c r="AK411" t="s">
        <v>14228</v>
      </c>
      <c r="AL411" t="s">
        <v>18058</v>
      </c>
      <c r="AM411" t="s">
        <v>14228</v>
      </c>
      <c r="AN411" t="s">
        <v>14228</v>
      </c>
      <c r="AO411" t="s">
        <v>1373</v>
      </c>
      <c r="AP411" t="s">
        <v>15284</v>
      </c>
      <c r="AQ411" t="s">
        <v>20403</v>
      </c>
    </row>
    <row r="412" spans="1:43" x14ac:dyDescent="0.3">
      <c r="A412" t="s">
        <v>13687</v>
      </c>
      <c r="B412" t="s">
        <v>13688</v>
      </c>
      <c r="C412" s="72">
        <v>33950</v>
      </c>
      <c r="D412" t="s">
        <v>6939</v>
      </c>
      <c r="E412" t="s">
        <v>6833</v>
      </c>
      <c r="F412" t="s">
        <v>1446</v>
      </c>
      <c r="G412" t="s">
        <v>9094</v>
      </c>
      <c r="H412" t="s">
        <v>1373</v>
      </c>
      <c r="I412" t="s">
        <v>13689</v>
      </c>
      <c r="J412" t="s">
        <v>13688</v>
      </c>
      <c r="K412">
        <v>622491</v>
      </c>
      <c r="L412" t="s">
        <v>13688</v>
      </c>
      <c r="M412">
        <v>2223751</v>
      </c>
      <c r="N412" t="s">
        <v>13688</v>
      </c>
      <c r="O412" t="s">
        <v>14369</v>
      </c>
      <c r="P412" t="s">
        <v>13687</v>
      </c>
      <c r="Q412">
        <v>10514</v>
      </c>
      <c r="R412" t="s">
        <v>13688</v>
      </c>
      <c r="S412">
        <v>35124</v>
      </c>
      <c r="T412" t="s">
        <v>13688</v>
      </c>
      <c r="V412" t="s">
        <v>15735</v>
      </c>
      <c r="W412">
        <v>100945</v>
      </c>
      <c r="X412">
        <v>10514</v>
      </c>
      <c r="Y412" t="s">
        <v>13688</v>
      </c>
      <c r="Z412" t="s">
        <v>13690</v>
      </c>
      <c r="AA412" t="s">
        <v>658</v>
      </c>
      <c r="AB412" t="s">
        <v>658</v>
      </c>
      <c r="AC412" t="s">
        <v>13688</v>
      </c>
      <c r="AD412" t="s">
        <v>13690</v>
      </c>
      <c r="AE412">
        <v>14495</v>
      </c>
      <c r="AH412" t="s">
        <v>13688</v>
      </c>
      <c r="AI412">
        <v>23732</v>
      </c>
      <c r="AJ412">
        <v>5489</v>
      </c>
      <c r="AK412" t="s">
        <v>13688</v>
      </c>
      <c r="AL412" t="s">
        <v>18059</v>
      </c>
      <c r="AM412" t="s">
        <v>13688</v>
      </c>
      <c r="AN412" t="s">
        <v>13688</v>
      </c>
      <c r="AO412" t="s">
        <v>14935</v>
      </c>
      <c r="AP412" t="s">
        <v>13690</v>
      </c>
      <c r="AQ412" t="s">
        <v>20403</v>
      </c>
    </row>
    <row r="413" spans="1:43" x14ac:dyDescent="0.3">
      <c r="A413" t="s">
        <v>5264</v>
      </c>
      <c r="B413" t="s">
        <v>5265</v>
      </c>
      <c r="C413" s="72">
        <v>32027</v>
      </c>
      <c r="D413" t="s">
        <v>6834</v>
      </c>
      <c r="E413" t="s">
        <v>6833</v>
      </c>
      <c r="F413" t="s">
        <v>1389</v>
      </c>
      <c r="G413" t="s">
        <v>6120</v>
      </c>
      <c r="H413" t="s">
        <v>1380</v>
      </c>
      <c r="I413" t="s">
        <v>9784</v>
      </c>
      <c r="J413" t="s">
        <v>5265</v>
      </c>
      <c r="K413">
        <v>628329</v>
      </c>
      <c r="L413" t="s">
        <v>5265</v>
      </c>
      <c r="M413">
        <v>2145913</v>
      </c>
      <c r="N413" t="s">
        <v>5265</v>
      </c>
      <c r="O413" t="s">
        <v>8444</v>
      </c>
      <c r="P413" t="s">
        <v>5264</v>
      </c>
      <c r="Q413">
        <v>9795</v>
      </c>
      <c r="R413" t="s">
        <v>5265</v>
      </c>
      <c r="S413">
        <v>33630</v>
      </c>
      <c r="T413" t="s">
        <v>5265</v>
      </c>
      <c r="V413" t="s">
        <v>12503</v>
      </c>
      <c r="W413">
        <v>105419</v>
      </c>
      <c r="X413">
        <v>9795</v>
      </c>
      <c r="Y413" t="s">
        <v>5265</v>
      </c>
      <c r="Z413" t="s">
        <v>5266</v>
      </c>
      <c r="AA413" t="s">
        <v>658</v>
      </c>
      <c r="AB413" t="s">
        <v>658</v>
      </c>
      <c r="AC413" t="s">
        <v>5265</v>
      </c>
      <c r="AD413" t="s">
        <v>5266</v>
      </c>
      <c r="AE413">
        <v>13246</v>
      </c>
      <c r="AF413" t="s">
        <v>5265</v>
      </c>
      <c r="AG413">
        <v>58973</v>
      </c>
      <c r="AH413" t="s">
        <v>5265</v>
      </c>
      <c r="AI413">
        <v>18395</v>
      </c>
      <c r="AJ413">
        <v>4776</v>
      </c>
      <c r="AK413" t="s">
        <v>5265</v>
      </c>
      <c r="AL413" t="s">
        <v>18060</v>
      </c>
      <c r="AM413" t="s">
        <v>5265</v>
      </c>
      <c r="AN413" t="s">
        <v>5265</v>
      </c>
      <c r="AO413" t="s">
        <v>1380</v>
      </c>
      <c r="AP413" t="s">
        <v>5266</v>
      </c>
      <c r="AQ413" t="s">
        <v>20403</v>
      </c>
    </row>
    <row r="414" spans="1:43" x14ac:dyDescent="0.3">
      <c r="A414" t="s">
        <v>1713</v>
      </c>
      <c r="B414" t="s">
        <v>383</v>
      </c>
      <c r="C414" s="72">
        <v>31891</v>
      </c>
      <c r="D414" t="s">
        <v>7131</v>
      </c>
      <c r="E414" t="s">
        <v>6833</v>
      </c>
      <c r="F414" t="s">
        <v>1434</v>
      </c>
      <c r="G414" t="s">
        <v>9094</v>
      </c>
      <c r="H414" t="s">
        <v>1424</v>
      </c>
      <c r="I414" t="s">
        <v>10569</v>
      </c>
      <c r="J414" t="s">
        <v>383</v>
      </c>
      <c r="K414">
        <v>456078</v>
      </c>
      <c r="L414" t="s">
        <v>383</v>
      </c>
      <c r="M414">
        <v>1495871</v>
      </c>
      <c r="N414" t="s">
        <v>383</v>
      </c>
      <c r="O414" t="s">
        <v>1714</v>
      </c>
      <c r="P414" t="s">
        <v>1713</v>
      </c>
      <c r="Q414">
        <v>8784</v>
      </c>
      <c r="R414" t="s">
        <v>383</v>
      </c>
      <c r="S414">
        <v>29564</v>
      </c>
      <c r="T414" t="s">
        <v>383</v>
      </c>
      <c r="U414" t="s">
        <v>383</v>
      </c>
      <c r="V414" t="s">
        <v>3770</v>
      </c>
      <c r="W414">
        <v>52461</v>
      </c>
      <c r="X414">
        <v>8784</v>
      </c>
      <c r="Y414" t="s">
        <v>383</v>
      </c>
      <c r="Z414" t="s">
        <v>5267</v>
      </c>
      <c r="AA414" t="s">
        <v>658</v>
      </c>
      <c r="AB414" t="s">
        <v>658</v>
      </c>
      <c r="AC414" t="s">
        <v>383</v>
      </c>
      <c r="AD414" t="s">
        <v>5267</v>
      </c>
      <c r="AE414">
        <v>10374</v>
      </c>
      <c r="AF414" t="s">
        <v>383</v>
      </c>
      <c r="AG414">
        <v>12495</v>
      </c>
      <c r="AH414" t="s">
        <v>383</v>
      </c>
      <c r="AI414">
        <v>18001</v>
      </c>
      <c r="AJ414">
        <v>3573</v>
      </c>
      <c r="AK414" t="s">
        <v>383</v>
      </c>
      <c r="AL414" t="s">
        <v>18061</v>
      </c>
      <c r="AM414" t="s">
        <v>383</v>
      </c>
      <c r="AN414" t="s">
        <v>383</v>
      </c>
      <c r="AO414" t="s">
        <v>1424</v>
      </c>
      <c r="AP414" t="s">
        <v>5267</v>
      </c>
      <c r="AQ414" t="s">
        <v>20403</v>
      </c>
    </row>
    <row r="415" spans="1:43" x14ac:dyDescent="0.3">
      <c r="A415" t="s">
        <v>15736</v>
      </c>
      <c r="B415" t="s">
        <v>15737</v>
      </c>
      <c r="C415" s="72">
        <v>34303</v>
      </c>
      <c r="D415" t="s">
        <v>15738</v>
      </c>
      <c r="E415" t="s">
        <v>6630</v>
      </c>
      <c r="F415" t="s">
        <v>1405</v>
      </c>
      <c r="G415" t="s">
        <v>6120</v>
      </c>
      <c r="H415" t="s">
        <v>1380</v>
      </c>
      <c r="I415" t="s">
        <v>15739</v>
      </c>
      <c r="J415" t="s">
        <v>15737</v>
      </c>
      <c r="K415">
        <v>605612</v>
      </c>
      <c r="L415" t="s">
        <v>15737</v>
      </c>
      <c r="M415">
        <v>2170086</v>
      </c>
      <c r="N415" t="s">
        <v>15737</v>
      </c>
      <c r="O415" t="s">
        <v>15740</v>
      </c>
      <c r="P415" t="s">
        <v>15736</v>
      </c>
      <c r="Q415">
        <v>11167</v>
      </c>
      <c r="R415" t="s">
        <v>15737</v>
      </c>
      <c r="S415">
        <v>32521</v>
      </c>
      <c r="T415" t="s">
        <v>15737</v>
      </c>
      <c r="V415" t="s">
        <v>20444</v>
      </c>
      <c r="W415">
        <v>69095</v>
      </c>
      <c r="X415">
        <v>11167</v>
      </c>
      <c r="Y415" t="s">
        <v>15737</v>
      </c>
      <c r="Z415" t="s">
        <v>15741</v>
      </c>
      <c r="AA415" t="s">
        <v>666</v>
      </c>
      <c r="AB415" t="s">
        <v>658</v>
      </c>
      <c r="AC415" t="s">
        <v>15737</v>
      </c>
      <c r="AD415" t="s">
        <v>15741</v>
      </c>
      <c r="AE415">
        <v>13037</v>
      </c>
      <c r="AJ415">
        <v>6020</v>
      </c>
      <c r="AK415" t="s">
        <v>15737</v>
      </c>
      <c r="AL415" t="s">
        <v>18062</v>
      </c>
      <c r="AM415" t="s">
        <v>15737</v>
      </c>
      <c r="AN415" t="s">
        <v>15737</v>
      </c>
      <c r="AO415" t="s">
        <v>1380</v>
      </c>
      <c r="AP415" t="s">
        <v>15741</v>
      </c>
      <c r="AQ415" t="s">
        <v>20403</v>
      </c>
    </row>
    <row r="416" spans="1:43" x14ac:dyDescent="0.3">
      <c r="A416" t="s">
        <v>1715</v>
      </c>
      <c r="B416" t="s">
        <v>223</v>
      </c>
      <c r="C416" s="72">
        <v>31946</v>
      </c>
      <c r="D416" t="s">
        <v>6627</v>
      </c>
      <c r="E416" t="s">
        <v>6630</v>
      </c>
      <c r="F416" t="s">
        <v>1376</v>
      </c>
      <c r="G416" t="s">
        <v>6120</v>
      </c>
      <c r="H416" t="s">
        <v>1424</v>
      </c>
      <c r="I416" t="s">
        <v>10093</v>
      </c>
      <c r="J416" t="s">
        <v>223</v>
      </c>
      <c r="K416">
        <v>488771</v>
      </c>
      <c r="L416" t="s">
        <v>223</v>
      </c>
      <c r="M416">
        <v>1657577</v>
      </c>
      <c r="N416" t="s">
        <v>223</v>
      </c>
      <c r="O416" t="s">
        <v>1716</v>
      </c>
      <c r="P416" t="s">
        <v>1715</v>
      </c>
      <c r="Q416">
        <v>8635</v>
      </c>
      <c r="R416" t="s">
        <v>223</v>
      </c>
      <c r="S416">
        <v>30178</v>
      </c>
      <c r="T416" t="s">
        <v>223</v>
      </c>
      <c r="U416" t="s">
        <v>223</v>
      </c>
      <c r="V416" t="s">
        <v>3771</v>
      </c>
      <c r="W416">
        <v>58831</v>
      </c>
      <c r="X416">
        <v>8635</v>
      </c>
      <c r="Y416" t="s">
        <v>223</v>
      </c>
      <c r="Z416" t="s">
        <v>5268</v>
      </c>
      <c r="AA416" t="s">
        <v>666</v>
      </c>
      <c r="AB416" t="s">
        <v>658</v>
      </c>
      <c r="AC416" t="s">
        <v>223</v>
      </c>
      <c r="AD416" t="s">
        <v>5268</v>
      </c>
      <c r="AE416">
        <v>10472</v>
      </c>
      <c r="AF416" t="s">
        <v>223</v>
      </c>
      <c r="AG416">
        <v>11344</v>
      </c>
      <c r="AH416" t="s">
        <v>223</v>
      </c>
      <c r="AI416">
        <v>5452</v>
      </c>
      <c r="AJ416">
        <v>3139</v>
      </c>
      <c r="AK416" t="s">
        <v>223</v>
      </c>
      <c r="AL416" t="s">
        <v>18063</v>
      </c>
      <c r="AM416" t="s">
        <v>223</v>
      </c>
      <c r="AN416" t="s">
        <v>223</v>
      </c>
      <c r="AO416" t="s">
        <v>1424</v>
      </c>
      <c r="AP416" t="s">
        <v>5268</v>
      </c>
      <c r="AQ416" t="s">
        <v>20403</v>
      </c>
    </row>
    <row r="417" spans="1:43" x14ac:dyDescent="0.3">
      <c r="A417" t="s">
        <v>8279</v>
      </c>
      <c r="B417" t="s">
        <v>8445</v>
      </c>
      <c r="C417" s="72">
        <v>34692</v>
      </c>
      <c r="D417" t="s">
        <v>6554</v>
      </c>
      <c r="E417" t="s">
        <v>6630</v>
      </c>
      <c r="F417" t="s">
        <v>1449</v>
      </c>
      <c r="G417" t="s">
        <v>6120</v>
      </c>
      <c r="H417" t="s">
        <v>1373</v>
      </c>
      <c r="I417" t="s">
        <v>9310</v>
      </c>
      <c r="J417" t="s">
        <v>8445</v>
      </c>
      <c r="K417">
        <v>612434</v>
      </c>
      <c r="L417" t="s">
        <v>8445</v>
      </c>
      <c r="M417">
        <v>2167491</v>
      </c>
      <c r="N417" t="s">
        <v>8445</v>
      </c>
      <c r="O417" t="s">
        <v>13395</v>
      </c>
      <c r="P417" t="s">
        <v>8279</v>
      </c>
      <c r="Q417">
        <v>9903</v>
      </c>
      <c r="R417" t="s">
        <v>8445</v>
      </c>
      <c r="S417">
        <v>33820</v>
      </c>
      <c r="T417" t="s">
        <v>8445</v>
      </c>
      <c r="V417" t="s">
        <v>12057</v>
      </c>
      <c r="W417">
        <v>100368</v>
      </c>
      <c r="X417">
        <v>9903</v>
      </c>
      <c r="Y417" t="s">
        <v>8445</v>
      </c>
      <c r="Z417" t="s">
        <v>8446</v>
      </c>
      <c r="AA417" t="s">
        <v>658</v>
      </c>
      <c r="AB417" t="s">
        <v>658</v>
      </c>
      <c r="AC417" t="s">
        <v>8445</v>
      </c>
      <c r="AD417" t="s">
        <v>8446</v>
      </c>
      <c r="AE417">
        <v>13708</v>
      </c>
      <c r="AF417" t="s">
        <v>8445</v>
      </c>
      <c r="AG417">
        <v>62087</v>
      </c>
      <c r="AH417" t="s">
        <v>8445</v>
      </c>
      <c r="AI417">
        <v>18431</v>
      </c>
      <c r="AJ417">
        <v>4876</v>
      </c>
      <c r="AK417" t="s">
        <v>8445</v>
      </c>
      <c r="AL417" t="s">
        <v>18064</v>
      </c>
      <c r="AM417" t="s">
        <v>8445</v>
      </c>
      <c r="AN417" t="s">
        <v>8445</v>
      </c>
      <c r="AO417" t="s">
        <v>14933</v>
      </c>
      <c r="AP417" t="s">
        <v>8446</v>
      </c>
      <c r="AQ417" t="s">
        <v>20403</v>
      </c>
    </row>
    <row r="418" spans="1:43" x14ac:dyDescent="0.3">
      <c r="A418" t="s">
        <v>1717</v>
      </c>
      <c r="B418" t="s">
        <v>564</v>
      </c>
      <c r="C418" s="72">
        <v>32956</v>
      </c>
      <c r="D418" t="s">
        <v>6631</v>
      </c>
      <c r="E418" t="s">
        <v>6630</v>
      </c>
      <c r="F418" t="s">
        <v>1434</v>
      </c>
      <c r="G418" t="s">
        <v>9094</v>
      </c>
      <c r="H418" t="s">
        <v>661</v>
      </c>
      <c r="I418" t="s">
        <v>10873</v>
      </c>
      <c r="J418" t="s">
        <v>564</v>
      </c>
      <c r="K418">
        <v>516770</v>
      </c>
      <c r="L418" t="s">
        <v>564</v>
      </c>
      <c r="M418">
        <v>1671044</v>
      </c>
      <c r="N418" t="s">
        <v>564</v>
      </c>
      <c r="O418" t="s">
        <v>1718</v>
      </c>
      <c r="P418" t="s">
        <v>1717</v>
      </c>
      <c r="Q418">
        <v>8611</v>
      </c>
      <c r="R418" t="s">
        <v>564</v>
      </c>
      <c r="S418">
        <v>30450</v>
      </c>
      <c r="T418" t="s">
        <v>564</v>
      </c>
      <c r="U418" t="s">
        <v>564</v>
      </c>
      <c r="V418" t="s">
        <v>3772</v>
      </c>
      <c r="W418">
        <v>57278</v>
      </c>
      <c r="X418">
        <v>8611</v>
      </c>
      <c r="Y418" t="s">
        <v>564</v>
      </c>
      <c r="Z418" t="s">
        <v>5269</v>
      </c>
      <c r="AA418" t="s">
        <v>658</v>
      </c>
      <c r="AB418" t="s">
        <v>658</v>
      </c>
      <c r="AC418" t="s">
        <v>564</v>
      </c>
      <c r="AD418" t="s">
        <v>5269</v>
      </c>
      <c r="AE418">
        <v>10793</v>
      </c>
      <c r="AF418" t="s">
        <v>564</v>
      </c>
      <c r="AG418">
        <v>12168</v>
      </c>
      <c r="AH418" t="s">
        <v>564</v>
      </c>
      <c r="AI418">
        <v>5267</v>
      </c>
      <c r="AJ418">
        <v>3447</v>
      </c>
      <c r="AK418" t="s">
        <v>564</v>
      </c>
      <c r="AL418" t="s">
        <v>18065</v>
      </c>
      <c r="AM418" t="s">
        <v>564</v>
      </c>
      <c r="AN418" t="s">
        <v>564</v>
      </c>
      <c r="AO418" t="s">
        <v>661</v>
      </c>
      <c r="AP418" t="s">
        <v>5269</v>
      </c>
      <c r="AQ418" t="s">
        <v>20403</v>
      </c>
    </row>
    <row r="419" spans="1:43" x14ac:dyDescent="0.3">
      <c r="A419" t="s">
        <v>15742</v>
      </c>
      <c r="B419" t="s">
        <v>14993</v>
      </c>
      <c r="C419" s="72">
        <v>35544</v>
      </c>
      <c r="D419" t="s">
        <v>15743</v>
      </c>
      <c r="E419" t="s">
        <v>6630</v>
      </c>
      <c r="F419" t="s">
        <v>1405</v>
      </c>
      <c r="G419" t="s">
        <v>6120</v>
      </c>
      <c r="H419" t="s">
        <v>1431</v>
      </c>
      <c r="I419" t="s">
        <v>15744</v>
      </c>
      <c r="J419" t="s">
        <v>14993</v>
      </c>
      <c r="K419">
        <v>650489</v>
      </c>
      <c r="L419" t="s">
        <v>14993</v>
      </c>
      <c r="M419">
        <v>2171637</v>
      </c>
      <c r="N419" t="s">
        <v>14993</v>
      </c>
      <c r="P419" t="s">
        <v>15742</v>
      </c>
      <c r="Q419">
        <v>10868</v>
      </c>
      <c r="R419" t="s">
        <v>14993</v>
      </c>
      <c r="S419">
        <v>34230</v>
      </c>
      <c r="T419" t="s">
        <v>14993</v>
      </c>
      <c r="V419" t="s">
        <v>20445</v>
      </c>
      <c r="W419">
        <v>104205</v>
      </c>
      <c r="X419">
        <v>10868</v>
      </c>
      <c r="Y419" t="s">
        <v>14993</v>
      </c>
      <c r="Z419" t="s">
        <v>15745</v>
      </c>
      <c r="AA419" t="s">
        <v>5068</v>
      </c>
      <c r="AB419" t="s">
        <v>658</v>
      </c>
      <c r="AC419" t="s">
        <v>14993</v>
      </c>
      <c r="AD419" t="s">
        <v>15745</v>
      </c>
      <c r="AE419">
        <v>14121</v>
      </c>
      <c r="AJ419">
        <v>6243</v>
      </c>
      <c r="AK419" t="s">
        <v>14993</v>
      </c>
      <c r="AL419" t="s">
        <v>18066</v>
      </c>
      <c r="AM419" t="s">
        <v>14993</v>
      </c>
      <c r="AN419" t="s">
        <v>14993</v>
      </c>
      <c r="AO419" t="s">
        <v>14932</v>
      </c>
      <c r="AP419" t="s">
        <v>15745</v>
      </c>
      <c r="AQ419" t="s">
        <v>20403</v>
      </c>
    </row>
    <row r="420" spans="1:43" x14ac:dyDescent="0.3">
      <c r="A420" t="s">
        <v>11157</v>
      </c>
      <c r="B420" t="s">
        <v>11158</v>
      </c>
      <c r="C420" s="72">
        <v>33942</v>
      </c>
      <c r="D420" t="s">
        <v>6764</v>
      </c>
      <c r="E420" t="s">
        <v>11159</v>
      </c>
      <c r="F420" t="s">
        <v>1565</v>
      </c>
      <c r="G420" t="s">
        <v>6120</v>
      </c>
      <c r="H420" t="s">
        <v>1380</v>
      </c>
      <c r="I420" t="s">
        <v>14908</v>
      </c>
      <c r="J420" t="s">
        <v>11158</v>
      </c>
      <c r="K420">
        <v>595909</v>
      </c>
      <c r="L420" t="s">
        <v>11158</v>
      </c>
      <c r="M420">
        <v>2120354</v>
      </c>
      <c r="N420" t="s">
        <v>11158</v>
      </c>
      <c r="O420" t="s">
        <v>17442</v>
      </c>
      <c r="P420" t="s">
        <v>11157</v>
      </c>
      <c r="Q420">
        <v>11017</v>
      </c>
      <c r="R420" t="s">
        <v>11158</v>
      </c>
      <c r="S420">
        <v>33417</v>
      </c>
      <c r="T420" t="s">
        <v>11158</v>
      </c>
      <c r="V420" t="s">
        <v>12111</v>
      </c>
      <c r="W420">
        <v>70390</v>
      </c>
      <c r="X420">
        <v>11017</v>
      </c>
      <c r="Y420" t="s">
        <v>11158</v>
      </c>
      <c r="Z420" t="s">
        <v>11160</v>
      </c>
      <c r="AA420" t="s">
        <v>666</v>
      </c>
      <c r="AB420" t="s">
        <v>666</v>
      </c>
      <c r="AC420" t="s">
        <v>11158</v>
      </c>
      <c r="AD420" t="s">
        <v>11160</v>
      </c>
      <c r="AE420">
        <v>12250</v>
      </c>
      <c r="AH420" t="s">
        <v>11158</v>
      </c>
      <c r="AI420">
        <v>28789</v>
      </c>
      <c r="AJ420">
        <v>5137</v>
      </c>
      <c r="AK420" t="s">
        <v>11158</v>
      </c>
      <c r="AL420" t="s">
        <v>18067</v>
      </c>
      <c r="AM420" t="s">
        <v>11158</v>
      </c>
      <c r="AN420" t="s">
        <v>11158</v>
      </c>
      <c r="AO420" t="s">
        <v>1380</v>
      </c>
      <c r="AP420" t="s">
        <v>11160</v>
      </c>
      <c r="AQ420" t="s">
        <v>20403</v>
      </c>
    </row>
    <row r="421" spans="1:43" x14ac:dyDescent="0.3">
      <c r="A421" t="s">
        <v>15231</v>
      </c>
      <c r="B421" t="s">
        <v>15046</v>
      </c>
      <c r="C421" s="72">
        <v>35061</v>
      </c>
      <c r="D421" t="s">
        <v>7755</v>
      </c>
      <c r="E421" t="s">
        <v>15232</v>
      </c>
      <c r="F421" t="s">
        <v>1464</v>
      </c>
      <c r="G421" t="s">
        <v>6120</v>
      </c>
      <c r="H421" t="s">
        <v>1373</v>
      </c>
      <c r="I421" t="s">
        <v>15746</v>
      </c>
      <c r="J421" t="s">
        <v>15046</v>
      </c>
      <c r="K421">
        <v>656302</v>
      </c>
      <c r="L421" t="s">
        <v>15046</v>
      </c>
      <c r="M421">
        <v>2211754</v>
      </c>
      <c r="N421" t="s">
        <v>15046</v>
      </c>
      <c r="P421" t="s">
        <v>15231</v>
      </c>
      <c r="Q421">
        <v>10191</v>
      </c>
      <c r="R421" t="s">
        <v>15046</v>
      </c>
      <c r="S421">
        <v>34943</v>
      </c>
      <c r="T421" t="s">
        <v>15046</v>
      </c>
      <c r="V421" t="s">
        <v>15747</v>
      </c>
      <c r="W421">
        <v>105703</v>
      </c>
      <c r="X421">
        <v>10438</v>
      </c>
      <c r="Y421" t="s">
        <v>15046</v>
      </c>
      <c r="Z421" t="s">
        <v>15233</v>
      </c>
      <c r="AA421" t="s">
        <v>658</v>
      </c>
      <c r="AB421" t="s">
        <v>658</v>
      </c>
      <c r="AC421" t="s">
        <v>15046</v>
      </c>
      <c r="AD421" t="s">
        <v>15233</v>
      </c>
      <c r="AE421">
        <v>14062</v>
      </c>
      <c r="AH421" t="s">
        <v>15046</v>
      </c>
      <c r="AJ421">
        <v>6125</v>
      </c>
      <c r="AK421" t="s">
        <v>15046</v>
      </c>
      <c r="AL421" t="s">
        <v>18068</v>
      </c>
      <c r="AM421" t="s">
        <v>15046</v>
      </c>
      <c r="AN421" t="s">
        <v>15046</v>
      </c>
      <c r="AO421" t="s">
        <v>14935</v>
      </c>
      <c r="AP421" t="s">
        <v>15233</v>
      </c>
      <c r="AQ421" t="s">
        <v>20403</v>
      </c>
    </row>
    <row r="422" spans="1:43" x14ac:dyDescent="0.3">
      <c r="A422" t="s">
        <v>3773</v>
      </c>
      <c r="B422" t="s">
        <v>1289</v>
      </c>
      <c r="C422" s="72">
        <v>33348</v>
      </c>
      <c r="D422" t="s">
        <v>7175</v>
      </c>
      <c r="E422" t="s">
        <v>7174</v>
      </c>
      <c r="F422" t="s">
        <v>3591</v>
      </c>
      <c r="G422" t="s">
        <v>3591</v>
      </c>
      <c r="H422" t="s">
        <v>660</v>
      </c>
      <c r="I422" t="s">
        <v>9775</v>
      </c>
      <c r="J422" t="s">
        <v>1289</v>
      </c>
      <c r="K422">
        <v>594555</v>
      </c>
      <c r="L422" t="s">
        <v>1289</v>
      </c>
      <c r="M422">
        <v>1947822</v>
      </c>
      <c r="N422" t="s">
        <v>1289</v>
      </c>
      <c r="O422" t="s">
        <v>8447</v>
      </c>
      <c r="P422" t="s">
        <v>3773</v>
      </c>
      <c r="Q422">
        <v>9550</v>
      </c>
      <c r="R422" t="s">
        <v>1289</v>
      </c>
      <c r="S422">
        <v>32124</v>
      </c>
      <c r="T422" t="s">
        <v>1289</v>
      </c>
      <c r="V422" t="s">
        <v>5270</v>
      </c>
      <c r="W422">
        <v>68733</v>
      </c>
      <c r="X422">
        <v>9550</v>
      </c>
      <c r="Y422" t="s">
        <v>1289</v>
      </c>
      <c r="Z422" t="s">
        <v>5271</v>
      </c>
      <c r="AA422" t="s">
        <v>666</v>
      </c>
      <c r="AB422" t="s">
        <v>658</v>
      </c>
      <c r="AC422" t="s">
        <v>1289</v>
      </c>
      <c r="AD422" t="s">
        <v>5271</v>
      </c>
      <c r="AE422">
        <v>11595</v>
      </c>
      <c r="AI422">
        <v>18098</v>
      </c>
      <c r="AJ422">
        <v>4641</v>
      </c>
      <c r="AK422" t="s">
        <v>1289</v>
      </c>
      <c r="AL422" t="s">
        <v>18069</v>
      </c>
      <c r="AM422" t="s">
        <v>1289</v>
      </c>
      <c r="AN422" t="s">
        <v>1289</v>
      </c>
      <c r="AO422" t="s">
        <v>660</v>
      </c>
      <c r="AP422" t="s">
        <v>5271</v>
      </c>
      <c r="AQ422" t="s">
        <v>20403</v>
      </c>
    </row>
    <row r="423" spans="1:43" x14ac:dyDescent="0.3">
      <c r="A423" t="s">
        <v>12956</v>
      </c>
      <c r="B423" t="s">
        <v>11709</v>
      </c>
      <c r="C423" s="72">
        <v>34325</v>
      </c>
      <c r="D423" t="s">
        <v>7666</v>
      </c>
      <c r="E423" t="s">
        <v>7174</v>
      </c>
      <c r="F423" t="s">
        <v>1509</v>
      </c>
      <c r="G423" t="s">
        <v>9094</v>
      </c>
      <c r="H423" t="s">
        <v>661</v>
      </c>
      <c r="I423" t="s">
        <v>11710</v>
      </c>
      <c r="J423" t="s">
        <v>11709</v>
      </c>
      <c r="K423">
        <v>608325</v>
      </c>
      <c r="L423" t="s">
        <v>11709</v>
      </c>
      <c r="M423">
        <v>2044507</v>
      </c>
      <c r="N423" t="s">
        <v>11709</v>
      </c>
      <c r="O423" t="s">
        <v>13262</v>
      </c>
      <c r="P423" t="s">
        <v>12956</v>
      </c>
      <c r="Q423">
        <v>10135</v>
      </c>
      <c r="R423" t="s">
        <v>11709</v>
      </c>
      <c r="S423">
        <v>32798</v>
      </c>
      <c r="T423" t="s">
        <v>11709</v>
      </c>
      <c r="V423" t="s">
        <v>15748</v>
      </c>
      <c r="W423">
        <v>70608</v>
      </c>
      <c r="X423">
        <v>10135</v>
      </c>
      <c r="Y423" t="s">
        <v>11709</v>
      </c>
      <c r="Z423" t="s">
        <v>12957</v>
      </c>
      <c r="AA423" t="s">
        <v>658</v>
      </c>
      <c r="AB423" t="s">
        <v>658</v>
      </c>
      <c r="AC423" t="s">
        <v>11709</v>
      </c>
      <c r="AD423" t="s">
        <v>12957</v>
      </c>
      <c r="AE423">
        <v>12465</v>
      </c>
      <c r="AH423" t="s">
        <v>11709</v>
      </c>
      <c r="AI423">
        <v>18233</v>
      </c>
      <c r="AJ423">
        <v>5233</v>
      </c>
      <c r="AK423" t="s">
        <v>11709</v>
      </c>
      <c r="AL423" t="s">
        <v>18070</v>
      </c>
      <c r="AM423" t="s">
        <v>11709</v>
      </c>
      <c r="AN423" t="s">
        <v>11709</v>
      </c>
      <c r="AO423" t="s">
        <v>661</v>
      </c>
      <c r="AP423" t="s">
        <v>12957</v>
      </c>
      <c r="AQ423" t="s">
        <v>20403</v>
      </c>
    </row>
    <row r="424" spans="1:43" x14ac:dyDescent="0.3">
      <c r="A424" t="s">
        <v>1719</v>
      </c>
      <c r="B424" t="s">
        <v>1044</v>
      </c>
      <c r="C424" s="72">
        <v>31595</v>
      </c>
      <c r="D424" t="s">
        <v>6551</v>
      </c>
      <c r="E424" t="s">
        <v>7724</v>
      </c>
      <c r="F424" t="s">
        <v>1395</v>
      </c>
      <c r="G424" t="s">
        <v>9094</v>
      </c>
      <c r="H424" t="s">
        <v>1373</v>
      </c>
      <c r="I424" t="s">
        <v>9696</v>
      </c>
      <c r="J424" t="s">
        <v>1044</v>
      </c>
      <c r="K424">
        <v>446399</v>
      </c>
      <c r="L424" t="s">
        <v>1044</v>
      </c>
      <c r="M424">
        <v>1603013</v>
      </c>
      <c r="N424" t="s">
        <v>1044</v>
      </c>
      <c r="O424" t="s">
        <v>1720</v>
      </c>
      <c r="P424" t="s">
        <v>1719</v>
      </c>
      <c r="Q424">
        <v>8455</v>
      </c>
      <c r="R424" t="s">
        <v>1044</v>
      </c>
      <c r="S424">
        <v>30296</v>
      </c>
      <c r="T424" t="s">
        <v>1044</v>
      </c>
      <c r="V424" t="s">
        <v>3774</v>
      </c>
      <c r="W424">
        <v>55695</v>
      </c>
      <c r="X424">
        <v>8455</v>
      </c>
      <c r="Y424" t="s">
        <v>1044</v>
      </c>
      <c r="Z424" t="s">
        <v>5272</v>
      </c>
      <c r="AA424" t="s">
        <v>658</v>
      </c>
      <c r="AB424" t="s">
        <v>666</v>
      </c>
      <c r="AC424" t="s">
        <v>1044</v>
      </c>
      <c r="AD424" t="s">
        <v>5272</v>
      </c>
      <c r="AE424">
        <v>9781</v>
      </c>
      <c r="AF424" t="s">
        <v>1044</v>
      </c>
      <c r="AG424">
        <v>5566</v>
      </c>
      <c r="AH424" t="s">
        <v>1044</v>
      </c>
      <c r="AI424">
        <v>5661</v>
      </c>
      <c r="AJ424">
        <v>3174</v>
      </c>
      <c r="AK424" t="s">
        <v>1044</v>
      </c>
      <c r="AL424" t="s">
        <v>18071</v>
      </c>
      <c r="AM424" t="s">
        <v>1044</v>
      </c>
      <c r="AN424" t="s">
        <v>1044</v>
      </c>
      <c r="AO424" t="s">
        <v>1373</v>
      </c>
      <c r="AP424" t="s">
        <v>5272</v>
      </c>
      <c r="AQ424" t="s">
        <v>20403</v>
      </c>
    </row>
    <row r="425" spans="1:43" hidden="1" x14ac:dyDescent="0.3">
      <c r="A425" t="s">
        <v>1721</v>
      </c>
      <c r="B425" t="s">
        <v>91</v>
      </c>
      <c r="C425" s="72">
        <v>30349</v>
      </c>
      <c r="D425" t="s">
        <v>7219</v>
      </c>
      <c r="E425" t="s">
        <v>7218</v>
      </c>
      <c r="F425" t="s">
        <v>3591</v>
      </c>
      <c r="G425" t="s">
        <v>3591</v>
      </c>
      <c r="H425" t="s">
        <v>1431</v>
      </c>
      <c r="I425" t="s">
        <v>9806</v>
      </c>
      <c r="J425" t="s">
        <v>91</v>
      </c>
      <c r="K425">
        <v>430592</v>
      </c>
      <c r="L425" t="s">
        <v>91</v>
      </c>
      <c r="M425">
        <v>392179</v>
      </c>
      <c r="N425" t="s">
        <v>91</v>
      </c>
      <c r="O425" t="s">
        <v>1722</v>
      </c>
      <c r="P425" t="s">
        <v>1721</v>
      </c>
      <c r="Q425">
        <v>7527</v>
      </c>
      <c r="R425" t="s">
        <v>91</v>
      </c>
      <c r="S425">
        <v>6254</v>
      </c>
      <c r="T425" t="s">
        <v>91</v>
      </c>
      <c r="V425" t="s">
        <v>3775</v>
      </c>
      <c r="W425">
        <v>33713</v>
      </c>
      <c r="X425">
        <v>7527</v>
      </c>
      <c r="Y425" t="s">
        <v>91</v>
      </c>
      <c r="Z425" t="s">
        <v>5273</v>
      </c>
      <c r="AA425" t="s">
        <v>658</v>
      </c>
      <c r="AB425" t="s">
        <v>658</v>
      </c>
      <c r="AC425" t="s">
        <v>91</v>
      </c>
      <c r="AD425" t="s">
        <v>5273</v>
      </c>
      <c r="AI425">
        <v>4009</v>
      </c>
      <c r="AK425" t="s">
        <v>91</v>
      </c>
      <c r="AL425" t="s">
        <v>18072</v>
      </c>
      <c r="AM425" t="s">
        <v>91</v>
      </c>
      <c r="AN425" t="s">
        <v>91</v>
      </c>
      <c r="AO425" t="s">
        <v>1431</v>
      </c>
      <c r="AP425" t="s">
        <v>5273</v>
      </c>
      <c r="AQ425" t="s">
        <v>20402</v>
      </c>
    </row>
    <row r="426" spans="1:43" x14ac:dyDescent="0.3">
      <c r="A426" t="s">
        <v>1723</v>
      </c>
      <c r="B426" t="s">
        <v>1174</v>
      </c>
      <c r="C426" s="72">
        <v>31650</v>
      </c>
      <c r="D426" t="s">
        <v>7308</v>
      </c>
      <c r="E426" t="s">
        <v>7218</v>
      </c>
      <c r="F426" t="s">
        <v>3591</v>
      </c>
      <c r="G426" t="s">
        <v>3591</v>
      </c>
      <c r="H426" t="s">
        <v>1373</v>
      </c>
      <c r="I426" t="s">
        <v>9666</v>
      </c>
      <c r="J426" t="s">
        <v>1174</v>
      </c>
      <c r="K426">
        <v>458584</v>
      </c>
      <c r="L426" t="s">
        <v>1174</v>
      </c>
      <c r="M426">
        <v>1896137</v>
      </c>
      <c r="N426" t="s">
        <v>1174</v>
      </c>
      <c r="O426" t="s">
        <v>1724</v>
      </c>
      <c r="P426" t="s">
        <v>1723</v>
      </c>
      <c r="Q426">
        <v>9080</v>
      </c>
      <c r="R426" t="s">
        <v>1174</v>
      </c>
      <c r="S426">
        <v>32028</v>
      </c>
      <c r="T426" t="s">
        <v>1174</v>
      </c>
      <c r="V426" t="s">
        <v>3776</v>
      </c>
      <c r="W426">
        <v>47243</v>
      </c>
      <c r="X426">
        <v>9080</v>
      </c>
      <c r="Y426" t="s">
        <v>1174</v>
      </c>
      <c r="Z426" t="s">
        <v>5274</v>
      </c>
      <c r="AA426" t="s">
        <v>666</v>
      </c>
      <c r="AB426" t="s">
        <v>666</v>
      </c>
      <c r="AC426" t="s">
        <v>1174</v>
      </c>
      <c r="AD426" t="s">
        <v>5274</v>
      </c>
      <c r="AE426">
        <v>9948</v>
      </c>
      <c r="AF426" t="s">
        <v>1174</v>
      </c>
      <c r="AG426">
        <v>15242</v>
      </c>
      <c r="AH426" t="s">
        <v>1174</v>
      </c>
      <c r="AI426">
        <v>2302</v>
      </c>
      <c r="AJ426">
        <v>3940</v>
      </c>
      <c r="AK426" t="s">
        <v>1174</v>
      </c>
      <c r="AL426" t="s">
        <v>18073</v>
      </c>
      <c r="AM426" t="s">
        <v>1174</v>
      </c>
      <c r="AN426" t="s">
        <v>1174</v>
      </c>
      <c r="AO426" t="s">
        <v>1373</v>
      </c>
      <c r="AP426" t="s">
        <v>5274</v>
      </c>
      <c r="AQ426" t="s">
        <v>20403</v>
      </c>
    </row>
    <row r="427" spans="1:43" x14ac:dyDescent="0.3">
      <c r="A427" t="s">
        <v>14559</v>
      </c>
      <c r="B427" t="s">
        <v>14314</v>
      </c>
      <c r="C427" s="72">
        <v>32828</v>
      </c>
      <c r="D427" t="s">
        <v>6715</v>
      </c>
      <c r="E427" t="s">
        <v>14560</v>
      </c>
      <c r="F427" t="s">
        <v>1389</v>
      </c>
      <c r="G427" t="s">
        <v>6120</v>
      </c>
      <c r="H427" t="s">
        <v>1424</v>
      </c>
      <c r="I427" t="s">
        <v>14505</v>
      </c>
      <c r="J427" t="s">
        <v>14314</v>
      </c>
      <c r="K427">
        <v>518542</v>
      </c>
      <c r="L427" t="s">
        <v>14314</v>
      </c>
      <c r="M427">
        <v>1812645</v>
      </c>
      <c r="N427" t="s">
        <v>14314</v>
      </c>
      <c r="O427" t="s">
        <v>17443</v>
      </c>
      <c r="P427" t="s">
        <v>14559</v>
      </c>
      <c r="Q427">
        <v>9529</v>
      </c>
      <c r="R427" t="s">
        <v>14314</v>
      </c>
      <c r="S427">
        <v>31443</v>
      </c>
      <c r="T427" t="s">
        <v>14314</v>
      </c>
      <c r="V427" t="s">
        <v>15749</v>
      </c>
      <c r="W427">
        <v>55701</v>
      </c>
      <c r="X427">
        <v>9529</v>
      </c>
      <c r="Y427" t="s">
        <v>14314</v>
      </c>
      <c r="Z427" t="s">
        <v>15095</v>
      </c>
      <c r="AA427" t="s">
        <v>666</v>
      </c>
      <c r="AB427" t="s">
        <v>658</v>
      </c>
      <c r="AC427" t="s">
        <v>14314</v>
      </c>
      <c r="AD427" t="s">
        <v>15095</v>
      </c>
      <c r="AE427">
        <v>13209</v>
      </c>
      <c r="AI427">
        <v>9122</v>
      </c>
      <c r="AJ427">
        <v>4480</v>
      </c>
      <c r="AK427" t="s">
        <v>14314</v>
      </c>
      <c r="AL427" t="s">
        <v>18074</v>
      </c>
      <c r="AM427" t="s">
        <v>14314</v>
      </c>
      <c r="AN427" t="s">
        <v>14314</v>
      </c>
      <c r="AO427" t="s">
        <v>1424</v>
      </c>
      <c r="AP427" t="s">
        <v>15095</v>
      </c>
      <c r="AQ427" t="s">
        <v>20403</v>
      </c>
    </row>
    <row r="428" spans="1:43" x14ac:dyDescent="0.3">
      <c r="A428" t="s">
        <v>1725</v>
      </c>
      <c r="B428" t="s">
        <v>101</v>
      </c>
      <c r="C428" s="72">
        <v>31477</v>
      </c>
      <c r="D428" t="s">
        <v>6948</v>
      </c>
      <c r="E428" t="s">
        <v>6947</v>
      </c>
      <c r="F428" t="s">
        <v>1413</v>
      </c>
      <c r="G428" t="s">
        <v>9094</v>
      </c>
      <c r="H428" t="s">
        <v>1424</v>
      </c>
      <c r="I428" t="s">
        <v>10726</v>
      </c>
      <c r="J428" t="s">
        <v>101</v>
      </c>
      <c r="K428">
        <v>465041</v>
      </c>
      <c r="L428" t="s">
        <v>101</v>
      </c>
      <c r="M428">
        <v>1200051</v>
      </c>
      <c r="N428" t="s">
        <v>101</v>
      </c>
      <c r="O428" t="s">
        <v>1726</v>
      </c>
      <c r="P428" t="s">
        <v>1725</v>
      </c>
      <c r="Q428">
        <v>8387</v>
      </c>
      <c r="R428" t="s">
        <v>101</v>
      </c>
      <c r="S428">
        <v>29273</v>
      </c>
      <c r="T428" t="s">
        <v>101</v>
      </c>
      <c r="U428" t="s">
        <v>101</v>
      </c>
      <c r="V428" t="s">
        <v>3777</v>
      </c>
      <c r="W428">
        <v>45844</v>
      </c>
      <c r="X428">
        <v>8387</v>
      </c>
      <c r="Y428" t="s">
        <v>101</v>
      </c>
      <c r="Z428" t="s">
        <v>5275</v>
      </c>
      <c r="AA428" t="s">
        <v>658</v>
      </c>
      <c r="AB428" t="s">
        <v>658</v>
      </c>
      <c r="AC428" t="s">
        <v>101</v>
      </c>
      <c r="AD428" t="s">
        <v>5275</v>
      </c>
      <c r="AE428">
        <v>10411</v>
      </c>
      <c r="AF428" t="s">
        <v>101</v>
      </c>
      <c r="AG428">
        <v>5884</v>
      </c>
      <c r="AH428" t="s">
        <v>101</v>
      </c>
      <c r="AI428">
        <v>2176</v>
      </c>
      <c r="AJ428">
        <v>3101</v>
      </c>
      <c r="AK428" t="s">
        <v>101</v>
      </c>
      <c r="AL428" t="s">
        <v>18075</v>
      </c>
      <c r="AM428" t="s">
        <v>101</v>
      </c>
      <c r="AN428" t="s">
        <v>101</v>
      </c>
      <c r="AO428" t="s">
        <v>1424</v>
      </c>
      <c r="AP428" t="s">
        <v>5275</v>
      </c>
      <c r="AQ428" t="s">
        <v>20403</v>
      </c>
    </row>
    <row r="429" spans="1:43" x14ac:dyDescent="0.3">
      <c r="A429" t="s">
        <v>1727</v>
      </c>
      <c r="B429" t="s">
        <v>595</v>
      </c>
      <c r="C429" s="72">
        <v>31338</v>
      </c>
      <c r="D429" t="s">
        <v>6669</v>
      </c>
      <c r="E429" t="s">
        <v>6668</v>
      </c>
      <c r="F429" t="s">
        <v>1509</v>
      </c>
      <c r="G429" t="s">
        <v>9094</v>
      </c>
      <c r="H429" t="s">
        <v>2147</v>
      </c>
      <c r="I429" t="s">
        <v>9732</v>
      </c>
      <c r="J429" t="s">
        <v>595</v>
      </c>
      <c r="K429">
        <v>493316</v>
      </c>
      <c r="L429" t="s">
        <v>595</v>
      </c>
      <c r="M429">
        <v>1953406</v>
      </c>
      <c r="N429" t="s">
        <v>595</v>
      </c>
      <c r="O429" t="s">
        <v>3778</v>
      </c>
      <c r="P429" t="s">
        <v>1727</v>
      </c>
      <c r="Q429">
        <v>9128</v>
      </c>
      <c r="R429" t="s">
        <v>595</v>
      </c>
      <c r="S429">
        <v>32080</v>
      </c>
      <c r="T429" t="s">
        <v>595</v>
      </c>
      <c r="U429" t="s">
        <v>595</v>
      </c>
      <c r="V429" t="s">
        <v>3779</v>
      </c>
      <c r="W429">
        <v>53004</v>
      </c>
      <c r="X429">
        <v>9128</v>
      </c>
      <c r="Y429" t="s">
        <v>595</v>
      </c>
      <c r="Z429" t="s">
        <v>5276</v>
      </c>
      <c r="AA429" t="s">
        <v>658</v>
      </c>
      <c r="AB429" t="s">
        <v>658</v>
      </c>
      <c r="AC429" t="s">
        <v>595</v>
      </c>
      <c r="AD429" t="s">
        <v>5276</v>
      </c>
      <c r="AE429">
        <v>8994</v>
      </c>
      <c r="AF429" t="s">
        <v>595</v>
      </c>
      <c r="AG429">
        <v>16964</v>
      </c>
      <c r="AH429" t="s">
        <v>595</v>
      </c>
      <c r="AI429">
        <v>18142</v>
      </c>
      <c r="AJ429">
        <v>4041</v>
      </c>
      <c r="AK429" t="s">
        <v>595</v>
      </c>
      <c r="AL429" t="s">
        <v>18076</v>
      </c>
      <c r="AM429" t="s">
        <v>595</v>
      </c>
      <c r="AN429" t="s">
        <v>595</v>
      </c>
      <c r="AO429" t="s">
        <v>2147</v>
      </c>
      <c r="AP429" t="s">
        <v>5276</v>
      </c>
      <c r="AQ429" t="s">
        <v>20403</v>
      </c>
    </row>
    <row r="430" spans="1:43" x14ac:dyDescent="0.3">
      <c r="A430" t="s">
        <v>12521</v>
      </c>
      <c r="B430" t="s">
        <v>11271</v>
      </c>
      <c r="C430" s="72">
        <v>33719</v>
      </c>
      <c r="D430" t="s">
        <v>6939</v>
      </c>
      <c r="E430" t="s">
        <v>12522</v>
      </c>
      <c r="F430" t="s">
        <v>1372</v>
      </c>
      <c r="G430" t="s">
        <v>6120</v>
      </c>
      <c r="H430" t="s">
        <v>1373</v>
      </c>
      <c r="I430" t="s">
        <v>11791</v>
      </c>
      <c r="J430" t="s">
        <v>11271</v>
      </c>
      <c r="K430">
        <v>570666</v>
      </c>
      <c r="L430" t="s">
        <v>11271</v>
      </c>
      <c r="M430">
        <v>2208984</v>
      </c>
      <c r="N430" t="s">
        <v>11271</v>
      </c>
      <c r="O430" t="s">
        <v>13282</v>
      </c>
      <c r="P430" t="s">
        <v>12521</v>
      </c>
      <c r="Q430">
        <v>10256</v>
      </c>
      <c r="R430" t="s">
        <v>11271</v>
      </c>
      <c r="S430">
        <v>34837</v>
      </c>
      <c r="T430" t="s">
        <v>11271</v>
      </c>
      <c r="V430" t="s">
        <v>12523</v>
      </c>
      <c r="W430">
        <v>66339</v>
      </c>
      <c r="X430">
        <v>10256</v>
      </c>
      <c r="Y430" t="s">
        <v>11271</v>
      </c>
      <c r="Z430" t="s">
        <v>12524</v>
      </c>
      <c r="AA430" t="s">
        <v>658</v>
      </c>
      <c r="AB430" t="s">
        <v>658</v>
      </c>
      <c r="AC430" t="s">
        <v>11271</v>
      </c>
      <c r="AD430" t="s">
        <v>12524</v>
      </c>
      <c r="AE430">
        <v>14021</v>
      </c>
      <c r="AF430" t="s">
        <v>11271</v>
      </c>
      <c r="AG430">
        <v>68653</v>
      </c>
      <c r="AH430" t="s">
        <v>11271</v>
      </c>
      <c r="AI430">
        <v>10043</v>
      </c>
      <c r="AJ430">
        <v>5243</v>
      </c>
      <c r="AK430" t="s">
        <v>11271</v>
      </c>
      <c r="AL430" t="s">
        <v>18077</v>
      </c>
      <c r="AM430" t="s">
        <v>11271</v>
      </c>
      <c r="AN430" t="s">
        <v>11271</v>
      </c>
      <c r="AO430" t="s">
        <v>14933</v>
      </c>
      <c r="AP430" t="s">
        <v>12524</v>
      </c>
      <c r="AQ430" t="s">
        <v>20403</v>
      </c>
    </row>
    <row r="431" spans="1:43" x14ac:dyDescent="0.3">
      <c r="A431" t="s">
        <v>1728</v>
      </c>
      <c r="B431" t="s">
        <v>1084</v>
      </c>
      <c r="C431" s="72">
        <v>32149</v>
      </c>
      <c r="D431" t="s">
        <v>7658</v>
      </c>
      <c r="E431" t="s">
        <v>7657</v>
      </c>
      <c r="F431" t="s">
        <v>1372</v>
      </c>
      <c r="G431" t="s">
        <v>6120</v>
      </c>
      <c r="H431" t="s">
        <v>1373</v>
      </c>
      <c r="I431" t="s">
        <v>9149</v>
      </c>
      <c r="J431" t="s">
        <v>1084</v>
      </c>
      <c r="K431">
        <v>468504</v>
      </c>
      <c r="L431" t="s">
        <v>1084</v>
      </c>
      <c r="M431">
        <v>1618705</v>
      </c>
      <c r="N431" t="s">
        <v>1084</v>
      </c>
      <c r="O431" t="s">
        <v>1729</v>
      </c>
      <c r="P431" t="s">
        <v>1728</v>
      </c>
      <c r="Q431">
        <v>8534</v>
      </c>
      <c r="R431" t="s">
        <v>1084</v>
      </c>
      <c r="S431">
        <v>30147</v>
      </c>
      <c r="T431" t="s">
        <v>1084</v>
      </c>
      <c r="V431" t="s">
        <v>3780</v>
      </c>
      <c r="W431">
        <v>49925</v>
      </c>
      <c r="X431">
        <v>8534</v>
      </c>
      <c r="Y431" t="s">
        <v>1084</v>
      </c>
      <c r="Z431" t="s">
        <v>5277</v>
      </c>
      <c r="AA431" t="s">
        <v>658</v>
      </c>
      <c r="AB431" t="s">
        <v>658</v>
      </c>
      <c r="AC431" t="s">
        <v>1084</v>
      </c>
      <c r="AD431" t="s">
        <v>5277</v>
      </c>
      <c r="AE431">
        <v>10341</v>
      </c>
      <c r="AF431" t="s">
        <v>1084</v>
      </c>
      <c r="AG431">
        <v>5885</v>
      </c>
      <c r="AH431" t="s">
        <v>1084</v>
      </c>
      <c r="AI431">
        <v>5701</v>
      </c>
      <c r="AJ431">
        <v>3304</v>
      </c>
      <c r="AK431" t="s">
        <v>1084</v>
      </c>
      <c r="AL431" t="s">
        <v>18078</v>
      </c>
      <c r="AM431" t="s">
        <v>1084</v>
      </c>
      <c r="AN431" t="s">
        <v>1084</v>
      </c>
      <c r="AO431" t="s">
        <v>1373</v>
      </c>
      <c r="AP431" t="s">
        <v>5277</v>
      </c>
      <c r="AQ431" t="s">
        <v>20403</v>
      </c>
    </row>
    <row r="432" spans="1:43" x14ac:dyDescent="0.3">
      <c r="A432" t="s">
        <v>11008</v>
      </c>
      <c r="B432" t="s">
        <v>11009</v>
      </c>
      <c r="C432" s="72">
        <v>33041</v>
      </c>
      <c r="D432" t="s">
        <v>6562</v>
      </c>
      <c r="E432" t="s">
        <v>11010</v>
      </c>
      <c r="F432" t="s">
        <v>1481</v>
      </c>
      <c r="G432" t="s">
        <v>9094</v>
      </c>
      <c r="H432" t="s">
        <v>1373</v>
      </c>
      <c r="I432" t="s">
        <v>11011</v>
      </c>
      <c r="J432" t="s">
        <v>11009</v>
      </c>
      <c r="K432">
        <v>605177</v>
      </c>
      <c r="L432" t="s">
        <v>11009</v>
      </c>
      <c r="M432">
        <v>1967936</v>
      </c>
      <c r="N432" t="s">
        <v>11009</v>
      </c>
      <c r="O432" t="s">
        <v>12068</v>
      </c>
      <c r="P432" t="s">
        <v>11008</v>
      </c>
      <c r="Q432">
        <v>9782</v>
      </c>
      <c r="R432" t="s">
        <v>11009</v>
      </c>
      <c r="S432">
        <v>32810</v>
      </c>
      <c r="T432" t="s">
        <v>11009</v>
      </c>
      <c r="V432" t="s">
        <v>12069</v>
      </c>
      <c r="W432">
        <v>70436</v>
      </c>
      <c r="X432">
        <v>9782</v>
      </c>
      <c r="Y432" t="s">
        <v>11009</v>
      </c>
      <c r="Z432" t="s">
        <v>11012</v>
      </c>
      <c r="AA432" t="s">
        <v>658</v>
      </c>
      <c r="AB432" t="s">
        <v>666</v>
      </c>
      <c r="AC432" t="s">
        <v>11009</v>
      </c>
      <c r="AD432" t="s">
        <v>11012</v>
      </c>
      <c r="AE432">
        <v>12155</v>
      </c>
      <c r="AF432" t="s">
        <v>11009</v>
      </c>
      <c r="AG432">
        <v>38303</v>
      </c>
      <c r="AH432" t="s">
        <v>11009</v>
      </c>
      <c r="AI432">
        <v>18157</v>
      </c>
      <c r="AJ432">
        <v>4525</v>
      </c>
      <c r="AK432" t="s">
        <v>11009</v>
      </c>
      <c r="AL432" t="s">
        <v>18079</v>
      </c>
      <c r="AM432" t="s">
        <v>11009</v>
      </c>
      <c r="AN432" t="s">
        <v>11009</v>
      </c>
      <c r="AO432" t="s">
        <v>14933</v>
      </c>
      <c r="AP432" t="s">
        <v>11012</v>
      </c>
      <c r="AQ432" t="s">
        <v>20403</v>
      </c>
    </row>
    <row r="433" spans="1:43" x14ac:dyDescent="0.3">
      <c r="A433" t="s">
        <v>1730</v>
      </c>
      <c r="B433" t="s">
        <v>288</v>
      </c>
      <c r="C433" s="72">
        <v>31693</v>
      </c>
      <c r="D433" t="s">
        <v>7221</v>
      </c>
      <c r="E433" t="s">
        <v>7220</v>
      </c>
      <c r="F433" t="s">
        <v>3591</v>
      </c>
      <c r="G433" t="s">
        <v>3591</v>
      </c>
      <c r="H433" t="s">
        <v>1380</v>
      </c>
      <c r="I433" t="s">
        <v>10554</v>
      </c>
      <c r="J433" t="s">
        <v>288</v>
      </c>
      <c r="K433">
        <v>518545</v>
      </c>
      <c r="L433" t="s">
        <v>288</v>
      </c>
      <c r="M433">
        <v>1741047</v>
      </c>
      <c r="N433" t="s">
        <v>288</v>
      </c>
      <c r="O433" t="s">
        <v>1731</v>
      </c>
      <c r="P433" t="s">
        <v>1730</v>
      </c>
      <c r="Q433">
        <v>9070</v>
      </c>
      <c r="R433" t="s">
        <v>288</v>
      </c>
      <c r="S433">
        <v>30811</v>
      </c>
      <c r="T433" t="s">
        <v>288</v>
      </c>
      <c r="V433" t="s">
        <v>3781</v>
      </c>
      <c r="W433">
        <v>55708</v>
      </c>
      <c r="X433">
        <v>9070</v>
      </c>
      <c r="Y433" t="s">
        <v>288</v>
      </c>
      <c r="Z433" t="s">
        <v>8448</v>
      </c>
      <c r="AA433" t="s">
        <v>666</v>
      </c>
      <c r="AB433" t="s">
        <v>666</v>
      </c>
      <c r="AC433" t="s">
        <v>288</v>
      </c>
      <c r="AD433" t="s">
        <v>8448</v>
      </c>
      <c r="AE433">
        <v>12038</v>
      </c>
      <c r="AI433">
        <v>7711</v>
      </c>
      <c r="AK433" t="s">
        <v>288</v>
      </c>
      <c r="AL433" t="s">
        <v>18080</v>
      </c>
      <c r="AM433" t="s">
        <v>288</v>
      </c>
      <c r="AN433" t="s">
        <v>288</v>
      </c>
      <c r="AO433" t="s">
        <v>1380</v>
      </c>
      <c r="AP433" t="s">
        <v>8448</v>
      </c>
      <c r="AQ433" t="s">
        <v>20403</v>
      </c>
    </row>
    <row r="434" spans="1:43" hidden="1" x14ac:dyDescent="0.3">
      <c r="A434" t="s">
        <v>1732</v>
      </c>
      <c r="B434" t="s">
        <v>723</v>
      </c>
      <c r="C434" s="72">
        <v>31313</v>
      </c>
      <c r="D434" t="s">
        <v>7809</v>
      </c>
      <c r="E434" t="s">
        <v>7808</v>
      </c>
      <c r="F434" t="s">
        <v>3591</v>
      </c>
      <c r="G434" t="s">
        <v>3591</v>
      </c>
      <c r="H434" t="s">
        <v>1373</v>
      </c>
      <c r="I434" t="s">
        <v>9595</v>
      </c>
      <c r="J434" t="s">
        <v>723</v>
      </c>
      <c r="K434">
        <v>501955</v>
      </c>
      <c r="L434" t="s">
        <v>723</v>
      </c>
      <c r="M434">
        <v>1232125</v>
      </c>
      <c r="N434" t="s">
        <v>723</v>
      </c>
      <c r="O434" t="s">
        <v>1733</v>
      </c>
      <c r="P434" t="s">
        <v>1732</v>
      </c>
      <c r="Q434">
        <v>8084</v>
      </c>
      <c r="R434" t="s">
        <v>723</v>
      </c>
      <c r="S434">
        <v>28847</v>
      </c>
      <c r="T434" t="s">
        <v>723</v>
      </c>
      <c r="V434" t="s">
        <v>3782</v>
      </c>
      <c r="W434">
        <v>55707</v>
      </c>
      <c r="X434">
        <v>8084</v>
      </c>
      <c r="Y434" t="s">
        <v>723</v>
      </c>
      <c r="Z434" t="s">
        <v>5278</v>
      </c>
      <c r="AA434" t="s">
        <v>658</v>
      </c>
      <c r="AB434" t="s">
        <v>658</v>
      </c>
      <c r="AC434" t="s">
        <v>723</v>
      </c>
      <c r="AD434" t="s">
        <v>5278</v>
      </c>
      <c r="AE434">
        <v>9277</v>
      </c>
      <c r="AF434" t="s">
        <v>723</v>
      </c>
      <c r="AG434">
        <v>5598</v>
      </c>
      <c r="AH434" t="s">
        <v>723</v>
      </c>
      <c r="AI434">
        <v>3094</v>
      </c>
      <c r="AK434" t="s">
        <v>723</v>
      </c>
      <c r="AN434" t="s">
        <v>723</v>
      </c>
      <c r="AO434" t="s">
        <v>1373</v>
      </c>
      <c r="AP434" t="s">
        <v>5278</v>
      </c>
      <c r="AQ434" t="s">
        <v>20402</v>
      </c>
    </row>
    <row r="435" spans="1:43" x14ac:dyDescent="0.3">
      <c r="A435" t="s">
        <v>15750</v>
      </c>
      <c r="B435" t="s">
        <v>15445</v>
      </c>
      <c r="C435" s="72">
        <v>34929</v>
      </c>
      <c r="D435" t="s">
        <v>15751</v>
      </c>
      <c r="E435" t="s">
        <v>15752</v>
      </c>
      <c r="F435" t="s">
        <v>1402</v>
      </c>
      <c r="G435" t="s">
        <v>6120</v>
      </c>
      <c r="H435" t="s">
        <v>1431</v>
      </c>
      <c r="I435" t="s">
        <v>15753</v>
      </c>
      <c r="J435" t="s">
        <v>15445</v>
      </c>
      <c r="K435">
        <v>644374</v>
      </c>
      <c r="L435" t="s">
        <v>15424</v>
      </c>
      <c r="M435">
        <v>2169720</v>
      </c>
      <c r="N435" t="s">
        <v>15424</v>
      </c>
      <c r="P435" t="s">
        <v>15750</v>
      </c>
      <c r="Q435">
        <v>10459</v>
      </c>
      <c r="R435" t="s">
        <v>15424</v>
      </c>
      <c r="S435">
        <v>33876</v>
      </c>
      <c r="T435" t="s">
        <v>15424</v>
      </c>
      <c r="V435" t="s">
        <v>20446</v>
      </c>
      <c r="W435">
        <v>103985</v>
      </c>
      <c r="X435">
        <v>10459</v>
      </c>
      <c r="Y435" t="s">
        <v>15424</v>
      </c>
      <c r="Z435" t="s">
        <v>15754</v>
      </c>
      <c r="AA435" t="s">
        <v>658</v>
      </c>
      <c r="AB435" t="s">
        <v>658</v>
      </c>
      <c r="AC435" t="s">
        <v>15445</v>
      </c>
      <c r="AD435" t="s">
        <v>15754</v>
      </c>
      <c r="AE435">
        <v>13038</v>
      </c>
      <c r="AJ435">
        <v>5189</v>
      </c>
      <c r="AK435" t="s">
        <v>15445</v>
      </c>
      <c r="AL435" t="s">
        <v>22070</v>
      </c>
      <c r="AM435" t="s">
        <v>15424</v>
      </c>
      <c r="AN435" t="s">
        <v>15445</v>
      </c>
      <c r="AO435" t="s">
        <v>1431</v>
      </c>
      <c r="AP435" t="s">
        <v>15324</v>
      </c>
      <c r="AQ435" t="s">
        <v>20403</v>
      </c>
    </row>
    <row r="436" spans="1:43" x14ac:dyDescent="0.3">
      <c r="A436" t="s">
        <v>1734</v>
      </c>
      <c r="B436" t="s">
        <v>684</v>
      </c>
      <c r="C436" s="72">
        <v>32201</v>
      </c>
      <c r="D436" t="s">
        <v>7712</v>
      </c>
      <c r="E436" t="s">
        <v>7711</v>
      </c>
      <c r="F436" t="s">
        <v>1372</v>
      </c>
      <c r="G436" t="s">
        <v>6120</v>
      </c>
      <c r="H436" t="s">
        <v>1373</v>
      </c>
      <c r="I436" t="s">
        <v>9538</v>
      </c>
      <c r="J436" t="s">
        <v>684</v>
      </c>
      <c r="K436">
        <v>547973</v>
      </c>
      <c r="L436" t="s">
        <v>684</v>
      </c>
      <c r="M436">
        <v>1717646</v>
      </c>
      <c r="N436" t="s">
        <v>684</v>
      </c>
      <c r="O436" t="s">
        <v>1735</v>
      </c>
      <c r="P436" t="s">
        <v>1734</v>
      </c>
      <c r="Q436">
        <v>8616</v>
      </c>
      <c r="R436" t="s">
        <v>684</v>
      </c>
      <c r="S436">
        <v>30442</v>
      </c>
      <c r="T436" t="s">
        <v>684</v>
      </c>
      <c r="V436" t="s">
        <v>3783</v>
      </c>
      <c r="W436">
        <v>53014</v>
      </c>
      <c r="X436">
        <v>8616</v>
      </c>
      <c r="Y436" t="s">
        <v>684</v>
      </c>
      <c r="Z436" t="s">
        <v>5279</v>
      </c>
      <c r="AA436" t="s">
        <v>666</v>
      </c>
      <c r="AB436" t="s">
        <v>666</v>
      </c>
      <c r="AC436" t="s">
        <v>684</v>
      </c>
      <c r="AD436" t="s">
        <v>5279</v>
      </c>
      <c r="AE436">
        <v>10866</v>
      </c>
      <c r="AF436" t="s">
        <v>684</v>
      </c>
      <c r="AG436">
        <v>11108</v>
      </c>
      <c r="AH436" t="s">
        <v>684</v>
      </c>
      <c r="AI436">
        <v>5644</v>
      </c>
      <c r="AJ436">
        <v>3448</v>
      </c>
      <c r="AK436" t="s">
        <v>684</v>
      </c>
      <c r="AL436" t="s">
        <v>18081</v>
      </c>
      <c r="AM436" t="s">
        <v>684</v>
      </c>
      <c r="AN436" t="s">
        <v>684</v>
      </c>
      <c r="AO436" t="s">
        <v>14933</v>
      </c>
      <c r="AP436" t="s">
        <v>5279</v>
      </c>
      <c r="AQ436" t="s">
        <v>20403</v>
      </c>
    </row>
    <row r="437" spans="1:43" x14ac:dyDescent="0.3">
      <c r="A437" t="s">
        <v>13571</v>
      </c>
      <c r="B437" t="s">
        <v>11645</v>
      </c>
      <c r="C437" s="72">
        <v>34087</v>
      </c>
      <c r="D437" t="s">
        <v>6623</v>
      </c>
      <c r="E437" t="s">
        <v>7711</v>
      </c>
      <c r="F437" t="s">
        <v>1386</v>
      </c>
      <c r="G437" t="s">
        <v>6120</v>
      </c>
      <c r="H437" t="s">
        <v>660</v>
      </c>
      <c r="I437" t="s">
        <v>13040</v>
      </c>
      <c r="J437" t="s">
        <v>11645</v>
      </c>
      <c r="K437">
        <v>656305</v>
      </c>
      <c r="L437" t="s">
        <v>11645</v>
      </c>
      <c r="M437">
        <v>2135256</v>
      </c>
      <c r="N437" t="s">
        <v>11645</v>
      </c>
      <c r="O437" t="s">
        <v>14370</v>
      </c>
      <c r="P437" t="s">
        <v>13571</v>
      </c>
      <c r="Q437">
        <v>10205</v>
      </c>
      <c r="R437" t="s">
        <v>11645</v>
      </c>
      <c r="S437">
        <v>33857</v>
      </c>
      <c r="T437" t="s">
        <v>11645</v>
      </c>
      <c r="V437" t="s">
        <v>15755</v>
      </c>
      <c r="W437">
        <v>104744</v>
      </c>
      <c r="X437">
        <v>10205</v>
      </c>
      <c r="Y437" t="s">
        <v>11645</v>
      </c>
      <c r="Z437" t="s">
        <v>13572</v>
      </c>
      <c r="AA437" t="s">
        <v>658</v>
      </c>
      <c r="AB437" t="s">
        <v>658</v>
      </c>
      <c r="AC437" t="s">
        <v>11645</v>
      </c>
      <c r="AD437" t="s">
        <v>13572</v>
      </c>
      <c r="AE437">
        <v>13428</v>
      </c>
      <c r="AH437" t="s">
        <v>11645</v>
      </c>
      <c r="AI437">
        <v>18378</v>
      </c>
      <c r="AJ437">
        <v>5407</v>
      </c>
      <c r="AK437" t="s">
        <v>11645</v>
      </c>
      <c r="AL437" t="s">
        <v>18082</v>
      </c>
      <c r="AM437" t="s">
        <v>11645</v>
      </c>
      <c r="AN437" t="s">
        <v>11645</v>
      </c>
      <c r="AO437" t="s">
        <v>660</v>
      </c>
      <c r="AP437" t="s">
        <v>13572</v>
      </c>
      <c r="AQ437" t="s">
        <v>20403</v>
      </c>
    </row>
    <row r="438" spans="1:43" x14ac:dyDescent="0.3">
      <c r="A438" t="s">
        <v>13542</v>
      </c>
      <c r="B438" t="s">
        <v>11295</v>
      </c>
      <c r="C438" s="72">
        <v>33210</v>
      </c>
      <c r="D438" t="s">
        <v>8219</v>
      </c>
      <c r="E438" t="s">
        <v>13543</v>
      </c>
      <c r="F438" t="s">
        <v>1392</v>
      </c>
      <c r="G438" t="s">
        <v>6120</v>
      </c>
      <c r="H438" t="s">
        <v>1373</v>
      </c>
      <c r="I438" t="s">
        <v>11736</v>
      </c>
      <c r="J438" t="s">
        <v>15433</v>
      </c>
      <c r="K438">
        <v>608638</v>
      </c>
      <c r="L438" t="s">
        <v>11295</v>
      </c>
      <c r="M438">
        <v>2210203</v>
      </c>
      <c r="N438" t="s">
        <v>11295</v>
      </c>
      <c r="O438" t="s">
        <v>13544</v>
      </c>
      <c r="P438" t="s">
        <v>13542</v>
      </c>
      <c r="Q438">
        <v>10132</v>
      </c>
      <c r="R438" t="s">
        <v>11295</v>
      </c>
      <c r="S438">
        <v>34854</v>
      </c>
      <c r="T438" t="s">
        <v>11295</v>
      </c>
      <c r="V438" t="s">
        <v>15756</v>
      </c>
      <c r="W438">
        <v>100288</v>
      </c>
      <c r="X438">
        <v>10132</v>
      </c>
      <c r="Y438" t="s">
        <v>11295</v>
      </c>
      <c r="Z438" t="s">
        <v>15285</v>
      </c>
      <c r="AA438" t="s">
        <v>5068</v>
      </c>
      <c r="AB438" t="s">
        <v>658</v>
      </c>
      <c r="AC438" t="s">
        <v>11295</v>
      </c>
      <c r="AD438" t="s">
        <v>13545</v>
      </c>
      <c r="AE438">
        <v>12525</v>
      </c>
      <c r="AI438">
        <v>23620</v>
      </c>
      <c r="AJ438">
        <v>5291</v>
      </c>
      <c r="AK438" t="s">
        <v>11295</v>
      </c>
      <c r="AN438" t="s">
        <v>11295</v>
      </c>
      <c r="AO438" t="s">
        <v>1373</v>
      </c>
      <c r="AP438" t="s">
        <v>13545</v>
      </c>
      <c r="AQ438" t="s">
        <v>20403</v>
      </c>
    </row>
    <row r="439" spans="1:43" x14ac:dyDescent="0.3">
      <c r="A439" t="s">
        <v>1736</v>
      </c>
      <c r="B439" t="s">
        <v>941</v>
      </c>
      <c r="C439" s="72">
        <v>32858</v>
      </c>
      <c r="D439" t="s">
        <v>6987</v>
      </c>
      <c r="E439" t="s">
        <v>7810</v>
      </c>
      <c r="F439" t="s">
        <v>1426</v>
      </c>
      <c r="G439" t="s">
        <v>6120</v>
      </c>
      <c r="H439" t="s">
        <v>1373</v>
      </c>
      <c r="I439" t="s">
        <v>10361</v>
      </c>
      <c r="J439" t="s">
        <v>941</v>
      </c>
      <c r="K439">
        <v>543022</v>
      </c>
      <c r="L439" t="s">
        <v>941</v>
      </c>
      <c r="M439">
        <v>1725478</v>
      </c>
      <c r="N439" t="s">
        <v>941</v>
      </c>
      <c r="O439" t="s">
        <v>1737</v>
      </c>
      <c r="P439" t="s">
        <v>1736</v>
      </c>
      <c r="Q439">
        <v>8862</v>
      </c>
      <c r="R439" t="s">
        <v>941</v>
      </c>
      <c r="S439">
        <v>30564</v>
      </c>
      <c r="T439" t="s">
        <v>941</v>
      </c>
      <c r="V439" t="s">
        <v>3784</v>
      </c>
      <c r="W439">
        <v>58241</v>
      </c>
      <c r="X439">
        <v>8862</v>
      </c>
      <c r="Y439" t="s">
        <v>941</v>
      </c>
      <c r="Z439" t="s">
        <v>8449</v>
      </c>
      <c r="AA439" t="s">
        <v>658</v>
      </c>
      <c r="AB439" t="s">
        <v>658</v>
      </c>
      <c r="AC439" t="s">
        <v>941</v>
      </c>
      <c r="AD439" t="s">
        <v>8449</v>
      </c>
      <c r="AE439">
        <v>10506</v>
      </c>
      <c r="AF439" t="s">
        <v>941</v>
      </c>
      <c r="AG439">
        <v>12934</v>
      </c>
      <c r="AH439" t="s">
        <v>941</v>
      </c>
      <c r="AI439">
        <v>4742</v>
      </c>
      <c r="AJ439">
        <v>3773</v>
      </c>
      <c r="AK439" t="s">
        <v>941</v>
      </c>
      <c r="AL439" t="s">
        <v>18083</v>
      </c>
      <c r="AM439" t="s">
        <v>941</v>
      </c>
      <c r="AN439" t="s">
        <v>941</v>
      </c>
      <c r="AO439" t="s">
        <v>1373</v>
      </c>
      <c r="AP439" t="s">
        <v>8449</v>
      </c>
      <c r="AQ439" t="s">
        <v>20403</v>
      </c>
    </row>
    <row r="440" spans="1:43" hidden="1" x14ac:dyDescent="0.3">
      <c r="A440" t="s">
        <v>3785</v>
      </c>
      <c r="B440" t="s">
        <v>36</v>
      </c>
      <c r="C440" s="72">
        <v>28528</v>
      </c>
      <c r="D440" t="s">
        <v>7223</v>
      </c>
      <c r="E440" t="s">
        <v>7222</v>
      </c>
      <c r="F440" t="s">
        <v>3591</v>
      </c>
      <c r="G440" t="s">
        <v>3591</v>
      </c>
      <c r="H440" t="s">
        <v>1380</v>
      </c>
      <c r="I440" t="s">
        <v>9873</v>
      </c>
      <c r="J440" t="s">
        <v>36</v>
      </c>
      <c r="K440">
        <v>346795</v>
      </c>
      <c r="L440" t="s">
        <v>36</v>
      </c>
      <c r="M440">
        <v>181761</v>
      </c>
      <c r="N440" t="s">
        <v>36</v>
      </c>
      <c r="O440" t="s">
        <v>5280</v>
      </c>
      <c r="P440" t="s">
        <v>3785</v>
      </c>
      <c r="Q440">
        <v>6733</v>
      </c>
      <c r="R440" t="s">
        <v>36</v>
      </c>
      <c r="S440">
        <v>4727</v>
      </c>
      <c r="T440" t="s">
        <v>36</v>
      </c>
      <c r="V440" t="s">
        <v>5281</v>
      </c>
      <c r="W440">
        <v>393</v>
      </c>
      <c r="X440">
        <v>6733</v>
      </c>
      <c r="Y440" t="s">
        <v>36</v>
      </c>
      <c r="Z440" t="s">
        <v>5282</v>
      </c>
      <c r="AA440" t="s">
        <v>666</v>
      </c>
      <c r="AB440" t="s">
        <v>666</v>
      </c>
      <c r="AC440" t="s">
        <v>36</v>
      </c>
      <c r="AD440" t="s">
        <v>5282</v>
      </c>
      <c r="AI440">
        <v>7233</v>
      </c>
      <c r="AK440" t="s">
        <v>36</v>
      </c>
      <c r="AN440" t="s">
        <v>36</v>
      </c>
      <c r="AO440" t="s">
        <v>1380</v>
      </c>
      <c r="AP440" t="s">
        <v>5282</v>
      </c>
      <c r="AQ440" t="s">
        <v>20402</v>
      </c>
    </row>
    <row r="441" spans="1:43" hidden="1" x14ac:dyDescent="0.3">
      <c r="A441" t="s">
        <v>1738</v>
      </c>
      <c r="B441" t="s">
        <v>446</v>
      </c>
      <c r="C441" s="72">
        <v>28466</v>
      </c>
      <c r="D441" t="s">
        <v>6602</v>
      </c>
      <c r="E441" t="s">
        <v>7222</v>
      </c>
      <c r="F441" t="s">
        <v>3591</v>
      </c>
      <c r="G441" t="s">
        <v>3591</v>
      </c>
      <c r="H441" t="s">
        <v>660</v>
      </c>
      <c r="I441" t="s">
        <v>9502</v>
      </c>
      <c r="J441" t="s">
        <v>446</v>
      </c>
      <c r="K441">
        <v>136767</v>
      </c>
      <c r="L441" t="s">
        <v>446</v>
      </c>
      <c r="M441">
        <v>18738</v>
      </c>
      <c r="N441" t="s">
        <v>446</v>
      </c>
      <c r="O441" t="s">
        <v>1739</v>
      </c>
      <c r="P441" t="s">
        <v>1738</v>
      </c>
      <c r="Q441">
        <v>6114</v>
      </c>
      <c r="R441" t="s">
        <v>446</v>
      </c>
      <c r="S441">
        <v>3953</v>
      </c>
      <c r="T441" t="s">
        <v>446</v>
      </c>
      <c r="U441" t="s">
        <v>446</v>
      </c>
      <c r="V441" t="s">
        <v>3786</v>
      </c>
      <c r="W441">
        <v>923</v>
      </c>
      <c r="X441">
        <v>6114</v>
      </c>
      <c r="Y441" t="s">
        <v>446</v>
      </c>
      <c r="Z441" t="s">
        <v>8450</v>
      </c>
      <c r="AA441" t="s">
        <v>666</v>
      </c>
      <c r="AB441" t="s">
        <v>658</v>
      </c>
      <c r="AC441" t="s">
        <v>446</v>
      </c>
      <c r="AD441" t="s">
        <v>8450</v>
      </c>
      <c r="AI441">
        <v>7925</v>
      </c>
      <c r="AK441" t="s">
        <v>446</v>
      </c>
      <c r="AN441" t="s">
        <v>446</v>
      </c>
      <c r="AO441" t="s">
        <v>660</v>
      </c>
      <c r="AP441" t="s">
        <v>8450</v>
      </c>
      <c r="AQ441" t="s">
        <v>20402</v>
      </c>
    </row>
    <row r="442" spans="1:43" x14ac:dyDescent="0.3">
      <c r="A442" t="s">
        <v>3787</v>
      </c>
      <c r="B442" t="s">
        <v>992</v>
      </c>
      <c r="C442" s="72">
        <v>30549</v>
      </c>
      <c r="D442" t="s">
        <v>7632</v>
      </c>
      <c r="E442" t="s">
        <v>7222</v>
      </c>
      <c r="F442" t="s">
        <v>1430</v>
      </c>
      <c r="G442" t="s">
        <v>6120</v>
      </c>
      <c r="H442" t="s">
        <v>1373</v>
      </c>
      <c r="I442" t="s">
        <v>9952</v>
      </c>
      <c r="J442" t="s">
        <v>992</v>
      </c>
      <c r="K442">
        <v>445926</v>
      </c>
      <c r="L442" t="s">
        <v>992</v>
      </c>
      <c r="M442">
        <v>1098908</v>
      </c>
      <c r="N442" t="s">
        <v>992</v>
      </c>
      <c r="O442" t="s">
        <v>3788</v>
      </c>
      <c r="P442" t="s">
        <v>3787</v>
      </c>
      <c r="Q442">
        <v>8334</v>
      </c>
      <c r="R442" t="s">
        <v>992</v>
      </c>
      <c r="S442">
        <v>29220</v>
      </c>
      <c r="T442" t="s">
        <v>992</v>
      </c>
      <c r="V442" t="s">
        <v>5283</v>
      </c>
      <c r="W442">
        <v>47279</v>
      </c>
      <c r="X442">
        <v>8334</v>
      </c>
      <c r="Y442" t="s">
        <v>992</v>
      </c>
      <c r="Z442" t="s">
        <v>5284</v>
      </c>
      <c r="AA442" t="s">
        <v>658</v>
      </c>
      <c r="AB442" t="s">
        <v>658</v>
      </c>
      <c r="AC442" t="s">
        <v>992</v>
      </c>
      <c r="AD442" t="s">
        <v>5284</v>
      </c>
      <c r="AE442">
        <v>10772</v>
      </c>
      <c r="AF442" t="s">
        <v>992</v>
      </c>
      <c r="AG442">
        <v>5673</v>
      </c>
      <c r="AH442" t="s">
        <v>992</v>
      </c>
      <c r="AI442">
        <v>461</v>
      </c>
      <c r="AJ442">
        <v>3040</v>
      </c>
      <c r="AK442" t="s">
        <v>992</v>
      </c>
      <c r="AL442" t="s">
        <v>18084</v>
      </c>
      <c r="AM442" t="s">
        <v>992</v>
      </c>
      <c r="AN442" t="s">
        <v>992</v>
      </c>
      <c r="AO442" t="s">
        <v>14933</v>
      </c>
      <c r="AP442" t="s">
        <v>5284</v>
      </c>
      <c r="AQ442" t="s">
        <v>20403</v>
      </c>
    </row>
    <row r="443" spans="1:43" x14ac:dyDescent="0.3">
      <c r="A443" t="s">
        <v>15757</v>
      </c>
      <c r="B443" t="s">
        <v>15026</v>
      </c>
      <c r="C443" s="72">
        <v>34922</v>
      </c>
      <c r="D443" t="s">
        <v>6596</v>
      </c>
      <c r="E443" t="s">
        <v>15758</v>
      </c>
      <c r="F443" t="s">
        <v>1389</v>
      </c>
      <c r="G443" t="s">
        <v>6120</v>
      </c>
      <c r="H443" t="s">
        <v>661</v>
      </c>
      <c r="I443" t="s">
        <v>15759</v>
      </c>
      <c r="J443" t="s">
        <v>15026</v>
      </c>
      <c r="K443">
        <v>656308</v>
      </c>
      <c r="L443" t="s">
        <v>15026</v>
      </c>
      <c r="M443">
        <v>2135257</v>
      </c>
      <c r="N443" t="s">
        <v>15026</v>
      </c>
      <c r="P443" t="s">
        <v>15757</v>
      </c>
      <c r="Q443">
        <v>9818</v>
      </c>
      <c r="R443" t="s">
        <v>15026</v>
      </c>
      <c r="S443">
        <v>33823</v>
      </c>
      <c r="T443" t="s">
        <v>15026</v>
      </c>
      <c r="V443" t="s">
        <v>15760</v>
      </c>
      <c r="W443">
        <v>104745</v>
      </c>
      <c r="X443">
        <v>10433</v>
      </c>
      <c r="Y443" t="s">
        <v>15026</v>
      </c>
      <c r="Z443" t="s">
        <v>15350</v>
      </c>
      <c r="AA443" t="s">
        <v>658</v>
      </c>
      <c r="AB443" t="s">
        <v>658</v>
      </c>
      <c r="AC443" t="s">
        <v>15026</v>
      </c>
      <c r="AD443" t="s">
        <v>15350</v>
      </c>
      <c r="AE443">
        <v>13378</v>
      </c>
      <c r="AJ443">
        <v>5576</v>
      </c>
      <c r="AK443" t="s">
        <v>15026</v>
      </c>
      <c r="AL443" t="s">
        <v>18085</v>
      </c>
      <c r="AM443" t="s">
        <v>15026</v>
      </c>
      <c r="AN443" t="s">
        <v>15026</v>
      </c>
      <c r="AO443" t="s">
        <v>20447</v>
      </c>
      <c r="AP443" t="s">
        <v>15350</v>
      </c>
      <c r="AQ443" t="s">
        <v>20403</v>
      </c>
    </row>
    <row r="444" spans="1:43" hidden="1" x14ac:dyDescent="0.3">
      <c r="A444" t="s">
        <v>1740</v>
      </c>
      <c r="B444" t="s">
        <v>885</v>
      </c>
      <c r="C444" s="72">
        <v>28295</v>
      </c>
      <c r="D444" t="s">
        <v>6801</v>
      </c>
      <c r="E444" t="s">
        <v>7542</v>
      </c>
      <c r="F444" t="s">
        <v>3591</v>
      </c>
      <c r="G444" t="s">
        <v>3591</v>
      </c>
      <c r="H444" t="s">
        <v>1373</v>
      </c>
      <c r="I444" t="s">
        <v>10363</v>
      </c>
      <c r="J444" t="s">
        <v>885</v>
      </c>
      <c r="K444">
        <v>136600</v>
      </c>
      <c r="L444" t="s">
        <v>885</v>
      </c>
      <c r="M444">
        <v>18578</v>
      </c>
      <c r="N444" t="s">
        <v>885</v>
      </c>
      <c r="O444" t="s">
        <v>1741</v>
      </c>
      <c r="P444" t="s">
        <v>1740</v>
      </c>
      <c r="Q444">
        <v>6087</v>
      </c>
      <c r="R444" t="s">
        <v>885</v>
      </c>
      <c r="S444">
        <v>3926</v>
      </c>
      <c r="T444" t="s">
        <v>885</v>
      </c>
      <c r="V444" t="s">
        <v>3789</v>
      </c>
      <c r="W444">
        <v>762</v>
      </c>
      <c r="X444">
        <v>6087</v>
      </c>
      <c r="Y444" t="s">
        <v>885</v>
      </c>
      <c r="Z444" t="s">
        <v>5285</v>
      </c>
      <c r="AA444" t="s">
        <v>666</v>
      </c>
      <c r="AB444" t="s">
        <v>666</v>
      </c>
      <c r="AC444" t="s">
        <v>885</v>
      </c>
      <c r="AD444" t="s">
        <v>5285</v>
      </c>
      <c r="AF444" t="s">
        <v>885</v>
      </c>
      <c r="AG444">
        <v>5139</v>
      </c>
      <c r="AH444" t="s">
        <v>885</v>
      </c>
      <c r="AI444">
        <v>3900</v>
      </c>
      <c r="AK444" t="s">
        <v>885</v>
      </c>
      <c r="AN444" t="s">
        <v>885</v>
      </c>
      <c r="AO444" t="s">
        <v>1373</v>
      </c>
      <c r="AP444" t="s">
        <v>5285</v>
      </c>
      <c r="AQ444" t="s">
        <v>20402</v>
      </c>
    </row>
    <row r="445" spans="1:43" x14ac:dyDescent="0.3">
      <c r="A445" t="s">
        <v>1742</v>
      </c>
      <c r="B445" t="s">
        <v>847</v>
      </c>
      <c r="C445" s="72">
        <v>31249</v>
      </c>
      <c r="D445" t="s">
        <v>7543</v>
      </c>
      <c r="E445" t="s">
        <v>7542</v>
      </c>
      <c r="F445" t="s">
        <v>3591</v>
      </c>
      <c r="G445" t="s">
        <v>3591</v>
      </c>
      <c r="H445" t="s">
        <v>1373</v>
      </c>
      <c r="I445" t="s">
        <v>10340</v>
      </c>
      <c r="J445" t="s">
        <v>847</v>
      </c>
      <c r="K445">
        <v>612672</v>
      </c>
      <c r="L445" t="s">
        <v>847</v>
      </c>
      <c r="M445">
        <v>1935581</v>
      </c>
      <c r="N445" t="s">
        <v>847</v>
      </c>
      <c r="O445" t="s">
        <v>3790</v>
      </c>
      <c r="P445" t="s">
        <v>1742</v>
      </c>
      <c r="Q445">
        <v>9093</v>
      </c>
      <c r="R445" t="s">
        <v>847</v>
      </c>
      <c r="S445">
        <v>32048</v>
      </c>
      <c r="T445" t="s">
        <v>847</v>
      </c>
      <c r="V445" t="s">
        <v>3791</v>
      </c>
      <c r="W445">
        <v>53026</v>
      </c>
      <c r="X445">
        <v>9093</v>
      </c>
      <c r="Y445" t="s">
        <v>847</v>
      </c>
      <c r="Z445" t="s">
        <v>5286</v>
      </c>
      <c r="AA445" t="s">
        <v>666</v>
      </c>
      <c r="AB445" t="s">
        <v>666</v>
      </c>
      <c r="AC445" t="s">
        <v>847</v>
      </c>
      <c r="AD445" t="s">
        <v>5286</v>
      </c>
      <c r="AE445">
        <v>11194</v>
      </c>
      <c r="AF445" t="s">
        <v>847</v>
      </c>
      <c r="AG445">
        <v>16922</v>
      </c>
      <c r="AH445" t="s">
        <v>847</v>
      </c>
      <c r="AI445">
        <v>18144</v>
      </c>
      <c r="AJ445">
        <v>4032</v>
      </c>
      <c r="AK445" t="s">
        <v>847</v>
      </c>
      <c r="AL445" t="s">
        <v>18086</v>
      </c>
      <c r="AM445" t="s">
        <v>847</v>
      </c>
      <c r="AN445" t="s">
        <v>847</v>
      </c>
      <c r="AO445" t="s">
        <v>1373</v>
      </c>
      <c r="AP445" t="s">
        <v>5286</v>
      </c>
      <c r="AQ445" t="s">
        <v>20403</v>
      </c>
    </row>
    <row r="446" spans="1:43" x14ac:dyDescent="0.3">
      <c r="A446" t="s">
        <v>3792</v>
      </c>
      <c r="B446" t="s">
        <v>261</v>
      </c>
      <c r="C446" s="72">
        <v>30838</v>
      </c>
      <c r="D446" t="s">
        <v>6568</v>
      </c>
      <c r="E446" t="s">
        <v>6892</v>
      </c>
      <c r="F446" t="s">
        <v>1376</v>
      </c>
      <c r="G446" t="s">
        <v>6120</v>
      </c>
      <c r="H446" t="s">
        <v>1424</v>
      </c>
      <c r="I446" t="s">
        <v>9829</v>
      </c>
      <c r="J446" t="s">
        <v>261</v>
      </c>
      <c r="K446">
        <v>455139</v>
      </c>
      <c r="L446" t="s">
        <v>261</v>
      </c>
      <c r="M446">
        <v>392181</v>
      </c>
      <c r="N446" t="s">
        <v>261</v>
      </c>
      <c r="O446" t="s">
        <v>5287</v>
      </c>
      <c r="P446" t="s">
        <v>3792</v>
      </c>
      <c r="Q446">
        <v>8990</v>
      </c>
      <c r="R446" t="s">
        <v>261</v>
      </c>
      <c r="S446">
        <v>30445</v>
      </c>
      <c r="T446" t="s">
        <v>261</v>
      </c>
      <c r="V446" t="s">
        <v>5288</v>
      </c>
      <c r="W446">
        <v>33829</v>
      </c>
      <c r="X446">
        <v>8990</v>
      </c>
      <c r="Y446" t="s">
        <v>261</v>
      </c>
      <c r="Z446" t="s">
        <v>5289</v>
      </c>
      <c r="AA446" t="s">
        <v>658</v>
      </c>
      <c r="AB446" t="s">
        <v>658</v>
      </c>
      <c r="AC446" t="s">
        <v>261</v>
      </c>
      <c r="AD446" t="s">
        <v>5289</v>
      </c>
      <c r="AE446">
        <v>11858</v>
      </c>
      <c r="AF446" t="s">
        <v>261</v>
      </c>
      <c r="AG446">
        <v>12988</v>
      </c>
      <c r="AH446" t="s">
        <v>261</v>
      </c>
      <c r="AI446">
        <v>1652</v>
      </c>
      <c r="AJ446">
        <v>3719</v>
      </c>
      <c r="AK446" t="s">
        <v>261</v>
      </c>
      <c r="AL446" t="s">
        <v>18087</v>
      </c>
      <c r="AM446" t="s">
        <v>261</v>
      </c>
      <c r="AN446" t="s">
        <v>261</v>
      </c>
      <c r="AO446" t="s">
        <v>1424</v>
      </c>
      <c r="AP446" t="s">
        <v>5289</v>
      </c>
      <c r="AQ446" t="s">
        <v>20403</v>
      </c>
    </row>
    <row r="447" spans="1:43" x14ac:dyDescent="0.3">
      <c r="A447" t="s">
        <v>14069</v>
      </c>
      <c r="B447" t="s">
        <v>14035</v>
      </c>
      <c r="C447" s="72">
        <v>34329</v>
      </c>
      <c r="D447" t="s">
        <v>14070</v>
      </c>
      <c r="E447" t="s">
        <v>6892</v>
      </c>
      <c r="F447" t="s">
        <v>1439</v>
      </c>
      <c r="G447" t="s">
        <v>6120</v>
      </c>
      <c r="H447" t="s">
        <v>1373</v>
      </c>
      <c r="I447" t="s">
        <v>14561</v>
      </c>
      <c r="J447" t="s">
        <v>14035</v>
      </c>
      <c r="K447">
        <v>630023</v>
      </c>
      <c r="L447" t="s">
        <v>14035</v>
      </c>
      <c r="M447">
        <v>2822004</v>
      </c>
      <c r="N447" t="s">
        <v>14035</v>
      </c>
      <c r="O447" t="s">
        <v>17444</v>
      </c>
      <c r="P447" t="s">
        <v>14069</v>
      </c>
      <c r="Q447">
        <v>10978</v>
      </c>
      <c r="R447" t="s">
        <v>14035</v>
      </c>
      <c r="S447">
        <v>39823</v>
      </c>
      <c r="T447" t="s">
        <v>14035</v>
      </c>
      <c r="V447" t="s">
        <v>15761</v>
      </c>
      <c r="W447">
        <v>102336</v>
      </c>
      <c r="X447">
        <v>10978</v>
      </c>
      <c r="Y447" t="s">
        <v>14035</v>
      </c>
      <c r="Z447" t="s">
        <v>14071</v>
      </c>
      <c r="AA447" t="s">
        <v>658</v>
      </c>
      <c r="AB447" t="s">
        <v>658</v>
      </c>
      <c r="AC447" t="s">
        <v>14035</v>
      </c>
      <c r="AD447" t="s">
        <v>14071</v>
      </c>
      <c r="AE447">
        <v>15140</v>
      </c>
      <c r="AH447" t="s">
        <v>14035</v>
      </c>
      <c r="AI447">
        <v>18753</v>
      </c>
      <c r="AJ447">
        <v>5757</v>
      </c>
      <c r="AK447" t="s">
        <v>14035</v>
      </c>
      <c r="AL447" t="s">
        <v>18088</v>
      </c>
      <c r="AM447" t="s">
        <v>14035</v>
      </c>
      <c r="AN447" t="s">
        <v>14035</v>
      </c>
      <c r="AO447" t="s">
        <v>1373</v>
      </c>
      <c r="AP447" t="s">
        <v>14071</v>
      </c>
      <c r="AQ447" t="s">
        <v>20403</v>
      </c>
    </row>
    <row r="448" spans="1:43" x14ac:dyDescent="0.3">
      <c r="A448" t="s">
        <v>1743</v>
      </c>
      <c r="B448" t="s">
        <v>355</v>
      </c>
      <c r="C448" s="72">
        <v>32420</v>
      </c>
      <c r="D448" t="s">
        <v>6934</v>
      </c>
      <c r="E448" t="s">
        <v>6933</v>
      </c>
      <c r="F448" t="s">
        <v>1416</v>
      </c>
      <c r="G448" t="s">
        <v>9094</v>
      </c>
      <c r="H448" t="s">
        <v>1380</v>
      </c>
      <c r="I448" t="s">
        <v>9631</v>
      </c>
      <c r="J448" t="s">
        <v>355</v>
      </c>
      <c r="K448">
        <v>502082</v>
      </c>
      <c r="L448" t="s">
        <v>355</v>
      </c>
      <c r="M448">
        <v>1697835</v>
      </c>
      <c r="N448" t="s">
        <v>355</v>
      </c>
      <c r="O448" t="s">
        <v>1744</v>
      </c>
      <c r="P448" t="s">
        <v>1743</v>
      </c>
      <c r="Q448">
        <v>8852</v>
      </c>
      <c r="R448" t="s">
        <v>355</v>
      </c>
      <c r="S448">
        <v>30523</v>
      </c>
      <c r="T448" t="s">
        <v>355</v>
      </c>
      <c r="U448" t="s">
        <v>355</v>
      </c>
      <c r="V448" t="s">
        <v>3793</v>
      </c>
      <c r="W448">
        <v>58147</v>
      </c>
      <c r="X448">
        <v>8852</v>
      </c>
      <c r="Y448" t="s">
        <v>355</v>
      </c>
      <c r="Z448" t="s">
        <v>5290</v>
      </c>
      <c r="AA448" t="s">
        <v>666</v>
      </c>
      <c r="AB448" t="s">
        <v>658</v>
      </c>
      <c r="AC448" t="s">
        <v>355</v>
      </c>
      <c r="AD448" t="s">
        <v>5290</v>
      </c>
      <c r="AE448">
        <v>10494</v>
      </c>
      <c r="AF448" t="s">
        <v>355</v>
      </c>
      <c r="AG448">
        <v>12924</v>
      </c>
      <c r="AH448" t="s">
        <v>355</v>
      </c>
      <c r="AI448">
        <v>5349</v>
      </c>
      <c r="AJ448">
        <v>3637</v>
      </c>
      <c r="AK448" t="s">
        <v>355</v>
      </c>
      <c r="AL448" t="s">
        <v>18089</v>
      </c>
      <c r="AM448" t="s">
        <v>355</v>
      </c>
      <c r="AN448" t="s">
        <v>355</v>
      </c>
      <c r="AO448" t="s">
        <v>1380</v>
      </c>
      <c r="AP448" t="s">
        <v>5290</v>
      </c>
      <c r="AQ448" t="s">
        <v>20403</v>
      </c>
    </row>
    <row r="449" spans="1:43" x14ac:dyDescent="0.3">
      <c r="A449" t="s">
        <v>15762</v>
      </c>
      <c r="B449" t="s">
        <v>15763</v>
      </c>
      <c r="C449" s="72">
        <v>35827</v>
      </c>
      <c r="D449" t="s">
        <v>15764</v>
      </c>
      <c r="E449" t="s">
        <v>15765</v>
      </c>
      <c r="F449" t="s">
        <v>1413</v>
      </c>
      <c r="G449" t="s">
        <v>9094</v>
      </c>
      <c r="H449" t="s">
        <v>1431</v>
      </c>
      <c r="I449" t="s">
        <v>15766</v>
      </c>
      <c r="J449" t="s">
        <v>19812</v>
      </c>
      <c r="K449">
        <v>665862</v>
      </c>
      <c r="L449" t="s">
        <v>15763</v>
      </c>
      <c r="M449">
        <v>2507358</v>
      </c>
      <c r="N449" t="s">
        <v>15763</v>
      </c>
      <c r="P449" t="s">
        <v>15762</v>
      </c>
      <c r="Q449">
        <v>10231</v>
      </c>
      <c r="R449" t="s">
        <v>15763</v>
      </c>
      <c r="S449">
        <v>41035</v>
      </c>
      <c r="T449" t="s">
        <v>15763</v>
      </c>
      <c r="V449" t="s">
        <v>15767</v>
      </c>
      <c r="W449">
        <v>107632</v>
      </c>
      <c r="X449">
        <v>10839</v>
      </c>
      <c r="Y449" t="s">
        <v>15763</v>
      </c>
      <c r="Z449" t="s">
        <v>15768</v>
      </c>
      <c r="AA449" t="s">
        <v>666</v>
      </c>
      <c r="AB449" t="s">
        <v>658</v>
      </c>
      <c r="AC449" t="s">
        <v>15763</v>
      </c>
      <c r="AD449" t="s">
        <v>15768</v>
      </c>
      <c r="AH449" t="s">
        <v>15763</v>
      </c>
      <c r="AJ449">
        <v>6209</v>
      </c>
      <c r="AK449" t="s">
        <v>15763</v>
      </c>
      <c r="AL449" t="s">
        <v>18090</v>
      </c>
      <c r="AM449" t="s">
        <v>15763</v>
      </c>
      <c r="AN449" t="s">
        <v>15763</v>
      </c>
      <c r="AO449" t="s">
        <v>14958</v>
      </c>
      <c r="AP449" t="s">
        <v>15768</v>
      </c>
      <c r="AQ449" t="s">
        <v>20403</v>
      </c>
    </row>
    <row r="450" spans="1:43" hidden="1" x14ac:dyDescent="0.3">
      <c r="A450" t="s">
        <v>1745</v>
      </c>
      <c r="B450" t="s">
        <v>1210</v>
      </c>
      <c r="C450" s="72">
        <v>27642</v>
      </c>
      <c r="D450" t="s">
        <v>7812</v>
      </c>
      <c r="E450" t="s">
        <v>7811</v>
      </c>
      <c r="F450" t="s">
        <v>3591</v>
      </c>
      <c r="G450" t="s">
        <v>3591</v>
      </c>
      <c r="H450" t="s">
        <v>1373</v>
      </c>
      <c r="I450" t="s">
        <v>10641</v>
      </c>
      <c r="J450" t="s">
        <v>1210</v>
      </c>
      <c r="K450">
        <v>329092</v>
      </c>
      <c r="L450" t="s">
        <v>1210</v>
      </c>
      <c r="M450">
        <v>196266</v>
      </c>
      <c r="N450" t="s">
        <v>1210</v>
      </c>
      <c r="O450" t="s">
        <v>1746</v>
      </c>
      <c r="P450" t="s">
        <v>1745</v>
      </c>
      <c r="Q450">
        <v>6513</v>
      </c>
      <c r="R450" t="s">
        <v>1210</v>
      </c>
      <c r="S450">
        <v>4440</v>
      </c>
      <c r="T450" t="s">
        <v>1210</v>
      </c>
      <c r="V450" t="s">
        <v>3794</v>
      </c>
      <c r="W450">
        <v>1577</v>
      </c>
      <c r="X450">
        <v>6513</v>
      </c>
      <c r="Y450" t="s">
        <v>1210</v>
      </c>
      <c r="Z450" t="s">
        <v>5291</v>
      </c>
      <c r="AA450" t="s">
        <v>666</v>
      </c>
      <c r="AB450" t="s">
        <v>666</v>
      </c>
      <c r="AC450" t="s">
        <v>1210</v>
      </c>
      <c r="AD450" t="s">
        <v>5291</v>
      </c>
      <c r="AF450" t="s">
        <v>1210</v>
      </c>
      <c r="AG450">
        <v>5625</v>
      </c>
      <c r="AH450" t="s">
        <v>1210</v>
      </c>
      <c r="AI450">
        <v>3732</v>
      </c>
      <c r="AK450" t="s">
        <v>1210</v>
      </c>
      <c r="AN450" t="s">
        <v>1210</v>
      </c>
      <c r="AO450" t="s">
        <v>1373</v>
      </c>
      <c r="AP450" t="s">
        <v>5291</v>
      </c>
      <c r="AQ450" t="s">
        <v>20402</v>
      </c>
    </row>
    <row r="451" spans="1:43" x14ac:dyDescent="0.3">
      <c r="A451" t="s">
        <v>3475</v>
      </c>
      <c r="B451" t="s">
        <v>99</v>
      </c>
      <c r="C451" s="72">
        <v>32822</v>
      </c>
      <c r="D451" t="s">
        <v>6596</v>
      </c>
      <c r="E451" t="s">
        <v>7059</v>
      </c>
      <c r="F451" t="s">
        <v>1402</v>
      </c>
      <c r="G451" t="s">
        <v>6120</v>
      </c>
      <c r="H451" t="s">
        <v>1380</v>
      </c>
      <c r="I451" t="s">
        <v>9944</v>
      </c>
      <c r="J451" t="s">
        <v>99</v>
      </c>
      <c r="K451">
        <v>574831</v>
      </c>
      <c r="L451" t="s">
        <v>99</v>
      </c>
      <c r="M451">
        <v>1758971</v>
      </c>
      <c r="N451" t="s">
        <v>99</v>
      </c>
      <c r="O451" t="s">
        <v>3795</v>
      </c>
      <c r="P451" t="s">
        <v>3475</v>
      </c>
      <c r="Q451">
        <v>9510</v>
      </c>
      <c r="R451" t="s">
        <v>99</v>
      </c>
      <c r="S451">
        <v>31959</v>
      </c>
      <c r="T451" t="s">
        <v>99</v>
      </c>
      <c r="V451" t="s">
        <v>3796</v>
      </c>
      <c r="W451">
        <v>66689</v>
      </c>
      <c r="X451">
        <v>9510</v>
      </c>
      <c r="Y451" t="s">
        <v>99</v>
      </c>
      <c r="Z451" t="s">
        <v>5292</v>
      </c>
      <c r="AA451" t="s">
        <v>658</v>
      </c>
      <c r="AB451" t="s">
        <v>658</v>
      </c>
      <c r="AC451" t="s">
        <v>99</v>
      </c>
      <c r="AD451" t="s">
        <v>5292</v>
      </c>
      <c r="AE451">
        <v>11447</v>
      </c>
      <c r="AI451">
        <v>14788</v>
      </c>
      <c r="AJ451">
        <v>3947</v>
      </c>
      <c r="AK451" t="s">
        <v>99</v>
      </c>
      <c r="AL451" t="s">
        <v>18091</v>
      </c>
      <c r="AM451" t="s">
        <v>99</v>
      </c>
      <c r="AN451" t="s">
        <v>99</v>
      </c>
      <c r="AO451" t="s">
        <v>1380</v>
      </c>
      <c r="AP451" t="s">
        <v>5292</v>
      </c>
      <c r="AQ451" t="s">
        <v>20403</v>
      </c>
    </row>
    <row r="452" spans="1:43" x14ac:dyDescent="0.3">
      <c r="A452" t="s">
        <v>11406</v>
      </c>
      <c r="B452" t="s">
        <v>11524</v>
      </c>
      <c r="C452" s="72">
        <v>33377</v>
      </c>
      <c r="D452" t="s">
        <v>11408</v>
      </c>
      <c r="E452" t="s">
        <v>11407</v>
      </c>
      <c r="F452" t="s">
        <v>1439</v>
      </c>
      <c r="G452" t="s">
        <v>6120</v>
      </c>
      <c r="H452" t="s">
        <v>1396</v>
      </c>
      <c r="I452" t="s">
        <v>14562</v>
      </c>
      <c r="J452" t="s">
        <v>11524</v>
      </c>
      <c r="K452">
        <v>596847</v>
      </c>
      <c r="L452" t="s">
        <v>11524</v>
      </c>
      <c r="M452">
        <v>2106323</v>
      </c>
      <c r="N452" t="s">
        <v>11524</v>
      </c>
      <c r="O452" t="s">
        <v>13489</v>
      </c>
      <c r="P452" t="s">
        <v>11406</v>
      </c>
      <c r="Q452">
        <v>9623</v>
      </c>
      <c r="R452" t="s">
        <v>11524</v>
      </c>
      <c r="S452">
        <v>31779</v>
      </c>
      <c r="T452" t="s">
        <v>11524</v>
      </c>
      <c r="V452" t="s">
        <v>12460</v>
      </c>
      <c r="W452">
        <v>68192</v>
      </c>
      <c r="X452">
        <v>9623</v>
      </c>
      <c r="Y452" t="s">
        <v>11524</v>
      </c>
      <c r="Z452" t="s">
        <v>12461</v>
      </c>
      <c r="AA452" t="s">
        <v>666</v>
      </c>
      <c r="AB452" t="s">
        <v>658</v>
      </c>
      <c r="AC452" t="s">
        <v>11524</v>
      </c>
      <c r="AD452" t="s">
        <v>12461</v>
      </c>
      <c r="AE452">
        <v>11799</v>
      </c>
      <c r="AF452" t="s">
        <v>11524</v>
      </c>
      <c r="AG452">
        <v>52187</v>
      </c>
      <c r="AH452" t="s">
        <v>11524</v>
      </c>
      <c r="AI452">
        <v>14342</v>
      </c>
      <c r="AJ452">
        <v>4539</v>
      </c>
      <c r="AK452" t="s">
        <v>11524</v>
      </c>
      <c r="AL452" t="s">
        <v>18092</v>
      </c>
      <c r="AM452" t="s">
        <v>11524</v>
      </c>
      <c r="AN452" t="s">
        <v>11524</v>
      </c>
      <c r="AO452" t="s">
        <v>1396</v>
      </c>
      <c r="AP452" t="s">
        <v>12461</v>
      </c>
      <c r="AQ452" t="s">
        <v>20403</v>
      </c>
    </row>
    <row r="453" spans="1:43" x14ac:dyDescent="0.3">
      <c r="A453" t="s">
        <v>1747</v>
      </c>
      <c r="B453" t="s">
        <v>632</v>
      </c>
      <c r="C453" s="72">
        <v>30145</v>
      </c>
      <c r="D453" t="s">
        <v>6600</v>
      </c>
      <c r="E453" t="s">
        <v>6599</v>
      </c>
      <c r="F453" t="s">
        <v>1430</v>
      </c>
      <c r="G453" t="s">
        <v>6120</v>
      </c>
      <c r="H453" t="s">
        <v>1380</v>
      </c>
      <c r="I453" t="s">
        <v>9672</v>
      </c>
      <c r="J453" t="s">
        <v>632</v>
      </c>
      <c r="K453">
        <v>425783</v>
      </c>
      <c r="L453" t="s">
        <v>632</v>
      </c>
      <c r="M453">
        <v>292740</v>
      </c>
      <c r="N453" t="s">
        <v>632</v>
      </c>
      <c r="O453" t="s">
        <v>1748</v>
      </c>
      <c r="P453" t="s">
        <v>1747</v>
      </c>
      <c r="Q453">
        <v>7498</v>
      </c>
      <c r="R453" t="s">
        <v>632</v>
      </c>
      <c r="S453">
        <v>6205</v>
      </c>
      <c r="T453" t="s">
        <v>632</v>
      </c>
      <c r="U453" t="s">
        <v>632</v>
      </c>
      <c r="V453" t="s">
        <v>3797</v>
      </c>
      <c r="W453">
        <v>31672</v>
      </c>
      <c r="X453">
        <v>7498</v>
      </c>
      <c r="Y453" t="s">
        <v>632</v>
      </c>
      <c r="Z453" t="s">
        <v>5293</v>
      </c>
      <c r="AA453" t="s">
        <v>666</v>
      </c>
      <c r="AB453" t="s">
        <v>666</v>
      </c>
      <c r="AC453" t="s">
        <v>632</v>
      </c>
      <c r="AD453" t="s">
        <v>5293</v>
      </c>
      <c r="AE453">
        <v>6528</v>
      </c>
      <c r="AF453" t="s">
        <v>632</v>
      </c>
      <c r="AG453">
        <v>5222</v>
      </c>
      <c r="AH453" t="s">
        <v>9673</v>
      </c>
      <c r="AI453">
        <v>3372</v>
      </c>
      <c r="AJ453">
        <v>1077</v>
      </c>
      <c r="AK453" t="s">
        <v>632</v>
      </c>
      <c r="AL453" t="s">
        <v>18093</v>
      </c>
      <c r="AM453" t="s">
        <v>9673</v>
      </c>
      <c r="AN453" t="s">
        <v>632</v>
      </c>
      <c r="AO453" t="s">
        <v>14942</v>
      </c>
      <c r="AP453" t="s">
        <v>5293</v>
      </c>
      <c r="AQ453" t="s">
        <v>20403</v>
      </c>
    </row>
    <row r="454" spans="1:43" hidden="1" x14ac:dyDescent="0.3">
      <c r="A454" t="s">
        <v>1749</v>
      </c>
      <c r="B454" t="s">
        <v>1049</v>
      </c>
      <c r="C454" s="72">
        <v>28843</v>
      </c>
      <c r="D454" t="s">
        <v>7814</v>
      </c>
      <c r="E454" t="s">
        <v>7813</v>
      </c>
      <c r="F454" t="s">
        <v>3591</v>
      </c>
      <c r="G454" t="s">
        <v>3591</v>
      </c>
      <c r="H454" t="s">
        <v>1373</v>
      </c>
      <c r="I454" t="s">
        <v>10302</v>
      </c>
      <c r="J454" t="s">
        <v>1049</v>
      </c>
      <c r="K454">
        <v>425562</v>
      </c>
      <c r="L454" t="s">
        <v>1049</v>
      </c>
      <c r="M454">
        <v>390767</v>
      </c>
      <c r="N454" t="s">
        <v>1049</v>
      </c>
      <c r="O454" t="s">
        <v>1750</v>
      </c>
      <c r="P454" t="s">
        <v>1749</v>
      </c>
      <c r="Q454">
        <v>7076</v>
      </c>
      <c r="R454" t="s">
        <v>1049</v>
      </c>
      <c r="S454">
        <v>5417</v>
      </c>
      <c r="T454" t="s">
        <v>1049</v>
      </c>
      <c r="V454" t="s">
        <v>5294</v>
      </c>
      <c r="W454">
        <v>31629</v>
      </c>
      <c r="Y454" t="s">
        <v>1049</v>
      </c>
      <c r="Z454" t="s">
        <v>8451</v>
      </c>
      <c r="AA454" t="s">
        <v>658</v>
      </c>
      <c r="AB454" t="s">
        <v>658</v>
      </c>
      <c r="AC454" t="s">
        <v>1049</v>
      </c>
      <c r="AD454" t="s">
        <v>8451</v>
      </c>
      <c r="AI454">
        <v>5653</v>
      </c>
      <c r="AK454" t="s">
        <v>1049</v>
      </c>
      <c r="AN454" t="s">
        <v>1049</v>
      </c>
      <c r="AO454" t="s">
        <v>1373</v>
      </c>
      <c r="AP454" t="s">
        <v>8451</v>
      </c>
      <c r="AQ454" t="s">
        <v>20402</v>
      </c>
    </row>
    <row r="455" spans="1:43" x14ac:dyDescent="0.3">
      <c r="A455" t="s">
        <v>15769</v>
      </c>
      <c r="B455" t="s">
        <v>14729</v>
      </c>
      <c r="C455" s="72">
        <v>33100</v>
      </c>
      <c r="D455" t="s">
        <v>6566</v>
      </c>
      <c r="E455" t="s">
        <v>15770</v>
      </c>
      <c r="F455" t="s">
        <v>1413</v>
      </c>
      <c r="G455" t="s">
        <v>9094</v>
      </c>
      <c r="H455" t="s">
        <v>1373</v>
      </c>
      <c r="I455" t="s">
        <v>15771</v>
      </c>
      <c r="J455" t="s">
        <v>14729</v>
      </c>
      <c r="K455">
        <v>643256</v>
      </c>
      <c r="L455" t="s">
        <v>14729</v>
      </c>
      <c r="M455">
        <v>2228215</v>
      </c>
      <c r="N455" t="s">
        <v>14729</v>
      </c>
      <c r="O455" t="s">
        <v>17445</v>
      </c>
      <c r="P455" t="s">
        <v>15769</v>
      </c>
      <c r="Q455">
        <v>10016</v>
      </c>
      <c r="R455" t="s">
        <v>14729</v>
      </c>
      <c r="S455">
        <v>35780</v>
      </c>
      <c r="T455" t="s">
        <v>14729</v>
      </c>
      <c r="V455" t="s">
        <v>15772</v>
      </c>
      <c r="W455">
        <v>103333</v>
      </c>
      <c r="X455">
        <v>10979</v>
      </c>
      <c r="Y455" t="s">
        <v>14729</v>
      </c>
      <c r="Z455" t="s">
        <v>15346</v>
      </c>
      <c r="AA455" t="s">
        <v>658</v>
      </c>
      <c r="AB455" t="s">
        <v>658</v>
      </c>
      <c r="AC455" t="s">
        <v>14729</v>
      </c>
      <c r="AD455" t="s">
        <v>15346</v>
      </c>
      <c r="AE455">
        <v>13096</v>
      </c>
      <c r="AH455" t="s">
        <v>14729</v>
      </c>
      <c r="AJ455">
        <v>5846</v>
      </c>
      <c r="AK455" t="s">
        <v>14729</v>
      </c>
      <c r="AL455" t="s">
        <v>18094</v>
      </c>
      <c r="AM455" t="s">
        <v>14729</v>
      </c>
      <c r="AN455" t="s">
        <v>14729</v>
      </c>
      <c r="AO455" t="s">
        <v>14933</v>
      </c>
      <c r="AP455" t="s">
        <v>15346</v>
      </c>
      <c r="AQ455" t="s">
        <v>20403</v>
      </c>
    </row>
    <row r="456" spans="1:43" x14ac:dyDescent="0.3">
      <c r="A456" t="s">
        <v>1751</v>
      </c>
      <c r="B456" t="s">
        <v>1090</v>
      </c>
      <c r="C456" s="72">
        <v>32694</v>
      </c>
      <c r="D456" t="s">
        <v>7041</v>
      </c>
      <c r="E456" t="s">
        <v>7642</v>
      </c>
      <c r="F456" t="s">
        <v>1395</v>
      </c>
      <c r="G456" t="s">
        <v>9094</v>
      </c>
      <c r="H456" t="s">
        <v>1373</v>
      </c>
      <c r="I456" t="s">
        <v>9353</v>
      </c>
      <c r="J456" t="s">
        <v>1090</v>
      </c>
      <c r="K456">
        <v>571561</v>
      </c>
      <c r="L456" t="s">
        <v>1090</v>
      </c>
      <c r="M456">
        <v>1947829</v>
      </c>
      <c r="N456" t="s">
        <v>1090</v>
      </c>
      <c r="O456" t="s">
        <v>3798</v>
      </c>
      <c r="P456" t="s">
        <v>1751</v>
      </c>
      <c r="Q456">
        <v>9296</v>
      </c>
      <c r="R456" t="s">
        <v>1090</v>
      </c>
      <c r="S456">
        <v>32135</v>
      </c>
      <c r="T456" t="s">
        <v>1090</v>
      </c>
      <c r="V456" t="s">
        <v>3799</v>
      </c>
      <c r="W456">
        <v>70349</v>
      </c>
      <c r="X456">
        <v>9296</v>
      </c>
      <c r="Y456" t="s">
        <v>1090</v>
      </c>
      <c r="Z456" t="s">
        <v>5295</v>
      </c>
      <c r="AA456" t="s">
        <v>666</v>
      </c>
      <c r="AB456" t="s">
        <v>666</v>
      </c>
      <c r="AC456" t="s">
        <v>8452</v>
      </c>
      <c r="AD456" t="s">
        <v>5295</v>
      </c>
      <c r="AE456">
        <v>12239</v>
      </c>
      <c r="AF456" t="s">
        <v>1090</v>
      </c>
      <c r="AG456">
        <v>23926</v>
      </c>
      <c r="AH456" t="s">
        <v>1090</v>
      </c>
      <c r="AI456">
        <v>18155</v>
      </c>
      <c r="AJ456">
        <v>4205</v>
      </c>
      <c r="AK456" t="s">
        <v>1090</v>
      </c>
      <c r="AL456" t="s">
        <v>18095</v>
      </c>
      <c r="AM456" t="s">
        <v>1090</v>
      </c>
      <c r="AN456" t="s">
        <v>1090</v>
      </c>
      <c r="AO456" t="s">
        <v>1373</v>
      </c>
      <c r="AP456" t="s">
        <v>5295</v>
      </c>
      <c r="AQ456" t="s">
        <v>20403</v>
      </c>
    </row>
    <row r="457" spans="1:43" x14ac:dyDescent="0.3">
      <c r="A457" t="s">
        <v>1752</v>
      </c>
      <c r="B457" t="s">
        <v>85</v>
      </c>
      <c r="C457" s="72">
        <v>31317</v>
      </c>
      <c r="D457" t="s">
        <v>6792</v>
      </c>
      <c r="E457" t="s">
        <v>7224</v>
      </c>
      <c r="F457" t="s">
        <v>3591</v>
      </c>
      <c r="G457" t="s">
        <v>3591</v>
      </c>
      <c r="H457" t="s">
        <v>660</v>
      </c>
      <c r="I457" t="s">
        <v>10631</v>
      </c>
      <c r="J457" t="s">
        <v>85</v>
      </c>
      <c r="K457">
        <v>465674</v>
      </c>
      <c r="L457" t="s">
        <v>85</v>
      </c>
      <c r="M457">
        <v>1654332</v>
      </c>
      <c r="N457" t="s">
        <v>85</v>
      </c>
      <c r="O457" t="s">
        <v>1753</v>
      </c>
      <c r="P457" t="s">
        <v>1752</v>
      </c>
      <c r="Q457">
        <v>8822</v>
      </c>
      <c r="R457" t="s">
        <v>85</v>
      </c>
      <c r="S457">
        <v>30084</v>
      </c>
      <c r="T457" t="s">
        <v>85</v>
      </c>
      <c r="V457" t="s">
        <v>3800</v>
      </c>
      <c r="W457">
        <v>45898</v>
      </c>
      <c r="X457">
        <v>8822</v>
      </c>
      <c r="Y457" t="s">
        <v>85</v>
      </c>
      <c r="Z457" t="s">
        <v>5296</v>
      </c>
      <c r="AA457" t="s">
        <v>658</v>
      </c>
      <c r="AB457" t="s">
        <v>658</v>
      </c>
      <c r="AC457" t="s">
        <v>85</v>
      </c>
      <c r="AD457" t="s">
        <v>5296</v>
      </c>
      <c r="AE457">
        <v>9946</v>
      </c>
      <c r="AF457" t="s">
        <v>85</v>
      </c>
      <c r="AG457">
        <v>12583</v>
      </c>
      <c r="AH457" t="s">
        <v>85</v>
      </c>
      <c r="AI457">
        <v>2262</v>
      </c>
      <c r="AK457" t="s">
        <v>85</v>
      </c>
      <c r="AN457" t="s">
        <v>85</v>
      </c>
      <c r="AO457" t="s">
        <v>660</v>
      </c>
      <c r="AP457" t="s">
        <v>5296</v>
      </c>
      <c r="AQ457" t="s">
        <v>20403</v>
      </c>
    </row>
    <row r="458" spans="1:43" x14ac:dyDescent="0.3">
      <c r="A458" t="s">
        <v>1754</v>
      </c>
      <c r="B458" t="s">
        <v>703</v>
      </c>
      <c r="C458" s="72">
        <v>31581</v>
      </c>
      <c r="D458" t="s">
        <v>6736</v>
      </c>
      <c r="E458" t="s">
        <v>7688</v>
      </c>
      <c r="F458" t="s">
        <v>1376</v>
      </c>
      <c r="G458" t="s">
        <v>6120</v>
      </c>
      <c r="H458" t="s">
        <v>1373</v>
      </c>
      <c r="I458" t="s">
        <v>9931</v>
      </c>
      <c r="J458" t="s">
        <v>703</v>
      </c>
      <c r="K458">
        <v>518553</v>
      </c>
      <c r="L458" t="s">
        <v>703</v>
      </c>
      <c r="M458">
        <v>1770784</v>
      </c>
      <c r="N458" t="s">
        <v>703</v>
      </c>
      <c r="O458" t="s">
        <v>1755</v>
      </c>
      <c r="P458" t="s">
        <v>1754</v>
      </c>
      <c r="Q458">
        <v>8836</v>
      </c>
      <c r="R458" t="s">
        <v>703</v>
      </c>
      <c r="S458">
        <v>30963</v>
      </c>
      <c r="T458" t="s">
        <v>703</v>
      </c>
      <c r="V458" t="s">
        <v>3801</v>
      </c>
      <c r="W458">
        <v>55725</v>
      </c>
      <c r="X458">
        <v>8836</v>
      </c>
      <c r="Y458" t="s">
        <v>703</v>
      </c>
      <c r="Z458" t="s">
        <v>5297</v>
      </c>
      <c r="AA458" t="s">
        <v>658</v>
      </c>
      <c r="AB458" t="s">
        <v>658</v>
      </c>
      <c r="AC458" t="s">
        <v>703</v>
      </c>
      <c r="AD458" t="s">
        <v>5297</v>
      </c>
      <c r="AE458">
        <v>11780</v>
      </c>
      <c r="AF458" t="s">
        <v>703</v>
      </c>
      <c r="AG458">
        <v>12675</v>
      </c>
      <c r="AH458" t="s">
        <v>703</v>
      </c>
      <c r="AI458">
        <v>17992</v>
      </c>
      <c r="AJ458">
        <v>3626</v>
      </c>
      <c r="AK458" t="s">
        <v>703</v>
      </c>
      <c r="AL458" t="s">
        <v>18096</v>
      </c>
      <c r="AM458" t="s">
        <v>703</v>
      </c>
      <c r="AN458" t="s">
        <v>703</v>
      </c>
      <c r="AO458" t="s">
        <v>14933</v>
      </c>
      <c r="AP458" t="s">
        <v>5297</v>
      </c>
      <c r="AQ458" t="s">
        <v>20403</v>
      </c>
    </row>
    <row r="459" spans="1:43" x14ac:dyDescent="0.3">
      <c r="A459" t="s">
        <v>15773</v>
      </c>
      <c r="B459" t="s">
        <v>15774</v>
      </c>
      <c r="C459" s="72">
        <v>32609</v>
      </c>
      <c r="D459" t="s">
        <v>6543</v>
      </c>
      <c r="E459" t="s">
        <v>15775</v>
      </c>
      <c r="F459" t="s">
        <v>1405</v>
      </c>
      <c r="G459" t="s">
        <v>6120</v>
      </c>
      <c r="H459" t="s">
        <v>1373</v>
      </c>
      <c r="I459" t="s">
        <v>15776</v>
      </c>
      <c r="J459" t="s">
        <v>15774</v>
      </c>
      <c r="K459">
        <v>542585</v>
      </c>
      <c r="L459" t="s">
        <v>15774</v>
      </c>
      <c r="M459">
        <v>2044205</v>
      </c>
      <c r="N459" t="s">
        <v>15774</v>
      </c>
      <c r="O459" t="s">
        <v>15777</v>
      </c>
      <c r="P459" t="s">
        <v>15773</v>
      </c>
      <c r="Q459">
        <v>9375</v>
      </c>
      <c r="R459" t="s">
        <v>15774</v>
      </c>
      <c r="S459">
        <v>31673</v>
      </c>
      <c r="T459" t="s">
        <v>15774</v>
      </c>
      <c r="V459" t="s">
        <v>20448</v>
      </c>
      <c r="W459">
        <v>59872</v>
      </c>
      <c r="X459">
        <v>9375</v>
      </c>
      <c r="Y459" t="s">
        <v>15774</v>
      </c>
      <c r="Z459" t="s">
        <v>15778</v>
      </c>
      <c r="AA459" t="s">
        <v>658</v>
      </c>
      <c r="AB459" t="s">
        <v>658</v>
      </c>
      <c r="AC459" t="s">
        <v>15774</v>
      </c>
      <c r="AD459" t="s">
        <v>15778</v>
      </c>
      <c r="AE459">
        <v>11752</v>
      </c>
      <c r="AJ459">
        <v>4348</v>
      </c>
      <c r="AK459" t="s">
        <v>15774</v>
      </c>
      <c r="AL459" t="s">
        <v>18097</v>
      </c>
      <c r="AM459" t="s">
        <v>15774</v>
      </c>
      <c r="AN459" t="s">
        <v>15774</v>
      </c>
      <c r="AO459" t="s">
        <v>14933</v>
      </c>
      <c r="AP459" t="s">
        <v>15778</v>
      </c>
      <c r="AQ459" t="s">
        <v>20403</v>
      </c>
    </row>
    <row r="460" spans="1:43" x14ac:dyDescent="0.3">
      <c r="A460" t="s">
        <v>15779</v>
      </c>
      <c r="B460" t="s">
        <v>14690</v>
      </c>
      <c r="C460" s="72">
        <v>34765</v>
      </c>
      <c r="D460" t="s">
        <v>6581</v>
      </c>
      <c r="E460" t="s">
        <v>15780</v>
      </c>
      <c r="F460" t="s">
        <v>1449</v>
      </c>
      <c r="G460" t="s">
        <v>6120</v>
      </c>
      <c r="H460" t="s">
        <v>1424</v>
      </c>
      <c r="I460" t="s">
        <v>15781</v>
      </c>
      <c r="J460" t="s">
        <v>14690</v>
      </c>
      <c r="K460">
        <v>624419</v>
      </c>
      <c r="L460" t="s">
        <v>14690</v>
      </c>
      <c r="M460">
        <v>2066702</v>
      </c>
      <c r="N460" t="s">
        <v>14690</v>
      </c>
      <c r="O460" t="s">
        <v>17446</v>
      </c>
      <c r="P460" t="s">
        <v>15779</v>
      </c>
      <c r="Q460">
        <v>11155</v>
      </c>
      <c r="R460" t="s">
        <v>14690</v>
      </c>
      <c r="S460">
        <v>33187</v>
      </c>
      <c r="T460" t="s">
        <v>14690</v>
      </c>
      <c r="V460" t="s">
        <v>20449</v>
      </c>
      <c r="W460">
        <v>101609</v>
      </c>
      <c r="X460">
        <v>11155</v>
      </c>
      <c r="Y460" t="s">
        <v>14690</v>
      </c>
      <c r="Z460" t="s">
        <v>15782</v>
      </c>
      <c r="AA460" t="s">
        <v>666</v>
      </c>
      <c r="AB460" t="s">
        <v>658</v>
      </c>
      <c r="AC460" t="s">
        <v>14690</v>
      </c>
      <c r="AD460" t="s">
        <v>15782</v>
      </c>
      <c r="AE460">
        <v>12958</v>
      </c>
      <c r="AF460" t="s">
        <v>14690</v>
      </c>
      <c r="AH460" t="s">
        <v>14690</v>
      </c>
      <c r="AK460" t="s">
        <v>14690</v>
      </c>
      <c r="AL460" t="s">
        <v>18098</v>
      </c>
      <c r="AM460" t="s">
        <v>14690</v>
      </c>
      <c r="AN460" t="s">
        <v>14690</v>
      </c>
      <c r="AO460" t="s">
        <v>1424</v>
      </c>
      <c r="AP460" t="s">
        <v>15782</v>
      </c>
      <c r="AQ460" t="s">
        <v>20403</v>
      </c>
    </row>
    <row r="461" spans="1:43" x14ac:dyDescent="0.3">
      <c r="A461" t="s">
        <v>15783</v>
      </c>
      <c r="B461" t="s">
        <v>15784</v>
      </c>
      <c r="C461" s="72">
        <v>34862</v>
      </c>
      <c r="D461" t="s">
        <v>6594</v>
      </c>
      <c r="E461" t="s">
        <v>15785</v>
      </c>
      <c r="F461" t="s">
        <v>1402</v>
      </c>
      <c r="G461" t="s">
        <v>6120</v>
      </c>
      <c r="H461" t="s">
        <v>1373</v>
      </c>
      <c r="I461" t="s">
        <v>15786</v>
      </c>
      <c r="J461" t="s">
        <v>15784</v>
      </c>
      <c r="K461">
        <v>650644</v>
      </c>
      <c r="L461" t="s">
        <v>15784</v>
      </c>
      <c r="M461">
        <v>2507332</v>
      </c>
      <c r="N461" t="s">
        <v>15784</v>
      </c>
      <c r="P461" t="s">
        <v>15783</v>
      </c>
      <c r="Q461">
        <v>10869</v>
      </c>
      <c r="R461" t="s">
        <v>15784</v>
      </c>
      <c r="S461">
        <v>40934</v>
      </c>
      <c r="T461" t="s">
        <v>15784</v>
      </c>
      <c r="V461" t="s">
        <v>20450</v>
      </c>
      <c r="W461">
        <v>107636</v>
      </c>
      <c r="X461">
        <v>10869</v>
      </c>
      <c r="Y461" t="s">
        <v>15784</v>
      </c>
      <c r="Z461" t="s">
        <v>15787</v>
      </c>
      <c r="AA461" t="s">
        <v>658</v>
      </c>
      <c r="AB461" t="s">
        <v>658</v>
      </c>
      <c r="AC461" t="s">
        <v>15784</v>
      </c>
      <c r="AD461" t="s">
        <v>15787</v>
      </c>
      <c r="AE461">
        <v>14366</v>
      </c>
      <c r="AJ461">
        <v>6178</v>
      </c>
      <c r="AK461" t="s">
        <v>15784</v>
      </c>
      <c r="AL461" t="s">
        <v>18099</v>
      </c>
      <c r="AM461" t="s">
        <v>15784</v>
      </c>
      <c r="AN461" t="s">
        <v>15784</v>
      </c>
      <c r="AO461" t="s">
        <v>14935</v>
      </c>
      <c r="AP461" t="s">
        <v>15787</v>
      </c>
      <c r="AQ461" t="s">
        <v>20403</v>
      </c>
    </row>
    <row r="462" spans="1:43" x14ac:dyDescent="0.3">
      <c r="A462" t="s">
        <v>15788</v>
      </c>
      <c r="B462" t="s">
        <v>15048</v>
      </c>
      <c r="C462" s="72">
        <v>34102</v>
      </c>
      <c r="D462" t="s">
        <v>6970</v>
      </c>
      <c r="E462" t="s">
        <v>15789</v>
      </c>
      <c r="F462" t="s">
        <v>1531</v>
      </c>
      <c r="G462" t="s">
        <v>9094</v>
      </c>
      <c r="H462" t="s">
        <v>1373</v>
      </c>
      <c r="I462" t="s">
        <v>15790</v>
      </c>
      <c r="J462" t="s">
        <v>15048</v>
      </c>
      <c r="K462">
        <v>664199</v>
      </c>
      <c r="L462" t="s">
        <v>15048</v>
      </c>
      <c r="M462">
        <v>2211247</v>
      </c>
      <c r="N462" t="s">
        <v>15048</v>
      </c>
      <c r="P462" t="s">
        <v>15788</v>
      </c>
      <c r="Q462">
        <v>10415</v>
      </c>
      <c r="R462" t="s">
        <v>15048</v>
      </c>
      <c r="S462">
        <v>35277</v>
      </c>
      <c r="T462" t="s">
        <v>15048</v>
      </c>
      <c r="V462" t="s">
        <v>20451</v>
      </c>
      <c r="W462">
        <v>105736</v>
      </c>
      <c r="X462">
        <v>10415</v>
      </c>
      <c r="Y462" t="s">
        <v>15048</v>
      </c>
      <c r="Z462" t="s">
        <v>15468</v>
      </c>
      <c r="AA462" t="s">
        <v>658</v>
      </c>
      <c r="AB462" t="s">
        <v>658</v>
      </c>
      <c r="AC462" t="s">
        <v>15048</v>
      </c>
      <c r="AD462" t="s">
        <v>15468</v>
      </c>
      <c r="AE462">
        <v>13890</v>
      </c>
      <c r="AJ462">
        <v>6118</v>
      </c>
      <c r="AK462" t="s">
        <v>15048</v>
      </c>
      <c r="AL462" t="s">
        <v>18100</v>
      </c>
      <c r="AM462" t="s">
        <v>15048</v>
      </c>
      <c r="AN462" t="s">
        <v>15048</v>
      </c>
      <c r="AO462" t="s">
        <v>14933</v>
      </c>
      <c r="AP462" t="s">
        <v>15468</v>
      </c>
      <c r="AQ462" t="s">
        <v>20403</v>
      </c>
    </row>
    <row r="463" spans="1:43" x14ac:dyDescent="0.3">
      <c r="A463" t="s">
        <v>17354</v>
      </c>
      <c r="B463" t="s">
        <v>17211</v>
      </c>
      <c r="C463" s="72">
        <v>35872</v>
      </c>
      <c r="D463" t="s">
        <v>17362</v>
      </c>
      <c r="E463" t="s">
        <v>17363</v>
      </c>
      <c r="F463" t="s">
        <v>1402</v>
      </c>
      <c r="G463" t="s">
        <v>6120</v>
      </c>
      <c r="H463" t="s">
        <v>1373</v>
      </c>
      <c r="I463" t="s">
        <v>17364</v>
      </c>
      <c r="J463" t="s">
        <v>17211</v>
      </c>
      <c r="K463">
        <v>661403</v>
      </c>
      <c r="L463" t="s">
        <v>17211</v>
      </c>
      <c r="M463">
        <v>3107591</v>
      </c>
      <c r="N463" t="s">
        <v>17211</v>
      </c>
      <c r="P463" t="s">
        <v>17354</v>
      </c>
      <c r="Q463">
        <v>10661</v>
      </c>
      <c r="R463" t="s">
        <v>17211</v>
      </c>
      <c r="S463">
        <v>41743</v>
      </c>
      <c r="T463" t="s">
        <v>17211</v>
      </c>
      <c r="V463" t="s">
        <v>20452</v>
      </c>
      <c r="W463">
        <v>105737</v>
      </c>
      <c r="X463">
        <v>11625</v>
      </c>
      <c r="Y463" t="s">
        <v>17211</v>
      </c>
      <c r="Z463" t="s">
        <v>17321</v>
      </c>
      <c r="AA463" t="s">
        <v>658</v>
      </c>
      <c r="AB463" t="s">
        <v>658</v>
      </c>
      <c r="AC463" t="s">
        <v>17211</v>
      </c>
      <c r="AD463" t="s">
        <v>17321</v>
      </c>
      <c r="AE463">
        <v>16015</v>
      </c>
      <c r="AJ463">
        <v>6122</v>
      </c>
      <c r="AK463" t="s">
        <v>17211</v>
      </c>
      <c r="AL463" t="s">
        <v>18101</v>
      </c>
      <c r="AM463" t="s">
        <v>17211</v>
      </c>
      <c r="AN463" t="s">
        <v>17211</v>
      </c>
      <c r="AO463" t="s">
        <v>1373</v>
      </c>
      <c r="AP463" t="s">
        <v>17321</v>
      </c>
      <c r="AQ463" t="s">
        <v>20403</v>
      </c>
    </row>
    <row r="464" spans="1:43" x14ac:dyDescent="0.3">
      <c r="A464" t="s">
        <v>13691</v>
      </c>
      <c r="B464" t="s">
        <v>11318</v>
      </c>
      <c r="C464" s="72">
        <v>33634</v>
      </c>
      <c r="D464" t="s">
        <v>6541</v>
      </c>
      <c r="E464" t="s">
        <v>13692</v>
      </c>
      <c r="F464" t="s">
        <v>1470</v>
      </c>
      <c r="G464" t="s">
        <v>6120</v>
      </c>
      <c r="H464" t="s">
        <v>1373</v>
      </c>
      <c r="I464" t="s">
        <v>11319</v>
      </c>
      <c r="J464" t="s">
        <v>11318</v>
      </c>
      <c r="K464">
        <v>592222</v>
      </c>
      <c r="L464" t="s">
        <v>11318</v>
      </c>
      <c r="M464">
        <v>2143302</v>
      </c>
      <c r="N464" t="s">
        <v>11318</v>
      </c>
      <c r="O464" t="s">
        <v>13693</v>
      </c>
      <c r="P464" t="s">
        <v>13691</v>
      </c>
      <c r="Q464">
        <v>9787</v>
      </c>
      <c r="R464" t="s">
        <v>11318</v>
      </c>
      <c r="S464">
        <v>33628</v>
      </c>
      <c r="T464" t="s">
        <v>11318</v>
      </c>
      <c r="V464" t="s">
        <v>15791</v>
      </c>
      <c r="W464">
        <v>66960</v>
      </c>
      <c r="X464">
        <v>9787</v>
      </c>
      <c r="Y464" t="s">
        <v>13694</v>
      </c>
      <c r="Z464" t="s">
        <v>13695</v>
      </c>
      <c r="AA464" t="s">
        <v>666</v>
      </c>
      <c r="AB464" t="s">
        <v>666</v>
      </c>
      <c r="AC464" t="s">
        <v>11318</v>
      </c>
      <c r="AD464" t="s">
        <v>13695</v>
      </c>
      <c r="AE464">
        <v>13605</v>
      </c>
      <c r="AH464" t="s">
        <v>11318</v>
      </c>
      <c r="AI464">
        <v>14377</v>
      </c>
      <c r="AJ464">
        <v>4717</v>
      </c>
      <c r="AK464" t="s">
        <v>11318</v>
      </c>
      <c r="AL464" t="s">
        <v>18102</v>
      </c>
      <c r="AM464" t="s">
        <v>11318</v>
      </c>
      <c r="AN464" t="s">
        <v>11318</v>
      </c>
      <c r="AO464" t="s">
        <v>14933</v>
      </c>
      <c r="AP464" t="s">
        <v>13695</v>
      </c>
      <c r="AQ464" t="s">
        <v>20403</v>
      </c>
    </row>
    <row r="465" spans="1:43" hidden="1" x14ac:dyDescent="0.3">
      <c r="A465" t="s">
        <v>1756</v>
      </c>
      <c r="B465" t="s">
        <v>174</v>
      </c>
      <c r="C465" s="72">
        <v>30549</v>
      </c>
      <c r="D465" t="s">
        <v>7073</v>
      </c>
      <c r="E465" t="s">
        <v>7400</v>
      </c>
      <c r="F465" t="s">
        <v>3591</v>
      </c>
      <c r="G465" t="s">
        <v>3591</v>
      </c>
      <c r="H465" t="s">
        <v>1396</v>
      </c>
      <c r="I465" t="s">
        <v>10531</v>
      </c>
      <c r="J465" t="s">
        <v>174</v>
      </c>
      <c r="K465">
        <v>459943</v>
      </c>
      <c r="L465" t="s">
        <v>174</v>
      </c>
      <c r="M465">
        <v>590370</v>
      </c>
      <c r="N465" t="s">
        <v>174</v>
      </c>
      <c r="O465" t="s">
        <v>1757</v>
      </c>
      <c r="P465" t="s">
        <v>1756</v>
      </c>
      <c r="Q465">
        <v>7923</v>
      </c>
      <c r="R465" t="s">
        <v>174</v>
      </c>
      <c r="S465">
        <v>28647</v>
      </c>
      <c r="T465" t="s">
        <v>174</v>
      </c>
      <c r="V465" t="s">
        <v>5298</v>
      </c>
      <c r="W465">
        <v>47275</v>
      </c>
      <c r="X465">
        <v>7923</v>
      </c>
      <c r="Y465" t="s">
        <v>174</v>
      </c>
      <c r="Z465" t="s">
        <v>8453</v>
      </c>
      <c r="AA465" t="s">
        <v>666</v>
      </c>
      <c r="AB465" t="s">
        <v>658</v>
      </c>
      <c r="AC465" t="s">
        <v>174</v>
      </c>
      <c r="AD465" t="s">
        <v>8453</v>
      </c>
      <c r="AI465">
        <v>1009</v>
      </c>
      <c r="AK465" t="s">
        <v>174</v>
      </c>
      <c r="AN465" t="s">
        <v>174</v>
      </c>
      <c r="AO465" t="s">
        <v>1396</v>
      </c>
      <c r="AP465" t="s">
        <v>8453</v>
      </c>
      <c r="AQ465" t="s">
        <v>20402</v>
      </c>
    </row>
    <row r="466" spans="1:43" x14ac:dyDescent="0.3">
      <c r="A466" t="s">
        <v>3476</v>
      </c>
      <c r="B466" t="s">
        <v>918</v>
      </c>
      <c r="C466" s="72">
        <v>32187</v>
      </c>
      <c r="D466" t="s">
        <v>6564</v>
      </c>
      <c r="E466" t="s">
        <v>7815</v>
      </c>
      <c r="F466" t="s">
        <v>1409</v>
      </c>
      <c r="G466" t="s">
        <v>9094</v>
      </c>
      <c r="H466" t="s">
        <v>1373</v>
      </c>
      <c r="I466" t="s">
        <v>9825</v>
      </c>
      <c r="J466" t="s">
        <v>918</v>
      </c>
      <c r="K466">
        <v>518560</v>
      </c>
      <c r="L466" t="s">
        <v>918</v>
      </c>
      <c r="M466">
        <v>1915033</v>
      </c>
      <c r="N466" t="s">
        <v>918</v>
      </c>
      <c r="O466" t="s">
        <v>3802</v>
      </c>
      <c r="P466" t="s">
        <v>3476</v>
      </c>
      <c r="Q466">
        <v>9363</v>
      </c>
      <c r="R466" t="s">
        <v>918</v>
      </c>
      <c r="S466">
        <v>31609</v>
      </c>
      <c r="T466" t="s">
        <v>918</v>
      </c>
      <c r="V466" t="s">
        <v>3803</v>
      </c>
      <c r="W466">
        <v>58152</v>
      </c>
      <c r="X466">
        <v>9363</v>
      </c>
      <c r="Y466" t="s">
        <v>918</v>
      </c>
      <c r="Z466" t="s">
        <v>5299</v>
      </c>
      <c r="AA466" t="s">
        <v>658</v>
      </c>
      <c r="AB466" t="s">
        <v>658</v>
      </c>
      <c r="AC466" t="s">
        <v>918</v>
      </c>
      <c r="AD466" t="s">
        <v>5299</v>
      </c>
      <c r="AE466">
        <v>11739</v>
      </c>
      <c r="AI466">
        <v>5747</v>
      </c>
      <c r="AJ466">
        <v>4337</v>
      </c>
      <c r="AK466" t="s">
        <v>918</v>
      </c>
      <c r="AL466" t="s">
        <v>18103</v>
      </c>
      <c r="AM466" t="s">
        <v>918</v>
      </c>
      <c r="AN466" t="s">
        <v>918</v>
      </c>
      <c r="AO466" t="s">
        <v>1373</v>
      </c>
      <c r="AP466" t="s">
        <v>5299</v>
      </c>
      <c r="AQ466" t="s">
        <v>20403</v>
      </c>
    </row>
    <row r="467" spans="1:43" x14ac:dyDescent="0.3">
      <c r="A467" t="s">
        <v>1758</v>
      </c>
      <c r="B467" t="s">
        <v>794</v>
      </c>
      <c r="C467" s="72">
        <v>32629</v>
      </c>
      <c r="D467" t="s">
        <v>7419</v>
      </c>
      <c r="E467" t="s">
        <v>7816</v>
      </c>
      <c r="F467" t="s">
        <v>1464</v>
      </c>
      <c r="G467" t="s">
        <v>6120</v>
      </c>
      <c r="H467" t="s">
        <v>1373</v>
      </c>
      <c r="I467" t="s">
        <v>10614</v>
      </c>
      <c r="J467" t="s">
        <v>794</v>
      </c>
      <c r="K467">
        <v>521055</v>
      </c>
      <c r="L467" t="s">
        <v>794</v>
      </c>
      <c r="M467">
        <v>1784883</v>
      </c>
      <c r="N467" t="s">
        <v>794</v>
      </c>
      <c r="O467" t="s">
        <v>1759</v>
      </c>
      <c r="P467" t="s">
        <v>1758</v>
      </c>
      <c r="Q467">
        <v>8951</v>
      </c>
      <c r="R467" t="s">
        <v>794</v>
      </c>
      <c r="S467">
        <v>30967</v>
      </c>
      <c r="T467" t="s">
        <v>794</v>
      </c>
      <c r="V467" t="s">
        <v>3804</v>
      </c>
      <c r="W467">
        <v>55729</v>
      </c>
      <c r="X467">
        <v>8951</v>
      </c>
      <c r="Y467" t="s">
        <v>794</v>
      </c>
      <c r="Z467" t="s">
        <v>5300</v>
      </c>
      <c r="AA467" t="s">
        <v>658</v>
      </c>
      <c r="AB467" t="s">
        <v>658</v>
      </c>
      <c r="AC467" t="s">
        <v>794</v>
      </c>
      <c r="AD467" t="s">
        <v>5300</v>
      </c>
      <c r="AE467">
        <v>10841</v>
      </c>
      <c r="AI467">
        <v>4896</v>
      </c>
      <c r="AK467" t="s">
        <v>794</v>
      </c>
      <c r="AL467" t="s">
        <v>18104</v>
      </c>
      <c r="AM467" t="s">
        <v>794</v>
      </c>
      <c r="AN467" t="s">
        <v>794</v>
      </c>
      <c r="AO467" t="s">
        <v>1373</v>
      </c>
      <c r="AP467" t="s">
        <v>5300</v>
      </c>
      <c r="AQ467" t="s">
        <v>20403</v>
      </c>
    </row>
    <row r="468" spans="1:43" x14ac:dyDescent="0.3">
      <c r="A468" t="s">
        <v>1760</v>
      </c>
      <c r="B468" t="s">
        <v>234</v>
      </c>
      <c r="C468" s="72">
        <v>31507</v>
      </c>
      <c r="D468" t="s">
        <v>6736</v>
      </c>
      <c r="E468" t="s">
        <v>7141</v>
      </c>
      <c r="F468" t="s">
        <v>3591</v>
      </c>
      <c r="G468" t="s">
        <v>3591</v>
      </c>
      <c r="H468" t="s">
        <v>1424</v>
      </c>
      <c r="I468" t="s">
        <v>9697</v>
      </c>
      <c r="J468" t="s">
        <v>234</v>
      </c>
      <c r="K468">
        <v>502182</v>
      </c>
      <c r="L468" t="s">
        <v>234</v>
      </c>
      <c r="M468">
        <v>1661426</v>
      </c>
      <c r="N468" t="s">
        <v>234</v>
      </c>
      <c r="O468" t="s">
        <v>1761</v>
      </c>
      <c r="P468" t="s">
        <v>1760</v>
      </c>
      <c r="Q468">
        <v>9087</v>
      </c>
      <c r="R468" t="s">
        <v>234</v>
      </c>
      <c r="S468">
        <v>30135</v>
      </c>
      <c r="T468" t="s">
        <v>234</v>
      </c>
      <c r="U468" t="s">
        <v>234</v>
      </c>
      <c r="V468" t="s">
        <v>3805</v>
      </c>
      <c r="W468">
        <v>50170</v>
      </c>
      <c r="X468">
        <v>9087</v>
      </c>
      <c r="Y468" t="s">
        <v>234</v>
      </c>
      <c r="Z468" t="s">
        <v>5301</v>
      </c>
      <c r="AA468" t="s">
        <v>666</v>
      </c>
      <c r="AB468" t="s">
        <v>658</v>
      </c>
      <c r="AC468" t="s">
        <v>234</v>
      </c>
      <c r="AD468" t="s">
        <v>5301</v>
      </c>
      <c r="AE468">
        <v>9529</v>
      </c>
      <c r="AF468" t="s">
        <v>234</v>
      </c>
      <c r="AG468">
        <v>13063</v>
      </c>
      <c r="AH468" t="s">
        <v>234</v>
      </c>
      <c r="AI468">
        <v>17987</v>
      </c>
      <c r="AK468" t="s">
        <v>234</v>
      </c>
      <c r="AL468" t="s">
        <v>18105</v>
      </c>
      <c r="AM468" t="s">
        <v>234</v>
      </c>
      <c r="AN468" t="s">
        <v>234</v>
      </c>
      <c r="AO468" t="s">
        <v>1424</v>
      </c>
      <c r="AP468" t="s">
        <v>5301</v>
      </c>
      <c r="AQ468" t="s">
        <v>20403</v>
      </c>
    </row>
    <row r="469" spans="1:43" x14ac:dyDescent="0.3">
      <c r="A469" t="s">
        <v>12465</v>
      </c>
      <c r="B469" t="s">
        <v>11300</v>
      </c>
      <c r="C469" s="72">
        <v>33228</v>
      </c>
      <c r="D469" t="s">
        <v>6539</v>
      </c>
      <c r="E469" t="s">
        <v>12466</v>
      </c>
      <c r="F469" t="s">
        <v>1402</v>
      </c>
      <c r="G469" t="s">
        <v>6120</v>
      </c>
      <c r="H469" t="s">
        <v>1373</v>
      </c>
      <c r="I469" t="s">
        <v>11824</v>
      </c>
      <c r="J469" t="s">
        <v>11300</v>
      </c>
      <c r="K469">
        <v>605182</v>
      </c>
      <c r="L469" t="s">
        <v>11300</v>
      </c>
      <c r="M469">
        <v>2044484</v>
      </c>
      <c r="N469" t="s">
        <v>11300</v>
      </c>
      <c r="O469" t="s">
        <v>13597</v>
      </c>
      <c r="P469" t="s">
        <v>12465</v>
      </c>
      <c r="Q469">
        <v>10296</v>
      </c>
      <c r="R469" t="s">
        <v>11300</v>
      </c>
      <c r="S469">
        <v>32769</v>
      </c>
      <c r="T469" t="s">
        <v>11300</v>
      </c>
      <c r="V469" t="s">
        <v>12467</v>
      </c>
      <c r="W469">
        <v>70437</v>
      </c>
      <c r="X469">
        <v>10296</v>
      </c>
      <c r="Y469" t="s">
        <v>11300</v>
      </c>
      <c r="Z469" t="s">
        <v>12468</v>
      </c>
      <c r="AA469" t="s">
        <v>658</v>
      </c>
      <c r="AB469" t="s">
        <v>658</v>
      </c>
      <c r="AC469" t="s">
        <v>11300</v>
      </c>
      <c r="AD469" t="s">
        <v>12468</v>
      </c>
      <c r="AE469">
        <v>12784</v>
      </c>
      <c r="AF469" t="s">
        <v>11300</v>
      </c>
      <c r="AG469">
        <v>70559</v>
      </c>
      <c r="AH469" t="s">
        <v>11300</v>
      </c>
      <c r="AI469">
        <v>23576</v>
      </c>
      <c r="AJ469">
        <v>5152</v>
      </c>
      <c r="AK469" t="s">
        <v>11300</v>
      </c>
      <c r="AL469" t="s">
        <v>18106</v>
      </c>
      <c r="AM469" t="s">
        <v>11300</v>
      </c>
      <c r="AN469" t="s">
        <v>11300</v>
      </c>
      <c r="AO469" t="s">
        <v>1373</v>
      </c>
      <c r="AP469" t="s">
        <v>12468</v>
      </c>
      <c r="AQ469" t="s">
        <v>20403</v>
      </c>
    </row>
    <row r="470" spans="1:43" x14ac:dyDescent="0.3">
      <c r="A470" t="s">
        <v>1762</v>
      </c>
      <c r="B470" t="s">
        <v>728</v>
      </c>
      <c r="C470" s="72">
        <v>31092</v>
      </c>
      <c r="D470" t="s">
        <v>6987</v>
      </c>
      <c r="E470" t="s">
        <v>7677</v>
      </c>
      <c r="F470" t="s">
        <v>1565</v>
      </c>
      <c r="G470" t="s">
        <v>6120</v>
      </c>
      <c r="H470" t="s">
        <v>1373</v>
      </c>
      <c r="I470" t="s">
        <v>9104</v>
      </c>
      <c r="J470" t="s">
        <v>728</v>
      </c>
      <c r="K470">
        <v>461325</v>
      </c>
      <c r="L470" t="s">
        <v>728</v>
      </c>
      <c r="M470">
        <v>1179740</v>
      </c>
      <c r="N470" t="s">
        <v>728</v>
      </c>
      <c r="O470" t="s">
        <v>1763</v>
      </c>
      <c r="P470" t="s">
        <v>1762</v>
      </c>
      <c r="Q470">
        <v>7970</v>
      </c>
      <c r="R470" t="s">
        <v>728</v>
      </c>
      <c r="S470">
        <v>28694</v>
      </c>
      <c r="T470" t="s">
        <v>728</v>
      </c>
      <c r="V470" t="s">
        <v>3806</v>
      </c>
      <c r="W470">
        <v>45514</v>
      </c>
      <c r="X470">
        <v>7970</v>
      </c>
      <c r="Y470" t="s">
        <v>728</v>
      </c>
      <c r="Z470" t="s">
        <v>5302</v>
      </c>
      <c r="AA470" t="s">
        <v>658</v>
      </c>
      <c r="AB470" t="s">
        <v>658</v>
      </c>
      <c r="AC470" t="s">
        <v>728</v>
      </c>
      <c r="AD470" t="s">
        <v>5302</v>
      </c>
      <c r="AE470">
        <v>8102</v>
      </c>
      <c r="AF470" t="s">
        <v>728</v>
      </c>
      <c r="AG470">
        <v>5074</v>
      </c>
      <c r="AH470" t="s">
        <v>728</v>
      </c>
      <c r="AI470">
        <v>680</v>
      </c>
      <c r="AJ470">
        <v>2641</v>
      </c>
      <c r="AK470" t="s">
        <v>728</v>
      </c>
      <c r="AL470" t="s">
        <v>18107</v>
      </c>
      <c r="AM470" t="s">
        <v>728</v>
      </c>
      <c r="AN470" t="s">
        <v>728</v>
      </c>
      <c r="AO470" t="s">
        <v>14933</v>
      </c>
      <c r="AP470" t="s">
        <v>5302</v>
      </c>
      <c r="AQ470" t="s">
        <v>20403</v>
      </c>
    </row>
    <row r="471" spans="1:43" x14ac:dyDescent="0.3">
      <c r="A471" t="s">
        <v>1764</v>
      </c>
      <c r="B471" t="s">
        <v>1021</v>
      </c>
      <c r="C471" s="72">
        <v>31913</v>
      </c>
      <c r="D471" t="s">
        <v>6987</v>
      </c>
      <c r="E471" t="s">
        <v>7817</v>
      </c>
      <c r="F471" t="s">
        <v>3591</v>
      </c>
      <c r="G471" t="s">
        <v>3591</v>
      </c>
      <c r="H471" t="s">
        <v>1373</v>
      </c>
      <c r="I471" t="s">
        <v>10030</v>
      </c>
      <c r="J471" t="s">
        <v>1021</v>
      </c>
      <c r="K471">
        <v>543031</v>
      </c>
      <c r="L471" t="s">
        <v>1021</v>
      </c>
      <c r="M471">
        <v>1995708</v>
      </c>
      <c r="N471" t="s">
        <v>1021</v>
      </c>
      <c r="O471" t="s">
        <v>3807</v>
      </c>
      <c r="P471" t="s">
        <v>1764</v>
      </c>
      <c r="Q471">
        <v>9278</v>
      </c>
      <c r="R471" t="s">
        <v>1021</v>
      </c>
      <c r="S471">
        <v>32578</v>
      </c>
      <c r="T471" t="s">
        <v>1021</v>
      </c>
      <c r="V471" t="s">
        <v>3808</v>
      </c>
      <c r="W471">
        <v>58155</v>
      </c>
      <c r="X471">
        <v>9278</v>
      </c>
      <c r="Y471" t="s">
        <v>1021</v>
      </c>
      <c r="Z471" t="s">
        <v>8454</v>
      </c>
      <c r="AA471" t="s">
        <v>658</v>
      </c>
      <c r="AB471" t="s">
        <v>658</v>
      </c>
      <c r="AC471" t="s">
        <v>1021</v>
      </c>
      <c r="AD471" t="s">
        <v>8454</v>
      </c>
      <c r="AE471">
        <v>12306</v>
      </c>
      <c r="AH471" t="s">
        <v>1021</v>
      </c>
      <c r="AI471">
        <v>4391</v>
      </c>
      <c r="AJ471">
        <v>4188</v>
      </c>
      <c r="AK471" t="s">
        <v>1021</v>
      </c>
      <c r="AL471" t="s">
        <v>18108</v>
      </c>
      <c r="AM471" t="s">
        <v>1021</v>
      </c>
      <c r="AN471" t="s">
        <v>1021</v>
      </c>
      <c r="AO471" t="s">
        <v>1373</v>
      </c>
      <c r="AP471" t="s">
        <v>8454</v>
      </c>
      <c r="AQ471" t="s">
        <v>20403</v>
      </c>
    </row>
    <row r="472" spans="1:43" x14ac:dyDescent="0.3">
      <c r="A472" t="s">
        <v>12710</v>
      </c>
      <c r="B472" t="s">
        <v>11640</v>
      </c>
      <c r="C472" s="72">
        <v>32928</v>
      </c>
      <c r="D472" t="s">
        <v>6627</v>
      </c>
      <c r="E472" t="s">
        <v>12711</v>
      </c>
      <c r="F472" t="s">
        <v>3591</v>
      </c>
      <c r="G472" t="s">
        <v>3591</v>
      </c>
      <c r="H472" t="s">
        <v>1380</v>
      </c>
      <c r="I472" t="s">
        <v>11641</v>
      </c>
      <c r="J472" t="s">
        <v>11640</v>
      </c>
      <c r="K472">
        <v>605183</v>
      </c>
      <c r="L472" t="s">
        <v>11640</v>
      </c>
      <c r="M472">
        <v>2119337</v>
      </c>
      <c r="N472" t="s">
        <v>11640</v>
      </c>
      <c r="O472" t="s">
        <v>13320</v>
      </c>
      <c r="P472" t="s">
        <v>12710</v>
      </c>
      <c r="Q472">
        <v>10314</v>
      </c>
      <c r="R472" t="s">
        <v>11640</v>
      </c>
      <c r="S472">
        <v>33949</v>
      </c>
      <c r="T472" t="s">
        <v>11640</v>
      </c>
      <c r="V472" t="s">
        <v>15792</v>
      </c>
      <c r="W472">
        <v>70838</v>
      </c>
      <c r="X472">
        <v>10314</v>
      </c>
      <c r="Y472" t="s">
        <v>11640</v>
      </c>
      <c r="Z472" t="s">
        <v>12712</v>
      </c>
      <c r="AA472" t="s">
        <v>658</v>
      </c>
      <c r="AB472" t="s">
        <v>658</v>
      </c>
      <c r="AC472" t="s">
        <v>11640</v>
      </c>
      <c r="AD472" t="s">
        <v>12712</v>
      </c>
      <c r="AE472">
        <v>14339</v>
      </c>
      <c r="AH472" t="s">
        <v>11640</v>
      </c>
      <c r="AI472">
        <v>28046</v>
      </c>
      <c r="AJ472">
        <v>5284</v>
      </c>
      <c r="AK472" t="s">
        <v>11640</v>
      </c>
      <c r="AL472" t="s">
        <v>18109</v>
      </c>
      <c r="AM472" t="s">
        <v>11640</v>
      </c>
      <c r="AN472" t="s">
        <v>11640</v>
      </c>
      <c r="AO472" t="s">
        <v>1380</v>
      </c>
      <c r="AP472" t="s">
        <v>12712</v>
      </c>
      <c r="AQ472" t="s">
        <v>20403</v>
      </c>
    </row>
    <row r="473" spans="1:43" x14ac:dyDescent="0.3">
      <c r="A473" t="s">
        <v>1765</v>
      </c>
      <c r="B473" t="s">
        <v>752</v>
      </c>
      <c r="C473" s="72">
        <v>32057</v>
      </c>
      <c r="D473" t="s">
        <v>6541</v>
      </c>
      <c r="E473" t="s">
        <v>7544</v>
      </c>
      <c r="F473" t="s">
        <v>1470</v>
      </c>
      <c r="G473" t="s">
        <v>6120</v>
      </c>
      <c r="H473" t="s">
        <v>1373</v>
      </c>
      <c r="I473" t="s">
        <v>10861</v>
      </c>
      <c r="J473" t="s">
        <v>752</v>
      </c>
      <c r="K473">
        <v>502171</v>
      </c>
      <c r="L473" t="s">
        <v>752</v>
      </c>
      <c r="M473">
        <v>1784973</v>
      </c>
      <c r="N473" t="s">
        <v>752</v>
      </c>
      <c r="O473" t="s">
        <v>1766</v>
      </c>
      <c r="P473" t="s">
        <v>1765</v>
      </c>
      <c r="Q473">
        <v>8918</v>
      </c>
      <c r="R473" t="s">
        <v>752</v>
      </c>
      <c r="S473">
        <v>31086</v>
      </c>
      <c r="T473" t="s">
        <v>752</v>
      </c>
      <c r="V473" t="s">
        <v>3809</v>
      </c>
      <c r="W473">
        <v>50167</v>
      </c>
      <c r="X473">
        <v>8918</v>
      </c>
      <c r="Y473" t="s">
        <v>752</v>
      </c>
      <c r="Z473" t="s">
        <v>5303</v>
      </c>
      <c r="AA473" t="s">
        <v>658</v>
      </c>
      <c r="AB473" t="s">
        <v>658</v>
      </c>
      <c r="AC473" t="s">
        <v>752</v>
      </c>
      <c r="AD473" t="s">
        <v>5303</v>
      </c>
      <c r="AE473">
        <v>9504</v>
      </c>
      <c r="AF473" t="s">
        <v>752</v>
      </c>
      <c r="AG473">
        <v>13123</v>
      </c>
      <c r="AH473" t="s">
        <v>752</v>
      </c>
      <c r="AI473">
        <v>17983</v>
      </c>
      <c r="AJ473">
        <v>3791</v>
      </c>
      <c r="AK473" t="s">
        <v>752</v>
      </c>
      <c r="AL473" t="s">
        <v>18110</v>
      </c>
      <c r="AM473" t="s">
        <v>752</v>
      </c>
      <c r="AN473" t="s">
        <v>752</v>
      </c>
      <c r="AO473" t="s">
        <v>14935</v>
      </c>
      <c r="AP473" t="s">
        <v>5303</v>
      </c>
      <c r="AQ473" t="s">
        <v>20403</v>
      </c>
    </row>
    <row r="474" spans="1:43" x14ac:dyDescent="0.3">
      <c r="A474" t="s">
        <v>20040</v>
      </c>
      <c r="B474" t="s">
        <v>17234</v>
      </c>
      <c r="C474" s="72">
        <v>34555</v>
      </c>
      <c r="D474" t="s">
        <v>6585</v>
      </c>
      <c r="E474" t="s">
        <v>6864</v>
      </c>
      <c r="F474" t="s">
        <v>1430</v>
      </c>
      <c r="G474" t="s">
        <v>6120</v>
      </c>
      <c r="H474" t="s">
        <v>1373</v>
      </c>
      <c r="I474" t="s">
        <v>20041</v>
      </c>
      <c r="J474" t="s">
        <v>17234</v>
      </c>
      <c r="K474">
        <v>621129</v>
      </c>
      <c r="L474" t="s">
        <v>17234</v>
      </c>
      <c r="M474">
        <v>3151015</v>
      </c>
      <c r="N474" t="s">
        <v>17234</v>
      </c>
      <c r="P474" t="s">
        <v>20040</v>
      </c>
      <c r="Q474">
        <v>10780</v>
      </c>
      <c r="R474" t="s">
        <v>17234</v>
      </c>
      <c r="S474">
        <v>41021</v>
      </c>
      <c r="T474" t="s">
        <v>17234</v>
      </c>
      <c r="V474" t="s">
        <v>20042</v>
      </c>
      <c r="W474">
        <v>107642</v>
      </c>
      <c r="Z474" t="s">
        <v>20043</v>
      </c>
      <c r="AA474" t="s">
        <v>658</v>
      </c>
      <c r="AB474" t="s">
        <v>658</v>
      </c>
      <c r="AC474" t="s">
        <v>17234</v>
      </c>
      <c r="AD474" t="s">
        <v>20043</v>
      </c>
      <c r="AJ474">
        <v>6532</v>
      </c>
      <c r="AK474" t="s">
        <v>17234</v>
      </c>
      <c r="AL474" t="s">
        <v>20044</v>
      </c>
      <c r="AM474" t="s">
        <v>17234</v>
      </c>
      <c r="AO474" t="s">
        <v>1373</v>
      </c>
      <c r="AP474" t="s">
        <v>20043</v>
      </c>
      <c r="AQ474" t="s">
        <v>20403</v>
      </c>
    </row>
    <row r="475" spans="1:43" hidden="1" x14ac:dyDescent="0.3">
      <c r="A475" t="s">
        <v>1767</v>
      </c>
      <c r="B475" t="s">
        <v>978</v>
      </c>
      <c r="C475" s="72">
        <v>31009</v>
      </c>
      <c r="D475" t="s">
        <v>7082</v>
      </c>
      <c r="E475" t="s">
        <v>7818</v>
      </c>
      <c r="F475" t="s">
        <v>3591</v>
      </c>
      <c r="G475" t="s">
        <v>3591</v>
      </c>
      <c r="H475" t="s">
        <v>1373</v>
      </c>
      <c r="I475" t="s">
        <v>9196</v>
      </c>
      <c r="J475" t="s">
        <v>978</v>
      </c>
      <c r="K475">
        <v>445193</v>
      </c>
      <c r="L475" t="s">
        <v>978</v>
      </c>
      <c r="M475">
        <v>1769243</v>
      </c>
      <c r="N475" t="s">
        <v>978</v>
      </c>
      <c r="O475" t="s">
        <v>1768</v>
      </c>
      <c r="P475" t="s">
        <v>1767</v>
      </c>
      <c r="Q475">
        <v>8814</v>
      </c>
      <c r="R475" t="s">
        <v>978</v>
      </c>
      <c r="S475">
        <v>30958</v>
      </c>
      <c r="T475" t="s">
        <v>978</v>
      </c>
      <c r="V475" t="s">
        <v>3813</v>
      </c>
      <c r="W475">
        <v>53058</v>
      </c>
      <c r="X475">
        <v>8814</v>
      </c>
      <c r="Y475" t="s">
        <v>978</v>
      </c>
      <c r="Z475" t="s">
        <v>8455</v>
      </c>
      <c r="AA475" t="s">
        <v>658</v>
      </c>
      <c r="AB475" t="s">
        <v>658</v>
      </c>
      <c r="AC475" t="s">
        <v>978</v>
      </c>
      <c r="AD475" t="s">
        <v>8455</v>
      </c>
      <c r="AE475">
        <v>11750</v>
      </c>
      <c r="AI475">
        <v>5101</v>
      </c>
      <c r="AK475" t="s">
        <v>978</v>
      </c>
      <c r="AL475" t="s">
        <v>18111</v>
      </c>
      <c r="AM475" t="s">
        <v>978</v>
      </c>
      <c r="AN475" t="s">
        <v>978</v>
      </c>
      <c r="AO475" t="s">
        <v>1373</v>
      </c>
      <c r="AP475" t="s">
        <v>8455</v>
      </c>
      <c r="AQ475" t="s">
        <v>20402</v>
      </c>
    </row>
    <row r="476" spans="1:43" x14ac:dyDescent="0.3">
      <c r="A476" t="s">
        <v>1769</v>
      </c>
      <c r="B476" t="s">
        <v>341</v>
      </c>
      <c r="C476" s="72">
        <v>31216</v>
      </c>
      <c r="D476" t="s">
        <v>6655</v>
      </c>
      <c r="E476" t="s">
        <v>6832</v>
      </c>
      <c r="F476" t="s">
        <v>3591</v>
      </c>
      <c r="G476" t="s">
        <v>3591</v>
      </c>
      <c r="H476" t="s">
        <v>660</v>
      </c>
      <c r="I476" t="s">
        <v>10006</v>
      </c>
      <c r="J476" t="s">
        <v>341</v>
      </c>
      <c r="K476">
        <v>458085</v>
      </c>
      <c r="L476" t="s">
        <v>341</v>
      </c>
      <c r="M476">
        <v>1473575</v>
      </c>
      <c r="N476" t="s">
        <v>341</v>
      </c>
      <c r="O476" t="s">
        <v>1770</v>
      </c>
      <c r="P476" t="s">
        <v>1769</v>
      </c>
      <c r="Q476">
        <v>8469</v>
      </c>
      <c r="R476" t="s">
        <v>341</v>
      </c>
      <c r="S476">
        <v>29772</v>
      </c>
      <c r="T476" t="s">
        <v>341</v>
      </c>
      <c r="V476" t="s">
        <v>3814</v>
      </c>
      <c r="W476">
        <v>51910</v>
      </c>
      <c r="X476">
        <v>8469</v>
      </c>
      <c r="Y476" t="s">
        <v>341</v>
      </c>
      <c r="Z476" t="s">
        <v>5305</v>
      </c>
      <c r="AA476" t="s">
        <v>666</v>
      </c>
      <c r="AB476" t="s">
        <v>658</v>
      </c>
      <c r="AC476" t="s">
        <v>341</v>
      </c>
      <c r="AD476" t="s">
        <v>5305</v>
      </c>
      <c r="AE476">
        <v>9324</v>
      </c>
      <c r="AF476" t="s">
        <v>341</v>
      </c>
      <c r="AG476">
        <v>5151</v>
      </c>
      <c r="AH476" t="s">
        <v>341</v>
      </c>
      <c r="AI476">
        <v>2584</v>
      </c>
      <c r="AJ476">
        <v>3237</v>
      </c>
      <c r="AK476" t="s">
        <v>341</v>
      </c>
      <c r="AL476" t="s">
        <v>18112</v>
      </c>
      <c r="AM476" t="s">
        <v>341</v>
      </c>
      <c r="AN476" t="s">
        <v>341</v>
      </c>
      <c r="AO476" t="s">
        <v>660</v>
      </c>
      <c r="AP476" t="s">
        <v>5305</v>
      </c>
      <c r="AQ476" t="s">
        <v>20403</v>
      </c>
    </row>
    <row r="477" spans="1:43" hidden="1" x14ac:dyDescent="0.3">
      <c r="A477" t="s">
        <v>1771</v>
      </c>
      <c r="B477" t="s">
        <v>780</v>
      </c>
      <c r="C477" s="72">
        <v>30151</v>
      </c>
      <c r="D477" t="s">
        <v>7089</v>
      </c>
      <c r="E477" t="s">
        <v>7819</v>
      </c>
      <c r="F477" t="s">
        <v>3591</v>
      </c>
      <c r="G477" t="s">
        <v>3591</v>
      </c>
      <c r="H477" t="s">
        <v>1373</v>
      </c>
      <c r="I477" t="s">
        <v>9799</v>
      </c>
      <c r="J477" t="s">
        <v>780</v>
      </c>
      <c r="K477">
        <v>457435</v>
      </c>
      <c r="L477" t="s">
        <v>780</v>
      </c>
      <c r="M477">
        <v>1638998</v>
      </c>
      <c r="N477" t="s">
        <v>780</v>
      </c>
      <c r="O477" t="s">
        <v>1772</v>
      </c>
      <c r="P477" t="s">
        <v>1771</v>
      </c>
      <c r="Q477">
        <v>8350</v>
      </c>
      <c r="R477" t="s">
        <v>780</v>
      </c>
      <c r="S477">
        <v>29235</v>
      </c>
      <c r="T477" t="s">
        <v>780</v>
      </c>
      <c r="V477" t="s">
        <v>3815</v>
      </c>
      <c r="W477">
        <v>45832</v>
      </c>
      <c r="X477">
        <v>8350</v>
      </c>
      <c r="Y477" t="s">
        <v>780</v>
      </c>
      <c r="Z477" t="s">
        <v>5306</v>
      </c>
      <c r="AA477" t="s">
        <v>666</v>
      </c>
      <c r="AB477" t="s">
        <v>666</v>
      </c>
      <c r="AC477" t="s">
        <v>780</v>
      </c>
      <c r="AD477" t="s">
        <v>5306</v>
      </c>
      <c r="AE477">
        <v>10722</v>
      </c>
      <c r="AF477" t="s">
        <v>780</v>
      </c>
      <c r="AG477">
        <v>5422</v>
      </c>
      <c r="AH477" t="s">
        <v>780</v>
      </c>
      <c r="AI477">
        <v>2178</v>
      </c>
      <c r="AK477" t="s">
        <v>780</v>
      </c>
      <c r="AL477" t="s">
        <v>18113</v>
      </c>
      <c r="AM477" t="s">
        <v>780</v>
      </c>
      <c r="AN477" t="s">
        <v>780</v>
      </c>
      <c r="AO477" t="s">
        <v>1373</v>
      </c>
      <c r="AP477" t="s">
        <v>5306</v>
      </c>
      <c r="AQ477" t="s">
        <v>20402</v>
      </c>
    </row>
    <row r="478" spans="1:43" hidden="1" x14ac:dyDescent="0.3">
      <c r="A478" t="s">
        <v>3816</v>
      </c>
      <c r="B478" t="s">
        <v>1311</v>
      </c>
      <c r="C478" s="72">
        <v>30613</v>
      </c>
      <c r="D478" t="s">
        <v>6655</v>
      </c>
      <c r="E478" t="s">
        <v>7124</v>
      </c>
      <c r="F478" t="s">
        <v>3591</v>
      </c>
      <c r="G478" t="s">
        <v>3591</v>
      </c>
      <c r="H478" t="s">
        <v>1396</v>
      </c>
      <c r="I478" t="s">
        <v>9311</v>
      </c>
      <c r="J478" t="s">
        <v>1311</v>
      </c>
      <c r="K478">
        <v>499624</v>
      </c>
      <c r="L478" t="s">
        <v>1311</v>
      </c>
      <c r="M478">
        <v>2042867</v>
      </c>
      <c r="N478" t="s">
        <v>1311</v>
      </c>
      <c r="O478" t="s">
        <v>3817</v>
      </c>
      <c r="P478" t="s">
        <v>3816</v>
      </c>
      <c r="Q478">
        <v>9403</v>
      </c>
      <c r="R478" t="s">
        <v>1311</v>
      </c>
      <c r="S478">
        <v>32678</v>
      </c>
      <c r="T478" t="s">
        <v>1311</v>
      </c>
      <c r="V478" t="s">
        <v>5307</v>
      </c>
      <c r="W478">
        <v>100145</v>
      </c>
      <c r="X478">
        <v>9403</v>
      </c>
      <c r="Y478" t="s">
        <v>1311</v>
      </c>
      <c r="Z478" t="s">
        <v>5308</v>
      </c>
      <c r="AA478" t="s">
        <v>658</v>
      </c>
      <c r="AB478" t="s">
        <v>658</v>
      </c>
      <c r="AC478" t="s">
        <v>1311</v>
      </c>
      <c r="AD478" t="s">
        <v>5308</v>
      </c>
      <c r="AE478">
        <v>12819</v>
      </c>
      <c r="AF478" t="s">
        <v>1311</v>
      </c>
      <c r="AG478">
        <v>38039</v>
      </c>
      <c r="AH478" t="s">
        <v>1311</v>
      </c>
      <c r="AI478">
        <v>18234</v>
      </c>
      <c r="AJ478">
        <v>4370</v>
      </c>
      <c r="AK478" t="s">
        <v>1311</v>
      </c>
      <c r="AL478" t="s">
        <v>18114</v>
      </c>
      <c r="AM478" t="s">
        <v>1311</v>
      </c>
      <c r="AN478" t="s">
        <v>1311</v>
      </c>
      <c r="AO478" t="s">
        <v>1396</v>
      </c>
      <c r="AP478" t="s">
        <v>5308</v>
      </c>
      <c r="AQ478" t="s">
        <v>20402</v>
      </c>
    </row>
    <row r="479" spans="1:43" x14ac:dyDescent="0.3">
      <c r="A479" t="s">
        <v>8255</v>
      </c>
      <c r="B479" t="s">
        <v>8456</v>
      </c>
      <c r="C479" s="72">
        <v>33608</v>
      </c>
      <c r="D479" t="s">
        <v>6776</v>
      </c>
      <c r="E479" t="s">
        <v>7516</v>
      </c>
      <c r="F479" t="s">
        <v>1426</v>
      </c>
      <c r="G479" t="s">
        <v>6120</v>
      </c>
      <c r="H479" t="s">
        <v>1373</v>
      </c>
      <c r="I479" t="s">
        <v>9894</v>
      </c>
      <c r="J479" t="s">
        <v>8456</v>
      </c>
      <c r="K479">
        <v>595918</v>
      </c>
      <c r="L479" t="s">
        <v>8456</v>
      </c>
      <c r="M479">
        <v>1839916</v>
      </c>
      <c r="N479" t="s">
        <v>8456</v>
      </c>
      <c r="O479" t="s">
        <v>13079</v>
      </c>
      <c r="P479" t="s">
        <v>8255</v>
      </c>
      <c r="Q479">
        <v>9638</v>
      </c>
      <c r="R479" t="s">
        <v>8456</v>
      </c>
      <c r="S479">
        <v>31595</v>
      </c>
      <c r="T479" t="s">
        <v>8456</v>
      </c>
      <c r="V479" t="s">
        <v>12298</v>
      </c>
      <c r="W479">
        <v>68086</v>
      </c>
      <c r="X479">
        <v>9638</v>
      </c>
      <c r="Y479" t="s">
        <v>8456</v>
      </c>
      <c r="Z479" t="s">
        <v>8457</v>
      </c>
      <c r="AA479" t="s">
        <v>658</v>
      </c>
      <c r="AB479" t="s">
        <v>658</v>
      </c>
      <c r="AC479" t="s">
        <v>8456</v>
      </c>
      <c r="AD479" t="s">
        <v>8457</v>
      </c>
      <c r="AE479">
        <v>11446</v>
      </c>
      <c r="AF479" t="s">
        <v>8456</v>
      </c>
      <c r="AG479">
        <v>52196</v>
      </c>
      <c r="AH479" t="s">
        <v>8456</v>
      </c>
      <c r="AI479">
        <v>14940</v>
      </c>
      <c r="AJ479">
        <v>4545</v>
      </c>
      <c r="AK479" t="s">
        <v>8456</v>
      </c>
      <c r="AL479" t="s">
        <v>18115</v>
      </c>
      <c r="AM479" t="s">
        <v>8456</v>
      </c>
      <c r="AN479" t="s">
        <v>8456</v>
      </c>
      <c r="AO479" t="s">
        <v>14933</v>
      </c>
      <c r="AP479" t="s">
        <v>8457</v>
      </c>
      <c r="AQ479" t="s">
        <v>20403</v>
      </c>
    </row>
    <row r="480" spans="1:43" x14ac:dyDescent="0.3">
      <c r="A480" t="s">
        <v>1773</v>
      </c>
      <c r="B480" t="s">
        <v>1207</v>
      </c>
      <c r="C480" s="72">
        <v>33124</v>
      </c>
      <c r="D480" t="s">
        <v>7573</v>
      </c>
      <c r="E480" t="s">
        <v>7516</v>
      </c>
      <c r="F480" t="s">
        <v>1372</v>
      </c>
      <c r="G480" t="s">
        <v>6120</v>
      </c>
      <c r="H480" t="s">
        <v>1373</v>
      </c>
      <c r="I480" t="s">
        <v>10275</v>
      </c>
      <c r="J480" t="s">
        <v>1207</v>
      </c>
      <c r="K480">
        <v>543037</v>
      </c>
      <c r="L480" t="s">
        <v>1207</v>
      </c>
      <c r="M480">
        <v>1893753</v>
      </c>
      <c r="N480" t="s">
        <v>1207</v>
      </c>
      <c r="O480" t="s">
        <v>3818</v>
      </c>
      <c r="P480" t="s">
        <v>1773</v>
      </c>
      <c r="Q480">
        <v>9121</v>
      </c>
      <c r="R480" t="s">
        <v>1207</v>
      </c>
      <c r="S480">
        <v>32081</v>
      </c>
      <c r="T480" t="s">
        <v>1207</v>
      </c>
      <c r="V480" t="s">
        <v>3819</v>
      </c>
      <c r="W480">
        <v>65957</v>
      </c>
      <c r="X480">
        <v>9121</v>
      </c>
      <c r="Y480" t="s">
        <v>1207</v>
      </c>
      <c r="Z480" t="s">
        <v>5309</v>
      </c>
      <c r="AA480" t="s">
        <v>658</v>
      </c>
      <c r="AB480" t="s">
        <v>658</v>
      </c>
      <c r="AC480" t="s">
        <v>1207</v>
      </c>
      <c r="AD480" t="s">
        <v>5309</v>
      </c>
      <c r="AE480">
        <v>10510</v>
      </c>
      <c r="AF480" t="s">
        <v>1207</v>
      </c>
      <c r="AG480">
        <v>16956</v>
      </c>
      <c r="AH480" t="s">
        <v>1207</v>
      </c>
      <c r="AI480">
        <v>18116</v>
      </c>
      <c r="AJ480">
        <v>4248</v>
      </c>
      <c r="AK480" t="s">
        <v>1207</v>
      </c>
      <c r="AL480" t="s">
        <v>18116</v>
      </c>
      <c r="AM480" t="s">
        <v>1207</v>
      </c>
      <c r="AN480" t="s">
        <v>1207</v>
      </c>
      <c r="AO480" t="s">
        <v>14935</v>
      </c>
      <c r="AP480" t="s">
        <v>5309</v>
      </c>
      <c r="AQ480" t="s">
        <v>20403</v>
      </c>
    </row>
    <row r="481" spans="1:43" x14ac:dyDescent="0.3">
      <c r="A481" t="s">
        <v>14563</v>
      </c>
      <c r="B481" t="s">
        <v>14564</v>
      </c>
      <c r="C481" s="72">
        <v>31887</v>
      </c>
      <c r="D481" t="s">
        <v>14565</v>
      </c>
      <c r="E481" t="s">
        <v>7820</v>
      </c>
      <c r="F481" t="s">
        <v>3591</v>
      </c>
      <c r="G481" t="s">
        <v>3591</v>
      </c>
      <c r="H481" t="s">
        <v>1431</v>
      </c>
      <c r="I481" t="s">
        <v>14566</v>
      </c>
      <c r="J481" t="s">
        <v>14564</v>
      </c>
      <c r="K481">
        <v>543038</v>
      </c>
      <c r="L481" t="s">
        <v>14564</v>
      </c>
      <c r="M481">
        <v>1808024</v>
      </c>
      <c r="N481" t="s">
        <v>14564</v>
      </c>
      <c r="O481" t="s">
        <v>17447</v>
      </c>
      <c r="P481" t="s">
        <v>14563</v>
      </c>
      <c r="Q481">
        <v>10020</v>
      </c>
      <c r="R481" t="s">
        <v>14564</v>
      </c>
      <c r="S481">
        <v>31307</v>
      </c>
      <c r="T481" t="s">
        <v>14564</v>
      </c>
      <c r="V481" t="s">
        <v>15793</v>
      </c>
      <c r="W481">
        <v>58159</v>
      </c>
      <c r="X481">
        <v>10020</v>
      </c>
      <c r="Y481" t="s">
        <v>14564</v>
      </c>
      <c r="Z481" t="s">
        <v>15096</v>
      </c>
      <c r="AA481" t="s">
        <v>658</v>
      </c>
      <c r="AB481" t="s">
        <v>658</v>
      </c>
      <c r="AC481" t="s">
        <v>14564</v>
      </c>
      <c r="AD481" t="s">
        <v>15096</v>
      </c>
      <c r="AE481">
        <v>13984</v>
      </c>
      <c r="AI481">
        <v>17981</v>
      </c>
      <c r="AJ481">
        <v>4970</v>
      </c>
      <c r="AK481" t="s">
        <v>14564</v>
      </c>
      <c r="AL481" t="s">
        <v>18117</v>
      </c>
      <c r="AM481" t="s">
        <v>14564</v>
      </c>
      <c r="AN481" t="s">
        <v>14564</v>
      </c>
      <c r="AO481" t="s">
        <v>1431</v>
      </c>
      <c r="AP481" t="s">
        <v>15096</v>
      </c>
      <c r="AQ481" t="s">
        <v>20403</v>
      </c>
    </row>
    <row r="482" spans="1:43" x14ac:dyDescent="0.3">
      <c r="A482" t="s">
        <v>1774</v>
      </c>
      <c r="B482" t="s">
        <v>1093</v>
      </c>
      <c r="C482" s="72">
        <v>31506</v>
      </c>
      <c r="D482" t="s">
        <v>7821</v>
      </c>
      <c r="E482" t="s">
        <v>7820</v>
      </c>
      <c r="F482" t="s">
        <v>1405</v>
      </c>
      <c r="G482" t="s">
        <v>6120</v>
      </c>
      <c r="H482" t="s">
        <v>1373</v>
      </c>
      <c r="I482" t="s">
        <v>9609</v>
      </c>
      <c r="J482" t="s">
        <v>1093</v>
      </c>
      <c r="K482">
        <v>488786</v>
      </c>
      <c r="L482" t="s">
        <v>1093</v>
      </c>
      <c r="M482">
        <v>1793165</v>
      </c>
      <c r="N482" t="s">
        <v>1093</v>
      </c>
      <c r="O482" t="s">
        <v>1775</v>
      </c>
      <c r="P482" t="s">
        <v>1774</v>
      </c>
      <c r="Q482">
        <v>8909</v>
      </c>
      <c r="R482" t="s">
        <v>1093</v>
      </c>
      <c r="S482">
        <v>31115</v>
      </c>
      <c r="T482" t="s">
        <v>1093</v>
      </c>
      <c r="V482" t="s">
        <v>3820</v>
      </c>
      <c r="W482">
        <v>59223</v>
      </c>
      <c r="X482">
        <v>8909</v>
      </c>
      <c r="Y482" t="s">
        <v>1093</v>
      </c>
      <c r="Z482" t="s">
        <v>5310</v>
      </c>
      <c r="AA482" t="s">
        <v>658</v>
      </c>
      <c r="AB482" t="s">
        <v>658</v>
      </c>
      <c r="AC482" t="s">
        <v>1093</v>
      </c>
      <c r="AD482" t="s">
        <v>5310</v>
      </c>
      <c r="AE482">
        <v>11100</v>
      </c>
      <c r="AF482" t="s">
        <v>1093</v>
      </c>
      <c r="AG482">
        <v>13212</v>
      </c>
      <c r="AH482" t="s">
        <v>1093</v>
      </c>
      <c r="AI482">
        <v>8690</v>
      </c>
      <c r="AJ482">
        <v>3658</v>
      </c>
      <c r="AK482" t="s">
        <v>1093</v>
      </c>
      <c r="AL482" t="s">
        <v>18118</v>
      </c>
      <c r="AM482" t="s">
        <v>1093</v>
      </c>
      <c r="AN482" t="s">
        <v>1093</v>
      </c>
      <c r="AO482" t="s">
        <v>1373</v>
      </c>
      <c r="AP482" t="s">
        <v>5310</v>
      </c>
      <c r="AQ482" t="s">
        <v>20403</v>
      </c>
    </row>
    <row r="483" spans="1:43" x14ac:dyDescent="0.3">
      <c r="A483" t="s">
        <v>15794</v>
      </c>
      <c r="B483" t="s">
        <v>14715</v>
      </c>
      <c r="C483" s="72">
        <v>32740</v>
      </c>
      <c r="D483" t="s">
        <v>6970</v>
      </c>
      <c r="E483" t="s">
        <v>7516</v>
      </c>
      <c r="F483" t="s">
        <v>1470</v>
      </c>
      <c r="G483" t="s">
        <v>6120</v>
      </c>
      <c r="H483" t="s">
        <v>1373</v>
      </c>
      <c r="I483" t="s">
        <v>15795</v>
      </c>
      <c r="J483" t="s">
        <v>14715</v>
      </c>
      <c r="K483">
        <v>518566</v>
      </c>
      <c r="L483" t="s">
        <v>14715</v>
      </c>
      <c r="M483">
        <v>2216805</v>
      </c>
      <c r="N483" t="s">
        <v>14715</v>
      </c>
      <c r="O483" t="s">
        <v>17448</v>
      </c>
      <c r="P483" t="s">
        <v>15794</v>
      </c>
      <c r="Q483">
        <v>9723</v>
      </c>
      <c r="R483" t="s">
        <v>14715</v>
      </c>
      <c r="S483">
        <v>34532</v>
      </c>
      <c r="T483" t="s">
        <v>14715</v>
      </c>
      <c r="V483" t="s">
        <v>20453</v>
      </c>
      <c r="W483">
        <v>69131</v>
      </c>
      <c r="X483">
        <v>10780</v>
      </c>
      <c r="Y483" t="s">
        <v>14715</v>
      </c>
      <c r="Z483" t="s">
        <v>15796</v>
      </c>
      <c r="AA483" t="s">
        <v>658</v>
      </c>
      <c r="AB483" t="s">
        <v>658</v>
      </c>
      <c r="AC483" t="s">
        <v>14715</v>
      </c>
      <c r="AD483" t="s">
        <v>15796</v>
      </c>
      <c r="AE483">
        <v>9867</v>
      </c>
      <c r="AH483" t="s">
        <v>14715</v>
      </c>
      <c r="AJ483">
        <v>5677</v>
      </c>
      <c r="AK483" t="s">
        <v>14715</v>
      </c>
      <c r="AL483" t="s">
        <v>18119</v>
      </c>
      <c r="AM483" t="s">
        <v>14715</v>
      </c>
      <c r="AN483" t="s">
        <v>14715</v>
      </c>
      <c r="AO483" t="s">
        <v>1373</v>
      </c>
      <c r="AP483" t="s">
        <v>15796</v>
      </c>
      <c r="AQ483" t="s">
        <v>20403</v>
      </c>
    </row>
    <row r="484" spans="1:43" x14ac:dyDescent="0.3">
      <c r="A484" t="s">
        <v>1776</v>
      </c>
      <c r="B484" t="s">
        <v>1227</v>
      </c>
      <c r="C484" s="72">
        <v>32741</v>
      </c>
      <c r="D484" t="s">
        <v>7044</v>
      </c>
      <c r="E484" t="s">
        <v>7822</v>
      </c>
      <c r="F484" t="s">
        <v>1481</v>
      </c>
      <c r="G484" t="s">
        <v>9094</v>
      </c>
      <c r="H484" t="s">
        <v>1373</v>
      </c>
      <c r="I484" t="s">
        <v>10084</v>
      </c>
      <c r="J484" t="s">
        <v>1227</v>
      </c>
      <c r="K484">
        <v>525768</v>
      </c>
      <c r="L484" t="s">
        <v>1227</v>
      </c>
      <c r="M484">
        <v>1671045</v>
      </c>
      <c r="N484" t="s">
        <v>1227</v>
      </c>
      <c r="O484" t="s">
        <v>1777</v>
      </c>
      <c r="P484" t="s">
        <v>1776</v>
      </c>
      <c r="Q484">
        <v>8888</v>
      </c>
      <c r="R484" t="s">
        <v>1227</v>
      </c>
      <c r="S484">
        <v>30995</v>
      </c>
      <c r="T484" t="s">
        <v>1227</v>
      </c>
      <c r="V484" t="s">
        <v>3821</v>
      </c>
      <c r="W484">
        <v>57679</v>
      </c>
      <c r="X484">
        <v>8888</v>
      </c>
      <c r="Y484" t="s">
        <v>1227</v>
      </c>
      <c r="Z484" t="s">
        <v>5311</v>
      </c>
      <c r="AA484" t="s">
        <v>666</v>
      </c>
      <c r="AB484" t="s">
        <v>666</v>
      </c>
      <c r="AC484" t="s">
        <v>1227</v>
      </c>
      <c r="AD484" t="s">
        <v>5311</v>
      </c>
      <c r="AE484">
        <v>10420</v>
      </c>
      <c r="AF484" t="s">
        <v>1227</v>
      </c>
      <c r="AG484">
        <v>13213</v>
      </c>
      <c r="AH484" t="s">
        <v>1227</v>
      </c>
      <c r="AI484">
        <v>5129</v>
      </c>
      <c r="AJ484">
        <v>3657</v>
      </c>
      <c r="AK484" t="s">
        <v>1227</v>
      </c>
      <c r="AL484" t="s">
        <v>18120</v>
      </c>
      <c r="AM484" t="s">
        <v>1227</v>
      </c>
      <c r="AN484" t="s">
        <v>1227</v>
      </c>
      <c r="AO484" t="s">
        <v>1373</v>
      </c>
      <c r="AP484" t="s">
        <v>5311</v>
      </c>
      <c r="AQ484" t="s">
        <v>20403</v>
      </c>
    </row>
    <row r="485" spans="1:43" x14ac:dyDescent="0.3">
      <c r="A485" t="s">
        <v>9167</v>
      </c>
      <c r="B485" t="s">
        <v>9168</v>
      </c>
      <c r="C485" s="72">
        <v>33030</v>
      </c>
      <c r="D485" t="s">
        <v>6987</v>
      </c>
      <c r="E485" t="s">
        <v>7822</v>
      </c>
      <c r="F485" t="s">
        <v>3591</v>
      </c>
      <c r="G485" t="s">
        <v>3591</v>
      </c>
      <c r="H485" t="s">
        <v>1380</v>
      </c>
      <c r="I485" t="s">
        <v>9169</v>
      </c>
      <c r="J485" t="s">
        <v>9168</v>
      </c>
      <c r="K485">
        <v>607385</v>
      </c>
      <c r="L485" t="s">
        <v>9168</v>
      </c>
      <c r="M485">
        <v>1947836</v>
      </c>
      <c r="N485" t="s">
        <v>9168</v>
      </c>
      <c r="O485" t="s">
        <v>12656</v>
      </c>
      <c r="P485" t="s">
        <v>9167</v>
      </c>
      <c r="Q485">
        <v>9649</v>
      </c>
      <c r="R485" t="s">
        <v>9168</v>
      </c>
      <c r="S485">
        <v>32136</v>
      </c>
      <c r="T485" t="s">
        <v>9168</v>
      </c>
      <c r="V485" t="s">
        <v>12657</v>
      </c>
      <c r="W485">
        <v>70568</v>
      </c>
      <c r="X485">
        <v>9649</v>
      </c>
      <c r="Y485" t="s">
        <v>9168</v>
      </c>
      <c r="Z485" t="s">
        <v>9170</v>
      </c>
      <c r="AA485" t="s">
        <v>666</v>
      </c>
      <c r="AB485" t="s">
        <v>666</v>
      </c>
      <c r="AC485" t="s">
        <v>9168</v>
      </c>
      <c r="AD485" t="s">
        <v>9170</v>
      </c>
      <c r="AE485">
        <v>12709</v>
      </c>
      <c r="AF485" t="s">
        <v>9168</v>
      </c>
      <c r="AG485">
        <v>21549</v>
      </c>
      <c r="AH485" t="s">
        <v>9168</v>
      </c>
      <c r="AI485">
        <v>18440</v>
      </c>
      <c r="AJ485">
        <v>4594</v>
      </c>
      <c r="AK485" t="s">
        <v>9168</v>
      </c>
      <c r="AL485" t="s">
        <v>18121</v>
      </c>
      <c r="AM485" t="s">
        <v>9168</v>
      </c>
      <c r="AN485" t="s">
        <v>9168</v>
      </c>
      <c r="AO485" t="s">
        <v>1380</v>
      </c>
      <c r="AP485" t="s">
        <v>9170</v>
      </c>
      <c r="AQ485" t="s">
        <v>20403</v>
      </c>
    </row>
    <row r="486" spans="1:43" x14ac:dyDescent="0.3">
      <c r="A486" t="s">
        <v>13600</v>
      </c>
      <c r="B486" t="s">
        <v>11603</v>
      </c>
      <c r="C486" s="72">
        <v>34736</v>
      </c>
      <c r="D486" t="s">
        <v>6862</v>
      </c>
      <c r="E486" t="s">
        <v>7822</v>
      </c>
      <c r="F486" t="s">
        <v>1464</v>
      </c>
      <c r="G486" t="s">
        <v>6120</v>
      </c>
      <c r="H486" t="s">
        <v>2147</v>
      </c>
      <c r="I486" t="s">
        <v>15797</v>
      </c>
      <c r="J486" t="s">
        <v>11603</v>
      </c>
      <c r="K486">
        <v>641470</v>
      </c>
      <c r="L486" t="s">
        <v>11603</v>
      </c>
      <c r="M486">
        <v>2250595</v>
      </c>
      <c r="N486" t="s">
        <v>11603</v>
      </c>
      <c r="P486" t="s">
        <v>13600</v>
      </c>
      <c r="Q486">
        <v>9796</v>
      </c>
      <c r="R486" t="s">
        <v>11603</v>
      </c>
      <c r="S486">
        <v>36195</v>
      </c>
      <c r="T486" t="s">
        <v>11603</v>
      </c>
      <c r="V486" t="s">
        <v>15798</v>
      </c>
      <c r="W486">
        <v>107646</v>
      </c>
      <c r="X486">
        <v>10450</v>
      </c>
      <c r="Y486" t="s">
        <v>11603</v>
      </c>
      <c r="Z486" t="s">
        <v>13601</v>
      </c>
      <c r="AA486" t="s">
        <v>666</v>
      </c>
      <c r="AB486" t="s">
        <v>658</v>
      </c>
      <c r="AC486" t="s">
        <v>11603</v>
      </c>
      <c r="AD486" t="s">
        <v>13601</v>
      </c>
      <c r="AE486">
        <v>13026</v>
      </c>
      <c r="AH486" t="s">
        <v>11603</v>
      </c>
      <c r="AJ486">
        <v>6173</v>
      </c>
      <c r="AK486" t="s">
        <v>11603</v>
      </c>
      <c r="AL486" t="s">
        <v>18122</v>
      </c>
      <c r="AM486" t="s">
        <v>11603</v>
      </c>
      <c r="AN486" t="s">
        <v>11603</v>
      </c>
      <c r="AO486" t="s">
        <v>2147</v>
      </c>
      <c r="AP486" t="s">
        <v>13601</v>
      </c>
      <c r="AQ486" t="s">
        <v>20403</v>
      </c>
    </row>
    <row r="487" spans="1:43" x14ac:dyDescent="0.3">
      <c r="A487" t="s">
        <v>1778</v>
      </c>
      <c r="B487" t="s">
        <v>1177</v>
      </c>
      <c r="C487" s="72">
        <v>31450</v>
      </c>
      <c r="D487" t="s">
        <v>6620</v>
      </c>
      <c r="E487" t="s">
        <v>7545</v>
      </c>
      <c r="F487" t="s">
        <v>3591</v>
      </c>
      <c r="G487" t="s">
        <v>3591</v>
      </c>
      <c r="H487" t="s">
        <v>1373</v>
      </c>
      <c r="I487" t="s">
        <v>9879</v>
      </c>
      <c r="J487" t="s">
        <v>1177</v>
      </c>
      <c r="K487">
        <v>518567</v>
      </c>
      <c r="L487" t="s">
        <v>1177</v>
      </c>
      <c r="M487">
        <v>1784689</v>
      </c>
      <c r="N487" t="s">
        <v>1177</v>
      </c>
      <c r="O487" t="s">
        <v>1779</v>
      </c>
      <c r="P487" t="s">
        <v>1778</v>
      </c>
      <c r="Q487">
        <v>8904</v>
      </c>
      <c r="R487" t="s">
        <v>1177</v>
      </c>
      <c r="S487">
        <v>31090</v>
      </c>
      <c r="T487" t="s">
        <v>1177</v>
      </c>
      <c r="V487" t="s">
        <v>3822</v>
      </c>
      <c r="W487">
        <v>55734</v>
      </c>
      <c r="X487">
        <v>8904</v>
      </c>
      <c r="Y487" t="s">
        <v>1177</v>
      </c>
      <c r="Z487" t="s">
        <v>5312</v>
      </c>
      <c r="AA487" t="s">
        <v>658</v>
      </c>
      <c r="AB487" t="s">
        <v>658</v>
      </c>
      <c r="AC487" t="s">
        <v>1177</v>
      </c>
      <c r="AD487" t="s">
        <v>5312</v>
      </c>
      <c r="AE487">
        <v>10781</v>
      </c>
      <c r="AF487" t="s">
        <v>1177</v>
      </c>
      <c r="AG487">
        <v>13173</v>
      </c>
      <c r="AH487" t="s">
        <v>1177</v>
      </c>
      <c r="AI487">
        <v>17979</v>
      </c>
      <c r="AJ487">
        <v>3777</v>
      </c>
      <c r="AK487" t="s">
        <v>1177</v>
      </c>
      <c r="AL487" t="s">
        <v>18123</v>
      </c>
      <c r="AM487" t="s">
        <v>1177</v>
      </c>
      <c r="AN487" t="s">
        <v>1177</v>
      </c>
      <c r="AO487" t="s">
        <v>1373</v>
      </c>
      <c r="AP487" t="s">
        <v>5312</v>
      </c>
      <c r="AQ487" t="s">
        <v>20403</v>
      </c>
    </row>
    <row r="488" spans="1:43" x14ac:dyDescent="0.3">
      <c r="A488" t="s">
        <v>5313</v>
      </c>
      <c r="B488" t="s">
        <v>916</v>
      </c>
      <c r="C488" s="72">
        <v>32508</v>
      </c>
      <c r="D488" t="s">
        <v>6541</v>
      </c>
      <c r="E488" t="s">
        <v>7643</v>
      </c>
      <c r="F488" t="s">
        <v>1565</v>
      </c>
      <c r="G488" t="s">
        <v>6120</v>
      </c>
      <c r="H488" t="s">
        <v>1373</v>
      </c>
      <c r="I488" t="s">
        <v>10045</v>
      </c>
      <c r="J488" t="s">
        <v>916</v>
      </c>
      <c r="K488">
        <v>517008</v>
      </c>
      <c r="L488" t="s">
        <v>916</v>
      </c>
      <c r="M488">
        <v>1739607</v>
      </c>
      <c r="N488" t="s">
        <v>916</v>
      </c>
      <c r="O488" t="s">
        <v>5314</v>
      </c>
      <c r="P488" t="s">
        <v>5313</v>
      </c>
      <c r="Q488">
        <v>9413</v>
      </c>
      <c r="R488" t="s">
        <v>916</v>
      </c>
      <c r="S488">
        <v>31255</v>
      </c>
      <c r="T488" t="s">
        <v>916</v>
      </c>
      <c r="V488" t="s">
        <v>5315</v>
      </c>
      <c r="W488">
        <v>55735</v>
      </c>
      <c r="X488">
        <v>9413</v>
      </c>
      <c r="Y488" t="s">
        <v>10046</v>
      </c>
      <c r="Z488" t="s">
        <v>5316</v>
      </c>
      <c r="AA488" t="s">
        <v>658</v>
      </c>
      <c r="AB488" t="s">
        <v>658</v>
      </c>
      <c r="AC488" t="s">
        <v>916</v>
      </c>
      <c r="AD488" t="s">
        <v>5316</v>
      </c>
      <c r="AE488">
        <v>11259</v>
      </c>
      <c r="AF488" t="s">
        <v>916</v>
      </c>
      <c r="AG488">
        <v>16986</v>
      </c>
      <c r="AH488" t="s">
        <v>916</v>
      </c>
      <c r="AI488">
        <v>6195</v>
      </c>
      <c r="AJ488">
        <v>4316</v>
      </c>
      <c r="AK488" t="s">
        <v>916</v>
      </c>
      <c r="AL488" t="s">
        <v>18124</v>
      </c>
      <c r="AM488" t="s">
        <v>916</v>
      </c>
      <c r="AN488" t="s">
        <v>916</v>
      </c>
      <c r="AO488" t="s">
        <v>14933</v>
      </c>
      <c r="AP488" t="s">
        <v>5316</v>
      </c>
      <c r="AQ488" t="s">
        <v>20403</v>
      </c>
    </row>
    <row r="489" spans="1:43" hidden="1" x14ac:dyDescent="0.3">
      <c r="A489" t="s">
        <v>1780</v>
      </c>
      <c r="B489" t="s">
        <v>831</v>
      </c>
      <c r="C489" s="72">
        <v>26808</v>
      </c>
      <c r="D489" t="s">
        <v>7623</v>
      </c>
      <c r="E489" t="s">
        <v>7622</v>
      </c>
      <c r="F489" t="s">
        <v>3591</v>
      </c>
      <c r="G489" t="s">
        <v>3591</v>
      </c>
      <c r="H489" t="s">
        <v>1373</v>
      </c>
      <c r="I489" t="s">
        <v>9728</v>
      </c>
      <c r="J489" t="s">
        <v>831</v>
      </c>
      <c r="K489">
        <v>112526</v>
      </c>
      <c r="L489" t="s">
        <v>831</v>
      </c>
      <c r="M489">
        <v>7525</v>
      </c>
      <c r="N489" t="s">
        <v>831</v>
      </c>
      <c r="O489" t="s">
        <v>1781</v>
      </c>
      <c r="P489" t="s">
        <v>1780</v>
      </c>
      <c r="Q489">
        <v>5763</v>
      </c>
      <c r="R489" t="s">
        <v>831</v>
      </c>
      <c r="S489">
        <v>3602</v>
      </c>
      <c r="T489" t="s">
        <v>831</v>
      </c>
      <c r="V489" t="s">
        <v>3823</v>
      </c>
      <c r="W489">
        <v>395</v>
      </c>
      <c r="X489">
        <v>5763</v>
      </c>
      <c r="Y489" t="s">
        <v>831</v>
      </c>
      <c r="Z489" t="s">
        <v>5317</v>
      </c>
      <c r="AA489" t="s">
        <v>658</v>
      </c>
      <c r="AB489" t="s">
        <v>658</v>
      </c>
      <c r="AC489" t="s">
        <v>831</v>
      </c>
      <c r="AD489" t="s">
        <v>5317</v>
      </c>
      <c r="AE489">
        <v>5319</v>
      </c>
      <c r="AF489" t="s">
        <v>831</v>
      </c>
      <c r="AG489">
        <v>5892</v>
      </c>
      <c r="AH489" t="s">
        <v>831</v>
      </c>
      <c r="AI489">
        <v>1980</v>
      </c>
      <c r="AJ489">
        <v>189</v>
      </c>
      <c r="AK489" t="s">
        <v>831</v>
      </c>
      <c r="AL489" t="s">
        <v>18125</v>
      </c>
      <c r="AM489" t="s">
        <v>831</v>
      </c>
      <c r="AN489" t="s">
        <v>831</v>
      </c>
      <c r="AO489" t="s">
        <v>1373</v>
      </c>
      <c r="AP489" t="s">
        <v>5317</v>
      </c>
      <c r="AQ489" t="s">
        <v>20402</v>
      </c>
    </row>
    <row r="490" spans="1:43" x14ac:dyDescent="0.3">
      <c r="A490" t="s">
        <v>8161</v>
      </c>
      <c r="B490" t="s">
        <v>8458</v>
      </c>
      <c r="C490" s="72">
        <v>32642</v>
      </c>
      <c r="D490" t="s">
        <v>6549</v>
      </c>
      <c r="E490" t="s">
        <v>7622</v>
      </c>
      <c r="F490" t="s">
        <v>1446</v>
      </c>
      <c r="G490" t="s">
        <v>9094</v>
      </c>
      <c r="H490" t="s">
        <v>661</v>
      </c>
      <c r="I490" t="s">
        <v>9599</v>
      </c>
      <c r="J490" t="s">
        <v>8458</v>
      </c>
      <c r="K490">
        <v>518568</v>
      </c>
      <c r="L490" t="s">
        <v>8458</v>
      </c>
      <c r="M490">
        <v>1755280</v>
      </c>
      <c r="N490" t="s">
        <v>8458</v>
      </c>
      <c r="O490" t="s">
        <v>8459</v>
      </c>
      <c r="P490" t="s">
        <v>8161</v>
      </c>
      <c r="Q490">
        <v>9752</v>
      </c>
      <c r="R490" t="s">
        <v>8458</v>
      </c>
      <c r="S490">
        <v>31116</v>
      </c>
      <c r="T490" t="s">
        <v>8458</v>
      </c>
      <c r="V490" t="s">
        <v>8460</v>
      </c>
      <c r="W490">
        <v>65863</v>
      </c>
      <c r="X490">
        <v>9752</v>
      </c>
      <c r="Y490" t="s">
        <v>9600</v>
      </c>
      <c r="Z490" t="s">
        <v>8461</v>
      </c>
      <c r="AA490" t="s">
        <v>658</v>
      </c>
      <c r="AB490" t="s">
        <v>658</v>
      </c>
      <c r="AC490" t="s">
        <v>8458</v>
      </c>
      <c r="AD490" t="s">
        <v>8461</v>
      </c>
      <c r="AE490">
        <v>11443</v>
      </c>
      <c r="AF490" t="s">
        <v>8458</v>
      </c>
      <c r="AG490">
        <v>13586</v>
      </c>
      <c r="AH490" t="s">
        <v>8458</v>
      </c>
      <c r="AI490">
        <v>14458</v>
      </c>
      <c r="AJ490">
        <v>4246</v>
      </c>
      <c r="AK490" t="s">
        <v>8458</v>
      </c>
      <c r="AL490" t="s">
        <v>18126</v>
      </c>
      <c r="AM490" t="s">
        <v>8458</v>
      </c>
      <c r="AN490" t="s">
        <v>8458</v>
      </c>
      <c r="AO490" t="s">
        <v>661</v>
      </c>
      <c r="AP490" t="s">
        <v>8461</v>
      </c>
      <c r="AQ490" t="s">
        <v>20403</v>
      </c>
    </row>
    <row r="491" spans="1:43" x14ac:dyDescent="0.3">
      <c r="A491" t="s">
        <v>1782</v>
      </c>
      <c r="B491" t="s">
        <v>569</v>
      </c>
      <c r="C491" s="72">
        <v>31295</v>
      </c>
      <c r="D491" t="s">
        <v>6987</v>
      </c>
      <c r="E491" t="s">
        <v>7225</v>
      </c>
      <c r="F491" t="s">
        <v>3591</v>
      </c>
      <c r="G491" t="s">
        <v>3591</v>
      </c>
      <c r="H491" t="s">
        <v>1380</v>
      </c>
      <c r="I491" t="s">
        <v>9904</v>
      </c>
      <c r="J491" t="s">
        <v>569</v>
      </c>
      <c r="K491">
        <v>502125</v>
      </c>
      <c r="L491" t="s">
        <v>569</v>
      </c>
      <c r="M491">
        <v>1199445</v>
      </c>
      <c r="N491" t="s">
        <v>569</v>
      </c>
      <c r="O491" t="s">
        <v>1783</v>
      </c>
      <c r="P491" t="s">
        <v>1782</v>
      </c>
      <c r="Q491">
        <v>8605</v>
      </c>
      <c r="R491" t="s">
        <v>569</v>
      </c>
      <c r="S491">
        <v>28999</v>
      </c>
      <c r="T491" t="s">
        <v>569</v>
      </c>
      <c r="V491" t="s">
        <v>3824</v>
      </c>
      <c r="W491">
        <v>50137</v>
      </c>
      <c r="X491">
        <v>8605</v>
      </c>
      <c r="Y491" t="s">
        <v>569</v>
      </c>
      <c r="Z491" t="s">
        <v>5318</v>
      </c>
      <c r="AA491" t="s">
        <v>666</v>
      </c>
      <c r="AB491" t="s">
        <v>666</v>
      </c>
      <c r="AC491" t="s">
        <v>569</v>
      </c>
      <c r="AD491" t="s">
        <v>5318</v>
      </c>
      <c r="AE491">
        <v>9315</v>
      </c>
      <c r="AI491">
        <v>1654</v>
      </c>
      <c r="AK491" t="s">
        <v>569</v>
      </c>
      <c r="AL491" t="s">
        <v>18127</v>
      </c>
      <c r="AM491" t="s">
        <v>569</v>
      </c>
      <c r="AN491" t="s">
        <v>569</v>
      </c>
      <c r="AO491" t="s">
        <v>1380</v>
      </c>
      <c r="AP491" t="s">
        <v>5318</v>
      </c>
      <c r="AQ491" t="s">
        <v>20403</v>
      </c>
    </row>
    <row r="492" spans="1:43" x14ac:dyDescent="0.3">
      <c r="A492" t="s">
        <v>10948</v>
      </c>
      <c r="B492" t="s">
        <v>10949</v>
      </c>
      <c r="C492" s="72">
        <v>34029</v>
      </c>
      <c r="D492" t="s">
        <v>6596</v>
      </c>
      <c r="E492" t="s">
        <v>10950</v>
      </c>
      <c r="F492" t="s">
        <v>1509</v>
      </c>
      <c r="G492" t="s">
        <v>9094</v>
      </c>
      <c r="H492" t="s">
        <v>1380</v>
      </c>
      <c r="I492" t="s">
        <v>10951</v>
      </c>
      <c r="J492" t="s">
        <v>10949</v>
      </c>
      <c r="K492">
        <v>624424</v>
      </c>
      <c r="L492" t="s">
        <v>10949</v>
      </c>
      <c r="M492">
        <v>2135247</v>
      </c>
      <c r="N492" t="s">
        <v>10949</v>
      </c>
      <c r="O492" t="s">
        <v>13056</v>
      </c>
      <c r="P492" t="s">
        <v>10948</v>
      </c>
      <c r="Q492">
        <v>9875</v>
      </c>
      <c r="R492" t="s">
        <v>10949</v>
      </c>
      <c r="S492">
        <v>33711</v>
      </c>
      <c r="T492" t="s">
        <v>10949</v>
      </c>
      <c r="V492" t="s">
        <v>12134</v>
      </c>
      <c r="W492">
        <v>101614</v>
      </c>
      <c r="X492">
        <v>9875</v>
      </c>
      <c r="Y492" t="s">
        <v>10949</v>
      </c>
      <c r="Z492" t="s">
        <v>10952</v>
      </c>
      <c r="AA492" t="s">
        <v>666</v>
      </c>
      <c r="AB492" t="s">
        <v>658</v>
      </c>
      <c r="AC492" t="s">
        <v>10949</v>
      </c>
      <c r="AD492" t="s">
        <v>10952</v>
      </c>
      <c r="AE492">
        <v>13371</v>
      </c>
      <c r="AF492" t="s">
        <v>10949</v>
      </c>
      <c r="AG492">
        <v>60642</v>
      </c>
      <c r="AH492" t="s">
        <v>10949</v>
      </c>
      <c r="AI492">
        <v>18365</v>
      </c>
      <c r="AJ492">
        <v>4982</v>
      </c>
      <c r="AK492" t="s">
        <v>10949</v>
      </c>
      <c r="AL492" t="s">
        <v>18128</v>
      </c>
      <c r="AM492" t="s">
        <v>10949</v>
      </c>
      <c r="AN492" t="s">
        <v>10949</v>
      </c>
      <c r="AO492" t="s">
        <v>1380</v>
      </c>
      <c r="AP492" t="s">
        <v>10952</v>
      </c>
      <c r="AQ492" t="s">
        <v>20403</v>
      </c>
    </row>
    <row r="493" spans="1:43" x14ac:dyDescent="0.3">
      <c r="A493" t="s">
        <v>1784</v>
      </c>
      <c r="B493" t="s">
        <v>185</v>
      </c>
      <c r="C493" s="72">
        <v>32171</v>
      </c>
      <c r="D493" t="s">
        <v>7046</v>
      </c>
      <c r="E493" t="s">
        <v>7045</v>
      </c>
      <c r="F493" t="s">
        <v>3591</v>
      </c>
      <c r="G493" t="s">
        <v>3591</v>
      </c>
      <c r="H493" t="s">
        <v>1424</v>
      </c>
      <c r="I493" t="s">
        <v>10959</v>
      </c>
      <c r="J493" t="s">
        <v>185</v>
      </c>
      <c r="K493">
        <v>474233</v>
      </c>
      <c r="L493" t="s">
        <v>185</v>
      </c>
      <c r="M493">
        <v>1479774</v>
      </c>
      <c r="N493" t="s">
        <v>185</v>
      </c>
      <c r="O493" t="s">
        <v>1785</v>
      </c>
      <c r="P493" t="s">
        <v>1784</v>
      </c>
      <c r="Q493">
        <v>8825</v>
      </c>
      <c r="R493" t="s">
        <v>185</v>
      </c>
      <c r="S493">
        <v>29316</v>
      </c>
      <c r="T493" t="s">
        <v>185</v>
      </c>
      <c r="U493" t="s">
        <v>185</v>
      </c>
      <c r="V493" t="s">
        <v>3825</v>
      </c>
      <c r="W493">
        <v>49755</v>
      </c>
      <c r="X493">
        <v>8825</v>
      </c>
      <c r="Y493" t="s">
        <v>185</v>
      </c>
      <c r="Z493" t="s">
        <v>5319</v>
      </c>
      <c r="AA493" t="s">
        <v>5068</v>
      </c>
      <c r="AB493" t="s">
        <v>658</v>
      </c>
      <c r="AC493" t="s">
        <v>185</v>
      </c>
      <c r="AD493" t="s">
        <v>5319</v>
      </c>
      <c r="AE493">
        <v>9288</v>
      </c>
      <c r="AF493" t="s">
        <v>185</v>
      </c>
      <c r="AG493">
        <v>12586</v>
      </c>
      <c r="AH493" t="s">
        <v>185</v>
      </c>
      <c r="AI493">
        <v>3311</v>
      </c>
      <c r="AK493" t="s">
        <v>185</v>
      </c>
      <c r="AL493" t="s">
        <v>18129</v>
      </c>
      <c r="AM493" t="s">
        <v>185</v>
      </c>
      <c r="AN493" t="s">
        <v>185</v>
      </c>
      <c r="AO493" t="s">
        <v>1424</v>
      </c>
      <c r="AP493" t="s">
        <v>5319</v>
      </c>
      <c r="AQ493" t="s">
        <v>20403</v>
      </c>
    </row>
    <row r="494" spans="1:43" x14ac:dyDescent="0.3">
      <c r="A494" t="s">
        <v>12209</v>
      </c>
      <c r="B494" t="s">
        <v>11212</v>
      </c>
      <c r="C494" s="72">
        <v>33017</v>
      </c>
      <c r="D494" t="s">
        <v>6566</v>
      </c>
      <c r="E494" t="s">
        <v>12210</v>
      </c>
      <c r="F494" t="s">
        <v>1413</v>
      </c>
      <c r="G494" t="s">
        <v>9094</v>
      </c>
      <c r="H494" t="s">
        <v>1373</v>
      </c>
      <c r="I494" t="s">
        <v>11213</v>
      </c>
      <c r="J494" t="s">
        <v>11212</v>
      </c>
      <c r="K494">
        <v>543045</v>
      </c>
      <c r="L494" t="s">
        <v>11212</v>
      </c>
      <c r="M494">
        <v>2042428</v>
      </c>
      <c r="N494" t="s">
        <v>11212</v>
      </c>
      <c r="O494" t="s">
        <v>13205</v>
      </c>
      <c r="P494" t="s">
        <v>12209</v>
      </c>
      <c r="Q494">
        <v>9993</v>
      </c>
      <c r="R494" t="s">
        <v>11212</v>
      </c>
      <c r="S494">
        <v>32669</v>
      </c>
      <c r="T494" t="s">
        <v>11212</v>
      </c>
      <c r="V494" t="s">
        <v>12211</v>
      </c>
      <c r="W494">
        <v>70300</v>
      </c>
      <c r="X494">
        <v>9993</v>
      </c>
      <c r="Y494" t="s">
        <v>11212</v>
      </c>
      <c r="Z494" t="s">
        <v>12212</v>
      </c>
      <c r="AA494" t="s">
        <v>666</v>
      </c>
      <c r="AB494" t="s">
        <v>666</v>
      </c>
      <c r="AC494" t="s">
        <v>11212</v>
      </c>
      <c r="AD494" t="s">
        <v>12212</v>
      </c>
      <c r="AE494">
        <v>12202</v>
      </c>
      <c r="AF494" t="s">
        <v>11212</v>
      </c>
      <c r="AG494">
        <v>38306</v>
      </c>
      <c r="AH494" t="s">
        <v>11212</v>
      </c>
      <c r="AI494">
        <v>18316</v>
      </c>
      <c r="AJ494">
        <v>4488</v>
      </c>
      <c r="AK494" t="s">
        <v>11212</v>
      </c>
      <c r="AL494" t="s">
        <v>18130</v>
      </c>
      <c r="AM494" t="s">
        <v>11212</v>
      </c>
      <c r="AN494" t="s">
        <v>11212</v>
      </c>
      <c r="AO494" t="s">
        <v>1373</v>
      </c>
      <c r="AP494" t="s">
        <v>12212</v>
      </c>
      <c r="AQ494" t="s">
        <v>20403</v>
      </c>
    </row>
    <row r="495" spans="1:43" hidden="1" x14ac:dyDescent="0.3">
      <c r="A495" t="s">
        <v>1786</v>
      </c>
      <c r="B495" t="s">
        <v>138</v>
      </c>
      <c r="C495" s="72">
        <v>30560</v>
      </c>
      <c r="D495" t="s">
        <v>6543</v>
      </c>
      <c r="E495" t="s">
        <v>7112</v>
      </c>
      <c r="F495" t="s">
        <v>3591</v>
      </c>
      <c r="G495" t="s">
        <v>3591</v>
      </c>
      <c r="H495" t="s">
        <v>1380</v>
      </c>
      <c r="I495" t="s">
        <v>10537</v>
      </c>
      <c r="J495" t="s">
        <v>138</v>
      </c>
      <c r="K495">
        <v>468429</v>
      </c>
      <c r="L495" t="s">
        <v>138</v>
      </c>
      <c r="M495">
        <v>1208699</v>
      </c>
      <c r="N495" t="s">
        <v>138</v>
      </c>
      <c r="O495" t="s">
        <v>1787</v>
      </c>
      <c r="P495" t="s">
        <v>1786</v>
      </c>
      <c r="Q495">
        <v>9001</v>
      </c>
      <c r="R495" t="s">
        <v>138</v>
      </c>
      <c r="S495">
        <v>29367</v>
      </c>
      <c r="T495" t="s">
        <v>138</v>
      </c>
      <c r="V495" t="s">
        <v>3826</v>
      </c>
      <c r="W495">
        <v>45885</v>
      </c>
      <c r="X495">
        <v>9001</v>
      </c>
      <c r="Y495" t="s">
        <v>138</v>
      </c>
      <c r="Z495" t="s">
        <v>5320</v>
      </c>
      <c r="AA495" t="s">
        <v>666</v>
      </c>
      <c r="AB495" t="s">
        <v>666</v>
      </c>
      <c r="AC495" t="s">
        <v>138</v>
      </c>
      <c r="AD495" t="s">
        <v>5320</v>
      </c>
      <c r="AE495">
        <v>11368</v>
      </c>
      <c r="AI495">
        <v>1921</v>
      </c>
      <c r="AK495" t="s">
        <v>138</v>
      </c>
      <c r="AL495" t="s">
        <v>18131</v>
      </c>
      <c r="AM495" t="s">
        <v>138</v>
      </c>
      <c r="AN495" t="s">
        <v>138</v>
      </c>
      <c r="AO495" t="s">
        <v>1380</v>
      </c>
      <c r="AP495" t="s">
        <v>5320</v>
      </c>
      <c r="AQ495" t="s">
        <v>20402</v>
      </c>
    </row>
    <row r="496" spans="1:43" hidden="1" x14ac:dyDescent="0.3">
      <c r="A496" t="s">
        <v>3827</v>
      </c>
      <c r="B496" t="s">
        <v>1144</v>
      </c>
      <c r="C496" s="72">
        <v>26273</v>
      </c>
      <c r="D496" t="s">
        <v>6543</v>
      </c>
      <c r="E496" t="s">
        <v>7823</v>
      </c>
      <c r="F496" t="s">
        <v>3591</v>
      </c>
      <c r="G496" t="s">
        <v>3591</v>
      </c>
      <c r="H496" t="s">
        <v>1373</v>
      </c>
      <c r="I496" t="s">
        <v>9269</v>
      </c>
      <c r="J496" t="s">
        <v>1144</v>
      </c>
      <c r="K496">
        <v>425747</v>
      </c>
      <c r="L496" t="s">
        <v>1144</v>
      </c>
      <c r="M496">
        <v>389780</v>
      </c>
      <c r="N496" t="s">
        <v>1144</v>
      </c>
      <c r="O496" t="s">
        <v>5321</v>
      </c>
      <c r="P496" t="s">
        <v>3827</v>
      </c>
      <c r="R496" t="s">
        <v>1144</v>
      </c>
      <c r="S496">
        <v>5373</v>
      </c>
      <c r="T496" t="s">
        <v>1144</v>
      </c>
      <c r="V496" t="s">
        <v>5322</v>
      </c>
      <c r="W496">
        <v>16641</v>
      </c>
      <c r="Y496" t="s">
        <v>1144</v>
      </c>
      <c r="Z496" t="s">
        <v>8462</v>
      </c>
      <c r="AA496" t="s">
        <v>658</v>
      </c>
      <c r="AB496" t="s">
        <v>658</v>
      </c>
      <c r="AC496" t="s">
        <v>1144</v>
      </c>
      <c r="AD496" t="s">
        <v>8462</v>
      </c>
      <c r="AI496">
        <v>8825</v>
      </c>
      <c r="AK496" t="s">
        <v>1144</v>
      </c>
      <c r="AN496" t="s">
        <v>1144</v>
      </c>
      <c r="AO496" t="s">
        <v>1373</v>
      </c>
      <c r="AP496" t="s">
        <v>8462</v>
      </c>
      <c r="AQ496" t="s">
        <v>20402</v>
      </c>
    </row>
    <row r="497" spans="1:43" x14ac:dyDescent="0.3">
      <c r="A497" t="s">
        <v>11410</v>
      </c>
      <c r="B497" t="s">
        <v>11478</v>
      </c>
      <c r="C497" s="72">
        <v>33737</v>
      </c>
      <c r="D497" t="s">
        <v>11411</v>
      </c>
      <c r="E497" t="s">
        <v>7823</v>
      </c>
      <c r="F497" t="s">
        <v>1481</v>
      </c>
      <c r="G497" t="s">
        <v>9094</v>
      </c>
      <c r="H497" t="s">
        <v>1424</v>
      </c>
      <c r="I497" t="s">
        <v>11479</v>
      </c>
      <c r="J497" t="s">
        <v>11478</v>
      </c>
      <c r="K497">
        <v>575929</v>
      </c>
      <c r="L497" t="s">
        <v>11478</v>
      </c>
      <c r="M497">
        <v>2171084</v>
      </c>
      <c r="N497" t="s">
        <v>11478</v>
      </c>
      <c r="O497" t="s">
        <v>13349</v>
      </c>
      <c r="P497" t="s">
        <v>11410</v>
      </c>
      <c r="Q497">
        <v>10166</v>
      </c>
      <c r="R497" t="s">
        <v>11478</v>
      </c>
      <c r="S497">
        <v>32532</v>
      </c>
      <c r="T497" t="s">
        <v>11478</v>
      </c>
      <c r="V497" t="s">
        <v>12577</v>
      </c>
      <c r="W497">
        <v>66719</v>
      </c>
      <c r="X497">
        <v>10166</v>
      </c>
      <c r="Y497" t="s">
        <v>11478</v>
      </c>
      <c r="Z497" t="s">
        <v>12578</v>
      </c>
      <c r="AA497" t="s">
        <v>658</v>
      </c>
      <c r="AB497" t="s">
        <v>658</v>
      </c>
      <c r="AC497" t="s">
        <v>11478</v>
      </c>
      <c r="AD497" t="s">
        <v>12578</v>
      </c>
      <c r="AE497">
        <v>14047</v>
      </c>
      <c r="AF497" t="s">
        <v>11478</v>
      </c>
      <c r="AG497">
        <v>21887</v>
      </c>
      <c r="AH497" t="s">
        <v>11478</v>
      </c>
      <c r="AI497">
        <v>12398</v>
      </c>
      <c r="AJ497">
        <v>5162</v>
      </c>
      <c r="AK497" t="s">
        <v>11478</v>
      </c>
      <c r="AL497" t="s">
        <v>18132</v>
      </c>
      <c r="AM497" t="s">
        <v>11478</v>
      </c>
      <c r="AN497" t="s">
        <v>11478</v>
      </c>
      <c r="AO497" t="s">
        <v>14975</v>
      </c>
      <c r="AP497" t="s">
        <v>12578</v>
      </c>
      <c r="AQ497" t="s">
        <v>20403</v>
      </c>
    </row>
    <row r="498" spans="1:43" x14ac:dyDescent="0.3">
      <c r="A498" t="s">
        <v>20350</v>
      </c>
      <c r="B498" t="s">
        <v>20351</v>
      </c>
      <c r="C498" s="72">
        <v>35788</v>
      </c>
      <c r="D498" t="s">
        <v>20352</v>
      </c>
      <c r="E498" t="s">
        <v>7823</v>
      </c>
      <c r="F498" t="s">
        <v>1460</v>
      </c>
      <c r="G498" t="s">
        <v>9094</v>
      </c>
      <c r="H498" t="s">
        <v>1424</v>
      </c>
      <c r="I498" t="s">
        <v>20353</v>
      </c>
      <c r="J498" t="s">
        <v>20351</v>
      </c>
      <c r="K498">
        <v>661388</v>
      </c>
      <c r="L498" t="s">
        <v>20351</v>
      </c>
      <c r="M498">
        <v>2822087</v>
      </c>
      <c r="N498" t="s">
        <v>20351</v>
      </c>
      <c r="P498" t="s">
        <v>20350</v>
      </c>
      <c r="Q498">
        <v>10364</v>
      </c>
      <c r="R498" t="s">
        <v>20351</v>
      </c>
      <c r="S498">
        <v>39895</v>
      </c>
      <c r="T498" t="s">
        <v>20351</v>
      </c>
      <c r="V498" t="s">
        <v>20354</v>
      </c>
      <c r="W498">
        <v>105764</v>
      </c>
      <c r="Z498" t="s">
        <v>20355</v>
      </c>
      <c r="AA498" t="s">
        <v>658</v>
      </c>
      <c r="AB498" t="s">
        <v>658</v>
      </c>
      <c r="AC498" t="s">
        <v>20351</v>
      </c>
      <c r="AD498" t="s">
        <v>20355</v>
      </c>
      <c r="AJ498">
        <v>6298</v>
      </c>
      <c r="AK498" t="s">
        <v>20351</v>
      </c>
      <c r="AL498" t="s">
        <v>20356</v>
      </c>
      <c r="AM498" t="s">
        <v>20351</v>
      </c>
      <c r="AO498" t="s">
        <v>1424</v>
      </c>
      <c r="AP498" t="s">
        <v>20355</v>
      </c>
      <c r="AQ498" t="s">
        <v>20403</v>
      </c>
    </row>
    <row r="499" spans="1:43" hidden="1" x14ac:dyDescent="0.3">
      <c r="A499" t="s">
        <v>1788</v>
      </c>
      <c r="B499" t="s">
        <v>976</v>
      </c>
      <c r="C499" s="72">
        <v>28894</v>
      </c>
      <c r="D499" t="s">
        <v>6594</v>
      </c>
      <c r="E499" t="s">
        <v>7689</v>
      </c>
      <c r="F499" t="s">
        <v>3591</v>
      </c>
      <c r="G499" t="s">
        <v>3591</v>
      </c>
      <c r="H499" t="s">
        <v>1373</v>
      </c>
      <c r="I499" t="s">
        <v>9976</v>
      </c>
      <c r="J499" t="s">
        <v>976</v>
      </c>
      <c r="K499">
        <v>346871</v>
      </c>
      <c r="L499" t="s">
        <v>976</v>
      </c>
      <c r="M499">
        <v>212014</v>
      </c>
      <c r="N499" t="s">
        <v>976</v>
      </c>
      <c r="O499" t="s">
        <v>1789</v>
      </c>
      <c r="P499" t="s">
        <v>1788</v>
      </c>
      <c r="Q499">
        <v>6981</v>
      </c>
      <c r="R499" t="s">
        <v>976</v>
      </c>
      <c r="S499">
        <v>4762</v>
      </c>
      <c r="T499" t="s">
        <v>976</v>
      </c>
      <c r="V499" t="s">
        <v>5323</v>
      </c>
      <c r="W499">
        <v>821</v>
      </c>
      <c r="X499">
        <v>6981</v>
      </c>
      <c r="Y499" t="s">
        <v>976</v>
      </c>
      <c r="Z499" t="s">
        <v>8463</v>
      </c>
      <c r="AA499" t="s">
        <v>658</v>
      </c>
      <c r="AB499" t="s">
        <v>658</v>
      </c>
      <c r="AC499" t="s">
        <v>976</v>
      </c>
      <c r="AD499" t="s">
        <v>8463</v>
      </c>
      <c r="AI499">
        <v>7358</v>
      </c>
      <c r="AK499" t="s">
        <v>976</v>
      </c>
      <c r="AN499" t="s">
        <v>976</v>
      </c>
      <c r="AO499" t="s">
        <v>1373</v>
      </c>
      <c r="AP499" t="s">
        <v>8463</v>
      </c>
      <c r="AQ499" t="s">
        <v>20402</v>
      </c>
    </row>
    <row r="500" spans="1:43" x14ac:dyDescent="0.3">
      <c r="A500" t="s">
        <v>1790</v>
      </c>
      <c r="B500" t="s">
        <v>708</v>
      </c>
      <c r="C500" s="72">
        <v>31958</v>
      </c>
      <c r="D500" t="s">
        <v>6650</v>
      </c>
      <c r="E500" t="s">
        <v>7689</v>
      </c>
      <c r="F500" t="s">
        <v>3591</v>
      </c>
      <c r="G500" t="s">
        <v>3591</v>
      </c>
      <c r="H500" t="s">
        <v>1373</v>
      </c>
      <c r="I500" t="s">
        <v>10141</v>
      </c>
      <c r="J500" t="s">
        <v>708</v>
      </c>
      <c r="K500">
        <v>475857</v>
      </c>
      <c r="L500" t="s">
        <v>708</v>
      </c>
      <c r="M500">
        <v>1850284</v>
      </c>
      <c r="N500" t="s">
        <v>708</v>
      </c>
      <c r="O500" t="s">
        <v>1791</v>
      </c>
      <c r="P500" t="s">
        <v>1790</v>
      </c>
      <c r="Q500">
        <v>8997</v>
      </c>
      <c r="R500" t="s">
        <v>708</v>
      </c>
      <c r="S500">
        <v>31532</v>
      </c>
      <c r="T500" t="s">
        <v>708</v>
      </c>
      <c r="V500" t="s">
        <v>3828</v>
      </c>
      <c r="W500">
        <v>57750</v>
      </c>
      <c r="X500">
        <v>8997</v>
      </c>
      <c r="Y500" t="s">
        <v>708</v>
      </c>
      <c r="Z500" t="s">
        <v>5324</v>
      </c>
      <c r="AA500" t="s">
        <v>658</v>
      </c>
      <c r="AB500" t="s">
        <v>658</v>
      </c>
      <c r="AC500" t="s">
        <v>708</v>
      </c>
      <c r="AD500" t="s">
        <v>5324</v>
      </c>
      <c r="AE500">
        <v>12288</v>
      </c>
      <c r="AF500" t="s">
        <v>708</v>
      </c>
      <c r="AG500">
        <v>14117</v>
      </c>
      <c r="AH500" t="s">
        <v>708</v>
      </c>
      <c r="AI500">
        <v>8812</v>
      </c>
      <c r="AJ500">
        <v>3865</v>
      </c>
      <c r="AK500" t="s">
        <v>708</v>
      </c>
      <c r="AL500" t="s">
        <v>18133</v>
      </c>
      <c r="AM500" t="s">
        <v>708</v>
      </c>
      <c r="AN500" t="s">
        <v>708</v>
      </c>
      <c r="AO500" t="s">
        <v>1373</v>
      </c>
      <c r="AP500" t="s">
        <v>5324</v>
      </c>
      <c r="AQ500" t="s">
        <v>20403</v>
      </c>
    </row>
    <row r="501" spans="1:43" x14ac:dyDescent="0.3">
      <c r="A501" t="s">
        <v>11911</v>
      </c>
      <c r="B501" t="s">
        <v>11306</v>
      </c>
      <c r="C501" s="72">
        <v>33226</v>
      </c>
      <c r="D501" t="s">
        <v>7044</v>
      </c>
      <c r="E501" t="s">
        <v>11912</v>
      </c>
      <c r="F501" t="s">
        <v>3591</v>
      </c>
      <c r="G501" t="s">
        <v>3591</v>
      </c>
      <c r="H501" t="s">
        <v>1373</v>
      </c>
      <c r="I501" t="s">
        <v>11307</v>
      </c>
      <c r="J501" t="s">
        <v>11306</v>
      </c>
      <c r="K501">
        <v>608641</v>
      </c>
      <c r="L501" t="s">
        <v>11306</v>
      </c>
      <c r="M501">
        <v>2114446</v>
      </c>
      <c r="N501" t="s">
        <v>11306</v>
      </c>
      <c r="O501" t="s">
        <v>13283</v>
      </c>
      <c r="P501" t="s">
        <v>11911</v>
      </c>
      <c r="Q501">
        <v>9947</v>
      </c>
      <c r="R501" t="s">
        <v>11306</v>
      </c>
      <c r="S501">
        <v>33159</v>
      </c>
      <c r="T501" t="s">
        <v>11306</v>
      </c>
      <c r="V501" t="s">
        <v>11913</v>
      </c>
      <c r="W501">
        <v>100289</v>
      </c>
      <c r="X501">
        <v>9947</v>
      </c>
      <c r="Y501" t="s">
        <v>11306</v>
      </c>
      <c r="Z501" t="s">
        <v>11914</v>
      </c>
      <c r="AA501" t="s">
        <v>666</v>
      </c>
      <c r="AB501" t="s">
        <v>666</v>
      </c>
      <c r="AC501" t="s">
        <v>11306</v>
      </c>
      <c r="AD501" t="s">
        <v>11914</v>
      </c>
      <c r="AE501">
        <v>12564</v>
      </c>
      <c r="AH501" t="s">
        <v>11306</v>
      </c>
      <c r="AI501">
        <v>18308</v>
      </c>
      <c r="AJ501">
        <v>4608</v>
      </c>
      <c r="AK501" t="s">
        <v>11306</v>
      </c>
      <c r="AL501" t="s">
        <v>18134</v>
      </c>
      <c r="AM501" t="s">
        <v>11306</v>
      </c>
      <c r="AN501" t="s">
        <v>11306</v>
      </c>
      <c r="AO501" t="s">
        <v>1373</v>
      </c>
      <c r="AP501" t="s">
        <v>11914</v>
      </c>
      <c r="AQ501" t="s">
        <v>20403</v>
      </c>
    </row>
    <row r="502" spans="1:43" x14ac:dyDescent="0.3">
      <c r="A502" t="s">
        <v>1792</v>
      </c>
      <c r="B502" t="s">
        <v>417</v>
      </c>
      <c r="C502" s="72">
        <v>31820</v>
      </c>
      <c r="D502" t="s">
        <v>6683</v>
      </c>
      <c r="E502" t="s">
        <v>7401</v>
      </c>
      <c r="F502" t="s">
        <v>3591</v>
      </c>
      <c r="G502" t="s">
        <v>3591</v>
      </c>
      <c r="H502" t="s">
        <v>1396</v>
      </c>
      <c r="I502" t="s">
        <v>9858</v>
      </c>
      <c r="J502" t="s">
        <v>417</v>
      </c>
      <c r="K502">
        <v>476036</v>
      </c>
      <c r="L502" t="s">
        <v>417</v>
      </c>
      <c r="M502">
        <v>1663595</v>
      </c>
      <c r="N502" t="s">
        <v>417</v>
      </c>
      <c r="O502" t="s">
        <v>13137</v>
      </c>
      <c r="P502" t="s">
        <v>1792</v>
      </c>
      <c r="Q502">
        <v>8917</v>
      </c>
      <c r="R502" t="s">
        <v>417</v>
      </c>
      <c r="S502">
        <v>30204</v>
      </c>
      <c r="T502" t="s">
        <v>417</v>
      </c>
      <c r="V502" t="s">
        <v>12548</v>
      </c>
      <c r="W502">
        <v>57752</v>
      </c>
      <c r="X502">
        <v>8917</v>
      </c>
      <c r="Y502" t="s">
        <v>417</v>
      </c>
      <c r="Z502" t="s">
        <v>8464</v>
      </c>
      <c r="AA502" t="s">
        <v>666</v>
      </c>
      <c r="AB502" t="s">
        <v>666</v>
      </c>
      <c r="AC502" t="s">
        <v>417</v>
      </c>
      <c r="AD502" t="s">
        <v>8464</v>
      </c>
      <c r="AE502">
        <v>10478</v>
      </c>
      <c r="AI502">
        <v>5128</v>
      </c>
      <c r="AK502" t="s">
        <v>417</v>
      </c>
      <c r="AL502" t="s">
        <v>18135</v>
      </c>
      <c r="AM502" t="s">
        <v>417</v>
      </c>
      <c r="AN502" t="s">
        <v>417</v>
      </c>
      <c r="AO502" t="s">
        <v>1396</v>
      </c>
      <c r="AP502" t="s">
        <v>8464</v>
      </c>
      <c r="AQ502" t="s">
        <v>20403</v>
      </c>
    </row>
    <row r="503" spans="1:43" x14ac:dyDescent="0.3">
      <c r="A503" t="s">
        <v>14185</v>
      </c>
      <c r="B503" t="s">
        <v>12991</v>
      </c>
      <c r="C503" s="72">
        <v>33232</v>
      </c>
      <c r="D503" t="s">
        <v>6962</v>
      </c>
      <c r="E503" t="s">
        <v>7401</v>
      </c>
      <c r="F503" t="s">
        <v>1413</v>
      </c>
      <c r="G503" t="s">
        <v>9094</v>
      </c>
      <c r="H503" t="s">
        <v>1396</v>
      </c>
      <c r="I503" t="s">
        <v>13956</v>
      </c>
      <c r="J503" t="s">
        <v>12991</v>
      </c>
      <c r="K503">
        <v>643265</v>
      </c>
      <c r="L503" t="s">
        <v>12991</v>
      </c>
      <c r="M503">
        <v>2120004</v>
      </c>
      <c r="N503" t="s">
        <v>12991</v>
      </c>
      <c r="O503" t="s">
        <v>14371</v>
      </c>
      <c r="P503" t="s">
        <v>14185</v>
      </c>
      <c r="Q503">
        <v>10761</v>
      </c>
      <c r="R503" t="s">
        <v>12991</v>
      </c>
      <c r="S503">
        <v>33398</v>
      </c>
      <c r="T503" t="s">
        <v>12991</v>
      </c>
      <c r="V503" t="s">
        <v>15799</v>
      </c>
      <c r="W503">
        <v>103340</v>
      </c>
      <c r="X503">
        <v>10761</v>
      </c>
      <c r="Y503" t="s">
        <v>12991</v>
      </c>
      <c r="Z503" t="s">
        <v>14186</v>
      </c>
      <c r="AA503" t="s">
        <v>658</v>
      </c>
      <c r="AB503" t="s">
        <v>658</v>
      </c>
      <c r="AC503" t="s">
        <v>12991</v>
      </c>
      <c r="AD503" t="s">
        <v>14186</v>
      </c>
      <c r="AE503">
        <v>15093</v>
      </c>
      <c r="AH503" t="s">
        <v>12991</v>
      </c>
      <c r="AI503">
        <v>19350</v>
      </c>
      <c r="AJ503">
        <v>5651</v>
      </c>
      <c r="AK503" t="s">
        <v>12991</v>
      </c>
      <c r="AL503" t="s">
        <v>18136</v>
      </c>
      <c r="AM503" t="s">
        <v>12991</v>
      </c>
      <c r="AN503" t="s">
        <v>12991</v>
      </c>
      <c r="AO503" t="s">
        <v>14937</v>
      </c>
      <c r="AP503" t="s">
        <v>14186</v>
      </c>
      <c r="AQ503" t="s">
        <v>20403</v>
      </c>
    </row>
    <row r="504" spans="1:43" x14ac:dyDescent="0.3">
      <c r="A504" t="s">
        <v>1793</v>
      </c>
      <c r="B504" t="s">
        <v>1179</v>
      </c>
      <c r="C504" s="72">
        <v>32708</v>
      </c>
      <c r="D504" t="s">
        <v>7672</v>
      </c>
      <c r="E504" t="s">
        <v>7671</v>
      </c>
      <c r="F504" t="s">
        <v>1434</v>
      </c>
      <c r="G504" t="s">
        <v>9094</v>
      </c>
      <c r="H504" t="s">
        <v>1373</v>
      </c>
      <c r="I504" t="s">
        <v>10564</v>
      </c>
      <c r="J504" t="s">
        <v>1179</v>
      </c>
      <c r="K504">
        <v>571578</v>
      </c>
      <c r="L504" t="s">
        <v>1179</v>
      </c>
      <c r="M504">
        <v>1758836</v>
      </c>
      <c r="N504" t="s">
        <v>1179</v>
      </c>
      <c r="O504" t="s">
        <v>3829</v>
      </c>
      <c r="P504" t="s">
        <v>1793</v>
      </c>
      <c r="Q504">
        <v>9168</v>
      </c>
      <c r="R504" t="s">
        <v>1179</v>
      </c>
      <c r="S504">
        <v>31313</v>
      </c>
      <c r="T504" t="s">
        <v>1179</v>
      </c>
      <c r="V504" t="s">
        <v>3830</v>
      </c>
      <c r="W504">
        <v>59626</v>
      </c>
      <c r="X504">
        <v>9168</v>
      </c>
      <c r="Y504" t="s">
        <v>1179</v>
      </c>
      <c r="Z504" t="s">
        <v>5325</v>
      </c>
      <c r="AA504" t="s">
        <v>666</v>
      </c>
      <c r="AB504" t="s">
        <v>666</v>
      </c>
      <c r="AC504" t="s">
        <v>1179</v>
      </c>
      <c r="AD504" t="s">
        <v>5325</v>
      </c>
      <c r="AE504">
        <v>11033</v>
      </c>
      <c r="AF504" t="s">
        <v>1179</v>
      </c>
      <c r="AG504">
        <v>13664</v>
      </c>
      <c r="AH504" t="s">
        <v>1179</v>
      </c>
      <c r="AI504">
        <v>8520</v>
      </c>
      <c r="AJ504">
        <v>4086</v>
      </c>
      <c r="AK504" t="s">
        <v>1179</v>
      </c>
      <c r="AL504" t="s">
        <v>18137</v>
      </c>
      <c r="AM504" t="s">
        <v>1179</v>
      </c>
      <c r="AN504" t="s">
        <v>1179</v>
      </c>
      <c r="AO504" t="s">
        <v>14935</v>
      </c>
      <c r="AP504" t="s">
        <v>5325</v>
      </c>
      <c r="AQ504" t="s">
        <v>20403</v>
      </c>
    </row>
    <row r="505" spans="1:43" hidden="1" x14ac:dyDescent="0.3">
      <c r="A505" t="s">
        <v>3831</v>
      </c>
      <c r="B505" t="s">
        <v>1035</v>
      </c>
      <c r="C505" s="72">
        <v>27525</v>
      </c>
      <c r="D505" t="s">
        <v>6948</v>
      </c>
      <c r="E505" t="s">
        <v>7824</v>
      </c>
      <c r="F505" t="s">
        <v>3591</v>
      </c>
      <c r="G505" t="s">
        <v>3591</v>
      </c>
      <c r="H505" t="s">
        <v>1373</v>
      </c>
      <c r="I505" t="s">
        <v>9350</v>
      </c>
      <c r="J505" t="s">
        <v>1035</v>
      </c>
      <c r="K505">
        <v>150188</v>
      </c>
      <c r="L505" t="s">
        <v>1035</v>
      </c>
      <c r="M505">
        <v>146206</v>
      </c>
      <c r="N505" t="s">
        <v>1035</v>
      </c>
      <c r="O505" t="s">
        <v>5326</v>
      </c>
      <c r="P505" t="s">
        <v>3831</v>
      </c>
      <c r="Q505">
        <v>6300</v>
      </c>
      <c r="R505" t="s">
        <v>1035</v>
      </c>
      <c r="S505">
        <v>4139</v>
      </c>
      <c r="T505" t="s">
        <v>1035</v>
      </c>
      <c r="V505" t="s">
        <v>5327</v>
      </c>
      <c r="W505">
        <v>1257</v>
      </c>
      <c r="Y505" t="s">
        <v>1035</v>
      </c>
      <c r="Z505" t="s">
        <v>8465</v>
      </c>
      <c r="AA505" t="s">
        <v>658</v>
      </c>
      <c r="AB505" t="s">
        <v>658</v>
      </c>
      <c r="AC505" t="s">
        <v>1035</v>
      </c>
      <c r="AD505" t="s">
        <v>8465</v>
      </c>
      <c r="AI505">
        <v>12656</v>
      </c>
      <c r="AK505" t="s">
        <v>1035</v>
      </c>
      <c r="AN505" t="s">
        <v>1035</v>
      </c>
      <c r="AO505" t="s">
        <v>1373</v>
      </c>
      <c r="AP505" t="s">
        <v>8465</v>
      </c>
      <c r="AQ505" t="s">
        <v>20402</v>
      </c>
    </row>
    <row r="506" spans="1:43" x14ac:dyDescent="0.3">
      <c r="A506" t="s">
        <v>13696</v>
      </c>
      <c r="B506" t="s">
        <v>11558</v>
      </c>
      <c r="C506" s="72">
        <v>34579</v>
      </c>
      <c r="D506" t="s">
        <v>13697</v>
      </c>
      <c r="E506" t="s">
        <v>7824</v>
      </c>
      <c r="F506" t="s">
        <v>1389</v>
      </c>
      <c r="G506" t="s">
        <v>6120</v>
      </c>
      <c r="H506" t="s">
        <v>1380</v>
      </c>
      <c r="I506" t="s">
        <v>12992</v>
      </c>
      <c r="J506" t="s">
        <v>11558</v>
      </c>
      <c r="K506">
        <v>614173</v>
      </c>
      <c r="L506" t="s">
        <v>11558</v>
      </c>
      <c r="M506">
        <v>2119255</v>
      </c>
      <c r="N506" t="s">
        <v>11558</v>
      </c>
      <c r="O506" t="s">
        <v>14372</v>
      </c>
      <c r="P506" t="s">
        <v>13696</v>
      </c>
      <c r="Q506">
        <v>10710</v>
      </c>
      <c r="R506" t="s">
        <v>11558</v>
      </c>
      <c r="S506">
        <v>33340</v>
      </c>
      <c r="T506" t="s">
        <v>11558</v>
      </c>
      <c r="V506" t="s">
        <v>15800</v>
      </c>
      <c r="W506">
        <v>100404</v>
      </c>
      <c r="X506">
        <v>10710</v>
      </c>
      <c r="Y506" t="s">
        <v>11558</v>
      </c>
      <c r="Z506" t="s">
        <v>13698</v>
      </c>
      <c r="AA506" t="s">
        <v>666</v>
      </c>
      <c r="AB506" t="s">
        <v>658</v>
      </c>
      <c r="AC506" t="s">
        <v>11558</v>
      </c>
      <c r="AD506" t="s">
        <v>13698</v>
      </c>
      <c r="AE506">
        <v>13740</v>
      </c>
      <c r="AH506" t="s">
        <v>11558</v>
      </c>
      <c r="AI506">
        <v>18322</v>
      </c>
      <c r="AJ506">
        <v>5565</v>
      </c>
      <c r="AK506" t="s">
        <v>11558</v>
      </c>
      <c r="AL506" t="s">
        <v>18138</v>
      </c>
      <c r="AM506" t="s">
        <v>11558</v>
      </c>
      <c r="AN506" t="s">
        <v>11558</v>
      </c>
      <c r="AO506" t="s">
        <v>1380</v>
      </c>
      <c r="AP506" t="s">
        <v>13698</v>
      </c>
      <c r="AQ506" t="s">
        <v>20403</v>
      </c>
    </row>
    <row r="507" spans="1:43" x14ac:dyDescent="0.3">
      <c r="A507" t="s">
        <v>15801</v>
      </c>
      <c r="B507" t="s">
        <v>14730</v>
      </c>
      <c r="C507" s="72">
        <v>33530</v>
      </c>
      <c r="D507" t="s">
        <v>6611</v>
      </c>
      <c r="E507" t="s">
        <v>7824</v>
      </c>
      <c r="F507" t="s">
        <v>1464</v>
      </c>
      <c r="G507" t="s">
        <v>6120</v>
      </c>
      <c r="H507" t="s">
        <v>1373</v>
      </c>
      <c r="I507" t="s">
        <v>15802</v>
      </c>
      <c r="J507" t="s">
        <v>14730</v>
      </c>
      <c r="K507">
        <v>622772</v>
      </c>
      <c r="L507" t="s">
        <v>14730</v>
      </c>
      <c r="M507">
        <v>2210222</v>
      </c>
      <c r="N507" t="s">
        <v>14730</v>
      </c>
      <c r="O507" t="s">
        <v>15803</v>
      </c>
      <c r="P507" t="s">
        <v>15801</v>
      </c>
      <c r="Q507">
        <v>11123</v>
      </c>
      <c r="R507" t="s">
        <v>14730</v>
      </c>
      <c r="S507">
        <v>34850</v>
      </c>
      <c r="T507" t="s">
        <v>14730</v>
      </c>
      <c r="V507" t="s">
        <v>20454</v>
      </c>
      <c r="W507">
        <v>101176</v>
      </c>
      <c r="X507">
        <v>11123</v>
      </c>
      <c r="Y507" t="s">
        <v>14730</v>
      </c>
      <c r="Z507" t="s">
        <v>15804</v>
      </c>
      <c r="AA507" t="s">
        <v>658</v>
      </c>
      <c r="AB507" t="s">
        <v>658</v>
      </c>
      <c r="AC507" t="s">
        <v>14730</v>
      </c>
      <c r="AD507" t="s">
        <v>15804</v>
      </c>
      <c r="AE507">
        <v>14069</v>
      </c>
      <c r="AJ507">
        <v>5097</v>
      </c>
      <c r="AK507" t="s">
        <v>14730</v>
      </c>
      <c r="AL507" t="s">
        <v>18139</v>
      </c>
      <c r="AM507" t="s">
        <v>14730</v>
      </c>
      <c r="AN507" t="s">
        <v>14730</v>
      </c>
      <c r="AO507" t="s">
        <v>14933</v>
      </c>
      <c r="AP507" t="s">
        <v>15804</v>
      </c>
      <c r="AQ507" t="s">
        <v>20403</v>
      </c>
    </row>
    <row r="508" spans="1:43" x14ac:dyDescent="0.3">
      <c r="A508" t="s">
        <v>14943</v>
      </c>
      <c r="B508" t="s">
        <v>14305</v>
      </c>
      <c r="C508" s="72">
        <v>33694</v>
      </c>
      <c r="D508" t="s">
        <v>6650</v>
      </c>
      <c r="E508" t="s">
        <v>14944</v>
      </c>
      <c r="F508" t="s">
        <v>1509</v>
      </c>
      <c r="G508" t="s">
        <v>9094</v>
      </c>
      <c r="H508" t="s">
        <v>1380</v>
      </c>
      <c r="I508" t="s">
        <v>14945</v>
      </c>
      <c r="J508" t="s">
        <v>14305</v>
      </c>
      <c r="K508">
        <v>641477</v>
      </c>
      <c r="L508" t="s">
        <v>14305</v>
      </c>
      <c r="M508">
        <v>2171884</v>
      </c>
      <c r="N508" t="s">
        <v>14305</v>
      </c>
      <c r="O508" t="s">
        <v>17449</v>
      </c>
      <c r="P508" t="s">
        <v>14943</v>
      </c>
      <c r="Q508">
        <v>10223</v>
      </c>
      <c r="R508" t="s">
        <v>14305</v>
      </c>
      <c r="S508">
        <v>34689</v>
      </c>
      <c r="T508" t="s">
        <v>14305</v>
      </c>
      <c r="V508" t="s">
        <v>15805</v>
      </c>
      <c r="W508">
        <v>102553</v>
      </c>
      <c r="X508">
        <v>10223</v>
      </c>
      <c r="Y508" t="s">
        <v>14305</v>
      </c>
      <c r="Z508" t="s">
        <v>14946</v>
      </c>
      <c r="AA508" t="s">
        <v>658</v>
      </c>
      <c r="AB508" t="s">
        <v>658</v>
      </c>
      <c r="AC508" t="s">
        <v>14305</v>
      </c>
      <c r="AD508" t="s">
        <v>14946</v>
      </c>
      <c r="AE508">
        <v>13792</v>
      </c>
      <c r="AH508" t="s">
        <v>14305</v>
      </c>
      <c r="AI508">
        <v>18481</v>
      </c>
      <c r="AJ508">
        <v>5398</v>
      </c>
      <c r="AK508" t="s">
        <v>14305</v>
      </c>
      <c r="AL508" t="s">
        <v>18140</v>
      </c>
      <c r="AM508" t="s">
        <v>14305</v>
      </c>
      <c r="AN508" t="s">
        <v>14305</v>
      </c>
      <c r="AO508" t="s">
        <v>1380</v>
      </c>
      <c r="AP508" t="s">
        <v>14946</v>
      </c>
      <c r="AQ508" t="s">
        <v>20403</v>
      </c>
    </row>
    <row r="509" spans="1:43" x14ac:dyDescent="0.3">
      <c r="A509" t="s">
        <v>13699</v>
      </c>
      <c r="B509" t="s">
        <v>11557</v>
      </c>
      <c r="C509" s="72">
        <v>35039</v>
      </c>
      <c r="D509" t="s">
        <v>6988</v>
      </c>
      <c r="E509" t="s">
        <v>13700</v>
      </c>
      <c r="F509" t="s">
        <v>1409</v>
      </c>
      <c r="G509" t="s">
        <v>9094</v>
      </c>
      <c r="H509" t="s">
        <v>1431</v>
      </c>
      <c r="I509" t="s">
        <v>13008</v>
      </c>
      <c r="J509" t="s">
        <v>11557</v>
      </c>
      <c r="K509">
        <v>642707</v>
      </c>
      <c r="L509" t="s">
        <v>11557</v>
      </c>
      <c r="M509">
        <v>2504262</v>
      </c>
      <c r="N509" t="s">
        <v>11557</v>
      </c>
      <c r="O509" t="s">
        <v>14373</v>
      </c>
      <c r="P509" t="s">
        <v>13699</v>
      </c>
      <c r="Q509">
        <v>10670</v>
      </c>
      <c r="R509" t="s">
        <v>11557</v>
      </c>
      <c r="S509">
        <v>36085</v>
      </c>
      <c r="T509" t="s">
        <v>11557</v>
      </c>
      <c r="V509" t="s">
        <v>15806</v>
      </c>
      <c r="W509">
        <v>103202</v>
      </c>
      <c r="X509">
        <v>10670</v>
      </c>
      <c r="Y509" t="s">
        <v>11557</v>
      </c>
      <c r="Z509" t="s">
        <v>13701</v>
      </c>
      <c r="AA509" t="s">
        <v>658</v>
      </c>
      <c r="AB509" t="s">
        <v>658</v>
      </c>
      <c r="AC509" t="s">
        <v>11557</v>
      </c>
      <c r="AD509" t="s">
        <v>13701</v>
      </c>
      <c r="AE509">
        <v>14565</v>
      </c>
      <c r="AH509" t="s">
        <v>11557</v>
      </c>
      <c r="AI509">
        <v>19076</v>
      </c>
      <c r="AJ509">
        <v>5499</v>
      </c>
      <c r="AK509" t="s">
        <v>11557</v>
      </c>
      <c r="AL509" t="s">
        <v>18141</v>
      </c>
      <c r="AM509" t="s">
        <v>11557</v>
      </c>
      <c r="AN509" t="s">
        <v>11557</v>
      </c>
      <c r="AO509" t="s">
        <v>1431</v>
      </c>
      <c r="AP509" t="s">
        <v>13701</v>
      </c>
      <c r="AQ509" t="s">
        <v>20403</v>
      </c>
    </row>
    <row r="510" spans="1:43" hidden="1" x14ac:dyDescent="0.3">
      <c r="A510" t="s">
        <v>1794</v>
      </c>
      <c r="B510" t="s">
        <v>60</v>
      </c>
      <c r="C510" s="72">
        <v>30688</v>
      </c>
      <c r="D510" t="s">
        <v>6639</v>
      </c>
      <c r="E510" t="s">
        <v>7085</v>
      </c>
      <c r="F510" t="s">
        <v>1372</v>
      </c>
      <c r="G510" t="s">
        <v>6120</v>
      </c>
      <c r="H510" t="s">
        <v>1424</v>
      </c>
      <c r="I510" t="s">
        <v>9457</v>
      </c>
      <c r="J510" t="s">
        <v>60</v>
      </c>
      <c r="K510">
        <v>449786</v>
      </c>
      <c r="L510" t="s">
        <v>60</v>
      </c>
      <c r="M510">
        <v>583762</v>
      </c>
      <c r="N510" t="s">
        <v>60</v>
      </c>
      <c r="O510" t="s">
        <v>1795</v>
      </c>
      <c r="P510" t="s">
        <v>1794</v>
      </c>
      <c r="Q510">
        <v>8462</v>
      </c>
      <c r="R510" t="s">
        <v>60</v>
      </c>
      <c r="S510">
        <v>29412</v>
      </c>
      <c r="T510" t="s">
        <v>60</v>
      </c>
      <c r="U510" t="s">
        <v>60</v>
      </c>
      <c r="V510" t="s">
        <v>3832</v>
      </c>
      <c r="W510">
        <v>47301</v>
      </c>
      <c r="X510">
        <v>8462</v>
      </c>
      <c r="Y510" t="s">
        <v>60</v>
      </c>
      <c r="Z510" t="s">
        <v>5328</v>
      </c>
      <c r="AA510" t="s">
        <v>5068</v>
      </c>
      <c r="AB510" t="s">
        <v>658</v>
      </c>
      <c r="AC510" t="s">
        <v>60</v>
      </c>
      <c r="AD510" t="s">
        <v>5328</v>
      </c>
      <c r="AE510">
        <v>10917</v>
      </c>
      <c r="AF510" t="s">
        <v>60</v>
      </c>
      <c r="AG510">
        <v>5898</v>
      </c>
      <c r="AH510" t="s">
        <v>60</v>
      </c>
      <c r="AI510">
        <v>1698</v>
      </c>
      <c r="AJ510">
        <v>3233</v>
      </c>
      <c r="AK510" t="s">
        <v>60</v>
      </c>
      <c r="AN510" t="s">
        <v>60</v>
      </c>
      <c r="AO510" t="s">
        <v>1424</v>
      </c>
      <c r="AP510" t="s">
        <v>5328</v>
      </c>
      <c r="AQ510" t="s">
        <v>20402</v>
      </c>
    </row>
    <row r="511" spans="1:43" x14ac:dyDescent="0.3">
      <c r="A511" t="s">
        <v>3833</v>
      </c>
      <c r="B511" t="s">
        <v>1280</v>
      </c>
      <c r="C511" s="72">
        <v>34599</v>
      </c>
      <c r="D511" t="s">
        <v>6639</v>
      </c>
      <c r="E511" t="s">
        <v>7226</v>
      </c>
      <c r="F511" t="s">
        <v>1376</v>
      </c>
      <c r="G511" t="s">
        <v>6120</v>
      </c>
      <c r="H511" t="s">
        <v>1431</v>
      </c>
      <c r="I511" t="s">
        <v>10791</v>
      </c>
      <c r="J511" t="s">
        <v>1280</v>
      </c>
      <c r="K511">
        <v>621043</v>
      </c>
      <c r="L511" t="s">
        <v>1280</v>
      </c>
      <c r="M511">
        <v>2000028</v>
      </c>
      <c r="N511" t="s">
        <v>1280</v>
      </c>
      <c r="O511" t="s">
        <v>13187</v>
      </c>
      <c r="P511" t="s">
        <v>3833</v>
      </c>
      <c r="Q511">
        <v>9573</v>
      </c>
      <c r="R511" t="s">
        <v>1280</v>
      </c>
      <c r="S511">
        <v>32653</v>
      </c>
      <c r="T511" t="s">
        <v>1280</v>
      </c>
      <c r="V511" t="s">
        <v>11877</v>
      </c>
      <c r="W511">
        <v>100502</v>
      </c>
      <c r="X511">
        <v>9573</v>
      </c>
      <c r="Y511" t="s">
        <v>1280</v>
      </c>
      <c r="Z511" t="s">
        <v>8466</v>
      </c>
      <c r="AA511" t="s">
        <v>658</v>
      </c>
      <c r="AB511" t="s">
        <v>658</v>
      </c>
      <c r="AC511" t="s">
        <v>1280</v>
      </c>
      <c r="AD511" t="s">
        <v>8466</v>
      </c>
      <c r="AE511">
        <v>12451</v>
      </c>
      <c r="AF511" t="s">
        <v>1280</v>
      </c>
      <c r="AG511">
        <v>38614</v>
      </c>
      <c r="AH511" t="s">
        <v>1280</v>
      </c>
      <c r="AI511">
        <v>18160</v>
      </c>
      <c r="AJ511">
        <v>4792</v>
      </c>
      <c r="AK511" t="s">
        <v>1280</v>
      </c>
      <c r="AL511" t="s">
        <v>18142</v>
      </c>
      <c r="AM511" t="s">
        <v>1280</v>
      </c>
      <c r="AN511" t="s">
        <v>1280</v>
      </c>
      <c r="AO511" t="s">
        <v>1431</v>
      </c>
      <c r="AP511" t="s">
        <v>8466</v>
      </c>
      <c r="AQ511" t="s">
        <v>20403</v>
      </c>
    </row>
    <row r="512" spans="1:43" hidden="1" x14ac:dyDescent="0.3">
      <c r="A512" t="s">
        <v>1796</v>
      </c>
      <c r="B512" t="s">
        <v>879</v>
      </c>
      <c r="C512" s="72">
        <v>29457</v>
      </c>
      <c r="D512" t="s">
        <v>6821</v>
      </c>
      <c r="E512" t="s">
        <v>7825</v>
      </c>
      <c r="F512" t="s">
        <v>3591</v>
      </c>
      <c r="G512" t="s">
        <v>3591</v>
      </c>
      <c r="H512" t="s">
        <v>1373</v>
      </c>
      <c r="I512" t="s">
        <v>9319</v>
      </c>
      <c r="J512" t="s">
        <v>879</v>
      </c>
      <c r="K512">
        <v>429781</v>
      </c>
      <c r="L512" t="s">
        <v>879</v>
      </c>
      <c r="M512">
        <v>401204</v>
      </c>
      <c r="N512" t="s">
        <v>879</v>
      </c>
      <c r="O512" t="s">
        <v>1797</v>
      </c>
      <c r="P512" t="s">
        <v>1796</v>
      </c>
      <c r="Q512">
        <v>7178</v>
      </c>
      <c r="R512" t="s">
        <v>879</v>
      </c>
      <c r="S512">
        <v>5580</v>
      </c>
      <c r="T512" t="s">
        <v>879</v>
      </c>
      <c r="V512" t="s">
        <v>3834</v>
      </c>
      <c r="W512">
        <v>34159</v>
      </c>
      <c r="X512">
        <v>7178</v>
      </c>
      <c r="Y512" t="s">
        <v>879</v>
      </c>
      <c r="Z512" t="s">
        <v>5329</v>
      </c>
      <c r="AA512" t="s">
        <v>658</v>
      </c>
      <c r="AB512" t="s">
        <v>658</v>
      </c>
      <c r="AC512" t="s">
        <v>879</v>
      </c>
      <c r="AD512" t="s">
        <v>5329</v>
      </c>
      <c r="AE512">
        <v>7706</v>
      </c>
      <c r="AF512" t="s">
        <v>879</v>
      </c>
      <c r="AG512">
        <v>5038</v>
      </c>
      <c r="AH512" t="s">
        <v>879</v>
      </c>
      <c r="AI512">
        <v>7993</v>
      </c>
      <c r="AK512" t="s">
        <v>879</v>
      </c>
      <c r="AL512" t="s">
        <v>18143</v>
      </c>
      <c r="AM512" t="s">
        <v>879</v>
      </c>
      <c r="AN512" t="s">
        <v>879</v>
      </c>
      <c r="AO512" t="s">
        <v>1373</v>
      </c>
      <c r="AP512" t="s">
        <v>5329</v>
      </c>
      <c r="AQ512" t="s">
        <v>20402</v>
      </c>
    </row>
    <row r="513" spans="1:43" x14ac:dyDescent="0.3">
      <c r="A513" t="s">
        <v>15807</v>
      </c>
      <c r="B513" t="s">
        <v>15808</v>
      </c>
      <c r="C513" s="72">
        <v>34678</v>
      </c>
      <c r="D513" t="s">
        <v>15809</v>
      </c>
      <c r="E513" t="s">
        <v>15810</v>
      </c>
      <c r="F513" t="s">
        <v>1392</v>
      </c>
      <c r="G513" t="s">
        <v>6120</v>
      </c>
      <c r="H513" t="s">
        <v>1373</v>
      </c>
      <c r="I513" t="s">
        <v>15811</v>
      </c>
      <c r="J513" t="s">
        <v>15812</v>
      </c>
      <c r="K513">
        <v>641482</v>
      </c>
      <c r="L513" t="s">
        <v>15812</v>
      </c>
      <c r="M513">
        <v>2822128</v>
      </c>
      <c r="N513" t="s">
        <v>15808</v>
      </c>
      <c r="O513" t="s">
        <v>15813</v>
      </c>
      <c r="P513" t="s">
        <v>15807</v>
      </c>
      <c r="Q513">
        <v>10970</v>
      </c>
      <c r="R513" t="s">
        <v>15812</v>
      </c>
      <c r="S513">
        <v>36480</v>
      </c>
      <c r="T513" t="s">
        <v>15812</v>
      </c>
      <c r="V513" t="s">
        <v>20455</v>
      </c>
      <c r="W513">
        <v>102555</v>
      </c>
      <c r="X513">
        <v>738684</v>
      </c>
      <c r="Y513" t="s">
        <v>15808</v>
      </c>
      <c r="Z513" t="s">
        <v>15814</v>
      </c>
      <c r="AA513" t="s">
        <v>658</v>
      </c>
      <c r="AB513" t="s">
        <v>666</v>
      </c>
      <c r="AC513" t="s">
        <v>15812</v>
      </c>
      <c r="AD513" t="s">
        <v>15814</v>
      </c>
      <c r="AE513">
        <v>15285</v>
      </c>
      <c r="AJ513">
        <v>5809</v>
      </c>
      <c r="AK513" t="s">
        <v>15808</v>
      </c>
      <c r="AL513" t="s">
        <v>18144</v>
      </c>
      <c r="AM513" t="s">
        <v>15812</v>
      </c>
      <c r="AN513" t="s">
        <v>15808</v>
      </c>
      <c r="AO513" t="s">
        <v>1373</v>
      </c>
      <c r="AP513" t="s">
        <v>15815</v>
      </c>
      <c r="AQ513" t="s">
        <v>20403</v>
      </c>
    </row>
    <row r="514" spans="1:43" x14ac:dyDescent="0.3">
      <c r="A514" t="s">
        <v>1798</v>
      </c>
      <c r="B514" t="s">
        <v>905</v>
      </c>
      <c r="C514" s="72">
        <v>33018</v>
      </c>
      <c r="D514" t="s">
        <v>7547</v>
      </c>
      <c r="E514" t="s">
        <v>7546</v>
      </c>
      <c r="F514" t="s">
        <v>3591</v>
      </c>
      <c r="G514" t="s">
        <v>3591</v>
      </c>
      <c r="H514" t="s">
        <v>1373</v>
      </c>
      <c r="I514" t="s">
        <v>9536</v>
      </c>
      <c r="J514" t="s">
        <v>905</v>
      </c>
      <c r="K514">
        <v>543054</v>
      </c>
      <c r="L514" t="s">
        <v>905</v>
      </c>
      <c r="M514">
        <v>1754186</v>
      </c>
      <c r="N514" t="s">
        <v>905</v>
      </c>
      <c r="O514" t="s">
        <v>3835</v>
      </c>
      <c r="P514" t="s">
        <v>1798</v>
      </c>
      <c r="Q514">
        <v>9327</v>
      </c>
      <c r="R514" t="s">
        <v>905</v>
      </c>
      <c r="S514">
        <v>31096</v>
      </c>
      <c r="T514" t="s">
        <v>905</v>
      </c>
      <c r="V514" t="s">
        <v>3836</v>
      </c>
      <c r="W514">
        <v>59986</v>
      </c>
      <c r="X514">
        <v>9327</v>
      </c>
      <c r="Y514" t="s">
        <v>905</v>
      </c>
      <c r="Z514" t="s">
        <v>5330</v>
      </c>
      <c r="AA514" t="s">
        <v>658</v>
      </c>
      <c r="AB514" t="s">
        <v>658</v>
      </c>
      <c r="AC514" t="s">
        <v>905</v>
      </c>
      <c r="AD514" t="s">
        <v>5330</v>
      </c>
      <c r="AE514">
        <v>11242</v>
      </c>
      <c r="AF514" t="s">
        <v>905</v>
      </c>
      <c r="AG514">
        <v>21638</v>
      </c>
      <c r="AH514" t="s">
        <v>905</v>
      </c>
      <c r="AI514">
        <v>5860</v>
      </c>
      <c r="AJ514">
        <v>4230</v>
      </c>
      <c r="AK514" t="s">
        <v>905</v>
      </c>
      <c r="AL514" t="s">
        <v>18145</v>
      </c>
      <c r="AM514" t="s">
        <v>905</v>
      </c>
      <c r="AN514" t="s">
        <v>905</v>
      </c>
      <c r="AO514" t="s">
        <v>1373</v>
      </c>
      <c r="AP514" t="s">
        <v>5330</v>
      </c>
      <c r="AQ514" t="s">
        <v>20403</v>
      </c>
    </row>
    <row r="515" spans="1:43" hidden="1" x14ac:dyDescent="0.3">
      <c r="A515" t="s">
        <v>1799</v>
      </c>
      <c r="B515" t="s">
        <v>57</v>
      </c>
      <c r="C515" s="72">
        <v>30568</v>
      </c>
      <c r="D515" t="s">
        <v>6539</v>
      </c>
      <c r="E515" t="s">
        <v>7402</v>
      </c>
      <c r="F515" t="s">
        <v>3591</v>
      </c>
      <c r="G515" t="s">
        <v>3591</v>
      </c>
      <c r="H515" t="s">
        <v>660</v>
      </c>
      <c r="I515" t="s">
        <v>9150</v>
      </c>
      <c r="J515" t="s">
        <v>57</v>
      </c>
      <c r="K515">
        <v>453068</v>
      </c>
      <c r="L515" t="s">
        <v>57</v>
      </c>
      <c r="M515">
        <v>1103299</v>
      </c>
      <c r="N515" t="s">
        <v>57</v>
      </c>
      <c r="O515" t="s">
        <v>3837</v>
      </c>
      <c r="P515" t="s">
        <v>1799</v>
      </c>
      <c r="Q515">
        <v>8879</v>
      </c>
      <c r="R515" t="s">
        <v>57</v>
      </c>
      <c r="S515">
        <v>29020</v>
      </c>
      <c r="T515" t="s">
        <v>57</v>
      </c>
      <c r="V515" t="s">
        <v>3838</v>
      </c>
      <c r="W515">
        <v>45824</v>
      </c>
      <c r="X515">
        <v>8879</v>
      </c>
      <c r="Y515" t="s">
        <v>57</v>
      </c>
      <c r="Z515" t="s">
        <v>8467</v>
      </c>
      <c r="AA515" t="s">
        <v>666</v>
      </c>
      <c r="AB515" t="s">
        <v>658</v>
      </c>
      <c r="AC515" t="s">
        <v>57</v>
      </c>
      <c r="AD515" t="s">
        <v>8467</v>
      </c>
      <c r="AI515">
        <v>17969</v>
      </c>
      <c r="AK515" t="s">
        <v>57</v>
      </c>
      <c r="AL515" t="s">
        <v>18146</v>
      </c>
      <c r="AM515" t="s">
        <v>57</v>
      </c>
      <c r="AN515" t="s">
        <v>57</v>
      </c>
      <c r="AO515" t="s">
        <v>660</v>
      </c>
      <c r="AP515" t="s">
        <v>8467</v>
      </c>
      <c r="AQ515" t="s">
        <v>20402</v>
      </c>
    </row>
    <row r="516" spans="1:43" x14ac:dyDescent="0.3">
      <c r="A516" t="s">
        <v>11929</v>
      </c>
      <c r="B516" t="s">
        <v>11359</v>
      </c>
      <c r="C516" s="72">
        <v>32087</v>
      </c>
      <c r="D516" t="s">
        <v>7087</v>
      </c>
      <c r="E516" t="s">
        <v>11930</v>
      </c>
      <c r="F516" t="s">
        <v>3591</v>
      </c>
      <c r="G516" t="s">
        <v>3591</v>
      </c>
      <c r="H516" t="s">
        <v>1373</v>
      </c>
      <c r="I516" t="s">
        <v>11360</v>
      </c>
      <c r="J516" t="s">
        <v>11359</v>
      </c>
      <c r="K516">
        <v>571584</v>
      </c>
      <c r="L516" t="s">
        <v>11359</v>
      </c>
      <c r="M516">
        <v>2121047</v>
      </c>
      <c r="N516" t="s">
        <v>11359</v>
      </c>
      <c r="O516" t="s">
        <v>13157</v>
      </c>
      <c r="P516" t="s">
        <v>11929</v>
      </c>
      <c r="Q516">
        <v>10032</v>
      </c>
      <c r="R516" t="s">
        <v>11359</v>
      </c>
      <c r="S516">
        <v>33897</v>
      </c>
      <c r="T516" t="s">
        <v>11359</v>
      </c>
      <c r="V516" t="s">
        <v>11931</v>
      </c>
      <c r="W516">
        <v>59628</v>
      </c>
      <c r="X516">
        <v>10032</v>
      </c>
      <c r="Y516" t="s">
        <v>11359</v>
      </c>
      <c r="Z516" t="s">
        <v>11932</v>
      </c>
      <c r="AA516" t="s">
        <v>658</v>
      </c>
      <c r="AB516" t="s">
        <v>658</v>
      </c>
      <c r="AC516" t="s">
        <v>11359</v>
      </c>
      <c r="AD516" t="s">
        <v>11932</v>
      </c>
      <c r="AF516" t="s">
        <v>11359</v>
      </c>
      <c r="AG516">
        <v>63887</v>
      </c>
      <c r="AH516" t="s">
        <v>11359</v>
      </c>
      <c r="AI516">
        <v>12560</v>
      </c>
      <c r="AK516" t="s">
        <v>11359</v>
      </c>
      <c r="AL516" t="s">
        <v>18147</v>
      </c>
      <c r="AM516" t="s">
        <v>11359</v>
      </c>
      <c r="AN516" t="s">
        <v>11359</v>
      </c>
      <c r="AO516" t="s">
        <v>1373</v>
      </c>
      <c r="AP516" t="s">
        <v>11932</v>
      </c>
      <c r="AQ516" t="s">
        <v>20403</v>
      </c>
    </row>
    <row r="517" spans="1:43" x14ac:dyDescent="0.3">
      <c r="A517" t="s">
        <v>12637</v>
      </c>
      <c r="B517" t="s">
        <v>11224</v>
      </c>
      <c r="C517" s="72">
        <v>33622</v>
      </c>
      <c r="D517" t="s">
        <v>12638</v>
      </c>
      <c r="E517" t="s">
        <v>12639</v>
      </c>
      <c r="F517" t="s">
        <v>1430</v>
      </c>
      <c r="G517" t="s">
        <v>6120</v>
      </c>
      <c r="H517" t="s">
        <v>1373</v>
      </c>
      <c r="I517" t="s">
        <v>11737</v>
      </c>
      <c r="J517" t="s">
        <v>11224</v>
      </c>
      <c r="K517">
        <v>605194</v>
      </c>
      <c r="L517" t="s">
        <v>11224</v>
      </c>
      <c r="M517">
        <v>2171047</v>
      </c>
      <c r="N517" t="s">
        <v>11224</v>
      </c>
      <c r="O517" t="s">
        <v>13426</v>
      </c>
      <c r="P517" t="s">
        <v>12637</v>
      </c>
      <c r="Q517">
        <v>10189</v>
      </c>
      <c r="R517" t="s">
        <v>11224</v>
      </c>
      <c r="S517">
        <v>34052</v>
      </c>
      <c r="T517" t="s">
        <v>11224</v>
      </c>
      <c r="V517" t="s">
        <v>12640</v>
      </c>
      <c r="W517">
        <v>71010</v>
      </c>
      <c r="X517">
        <v>10189</v>
      </c>
      <c r="Y517" t="s">
        <v>11224</v>
      </c>
      <c r="Z517" t="s">
        <v>12641</v>
      </c>
      <c r="AA517" t="s">
        <v>658</v>
      </c>
      <c r="AB517" t="s">
        <v>658</v>
      </c>
      <c r="AC517" t="s">
        <v>11224</v>
      </c>
      <c r="AD517" t="s">
        <v>12641</v>
      </c>
      <c r="AE517">
        <v>14004</v>
      </c>
      <c r="AF517" t="s">
        <v>11224</v>
      </c>
      <c r="AG517">
        <v>68529</v>
      </c>
      <c r="AH517" t="s">
        <v>11224</v>
      </c>
      <c r="AI517">
        <v>18539</v>
      </c>
      <c r="AJ517">
        <v>5082</v>
      </c>
      <c r="AK517" t="s">
        <v>11224</v>
      </c>
      <c r="AL517" t="s">
        <v>18148</v>
      </c>
      <c r="AM517" t="s">
        <v>11224</v>
      </c>
      <c r="AN517" t="s">
        <v>11224</v>
      </c>
      <c r="AO517" t="s">
        <v>1373</v>
      </c>
      <c r="AP517" t="s">
        <v>12641</v>
      </c>
      <c r="AQ517" t="s">
        <v>20403</v>
      </c>
    </row>
    <row r="518" spans="1:43" hidden="1" x14ac:dyDescent="0.3">
      <c r="A518" t="s">
        <v>3839</v>
      </c>
      <c r="B518" t="s">
        <v>913</v>
      </c>
      <c r="C518" s="72">
        <v>29305</v>
      </c>
      <c r="D518" t="s">
        <v>7311</v>
      </c>
      <c r="E518" t="s">
        <v>7826</v>
      </c>
      <c r="F518" t="s">
        <v>3591</v>
      </c>
      <c r="G518" t="s">
        <v>3591</v>
      </c>
      <c r="H518" t="s">
        <v>1373</v>
      </c>
      <c r="I518" t="s">
        <v>9766</v>
      </c>
      <c r="J518" t="s">
        <v>913</v>
      </c>
      <c r="K518">
        <v>425840</v>
      </c>
      <c r="L518" t="s">
        <v>913</v>
      </c>
      <c r="M518">
        <v>390801</v>
      </c>
      <c r="N518" t="s">
        <v>913</v>
      </c>
      <c r="O518" t="s">
        <v>5331</v>
      </c>
      <c r="P518" t="s">
        <v>3839</v>
      </c>
      <c r="Q518">
        <v>7209</v>
      </c>
      <c r="R518" t="s">
        <v>913</v>
      </c>
      <c r="S518">
        <v>5644</v>
      </c>
      <c r="T518" t="s">
        <v>913</v>
      </c>
      <c r="V518" t="s">
        <v>5332</v>
      </c>
      <c r="W518">
        <v>34195</v>
      </c>
      <c r="X518">
        <v>7209</v>
      </c>
      <c r="Y518" t="s">
        <v>913</v>
      </c>
      <c r="Z518" t="s">
        <v>5333</v>
      </c>
      <c r="AA518" t="s">
        <v>666</v>
      </c>
      <c r="AB518" t="s">
        <v>666</v>
      </c>
      <c r="AC518" t="s">
        <v>913</v>
      </c>
      <c r="AD518" t="s">
        <v>5333</v>
      </c>
      <c r="AE518">
        <v>7025</v>
      </c>
      <c r="AF518" t="s">
        <v>913</v>
      </c>
      <c r="AG518">
        <v>5899</v>
      </c>
      <c r="AH518" t="s">
        <v>913</v>
      </c>
      <c r="AI518">
        <v>4248</v>
      </c>
      <c r="AK518" t="s">
        <v>913</v>
      </c>
      <c r="AL518" t="s">
        <v>18149</v>
      </c>
      <c r="AM518" t="s">
        <v>913</v>
      </c>
      <c r="AN518" t="s">
        <v>913</v>
      </c>
      <c r="AO518" t="s">
        <v>1373</v>
      </c>
      <c r="AP518" t="s">
        <v>5333</v>
      </c>
      <c r="AQ518" t="s">
        <v>20402</v>
      </c>
    </row>
    <row r="519" spans="1:43" x14ac:dyDescent="0.3">
      <c r="A519" t="s">
        <v>14072</v>
      </c>
      <c r="B519" t="s">
        <v>11252</v>
      </c>
      <c r="C519" s="72">
        <v>32807</v>
      </c>
      <c r="D519" t="s">
        <v>6646</v>
      </c>
      <c r="E519" t="s">
        <v>14073</v>
      </c>
      <c r="F519" t="s">
        <v>1565</v>
      </c>
      <c r="G519" t="s">
        <v>6120</v>
      </c>
      <c r="H519" t="s">
        <v>1373</v>
      </c>
      <c r="I519" t="s">
        <v>11253</v>
      </c>
      <c r="J519" t="s">
        <v>11252</v>
      </c>
      <c r="K519">
        <v>543056</v>
      </c>
      <c r="L519" t="s">
        <v>11252</v>
      </c>
      <c r="M519">
        <v>2120231</v>
      </c>
      <c r="N519" t="s">
        <v>11252</v>
      </c>
      <c r="O519" t="s">
        <v>14374</v>
      </c>
      <c r="P519" t="s">
        <v>14072</v>
      </c>
      <c r="Q519">
        <v>9844</v>
      </c>
      <c r="R519" t="s">
        <v>11252</v>
      </c>
      <c r="S519">
        <v>33638</v>
      </c>
      <c r="T519" t="s">
        <v>11252</v>
      </c>
      <c r="V519" t="s">
        <v>15816</v>
      </c>
      <c r="W519">
        <v>99616</v>
      </c>
      <c r="X519">
        <v>9844</v>
      </c>
      <c r="Y519" t="s">
        <v>11252</v>
      </c>
      <c r="Z519" t="s">
        <v>15286</v>
      </c>
      <c r="AA519" t="s">
        <v>666</v>
      </c>
      <c r="AB519" t="s">
        <v>666</v>
      </c>
      <c r="AC519" t="s">
        <v>11252</v>
      </c>
      <c r="AD519" t="s">
        <v>14074</v>
      </c>
      <c r="AE519">
        <v>13627</v>
      </c>
      <c r="AI519">
        <v>27284</v>
      </c>
      <c r="AJ519">
        <v>4774</v>
      </c>
      <c r="AK519" t="s">
        <v>11252</v>
      </c>
      <c r="AN519" t="s">
        <v>11252</v>
      </c>
      <c r="AO519" t="s">
        <v>1373</v>
      </c>
      <c r="AP519" t="s">
        <v>14074</v>
      </c>
      <c r="AQ519" t="s">
        <v>20403</v>
      </c>
    </row>
    <row r="520" spans="1:43" x14ac:dyDescent="0.3">
      <c r="A520" t="s">
        <v>13702</v>
      </c>
      <c r="B520" t="s">
        <v>11344</v>
      </c>
      <c r="C520" s="72">
        <v>33464</v>
      </c>
      <c r="D520" t="s">
        <v>7755</v>
      </c>
      <c r="E520" t="s">
        <v>13703</v>
      </c>
      <c r="F520" t="s">
        <v>1439</v>
      </c>
      <c r="G520" t="s">
        <v>6120</v>
      </c>
      <c r="H520" t="s">
        <v>1373</v>
      </c>
      <c r="I520" t="s">
        <v>13704</v>
      </c>
      <c r="J520" t="s">
        <v>11344</v>
      </c>
      <c r="K520">
        <v>592229</v>
      </c>
      <c r="L520" t="s">
        <v>11344</v>
      </c>
      <c r="M520">
        <v>2118135</v>
      </c>
      <c r="N520" t="s">
        <v>11344</v>
      </c>
      <c r="O520" t="s">
        <v>14375</v>
      </c>
      <c r="P520" t="s">
        <v>13702</v>
      </c>
      <c r="Q520">
        <v>10662</v>
      </c>
      <c r="R520" t="s">
        <v>11344</v>
      </c>
      <c r="S520">
        <v>33309</v>
      </c>
      <c r="T520" t="s">
        <v>11344</v>
      </c>
      <c r="V520" t="s">
        <v>15817</v>
      </c>
      <c r="W520">
        <v>68529</v>
      </c>
      <c r="X520">
        <v>10662</v>
      </c>
      <c r="Y520" t="s">
        <v>11344</v>
      </c>
      <c r="Z520" t="s">
        <v>13705</v>
      </c>
      <c r="AA520" t="s">
        <v>658</v>
      </c>
      <c r="AB520" t="s">
        <v>658</v>
      </c>
      <c r="AC520" t="s">
        <v>11344</v>
      </c>
      <c r="AD520" t="s">
        <v>13705</v>
      </c>
      <c r="AE520">
        <v>11442</v>
      </c>
      <c r="AH520" t="s">
        <v>11344</v>
      </c>
      <c r="AI520">
        <v>23769</v>
      </c>
      <c r="AJ520">
        <v>5409</v>
      </c>
      <c r="AK520" t="s">
        <v>11344</v>
      </c>
      <c r="AL520" t="s">
        <v>18150</v>
      </c>
      <c r="AM520" t="s">
        <v>11344</v>
      </c>
      <c r="AN520" t="s">
        <v>11344</v>
      </c>
      <c r="AO520" t="s">
        <v>14933</v>
      </c>
      <c r="AP520" t="s">
        <v>13705</v>
      </c>
      <c r="AQ520" t="s">
        <v>20403</v>
      </c>
    </row>
    <row r="521" spans="1:43" x14ac:dyDescent="0.3">
      <c r="A521" t="s">
        <v>10977</v>
      </c>
      <c r="B521" t="s">
        <v>10978</v>
      </c>
      <c r="C521" s="72">
        <v>33757</v>
      </c>
      <c r="D521" t="s">
        <v>10979</v>
      </c>
      <c r="E521" t="s">
        <v>10980</v>
      </c>
      <c r="F521" t="s">
        <v>1470</v>
      </c>
      <c r="G521" t="s">
        <v>6120</v>
      </c>
      <c r="H521" t="s">
        <v>660</v>
      </c>
      <c r="I521" t="s">
        <v>10981</v>
      </c>
      <c r="J521" t="s">
        <v>10978</v>
      </c>
      <c r="K521">
        <v>592230</v>
      </c>
      <c r="L521" t="s">
        <v>10978</v>
      </c>
      <c r="M521">
        <v>1765803</v>
      </c>
      <c r="N521" t="s">
        <v>10978</v>
      </c>
      <c r="O521" t="s">
        <v>13194</v>
      </c>
      <c r="P521" t="s">
        <v>10977</v>
      </c>
      <c r="Q521">
        <v>9324</v>
      </c>
      <c r="R521" t="s">
        <v>10978</v>
      </c>
      <c r="S521">
        <v>31648</v>
      </c>
      <c r="T521" t="s">
        <v>10978</v>
      </c>
      <c r="V521" t="s">
        <v>12415</v>
      </c>
      <c r="W521">
        <v>66963</v>
      </c>
      <c r="X521">
        <v>9324</v>
      </c>
      <c r="Y521" t="s">
        <v>10978</v>
      </c>
      <c r="Z521" t="s">
        <v>10982</v>
      </c>
      <c r="AA521" t="s">
        <v>5068</v>
      </c>
      <c r="AB521" t="s">
        <v>658</v>
      </c>
      <c r="AC521" t="s">
        <v>10978</v>
      </c>
      <c r="AD521" t="s">
        <v>10982</v>
      </c>
      <c r="AE521">
        <v>11450</v>
      </c>
      <c r="AH521" t="s">
        <v>10978</v>
      </c>
      <c r="AI521">
        <v>14866</v>
      </c>
      <c r="AJ521">
        <v>5007</v>
      </c>
      <c r="AK521" t="s">
        <v>10978</v>
      </c>
      <c r="AL521" t="s">
        <v>18151</v>
      </c>
      <c r="AM521" t="s">
        <v>10978</v>
      </c>
      <c r="AN521" t="s">
        <v>10978</v>
      </c>
      <c r="AO521" t="s">
        <v>660</v>
      </c>
      <c r="AP521" t="s">
        <v>10982</v>
      </c>
      <c r="AQ521" t="s">
        <v>20403</v>
      </c>
    </row>
    <row r="522" spans="1:43" x14ac:dyDescent="0.3">
      <c r="A522" t="s">
        <v>1800</v>
      </c>
      <c r="B522" t="s">
        <v>240</v>
      </c>
      <c r="C522" s="72">
        <v>31554</v>
      </c>
      <c r="D522" t="s">
        <v>7040</v>
      </c>
      <c r="E522" t="s">
        <v>7039</v>
      </c>
      <c r="F522" t="s">
        <v>3591</v>
      </c>
      <c r="G522" t="s">
        <v>3591</v>
      </c>
      <c r="H522" t="s">
        <v>1380</v>
      </c>
      <c r="I522" t="s">
        <v>9406</v>
      </c>
      <c r="J522" t="s">
        <v>240</v>
      </c>
      <c r="K522">
        <v>518577</v>
      </c>
      <c r="L522" t="s">
        <v>240</v>
      </c>
      <c r="M522">
        <v>1667421</v>
      </c>
      <c r="N522" t="s">
        <v>240</v>
      </c>
      <c r="O522" t="s">
        <v>1801</v>
      </c>
      <c r="P522" t="s">
        <v>1800</v>
      </c>
      <c r="Q522">
        <v>8968</v>
      </c>
      <c r="R522" t="s">
        <v>240</v>
      </c>
      <c r="S522">
        <v>30485</v>
      </c>
      <c r="T522" t="s">
        <v>240</v>
      </c>
      <c r="V522" t="s">
        <v>3840</v>
      </c>
      <c r="W522">
        <v>57755</v>
      </c>
      <c r="X522">
        <v>8968</v>
      </c>
      <c r="Y522" t="s">
        <v>240</v>
      </c>
      <c r="Z522" t="s">
        <v>5334</v>
      </c>
      <c r="AA522" t="s">
        <v>658</v>
      </c>
      <c r="AB522" t="s">
        <v>666</v>
      </c>
      <c r="AC522" t="s">
        <v>240</v>
      </c>
      <c r="AD522" t="s">
        <v>5334</v>
      </c>
      <c r="AE522">
        <v>10659</v>
      </c>
      <c r="AF522" t="s">
        <v>240</v>
      </c>
      <c r="AG522">
        <v>12966</v>
      </c>
      <c r="AH522" t="s">
        <v>240</v>
      </c>
      <c r="AI522">
        <v>5303</v>
      </c>
      <c r="AJ522">
        <v>3828</v>
      </c>
      <c r="AK522" t="s">
        <v>240</v>
      </c>
      <c r="AL522" t="s">
        <v>18152</v>
      </c>
      <c r="AM522" t="s">
        <v>240</v>
      </c>
      <c r="AN522" t="s">
        <v>240</v>
      </c>
      <c r="AO522" t="s">
        <v>1380</v>
      </c>
      <c r="AP522" t="s">
        <v>5334</v>
      </c>
      <c r="AQ522" t="s">
        <v>20403</v>
      </c>
    </row>
    <row r="523" spans="1:43" x14ac:dyDescent="0.3">
      <c r="A523" t="s">
        <v>1802</v>
      </c>
      <c r="B523" t="s">
        <v>205</v>
      </c>
      <c r="C523" s="72">
        <v>32637</v>
      </c>
      <c r="D523" t="s">
        <v>6862</v>
      </c>
      <c r="E523" t="s">
        <v>7227</v>
      </c>
      <c r="F523" t="s">
        <v>3591</v>
      </c>
      <c r="G523" t="s">
        <v>3591</v>
      </c>
      <c r="H523" t="s">
        <v>660</v>
      </c>
      <c r="I523" t="s">
        <v>204</v>
      </c>
      <c r="J523" t="s">
        <v>205</v>
      </c>
      <c r="K523">
        <v>543059</v>
      </c>
      <c r="L523" t="s">
        <v>205</v>
      </c>
      <c r="M523">
        <v>1765818</v>
      </c>
      <c r="N523" t="s">
        <v>205</v>
      </c>
      <c r="P523" t="s">
        <v>1802</v>
      </c>
      <c r="Q523">
        <v>8872</v>
      </c>
      <c r="R523" t="s">
        <v>205</v>
      </c>
      <c r="S523">
        <v>31016</v>
      </c>
      <c r="T523" t="s">
        <v>205</v>
      </c>
      <c r="V523" t="s">
        <v>12187</v>
      </c>
      <c r="W523">
        <v>65959</v>
      </c>
      <c r="X523">
        <v>8872</v>
      </c>
      <c r="Y523" t="s">
        <v>205</v>
      </c>
      <c r="Z523" t="s">
        <v>8468</v>
      </c>
      <c r="AA523" t="s">
        <v>666</v>
      </c>
      <c r="AB523" t="s">
        <v>658</v>
      </c>
      <c r="AC523" t="s">
        <v>205</v>
      </c>
      <c r="AD523" t="s">
        <v>8468</v>
      </c>
      <c r="AE523">
        <v>11440</v>
      </c>
      <c r="AI523">
        <v>14880</v>
      </c>
      <c r="AJ523">
        <v>3945</v>
      </c>
      <c r="AK523" t="s">
        <v>205</v>
      </c>
      <c r="AL523" t="s">
        <v>18153</v>
      </c>
      <c r="AM523" t="s">
        <v>205</v>
      </c>
      <c r="AN523" t="s">
        <v>205</v>
      </c>
      <c r="AO523" t="s">
        <v>660</v>
      </c>
      <c r="AP523" t="s">
        <v>8468</v>
      </c>
      <c r="AQ523" t="s">
        <v>20403</v>
      </c>
    </row>
    <row r="524" spans="1:43" x14ac:dyDescent="0.3">
      <c r="A524" t="s">
        <v>1803</v>
      </c>
      <c r="B524" t="s">
        <v>334</v>
      </c>
      <c r="C524" s="72">
        <v>31271</v>
      </c>
      <c r="D524" t="s">
        <v>6862</v>
      </c>
      <c r="E524" t="s">
        <v>6861</v>
      </c>
      <c r="F524" t="s">
        <v>1383</v>
      </c>
      <c r="G524" t="s">
        <v>9094</v>
      </c>
      <c r="H524" t="s">
        <v>660</v>
      </c>
      <c r="I524" t="s">
        <v>9674</v>
      </c>
      <c r="J524" t="s">
        <v>334</v>
      </c>
      <c r="K524">
        <v>446359</v>
      </c>
      <c r="L524" t="s">
        <v>334</v>
      </c>
      <c r="M524">
        <v>1669641</v>
      </c>
      <c r="N524" t="s">
        <v>334</v>
      </c>
      <c r="O524" t="s">
        <v>1804</v>
      </c>
      <c r="P524" t="s">
        <v>1803</v>
      </c>
      <c r="Q524">
        <v>8628</v>
      </c>
      <c r="R524" t="s">
        <v>334</v>
      </c>
      <c r="S524">
        <v>30466</v>
      </c>
      <c r="T524" t="s">
        <v>334</v>
      </c>
      <c r="U524" t="s">
        <v>334</v>
      </c>
      <c r="V524" t="s">
        <v>3841</v>
      </c>
      <c r="W524">
        <v>55752</v>
      </c>
      <c r="X524">
        <v>8628</v>
      </c>
      <c r="Y524" t="s">
        <v>334</v>
      </c>
      <c r="Z524" t="s">
        <v>5335</v>
      </c>
      <c r="AA524" t="s">
        <v>658</v>
      </c>
      <c r="AB524" t="s">
        <v>658</v>
      </c>
      <c r="AC524" t="s">
        <v>334</v>
      </c>
      <c r="AD524" t="s">
        <v>5335</v>
      </c>
      <c r="AE524">
        <v>9846</v>
      </c>
      <c r="AF524" t="s">
        <v>334</v>
      </c>
      <c r="AG524">
        <v>11338</v>
      </c>
      <c r="AH524" t="s">
        <v>334</v>
      </c>
      <c r="AI524">
        <v>17965</v>
      </c>
      <c r="AJ524">
        <v>3755</v>
      </c>
      <c r="AK524" t="s">
        <v>334</v>
      </c>
      <c r="AL524" t="s">
        <v>18154</v>
      </c>
      <c r="AM524" t="s">
        <v>334</v>
      </c>
      <c r="AN524" t="s">
        <v>334</v>
      </c>
      <c r="AO524" t="s">
        <v>660</v>
      </c>
      <c r="AP524" t="s">
        <v>5335</v>
      </c>
      <c r="AQ524" t="s">
        <v>20403</v>
      </c>
    </row>
    <row r="525" spans="1:43" x14ac:dyDescent="0.3">
      <c r="A525" t="s">
        <v>15818</v>
      </c>
      <c r="B525" t="s">
        <v>14321</v>
      </c>
      <c r="C525" s="72">
        <v>34485</v>
      </c>
      <c r="D525" t="s">
        <v>7755</v>
      </c>
      <c r="E525" t="s">
        <v>15819</v>
      </c>
      <c r="F525" t="s">
        <v>1437</v>
      </c>
      <c r="G525" t="s">
        <v>9094</v>
      </c>
      <c r="H525" t="s">
        <v>1380</v>
      </c>
      <c r="I525" t="s">
        <v>15820</v>
      </c>
      <c r="J525" t="s">
        <v>14321</v>
      </c>
      <c r="K525">
        <v>622226</v>
      </c>
      <c r="L525" t="s">
        <v>14321</v>
      </c>
      <c r="M525">
        <v>2114641</v>
      </c>
      <c r="N525" t="s">
        <v>14321</v>
      </c>
      <c r="O525" t="s">
        <v>17450</v>
      </c>
      <c r="P525" t="s">
        <v>15818</v>
      </c>
      <c r="Q525">
        <v>10561</v>
      </c>
      <c r="R525" t="s">
        <v>14321</v>
      </c>
      <c r="S525">
        <v>33749</v>
      </c>
      <c r="T525" t="s">
        <v>14321</v>
      </c>
      <c r="U525" t="s">
        <v>14321</v>
      </c>
      <c r="V525" t="s">
        <v>20456</v>
      </c>
      <c r="W525">
        <v>100786</v>
      </c>
      <c r="X525">
        <v>10561</v>
      </c>
      <c r="Y525" t="s">
        <v>14321</v>
      </c>
      <c r="Z525" t="s">
        <v>15821</v>
      </c>
      <c r="AA525" t="s">
        <v>666</v>
      </c>
      <c r="AB525" t="s">
        <v>666</v>
      </c>
      <c r="AC525" t="s">
        <v>14321</v>
      </c>
      <c r="AD525" t="s">
        <v>15821</v>
      </c>
      <c r="AE525">
        <v>12529</v>
      </c>
      <c r="AF525" t="s">
        <v>14321</v>
      </c>
      <c r="AH525" t="s">
        <v>14321</v>
      </c>
      <c r="AK525" t="s">
        <v>14321</v>
      </c>
      <c r="AL525" t="s">
        <v>18155</v>
      </c>
      <c r="AM525" t="s">
        <v>14321</v>
      </c>
      <c r="AN525" t="s">
        <v>14321</v>
      </c>
      <c r="AO525" t="s">
        <v>1380</v>
      </c>
      <c r="AP525" t="s">
        <v>15821</v>
      </c>
      <c r="AQ525" t="s">
        <v>20403</v>
      </c>
    </row>
    <row r="526" spans="1:43" hidden="1" x14ac:dyDescent="0.3">
      <c r="A526" t="s">
        <v>1805</v>
      </c>
      <c r="B526" t="s">
        <v>609</v>
      </c>
      <c r="C526" s="72">
        <v>30881</v>
      </c>
      <c r="D526" t="s">
        <v>6988</v>
      </c>
      <c r="E526" t="s">
        <v>6955</v>
      </c>
      <c r="F526" t="s">
        <v>1409</v>
      </c>
      <c r="G526" t="s">
        <v>9094</v>
      </c>
      <c r="H526" t="s">
        <v>1380</v>
      </c>
      <c r="I526" t="s">
        <v>10463</v>
      </c>
      <c r="J526" t="s">
        <v>609</v>
      </c>
      <c r="K526">
        <v>501800</v>
      </c>
      <c r="L526" t="s">
        <v>609</v>
      </c>
      <c r="M526">
        <v>1661498</v>
      </c>
      <c r="N526" t="s">
        <v>609</v>
      </c>
      <c r="O526" t="s">
        <v>1806</v>
      </c>
      <c r="P526" t="s">
        <v>1805</v>
      </c>
      <c r="Q526">
        <v>8649</v>
      </c>
      <c r="R526" t="s">
        <v>609</v>
      </c>
      <c r="S526">
        <v>30399</v>
      </c>
      <c r="T526" t="s">
        <v>609</v>
      </c>
      <c r="U526" t="s">
        <v>609</v>
      </c>
      <c r="V526" t="s">
        <v>3842</v>
      </c>
      <c r="W526">
        <v>51043</v>
      </c>
      <c r="X526">
        <v>8649</v>
      </c>
      <c r="Y526" t="s">
        <v>609</v>
      </c>
      <c r="Z526" t="s">
        <v>5336</v>
      </c>
      <c r="AA526" t="s">
        <v>658</v>
      </c>
      <c r="AB526" t="s">
        <v>658</v>
      </c>
      <c r="AC526" t="s">
        <v>609</v>
      </c>
      <c r="AD526" t="s">
        <v>5336</v>
      </c>
      <c r="AE526">
        <v>10034</v>
      </c>
      <c r="AF526" t="s">
        <v>609</v>
      </c>
      <c r="AG526">
        <v>11138</v>
      </c>
      <c r="AI526">
        <v>2013</v>
      </c>
      <c r="AK526" t="s">
        <v>609</v>
      </c>
      <c r="AN526" t="s">
        <v>609</v>
      </c>
      <c r="AO526" t="s">
        <v>1380</v>
      </c>
      <c r="AP526" t="s">
        <v>5336</v>
      </c>
      <c r="AQ526" t="s">
        <v>20402</v>
      </c>
    </row>
    <row r="527" spans="1:43" hidden="1" x14ac:dyDescent="0.3">
      <c r="A527" t="s">
        <v>1807</v>
      </c>
      <c r="B527" t="s">
        <v>1199</v>
      </c>
      <c r="C527" s="72">
        <v>29772</v>
      </c>
      <c r="D527" t="s">
        <v>7632</v>
      </c>
      <c r="E527" t="s">
        <v>7827</v>
      </c>
      <c r="F527" t="s">
        <v>3591</v>
      </c>
      <c r="G527" t="s">
        <v>3591</v>
      </c>
      <c r="H527" t="s">
        <v>1373</v>
      </c>
      <c r="I527" t="s">
        <v>10843</v>
      </c>
      <c r="J527" t="s">
        <v>1199</v>
      </c>
      <c r="K527">
        <v>430884</v>
      </c>
      <c r="L527" t="s">
        <v>1199</v>
      </c>
      <c r="M527">
        <v>452162</v>
      </c>
      <c r="N527" t="s">
        <v>1199</v>
      </c>
      <c r="O527" t="s">
        <v>1808</v>
      </c>
      <c r="P527" t="s">
        <v>1807</v>
      </c>
      <c r="Q527">
        <v>7279</v>
      </c>
      <c r="R527" t="s">
        <v>1199</v>
      </c>
      <c r="S527">
        <v>5905</v>
      </c>
      <c r="T527" t="s">
        <v>1199</v>
      </c>
      <c r="V527" t="s">
        <v>3843</v>
      </c>
      <c r="W527">
        <v>34226</v>
      </c>
      <c r="X527">
        <v>7279</v>
      </c>
      <c r="Y527" t="s">
        <v>1199</v>
      </c>
      <c r="Z527" t="s">
        <v>8469</v>
      </c>
      <c r="AA527" t="s">
        <v>658</v>
      </c>
      <c r="AB527" t="s">
        <v>658</v>
      </c>
      <c r="AC527" t="s">
        <v>1199</v>
      </c>
      <c r="AD527" t="s">
        <v>8469</v>
      </c>
      <c r="AH527" t="s">
        <v>1199</v>
      </c>
      <c r="AI527">
        <v>11002</v>
      </c>
      <c r="AK527" t="s">
        <v>1199</v>
      </c>
      <c r="AL527" t="s">
        <v>18156</v>
      </c>
      <c r="AM527" t="s">
        <v>1199</v>
      </c>
      <c r="AN527" t="s">
        <v>1199</v>
      </c>
      <c r="AO527" t="s">
        <v>1373</v>
      </c>
      <c r="AP527" t="s">
        <v>8469</v>
      </c>
      <c r="AQ527" t="s">
        <v>20402</v>
      </c>
    </row>
    <row r="528" spans="1:43" x14ac:dyDescent="0.3">
      <c r="A528" t="s">
        <v>12371</v>
      </c>
      <c r="B528" t="s">
        <v>11210</v>
      </c>
      <c r="C528" s="72">
        <v>32702</v>
      </c>
      <c r="D528" t="s">
        <v>6987</v>
      </c>
      <c r="E528" t="s">
        <v>12372</v>
      </c>
      <c r="F528" t="s">
        <v>3591</v>
      </c>
      <c r="G528" t="s">
        <v>3591</v>
      </c>
      <c r="H528" t="s">
        <v>1373</v>
      </c>
      <c r="I528" t="s">
        <v>11211</v>
      </c>
      <c r="J528" t="s">
        <v>11210</v>
      </c>
      <c r="K528">
        <v>572788</v>
      </c>
      <c r="L528" t="s">
        <v>11210</v>
      </c>
      <c r="M528">
        <v>2167498</v>
      </c>
      <c r="N528" t="s">
        <v>11210</v>
      </c>
      <c r="O528" t="s">
        <v>13059</v>
      </c>
      <c r="P528" t="s">
        <v>12371</v>
      </c>
      <c r="Q528">
        <v>9980</v>
      </c>
      <c r="R528" t="s">
        <v>11210</v>
      </c>
      <c r="S528">
        <v>33824</v>
      </c>
      <c r="T528" t="s">
        <v>11210</v>
      </c>
      <c r="V528" t="s">
        <v>12373</v>
      </c>
      <c r="W528">
        <v>60202</v>
      </c>
      <c r="X528">
        <v>9980</v>
      </c>
      <c r="Y528" t="s">
        <v>11210</v>
      </c>
      <c r="Z528" t="s">
        <v>12374</v>
      </c>
      <c r="AA528" t="s">
        <v>658</v>
      </c>
      <c r="AB528" t="s">
        <v>658</v>
      </c>
      <c r="AC528" t="s">
        <v>11210</v>
      </c>
      <c r="AD528" t="s">
        <v>12374</v>
      </c>
      <c r="AE528">
        <v>13715</v>
      </c>
      <c r="AF528" t="s">
        <v>11210</v>
      </c>
      <c r="AG528">
        <v>62857</v>
      </c>
      <c r="AH528" t="s">
        <v>11210</v>
      </c>
      <c r="AI528">
        <v>11357</v>
      </c>
      <c r="AJ528">
        <v>4938</v>
      </c>
      <c r="AK528" t="s">
        <v>11210</v>
      </c>
      <c r="AL528" t="s">
        <v>18157</v>
      </c>
      <c r="AM528" t="s">
        <v>11210</v>
      </c>
      <c r="AN528" t="s">
        <v>11210</v>
      </c>
      <c r="AO528" t="s">
        <v>1373</v>
      </c>
      <c r="AP528" t="s">
        <v>12374</v>
      </c>
      <c r="AQ528" t="s">
        <v>20403</v>
      </c>
    </row>
    <row r="529" spans="1:43" x14ac:dyDescent="0.3">
      <c r="A529" t="s">
        <v>1809</v>
      </c>
      <c r="B529" t="s">
        <v>86</v>
      </c>
      <c r="C529" s="72">
        <v>31798</v>
      </c>
      <c r="D529" t="s">
        <v>6677</v>
      </c>
      <c r="E529" t="s">
        <v>6676</v>
      </c>
      <c r="F529" t="s">
        <v>1383</v>
      </c>
      <c r="G529" t="s">
        <v>9094</v>
      </c>
      <c r="H529" t="s">
        <v>1431</v>
      </c>
      <c r="I529" t="s">
        <v>9351</v>
      </c>
      <c r="J529" t="s">
        <v>86</v>
      </c>
      <c r="K529">
        <v>543063</v>
      </c>
      <c r="L529" t="s">
        <v>86</v>
      </c>
      <c r="M529">
        <v>1666686</v>
      </c>
      <c r="N529" t="s">
        <v>86</v>
      </c>
      <c r="O529" t="s">
        <v>1810</v>
      </c>
      <c r="P529" t="s">
        <v>1809</v>
      </c>
      <c r="Q529">
        <v>8945</v>
      </c>
      <c r="R529" t="s">
        <v>86</v>
      </c>
      <c r="S529">
        <v>30469</v>
      </c>
      <c r="T529" t="s">
        <v>86</v>
      </c>
      <c r="U529" t="s">
        <v>86</v>
      </c>
      <c r="V529" t="s">
        <v>3844</v>
      </c>
      <c r="W529">
        <v>57758</v>
      </c>
      <c r="X529">
        <v>8945</v>
      </c>
      <c r="Y529" t="s">
        <v>86</v>
      </c>
      <c r="Z529" t="s">
        <v>5337</v>
      </c>
      <c r="AA529" t="s">
        <v>666</v>
      </c>
      <c r="AB529" t="s">
        <v>658</v>
      </c>
      <c r="AC529" t="s">
        <v>86</v>
      </c>
      <c r="AD529" t="s">
        <v>5337</v>
      </c>
      <c r="AE529">
        <v>10493</v>
      </c>
      <c r="AF529" t="s">
        <v>86</v>
      </c>
      <c r="AG529">
        <v>12961</v>
      </c>
      <c r="AH529" t="s">
        <v>86</v>
      </c>
      <c r="AI529">
        <v>5071</v>
      </c>
      <c r="AJ529">
        <v>3674</v>
      </c>
      <c r="AK529" t="s">
        <v>86</v>
      </c>
      <c r="AL529" t="s">
        <v>18158</v>
      </c>
      <c r="AM529" t="s">
        <v>86</v>
      </c>
      <c r="AN529" t="s">
        <v>86</v>
      </c>
      <c r="AO529" t="s">
        <v>1431</v>
      </c>
      <c r="AP529" t="s">
        <v>5337</v>
      </c>
      <c r="AQ529" t="s">
        <v>20403</v>
      </c>
    </row>
    <row r="530" spans="1:43" hidden="1" x14ac:dyDescent="0.3">
      <c r="A530" t="s">
        <v>1811</v>
      </c>
      <c r="B530" t="s">
        <v>486</v>
      </c>
      <c r="C530" s="72">
        <v>29803</v>
      </c>
      <c r="D530" t="s">
        <v>6819</v>
      </c>
      <c r="E530" t="s">
        <v>6676</v>
      </c>
      <c r="F530" t="s">
        <v>3591</v>
      </c>
      <c r="G530" t="s">
        <v>3591</v>
      </c>
      <c r="H530" t="s">
        <v>1380</v>
      </c>
      <c r="I530" t="s">
        <v>9108</v>
      </c>
      <c r="J530" t="s">
        <v>486</v>
      </c>
      <c r="K530">
        <v>408307</v>
      </c>
      <c r="L530" t="s">
        <v>486</v>
      </c>
      <c r="M530">
        <v>182199</v>
      </c>
      <c r="N530" t="s">
        <v>486</v>
      </c>
      <c r="O530" t="s">
        <v>1812</v>
      </c>
      <c r="P530" t="s">
        <v>1811</v>
      </c>
      <c r="Q530">
        <v>6870</v>
      </c>
      <c r="R530" t="s">
        <v>486</v>
      </c>
      <c r="S530">
        <v>5035</v>
      </c>
      <c r="T530" t="s">
        <v>486</v>
      </c>
      <c r="U530" t="s">
        <v>486</v>
      </c>
      <c r="V530" t="s">
        <v>3845</v>
      </c>
      <c r="W530">
        <v>1037</v>
      </c>
      <c r="X530">
        <v>6870</v>
      </c>
      <c r="Y530" t="s">
        <v>486</v>
      </c>
      <c r="Z530" t="s">
        <v>5338</v>
      </c>
      <c r="AA530" t="s">
        <v>666</v>
      </c>
      <c r="AB530" t="s">
        <v>666</v>
      </c>
      <c r="AC530" t="s">
        <v>486</v>
      </c>
      <c r="AD530" t="s">
        <v>5338</v>
      </c>
      <c r="AE530">
        <v>6802</v>
      </c>
      <c r="AF530" t="s">
        <v>486</v>
      </c>
      <c r="AG530">
        <v>5606</v>
      </c>
      <c r="AH530" t="s">
        <v>486</v>
      </c>
      <c r="AI530">
        <v>15191</v>
      </c>
      <c r="AK530" t="s">
        <v>486</v>
      </c>
      <c r="AL530" t="s">
        <v>18159</v>
      </c>
      <c r="AM530" t="s">
        <v>486</v>
      </c>
      <c r="AN530" t="s">
        <v>486</v>
      </c>
      <c r="AO530" t="s">
        <v>1380</v>
      </c>
      <c r="AP530" t="s">
        <v>5338</v>
      </c>
      <c r="AQ530" t="s">
        <v>20402</v>
      </c>
    </row>
    <row r="531" spans="1:43" x14ac:dyDescent="0.3">
      <c r="A531" t="s">
        <v>1813</v>
      </c>
      <c r="B531" t="s">
        <v>959</v>
      </c>
      <c r="C531" s="72">
        <v>31657</v>
      </c>
      <c r="D531" t="s">
        <v>6577</v>
      </c>
      <c r="E531" t="s">
        <v>6676</v>
      </c>
      <c r="F531" t="s">
        <v>3591</v>
      </c>
      <c r="G531" t="s">
        <v>3591</v>
      </c>
      <c r="H531" t="s">
        <v>1373</v>
      </c>
      <c r="I531" t="s">
        <v>10256</v>
      </c>
      <c r="J531" t="s">
        <v>959</v>
      </c>
      <c r="K531">
        <v>457751</v>
      </c>
      <c r="L531" t="s">
        <v>959</v>
      </c>
      <c r="M531">
        <v>1915037</v>
      </c>
      <c r="N531" t="s">
        <v>959</v>
      </c>
      <c r="O531" t="s">
        <v>3846</v>
      </c>
      <c r="P531" t="s">
        <v>1813</v>
      </c>
      <c r="Q531">
        <v>9155</v>
      </c>
      <c r="R531" t="s">
        <v>959</v>
      </c>
      <c r="S531">
        <v>31546</v>
      </c>
      <c r="T531" t="s">
        <v>959</v>
      </c>
      <c r="V531" t="s">
        <v>3847</v>
      </c>
      <c r="W531">
        <v>57757</v>
      </c>
      <c r="X531">
        <v>9155</v>
      </c>
      <c r="Y531" t="s">
        <v>959</v>
      </c>
      <c r="Z531" t="s">
        <v>8470</v>
      </c>
      <c r="AA531" t="s">
        <v>658</v>
      </c>
      <c r="AB531" t="s">
        <v>666</v>
      </c>
      <c r="AC531" t="s">
        <v>959</v>
      </c>
      <c r="AD531" t="s">
        <v>8470</v>
      </c>
      <c r="AI531">
        <v>6018</v>
      </c>
      <c r="AK531" t="s">
        <v>959</v>
      </c>
      <c r="AL531" t="s">
        <v>18160</v>
      </c>
      <c r="AM531" t="s">
        <v>959</v>
      </c>
      <c r="AN531" t="s">
        <v>959</v>
      </c>
      <c r="AO531" t="s">
        <v>1373</v>
      </c>
      <c r="AP531" t="s">
        <v>8470</v>
      </c>
      <c r="AQ531" t="s">
        <v>20403</v>
      </c>
    </row>
    <row r="532" spans="1:43" x14ac:dyDescent="0.3">
      <c r="A532" t="s">
        <v>9437</v>
      </c>
      <c r="B532" t="s">
        <v>9438</v>
      </c>
      <c r="C532" s="72">
        <v>34710</v>
      </c>
      <c r="D532" t="s">
        <v>7186</v>
      </c>
      <c r="E532" t="s">
        <v>6676</v>
      </c>
      <c r="F532" t="s">
        <v>1392</v>
      </c>
      <c r="G532" t="s">
        <v>6120</v>
      </c>
      <c r="H532" t="s">
        <v>1431</v>
      </c>
      <c r="I532" t="s">
        <v>13706</v>
      </c>
      <c r="J532" t="s">
        <v>9438</v>
      </c>
      <c r="K532">
        <v>641487</v>
      </c>
      <c r="L532" t="s">
        <v>9438</v>
      </c>
      <c r="M532">
        <v>2066300</v>
      </c>
      <c r="N532" t="s">
        <v>9438</v>
      </c>
      <c r="O532" t="s">
        <v>14376</v>
      </c>
      <c r="P532" t="s">
        <v>9437</v>
      </c>
      <c r="Q532">
        <v>9610</v>
      </c>
      <c r="R532" t="s">
        <v>9438</v>
      </c>
      <c r="S532">
        <v>33210</v>
      </c>
      <c r="T532" t="s">
        <v>9438</v>
      </c>
      <c r="V532" t="s">
        <v>11972</v>
      </c>
      <c r="W532">
        <v>102559</v>
      </c>
      <c r="X532">
        <v>9610</v>
      </c>
      <c r="Y532" t="s">
        <v>9438</v>
      </c>
      <c r="Z532" t="s">
        <v>9439</v>
      </c>
      <c r="AA532" t="s">
        <v>666</v>
      </c>
      <c r="AB532" t="s">
        <v>658</v>
      </c>
      <c r="AC532" t="s">
        <v>9438</v>
      </c>
      <c r="AD532" t="s">
        <v>9439</v>
      </c>
      <c r="AE532">
        <v>12954</v>
      </c>
      <c r="AH532" t="s">
        <v>9438</v>
      </c>
      <c r="AI532">
        <v>18272</v>
      </c>
      <c r="AJ532">
        <v>5041</v>
      </c>
      <c r="AK532" t="s">
        <v>9438</v>
      </c>
      <c r="AL532" t="s">
        <v>18161</v>
      </c>
      <c r="AM532" t="s">
        <v>9438</v>
      </c>
      <c r="AN532" t="s">
        <v>9438</v>
      </c>
      <c r="AO532" t="s">
        <v>1431</v>
      </c>
      <c r="AP532" t="s">
        <v>9439</v>
      </c>
      <c r="AQ532" t="s">
        <v>20403</v>
      </c>
    </row>
    <row r="533" spans="1:43" x14ac:dyDescent="0.3">
      <c r="A533" t="s">
        <v>15822</v>
      </c>
      <c r="B533" t="s">
        <v>15823</v>
      </c>
      <c r="C533" s="72">
        <v>33663</v>
      </c>
      <c r="D533" t="s">
        <v>15824</v>
      </c>
      <c r="E533" t="s">
        <v>15825</v>
      </c>
      <c r="F533" t="s">
        <v>1531</v>
      </c>
      <c r="G533" t="s">
        <v>9094</v>
      </c>
      <c r="H533" t="s">
        <v>1373</v>
      </c>
      <c r="I533" t="s">
        <v>15826</v>
      </c>
      <c r="J533" t="s">
        <v>15823</v>
      </c>
      <c r="K533">
        <v>592233</v>
      </c>
      <c r="L533" t="s">
        <v>15823</v>
      </c>
      <c r="M533">
        <v>2227770</v>
      </c>
      <c r="N533" t="s">
        <v>15823</v>
      </c>
      <c r="O533" t="s">
        <v>15827</v>
      </c>
      <c r="P533" t="s">
        <v>15822</v>
      </c>
      <c r="Q533">
        <v>10679</v>
      </c>
      <c r="R533" t="s">
        <v>15823</v>
      </c>
      <c r="S533">
        <v>35681</v>
      </c>
      <c r="T533" t="s">
        <v>15823</v>
      </c>
      <c r="V533" t="s">
        <v>20457</v>
      </c>
      <c r="W533">
        <v>102030</v>
      </c>
      <c r="X533">
        <v>10679</v>
      </c>
      <c r="Y533" t="s">
        <v>15823</v>
      </c>
      <c r="Z533" t="s">
        <v>15828</v>
      </c>
      <c r="AA533" t="s">
        <v>658</v>
      </c>
      <c r="AB533" t="s">
        <v>658</v>
      </c>
      <c r="AC533" t="s">
        <v>15823</v>
      </c>
      <c r="AD533" t="s">
        <v>15828</v>
      </c>
      <c r="AE533">
        <v>14743</v>
      </c>
      <c r="AJ533">
        <v>5535</v>
      </c>
      <c r="AK533" t="s">
        <v>15823</v>
      </c>
      <c r="AL533" t="s">
        <v>18162</v>
      </c>
      <c r="AM533" t="s">
        <v>15823</v>
      </c>
      <c r="AN533" t="s">
        <v>15823</v>
      </c>
      <c r="AO533" t="s">
        <v>14933</v>
      </c>
      <c r="AP533" t="s">
        <v>15828</v>
      </c>
      <c r="AQ533" t="s">
        <v>20403</v>
      </c>
    </row>
    <row r="534" spans="1:43" x14ac:dyDescent="0.3">
      <c r="A534" t="s">
        <v>9939</v>
      </c>
      <c r="B534" t="s">
        <v>9940</v>
      </c>
      <c r="C534" s="72">
        <v>33938</v>
      </c>
      <c r="D534" t="s">
        <v>6585</v>
      </c>
      <c r="E534" t="s">
        <v>9941</v>
      </c>
      <c r="F534" t="s">
        <v>1416</v>
      </c>
      <c r="G534" t="s">
        <v>9094</v>
      </c>
      <c r="H534" t="s">
        <v>1373</v>
      </c>
      <c r="I534" t="s">
        <v>14909</v>
      </c>
      <c r="J534" t="s">
        <v>9940</v>
      </c>
      <c r="K534">
        <v>605195</v>
      </c>
      <c r="L534" t="s">
        <v>9940</v>
      </c>
      <c r="M534">
        <v>1947854</v>
      </c>
      <c r="N534" t="s">
        <v>9940</v>
      </c>
      <c r="O534" t="s">
        <v>15097</v>
      </c>
      <c r="P534" t="s">
        <v>9939</v>
      </c>
      <c r="Q534">
        <v>9626</v>
      </c>
      <c r="R534" t="s">
        <v>9940</v>
      </c>
      <c r="S534">
        <v>32171</v>
      </c>
      <c r="T534" t="s">
        <v>9940</v>
      </c>
      <c r="V534" t="s">
        <v>12651</v>
      </c>
      <c r="W534">
        <v>70438</v>
      </c>
      <c r="X534">
        <v>9626</v>
      </c>
      <c r="Y534" t="s">
        <v>9940</v>
      </c>
      <c r="Z534" t="s">
        <v>9942</v>
      </c>
      <c r="AA534" t="s">
        <v>666</v>
      </c>
      <c r="AB534" t="s">
        <v>658</v>
      </c>
      <c r="AC534" t="s">
        <v>9940</v>
      </c>
      <c r="AD534" t="s">
        <v>9942</v>
      </c>
      <c r="AE534">
        <v>12187</v>
      </c>
      <c r="AI534">
        <v>18193</v>
      </c>
      <c r="AJ534">
        <v>4790</v>
      </c>
      <c r="AK534" t="s">
        <v>9940</v>
      </c>
      <c r="AL534" t="s">
        <v>18163</v>
      </c>
      <c r="AM534" t="s">
        <v>9940</v>
      </c>
      <c r="AN534" t="s">
        <v>9940</v>
      </c>
      <c r="AO534" t="s">
        <v>14933</v>
      </c>
      <c r="AP534" t="s">
        <v>9942</v>
      </c>
      <c r="AQ534" t="s">
        <v>20403</v>
      </c>
    </row>
    <row r="535" spans="1:43" hidden="1" x14ac:dyDescent="0.3">
      <c r="A535" t="s">
        <v>1814</v>
      </c>
      <c r="B535" t="s">
        <v>451</v>
      </c>
      <c r="C535" s="72">
        <v>29160</v>
      </c>
      <c r="D535" t="s">
        <v>6679</v>
      </c>
      <c r="E535" t="s">
        <v>6678</v>
      </c>
      <c r="F535" t="s">
        <v>3591</v>
      </c>
      <c r="G535" t="s">
        <v>3591</v>
      </c>
      <c r="H535" t="s">
        <v>1380</v>
      </c>
      <c r="I535" t="s">
        <v>9798</v>
      </c>
      <c r="J535" t="s">
        <v>451</v>
      </c>
      <c r="K535">
        <v>424825</v>
      </c>
      <c r="L535" t="s">
        <v>451</v>
      </c>
      <c r="M535">
        <v>292449</v>
      </c>
      <c r="N535" t="s">
        <v>451</v>
      </c>
      <c r="O535" t="s">
        <v>1815</v>
      </c>
      <c r="P535" t="s">
        <v>1814</v>
      </c>
      <c r="Q535">
        <v>6983</v>
      </c>
      <c r="R535" t="s">
        <v>451</v>
      </c>
      <c r="S535">
        <v>5299</v>
      </c>
      <c r="T535" t="s">
        <v>451</v>
      </c>
      <c r="U535" t="s">
        <v>451</v>
      </c>
      <c r="V535" t="s">
        <v>3848</v>
      </c>
      <c r="W535">
        <v>1084</v>
      </c>
      <c r="X535">
        <v>6983</v>
      </c>
      <c r="Y535" t="s">
        <v>451</v>
      </c>
      <c r="Z535" t="s">
        <v>5339</v>
      </c>
      <c r="AA535" t="s">
        <v>5068</v>
      </c>
      <c r="AB535" t="s">
        <v>658</v>
      </c>
      <c r="AC535" t="s">
        <v>451</v>
      </c>
      <c r="AD535" t="s">
        <v>5339</v>
      </c>
      <c r="AE535">
        <v>7033</v>
      </c>
      <c r="AF535" t="s">
        <v>451</v>
      </c>
      <c r="AG535">
        <v>5900</v>
      </c>
      <c r="AH535" t="s">
        <v>451</v>
      </c>
      <c r="AI535">
        <v>12818</v>
      </c>
      <c r="AJ535">
        <v>731</v>
      </c>
      <c r="AK535" t="s">
        <v>451</v>
      </c>
      <c r="AL535" t="s">
        <v>18164</v>
      </c>
      <c r="AM535" t="s">
        <v>451</v>
      </c>
      <c r="AN535" t="s">
        <v>451</v>
      </c>
      <c r="AO535" t="s">
        <v>1380</v>
      </c>
      <c r="AP535" t="s">
        <v>5339</v>
      </c>
      <c r="AQ535" t="s">
        <v>20402</v>
      </c>
    </row>
    <row r="536" spans="1:43" x14ac:dyDescent="0.3">
      <c r="A536" t="s">
        <v>20149</v>
      </c>
      <c r="B536" t="s">
        <v>19817</v>
      </c>
      <c r="C536" s="72">
        <v>36332</v>
      </c>
      <c r="D536" t="s">
        <v>6962</v>
      </c>
      <c r="E536" t="s">
        <v>20150</v>
      </c>
      <c r="F536" t="s">
        <v>1464</v>
      </c>
      <c r="G536" t="s">
        <v>6120</v>
      </c>
      <c r="H536" t="s">
        <v>1373</v>
      </c>
      <c r="I536" t="s">
        <v>20151</v>
      </c>
      <c r="J536" t="s">
        <v>19817</v>
      </c>
      <c r="K536">
        <v>676979</v>
      </c>
      <c r="L536" t="s">
        <v>19817</v>
      </c>
      <c r="M536">
        <v>2836763</v>
      </c>
      <c r="N536" t="s">
        <v>19817</v>
      </c>
      <c r="P536" t="s">
        <v>20149</v>
      </c>
      <c r="Q536">
        <v>10900</v>
      </c>
      <c r="R536" t="s">
        <v>19817</v>
      </c>
      <c r="S536">
        <v>4297835</v>
      </c>
      <c r="T536" t="s">
        <v>19817</v>
      </c>
      <c r="W536">
        <v>117185</v>
      </c>
      <c r="Z536" t="s">
        <v>20152</v>
      </c>
      <c r="AA536" t="s">
        <v>666</v>
      </c>
      <c r="AB536" t="s">
        <v>666</v>
      </c>
      <c r="AC536" t="s">
        <v>19817</v>
      </c>
      <c r="AD536" t="s">
        <v>20152</v>
      </c>
      <c r="AK536" t="s">
        <v>19817</v>
      </c>
      <c r="AL536" t="s">
        <v>20153</v>
      </c>
      <c r="AM536" t="s">
        <v>19817</v>
      </c>
      <c r="AO536" t="s">
        <v>14933</v>
      </c>
      <c r="AP536" t="s">
        <v>20152</v>
      </c>
      <c r="AQ536" t="s">
        <v>20403</v>
      </c>
    </row>
    <row r="537" spans="1:43" x14ac:dyDescent="0.3">
      <c r="A537" t="s">
        <v>3849</v>
      </c>
      <c r="B537" t="s">
        <v>1306</v>
      </c>
      <c r="C537" s="72">
        <v>32878</v>
      </c>
      <c r="D537" t="s">
        <v>6985</v>
      </c>
      <c r="E537" t="s">
        <v>6984</v>
      </c>
      <c r="F537" t="s">
        <v>1405</v>
      </c>
      <c r="G537" t="s">
        <v>6120</v>
      </c>
      <c r="H537" t="s">
        <v>1396</v>
      </c>
      <c r="I537" t="s">
        <v>9361</v>
      </c>
      <c r="J537" t="s">
        <v>1306</v>
      </c>
      <c r="K537">
        <v>543068</v>
      </c>
      <c r="L537" t="s">
        <v>1306</v>
      </c>
      <c r="M537">
        <v>1894603</v>
      </c>
      <c r="N537" t="s">
        <v>1306</v>
      </c>
      <c r="O537" t="s">
        <v>8471</v>
      </c>
      <c r="P537" t="s">
        <v>3849</v>
      </c>
      <c r="Q537">
        <v>9583</v>
      </c>
      <c r="R537" t="s">
        <v>1306</v>
      </c>
      <c r="S537">
        <v>32155</v>
      </c>
      <c r="T537" t="s">
        <v>1306</v>
      </c>
      <c r="V537" t="s">
        <v>12233</v>
      </c>
      <c r="W537">
        <v>70301</v>
      </c>
      <c r="X537">
        <v>9583</v>
      </c>
      <c r="Y537" t="s">
        <v>1306</v>
      </c>
      <c r="Z537" t="s">
        <v>8472</v>
      </c>
      <c r="AA537" t="s">
        <v>658</v>
      </c>
      <c r="AB537" t="s">
        <v>658</v>
      </c>
      <c r="AC537" t="s">
        <v>1306</v>
      </c>
      <c r="AD537" t="s">
        <v>8472</v>
      </c>
      <c r="AE537">
        <v>12149</v>
      </c>
      <c r="AF537" t="s">
        <v>1306</v>
      </c>
      <c r="AG537">
        <v>38965</v>
      </c>
      <c r="AH537" t="s">
        <v>1306</v>
      </c>
      <c r="AI537">
        <v>18109</v>
      </c>
      <c r="AJ537">
        <v>4546</v>
      </c>
      <c r="AK537" t="s">
        <v>1306</v>
      </c>
      <c r="AL537" t="s">
        <v>18165</v>
      </c>
      <c r="AM537" t="s">
        <v>1306</v>
      </c>
      <c r="AN537" t="s">
        <v>1306</v>
      </c>
      <c r="AO537" t="s">
        <v>1396</v>
      </c>
      <c r="AP537" t="s">
        <v>8472</v>
      </c>
      <c r="AQ537" t="s">
        <v>20403</v>
      </c>
    </row>
    <row r="538" spans="1:43" x14ac:dyDescent="0.3">
      <c r="A538" t="s">
        <v>19872</v>
      </c>
      <c r="B538" t="s">
        <v>17140</v>
      </c>
      <c r="C538" s="72">
        <v>34355</v>
      </c>
      <c r="D538" t="s">
        <v>6764</v>
      </c>
      <c r="E538" t="s">
        <v>19873</v>
      </c>
      <c r="F538" t="s">
        <v>1409</v>
      </c>
      <c r="G538" t="s">
        <v>9094</v>
      </c>
      <c r="H538" t="s">
        <v>1431</v>
      </c>
      <c r="I538" t="s">
        <v>19874</v>
      </c>
      <c r="J538" t="s">
        <v>17140</v>
      </c>
      <c r="K538">
        <v>630105</v>
      </c>
      <c r="L538" t="s">
        <v>17140</v>
      </c>
      <c r="M538">
        <v>2447496</v>
      </c>
      <c r="N538" t="s">
        <v>17140</v>
      </c>
      <c r="P538" t="s">
        <v>19872</v>
      </c>
      <c r="Q538">
        <v>10766</v>
      </c>
      <c r="R538" t="s">
        <v>17140</v>
      </c>
      <c r="S538">
        <v>36364</v>
      </c>
      <c r="T538" t="s">
        <v>17140</v>
      </c>
      <c r="V538" t="s">
        <v>19916</v>
      </c>
      <c r="W538">
        <v>105791</v>
      </c>
      <c r="X538">
        <v>11692</v>
      </c>
      <c r="Y538" t="s">
        <v>17140</v>
      </c>
      <c r="Z538" t="s">
        <v>19875</v>
      </c>
      <c r="AA538" t="s">
        <v>666</v>
      </c>
      <c r="AB538" t="s">
        <v>658</v>
      </c>
      <c r="AC538" t="s">
        <v>17140</v>
      </c>
      <c r="AD538" t="s">
        <v>19875</v>
      </c>
      <c r="AE538">
        <v>14682</v>
      </c>
      <c r="AJ538">
        <v>6333</v>
      </c>
      <c r="AK538" t="s">
        <v>17140</v>
      </c>
      <c r="AL538" t="s">
        <v>19917</v>
      </c>
      <c r="AM538" t="s">
        <v>17140</v>
      </c>
      <c r="AN538" t="s">
        <v>17140</v>
      </c>
      <c r="AO538" t="s">
        <v>20458</v>
      </c>
      <c r="AP538" t="s">
        <v>19875</v>
      </c>
      <c r="AQ538" t="s">
        <v>20403</v>
      </c>
    </row>
    <row r="539" spans="1:43" x14ac:dyDescent="0.3">
      <c r="A539" t="s">
        <v>15829</v>
      </c>
      <c r="B539" t="s">
        <v>15018</v>
      </c>
      <c r="C539" s="72">
        <v>34017</v>
      </c>
      <c r="D539" t="s">
        <v>6821</v>
      </c>
      <c r="E539" t="s">
        <v>6984</v>
      </c>
      <c r="F539" t="s">
        <v>1531</v>
      </c>
      <c r="G539" t="s">
        <v>9094</v>
      </c>
      <c r="H539" t="s">
        <v>2147</v>
      </c>
      <c r="I539" t="s">
        <v>15830</v>
      </c>
      <c r="J539" t="s">
        <v>15018</v>
      </c>
      <c r="K539">
        <v>605196</v>
      </c>
      <c r="L539" t="s">
        <v>15018</v>
      </c>
      <c r="M539">
        <v>2171198</v>
      </c>
      <c r="N539" t="s">
        <v>15018</v>
      </c>
      <c r="P539" t="s">
        <v>15829</v>
      </c>
      <c r="Q539">
        <v>9970</v>
      </c>
      <c r="R539" t="s">
        <v>15018</v>
      </c>
      <c r="S539">
        <v>34090</v>
      </c>
      <c r="T539" t="s">
        <v>15018</v>
      </c>
      <c r="V539" t="s">
        <v>15831</v>
      </c>
      <c r="W539">
        <v>70781</v>
      </c>
      <c r="X539">
        <v>11069</v>
      </c>
      <c r="Y539" t="s">
        <v>15018</v>
      </c>
      <c r="Z539" t="s">
        <v>15374</v>
      </c>
      <c r="AA539" t="s">
        <v>658</v>
      </c>
      <c r="AB539" t="s">
        <v>658</v>
      </c>
      <c r="AC539" t="s">
        <v>15018</v>
      </c>
      <c r="AD539" t="s">
        <v>15374</v>
      </c>
      <c r="AE539">
        <v>12221</v>
      </c>
      <c r="AH539" t="s">
        <v>15018</v>
      </c>
      <c r="AJ539">
        <v>6144</v>
      </c>
      <c r="AK539" t="s">
        <v>15018</v>
      </c>
      <c r="AL539" t="s">
        <v>18166</v>
      </c>
      <c r="AM539" t="s">
        <v>15018</v>
      </c>
      <c r="AN539" t="s">
        <v>15018</v>
      </c>
      <c r="AO539" t="s">
        <v>2147</v>
      </c>
      <c r="AP539" t="s">
        <v>15374</v>
      </c>
      <c r="AQ539" t="s">
        <v>20403</v>
      </c>
    </row>
    <row r="540" spans="1:43" x14ac:dyDescent="0.3">
      <c r="A540" t="s">
        <v>1816</v>
      </c>
      <c r="B540" t="s">
        <v>892</v>
      </c>
      <c r="C540" s="72">
        <v>32403</v>
      </c>
      <c r="D540" t="s">
        <v>6767</v>
      </c>
      <c r="E540" t="s">
        <v>7828</v>
      </c>
      <c r="F540" t="s">
        <v>3591</v>
      </c>
      <c r="G540" t="s">
        <v>3591</v>
      </c>
      <c r="H540" t="s">
        <v>1373</v>
      </c>
      <c r="I540" t="s">
        <v>10793</v>
      </c>
      <c r="J540" t="s">
        <v>892</v>
      </c>
      <c r="K540">
        <v>518582</v>
      </c>
      <c r="L540" t="s">
        <v>892</v>
      </c>
      <c r="M540">
        <v>1708182</v>
      </c>
      <c r="N540" t="s">
        <v>892</v>
      </c>
      <c r="O540" t="s">
        <v>3850</v>
      </c>
      <c r="P540" t="s">
        <v>1816</v>
      </c>
      <c r="Q540">
        <v>9200</v>
      </c>
      <c r="R540" t="s">
        <v>892</v>
      </c>
      <c r="S540">
        <v>30683</v>
      </c>
      <c r="T540" t="s">
        <v>892</v>
      </c>
      <c r="V540" t="s">
        <v>3851</v>
      </c>
      <c r="W540">
        <v>57760</v>
      </c>
      <c r="X540">
        <v>9200</v>
      </c>
      <c r="Y540" t="s">
        <v>892</v>
      </c>
      <c r="Z540" t="s">
        <v>8473</v>
      </c>
      <c r="AA540" t="s">
        <v>658</v>
      </c>
      <c r="AB540" t="s">
        <v>666</v>
      </c>
      <c r="AC540" t="s">
        <v>892</v>
      </c>
      <c r="AD540" t="s">
        <v>8473</v>
      </c>
      <c r="AE540">
        <v>9787</v>
      </c>
      <c r="AI540">
        <v>4840</v>
      </c>
      <c r="AJ540">
        <v>4051</v>
      </c>
      <c r="AK540" t="s">
        <v>892</v>
      </c>
      <c r="AL540" t="s">
        <v>18167</v>
      </c>
      <c r="AM540" t="s">
        <v>892</v>
      </c>
      <c r="AN540" t="s">
        <v>892</v>
      </c>
      <c r="AO540" t="s">
        <v>1373</v>
      </c>
      <c r="AP540" t="s">
        <v>8473</v>
      </c>
      <c r="AQ540" t="s">
        <v>20403</v>
      </c>
    </row>
    <row r="541" spans="1:43" x14ac:dyDescent="0.3">
      <c r="A541" t="s">
        <v>1817</v>
      </c>
      <c r="B541" t="s">
        <v>745</v>
      </c>
      <c r="C541" s="72">
        <v>31727</v>
      </c>
      <c r="D541" t="s">
        <v>6594</v>
      </c>
      <c r="E541" t="s">
        <v>7829</v>
      </c>
      <c r="F541" t="s">
        <v>3591</v>
      </c>
      <c r="G541" t="s">
        <v>3591</v>
      </c>
      <c r="H541" t="s">
        <v>1373</v>
      </c>
      <c r="I541" t="s">
        <v>9125</v>
      </c>
      <c r="J541" t="s">
        <v>745</v>
      </c>
      <c r="K541">
        <v>543070</v>
      </c>
      <c r="L541" t="s">
        <v>745</v>
      </c>
      <c r="M541">
        <v>1707904</v>
      </c>
      <c r="N541" t="s">
        <v>745</v>
      </c>
      <c r="O541" t="s">
        <v>1818</v>
      </c>
      <c r="P541" t="s">
        <v>1817</v>
      </c>
      <c r="Q541">
        <v>8662</v>
      </c>
      <c r="R541" t="s">
        <v>745</v>
      </c>
      <c r="S541">
        <v>30495</v>
      </c>
      <c r="T541" t="s">
        <v>745</v>
      </c>
      <c r="V541" t="s">
        <v>3852</v>
      </c>
      <c r="W541">
        <v>61058</v>
      </c>
      <c r="X541">
        <v>8662</v>
      </c>
      <c r="Y541" t="s">
        <v>745</v>
      </c>
      <c r="Z541" t="s">
        <v>5340</v>
      </c>
      <c r="AA541" t="s">
        <v>658</v>
      </c>
      <c r="AB541" t="s">
        <v>658</v>
      </c>
      <c r="AC541" t="s">
        <v>745</v>
      </c>
      <c r="AD541" t="s">
        <v>5340</v>
      </c>
      <c r="AE541">
        <v>10349</v>
      </c>
      <c r="AF541" t="s">
        <v>745</v>
      </c>
      <c r="AG541">
        <v>12852</v>
      </c>
      <c r="AI541">
        <v>8689</v>
      </c>
      <c r="AK541" t="s">
        <v>745</v>
      </c>
      <c r="AL541" t="s">
        <v>18168</v>
      </c>
      <c r="AM541" t="s">
        <v>745</v>
      </c>
      <c r="AN541" t="s">
        <v>745</v>
      </c>
      <c r="AO541" t="s">
        <v>1373</v>
      </c>
      <c r="AP541" t="s">
        <v>5340</v>
      </c>
      <c r="AQ541" t="s">
        <v>20403</v>
      </c>
    </row>
    <row r="542" spans="1:43" hidden="1" x14ac:dyDescent="0.3">
      <c r="A542" t="s">
        <v>3853</v>
      </c>
      <c r="B542" t="s">
        <v>96</v>
      </c>
      <c r="C542" s="72">
        <v>30637</v>
      </c>
      <c r="D542" t="s">
        <v>6825</v>
      </c>
      <c r="E542" t="s">
        <v>7228</v>
      </c>
      <c r="F542" t="s">
        <v>3591</v>
      </c>
      <c r="G542" t="s">
        <v>3591</v>
      </c>
      <c r="H542" t="s">
        <v>1380</v>
      </c>
      <c r="I542" t="s">
        <v>9773</v>
      </c>
      <c r="J542" t="s">
        <v>96</v>
      </c>
      <c r="K542">
        <v>460067</v>
      </c>
      <c r="L542" t="s">
        <v>96</v>
      </c>
      <c r="M542">
        <v>1098381</v>
      </c>
      <c r="N542" t="s">
        <v>96</v>
      </c>
      <c r="O542" t="s">
        <v>5341</v>
      </c>
      <c r="P542" t="s">
        <v>3853</v>
      </c>
      <c r="Q542">
        <v>7918</v>
      </c>
      <c r="R542" t="s">
        <v>96</v>
      </c>
      <c r="S542">
        <v>28642</v>
      </c>
      <c r="T542" t="s">
        <v>96</v>
      </c>
      <c r="V542" t="s">
        <v>5342</v>
      </c>
      <c r="W542">
        <v>47391</v>
      </c>
      <c r="X542">
        <v>7918</v>
      </c>
      <c r="Y542" t="s">
        <v>96</v>
      </c>
      <c r="Z542" t="s">
        <v>8474</v>
      </c>
      <c r="AA542" t="s">
        <v>5068</v>
      </c>
      <c r="AB542" t="s">
        <v>658</v>
      </c>
      <c r="AC542" t="s">
        <v>96</v>
      </c>
      <c r="AD542" t="s">
        <v>8474</v>
      </c>
      <c r="AI542">
        <v>3459</v>
      </c>
      <c r="AK542" t="s">
        <v>96</v>
      </c>
      <c r="AL542" t="s">
        <v>18169</v>
      </c>
      <c r="AM542" t="s">
        <v>96</v>
      </c>
      <c r="AN542" t="s">
        <v>96</v>
      </c>
      <c r="AO542" t="s">
        <v>1380</v>
      </c>
      <c r="AP542" t="s">
        <v>8474</v>
      </c>
      <c r="AQ542" t="s">
        <v>20402</v>
      </c>
    </row>
    <row r="543" spans="1:43" hidden="1" x14ac:dyDescent="0.3">
      <c r="A543" t="s">
        <v>1819</v>
      </c>
      <c r="B543" t="s">
        <v>196</v>
      </c>
      <c r="C543" s="72">
        <v>30722</v>
      </c>
      <c r="D543" t="s">
        <v>6939</v>
      </c>
      <c r="E543" t="s">
        <v>6730</v>
      </c>
      <c r="F543" t="s">
        <v>3591</v>
      </c>
      <c r="G543" t="s">
        <v>3591</v>
      </c>
      <c r="H543" t="s">
        <v>1431</v>
      </c>
      <c r="I543" t="s">
        <v>10956</v>
      </c>
      <c r="J543" t="s">
        <v>196</v>
      </c>
      <c r="K543">
        <v>458501</v>
      </c>
      <c r="L543" t="s">
        <v>196</v>
      </c>
      <c r="M543">
        <v>292367</v>
      </c>
      <c r="N543" t="s">
        <v>196</v>
      </c>
      <c r="O543" t="s">
        <v>15832</v>
      </c>
      <c r="P543" t="s">
        <v>1819</v>
      </c>
      <c r="Q543">
        <v>8365</v>
      </c>
      <c r="R543" t="s">
        <v>196</v>
      </c>
      <c r="S543">
        <v>33110</v>
      </c>
      <c r="T543" t="s">
        <v>196</v>
      </c>
      <c r="V543" t="s">
        <v>12156</v>
      </c>
      <c r="W543">
        <v>34294</v>
      </c>
      <c r="X543">
        <v>8365</v>
      </c>
      <c r="Y543" t="s">
        <v>196</v>
      </c>
      <c r="Z543" t="s">
        <v>8475</v>
      </c>
      <c r="AA543" t="s">
        <v>658</v>
      </c>
      <c r="AB543" t="s">
        <v>658</v>
      </c>
      <c r="AC543" t="s">
        <v>196</v>
      </c>
      <c r="AD543" t="s">
        <v>8475</v>
      </c>
      <c r="AI543">
        <v>904</v>
      </c>
      <c r="AK543" t="s">
        <v>196</v>
      </c>
      <c r="AL543" t="s">
        <v>18170</v>
      </c>
      <c r="AM543" t="s">
        <v>196</v>
      </c>
      <c r="AN543" t="s">
        <v>196</v>
      </c>
      <c r="AO543" t="s">
        <v>1431</v>
      </c>
      <c r="AP543" t="s">
        <v>8475</v>
      </c>
      <c r="AQ543" t="s">
        <v>20402</v>
      </c>
    </row>
    <row r="544" spans="1:43" x14ac:dyDescent="0.3">
      <c r="A544" t="s">
        <v>1820</v>
      </c>
      <c r="B544" t="s">
        <v>587</v>
      </c>
      <c r="C544" s="72">
        <v>29403</v>
      </c>
      <c r="D544" t="s">
        <v>6731</v>
      </c>
      <c r="E544" t="s">
        <v>6730</v>
      </c>
      <c r="F544" t="s">
        <v>1565</v>
      </c>
      <c r="G544" t="s">
        <v>6120</v>
      </c>
      <c r="H544" t="s">
        <v>2147</v>
      </c>
      <c r="I544" t="s">
        <v>9241</v>
      </c>
      <c r="J544" t="s">
        <v>587</v>
      </c>
      <c r="K544">
        <v>443558</v>
      </c>
      <c r="L544" t="s">
        <v>587</v>
      </c>
      <c r="M544">
        <v>530355</v>
      </c>
      <c r="N544" t="s">
        <v>587</v>
      </c>
      <c r="O544" t="s">
        <v>22116</v>
      </c>
      <c r="P544" t="s">
        <v>1820</v>
      </c>
      <c r="Q544">
        <v>7681</v>
      </c>
      <c r="R544" t="s">
        <v>587</v>
      </c>
      <c r="S544">
        <v>6242</v>
      </c>
      <c r="T544" t="s">
        <v>587</v>
      </c>
      <c r="V544" t="s">
        <v>12911</v>
      </c>
      <c r="W544">
        <v>34302</v>
      </c>
      <c r="X544">
        <v>7681</v>
      </c>
      <c r="Y544" t="s">
        <v>587</v>
      </c>
      <c r="Z544" t="s">
        <v>5343</v>
      </c>
      <c r="AA544" t="s">
        <v>658</v>
      </c>
      <c r="AB544" t="s">
        <v>658</v>
      </c>
      <c r="AC544" t="s">
        <v>587</v>
      </c>
      <c r="AD544" t="s">
        <v>5343</v>
      </c>
      <c r="AE544">
        <v>8470</v>
      </c>
      <c r="AF544" t="s">
        <v>587</v>
      </c>
      <c r="AG544">
        <v>5763</v>
      </c>
      <c r="AH544" t="s">
        <v>587</v>
      </c>
      <c r="AI544">
        <v>4511</v>
      </c>
      <c r="AJ544">
        <v>1033</v>
      </c>
      <c r="AK544" t="s">
        <v>587</v>
      </c>
      <c r="AL544" t="s">
        <v>18171</v>
      </c>
      <c r="AM544" t="s">
        <v>587</v>
      </c>
      <c r="AN544" t="s">
        <v>587</v>
      </c>
      <c r="AO544" t="s">
        <v>2147</v>
      </c>
      <c r="AP544" t="s">
        <v>5343</v>
      </c>
      <c r="AQ544" t="s">
        <v>20403</v>
      </c>
    </row>
    <row r="545" spans="1:43" x14ac:dyDescent="0.3">
      <c r="A545" t="s">
        <v>20204</v>
      </c>
      <c r="B545" t="s">
        <v>20205</v>
      </c>
      <c r="C545" s="72">
        <v>36072</v>
      </c>
      <c r="D545" t="s">
        <v>20206</v>
      </c>
      <c r="E545" t="s">
        <v>6730</v>
      </c>
      <c r="F545" t="s">
        <v>1416</v>
      </c>
      <c r="G545" t="s">
        <v>9094</v>
      </c>
      <c r="H545" t="s">
        <v>1431</v>
      </c>
      <c r="I545" t="s">
        <v>20207</v>
      </c>
      <c r="J545" t="s">
        <v>20205</v>
      </c>
      <c r="K545">
        <v>665833</v>
      </c>
      <c r="L545" t="s">
        <v>20205</v>
      </c>
      <c r="M545">
        <v>2822182</v>
      </c>
      <c r="N545" t="s">
        <v>20205</v>
      </c>
      <c r="P545" t="s">
        <v>20204</v>
      </c>
      <c r="Q545">
        <v>10305</v>
      </c>
      <c r="R545" t="s">
        <v>20205</v>
      </c>
      <c r="S545">
        <v>39712</v>
      </c>
      <c r="T545" t="s">
        <v>20205</v>
      </c>
      <c r="V545" t="s">
        <v>20208</v>
      </c>
      <c r="W545">
        <v>107675</v>
      </c>
      <c r="Z545" t="s">
        <v>20209</v>
      </c>
      <c r="AA545" t="s">
        <v>666</v>
      </c>
      <c r="AB545" t="s">
        <v>658</v>
      </c>
      <c r="AC545" t="s">
        <v>20205</v>
      </c>
      <c r="AD545" t="s">
        <v>20209</v>
      </c>
      <c r="AK545" t="s">
        <v>20205</v>
      </c>
      <c r="AL545" t="s">
        <v>20210</v>
      </c>
      <c r="AM545" t="s">
        <v>20205</v>
      </c>
      <c r="AO545" t="s">
        <v>1431</v>
      </c>
      <c r="AP545" t="s">
        <v>20209</v>
      </c>
      <c r="AQ545" t="s">
        <v>20403</v>
      </c>
    </row>
    <row r="546" spans="1:43" x14ac:dyDescent="0.3">
      <c r="A546" t="s">
        <v>1821</v>
      </c>
      <c r="B546" t="s">
        <v>926</v>
      </c>
      <c r="C546" s="72">
        <v>31717</v>
      </c>
      <c r="D546" t="s">
        <v>7830</v>
      </c>
      <c r="E546" t="s">
        <v>6730</v>
      </c>
      <c r="F546" t="s">
        <v>3591</v>
      </c>
      <c r="G546" t="s">
        <v>3591</v>
      </c>
      <c r="H546" t="s">
        <v>1373</v>
      </c>
      <c r="I546" t="s">
        <v>10191</v>
      </c>
      <c r="J546" t="s">
        <v>926</v>
      </c>
      <c r="K546">
        <v>462480</v>
      </c>
      <c r="L546" t="s">
        <v>926</v>
      </c>
      <c r="M546">
        <v>1925711</v>
      </c>
      <c r="N546" t="s">
        <v>926</v>
      </c>
      <c r="O546" t="s">
        <v>3854</v>
      </c>
      <c r="P546" t="s">
        <v>1821</v>
      </c>
      <c r="Q546">
        <v>9146</v>
      </c>
      <c r="R546" t="s">
        <v>926</v>
      </c>
      <c r="S546">
        <v>32118</v>
      </c>
      <c r="T546" t="s">
        <v>926</v>
      </c>
      <c r="V546" t="s">
        <v>3855</v>
      </c>
      <c r="W546">
        <v>47402</v>
      </c>
      <c r="X546">
        <v>9146</v>
      </c>
      <c r="Y546" t="s">
        <v>926</v>
      </c>
      <c r="Z546" t="s">
        <v>8476</v>
      </c>
      <c r="AA546" t="s">
        <v>658</v>
      </c>
      <c r="AB546" t="s">
        <v>658</v>
      </c>
      <c r="AC546" t="s">
        <v>926</v>
      </c>
      <c r="AD546" t="s">
        <v>8476</v>
      </c>
      <c r="AE546">
        <v>12276</v>
      </c>
      <c r="AI546">
        <v>4638</v>
      </c>
      <c r="AJ546">
        <v>4045</v>
      </c>
      <c r="AK546" t="s">
        <v>926</v>
      </c>
      <c r="AL546" t="s">
        <v>18172</v>
      </c>
      <c r="AM546" t="s">
        <v>926</v>
      </c>
      <c r="AN546" t="s">
        <v>926</v>
      </c>
      <c r="AO546" t="s">
        <v>1373</v>
      </c>
      <c r="AP546" t="s">
        <v>8476</v>
      </c>
      <c r="AQ546" t="s">
        <v>20403</v>
      </c>
    </row>
    <row r="547" spans="1:43" x14ac:dyDescent="0.3">
      <c r="A547" t="s">
        <v>1822</v>
      </c>
      <c r="B547" t="s">
        <v>81</v>
      </c>
      <c r="C547" s="72">
        <v>31642</v>
      </c>
      <c r="D547" t="s">
        <v>7041</v>
      </c>
      <c r="E547" t="s">
        <v>6730</v>
      </c>
      <c r="F547" t="s">
        <v>3591</v>
      </c>
      <c r="G547" t="s">
        <v>3591</v>
      </c>
      <c r="H547" t="s">
        <v>1424</v>
      </c>
      <c r="I547" t="s">
        <v>10226</v>
      </c>
      <c r="J547" t="s">
        <v>81</v>
      </c>
      <c r="K547">
        <v>488810</v>
      </c>
      <c r="L547" t="s">
        <v>81</v>
      </c>
      <c r="M547">
        <v>1661499</v>
      </c>
      <c r="N547" t="s">
        <v>81</v>
      </c>
      <c r="O547" t="s">
        <v>1823</v>
      </c>
      <c r="P547" t="s">
        <v>1822</v>
      </c>
      <c r="Q547">
        <v>8938</v>
      </c>
      <c r="R547" t="s">
        <v>81</v>
      </c>
      <c r="S547">
        <v>30936</v>
      </c>
      <c r="T547" t="s">
        <v>81</v>
      </c>
      <c r="U547" t="s">
        <v>81</v>
      </c>
      <c r="V547" t="s">
        <v>3856</v>
      </c>
      <c r="W547">
        <v>55765</v>
      </c>
      <c r="X547">
        <v>8938</v>
      </c>
      <c r="Y547" t="s">
        <v>81</v>
      </c>
      <c r="Z547" t="s">
        <v>5344</v>
      </c>
      <c r="AA547" t="s">
        <v>658</v>
      </c>
      <c r="AB547" t="s">
        <v>658</v>
      </c>
      <c r="AC547" t="s">
        <v>81</v>
      </c>
      <c r="AD547" t="s">
        <v>5344</v>
      </c>
      <c r="AE547">
        <v>12037</v>
      </c>
      <c r="AF547" t="s">
        <v>81</v>
      </c>
      <c r="AG547">
        <v>13149</v>
      </c>
      <c r="AH547" t="s">
        <v>81</v>
      </c>
      <c r="AI547">
        <v>17961</v>
      </c>
      <c r="AJ547">
        <v>3811</v>
      </c>
      <c r="AK547" t="s">
        <v>81</v>
      </c>
      <c r="AL547" t="s">
        <v>18173</v>
      </c>
      <c r="AM547" t="s">
        <v>81</v>
      </c>
      <c r="AN547" t="s">
        <v>81</v>
      </c>
      <c r="AO547" t="s">
        <v>1424</v>
      </c>
      <c r="AP547" t="s">
        <v>5344</v>
      </c>
      <c r="AQ547" t="s">
        <v>20403</v>
      </c>
    </row>
    <row r="548" spans="1:43" hidden="1" x14ac:dyDescent="0.3">
      <c r="A548" t="s">
        <v>1824</v>
      </c>
      <c r="B548" t="s">
        <v>625</v>
      </c>
      <c r="C548" s="72">
        <v>28941</v>
      </c>
      <c r="D548" t="s">
        <v>6596</v>
      </c>
      <c r="E548" t="s">
        <v>6691</v>
      </c>
      <c r="F548" t="s">
        <v>3591</v>
      </c>
      <c r="G548" t="s">
        <v>3591</v>
      </c>
      <c r="H548" t="s">
        <v>1380</v>
      </c>
      <c r="I548" t="s">
        <v>10214</v>
      </c>
      <c r="J548" t="s">
        <v>625</v>
      </c>
      <c r="K548">
        <v>150212</v>
      </c>
      <c r="L548" t="s">
        <v>625</v>
      </c>
      <c r="M548">
        <v>23606</v>
      </c>
      <c r="N548" t="s">
        <v>625</v>
      </c>
      <c r="O548" t="s">
        <v>1825</v>
      </c>
      <c r="P548" t="s">
        <v>1824</v>
      </c>
      <c r="Q548">
        <v>6637</v>
      </c>
      <c r="R548" t="s">
        <v>625</v>
      </c>
      <c r="S548">
        <v>4604</v>
      </c>
      <c r="T548" t="s">
        <v>625</v>
      </c>
      <c r="U548" t="s">
        <v>625</v>
      </c>
      <c r="V548" t="s">
        <v>3857</v>
      </c>
      <c r="W548">
        <v>1466</v>
      </c>
      <c r="X548">
        <v>6637</v>
      </c>
      <c r="Y548" t="s">
        <v>625</v>
      </c>
      <c r="Z548" t="s">
        <v>5345</v>
      </c>
      <c r="AA548" t="s">
        <v>658</v>
      </c>
      <c r="AB548" t="s">
        <v>658</v>
      </c>
      <c r="AC548" t="s">
        <v>625</v>
      </c>
      <c r="AD548" t="s">
        <v>5345</v>
      </c>
      <c r="AE548">
        <v>6171</v>
      </c>
      <c r="AF548" t="s">
        <v>625</v>
      </c>
      <c r="AG548">
        <v>5208</v>
      </c>
      <c r="AH548" t="s">
        <v>625</v>
      </c>
      <c r="AI548">
        <v>8837</v>
      </c>
      <c r="AK548" t="s">
        <v>625</v>
      </c>
      <c r="AN548" t="s">
        <v>625</v>
      </c>
      <c r="AO548" t="s">
        <v>1380</v>
      </c>
      <c r="AP548" t="s">
        <v>5345</v>
      </c>
      <c r="AQ548" t="s">
        <v>20402</v>
      </c>
    </row>
    <row r="549" spans="1:43" x14ac:dyDescent="0.3">
      <c r="A549" t="s">
        <v>1826</v>
      </c>
      <c r="B549" t="s">
        <v>727</v>
      </c>
      <c r="C549" s="72">
        <v>31458</v>
      </c>
      <c r="D549" t="s">
        <v>7079</v>
      </c>
      <c r="E549" t="s">
        <v>7566</v>
      </c>
      <c r="F549" t="s">
        <v>1383</v>
      </c>
      <c r="G549" t="s">
        <v>9094</v>
      </c>
      <c r="H549" t="s">
        <v>1373</v>
      </c>
      <c r="I549" t="s">
        <v>9304</v>
      </c>
      <c r="J549" t="s">
        <v>727</v>
      </c>
      <c r="K549">
        <v>456501</v>
      </c>
      <c r="L549" t="s">
        <v>727</v>
      </c>
      <c r="M549">
        <v>288900</v>
      </c>
      <c r="N549" t="s">
        <v>727</v>
      </c>
      <c r="O549" t="s">
        <v>1827</v>
      </c>
      <c r="P549" t="s">
        <v>1826</v>
      </c>
      <c r="Q549">
        <v>8172</v>
      </c>
      <c r="R549" t="s">
        <v>727</v>
      </c>
      <c r="S549">
        <v>28955</v>
      </c>
      <c r="T549" t="s">
        <v>727</v>
      </c>
      <c r="V549" t="s">
        <v>3858</v>
      </c>
      <c r="W549">
        <v>47415</v>
      </c>
      <c r="X549">
        <v>8172</v>
      </c>
      <c r="Y549" t="s">
        <v>727</v>
      </c>
      <c r="Z549" t="s">
        <v>5346</v>
      </c>
      <c r="AA549" t="s">
        <v>658</v>
      </c>
      <c r="AB549" t="s">
        <v>658</v>
      </c>
      <c r="AC549" t="s">
        <v>727</v>
      </c>
      <c r="AD549" t="s">
        <v>5346</v>
      </c>
      <c r="AE549">
        <v>9262</v>
      </c>
      <c r="AF549" t="s">
        <v>727</v>
      </c>
      <c r="AG549">
        <v>5498</v>
      </c>
      <c r="AH549" t="s">
        <v>727</v>
      </c>
      <c r="AI549">
        <v>1843</v>
      </c>
      <c r="AJ549">
        <v>2837</v>
      </c>
      <c r="AK549" t="s">
        <v>727</v>
      </c>
      <c r="AL549" t="s">
        <v>18174</v>
      </c>
      <c r="AM549" t="s">
        <v>727</v>
      </c>
      <c r="AN549" t="s">
        <v>727</v>
      </c>
      <c r="AO549" t="s">
        <v>14935</v>
      </c>
      <c r="AP549" t="s">
        <v>5346</v>
      </c>
      <c r="AQ549" t="s">
        <v>20403</v>
      </c>
    </row>
    <row r="550" spans="1:43" x14ac:dyDescent="0.3">
      <c r="A550" t="s">
        <v>15833</v>
      </c>
      <c r="B550" t="s">
        <v>14332</v>
      </c>
      <c r="C550" s="72">
        <v>33513</v>
      </c>
      <c r="D550" t="s">
        <v>15834</v>
      </c>
      <c r="E550" t="s">
        <v>15835</v>
      </c>
      <c r="F550" t="s">
        <v>1526</v>
      </c>
      <c r="G550" t="s">
        <v>9094</v>
      </c>
      <c r="H550" t="s">
        <v>1380</v>
      </c>
      <c r="I550" t="s">
        <v>15836</v>
      </c>
      <c r="J550" t="s">
        <v>14332</v>
      </c>
      <c r="K550">
        <v>571595</v>
      </c>
      <c r="L550" t="s">
        <v>14332</v>
      </c>
      <c r="M550">
        <v>1961522</v>
      </c>
      <c r="N550" t="s">
        <v>14332</v>
      </c>
      <c r="O550" t="s">
        <v>17451</v>
      </c>
      <c r="P550" t="s">
        <v>15833</v>
      </c>
      <c r="Q550">
        <v>11000</v>
      </c>
      <c r="R550" t="s">
        <v>14332</v>
      </c>
      <c r="S550">
        <v>32433</v>
      </c>
      <c r="T550" t="s">
        <v>14332</v>
      </c>
      <c r="U550" t="s">
        <v>14332</v>
      </c>
      <c r="V550" t="s">
        <v>20459</v>
      </c>
      <c r="W550">
        <v>66525</v>
      </c>
      <c r="X550">
        <v>11000</v>
      </c>
      <c r="Y550" t="s">
        <v>14332</v>
      </c>
      <c r="Z550" t="s">
        <v>15471</v>
      </c>
      <c r="AA550" t="s">
        <v>658</v>
      </c>
      <c r="AB550" t="s">
        <v>658</v>
      </c>
      <c r="AC550" t="s">
        <v>14332</v>
      </c>
      <c r="AD550" t="s">
        <v>15471</v>
      </c>
      <c r="AE550">
        <v>14586</v>
      </c>
      <c r="AF550" t="s">
        <v>14332</v>
      </c>
      <c r="AH550" t="s">
        <v>14332</v>
      </c>
      <c r="AK550" t="s">
        <v>14332</v>
      </c>
      <c r="AL550" t="s">
        <v>18175</v>
      </c>
      <c r="AM550" t="s">
        <v>14332</v>
      </c>
      <c r="AN550" t="s">
        <v>14332</v>
      </c>
      <c r="AO550" t="s">
        <v>1380</v>
      </c>
      <c r="AP550" t="s">
        <v>15471</v>
      </c>
      <c r="AQ550" t="s">
        <v>20403</v>
      </c>
    </row>
    <row r="551" spans="1:43" x14ac:dyDescent="0.3">
      <c r="A551" t="s">
        <v>8162</v>
      </c>
      <c r="B551" t="s">
        <v>8477</v>
      </c>
      <c r="C551" s="72">
        <v>32608</v>
      </c>
      <c r="D551" t="s">
        <v>6661</v>
      </c>
      <c r="E551" t="s">
        <v>8163</v>
      </c>
      <c r="F551" t="s">
        <v>1430</v>
      </c>
      <c r="G551" t="s">
        <v>6120</v>
      </c>
      <c r="H551" t="s">
        <v>1396</v>
      </c>
      <c r="I551" t="s">
        <v>10395</v>
      </c>
      <c r="J551" t="s">
        <v>8477</v>
      </c>
      <c r="K551">
        <v>518586</v>
      </c>
      <c r="L551" t="s">
        <v>8477</v>
      </c>
      <c r="M551">
        <v>1666687</v>
      </c>
      <c r="N551" t="s">
        <v>8477</v>
      </c>
      <c r="O551" t="s">
        <v>8478</v>
      </c>
      <c r="P551" t="s">
        <v>8162</v>
      </c>
      <c r="Q551">
        <v>9183</v>
      </c>
      <c r="R551" t="s">
        <v>8477</v>
      </c>
      <c r="S551">
        <v>29955</v>
      </c>
      <c r="T551" t="s">
        <v>8477</v>
      </c>
      <c r="V551" t="s">
        <v>8479</v>
      </c>
      <c r="W551">
        <v>55773</v>
      </c>
      <c r="X551">
        <v>9183</v>
      </c>
      <c r="Y551" t="s">
        <v>8477</v>
      </c>
      <c r="Z551" t="s">
        <v>8480</v>
      </c>
      <c r="AA551" t="s">
        <v>658</v>
      </c>
      <c r="AB551" t="s">
        <v>658</v>
      </c>
      <c r="AC551" t="s">
        <v>8477</v>
      </c>
      <c r="AD551" t="s">
        <v>8480</v>
      </c>
      <c r="AE551">
        <v>9885</v>
      </c>
      <c r="AF551" t="s">
        <v>8477</v>
      </c>
      <c r="AG551">
        <v>13034</v>
      </c>
      <c r="AH551" t="s">
        <v>8477</v>
      </c>
      <c r="AI551">
        <v>7578</v>
      </c>
      <c r="AJ551">
        <v>4100</v>
      </c>
      <c r="AK551" t="s">
        <v>8477</v>
      </c>
      <c r="AL551" t="s">
        <v>18176</v>
      </c>
      <c r="AM551" t="s">
        <v>8477</v>
      </c>
      <c r="AN551" t="s">
        <v>8477</v>
      </c>
      <c r="AO551" t="s">
        <v>1396</v>
      </c>
      <c r="AP551" t="s">
        <v>8480</v>
      </c>
      <c r="AQ551" t="s">
        <v>20403</v>
      </c>
    </row>
    <row r="552" spans="1:43" x14ac:dyDescent="0.3">
      <c r="A552" t="s">
        <v>3859</v>
      </c>
      <c r="B552" t="s">
        <v>1321</v>
      </c>
      <c r="C552" s="72">
        <v>32463</v>
      </c>
      <c r="D552" t="s">
        <v>6677</v>
      </c>
      <c r="E552" t="s">
        <v>7831</v>
      </c>
      <c r="F552" t="s">
        <v>3591</v>
      </c>
      <c r="G552" t="s">
        <v>3591</v>
      </c>
      <c r="H552" t="s">
        <v>1373</v>
      </c>
      <c r="I552" t="s">
        <v>10351</v>
      </c>
      <c r="J552" t="s">
        <v>1321</v>
      </c>
      <c r="K552">
        <v>592238</v>
      </c>
      <c r="L552" t="s">
        <v>1321</v>
      </c>
      <c r="M552">
        <v>2065553</v>
      </c>
      <c r="N552" t="s">
        <v>1321</v>
      </c>
      <c r="O552" t="s">
        <v>3860</v>
      </c>
      <c r="P552" t="s">
        <v>3861</v>
      </c>
      <c r="Q552">
        <v>9434</v>
      </c>
      <c r="R552" t="s">
        <v>1321</v>
      </c>
      <c r="S552">
        <v>33086</v>
      </c>
      <c r="T552" t="s">
        <v>1321</v>
      </c>
      <c r="V552" t="s">
        <v>5347</v>
      </c>
      <c r="W552">
        <v>66968</v>
      </c>
      <c r="X552">
        <v>9434</v>
      </c>
      <c r="Y552" t="s">
        <v>1321</v>
      </c>
      <c r="Z552" t="s">
        <v>5348</v>
      </c>
      <c r="AA552" t="s">
        <v>658</v>
      </c>
      <c r="AB552" t="s">
        <v>658</v>
      </c>
      <c r="AC552" t="s">
        <v>1321</v>
      </c>
      <c r="AD552" t="s">
        <v>5348</v>
      </c>
      <c r="AE552">
        <v>12621</v>
      </c>
      <c r="AF552" t="s">
        <v>1321</v>
      </c>
      <c r="AG552">
        <v>40062</v>
      </c>
      <c r="AI552">
        <v>14827</v>
      </c>
      <c r="AJ552">
        <v>4394</v>
      </c>
      <c r="AK552" t="s">
        <v>1321</v>
      </c>
      <c r="AL552" t="s">
        <v>18177</v>
      </c>
      <c r="AM552" t="s">
        <v>1321</v>
      </c>
      <c r="AN552" t="s">
        <v>1321</v>
      </c>
      <c r="AO552" t="s">
        <v>1373</v>
      </c>
      <c r="AP552" t="s">
        <v>5348</v>
      </c>
      <c r="AQ552" t="s">
        <v>20403</v>
      </c>
    </row>
    <row r="553" spans="1:43" x14ac:dyDescent="0.3">
      <c r="A553" t="s">
        <v>11051</v>
      </c>
      <c r="B553" t="s">
        <v>11052</v>
      </c>
      <c r="C553" s="72">
        <v>32587</v>
      </c>
      <c r="D553" t="s">
        <v>6804</v>
      </c>
      <c r="E553" t="s">
        <v>11053</v>
      </c>
      <c r="F553" t="s">
        <v>3591</v>
      </c>
      <c r="G553" t="s">
        <v>3591</v>
      </c>
      <c r="H553" t="s">
        <v>1380</v>
      </c>
      <c r="I553" t="s">
        <v>11054</v>
      </c>
      <c r="J553" t="s">
        <v>11052</v>
      </c>
      <c r="K553">
        <v>592239</v>
      </c>
      <c r="L553" t="s">
        <v>11052</v>
      </c>
      <c r="M553">
        <v>1804764</v>
      </c>
      <c r="N553" t="s">
        <v>11052</v>
      </c>
      <c r="O553" t="s">
        <v>11844</v>
      </c>
      <c r="P553" t="s">
        <v>11051</v>
      </c>
      <c r="Q553">
        <v>9476</v>
      </c>
      <c r="R553" t="s">
        <v>11052</v>
      </c>
      <c r="S553">
        <v>31227</v>
      </c>
      <c r="T553" t="s">
        <v>11052</v>
      </c>
      <c r="V553" t="s">
        <v>11845</v>
      </c>
      <c r="W553">
        <v>66969</v>
      </c>
      <c r="X553">
        <v>9476</v>
      </c>
      <c r="Y553" t="s">
        <v>11052</v>
      </c>
      <c r="Z553" t="s">
        <v>11055</v>
      </c>
      <c r="AA553" t="s">
        <v>5068</v>
      </c>
      <c r="AB553" t="s">
        <v>658</v>
      </c>
      <c r="AC553" t="s">
        <v>11052</v>
      </c>
      <c r="AD553" t="s">
        <v>11055</v>
      </c>
      <c r="AE553">
        <v>11490</v>
      </c>
      <c r="AI553">
        <v>13496</v>
      </c>
      <c r="AJ553">
        <v>4424</v>
      </c>
      <c r="AK553" t="s">
        <v>11052</v>
      </c>
      <c r="AL553" t="s">
        <v>18178</v>
      </c>
      <c r="AM553" t="s">
        <v>11052</v>
      </c>
      <c r="AN553" t="s">
        <v>11052</v>
      </c>
      <c r="AO553" t="s">
        <v>1380</v>
      </c>
      <c r="AP553" t="s">
        <v>11055</v>
      </c>
      <c r="AQ553" t="s">
        <v>20403</v>
      </c>
    </row>
    <row r="554" spans="1:43" x14ac:dyDescent="0.3">
      <c r="A554" t="s">
        <v>20029</v>
      </c>
      <c r="B554" t="s">
        <v>15408</v>
      </c>
      <c r="C554" s="72">
        <v>34064</v>
      </c>
      <c r="D554" t="s">
        <v>6920</v>
      </c>
      <c r="E554" t="s">
        <v>20030</v>
      </c>
      <c r="F554" t="s">
        <v>1439</v>
      </c>
      <c r="G554" t="s">
        <v>6120</v>
      </c>
      <c r="H554" t="s">
        <v>1373</v>
      </c>
      <c r="I554" t="s">
        <v>20031</v>
      </c>
      <c r="J554" t="s">
        <v>15408</v>
      </c>
      <c r="K554">
        <v>595928</v>
      </c>
      <c r="L554" t="s">
        <v>15408</v>
      </c>
      <c r="M554">
        <v>2803669</v>
      </c>
      <c r="N554" t="s">
        <v>15408</v>
      </c>
      <c r="P554" t="s">
        <v>20029</v>
      </c>
      <c r="Q554">
        <v>9733</v>
      </c>
      <c r="R554" t="s">
        <v>15408</v>
      </c>
      <c r="S554">
        <v>38159</v>
      </c>
      <c r="T554" t="s">
        <v>15408</v>
      </c>
      <c r="V554" t="s">
        <v>20032</v>
      </c>
      <c r="W554">
        <v>71042</v>
      </c>
      <c r="Z554" t="s">
        <v>20033</v>
      </c>
      <c r="AA554" t="s">
        <v>658</v>
      </c>
      <c r="AB554" t="s">
        <v>658</v>
      </c>
      <c r="AC554" t="s">
        <v>15408</v>
      </c>
      <c r="AD554" t="s">
        <v>20033</v>
      </c>
      <c r="AK554" t="s">
        <v>15408</v>
      </c>
      <c r="AL554" t="s">
        <v>20034</v>
      </c>
      <c r="AM554" t="s">
        <v>15408</v>
      </c>
      <c r="AO554" t="s">
        <v>14933</v>
      </c>
      <c r="AP554" t="s">
        <v>20033</v>
      </c>
      <c r="AQ554" t="s">
        <v>20403</v>
      </c>
    </row>
    <row r="555" spans="1:43" hidden="1" x14ac:dyDescent="0.3">
      <c r="A555" t="s">
        <v>3862</v>
      </c>
      <c r="B555" t="s">
        <v>3863</v>
      </c>
      <c r="C555" s="72">
        <v>28862</v>
      </c>
      <c r="D555" t="s">
        <v>7254</v>
      </c>
      <c r="E555" t="s">
        <v>7403</v>
      </c>
      <c r="F555" t="s">
        <v>3591</v>
      </c>
      <c r="G555" t="s">
        <v>3591</v>
      </c>
      <c r="H555" t="s">
        <v>1380</v>
      </c>
      <c r="I555" t="s">
        <v>10667</v>
      </c>
      <c r="J555" t="s">
        <v>3863</v>
      </c>
      <c r="K555">
        <v>400091</v>
      </c>
      <c r="L555" t="s">
        <v>3863</v>
      </c>
      <c r="M555">
        <v>23649</v>
      </c>
      <c r="N555" t="s">
        <v>3863</v>
      </c>
      <c r="O555" t="s">
        <v>5349</v>
      </c>
      <c r="P555" t="s">
        <v>3862</v>
      </c>
      <c r="R555" t="s">
        <v>3863</v>
      </c>
      <c r="S555">
        <v>4609</v>
      </c>
      <c r="T555" t="s">
        <v>3863</v>
      </c>
      <c r="V555" t="s">
        <v>5350</v>
      </c>
      <c r="W555">
        <v>822</v>
      </c>
      <c r="Y555" t="s">
        <v>3863</v>
      </c>
      <c r="Z555" t="s">
        <v>8481</v>
      </c>
      <c r="AA555" t="s">
        <v>666</v>
      </c>
      <c r="AB555" t="s">
        <v>658</v>
      </c>
      <c r="AC555" t="s">
        <v>3863</v>
      </c>
      <c r="AD555" t="s">
        <v>8481</v>
      </c>
      <c r="AI555">
        <v>905</v>
      </c>
      <c r="AK555" t="s">
        <v>3863</v>
      </c>
      <c r="AN555" t="s">
        <v>3863</v>
      </c>
      <c r="AO555" t="s">
        <v>1380</v>
      </c>
      <c r="AP555" t="s">
        <v>8481</v>
      </c>
      <c r="AQ555" t="s">
        <v>20402</v>
      </c>
    </row>
    <row r="556" spans="1:43" x14ac:dyDescent="0.3">
      <c r="A556" t="s">
        <v>11987</v>
      </c>
      <c r="B556" t="s">
        <v>11613</v>
      </c>
      <c r="C556" s="72">
        <v>33924</v>
      </c>
      <c r="D556" t="s">
        <v>11988</v>
      </c>
      <c r="E556" t="s">
        <v>11989</v>
      </c>
      <c r="F556" t="s">
        <v>1446</v>
      </c>
      <c r="G556" t="s">
        <v>9094</v>
      </c>
      <c r="H556" t="s">
        <v>2147</v>
      </c>
      <c r="I556" t="s">
        <v>11614</v>
      </c>
      <c r="J556" t="s">
        <v>11613</v>
      </c>
      <c r="K556">
        <v>596144</v>
      </c>
      <c r="L556" t="s">
        <v>11613</v>
      </c>
      <c r="M556">
        <v>1995622</v>
      </c>
      <c r="N556" t="s">
        <v>11613</v>
      </c>
      <c r="O556" t="s">
        <v>13206</v>
      </c>
      <c r="P556" t="s">
        <v>11987</v>
      </c>
      <c r="Q556">
        <v>10024</v>
      </c>
      <c r="R556" t="s">
        <v>11613</v>
      </c>
      <c r="S556">
        <v>31682</v>
      </c>
      <c r="T556" t="s">
        <v>11613</v>
      </c>
      <c r="V556" t="s">
        <v>11990</v>
      </c>
      <c r="W556">
        <v>68089</v>
      </c>
      <c r="X556">
        <v>10024</v>
      </c>
      <c r="Y556" t="s">
        <v>11613</v>
      </c>
      <c r="Z556" t="s">
        <v>11991</v>
      </c>
      <c r="AA556" t="s">
        <v>658</v>
      </c>
      <c r="AB556" t="s">
        <v>658</v>
      </c>
      <c r="AC556" t="s">
        <v>11613</v>
      </c>
      <c r="AD556" t="s">
        <v>11991</v>
      </c>
      <c r="AE556">
        <v>11748</v>
      </c>
      <c r="AF556" t="s">
        <v>11613</v>
      </c>
      <c r="AG556">
        <v>38592</v>
      </c>
      <c r="AH556" t="s">
        <v>11613</v>
      </c>
      <c r="AI556">
        <v>14046</v>
      </c>
      <c r="AJ556">
        <v>4849</v>
      </c>
      <c r="AK556" t="s">
        <v>11613</v>
      </c>
      <c r="AL556" t="s">
        <v>18179</v>
      </c>
      <c r="AM556" t="s">
        <v>11613</v>
      </c>
      <c r="AN556" t="s">
        <v>11613</v>
      </c>
      <c r="AO556" t="s">
        <v>2147</v>
      </c>
      <c r="AP556" t="s">
        <v>11991</v>
      </c>
      <c r="AQ556" t="s">
        <v>20403</v>
      </c>
    </row>
    <row r="557" spans="1:43" x14ac:dyDescent="0.3">
      <c r="A557" t="s">
        <v>10879</v>
      </c>
      <c r="B557" t="s">
        <v>10880</v>
      </c>
      <c r="C557" s="72">
        <v>34425</v>
      </c>
      <c r="D557" t="s">
        <v>6683</v>
      </c>
      <c r="E557" t="s">
        <v>10881</v>
      </c>
      <c r="F557" t="s">
        <v>1430</v>
      </c>
      <c r="G557" t="s">
        <v>6120</v>
      </c>
      <c r="H557" t="s">
        <v>1380</v>
      </c>
      <c r="I557" t="s">
        <v>11615</v>
      </c>
      <c r="J557" t="s">
        <v>10880</v>
      </c>
      <c r="K557">
        <v>621311</v>
      </c>
      <c r="L557" t="s">
        <v>10880</v>
      </c>
      <c r="M557">
        <v>2001079</v>
      </c>
      <c r="N557" t="s">
        <v>10880</v>
      </c>
      <c r="O557" t="s">
        <v>13081</v>
      </c>
      <c r="P557" t="s">
        <v>10879</v>
      </c>
      <c r="Q557">
        <v>9565</v>
      </c>
      <c r="R557" t="s">
        <v>10880</v>
      </c>
      <c r="S557">
        <v>32698</v>
      </c>
      <c r="T557" t="s">
        <v>10880</v>
      </c>
      <c r="V557" t="s">
        <v>12416</v>
      </c>
      <c r="W557">
        <v>100595</v>
      </c>
      <c r="X557">
        <v>9565</v>
      </c>
      <c r="Y557" t="s">
        <v>10880</v>
      </c>
      <c r="Z557" t="s">
        <v>10882</v>
      </c>
      <c r="AA557" t="s">
        <v>666</v>
      </c>
      <c r="AB557" t="s">
        <v>658</v>
      </c>
      <c r="AC557" t="s">
        <v>10880</v>
      </c>
      <c r="AD557" t="s">
        <v>10882</v>
      </c>
      <c r="AE557">
        <v>12461</v>
      </c>
      <c r="AF557" t="s">
        <v>10880</v>
      </c>
      <c r="AG557">
        <v>52153</v>
      </c>
      <c r="AH557" t="s">
        <v>10880</v>
      </c>
      <c r="AI557">
        <v>18165</v>
      </c>
      <c r="AJ557">
        <v>5333</v>
      </c>
      <c r="AK557" t="s">
        <v>10880</v>
      </c>
      <c r="AL557" t="s">
        <v>18180</v>
      </c>
      <c r="AM557" t="s">
        <v>10880</v>
      </c>
      <c r="AN557" t="s">
        <v>10880</v>
      </c>
      <c r="AO557" t="s">
        <v>1380</v>
      </c>
      <c r="AP557" t="s">
        <v>10882</v>
      </c>
      <c r="AQ557" t="s">
        <v>20403</v>
      </c>
    </row>
    <row r="558" spans="1:43" x14ac:dyDescent="0.3">
      <c r="A558" t="s">
        <v>17452</v>
      </c>
      <c r="B558" t="s">
        <v>17138</v>
      </c>
      <c r="C558" s="72">
        <v>34879</v>
      </c>
      <c r="D558" t="s">
        <v>7180</v>
      </c>
      <c r="E558" t="s">
        <v>17453</v>
      </c>
      <c r="F558" t="s">
        <v>1389</v>
      </c>
      <c r="G558" t="s">
        <v>6120</v>
      </c>
      <c r="H558" t="s">
        <v>1396</v>
      </c>
      <c r="I558" t="s">
        <v>19827</v>
      </c>
      <c r="J558" t="s">
        <v>17138</v>
      </c>
      <c r="K558">
        <v>666915</v>
      </c>
      <c r="L558" t="s">
        <v>17138</v>
      </c>
      <c r="M558">
        <v>2506932</v>
      </c>
      <c r="N558" t="s">
        <v>17138</v>
      </c>
      <c r="P558" t="s">
        <v>17452</v>
      </c>
      <c r="Q558">
        <v>10144</v>
      </c>
      <c r="R558" t="s">
        <v>17138</v>
      </c>
      <c r="S558">
        <v>39382</v>
      </c>
      <c r="T558" t="s">
        <v>17138</v>
      </c>
      <c r="V558" t="s">
        <v>20460</v>
      </c>
      <c r="W558">
        <v>108855</v>
      </c>
      <c r="X558">
        <v>11074</v>
      </c>
      <c r="Y558" t="s">
        <v>17138</v>
      </c>
      <c r="Z558" t="s">
        <v>17307</v>
      </c>
      <c r="AA558" t="s">
        <v>658</v>
      </c>
      <c r="AB558" t="s">
        <v>658</v>
      </c>
      <c r="AC558" t="s">
        <v>17138</v>
      </c>
      <c r="AD558" t="s">
        <v>17307</v>
      </c>
      <c r="AJ558">
        <v>6000</v>
      </c>
      <c r="AK558" t="s">
        <v>17138</v>
      </c>
      <c r="AL558" t="s">
        <v>18181</v>
      </c>
      <c r="AM558" t="s">
        <v>17138</v>
      </c>
      <c r="AN558" t="s">
        <v>17138</v>
      </c>
      <c r="AO558" t="s">
        <v>1396</v>
      </c>
      <c r="AP558" t="s">
        <v>17307</v>
      </c>
      <c r="AQ558" t="s">
        <v>20403</v>
      </c>
    </row>
    <row r="559" spans="1:43" hidden="1" x14ac:dyDescent="0.3">
      <c r="A559" t="s">
        <v>3864</v>
      </c>
      <c r="B559" t="s">
        <v>424</v>
      </c>
      <c r="C559" s="72">
        <v>26973</v>
      </c>
      <c r="D559" t="s">
        <v>7079</v>
      </c>
      <c r="E559" t="s">
        <v>7404</v>
      </c>
      <c r="F559" t="s">
        <v>3591</v>
      </c>
      <c r="G559" t="s">
        <v>3591</v>
      </c>
      <c r="H559" t="s">
        <v>1380</v>
      </c>
      <c r="I559" t="s">
        <v>9424</v>
      </c>
      <c r="J559" t="s">
        <v>424</v>
      </c>
      <c r="K559">
        <v>113028</v>
      </c>
      <c r="L559" t="s">
        <v>424</v>
      </c>
      <c r="M559">
        <v>7546</v>
      </c>
      <c r="N559" t="s">
        <v>424</v>
      </c>
      <c r="O559" t="s">
        <v>5351</v>
      </c>
      <c r="P559" t="s">
        <v>3864</v>
      </c>
      <c r="R559" t="s">
        <v>424</v>
      </c>
      <c r="S559">
        <v>3323</v>
      </c>
      <c r="T559" t="s">
        <v>424</v>
      </c>
      <c r="V559" t="s">
        <v>5352</v>
      </c>
      <c r="W559">
        <v>1310</v>
      </c>
      <c r="Y559" t="s">
        <v>424</v>
      </c>
      <c r="Z559" t="s">
        <v>8482</v>
      </c>
      <c r="AA559" t="s">
        <v>666</v>
      </c>
      <c r="AB559" t="s">
        <v>666</v>
      </c>
      <c r="AC559" t="s">
        <v>424</v>
      </c>
      <c r="AD559" t="s">
        <v>8482</v>
      </c>
      <c r="AI559">
        <v>15174</v>
      </c>
      <c r="AK559" t="s">
        <v>424</v>
      </c>
      <c r="AN559" t="s">
        <v>424</v>
      </c>
      <c r="AO559" t="s">
        <v>1380</v>
      </c>
      <c r="AP559" t="s">
        <v>8482</v>
      </c>
      <c r="AQ559" t="s">
        <v>20402</v>
      </c>
    </row>
    <row r="560" spans="1:43" x14ac:dyDescent="0.3">
      <c r="A560" t="s">
        <v>1828</v>
      </c>
      <c r="B560" t="s">
        <v>873</v>
      </c>
      <c r="C560" s="72">
        <v>31152</v>
      </c>
      <c r="D560" t="s">
        <v>6920</v>
      </c>
      <c r="E560" t="s">
        <v>7167</v>
      </c>
      <c r="F560" t="s">
        <v>3591</v>
      </c>
      <c r="G560" t="s">
        <v>3591</v>
      </c>
      <c r="H560" t="s">
        <v>1373</v>
      </c>
      <c r="I560" t="s">
        <v>10539</v>
      </c>
      <c r="J560" t="s">
        <v>873</v>
      </c>
      <c r="K560">
        <v>433579</v>
      </c>
      <c r="L560" t="s">
        <v>873</v>
      </c>
      <c r="M560">
        <v>538912</v>
      </c>
      <c r="N560" t="s">
        <v>873</v>
      </c>
      <c r="O560" t="s">
        <v>1829</v>
      </c>
      <c r="P560" t="s">
        <v>1828</v>
      </c>
      <c r="Q560">
        <v>7808</v>
      </c>
      <c r="R560" t="s">
        <v>873</v>
      </c>
      <c r="S560">
        <v>28508</v>
      </c>
      <c r="T560" t="s">
        <v>873</v>
      </c>
      <c r="V560" t="s">
        <v>3865</v>
      </c>
      <c r="W560">
        <v>45515</v>
      </c>
      <c r="X560">
        <v>7808</v>
      </c>
      <c r="Y560" t="s">
        <v>873</v>
      </c>
      <c r="Z560" t="s">
        <v>5353</v>
      </c>
      <c r="AA560" t="s">
        <v>666</v>
      </c>
      <c r="AB560" t="s">
        <v>666</v>
      </c>
      <c r="AC560" t="s">
        <v>873</v>
      </c>
      <c r="AD560" t="s">
        <v>5353</v>
      </c>
      <c r="AE560">
        <v>7620</v>
      </c>
      <c r="AF560" t="s">
        <v>873</v>
      </c>
      <c r="AG560">
        <v>5602</v>
      </c>
      <c r="AH560" t="s">
        <v>873</v>
      </c>
      <c r="AI560">
        <v>15279</v>
      </c>
      <c r="AJ560">
        <v>2530</v>
      </c>
      <c r="AK560" t="s">
        <v>873</v>
      </c>
      <c r="AL560" t="s">
        <v>18182</v>
      </c>
      <c r="AM560" t="s">
        <v>873</v>
      </c>
      <c r="AN560" t="s">
        <v>873</v>
      </c>
      <c r="AO560" t="s">
        <v>1373</v>
      </c>
      <c r="AP560" t="s">
        <v>5353</v>
      </c>
      <c r="AQ560" t="s">
        <v>20403</v>
      </c>
    </row>
    <row r="561" spans="1:43" x14ac:dyDescent="0.3">
      <c r="A561" t="s">
        <v>1830</v>
      </c>
      <c r="B561" t="s">
        <v>264</v>
      </c>
      <c r="C561" s="72">
        <v>31631</v>
      </c>
      <c r="D561" t="s">
        <v>7001</v>
      </c>
      <c r="E561" t="s">
        <v>7167</v>
      </c>
      <c r="F561" t="s">
        <v>3591</v>
      </c>
      <c r="G561" t="s">
        <v>3591</v>
      </c>
      <c r="H561" t="s">
        <v>1380</v>
      </c>
      <c r="I561" t="s">
        <v>10077</v>
      </c>
      <c r="J561" t="s">
        <v>264</v>
      </c>
      <c r="K561">
        <v>458668</v>
      </c>
      <c r="L561" t="s">
        <v>264</v>
      </c>
      <c r="M561">
        <v>1665404</v>
      </c>
      <c r="N561" t="s">
        <v>264</v>
      </c>
      <c r="O561" t="s">
        <v>3866</v>
      </c>
      <c r="P561" t="s">
        <v>1830</v>
      </c>
      <c r="Q561">
        <v>8682</v>
      </c>
      <c r="R561" t="s">
        <v>264</v>
      </c>
      <c r="S561">
        <v>30449</v>
      </c>
      <c r="T561" t="s">
        <v>264</v>
      </c>
      <c r="U561" t="s">
        <v>264</v>
      </c>
      <c r="V561" t="s">
        <v>3867</v>
      </c>
      <c r="W561">
        <v>58296</v>
      </c>
      <c r="X561">
        <v>8682</v>
      </c>
      <c r="Y561" t="s">
        <v>264</v>
      </c>
      <c r="Z561" t="s">
        <v>5354</v>
      </c>
      <c r="AA561" t="s">
        <v>666</v>
      </c>
      <c r="AB561" t="s">
        <v>658</v>
      </c>
      <c r="AC561" t="s">
        <v>264</v>
      </c>
      <c r="AD561" t="s">
        <v>5354</v>
      </c>
      <c r="AE561">
        <v>10773</v>
      </c>
      <c r="AI561">
        <v>5713</v>
      </c>
      <c r="AK561" t="s">
        <v>264</v>
      </c>
      <c r="AL561" t="s">
        <v>18183</v>
      </c>
      <c r="AM561" t="s">
        <v>264</v>
      </c>
      <c r="AN561" t="s">
        <v>264</v>
      </c>
      <c r="AO561" t="s">
        <v>1380</v>
      </c>
      <c r="AP561" t="s">
        <v>5354</v>
      </c>
      <c r="AQ561" t="s">
        <v>20403</v>
      </c>
    </row>
    <row r="562" spans="1:43" x14ac:dyDescent="0.3">
      <c r="A562" t="s">
        <v>1831</v>
      </c>
      <c r="B562" t="s">
        <v>103</v>
      </c>
      <c r="C562" s="72">
        <v>31798</v>
      </c>
      <c r="D562" t="s">
        <v>6657</v>
      </c>
      <c r="E562" t="s">
        <v>7229</v>
      </c>
      <c r="F562" t="s">
        <v>1383</v>
      </c>
      <c r="G562" t="s">
        <v>9094</v>
      </c>
      <c r="H562" t="s">
        <v>1431</v>
      </c>
      <c r="I562" t="s">
        <v>10391</v>
      </c>
      <c r="J562" t="s">
        <v>103</v>
      </c>
      <c r="K562">
        <v>488818</v>
      </c>
      <c r="L562" t="s">
        <v>103</v>
      </c>
      <c r="M562">
        <v>1740922</v>
      </c>
      <c r="N562" t="s">
        <v>103</v>
      </c>
      <c r="O562" t="s">
        <v>3868</v>
      </c>
      <c r="P562" t="s">
        <v>1831</v>
      </c>
      <c r="Q562">
        <v>8974</v>
      </c>
      <c r="R562" t="s">
        <v>103</v>
      </c>
      <c r="S562">
        <v>30676</v>
      </c>
      <c r="T562" t="s">
        <v>103</v>
      </c>
      <c r="V562" t="s">
        <v>3869</v>
      </c>
      <c r="W562">
        <v>57774</v>
      </c>
      <c r="X562">
        <v>8974</v>
      </c>
      <c r="Y562" t="s">
        <v>103</v>
      </c>
      <c r="Z562" t="s">
        <v>8483</v>
      </c>
      <c r="AA562" t="s">
        <v>658</v>
      </c>
      <c r="AB562" t="s">
        <v>658</v>
      </c>
      <c r="AC562" t="s">
        <v>103</v>
      </c>
      <c r="AD562" t="s">
        <v>8483</v>
      </c>
      <c r="AE562">
        <v>10616</v>
      </c>
      <c r="AF562" t="s">
        <v>103</v>
      </c>
      <c r="AG562">
        <v>13114</v>
      </c>
      <c r="AH562" t="s">
        <v>103</v>
      </c>
      <c r="AI562">
        <v>5040</v>
      </c>
      <c r="AJ562">
        <v>3839</v>
      </c>
      <c r="AK562" t="s">
        <v>103</v>
      </c>
      <c r="AL562" t="s">
        <v>18184</v>
      </c>
      <c r="AM562" t="s">
        <v>103</v>
      </c>
      <c r="AN562" t="s">
        <v>103</v>
      </c>
      <c r="AO562" t="s">
        <v>1431</v>
      </c>
      <c r="AP562" t="s">
        <v>8483</v>
      </c>
      <c r="AQ562" t="s">
        <v>20403</v>
      </c>
    </row>
    <row r="563" spans="1:43" x14ac:dyDescent="0.3">
      <c r="A563" t="s">
        <v>1832</v>
      </c>
      <c r="B563" t="s">
        <v>462</v>
      </c>
      <c r="C563" s="72">
        <v>32549</v>
      </c>
      <c r="D563" t="s">
        <v>6838</v>
      </c>
      <c r="E563" t="s">
        <v>7229</v>
      </c>
      <c r="F563" t="s">
        <v>1460</v>
      </c>
      <c r="G563" t="s">
        <v>9094</v>
      </c>
      <c r="H563" t="s">
        <v>1424</v>
      </c>
      <c r="I563" t="s">
        <v>9095</v>
      </c>
      <c r="J563" t="s">
        <v>1833</v>
      </c>
      <c r="K563">
        <v>518595</v>
      </c>
      <c r="L563" t="s">
        <v>1833</v>
      </c>
      <c r="M563">
        <v>1730742</v>
      </c>
      <c r="N563" t="s">
        <v>1833</v>
      </c>
      <c r="O563" t="s">
        <v>3870</v>
      </c>
      <c r="P563" t="s">
        <v>1832</v>
      </c>
      <c r="Q563">
        <v>9096</v>
      </c>
      <c r="R563" t="s">
        <v>1833</v>
      </c>
      <c r="S563">
        <v>29951</v>
      </c>
      <c r="T563" t="s">
        <v>1833</v>
      </c>
      <c r="V563" t="s">
        <v>3871</v>
      </c>
      <c r="W563">
        <v>55784</v>
      </c>
      <c r="X563">
        <v>9096</v>
      </c>
      <c r="Y563" t="s">
        <v>1833</v>
      </c>
      <c r="Z563" t="s">
        <v>5355</v>
      </c>
      <c r="AA563" t="s">
        <v>658</v>
      </c>
      <c r="AB563" t="s">
        <v>658</v>
      </c>
      <c r="AC563" t="s">
        <v>1833</v>
      </c>
      <c r="AD563" t="s">
        <v>8484</v>
      </c>
      <c r="AE563">
        <v>9836</v>
      </c>
      <c r="AF563" t="s">
        <v>462</v>
      </c>
      <c r="AG563">
        <v>13099</v>
      </c>
      <c r="AH563" t="s">
        <v>1833</v>
      </c>
      <c r="AI563">
        <v>4980</v>
      </c>
      <c r="AJ563">
        <v>3967</v>
      </c>
      <c r="AK563" t="s">
        <v>1833</v>
      </c>
      <c r="AL563" t="s">
        <v>18185</v>
      </c>
      <c r="AM563" t="s">
        <v>1833</v>
      </c>
      <c r="AN563" t="s">
        <v>462</v>
      </c>
      <c r="AO563" t="s">
        <v>14975</v>
      </c>
      <c r="AP563" t="s">
        <v>5355</v>
      </c>
      <c r="AQ563" t="s">
        <v>20403</v>
      </c>
    </row>
    <row r="564" spans="1:43" x14ac:dyDescent="0.3">
      <c r="A564" t="s">
        <v>1834</v>
      </c>
      <c r="B564" t="s">
        <v>331</v>
      </c>
      <c r="C564" s="72">
        <v>31796</v>
      </c>
      <c r="D564" t="s">
        <v>6681</v>
      </c>
      <c r="E564" t="s">
        <v>7296</v>
      </c>
      <c r="F564" t="s">
        <v>3591</v>
      </c>
      <c r="G564" t="s">
        <v>3591</v>
      </c>
      <c r="H564" t="s">
        <v>660</v>
      </c>
      <c r="I564" t="s">
        <v>10753</v>
      </c>
      <c r="J564" t="s">
        <v>331</v>
      </c>
      <c r="K564">
        <v>543083</v>
      </c>
      <c r="L564" t="s">
        <v>331</v>
      </c>
      <c r="M564">
        <v>1717003</v>
      </c>
      <c r="N564" t="s">
        <v>331</v>
      </c>
      <c r="O564" t="s">
        <v>1835</v>
      </c>
      <c r="P564" t="s">
        <v>1834</v>
      </c>
      <c r="Q564">
        <v>9014</v>
      </c>
      <c r="R564" t="s">
        <v>331</v>
      </c>
      <c r="S564">
        <v>30552</v>
      </c>
      <c r="T564" t="s">
        <v>331</v>
      </c>
      <c r="V564" t="s">
        <v>5356</v>
      </c>
      <c r="W564">
        <v>57775</v>
      </c>
      <c r="X564">
        <v>9014</v>
      </c>
      <c r="Y564" t="s">
        <v>331</v>
      </c>
      <c r="Z564" t="s">
        <v>8485</v>
      </c>
      <c r="AA564" t="s">
        <v>658</v>
      </c>
      <c r="AB564" t="s">
        <v>658</v>
      </c>
      <c r="AC564" t="s">
        <v>331</v>
      </c>
      <c r="AD564" t="s">
        <v>8485</v>
      </c>
      <c r="AI564">
        <v>8679</v>
      </c>
      <c r="AK564" t="s">
        <v>331</v>
      </c>
      <c r="AL564" t="s">
        <v>18186</v>
      </c>
      <c r="AM564" t="s">
        <v>331</v>
      </c>
      <c r="AN564" t="s">
        <v>331</v>
      </c>
      <c r="AO564" t="s">
        <v>660</v>
      </c>
      <c r="AP564" t="s">
        <v>8485</v>
      </c>
      <c r="AQ564" t="s">
        <v>20403</v>
      </c>
    </row>
    <row r="565" spans="1:43" x14ac:dyDescent="0.3">
      <c r="A565" t="s">
        <v>1836</v>
      </c>
      <c r="B565" t="s">
        <v>714</v>
      </c>
      <c r="C565" s="72">
        <v>31640</v>
      </c>
      <c r="D565" t="s">
        <v>7575</v>
      </c>
      <c r="E565" t="s">
        <v>7574</v>
      </c>
      <c r="F565" t="s">
        <v>1409</v>
      </c>
      <c r="G565" t="s">
        <v>9094</v>
      </c>
      <c r="H565" t="s">
        <v>1373</v>
      </c>
      <c r="I565" t="s">
        <v>9603</v>
      </c>
      <c r="J565" t="s">
        <v>714</v>
      </c>
      <c r="K565">
        <v>506433</v>
      </c>
      <c r="L565" t="s">
        <v>714</v>
      </c>
      <c r="M565">
        <v>1937347</v>
      </c>
      <c r="N565" t="s">
        <v>714</v>
      </c>
      <c r="O565" t="s">
        <v>3872</v>
      </c>
      <c r="P565" t="s">
        <v>1836</v>
      </c>
      <c r="Q565">
        <v>9095</v>
      </c>
      <c r="R565" t="s">
        <v>714</v>
      </c>
      <c r="S565">
        <v>32055</v>
      </c>
      <c r="T565" t="s">
        <v>714</v>
      </c>
      <c r="V565" t="s">
        <v>3873</v>
      </c>
      <c r="W565">
        <v>53155</v>
      </c>
      <c r="X565">
        <v>9095</v>
      </c>
      <c r="Y565" t="s">
        <v>714</v>
      </c>
      <c r="Z565" t="s">
        <v>5357</v>
      </c>
      <c r="AA565" t="s">
        <v>658</v>
      </c>
      <c r="AB565" t="s">
        <v>658</v>
      </c>
      <c r="AC565" t="s">
        <v>714</v>
      </c>
      <c r="AD565" t="s">
        <v>5357</v>
      </c>
      <c r="AE565">
        <v>9601</v>
      </c>
      <c r="AF565" t="s">
        <v>714</v>
      </c>
      <c r="AG565">
        <v>16931</v>
      </c>
      <c r="AH565" t="s">
        <v>714</v>
      </c>
      <c r="AI565">
        <v>15556</v>
      </c>
      <c r="AJ565">
        <v>3982</v>
      </c>
      <c r="AK565" t="s">
        <v>714</v>
      </c>
      <c r="AL565" t="s">
        <v>18187</v>
      </c>
      <c r="AM565" t="s">
        <v>714</v>
      </c>
      <c r="AN565" t="s">
        <v>714</v>
      </c>
      <c r="AO565" t="s">
        <v>14935</v>
      </c>
      <c r="AP565" t="s">
        <v>5357</v>
      </c>
      <c r="AQ565" t="s">
        <v>20403</v>
      </c>
    </row>
    <row r="566" spans="1:43" x14ac:dyDescent="0.3">
      <c r="A566" t="s">
        <v>3477</v>
      </c>
      <c r="B566" t="s">
        <v>362</v>
      </c>
      <c r="C566" s="72">
        <v>33323</v>
      </c>
      <c r="D566" t="s">
        <v>6623</v>
      </c>
      <c r="E566" t="s">
        <v>7130</v>
      </c>
      <c r="F566" t="s">
        <v>1446</v>
      </c>
      <c r="G566" t="s">
        <v>9094</v>
      </c>
      <c r="H566" t="s">
        <v>2147</v>
      </c>
      <c r="I566" t="s">
        <v>9357</v>
      </c>
      <c r="J566" t="s">
        <v>362</v>
      </c>
      <c r="K566">
        <v>571602</v>
      </c>
      <c r="L566" t="s">
        <v>362</v>
      </c>
      <c r="M566">
        <v>1803183</v>
      </c>
      <c r="N566" t="s">
        <v>362</v>
      </c>
      <c r="O566" t="s">
        <v>3874</v>
      </c>
      <c r="P566" t="s">
        <v>3477</v>
      </c>
      <c r="Q566">
        <v>9337</v>
      </c>
      <c r="R566" t="s">
        <v>362</v>
      </c>
      <c r="S566">
        <v>31145</v>
      </c>
      <c r="T566" t="s">
        <v>362</v>
      </c>
      <c r="U566" t="s">
        <v>362</v>
      </c>
      <c r="V566" t="s">
        <v>3875</v>
      </c>
      <c r="W566">
        <v>60958</v>
      </c>
      <c r="X566">
        <v>9337</v>
      </c>
      <c r="Y566" t="s">
        <v>362</v>
      </c>
      <c r="Z566" t="s">
        <v>5358</v>
      </c>
      <c r="AA566" t="s">
        <v>658</v>
      </c>
      <c r="AB566" t="s">
        <v>658</v>
      </c>
      <c r="AC566" t="s">
        <v>362</v>
      </c>
      <c r="AD566" t="s">
        <v>5358</v>
      </c>
      <c r="AE566">
        <v>10980</v>
      </c>
      <c r="AF566" t="s">
        <v>362</v>
      </c>
      <c r="AG566">
        <v>12965</v>
      </c>
      <c r="AH566" t="s">
        <v>362</v>
      </c>
      <c r="AI566">
        <v>5936</v>
      </c>
      <c r="AJ566">
        <v>4087</v>
      </c>
      <c r="AK566" t="s">
        <v>362</v>
      </c>
      <c r="AL566" t="s">
        <v>18188</v>
      </c>
      <c r="AM566" t="s">
        <v>362</v>
      </c>
      <c r="AN566" t="s">
        <v>362</v>
      </c>
      <c r="AO566" t="s">
        <v>2147</v>
      </c>
      <c r="AP566" t="s">
        <v>5358</v>
      </c>
      <c r="AQ566" t="s">
        <v>20403</v>
      </c>
    </row>
    <row r="567" spans="1:43" hidden="1" x14ac:dyDescent="0.3">
      <c r="A567" t="s">
        <v>3876</v>
      </c>
      <c r="B567" t="s">
        <v>1343</v>
      </c>
      <c r="C567" s="72">
        <v>30568</v>
      </c>
      <c r="D567" t="s">
        <v>6585</v>
      </c>
      <c r="E567" t="s">
        <v>7832</v>
      </c>
      <c r="F567" t="s">
        <v>3591</v>
      </c>
      <c r="G567" t="s">
        <v>3591</v>
      </c>
      <c r="H567" t="s">
        <v>1373</v>
      </c>
      <c r="I567" t="s">
        <v>10465</v>
      </c>
      <c r="J567" t="s">
        <v>1343</v>
      </c>
      <c r="K567">
        <v>434678</v>
      </c>
      <c r="L567" t="s">
        <v>1343</v>
      </c>
      <c r="M567">
        <v>533263</v>
      </c>
      <c r="N567" t="s">
        <v>1343</v>
      </c>
      <c r="O567" t="s">
        <v>5359</v>
      </c>
      <c r="P567" t="s">
        <v>3876</v>
      </c>
      <c r="Q567">
        <v>7501</v>
      </c>
      <c r="R567" t="s">
        <v>1343</v>
      </c>
      <c r="S567">
        <v>6208</v>
      </c>
      <c r="T567" t="s">
        <v>1343</v>
      </c>
      <c r="V567" t="s">
        <v>5360</v>
      </c>
      <c r="W567">
        <v>34448</v>
      </c>
      <c r="Y567" t="s">
        <v>1343</v>
      </c>
      <c r="Z567" t="s">
        <v>8486</v>
      </c>
      <c r="AA567" t="s">
        <v>658</v>
      </c>
      <c r="AB567" t="s">
        <v>658</v>
      </c>
      <c r="AC567" t="s">
        <v>1343</v>
      </c>
      <c r="AD567" t="s">
        <v>8486</v>
      </c>
      <c r="AF567" t="s">
        <v>1343</v>
      </c>
      <c r="AG567">
        <v>5757</v>
      </c>
      <c r="AI567">
        <v>7034</v>
      </c>
      <c r="AK567" t="s">
        <v>1343</v>
      </c>
      <c r="AL567" t="s">
        <v>18189</v>
      </c>
      <c r="AM567" t="s">
        <v>1343</v>
      </c>
      <c r="AN567" t="s">
        <v>1343</v>
      </c>
      <c r="AO567" t="s">
        <v>1373</v>
      </c>
      <c r="AP567" t="s">
        <v>8486</v>
      </c>
      <c r="AQ567" t="s">
        <v>20402</v>
      </c>
    </row>
    <row r="568" spans="1:43" x14ac:dyDescent="0.3">
      <c r="A568" t="s">
        <v>11393</v>
      </c>
      <c r="B568" t="s">
        <v>11394</v>
      </c>
      <c r="C568" s="72">
        <v>34007</v>
      </c>
      <c r="D568" t="s">
        <v>7111</v>
      </c>
      <c r="E568" t="s">
        <v>7832</v>
      </c>
      <c r="F568" t="s">
        <v>1481</v>
      </c>
      <c r="G568" t="s">
        <v>9094</v>
      </c>
      <c r="H568" t="s">
        <v>1373</v>
      </c>
      <c r="I568" t="s">
        <v>11264</v>
      </c>
      <c r="J568" t="s">
        <v>11394</v>
      </c>
      <c r="K568">
        <v>605200</v>
      </c>
      <c r="L568" t="s">
        <v>11394</v>
      </c>
      <c r="M568">
        <v>2167465</v>
      </c>
      <c r="N568" t="s">
        <v>11394</v>
      </c>
      <c r="O568" t="s">
        <v>13156</v>
      </c>
      <c r="P568" t="s">
        <v>11393</v>
      </c>
      <c r="Q568">
        <v>10070</v>
      </c>
      <c r="R568" t="s">
        <v>11394</v>
      </c>
      <c r="S568">
        <v>33829</v>
      </c>
      <c r="T568" t="s">
        <v>11394</v>
      </c>
      <c r="V568" t="s">
        <v>12073</v>
      </c>
      <c r="W568">
        <v>70977</v>
      </c>
      <c r="X568">
        <v>10070</v>
      </c>
      <c r="Y568" t="s">
        <v>11394</v>
      </c>
      <c r="Z568" t="s">
        <v>12074</v>
      </c>
      <c r="AA568" t="s">
        <v>658</v>
      </c>
      <c r="AB568" t="s">
        <v>658</v>
      </c>
      <c r="AC568" t="s">
        <v>11394</v>
      </c>
      <c r="AD568" t="s">
        <v>12074</v>
      </c>
      <c r="AE568">
        <v>13718</v>
      </c>
      <c r="AF568" t="s">
        <v>11394</v>
      </c>
      <c r="AG568">
        <v>65988</v>
      </c>
      <c r="AH568" t="s">
        <v>11394</v>
      </c>
      <c r="AI568">
        <v>18554</v>
      </c>
      <c r="AJ568">
        <v>4922</v>
      </c>
      <c r="AK568" t="s">
        <v>11394</v>
      </c>
      <c r="AL568" t="s">
        <v>18190</v>
      </c>
      <c r="AM568" t="s">
        <v>11394</v>
      </c>
      <c r="AN568" t="s">
        <v>11394</v>
      </c>
      <c r="AO568" t="s">
        <v>14935</v>
      </c>
      <c r="AP568" t="s">
        <v>12074</v>
      </c>
      <c r="AQ568" t="s">
        <v>20403</v>
      </c>
    </row>
    <row r="569" spans="1:43" x14ac:dyDescent="0.3">
      <c r="A569" t="s">
        <v>1837</v>
      </c>
      <c r="B569" t="s">
        <v>505</v>
      </c>
      <c r="C569" s="72">
        <v>31488</v>
      </c>
      <c r="D569" t="s">
        <v>6655</v>
      </c>
      <c r="E569" t="s">
        <v>6747</v>
      </c>
      <c r="F569" t="s">
        <v>1449</v>
      </c>
      <c r="G569" t="s">
        <v>6120</v>
      </c>
      <c r="H569" t="s">
        <v>1396</v>
      </c>
      <c r="I569" t="s">
        <v>10253</v>
      </c>
      <c r="J569" t="s">
        <v>505</v>
      </c>
      <c r="K569">
        <v>448801</v>
      </c>
      <c r="L569" t="s">
        <v>505</v>
      </c>
      <c r="M569">
        <v>1514565</v>
      </c>
      <c r="N569" t="s">
        <v>505</v>
      </c>
      <c r="O569" t="s">
        <v>1838</v>
      </c>
      <c r="P569" t="s">
        <v>1837</v>
      </c>
      <c r="Q569">
        <v>8285</v>
      </c>
      <c r="R569" t="s">
        <v>505</v>
      </c>
      <c r="S569">
        <v>29170</v>
      </c>
      <c r="T569" t="s">
        <v>505</v>
      </c>
      <c r="U569" t="s">
        <v>505</v>
      </c>
      <c r="V569" t="s">
        <v>3877</v>
      </c>
      <c r="W569">
        <v>52253</v>
      </c>
      <c r="X569">
        <v>8285</v>
      </c>
      <c r="Y569" t="s">
        <v>505</v>
      </c>
      <c r="Z569" t="s">
        <v>5361</v>
      </c>
      <c r="AA569" t="s">
        <v>666</v>
      </c>
      <c r="AB569" t="s">
        <v>658</v>
      </c>
      <c r="AC569" t="s">
        <v>505</v>
      </c>
      <c r="AD569" t="s">
        <v>5361</v>
      </c>
      <c r="AE569">
        <v>8724</v>
      </c>
      <c r="AF569" t="s">
        <v>505</v>
      </c>
      <c r="AG569">
        <v>5904</v>
      </c>
      <c r="AH569" t="s">
        <v>505</v>
      </c>
      <c r="AI569">
        <v>15562</v>
      </c>
      <c r="AJ569">
        <v>2867</v>
      </c>
      <c r="AK569" t="s">
        <v>505</v>
      </c>
      <c r="AL569" t="s">
        <v>18191</v>
      </c>
      <c r="AM569" t="s">
        <v>505</v>
      </c>
      <c r="AN569" t="s">
        <v>505</v>
      </c>
      <c r="AO569" t="s">
        <v>1396</v>
      </c>
      <c r="AP569" t="s">
        <v>5361</v>
      </c>
      <c r="AQ569" t="s">
        <v>20403</v>
      </c>
    </row>
    <row r="570" spans="1:43" hidden="1" x14ac:dyDescent="0.3">
      <c r="A570" t="s">
        <v>5362</v>
      </c>
      <c r="B570" t="s">
        <v>949</v>
      </c>
      <c r="C570" s="72">
        <v>27658</v>
      </c>
      <c r="D570" t="s">
        <v>7586</v>
      </c>
      <c r="E570" t="s">
        <v>6747</v>
      </c>
      <c r="F570" t="s">
        <v>3591</v>
      </c>
      <c r="G570" t="s">
        <v>3591</v>
      </c>
      <c r="H570" t="s">
        <v>1373</v>
      </c>
      <c r="I570" t="s">
        <v>9949</v>
      </c>
      <c r="J570" t="s">
        <v>949</v>
      </c>
      <c r="K570">
        <v>150277</v>
      </c>
      <c r="L570" t="s">
        <v>949</v>
      </c>
      <c r="M570">
        <v>21532</v>
      </c>
      <c r="N570" t="s">
        <v>949</v>
      </c>
      <c r="O570" t="s">
        <v>5363</v>
      </c>
      <c r="P570" t="s">
        <v>5362</v>
      </c>
      <c r="R570" t="s">
        <v>949</v>
      </c>
      <c r="S570">
        <v>4138</v>
      </c>
      <c r="T570" t="s">
        <v>949</v>
      </c>
      <c r="V570" t="s">
        <v>5364</v>
      </c>
      <c r="W570">
        <v>1258</v>
      </c>
      <c r="Y570" t="s">
        <v>949</v>
      </c>
      <c r="Z570" t="s">
        <v>8487</v>
      </c>
      <c r="AA570" t="s">
        <v>658</v>
      </c>
      <c r="AB570" t="s">
        <v>658</v>
      </c>
      <c r="AC570" t="s">
        <v>949</v>
      </c>
      <c r="AD570" t="s">
        <v>8487</v>
      </c>
      <c r="AI570">
        <v>7901</v>
      </c>
      <c r="AK570" t="s">
        <v>949</v>
      </c>
      <c r="AN570" t="s">
        <v>949</v>
      </c>
      <c r="AO570" t="s">
        <v>1373</v>
      </c>
      <c r="AP570" t="s">
        <v>8487</v>
      </c>
      <c r="AQ570" t="s">
        <v>20402</v>
      </c>
    </row>
    <row r="571" spans="1:43" hidden="1" x14ac:dyDescent="0.3">
      <c r="A571" t="s">
        <v>1839</v>
      </c>
      <c r="B571" t="s">
        <v>573</v>
      </c>
      <c r="C571" s="72">
        <v>31858</v>
      </c>
      <c r="D571" t="s">
        <v>6823</v>
      </c>
      <c r="E571" t="s">
        <v>6747</v>
      </c>
      <c r="F571" t="s">
        <v>3591</v>
      </c>
      <c r="G571" t="s">
        <v>3591</v>
      </c>
      <c r="H571" t="s">
        <v>1373</v>
      </c>
      <c r="I571" t="s">
        <v>10895</v>
      </c>
      <c r="J571" t="s">
        <v>573</v>
      </c>
      <c r="K571">
        <v>477195</v>
      </c>
      <c r="L571" t="s">
        <v>573</v>
      </c>
      <c r="M571">
        <v>1666191</v>
      </c>
      <c r="N571" t="s">
        <v>573</v>
      </c>
      <c r="O571" t="s">
        <v>11870</v>
      </c>
      <c r="P571" t="s">
        <v>1839</v>
      </c>
      <c r="Q571">
        <v>8666</v>
      </c>
      <c r="R571" t="s">
        <v>573</v>
      </c>
      <c r="S571">
        <v>30532</v>
      </c>
      <c r="T571" t="s">
        <v>573</v>
      </c>
      <c r="U571" t="s">
        <v>573</v>
      </c>
      <c r="V571" t="s">
        <v>11871</v>
      </c>
      <c r="W571">
        <v>20987</v>
      </c>
      <c r="X571">
        <v>8666</v>
      </c>
      <c r="Y571" t="s">
        <v>573</v>
      </c>
      <c r="Z571" t="s">
        <v>5365</v>
      </c>
      <c r="AA571" t="s">
        <v>666</v>
      </c>
      <c r="AB571" t="s">
        <v>666</v>
      </c>
      <c r="AC571" t="s">
        <v>573</v>
      </c>
      <c r="AD571" t="s">
        <v>5365</v>
      </c>
      <c r="AE571">
        <v>10477</v>
      </c>
      <c r="AF571" t="s">
        <v>573</v>
      </c>
      <c r="AG571">
        <v>11406</v>
      </c>
      <c r="AH571" t="s">
        <v>573</v>
      </c>
      <c r="AI571">
        <v>5500</v>
      </c>
      <c r="AK571" t="s">
        <v>573</v>
      </c>
      <c r="AN571" t="s">
        <v>573</v>
      </c>
      <c r="AO571" t="s">
        <v>1373</v>
      </c>
      <c r="AP571" t="s">
        <v>5365</v>
      </c>
      <c r="AQ571" t="s">
        <v>20402</v>
      </c>
    </row>
    <row r="572" spans="1:43" x14ac:dyDescent="0.3">
      <c r="A572" t="s">
        <v>15837</v>
      </c>
      <c r="B572" t="s">
        <v>15838</v>
      </c>
      <c r="C572" s="72">
        <v>34516</v>
      </c>
      <c r="D572" t="s">
        <v>15839</v>
      </c>
      <c r="E572" t="s">
        <v>6747</v>
      </c>
      <c r="F572" t="s">
        <v>1383</v>
      </c>
      <c r="G572" t="s">
        <v>9094</v>
      </c>
      <c r="H572" t="s">
        <v>1380</v>
      </c>
      <c r="I572" t="s">
        <v>15840</v>
      </c>
      <c r="J572" t="s">
        <v>15838</v>
      </c>
      <c r="K572">
        <v>664041</v>
      </c>
      <c r="L572" t="s">
        <v>15838</v>
      </c>
      <c r="M572">
        <v>3095417</v>
      </c>
      <c r="N572" t="s">
        <v>15838</v>
      </c>
      <c r="P572" t="s">
        <v>15837</v>
      </c>
      <c r="Q572">
        <v>11656</v>
      </c>
      <c r="R572" t="s">
        <v>15838</v>
      </c>
      <c r="S572">
        <v>41627</v>
      </c>
      <c r="T572" t="s">
        <v>15838</v>
      </c>
      <c r="V572" t="s">
        <v>20461</v>
      </c>
      <c r="W572">
        <v>107692</v>
      </c>
      <c r="X572">
        <v>11656</v>
      </c>
      <c r="Y572" t="s">
        <v>15838</v>
      </c>
      <c r="Z572" t="s">
        <v>15841</v>
      </c>
      <c r="AA572" t="s">
        <v>658</v>
      </c>
      <c r="AB572" t="s">
        <v>658</v>
      </c>
      <c r="AC572" t="s">
        <v>15838</v>
      </c>
      <c r="AD572" t="s">
        <v>15841</v>
      </c>
      <c r="AE572">
        <v>14645</v>
      </c>
      <c r="AJ572">
        <v>6263</v>
      </c>
      <c r="AK572" t="s">
        <v>15838</v>
      </c>
      <c r="AL572" t="s">
        <v>18192</v>
      </c>
      <c r="AM572" t="s">
        <v>15838</v>
      </c>
      <c r="AN572" t="s">
        <v>15838</v>
      </c>
      <c r="AO572" t="s">
        <v>1380</v>
      </c>
      <c r="AP572" t="s">
        <v>15841</v>
      </c>
      <c r="AQ572" t="s">
        <v>20403</v>
      </c>
    </row>
    <row r="573" spans="1:43" x14ac:dyDescent="0.3">
      <c r="A573" t="s">
        <v>14567</v>
      </c>
      <c r="B573" t="s">
        <v>14334</v>
      </c>
      <c r="C573" s="72">
        <v>34086</v>
      </c>
      <c r="D573" t="s">
        <v>6695</v>
      </c>
      <c r="E573" t="s">
        <v>6747</v>
      </c>
      <c r="F573" t="s">
        <v>1509</v>
      </c>
      <c r="G573" t="s">
        <v>9094</v>
      </c>
      <c r="H573" t="s">
        <v>660</v>
      </c>
      <c r="I573" t="s">
        <v>14496</v>
      </c>
      <c r="J573" t="s">
        <v>14334</v>
      </c>
      <c r="K573">
        <v>605204</v>
      </c>
      <c r="L573" t="s">
        <v>14334</v>
      </c>
      <c r="M573">
        <v>2167497</v>
      </c>
      <c r="N573" t="s">
        <v>14334</v>
      </c>
      <c r="O573" t="s">
        <v>17454</v>
      </c>
      <c r="P573" t="s">
        <v>14567</v>
      </c>
      <c r="Q573">
        <v>10186</v>
      </c>
      <c r="R573" t="s">
        <v>14334</v>
      </c>
      <c r="S573">
        <v>33796</v>
      </c>
      <c r="T573" t="s">
        <v>14334</v>
      </c>
      <c r="V573" t="s">
        <v>15842</v>
      </c>
      <c r="W573">
        <v>70799</v>
      </c>
      <c r="X573">
        <v>10186</v>
      </c>
      <c r="Y573" t="s">
        <v>14334</v>
      </c>
      <c r="Z573" t="s">
        <v>15098</v>
      </c>
      <c r="AA573" t="s">
        <v>658</v>
      </c>
      <c r="AB573" t="s">
        <v>658</v>
      </c>
      <c r="AC573" t="s">
        <v>14334</v>
      </c>
      <c r="AD573" t="s">
        <v>15098</v>
      </c>
      <c r="AE573">
        <v>13445</v>
      </c>
      <c r="AH573" t="s">
        <v>14334</v>
      </c>
      <c r="AI573">
        <v>18544</v>
      </c>
      <c r="AJ573">
        <v>5673</v>
      </c>
      <c r="AK573" t="s">
        <v>14334</v>
      </c>
      <c r="AL573" t="s">
        <v>18193</v>
      </c>
      <c r="AM573" t="s">
        <v>14334</v>
      </c>
      <c r="AN573" t="s">
        <v>14334</v>
      </c>
      <c r="AO573" t="s">
        <v>20462</v>
      </c>
      <c r="AP573" t="s">
        <v>15098</v>
      </c>
      <c r="AQ573" t="s">
        <v>20403</v>
      </c>
    </row>
    <row r="574" spans="1:43" x14ac:dyDescent="0.3">
      <c r="A574" t="s">
        <v>15843</v>
      </c>
      <c r="B574" t="s">
        <v>14676</v>
      </c>
      <c r="C574" s="72">
        <v>33736</v>
      </c>
      <c r="D574" t="s">
        <v>6808</v>
      </c>
      <c r="E574" t="s">
        <v>6747</v>
      </c>
      <c r="F574" t="s">
        <v>1426</v>
      </c>
      <c r="G574" t="s">
        <v>6120</v>
      </c>
      <c r="H574" t="s">
        <v>1380</v>
      </c>
      <c r="I574" t="s">
        <v>15844</v>
      </c>
      <c r="J574" t="s">
        <v>14676</v>
      </c>
      <c r="K574">
        <v>641505</v>
      </c>
      <c r="L574" t="s">
        <v>14676</v>
      </c>
      <c r="M574">
        <v>2791376</v>
      </c>
      <c r="N574" t="s">
        <v>14676</v>
      </c>
      <c r="O574" t="s">
        <v>15845</v>
      </c>
      <c r="P574" t="s">
        <v>15843</v>
      </c>
      <c r="Q574">
        <v>11159</v>
      </c>
      <c r="R574" t="s">
        <v>14676</v>
      </c>
      <c r="S574">
        <v>38161</v>
      </c>
      <c r="T574" t="s">
        <v>14676</v>
      </c>
      <c r="V574" t="s">
        <v>20463</v>
      </c>
      <c r="W574">
        <v>102564</v>
      </c>
      <c r="X574">
        <v>11159</v>
      </c>
      <c r="Y574" t="s">
        <v>14676</v>
      </c>
      <c r="Z574" t="s">
        <v>15846</v>
      </c>
      <c r="AA574" t="s">
        <v>658</v>
      </c>
      <c r="AB574" t="s">
        <v>658</v>
      </c>
      <c r="AC574" t="s">
        <v>14676</v>
      </c>
      <c r="AD574" t="s">
        <v>15846</v>
      </c>
      <c r="AE574">
        <v>15733</v>
      </c>
      <c r="AJ574">
        <v>5988</v>
      </c>
      <c r="AK574" t="s">
        <v>14676</v>
      </c>
      <c r="AL574" t="s">
        <v>18194</v>
      </c>
      <c r="AM574" t="s">
        <v>14676</v>
      </c>
      <c r="AN574" t="s">
        <v>14676</v>
      </c>
      <c r="AO574" t="s">
        <v>1380</v>
      </c>
      <c r="AP574" t="s">
        <v>15846</v>
      </c>
      <c r="AQ574" t="s">
        <v>20403</v>
      </c>
    </row>
    <row r="575" spans="1:43" x14ac:dyDescent="0.3">
      <c r="A575" t="s">
        <v>3478</v>
      </c>
      <c r="B575" t="s">
        <v>518</v>
      </c>
      <c r="C575" s="72">
        <v>32132</v>
      </c>
      <c r="D575" t="s">
        <v>6911</v>
      </c>
      <c r="E575" t="s">
        <v>6747</v>
      </c>
      <c r="F575" t="s">
        <v>1430</v>
      </c>
      <c r="G575" t="s">
        <v>6120</v>
      </c>
      <c r="H575" t="s">
        <v>2147</v>
      </c>
      <c r="I575" t="s">
        <v>9182</v>
      </c>
      <c r="J575" t="s">
        <v>518</v>
      </c>
      <c r="K575">
        <v>501981</v>
      </c>
      <c r="L575" t="s">
        <v>518</v>
      </c>
      <c r="M575">
        <v>1813268</v>
      </c>
      <c r="N575" t="s">
        <v>518</v>
      </c>
      <c r="O575" t="s">
        <v>3878</v>
      </c>
      <c r="P575" t="s">
        <v>3478</v>
      </c>
      <c r="Q575">
        <v>9351</v>
      </c>
      <c r="R575" t="s">
        <v>518</v>
      </c>
      <c r="S575">
        <v>31478</v>
      </c>
      <c r="T575" t="s">
        <v>518</v>
      </c>
      <c r="U575" t="s">
        <v>518</v>
      </c>
      <c r="V575" t="s">
        <v>3879</v>
      </c>
      <c r="W575">
        <v>59265</v>
      </c>
      <c r="X575">
        <v>9351</v>
      </c>
      <c r="Y575" t="s">
        <v>518</v>
      </c>
      <c r="Z575" t="s">
        <v>5366</v>
      </c>
      <c r="AA575" t="s">
        <v>658</v>
      </c>
      <c r="AB575" t="s">
        <v>658</v>
      </c>
      <c r="AC575" t="s">
        <v>518</v>
      </c>
      <c r="AD575" t="s">
        <v>5366</v>
      </c>
      <c r="AE575">
        <v>11664</v>
      </c>
      <c r="AF575" t="s">
        <v>518</v>
      </c>
      <c r="AG575">
        <v>14038</v>
      </c>
      <c r="AH575" t="s">
        <v>518</v>
      </c>
      <c r="AI575">
        <v>6246</v>
      </c>
      <c r="AJ575">
        <v>4234</v>
      </c>
      <c r="AK575" t="s">
        <v>518</v>
      </c>
      <c r="AL575" t="s">
        <v>18195</v>
      </c>
      <c r="AM575" t="s">
        <v>518</v>
      </c>
      <c r="AN575" t="s">
        <v>518</v>
      </c>
      <c r="AO575" t="s">
        <v>2147</v>
      </c>
      <c r="AP575" t="s">
        <v>5366</v>
      </c>
      <c r="AQ575" t="s">
        <v>20403</v>
      </c>
    </row>
    <row r="576" spans="1:43" hidden="1" x14ac:dyDescent="0.3">
      <c r="A576" t="s">
        <v>1840</v>
      </c>
      <c r="B576" t="s">
        <v>226</v>
      </c>
      <c r="C576" s="72">
        <v>29513</v>
      </c>
      <c r="D576" t="s">
        <v>6898</v>
      </c>
      <c r="E576" t="s">
        <v>6747</v>
      </c>
      <c r="F576" t="s">
        <v>1509</v>
      </c>
      <c r="G576" t="s">
        <v>9094</v>
      </c>
      <c r="H576" t="s">
        <v>1380</v>
      </c>
      <c r="I576" t="s">
        <v>9830</v>
      </c>
      <c r="J576" t="s">
        <v>226</v>
      </c>
      <c r="K576">
        <v>434658</v>
      </c>
      <c r="L576" t="s">
        <v>226</v>
      </c>
      <c r="M576">
        <v>533048</v>
      </c>
      <c r="N576" t="s">
        <v>226</v>
      </c>
      <c r="O576" t="s">
        <v>1841</v>
      </c>
      <c r="P576" t="s">
        <v>1840</v>
      </c>
      <c r="Q576">
        <v>7835</v>
      </c>
      <c r="R576" t="s">
        <v>226</v>
      </c>
      <c r="S576">
        <v>28545</v>
      </c>
      <c r="T576" t="s">
        <v>226</v>
      </c>
      <c r="U576" t="s">
        <v>226</v>
      </c>
      <c r="V576" t="s">
        <v>3880</v>
      </c>
      <c r="W576">
        <v>34484</v>
      </c>
      <c r="X576">
        <v>7835</v>
      </c>
      <c r="Y576" t="s">
        <v>226</v>
      </c>
      <c r="Z576" t="s">
        <v>5367</v>
      </c>
      <c r="AA576" t="s">
        <v>658</v>
      </c>
      <c r="AB576" t="s">
        <v>658</v>
      </c>
      <c r="AC576" t="s">
        <v>226</v>
      </c>
      <c r="AD576" t="s">
        <v>5367</v>
      </c>
      <c r="AE576">
        <v>8387</v>
      </c>
      <c r="AF576" t="s">
        <v>226</v>
      </c>
      <c r="AG576">
        <v>5310</v>
      </c>
      <c r="AH576" t="s">
        <v>226</v>
      </c>
      <c r="AI576">
        <v>462</v>
      </c>
      <c r="AJ576">
        <v>2399</v>
      </c>
      <c r="AK576" t="s">
        <v>226</v>
      </c>
      <c r="AL576" t="s">
        <v>18196</v>
      </c>
      <c r="AM576" t="s">
        <v>226</v>
      </c>
      <c r="AN576" t="s">
        <v>226</v>
      </c>
      <c r="AO576" t="s">
        <v>1380</v>
      </c>
      <c r="AP576" t="s">
        <v>5367</v>
      </c>
      <c r="AQ576" t="s">
        <v>20402</v>
      </c>
    </row>
    <row r="577" spans="1:43" x14ac:dyDescent="0.3">
      <c r="A577" t="s">
        <v>1842</v>
      </c>
      <c r="B577" t="s">
        <v>855</v>
      </c>
      <c r="C577" s="72">
        <v>31297</v>
      </c>
      <c r="D577" t="s">
        <v>7518</v>
      </c>
      <c r="E577" t="s">
        <v>6747</v>
      </c>
      <c r="F577" t="s">
        <v>1553</v>
      </c>
      <c r="G577" t="s">
        <v>6120</v>
      </c>
      <c r="H577" t="s">
        <v>1373</v>
      </c>
      <c r="I577" t="s">
        <v>10946</v>
      </c>
      <c r="J577" t="s">
        <v>855</v>
      </c>
      <c r="K577">
        <v>451584</v>
      </c>
      <c r="L577" t="s">
        <v>855</v>
      </c>
      <c r="M577">
        <v>1231630</v>
      </c>
      <c r="N577" t="s">
        <v>855</v>
      </c>
      <c r="O577" t="s">
        <v>1843</v>
      </c>
      <c r="P577" t="s">
        <v>1842</v>
      </c>
      <c r="Q577">
        <v>8174</v>
      </c>
      <c r="R577" t="s">
        <v>855</v>
      </c>
      <c r="S577">
        <v>28957</v>
      </c>
      <c r="T577" t="s">
        <v>855</v>
      </c>
      <c r="V577" t="s">
        <v>3881</v>
      </c>
      <c r="W577">
        <v>47360</v>
      </c>
      <c r="X577">
        <v>8174</v>
      </c>
      <c r="Y577" t="s">
        <v>855</v>
      </c>
      <c r="Z577" t="s">
        <v>5368</v>
      </c>
      <c r="AA577" t="s">
        <v>658</v>
      </c>
      <c r="AB577" t="s">
        <v>658</v>
      </c>
      <c r="AC577" t="s">
        <v>855</v>
      </c>
      <c r="AD577" t="s">
        <v>5368</v>
      </c>
      <c r="AE577">
        <v>9256</v>
      </c>
      <c r="AF577" t="s">
        <v>855</v>
      </c>
      <c r="AG577">
        <v>6290</v>
      </c>
      <c r="AH577" t="s">
        <v>855</v>
      </c>
      <c r="AI577">
        <v>2226</v>
      </c>
      <c r="AJ577">
        <v>3159</v>
      </c>
      <c r="AK577" t="s">
        <v>855</v>
      </c>
      <c r="AL577" t="s">
        <v>18197</v>
      </c>
      <c r="AM577" t="s">
        <v>855</v>
      </c>
      <c r="AN577" t="s">
        <v>855</v>
      </c>
      <c r="AO577" t="s">
        <v>14933</v>
      </c>
      <c r="AP577" t="s">
        <v>5368</v>
      </c>
      <c r="AQ577" t="s">
        <v>20403</v>
      </c>
    </row>
    <row r="578" spans="1:43" x14ac:dyDescent="0.3">
      <c r="A578" t="s">
        <v>12239</v>
      </c>
      <c r="B578" t="s">
        <v>11204</v>
      </c>
      <c r="C578" s="72">
        <v>32106</v>
      </c>
      <c r="D578" t="s">
        <v>7071</v>
      </c>
      <c r="E578" t="s">
        <v>12240</v>
      </c>
      <c r="F578" t="s">
        <v>1460</v>
      </c>
      <c r="G578" t="s">
        <v>9094</v>
      </c>
      <c r="H578" t="s">
        <v>1373</v>
      </c>
      <c r="I578" t="s">
        <v>11827</v>
      </c>
      <c r="J578" t="s">
        <v>11204</v>
      </c>
      <c r="K578">
        <v>594795</v>
      </c>
      <c r="L578" t="s">
        <v>11204</v>
      </c>
      <c r="M578">
        <v>2042429</v>
      </c>
      <c r="N578" t="s">
        <v>11204</v>
      </c>
      <c r="O578" t="s">
        <v>13443</v>
      </c>
      <c r="P578" t="s">
        <v>12239</v>
      </c>
      <c r="Q578">
        <v>10348</v>
      </c>
      <c r="R578" t="s">
        <v>11204</v>
      </c>
      <c r="S578">
        <v>32670</v>
      </c>
      <c r="T578" t="s">
        <v>11204</v>
      </c>
      <c r="V578" t="s">
        <v>12241</v>
      </c>
      <c r="W578">
        <v>67738</v>
      </c>
      <c r="X578">
        <v>10348</v>
      </c>
      <c r="Y578" t="s">
        <v>11204</v>
      </c>
      <c r="Z578" t="s">
        <v>12242</v>
      </c>
      <c r="AA578" t="s">
        <v>666</v>
      </c>
      <c r="AB578" t="s">
        <v>666</v>
      </c>
      <c r="AC578" t="s">
        <v>11204</v>
      </c>
      <c r="AD578" t="s">
        <v>12242</v>
      </c>
      <c r="AE578">
        <v>12659</v>
      </c>
      <c r="AF578" t="s">
        <v>11204</v>
      </c>
      <c r="AG578">
        <v>71742</v>
      </c>
      <c r="AH578" t="s">
        <v>11204</v>
      </c>
      <c r="AI578">
        <v>14412</v>
      </c>
      <c r="AJ578">
        <v>5330</v>
      </c>
      <c r="AK578" t="s">
        <v>11204</v>
      </c>
      <c r="AL578" t="s">
        <v>18198</v>
      </c>
      <c r="AM578" t="s">
        <v>11204</v>
      </c>
      <c r="AN578" t="s">
        <v>11204</v>
      </c>
      <c r="AO578" t="s">
        <v>14933</v>
      </c>
      <c r="AP578" t="s">
        <v>12242</v>
      </c>
      <c r="AQ578" t="s">
        <v>20403</v>
      </c>
    </row>
    <row r="579" spans="1:43" x14ac:dyDescent="0.3">
      <c r="A579" t="s">
        <v>15847</v>
      </c>
      <c r="B579" t="s">
        <v>15027</v>
      </c>
      <c r="C579" s="72">
        <v>34393</v>
      </c>
      <c r="D579" t="s">
        <v>15848</v>
      </c>
      <c r="E579" t="s">
        <v>15849</v>
      </c>
      <c r="F579" t="s">
        <v>1526</v>
      </c>
      <c r="G579" t="s">
        <v>9094</v>
      </c>
      <c r="H579" t="s">
        <v>1380</v>
      </c>
      <c r="I579" t="s">
        <v>15850</v>
      </c>
      <c r="J579" t="s">
        <v>15027</v>
      </c>
      <c r="K579">
        <v>602074</v>
      </c>
      <c r="L579" t="s">
        <v>15027</v>
      </c>
      <c r="M579">
        <v>2171204</v>
      </c>
      <c r="N579" t="s">
        <v>15027</v>
      </c>
      <c r="P579" t="s">
        <v>15847</v>
      </c>
      <c r="Q579">
        <v>11162</v>
      </c>
      <c r="R579" t="s">
        <v>15027</v>
      </c>
      <c r="S579">
        <v>34086</v>
      </c>
      <c r="T579" t="s">
        <v>15027</v>
      </c>
      <c r="V579" t="s">
        <v>20464</v>
      </c>
      <c r="W579">
        <v>69440</v>
      </c>
      <c r="X579">
        <v>11162</v>
      </c>
      <c r="Y579" t="s">
        <v>15027</v>
      </c>
      <c r="Z579" t="s">
        <v>15851</v>
      </c>
      <c r="AA579" t="s">
        <v>658</v>
      </c>
      <c r="AB579" t="s">
        <v>658</v>
      </c>
      <c r="AC579" t="s">
        <v>15027</v>
      </c>
      <c r="AD579" t="s">
        <v>15851</v>
      </c>
      <c r="AE579">
        <v>15112</v>
      </c>
      <c r="AJ579">
        <v>5993</v>
      </c>
      <c r="AK579" t="s">
        <v>15027</v>
      </c>
      <c r="AL579" t="s">
        <v>18199</v>
      </c>
      <c r="AM579" t="s">
        <v>15027</v>
      </c>
      <c r="AN579" t="s">
        <v>15027</v>
      </c>
      <c r="AO579" t="s">
        <v>1380</v>
      </c>
      <c r="AP579" t="s">
        <v>15851</v>
      </c>
      <c r="AQ579" t="s">
        <v>20403</v>
      </c>
    </row>
    <row r="580" spans="1:43" x14ac:dyDescent="0.3">
      <c r="A580" t="s">
        <v>14782</v>
      </c>
      <c r="B580" t="s">
        <v>14674</v>
      </c>
      <c r="C580" s="72">
        <v>34256</v>
      </c>
      <c r="D580" t="s">
        <v>6575</v>
      </c>
      <c r="E580" t="s">
        <v>7122</v>
      </c>
      <c r="F580" t="s">
        <v>1395</v>
      </c>
      <c r="G580" t="s">
        <v>6120</v>
      </c>
      <c r="H580" t="s">
        <v>1380</v>
      </c>
      <c r="I580" t="s">
        <v>14783</v>
      </c>
      <c r="J580" t="s">
        <v>14674</v>
      </c>
      <c r="K580">
        <v>621573</v>
      </c>
      <c r="L580" t="s">
        <v>14674</v>
      </c>
      <c r="M580">
        <v>2118905</v>
      </c>
      <c r="N580" t="s">
        <v>14674</v>
      </c>
      <c r="O580" t="s">
        <v>17455</v>
      </c>
      <c r="P580" t="s">
        <v>14782</v>
      </c>
      <c r="Q580">
        <v>10192</v>
      </c>
      <c r="R580" t="s">
        <v>14674</v>
      </c>
      <c r="S580">
        <v>33532</v>
      </c>
      <c r="T580" t="s">
        <v>14674</v>
      </c>
      <c r="V580" t="s">
        <v>15852</v>
      </c>
      <c r="W580">
        <v>100671</v>
      </c>
      <c r="X580">
        <v>10192</v>
      </c>
      <c r="Y580" t="s">
        <v>14674</v>
      </c>
      <c r="Z580" t="s">
        <v>15099</v>
      </c>
      <c r="AA580" t="s">
        <v>658</v>
      </c>
      <c r="AB580" t="s">
        <v>658</v>
      </c>
      <c r="AC580" t="s">
        <v>14674</v>
      </c>
      <c r="AD580" t="s">
        <v>15099</v>
      </c>
      <c r="AE580">
        <v>13598</v>
      </c>
      <c r="AH580" t="s">
        <v>14674</v>
      </c>
      <c r="AI580">
        <v>30445</v>
      </c>
      <c r="AJ580">
        <v>5958</v>
      </c>
      <c r="AK580" t="s">
        <v>14674</v>
      </c>
      <c r="AL580" t="s">
        <v>18200</v>
      </c>
      <c r="AM580" t="s">
        <v>14674</v>
      </c>
      <c r="AN580" t="s">
        <v>14674</v>
      </c>
      <c r="AO580" t="s">
        <v>1380</v>
      </c>
      <c r="AP580" t="s">
        <v>15099</v>
      </c>
      <c r="AQ580" t="s">
        <v>20403</v>
      </c>
    </row>
    <row r="581" spans="1:43" hidden="1" x14ac:dyDescent="0.3">
      <c r="A581" t="s">
        <v>1844</v>
      </c>
      <c r="B581" t="s">
        <v>502</v>
      </c>
      <c r="C581" s="72">
        <v>30783</v>
      </c>
      <c r="D581" t="s">
        <v>6757</v>
      </c>
      <c r="E581" t="s">
        <v>6756</v>
      </c>
      <c r="F581" t="s">
        <v>3591</v>
      </c>
      <c r="G581" t="s">
        <v>3591</v>
      </c>
      <c r="H581" t="s">
        <v>1380</v>
      </c>
      <c r="I581" t="s">
        <v>9903</v>
      </c>
      <c r="J581" t="s">
        <v>502</v>
      </c>
      <c r="K581">
        <v>457477</v>
      </c>
      <c r="L581" t="s">
        <v>502</v>
      </c>
      <c r="M581">
        <v>1104254</v>
      </c>
      <c r="N581" t="s">
        <v>502</v>
      </c>
      <c r="O581" t="s">
        <v>1845</v>
      </c>
      <c r="P581" t="s">
        <v>1844</v>
      </c>
      <c r="Q581">
        <v>7996</v>
      </c>
      <c r="R581" t="s">
        <v>502</v>
      </c>
      <c r="S581">
        <v>28728</v>
      </c>
      <c r="T581" t="s">
        <v>502</v>
      </c>
      <c r="U581" t="s">
        <v>502</v>
      </c>
      <c r="V581" t="s">
        <v>3882</v>
      </c>
      <c r="W581">
        <v>45858</v>
      </c>
      <c r="X581">
        <v>7996</v>
      </c>
      <c r="Y581" t="s">
        <v>502</v>
      </c>
      <c r="Z581" t="s">
        <v>5369</v>
      </c>
      <c r="AA581" t="s">
        <v>666</v>
      </c>
      <c r="AB581" t="s">
        <v>666</v>
      </c>
      <c r="AC581" t="s">
        <v>502</v>
      </c>
      <c r="AD581" t="s">
        <v>5369</v>
      </c>
      <c r="AE581">
        <v>9188</v>
      </c>
      <c r="AF581" t="s">
        <v>502</v>
      </c>
      <c r="AG581">
        <v>5905</v>
      </c>
      <c r="AH581" t="s">
        <v>502</v>
      </c>
      <c r="AI581">
        <v>5712</v>
      </c>
      <c r="AJ581">
        <v>2558</v>
      </c>
      <c r="AK581" t="s">
        <v>502</v>
      </c>
      <c r="AL581" t="s">
        <v>18201</v>
      </c>
      <c r="AM581" t="s">
        <v>502</v>
      </c>
      <c r="AN581" t="s">
        <v>502</v>
      </c>
      <c r="AO581" t="s">
        <v>1380</v>
      </c>
      <c r="AP581" t="s">
        <v>5369</v>
      </c>
      <c r="AQ581" t="s">
        <v>20402</v>
      </c>
    </row>
    <row r="582" spans="1:43" x14ac:dyDescent="0.3">
      <c r="A582" t="s">
        <v>1846</v>
      </c>
      <c r="B582" t="s">
        <v>250</v>
      </c>
      <c r="C582" s="72">
        <v>32927</v>
      </c>
      <c r="D582" t="s">
        <v>7406</v>
      </c>
      <c r="E582" t="s">
        <v>7405</v>
      </c>
      <c r="F582" t="s">
        <v>3591</v>
      </c>
      <c r="G582" t="s">
        <v>3591</v>
      </c>
      <c r="H582" t="s">
        <v>1380</v>
      </c>
      <c r="I582" t="s">
        <v>10252</v>
      </c>
      <c r="J582" t="s">
        <v>250</v>
      </c>
      <c r="K582">
        <v>543094</v>
      </c>
      <c r="L582" t="s">
        <v>250</v>
      </c>
      <c r="M582">
        <v>1717002</v>
      </c>
      <c r="N582" t="s">
        <v>250</v>
      </c>
      <c r="O582" t="s">
        <v>5370</v>
      </c>
      <c r="P582" t="s">
        <v>1846</v>
      </c>
      <c r="Q582">
        <v>9432</v>
      </c>
      <c r="R582" t="s">
        <v>250</v>
      </c>
      <c r="S582">
        <v>31259</v>
      </c>
      <c r="T582" t="s">
        <v>250</v>
      </c>
      <c r="U582" t="s">
        <v>250</v>
      </c>
      <c r="V582" t="s">
        <v>5371</v>
      </c>
      <c r="W582">
        <v>57781</v>
      </c>
      <c r="X582">
        <v>9432</v>
      </c>
      <c r="Y582" t="s">
        <v>250</v>
      </c>
      <c r="Z582" t="s">
        <v>5372</v>
      </c>
      <c r="AA582" t="s">
        <v>666</v>
      </c>
      <c r="AB582" t="s">
        <v>666</v>
      </c>
      <c r="AC582" t="s">
        <v>250</v>
      </c>
      <c r="AD582" t="s">
        <v>5372</v>
      </c>
      <c r="AE582">
        <v>10530</v>
      </c>
      <c r="AF582" t="s">
        <v>250</v>
      </c>
      <c r="AG582">
        <v>13880</v>
      </c>
      <c r="AH582" t="s">
        <v>250</v>
      </c>
      <c r="AI582">
        <v>8931</v>
      </c>
      <c r="AJ582">
        <v>3996</v>
      </c>
      <c r="AK582" t="s">
        <v>250</v>
      </c>
      <c r="AL582" t="s">
        <v>18202</v>
      </c>
      <c r="AM582" t="s">
        <v>250</v>
      </c>
      <c r="AN582" t="s">
        <v>250</v>
      </c>
      <c r="AO582" t="s">
        <v>1380</v>
      </c>
      <c r="AP582" t="s">
        <v>5372</v>
      </c>
      <c r="AQ582" t="s">
        <v>20403</v>
      </c>
    </row>
    <row r="583" spans="1:43" hidden="1" x14ac:dyDescent="0.3">
      <c r="A583" t="s">
        <v>1847</v>
      </c>
      <c r="B583" t="s">
        <v>932</v>
      </c>
      <c r="C583" s="72">
        <v>30499</v>
      </c>
      <c r="D583" t="s">
        <v>7834</v>
      </c>
      <c r="E583" t="s">
        <v>7833</v>
      </c>
      <c r="F583" t="s">
        <v>3591</v>
      </c>
      <c r="G583" t="s">
        <v>3591</v>
      </c>
      <c r="H583" t="s">
        <v>1373</v>
      </c>
      <c r="I583" t="s">
        <v>9719</v>
      </c>
      <c r="J583" t="s">
        <v>932</v>
      </c>
      <c r="K583">
        <v>465679</v>
      </c>
      <c r="L583" t="s">
        <v>932</v>
      </c>
      <c r="M583">
        <v>1654378</v>
      </c>
      <c r="N583" t="s">
        <v>932</v>
      </c>
      <c r="O583" t="s">
        <v>1848</v>
      </c>
      <c r="P583" t="s">
        <v>1847</v>
      </c>
      <c r="Q583">
        <v>8604</v>
      </c>
      <c r="R583" t="s">
        <v>932</v>
      </c>
      <c r="S583">
        <v>30076</v>
      </c>
      <c r="T583" t="s">
        <v>932</v>
      </c>
      <c r="V583" t="s">
        <v>3883</v>
      </c>
      <c r="W583">
        <v>45902</v>
      </c>
      <c r="X583">
        <v>8604</v>
      </c>
      <c r="Y583" t="s">
        <v>932</v>
      </c>
      <c r="Z583" t="s">
        <v>5373</v>
      </c>
      <c r="AA583" t="s">
        <v>658</v>
      </c>
      <c r="AB583" t="s">
        <v>658</v>
      </c>
      <c r="AC583" t="s">
        <v>932</v>
      </c>
      <c r="AD583" t="s">
        <v>5373</v>
      </c>
      <c r="AE583">
        <v>9460</v>
      </c>
      <c r="AF583" t="s">
        <v>932</v>
      </c>
      <c r="AG583">
        <v>8100</v>
      </c>
      <c r="AH583" t="s">
        <v>932</v>
      </c>
      <c r="AI583">
        <v>3892</v>
      </c>
      <c r="AK583" t="s">
        <v>932</v>
      </c>
      <c r="AL583" t="s">
        <v>18203</v>
      </c>
      <c r="AM583" t="s">
        <v>932</v>
      </c>
      <c r="AN583" t="s">
        <v>932</v>
      </c>
      <c r="AO583" t="s">
        <v>1373</v>
      </c>
      <c r="AP583" t="s">
        <v>5373</v>
      </c>
      <c r="AQ583" t="s">
        <v>20402</v>
      </c>
    </row>
    <row r="584" spans="1:43" x14ac:dyDescent="0.3">
      <c r="A584" t="s">
        <v>1849</v>
      </c>
      <c r="B584" t="s">
        <v>1202</v>
      </c>
      <c r="C584" s="72">
        <v>32071</v>
      </c>
      <c r="D584" t="s">
        <v>6648</v>
      </c>
      <c r="E584" t="s">
        <v>7835</v>
      </c>
      <c r="F584" t="s">
        <v>3591</v>
      </c>
      <c r="G584" t="s">
        <v>3591</v>
      </c>
      <c r="H584" t="s">
        <v>1373</v>
      </c>
      <c r="I584" t="s">
        <v>10676</v>
      </c>
      <c r="J584" t="s">
        <v>1202</v>
      </c>
      <c r="K584">
        <v>518603</v>
      </c>
      <c r="L584" t="s">
        <v>1202</v>
      </c>
      <c r="M584">
        <v>1784923</v>
      </c>
      <c r="N584" t="s">
        <v>1202</v>
      </c>
      <c r="O584" t="s">
        <v>1850</v>
      </c>
      <c r="P584" t="s">
        <v>1849</v>
      </c>
      <c r="Q584">
        <v>9085</v>
      </c>
      <c r="R584" t="s">
        <v>1202</v>
      </c>
      <c r="S584">
        <v>30976</v>
      </c>
      <c r="T584" t="s">
        <v>1202</v>
      </c>
      <c r="V584" t="s">
        <v>3884</v>
      </c>
      <c r="W584">
        <v>55795</v>
      </c>
      <c r="X584">
        <v>9085</v>
      </c>
      <c r="Y584" t="s">
        <v>1202</v>
      </c>
      <c r="Z584" t="s">
        <v>5374</v>
      </c>
      <c r="AA584" t="s">
        <v>5068</v>
      </c>
      <c r="AB584" t="s">
        <v>658</v>
      </c>
      <c r="AC584" t="s">
        <v>1202</v>
      </c>
      <c r="AD584" t="s">
        <v>5374</v>
      </c>
      <c r="AE584">
        <v>11687</v>
      </c>
      <c r="AF584" t="s">
        <v>1202</v>
      </c>
      <c r="AG584">
        <v>13179</v>
      </c>
      <c r="AH584" t="s">
        <v>1202</v>
      </c>
      <c r="AI584">
        <v>4388</v>
      </c>
      <c r="AK584" t="s">
        <v>1202</v>
      </c>
      <c r="AL584" t="s">
        <v>18204</v>
      </c>
      <c r="AM584" t="s">
        <v>1202</v>
      </c>
      <c r="AN584" t="s">
        <v>1202</v>
      </c>
      <c r="AO584" t="s">
        <v>1373</v>
      </c>
      <c r="AP584" t="s">
        <v>5374</v>
      </c>
      <c r="AQ584" t="s">
        <v>20403</v>
      </c>
    </row>
    <row r="585" spans="1:43" x14ac:dyDescent="0.3">
      <c r="A585" t="s">
        <v>5375</v>
      </c>
      <c r="B585" t="s">
        <v>3885</v>
      </c>
      <c r="C585" s="72">
        <v>32313</v>
      </c>
      <c r="D585" t="s">
        <v>7526</v>
      </c>
      <c r="E585" t="s">
        <v>7525</v>
      </c>
      <c r="F585" t="s">
        <v>1509</v>
      </c>
      <c r="G585" t="s">
        <v>9094</v>
      </c>
      <c r="H585" t="s">
        <v>1373</v>
      </c>
      <c r="I585" t="s">
        <v>9226</v>
      </c>
      <c r="J585" t="s">
        <v>3885</v>
      </c>
      <c r="K585">
        <v>594798</v>
      </c>
      <c r="L585" t="s">
        <v>3885</v>
      </c>
      <c r="M585">
        <v>2044508</v>
      </c>
      <c r="N585" t="s">
        <v>3885</v>
      </c>
      <c r="O585" t="s">
        <v>8488</v>
      </c>
      <c r="P585" t="s">
        <v>5375</v>
      </c>
      <c r="Q585">
        <v>9701</v>
      </c>
      <c r="R585" t="s">
        <v>3885</v>
      </c>
      <c r="S585">
        <v>32796</v>
      </c>
      <c r="T585" t="s">
        <v>3885</v>
      </c>
      <c r="V585" t="s">
        <v>5376</v>
      </c>
      <c r="W585">
        <v>67740</v>
      </c>
      <c r="X585">
        <v>9701</v>
      </c>
      <c r="Y585" t="s">
        <v>3885</v>
      </c>
      <c r="Z585" t="s">
        <v>5377</v>
      </c>
      <c r="AA585" t="s">
        <v>666</v>
      </c>
      <c r="AB585" t="s">
        <v>658</v>
      </c>
      <c r="AC585" t="s">
        <v>8489</v>
      </c>
      <c r="AD585" t="s">
        <v>5377</v>
      </c>
      <c r="AE585">
        <v>12854</v>
      </c>
      <c r="AF585" t="s">
        <v>3885</v>
      </c>
      <c r="AG585">
        <v>52859</v>
      </c>
      <c r="AH585" t="s">
        <v>3885</v>
      </c>
      <c r="AI585">
        <v>14294</v>
      </c>
      <c r="AJ585">
        <v>4475</v>
      </c>
      <c r="AK585" t="s">
        <v>3885</v>
      </c>
      <c r="AL585" t="s">
        <v>18205</v>
      </c>
      <c r="AM585" t="s">
        <v>3885</v>
      </c>
      <c r="AN585" t="s">
        <v>3885</v>
      </c>
      <c r="AO585" t="s">
        <v>14935</v>
      </c>
      <c r="AP585" t="s">
        <v>5377</v>
      </c>
      <c r="AQ585" t="s">
        <v>20403</v>
      </c>
    </row>
    <row r="586" spans="1:43" hidden="1" x14ac:dyDescent="0.3">
      <c r="A586" t="s">
        <v>1851</v>
      </c>
      <c r="B586" t="s">
        <v>521</v>
      </c>
      <c r="C586" s="72">
        <v>29209</v>
      </c>
      <c r="D586" t="s">
        <v>6683</v>
      </c>
      <c r="E586" t="s">
        <v>6762</v>
      </c>
      <c r="F586" t="s">
        <v>3591</v>
      </c>
      <c r="G586" t="s">
        <v>3591</v>
      </c>
      <c r="H586" t="s">
        <v>1380</v>
      </c>
      <c r="I586" t="s">
        <v>10597</v>
      </c>
      <c r="J586" t="s">
        <v>521</v>
      </c>
      <c r="K586">
        <v>430203</v>
      </c>
      <c r="L586" t="s">
        <v>521</v>
      </c>
      <c r="M586">
        <v>392080</v>
      </c>
      <c r="N586" t="s">
        <v>521</v>
      </c>
      <c r="O586" t="s">
        <v>1852</v>
      </c>
      <c r="P586" t="s">
        <v>1851</v>
      </c>
      <c r="Q586">
        <v>7232</v>
      </c>
      <c r="R586" t="s">
        <v>521</v>
      </c>
      <c r="S586">
        <v>5799</v>
      </c>
      <c r="T586" t="s">
        <v>521</v>
      </c>
      <c r="U586" t="s">
        <v>521</v>
      </c>
      <c r="V586" t="s">
        <v>3886</v>
      </c>
      <c r="W586">
        <v>31730</v>
      </c>
      <c r="X586">
        <v>7232</v>
      </c>
      <c r="Y586" t="s">
        <v>521</v>
      </c>
      <c r="Z586" t="s">
        <v>5378</v>
      </c>
      <c r="AA586" t="s">
        <v>666</v>
      </c>
      <c r="AB586" t="s">
        <v>666</v>
      </c>
      <c r="AC586" t="s">
        <v>521</v>
      </c>
      <c r="AD586" t="s">
        <v>5378</v>
      </c>
      <c r="AE586">
        <v>7347</v>
      </c>
      <c r="AF586" t="s">
        <v>521</v>
      </c>
      <c r="AG586">
        <v>5128</v>
      </c>
      <c r="AH586" t="s">
        <v>521</v>
      </c>
      <c r="AI586">
        <v>9125</v>
      </c>
      <c r="AK586" t="s">
        <v>521</v>
      </c>
      <c r="AL586" t="s">
        <v>18206</v>
      </c>
      <c r="AM586" t="s">
        <v>521</v>
      </c>
      <c r="AN586" t="s">
        <v>521</v>
      </c>
      <c r="AO586" t="s">
        <v>1380</v>
      </c>
      <c r="AP586" t="s">
        <v>5378</v>
      </c>
      <c r="AQ586" t="s">
        <v>20402</v>
      </c>
    </row>
    <row r="587" spans="1:43" x14ac:dyDescent="0.3">
      <c r="A587" t="s">
        <v>1853</v>
      </c>
      <c r="B587" t="s">
        <v>126</v>
      </c>
      <c r="C587" s="72">
        <v>31898</v>
      </c>
      <c r="D587" t="s">
        <v>7408</v>
      </c>
      <c r="E587" t="s">
        <v>7407</v>
      </c>
      <c r="F587" t="s">
        <v>3591</v>
      </c>
      <c r="G587" t="s">
        <v>3591</v>
      </c>
      <c r="H587" t="s">
        <v>1431</v>
      </c>
      <c r="I587" t="s">
        <v>10526</v>
      </c>
      <c r="J587" t="s">
        <v>126</v>
      </c>
      <c r="K587">
        <v>474443</v>
      </c>
      <c r="L587" t="s">
        <v>126</v>
      </c>
      <c r="M587">
        <v>1098914</v>
      </c>
      <c r="N587" t="s">
        <v>126</v>
      </c>
      <c r="O587" t="s">
        <v>1854</v>
      </c>
      <c r="P587" t="s">
        <v>1853</v>
      </c>
      <c r="Q587">
        <v>8885</v>
      </c>
      <c r="R587" t="s">
        <v>126</v>
      </c>
      <c r="S587">
        <v>30020</v>
      </c>
      <c r="T587" t="s">
        <v>126</v>
      </c>
      <c r="V587" t="s">
        <v>5379</v>
      </c>
      <c r="W587">
        <v>45862</v>
      </c>
      <c r="X587">
        <v>8885</v>
      </c>
      <c r="Y587" t="s">
        <v>5380</v>
      </c>
      <c r="Z587" t="s">
        <v>8490</v>
      </c>
      <c r="AA587" t="s">
        <v>658</v>
      </c>
      <c r="AB587" t="s">
        <v>658</v>
      </c>
      <c r="AC587" t="s">
        <v>126</v>
      </c>
      <c r="AD587" t="s">
        <v>8490</v>
      </c>
      <c r="AE587">
        <v>9493</v>
      </c>
      <c r="AF587" t="s">
        <v>126</v>
      </c>
      <c r="AG587">
        <v>13044</v>
      </c>
      <c r="AI587">
        <v>17948</v>
      </c>
      <c r="AJ587">
        <v>3149</v>
      </c>
      <c r="AK587" t="s">
        <v>126</v>
      </c>
      <c r="AL587" t="s">
        <v>18207</v>
      </c>
      <c r="AM587" t="s">
        <v>126</v>
      </c>
      <c r="AN587" t="s">
        <v>126</v>
      </c>
      <c r="AO587" t="s">
        <v>1431</v>
      </c>
      <c r="AP587" t="s">
        <v>8490</v>
      </c>
      <c r="AQ587" t="s">
        <v>20403</v>
      </c>
    </row>
    <row r="588" spans="1:43" x14ac:dyDescent="0.3">
      <c r="A588" t="s">
        <v>13228</v>
      </c>
      <c r="B588" t="s">
        <v>11752</v>
      </c>
      <c r="C588" s="72">
        <v>34332</v>
      </c>
      <c r="D588" t="s">
        <v>6657</v>
      </c>
      <c r="E588" t="s">
        <v>13229</v>
      </c>
      <c r="F588" t="s">
        <v>1416</v>
      </c>
      <c r="G588" t="s">
        <v>9094</v>
      </c>
      <c r="H588" t="s">
        <v>1373</v>
      </c>
      <c r="I588" t="s">
        <v>13230</v>
      </c>
      <c r="J588" t="s">
        <v>11752</v>
      </c>
      <c r="K588">
        <v>608328</v>
      </c>
      <c r="L588" t="s">
        <v>11752</v>
      </c>
      <c r="M588">
        <v>2044548</v>
      </c>
      <c r="N588" t="s">
        <v>11752</v>
      </c>
      <c r="O588" t="s">
        <v>14377</v>
      </c>
      <c r="P588" t="s">
        <v>13228</v>
      </c>
      <c r="Q588">
        <v>10190</v>
      </c>
      <c r="R588" t="s">
        <v>11752</v>
      </c>
      <c r="S588">
        <v>32813</v>
      </c>
      <c r="T588" t="s">
        <v>11752</v>
      </c>
      <c r="V588" t="s">
        <v>15853</v>
      </c>
      <c r="W588">
        <v>100260</v>
      </c>
      <c r="X588">
        <v>10190</v>
      </c>
      <c r="Y588" t="s">
        <v>11752</v>
      </c>
      <c r="Z588" t="s">
        <v>13231</v>
      </c>
      <c r="AA588" t="s">
        <v>666</v>
      </c>
      <c r="AB588" t="s">
        <v>658</v>
      </c>
      <c r="AC588" t="s">
        <v>11752</v>
      </c>
      <c r="AD588" t="s">
        <v>13231</v>
      </c>
      <c r="AE588">
        <v>13945</v>
      </c>
      <c r="AF588" t="s">
        <v>11752</v>
      </c>
      <c r="AG588">
        <v>68528</v>
      </c>
      <c r="AH588" t="s">
        <v>11752</v>
      </c>
      <c r="AI588">
        <v>23706</v>
      </c>
      <c r="AJ588">
        <v>5503</v>
      </c>
      <c r="AK588" t="s">
        <v>11752</v>
      </c>
      <c r="AL588" t="s">
        <v>18208</v>
      </c>
      <c r="AM588" t="s">
        <v>11752</v>
      </c>
      <c r="AN588" t="s">
        <v>11752</v>
      </c>
      <c r="AO588" t="s">
        <v>1373</v>
      </c>
      <c r="AP588" t="s">
        <v>13231</v>
      </c>
      <c r="AQ588" t="s">
        <v>20403</v>
      </c>
    </row>
    <row r="589" spans="1:43" x14ac:dyDescent="0.3">
      <c r="A589" t="s">
        <v>13707</v>
      </c>
      <c r="B589" t="s">
        <v>13003</v>
      </c>
      <c r="C589" s="72">
        <v>34183</v>
      </c>
      <c r="D589" t="s">
        <v>6564</v>
      </c>
      <c r="E589" t="s">
        <v>13708</v>
      </c>
      <c r="F589" t="s">
        <v>1395</v>
      </c>
      <c r="G589" t="s">
        <v>9094</v>
      </c>
      <c r="H589" t="s">
        <v>1431</v>
      </c>
      <c r="I589" t="s">
        <v>13004</v>
      </c>
      <c r="J589" t="s">
        <v>13003</v>
      </c>
      <c r="K589">
        <v>657557</v>
      </c>
      <c r="L589" t="s">
        <v>13003</v>
      </c>
      <c r="M589">
        <v>2211775</v>
      </c>
      <c r="N589" t="s">
        <v>13003</v>
      </c>
      <c r="O589" t="s">
        <v>14378</v>
      </c>
      <c r="P589" t="s">
        <v>13707</v>
      </c>
      <c r="Q589">
        <v>10713</v>
      </c>
      <c r="R589" t="s">
        <v>13003</v>
      </c>
      <c r="S589">
        <v>35185</v>
      </c>
      <c r="T589" t="s">
        <v>13003</v>
      </c>
      <c r="V589" t="s">
        <v>15854</v>
      </c>
      <c r="W589">
        <v>105846</v>
      </c>
      <c r="X589">
        <v>10713</v>
      </c>
      <c r="Y589" t="s">
        <v>13003</v>
      </c>
      <c r="Z589" t="s">
        <v>13709</v>
      </c>
      <c r="AA589" t="s">
        <v>658</v>
      </c>
      <c r="AB589" t="s">
        <v>658</v>
      </c>
      <c r="AC589" t="s">
        <v>13003</v>
      </c>
      <c r="AD589" t="s">
        <v>13709</v>
      </c>
      <c r="AE589">
        <v>13937</v>
      </c>
      <c r="AH589" t="s">
        <v>13003</v>
      </c>
      <c r="AI589">
        <v>21601</v>
      </c>
      <c r="AJ589">
        <v>5566</v>
      </c>
      <c r="AK589" t="s">
        <v>13003</v>
      </c>
      <c r="AL589" t="s">
        <v>18209</v>
      </c>
      <c r="AM589" t="s">
        <v>13003</v>
      </c>
      <c r="AN589" t="s">
        <v>13003</v>
      </c>
      <c r="AO589" t="s">
        <v>1431</v>
      </c>
      <c r="AP589" t="s">
        <v>13709</v>
      </c>
      <c r="AQ589" t="s">
        <v>20403</v>
      </c>
    </row>
    <row r="590" spans="1:43" hidden="1" x14ac:dyDescent="0.3">
      <c r="A590" t="s">
        <v>1855</v>
      </c>
      <c r="B590" t="s">
        <v>778</v>
      </c>
      <c r="C590" s="72">
        <v>30514</v>
      </c>
      <c r="D590" t="s">
        <v>6736</v>
      </c>
      <c r="E590" t="s">
        <v>7732</v>
      </c>
      <c r="F590" t="s">
        <v>3591</v>
      </c>
      <c r="G590" t="s">
        <v>3591</v>
      </c>
      <c r="H590" t="s">
        <v>1373</v>
      </c>
      <c r="I590" t="s">
        <v>9160</v>
      </c>
      <c r="J590" t="s">
        <v>778</v>
      </c>
      <c r="K590">
        <v>447755</v>
      </c>
      <c r="L590" t="s">
        <v>778</v>
      </c>
      <c r="M590">
        <v>1895303</v>
      </c>
      <c r="N590" t="s">
        <v>778</v>
      </c>
      <c r="O590" t="s">
        <v>1856</v>
      </c>
      <c r="P590" t="s">
        <v>1855</v>
      </c>
      <c r="Q590">
        <v>9066</v>
      </c>
      <c r="R590" t="s">
        <v>778</v>
      </c>
      <c r="S590">
        <v>32026</v>
      </c>
      <c r="T590" t="s">
        <v>778</v>
      </c>
      <c r="V590" t="s">
        <v>3887</v>
      </c>
      <c r="W590">
        <v>45913</v>
      </c>
      <c r="X590">
        <v>9066</v>
      </c>
      <c r="Y590" t="s">
        <v>778</v>
      </c>
      <c r="Z590" t="s">
        <v>5381</v>
      </c>
      <c r="AA590" t="s">
        <v>658</v>
      </c>
      <c r="AB590" t="s">
        <v>658</v>
      </c>
      <c r="AC590" t="s">
        <v>778</v>
      </c>
      <c r="AD590" t="s">
        <v>5381</v>
      </c>
      <c r="AE590">
        <v>12314</v>
      </c>
      <c r="AF590" t="s">
        <v>778</v>
      </c>
      <c r="AG590">
        <v>15231</v>
      </c>
      <c r="AH590" t="s">
        <v>778</v>
      </c>
      <c r="AI590">
        <v>1958</v>
      </c>
      <c r="AK590" t="s">
        <v>778</v>
      </c>
      <c r="AN590" t="s">
        <v>778</v>
      </c>
      <c r="AO590" t="s">
        <v>1373</v>
      </c>
      <c r="AP590" t="s">
        <v>5381</v>
      </c>
      <c r="AQ590" t="s">
        <v>20402</v>
      </c>
    </row>
    <row r="591" spans="1:43" hidden="1" x14ac:dyDescent="0.3">
      <c r="A591" t="s">
        <v>3888</v>
      </c>
      <c r="B591" t="s">
        <v>960</v>
      </c>
      <c r="C591" s="72">
        <v>30348</v>
      </c>
      <c r="D591" t="s">
        <v>7836</v>
      </c>
      <c r="E591" t="s">
        <v>7583</v>
      </c>
      <c r="F591" t="s">
        <v>3591</v>
      </c>
      <c r="G591" t="s">
        <v>3591</v>
      </c>
      <c r="H591" t="s">
        <v>1373</v>
      </c>
      <c r="I591" t="s">
        <v>10228</v>
      </c>
      <c r="J591" t="s">
        <v>960</v>
      </c>
      <c r="K591">
        <v>451773</v>
      </c>
      <c r="L591" t="s">
        <v>5382</v>
      </c>
      <c r="M591">
        <v>1784974</v>
      </c>
      <c r="N591" t="s">
        <v>5382</v>
      </c>
      <c r="O591" t="s">
        <v>5383</v>
      </c>
      <c r="P591" t="s">
        <v>3888</v>
      </c>
      <c r="Q591">
        <v>8994</v>
      </c>
      <c r="R591" t="s">
        <v>5382</v>
      </c>
      <c r="S591">
        <v>30978</v>
      </c>
      <c r="T591" t="s">
        <v>5382</v>
      </c>
      <c r="V591" t="s">
        <v>5384</v>
      </c>
      <c r="W591">
        <v>53182</v>
      </c>
      <c r="X591">
        <v>8994</v>
      </c>
      <c r="Y591" t="s">
        <v>5382</v>
      </c>
      <c r="Z591" t="s">
        <v>5385</v>
      </c>
      <c r="AA591" t="s">
        <v>658</v>
      </c>
      <c r="AB591" t="s">
        <v>658</v>
      </c>
      <c r="AC591" t="s">
        <v>960</v>
      </c>
      <c r="AD591" t="s">
        <v>8491</v>
      </c>
      <c r="AI591">
        <v>4923</v>
      </c>
      <c r="AK591" t="s">
        <v>5382</v>
      </c>
      <c r="AN591" t="s">
        <v>960</v>
      </c>
      <c r="AO591" t="s">
        <v>1373</v>
      </c>
      <c r="AP591" t="s">
        <v>5385</v>
      </c>
      <c r="AQ591" t="s">
        <v>20402</v>
      </c>
    </row>
    <row r="592" spans="1:43" x14ac:dyDescent="0.3">
      <c r="A592" t="s">
        <v>1857</v>
      </c>
      <c r="B592" t="s">
        <v>1147</v>
      </c>
      <c r="C592" s="72">
        <v>32571</v>
      </c>
      <c r="D592" t="s">
        <v>7584</v>
      </c>
      <c r="E592" t="s">
        <v>7583</v>
      </c>
      <c r="F592" t="s">
        <v>1531</v>
      </c>
      <c r="G592" t="s">
        <v>9094</v>
      </c>
      <c r="H592" t="s">
        <v>1373</v>
      </c>
      <c r="I592" t="s">
        <v>10329</v>
      </c>
      <c r="J592" t="s">
        <v>1147</v>
      </c>
      <c r="K592">
        <v>523989</v>
      </c>
      <c r="L592" t="s">
        <v>1858</v>
      </c>
      <c r="M592">
        <v>1797923</v>
      </c>
      <c r="N592" t="s">
        <v>1858</v>
      </c>
      <c r="O592" t="s">
        <v>1859</v>
      </c>
      <c r="P592" t="s">
        <v>1857</v>
      </c>
      <c r="Q592">
        <v>8941</v>
      </c>
      <c r="R592" t="s">
        <v>1858</v>
      </c>
      <c r="S592">
        <v>31051</v>
      </c>
      <c r="T592" t="s">
        <v>1858</v>
      </c>
      <c r="V592" t="s">
        <v>3889</v>
      </c>
      <c r="W592">
        <v>57608</v>
      </c>
      <c r="X592">
        <v>8941</v>
      </c>
      <c r="Y592" t="s">
        <v>1858</v>
      </c>
      <c r="Z592" t="s">
        <v>5386</v>
      </c>
      <c r="AA592" t="s">
        <v>658</v>
      </c>
      <c r="AB592" t="s">
        <v>658</v>
      </c>
      <c r="AC592" t="s">
        <v>1858</v>
      </c>
      <c r="AD592" t="s">
        <v>8492</v>
      </c>
      <c r="AE592">
        <v>11771</v>
      </c>
      <c r="AF592" t="s">
        <v>1147</v>
      </c>
      <c r="AG592">
        <v>13031</v>
      </c>
      <c r="AH592" t="s">
        <v>1858</v>
      </c>
      <c r="AI592">
        <v>11406</v>
      </c>
      <c r="AJ592">
        <v>3813</v>
      </c>
      <c r="AK592" t="s">
        <v>1858</v>
      </c>
      <c r="AL592" t="s">
        <v>18210</v>
      </c>
      <c r="AM592" t="s">
        <v>1858</v>
      </c>
      <c r="AN592" t="s">
        <v>1147</v>
      </c>
      <c r="AO592" t="s">
        <v>1373</v>
      </c>
      <c r="AP592" t="s">
        <v>5386</v>
      </c>
      <c r="AQ592" t="s">
        <v>20403</v>
      </c>
    </row>
    <row r="593" spans="1:43" x14ac:dyDescent="0.3">
      <c r="A593" t="s">
        <v>12410</v>
      </c>
      <c r="B593" t="s">
        <v>11292</v>
      </c>
      <c r="C593" s="72">
        <v>33823</v>
      </c>
      <c r="D593" t="s">
        <v>6543</v>
      </c>
      <c r="E593" t="s">
        <v>12411</v>
      </c>
      <c r="F593" t="s">
        <v>1439</v>
      </c>
      <c r="G593" t="s">
        <v>6120</v>
      </c>
      <c r="H593" t="s">
        <v>1373</v>
      </c>
      <c r="I593" t="s">
        <v>11763</v>
      </c>
      <c r="J593" t="s">
        <v>11292</v>
      </c>
      <c r="K593">
        <v>592254</v>
      </c>
      <c r="L593" t="s">
        <v>11292</v>
      </c>
      <c r="M593">
        <v>2167459</v>
      </c>
      <c r="N593" t="s">
        <v>11292</v>
      </c>
      <c r="O593" t="s">
        <v>13604</v>
      </c>
      <c r="P593" t="s">
        <v>12410</v>
      </c>
      <c r="Q593">
        <v>10188</v>
      </c>
      <c r="R593" t="s">
        <v>11292</v>
      </c>
      <c r="S593">
        <v>33831</v>
      </c>
      <c r="T593" t="s">
        <v>11292</v>
      </c>
      <c r="V593" t="s">
        <v>12412</v>
      </c>
      <c r="W593">
        <v>102032</v>
      </c>
      <c r="X593">
        <v>10188</v>
      </c>
      <c r="Y593" t="s">
        <v>15100</v>
      </c>
      <c r="Z593" t="s">
        <v>12413</v>
      </c>
      <c r="AA593" t="s">
        <v>658</v>
      </c>
      <c r="AB593" t="s">
        <v>658</v>
      </c>
      <c r="AC593" t="s">
        <v>11292</v>
      </c>
      <c r="AD593" t="s">
        <v>12413</v>
      </c>
      <c r="AE593">
        <v>13621</v>
      </c>
      <c r="AH593" t="s">
        <v>11292</v>
      </c>
      <c r="AI593">
        <v>18458</v>
      </c>
      <c r="AJ593">
        <v>5080</v>
      </c>
      <c r="AK593" t="s">
        <v>11292</v>
      </c>
      <c r="AL593" t="s">
        <v>18211</v>
      </c>
      <c r="AM593" t="s">
        <v>11292</v>
      </c>
      <c r="AN593" t="s">
        <v>11292</v>
      </c>
      <c r="AO593" t="s">
        <v>1373</v>
      </c>
      <c r="AP593" t="s">
        <v>12413</v>
      </c>
      <c r="AQ593" t="s">
        <v>20403</v>
      </c>
    </row>
    <row r="594" spans="1:43" x14ac:dyDescent="0.3">
      <c r="A594" t="s">
        <v>1860</v>
      </c>
      <c r="B594" t="s">
        <v>833</v>
      </c>
      <c r="C594" s="72">
        <v>32913</v>
      </c>
      <c r="D594" t="s">
        <v>7838</v>
      </c>
      <c r="E594" t="s">
        <v>7837</v>
      </c>
      <c r="F594" t="s">
        <v>1464</v>
      </c>
      <c r="G594" t="s">
        <v>6120</v>
      </c>
      <c r="H594" t="s">
        <v>1373</v>
      </c>
      <c r="I594" t="s">
        <v>9342</v>
      </c>
      <c r="J594" t="s">
        <v>833</v>
      </c>
      <c r="K594">
        <v>517414</v>
      </c>
      <c r="L594" t="s">
        <v>833</v>
      </c>
      <c r="M594">
        <v>1753999</v>
      </c>
      <c r="N594" t="s">
        <v>833</v>
      </c>
      <c r="O594" t="s">
        <v>1861</v>
      </c>
      <c r="P594" t="s">
        <v>1860</v>
      </c>
      <c r="Q594">
        <v>8847</v>
      </c>
      <c r="R594" t="s">
        <v>833</v>
      </c>
      <c r="S594">
        <v>31093</v>
      </c>
      <c r="T594" t="s">
        <v>833</v>
      </c>
      <c r="V594" t="s">
        <v>3890</v>
      </c>
      <c r="W594">
        <v>57181</v>
      </c>
      <c r="X594">
        <v>8847</v>
      </c>
      <c r="Y594" t="s">
        <v>833</v>
      </c>
      <c r="Z594" t="s">
        <v>5387</v>
      </c>
      <c r="AA594" t="s">
        <v>658</v>
      </c>
      <c r="AB594" t="s">
        <v>658</v>
      </c>
      <c r="AC594" t="s">
        <v>833</v>
      </c>
      <c r="AD594" t="s">
        <v>5387</v>
      </c>
      <c r="AE594">
        <v>10796</v>
      </c>
      <c r="AF594" t="s">
        <v>833</v>
      </c>
      <c r="AG594">
        <v>12920</v>
      </c>
      <c r="AH594" t="s">
        <v>833</v>
      </c>
      <c r="AI594">
        <v>4719</v>
      </c>
      <c r="AJ594">
        <v>3840</v>
      </c>
      <c r="AK594" t="s">
        <v>833</v>
      </c>
      <c r="AL594" t="s">
        <v>18212</v>
      </c>
      <c r="AM594" t="s">
        <v>833</v>
      </c>
      <c r="AN594" t="s">
        <v>833</v>
      </c>
      <c r="AO594" t="s">
        <v>1373</v>
      </c>
      <c r="AP594" t="s">
        <v>5387</v>
      </c>
      <c r="AQ594" t="s">
        <v>20403</v>
      </c>
    </row>
    <row r="595" spans="1:43" x14ac:dyDescent="0.3">
      <c r="A595" t="s">
        <v>13710</v>
      </c>
      <c r="B595" t="s">
        <v>13711</v>
      </c>
      <c r="C595" s="72">
        <v>33797</v>
      </c>
      <c r="D595" t="s">
        <v>6581</v>
      </c>
      <c r="E595" t="s">
        <v>13712</v>
      </c>
      <c r="F595" t="s">
        <v>1446</v>
      </c>
      <c r="G595" t="s">
        <v>9094</v>
      </c>
      <c r="H595" t="s">
        <v>1380</v>
      </c>
      <c r="I595" t="s">
        <v>13713</v>
      </c>
      <c r="J595" t="s">
        <v>13001</v>
      </c>
      <c r="K595">
        <v>547170</v>
      </c>
      <c r="L595" t="s">
        <v>13001</v>
      </c>
      <c r="M595">
        <v>1947819</v>
      </c>
      <c r="N595" t="s">
        <v>13001</v>
      </c>
      <c r="O595" t="s">
        <v>14379</v>
      </c>
      <c r="P595" t="s">
        <v>13710</v>
      </c>
      <c r="Q595">
        <v>10778</v>
      </c>
      <c r="R595" t="s">
        <v>13001</v>
      </c>
      <c r="S595">
        <v>32121</v>
      </c>
      <c r="T595" t="s">
        <v>13001</v>
      </c>
      <c r="V595" t="s">
        <v>15855</v>
      </c>
      <c r="W595">
        <v>70802</v>
      </c>
      <c r="X595">
        <v>10778</v>
      </c>
      <c r="Y595" t="s">
        <v>13001</v>
      </c>
      <c r="Z595" t="s">
        <v>14075</v>
      </c>
      <c r="AA595" t="s">
        <v>666</v>
      </c>
      <c r="AB595" t="s">
        <v>658</v>
      </c>
      <c r="AC595" t="s">
        <v>13001</v>
      </c>
      <c r="AD595" t="s">
        <v>13714</v>
      </c>
      <c r="AE595">
        <v>12158</v>
      </c>
      <c r="AI595">
        <v>23851</v>
      </c>
      <c r="AJ595">
        <v>5445</v>
      </c>
      <c r="AK595" t="s">
        <v>13001</v>
      </c>
      <c r="AN595" t="s">
        <v>13711</v>
      </c>
      <c r="AO595" t="s">
        <v>1380</v>
      </c>
      <c r="AP595" t="s">
        <v>14075</v>
      </c>
      <c r="AQ595" t="s">
        <v>20403</v>
      </c>
    </row>
    <row r="596" spans="1:43" x14ac:dyDescent="0.3">
      <c r="A596" t="s">
        <v>15856</v>
      </c>
      <c r="B596" t="s">
        <v>14206</v>
      </c>
      <c r="C596" s="72">
        <v>35058</v>
      </c>
      <c r="D596" t="s">
        <v>15857</v>
      </c>
      <c r="E596" t="s">
        <v>7839</v>
      </c>
      <c r="F596" t="s">
        <v>1398</v>
      </c>
      <c r="G596" t="s">
        <v>9094</v>
      </c>
      <c r="H596" t="s">
        <v>1373</v>
      </c>
      <c r="I596" t="s">
        <v>15858</v>
      </c>
      <c r="J596" t="s">
        <v>14206</v>
      </c>
      <c r="K596">
        <v>660853</v>
      </c>
      <c r="L596" t="s">
        <v>14206</v>
      </c>
      <c r="M596">
        <v>2211795</v>
      </c>
      <c r="N596" t="s">
        <v>14206</v>
      </c>
      <c r="O596" t="s">
        <v>17456</v>
      </c>
      <c r="P596" t="s">
        <v>15856</v>
      </c>
      <c r="Q596">
        <v>10058</v>
      </c>
      <c r="R596" t="s">
        <v>14206</v>
      </c>
      <c r="S596">
        <v>35026</v>
      </c>
      <c r="T596" t="s">
        <v>14206</v>
      </c>
      <c r="V596" t="s">
        <v>15859</v>
      </c>
      <c r="W596">
        <v>105831</v>
      </c>
      <c r="X596">
        <v>11064</v>
      </c>
      <c r="Y596" t="s">
        <v>14206</v>
      </c>
      <c r="Z596" t="s">
        <v>15319</v>
      </c>
      <c r="AA596" t="s">
        <v>658</v>
      </c>
      <c r="AB596" t="s">
        <v>658</v>
      </c>
      <c r="AC596" t="s">
        <v>14206</v>
      </c>
      <c r="AD596" t="s">
        <v>15319</v>
      </c>
      <c r="AE596">
        <v>14199</v>
      </c>
      <c r="AH596" t="s">
        <v>14206</v>
      </c>
      <c r="AJ596">
        <v>5791</v>
      </c>
      <c r="AK596" t="s">
        <v>14206</v>
      </c>
      <c r="AL596" t="s">
        <v>18213</v>
      </c>
      <c r="AM596" t="s">
        <v>14206</v>
      </c>
      <c r="AN596" t="s">
        <v>14206</v>
      </c>
      <c r="AO596" t="s">
        <v>1373</v>
      </c>
      <c r="AP596" t="s">
        <v>15319</v>
      </c>
      <c r="AQ596" t="s">
        <v>20403</v>
      </c>
    </row>
    <row r="597" spans="1:43" x14ac:dyDescent="0.3">
      <c r="A597" t="s">
        <v>1862</v>
      </c>
      <c r="B597" t="s">
        <v>1237</v>
      </c>
      <c r="C597" s="72">
        <v>31458</v>
      </c>
      <c r="D597" t="s">
        <v>7840</v>
      </c>
      <c r="E597" t="s">
        <v>7839</v>
      </c>
      <c r="F597" t="s">
        <v>3591</v>
      </c>
      <c r="G597" t="s">
        <v>3591</v>
      </c>
      <c r="H597" t="s">
        <v>1373</v>
      </c>
      <c r="I597" t="s">
        <v>9346</v>
      </c>
      <c r="J597" t="s">
        <v>1237</v>
      </c>
      <c r="K597">
        <v>501745</v>
      </c>
      <c r="L597" t="s">
        <v>1237</v>
      </c>
      <c r="M597">
        <v>1602163</v>
      </c>
      <c r="N597" t="s">
        <v>1237</v>
      </c>
      <c r="O597" t="s">
        <v>1863</v>
      </c>
      <c r="P597" t="s">
        <v>1862</v>
      </c>
      <c r="Q597">
        <v>8936</v>
      </c>
      <c r="R597" t="s">
        <v>1237</v>
      </c>
      <c r="S597">
        <v>29481</v>
      </c>
      <c r="T597" t="s">
        <v>1237</v>
      </c>
      <c r="V597" t="s">
        <v>5388</v>
      </c>
      <c r="W597">
        <v>50990</v>
      </c>
      <c r="X597">
        <v>8936</v>
      </c>
      <c r="Y597" t="s">
        <v>1237</v>
      </c>
      <c r="Z597" t="s">
        <v>8493</v>
      </c>
      <c r="AA597" t="s">
        <v>658</v>
      </c>
      <c r="AB597" t="s">
        <v>658</v>
      </c>
      <c r="AC597" t="s">
        <v>1237</v>
      </c>
      <c r="AD597" t="s">
        <v>8493</v>
      </c>
      <c r="AI597">
        <v>17943</v>
      </c>
      <c r="AK597" t="s">
        <v>1237</v>
      </c>
      <c r="AL597" t="s">
        <v>18214</v>
      </c>
      <c r="AM597" t="s">
        <v>1237</v>
      </c>
      <c r="AN597" t="s">
        <v>1237</v>
      </c>
      <c r="AO597" t="s">
        <v>1373</v>
      </c>
      <c r="AP597" t="s">
        <v>8493</v>
      </c>
      <c r="AQ597" t="s">
        <v>20403</v>
      </c>
    </row>
    <row r="598" spans="1:43" x14ac:dyDescent="0.3">
      <c r="A598" t="s">
        <v>1864</v>
      </c>
      <c r="B598" t="s">
        <v>929</v>
      </c>
      <c r="C598" s="72">
        <v>31336</v>
      </c>
      <c r="D598" t="s">
        <v>7842</v>
      </c>
      <c r="E598" t="s">
        <v>7841</v>
      </c>
      <c r="F598" t="s">
        <v>3591</v>
      </c>
      <c r="G598" t="s">
        <v>3591</v>
      </c>
      <c r="H598" t="s">
        <v>1373</v>
      </c>
      <c r="I598" t="s">
        <v>9534</v>
      </c>
      <c r="J598" t="s">
        <v>929</v>
      </c>
      <c r="K598">
        <v>491688</v>
      </c>
      <c r="L598" t="s">
        <v>929</v>
      </c>
      <c r="M598">
        <v>1725344</v>
      </c>
      <c r="N598" t="s">
        <v>929</v>
      </c>
      <c r="O598" t="s">
        <v>1865</v>
      </c>
      <c r="P598" t="s">
        <v>1864</v>
      </c>
      <c r="Q598">
        <v>8734</v>
      </c>
      <c r="R598" t="s">
        <v>929</v>
      </c>
      <c r="S598">
        <v>30500</v>
      </c>
      <c r="T598" t="s">
        <v>929</v>
      </c>
      <c r="V598" t="s">
        <v>5389</v>
      </c>
      <c r="W598">
        <v>51178</v>
      </c>
      <c r="X598">
        <v>8734</v>
      </c>
      <c r="Y598" t="s">
        <v>929</v>
      </c>
      <c r="Z598" t="s">
        <v>8494</v>
      </c>
      <c r="AA598" t="s">
        <v>658</v>
      </c>
      <c r="AB598" t="s">
        <v>658</v>
      </c>
      <c r="AC598" t="s">
        <v>929</v>
      </c>
      <c r="AD598" t="s">
        <v>8494</v>
      </c>
      <c r="AI598">
        <v>5642</v>
      </c>
      <c r="AK598" t="s">
        <v>929</v>
      </c>
      <c r="AN598" t="s">
        <v>929</v>
      </c>
      <c r="AO598" t="s">
        <v>1373</v>
      </c>
      <c r="AP598" t="s">
        <v>8494</v>
      </c>
      <c r="AQ598" t="s">
        <v>20403</v>
      </c>
    </row>
    <row r="599" spans="1:43" x14ac:dyDescent="0.3">
      <c r="A599" t="s">
        <v>15860</v>
      </c>
      <c r="B599" t="s">
        <v>15861</v>
      </c>
      <c r="C599" s="72">
        <v>34607</v>
      </c>
      <c r="D599" t="s">
        <v>6838</v>
      </c>
      <c r="E599" t="s">
        <v>15862</v>
      </c>
      <c r="F599" t="s">
        <v>1405</v>
      </c>
      <c r="G599" t="s">
        <v>6120</v>
      </c>
      <c r="H599" t="s">
        <v>1380</v>
      </c>
      <c r="I599" t="s">
        <v>15863</v>
      </c>
      <c r="J599" t="s">
        <v>15861</v>
      </c>
      <c r="K599">
        <v>641513</v>
      </c>
      <c r="L599" t="s">
        <v>15861</v>
      </c>
      <c r="M599">
        <v>2066311</v>
      </c>
      <c r="N599" t="s">
        <v>15861</v>
      </c>
      <c r="P599" t="s">
        <v>15860</v>
      </c>
      <c r="Q599">
        <v>10659</v>
      </c>
      <c r="R599" t="s">
        <v>15861</v>
      </c>
      <c r="S599">
        <v>33863</v>
      </c>
      <c r="T599" t="s">
        <v>15861</v>
      </c>
      <c r="V599" t="s">
        <v>15864</v>
      </c>
      <c r="W599">
        <v>102566</v>
      </c>
      <c r="X599">
        <v>10421</v>
      </c>
      <c r="Y599" t="s">
        <v>15861</v>
      </c>
      <c r="Z599" t="s">
        <v>15865</v>
      </c>
      <c r="AA599" t="s">
        <v>658</v>
      </c>
      <c r="AB599" t="s">
        <v>658</v>
      </c>
      <c r="AC599" t="s">
        <v>15861</v>
      </c>
      <c r="AD599" t="s">
        <v>15865</v>
      </c>
      <c r="AE599">
        <v>12985</v>
      </c>
      <c r="AH599" t="s">
        <v>15861</v>
      </c>
      <c r="AJ599">
        <v>6219</v>
      </c>
      <c r="AK599" t="s">
        <v>15861</v>
      </c>
      <c r="AL599" t="s">
        <v>18215</v>
      </c>
      <c r="AM599" t="s">
        <v>15861</v>
      </c>
      <c r="AN599" t="s">
        <v>15861</v>
      </c>
      <c r="AO599" t="s">
        <v>1380</v>
      </c>
      <c r="AP599" t="s">
        <v>15865</v>
      </c>
      <c r="AQ599" t="s">
        <v>20403</v>
      </c>
    </row>
    <row r="600" spans="1:43" hidden="1" x14ac:dyDescent="0.3">
      <c r="A600" t="s">
        <v>1866</v>
      </c>
      <c r="B600" t="s">
        <v>832</v>
      </c>
      <c r="C600" s="72">
        <v>28248</v>
      </c>
      <c r="D600" t="s">
        <v>6650</v>
      </c>
      <c r="E600" t="s">
        <v>7843</v>
      </c>
      <c r="F600" t="s">
        <v>3591</v>
      </c>
      <c r="G600" t="s">
        <v>3591</v>
      </c>
      <c r="H600" t="s">
        <v>1373</v>
      </c>
      <c r="I600" t="s">
        <v>10834</v>
      </c>
      <c r="J600" t="s">
        <v>832</v>
      </c>
      <c r="K600">
        <v>133225</v>
      </c>
      <c r="L600" t="s">
        <v>832</v>
      </c>
      <c r="M600">
        <v>11032</v>
      </c>
      <c r="N600" t="s">
        <v>832</v>
      </c>
      <c r="O600" t="s">
        <v>1867</v>
      </c>
      <c r="P600" t="s">
        <v>1866</v>
      </c>
      <c r="Q600">
        <v>6006</v>
      </c>
      <c r="R600" t="s">
        <v>832</v>
      </c>
      <c r="S600">
        <v>3845</v>
      </c>
      <c r="T600" t="s">
        <v>832</v>
      </c>
      <c r="V600" t="s">
        <v>3891</v>
      </c>
      <c r="W600">
        <v>766</v>
      </c>
      <c r="X600">
        <v>6006</v>
      </c>
      <c r="Y600" t="s">
        <v>832</v>
      </c>
      <c r="Z600" t="s">
        <v>8495</v>
      </c>
      <c r="AA600" t="s">
        <v>658</v>
      </c>
      <c r="AB600" t="s">
        <v>658</v>
      </c>
      <c r="AC600" t="s">
        <v>832</v>
      </c>
      <c r="AD600" t="s">
        <v>8495</v>
      </c>
      <c r="AI600">
        <v>7063</v>
      </c>
      <c r="AK600" t="s">
        <v>832</v>
      </c>
      <c r="AN600" t="s">
        <v>832</v>
      </c>
      <c r="AO600" t="s">
        <v>1373</v>
      </c>
      <c r="AP600" t="s">
        <v>8495</v>
      </c>
      <c r="AQ600" t="s">
        <v>20402</v>
      </c>
    </row>
    <row r="601" spans="1:43" x14ac:dyDescent="0.3">
      <c r="A601" t="s">
        <v>8164</v>
      </c>
      <c r="B601" t="s">
        <v>8496</v>
      </c>
      <c r="C601" s="72">
        <v>31999</v>
      </c>
      <c r="D601" t="s">
        <v>6623</v>
      </c>
      <c r="E601" t="s">
        <v>8165</v>
      </c>
      <c r="F601" t="s">
        <v>3591</v>
      </c>
      <c r="G601" t="s">
        <v>3591</v>
      </c>
      <c r="H601" t="s">
        <v>1380</v>
      </c>
      <c r="I601" t="s">
        <v>9473</v>
      </c>
      <c r="J601" t="s">
        <v>8496</v>
      </c>
      <c r="K601">
        <v>544925</v>
      </c>
      <c r="L601" t="s">
        <v>8496</v>
      </c>
      <c r="M601">
        <v>1804069</v>
      </c>
      <c r="N601" t="s">
        <v>8496</v>
      </c>
      <c r="O601" t="s">
        <v>8497</v>
      </c>
      <c r="P601" t="s">
        <v>8164</v>
      </c>
      <c r="Q601">
        <v>9504</v>
      </c>
      <c r="R601" t="s">
        <v>8496</v>
      </c>
      <c r="S601">
        <v>31193</v>
      </c>
      <c r="T601" t="s">
        <v>8496</v>
      </c>
      <c r="V601" t="s">
        <v>8498</v>
      </c>
      <c r="W601">
        <v>66001</v>
      </c>
      <c r="X601">
        <v>9504</v>
      </c>
      <c r="Y601" t="s">
        <v>8496</v>
      </c>
      <c r="Z601" t="s">
        <v>8499</v>
      </c>
      <c r="AA601" t="s">
        <v>666</v>
      </c>
      <c r="AB601" t="s">
        <v>666</v>
      </c>
      <c r="AC601" t="s">
        <v>8496</v>
      </c>
      <c r="AD601" t="s">
        <v>8499</v>
      </c>
      <c r="AE601">
        <v>11604</v>
      </c>
      <c r="AF601" t="s">
        <v>8496</v>
      </c>
      <c r="AG601">
        <v>13350</v>
      </c>
      <c r="AH601" t="s">
        <v>8496</v>
      </c>
      <c r="AI601">
        <v>14777</v>
      </c>
      <c r="AJ601">
        <v>4056</v>
      </c>
      <c r="AK601" t="s">
        <v>8496</v>
      </c>
      <c r="AL601" t="s">
        <v>18216</v>
      </c>
      <c r="AM601" t="s">
        <v>8496</v>
      </c>
      <c r="AN601" t="s">
        <v>8496</v>
      </c>
      <c r="AO601" t="s">
        <v>1380</v>
      </c>
      <c r="AP601" t="s">
        <v>8499</v>
      </c>
      <c r="AQ601" t="s">
        <v>20403</v>
      </c>
    </row>
    <row r="602" spans="1:43" hidden="1" x14ac:dyDescent="0.3">
      <c r="A602" t="s">
        <v>1868</v>
      </c>
      <c r="B602" t="s">
        <v>468</v>
      </c>
      <c r="C602" s="72">
        <v>29417</v>
      </c>
      <c r="D602" t="s">
        <v>6655</v>
      </c>
      <c r="E602" t="s">
        <v>7003</v>
      </c>
      <c r="F602" t="s">
        <v>3591</v>
      </c>
      <c r="G602" t="s">
        <v>3591</v>
      </c>
      <c r="H602" t="s">
        <v>1380</v>
      </c>
      <c r="I602" t="s">
        <v>10736</v>
      </c>
      <c r="J602" t="s">
        <v>468</v>
      </c>
      <c r="K602">
        <v>456121</v>
      </c>
      <c r="L602" t="s">
        <v>468</v>
      </c>
      <c r="M602">
        <v>392533</v>
      </c>
      <c r="N602" t="s">
        <v>468</v>
      </c>
      <c r="O602" t="s">
        <v>1869</v>
      </c>
      <c r="P602" t="s">
        <v>1868</v>
      </c>
      <c r="Q602">
        <v>7665</v>
      </c>
      <c r="R602" t="s">
        <v>468</v>
      </c>
      <c r="S602">
        <v>6431</v>
      </c>
      <c r="T602" t="s">
        <v>468</v>
      </c>
      <c r="U602" t="s">
        <v>468</v>
      </c>
      <c r="V602" t="s">
        <v>3892</v>
      </c>
      <c r="W602">
        <v>34659</v>
      </c>
      <c r="X602">
        <v>7665</v>
      </c>
      <c r="Y602" t="s">
        <v>468</v>
      </c>
      <c r="Z602" t="s">
        <v>5390</v>
      </c>
      <c r="AA602" t="s">
        <v>658</v>
      </c>
      <c r="AB602" t="s">
        <v>658</v>
      </c>
      <c r="AC602" t="s">
        <v>468</v>
      </c>
      <c r="AD602" t="s">
        <v>5390</v>
      </c>
      <c r="AE602">
        <v>8833</v>
      </c>
      <c r="AF602" t="s">
        <v>468</v>
      </c>
      <c r="AG602">
        <v>5910</v>
      </c>
      <c r="AH602" t="s">
        <v>468</v>
      </c>
      <c r="AI602">
        <v>5690</v>
      </c>
      <c r="AK602" t="s">
        <v>468</v>
      </c>
      <c r="AL602" t="s">
        <v>18217</v>
      </c>
      <c r="AM602" t="s">
        <v>468</v>
      </c>
      <c r="AN602" t="s">
        <v>468</v>
      </c>
      <c r="AO602" t="s">
        <v>1380</v>
      </c>
      <c r="AP602" t="s">
        <v>5390</v>
      </c>
      <c r="AQ602" t="s">
        <v>20402</v>
      </c>
    </row>
    <row r="603" spans="1:43" hidden="1" x14ac:dyDescent="0.3">
      <c r="A603" t="s">
        <v>1870</v>
      </c>
      <c r="B603" t="s">
        <v>10</v>
      </c>
      <c r="C603" s="72">
        <v>27451</v>
      </c>
      <c r="D603" t="s">
        <v>6720</v>
      </c>
      <c r="E603" t="s">
        <v>7230</v>
      </c>
      <c r="F603" t="s">
        <v>3591</v>
      </c>
      <c r="G603" t="s">
        <v>3591</v>
      </c>
      <c r="H603" t="s">
        <v>660</v>
      </c>
      <c r="I603" t="s">
        <v>10176</v>
      </c>
      <c r="J603" t="s">
        <v>10</v>
      </c>
      <c r="K603">
        <v>136660</v>
      </c>
      <c r="L603" t="s">
        <v>10</v>
      </c>
      <c r="M603">
        <v>18618</v>
      </c>
      <c r="N603" t="s">
        <v>10</v>
      </c>
      <c r="O603" t="s">
        <v>1871</v>
      </c>
      <c r="P603" t="s">
        <v>1870</v>
      </c>
      <c r="Q603">
        <v>6094</v>
      </c>
      <c r="R603" t="s">
        <v>10</v>
      </c>
      <c r="S603">
        <v>3933</v>
      </c>
      <c r="T603" t="s">
        <v>10</v>
      </c>
      <c r="V603" t="s">
        <v>5391</v>
      </c>
      <c r="W603">
        <v>65</v>
      </c>
      <c r="Y603" t="s">
        <v>10</v>
      </c>
      <c r="Z603" t="s">
        <v>8500</v>
      </c>
      <c r="AA603" t="s">
        <v>658</v>
      </c>
      <c r="AB603" t="s">
        <v>658</v>
      </c>
      <c r="AC603" t="s">
        <v>10</v>
      </c>
      <c r="AD603" t="s">
        <v>8500</v>
      </c>
      <c r="AI603">
        <v>13279</v>
      </c>
      <c r="AK603" t="s">
        <v>10</v>
      </c>
      <c r="AN603" t="s">
        <v>10</v>
      </c>
      <c r="AO603" t="s">
        <v>660</v>
      </c>
      <c r="AP603" t="s">
        <v>8500</v>
      </c>
      <c r="AQ603" t="s">
        <v>20402</v>
      </c>
    </row>
    <row r="604" spans="1:43" x14ac:dyDescent="0.3">
      <c r="A604" t="s">
        <v>1872</v>
      </c>
      <c r="B604" t="s">
        <v>292</v>
      </c>
      <c r="C604" s="72">
        <v>31704</v>
      </c>
      <c r="D604" t="s">
        <v>6646</v>
      </c>
      <c r="E604" t="s">
        <v>7017</v>
      </c>
      <c r="F604" t="s">
        <v>1481</v>
      </c>
      <c r="G604" t="s">
        <v>9094</v>
      </c>
      <c r="H604" t="s">
        <v>661</v>
      </c>
      <c r="I604" t="s">
        <v>10691</v>
      </c>
      <c r="J604" t="s">
        <v>292</v>
      </c>
      <c r="K604">
        <v>518614</v>
      </c>
      <c r="L604" t="s">
        <v>292</v>
      </c>
      <c r="M604">
        <v>1670490</v>
      </c>
      <c r="N604" t="s">
        <v>292</v>
      </c>
      <c r="O604" t="s">
        <v>1873</v>
      </c>
      <c r="P604" t="s">
        <v>1872</v>
      </c>
      <c r="Q604">
        <v>8831</v>
      </c>
      <c r="R604" t="s">
        <v>292</v>
      </c>
      <c r="S604">
        <v>30475</v>
      </c>
      <c r="T604" t="s">
        <v>292</v>
      </c>
      <c r="U604" t="s">
        <v>292</v>
      </c>
      <c r="V604" t="s">
        <v>3893</v>
      </c>
      <c r="W604">
        <v>55831</v>
      </c>
      <c r="X604">
        <v>8831</v>
      </c>
      <c r="Y604" t="s">
        <v>292</v>
      </c>
      <c r="Z604" t="s">
        <v>5392</v>
      </c>
      <c r="AA604" t="s">
        <v>666</v>
      </c>
      <c r="AB604" t="s">
        <v>658</v>
      </c>
      <c r="AC604" t="s">
        <v>292</v>
      </c>
      <c r="AD604" t="s">
        <v>5392</v>
      </c>
      <c r="AE604">
        <v>9929</v>
      </c>
      <c r="AF604" t="s">
        <v>292</v>
      </c>
      <c r="AG604">
        <v>12660</v>
      </c>
      <c r="AH604" t="s">
        <v>292</v>
      </c>
      <c r="AI604">
        <v>5597</v>
      </c>
      <c r="AJ604">
        <v>3622</v>
      </c>
      <c r="AK604" t="s">
        <v>292</v>
      </c>
      <c r="AL604" t="s">
        <v>18218</v>
      </c>
      <c r="AM604" t="s">
        <v>292</v>
      </c>
      <c r="AN604" t="s">
        <v>292</v>
      </c>
      <c r="AO604" t="s">
        <v>661</v>
      </c>
      <c r="AP604" t="s">
        <v>5392</v>
      </c>
      <c r="AQ604" t="s">
        <v>20403</v>
      </c>
    </row>
    <row r="605" spans="1:43" x14ac:dyDescent="0.3">
      <c r="A605" t="s">
        <v>5393</v>
      </c>
      <c r="B605" t="s">
        <v>5057</v>
      </c>
      <c r="C605" s="72">
        <v>32981</v>
      </c>
      <c r="D605" t="s">
        <v>6558</v>
      </c>
      <c r="E605" t="s">
        <v>7610</v>
      </c>
      <c r="F605" t="s">
        <v>1383</v>
      </c>
      <c r="G605" t="s">
        <v>9094</v>
      </c>
      <c r="H605" t="s">
        <v>1373</v>
      </c>
      <c r="I605" t="s">
        <v>9807</v>
      </c>
      <c r="J605" t="s">
        <v>5057</v>
      </c>
      <c r="K605">
        <v>543101</v>
      </c>
      <c r="L605" t="s">
        <v>5057</v>
      </c>
      <c r="M605">
        <v>2117049</v>
      </c>
      <c r="N605" t="s">
        <v>5057</v>
      </c>
      <c r="O605" t="s">
        <v>8501</v>
      </c>
      <c r="P605" t="s">
        <v>5393</v>
      </c>
      <c r="Q605">
        <v>9703</v>
      </c>
      <c r="R605" t="s">
        <v>5057</v>
      </c>
      <c r="S605">
        <v>33180</v>
      </c>
      <c r="T605" t="s">
        <v>5057</v>
      </c>
      <c r="V605" t="s">
        <v>5394</v>
      </c>
      <c r="W605">
        <v>70803</v>
      </c>
      <c r="X605">
        <v>9703</v>
      </c>
      <c r="Y605" t="s">
        <v>5057</v>
      </c>
      <c r="Z605" t="s">
        <v>5395</v>
      </c>
      <c r="AA605" t="s">
        <v>658</v>
      </c>
      <c r="AB605" t="s">
        <v>658</v>
      </c>
      <c r="AC605" t="s">
        <v>5057</v>
      </c>
      <c r="AD605" t="s">
        <v>5395</v>
      </c>
      <c r="AE605">
        <v>12755</v>
      </c>
      <c r="AF605" t="s">
        <v>5057</v>
      </c>
      <c r="AG605">
        <v>53607</v>
      </c>
      <c r="AH605" t="s">
        <v>5057</v>
      </c>
      <c r="AI605">
        <v>18419</v>
      </c>
      <c r="AJ605">
        <v>4626</v>
      </c>
      <c r="AK605" t="s">
        <v>5057</v>
      </c>
      <c r="AL605" t="s">
        <v>18219</v>
      </c>
      <c r="AM605" t="s">
        <v>5057</v>
      </c>
      <c r="AN605" t="s">
        <v>5057</v>
      </c>
      <c r="AO605" t="s">
        <v>1373</v>
      </c>
      <c r="AP605" t="s">
        <v>5395</v>
      </c>
      <c r="AQ605" t="s">
        <v>20403</v>
      </c>
    </row>
    <row r="606" spans="1:43" x14ac:dyDescent="0.3">
      <c r="A606" t="s">
        <v>8504</v>
      </c>
      <c r="B606" t="s">
        <v>8502</v>
      </c>
      <c r="C606" s="72">
        <v>33832</v>
      </c>
      <c r="D606" t="s">
        <v>8167</v>
      </c>
      <c r="E606" t="s">
        <v>8166</v>
      </c>
      <c r="F606" t="s">
        <v>1430</v>
      </c>
      <c r="G606" t="s">
        <v>6120</v>
      </c>
      <c r="H606" t="s">
        <v>1380</v>
      </c>
      <c r="I606" t="s">
        <v>10215</v>
      </c>
      <c r="J606" t="s">
        <v>12644</v>
      </c>
      <c r="K606">
        <v>592261</v>
      </c>
      <c r="L606" t="s">
        <v>8503</v>
      </c>
      <c r="M606">
        <v>1762815</v>
      </c>
      <c r="N606" t="s">
        <v>8503</v>
      </c>
      <c r="O606" t="s">
        <v>13182</v>
      </c>
      <c r="P606" t="s">
        <v>8504</v>
      </c>
      <c r="Q606">
        <v>9574</v>
      </c>
      <c r="R606" t="s">
        <v>8503</v>
      </c>
      <c r="S606">
        <v>31360</v>
      </c>
      <c r="T606" t="s">
        <v>8503</v>
      </c>
      <c r="V606" t="s">
        <v>8505</v>
      </c>
      <c r="W606">
        <v>66975</v>
      </c>
      <c r="X606">
        <v>9574</v>
      </c>
      <c r="Y606" t="s">
        <v>8503</v>
      </c>
      <c r="Z606" t="s">
        <v>10216</v>
      </c>
      <c r="AA606" t="s">
        <v>658</v>
      </c>
      <c r="AB606" t="s">
        <v>658</v>
      </c>
      <c r="AC606" t="s">
        <v>12644</v>
      </c>
      <c r="AD606" t="s">
        <v>10217</v>
      </c>
      <c r="AE606">
        <v>11520</v>
      </c>
      <c r="AF606" t="s">
        <v>12644</v>
      </c>
      <c r="AG606">
        <v>13794</v>
      </c>
      <c r="AH606" t="s">
        <v>8503</v>
      </c>
      <c r="AI606">
        <v>17933</v>
      </c>
      <c r="AJ606">
        <v>4793</v>
      </c>
      <c r="AK606" t="s">
        <v>8503</v>
      </c>
      <c r="AL606" t="s">
        <v>18220</v>
      </c>
      <c r="AM606" t="s">
        <v>8503</v>
      </c>
      <c r="AN606" t="s">
        <v>8502</v>
      </c>
      <c r="AO606" t="s">
        <v>1380</v>
      </c>
      <c r="AP606" t="s">
        <v>10216</v>
      </c>
      <c r="AQ606" t="s">
        <v>20403</v>
      </c>
    </row>
    <row r="607" spans="1:43" x14ac:dyDescent="0.3">
      <c r="A607" t="s">
        <v>1874</v>
      </c>
      <c r="B607" t="s">
        <v>493</v>
      </c>
      <c r="C607" s="72">
        <v>31310</v>
      </c>
      <c r="D607" t="s">
        <v>6537</v>
      </c>
      <c r="E607" t="s">
        <v>6547</v>
      </c>
      <c r="F607" t="s">
        <v>1526</v>
      </c>
      <c r="G607" t="s">
        <v>9094</v>
      </c>
      <c r="H607" t="s">
        <v>1380</v>
      </c>
      <c r="I607" t="s">
        <v>9619</v>
      </c>
      <c r="J607" t="s">
        <v>493</v>
      </c>
      <c r="K607">
        <v>435622</v>
      </c>
      <c r="L607" t="s">
        <v>493</v>
      </c>
      <c r="M607">
        <v>546867</v>
      </c>
      <c r="N607" t="s">
        <v>493</v>
      </c>
      <c r="O607" t="s">
        <v>1875</v>
      </c>
      <c r="P607" t="s">
        <v>1874</v>
      </c>
      <c r="Q607">
        <v>8589</v>
      </c>
      <c r="R607" t="s">
        <v>493</v>
      </c>
      <c r="S607">
        <v>29646</v>
      </c>
      <c r="T607" t="s">
        <v>493</v>
      </c>
      <c r="U607" t="s">
        <v>493</v>
      </c>
      <c r="V607" t="s">
        <v>3894</v>
      </c>
      <c r="W607">
        <v>45945</v>
      </c>
      <c r="X607">
        <v>8589</v>
      </c>
      <c r="Y607" t="s">
        <v>493</v>
      </c>
      <c r="Z607" t="s">
        <v>5396</v>
      </c>
      <c r="AA607" t="s">
        <v>658</v>
      </c>
      <c r="AB607" t="s">
        <v>658</v>
      </c>
      <c r="AC607" t="s">
        <v>493</v>
      </c>
      <c r="AD607" t="s">
        <v>5396</v>
      </c>
      <c r="AE607">
        <v>8555</v>
      </c>
      <c r="AF607" t="s">
        <v>493</v>
      </c>
      <c r="AG607">
        <v>6319</v>
      </c>
      <c r="AH607" t="s">
        <v>493</v>
      </c>
      <c r="AI607">
        <v>2062</v>
      </c>
      <c r="AJ607">
        <v>3122</v>
      </c>
      <c r="AK607" t="s">
        <v>493</v>
      </c>
      <c r="AL607" t="s">
        <v>18221</v>
      </c>
      <c r="AM607" t="s">
        <v>493</v>
      </c>
      <c r="AN607" t="s">
        <v>493</v>
      </c>
      <c r="AO607" t="s">
        <v>1380</v>
      </c>
      <c r="AP607" t="s">
        <v>5396</v>
      </c>
      <c r="AQ607" t="s">
        <v>20403</v>
      </c>
    </row>
    <row r="608" spans="1:43" x14ac:dyDescent="0.3">
      <c r="A608" t="s">
        <v>8250</v>
      </c>
      <c r="B608" t="s">
        <v>8506</v>
      </c>
      <c r="C608" s="72">
        <v>31871</v>
      </c>
      <c r="D608" t="s">
        <v>8252</v>
      </c>
      <c r="E608" t="s">
        <v>8251</v>
      </c>
      <c r="F608" t="s">
        <v>1464</v>
      </c>
      <c r="G608" t="s">
        <v>6120</v>
      </c>
      <c r="H608" t="s">
        <v>1373</v>
      </c>
      <c r="I608" t="s">
        <v>9824</v>
      </c>
      <c r="J608" t="s">
        <v>8506</v>
      </c>
      <c r="K608">
        <v>628333</v>
      </c>
      <c r="L608" t="s">
        <v>8506</v>
      </c>
      <c r="M608">
        <v>2132830</v>
      </c>
      <c r="N608" t="s">
        <v>8506</v>
      </c>
      <c r="O608" t="s">
        <v>8507</v>
      </c>
      <c r="P608" t="s">
        <v>8250</v>
      </c>
      <c r="Q608">
        <v>9713</v>
      </c>
      <c r="R608" t="s">
        <v>8506</v>
      </c>
      <c r="S608">
        <v>33617</v>
      </c>
      <c r="T608" t="s">
        <v>8506</v>
      </c>
      <c r="V608" t="s">
        <v>12870</v>
      </c>
      <c r="W608">
        <v>103737</v>
      </c>
      <c r="X608">
        <v>9713</v>
      </c>
      <c r="Y608" t="s">
        <v>8506</v>
      </c>
      <c r="Z608" t="s">
        <v>8508</v>
      </c>
      <c r="AA608" t="s">
        <v>658</v>
      </c>
      <c r="AB608" t="s">
        <v>658</v>
      </c>
      <c r="AC608" t="s">
        <v>8506</v>
      </c>
      <c r="AD608" t="s">
        <v>8508</v>
      </c>
      <c r="AE608">
        <v>13139</v>
      </c>
      <c r="AF608" t="s">
        <v>8506</v>
      </c>
      <c r="AG608">
        <v>54989</v>
      </c>
      <c r="AH608" t="s">
        <v>8506</v>
      </c>
      <c r="AI608">
        <v>18339</v>
      </c>
      <c r="AJ608">
        <v>4666</v>
      </c>
      <c r="AK608" t="s">
        <v>8506</v>
      </c>
      <c r="AL608" t="s">
        <v>18222</v>
      </c>
      <c r="AM608" t="s">
        <v>8506</v>
      </c>
      <c r="AN608" t="s">
        <v>8506</v>
      </c>
      <c r="AO608" t="s">
        <v>1373</v>
      </c>
      <c r="AP608" t="s">
        <v>8508</v>
      </c>
      <c r="AQ608" t="s">
        <v>20403</v>
      </c>
    </row>
    <row r="609" spans="1:43" x14ac:dyDescent="0.3">
      <c r="A609" t="s">
        <v>20345</v>
      </c>
      <c r="B609" t="s">
        <v>20346</v>
      </c>
      <c r="C609" s="72">
        <v>36349</v>
      </c>
      <c r="D609" t="s">
        <v>7210</v>
      </c>
      <c r="E609" t="s">
        <v>20347</v>
      </c>
      <c r="F609" t="s">
        <v>1470</v>
      </c>
      <c r="G609" t="s">
        <v>6120</v>
      </c>
      <c r="H609" t="s">
        <v>1373</v>
      </c>
      <c r="J609" t="s">
        <v>20346</v>
      </c>
      <c r="K609">
        <v>672282</v>
      </c>
      <c r="L609" t="s">
        <v>20346</v>
      </c>
      <c r="M609">
        <v>2836084</v>
      </c>
      <c r="N609" t="s">
        <v>20346</v>
      </c>
      <c r="P609" t="s">
        <v>20348</v>
      </c>
      <c r="Q609">
        <v>10915</v>
      </c>
      <c r="R609" t="s">
        <v>20346</v>
      </c>
      <c r="W609">
        <v>118309</v>
      </c>
      <c r="Z609" t="s">
        <v>20349</v>
      </c>
      <c r="AA609" t="s">
        <v>666</v>
      </c>
      <c r="AB609" t="s">
        <v>666</v>
      </c>
      <c r="AC609" t="s">
        <v>20346</v>
      </c>
      <c r="AD609" t="s">
        <v>20349</v>
      </c>
      <c r="AK609" t="s">
        <v>20346</v>
      </c>
      <c r="AO609" t="s">
        <v>1373</v>
      </c>
      <c r="AP609" t="s">
        <v>20349</v>
      </c>
      <c r="AQ609" t="s">
        <v>20403</v>
      </c>
    </row>
    <row r="610" spans="1:43" x14ac:dyDescent="0.3">
      <c r="A610" t="s">
        <v>1876</v>
      </c>
      <c r="B610" t="s">
        <v>829</v>
      </c>
      <c r="C610" s="72">
        <v>31477</v>
      </c>
      <c r="D610" t="s">
        <v>6995</v>
      </c>
      <c r="E610" t="s">
        <v>7611</v>
      </c>
      <c r="F610" t="s">
        <v>1413</v>
      </c>
      <c r="G610" t="s">
        <v>9094</v>
      </c>
      <c r="H610" t="s">
        <v>1373</v>
      </c>
      <c r="I610" t="s">
        <v>9172</v>
      </c>
      <c r="J610" t="s">
        <v>829</v>
      </c>
      <c r="K610">
        <v>446321</v>
      </c>
      <c r="L610" t="s">
        <v>829</v>
      </c>
      <c r="M610">
        <v>1232126</v>
      </c>
      <c r="N610" t="s">
        <v>829</v>
      </c>
      <c r="O610" t="s">
        <v>1877</v>
      </c>
      <c r="P610" t="s">
        <v>1876</v>
      </c>
      <c r="Q610">
        <v>8123</v>
      </c>
      <c r="R610" t="s">
        <v>829</v>
      </c>
      <c r="S610">
        <v>28895</v>
      </c>
      <c r="T610" t="s">
        <v>829</v>
      </c>
      <c r="V610" t="s">
        <v>3895</v>
      </c>
      <c r="W610">
        <v>57701</v>
      </c>
      <c r="X610">
        <v>8123</v>
      </c>
      <c r="Y610" t="s">
        <v>829</v>
      </c>
      <c r="Z610" t="s">
        <v>5397</v>
      </c>
      <c r="AA610" t="s">
        <v>658</v>
      </c>
      <c r="AB610" t="s">
        <v>666</v>
      </c>
      <c r="AC610" t="s">
        <v>829</v>
      </c>
      <c r="AD610" t="s">
        <v>5397</v>
      </c>
      <c r="AE610">
        <v>9760</v>
      </c>
      <c r="AF610" t="s">
        <v>829</v>
      </c>
      <c r="AG610">
        <v>5911</v>
      </c>
      <c r="AH610" t="s">
        <v>829</v>
      </c>
      <c r="AI610">
        <v>7186</v>
      </c>
      <c r="AJ610">
        <v>2766</v>
      </c>
      <c r="AK610" t="s">
        <v>829</v>
      </c>
      <c r="AL610" t="s">
        <v>18223</v>
      </c>
      <c r="AM610" t="s">
        <v>829</v>
      </c>
      <c r="AN610" t="s">
        <v>829</v>
      </c>
      <c r="AO610" t="s">
        <v>14933</v>
      </c>
      <c r="AP610" t="s">
        <v>5397</v>
      </c>
      <c r="AQ610" t="s">
        <v>20403</v>
      </c>
    </row>
    <row r="611" spans="1:43" x14ac:dyDescent="0.3">
      <c r="A611" t="s">
        <v>12243</v>
      </c>
      <c r="B611" t="s">
        <v>11341</v>
      </c>
      <c r="C611" s="72">
        <v>33190</v>
      </c>
      <c r="D611" t="s">
        <v>6655</v>
      </c>
      <c r="E611" t="s">
        <v>12244</v>
      </c>
      <c r="F611" t="s">
        <v>1531</v>
      </c>
      <c r="G611" t="s">
        <v>9094</v>
      </c>
      <c r="H611" t="s">
        <v>1373</v>
      </c>
      <c r="I611" t="s">
        <v>11795</v>
      </c>
      <c r="J611" t="s">
        <v>11341</v>
      </c>
      <c r="K611">
        <v>606965</v>
      </c>
      <c r="L611" t="s">
        <v>11341</v>
      </c>
      <c r="M611">
        <v>1963330</v>
      </c>
      <c r="N611" t="s">
        <v>11341</v>
      </c>
      <c r="O611" t="s">
        <v>13294</v>
      </c>
      <c r="P611" t="s">
        <v>12243</v>
      </c>
      <c r="Q611">
        <v>10264</v>
      </c>
      <c r="R611" t="s">
        <v>11341</v>
      </c>
      <c r="S611">
        <v>32511</v>
      </c>
      <c r="T611" t="s">
        <v>11341</v>
      </c>
      <c r="V611" t="s">
        <v>12245</v>
      </c>
      <c r="W611">
        <v>70514</v>
      </c>
      <c r="X611">
        <v>10264</v>
      </c>
      <c r="Y611" t="s">
        <v>11341</v>
      </c>
      <c r="Z611" t="s">
        <v>12246</v>
      </c>
      <c r="AA611" t="s">
        <v>658</v>
      </c>
      <c r="AB611" t="s">
        <v>658</v>
      </c>
      <c r="AC611" t="s">
        <v>11341</v>
      </c>
      <c r="AD611" t="s">
        <v>12246</v>
      </c>
      <c r="AE611">
        <v>12654</v>
      </c>
      <c r="AF611" t="s">
        <v>11341</v>
      </c>
      <c r="AG611">
        <v>21846</v>
      </c>
      <c r="AH611" t="s">
        <v>12246</v>
      </c>
      <c r="AI611">
        <v>23604</v>
      </c>
      <c r="AJ611">
        <v>5249</v>
      </c>
      <c r="AK611" t="s">
        <v>11341</v>
      </c>
      <c r="AL611" t="s">
        <v>18224</v>
      </c>
      <c r="AM611" t="s">
        <v>11341</v>
      </c>
      <c r="AN611" t="s">
        <v>11341</v>
      </c>
      <c r="AO611" t="s">
        <v>1373</v>
      </c>
      <c r="AP611" t="s">
        <v>12246</v>
      </c>
      <c r="AQ611" t="s">
        <v>20403</v>
      </c>
    </row>
    <row r="612" spans="1:43" x14ac:dyDescent="0.3">
      <c r="A612" t="s">
        <v>11454</v>
      </c>
      <c r="B612" t="s">
        <v>11578</v>
      </c>
      <c r="C612" s="72">
        <v>35362</v>
      </c>
      <c r="D612" t="s">
        <v>7012</v>
      </c>
      <c r="E612" t="s">
        <v>11455</v>
      </c>
      <c r="F612" t="s">
        <v>1389</v>
      </c>
      <c r="G612" t="s">
        <v>6120</v>
      </c>
      <c r="H612" t="s">
        <v>660</v>
      </c>
      <c r="I612" t="s">
        <v>13715</v>
      </c>
      <c r="J612" t="s">
        <v>11578</v>
      </c>
      <c r="K612">
        <v>646240</v>
      </c>
      <c r="L612" t="s">
        <v>11578</v>
      </c>
      <c r="M612">
        <v>2165929</v>
      </c>
      <c r="N612" t="s">
        <v>11578</v>
      </c>
      <c r="O612" t="s">
        <v>14380</v>
      </c>
      <c r="P612" t="s">
        <v>11454</v>
      </c>
      <c r="Q612">
        <v>10235</v>
      </c>
      <c r="R612" t="s">
        <v>11578</v>
      </c>
      <c r="S612">
        <v>33859</v>
      </c>
      <c r="T612" t="s">
        <v>11578</v>
      </c>
      <c r="V612" t="s">
        <v>12642</v>
      </c>
      <c r="W612">
        <v>104042</v>
      </c>
      <c r="X612">
        <v>10235</v>
      </c>
      <c r="Y612" t="s">
        <v>11578</v>
      </c>
      <c r="Z612" t="s">
        <v>12643</v>
      </c>
      <c r="AA612" t="s">
        <v>666</v>
      </c>
      <c r="AB612" t="s">
        <v>658</v>
      </c>
      <c r="AC612" t="s">
        <v>11578</v>
      </c>
      <c r="AD612" t="s">
        <v>12643</v>
      </c>
      <c r="AE612">
        <v>13179</v>
      </c>
      <c r="AI612">
        <v>18344</v>
      </c>
      <c r="AJ612">
        <v>5208</v>
      </c>
      <c r="AK612" t="s">
        <v>11578</v>
      </c>
      <c r="AL612" t="s">
        <v>18225</v>
      </c>
      <c r="AM612" t="s">
        <v>11578</v>
      </c>
      <c r="AN612" t="s">
        <v>11578</v>
      </c>
      <c r="AO612" t="s">
        <v>660</v>
      </c>
      <c r="AP612" t="s">
        <v>12643</v>
      </c>
      <c r="AQ612" t="s">
        <v>20403</v>
      </c>
    </row>
    <row r="613" spans="1:43" x14ac:dyDescent="0.3">
      <c r="A613" t="s">
        <v>1878</v>
      </c>
      <c r="B613" t="s">
        <v>993</v>
      </c>
      <c r="C613" s="72">
        <v>31090</v>
      </c>
      <c r="D613" t="s">
        <v>7516</v>
      </c>
      <c r="E613" t="s">
        <v>7844</v>
      </c>
      <c r="F613" t="s">
        <v>3591</v>
      </c>
      <c r="G613" t="s">
        <v>3591</v>
      </c>
      <c r="H613" t="s">
        <v>1373</v>
      </c>
      <c r="I613" t="s">
        <v>9919</v>
      </c>
      <c r="J613" t="s">
        <v>993</v>
      </c>
      <c r="K613">
        <v>453301</v>
      </c>
      <c r="L613" t="s">
        <v>993</v>
      </c>
      <c r="M613">
        <v>1918580</v>
      </c>
      <c r="N613" t="s">
        <v>993</v>
      </c>
      <c r="O613" t="s">
        <v>3896</v>
      </c>
      <c r="P613" t="s">
        <v>1878</v>
      </c>
      <c r="Q613">
        <v>9192</v>
      </c>
      <c r="R613" t="s">
        <v>993</v>
      </c>
      <c r="S613">
        <v>29434</v>
      </c>
      <c r="T613" t="s">
        <v>3479</v>
      </c>
      <c r="V613" t="s">
        <v>3897</v>
      </c>
      <c r="W613">
        <v>55832</v>
      </c>
      <c r="X613">
        <v>9192</v>
      </c>
      <c r="Y613" t="s">
        <v>3479</v>
      </c>
      <c r="Z613" t="s">
        <v>8509</v>
      </c>
      <c r="AA613" t="s">
        <v>658</v>
      </c>
      <c r="AB613" t="s">
        <v>658</v>
      </c>
      <c r="AC613" t="s">
        <v>993</v>
      </c>
      <c r="AD613" t="s">
        <v>8509</v>
      </c>
      <c r="AI613">
        <v>3350</v>
      </c>
      <c r="AK613" t="s">
        <v>993</v>
      </c>
      <c r="AN613" t="s">
        <v>993</v>
      </c>
      <c r="AO613" t="s">
        <v>1373</v>
      </c>
      <c r="AP613" t="s">
        <v>8509</v>
      </c>
      <c r="AQ613" t="s">
        <v>20403</v>
      </c>
    </row>
    <row r="614" spans="1:43" x14ac:dyDescent="0.3">
      <c r="A614" t="s">
        <v>3898</v>
      </c>
      <c r="B614" t="s">
        <v>3899</v>
      </c>
      <c r="C614" s="72">
        <v>31279</v>
      </c>
      <c r="D614" t="s">
        <v>7232</v>
      </c>
      <c r="E614" t="s">
        <v>7231</v>
      </c>
      <c r="F614" t="s">
        <v>3591</v>
      </c>
      <c r="G614" t="s">
        <v>3591</v>
      </c>
      <c r="H614" t="s">
        <v>660</v>
      </c>
      <c r="I614" t="s">
        <v>10088</v>
      </c>
      <c r="J614" t="s">
        <v>3899</v>
      </c>
      <c r="K614">
        <v>455088</v>
      </c>
      <c r="L614" t="s">
        <v>159</v>
      </c>
      <c r="M614">
        <v>1098915</v>
      </c>
      <c r="N614" t="s">
        <v>159</v>
      </c>
      <c r="O614" t="s">
        <v>5398</v>
      </c>
      <c r="P614" t="s">
        <v>3898</v>
      </c>
      <c r="Q614">
        <v>8209</v>
      </c>
      <c r="R614" t="s">
        <v>159</v>
      </c>
      <c r="S614">
        <v>29083</v>
      </c>
      <c r="T614" t="s">
        <v>159</v>
      </c>
      <c r="V614" t="s">
        <v>5399</v>
      </c>
      <c r="W614">
        <v>45407</v>
      </c>
      <c r="X614">
        <v>8209</v>
      </c>
      <c r="Y614" t="s">
        <v>159</v>
      </c>
      <c r="Z614" t="s">
        <v>10089</v>
      </c>
      <c r="AA614" t="s">
        <v>666</v>
      </c>
      <c r="AB614" t="s">
        <v>658</v>
      </c>
      <c r="AC614" t="s">
        <v>3899</v>
      </c>
      <c r="AD614" t="s">
        <v>8510</v>
      </c>
      <c r="AI614">
        <v>1856</v>
      </c>
      <c r="AK614" t="s">
        <v>159</v>
      </c>
      <c r="AN614" t="s">
        <v>3899</v>
      </c>
      <c r="AO614" t="s">
        <v>660</v>
      </c>
      <c r="AP614" t="s">
        <v>10089</v>
      </c>
      <c r="AQ614" t="s">
        <v>20403</v>
      </c>
    </row>
    <row r="615" spans="1:43" x14ac:dyDescent="0.3">
      <c r="A615" t="s">
        <v>1879</v>
      </c>
      <c r="B615" t="s">
        <v>828</v>
      </c>
      <c r="C615" s="72">
        <v>31623</v>
      </c>
      <c r="D615" t="s">
        <v>6990</v>
      </c>
      <c r="E615" t="s">
        <v>7845</v>
      </c>
      <c r="F615" t="s">
        <v>3591</v>
      </c>
      <c r="G615" t="s">
        <v>3591</v>
      </c>
      <c r="H615" t="s">
        <v>1373</v>
      </c>
      <c r="I615" t="s">
        <v>10432</v>
      </c>
      <c r="J615" t="s">
        <v>828</v>
      </c>
      <c r="K615">
        <v>539438</v>
      </c>
      <c r="L615" t="s">
        <v>828</v>
      </c>
      <c r="M615">
        <v>1787649</v>
      </c>
      <c r="N615" t="s">
        <v>828</v>
      </c>
      <c r="O615" t="s">
        <v>1880</v>
      </c>
      <c r="P615" t="s">
        <v>1879</v>
      </c>
      <c r="Q615">
        <v>8989</v>
      </c>
      <c r="R615" t="s">
        <v>828</v>
      </c>
      <c r="S615">
        <v>30985</v>
      </c>
      <c r="T615" t="s">
        <v>828</v>
      </c>
      <c r="V615" t="s">
        <v>3900</v>
      </c>
      <c r="W615">
        <v>57790</v>
      </c>
      <c r="X615">
        <v>8989</v>
      </c>
      <c r="Y615" t="s">
        <v>828</v>
      </c>
      <c r="Z615" t="s">
        <v>8511</v>
      </c>
      <c r="AA615" t="s">
        <v>666</v>
      </c>
      <c r="AB615" t="s">
        <v>666</v>
      </c>
      <c r="AC615" t="s">
        <v>828</v>
      </c>
      <c r="AD615" t="s">
        <v>8511</v>
      </c>
      <c r="AE615">
        <v>11201</v>
      </c>
      <c r="AH615" t="s">
        <v>828</v>
      </c>
      <c r="AI615">
        <v>5154</v>
      </c>
      <c r="AJ615">
        <v>3697</v>
      </c>
      <c r="AK615" t="s">
        <v>828</v>
      </c>
      <c r="AL615" t="s">
        <v>18226</v>
      </c>
      <c r="AM615" t="s">
        <v>828</v>
      </c>
      <c r="AN615" t="s">
        <v>828</v>
      </c>
      <c r="AO615" t="s">
        <v>1373</v>
      </c>
      <c r="AP615" t="s">
        <v>8511</v>
      </c>
      <c r="AQ615" t="s">
        <v>20403</v>
      </c>
    </row>
    <row r="616" spans="1:43" x14ac:dyDescent="0.3">
      <c r="A616" t="s">
        <v>12152</v>
      </c>
      <c r="B616" t="s">
        <v>11655</v>
      </c>
      <c r="C616" s="72">
        <v>33086</v>
      </c>
      <c r="D616" t="s">
        <v>12153</v>
      </c>
      <c r="E616" t="s">
        <v>7233</v>
      </c>
      <c r="F616" t="s">
        <v>1376</v>
      </c>
      <c r="G616" t="s">
        <v>6120</v>
      </c>
      <c r="H616" t="s">
        <v>661</v>
      </c>
      <c r="I616" t="s">
        <v>11656</v>
      </c>
      <c r="J616" t="s">
        <v>11655</v>
      </c>
      <c r="K616">
        <v>649557</v>
      </c>
      <c r="L616" t="s">
        <v>11655</v>
      </c>
      <c r="M616">
        <v>2119877</v>
      </c>
      <c r="N616" t="s">
        <v>11655</v>
      </c>
      <c r="O616" t="s">
        <v>13197</v>
      </c>
      <c r="P616" t="s">
        <v>12152</v>
      </c>
      <c r="Q616">
        <v>10245</v>
      </c>
      <c r="R616" t="s">
        <v>11655</v>
      </c>
      <c r="S616">
        <v>33390</v>
      </c>
      <c r="T616" t="s">
        <v>11655</v>
      </c>
      <c r="V616" t="s">
        <v>12824</v>
      </c>
      <c r="W616">
        <v>34706</v>
      </c>
      <c r="X616">
        <v>10245</v>
      </c>
      <c r="Y616" t="s">
        <v>14381</v>
      </c>
      <c r="Z616" t="s">
        <v>12154</v>
      </c>
      <c r="AA616" t="s">
        <v>658</v>
      </c>
      <c r="AB616" t="s">
        <v>658</v>
      </c>
      <c r="AC616" t="s">
        <v>11655</v>
      </c>
      <c r="AD616" t="s">
        <v>12154</v>
      </c>
      <c r="AE616">
        <v>12822</v>
      </c>
      <c r="AF616" t="s">
        <v>11655</v>
      </c>
      <c r="AG616">
        <v>54049</v>
      </c>
      <c r="AH616" t="s">
        <v>11655</v>
      </c>
      <c r="AI616">
        <v>18310</v>
      </c>
      <c r="AJ616">
        <v>5124</v>
      </c>
      <c r="AK616" t="s">
        <v>11655</v>
      </c>
      <c r="AL616" t="s">
        <v>18227</v>
      </c>
      <c r="AM616" t="s">
        <v>11655</v>
      </c>
      <c r="AN616" t="s">
        <v>11655</v>
      </c>
      <c r="AO616" t="s">
        <v>661</v>
      </c>
      <c r="AP616" t="s">
        <v>12154</v>
      </c>
      <c r="AQ616" t="s">
        <v>20403</v>
      </c>
    </row>
    <row r="617" spans="1:43" x14ac:dyDescent="0.3">
      <c r="A617" t="s">
        <v>12591</v>
      </c>
      <c r="B617" t="s">
        <v>11185</v>
      </c>
      <c r="C617" s="72">
        <v>34415</v>
      </c>
      <c r="D617" t="s">
        <v>6592</v>
      </c>
      <c r="E617" t="s">
        <v>7233</v>
      </c>
      <c r="F617" t="s">
        <v>1509</v>
      </c>
      <c r="G617" t="s">
        <v>9094</v>
      </c>
      <c r="H617" t="s">
        <v>1373</v>
      </c>
      <c r="I617" t="s">
        <v>11732</v>
      </c>
      <c r="J617" t="s">
        <v>11185</v>
      </c>
      <c r="K617">
        <v>621242</v>
      </c>
      <c r="L617" t="s">
        <v>11185</v>
      </c>
      <c r="M617">
        <v>2117203</v>
      </c>
      <c r="N617" t="s">
        <v>11185</v>
      </c>
      <c r="O617" t="s">
        <v>12592</v>
      </c>
      <c r="P617" t="s">
        <v>12591</v>
      </c>
      <c r="Q617">
        <v>10214</v>
      </c>
      <c r="R617" t="s">
        <v>11185</v>
      </c>
      <c r="S617">
        <v>35394</v>
      </c>
      <c r="T617" t="s">
        <v>11185</v>
      </c>
      <c r="V617" t="s">
        <v>12723</v>
      </c>
      <c r="W617">
        <v>100572</v>
      </c>
      <c r="X617">
        <v>10214</v>
      </c>
      <c r="Y617" t="s">
        <v>14382</v>
      </c>
      <c r="Z617" t="s">
        <v>12593</v>
      </c>
      <c r="AA617" t="s">
        <v>658</v>
      </c>
      <c r="AB617" t="s">
        <v>658</v>
      </c>
      <c r="AC617" t="s">
        <v>11185</v>
      </c>
      <c r="AD617" t="s">
        <v>12593</v>
      </c>
      <c r="AE617">
        <v>12545</v>
      </c>
      <c r="AF617" t="s">
        <v>11185</v>
      </c>
      <c r="AG617">
        <v>68548</v>
      </c>
      <c r="AH617" t="s">
        <v>11185</v>
      </c>
      <c r="AI617">
        <v>23601</v>
      </c>
      <c r="AJ617">
        <v>5187</v>
      </c>
      <c r="AK617" t="s">
        <v>11185</v>
      </c>
      <c r="AL617" t="s">
        <v>18228</v>
      </c>
      <c r="AM617" t="s">
        <v>11185</v>
      </c>
      <c r="AN617" t="s">
        <v>11185</v>
      </c>
      <c r="AO617" t="s">
        <v>14933</v>
      </c>
      <c r="AP617" t="s">
        <v>12593</v>
      </c>
      <c r="AQ617" t="s">
        <v>20403</v>
      </c>
    </row>
    <row r="618" spans="1:43" x14ac:dyDescent="0.3">
      <c r="A618" t="s">
        <v>13716</v>
      </c>
      <c r="B618" t="s">
        <v>11550</v>
      </c>
      <c r="C618" s="72">
        <v>33194</v>
      </c>
      <c r="D618" t="s">
        <v>7637</v>
      </c>
      <c r="E618" t="s">
        <v>7233</v>
      </c>
      <c r="F618" t="s">
        <v>1526</v>
      </c>
      <c r="G618" t="s">
        <v>9094</v>
      </c>
      <c r="H618" t="s">
        <v>1424</v>
      </c>
      <c r="I618" t="s">
        <v>11551</v>
      </c>
      <c r="J618" t="s">
        <v>11550</v>
      </c>
      <c r="K618">
        <v>553869</v>
      </c>
      <c r="L618" t="s">
        <v>11550</v>
      </c>
      <c r="M618">
        <v>2122215</v>
      </c>
      <c r="N618" t="s">
        <v>11550</v>
      </c>
      <c r="O618" t="s">
        <v>13717</v>
      </c>
      <c r="P618" t="s">
        <v>13716</v>
      </c>
      <c r="Q618">
        <v>10076</v>
      </c>
      <c r="R618" t="s">
        <v>11550</v>
      </c>
      <c r="S618">
        <v>33594</v>
      </c>
      <c r="T618" t="s">
        <v>11550</v>
      </c>
      <c r="V618" t="s">
        <v>15866</v>
      </c>
      <c r="W618">
        <v>66057</v>
      </c>
      <c r="X618">
        <v>10076</v>
      </c>
      <c r="Y618" t="s">
        <v>13718</v>
      </c>
      <c r="Z618" t="s">
        <v>13719</v>
      </c>
      <c r="AA618" t="s">
        <v>658</v>
      </c>
      <c r="AB618" t="s">
        <v>658</v>
      </c>
      <c r="AC618" t="s">
        <v>11550</v>
      </c>
      <c r="AD618" t="s">
        <v>13719</v>
      </c>
      <c r="AE618">
        <v>13671</v>
      </c>
      <c r="AI618">
        <v>9574</v>
      </c>
      <c r="AJ618">
        <v>4837</v>
      </c>
      <c r="AK618" t="s">
        <v>11550</v>
      </c>
      <c r="AL618" t="s">
        <v>18229</v>
      </c>
      <c r="AM618" t="s">
        <v>11550</v>
      </c>
      <c r="AN618" t="s">
        <v>11550</v>
      </c>
      <c r="AO618" t="s">
        <v>1424</v>
      </c>
      <c r="AP618" t="s">
        <v>13719</v>
      </c>
      <c r="AQ618" t="s">
        <v>20403</v>
      </c>
    </row>
    <row r="619" spans="1:43" x14ac:dyDescent="0.3">
      <c r="A619" t="s">
        <v>13279</v>
      </c>
      <c r="B619" t="s">
        <v>11586</v>
      </c>
      <c r="C619" s="72">
        <v>35212</v>
      </c>
      <c r="D619" t="s">
        <v>13280</v>
      </c>
      <c r="E619" t="s">
        <v>7233</v>
      </c>
      <c r="F619" t="s">
        <v>1413</v>
      </c>
      <c r="G619" t="s">
        <v>9094</v>
      </c>
      <c r="H619" t="s">
        <v>661</v>
      </c>
      <c r="I619" t="s">
        <v>15867</v>
      </c>
      <c r="J619" t="s">
        <v>11586</v>
      </c>
      <c r="K619">
        <v>656371</v>
      </c>
      <c r="L619" t="s">
        <v>11586</v>
      </c>
      <c r="M619">
        <v>2211193</v>
      </c>
      <c r="N619" t="s">
        <v>11586</v>
      </c>
      <c r="P619" t="s">
        <v>13279</v>
      </c>
      <c r="Q619">
        <v>10523</v>
      </c>
      <c r="R619" t="s">
        <v>11586</v>
      </c>
      <c r="S619">
        <v>34997</v>
      </c>
      <c r="T619" t="s">
        <v>11586</v>
      </c>
      <c r="V619" t="s">
        <v>15868</v>
      </c>
      <c r="W619">
        <v>104766</v>
      </c>
      <c r="X619">
        <v>10523</v>
      </c>
      <c r="Y619" t="s">
        <v>11586</v>
      </c>
      <c r="Z619" t="s">
        <v>13281</v>
      </c>
      <c r="AA619" t="s">
        <v>666</v>
      </c>
      <c r="AB619" t="s">
        <v>658</v>
      </c>
      <c r="AC619" t="s">
        <v>11586</v>
      </c>
      <c r="AD619" t="s">
        <v>13281</v>
      </c>
      <c r="AE619">
        <v>13440</v>
      </c>
      <c r="AH619" t="s">
        <v>11586</v>
      </c>
      <c r="AJ619">
        <v>5820</v>
      </c>
      <c r="AK619" t="s">
        <v>11586</v>
      </c>
      <c r="AL619" t="s">
        <v>18230</v>
      </c>
      <c r="AM619" t="s">
        <v>11586</v>
      </c>
      <c r="AN619" t="s">
        <v>11586</v>
      </c>
      <c r="AO619" t="s">
        <v>661</v>
      </c>
      <c r="AP619" t="s">
        <v>13281</v>
      </c>
      <c r="AQ619" t="s">
        <v>20403</v>
      </c>
    </row>
    <row r="620" spans="1:43" x14ac:dyDescent="0.3">
      <c r="A620" t="s">
        <v>11046</v>
      </c>
      <c r="B620" t="s">
        <v>11047</v>
      </c>
      <c r="C620" s="72">
        <v>33385</v>
      </c>
      <c r="D620" t="s">
        <v>11048</v>
      </c>
      <c r="E620" t="s">
        <v>7233</v>
      </c>
      <c r="F620" t="s">
        <v>3591</v>
      </c>
      <c r="G620" t="s">
        <v>3591</v>
      </c>
      <c r="H620" t="s">
        <v>1373</v>
      </c>
      <c r="I620" t="s">
        <v>11049</v>
      </c>
      <c r="J620" t="s">
        <v>11047</v>
      </c>
      <c r="K620">
        <v>545064</v>
      </c>
      <c r="L620" t="s">
        <v>11047</v>
      </c>
      <c r="M620">
        <v>2050878</v>
      </c>
      <c r="N620" t="s">
        <v>11047</v>
      </c>
      <c r="O620" t="s">
        <v>13576</v>
      </c>
      <c r="P620" t="s">
        <v>11046</v>
      </c>
      <c r="Q620">
        <v>9841</v>
      </c>
      <c r="R620" t="s">
        <v>11047</v>
      </c>
      <c r="S620">
        <v>32986</v>
      </c>
      <c r="T620" t="s">
        <v>11047</v>
      </c>
      <c r="V620" t="s">
        <v>12747</v>
      </c>
      <c r="W620">
        <v>60094</v>
      </c>
      <c r="X620">
        <v>9841</v>
      </c>
      <c r="Y620" t="s">
        <v>14383</v>
      </c>
      <c r="Z620" t="s">
        <v>11050</v>
      </c>
      <c r="AA620" t="s">
        <v>658</v>
      </c>
      <c r="AB620" t="s">
        <v>658</v>
      </c>
      <c r="AC620" t="s">
        <v>11047</v>
      </c>
      <c r="AD620" t="s">
        <v>11050</v>
      </c>
      <c r="AE620">
        <v>13624</v>
      </c>
      <c r="AF620" t="s">
        <v>11047</v>
      </c>
      <c r="AG620">
        <v>39003</v>
      </c>
      <c r="AH620" t="s">
        <v>11047</v>
      </c>
      <c r="AI620">
        <v>9889</v>
      </c>
      <c r="AJ620">
        <v>4766</v>
      </c>
      <c r="AK620" t="s">
        <v>11047</v>
      </c>
      <c r="AL620" t="s">
        <v>18231</v>
      </c>
      <c r="AM620" t="s">
        <v>11047</v>
      </c>
      <c r="AN620" t="s">
        <v>11047</v>
      </c>
      <c r="AO620" t="s">
        <v>14933</v>
      </c>
      <c r="AP620" t="s">
        <v>11050</v>
      </c>
      <c r="AQ620" t="s">
        <v>20403</v>
      </c>
    </row>
    <row r="621" spans="1:43" hidden="1" x14ac:dyDescent="0.3">
      <c r="A621" t="s">
        <v>1881</v>
      </c>
      <c r="B621" t="s">
        <v>15</v>
      </c>
      <c r="C621" s="72">
        <v>27079</v>
      </c>
      <c r="D621" t="s">
        <v>6715</v>
      </c>
      <c r="E621" t="s">
        <v>7233</v>
      </c>
      <c r="F621" t="s">
        <v>3591</v>
      </c>
      <c r="G621" t="s">
        <v>3591</v>
      </c>
      <c r="H621" t="s">
        <v>1431</v>
      </c>
      <c r="I621" t="s">
        <v>10665</v>
      </c>
      <c r="J621" t="s">
        <v>15</v>
      </c>
      <c r="K621">
        <v>501726</v>
      </c>
      <c r="L621" t="s">
        <v>15</v>
      </c>
      <c r="M621">
        <v>1207704</v>
      </c>
      <c r="N621" t="s">
        <v>15</v>
      </c>
      <c r="O621" t="s">
        <v>3901</v>
      </c>
      <c r="P621" t="s">
        <v>3902</v>
      </c>
      <c r="Q621">
        <v>9195</v>
      </c>
      <c r="R621" t="s">
        <v>15</v>
      </c>
      <c r="S621">
        <v>32008</v>
      </c>
      <c r="T621" t="s">
        <v>15</v>
      </c>
      <c r="V621" t="s">
        <v>12102</v>
      </c>
      <c r="W621">
        <v>31286</v>
      </c>
      <c r="X621">
        <v>9195</v>
      </c>
      <c r="Y621" t="s">
        <v>15</v>
      </c>
      <c r="Z621" t="s">
        <v>8512</v>
      </c>
      <c r="AA621" t="s">
        <v>658</v>
      </c>
      <c r="AB621" t="s">
        <v>658</v>
      </c>
      <c r="AC621" t="s">
        <v>15</v>
      </c>
      <c r="AD621" t="s">
        <v>8512</v>
      </c>
      <c r="AE621">
        <v>10006</v>
      </c>
      <c r="AI621">
        <v>4155</v>
      </c>
      <c r="AK621" t="s">
        <v>15</v>
      </c>
      <c r="AL621" t="s">
        <v>18232</v>
      </c>
      <c r="AM621" t="s">
        <v>15</v>
      </c>
      <c r="AN621" t="s">
        <v>15</v>
      </c>
      <c r="AO621" t="s">
        <v>1431</v>
      </c>
      <c r="AP621" t="s">
        <v>8512</v>
      </c>
      <c r="AQ621" t="s">
        <v>20402</v>
      </c>
    </row>
    <row r="622" spans="1:43" hidden="1" x14ac:dyDescent="0.3">
      <c r="A622" t="s">
        <v>12352</v>
      </c>
      <c r="B622" t="s">
        <v>11348</v>
      </c>
      <c r="C622" s="72">
        <v>30739</v>
      </c>
      <c r="D622" t="s">
        <v>12353</v>
      </c>
      <c r="E622" t="s">
        <v>7233</v>
      </c>
      <c r="F622" t="s">
        <v>3591</v>
      </c>
      <c r="G622" t="s">
        <v>3591</v>
      </c>
      <c r="H622" t="s">
        <v>1373</v>
      </c>
      <c r="I622" t="s">
        <v>11349</v>
      </c>
      <c r="J622" t="s">
        <v>11348</v>
      </c>
      <c r="K622">
        <v>471822</v>
      </c>
      <c r="L622" t="s">
        <v>11348</v>
      </c>
      <c r="M622">
        <v>288902</v>
      </c>
      <c r="N622" t="s">
        <v>11348</v>
      </c>
      <c r="O622" t="s">
        <v>12354</v>
      </c>
      <c r="P622" t="s">
        <v>12352</v>
      </c>
      <c r="Q622">
        <v>9739</v>
      </c>
      <c r="R622" t="s">
        <v>11348</v>
      </c>
      <c r="S622">
        <v>29839</v>
      </c>
      <c r="T622" t="s">
        <v>11348</v>
      </c>
      <c r="V622" t="s">
        <v>12355</v>
      </c>
      <c r="W622">
        <v>34744</v>
      </c>
      <c r="X622">
        <v>9739</v>
      </c>
      <c r="Y622" t="s">
        <v>11348</v>
      </c>
      <c r="Z622" t="s">
        <v>12356</v>
      </c>
      <c r="AA622" t="s">
        <v>658</v>
      </c>
      <c r="AB622" t="s">
        <v>658</v>
      </c>
      <c r="AC622" t="s">
        <v>11348</v>
      </c>
      <c r="AD622" t="s">
        <v>12356</v>
      </c>
      <c r="AE622">
        <v>8924</v>
      </c>
      <c r="AF622" t="s">
        <v>11348</v>
      </c>
      <c r="AG622">
        <v>17011</v>
      </c>
      <c r="AH622" t="s">
        <v>11348</v>
      </c>
      <c r="AI622">
        <v>6847</v>
      </c>
      <c r="AK622" t="s">
        <v>11348</v>
      </c>
      <c r="AL622" t="s">
        <v>18233</v>
      </c>
      <c r="AM622" t="s">
        <v>11348</v>
      </c>
      <c r="AN622" t="s">
        <v>11348</v>
      </c>
      <c r="AO622" t="s">
        <v>1373</v>
      </c>
      <c r="AP622" t="s">
        <v>12356</v>
      </c>
      <c r="AQ622" t="s">
        <v>20402</v>
      </c>
    </row>
    <row r="623" spans="1:43" x14ac:dyDescent="0.3">
      <c r="A623" t="s">
        <v>17457</v>
      </c>
      <c r="B623" t="s">
        <v>17180</v>
      </c>
      <c r="C623" s="72">
        <v>35388</v>
      </c>
      <c r="D623" t="s">
        <v>17458</v>
      </c>
      <c r="E623" t="s">
        <v>7233</v>
      </c>
      <c r="F623" t="s">
        <v>1413</v>
      </c>
      <c r="G623" t="s">
        <v>9094</v>
      </c>
      <c r="H623" t="s">
        <v>1396</v>
      </c>
      <c r="I623" t="s">
        <v>19828</v>
      </c>
      <c r="J623" t="s">
        <v>17180</v>
      </c>
      <c r="K623">
        <v>650331</v>
      </c>
      <c r="L623" t="s">
        <v>17180</v>
      </c>
      <c r="M623">
        <v>2768553</v>
      </c>
      <c r="N623" t="s">
        <v>17180</v>
      </c>
      <c r="P623" t="s">
        <v>17457</v>
      </c>
      <c r="Q623">
        <v>10718</v>
      </c>
      <c r="R623" t="s">
        <v>17180</v>
      </c>
      <c r="S623">
        <v>39921</v>
      </c>
      <c r="T623" t="s">
        <v>17180</v>
      </c>
      <c r="V623" t="s">
        <v>20465</v>
      </c>
      <c r="W623">
        <v>104121</v>
      </c>
      <c r="X623">
        <v>10914</v>
      </c>
      <c r="Y623" t="s">
        <v>17180</v>
      </c>
      <c r="Z623" t="s">
        <v>17286</v>
      </c>
      <c r="AA623" t="s">
        <v>666</v>
      </c>
      <c r="AB623" t="s">
        <v>666</v>
      </c>
      <c r="AC623" t="s">
        <v>17180</v>
      </c>
      <c r="AD623" t="s">
        <v>17286</v>
      </c>
      <c r="AJ623">
        <v>6204</v>
      </c>
      <c r="AK623" t="s">
        <v>17180</v>
      </c>
      <c r="AL623" t="s">
        <v>18234</v>
      </c>
      <c r="AM623" t="s">
        <v>17180</v>
      </c>
      <c r="AN623" t="s">
        <v>17180</v>
      </c>
      <c r="AO623" t="s">
        <v>1396</v>
      </c>
      <c r="AP623" t="s">
        <v>17286</v>
      </c>
      <c r="AQ623" t="s">
        <v>20403</v>
      </c>
    </row>
    <row r="624" spans="1:43" hidden="1" x14ac:dyDescent="0.3">
      <c r="A624" t="s">
        <v>1882</v>
      </c>
      <c r="B624" t="s">
        <v>243</v>
      </c>
      <c r="C624" s="72">
        <v>28552</v>
      </c>
      <c r="D624" t="s">
        <v>6623</v>
      </c>
      <c r="E624" t="s">
        <v>7233</v>
      </c>
      <c r="F624" t="s">
        <v>3591</v>
      </c>
      <c r="G624" t="s">
        <v>3591</v>
      </c>
      <c r="H624" t="s">
        <v>1380</v>
      </c>
      <c r="I624" t="s">
        <v>10489</v>
      </c>
      <c r="J624" t="s">
        <v>243</v>
      </c>
      <c r="K624">
        <v>429841</v>
      </c>
      <c r="L624" t="s">
        <v>243</v>
      </c>
      <c r="M624">
        <v>293119</v>
      </c>
      <c r="N624" t="s">
        <v>243</v>
      </c>
      <c r="O624" t="s">
        <v>1883</v>
      </c>
      <c r="P624" t="s">
        <v>1882</v>
      </c>
      <c r="Q624">
        <v>7184</v>
      </c>
      <c r="R624" t="s">
        <v>243</v>
      </c>
      <c r="S624">
        <v>5595</v>
      </c>
      <c r="T624" t="s">
        <v>243</v>
      </c>
      <c r="V624" t="s">
        <v>3903</v>
      </c>
      <c r="W624">
        <v>34729</v>
      </c>
      <c r="X624">
        <v>7184</v>
      </c>
      <c r="Y624" t="s">
        <v>243</v>
      </c>
      <c r="Z624" t="s">
        <v>8513</v>
      </c>
      <c r="AA624" t="s">
        <v>658</v>
      </c>
      <c r="AB624" t="s">
        <v>658</v>
      </c>
      <c r="AC624" t="s">
        <v>243</v>
      </c>
      <c r="AD624" t="s">
        <v>8513</v>
      </c>
      <c r="AI624">
        <v>8460</v>
      </c>
      <c r="AK624" t="s">
        <v>243</v>
      </c>
      <c r="AN624" t="s">
        <v>243</v>
      </c>
      <c r="AO624" t="s">
        <v>1380</v>
      </c>
      <c r="AP624" t="s">
        <v>8513</v>
      </c>
      <c r="AQ624" t="s">
        <v>20402</v>
      </c>
    </row>
    <row r="625" spans="1:43" x14ac:dyDescent="0.3">
      <c r="A625" t="s">
        <v>13556</v>
      </c>
      <c r="B625" t="s">
        <v>13048</v>
      </c>
      <c r="C625" s="72">
        <v>33458</v>
      </c>
      <c r="D625" t="s">
        <v>13557</v>
      </c>
      <c r="E625" t="s">
        <v>7233</v>
      </c>
      <c r="F625" t="s">
        <v>1439</v>
      </c>
      <c r="G625" t="s">
        <v>6120</v>
      </c>
      <c r="H625" t="s">
        <v>660</v>
      </c>
      <c r="I625" t="s">
        <v>13049</v>
      </c>
      <c r="J625" t="s">
        <v>13048</v>
      </c>
      <c r="K625">
        <v>650490</v>
      </c>
      <c r="L625" t="s">
        <v>13048</v>
      </c>
      <c r="M625">
        <v>2121030</v>
      </c>
      <c r="N625" t="s">
        <v>13048</v>
      </c>
      <c r="O625" t="s">
        <v>14384</v>
      </c>
      <c r="P625" t="s">
        <v>13556</v>
      </c>
      <c r="Q625">
        <v>10465</v>
      </c>
      <c r="R625" t="s">
        <v>13048</v>
      </c>
      <c r="S625">
        <v>33481</v>
      </c>
      <c r="T625" t="s">
        <v>13048</v>
      </c>
      <c r="V625" t="s">
        <v>15869</v>
      </c>
      <c r="W625">
        <v>103726</v>
      </c>
      <c r="X625">
        <v>10465</v>
      </c>
      <c r="Y625" t="s">
        <v>14385</v>
      </c>
      <c r="Z625" t="s">
        <v>13558</v>
      </c>
      <c r="AA625" t="s">
        <v>658</v>
      </c>
      <c r="AB625" t="s">
        <v>658</v>
      </c>
      <c r="AC625" t="s">
        <v>13048</v>
      </c>
      <c r="AD625" t="s">
        <v>13558</v>
      </c>
      <c r="AE625">
        <v>14205</v>
      </c>
      <c r="AF625" t="s">
        <v>13048</v>
      </c>
      <c r="AG625">
        <v>79120</v>
      </c>
      <c r="AH625" t="s">
        <v>13048</v>
      </c>
      <c r="AI625">
        <v>18517</v>
      </c>
      <c r="AJ625">
        <v>5430</v>
      </c>
      <c r="AK625" t="s">
        <v>13048</v>
      </c>
      <c r="AL625" t="s">
        <v>18235</v>
      </c>
      <c r="AM625" t="s">
        <v>13048</v>
      </c>
      <c r="AN625" t="s">
        <v>13048</v>
      </c>
      <c r="AO625" t="s">
        <v>14939</v>
      </c>
      <c r="AP625" t="s">
        <v>13558</v>
      </c>
      <c r="AQ625" t="s">
        <v>20403</v>
      </c>
    </row>
    <row r="626" spans="1:43" x14ac:dyDescent="0.3">
      <c r="A626" t="s">
        <v>13158</v>
      </c>
      <c r="B626" t="s">
        <v>11675</v>
      </c>
      <c r="C626" s="72">
        <v>35345</v>
      </c>
      <c r="D626" t="s">
        <v>13159</v>
      </c>
      <c r="E626" t="s">
        <v>7233</v>
      </c>
      <c r="F626" t="s">
        <v>1449</v>
      </c>
      <c r="G626" t="s">
        <v>6120</v>
      </c>
      <c r="H626" t="s">
        <v>1380</v>
      </c>
      <c r="I626" t="s">
        <v>13030</v>
      </c>
      <c r="J626" t="s">
        <v>11675</v>
      </c>
      <c r="K626">
        <v>666783</v>
      </c>
      <c r="L626" t="s">
        <v>11675</v>
      </c>
      <c r="M626">
        <v>2227224</v>
      </c>
      <c r="N626" t="s">
        <v>11675</v>
      </c>
      <c r="P626" t="s">
        <v>13158</v>
      </c>
      <c r="Q626">
        <v>10369</v>
      </c>
      <c r="R626" t="s">
        <v>11675</v>
      </c>
      <c r="S626">
        <v>34961</v>
      </c>
      <c r="T626" t="s">
        <v>11675</v>
      </c>
      <c r="V626" t="s">
        <v>15870</v>
      </c>
      <c r="W626">
        <v>107192</v>
      </c>
      <c r="X626">
        <v>10508</v>
      </c>
      <c r="Y626" t="s">
        <v>11675</v>
      </c>
      <c r="Z626" t="s">
        <v>13160</v>
      </c>
      <c r="AA626" t="s">
        <v>658</v>
      </c>
      <c r="AB626" t="s">
        <v>658</v>
      </c>
      <c r="AC626" t="s">
        <v>11675</v>
      </c>
      <c r="AD626" t="s">
        <v>13160</v>
      </c>
      <c r="AE626">
        <v>13768</v>
      </c>
      <c r="AH626" t="s">
        <v>11675</v>
      </c>
      <c r="AJ626">
        <v>5814</v>
      </c>
      <c r="AK626" t="s">
        <v>11675</v>
      </c>
      <c r="AL626" t="s">
        <v>18236</v>
      </c>
      <c r="AM626" t="s">
        <v>11675</v>
      </c>
      <c r="AN626" t="s">
        <v>11675</v>
      </c>
      <c r="AO626" t="s">
        <v>1380</v>
      </c>
      <c r="AP626" t="s">
        <v>13160</v>
      </c>
      <c r="AQ626" t="s">
        <v>20403</v>
      </c>
    </row>
    <row r="627" spans="1:43" x14ac:dyDescent="0.3">
      <c r="A627" t="s">
        <v>12626</v>
      </c>
      <c r="B627" t="s">
        <v>11631</v>
      </c>
      <c r="C627" s="72">
        <v>33019</v>
      </c>
      <c r="D627" t="s">
        <v>6541</v>
      </c>
      <c r="E627" t="s">
        <v>6814</v>
      </c>
      <c r="F627" t="s">
        <v>1383</v>
      </c>
      <c r="G627" t="s">
        <v>9094</v>
      </c>
      <c r="H627" t="s">
        <v>1380</v>
      </c>
      <c r="I627" t="s">
        <v>11632</v>
      </c>
      <c r="J627" t="s">
        <v>11631</v>
      </c>
      <c r="K627">
        <v>543105</v>
      </c>
      <c r="L627" t="s">
        <v>11631</v>
      </c>
      <c r="M627">
        <v>2050338</v>
      </c>
      <c r="N627" t="s">
        <v>11631</v>
      </c>
      <c r="O627" t="s">
        <v>13161</v>
      </c>
      <c r="P627" t="s">
        <v>12626</v>
      </c>
      <c r="Q627">
        <v>9617</v>
      </c>
      <c r="R627" t="s">
        <v>11631</v>
      </c>
      <c r="S627">
        <v>32956</v>
      </c>
      <c r="T627" t="s">
        <v>11631</v>
      </c>
      <c r="V627" t="s">
        <v>12627</v>
      </c>
      <c r="W627">
        <v>65961</v>
      </c>
      <c r="X627">
        <v>9617</v>
      </c>
      <c r="Y627" t="s">
        <v>11631</v>
      </c>
      <c r="Z627" t="s">
        <v>12628</v>
      </c>
      <c r="AA627" t="s">
        <v>666</v>
      </c>
      <c r="AB627" t="s">
        <v>666</v>
      </c>
      <c r="AC627" t="s">
        <v>11631</v>
      </c>
      <c r="AD627" t="s">
        <v>12628</v>
      </c>
      <c r="AE627">
        <v>12154</v>
      </c>
      <c r="AF627" t="s">
        <v>11631</v>
      </c>
      <c r="AG627">
        <v>38952</v>
      </c>
      <c r="AH627" t="s">
        <v>11631</v>
      </c>
      <c r="AI627">
        <v>23617</v>
      </c>
      <c r="AJ627">
        <v>4998</v>
      </c>
      <c r="AK627" t="s">
        <v>11631</v>
      </c>
      <c r="AL627" t="s">
        <v>18237</v>
      </c>
      <c r="AM627" t="s">
        <v>11631</v>
      </c>
      <c r="AN627" t="s">
        <v>11631</v>
      </c>
      <c r="AO627" t="s">
        <v>1380</v>
      </c>
      <c r="AP627" t="s">
        <v>12628</v>
      </c>
      <c r="AQ627" t="s">
        <v>20403</v>
      </c>
    </row>
    <row r="628" spans="1:43" hidden="1" x14ac:dyDescent="0.3">
      <c r="A628" t="s">
        <v>1884</v>
      </c>
      <c r="B628" t="s">
        <v>231</v>
      </c>
      <c r="C628" s="72">
        <v>30051</v>
      </c>
      <c r="D628" t="s">
        <v>6655</v>
      </c>
      <c r="E628" t="s">
        <v>6814</v>
      </c>
      <c r="F628" t="s">
        <v>3591</v>
      </c>
      <c r="G628" t="s">
        <v>3591</v>
      </c>
      <c r="H628" t="s">
        <v>1380</v>
      </c>
      <c r="I628" t="s">
        <v>10482</v>
      </c>
      <c r="J628" t="s">
        <v>231</v>
      </c>
      <c r="K628">
        <v>447736</v>
      </c>
      <c r="L628" t="s">
        <v>231</v>
      </c>
      <c r="M628">
        <v>1104949</v>
      </c>
      <c r="N628" t="s">
        <v>231</v>
      </c>
      <c r="O628" t="s">
        <v>13519</v>
      </c>
      <c r="P628" t="s">
        <v>1884</v>
      </c>
      <c r="Q628">
        <v>8323</v>
      </c>
      <c r="R628" t="s">
        <v>231</v>
      </c>
      <c r="S628">
        <v>29209</v>
      </c>
      <c r="T628" t="s">
        <v>231</v>
      </c>
      <c r="V628" t="s">
        <v>12760</v>
      </c>
      <c r="W628">
        <v>34746</v>
      </c>
      <c r="X628">
        <v>8323</v>
      </c>
      <c r="Y628" t="s">
        <v>231</v>
      </c>
      <c r="Z628" t="s">
        <v>5400</v>
      </c>
      <c r="AA628" t="s">
        <v>666</v>
      </c>
      <c r="AB628" t="s">
        <v>666</v>
      </c>
      <c r="AC628" t="s">
        <v>231</v>
      </c>
      <c r="AD628" t="s">
        <v>5400</v>
      </c>
      <c r="AE628">
        <v>9133</v>
      </c>
      <c r="AI628">
        <v>1314</v>
      </c>
      <c r="AJ628">
        <v>2857</v>
      </c>
      <c r="AK628" t="s">
        <v>231</v>
      </c>
      <c r="AL628" t="s">
        <v>18238</v>
      </c>
      <c r="AM628" t="s">
        <v>231</v>
      </c>
      <c r="AN628" t="s">
        <v>231</v>
      </c>
      <c r="AO628" t="s">
        <v>1380</v>
      </c>
      <c r="AP628" t="s">
        <v>5400</v>
      </c>
      <c r="AQ628" t="s">
        <v>20402</v>
      </c>
    </row>
    <row r="629" spans="1:43" x14ac:dyDescent="0.3">
      <c r="A629" t="s">
        <v>3811</v>
      </c>
      <c r="B629" t="s">
        <v>483</v>
      </c>
      <c r="C629" s="72">
        <v>32650</v>
      </c>
      <c r="D629" t="s">
        <v>6815</v>
      </c>
      <c r="E629" t="s">
        <v>6814</v>
      </c>
      <c r="F629" t="s">
        <v>1413</v>
      </c>
      <c r="G629" t="s">
        <v>9094</v>
      </c>
      <c r="H629" t="s">
        <v>1380</v>
      </c>
      <c r="I629" t="s">
        <v>10595</v>
      </c>
      <c r="J629" t="s">
        <v>483</v>
      </c>
      <c r="K629">
        <v>572816</v>
      </c>
      <c r="L629" t="s">
        <v>483</v>
      </c>
      <c r="M629">
        <v>2041486</v>
      </c>
      <c r="N629" t="s">
        <v>483</v>
      </c>
      <c r="O629" t="s">
        <v>3810</v>
      </c>
      <c r="P629" t="s">
        <v>3811</v>
      </c>
      <c r="Q629">
        <v>9438</v>
      </c>
      <c r="R629" t="s">
        <v>483</v>
      </c>
      <c r="S629">
        <v>31684</v>
      </c>
      <c r="T629" t="s">
        <v>483</v>
      </c>
      <c r="U629" t="s">
        <v>483</v>
      </c>
      <c r="V629" t="s">
        <v>3812</v>
      </c>
      <c r="W629">
        <v>66638</v>
      </c>
      <c r="X629">
        <v>9438</v>
      </c>
      <c r="Y629" t="s">
        <v>483</v>
      </c>
      <c r="Z629" t="s">
        <v>5304</v>
      </c>
      <c r="AA629" t="s">
        <v>666</v>
      </c>
      <c r="AB629" t="s">
        <v>658</v>
      </c>
      <c r="AC629" t="s">
        <v>483</v>
      </c>
      <c r="AD629" t="s">
        <v>5304</v>
      </c>
      <c r="AE629">
        <v>11980</v>
      </c>
      <c r="AF629" t="s">
        <v>483</v>
      </c>
      <c r="AG629">
        <v>38074</v>
      </c>
      <c r="AH629" t="s">
        <v>483</v>
      </c>
      <c r="AI629">
        <v>13999</v>
      </c>
      <c r="AJ629">
        <v>4396</v>
      </c>
      <c r="AK629" t="s">
        <v>483</v>
      </c>
      <c r="AL629" t="s">
        <v>18239</v>
      </c>
      <c r="AM629" t="s">
        <v>483</v>
      </c>
      <c r="AN629" t="s">
        <v>483</v>
      </c>
      <c r="AO629" t="s">
        <v>1380</v>
      </c>
      <c r="AP629" t="s">
        <v>5304</v>
      </c>
      <c r="AQ629" t="s">
        <v>20403</v>
      </c>
    </row>
    <row r="630" spans="1:43" hidden="1" x14ac:dyDescent="0.3">
      <c r="A630" t="s">
        <v>1885</v>
      </c>
      <c r="B630" t="s">
        <v>744</v>
      </c>
      <c r="C630" s="72">
        <v>27331</v>
      </c>
      <c r="D630" t="s">
        <v>7500</v>
      </c>
      <c r="E630" t="s">
        <v>7499</v>
      </c>
      <c r="F630" t="s">
        <v>3591</v>
      </c>
      <c r="G630" t="s">
        <v>3591</v>
      </c>
      <c r="H630" t="s">
        <v>1373</v>
      </c>
      <c r="I630" t="s">
        <v>10953</v>
      </c>
      <c r="J630" t="s">
        <v>744</v>
      </c>
      <c r="K630">
        <v>285079</v>
      </c>
      <c r="L630" t="s">
        <v>744</v>
      </c>
      <c r="M630">
        <v>174972</v>
      </c>
      <c r="N630" t="s">
        <v>744</v>
      </c>
      <c r="O630" t="s">
        <v>1886</v>
      </c>
      <c r="P630" t="s">
        <v>1885</v>
      </c>
      <c r="Q630">
        <v>6708</v>
      </c>
      <c r="R630" t="s">
        <v>744</v>
      </c>
      <c r="S630">
        <v>4695</v>
      </c>
      <c r="T630" t="s">
        <v>744</v>
      </c>
      <c r="V630" t="s">
        <v>3904</v>
      </c>
      <c r="W630">
        <v>5034</v>
      </c>
      <c r="X630">
        <v>6708</v>
      </c>
      <c r="Y630" t="s">
        <v>744</v>
      </c>
      <c r="Z630" t="s">
        <v>5401</v>
      </c>
      <c r="AA630" t="s">
        <v>658</v>
      </c>
      <c r="AB630" t="s">
        <v>658</v>
      </c>
      <c r="AC630" t="s">
        <v>744</v>
      </c>
      <c r="AD630" t="s">
        <v>5401</v>
      </c>
      <c r="AE630">
        <v>6669</v>
      </c>
      <c r="AF630" t="s">
        <v>744</v>
      </c>
      <c r="AG630">
        <v>5914</v>
      </c>
      <c r="AH630" t="s">
        <v>744</v>
      </c>
      <c r="AI630">
        <v>732</v>
      </c>
      <c r="AJ630">
        <v>608</v>
      </c>
      <c r="AK630" t="s">
        <v>744</v>
      </c>
      <c r="AL630" t="s">
        <v>18240</v>
      </c>
      <c r="AM630" t="s">
        <v>744</v>
      </c>
      <c r="AN630" t="s">
        <v>744</v>
      </c>
      <c r="AO630" t="s">
        <v>1373</v>
      </c>
      <c r="AP630" t="s">
        <v>5401</v>
      </c>
      <c r="AQ630" t="s">
        <v>20402</v>
      </c>
    </row>
    <row r="631" spans="1:43" hidden="1" x14ac:dyDescent="0.3">
      <c r="A631" t="s">
        <v>1887</v>
      </c>
      <c r="B631" t="s">
        <v>1060</v>
      </c>
      <c r="C631" s="72">
        <v>30989</v>
      </c>
      <c r="D631" t="s">
        <v>6677</v>
      </c>
      <c r="E631" t="s">
        <v>7846</v>
      </c>
      <c r="F631" t="s">
        <v>3591</v>
      </c>
      <c r="G631" t="s">
        <v>3591</v>
      </c>
      <c r="H631" t="s">
        <v>1373</v>
      </c>
      <c r="I631" t="s">
        <v>10835</v>
      </c>
      <c r="J631" t="s">
        <v>1060</v>
      </c>
      <c r="K631">
        <v>505447</v>
      </c>
      <c r="L631" t="s">
        <v>1060</v>
      </c>
      <c r="M631">
        <v>1794766</v>
      </c>
      <c r="N631" t="s">
        <v>1060</v>
      </c>
      <c r="O631" t="s">
        <v>1888</v>
      </c>
      <c r="P631" t="s">
        <v>1887</v>
      </c>
      <c r="Q631">
        <v>8979</v>
      </c>
      <c r="R631" t="s">
        <v>1060</v>
      </c>
      <c r="S631">
        <v>31067</v>
      </c>
      <c r="T631" t="s">
        <v>1060</v>
      </c>
      <c r="V631" t="s">
        <v>5402</v>
      </c>
      <c r="W631">
        <v>51169</v>
      </c>
      <c r="Y631" t="s">
        <v>1060</v>
      </c>
      <c r="Z631" t="s">
        <v>8514</v>
      </c>
      <c r="AA631" t="s">
        <v>658</v>
      </c>
      <c r="AB631" t="s">
        <v>658</v>
      </c>
      <c r="AC631" t="s">
        <v>1060</v>
      </c>
      <c r="AD631" t="s">
        <v>8514</v>
      </c>
      <c r="AI631">
        <v>2868</v>
      </c>
      <c r="AK631" t="s">
        <v>1060</v>
      </c>
      <c r="AL631" t="s">
        <v>18241</v>
      </c>
      <c r="AM631" t="s">
        <v>1060</v>
      </c>
      <c r="AN631" t="s">
        <v>1060</v>
      </c>
      <c r="AO631" t="s">
        <v>1373</v>
      </c>
      <c r="AP631" t="s">
        <v>8514</v>
      </c>
      <c r="AQ631" t="s">
        <v>20402</v>
      </c>
    </row>
    <row r="632" spans="1:43" x14ac:dyDescent="0.3">
      <c r="A632" t="s">
        <v>8265</v>
      </c>
      <c r="B632" t="s">
        <v>8515</v>
      </c>
      <c r="C632" s="72">
        <v>31798</v>
      </c>
      <c r="D632" t="s">
        <v>6764</v>
      </c>
      <c r="E632" t="s">
        <v>8266</v>
      </c>
      <c r="F632" t="s">
        <v>1386</v>
      </c>
      <c r="G632" t="s">
        <v>6120</v>
      </c>
      <c r="H632" t="s">
        <v>1373</v>
      </c>
      <c r="I632" t="s">
        <v>9867</v>
      </c>
      <c r="J632" t="s">
        <v>8515</v>
      </c>
      <c r="K632">
        <v>518617</v>
      </c>
      <c r="L632" t="s">
        <v>8515</v>
      </c>
      <c r="M632">
        <v>1915025</v>
      </c>
      <c r="N632" t="s">
        <v>8515</v>
      </c>
      <c r="O632" t="s">
        <v>8516</v>
      </c>
      <c r="P632" t="s">
        <v>8265</v>
      </c>
      <c r="Q632">
        <v>9179</v>
      </c>
      <c r="R632" t="s">
        <v>8515</v>
      </c>
      <c r="S632">
        <v>32178</v>
      </c>
      <c r="T632" t="s">
        <v>8515</v>
      </c>
      <c r="V632" t="s">
        <v>8517</v>
      </c>
      <c r="W632">
        <v>55842</v>
      </c>
      <c r="X632">
        <v>9179</v>
      </c>
      <c r="Y632" t="s">
        <v>8515</v>
      </c>
      <c r="Z632" t="s">
        <v>8518</v>
      </c>
      <c r="AA632" t="s">
        <v>666</v>
      </c>
      <c r="AB632" t="s">
        <v>666</v>
      </c>
      <c r="AC632" t="s">
        <v>8515</v>
      </c>
      <c r="AD632" t="s">
        <v>8518</v>
      </c>
      <c r="AE632">
        <v>12330</v>
      </c>
      <c r="AF632" t="s">
        <v>8515</v>
      </c>
      <c r="AG632">
        <v>17094</v>
      </c>
      <c r="AH632" t="s">
        <v>8515</v>
      </c>
      <c r="AI632">
        <v>5863</v>
      </c>
      <c r="AJ632">
        <v>4097</v>
      </c>
      <c r="AK632" t="s">
        <v>8515</v>
      </c>
      <c r="AL632" t="s">
        <v>18242</v>
      </c>
      <c r="AM632" t="s">
        <v>8515</v>
      </c>
      <c r="AN632" t="s">
        <v>8515</v>
      </c>
      <c r="AO632" t="s">
        <v>14933</v>
      </c>
      <c r="AP632" t="s">
        <v>8518</v>
      </c>
      <c r="AQ632" t="s">
        <v>20403</v>
      </c>
    </row>
    <row r="633" spans="1:43" x14ac:dyDescent="0.3">
      <c r="A633" t="s">
        <v>3480</v>
      </c>
      <c r="B633" t="s">
        <v>303</v>
      </c>
      <c r="C633" s="72">
        <v>32707</v>
      </c>
      <c r="D633" t="s">
        <v>6922</v>
      </c>
      <c r="E633" t="s">
        <v>7127</v>
      </c>
      <c r="F633" t="s">
        <v>1446</v>
      </c>
      <c r="G633" t="s">
        <v>9094</v>
      </c>
      <c r="H633" t="s">
        <v>2147</v>
      </c>
      <c r="I633" t="s">
        <v>10918</v>
      </c>
      <c r="J633" t="s">
        <v>303</v>
      </c>
      <c r="K633">
        <v>518618</v>
      </c>
      <c r="L633" t="s">
        <v>303</v>
      </c>
      <c r="M633">
        <v>2042435</v>
      </c>
      <c r="N633" t="s">
        <v>303</v>
      </c>
      <c r="O633" t="s">
        <v>3905</v>
      </c>
      <c r="P633" t="s">
        <v>3480</v>
      </c>
      <c r="Q633">
        <v>9391</v>
      </c>
      <c r="R633" t="s">
        <v>303</v>
      </c>
      <c r="S633">
        <v>31784</v>
      </c>
      <c r="T633" t="s">
        <v>303</v>
      </c>
      <c r="V633" t="s">
        <v>3906</v>
      </c>
      <c r="W633">
        <v>65867</v>
      </c>
      <c r="X633">
        <v>9391</v>
      </c>
      <c r="Y633" t="s">
        <v>303</v>
      </c>
      <c r="Z633" t="s">
        <v>5403</v>
      </c>
      <c r="AA633" t="s">
        <v>666</v>
      </c>
      <c r="AB633" t="s">
        <v>658</v>
      </c>
      <c r="AC633" t="s">
        <v>303</v>
      </c>
      <c r="AD633" t="s">
        <v>5403</v>
      </c>
      <c r="AE633">
        <v>9894</v>
      </c>
      <c r="AF633" t="s">
        <v>303</v>
      </c>
      <c r="AG633">
        <v>21876</v>
      </c>
      <c r="AH633" t="s">
        <v>303</v>
      </c>
      <c r="AI633">
        <v>13598</v>
      </c>
      <c r="AJ633">
        <v>4269</v>
      </c>
      <c r="AK633" t="s">
        <v>303</v>
      </c>
      <c r="AL633" t="s">
        <v>18243</v>
      </c>
      <c r="AM633" t="s">
        <v>303</v>
      </c>
      <c r="AN633" t="s">
        <v>303</v>
      </c>
      <c r="AO633" t="s">
        <v>2147</v>
      </c>
      <c r="AP633" t="s">
        <v>5403</v>
      </c>
      <c r="AQ633" t="s">
        <v>20403</v>
      </c>
    </row>
    <row r="634" spans="1:43" x14ac:dyDescent="0.3">
      <c r="A634" t="s">
        <v>12375</v>
      </c>
      <c r="B634" t="s">
        <v>11711</v>
      </c>
      <c r="C634" s="72">
        <v>33696</v>
      </c>
      <c r="D634" t="s">
        <v>6817</v>
      </c>
      <c r="E634" t="s">
        <v>12376</v>
      </c>
      <c r="F634" t="s">
        <v>1416</v>
      </c>
      <c r="G634" t="s">
        <v>9094</v>
      </c>
      <c r="H634" t="s">
        <v>661</v>
      </c>
      <c r="I634" t="s">
        <v>11712</v>
      </c>
      <c r="J634" t="s">
        <v>11711</v>
      </c>
      <c r="K634">
        <v>594694</v>
      </c>
      <c r="L634" t="s">
        <v>11711</v>
      </c>
      <c r="M634">
        <v>2159737</v>
      </c>
      <c r="N634" t="s">
        <v>11711</v>
      </c>
      <c r="O634" t="s">
        <v>13369</v>
      </c>
      <c r="P634" t="s">
        <v>12375</v>
      </c>
      <c r="Q634">
        <v>9969</v>
      </c>
      <c r="R634" t="s">
        <v>11711</v>
      </c>
      <c r="S634">
        <v>33659</v>
      </c>
      <c r="T634" t="s">
        <v>11711</v>
      </c>
      <c r="V634" t="s">
        <v>12377</v>
      </c>
      <c r="W634">
        <v>67700</v>
      </c>
      <c r="X634">
        <v>9969</v>
      </c>
      <c r="Y634" t="s">
        <v>11711</v>
      </c>
      <c r="Z634" t="s">
        <v>12378</v>
      </c>
      <c r="AA634" t="s">
        <v>5068</v>
      </c>
      <c r="AB634" t="s">
        <v>658</v>
      </c>
      <c r="AC634" t="s">
        <v>11711</v>
      </c>
      <c r="AD634" t="s">
        <v>12378</v>
      </c>
      <c r="AE634">
        <v>13582</v>
      </c>
      <c r="AF634" t="s">
        <v>11711</v>
      </c>
      <c r="AG634">
        <v>62780</v>
      </c>
      <c r="AH634" t="s">
        <v>11711</v>
      </c>
      <c r="AI634">
        <v>13457</v>
      </c>
      <c r="AJ634">
        <v>4929</v>
      </c>
      <c r="AK634" t="s">
        <v>11711</v>
      </c>
      <c r="AL634" t="s">
        <v>18244</v>
      </c>
      <c r="AM634" t="s">
        <v>11711</v>
      </c>
      <c r="AN634" t="s">
        <v>11711</v>
      </c>
      <c r="AO634" t="s">
        <v>661</v>
      </c>
      <c r="AP634" t="s">
        <v>12378</v>
      </c>
      <c r="AQ634" t="s">
        <v>20403</v>
      </c>
    </row>
    <row r="635" spans="1:43" hidden="1" x14ac:dyDescent="0.3">
      <c r="A635" t="s">
        <v>1889</v>
      </c>
      <c r="B635" t="s">
        <v>1053</v>
      </c>
      <c r="C635" s="72">
        <v>30516</v>
      </c>
      <c r="D635" t="s">
        <v>7044</v>
      </c>
      <c r="E635" t="s">
        <v>7847</v>
      </c>
      <c r="F635" t="s">
        <v>1430</v>
      </c>
      <c r="G635" t="s">
        <v>6120</v>
      </c>
      <c r="H635" t="s">
        <v>1373</v>
      </c>
      <c r="I635" t="s">
        <v>9533</v>
      </c>
      <c r="J635" t="s">
        <v>1053</v>
      </c>
      <c r="K635">
        <v>457422</v>
      </c>
      <c r="L635" t="s">
        <v>1053</v>
      </c>
      <c r="M635">
        <v>1098916</v>
      </c>
      <c r="N635" t="s">
        <v>1053</v>
      </c>
      <c r="O635" t="s">
        <v>1890</v>
      </c>
      <c r="P635" t="s">
        <v>1889</v>
      </c>
      <c r="Q635">
        <v>8255</v>
      </c>
      <c r="R635" t="s">
        <v>1053</v>
      </c>
      <c r="S635">
        <v>29140</v>
      </c>
      <c r="T635" t="s">
        <v>1053</v>
      </c>
      <c r="V635" t="s">
        <v>5404</v>
      </c>
      <c r="W635">
        <v>47352</v>
      </c>
      <c r="X635">
        <v>8255</v>
      </c>
      <c r="Y635" t="s">
        <v>1053</v>
      </c>
      <c r="Z635" t="s">
        <v>8519</v>
      </c>
      <c r="AA635" t="s">
        <v>658</v>
      </c>
      <c r="AB635" t="s">
        <v>658</v>
      </c>
      <c r="AC635" t="s">
        <v>1053</v>
      </c>
      <c r="AD635" t="s">
        <v>8519</v>
      </c>
      <c r="AE635">
        <v>9250</v>
      </c>
      <c r="AI635">
        <v>733</v>
      </c>
      <c r="AK635" t="s">
        <v>1053</v>
      </c>
      <c r="AL635" t="s">
        <v>18245</v>
      </c>
      <c r="AM635" t="s">
        <v>1053</v>
      </c>
      <c r="AN635" t="s">
        <v>1053</v>
      </c>
      <c r="AO635" t="s">
        <v>1373</v>
      </c>
      <c r="AP635" t="s">
        <v>8519</v>
      </c>
      <c r="AQ635" t="s">
        <v>20402</v>
      </c>
    </row>
    <row r="636" spans="1:43" x14ac:dyDescent="0.3">
      <c r="A636" t="s">
        <v>15871</v>
      </c>
      <c r="B636" t="s">
        <v>15872</v>
      </c>
      <c r="C636" s="72">
        <v>34177</v>
      </c>
      <c r="D636" t="s">
        <v>6581</v>
      </c>
      <c r="E636" t="s">
        <v>15873</v>
      </c>
      <c r="F636" t="s">
        <v>1553</v>
      </c>
      <c r="G636" t="s">
        <v>6120</v>
      </c>
      <c r="H636" t="s">
        <v>1424</v>
      </c>
      <c r="I636" t="s">
        <v>15874</v>
      </c>
      <c r="J636" t="s">
        <v>15872</v>
      </c>
      <c r="K636">
        <v>664926</v>
      </c>
      <c r="L636" t="s">
        <v>15872</v>
      </c>
      <c r="M636">
        <v>2911586</v>
      </c>
      <c r="N636" t="s">
        <v>15872</v>
      </c>
      <c r="P636" t="s">
        <v>15871</v>
      </c>
      <c r="Q636">
        <v>11630</v>
      </c>
      <c r="R636" t="s">
        <v>15872</v>
      </c>
      <c r="S636">
        <v>39850</v>
      </c>
      <c r="T636" t="s">
        <v>15872</v>
      </c>
      <c r="V636" t="s">
        <v>20466</v>
      </c>
      <c r="W636">
        <v>105869</v>
      </c>
      <c r="X636">
        <v>11630</v>
      </c>
      <c r="Y636" t="s">
        <v>15872</v>
      </c>
      <c r="Z636" t="s">
        <v>15875</v>
      </c>
      <c r="AA636" t="s">
        <v>658</v>
      </c>
      <c r="AB636" t="s">
        <v>658</v>
      </c>
      <c r="AC636" t="s">
        <v>15872</v>
      </c>
      <c r="AD636" t="s">
        <v>15875</v>
      </c>
      <c r="AE636">
        <v>15931</v>
      </c>
      <c r="AJ636">
        <v>6228</v>
      </c>
      <c r="AK636" t="s">
        <v>15872</v>
      </c>
      <c r="AL636" t="s">
        <v>18246</v>
      </c>
      <c r="AM636" t="s">
        <v>15872</v>
      </c>
      <c r="AN636" t="s">
        <v>15872</v>
      </c>
      <c r="AO636" t="s">
        <v>1424</v>
      </c>
      <c r="AP636" t="s">
        <v>15875</v>
      </c>
      <c r="AQ636" t="s">
        <v>20403</v>
      </c>
    </row>
    <row r="637" spans="1:43" x14ac:dyDescent="0.3">
      <c r="A637" t="s">
        <v>1891</v>
      </c>
      <c r="B637" t="s">
        <v>484</v>
      </c>
      <c r="C637" s="72">
        <v>31436</v>
      </c>
      <c r="D637" t="s">
        <v>7235</v>
      </c>
      <c r="E637" t="s">
        <v>7234</v>
      </c>
      <c r="F637" t="s">
        <v>3591</v>
      </c>
      <c r="G637" t="s">
        <v>3591</v>
      </c>
      <c r="H637" t="s">
        <v>1380</v>
      </c>
      <c r="I637" t="s">
        <v>10674</v>
      </c>
      <c r="J637" t="s">
        <v>484</v>
      </c>
      <c r="K637">
        <v>543108</v>
      </c>
      <c r="L637" t="s">
        <v>484</v>
      </c>
      <c r="M637">
        <v>1669882</v>
      </c>
      <c r="N637" t="s">
        <v>484</v>
      </c>
      <c r="O637" t="s">
        <v>1892</v>
      </c>
      <c r="P637" t="s">
        <v>1891</v>
      </c>
      <c r="Q637">
        <v>8927</v>
      </c>
      <c r="R637" t="s">
        <v>484</v>
      </c>
      <c r="S637">
        <v>31006</v>
      </c>
      <c r="T637" t="s">
        <v>484</v>
      </c>
      <c r="U637" t="s">
        <v>484</v>
      </c>
      <c r="V637" t="s">
        <v>3907</v>
      </c>
      <c r="W637">
        <v>57797</v>
      </c>
      <c r="X637">
        <v>8927</v>
      </c>
      <c r="Y637" t="s">
        <v>484</v>
      </c>
      <c r="Z637" t="s">
        <v>5405</v>
      </c>
      <c r="AA637" t="s">
        <v>666</v>
      </c>
      <c r="AB637" t="s">
        <v>666</v>
      </c>
      <c r="AC637" t="s">
        <v>484</v>
      </c>
      <c r="AD637" t="s">
        <v>5405</v>
      </c>
      <c r="AE637">
        <v>10774</v>
      </c>
      <c r="AI637">
        <v>5252</v>
      </c>
      <c r="AK637" t="s">
        <v>484</v>
      </c>
      <c r="AL637" t="s">
        <v>18247</v>
      </c>
      <c r="AM637" t="s">
        <v>484</v>
      </c>
      <c r="AN637" t="s">
        <v>484</v>
      </c>
      <c r="AO637" t="s">
        <v>1380</v>
      </c>
      <c r="AP637" t="s">
        <v>5405</v>
      </c>
      <c r="AQ637" t="s">
        <v>20403</v>
      </c>
    </row>
    <row r="638" spans="1:43" x14ac:dyDescent="0.3">
      <c r="A638" t="s">
        <v>15876</v>
      </c>
      <c r="B638" t="s">
        <v>14308</v>
      </c>
      <c r="C638" s="72">
        <v>33632</v>
      </c>
      <c r="D638" t="s">
        <v>6677</v>
      </c>
      <c r="E638" t="s">
        <v>12752</v>
      </c>
      <c r="F638" t="s">
        <v>3591</v>
      </c>
      <c r="G638" t="s">
        <v>3591</v>
      </c>
      <c r="H638" t="s">
        <v>1396</v>
      </c>
      <c r="I638" t="s">
        <v>15877</v>
      </c>
      <c r="J638" t="s">
        <v>14308</v>
      </c>
      <c r="K638">
        <v>641525</v>
      </c>
      <c r="L638" t="s">
        <v>14308</v>
      </c>
      <c r="M638">
        <v>2169803</v>
      </c>
      <c r="N638" t="s">
        <v>14308</v>
      </c>
      <c r="O638" t="s">
        <v>17459</v>
      </c>
      <c r="P638" t="s">
        <v>15876</v>
      </c>
      <c r="Q638">
        <v>9809</v>
      </c>
      <c r="R638" t="s">
        <v>14308</v>
      </c>
      <c r="S638">
        <v>33911</v>
      </c>
      <c r="T638" t="s">
        <v>14308</v>
      </c>
      <c r="U638" t="s">
        <v>14308</v>
      </c>
      <c r="V638" t="s">
        <v>20467</v>
      </c>
      <c r="W638">
        <v>102572</v>
      </c>
      <c r="X638">
        <v>11020</v>
      </c>
      <c r="Y638" t="s">
        <v>14308</v>
      </c>
      <c r="Z638" t="s">
        <v>15332</v>
      </c>
      <c r="AA638" t="s">
        <v>658</v>
      </c>
      <c r="AB638" t="s">
        <v>658</v>
      </c>
      <c r="AC638" t="s">
        <v>14308</v>
      </c>
      <c r="AD638" t="s">
        <v>15332</v>
      </c>
      <c r="AE638">
        <v>13070</v>
      </c>
      <c r="AF638" t="s">
        <v>14308</v>
      </c>
      <c r="AH638" t="s">
        <v>14308</v>
      </c>
      <c r="AJ638">
        <v>5414</v>
      </c>
      <c r="AK638" t="s">
        <v>14308</v>
      </c>
      <c r="AL638" t="s">
        <v>18248</v>
      </c>
      <c r="AM638" t="s">
        <v>14308</v>
      </c>
      <c r="AN638" t="s">
        <v>14308</v>
      </c>
      <c r="AO638" t="s">
        <v>1396</v>
      </c>
      <c r="AP638" t="s">
        <v>15332</v>
      </c>
      <c r="AQ638" t="s">
        <v>20403</v>
      </c>
    </row>
    <row r="639" spans="1:43" hidden="1" x14ac:dyDescent="0.3">
      <c r="A639" t="s">
        <v>1893</v>
      </c>
      <c r="B639" t="s">
        <v>112</v>
      </c>
      <c r="C639" s="72">
        <v>28673</v>
      </c>
      <c r="D639" t="s">
        <v>7237</v>
      </c>
      <c r="E639" t="s">
        <v>7236</v>
      </c>
      <c r="F639" t="s">
        <v>3591</v>
      </c>
      <c r="G639" t="s">
        <v>3591</v>
      </c>
      <c r="H639" t="s">
        <v>1396</v>
      </c>
      <c r="I639" t="s">
        <v>9990</v>
      </c>
      <c r="J639" t="s">
        <v>112</v>
      </c>
      <c r="K639">
        <v>425785</v>
      </c>
      <c r="L639" t="s">
        <v>112</v>
      </c>
      <c r="M639">
        <v>292185</v>
      </c>
      <c r="N639" t="s">
        <v>112</v>
      </c>
      <c r="O639" t="s">
        <v>1894</v>
      </c>
      <c r="P639" t="s">
        <v>1893</v>
      </c>
      <c r="Q639">
        <v>7439</v>
      </c>
      <c r="R639" t="s">
        <v>112</v>
      </c>
      <c r="S639">
        <v>6099</v>
      </c>
      <c r="T639" t="s">
        <v>112</v>
      </c>
      <c r="U639" t="s">
        <v>112</v>
      </c>
      <c r="V639" t="s">
        <v>3908</v>
      </c>
      <c r="W639">
        <v>31674</v>
      </c>
      <c r="X639">
        <v>7439</v>
      </c>
      <c r="Y639" t="s">
        <v>112</v>
      </c>
      <c r="Z639" t="s">
        <v>5406</v>
      </c>
      <c r="AA639" t="s">
        <v>666</v>
      </c>
      <c r="AB639" t="s">
        <v>658</v>
      </c>
      <c r="AC639" t="s">
        <v>112</v>
      </c>
      <c r="AD639" t="s">
        <v>5406</v>
      </c>
      <c r="AE639">
        <v>7529</v>
      </c>
      <c r="AI639">
        <v>12598</v>
      </c>
      <c r="AK639" t="s">
        <v>112</v>
      </c>
      <c r="AN639" t="s">
        <v>112</v>
      </c>
      <c r="AO639" t="s">
        <v>1396</v>
      </c>
      <c r="AP639" t="s">
        <v>5406</v>
      </c>
      <c r="AQ639" t="s">
        <v>20402</v>
      </c>
    </row>
    <row r="640" spans="1:43" x14ac:dyDescent="0.3">
      <c r="A640" t="s">
        <v>17346</v>
      </c>
      <c r="B640" t="s">
        <v>17192</v>
      </c>
      <c r="C640" s="72">
        <v>34716</v>
      </c>
      <c r="D640" t="s">
        <v>7812</v>
      </c>
      <c r="E640" t="s">
        <v>17365</v>
      </c>
      <c r="F640" t="s">
        <v>1565</v>
      </c>
      <c r="G640" t="s">
        <v>6120</v>
      </c>
      <c r="H640" t="s">
        <v>1373</v>
      </c>
      <c r="I640" t="s">
        <v>17366</v>
      </c>
      <c r="J640" t="s">
        <v>17192</v>
      </c>
      <c r="K640">
        <v>677976</v>
      </c>
      <c r="L640" t="s">
        <v>17192</v>
      </c>
      <c r="M640">
        <v>2870041</v>
      </c>
      <c r="N640" t="s">
        <v>17192</v>
      </c>
      <c r="P640" t="s">
        <v>17346</v>
      </c>
      <c r="Q640">
        <v>10667</v>
      </c>
      <c r="R640" t="s">
        <v>17192</v>
      </c>
      <c r="S640">
        <v>42214</v>
      </c>
      <c r="T640" t="s">
        <v>17192</v>
      </c>
      <c r="V640" t="s">
        <v>20468</v>
      </c>
      <c r="W640">
        <v>111185</v>
      </c>
      <c r="X640">
        <v>11629</v>
      </c>
      <c r="Y640" t="s">
        <v>17192</v>
      </c>
      <c r="Z640" t="s">
        <v>17328</v>
      </c>
      <c r="AA640" t="s">
        <v>658</v>
      </c>
      <c r="AB640" t="s">
        <v>658</v>
      </c>
      <c r="AC640" t="s">
        <v>17192</v>
      </c>
      <c r="AD640" t="s">
        <v>17328</v>
      </c>
      <c r="AE640">
        <v>16427</v>
      </c>
      <c r="AJ640">
        <v>6229</v>
      </c>
      <c r="AK640" t="s">
        <v>17192</v>
      </c>
      <c r="AL640" t="s">
        <v>18249</v>
      </c>
      <c r="AM640" t="s">
        <v>17192</v>
      </c>
      <c r="AN640" t="s">
        <v>17192</v>
      </c>
      <c r="AO640" t="s">
        <v>14935</v>
      </c>
      <c r="AP640" t="s">
        <v>17328</v>
      </c>
      <c r="AQ640" t="s">
        <v>20403</v>
      </c>
    </row>
    <row r="641" spans="1:43" x14ac:dyDescent="0.3">
      <c r="A641" t="s">
        <v>20022</v>
      </c>
      <c r="B641" t="s">
        <v>19816</v>
      </c>
      <c r="C641" s="72">
        <v>32152</v>
      </c>
      <c r="D641" t="s">
        <v>7012</v>
      </c>
      <c r="E641" t="s">
        <v>20023</v>
      </c>
      <c r="F641" t="s">
        <v>1426</v>
      </c>
      <c r="G641" t="s">
        <v>6120</v>
      </c>
      <c r="H641" t="s">
        <v>1373</v>
      </c>
      <c r="I641" t="s">
        <v>20024</v>
      </c>
      <c r="J641" t="s">
        <v>19816</v>
      </c>
      <c r="K641">
        <v>503569</v>
      </c>
      <c r="L641" t="s">
        <v>19816</v>
      </c>
      <c r="M641">
        <v>1725474</v>
      </c>
      <c r="N641" t="s">
        <v>19816</v>
      </c>
      <c r="O641" t="s">
        <v>20025</v>
      </c>
      <c r="P641" t="s">
        <v>20022</v>
      </c>
      <c r="Q641">
        <v>8199</v>
      </c>
      <c r="R641" t="s">
        <v>19816</v>
      </c>
      <c r="S641">
        <v>30514</v>
      </c>
      <c r="T641" t="s">
        <v>19816</v>
      </c>
      <c r="V641" t="s">
        <v>20026</v>
      </c>
      <c r="W641">
        <v>50619</v>
      </c>
      <c r="Z641" t="s">
        <v>20027</v>
      </c>
      <c r="AA641" t="s">
        <v>658</v>
      </c>
      <c r="AB641" t="s">
        <v>658</v>
      </c>
      <c r="AC641" t="s">
        <v>19816</v>
      </c>
      <c r="AD641" t="s">
        <v>20027</v>
      </c>
      <c r="AJ641">
        <v>3953</v>
      </c>
      <c r="AK641" t="s">
        <v>19816</v>
      </c>
      <c r="AL641" t="s">
        <v>20028</v>
      </c>
      <c r="AM641" t="s">
        <v>19816</v>
      </c>
      <c r="AO641" t="s">
        <v>14933</v>
      </c>
      <c r="AP641" t="s">
        <v>20027</v>
      </c>
      <c r="AQ641" t="s">
        <v>20403</v>
      </c>
    </row>
    <row r="642" spans="1:43" x14ac:dyDescent="0.3">
      <c r="A642" t="s">
        <v>1895</v>
      </c>
      <c r="B642" t="s">
        <v>254</v>
      </c>
      <c r="C642" s="72">
        <v>32748</v>
      </c>
      <c r="D642" t="s">
        <v>6623</v>
      </c>
      <c r="E642" t="s">
        <v>6971</v>
      </c>
      <c r="F642" t="s">
        <v>3591</v>
      </c>
      <c r="G642" t="s">
        <v>3591</v>
      </c>
      <c r="H642" t="s">
        <v>660</v>
      </c>
      <c r="I642" t="s">
        <v>9992</v>
      </c>
      <c r="J642" t="s">
        <v>254</v>
      </c>
      <c r="K642">
        <v>518625</v>
      </c>
      <c r="L642" t="s">
        <v>254</v>
      </c>
      <c r="M642">
        <v>1623767</v>
      </c>
      <c r="N642" t="s">
        <v>254</v>
      </c>
      <c r="O642" t="s">
        <v>1896</v>
      </c>
      <c r="P642" t="s">
        <v>1895</v>
      </c>
      <c r="Q642">
        <v>8683</v>
      </c>
      <c r="R642" t="s">
        <v>254</v>
      </c>
      <c r="S642">
        <v>29963</v>
      </c>
      <c r="T642" t="s">
        <v>254</v>
      </c>
      <c r="U642" t="s">
        <v>254</v>
      </c>
      <c r="V642" t="s">
        <v>3909</v>
      </c>
      <c r="W642">
        <v>57705</v>
      </c>
      <c r="X642">
        <v>8683</v>
      </c>
      <c r="Y642" t="s">
        <v>254</v>
      </c>
      <c r="Z642" t="s">
        <v>5407</v>
      </c>
      <c r="AA642" t="s">
        <v>658</v>
      </c>
      <c r="AB642" t="s">
        <v>658</v>
      </c>
      <c r="AC642" t="s">
        <v>254</v>
      </c>
      <c r="AD642" t="s">
        <v>5407</v>
      </c>
      <c r="AE642">
        <v>9768</v>
      </c>
      <c r="AF642" t="s">
        <v>254</v>
      </c>
      <c r="AG642">
        <v>11342</v>
      </c>
      <c r="AH642" t="s">
        <v>254</v>
      </c>
      <c r="AI642">
        <v>5200</v>
      </c>
      <c r="AJ642">
        <v>3665</v>
      </c>
      <c r="AK642" t="s">
        <v>254</v>
      </c>
      <c r="AL642" t="s">
        <v>18250</v>
      </c>
      <c r="AM642" t="s">
        <v>254</v>
      </c>
      <c r="AN642" t="s">
        <v>254</v>
      </c>
      <c r="AO642" t="s">
        <v>660</v>
      </c>
      <c r="AP642" t="s">
        <v>5407</v>
      </c>
      <c r="AQ642" t="s">
        <v>20403</v>
      </c>
    </row>
    <row r="643" spans="1:43" x14ac:dyDescent="0.3">
      <c r="A643" t="s">
        <v>14784</v>
      </c>
      <c r="B643" t="s">
        <v>14746</v>
      </c>
      <c r="C643" s="72">
        <v>34663</v>
      </c>
      <c r="D643" t="s">
        <v>14785</v>
      </c>
      <c r="E643" t="s">
        <v>6971</v>
      </c>
      <c r="F643" t="s">
        <v>1398</v>
      </c>
      <c r="G643" t="s">
        <v>9094</v>
      </c>
      <c r="H643" t="s">
        <v>1373</v>
      </c>
      <c r="I643" t="s">
        <v>14786</v>
      </c>
      <c r="J643" t="s">
        <v>14746</v>
      </c>
      <c r="K643">
        <v>622554</v>
      </c>
      <c r="L643" t="s">
        <v>14746</v>
      </c>
      <c r="M643">
        <v>2898211</v>
      </c>
      <c r="N643" t="s">
        <v>14746</v>
      </c>
      <c r="O643" t="s">
        <v>17460</v>
      </c>
      <c r="P643" t="s">
        <v>14784</v>
      </c>
      <c r="Q643">
        <v>11011</v>
      </c>
      <c r="R643" t="s">
        <v>14746</v>
      </c>
      <c r="S643">
        <v>37793</v>
      </c>
      <c r="T643" t="s">
        <v>14746</v>
      </c>
      <c r="V643" t="s">
        <v>15878</v>
      </c>
      <c r="W643">
        <v>101008</v>
      </c>
      <c r="X643">
        <v>11011</v>
      </c>
      <c r="Y643" t="s">
        <v>17461</v>
      </c>
      <c r="Z643" t="s">
        <v>15101</v>
      </c>
      <c r="AA643" t="s">
        <v>658</v>
      </c>
      <c r="AB643" t="s">
        <v>658</v>
      </c>
      <c r="AC643" t="s">
        <v>14746</v>
      </c>
      <c r="AD643" t="s">
        <v>15101</v>
      </c>
      <c r="AE643">
        <v>14702</v>
      </c>
      <c r="AH643" t="s">
        <v>14746</v>
      </c>
      <c r="AI643">
        <v>30196</v>
      </c>
      <c r="AJ643">
        <v>5877</v>
      </c>
      <c r="AK643" t="s">
        <v>14746</v>
      </c>
      <c r="AL643" t="s">
        <v>18251</v>
      </c>
      <c r="AM643" t="s">
        <v>14746</v>
      </c>
      <c r="AN643" t="s">
        <v>14746</v>
      </c>
      <c r="AO643" t="s">
        <v>1373</v>
      </c>
      <c r="AP643" t="s">
        <v>15101</v>
      </c>
      <c r="AQ643" t="s">
        <v>20403</v>
      </c>
    </row>
    <row r="644" spans="1:43" hidden="1" x14ac:dyDescent="0.3">
      <c r="A644" t="s">
        <v>1897</v>
      </c>
      <c r="B644" t="s">
        <v>215</v>
      </c>
      <c r="C644" s="72">
        <v>30929</v>
      </c>
      <c r="D644" t="s">
        <v>6627</v>
      </c>
      <c r="E644" t="s">
        <v>7409</v>
      </c>
      <c r="F644" t="s">
        <v>3591</v>
      </c>
      <c r="G644" t="s">
        <v>3591</v>
      </c>
      <c r="H644" t="s">
        <v>1431</v>
      </c>
      <c r="I644" t="s">
        <v>10757</v>
      </c>
      <c r="J644" t="s">
        <v>215</v>
      </c>
      <c r="K644">
        <v>453228</v>
      </c>
      <c r="L644" t="s">
        <v>215</v>
      </c>
      <c r="M644">
        <v>1208652</v>
      </c>
      <c r="N644" t="s">
        <v>215</v>
      </c>
      <c r="O644" t="s">
        <v>1898</v>
      </c>
      <c r="P644" t="s">
        <v>1897</v>
      </c>
      <c r="Q644">
        <v>8404</v>
      </c>
      <c r="R644" t="s">
        <v>215</v>
      </c>
      <c r="S644">
        <v>29671</v>
      </c>
      <c r="T644" t="s">
        <v>215</v>
      </c>
      <c r="V644" t="s">
        <v>5408</v>
      </c>
      <c r="W644">
        <v>51943</v>
      </c>
      <c r="X644">
        <v>8404</v>
      </c>
      <c r="Y644" t="s">
        <v>215</v>
      </c>
      <c r="Z644" t="s">
        <v>8520</v>
      </c>
      <c r="AA644" t="s">
        <v>658</v>
      </c>
      <c r="AB644" t="s">
        <v>658</v>
      </c>
      <c r="AC644" t="s">
        <v>215</v>
      </c>
      <c r="AD644" t="s">
        <v>8520</v>
      </c>
      <c r="AE644">
        <v>9381</v>
      </c>
      <c r="AI644">
        <v>2610</v>
      </c>
      <c r="AK644" t="s">
        <v>215</v>
      </c>
      <c r="AL644" t="s">
        <v>18252</v>
      </c>
      <c r="AM644" t="s">
        <v>215</v>
      </c>
      <c r="AN644" t="s">
        <v>215</v>
      </c>
      <c r="AO644" t="s">
        <v>1431</v>
      </c>
      <c r="AP644" t="s">
        <v>8520</v>
      </c>
      <c r="AQ644" t="s">
        <v>20402</v>
      </c>
    </row>
    <row r="645" spans="1:43" x14ac:dyDescent="0.3">
      <c r="A645" t="s">
        <v>1899</v>
      </c>
      <c r="B645" t="s">
        <v>267</v>
      </c>
      <c r="C645" s="72">
        <v>31389</v>
      </c>
      <c r="D645" t="s">
        <v>6620</v>
      </c>
      <c r="E645" t="s">
        <v>6619</v>
      </c>
      <c r="F645" t="s">
        <v>1565</v>
      </c>
      <c r="G645" t="s">
        <v>6120</v>
      </c>
      <c r="H645" t="s">
        <v>660</v>
      </c>
      <c r="I645" t="s">
        <v>10853</v>
      </c>
      <c r="J645" t="s">
        <v>267</v>
      </c>
      <c r="K645">
        <v>518626</v>
      </c>
      <c r="L645" t="s">
        <v>267</v>
      </c>
      <c r="M645">
        <v>1493883</v>
      </c>
      <c r="N645" t="s">
        <v>267</v>
      </c>
      <c r="O645" t="s">
        <v>1900</v>
      </c>
      <c r="P645" t="s">
        <v>1899</v>
      </c>
      <c r="Q645">
        <v>8723</v>
      </c>
      <c r="R645" t="s">
        <v>267</v>
      </c>
      <c r="S645">
        <v>29563</v>
      </c>
      <c r="T645" t="s">
        <v>267</v>
      </c>
      <c r="U645" t="s">
        <v>267</v>
      </c>
      <c r="V645" t="s">
        <v>3910</v>
      </c>
      <c r="W645">
        <v>56185</v>
      </c>
      <c r="X645">
        <v>8723</v>
      </c>
      <c r="Y645" t="s">
        <v>267</v>
      </c>
      <c r="Z645" t="s">
        <v>5409</v>
      </c>
      <c r="AA645" t="s">
        <v>658</v>
      </c>
      <c r="AB645" t="s">
        <v>658</v>
      </c>
      <c r="AC645" t="s">
        <v>267</v>
      </c>
      <c r="AD645" t="s">
        <v>5409</v>
      </c>
      <c r="AE645">
        <v>9862</v>
      </c>
      <c r="AF645" t="s">
        <v>267</v>
      </c>
      <c r="AG645">
        <v>12113</v>
      </c>
      <c r="AH645" t="s">
        <v>267</v>
      </c>
      <c r="AI645">
        <v>5418</v>
      </c>
      <c r="AJ645">
        <v>3396</v>
      </c>
      <c r="AK645" t="s">
        <v>267</v>
      </c>
      <c r="AL645" t="s">
        <v>18253</v>
      </c>
      <c r="AM645" t="s">
        <v>267</v>
      </c>
      <c r="AN645" t="s">
        <v>267</v>
      </c>
      <c r="AO645" t="s">
        <v>660</v>
      </c>
      <c r="AP645" t="s">
        <v>5409</v>
      </c>
      <c r="AQ645" t="s">
        <v>20403</v>
      </c>
    </row>
    <row r="646" spans="1:43" x14ac:dyDescent="0.3">
      <c r="A646" t="s">
        <v>1901</v>
      </c>
      <c r="B646" t="s">
        <v>1272</v>
      </c>
      <c r="C646" s="72">
        <v>31681</v>
      </c>
      <c r="D646" t="s">
        <v>7077</v>
      </c>
      <c r="E646" t="s">
        <v>7690</v>
      </c>
      <c r="F646" t="s">
        <v>1446</v>
      </c>
      <c r="G646" t="s">
        <v>9094</v>
      </c>
      <c r="H646" t="s">
        <v>1373</v>
      </c>
      <c r="I646" t="s">
        <v>9247</v>
      </c>
      <c r="J646" t="s">
        <v>1272</v>
      </c>
      <c r="K646">
        <v>448281</v>
      </c>
      <c r="L646" t="s">
        <v>1272</v>
      </c>
      <c r="M646">
        <v>1601130</v>
      </c>
      <c r="N646" t="s">
        <v>1272</v>
      </c>
      <c r="O646" t="s">
        <v>3911</v>
      </c>
      <c r="P646" t="s">
        <v>1901</v>
      </c>
      <c r="Q646">
        <v>8641</v>
      </c>
      <c r="R646" t="s">
        <v>1272</v>
      </c>
      <c r="S646">
        <v>30283</v>
      </c>
      <c r="T646" t="s">
        <v>1272</v>
      </c>
      <c r="V646" t="s">
        <v>3912</v>
      </c>
      <c r="W646">
        <v>53253</v>
      </c>
      <c r="X646">
        <v>8641</v>
      </c>
      <c r="Y646" t="s">
        <v>1272</v>
      </c>
      <c r="Z646" t="s">
        <v>5410</v>
      </c>
      <c r="AA646" t="s">
        <v>666</v>
      </c>
      <c r="AB646" t="s">
        <v>666</v>
      </c>
      <c r="AC646" t="s">
        <v>1272</v>
      </c>
      <c r="AD646" t="s">
        <v>5410</v>
      </c>
      <c r="AE646">
        <v>9879</v>
      </c>
      <c r="AF646" t="s">
        <v>1272</v>
      </c>
      <c r="AG646">
        <v>11325</v>
      </c>
      <c r="AH646" t="s">
        <v>1272</v>
      </c>
      <c r="AI646">
        <v>6718</v>
      </c>
      <c r="AJ646">
        <v>3395</v>
      </c>
      <c r="AK646" t="s">
        <v>1272</v>
      </c>
      <c r="AL646" t="s">
        <v>18254</v>
      </c>
      <c r="AM646" t="s">
        <v>1272</v>
      </c>
      <c r="AN646" t="s">
        <v>1272</v>
      </c>
      <c r="AO646" t="s">
        <v>14933</v>
      </c>
      <c r="AP646" t="s">
        <v>5410</v>
      </c>
      <c r="AQ646" t="s">
        <v>20403</v>
      </c>
    </row>
    <row r="647" spans="1:43" hidden="1" x14ac:dyDescent="0.3">
      <c r="A647" t="s">
        <v>1902</v>
      </c>
      <c r="B647" t="s">
        <v>717</v>
      </c>
      <c r="C647" s="72">
        <v>26993</v>
      </c>
      <c r="D647" t="s">
        <v>7849</v>
      </c>
      <c r="E647" t="s">
        <v>7848</v>
      </c>
      <c r="F647" t="s">
        <v>3591</v>
      </c>
      <c r="G647" t="s">
        <v>3591</v>
      </c>
      <c r="H647" t="s">
        <v>1373</v>
      </c>
      <c r="I647" t="s">
        <v>9323</v>
      </c>
      <c r="J647" t="s">
        <v>717</v>
      </c>
      <c r="K647">
        <v>136734</v>
      </c>
      <c r="L647" t="s">
        <v>717</v>
      </c>
      <c r="M647">
        <v>18740</v>
      </c>
      <c r="N647" t="s">
        <v>717</v>
      </c>
      <c r="O647" t="s">
        <v>1903</v>
      </c>
      <c r="P647" t="s">
        <v>1902</v>
      </c>
      <c r="Q647">
        <v>6111</v>
      </c>
      <c r="R647" t="s">
        <v>717</v>
      </c>
      <c r="S647">
        <v>3950</v>
      </c>
      <c r="T647" t="s">
        <v>717</v>
      </c>
      <c r="V647" t="s">
        <v>3913</v>
      </c>
      <c r="W647">
        <v>14</v>
      </c>
      <c r="X647">
        <v>6111</v>
      </c>
      <c r="Y647" t="s">
        <v>717</v>
      </c>
      <c r="Z647" t="s">
        <v>8521</v>
      </c>
      <c r="AA647" t="s">
        <v>658</v>
      </c>
      <c r="AB647" t="s">
        <v>658</v>
      </c>
      <c r="AC647" t="s">
        <v>717</v>
      </c>
      <c r="AD647" t="s">
        <v>8521</v>
      </c>
      <c r="AI647">
        <v>4122</v>
      </c>
      <c r="AK647" t="s">
        <v>717</v>
      </c>
      <c r="AN647" t="s">
        <v>717</v>
      </c>
      <c r="AO647" t="s">
        <v>1373</v>
      </c>
      <c r="AP647" t="s">
        <v>8521</v>
      </c>
      <c r="AQ647" t="s">
        <v>20402</v>
      </c>
    </row>
    <row r="648" spans="1:43" x14ac:dyDescent="0.3">
      <c r="A648" t="s">
        <v>1904</v>
      </c>
      <c r="B648" t="s">
        <v>859</v>
      </c>
      <c r="C648" s="72">
        <v>32073</v>
      </c>
      <c r="D648" t="s">
        <v>7327</v>
      </c>
      <c r="E648" t="s">
        <v>7850</v>
      </c>
      <c r="F648" t="s">
        <v>3591</v>
      </c>
      <c r="G648" t="s">
        <v>3591</v>
      </c>
      <c r="H648" t="s">
        <v>1373</v>
      </c>
      <c r="I648" t="s">
        <v>10388</v>
      </c>
      <c r="J648" t="s">
        <v>859</v>
      </c>
      <c r="K648">
        <v>467094</v>
      </c>
      <c r="L648" t="s">
        <v>859</v>
      </c>
      <c r="M648">
        <v>1654333</v>
      </c>
      <c r="N648" t="s">
        <v>859</v>
      </c>
      <c r="O648" t="s">
        <v>1905</v>
      </c>
      <c r="P648" t="s">
        <v>1904</v>
      </c>
      <c r="Q648">
        <v>8746</v>
      </c>
      <c r="R648" t="s">
        <v>859</v>
      </c>
      <c r="S648">
        <v>30066</v>
      </c>
      <c r="T648" t="s">
        <v>859</v>
      </c>
      <c r="V648" t="s">
        <v>3914</v>
      </c>
      <c r="W648">
        <v>46026</v>
      </c>
      <c r="X648">
        <v>8746</v>
      </c>
      <c r="Y648" t="s">
        <v>859</v>
      </c>
      <c r="Z648" t="s">
        <v>5411</v>
      </c>
      <c r="AA648" t="s">
        <v>666</v>
      </c>
      <c r="AB648" t="s">
        <v>666</v>
      </c>
      <c r="AC648" t="s">
        <v>859</v>
      </c>
      <c r="AD648" t="s">
        <v>5411</v>
      </c>
      <c r="AE648">
        <v>10406</v>
      </c>
      <c r="AF648" t="s">
        <v>859</v>
      </c>
      <c r="AG648">
        <v>12319</v>
      </c>
      <c r="AH648" t="s">
        <v>859</v>
      </c>
      <c r="AI648">
        <v>4237</v>
      </c>
      <c r="AJ648">
        <v>3535</v>
      </c>
      <c r="AK648" t="s">
        <v>859</v>
      </c>
      <c r="AL648" t="s">
        <v>18255</v>
      </c>
      <c r="AM648" t="s">
        <v>859</v>
      </c>
      <c r="AN648" t="s">
        <v>859</v>
      </c>
      <c r="AO648" t="s">
        <v>1373</v>
      </c>
      <c r="AP648" t="s">
        <v>5411</v>
      </c>
      <c r="AQ648" t="s">
        <v>20403</v>
      </c>
    </row>
    <row r="649" spans="1:43" hidden="1" x14ac:dyDescent="0.3">
      <c r="A649" t="s">
        <v>1906</v>
      </c>
      <c r="B649" t="s">
        <v>413</v>
      </c>
      <c r="C649" s="72">
        <v>29679</v>
      </c>
      <c r="D649" t="s">
        <v>6650</v>
      </c>
      <c r="E649" t="s">
        <v>6967</v>
      </c>
      <c r="F649" t="s">
        <v>3591</v>
      </c>
      <c r="G649" t="s">
        <v>3591</v>
      </c>
      <c r="H649" t="s">
        <v>1380</v>
      </c>
      <c r="I649" t="s">
        <v>10944</v>
      </c>
      <c r="J649" t="s">
        <v>413</v>
      </c>
      <c r="K649">
        <v>425491</v>
      </c>
      <c r="L649" t="s">
        <v>413</v>
      </c>
      <c r="M649">
        <v>225347</v>
      </c>
      <c r="N649" t="s">
        <v>413</v>
      </c>
      <c r="O649" t="s">
        <v>1907</v>
      </c>
      <c r="P649" t="s">
        <v>1906</v>
      </c>
      <c r="Q649">
        <v>7564</v>
      </c>
      <c r="R649" t="s">
        <v>413</v>
      </c>
      <c r="S649">
        <v>6304</v>
      </c>
      <c r="T649" t="s">
        <v>413</v>
      </c>
      <c r="U649" t="s">
        <v>413</v>
      </c>
      <c r="V649" t="s">
        <v>3915</v>
      </c>
      <c r="W649">
        <v>31547</v>
      </c>
      <c r="X649">
        <v>7564</v>
      </c>
      <c r="Y649" t="s">
        <v>413</v>
      </c>
      <c r="Z649" t="s">
        <v>5412</v>
      </c>
      <c r="AA649" t="s">
        <v>5068</v>
      </c>
      <c r="AB649" t="s">
        <v>658</v>
      </c>
      <c r="AC649" t="s">
        <v>413</v>
      </c>
      <c r="AD649" t="s">
        <v>5412</v>
      </c>
      <c r="AE649">
        <v>7155</v>
      </c>
      <c r="AI649">
        <v>3354</v>
      </c>
      <c r="AK649" t="s">
        <v>413</v>
      </c>
      <c r="AL649" t="s">
        <v>18256</v>
      </c>
      <c r="AM649" t="s">
        <v>413</v>
      </c>
      <c r="AN649" t="s">
        <v>413</v>
      </c>
      <c r="AO649" t="s">
        <v>1380</v>
      </c>
      <c r="AP649" t="s">
        <v>5412</v>
      </c>
      <c r="AQ649" t="s">
        <v>20402</v>
      </c>
    </row>
    <row r="650" spans="1:43" x14ac:dyDescent="0.3">
      <c r="A650" t="s">
        <v>1908</v>
      </c>
      <c r="B650" t="s">
        <v>1166</v>
      </c>
      <c r="C650" s="72">
        <v>31042</v>
      </c>
      <c r="D650" t="s">
        <v>6926</v>
      </c>
      <c r="E650" t="s">
        <v>7410</v>
      </c>
      <c r="F650" t="s">
        <v>3591</v>
      </c>
      <c r="G650" t="s">
        <v>3591</v>
      </c>
      <c r="H650" t="s">
        <v>1373</v>
      </c>
      <c r="I650" t="s">
        <v>10155</v>
      </c>
      <c r="J650" t="s">
        <v>1166</v>
      </c>
      <c r="K650">
        <v>445153</v>
      </c>
      <c r="L650" t="s">
        <v>1166</v>
      </c>
      <c r="M650">
        <v>1795803</v>
      </c>
      <c r="N650" t="s">
        <v>1166</v>
      </c>
      <c r="O650" t="s">
        <v>3916</v>
      </c>
      <c r="P650" t="s">
        <v>1908</v>
      </c>
      <c r="Q650">
        <v>9229</v>
      </c>
      <c r="R650" t="s">
        <v>1166</v>
      </c>
      <c r="S650">
        <v>31076</v>
      </c>
      <c r="T650" t="s">
        <v>1166</v>
      </c>
      <c r="V650" t="s">
        <v>3917</v>
      </c>
      <c r="W650">
        <v>47419</v>
      </c>
      <c r="X650">
        <v>9229</v>
      </c>
      <c r="Y650" t="s">
        <v>1166</v>
      </c>
      <c r="Z650" t="s">
        <v>5413</v>
      </c>
      <c r="AA650" t="s">
        <v>658</v>
      </c>
      <c r="AB650" t="s">
        <v>666</v>
      </c>
      <c r="AC650" t="s">
        <v>1166</v>
      </c>
      <c r="AD650" t="s">
        <v>5413</v>
      </c>
      <c r="AE650">
        <v>7966</v>
      </c>
      <c r="AH650" t="s">
        <v>1166</v>
      </c>
      <c r="AI650">
        <v>4028</v>
      </c>
      <c r="AK650" t="s">
        <v>1166</v>
      </c>
      <c r="AL650" t="s">
        <v>18257</v>
      </c>
      <c r="AM650" t="s">
        <v>1166</v>
      </c>
      <c r="AN650" t="s">
        <v>1166</v>
      </c>
      <c r="AO650" t="s">
        <v>1373</v>
      </c>
      <c r="AP650" t="s">
        <v>5413</v>
      </c>
      <c r="AQ650" t="s">
        <v>20403</v>
      </c>
    </row>
    <row r="651" spans="1:43" x14ac:dyDescent="0.3">
      <c r="A651" t="s">
        <v>20192</v>
      </c>
      <c r="B651" t="s">
        <v>20193</v>
      </c>
      <c r="C651" s="72">
        <v>36003</v>
      </c>
      <c r="D651" t="s">
        <v>7268</v>
      </c>
      <c r="E651" t="s">
        <v>7410</v>
      </c>
      <c r="F651" t="s">
        <v>1389</v>
      </c>
      <c r="G651" t="s">
        <v>6120</v>
      </c>
      <c r="H651" t="s">
        <v>1431</v>
      </c>
      <c r="I651" t="s">
        <v>20194</v>
      </c>
      <c r="J651" t="s">
        <v>20193</v>
      </c>
      <c r="K651">
        <v>669023</v>
      </c>
      <c r="L651" t="s">
        <v>20193</v>
      </c>
      <c r="M651">
        <v>2836822</v>
      </c>
      <c r="N651" t="s">
        <v>20193</v>
      </c>
      <c r="P651" t="s">
        <v>20192</v>
      </c>
      <c r="Q651">
        <v>10237</v>
      </c>
      <c r="R651" t="s">
        <v>20193</v>
      </c>
      <c r="S651">
        <v>39648</v>
      </c>
      <c r="T651" t="s">
        <v>20193</v>
      </c>
      <c r="V651" t="s">
        <v>20195</v>
      </c>
      <c r="W651">
        <v>109755</v>
      </c>
      <c r="Z651" t="s">
        <v>20196</v>
      </c>
      <c r="AA651" t="s">
        <v>658</v>
      </c>
      <c r="AB651" t="s">
        <v>658</v>
      </c>
      <c r="AC651" t="s">
        <v>20193</v>
      </c>
      <c r="AD651" t="s">
        <v>20196</v>
      </c>
      <c r="AK651" t="s">
        <v>20193</v>
      </c>
      <c r="AL651" t="s">
        <v>20197</v>
      </c>
      <c r="AM651" t="s">
        <v>20193</v>
      </c>
      <c r="AO651" t="s">
        <v>1431</v>
      </c>
      <c r="AP651" t="s">
        <v>20196</v>
      </c>
      <c r="AQ651" t="s">
        <v>20403</v>
      </c>
    </row>
    <row r="652" spans="1:43" hidden="1" x14ac:dyDescent="0.3">
      <c r="A652" t="s">
        <v>1909</v>
      </c>
      <c r="B652" t="s">
        <v>366</v>
      </c>
      <c r="C652" s="72">
        <v>30760</v>
      </c>
      <c r="D652" t="s">
        <v>6623</v>
      </c>
      <c r="E652" t="s">
        <v>7410</v>
      </c>
      <c r="F652" t="s">
        <v>3591</v>
      </c>
      <c r="G652" t="s">
        <v>3591</v>
      </c>
      <c r="H652" t="s">
        <v>661</v>
      </c>
      <c r="I652" t="s">
        <v>9208</v>
      </c>
      <c r="J652" t="s">
        <v>366</v>
      </c>
      <c r="K652">
        <v>453303</v>
      </c>
      <c r="L652" t="s">
        <v>366</v>
      </c>
      <c r="M652">
        <v>1660160</v>
      </c>
      <c r="N652" t="s">
        <v>366</v>
      </c>
      <c r="O652" t="s">
        <v>1910</v>
      </c>
      <c r="P652" t="s">
        <v>1909</v>
      </c>
      <c r="Q652">
        <v>8511</v>
      </c>
      <c r="R652" t="s">
        <v>366</v>
      </c>
      <c r="S652">
        <v>30111</v>
      </c>
      <c r="T652" t="s">
        <v>366</v>
      </c>
      <c r="V652" t="s">
        <v>5414</v>
      </c>
      <c r="W652">
        <v>51965</v>
      </c>
      <c r="X652">
        <v>8511</v>
      </c>
      <c r="Y652" t="s">
        <v>366</v>
      </c>
      <c r="Z652" t="s">
        <v>8522</v>
      </c>
      <c r="AA652" t="s">
        <v>658</v>
      </c>
      <c r="AB652" t="s">
        <v>658</v>
      </c>
      <c r="AC652" t="s">
        <v>366</v>
      </c>
      <c r="AD652" t="s">
        <v>8522</v>
      </c>
      <c r="AI652">
        <v>17925</v>
      </c>
      <c r="AK652" t="s">
        <v>366</v>
      </c>
      <c r="AN652" t="s">
        <v>366</v>
      </c>
      <c r="AO652" t="s">
        <v>661</v>
      </c>
      <c r="AP652" t="s">
        <v>8522</v>
      </c>
      <c r="AQ652" t="s">
        <v>20402</v>
      </c>
    </row>
    <row r="653" spans="1:43" hidden="1" x14ac:dyDescent="0.3">
      <c r="A653" t="s">
        <v>1911</v>
      </c>
      <c r="B653" t="s">
        <v>1224</v>
      </c>
      <c r="C653" s="72">
        <v>27836</v>
      </c>
      <c r="D653" t="s">
        <v>6990</v>
      </c>
      <c r="E653" t="s">
        <v>7410</v>
      </c>
      <c r="F653" t="s">
        <v>3591</v>
      </c>
      <c r="G653" t="s">
        <v>3591</v>
      </c>
      <c r="H653" t="s">
        <v>1373</v>
      </c>
      <c r="I653" t="s">
        <v>10618</v>
      </c>
      <c r="J653" t="s">
        <v>1224</v>
      </c>
      <c r="K653">
        <v>275933</v>
      </c>
      <c r="L653" t="s">
        <v>1224</v>
      </c>
      <c r="M653">
        <v>174677</v>
      </c>
      <c r="N653" t="s">
        <v>1224</v>
      </c>
      <c r="O653" t="s">
        <v>1912</v>
      </c>
      <c r="P653" t="s">
        <v>1911</v>
      </c>
      <c r="Q653">
        <v>6447</v>
      </c>
      <c r="R653" t="s">
        <v>1224</v>
      </c>
      <c r="S653">
        <v>4286</v>
      </c>
      <c r="T653" t="s">
        <v>1224</v>
      </c>
      <c r="V653" t="s">
        <v>3918</v>
      </c>
      <c r="W653">
        <v>398</v>
      </c>
      <c r="X653">
        <v>6447</v>
      </c>
      <c r="Y653" t="s">
        <v>1224</v>
      </c>
      <c r="Z653" t="s">
        <v>5415</v>
      </c>
      <c r="AA653" t="s">
        <v>666</v>
      </c>
      <c r="AB653" t="s">
        <v>666</v>
      </c>
      <c r="AC653" t="s">
        <v>1224</v>
      </c>
      <c r="AD653" t="s">
        <v>5415</v>
      </c>
      <c r="AI653">
        <v>12558</v>
      </c>
      <c r="AK653" t="s">
        <v>1224</v>
      </c>
      <c r="AN653" t="s">
        <v>1224</v>
      </c>
      <c r="AO653" t="s">
        <v>1373</v>
      </c>
      <c r="AP653" t="s">
        <v>5415</v>
      </c>
      <c r="AQ653" t="s">
        <v>20402</v>
      </c>
    </row>
    <row r="654" spans="1:43" x14ac:dyDescent="0.3">
      <c r="A654" t="s">
        <v>1913</v>
      </c>
      <c r="B654" t="s">
        <v>149</v>
      </c>
      <c r="C654" s="72">
        <v>31912</v>
      </c>
      <c r="D654" t="s">
        <v>6587</v>
      </c>
      <c r="E654" t="s">
        <v>6586</v>
      </c>
      <c r="F654" t="s">
        <v>1434</v>
      </c>
      <c r="G654" t="s">
        <v>9094</v>
      </c>
      <c r="H654" t="s">
        <v>661</v>
      </c>
      <c r="I654" t="s">
        <v>9332</v>
      </c>
      <c r="J654" t="s">
        <v>149</v>
      </c>
      <c r="K654">
        <v>572821</v>
      </c>
      <c r="L654" t="s">
        <v>149</v>
      </c>
      <c r="M654">
        <v>1794323</v>
      </c>
      <c r="N654" t="s">
        <v>149</v>
      </c>
      <c r="O654" t="s">
        <v>3919</v>
      </c>
      <c r="P654" t="s">
        <v>1913</v>
      </c>
      <c r="Q654">
        <v>9174</v>
      </c>
      <c r="R654" t="s">
        <v>149</v>
      </c>
      <c r="S654">
        <v>31009</v>
      </c>
      <c r="T654" t="s">
        <v>149</v>
      </c>
      <c r="U654" t="s">
        <v>149</v>
      </c>
      <c r="V654" t="s">
        <v>3920</v>
      </c>
      <c r="W654">
        <v>60219</v>
      </c>
      <c r="X654">
        <v>9174</v>
      </c>
      <c r="Y654" t="s">
        <v>149</v>
      </c>
      <c r="Z654" t="s">
        <v>5416</v>
      </c>
      <c r="AA654" t="s">
        <v>658</v>
      </c>
      <c r="AB654" t="s">
        <v>658</v>
      </c>
      <c r="AC654" t="s">
        <v>149</v>
      </c>
      <c r="AD654" t="s">
        <v>5416</v>
      </c>
      <c r="AE654">
        <v>11669</v>
      </c>
      <c r="AF654" t="s">
        <v>149</v>
      </c>
      <c r="AG654">
        <v>13096</v>
      </c>
      <c r="AH654" t="s">
        <v>149</v>
      </c>
      <c r="AI654">
        <v>5782</v>
      </c>
      <c r="AJ654">
        <v>3960</v>
      </c>
      <c r="AK654" t="s">
        <v>149</v>
      </c>
      <c r="AL654" t="s">
        <v>18258</v>
      </c>
      <c r="AM654" t="s">
        <v>149</v>
      </c>
      <c r="AN654" t="s">
        <v>149</v>
      </c>
      <c r="AO654" t="s">
        <v>661</v>
      </c>
      <c r="AP654" t="s">
        <v>5416</v>
      </c>
      <c r="AQ654" t="s">
        <v>20403</v>
      </c>
    </row>
    <row r="655" spans="1:43" x14ac:dyDescent="0.3">
      <c r="A655" t="s">
        <v>12786</v>
      </c>
      <c r="B655" t="s">
        <v>11717</v>
      </c>
      <c r="C655" s="72">
        <v>33472</v>
      </c>
      <c r="D655" t="s">
        <v>6589</v>
      </c>
      <c r="E655" t="s">
        <v>6586</v>
      </c>
      <c r="F655" t="s">
        <v>1553</v>
      </c>
      <c r="G655" t="s">
        <v>6120</v>
      </c>
      <c r="H655" t="s">
        <v>1380</v>
      </c>
      <c r="I655" t="s">
        <v>11718</v>
      </c>
      <c r="J655" t="s">
        <v>11717</v>
      </c>
      <c r="K655">
        <v>641531</v>
      </c>
      <c r="L655" t="s">
        <v>11717</v>
      </c>
      <c r="M655">
        <v>2066295</v>
      </c>
      <c r="N655" t="s">
        <v>11717</v>
      </c>
      <c r="O655" t="s">
        <v>13211</v>
      </c>
      <c r="P655" t="s">
        <v>12786</v>
      </c>
      <c r="Q655">
        <v>9579</v>
      </c>
      <c r="R655" t="s">
        <v>11717</v>
      </c>
      <c r="S655">
        <v>33233</v>
      </c>
      <c r="T655" t="s">
        <v>11717</v>
      </c>
      <c r="V655" t="s">
        <v>15879</v>
      </c>
      <c r="W655">
        <v>102574</v>
      </c>
      <c r="X655">
        <v>9579</v>
      </c>
      <c r="Y655" t="s">
        <v>11717</v>
      </c>
      <c r="Z655" t="s">
        <v>12787</v>
      </c>
      <c r="AA655" t="s">
        <v>658</v>
      </c>
      <c r="AB655" t="s">
        <v>658</v>
      </c>
      <c r="AC655" t="s">
        <v>11717</v>
      </c>
      <c r="AD655" t="s">
        <v>12787</v>
      </c>
      <c r="AE655">
        <v>12981</v>
      </c>
      <c r="AH655" t="s">
        <v>11717</v>
      </c>
      <c r="AI655">
        <v>18277</v>
      </c>
      <c r="AJ655">
        <v>5377</v>
      </c>
      <c r="AK655" t="s">
        <v>11717</v>
      </c>
      <c r="AL655" t="s">
        <v>18259</v>
      </c>
      <c r="AM655" t="s">
        <v>11717</v>
      </c>
      <c r="AN655" t="s">
        <v>11717</v>
      </c>
      <c r="AO655" t="s">
        <v>14938</v>
      </c>
      <c r="AP655" t="s">
        <v>12787</v>
      </c>
      <c r="AQ655" t="s">
        <v>20403</v>
      </c>
    </row>
    <row r="656" spans="1:43" x14ac:dyDescent="0.3">
      <c r="A656" t="s">
        <v>1914</v>
      </c>
      <c r="B656" t="s">
        <v>886</v>
      </c>
      <c r="C656" s="72">
        <v>32119</v>
      </c>
      <c r="D656" t="s">
        <v>6585</v>
      </c>
      <c r="E656" t="s">
        <v>7851</v>
      </c>
      <c r="F656" t="s">
        <v>1531</v>
      </c>
      <c r="G656" t="s">
        <v>9094</v>
      </c>
      <c r="H656" t="s">
        <v>1373</v>
      </c>
      <c r="I656" t="s">
        <v>9096</v>
      </c>
      <c r="J656" t="s">
        <v>886</v>
      </c>
      <c r="K656">
        <v>475138</v>
      </c>
      <c r="L656" t="s">
        <v>886</v>
      </c>
      <c r="M656">
        <v>1184316</v>
      </c>
      <c r="N656" t="s">
        <v>886</v>
      </c>
      <c r="O656" t="s">
        <v>1915</v>
      </c>
      <c r="P656" t="s">
        <v>1914</v>
      </c>
      <c r="Q656">
        <v>8656</v>
      </c>
      <c r="R656" t="s">
        <v>886</v>
      </c>
      <c r="S656">
        <v>29965</v>
      </c>
      <c r="T656" t="s">
        <v>886</v>
      </c>
      <c r="V656" t="s">
        <v>3921</v>
      </c>
      <c r="W656">
        <v>49765</v>
      </c>
      <c r="X656">
        <v>8656</v>
      </c>
      <c r="Y656" t="s">
        <v>886</v>
      </c>
      <c r="Z656" t="s">
        <v>5417</v>
      </c>
      <c r="AA656" t="s">
        <v>658</v>
      </c>
      <c r="AB656" t="s">
        <v>658</v>
      </c>
      <c r="AC656" t="s">
        <v>886</v>
      </c>
      <c r="AD656" t="s">
        <v>5417</v>
      </c>
      <c r="AE656">
        <v>9281</v>
      </c>
      <c r="AF656" t="s">
        <v>886</v>
      </c>
      <c r="AG656">
        <v>12591</v>
      </c>
      <c r="AI656">
        <v>2597</v>
      </c>
      <c r="AK656" t="s">
        <v>886</v>
      </c>
      <c r="AL656" t="s">
        <v>18260</v>
      </c>
      <c r="AM656" t="s">
        <v>886</v>
      </c>
      <c r="AN656" t="s">
        <v>886</v>
      </c>
      <c r="AO656" t="s">
        <v>1373</v>
      </c>
      <c r="AP656" t="s">
        <v>5417</v>
      </c>
      <c r="AQ656" t="s">
        <v>20403</v>
      </c>
    </row>
    <row r="657" spans="1:43" x14ac:dyDescent="0.3">
      <c r="A657" t="s">
        <v>14076</v>
      </c>
      <c r="B657" t="s">
        <v>11322</v>
      </c>
      <c r="C657" s="72">
        <v>31790</v>
      </c>
      <c r="D657" t="s">
        <v>8023</v>
      </c>
      <c r="E657" t="s">
        <v>14077</v>
      </c>
      <c r="F657" t="s">
        <v>1439</v>
      </c>
      <c r="G657" t="s">
        <v>6120</v>
      </c>
      <c r="H657" t="s">
        <v>1373</v>
      </c>
      <c r="I657" t="s">
        <v>11323</v>
      </c>
      <c r="J657" t="s">
        <v>11322</v>
      </c>
      <c r="K657">
        <v>543118</v>
      </c>
      <c r="L657" t="s">
        <v>11322</v>
      </c>
      <c r="M657">
        <v>1915128</v>
      </c>
      <c r="N657" t="s">
        <v>11322</v>
      </c>
      <c r="O657" t="s">
        <v>14386</v>
      </c>
      <c r="P657" t="s">
        <v>14076</v>
      </c>
      <c r="Q657">
        <v>9311</v>
      </c>
      <c r="R657" t="s">
        <v>11322</v>
      </c>
      <c r="S657">
        <v>31615</v>
      </c>
      <c r="T657" t="s">
        <v>11322</v>
      </c>
      <c r="V657" t="s">
        <v>15880</v>
      </c>
      <c r="W657">
        <v>57806</v>
      </c>
      <c r="X657">
        <v>9311</v>
      </c>
      <c r="Y657" t="s">
        <v>11322</v>
      </c>
      <c r="Z657" t="s">
        <v>14078</v>
      </c>
      <c r="AA657" t="s">
        <v>658</v>
      </c>
      <c r="AB657" t="s">
        <v>658</v>
      </c>
      <c r="AC657" t="s">
        <v>11322</v>
      </c>
      <c r="AD657" t="s">
        <v>14078</v>
      </c>
      <c r="AE657">
        <v>11769</v>
      </c>
      <c r="AH657" t="s">
        <v>11322</v>
      </c>
      <c r="AI657">
        <v>4697</v>
      </c>
      <c r="AJ657">
        <v>3992</v>
      </c>
      <c r="AK657" t="s">
        <v>11322</v>
      </c>
      <c r="AL657" t="s">
        <v>18261</v>
      </c>
      <c r="AM657" t="s">
        <v>11322</v>
      </c>
      <c r="AN657" t="s">
        <v>11322</v>
      </c>
      <c r="AO657" t="s">
        <v>14933</v>
      </c>
      <c r="AP657" t="s">
        <v>14078</v>
      </c>
      <c r="AQ657" t="s">
        <v>20403</v>
      </c>
    </row>
    <row r="658" spans="1:43" hidden="1" x14ac:dyDescent="0.3">
      <c r="A658" t="s">
        <v>5418</v>
      </c>
      <c r="B658" t="s">
        <v>3922</v>
      </c>
      <c r="C658" s="72">
        <v>27718</v>
      </c>
      <c r="D658" t="s">
        <v>6695</v>
      </c>
      <c r="E658" t="s">
        <v>6872</v>
      </c>
      <c r="F658" t="s">
        <v>3591</v>
      </c>
      <c r="G658" t="s">
        <v>3591</v>
      </c>
      <c r="H658" t="s">
        <v>1380</v>
      </c>
      <c r="I658" t="s">
        <v>10126</v>
      </c>
      <c r="J658" t="s">
        <v>3922</v>
      </c>
      <c r="K658">
        <v>136770</v>
      </c>
      <c r="L658" t="s">
        <v>3922</v>
      </c>
      <c r="M658">
        <v>18741</v>
      </c>
      <c r="N658" t="s">
        <v>3922</v>
      </c>
      <c r="O658" t="s">
        <v>5419</v>
      </c>
      <c r="P658" t="s">
        <v>5418</v>
      </c>
      <c r="R658" t="s">
        <v>3922</v>
      </c>
      <c r="S658">
        <v>3956</v>
      </c>
      <c r="T658" t="s">
        <v>3922</v>
      </c>
      <c r="V658" t="s">
        <v>5420</v>
      </c>
      <c r="W658">
        <v>174</v>
      </c>
      <c r="Y658" t="s">
        <v>3922</v>
      </c>
      <c r="Z658" t="s">
        <v>8523</v>
      </c>
      <c r="AA658" t="s">
        <v>666</v>
      </c>
      <c r="AB658" t="s">
        <v>658</v>
      </c>
      <c r="AC658" t="s">
        <v>3922</v>
      </c>
      <c r="AD658" t="s">
        <v>8523</v>
      </c>
      <c r="AI658">
        <v>15170</v>
      </c>
      <c r="AK658" t="s">
        <v>3922</v>
      </c>
      <c r="AN658" t="s">
        <v>3922</v>
      </c>
      <c r="AO658" t="s">
        <v>1380</v>
      </c>
      <c r="AP658" t="s">
        <v>8523</v>
      </c>
      <c r="AQ658" t="s">
        <v>20402</v>
      </c>
    </row>
    <row r="659" spans="1:43" hidden="1" x14ac:dyDescent="0.3">
      <c r="A659" t="s">
        <v>1916</v>
      </c>
      <c r="B659" t="s">
        <v>445</v>
      </c>
      <c r="C659" s="72">
        <v>30391</v>
      </c>
      <c r="D659" t="s">
        <v>6886</v>
      </c>
      <c r="E659" t="s">
        <v>6872</v>
      </c>
      <c r="F659" t="s">
        <v>3591</v>
      </c>
      <c r="G659" t="s">
        <v>3591</v>
      </c>
      <c r="H659" t="s">
        <v>1431</v>
      </c>
      <c r="I659" t="s">
        <v>10386</v>
      </c>
      <c r="J659" t="s">
        <v>445</v>
      </c>
      <c r="K659">
        <v>452220</v>
      </c>
      <c r="L659" t="s">
        <v>445</v>
      </c>
      <c r="M659">
        <v>580789</v>
      </c>
      <c r="N659" t="s">
        <v>445</v>
      </c>
      <c r="O659" t="s">
        <v>1917</v>
      </c>
      <c r="P659" t="s">
        <v>1916</v>
      </c>
      <c r="Q659">
        <v>7560</v>
      </c>
      <c r="R659" t="s">
        <v>445</v>
      </c>
      <c r="S659">
        <v>6298</v>
      </c>
      <c r="T659" t="s">
        <v>445</v>
      </c>
      <c r="V659" t="s">
        <v>3923</v>
      </c>
      <c r="W659">
        <v>45606</v>
      </c>
      <c r="X659">
        <v>7560</v>
      </c>
      <c r="Y659" t="s">
        <v>445</v>
      </c>
      <c r="Z659" t="s">
        <v>5421</v>
      </c>
      <c r="AA659" t="s">
        <v>666</v>
      </c>
      <c r="AB659" t="s">
        <v>658</v>
      </c>
      <c r="AC659" t="s">
        <v>445</v>
      </c>
      <c r="AD659" t="s">
        <v>5421</v>
      </c>
      <c r="AE659">
        <v>8262</v>
      </c>
      <c r="AF659" t="s">
        <v>445</v>
      </c>
      <c r="AG659">
        <v>5471</v>
      </c>
      <c r="AH659" t="s">
        <v>445</v>
      </c>
      <c r="AI659">
        <v>9468</v>
      </c>
      <c r="AJ659">
        <v>2362</v>
      </c>
      <c r="AK659" t="s">
        <v>445</v>
      </c>
      <c r="AN659" t="s">
        <v>445</v>
      </c>
      <c r="AO659" t="s">
        <v>1431</v>
      </c>
      <c r="AP659" t="s">
        <v>5421</v>
      </c>
      <c r="AQ659" t="s">
        <v>20402</v>
      </c>
    </row>
    <row r="660" spans="1:43" x14ac:dyDescent="0.3">
      <c r="A660" t="s">
        <v>12127</v>
      </c>
      <c r="B660" t="s">
        <v>11665</v>
      </c>
      <c r="C660" s="72">
        <v>33837</v>
      </c>
      <c r="D660" t="s">
        <v>6677</v>
      </c>
      <c r="E660" t="s">
        <v>12128</v>
      </c>
      <c r="F660" t="s">
        <v>1426</v>
      </c>
      <c r="G660" t="s">
        <v>6120</v>
      </c>
      <c r="H660" t="s">
        <v>660</v>
      </c>
      <c r="I660" t="s">
        <v>11666</v>
      </c>
      <c r="J660" t="s">
        <v>11665</v>
      </c>
      <c r="K660">
        <v>592273</v>
      </c>
      <c r="L660" t="s">
        <v>11665</v>
      </c>
      <c r="M660">
        <v>1957192</v>
      </c>
      <c r="N660" t="s">
        <v>11665</v>
      </c>
      <c r="O660" t="s">
        <v>13309</v>
      </c>
      <c r="P660" t="s">
        <v>12127</v>
      </c>
      <c r="Q660">
        <v>9853</v>
      </c>
      <c r="R660" t="s">
        <v>11665</v>
      </c>
      <c r="S660">
        <v>32269</v>
      </c>
      <c r="T660" t="s">
        <v>11665</v>
      </c>
      <c r="V660" t="s">
        <v>12129</v>
      </c>
      <c r="W660">
        <v>66982</v>
      </c>
      <c r="X660">
        <v>9853</v>
      </c>
      <c r="Y660" t="s">
        <v>11665</v>
      </c>
      <c r="Z660" t="s">
        <v>12130</v>
      </c>
      <c r="AA660" t="s">
        <v>658</v>
      </c>
      <c r="AB660" t="s">
        <v>658</v>
      </c>
      <c r="AC660" t="s">
        <v>11665</v>
      </c>
      <c r="AD660" t="s">
        <v>12130</v>
      </c>
      <c r="AE660">
        <v>12382</v>
      </c>
      <c r="AF660" t="s">
        <v>11665</v>
      </c>
      <c r="AG660">
        <v>21172</v>
      </c>
      <c r="AH660" t="s">
        <v>11665</v>
      </c>
      <c r="AI660">
        <v>14120</v>
      </c>
      <c r="AJ660">
        <v>4867</v>
      </c>
      <c r="AK660" t="s">
        <v>11665</v>
      </c>
      <c r="AL660" t="s">
        <v>18262</v>
      </c>
      <c r="AM660" t="s">
        <v>11665</v>
      </c>
      <c r="AN660" t="s">
        <v>11665</v>
      </c>
      <c r="AO660" t="s">
        <v>660</v>
      </c>
      <c r="AP660" t="s">
        <v>12130</v>
      </c>
      <c r="AQ660" t="s">
        <v>20403</v>
      </c>
    </row>
    <row r="661" spans="1:43" x14ac:dyDescent="0.3">
      <c r="A661" t="s">
        <v>14079</v>
      </c>
      <c r="B661" t="s">
        <v>14029</v>
      </c>
      <c r="C661" s="72">
        <v>34534</v>
      </c>
      <c r="D661" t="s">
        <v>12307</v>
      </c>
      <c r="E661" t="s">
        <v>14080</v>
      </c>
      <c r="F661" t="s">
        <v>1383</v>
      </c>
      <c r="G661" t="s">
        <v>9094</v>
      </c>
      <c r="H661" t="s">
        <v>1431</v>
      </c>
      <c r="I661" t="s">
        <v>15881</v>
      </c>
      <c r="J661" t="s">
        <v>14029</v>
      </c>
      <c r="K661">
        <v>643289</v>
      </c>
      <c r="L661" t="s">
        <v>14029</v>
      </c>
      <c r="M661">
        <v>2226887</v>
      </c>
      <c r="N661" t="s">
        <v>14029</v>
      </c>
      <c r="P661" t="s">
        <v>14079</v>
      </c>
      <c r="Q661">
        <v>10524</v>
      </c>
      <c r="R661" t="s">
        <v>14029</v>
      </c>
      <c r="S661">
        <v>35304</v>
      </c>
      <c r="T661" t="s">
        <v>14029</v>
      </c>
      <c r="V661" t="s">
        <v>15882</v>
      </c>
      <c r="W661">
        <v>103355</v>
      </c>
      <c r="X661">
        <v>10524</v>
      </c>
      <c r="Y661" t="s">
        <v>14029</v>
      </c>
      <c r="Z661" t="s">
        <v>14081</v>
      </c>
      <c r="AA661" t="s">
        <v>658</v>
      </c>
      <c r="AB661" t="s">
        <v>658</v>
      </c>
      <c r="AC661" t="s">
        <v>14029</v>
      </c>
      <c r="AD661" t="s">
        <v>14081</v>
      </c>
      <c r="AE661">
        <v>13519</v>
      </c>
      <c r="AH661" t="s">
        <v>14029</v>
      </c>
      <c r="AJ661">
        <v>5475</v>
      </c>
      <c r="AK661" t="s">
        <v>14029</v>
      </c>
      <c r="AL661" t="s">
        <v>18263</v>
      </c>
      <c r="AM661" t="s">
        <v>14029</v>
      </c>
      <c r="AN661" t="s">
        <v>14029</v>
      </c>
      <c r="AO661" t="s">
        <v>14957</v>
      </c>
      <c r="AP661" t="s">
        <v>14081</v>
      </c>
      <c r="AQ661" t="s">
        <v>20403</v>
      </c>
    </row>
    <row r="662" spans="1:43" hidden="1" x14ac:dyDescent="0.3">
      <c r="A662" t="s">
        <v>3924</v>
      </c>
      <c r="B662" t="s">
        <v>3925</v>
      </c>
      <c r="C662" s="72">
        <v>28448</v>
      </c>
      <c r="D662" t="s">
        <v>6648</v>
      </c>
      <c r="E662" t="s">
        <v>7852</v>
      </c>
      <c r="F662" t="s">
        <v>3591</v>
      </c>
      <c r="G662" t="s">
        <v>3591</v>
      </c>
      <c r="H662" t="s">
        <v>1373</v>
      </c>
      <c r="I662" t="s">
        <v>9695</v>
      </c>
      <c r="J662" t="s">
        <v>3925</v>
      </c>
      <c r="K662">
        <v>407113</v>
      </c>
      <c r="L662" t="s">
        <v>3925</v>
      </c>
      <c r="M662">
        <v>242527</v>
      </c>
      <c r="N662" t="s">
        <v>3925</v>
      </c>
      <c r="O662" t="s">
        <v>5422</v>
      </c>
      <c r="P662" t="s">
        <v>3924</v>
      </c>
      <c r="R662" t="s">
        <v>3925</v>
      </c>
      <c r="S662">
        <v>4816</v>
      </c>
      <c r="T662" t="s">
        <v>3925</v>
      </c>
      <c r="V662" t="s">
        <v>5423</v>
      </c>
      <c r="W662">
        <v>16979</v>
      </c>
      <c r="Y662" t="s">
        <v>3925</v>
      </c>
      <c r="Z662" t="s">
        <v>8524</v>
      </c>
      <c r="AA662" t="s">
        <v>658</v>
      </c>
      <c r="AB662" t="s">
        <v>658</v>
      </c>
      <c r="AC662" t="s">
        <v>3925</v>
      </c>
      <c r="AD662" t="s">
        <v>8524</v>
      </c>
      <c r="AI662">
        <v>4300</v>
      </c>
      <c r="AK662" t="s">
        <v>3925</v>
      </c>
      <c r="AN662" t="s">
        <v>3925</v>
      </c>
      <c r="AO662" t="s">
        <v>1373</v>
      </c>
      <c r="AP662" t="s">
        <v>8524</v>
      </c>
      <c r="AQ662" t="s">
        <v>20402</v>
      </c>
    </row>
    <row r="663" spans="1:43" x14ac:dyDescent="0.3">
      <c r="A663" t="s">
        <v>1918</v>
      </c>
      <c r="B663" t="s">
        <v>522</v>
      </c>
      <c r="C663" s="72">
        <v>31446</v>
      </c>
      <c r="D663" t="s">
        <v>6633</v>
      </c>
      <c r="E663" t="s">
        <v>6632</v>
      </c>
      <c r="F663" t="s">
        <v>1553</v>
      </c>
      <c r="G663" t="s">
        <v>6120</v>
      </c>
      <c r="H663" t="s">
        <v>1396</v>
      </c>
      <c r="I663" t="s">
        <v>9148</v>
      </c>
      <c r="J663" t="s">
        <v>522</v>
      </c>
      <c r="K663">
        <v>446263</v>
      </c>
      <c r="L663" t="s">
        <v>522</v>
      </c>
      <c r="M663">
        <v>1601528</v>
      </c>
      <c r="N663" t="s">
        <v>522</v>
      </c>
      <c r="O663" t="s">
        <v>1919</v>
      </c>
      <c r="P663" t="s">
        <v>1918</v>
      </c>
      <c r="Q663">
        <v>8796</v>
      </c>
      <c r="R663" t="s">
        <v>522</v>
      </c>
      <c r="S663">
        <v>30953</v>
      </c>
      <c r="T663" t="s">
        <v>522</v>
      </c>
      <c r="U663" t="s">
        <v>522</v>
      </c>
      <c r="V663" t="s">
        <v>3926</v>
      </c>
      <c r="W663">
        <v>56196</v>
      </c>
      <c r="X663">
        <v>8796</v>
      </c>
      <c r="Y663" t="s">
        <v>522</v>
      </c>
      <c r="Z663" t="s">
        <v>5424</v>
      </c>
      <c r="AA663" t="s">
        <v>666</v>
      </c>
      <c r="AB663" t="s">
        <v>658</v>
      </c>
      <c r="AC663" t="s">
        <v>522</v>
      </c>
      <c r="AD663" t="s">
        <v>5424</v>
      </c>
      <c r="AE663">
        <v>10189</v>
      </c>
      <c r="AF663" t="s">
        <v>522</v>
      </c>
      <c r="AG663">
        <v>12516</v>
      </c>
      <c r="AH663" t="s">
        <v>522</v>
      </c>
      <c r="AI663">
        <v>5229</v>
      </c>
      <c r="AJ663">
        <v>3588</v>
      </c>
      <c r="AK663" t="s">
        <v>522</v>
      </c>
      <c r="AL663" t="s">
        <v>18264</v>
      </c>
      <c r="AM663" t="s">
        <v>522</v>
      </c>
      <c r="AN663" t="s">
        <v>522</v>
      </c>
      <c r="AO663" t="s">
        <v>1396</v>
      </c>
      <c r="AP663" t="s">
        <v>5424</v>
      </c>
      <c r="AQ663" t="s">
        <v>20403</v>
      </c>
    </row>
    <row r="664" spans="1:43" hidden="1" x14ac:dyDescent="0.3">
      <c r="A664" t="s">
        <v>1920</v>
      </c>
      <c r="B664" t="s">
        <v>1127</v>
      </c>
      <c r="C664" s="72">
        <v>30369</v>
      </c>
      <c r="D664" t="s">
        <v>6587</v>
      </c>
      <c r="E664" t="s">
        <v>7853</v>
      </c>
      <c r="F664" t="s">
        <v>1481</v>
      </c>
      <c r="G664" t="s">
        <v>9094</v>
      </c>
      <c r="H664" t="s">
        <v>1373</v>
      </c>
      <c r="I664" t="s">
        <v>9109</v>
      </c>
      <c r="J664" t="s">
        <v>1127</v>
      </c>
      <c r="K664">
        <v>488846</v>
      </c>
      <c r="L664" t="s">
        <v>1127</v>
      </c>
      <c r="M664">
        <v>1486149</v>
      </c>
      <c r="N664" t="s">
        <v>1127</v>
      </c>
      <c r="O664" t="s">
        <v>1921</v>
      </c>
      <c r="P664" t="s">
        <v>1920</v>
      </c>
      <c r="Q664">
        <v>8177</v>
      </c>
      <c r="R664" t="s">
        <v>1127</v>
      </c>
      <c r="S664">
        <v>28960</v>
      </c>
      <c r="T664" t="s">
        <v>1127</v>
      </c>
      <c r="V664" t="s">
        <v>3927</v>
      </c>
      <c r="W664">
        <v>45951</v>
      </c>
      <c r="X664">
        <v>8177</v>
      </c>
      <c r="Y664" t="s">
        <v>1127</v>
      </c>
      <c r="Z664" t="s">
        <v>5425</v>
      </c>
      <c r="AA664" t="s">
        <v>666</v>
      </c>
      <c r="AB664" t="s">
        <v>666</v>
      </c>
      <c r="AC664" t="s">
        <v>1127</v>
      </c>
      <c r="AD664" t="s">
        <v>5425</v>
      </c>
      <c r="AE664">
        <v>9716</v>
      </c>
      <c r="AF664" t="s">
        <v>1127</v>
      </c>
      <c r="AG664">
        <v>5215</v>
      </c>
      <c r="AH664" t="s">
        <v>1127</v>
      </c>
      <c r="AI664">
        <v>3230</v>
      </c>
      <c r="AJ664">
        <v>3130</v>
      </c>
      <c r="AK664" t="s">
        <v>1127</v>
      </c>
      <c r="AL664" t="s">
        <v>18265</v>
      </c>
      <c r="AM664" t="s">
        <v>1127</v>
      </c>
      <c r="AN664" t="s">
        <v>1127</v>
      </c>
      <c r="AO664" t="s">
        <v>1373</v>
      </c>
      <c r="AP664" t="s">
        <v>5425</v>
      </c>
      <c r="AQ664" t="s">
        <v>20402</v>
      </c>
    </row>
    <row r="665" spans="1:43" x14ac:dyDescent="0.3">
      <c r="A665" t="s">
        <v>11033</v>
      </c>
      <c r="B665" t="s">
        <v>11034</v>
      </c>
      <c r="C665" s="72">
        <v>33234</v>
      </c>
      <c r="D665" t="s">
        <v>6987</v>
      </c>
      <c r="E665" t="s">
        <v>11035</v>
      </c>
      <c r="F665" t="s">
        <v>1565</v>
      </c>
      <c r="G665" t="s">
        <v>6120</v>
      </c>
      <c r="H665" t="s">
        <v>1373</v>
      </c>
      <c r="I665" t="s">
        <v>11036</v>
      </c>
      <c r="J665" t="s">
        <v>11034</v>
      </c>
      <c r="K665">
        <v>608648</v>
      </c>
      <c r="L665" t="s">
        <v>11034</v>
      </c>
      <c r="M665">
        <v>2164747</v>
      </c>
      <c r="N665" t="s">
        <v>11034</v>
      </c>
      <c r="O665" t="s">
        <v>13496</v>
      </c>
      <c r="P665" t="s">
        <v>11033</v>
      </c>
      <c r="Q665">
        <v>10039</v>
      </c>
      <c r="R665" t="s">
        <v>11034</v>
      </c>
      <c r="S665">
        <v>33668</v>
      </c>
      <c r="T665" t="s">
        <v>11034</v>
      </c>
      <c r="V665" t="s">
        <v>12342</v>
      </c>
      <c r="W665">
        <v>100292</v>
      </c>
      <c r="X665">
        <v>10039</v>
      </c>
      <c r="Y665" t="s">
        <v>11034</v>
      </c>
      <c r="Z665" t="s">
        <v>11037</v>
      </c>
      <c r="AA665" t="s">
        <v>658</v>
      </c>
      <c r="AB665" t="s">
        <v>658</v>
      </c>
      <c r="AC665" t="s">
        <v>11034</v>
      </c>
      <c r="AD665" t="s">
        <v>11037</v>
      </c>
      <c r="AE665">
        <v>13101</v>
      </c>
      <c r="AF665" t="s">
        <v>11034</v>
      </c>
      <c r="AG665">
        <v>64044</v>
      </c>
      <c r="AH665" t="s">
        <v>11034</v>
      </c>
      <c r="AI665">
        <v>18530</v>
      </c>
      <c r="AJ665">
        <v>4992</v>
      </c>
      <c r="AK665" t="s">
        <v>11034</v>
      </c>
      <c r="AL665" t="s">
        <v>18266</v>
      </c>
      <c r="AM665" t="s">
        <v>11034</v>
      </c>
      <c r="AN665" t="s">
        <v>11034</v>
      </c>
      <c r="AO665" t="s">
        <v>14933</v>
      </c>
      <c r="AP665" t="s">
        <v>11037</v>
      </c>
      <c r="AQ665" t="s">
        <v>20403</v>
      </c>
    </row>
    <row r="666" spans="1:43" x14ac:dyDescent="0.3">
      <c r="A666" t="s">
        <v>3481</v>
      </c>
      <c r="B666" t="s">
        <v>1031</v>
      </c>
      <c r="C666" s="72">
        <v>32498</v>
      </c>
      <c r="D666" t="s">
        <v>6859</v>
      </c>
      <c r="E666" t="s">
        <v>7612</v>
      </c>
      <c r="F666" t="s">
        <v>1553</v>
      </c>
      <c r="G666" t="s">
        <v>6120</v>
      </c>
      <c r="H666" t="s">
        <v>1373</v>
      </c>
      <c r="I666" t="s">
        <v>10427</v>
      </c>
      <c r="J666" t="s">
        <v>1031</v>
      </c>
      <c r="K666">
        <v>518633</v>
      </c>
      <c r="L666" t="s">
        <v>1031</v>
      </c>
      <c r="M666">
        <v>1708185</v>
      </c>
      <c r="N666" t="s">
        <v>1031</v>
      </c>
      <c r="O666" t="s">
        <v>3928</v>
      </c>
      <c r="P666" t="s">
        <v>3481</v>
      </c>
      <c r="Q666">
        <v>8932</v>
      </c>
      <c r="R666" t="s">
        <v>1031</v>
      </c>
      <c r="S666">
        <v>31114</v>
      </c>
      <c r="T666" t="s">
        <v>1031</v>
      </c>
      <c r="V666" t="s">
        <v>3929</v>
      </c>
      <c r="W666">
        <v>56197</v>
      </c>
      <c r="X666">
        <v>8932</v>
      </c>
      <c r="Y666" t="s">
        <v>1031</v>
      </c>
      <c r="Z666" t="s">
        <v>5426</v>
      </c>
      <c r="AA666" t="s">
        <v>666</v>
      </c>
      <c r="AB666" t="s">
        <v>666</v>
      </c>
      <c r="AC666" t="s">
        <v>1031</v>
      </c>
      <c r="AD666" t="s">
        <v>5426</v>
      </c>
      <c r="AE666">
        <v>9860</v>
      </c>
      <c r="AF666" t="s">
        <v>1031</v>
      </c>
      <c r="AG666">
        <v>13268</v>
      </c>
      <c r="AH666" t="s">
        <v>1031</v>
      </c>
      <c r="AI666">
        <v>7962</v>
      </c>
      <c r="AJ666">
        <v>3656</v>
      </c>
      <c r="AK666" t="s">
        <v>1031</v>
      </c>
      <c r="AL666" t="s">
        <v>18267</v>
      </c>
      <c r="AM666" t="s">
        <v>1031</v>
      </c>
      <c r="AN666" t="s">
        <v>1031</v>
      </c>
      <c r="AO666" t="s">
        <v>14935</v>
      </c>
      <c r="AP666" t="s">
        <v>5426</v>
      </c>
      <c r="AQ666" t="s">
        <v>20403</v>
      </c>
    </row>
    <row r="667" spans="1:43" x14ac:dyDescent="0.3">
      <c r="A667" t="s">
        <v>8168</v>
      </c>
      <c r="B667" t="s">
        <v>8525</v>
      </c>
      <c r="C667" s="72">
        <v>33253</v>
      </c>
      <c r="D667" t="s">
        <v>6623</v>
      </c>
      <c r="E667" t="s">
        <v>7612</v>
      </c>
      <c r="F667" t="s">
        <v>1430</v>
      </c>
      <c r="G667" t="s">
        <v>6120</v>
      </c>
      <c r="H667" t="s">
        <v>660</v>
      </c>
      <c r="I667" t="s">
        <v>10621</v>
      </c>
      <c r="J667" t="s">
        <v>8525</v>
      </c>
      <c r="K667">
        <v>622110</v>
      </c>
      <c r="L667" t="s">
        <v>8525</v>
      </c>
      <c r="M667">
        <v>2120665</v>
      </c>
      <c r="N667" t="s">
        <v>8525</v>
      </c>
      <c r="O667" t="s">
        <v>8526</v>
      </c>
      <c r="P667" t="s">
        <v>8168</v>
      </c>
      <c r="Q667">
        <v>9775</v>
      </c>
      <c r="R667" t="s">
        <v>8525</v>
      </c>
      <c r="S667">
        <v>33453</v>
      </c>
      <c r="T667" t="s">
        <v>8525</v>
      </c>
      <c r="V667" t="s">
        <v>8527</v>
      </c>
      <c r="W667">
        <v>100736</v>
      </c>
      <c r="X667">
        <v>9775</v>
      </c>
      <c r="Y667" t="s">
        <v>8525</v>
      </c>
      <c r="Z667" t="s">
        <v>8528</v>
      </c>
      <c r="AA667" t="s">
        <v>658</v>
      </c>
      <c r="AB667" t="s">
        <v>658</v>
      </c>
      <c r="AC667" t="s">
        <v>8525</v>
      </c>
      <c r="AD667" t="s">
        <v>8528</v>
      </c>
      <c r="AE667">
        <v>13596</v>
      </c>
      <c r="AF667" t="s">
        <v>8525</v>
      </c>
      <c r="AG667">
        <v>53844</v>
      </c>
      <c r="AH667" t="s">
        <v>8525</v>
      </c>
      <c r="AI667">
        <v>18443</v>
      </c>
      <c r="AJ667">
        <v>4706</v>
      </c>
      <c r="AK667" t="s">
        <v>8525</v>
      </c>
      <c r="AL667" t="s">
        <v>18268</v>
      </c>
      <c r="AM667" t="s">
        <v>8525</v>
      </c>
      <c r="AN667" t="s">
        <v>8525</v>
      </c>
      <c r="AO667" t="s">
        <v>660</v>
      </c>
      <c r="AP667" t="s">
        <v>8528</v>
      </c>
      <c r="AQ667" t="s">
        <v>20403</v>
      </c>
    </row>
    <row r="668" spans="1:43" x14ac:dyDescent="0.3">
      <c r="A668" t="s">
        <v>14082</v>
      </c>
      <c r="B668" t="s">
        <v>14028</v>
      </c>
      <c r="C668" s="72">
        <v>34277</v>
      </c>
      <c r="D668" t="s">
        <v>6828</v>
      </c>
      <c r="E668" t="s">
        <v>14083</v>
      </c>
      <c r="F668" t="s">
        <v>1383</v>
      </c>
      <c r="G668" t="s">
        <v>9094</v>
      </c>
      <c r="H668" t="s">
        <v>1380</v>
      </c>
      <c r="I668" t="s">
        <v>14910</v>
      </c>
      <c r="J668" t="s">
        <v>14028</v>
      </c>
      <c r="K668">
        <v>621453</v>
      </c>
      <c r="L668" t="s">
        <v>14028</v>
      </c>
      <c r="M668">
        <v>2227633</v>
      </c>
      <c r="N668" t="s">
        <v>14028</v>
      </c>
      <c r="O668" t="s">
        <v>17462</v>
      </c>
      <c r="P668" t="s">
        <v>14082</v>
      </c>
      <c r="Q668">
        <v>10583</v>
      </c>
      <c r="R668" t="s">
        <v>14028</v>
      </c>
      <c r="S668">
        <v>35568</v>
      </c>
      <c r="T668" t="s">
        <v>14028</v>
      </c>
      <c r="V668" t="s">
        <v>15883</v>
      </c>
      <c r="W668">
        <v>105891</v>
      </c>
      <c r="X668">
        <v>10583</v>
      </c>
      <c r="Y668" t="s">
        <v>14028</v>
      </c>
      <c r="Z668" t="s">
        <v>14084</v>
      </c>
      <c r="AA668" t="s">
        <v>666</v>
      </c>
      <c r="AB668" t="s">
        <v>658</v>
      </c>
      <c r="AC668" t="s">
        <v>14028</v>
      </c>
      <c r="AD668" t="s">
        <v>14084</v>
      </c>
      <c r="AE668">
        <v>13942</v>
      </c>
      <c r="AH668" t="s">
        <v>14028</v>
      </c>
      <c r="AI668">
        <v>20339</v>
      </c>
      <c r="AJ668">
        <v>5804</v>
      </c>
      <c r="AK668" t="s">
        <v>14028</v>
      </c>
      <c r="AL668" t="s">
        <v>18269</v>
      </c>
      <c r="AM668" t="s">
        <v>14028</v>
      </c>
      <c r="AN668" t="s">
        <v>14028</v>
      </c>
      <c r="AO668" t="s">
        <v>1380</v>
      </c>
      <c r="AP668" t="s">
        <v>14084</v>
      </c>
      <c r="AQ668" t="s">
        <v>20403</v>
      </c>
    </row>
    <row r="669" spans="1:43" x14ac:dyDescent="0.3">
      <c r="A669" t="s">
        <v>15884</v>
      </c>
      <c r="B669" t="s">
        <v>15885</v>
      </c>
      <c r="C669" s="72">
        <v>34883</v>
      </c>
      <c r="D669" t="s">
        <v>7082</v>
      </c>
      <c r="E669" t="s">
        <v>15886</v>
      </c>
      <c r="F669" t="s">
        <v>1392</v>
      </c>
      <c r="G669" t="s">
        <v>6120</v>
      </c>
      <c r="H669" t="s">
        <v>1373</v>
      </c>
      <c r="I669" t="s">
        <v>15887</v>
      </c>
      <c r="J669" t="s">
        <v>15885</v>
      </c>
      <c r="K669">
        <v>667498</v>
      </c>
      <c r="L669" t="s">
        <v>15885</v>
      </c>
      <c r="M669">
        <v>2822486</v>
      </c>
      <c r="N669" t="s">
        <v>15885</v>
      </c>
      <c r="P669" t="s">
        <v>15884</v>
      </c>
      <c r="Q669">
        <v>11485</v>
      </c>
      <c r="R669" t="s">
        <v>15885</v>
      </c>
      <c r="S669">
        <v>39831</v>
      </c>
      <c r="T669" t="s">
        <v>15885</v>
      </c>
      <c r="V669" t="s">
        <v>20469</v>
      </c>
      <c r="W669">
        <v>108872</v>
      </c>
      <c r="X669">
        <v>11485</v>
      </c>
      <c r="Y669" t="s">
        <v>15885</v>
      </c>
      <c r="Z669" t="s">
        <v>15888</v>
      </c>
      <c r="AA669" t="s">
        <v>658</v>
      </c>
      <c r="AB669" t="s">
        <v>658</v>
      </c>
      <c r="AC669" t="s">
        <v>15885</v>
      </c>
      <c r="AD669" t="s">
        <v>15888</v>
      </c>
      <c r="AE669">
        <v>15271</v>
      </c>
      <c r="AJ669">
        <v>6223</v>
      </c>
      <c r="AK669" t="s">
        <v>15885</v>
      </c>
      <c r="AL669" t="s">
        <v>18270</v>
      </c>
      <c r="AM669" t="s">
        <v>15885</v>
      </c>
      <c r="AN669" t="s">
        <v>15885</v>
      </c>
      <c r="AO669" t="s">
        <v>1373</v>
      </c>
      <c r="AP669" t="s">
        <v>15888</v>
      </c>
      <c r="AQ669" t="s">
        <v>20403</v>
      </c>
    </row>
    <row r="670" spans="1:43" hidden="1" x14ac:dyDescent="0.3">
      <c r="A670" t="s">
        <v>1922</v>
      </c>
      <c r="B670" t="s">
        <v>970</v>
      </c>
      <c r="C670" s="72">
        <v>30425</v>
      </c>
      <c r="D670" t="s">
        <v>7111</v>
      </c>
      <c r="E670" t="s">
        <v>7854</v>
      </c>
      <c r="F670" t="s">
        <v>1446</v>
      </c>
      <c r="G670" t="s">
        <v>9094</v>
      </c>
      <c r="H670" t="s">
        <v>1373</v>
      </c>
      <c r="I670" t="s">
        <v>9980</v>
      </c>
      <c r="J670" t="s">
        <v>970</v>
      </c>
      <c r="K670">
        <v>435043</v>
      </c>
      <c r="L670" t="s">
        <v>970</v>
      </c>
      <c r="M670">
        <v>545785</v>
      </c>
      <c r="N670" t="s">
        <v>970</v>
      </c>
      <c r="O670" t="s">
        <v>1923</v>
      </c>
      <c r="P670" t="s">
        <v>1922</v>
      </c>
      <c r="Q670">
        <v>7512</v>
      </c>
      <c r="R670" t="s">
        <v>970</v>
      </c>
      <c r="S670">
        <v>6219</v>
      </c>
      <c r="T670" t="s">
        <v>970</v>
      </c>
      <c r="V670" t="s">
        <v>3930</v>
      </c>
      <c r="W670">
        <v>45522</v>
      </c>
      <c r="X670">
        <v>7512</v>
      </c>
      <c r="Y670" t="s">
        <v>970</v>
      </c>
      <c r="Z670" t="s">
        <v>5427</v>
      </c>
      <c r="AA670" t="s">
        <v>666</v>
      </c>
      <c r="AB670" t="s">
        <v>666</v>
      </c>
      <c r="AC670" t="s">
        <v>970</v>
      </c>
      <c r="AD670" t="s">
        <v>5427</v>
      </c>
      <c r="AE670">
        <v>7887</v>
      </c>
      <c r="AF670" t="s">
        <v>970</v>
      </c>
      <c r="AG670">
        <v>5672</v>
      </c>
      <c r="AH670" t="s">
        <v>970</v>
      </c>
      <c r="AI670">
        <v>7359</v>
      </c>
      <c r="AJ670">
        <v>2215</v>
      </c>
      <c r="AK670" t="s">
        <v>970</v>
      </c>
      <c r="AL670" t="s">
        <v>18271</v>
      </c>
      <c r="AM670" t="s">
        <v>970</v>
      </c>
      <c r="AN670" t="s">
        <v>970</v>
      </c>
      <c r="AO670" t="s">
        <v>1373</v>
      </c>
      <c r="AP670" t="s">
        <v>5427</v>
      </c>
      <c r="AQ670" t="s">
        <v>20402</v>
      </c>
    </row>
    <row r="671" spans="1:43" x14ac:dyDescent="0.3">
      <c r="A671" t="s">
        <v>12659</v>
      </c>
      <c r="B671" t="s">
        <v>11311</v>
      </c>
      <c r="C671" s="72">
        <v>32783</v>
      </c>
      <c r="D671" t="s">
        <v>6650</v>
      </c>
      <c r="E671" t="s">
        <v>12660</v>
      </c>
      <c r="F671" t="s">
        <v>1426</v>
      </c>
      <c r="G671" t="s">
        <v>6120</v>
      </c>
      <c r="H671" t="s">
        <v>1373</v>
      </c>
      <c r="I671" t="s">
        <v>11312</v>
      </c>
      <c r="J671" t="s">
        <v>11311</v>
      </c>
      <c r="K671">
        <v>623430</v>
      </c>
      <c r="L671" t="s">
        <v>11311</v>
      </c>
      <c r="M671">
        <v>2118864</v>
      </c>
      <c r="N671" t="s">
        <v>11311</v>
      </c>
      <c r="O671" t="s">
        <v>13344</v>
      </c>
      <c r="P671" t="s">
        <v>12659</v>
      </c>
      <c r="Q671">
        <v>10074</v>
      </c>
      <c r="R671" t="s">
        <v>11311</v>
      </c>
      <c r="S671">
        <v>33319</v>
      </c>
      <c r="T671" t="s">
        <v>11311</v>
      </c>
      <c r="V671" t="s">
        <v>12661</v>
      </c>
      <c r="W671">
        <v>101433</v>
      </c>
      <c r="X671">
        <v>10074</v>
      </c>
      <c r="Y671" t="s">
        <v>11311</v>
      </c>
      <c r="Z671" t="s">
        <v>12662</v>
      </c>
      <c r="AA671" t="s">
        <v>658</v>
      </c>
      <c r="AB671" t="s">
        <v>658</v>
      </c>
      <c r="AC671" t="s">
        <v>11311</v>
      </c>
      <c r="AD671" t="s">
        <v>12662</v>
      </c>
      <c r="AE671">
        <v>14041</v>
      </c>
      <c r="AF671" t="s">
        <v>11311</v>
      </c>
      <c r="AG671">
        <v>52879</v>
      </c>
      <c r="AH671" t="s">
        <v>11311</v>
      </c>
      <c r="AI671">
        <v>18555</v>
      </c>
      <c r="AJ671">
        <v>4805</v>
      </c>
      <c r="AK671" t="s">
        <v>11311</v>
      </c>
      <c r="AL671" t="s">
        <v>18272</v>
      </c>
      <c r="AM671" t="s">
        <v>11311</v>
      </c>
      <c r="AN671" t="s">
        <v>11311</v>
      </c>
      <c r="AO671" t="s">
        <v>1373</v>
      </c>
      <c r="AP671" t="s">
        <v>12662</v>
      </c>
      <c r="AQ671" t="s">
        <v>20403</v>
      </c>
    </row>
    <row r="672" spans="1:43" hidden="1" x14ac:dyDescent="0.3">
      <c r="A672" t="s">
        <v>1924</v>
      </c>
      <c r="B672" t="s">
        <v>325</v>
      </c>
      <c r="C672" s="72">
        <v>29127</v>
      </c>
      <c r="D672" t="s">
        <v>7239</v>
      </c>
      <c r="E672" t="s">
        <v>7238</v>
      </c>
      <c r="F672" t="s">
        <v>3591</v>
      </c>
      <c r="G672" t="s">
        <v>3591</v>
      </c>
      <c r="H672" t="s">
        <v>1380</v>
      </c>
      <c r="I672" t="s">
        <v>10349</v>
      </c>
      <c r="J672" t="s">
        <v>325</v>
      </c>
      <c r="K672">
        <v>455167</v>
      </c>
      <c r="L672" t="s">
        <v>325</v>
      </c>
      <c r="M672">
        <v>1098919</v>
      </c>
      <c r="N672" t="s">
        <v>325</v>
      </c>
      <c r="O672" t="s">
        <v>1925</v>
      </c>
      <c r="P672" t="s">
        <v>1924</v>
      </c>
      <c r="Q672">
        <v>8072</v>
      </c>
      <c r="R672" t="s">
        <v>325</v>
      </c>
      <c r="S672">
        <v>28832</v>
      </c>
      <c r="T672" t="s">
        <v>325</v>
      </c>
      <c r="V672" t="s">
        <v>3931</v>
      </c>
      <c r="W672">
        <v>34942</v>
      </c>
      <c r="X672">
        <v>8072</v>
      </c>
      <c r="Y672" t="s">
        <v>325</v>
      </c>
      <c r="Z672" t="s">
        <v>8529</v>
      </c>
      <c r="AA672" t="s">
        <v>658</v>
      </c>
      <c r="AB672" t="s">
        <v>658</v>
      </c>
      <c r="AC672" t="s">
        <v>325</v>
      </c>
      <c r="AD672" t="s">
        <v>8529</v>
      </c>
      <c r="AI672">
        <v>3750</v>
      </c>
      <c r="AK672" t="s">
        <v>325</v>
      </c>
      <c r="AN672" t="s">
        <v>325</v>
      </c>
      <c r="AO672" t="s">
        <v>1380</v>
      </c>
      <c r="AP672" t="s">
        <v>8529</v>
      </c>
      <c r="AQ672" t="s">
        <v>20402</v>
      </c>
    </row>
    <row r="673" spans="1:43" hidden="1" x14ac:dyDescent="0.3">
      <c r="A673" t="s">
        <v>1926</v>
      </c>
      <c r="B673" t="s">
        <v>562</v>
      </c>
      <c r="C673" s="72">
        <v>29168</v>
      </c>
      <c r="D673" t="s">
        <v>6566</v>
      </c>
      <c r="E673" t="s">
        <v>7240</v>
      </c>
      <c r="F673" t="s">
        <v>3591</v>
      </c>
      <c r="G673" t="s">
        <v>3591</v>
      </c>
      <c r="H673" t="s">
        <v>1396</v>
      </c>
      <c r="I673" t="s">
        <v>10080</v>
      </c>
      <c r="J673" t="s">
        <v>562</v>
      </c>
      <c r="K673">
        <v>276055</v>
      </c>
      <c r="L673" t="s">
        <v>562</v>
      </c>
      <c r="M673">
        <v>174678</v>
      </c>
      <c r="N673" t="s">
        <v>562</v>
      </c>
      <c r="O673" t="s">
        <v>1927</v>
      </c>
      <c r="P673" t="s">
        <v>1926</v>
      </c>
      <c r="Q673">
        <v>6763</v>
      </c>
      <c r="R673" t="s">
        <v>562</v>
      </c>
      <c r="S673">
        <v>4808</v>
      </c>
      <c r="T673" t="s">
        <v>562</v>
      </c>
      <c r="U673" t="s">
        <v>562</v>
      </c>
      <c r="V673" t="s">
        <v>3932</v>
      </c>
      <c r="W673">
        <v>769</v>
      </c>
      <c r="X673">
        <v>6763</v>
      </c>
      <c r="Y673" t="s">
        <v>562</v>
      </c>
      <c r="Z673" t="s">
        <v>8530</v>
      </c>
      <c r="AA673" t="s">
        <v>666</v>
      </c>
      <c r="AB673" t="s">
        <v>658</v>
      </c>
      <c r="AC673" t="s">
        <v>562</v>
      </c>
      <c r="AD673" t="s">
        <v>8530</v>
      </c>
      <c r="AI673">
        <v>15268</v>
      </c>
      <c r="AK673" t="s">
        <v>562</v>
      </c>
      <c r="AN673" t="s">
        <v>562</v>
      </c>
      <c r="AO673" t="s">
        <v>1396</v>
      </c>
      <c r="AP673" t="s">
        <v>8530</v>
      </c>
      <c r="AQ673" t="s">
        <v>20402</v>
      </c>
    </row>
    <row r="674" spans="1:43" x14ac:dyDescent="0.3">
      <c r="A674" t="s">
        <v>19957</v>
      </c>
      <c r="B674" t="s">
        <v>15056</v>
      </c>
      <c r="C674" s="72">
        <v>34688</v>
      </c>
      <c r="D674" t="s">
        <v>7836</v>
      </c>
      <c r="E674" t="s">
        <v>19958</v>
      </c>
      <c r="F674" t="s">
        <v>1430</v>
      </c>
      <c r="G674" t="s">
        <v>6120</v>
      </c>
      <c r="H674" t="s">
        <v>1373</v>
      </c>
      <c r="I674" t="s">
        <v>19959</v>
      </c>
      <c r="J674" t="s">
        <v>15056</v>
      </c>
      <c r="K674">
        <v>641540</v>
      </c>
      <c r="L674" t="s">
        <v>15056</v>
      </c>
      <c r="M674">
        <v>2250614</v>
      </c>
      <c r="N674" t="s">
        <v>15056</v>
      </c>
      <c r="P674" t="s">
        <v>19957</v>
      </c>
      <c r="Q674">
        <v>10174</v>
      </c>
      <c r="R674" t="s">
        <v>15056</v>
      </c>
      <c r="S674">
        <v>36080</v>
      </c>
      <c r="T674" t="s">
        <v>15056</v>
      </c>
      <c r="V674" t="s">
        <v>19960</v>
      </c>
      <c r="W674">
        <v>108873</v>
      </c>
      <c r="Z674" t="s">
        <v>19961</v>
      </c>
      <c r="AA674" t="s">
        <v>658</v>
      </c>
      <c r="AB674" t="s">
        <v>658</v>
      </c>
      <c r="AC674" t="s">
        <v>15056</v>
      </c>
      <c r="AD674" t="s">
        <v>19961</v>
      </c>
      <c r="AJ674">
        <v>6477</v>
      </c>
      <c r="AK674" t="s">
        <v>15056</v>
      </c>
      <c r="AL674" t="s">
        <v>19962</v>
      </c>
      <c r="AM674" t="s">
        <v>15056</v>
      </c>
      <c r="AO674" t="s">
        <v>1373</v>
      </c>
      <c r="AP674" t="s">
        <v>19961</v>
      </c>
      <c r="AQ674" t="s">
        <v>20403</v>
      </c>
    </row>
    <row r="675" spans="1:43" x14ac:dyDescent="0.3">
      <c r="A675" t="s">
        <v>17352</v>
      </c>
      <c r="B675" t="s">
        <v>17196</v>
      </c>
      <c r="C675" s="72">
        <v>34964</v>
      </c>
      <c r="D675" t="s">
        <v>6648</v>
      </c>
      <c r="E675" t="s">
        <v>7240</v>
      </c>
      <c r="F675" t="s">
        <v>1392</v>
      </c>
      <c r="G675" t="s">
        <v>6120</v>
      </c>
      <c r="H675" t="s">
        <v>1373</v>
      </c>
      <c r="I675" t="s">
        <v>17367</v>
      </c>
      <c r="J675" t="s">
        <v>17196</v>
      </c>
      <c r="K675">
        <v>643290</v>
      </c>
      <c r="L675" t="s">
        <v>17196</v>
      </c>
      <c r="M675">
        <v>2250604</v>
      </c>
      <c r="N675" t="s">
        <v>17196</v>
      </c>
      <c r="P675" t="s">
        <v>17352</v>
      </c>
      <c r="Q675">
        <v>10261</v>
      </c>
      <c r="R675" t="s">
        <v>17196</v>
      </c>
      <c r="S675">
        <v>40992</v>
      </c>
      <c r="T675" t="s">
        <v>17196</v>
      </c>
      <c r="V675" t="s">
        <v>20470</v>
      </c>
      <c r="W675">
        <v>107737</v>
      </c>
      <c r="X675">
        <v>10534</v>
      </c>
      <c r="Y675" t="s">
        <v>17196</v>
      </c>
      <c r="Z675" t="s">
        <v>17323</v>
      </c>
      <c r="AA675" t="s">
        <v>658</v>
      </c>
      <c r="AB675" t="s">
        <v>658</v>
      </c>
      <c r="AC675" t="s">
        <v>17196</v>
      </c>
      <c r="AD675" t="s">
        <v>17323</v>
      </c>
      <c r="AE675">
        <v>14273</v>
      </c>
      <c r="AJ675">
        <v>6003</v>
      </c>
      <c r="AK675" t="s">
        <v>17196</v>
      </c>
      <c r="AL675" t="s">
        <v>18273</v>
      </c>
      <c r="AM675" t="s">
        <v>17196</v>
      </c>
      <c r="AN675" t="s">
        <v>17196</v>
      </c>
      <c r="AO675" t="s">
        <v>14935</v>
      </c>
      <c r="AP675" t="s">
        <v>17323</v>
      </c>
      <c r="AQ675" t="s">
        <v>20403</v>
      </c>
    </row>
    <row r="676" spans="1:43" x14ac:dyDescent="0.3">
      <c r="A676" t="s">
        <v>1928</v>
      </c>
      <c r="B676" t="s">
        <v>1209</v>
      </c>
      <c r="C676" s="72">
        <v>31190</v>
      </c>
      <c r="D676" t="s">
        <v>6539</v>
      </c>
      <c r="E676" t="s">
        <v>7240</v>
      </c>
      <c r="F676" t="s">
        <v>1526</v>
      </c>
      <c r="G676" t="s">
        <v>9094</v>
      </c>
      <c r="H676" t="s">
        <v>1373</v>
      </c>
      <c r="I676" t="s">
        <v>9543</v>
      </c>
      <c r="J676" t="s">
        <v>1209</v>
      </c>
      <c r="K676">
        <v>445197</v>
      </c>
      <c r="L676" t="s">
        <v>1209</v>
      </c>
      <c r="M676">
        <v>1654379</v>
      </c>
      <c r="N676" t="s">
        <v>1209</v>
      </c>
      <c r="O676" t="s">
        <v>1929</v>
      </c>
      <c r="P676" t="s">
        <v>1928</v>
      </c>
      <c r="Q676">
        <v>8576</v>
      </c>
      <c r="R676" t="s">
        <v>1209</v>
      </c>
      <c r="S676">
        <v>30081</v>
      </c>
      <c r="T676" t="s">
        <v>1209</v>
      </c>
      <c r="V676" t="s">
        <v>3933</v>
      </c>
      <c r="W676">
        <v>47296</v>
      </c>
      <c r="X676">
        <v>8576</v>
      </c>
      <c r="Y676" t="s">
        <v>1209</v>
      </c>
      <c r="Z676" t="s">
        <v>5428</v>
      </c>
      <c r="AA676" t="s">
        <v>666</v>
      </c>
      <c r="AB676" t="s">
        <v>666</v>
      </c>
      <c r="AC676" t="s">
        <v>1209</v>
      </c>
      <c r="AD676" t="s">
        <v>5428</v>
      </c>
      <c r="AE676">
        <v>10327</v>
      </c>
      <c r="AF676" t="s">
        <v>1209</v>
      </c>
      <c r="AG676">
        <v>6296</v>
      </c>
      <c r="AH676" t="s">
        <v>1209</v>
      </c>
      <c r="AI676">
        <v>2487</v>
      </c>
      <c r="AJ676">
        <v>3343</v>
      </c>
      <c r="AK676" t="s">
        <v>1209</v>
      </c>
      <c r="AM676" t="s">
        <v>1209</v>
      </c>
      <c r="AN676" t="s">
        <v>1209</v>
      </c>
      <c r="AO676" t="s">
        <v>1373</v>
      </c>
      <c r="AP676" t="s">
        <v>5428</v>
      </c>
      <c r="AQ676" t="s">
        <v>20403</v>
      </c>
    </row>
    <row r="677" spans="1:43" x14ac:dyDescent="0.3">
      <c r="A677" t="s">
        <v>15234</v>
      </c>
      <c r="B677" t="s">
        <v>15063</v>
      </c>
      <c r="C677" s="72">
        <v>34526</v>
      </c>
      <c r="D677" t="s">
        <v>6899</v>
      </c>
      <c r="E677" t="s">
        <v>15235</v>
      </c>
      <c r="F677" t="s">
        <v>1531</v>
      </c>
      <c r="G677" t="s">
        <v>9094</v>
      </c>
      <c r="H677" t="s">
        <v>1373</v>
      </c>
      <c r="I677" t="s">
        <v>15889</v>
      </c>
      <c r="J677" t="s">
        <v>15063</v>
      </c>
      <c r="K677">
        <v>641541</v>
      </c>
      <c r="L677" t="s">
        <v>15063</v>
      </c>
      <c r="M677">
        <v>2826814</v>
      </c>
      <c r="N677" t="s">
        <v>15063</v>
      </c>
      <c r="P677" t="s">
        <v>15234</v>
      </c>
      <c r="Q677">
        <v>9956</v>
      </c>
      <c r="R677" t="s">
        <v>15063</v>
      </c>
      <c r="S677">
        <v>40918</v>
      </c>
      <c r="T677" t="s">
        <v>15063</v>
      </c>
      <c r="V677" t="s">
        <v>15890</v>
      </c>
      <c r="W677">
        <v>107738</v>
      </c>
      <c r="X677">
        <v>10840</v>
      </c>
      <c r="Y677" t="s">
        <v>15063</v>
      </c>
      <c r="Z677" t="s">
        <v>15236</v>
      </c>
      <c r="AA677" t="s">
        <v>666</v>
      </c>
      <c r="AB677" t="s">
        <v>658</v>
      </c>
      <c r="AC677" t="s">
        <v>15063</v>
      </c>
      <c r="AD677" t="s">
        <v>15236</v>
      </c>
      <c r="AE677">
        <v>14270</v>
      </c>
      <c r="AH677" t="s">
        <v>15063</v>
      </c>
      <c r="AJ677">
        <v>6103</v>
      </c>
      <c r="AK677" t="s">
        <v>15063</v>
      </c>
      <c r="AL677" t="s">
        <v>18274</v>
      </c>
      <c r="AM677" t="s">
        <v>15063</v>
      </c>
      <c r="AN677" t="s">
        <v>15063</v>
      </c>
      <c r="AO677" t="s">
        <v>1373</v>
      </c>
      <c r="AP677" t="s">
        <v>15236</v>
      </c>
      <c r="AQ677" t="s">
        <v>20403</v>
      </c>
    </row>
    <row r="678" spans="1:43" x14ac:dyDescent="0.3">
      <c r="A678" t="s">
        <v>20323</v>
      </c>
      <c r="B678" t="s">
        <v>20324</v>
      </c>
      <c r="C678" s="72">
        <v>35313</v>
      </c>
      <c r="D678" t="s">
        <v>20325</v>
      </c>
      <c r="E678" t="s">
        <v>20326</v>
      </c>
      <c r="F678" t="s">
        <v>1389</v>
      </c>
      <c r="G678" t="s">
        <v>6120</v>
      </c>
      <c r="H678" t="s">
        <v>1380</v>
      </c>
      <c r="I678" t="s">
        <v>20327</v>
      </c>
      <c r="J678" t="s">
        <v>20324</v>
      </c>
      <c r="K678">
        <v>680776</v>
      </c>
      <c r="L678" t="s">
        <v>20324</v>
      </c>
      <c r="M678">
        <v>2932710</v>
      </c>
      <c r="N678" t="s">
        <v>20324</v>
      </c>
      <c r="P678" t="s">
        <v>20323</v>
      </c>
      <c r="Q678">
        <v>10824</v>
      </c>
      <c r="R678" t="s">
        <v>20324</v>
      </c>
      <c r="S678">
        <v>41610</v>
      </c>
      <c r="T678" t="s">
        <v>20324</v>
      </c>
      <c r="W678">
        <v>119003</v>
      </c>
      <c r="Z678" t="s">
        <v>20328</v>
      </c>
      <c r="AA678" t="s">
        <v>666</v>
      </c>
      <c r="AB678" t="s">
        <v>658</v>
      </c>
      <c r="AC678" t="s">
        <v>20324</v>
      </c>
      <c r="AD678" t="s">
        <v>20328</v>
      </c>
      <c r="AK678" t="s">
        <v>20324</v>
      </c>
      <c r="AO678" t="s">
        <v>1380</v>
      </c>
      <c r="AP678" t="s">
        <v>20328</v>
      </c>
      <c r="AQ678" t="s">
        <v>20403</v>
      </c>
    </row>
    <row r="679" spans="1:43" hidden="1" x14ac:dyDescent="0.3">
      <c r="A679" t="s">
        <v>1930</v>
      </c>
      <c r="B679" t="s">
        <v>1061</v>
      </c>
      <c r="C679" s="72">
        <v>28462</v>
      </c>
      <c r="D679" t="s">
        <v>7364</v>
      </c>
      <c r="E679" t="s">
        <v>7855</v>
      </c>
      <c r="F679" t="s">
        <v>3591</v>
      </c>
      <c r="G679" t="s">
        <v>3591</v>
      </c>
      <c r="H679" t="s">
        <v>1373</v>
      </c>
      <c r="I679" t="s">
        <v>9651</v>
      </c>
      <c r="J679" t="s">
        <v>1061</v>
      </c>
      <c r="K679">
        <v>239795</v>
      </c>
      <c r="L679" t="s">
        <v>1061</v>
      </c>
      <c r="M679">
        <v>154181</v>
      </c>
      <c r="N679" t="s">
        <v>1061</v>
      </c>
      <c r="O679" t="s">
        <v>1931</v>
      </c>
      <c r="P679" t="s">
        <v>1930</v>
      </c>
      <c r="Q679">
        <v>6371</v>
      </c>
      <c r="R679" t="s">
        <v>1061</v>
      </c>
      <c r="S679">
        <v>4210</v>
      </c>
      <c r="T679" t="s">
        <v>1061</v>
      </c>
      <c r="V679" t="s">
        <v>3934</v>
      </c>
      <c r="W679">
        <v>16986</v>
      </c>
      <c r="X679">
        <v>6371</v>
      </c>
      <c r="Y679" t="s">
        <v>1061</v>
      </c>
      <c r="Z679" t="s">
        <v>8531</v>
      </c>
      <c r="AA679" t="s">
        <v>658</v>
      </c>
      <c r="AB679" t="s">
        <v>658</v>
      </c>
      <c r="AC679" t="s">
        <v>1061</v>
      </c>
      <c r="AD679" t="s">
        <v>8531</v>
      </c>
      <c r="AI679">
        <v>12504</v>
      </c>
      <c r="AK679" t="s">
        <v>1061</v>
      </c>
      <c r="AN679" t="s">
        <v>1061</v>
      </c>
      <c r="AO679" t="s">
        <v>1373</v>
      </c>
      <c r="AP679" t="s">
        <v>8531</v>
      </c>
      <c r="AQ679" t="s">
        <v>20402</v>
      </c>
    </row>
    <row r="680" spans="1:43" x14ac:dyDescent="0.3">
      <c r="A680" t="s">
        <v>10495</v>
      </c>
      <c r="B680" t="s">
        <v>10496</v>
      </c>
      <c r="C680" s="72">
        <v>32390</v>
      </c>
      <c r="D680" t="s">
        <v>6566</v>
      </c>
      <c r="E680" t="s">
        <v>10497</v>
      </c>
      <c r="F680" t="s">
        <v>1413</v>
      </c>
      <c r="G680" t="s">
        <v>9094</v>
      </c>
      <c r="H680" t="s">
        <v>1380</v>
      </c>
      <c r="I680" t="s">
        <v>10498</v>
      </c>
      <c r="J680" t="s">
        <v>10496</v>
      </c>
      <c r="K680">
        <v>594807</v>
      </c>
      <c r="L680" t="s">
        <v>10496</v>
      </c>
      <c r="M680">
        <v>2042091</v>
      </c>
      <c r="N680" t="s">
        <v>10496</v>
      </c>
      <c r="O680" t="s">
        <v>12060</v>
      </c>
      <c r="P680" t="s">
        <v>10495</v>
      </c>
      <c r="Q680">
        <v>9747</v>
      </c>
      <c r="R680" t="s">
        <v>10496</v>
      </c>
      <c r="S680">
        <v>32664</v>
      </c>
      <c r="T680" t="s">
        <v>10496</v>
      </c>
      <c r="V680" t="s">
        <v>12061</v>
      </c>
      <c r="W680">
        <v>67744</v>
      </c>
      <c r="X680">
        <v>9747</v>
      </c>
      <c r="Y680" t="s">
        <v>10496</v>
      </c>
      <c r="Z680" t="s">
        <v>10499</v>
      </c>
      <c r="AA680" t="s">
        <v>658</v>
      </c>
      <c r="AB680" t="s">
        <v>658</v>
      </c>
      <c r="AC680" t="s">
        <v>10496</v>
      </c>
      <c r="AD680" t="s">
        <v>10499</v>
      </c>
      <c r="AE680">
        <v>12842</v>
      </c>
      <c r="AF680" t="s">
        <v>10496</v>
      </c>
      <c r="AG680">
        <v>38117</v>
      </c>
      <c r="AH680" t="s">
        <v>10496</v>
      </c>
      <c r="AI680">
        <v>13750</v>
      </c>
      <c r="AJ680">
        <v>4671</v>
      </c>
      <c r="AK680" t="s">
        <v>10496</v>
      </c>
      <c r="AL680" t="s">
        <v>18275</v>
      </c>
      <c r="AM680" t="s">
        <v>10496</v>
      </c>
      <c r="AN680" t="s">
        <v>10496</v>
      </c>
      <c r="AO680" t="s">
        <v>1380</v>
      </c>
      <c r="AP680" t="s">
        <v>10499</v>
      </c>
      <c r="AQ680" t="s">
        <v>20403</v>
      </c>
    </row>
    <row r="681" spans="1:43" x14ac:dyDescent="0.3">
      <c r="A681" t="s">
        <v>1932</v>
      </c>
      <c r="B681" t="s">
        <v>61</v>
      </c>
      <c r="C681" s="72">
        <v>30909</v>
      </c>
      <c r="D681" t="s">
        <v>6895</v>
      </c>
      <c r="E681" t="s">
        <v>6983</v>
      </c>
      <c r="F681" t="s">
        <v>1416</v>
      </c>
      <c r="G681" t="s">
        <v>9094</v>
      </c>
      <c r="H681" t="s">
        <v>1380</v>
      </c>
      <c r="I681" t="s">
        <v>9607</v>
      </c>
      <c r="J681" t="s">
        <v>61</v>
      </c>
      <c r="K681">
        <v>502481</v>
      </c>
      <c r="L681" t="s">
        <v>61</v>
      </c>
      <c r="M681">
        <v>1725411</v>
      </c>
      <c r="N681" t="s">
        <v>61</v>
      </c>
      <c r="O681" t="s">
        <v>1933</v>
      </c>
      <c r="P681" t="s">
        <v>1932</v>
      </c>
      <c r="Q681">
        <v>8817</v>
      </c>
      <c r="R681" t="s">
        <v>61</v>
      </c>
      <c r="S681">
        <v>30461</v>
      </c>
      <c r="T681" t="s">
        <v>61</v>
      </c>
      <c r="V681" t="s">
        <v>3935</v>
      </c>
      <c r="W681">
        <v>50297</v>
      </c>
      <c r="X681">
        <v>8817</v>
      </c>
      <c r="Y681" t="s">
        <v>61</v>
      </c>
      <c r="Z681" t="s">
        <v>5429</v>
      </c>
      <c r="AA681" t="s">
        <v>666</v>
      </c>
      <c r="AB681" t="s">
        <v>658</v>
      </c>
      <c r="AC681" t="s">
        <v>61</v>
      </c>
      <c r="AD681" t="s">
        <v>5429</v>
      </c>
      <c r="AE681">
        <v>11311</v>
      </c>
      <c r="AF681" t="s">
        <v>61</v>
      </c>
      <c r="AG681">
        <v>12577</v>
      </c>
      <c r="AH681" t="s">
        <v>61</v>
      </c>
      <c r="AI681">
        <v>2759</v>
      </c>
      <c r="AJ681">
        <v>3610</v>
      </c>
      <c r="AK681" t="s">
        <v>61</v>
      </c>
      <c r="AL681" t="s">
        <v>18276</v>
      </c>
      <c r="AM681" t="s">
        <v>61</v>
      </c>
      <c r="AN681" t="s">
        <v>61</v>
      </c>
      <c r="AO681" t="s">
        <v>1380</v>
      </c>
      <c r="AP681" t="s">
        <v>5429</v>
      </c>
      <c r="AQ681" t="s">
        <v>20403</v>
      </c>
    </row>
    <row r="682" spans="1:43" x14ac:dyDescent="0.3">
      <c r="A682" t="s">
        <v>1934</v>
      </c>
      <c r="B682" t="s">
        <v>1099</v>
      </c>
      <c r="C682" s="72">
        <v>32270</v>
      </c>
      <c r="D682" t="s">
        <v>6855</v>
      </c>
      <c r="E682" t="s">
        <v>6983</v>
      </c>
      <c r="F682" t="s">
        <v>1565</v>
      </c>
      <c r="G682" t="s">
        <v>6120</v>
      </c>
      <c r="H682" t="s">
        <v>1373</v>
      </c>
      <c r="I682" t="s">
        <v>9147</v>
      </c>
      <c r="J682" t="s">
        <v>1099</v>
      </c>
      <c r="K682">
        <v>473879</v>
      </c>
      <c r="L682" t="s">
        <v>1099</v>
      </c>
      <c r="M682">
        <v>1993841</v>
      </c>
      <c r="N682" t="s">
        <v>1099</v>
      </c>
      <c r="O682" t="s">
        <v>3936</v>
      </c>
      <c r="P682" t="s">
        <v>1934</v>
      </c>
      <c r="Q682">
        <v>9231</v>
      </c>
      <c r="R682" t="s">
        <v>1099</v>
      </c>
      <c r="S682">
        <v>31745</v>
      </c>
      <c r="T682" t="s">
        <v>1099</v>
      </c>
      <c r="V682" t="s">
        <v>3937</v>
      </c>
      <c r="W682">
        <v>68372</v>
      </c>
      <c r="X682">
        <v>9231</v>
      </c>
      <c r="Y682" t="s">
        <v>1099</v>
      </c>
      <c r="Z682" t="s">
        <v>5430</v>
      </c>
      <c r="AA682" t="s">
        <v>658</v>
      </c>
      <c r="AB682" t="s">
        <v>658</v>
      </c>
      <c r="AC682" t="s">
        <v>1099</v>
      </c>
      <c r="AD682" t="s">
        <v>5430</v>
      </c>
      <c r="AE682">
        <v>10982</v>
      </c>
      <c r="AF682" t="s">
        <v>1099</v>
      </c>
      <c r="AG682">
        <v>23151</v>
      </c>
      <c r="AH682" t="s">
        <v>1099</v>
      </c>
      <c r="AI682">
        <v>18461</v>
      </c>
      <c r="AJ682">
        <v>4138</v>
      </c>
      <c r="AK682" t="s">
        <v>1099</v>
      </c>
      <c r="AL682" t="s">
        <v>18277</v>
      </c>
      <c r="AM682" t="s">
        <v>1099</v>
      </c>
      <c r="AN682" t="s">
        <v>1099</v>
      </c>
      <c r="AO682" t="s">
        <v>1373</v>
      </c>
      <c r="AP682" t="s">
        <v>5430</v>
      </c>
      <c r="AQ682" t="s">
        <v>20403</v>
      </c>
    </row>
    <row r="683" spans="1:43" x14ac:dyDescent="0.3">
      <c r="A683" t="s">
        <v>1935</v>
      </c>
      <c r="B683" t="s">
        <v>548</v>
      </c>
      <c r="C683" s="72">
        <v>32483</v>
      </c>
      <c r="D683" t="s">
        <v>6566</v>
      </c>
      <c r="E683" t="s">
        <v>6701</v>
      </c>
      <c r="F683" t="s">
        <v>1464</v>
      </c>
      <c r="G683" t="s">
        <v>6120</v>
      </c>
      <c r="H683" t="s">
        <v>1380</v>
      </c>
      <c r="I683" t="s">
        <v>10787</v>
      </c>
      <c r="J683" t="s">
        <v>548</v>
      </c>
      <c r="K683">
        <v>594809</v>
      </c>
      <c r="L683" t="s">
        <v>548</v>
      </c>
      <c r="M683">
        <v>1808563</v>
      </c>
      <c r="N683" t="s">
        <v>548</v>
      </c>
      <c r="O683" t="s">
        <v>22117</v>
      </c>
      <c r="P683" t="s">
        <v>1935</v>
      </c>
      <c r="Q683">
        <v>9302</v>
      </c>
      <c r="R683" t="s">
        <v>548</v>
      </c>
      <c r="S683">
        <v>32068</v>
      </c>
      <c r="T683" t="s">
        <v>548</v>
      </c>
      <c r="U683" t="s">
        <v>548</v>
      </c>
      <c r="V683" t="s">
        <v>12813</v>
      </c>
      <c r="W683">
        <v>67746</v>
      </c>
      <c r="X683">
        <v>9302</v>
      </c>
      <c r="Y683" t="s">
        <v>548</v>
      </c>
      <c r="Z683" t="s">
        <v>5431</v>
      </c>
      <c r="AA683" t="s">
        <v>666</v>
      </c>
      <c r="AB683" t="s">
        <v>666</v>
      </c>
      <c r="AC683" t="s">
        <v>548</v>
      </c>
      <c r="AD683" t="s">
        <v>5431</v>
      </c>
      <c r="AE683">
        <v>12279</v>
      </c>
      <c r="AF683" t="s">
        <v>548</v>
      </c>
      <c r="AG683">
        <v>13706</v>
      </c>
      <c r="AH683" t="s">
        <v>548</v>
      </c>
      <c r="AI683">
        <v>13936</v>
      </c>
      <c r="AJ683">
        <v>4151</v>
      </c>
      <c r="AK683" t="s">
        <v>548</v>
      </c>
      <c r="AL683" t="s">
        <v>18278</v>
      </c>
      <c r="AM683" t="s">
        <v>548</v>
      </c>
      <c r="AN683" t="s">
        <v>548</v>
      </c>
      <c r="AO683" t="s">
        <v>1380</v>
      </c>
      <c r="AP683" t="s">
        <v>5431</v>
      </c>
      <c r="AQ683" t="s">
        <v>20403</v>
      </c>
    </row>
    <row r="684" spans="1:43" hidden="1" x14ac:dyDescent="0.3">
      <c r="A684" t="s">
        <v>3938</v>
      </c>
      <c r="B684" t="s">
        <v>3939</v>
      </c>
      <c r="C684" s="72">
        <v>27414</v>
      </c>
      <c r="D684" t="s">
        <v>6683</v>
      </c>
      <c r="E684" t="s">
        <v>7411</v>
      </c>
      <c r="F684" t="s">
        <v>3591</v>
      </c>
      <c r="G684" t="s">
        <v>3591</v>
      </c>
      <c r="H684" t="s">
        <v>1431</v>
      </c>
      <c r="I684" t="s">
        <v>10094</v>
      </c>
      <c r="J684" t="s">
        <v>3939</v>
      </c>
      <c r="K684">
        <v>275930</v>
      </c>
      <c r="L684" t="s">
        <v>3939</v>
      </c>
      <c r="M684">
        <v>174780</v>
      </c>
      <c r="N684" t="s">
        <v>3939</v>
      </c>
      <c r="O684" t="s">
        <v>5432</v>
      </c>
      <c r="P684" t="s">
        <v>3938</v>
      </c>
      <c r="R684" t="s">
        <v>3939</v>
      </c>
      <c r="S684">
        <v>4625</v>
      </c>
      <c r="T684" t="s">
        <v>3939</v>
      </c>
      <c r="V684" t="s">
        <v>5433</v>
      </c>
      <c r="W684">
        <v>874</v>
      </c>
      <c r="Y684" t="s">
        <v>3939</v>
      </c>
      <c r="Z684" t="s">
        <v>8532</v>
      </c>
      <c r="AA684" t="s">
        <v>658</v>
      </c>
      <c r="AB684" t="s">
        <v>658</v>
      </c>
      <c r="AC684" t="s">
        <v>3939</v>
      </c>
      <c r="AD684" t="s">
        <v>8532</v>
      </c>
      <c r="AI684">
        <v>7952</v>
      </c>
      <c r="AK684" t="s">
        <v>3939</v>
      </c>
      <c r="AN684" t="s">
        <v>3939</v>
      </c>
      <c r="AO684" t="s">
        <v>1431</v>
      </c>
      <c r="AP684" t="s">
        <v>8532</v>
      </c>
      <c r="AQ684" t="s">
        <v>20402</v>
      </c>
    </row>
    <row r="685" spans="1:43" x14ac:dyDescent="0.3">
      <c r="A685" t="s">
        <v>1936</v>
      </c>
      <c r="B685" t="s">
        <v>987</v>
      </c>
      <c r="C685" s="72">
        <v>31763</v>
      </c>
      <c r="D685" t="s">
        <v>6620</v>
      </c>
      <c r="E685" t="s">
        <v>7856</v>
      </c>
      <c r="F685" t="s">
        <v>1509</v>
      </c>
      <c r="G685" t="s">
        <v>9094</v>
      </c>
      <c r="H685" t="s">
        <v>1373</v>
      </c>
      <c r="I685" t="s">
        <v>9991</v>
      </c>
      <c r="J685" t="s">
        <v>987</v>
      </c>
      <c r="K685">
        <v>572831</v>
      </c>
      <c r="L685" t="s">
        <v>987</v>
      </c>
      <c r="M685">
        <v>1953528</v>
      </c>
      <c r="N685" t="s">
        <v>987</v>
      </c>
      <c r="O685" t="s">
        <v>3940</v>
      </c>
      <c r="P685" t="s">
        <v>1936</v>
      </c>
      <c r="Q685">
        <v>9235</v>
      </c>
      <c r="R685" t="s">
        <v>987</v>
      </c>
      <c r="S685">
        <v>32198</v>
      </c>
      <c r="T685" t="s">
        <v>987</v>
      </c>
      <c r="V685" t="s">
        <v>3941</v>
      </c>
      <c r="W685">
        <v>66639</v>
      </c>
      <c r="X685">
        <v>9235</v>
      </c>
      <c r="Y685" t="s">
        <v>987</v>
      </c>
      <c r="Z685" t="s">
        <v>5434</v>
      </c>
      <c r="AA685" t="s">
        <v>666</v>
      </c>
      <c r="AB685" t="s">
        <v>666</v>
      </c>
      <c r="AC685" t="s">
        <v>987</v>
      </c>
      <c r="AD685" t="s">
        <v>5434</v>
      </c>
      <c r="AE685">
        <v>12262</v>
      </c>
      <c r="AF685" t="s">
        <v>987</v>
      </c>
      <c r="AG685">
        <v>17101</v>
      </c>
      <c r="AH685" t="s">
        <v>987</v>
      </c>
      <c r="AI685">
        <v>17919</v>
      </c>
      <c r="AJ685">
        <v>4140</v>
      </c>
      <c r="AK685" t="s">
        <v>987</v>
      </c>
      <c r="AL685" t="s">
        <v>18279</v>
      </c>
      <c r="AM685" t="s">
        <v>987</v>
      </c>
      <c r="AN685" t="s">
        <v>987</v>
      </c>
      <c r="AO685" t="s">
        <v>1373</v>
      </c>
      <c r="AP685" t="s">
        <v>5434</v>
      </c>
      <c r="AQ685" t="s">
        <v>20403</v>
      </c>
    </row>
    <row r="686" spans="1:43" x14ac:dyDescent="0.3">
      <c r="A686" t="s">
        <v>15891</v>
      </c>
      <c r="B686" t="s">
        <v>15892</v>
      </c>
      <c r="C686" s="72">
        <v>34828</v>
      </c>
      <c r="D686" t="s">
        <v>7031</v>
      </c>
      <c r="E686" t="s">
        <v>15893</v>
      </c>
      <c r="F686" t="s">
        <v>1395</v>
      </c>
      <c r="G686" t="s">
        <v>9094</v>
      </c>
      <c r="H686" t="s">
        <v>1431</v>
      </c>
      <c r="I686" t="s">
        <v>15894</v>
      </c>
      <c r="J686" t="s">
        <v>15892</v>
      </c>
      <c r="K686">
        <v>669242</v>
      </c>
      <c r="L686" t="s">
        <v>15892</v>
      </c>
      <c r="M686">
        <v>2914724</v>
      </c>
      <c r="N686" t="s">
        <v>15892</v>
      </c>
      <c r="P686" t="s">
        <v>15891</v>
      </c>
      <c r="Q686">
        <v>11596</v>
      </c>
      <c r="R686" t="s">
        <v>15892</v>
      </c>
      <c r="S686">
        <v>39907</v>
      </c>
      <c r="T686" t="s">
        <v>15892</v>
      </c>
      <c r="V686" t="s">
        <v>20471</v>
      </c>
      <c r="W686">
        <v>107752</v>
      </c>
      <c r="X686">
        <v>11596</v>
      </c>
      <c r="Y686" t="s">
        <v>15892</v>
      </c>
      <c r="Z686" t="s">
        <v>15895</v>
      </c>
      <c r="AA686" t="s">
        <v>5068</v>
      </c>
      <c r="AB686" t="s">
        <v>658</v>
      </c>
      <c r="AC686" t="s">
        <v>15892</v>
      </c>
      <c r="AD686" t="s">
        <v>15895</v>
      </c>
      <c r="AE686">
        <v>15743</v>
      </c>
      <c r="AF686" t="s">
        <v>15892</v>
      </c>
      <c r="AH686" t="s">
        <v>15892</v>
      </c>
      <c r="AJ686">
        <v>6161</v>
      </c>
      <c r="AK686" t="s">
        <v>15892</v>
      </c>
      <c r="AL686" t="s">
        <v>18280</v>
      </c>
      <c r="AM686" t="s">
        <v>15892</v>
      </c>
      <c r="AN686" t="s">
        <v>15892</v>
      </c>
      <c r="AO686" t="s">
        <v>14967</v>
      </c>
      <c r="AP686" t="s">
        <v>15895</v>
      </c>
      <c r="AQ686" t="s">
        <v>20403</v>
      </c>
    </row>
    <row r="687" spans="1:43" hidden="1" x14ac:dyDescent="0.3">
      <c r="A687" t="s">
        <v>3942</v>
      </c>
      <c r="B687" t="s">
        <v>3943</v>
      </c>
      <c r="C687" s="72">
        <v>25746</v>
      </c>
      <c r="D687" t="s">
        <v>7413</v>
      </c>
      <c r="E687" t="s">
        <v>7412</v>
      </c>
      <c r="F687" t="s">
        <v>3591</v>
      </c>
      <c r="G687" t="s">
        <v>3591</v>
      </c>
      <c r="H687" t="s">
        <v>1380</v>
      </c>
      <c r="I687" t="s">
        <v>10823</v>
      </c>
      <c r="J687" t="s">
        <v>3943</v>
      </c>
      <c r="K687">
        <v>113744</v>
      </c>
      <c r="L687" t="s">
        <v>3943</v>
      </c>
      <c r="M687">
        <v>7578</v>
      </c>
      <c r="N687" t="s">
        <v>3943</v>
      </c>
      <c r="O687" t="s">
        <v>5435</v>
      </c>
      <c r="P687" t="s">
        <v>3942</v>
      </c>
      <c r="R687" t="s">
        <v>3943</v>
      </c>
      <c r="S687">
        <v>2993</v>
      </c>
      <c r="T687" t="s">
        <v>3943</v>
      </c>
      <c r="V687" t="s">
        <v>5436</v>
      </c>
      <c r="W687">
        <v>177</v>
      </c>
      <c r="Y687" t="s">
        <v>3943</v>
      </c>
      <c r="Z687" t="s">
        <v>8533</v>
      </c>
      <c r="AA687" t="s">
        <v>666</v>
      </c>
      <c r="AB687" t="s">
        <v>666</v>
      </c>
      <c r="AC687" t="s">
        <v>3943</v>
      </c>
      <c r="AD687" t="s">
        <v>8533</v>
      </c>
      <c r="AE687">
        <v>12910</v>
      </c>
      <c r="AI687">
        <v>7527</v>
      </c>
      <c r="AK687" t="s">
        <v>3943</v>
      </c>
      <c r="AN687" t="s">
        <v>3943</v>
      </c>
      <c r="AO687" t="s">
        <v>1380</v>
      </c>
      <c r="AP687" t="s">
        <v>8533</v>
      </c>
      <c r="AQ687" t="s">
        <v>20402</v>
      </c>
    </row>
    <row r="688" spans="1:43" x14ac:dyDescent="0.3">
      <c r="A688" t="s">
        <v>10796</v>
      </c>
      <c r="B688" t="s">
        <v>10797</v>
      </c>
      <c r="C688" s="72">
        <v>33484</v>
      </c>
      <c r="D688" t="s">
        <v>6819</v>
      </c>
      <c r="E688" t="s">
        <v>10798</v>
      </c>
      <c r="F688" t="s">
        <v>1437</v>
      </c>
      <c r="G688" t="s">
        <v>9094</v>
      </c>
      <c r="H688" t="s">
        <v>1373</v>
      </c>
      <c r="I688" t="s">
        <v>10799</v>
      </c>
      <c r="J688" t="s">
        <v>10797</v>
      </c>
      <c r="K688">
        <v>605218</v>
      </c>
      <c r="L688" t="s">
        <v>10800</v>
      </c>
      <c r="M688">
        <v>2073701</v>
      </c>
      <c r="N688" t="s">
        <v>10797</v>
      </c>
      <c r="O688" t="s">
        <v>13245</v>
      </c>
      <c r="P688" t="s">
        <v>10796</v>
      </c>
      <c r="Q688">
        <v>9555</v>
      </c>
      <c r="R688" t="s">
        <v>10800</v>
      </c>
      <c r="S688">
        <v>33202</v>
      </c>
      <c r="T688" t="s">
        <v>10797</v>
      </c>
      <c r="V688" t="s">
        <v>11883</v>
      </c>
      <c r="W688">
        <v>71343</v>
      </c>
      <c r="X688">
        <v>9555</v>
      </c>
      <c r="Y688" t="s">
        <v>10800</v>
      </c>
      <c r="Z688" t="s">
        <v>10801</v>
      </c>
      <c r="AA688" t="s">
        <v>658</v>
      </c>
      <c r="AB688" t="s">
        <v>658</v>
      </c>
      <c r="AC688" t="s">
        <v>10800</v>
      </c>
      <c r="AD688" t="s">
        <v>12797</v>
      </c>
      <c r="AE688">
        <v>12910</v>
      </c>
      <c r="AF688" t="s">
        <v>10800</v>
      </c>
      <c r="AG688">
        <v>52146</v>
      </c>
      <c r="AI688">
        <v>18275</v>
      </c>
      <c r="AJ688">
        <v>5032</v>
      </c>
      <c r="AK688" t="s">
        <v>10800</v>
      </c>
      <c r="AL688" t="s">
        <v>18281</v>
      </c>
      <c r="AM688" t="s">
        <v>10800</v>
      </c>
      <c r="AN688" t="s">
        <v>10800</v>
      </c>
      <c r="AO688" t="s">
        <v>14933</v>
      </c>
      <c r="AP688" t="s">
        <v>10801</v>
      </c>
      <c r="AQ688" t="s">
        <v>20403</v>
      </c>
    </row>
    <row r="689" spans="1:43" x14ac:dyDescent="0.3">
      <c r="A689" t="s">
        <v>11983</v>
      </c>
      <c r="B689" t="s">
        <v>11254</v>
      </c>
      <c r="C689" s="72">
        <v>34432</v>
      </c>
      <c r="D689" t="s">
        <v>7111</v>
      </c>
      <c r="E689" t="s">
        <v>11984</v>
      </c>
      <c r="F689" t="s">
        <v>1398</v>
      </c>
      <c r="G689" t="s">
        <v>9094</v>
      </c>
      <c r="H689" t="s">
        <v>1373</v>
      </c>
      <c r="I689" t="s">
        <v>11834</v>
      </c>
      <c r="J689" t="s">
        <v>11254</v>
      </c>
      <c r="K689">
        <v>621107</v>
      </c>
      <c r="L689" t="s">
        <v>11254</v>
      </c>
      <c r="M689">
        <v>2044513</v>
      </c>
      <c r="N689" t="s">
        <v>11254</v>
      </c>
      <c r="O689" t="s">
        <v>13239</v>
      </c>
      <c r="P689" t="s">
        <v>11983</v>
      </c>
      <c r="Q689">
        <v>10141</v>
      </c>
      <c r="R689" t="s">
        <v>11254</v>
      </c>
      <c r="S689">
        <v>32804</v>
      </c>
      <c r="T689" t="s">
        <v>11254</v>
      </c>
      <c r="V689" t="s">
        <v>11985</v>
      </c>
      <c r="W689">
        <v>100518</v>
      </c>
      <c r="X689">
        <v>10141</v>
      </c>
      <c r="Y689" t="s">
        <v>11254</v>
      </c>
      <c r="Z689" t="s">
        <v>11986</v>
      </c>
      <c r="AA689" t="s">
        <v>658</v>
      </c>
      <c r="AB689" t="s">
        <v>658</v>
      </c>
      <c r="AC689" t="s">
        <v>11254</v>
      </c>
      <c r="AD689" t="s">
        <v>11986</v>
      </c>
      <c r="AE689">
        <v>12471</v>
      </c>
      <c r="AF689" t="s">
        <v>11254</v>
      </c>
      <c r="AG689">
        <v>68482</v>
      </c>
      <c r="AH689" t="s">
        <v>11254</v>
      </c>
      <c r="AI689">
        <v>23612</v>
      </c>
      <c r="AJ689">
        <v>5286</v>
      </c>
      <c r="AK689" t="s">
        <v>11254</v>
      </c>
      <c r="AL689" t="s">
        <v>18282</v>
      </c>
      <c r="AM689" t="s">
        <v>11254</v>
      </c>
      <c r="AN689" t="s">
        <v>11254</v>
      </c>
      <c r="AO689" t="s">
        <v>14935</v>
      </c>
      <c r="AP689" t="s">
        <v>11986</v>
      </c>
      <c r="AQ689" t="s">
        <v>20403</v>
      </c>
    </row>
    <row r="690" spans="1:43" x14ac:dyDescent="0.3">
      <c r="A690" t="s">
        <v>12028</v>
      </c>
      <c r="B690" t="s">
        <v>11483</v>
      </c>
      <c r="C690" s="72">
        <v>32479</v>
      </c>
      <c r="D690" t="s">
        <v>6551</v>
      </c>
      <c r="E690" t="s">
        <v>12029</v>
      </c>
      <c r="F690" t="s">
        <v>1430</v>
      </c>
      <c r="G690" t="s">
        <v>6120</v>
      </c>
      <c r="H690" t="s">
        <v>1373</v>
      </c>
      <c r="I690" t="s">
        <v>11484</v>
      </c>
      <c r="J690" t="s">
        <v>11483</v>
      </c>
      <c r="K690">
        <v>518649</v>
      </c>
      <c r="L690" t="s">
        <v>11483</v>
      </c>
      <c r="M690">
        <v>1806274</v>
      </c>
      <c r="N690" t="s">
        <v>11483</v>
      </c>
      <c r="O690" t="s">
        <v>13170</v>
      </c>
      <c r="P690" t="s">
        <v>12028</v>
      </c>
      <c r="Q690">
        <v>10310</v>
      </c>
      <c r="R690" t="s">
        <v>11483</v>
      </c>
      <c r="S690">
        <v>31276</v>
      </c>
      <c r="T690" t="s">
        <v>11483</v>
      </c>
      <c r="V690" t="s">
        <v>12030</v>
      </c>
      <c r="W690">
        <v>68387</v>
      </c>
      <c r="X690">
        <v>10310</v>
      </c>
      <c r="Y690" t="s">
        <v>11483</v>
      </c>
      <c r="Z690" t="s">
        <v>12031</v>
      </c>
      <c r="AA690" t="s">
        <v>658</v>
      </c>
      <c r="AB690" t="s">
        <v>658</v>
      </c>
      <c r="AC690" t="s">
        <v>11483</v>
      </c>
      <c r="AD690" t="s">
        <v>12031</v>
      </c>
      <c r="AE690">
        <v>9965</v>
      </c>
      <c r="AF690" t="s">
        <v>11483</v>
      </c>
      <c r="AG690">
        <v>70586</v>
      </c>
      <c r="AH690" t="s">
        <v>11483</v>
      </c>
      <c r="AI690">
        <v>14944</v>
      </c>
      <c r="AJ690">
        <v>5229</v>
      </c>
      <c r="AK690" t="s">
        <v>11483</v>
      </c>
      <c r="AL690" t="s">
        <v>18283</v>
      </c>
      <c r="AM690" t="s">
        <v>11483</v>
      </c>
      <c r="AN690" t="s">
        <v>11483</v>
      </c>
      <c r="AO690" t="s">
        <v>1373</v>
      </c>
      <c r="AP690" t="s">
        <v>12031</v>
      </c>
      <c r="AQ690" t="s">
        <v>20403</v>
      </c>
    </row>
    <row r="691" spans="1:43" x14ac:dyDescent="0.3">
      <c r="A691" t="s">
        <v>11002</v>
      </c>
      <c r="B691" t="s">
        <v>11003</v>
      </c>
      <c r="C691" s="72">
        <v>33056</v>
      </c>
      <c r="D691" t="s">
        <v>11004</v>
      </c>
      <c r="E691" t="s">
        <v>11005</v>
      </c>
      <c r="F691" t="s">
        <v>1509</v>
      </c>
      <c r="G691" t="s">
        <v>9094</v>
      </c>
      <c r="H691" t="s">
        <v>1373</v>
      </c>
      <c r="I691" t="s">
        <v>11006</v>
      </c>
      <c r="J691" t="s">
        <v>11003</v>
      </c>
      <c r="K691">
        <v>595191</v>
      </c>
      <c r="L691" t="s">
        <v>11003</v>
      </c>
      <c r="M691">
        <v>2159843</v>
      </c>
      <c r="N691" t="s">
        <v>11003</v>
      </c>
      <c r="O691" t="s">
        <v>13274</v>
      </c>
      <c r="P691" t="s">
        <v>11002</v>
      </c>
      <c r="Q691">
        <v>10049</v>
      </c>
      <c r="R691" t="s">
        <v>11003</v>
      </c>
      <c r="S691">
        <v>33057</v>
      </c>
      <c r="T691" t="s">
        <v>11003</v>
      </c>
      <c r="V691" t="s">
        <v>11880</v>
      </c>
      <c r="W691">
        <v>68855</v>
      </c>
      <c r="X691">
        <v>10049</v>
      </c>
      <c r="Y691" t="s">
        <v>11003</v>
      </c>
      <c r="Z691" t="s">
        <v>11007</v>
      </c>
      <c r="AA691" t="s">
        <v>658</v>
      </c>
      <c r="AB691" t="s">
        <v>658</v>
      </c>
      <c r="AC691" t="s">
        <v>11003</v>
      </c>
      <c r="AD691" t="s">
        <v>11007</v>
      </c>
      <c r="AE691">
        <v>13674</v>
      </c>
      <c r="AF691" t="s">
        <v>11003</v>
      </c>
      <c r="AG691">
        <v>39127</v>
      </c>
      <c r="AH691" t="s">
        <v>11003</v>
      </c>
      <c r="AI691">
        <v>18542</v>
      </c>
      <c r="AJ691">
        <v>5004</v>
      </c>
      <c r="AK691" t="s">
        <v>11003</v>
      </c>
      <c r="AL691" t="s">
        <v>18284</v>
      </c>
      <c r="AM691" t="s">
        <v>11003</v>
      </c>
      <c r="AN691" t="s">
        <v>11003</v>
      </c>
      <c r="AO691" t="s">
        <v>1373</v>
      </c>
      <c r="AP691" t="s">
        <v>11007</v>
      </c>
      <c r="AQ691" t="s">
        <v>20403</v>
      </c>
    </row>
    <row r="692" spans="1:43" x14ac:dyDescent="0.3">
      <c r="A692" t="s">
        <v>1937</v>
      </c>
      <c r="B692" t="s">
        <v>1238</v>
      </c>
      <c r="C692" s="72">
        <v>31272</v>
      </c>
      <c r="D692" t="s">
        <v>6990</v>
      </c>
      <c r="E692" t="s">
        <v>7857</v>
      </c>
      <c r="F692" t="s">
        <v>3591</v>
      </c>
      <c r="G692" t="s">
        <v>3591</v>
      </c>
      <c r="H692" t="s">
        <v>1373</v>
      </c>
      <c r="I692" t="s">
        <v>9823</v>
      </c>
      <c r="J692" t="s">
        <v>1238</v>
      </c>
      <c r="K692">
        <v>455092</v>
      </c>
      <c r="L692" t="s">
        <v>1238</v>
      </c>
      <c r="M692">
        <v>1179741</v>
      </c>
      <c r="N692" t="s">
        <v>1238</v>
      </c>
      <c r="O692" t="s">
        <v>1938</v>
      </c>
      <c r="P692" t="s">
        <v>1937</v>
      </c>
      <c r="Q692">
        <v>7965</v>
      </c>
      <c r="R692" t="s">
        <v>1238</v>
      </c>
      <c r="S692">
        <v>28689</v>
      </c>
      <c r="T692" t="s">
        <v>1238</v>
      </c>
      <c r="V692" t="s">
        <v>3944</v>
      </c>
      <c r="W692">
        <v>45523</v>
      </c>
      <c r="X692">
        <v>7965</v>
      </c>
      <c r="Y692" t="s">
        <v>1238</v>
      </c>
      <c r="Z692" t="s">
        <v>5437</v>
      </c>
      <c r="AA692" t="s">
        <v>666</v>
      </c>
      <c r="AB692" t="s">
        <v>666</v>
      </c>
      <c r="AC692" t="s">
        <v>1238</v>
      </c>
      <c r="AD692" t="s">
        <v>5437</v>
      </c>
      <c r="AE692">
        <v>8313</v>
      </c>
      <c r="AI692">
        <v>1541</v>
      </c>
      <c r="AK692" t="s">
        <v>1238</v>
      </c>
      <c r="AN692" t="s">
        <v>1238</v>
      </c>
      <c r="AO692" t="s">
        <v>1373</v>
      </c>
      <c r="AP692" t="s">
        <v>5437</v>
      </c>
      <c r="AQ692" t="s">
        <v>20403</v>
      </c>
    </row>
    <row r="693" spans="1:43" x14ac:dyDescent="0.3">
      <c r="A693" t="s">
        <v>3945</v>
      </c>
      <c r="B693" t="s">
        <v>1336</v>
      </c>
      <c r="C693" s="72">
        <v>32356</v>
      </c>
      <c r="D693" t="s">
        <v>7638</v>
      </c>
      <c r="E693" t="s">
        <v>7637</v>
      </c>
      <c r="F693" t="s">
        <v>1392</v>
      </c>
      <c r="G693" t="s">
        <v>6120</v>
      </c>
      <c r="H693" t="s">
        <v>1373</v>
      </c>
      <c r="I693" t="s">
        <v>9564</v>
      </c>
      <c r="J693" t="s">
        <v>1336</v>
      </c>
      <c r="K693">
        <v>606273</v>
      </c>
      <c r="L693" t="s">
        <v>1336</v>
      </c>
      <c r="M693">
        <v>2117135</v>
      </c>
      <c r="N693" t="s">
        <v>1336</v>
      </c>
      <c r="O693" t="s">
        <v>8534</v>
      </c>
      <c r="P693" t="s">
        <v>3945</v>
      </c>
      <c r="Q693">
        <v>9652</v>
      </c>
      <c r="R693" t="s">
        <v>1336</v>
      </c>
      <c r="S693">
        <v>33152</v>
      </c>
      <c r="T693" t="s">
        <v>1336</v>
      </c>
      <c r="V693" t="s">
        <v>12845</v>
      </c>
      <c r="W693">
        <v>70509</v>
      </c>
      <c r="X693">
        <v>9652</v>
      </c>
      <c r="Y693" t="s">
        <v>1336</v>
      </c>
      <c r="Z693" t="s">
        <v>5438</v>
      </c>
      <c r="AA693" t="s">
        <v>666</v>
      </c>
      <c r="AB693" t="s">
        <v>666</v>
      </c>
      <c r="AC693" t="s">
        <v>1336</v>
      </c>
      <c r="AD693" t="s">
        <v>5438</v>
      </c>
      <c r="AE693">
        <v>13281</v>
      </c>
      <c r="AF693" t="s">
        <v>1336</v>
      </c>
      <c r="AG693">
        <v>53001</v>
      </c>
      <c r="AH693" t="s">
        <v>1336</v>
      </c>
      <c r="AI693">
        <v>18326</v>
      </c>
      <c r="AJ693">
        <v>4501</v>
      </c>
      <c r="AK693" t="s">
        <v>1336</v>
      </c>
      <c r="AL693" t="s">
        <v>18285</v>
      </c>
      <c r="AM693" t="s">
        <v>1336</v>
      </c>
      <c r="AN693" t="s">
        <v>1336</v>
      </c>
      <c r="AO693" t="s">
        <v>1373</v>
      </c>
      <c r="AP693" t="s">
        <v>5438</v>
      </c>
      <c r="AQ693" t="s">
        <v>20403</v>
      </c>
    </row>
    <row r="694" spans="1:43" hidden="1" x14ac:dyDescent="0.3">
      <c r="A694" t="s">
        <v>1939</v>
      </c>
      <c r="B694" t="s">
        <v>428</v>
      </c>
      <c r="C694" s="72">
        <v>29685</v>
      </c>
      <c r="D694" t="s">
        <v>6776</v>
      </c>
      <c r="E694" t="s">
        <v>7020</v>
      </c>
      <c r="F694" t="s">
        <v>3591</v>
      </c>
      <c r="G694" t="s">
        <v>3591</v>
      </c>
      <c r="H694" t="s">
        <v>1424</v>
      </c>
      <c r="I694" t="s">
        <v>9615</v>
      </c>
      <c r="J694" t="s">
        <v>428</v>
      </c>
      <c r="K694">
        <v>454560</v>
      </c>
      <c r="L694" t="s">
        <v>428</v>
      </c>
      <c r="M694">
        <v>1104367</v>
      </c>
      <c r="N694" t="s">
        <v>428</v>
      </c>
      <c r="O694" t="s">
        <v>1940</v>
      </c>
      <c r="P694" t="s">
        <v>1939</v>
      </c>
      <c r="Q694">
        <v>8373</v>
      </c>
      <c r="R694" t="s">
        <v>428</v>
      </c>
      <c r="S694">
        <v>29258</v>
      </c>
      <c r="T694" t="s">
        <v>428</v>
      </c>
      <c r="U694" t="s">
        <v>428</v>
      </c>
      <c r="V694" t="s">
        <v>3946</v>
      </c>
      <c r="W694">
        <v>47564</v>
      </c>
      <c r="X694">
        <v>8373</v>
      </c>
      <c r="Y694" t="s">
        <v>428</v>
      </c>
      <c r="Z694" t="s">
        <v>5439</v>
      </c>
      <c r="AA694" t="s">
        <v>658</v>
      </c>
      <c r="AB694" t="s">
        <v>658</v>
      </c>
      <c r="AC694" t="s">
        <v>428</v>
      </c>
      <c r="AD694" t="s">
        <v>5439</v>
      </c>
      <c r="AE694">
        <v>9242</v>
      </c>
      <c r="AF694" t="s">
        <v>428</v>
      </c>
      <c r="AG694">
        <v>5927</v>
      </c>
      <c r="AH694" t="s">
        <v>428</v>
      </c>
      <c r="AI694">
        <v>1543</v>
      </c>
      <c r="AJ694">
        <v>3082</v>
      </c>
      <c r="AK694" t="s">
        <v>428</v>
      </c>
      <c r="AN694" t="s">
        <v>428</v>
      </c>
      <c r="AO694" t="s">
        <v>1424</v>
      </c>
      <c r="AP694" t="s">
        <v>5439</v>
      </c>
      <c r="AQ694" t="s">
        <v>20402</v>
      </c>
    </row>
    <row r="695" spans="1:43" hidden="1" x14ac:dyDescent="0.3">
      <c r="A695" t="s">
        <v>1941</v>
      </c>
      <c r="B695" t="s">
        <v>191</v>
      </c>
      <c r="C695" s="72">
        <v>28282</v>
      </c>
      <c r="D695" t="s">
        <v>6720</v>
      </c>
      <c r="E695" t="s">
        <v>7020</v>
      </c>
      <c r="F695" t="s">
        <v>3591</v>
      </c>
      <c r="G695" t="s">
        <v>3591</v>
      </c>
      <c r="H695" t="s">
        <v>661</v>
      </c>
      <c r="I695" t="s">
        <v>10541</v>
      </c>
      <c r="J695" t="s">
        <v>191</v>
      </c>
      <c r="K695">
        <v>407885</v>
      </c>
      <c r="L695" t="s">
        <v>191</v>
      </c>
      <c r="M695">
        <v>182068</v>
      </c>
      <c r="N695" t="s">
        <v>191</v>
      </c>
      <c r="O695" t="s">
        <v>1942</v>
      </c>
      <c r="P695" t="s">
        <v>1941</v>
      </c>
      <c r="Q695">
        <v>6899</v>
      </c>
      <c r="R695" t="s">
        <v>191</v>
      </c>
      <c r="S695">
        <v>5086</v>
      </c>
      <c r="T695" t="s">
        <v>191</v>
      </c>
      <c r="U695" t="s">
        <v>191</v>
      </c>
      <c r="V695" t="s">
        <v>3947</v>
      </c>
      <c r="W695">
        <v>927</v>
      </c>
      <c r="X695">
        <v>6899</v>
      </c>
      <c r="Y695" t="s">
        <v>191</v>
      </c>
      <c r="Z695" t="s">
        <v>5440</v>
      </c>
      <c r="AA695" t="s">
        <v>658</v>
      </c>
      <c r="AB695" t="s">
        <v>658</v>
      </c>
      <c r="AC695" t="s">
        <v>191</v>
      </c>
      <c r="AD695" t="s">
        <v>5440</v>
      </c>
      <c r="AI695">
        <v>10993</v>
      </c>
      <c r="AK695" t="s">
        <v>191</v>
      </c>
      <c r="AN695" t="s">
        <v>191</v>
      </c>
      <c r="AO695" t="s">
        <v>661</v>
      </c>
      <c r="AP695" t="s">
        <v>5440</v>
      </c>
      <c r="AQ695" t="s">
        <v>20402</v>
      </c>
    </row>
    <row r="696" spans="1:43" hidden="1" x14ac:dyDescent="0.3">
      <c r="A696" t="s">
        <v>1943</v>
      </c>
      <c r="B696" t="s">
        <v>577</v>
      </c>
      <c r="C696" s="72">
        <v>30570</v>
      </c>
      <c r="D696" t="s">
        <v>6579</v>
      </c>
      <c r="E696" t="s">
        <v>6578</v>
      </c>
      <c r="F696" t="s">
        <v>1372</v>
      </c>
      <c r="G696" t="s">
        <v>6120</v>
      </c>
      <c r="H696" t="s">
        <v>1380</v>
      </c>
      <c r="I696" t="s">
        <v>9280</v>
      </c>
      <c r="J696" t="s">
        <v>577</v>
      </c>
      <c r="K696">
        <v>453056</v>
      </c>
      <c r="L696" t="s">
        <v>577</v>
      </c>
      <c r="M696">
        <v>1184595</v>
      </c>
      <c r="N696" t="s">
        <v>577</v>
      </c>
      <c r="O696" t="s">
        <v>1944</v>
      </c>
      <c r="P696" t="s">
        <v>1943</v>
      </c>
      <c r="Q696">
        <v>7912</v>
      </c>
      <c r="R696" t="s">
        <v>577</v>
      </c>
      <c r="S696">
        <v>28637</v>
      </c>
      <c r="T696" t="s">
        <v>577</v>
      </c>
      <c r="U696" t="s">
        <v>577</v>
      </c>
      <c r="V696" t="s">
        <v>3948</v>
      </c>
      <c r="W696">
        <v>46027</v>
      </c>
      <c r="X696">
        <v>7912</v>
      </c>
      <c r="Y696" t="s">
        <v>577</v>
      </c>
      <c r="Z696" t="s">
        <v>5441</v>
      </c>
      <c r="AA696" t="s">
        <v>666</v>
      </c>
      <c r="AB696" t="s">
        <v>666</v>
      </c>
      <c r="AC696" t="s">
        <v>577</v>
      </c>
      <c r="AD696" t="s">
        <v>5441</v>
      </c>
      <c r="AE696">
        <v>8635</v>
      </c>
      <c r="AF696" t="s">
        <v>577</v>
      </c>
      <c r="AG696">
        <v>5188</v>
      </c>
      <c r="AH696" t="s">
        <v>577</v>
      </c>
      <c r="AI696">
        <v>3536</v>
      </c>
      <c r="AJ696">
        <v>2687</v>
      </c>
      <c r="AK696" t="s">
        <v>577</v>
      </c>
      <c r="AL696" t="s">
        <v>18286</v>
      </c>
      <c r="AM696" t="s">
        <v>577</v>
      </c>
      <c r="AN696" t="s">
        <v>577</v>
      </c>
      <c r="AO696" t="s">
        <v>1380</v>
      </c>
      <c r="AP696" t="s">
        <v>5441</v>
      </c>
      <c r="AQ696" t="s">
        <v>20402</v>
      </c>
    </row>
    <row r="697" spans="1:43" x14ac:dyDescent="0.3">
      <c r="A697" t="s">
        <v>11143</v>
      </c>
      <c r="B697" t="s">
        <v>11144</v>
      </c>
      <c r="C697" s="72">
        <v>31943</v>
      </c>
      <c r="D697" t="s">
        <v>6764</v>
      </c>
      <c r="E697" t="s">
        <v>11145</v>
      </c>
      <c r="F697" t="s">
        <v>1416</v>
      </c>
      <c r="G697" t="s">
        <v>9094</v>
      </c>
      <c r="H697" t="s">
        <v>1380</v>
      </c>
      <c r="I697" t="s">
        <v>11146</v>
      </c>
      <c r="J697" t="s">
        <v>11144</v>
      </c>
      <c r="K697">
        <v>518653</v>
      </c>
      <c r="L697" t="s">
        <v>11144</v>
      </c>
      <c r="M697">
        <v>1951311</v>
      </c>
      <c r="N697" t="s">
        <v>11144</v>
      </c>
      <c r="O697" t="s">
        <v>12310</v>
      </c>
      <c r="P697" t="s">
        <v>11143</v>
      </c>
      <c r="Q697">
        <v>9268</v>
      </c>
      <c r="R697" t="s">
        <v>11144</v>
      </c>
      <c r="S697">
        <v>32179</v>
      </c>
      <c r="T697" t="s">
        <v>11144</v>
      </c>
      <c r="V697" t="s">
        <v>12311</v>
      </c>
      <c r="W697">
        <v>57819</v>
      </c>
      <c r="X697">
        <v>9268</v>
      </c>
      <c r="Y697" t="s">
        <v>11144</v>
      </c>
      <c r="Z697" t="s">
        <v>11147</v>
      </c>
      <c r="AA697" t="s">
        <v>658</v>
      </c>
      <c r="AB697" t="s">
        <v>658</v>
      </c>
      <c r="AC697" t="s">
        <v>11144</v>
      </c>
      <c r="AD697" t="s">
        <v>11147</v>
      </c>
      <c r="AE697">
        <v>12584</v>
      </c>
      <c r="AH697" t="s">
        <v>11144</v>
      </c>
      <c r="AI697">
        <v>5300</v>
      </c>
      <c r="AJ697">
        <v>4175</v>
      </c>
      <c r="AK697" t="s">
        <v>11144</v>
      </c>
      <c r="AL697" t="s">
        <v>18287</v>
      </c>
      <c r="AM697" t="s">
        <v>11144</v>
      </c>
      <c r="AN697" t="s">
        <v>11144</v>
      </c>
      <c r="AO697" t="s">
        <v>1380</v>
      </c>
      <c r="AP697" t="s">
        <v>11147</v>
      </c>
      <c r="AQ697" t="s">
        <v>20403</v>
      </c>
    </row>
    <row r="698" spans="1:43" x14ac:dyDescent="0.3">
      <c r="A698" t="s">
        <v>1945</v>
      </c>
      <c r="B698" t="s">
        <v>1050</v>
      </c>
      <c r="C698" s="72">
        <v>31545</v>
      </c>
      <c r="D698" t="s">
        <v>6920</v>
      </c>
      <c r="E698" t="s">
        <v>7858</v>
      </c>
      <c r="F698" t="s">
        <v>3591</v>
      </c>
      <c r="G698" t="s">
        <v>3591</v>
      </c>
      <c r="H698" t="s">
        <v>1373</v>
      </c>
      <c r="I698" t="s">
        <v>10288</v>
      </c>
      <c r="J698" t="s">
        <v>1050</v>
      </c>
      <c r="K698">
        <v>518655</v>
      </c>
      <c r="L698" t="s">
        <v>1050</v>
      </c>
      <c r="M698">
        <v>1669642</v>
      </c>
      <c r="N698" t="s">
        <v>1050</v>
      </c>
      <c r="O698" t="s">
        <v>1946</v>
      </c>
      <c r="P698" t="s">
        <v>1945</v>
      </c>
      <c r="Q698">
        <v>8720</v>
      </c>
      <c r="R698" t="s">
        <v>1050</v>
      </c>
      <c r="S698">
        <v>30940</v>
      </c>
      <c r="T698" t="s">
        <v>1050</v>
      </c>
      <c r="V698" t="s">
        <v>5442</v>
      </c>
      <c r="W698">
        <v>56222</v>
      </c>
      <c r="Y698" t="s">
        <v>1050</v>
      </c>
      <c r="Z698" t="s">
        <v>5443</v>
      </c>
      <c r="AA698" t="s">
        <v>658</v>
      </c>
      <c r="AB698" t="s">
        <v>658</v>
      </c>
      <c r="AC698" t="s">
        <v>1050</v>
      </c>
      <c r="AD698" t="s">
        <v>5443</v>
      </c>
      <c r="AE698">
        <v>9864</v>
      </c>
      <c r="AI698">
        <v>5520</v>
      </c>
      <c r="AK698" t="s">
        <v>1050</v>
      </c>
      <c r="AN698" t="s">
        <v>1050</v>
      </c>
      <c r="AO698" t="s">
        <v>1373</v>
      </c>
      <c r="AP698" t="s">
        <v>5443</v>
      </c>
      <c r="AQ698" t="s">
        <v>20403</v>
      </c>
    </row>
    <row r="699" spans="1:43" x14ac:dyDescent="0.3">
      <c r="A699" t="s">
        <v>1947</v>
      </c>
      <c r="B699" t="s">
        <v>638</v>
      </c>
      <c r="C699" s="72">
        <v>30323</v>
      </c>
      <c r="D699" t="s">
        <v>6592</v>
      </c>
      <c r="E699" t="s">
        <v>6591</v>
      </c>
      <c r="F699" t="s">
        <v>1464</v>
      </c>
      <c r="G699" t="s">
        <v>6120</v>
      </c>
      <c r="H699" t="s">
        <v>2147</v>
      </c>
      <c r="I699" t="s">
        <v>10235</v>
      </c>
      <c r="J699" t="s">
        <v>638</v>
      </c>
      <c r="K699">
        <v>429665</v>
      </c>
      <c r="L699" t="s">
        <v>638</v>
      </c>
      <c r="M699">
        <v>392294</v>
      </c>
      <c r="N699" t="s">
        <v>638</v>
      </c>
      <c r="O699" t="s">
        <v>1948</v>
      </c>
      <c r="P699" t="s">
        <v>1947</v>
      </c>
      <c r="Q699">
        <v>7278</v>
      </c>
      <c r="R699" t="s">
        <v>638</v>
      </c>
      <c r="S699">
        <v>5904</v>
      </c>
      <c r="T699" t="s">
        <v>638</v>
      </c>
      <c r="U699" t="s">
        <v>638</v>
      </c>
      <c r="V699" t="s">
        <v>3949</v>
      </c>
      <c r="W699">
        <v>31564</v>
      </c>
      <c r="X699">
        <v>7278</v>
      </c>
      <c r="Y699" t="s">
        <v>638</v>
      </c>
      <c r="Z699" t="s">
        <v>5444</v>
      </c>
      <c r="AA699" t="s">
        <v>658</v>
      </c>
      <c r="AB699" t="s">
        <v>658</v>
      </c>
      <c r="AC699" t="s">
        <v>638</v>
      </c>
      <c r="AD699" t="s">
        <v>5444</v>
      </c>
      <c r="AE699">
        <v>7183</v>
      </c>
      <c r="AF699" t="s">
        <v>638</v>
      </c>
      <c r="AG699">
        <v>5562</v>
      </c>
      <c r="AH699" t="s">
        <v>638</v>
      </c>
      <c r="AI699">
        <v>4069</v>
      </c>
      <c r="AJ699">
        <v>983</v>
      </c>
      <c r="AK699" t="s">
        <v>638</v>
      </c>
      <c r="AL699" t="s">
        <v>18288</v>
      </c>
      <c r="AM699" t="s">
        <v>638</v>
      </c>
      <c r="AN699" t="s">
        <v>638</v>
      </c>
      <c r="AO699" t="s">
        <v>2147</v>
      </c>
      <c r="AP699" t="s">
        <v>5444</v>
      </c>
      <c r="AQ699" t="s">
        <v>20403</v>
      </c>
    </row>
    <row r="700" spans="1:43" x14ac:dyDescent="0.3">
      <c r="A700" t="s">
        <v>13445</v>
      </c>
      <c r="B700" t="s">
        <v>11713</v>
      </c>
      <c r="C700" s="72">
        <v>33581</v>
      </c>
      <c r="D700" t="s">
        <v>6566</v>
      </c>
      <c r="E700" t="s">
        <v>13446</v>
      </c>
      <c r="F700" t="s">
        <v>1464</v>
      </c>
      <c r="G700" t="s">
        <v>6120</v>
      </c>
      <c r="H700" t="s">
        <v>1380</v>
      </c>
      <c r="I700" t="s">
        <v>12989</v>
      </c>
      <c r="J700" t="s">
        <v>11713</v>
      </c>
      <c r="K700">
        <v>641553</v>
      </c>
      <c r="L700" t="s">
        <v>11713</v>
      </c>
      <c r="M700">
        <v>2169649</v>
      </c>
      <c r="N700" t="s">
        <v>11713</v>
      </c>
      <c r="O700" t="s">
        <v>14387</v>
      </c>
      <c r="P700" t="s">
        <v>13445</v>
      </c>
      <c r="Q700">
        <v>10708</v>
      </c>
      <c r="R700" t="s">
        <v>11713</v>
      </c>
      <c r="S700">
        <v>34064</v>
      </c>
      <c r="T700" t="s">
        <v>11713</v>
      </c>
      <c r="V700" t="s">
        <v>15896</v>
      </c>
      <c r="W700">
        <v>102578</v>
      </c>
      <c r="X700">
        <v>10708</v>
      </c>
      <c r="Y700" t="s">
        <v>11713</v>
      </c>
      <c r="Z700" t="s">
        <v>13447</v>
      </c>
      <c r="AA700" t="s">
        <v>658</v>
      </c>
      <c r="AB700" t="s">
        <v>658</v>
      </c>
      <c r="AC700" t="s">
        <v>11713</v>
      </c>
      <c r="AD700" t="s">
        <v>13447</v>
      </c>
      <c r="AE700">
        <v>13595</v>
      </c>
      <c r="AH700" t="s">
        <v>11713</v>
      </c>
      <c r="AI700">
        <v>18636</v>
      </c>
      <c r="AJ700">
        <v>5434</v>
      </c>
      <c r="AK700" t="s">
        <v>11713</v>
      </c>
      <c r="AL700" t="s">
        <v>18289</v>
      </c>
      <c r="AM700" t="s">
        <v>11713</v>
      </c>
      <c r="AN700" t="s">
        <v>11713</v>
      </c>
      <c r="AO700" t="s">
        <v>1380</v>
      </c>
      <c r="AP700" t="s">
        <v>13447</v>
      </c>
      <c r="AQ700" t="s">
        <v>20403</v>
      </c>
    </row>
    <row r="701" spans="1:43" x14ac:dyDescent="0.3">
      <c r="A701" t="s">
        <v>1949</v>
      </c>
      <c r="B701" t="s">
        <v>911</v>
      </c>
      <c r="C701" s="72">
        <v>31501</v>
      </c>
      <c r="D701" t="s">
        <v>7860</v>
      </c>
      <c r="E701" t="s">
        <v>7859</v>
      </c>
      <c r="F701" t="s">
        <v>1470</v>
      </c>
      <c r="G701" t="s">
        <v>6120</v>
      </c>
      <c r="H701" t="s">
        <v>1373</v>
      </c>
      <c r="I701" t="s">
        <v>10768</v>
      </c>
      <c r="J701" t="s">
        <v>911</v>
      </c>
      <c r="K701">
        <v>446264</v>
      </c>
      <c r="L701" t="s">
        <v>911</v>
      </c>
      <c r="M701">
        <v>1531178</v>
      </c>
      <c r="N701" t="s">
        <v>911</v>
      </c>
      <c r="O701" t="s">
        <v>1950</v>
      </c>
      <c r="P701" t="s">
        <v>1949</v>
      </c>
      <c r="Q701">
        <v>8755</v>
      </c>
      <c r="R701" t="s">
        <v>911</v>
      </c>
      <c r="S701">
        <v>29791</v>
      </c>
      <c r="T701" t="s">
        <v>911</v>
      </c>
      <c r="V701" t="s">
        <v>3950</v>
      </c>
      <c r="W701">
        <v>57338</v>
      </c>
      <c r="X701">
        <v>8755</v>
      </c>
      <c r="Y701" t="s">
        <v>911</v>
      </c>
      <c r="Z701" t="s">
        <v>8535</v>
      </c>
      <c r="AA701" t="s">
        <v>658</v>
      </c>
      <c r="AB701" t="s">
        <v>658</v>
      </c>
      <c r="AC701" t="s">
        <v>911</v>
      </c>
      <c r="AD701" t="s">
        <v>8535</v>
      </c>
      <c r="AE701">
        <v>9866</v>
      </c>
      <c r="AI701">
        <v>5299</v>
      </c>
      <c r="AJ701">
        <v>3544</v>
      </c>
      <c r="AK701" t="s">
        <v>911</v>
      </c>
      <c r="AL701" t="s">
        <v>18290</v>
      </c>
      <c r="AM701" t="s">
        <v>911</v>
      </c>
      <c r="AN701" t="s">
        <v>911</v>
      </c>
      <c r="AO701" t="s">
        <v>1373</v>
      </c>
      <c r="AP701" t="s">
        <v>8535</v>
      </c>
      <c r="AQ701" t="s">
        <v>20403</v>
      </c>
    </row>
    <row r="702" spans="1:43" x14ac:dyDescent="0.3">
      <c r="A702" t="s">
        <v>1951</v>
      </c>
      <c r="B702" t="s">
        <v>827</v>
      </c>
      <c r="C702" s="72">
        <v>32917</v>
      </c>
      <c r="D702" t="s">
        <v>7528</v>
      </c>
      <c r="E702" t="s">
        <v>7527</v>
      </c>
      <c r="F702" t="s">
        <v>1389</v>
      </c>
      <c r="G702" t="s">
        <v>6120</v>
      </c>
      <c r="H702" t="s">
        <v>1373</v>
      </c>
      <c r="I702" t="s">
        <v>9868</v>
      </c>
      <c r="J702" t="s">
        <v>827</v>
      </c>
      <c r="K702">
        <v>543135</v>
      </c>
      <c r="L702" t="s">
        <v>827</v>
      </c>
      <c r="M702">
        <v>1803864</v>
      </c>
      <c r="N702" t="s">
        <v>827</v>
      </c>
      <c r="O702" t="s">
        <v>1953</v>
      </c>
      <c r="P702" t="s">
        <v>1951</v>
      </c>
      <c r="Q702">
        <v>9007</v>
      </c>
      <c r="R702" t="s">
        <v>827</v>
      </c>
      <c r="S702">
        <v>31174</v>
      </c>
      <c r="T702" t="s">
        <v>1952</v>
      </c>
      <c r="V702" t="s">
        <v>3951</v>
      </c>
      <c r="W702">
        <v>57820</v>
      </c>
      <c r="X702">
        <v>9007</v>
      </c>
      <c r="Y702" t="s">
        <v>827</v>
      </c>
      <c r="Z702" t="s">
        <v>5445</v>
      </c>
      <c r="AA702" t="s">
        <v>658</v>
      </c>
      <c r="AB702" t="s">
        <v>658</v>
      </c>
      <c r="AC702" t="s">
        <v>827</v>
      </c>
      <c r="AD702" t="s">
        <v>5445</v>
      </c>
      <c r="AE702">
        <v>10901</v>
      </c>
      <c r="AF702" t="s">
        <v>827</v>
      </c>
      <c r="AG702">
        <v>13233</v>
      </c>
      <c r="AH702" t="s">
        <v>827</v>
      </c>
      <c r="AI702">
        <v>9335</v>
      </c>
      <c r="AJ702">
        <v>3880</v>
      </c>
      <c r="AK702" t="s">
        <v>827</v>
      </c>
      <c r="AL702" t="s">
        <v>18291</v>
      </c>
      <c r="AM702" t="s">
        <v>827</v>
      </c>
      <c r="AN702" t="s">
        <v>827</v>
      </c>
      <c r="AO702" t="s">
        <v>1373</v>
      </c>
      <c r="AP702" t="s">
        <v>5445</v>
      </c>
      <c r="AQ702" t="s">
        <v>20403</v>
      </c>
    </row>
    <row r="703" spans="1:43" x14ac:dyDescent="0.3">
      <c r="A703" t="s">
        <v>1954</v>
      </c>
      <c r="B703" t="s">
        <v>1216</v>
      </c>
      <c r="C703" s="72">
        <v>31328</v>
      </c>
      <c r="D703" t="s">
        <v>6864</v>
      </c>
      <c r="E703" t="s">
        <v>7861</v>
      </c>
      <c r="F703" t="s">
        <v>3591</v>
      </c>
      <c r="G703" t="s">
        <v>3591</v>
      </c>
      <c r="H703" t="s">
        <v>1373</v>
      </c>
      <c r="I703" t="s">
        <v>10816</v>
      </c>
      <c r="J703" t="s">
        <v>1216</v>
      </c>
      <c r="K703">
        <v>543136</v>
      </c>
      <c r="L703" t="s">
        <v>1216</v>
      </c>
      <c r="M703">
        <v>1798563</v>
      </c>
      <c r="N703" t="s">
        <v>1216</v>
      </c>
      <c r="O703" t="s">
        <v>1955</v>
      </c>
      <c r="P703" t="s">
        <v>1954</v>
      </c>
      <c r="Q703">
        <v>8911</v>
      </c>
      <c r="R703" t="s">
        <v>1216</v>
      </c>
      <c r="S703">
        <v>31078</v>
      </c>
      <c r="T703" t="s">
        <v>1216</v>
      </c>
      <c r="V703" t="s">
        <v>3952</v>
      </c>
      <c r="W703">
        <v>57821</v>
      </c>
      <c r="X703">
        <v>8911</v>
      </c>
      <c r="Y703" t="s">
        <v>1216</v>
      </c>
      <c r="Z703" t="s">
        <v>8536</v>
      </c>
      <c r="AA703" t="s">
        <v>658</v>
      </c>
      <c r="AB703" t="s">
        <v>658</v>
      </c>
      <c r="AC703" t="s">
        <v>1216</v>
      </c>
      <c r="AD703" t="s">
        <v>8536</v>
      </c>
      <c r="AE703">
        <v>12066</v>
      </c>
      <c r="AI703">
        <v>4442</v>
      </c>
      <c r="AK703" t="s">
        <v>1216</v>
      </c>
      <c r="AL703" t="s">
        <v>18292</v>
      </c>
      <c r="AM703" t="s">
        <v>1216</v>
      </c>
      <c r="AN703" t="s">
        <v>1216</v>
      </c>
      <c r="AO703" t="s">
        <v>1373</v>
      </c>
      <c r="AP703" t="s">
        <v>8536</v>
      </c>
      <c r="AQ703" t="s">
        <v>20403</v>
      </c>
    </row>
    <row r="704" spans="1:43" x14ac:dyDescent="0.3">
      <c r="A704" t="s">
        <v>3482</v>
      </c>
      <c r="B704" t="s">
        <v>1151</v>
      </c>
      <c r="C704" s="72">
        <v>33154</v>
      </c>
      <c r="D704" t="s">
        <v>7102</v>
      </c>
      <c r="E704" t="s">
        <v>7659</v>
      </c>
      <c r="F704" t="s">
        <v>1416</v>
      </c>
      <c r="G704" t="s">
        <v>9094</v>
      </c>
      <c r="H704" t="s">
        <v>1373</v>
      </c>
      <c r="I704" t="s">
        <v>9572</v>
      </c>
      <c r="J704" t="s">
        <v>1151</v>
      </c>
      <c r="K704">
        <v>572362</v>
      </c>
      <c r="L704" t="s">
        <v>1151</v>
      </c>
      <c r="M704">
        <v>1833103</v>
      </c>
      <c r="N704" t="s">
        <v>1151</v>
      </c>
      <c r="O704" t="s">
        <v>3953</v>
      </c>
      <c r="P704" t="s">
        <v>3482</v>
      </c>
      <c r="Q704">
        <v>9379</v>
      </c>
      <c r="R704" t="s">
        <v>1151</v>
      </c>
      <c r="S704">
        <v>31791</v>
      </c>
      <c r="T704" t="s">
        <v>1151</v>
      </c>
      <c r="V704" t="s">
        <v>3954</v>
      </c>
      <c r="W704">
        <v>60740</v>
      </c>
      <c r="X704">
        <v>9379</v>
      </c>
      <c r="Y704" t="s">
        <v>1151</v>
      </c>
      <c r="Z704" t="s">
        <v>5446</v>
      </c>
      <c r="AA704" t="s">
        <v>658</v>
      </c>
      <c r="AB704" t="s">
        <v>666</v>
      </c>
      <c r="AC704" t="s">
        <v>1151</v>
      </c>
      <c r="AD704" t="s">
        <v>5446</v>
      </c>
      <c r="AE704">
        <v>11048</v>
      </c>
      <c r="AF704" t="s">
        <v>1151</v>
      </c>
      <c r="AG704">
        <v>17118</v>
      </c>
      <c r="AH704" t="s">
        <v>1151</v>
      </c>
      <c r="AI704">
        <v>6066</v>
      </c>
      <c r="AJ704">
        <v>4013</v>
      </c>
      <c r="AK704" t="s">
        <v>1151</v>
      </c>
      <c r="AL704" t="s">
        <v>18293</v>
      </c>
      <c r="AM704" t="s">
        <v>1151</v>
      </c>
      <c r="AN704" t="s">
        <v>1151</v>
      </c>
      <c r="AO704" t="s">
        <v>1373</v>
      </c>
      <c r="AP704" t="s">
        <v>5446</v>
      </c>
      <c r="AQ704" t="s">
        <v>20403</v>
      </c>
    </row>
    <row r="705" spans="1:43" x14ac:dyDescent="0.3">
      <c r="A705" t="s">
        <v>14388</v>
      </c>
      <c r="B705" t="s">
        <v>14389</v>
      </c>
      <c r="C705" s="72">
        <v>33800</v>
      </c>
      <c r="D705" t="s">
        <v>7089</v>
      </c>
      <c r="E705" t="s">
        <v>7536</v>
      </c>
      <c r="F705" t="s">
        <v>1481</v>
      </c>
      <c r="G705" t="s">
        <v>9094</v>
      </c>
      <c r="H705" t="s">
        <v>1380</v>
      </c>
      <c r="I705" t="s">
        <v>14500</v>
      </c>
      <c r="J705" t="s">
        <v>14327</v>
      </c>
      <c r="K705">
        <v>640447</v>
      </c>
      <c r="L705" t="s">
        <v>14389</v>
      </c>
      <c r="M705">
        <v>2117199</v>
      </c>
      <c r="N705" t="s">
        <v>14327</v>
      </c>
      <c r="O705" t="s">
        <v>14390</v>
      </c>
      <c r="P705" t="s">
        <v>14388</v>
      </c>
      <c r="Q705">
        <v>9562</v>
      </c>
      <c r="R705" t="s">
        <v>14327</v>
      </c>
      <c r="S705">
        <v>33234</v>
      </c>
      <c r="T705" t="s">
        <v>14327</v>
      </c>
      <c r="V705" t="s">
        <v>15897</v>
      </c>
      <c r="W705">
        <v>102427</v>
      </c>
      <c r="X705">
        <v>9562</v>
      </c>
      <c r="Y705" t="s">
        <v>14327</v>
      </c>
      <c r="Z705" t="s">
        <v>14391</v>
      </c>
      <c r="AA705" t="s">
        <v>658</v>
      </c>
      <c r="AB705" t="s">
        <v>658</v>
      </c>
      <c r="AC705" t="s">
        <v>14327</v>
      </c>
      <c r="AD705" t="s">
        <v>15102</v>
      </c>
      <c r="AE705">
        <v>12956</v>
      </c>
      <c r="AH705" t="s">
        <v>14327</v>
      </c>
      <c r="AI705">
        <v>18270</v>
      </c>
      <c r="AJ705">
        <v>5217</v>
      </c>
      <c r="AK705" t="s">
        <v>14327</v>
      </c>
      <c r="AL705" t="s">
        <v>18294</v>
      </c>
      <c r="AM705" t="s">
        <v>14327</v>
      </c>
      <c r="AN705" t="s">
        <v>14327</v>
      </c>
      <c r="AO705" t="s">
        <v>1380</v>
      </c>
      <c r="AP705" t="s">
        <v>14391</v>
      </c>
      <c r="AQ705" t="s">
        <v>20403</v>
      </c>
    </row>
    <row r="706" spans="1:43" x14ac:dyDescent="0.3">
      <c r="A706" t="s">
        <v>1956</v>
      </c>
      <c r="B706" t="s">
        <v>257</v>
      </c>
      <c r="C706" s="72">
        <v>31762</v>
      </c>
      <c r="D706" t="s">
        <v>6659</v>
      </c>
      <c r="E706" t="s">
        <v>6658</v>
      </c>
      <c r="F706" t="s">
        <v>3591</v>
      </c>
      <c r="G706" t="s">
        <v>3591</v>
      </c>
      <c r="H706" t="s">
        <v>1431</v>
      </c>
      <c r="I706" t="s">
        <v>10119</v>
      </c>
      <c r="J706" t="s">
        <v>257</v>
      </c>
      <c r="K706">
        <v>444876</v>
      </c>
      <c r="L706" t="s">
        <v>257</v>
      </c>
      <c r="M706">
        <v>547241</v>
      </c>
      <c r="N706" t="s">
        <v>257</v>
      </c>
      <c r="O706" t="s">
        <v>1957</v>
      </c>
      <c r="P706" t="s">
        <v>1956</v>
      </c>
      <c r="Q706">
        <v>8344</v>
      </c>
      <c r="R706" t="s">
        <v>257</v>
      </c>
      <c r="S706">
        <v>29229</v>
      </c>
      <c r="T706" t="s">
        <v>257</v>
      </c>
      <c r="U706" t="s">
        <v>257</v>
      </c>
      <c r="V706" t="s">
        <v>3955</v>
      </c>
      <c r="W706">
        <v>47625</v>
      </c>
      <c r="X706">
        <v>8344</v>
      </c>
      <c r="Y706" t="s">
        <v>257</v>
      </c>
      <c r="Z706" t="s">
        <v>5447</v>
      </c>
      <c r="AA706" t="s">
        <v>658</v>
      </c>
      <c r="AB706" t="s">
        <v>658</v>
      </c>
      <c r="AC706" t="s">
        <v>257</v>
      </c>
      <c r="AD706" t="s">
        <v>5447</v>
      </c>
      <c r="AE706">
        <v>8576</v>
      </c>
      <c r="AF706" t="s">
        <v>257</v>
      </c>
      <c r="AG706">
        <v>5445</v>
      </c>
      <c r="AH706" t="s">
        <v>257</v>
      </c>
      <c r="AI706">
        <v>1678</v>
      </c>
      <c r="AJ706">
        <v>3066</v>
      </c>
      <c r="AK706" t="s">
        <v>257</v>
      </c>
      <c r="AL706" t="s">
        <v>18295</v>
      </c>
      <c r="AM706" t="s">
        <v>257</v>
      </c>
      <c r="AN706" t="s">
        <v>257</v>
      </c>
      <c r="AO706" t="s">
        <v>1431</v>
      </c>
      <c r="AP706" t="s">
        <v>5447</v>
      </c>
      <c r="AQ706" t="s">
        <v>20403</v>
      </c>
    </row>
    <row r="707" spans="1:43" x14ac:dyDescent="0.3">
      <c r="A707" t="s">
        <v>1958</v>
      </c>
      <c r="B707" t="s">
        <v>26</v>
      </c>
      <c r="C707" s="72">
        <v>32513</v>
      </c>
      <c r="D707" t="s">
        <v>7035</v>
      </c>
      <c r="E707" t="s">
        <v>6658</v>
      </c>
      <c r="F707" t="s">
        <v>1531</v>
      </c>
      <c r="G707" t="s">
        <v>9094</v>
      </c>
      <c r="H707" t="s">
        <v>660</v>
      </c>
      <c r="I707" t="s">
        <v>10601</v>
      </c>
      <c r="J707" t="s">
        <v>26</v>
      </c>
      <c r="K707">
        <v>500871</v>
      </c>
      <c r="L707" t="s">
        <v>26</v>
      </c>
      <c r="M707">
        <v>1670491</v>
      </c>
      <c r="N707" t="s">
        <v>26</v>
      </c>
      <c r="O707" t="s">
        <v>1959</v>
      </c>
      <c r="P707" t="s">
        <v>1958</v>
      </c>
      <c r="Q707">
        <v>9054</v>
      </c>
      <c r="R707" t="s">
        <v>26</v>
      </c>
      <c r="S707">
        <v>30272</v>
      </c>
      <c r="T707" t="s">
        <v>26</v>
      </c>
      <c r="U707" t="s">
        <v>26</v>
      </c>
      <c r="V707" t="s">
        <v>3956</v>
      </c>
      <c r="W707">
        <v>51653</v>
      </c>
      <c r="X707">
        <v>9054</v>
      </c>
      <c r="Y707" t="s">
        <v>26</v>
      </c>
      <c r="Z707" t="s">
        <v>5448</v>
      </c>
      <c r="AA707" t="s">
        <v>5068</v>
      </c>
      <c r="AB707" t="s">
        <v>658</v>
      </c>
      <c r="AC707" t="s">
        <v>26</v>
      </c>
      <c r="AD707" t="s">
        <v>5448</v>
      </c>
      <c r="AE707">
        <v>11848</v>
      </c>
      <c r="AF707" t="s">
        <v>26</v>
      </c>
      <c r="AG707">
        <v>13239</v>
      </c>
      <c r="AH707" t="s">
        <v>26</v>
      </c>
      <c r="AI707">
        <v>4585</v>
      </c>
      <c r="AJ707">
        <v>3909</v>
      </c>
      <c r="AK707" t="s">
        <v>26</v>
      </c>
      <c r="AL707" t="s">
        <v>18296</v>
      </c>
      <c r="AM707" t="s">
        <v>26</v>
      </c>
      <c r="AN707" t="s">
        <v>26</v>
      </c>
      <c r="AO707" t="s">
        <v>660</v>
      </c>
      <c r="AP707" t="s">
        <v>5448</v>
      </c>
      <c r="AQ707" t="s">
        <v>20403</v>
      </c>
    </row>
    <row r="708" spans="1:43" hidden="1" x14ac:dyDescent="0.3">
      <c r="A708" t="s">
        <v>1960</v>
      </c>
      <c r="B708" t="s">
        <v>279</v>
      </c>
      <c r="C708" s="72">
        <v>30257</v>
      </c>
      <c r="D708" t="s">
        <v>6799</v>
      </c>
      <c r="E708" t="s">
        <v>6658</v>
      </c>
      <c r="F708" t="s">
        <v>3591</v>
      </c>
      <c r="G708" t="s">
        <v>3591</v>
      </c>
      <c r="H708" t="s">
        <v>660</v>
      </c>
      <c r="I708" t="s">
        <v>9197</v>
      </c>
      <c r="J708" t="s">
        <v>279</v>
      </c>
      <c r="K708">
        <v>488862</v>
      </c>
      <c r="L708" t="s">
        <v>279</v>
      </c>
      <c r="M708">
        <v>1098922</v>
      </c>
      <c r="N708" t="s">
        <v>279</v>
      </c>
      <c r="O708" t="s">
        <v>1961</v>
      </c>
      <c r="P708" t="s">
        <v>1960</v>
      </c>
      <c r="Q708">
        <v>7938</v>
      </c>
      <c r="R708" t="s">
        <v>279</v>
      </c>
      <c r="S708">
        <v>28662</v>
      </c>
      <c r="T708" t="s">
        <v>279</v>
      </c>
      <c r="U708" t="s">
        <v>279</v>
      </c>
      <c r="V708" t="s">
        <v>3957</v>
      </c>
      <c r="W708">
        <v>49341</v>
      </c>
      <c r="X708">
        <v>7938</v>
      </c>
      <c r="Y708" t="s">
        <v>279</v>
      </c>
      <c r="Z708" t="s">
        <v>5449</v>
      </c>
      <c r="AA708" t="s">
        <v>658</v>
      </c>
      <c r="AB708" t="s">
        <v>658</v>
      </c>
      <c r="AC708" t="s">
        <v>279</v>
      </c>
      <c r="AD708" t="s">
        <v>5449</v>
      </c>
      <c r="AE708">
        <v>8640</v>
      </c>
      <c r="AF708" t="s">
        <v>279</v>
      </c>
      <c r="AG708">
        <v>5246</v>
      </c>
      <c r="AH708" t="s">
        <v>279</v>
      </c>
      <c r="AI708">
        <v>3406</v>
      </c>
      <c r="AJ708">
        <v>2656</v>
      </c>
      <c r="AK708" t="s">
        <v>279</v>
      </c>
      <c r="AL708" t="s">
        <v>18297</v>
      </c>
      <c r="AM708" t="s">
        <v>279</v>
      </c>
      <c r="AN708" t="s">
        <v>279</v>
      </c>
      <c r="AO708" t="s">
        <v>660</v>
      </c>
      <c r="AP708" t="s">
        <v>5449</v>
      </c>
      <c r="AQ708" t="s">
        <v>20402</v>
      </c>
    </row>
    <row r="709" spans="1:43" x14ac:dyDescent="0.3">
      <c r="A709" t="s">
        <v>15898</v>
      </c>
      <c r="B709" t="s">
        <v>15899</v>
      </c>
      <c r="C709" s="72">
        <v>34505</v>
      </c>
      <c r="D709" t="s">
        <v>7557</v>
      </c>
      <c r="E709" t="s">
        <v>15900</v>
      </c>
      <c r="F709" t="s">
        <v>1449</v>
      </c>
      <c r="G709" t="s">
        <v>6120</v>
      </c>
      <c r="H709" t="s">
        <v>1373</v>
      </c>
      <c r="I709" t="s">
        <v>15901</v>
      </c>
      <c r="J709" t="s">
        <v>15899</v>
      </c>
      <c r="K709">
        <v>664045</v>
      </c>
      <c r="L709" t="s">
        <v>15899</v>
      </c>
      <c r="M709">
        <v>2453279</v>
      </c>
      <c r="N709" t="s">
        <v>15899</v>
      </c>
      <c r="P709" t="s">
        <v>15898</v>
      </c>
      <c r="Q709">
        <v>11609</v>
      </c>
      <c r="R709" t="s">
        <v>15899</v>
      </c>
      <c r="S709">
        <v>34977</v>
      </c>
      <c r="T709" t="s">
        <v>15899</v>
      </c>
      <c r="V709" t="s">
        <v>20472</v>
      </c>
      <c r="W709">
        <v>107173</v>
      </c>
      <c r="X709">
        <v>11609</v>
      </c>
      <c r="Y709" t="s">
        <v>15899</v>
      </c>
      <c r="Z709" t="s">
        <v>15902</v>
      </c>
      <c r="AA709" t="s">
        <v>658</v>
      </c>
      <c r="AB709" t="s">
        <v>658</v>
      </c>
      <c r="AC709" t="s">
        <v>22071</v>
      </c>
      <c r="AD709" t="s">
        <v>15902</v>
      </c>
      <c r="AE709">
        <v>13869</v>
      </c>
      <c r="AJ709">
        <v>5828</v>
      </c>
      <c r="AK709" t="s">
        <v>15899</v>
      </c>
      <c r="AL709" t="s">
        <v>18298</v>
      </c>
      <c r="AM709" t="s">
        <v>22071</v>
      </c>
      <c r="AN709" t="s">
        <v>15899</v>
      </c>
      <c r="AO709" t="s">
        <v>14933</v>
      </c>
      <c r="AP709" t="s">
        <v>15902</v>
      </c>
      <c r="AQ709" t="s">
        <v>20403</v>
      </c>
    </row>
    <row r="710" spans="1:43" x14ac:dyDescent="0.3">
      <c r="A710" t="s">
        <v>12704</v>
      </c>
      <c r="B710" t="s">
        <v>11780</v>
      </c>
      <c r="C710" s="72">
        <v>35863</v>
      </c>
      <c r="D710" t="s">
        <v>7181</v>
      </c>
      <c r="E710" t="s">
        <v>12705</v>
      </c>
      <c r="F710" t="s">
        <v>1409</v>
      </c>
      <c r="G710" t="s">
        <v>9094</v>
      </c>
      <c r="H710" t="s">
        <v>1373</v>
      </c>
      <c r="I710" t="s">
        <v>11781</v>
      </c>
      <c r="J710" t="s">
        <v>11780</v>
      </c>
      <c r="K710">
        <v>659262</v>
      </c>
      <c r="L710" t="s">
        <v>11780</v>
      </c>
      <c r="M710">
        <v>2211779</v>
      </c>
      <c r="N710" t="s">
        <v>11780</v>
      </c>
      <c r="P710" t="s">
        <v>12704</v>
      </c>
      <c r="Q710">
        <v>10243</v>
      </c>
      <c r="R710" t="s">
        <v>11780</v>
      </c>
      <c r="S710">
        <v>34987</v>
      </c>
      <c r="T710" t="s">
        <v>11780</v>
      </c>
      <c r="V710" t="s">
        <v>12706</v>
      </c>
      <c r="W710">
        <v>105921</v>
      </c>
      <c r="X710">
        <v>10243</v>
      </c>
      <c r="Y710" t="s">
        <v>11780</v>
      </c>
      <c r="Z710" t="s">
        <v>12707</v>
      </c>
      <c r="AA710" t="s">
        <v>658</v>
      </c>
      <c r="AB710" t="s">
        <v>658</v>
      </c>
      <c r="AC710" t="s">
        <v>11780</v>
      </c>
      <c r="AD710" t="s">
        <v>12707</v>
      </c>
      <c r="AE710">
        <v>13537</v>
      </c>
      <c r="AH710" t="s">
        <v>11780</v>
      </c>
      <c r="AI710">
        <v>18543</v>
      </c>
      <c r="AJ710">
        <v>5606</v>
      </c>
      <c r="AK710" t="s">
        <v>11780</v>
      </c>
      <c r="AL710" t="s">
        <v>18299</v>
      </c>
      <c r="AM710" t="s">
        <v>11780</v>
      </c>
      <c r="AN710" t="s">
        <v>11780</v>
      </c>
      <c r="AO710" t="s">
        <v>1373</v>
      </c>
      <c r="AP710" t="s">
        <v>12707</v>
      </c>
      <c r="AQ710" t="s">
        <v>20403</v>
      </c>
    </row>
    <row r="711" spans="1:43" x14ac:dyDescent="0.3">
      <c r="A711" t="s">
        <v>1962</v>
      </c>
      <c r="B711" t="s">
        <v>400</v>
      </c>
      <c r="C711" s="72">
        <v>31892</v>
      </c>
      <c r="D711" t="s">
        <v>6859</v>
      </c>
      <c r="E711" t="s">
        <v>7056</v>
      </c>
      <c r="F711" t="s">
        <v>1372</v>
      </c>
      <c r="G711" t="s">
        <v>6120</v>
      </c>
      <c r="H711" t="s">
        <v>661</v>
      </c>
      <c r="I711" t="s">
        <v>9756</v>
      </c>
      <c r="J711" t="s">
        <v>400</v>
      </c>
      <c r="K711">
        <v>457787</v>
      </c>
      <c r="L711" t="s">
        <v>400</v>
      </c>
      <c r="M711">
        <v>1667721</v>
      </c>
      <c r="N711" t="s">
        <v>400</v>
      </c>
      <c r="O711" t="s">
        <v>1963</v>
      </c>
      <c r="P711" t="s">
        <v>1962</v>
      </c>
      <c r="Q711">
        <v>8805</v>
      </c>
      <c r="R711" t="s">
        <v>400</v>
      </c>
      <c r="S711">
        <v>30621</v>
      </c>
      <c r="T711" t="s">
        <v>400</v>
      </c>
      <c r="U711" t="s">
        <v>400</v>
      </c>
      <c r="V711" t="s">
        <v>3958</v>
      </c>
      <c r="W711">
        <v>58917</v>
      </c>
      <c r="X711">
        <v>8805</v>
      </c>
      <c r="Y711" t="s">
        <v>400</v>
      </c>
      <c r="Z711" t="s">
        <v>5450</v>
      </c>
      <c r="AA711" t="s">
        <v>5068</v>
      </c>
      <c r="AB711" t="s">
        <v>658</v>
      </c>
      <c r="AC711" t="s">
        <v>400</v>
      </c>
      <c r="AD711" t="s">
        <v>5450</v>
      </c>
      <c r="AE711">
        <v>10570</v>
      </c>
      <c r="AF711" t="s">
        <v>400</v>
      </c>
      <c r="AG711">
        <v>12562</v>
      </c>
      <c r="AH711" t="s">
        <v>400</v>
      </c>
      <c r="AI711">
        <v>8683</v>
      </c>
      <c r="AJ711">
        <v>3570</v>
      </c>
      <c r="AK711" t="s">
        <v>400</v>
      </c>
      <c r="AL711" t="s">
        <v>18300</v>
      </c>
      <c r="AM711" t="s">
        <v>400</v>
      </c>
      <c r="AN711" t="s">
        <v>400</v>
      </c>
      <c r="AO711" t="s">
        <v>661</v>
      </c>
      <c r="AP711" t="s">
        <v>5450</v>
      </c>
      <c r="AQ711" t="s">
        <v>20403</v>
      </c>
    </row>
    <row r="712" spans="1:43" x14ac:dyDescent="0.3">
      <c r="A712" t="s">
        <v>12319</v>
      </c>
      <c r="B712" t="s">
        <v>11336</v>
      </c>
      <c r="C712" s="72">
        <v>33966</v>
      </c>
      <c r="D712" t="s">
        <v>6639</v>
      </c>
      <c r="E712" t="s">
        <v>12320</v>
      </c>
      <c r="F712" t="s">
        <v>1526</v>
      </c>
      <c r="G712" t="s">
        <v>9094</v>
      </c>
      <c r="H712" t="s">
        <v>1373</v>
      </c>
      <c r="I712" t="s">
        <v>11747</v>
      </c>
      <c r="J712" t="s">
        <v>11336</v>
      </c>
      <c r="K712">
        <v>608032</v>
      </c>
      <c r="L712" t="s">
        <v>11336</v>
      </c>
      <c r="M712">
        <v>2210225</v>
      </c>
      <c r="N712" t="s">
        <v>11336</v>
      </c>
      <c r="O712" t="s">
        <v>13403</v>
      </c>
      <c r="P712" t="s">
        <v>12319</v>
      </c>
      <c r="Q712">
        <v>10274</v>
      </c>
      <c r="R712" t="s">
        <v>11336</v>
      </c>
      <c r="S712">
        <v>34861</v>
      </c>
      <c r="T712" t="s">
        <v>11336</v>
      </c>
      <c r="V712" t="s">
        <v>12858</v>
      </c>
      <c r="W712">
        <v>70188</v>
      </c>
      <c r="X712">
        <v>10274</v>
      </c>
      <c r="Y712" t="s">
        <v>14392</v>
      </c>
      <c r="Z712" t="s">
        <v>12321</v>
      </c>
      <c r="AA712" t="s">
        <v>658</v>
      </c>
      <c r="AB712" t="s">
        <v>658</v>
      </c>
      <c r="AC712" t="s">
        <v>11336</v>
      </c>
      <c r="AD712" t="s">
        <v>12321</v>
      </c>
      <c r="AE712">
        <v>13774</v>
      </c>
      <c r="AF712" t="s">
        <v>11336</v>
      </c>
      <c r="AG712">
        <v>70271</v>
      </c>
      <c r="AH712" t="s">
        <v>11336</v>
      </c>
      <c r="AI712">
        <v>23613</v>
      </c>
      <c r="AJ712">
        <v>5234</v>
      </c>
      <c r="AK712" t="s">
        <v>11336</v>
      </c>
      <c r="AL712" t="s">
        <v>18301</v>
      </c>
      <c r="AM712" t="s">
        <v>11336</v>
      </c>
      <c r="AN712" t="s">
        <v>11336</v>
      </c>
      <c r="AO712" t="s">
        <v>14933</v>
      </c>
      <c r="AP712" t="s">
        <v>12321</v>
      </c>
      <c r="AQ712" t="s">
        <v>20403</v>
      </c>
    </row>
    <row r="713" spans="1:43" hidden="1" x14ac:dyDescent="0.3">
      <c r="A713" t="s">
        <v>1964</v>
      </c>
      <c r="B713" t="s">
        <v>776</v>
      </c>
      <c r="C713" s="72">
        <v>30502</v>
      </c>
      <c r="D713" t="s">
        <v>7345</v>
      </c>
      <c r="E713" t="s">
        <v>7660</v>
      </c>
      <c r="F713" t="s">
        <v>1386</v>
      </c>
      <c r="G713" t="s">
        <v>6120</v>
      </c>
      <c r="H713" t="s">
        <v>1373</v>
      </c>
      <c r="I713" t="s">
        <v>9637</v>
      </c>
      <c r="J713" t="s">
        <v>776</v>
      </c>
      <c r="K713">
        <v>462136</v>
      </c>
      <c r="L713" t="s">
        <v>776</v>
      </c>
      <c r="M713">
        <v>1630042</v>
      </c>
      <c r="N713" t="s">
        <v>776</v>
      </c>
      <c r="O713" t="s">
        <v>13423</v>
      </c>
      <c r="P713" t="s">
        <v>1964</v>
      </c>
      <c r="Q713">
        <v>8329</v>
      </c>
      <c r="R713" t="s">
        <v>776</v>
      </c>
      <c r="S713">
        <v>29215</v>
      </c>
      <c r="T713" t="s">
        <v>776</v>
      </c>
      <c r="V713" t="s">
        <v>12935</v>
      </c>
      <c r="W713">
        <v>47658</v>
      </c>
      <c r="X713">
        <v>8329</v>
      </c>
      <c r="Y713" t="s">
        <v>776</v>
      </c>
      <c r="Z713" t="s">
        <v>5451</v>
      </c>
      <c r="AA713" t="s">
        <v>658</v>
      </c>
      <c r="AB713" t="s">
        <v>658</v>
      </c>
      <c r="AC713" t="s">
        <v>776</v>
      </c>
      <c r="AD713" t="s">
        <v>5451</v>
      </c>
      <c r="AE713">
        <v>8872</v>
      </c>
      <c r="AF713" t="s">
        <v>776</v>
      </c>
      <c r="AG713">
        <v>6320</v>
      </c>
      <c r="AH713" t="s">
        <v>776</v>
      </c>
      <c r="AI713">
        <v>2658</v>
      </c>
      <c r="AJ713">
        <v>3035</v>
      </c>
      <c r="AK713" t="s">
        <v>776</v>
      </c>
      <c r="AL713" t="s">
        <v>18302</v>
      </c>
      <c r="AM713" t="s">
        <v>776</v>
      </c>
      <c r="AN713" t="s">
        <v>776</v>
      </c>
      <c r="AO713" t="s">
        <v>1373</v>
      </c>
      <c r="AP713" t="s">
        <v>5451</v>
      </c>
      <c r="AQ713" t="s">
        <v>20402</v>
      </c>
    </row>
    <row r="714" spans="1:43" x14ac:dyDescent="0.3">
      <c r="A714" t="s">
        <v>15903</v>
      </c>
      <c r="B714" t="s">
        <v>14992</v>
      </c>
      <c r="C714" s="72">
        <v>35117</v>
      </c>
      <c r="D714" t="s">
        <v>15904</v>
      </c>
      <c r="E714" t="s">
        <v>7660</v>
      </c>
      <c r="F714" t="s">
        <v>1372</v>
      </c>
      <c r="G714" t="s">
        <v>6120</v>
      </c>
      <c r="H714" t="s">
        <v>661</v>
      </c>
      <c r="I714" t="s">
        <v>15905</v>
      </c>
      <c r="J714" t="s">
        <v>14992</v>
      </c>
      <c r="K714">
        <v>642731</v>
      </c>
      <c r="L714" t="s">
        <v>14992</v>
      </c>
      <c r="M714">
        <v>2739969</v>
      </c>
      <c r="N714" t="s">
        <v>14992</v>
      </c>
      <c r="P714" t="s">
        <v>15903</v>
      </c>
      <c r="Q714">
        <v>10923</v>
      </c>
      <c r="R714" t="s">
        <v>14992</v>
      </c>
      <c r="S714">
        <v>36485</v>
      </c>
      <c r="T714" t="s">
        <v>14992</v>
      </c>
      <c r="V714" t="s">
        <v>20473</v>
      </c>
      <c r="W714">
        <v>103225</v>
      </c>
      <c r="X714">
        <v>10923</v>
      </c>
      <c r="Y714" t="s">
        <v>14992</v>
      </c>
      <c r="Z714" t="s">
        <v>15906</v>
      </c>
      <c r="AA714" t="s">
        <v>658</v>
      </c>
      <c r="AB714" t="s">
        <v>658</v>
      </c>
      <c r="AC714" t="s">
        <v>14992</v>
      </c>
      <c r="AD714" t="s">
        <v>15906</v>
      </c>
      <c r="AE714">
        <v>14569</v>
      </c>
      <c r="AJ714">
        <v>5764</v>
      </c>
      <c r="AK714" t="s">
        <v>14992</v>
      </c>
      <c r="AL714" t="s">
        <v>18303</v>
      </c>
      <c r="AM714" t="s">
        <v>14992</v>
      </c>
      <c r="AN714" t="s">
        <v>14992</v>
      </c>
      <c r="AO714" t="s">
        <v>661</v>
      </c>
      <c r="AP714" t="s">
        <v>15906</v>
      </c>
      <c r="AQ714" t="s">
        <v>20403</v>
      </c>
    </row>
    <row r="715" spans="1:43" hidden="1" x14ac:dyDescent="0.3">
      <c r="A715" t="s">
        <v>1965</v>
      </c>
      <c r="B715" t="s">
        <v>553</v>
      </c>
      <c r="C715" s="72">
        <v>30051</v>
      </c>
      <c r="D715" t="s">
        <v>7058</v>
      </c>
      <c r="E715" t="s">
        <v>7057</v>
      </c>
      <c r="F715" t="s">
        <v>3591</v>
      </c>
      <c r="G715" t="s">
        <v>3591</v>
      </c>
      <c r="H715" t="s">
        <v>1380</v>
      </c>
      <c r="I715" t="s">
        <v>9236</v>
      </c>
      <c r="J715" t="s">
        <v>553</v>
      </c>
      <c r="K715">
        <v>444843</v>
      </c>
      <c r="L715" t="s">
        <v>553</v>
      </c>
      <c r="M715">
        <v>490390</v>
      </c>
      <c r="N715" t="s">
        <v>553</v>
      </c>
      <c r="O715" t="s">
        <v>1966</v>
      </c>
      <c r="P715" t="s">
        <v>1965</v>
      </c>
      <c r="Q715">
        <v>7710</v>
      </c>
      <c r="R715" t="s">
        <v>553</v>
      </c>
      <c r="S715">
        <v>6481</v>
      </c>
      <c r="T715" t="s">
        <v>553</v>
      </c>
      <c r="U715" t="s">
        <v>553</v>
      </c>
      <c r="V715" t="s">
        <v>3959</v>
      </c>
      <c r="W715">
        <v>45962</v>
      </c>
      <c r="X715">
        <v>7710</v>
      </c>
      <c r="Y715" t="s">
        <v>553</v>
      </c>
      <c r="Z715" t="s">
        <v>5452</v>
      </c>
      <c r="AA715" t="s">
        <v>666</v>
      </c>
      <c r="AB715" t="s">
        <v>666</v>
      </c>
      <c r="AC715" t="s">
        <v>553</v>
      </c>
      <c r="AD715" t="s">
        <v>5452</v>
      </c>
      <c r="AE715">
        <v>7908</v>
      </c>
      <c r="AF715" t="s">
        <v>553</v>
      </c>
      <c r="AG715">
        <v>5289</v>
      </c>
      <c r="AH715" t="s">
        <v>553</v>
      </c>
      <c r="AI715">
        <v>12851</v>
      </c>
      <c r="AJ715">
        <v>2255</v>
      </c>
      <c r="AK715" t="s">
        <v>553</v>
      </c>
      <c r="AN715" t="s">
        <v>553</v>
      </c>
      <c r="AO715" t="s">
        <v>1380</v>
      </c>
      <c r="AP715" t="s">
        <v>5452</v>
      </c>
      <c r="AQ715" t="s">
        <v>20402</v>
      </c>
    </row>
    <row r="716" spans="1:43" x14ac:dyDescent="0.3">
      <c r="A716" t="s">
        <v>20272</v>
      </c>
      <c r="B716" t="s">
        <v>17247</v>
      </c>
      <c r="C716" s="72">
        <v>35360</v>
      </c>
      <c r="D716" t="s">
        <v>20273</v>
      </c>
      <c r="E716" t="s">
        <v>20274</v>
      </c>
      <c r="F716" t="s">
        <v>1430</v>
      </c>
      <c r="G716" t="s">
        <v>6120</v>
      </c>
      <c r="H716" t="s">
        <v>1373</v>
      </c>
      <c r="I716" t="s">
        <v>20275</v>
      </c>
      <c r="J716" t="s">
        <v>17247</v>
      </c>
      <c r="K716">
        <v>663770</v>
      </c>
      <c r="L716" t="s">
        <v>17247</v>
      </c>
      <c r="M716">
        <v>3103747</v>
      </c>
      <c r="N716" t="s">
        <v>17247</v>
      </c>
      <c r="P716" t="s">
        <v>20272</v>
      </c>
      <c r="Q716">
        <v>10733</v>
      </c>
      <c r="R716" t="s">
        <v>17247</v>
      </c>
      <c r="S716">
        <v>41742</v>
      </c>
      <c r="T716" t="s">
        <v>17247</v>
      </c>
      <c r="V716" t="s">
        <v>20276</v>
      </c>
      <c r="W716">
        <v>105930</v>
      </c>
      <c r="Z716" t="s">
        <v>20277</v>
      </c>
      <c r="AA716" t="s">
        <v>658</v>
      </c>
      <c r="AB716" t="s">
        <v>658</v>
      </c>
      <c r="AC716" t="s">
        <v>17247</v>
      </c>
      <c r="AD716" t="s">
        <v>20277</v>
      </c>
      <c r="AJ716">
        <v>6261</v>
      </c>
      <c r="AK716" t="s">
        <v>17247</v>
      </c>
      <c r="AL716" t="s">
        <v>20278</v>
      </c>
      <c r="AM716" t="s">
        <v>20279</v>
      </c>
      <c r="AO716" t="s">
        <v>1373</v>
      </c>
      <c r="AP716" t="s">
        <v>20277</v>
      </c>
      <c r="AQ716" t="s">
        <v>20403</v>
      </c>
    </row>
    <row r="717" spans="1:43" x14ac:dyDescent="0.3">
      <c r="A717" t="s">
        <v>1967</v>
      </c>
      <c r="B717" t="s">
        <v>133</v>
      </c>
      <c r="C717" s="72">
        <v>31797</v>
      </c>
      <c r="D717" t="s">
        <v>6939</v>
      </c>
      <c r="E717" t="s">
        <v>7414</v>
      </c>
      <c r="F717" t="s">
        <v>3591</v>
      </c>
      <c r="G717" t="s">
        <v>3591</v>
      </c>
      <c r="H717" t="s">
        <v>1424</v>
      </c>
      <c r="I717" t="s">
        <v>9185</v>
      </c>
      <c r="J717" t="s">
        <v>133</v>
      </c>
      <c r="K717">
        <v>458701</v>
      </c>
      <c r="L717" t="s">
        <v>133</v>
      </c>
      <c r="M717">
        <v>1669643</v>
      </c>
      <c r="N717" t="s">
        <v>133</v>
      </c>
      <c r="O717" t="s">
        <v>3960</v>
      </c>
      <c r="P717" t="s">
        <v>1967</v>
      </c>
      <c r="Q717">
        <v>8960</v>
      </c>
      <c r="R717" t="s">
        <v>133</v>
      </c>
      <c r="S717">
        <v>30540</v>
      </c>
      <c r="T717" t="s">
        <v>133</v>
      </c>
      <c r="V717" t="s">
        <v>5453</v>
      </c>
      <c r="W717">
        <v>52029</v>
      </c>
      <c r="X717">
        <v>8960</v>
      </c>
      <c r="Y717" t="s">
        <v>133</v>
      </c>
      <c r="Z717" t="s">
        <v>8537</v>
      </c>
      <c r="AA717" t="s">
        <v>658</v>
      </c>
      <c r="AB717" t="s">
        <v>658</v>
      </c>
      <c r="AC717" t="s">
        <v>133</v>
      </c>
      <c r="AD717" t="s">
        <v>8537</v>
      </c>
      <c r="AE717">
        <v>10902</v>
      </c>
      <c r="AI717">
        <v>4206</v>
      </c>
      <c r="AK717" t="s">
        <v>133</v>
      </c>
      <c r="AL717" t="s">
        <v>18304</v>
      </c>
      <c r="AM717" t="s">
        <v>133</v>
      </c>
      <c r="AN717" t="s">
        <v>133</v>
      </c>
      <c r="AO717" t="s">
        <v>1424</v>
      </c>
      <c r="AP717" t="s">
        <v>8537</v>
      </c>
      <c r="AQ717" t="s">
        <v>20403</v>
      </c>
    </row>
    <row r="718" spans="1:43" x14ac:dyDescent="0.3">
      <c r="A718" t="s">
        <v>19995</v>
      </c>
      <c r="B718" t="s">
        <v>17213</v>
      </c>
      <c r="C718" s="72">
        <v>34319</v>
      </c>
      <c r="D718" t="s">
        <v>6936</v>
      </c>
      <c r="E718" t="s">
        <v>19996</v>
      </c>
      <c r="F718" t="s">
        <v>1439</v>
      </c>
      <c r="G718" t="s">
        <v>6120</v>
      </c>
      <c r="H718" t="s">
        <v>1373</v>
      </c>
      <c r="I718" t="s">
        <v>19997</v>
      </c>
      <c r="J718" t="s">
        <v>17213</v>
      </c>
      <c r="K718">
        <v>664126</v>
      </c>
      <c r="L718" t="s">
        <v>19998</v>
      </c>
      <c r="M718">
        <v>3117421</v>
      </c>
      <c r="N718" t="s">
        <v>19998</v>
      </c>
      <c r="P718" t="s">
        <v>19995</v>
      </c>
      <c r="Q718">
        <v>10634</v>
      </c>
      <c r="R718" t="s">
        <v>19998</v>
      </c>
      <c r="S718">
        <v>42180</v>
      </c>
      <c r="T718" t="s">
        <v>17213</v>
      </c>
      <c r="V718" t="s">
        <v>19999</v>
      </c>
      <c r="W718">
        <v>105933</v>
      </c>
      <c r="Z718" t="s">
        <v>19804</v>
      </c>
      <c r="AA718" t="s">
        <v>658</v>
      </c>
      <c r="AB718" t="s">
        <v>658</v>
      </c>
      <c r="AC718" t="s">
        <v>19998</v>
      </c>
      <c r="AD718" t="s">
        <v>19804</v>
      </c>
      <c r="AJ718">
        <v>6163</v>
      </c>
      <c r="AK718" t="s">
        <v>19998</v>
      </c>
      <c r="AL718" t="s">
        <v>22072</v>
      </c>
      <c r="AM718" t="s">
        <v>19998</v>
      </c>
      <c r="AO718" t="s">
        <v>14933</v>
      </c>
      <c r="AP718" t="s">
        <v>20000</v>
      </c>
      <c r="AQ718" t="s">
        <v>20403</v>
      </c>
    </row>
    <row r="719" spans="1:43" hidden="1" x14ac:dyDescent="0.3">
      <c r="A719" t="s">
        <v>1968</v>
      </c>
      <c r="B719" t="s">
        <v>94</v>
      </c>
      <c r="C719" s="72">
        <v>30473</v>
      </c>
      <c r="D719" t="s">
        <v>7242</v>
      </c>
      <c r="E719" t="s">
        <v>7241</v>
      </c>
      <c r="F719" t="s">
        <v>3591</v>
      </c>
      <c r="G719" t="s">
        <v>3591</v>
      </c>
      <c r="H719" t="s">
        <v>661</v>
      </c>
      <c r="I719" t="s">
        <v>10491</v>
      </c>
      <c r="J719" t="s">
        <v>94</v>
      </c>
      <c r="K719">
        <v>458252</v>
      </c>
      <c r="L719" t="s">
        <v>94</v>
      </c>
      <c r="M719">
        <v>1208708</v>
      </c>
      <c r="N719" t="s">
        <v>94</v>
      </c>
      <c r="O719" t="s">
        <v>3961</v>
      </c>
      <c r="P719" t="s">
        <v>1968</v>
      </c>
      <c r="Q719">
        <v>9172</v>
      </c>
      <c r="R719" t="s">
        <v>94</v>
      </c>
      <c r="S719">
        <v>30390</v>
      </c>
      <c r="T719" t="s">
        <v>94</v>
      </c>
      <c r="V719" t="s">
        <v>3962</v>
      </c>
      <c r="W719">
        <v>47508</v>
      </c>
      <c r="X719">
        <v>9172</v>
      </c>
      <c r="Y719" t="s">
        <v>94</v>
      </c>
      <c r="Z719" t="s">
        <v>5454</v>
      </c>
      <c r="AA719" t="s">
        <v>5068</v>
      </c>
      <c r="AB719" t="s">
        <v>658</v>
      </c>
      <c r="AC719" t="s">
        <v>94</v>
      </c>
      <c r="AD719" t="s">
        <v>5454</v>
      </c>
      <c r="AE719">
        <v>12427</v>
      </c>
      <c r="AI719">
        <v>3202</v>
      </c>
      <c r="AJ719">
        <v>4090</v>
      </c>
      <c r="AK719" t="s">
        <v>94</v>
      </c>
      <c r="AL719" t="s">
        <v>18305</v>
      </c>
      <c r="AM719" t="s">
        <v>94</v>
      </c>
      <c r="AN719" t="s">
        <v>94</v>
      </c>
      <c r="AO719" t="s">
        <v>661</v>
      </c>
      <c r="AP719" t="s">
        <v>5454</v>
      </c>
      <c r="AQ719" t="s">
        <v>20402</v>
      </c>
    </row>
    <row r="720" spans="1:43" x14ac:dyDescent="0.3">
      <c r="A720" t="s">
        <v>1969</v>
      </c>
      <c r="B720" t="s">
        <v>972</v>
      </c>
      <c r="C720" s="72">
        <v>32791</v>
      </c>
      <c r="D720" t="s">
        <v>7679</v>
      </c>
      <c r="E720" t="s">
        <v>7678</v>
      </c>
      <c r="F720" t="s">
        <v>1509</v>
      </c>
      <c r="G720" t="s">
        <v>9094</v>
      </c>
      <c r="H720" t="s">
        <v>1373</v>
      </c>
      <c r="I720" t="s">
        <v>10947</v>
      </c>
      <c r="J720" t="s">
        <v>972</v>
      </c>
      <c r="K720">
        <v>544727</v>
      </c>
      <c r="L720" t="s">
        <v>972</v>
      </c>
      <c r="M720">
        <v>1756628</v>
      </c>
      <c r="N720" t="s">
        <v>972</v>
      </c>
      <c r="O720" t="s">
        <v>3963</v>
      </c>
      <c r="P720" t="s">
        <v>1969</v>
      </c>
      <c r="Q720">
        <v>9299</v>
      </c>
      <c r="R720" t="s">
        <v>972</v>
      </c>
      <c r="S720">
        <v>31687</v>
      </c>
      <c r="T720" t="s">
        <v>972</v>
      </c>
      <c r="V720" t="s">
        <v>3964</v>
      </c>
      <c r="W720">
        <v>58905</v>
      </c>
      <c r="X720">
        <v>9299</v>
      </c>
      <c r="Y720" t="s">
        <v>972</v>
      </c>
      <c r="Z720" t="s">
        <v>5455</v>
      </c>
      <c r="AA720" t="s">
        <v>658</v>
      </c>
      <c r="AB720" t="s">
        <v>658</v>
      </c>
      <c r="AC720" t="s">
        <v>972</v>
      </c>
      <c r="AD720" t="s">
        <v>5455</v>
      </c>
      <c r="AE720">
        <v>11193</v>
      </c>
      <c r="AF720" t="s">
        <v>972</v>
      </c>
      <c r="AG720">
        <v>17100</v>
      </c>
      <c r="AH720" t="s">
        <v>972</v>
      </c>
      <c r="AI720">
        <v>4637</v>
      </c>
      <c r="AJ720">
        <v>4198</v>
      </c>
      <c r="AK720" t="s">
        <v>972</v>
      </c>
      <c r="AL720" t="s">
        <v>18306</v>
      </c>
      <c r="AM720" t="s">
        <v>972</v>
      </c>
      <c r="AN720" t="s">
        <v>972</v>
      </c>
      <c r="AO720" t="s">
        <v>14933</v>
      </c>
      <c r="AP720" t="s">
        <v>5455</v>
      </c>
      <c r="AQ720" t="s">
        <v>20403</v>
      </c>
    </row>
    <row r="721" spans="1:43" x14ac:dyDescent="0.3">
      <c r="A721" t="s">
        <v>12842</v>
      </c>
      <c r="B721" t="s">
        <v>11289</v>
      </c>
      <c r="C721" s="72">
        <v>34180</v>
      </c>
      <c r="D721" t="s">
        <v>7526</v>
      </c>
      <c r="E721" t="s">
        <v>12843</v>
      </c>
      <c r="F721" t="s">
        <v>1470</v>
      </c>
      <c r="G721" t="s">
        <v>6120</v>
      </c>
      <c r="H721" t="s">
        <v>1373</v>
      </c>
      <c r="I721" t="s">
        <v>13720</v>
      </c>
      <c r="J721" t="s">
        <v>11289</v>
      </c>
      <c r="K721">
        <v>607188</v>
      </c>
      <c r="L721" t="s">
        <v>11289</v>
      </c>
      <c r="M721">
        <v>2210236</v>
      </c>
      <c r="N721" t="s">
        <v>14266</v>
      </c>
      <c r="O721" t="s">
        <v>14393</v>
      </c>
      <c r="P721" t="s">
        <v>12842</v>
      </c>
      <c r="Q721">
        <v>10602</v>
      </c>
      <c r="R721" t="s">
        <v>11289</v>
      </c>
      <c r="S721">
        <v>34871</v>
      </c>
      <c r="T721" t="s">
        <v>11289</v>
      </c>
      <c r="V721" t="s">
        <v>15907</v>
      </c>
      <c r="W721">
        <v>70547</v>
      </c>
      <c r="X721">
        <v>10602</v>
      </c>
      <c r="Y721" t="s">
        <v>14266</v>
      </c>
      <c r="Z721" t="s">
        <v>12844</v>
      </c>
      <c r="AA721" t="s">
        <v>658</v>
      </c>
      <c r="AB721" t="s">
        <v>658</v>
      </c>
      <c r="AC721" t="s">
        <v>14266</v>
      </c>
      <c r="AD721" t="s">
        <v>12844</v>
      </c>
      <c r="AE721">
        <v>13796</v>
      </c>
      <c r="AI721">
        <v>18492</v>
      </c>
      <c r="AJ721">
        <v>5117</v>
      </c>
      <c r="AK721" t="s">
        <v>14266</v>
      </c>
      <c r="AL721" t="s">
        <v>18307</v>
      </c>
      <c r="AM721" t="s">
        <v>14266</v>
      </c>
      <c r="AN721" t="s">
        <v>11289</v>
      </c>
      <c r="AO721" t="s">
        <v>1373</v>
      </c>
      <c r="AP721" t="s">
        <v>12844</v>
      </c>
      <c r="AQ721" t="s">
        <v>20403</v>
      </c>
    </row>
    <row r="722" spans="1:43" x14ac:dyDescent="0.3">
      <c r="A722" t="s">
        <v>8284</v>
      </c>
      <c r="B722" t="s">
        <v>8538</v>
      </c>
      <c r="C722" s="72">
        <v>33289</v>
      </c>
      <c r="D722" t="s">
        <v>7211</v>
      </c>
      <c r="E722" t="s">
        <v>8285</v>
      </c>
      <c r="F722" t="s">
        <v>1405</v>
      </c>
      <c r="G722" t="s">
        <v>6120</v>
      </c>
      <c r="H722" t="s">
        <v>1373</v>
      </c>
      <c r="I722" t="s">
        <v>10591</v>
      </c>
      <c r="J722" t="s">
        <v>8538</v>
      </c>
      <c r="K722">
        <v>571656</v>
      </c>
      <c r="L722" t="s">
        <v>8538</v>
      </c>
      <c r="M722">
        <v>2141540</v>
      </c>
      <c r="N722" t="s">
        <v>8538</v>
      </c>
      <c r="O722" t="s">
        <v>8539</v>
      </c>
      <c r="P722" t="s">
        <v>8284</v>
      </c>
      <c r="Q722">
        <v>9786</v>
      </c>
      <c r="R722" t="s">
        <v>8538</v>
      </c>
      <c r="S722">
        <v>33627</v>
      </c>
      <c r="T722" t="s">
        <v>8538</v>
      </c>
      <c r="V722" t="s">
        <v>12456</v>
      </c>
      <c r="W722">
        <v>100067</v>
      </c>
      <c r="X722">
        <v>9786</v>
      </c>
      <c r="Y722" t="s">
        <v>8538</v>
      </c>
      <c r="Z722" t="s">
        <v>8540</v>
      </c>
      <c r="AA722" t="s">
        <v>666</v>
      </c>
      <c r="AB722" t="s">
        <v>658</v>
      </c>
      <c r="AC722" t="s">
        <v>8538</v>
      </c>
      <c r="AD722" t="s">
        <v>8540</v>
      </c>
      <c r="AE722">
        <v>13035</v>
      </c>
      <c r="AF722" t="s">
        <v>8538</v>
      </c>
      <c r="AG722">
        <v>57717</v>
      </c>
      <c r="AH722" t="s">
        <v>8538</v>
      </c>
      <c r="AI722">
        <v>18402</v>
      </c>
      <c r="AJ722">
        <v>4716</v>
      </c>
      <c r="AK722" t="s">
        <v>8538</v>
      </c>
      <c r="AL722" t="s">
        <v>18308</v>
      </c>
      <c r="AM722" t="s">
        <v>8538</v>
      </c>
      <c r="AN722" t="s">
        <v>8538</v>
      </c>
      <c r="AO722" t="s">
        <v>14933</v>
      </c>
      <c r="AP722" t="s">
        <v>8540</v>
      </c>
      <c r="AQ722" t="s">
        <v>20403</v>
      </c>
    </row>
    <row r="723" spans="1:43" x14ac:dyDescent="0.3">
      <c r="A723" t="s">
        <v>15908</v>
      </c>
      <c r="B723" t="s">
        <v>14309</v>
      </c>
      <c r="C723" s="72">
        <v>33102</v>
      </c>
      <c r="D723" t="s">
        <v>6585</v>
      </c>
      <c r="E723" t="s">
        <v>8285</v>
      </c>
      <c r="F723" t="s">
        <v>1446</v>
      </c>
      <c r="G723" t="s">
        <v>9094</v>
      </c>
      <c r="H723" t="s">
        <v>1431</v>
      </c>
      <c r="I723" t="s">
        <v>15909</v>
      </c>
      <c r="J723" t="s">
        <v>14309</v>
      </c>
      <c r="K723">
        <v>571657</v>
      </c>
      <c r="L723" t="s">
        <v>14309</v>
      </c>
      <c r="M723">
        <v>2118133</v>
      </c>
      <c r="N723" t="s">
        <v>14309</v>
      </c>
      <c r="O723" t="s">
        <v>17463</v>
      </c>
      <c r="P723" t="s">
        <v>15908</v>
      </c>
      <c r="Q723">
        <v>9537</v>
      </c>
      <c r="R723" t="s">
        <v>14309</v>
      </c>
      <c r="S723">
        <v>33287</v>
      </c>
      <c r="T723" t="s">
        <v>14309</v>
      </c>
      <c r="V723" t="s">
        <v>20474</v>
      </c>
      <c r="W723">
        <v>100171</v>
      </c>
      <c r="X723">
        <v>10775</v>
      </c>
      <c r="Y723" t="s">
        <v>14309</v>
      </c>
      <c r="Z723" t="s">
        <v>15911</v>
      </c>
      <c r="AA723" t="s">
        <v>658</v>
      </c>
      <c r="AB723" t="s">
        <v>658</v>
      </c>
      <c r="AC723" t="s">
        <v>14309</v>
      </c>
      <c r="AD723" t="s">
        <v>15910</v>
      </c>
      <c r="AE723">
        <v>14611</v>
      </c>
      <c r="AH723" t="s">
        <v>14309</v>
      </c>
      <c r="AJ723">
        <v>5666</v>
      </c>
      <c r="AK723" t="s">
        <v>14309</v>
      </c>
      <c r="AL723" t="s">
        <v>18309</v>
      </c>
      <c r="AM723" t="s">
        <v>14309</v>
      </c>
      <c r="AN723" t="s">
        <v>14309</v>
      </c>
      <c r="AO723" t="s">
        <v>14958</v>
      </c>
      <c r="AP723" t="s">
        <v>15911</v>
      </c>
      <c r="AQ723" t="s">
        <v>20403</v>
      </c>
    </row>
    <row r="724" spans="1:43" hidden="1" x14ac:dyDescent="0.3">
      <c r="A724" t="s">
        <v>1970</v>
      </c>
      <c r="B724" t="s">
        <v>1247</v>
      </c>
      <c r="C724" s="72">
        <v>27864</v>
      </c>
      <c r="D724" t="s">
        <v>6585</v>
      </c>
      <c r="E724" t="s">
        <v>7862</v>
      </c>
      <c r="F724" t="s">
        <v>3591</v>
      </c>
      <c r="G724" t="s">
        <v>3591</v>
      </c>
      <c r="H724" t="s">
        <v>1373</v>
      </c>
      <c r="I724" t="s">
        <v>9582</v>
      </c>
      <c r="J724" t="s">
        <v>1247</v>
      </c>
      <c r="K724">
        <v>150035</v>
      </c>
      <c r="L724" t="s">
        <v>1247</v>
      </c>
      <c r="M724">
        <v>21546</v>
      </c>
      <c r="N724" t="s">
        <v>1247</v>
      </c>
      <c r="O724" t="s">
        <v>1971</v>
      </c>
      <c r="P724" t="s">
        <v>1970</v>
      </c>
      <c r="Q724">
        <v>6210</v>
      </c>
      <c r="R724" t="s">
        <v>1247</v>
      </c>
      <c r="S724">
        <v>4049</v>
      </c>
      <c r="T724" t="s">
        <v>1247</v>
      </c>
      <c r="V724" t="s">
        <v>3965</v>
      </c>
      <c r="W724">
        <v>241</v>
      </c>
      <c r="X724">
        <v>6210</v>
      </c>
      <c r="Y724" t="s">
        <v>1247</v>
      </c>
      <c r="Z724" t="s">
        <v>5456</v>
      </c>
      <c r="AA724" t="s">
        <v>658</v>
      </c>
      <c r="AB724" t="s">
        <v>658</v>
      </c>
      <c r="AC724" t="s">
        <v>1247</v>
      </c>
      <c r="AD724" t="s">
        <v>5456</v>
      </c>
      <c r="AI724">
        <v>12474</v>
      </c>
      <c r="AK724" t="s">
        <v>1247</v>
      </c>
      <c r="AN724" t="s">
        <v>1247</v>
      </c>
      <c r="AO724" t="s">
        <v>1373</v>
      </c>
      <c r="AP724" t="s">
        <v>5456</v>
      </c>
      <c r="AQ724" t="s">
        <v>20402</v>
      </c>
    </row>
    <row r="725" spans="1:43" x14ac:dyDescent="0.3">
      <c r="A725" t="s">
        <v>3483</v>
      </c>
      <c r="B725" t="s">
        <v>1106</v>
      </c>
      <c r="C725" s="72">
        <v>31825</v>
      </c>
      <c r="D725" t="s">
        <v>6859</v>
      </c>
      <c r="E725" t="s">
        <v>7863</v>
      </c>
      <c r="F725" t="s">
        <v>1464</v>
      </c>
      <c r="G725" t="s">
        <v>6120</v>
      </c>
      <c r="H725" t="s">
        <v>1373</v>
      </c>
      <c r="I725" t="s">
        <v>9785</v>
      </c>
      <c r="J725" t="s">
        <v>1106</v>
      </c>
      <c r="K725">
        <v>543144</v>
      </c>
      <c r="L725" t="s">
        <v>1106</v>
      </c>
      <c r="M725">
        <v>1733856</v>
      </c>
      <c r="N725" t="s">
        <v>1106</v>
      </c>
      <c r="O725" t="s">
        <v>3966</v>
      </c>
      <c r="P725" t="s">
        <v>3483</v>
      </c>
      <c r="Q725">
        <v>9072</v>
      </c>
      <c r="R725" t="s">
        <v>1106</v>
      </c>
      <c r="S725">
        <v>30611</v>
      </c>
      <c r="T725" t="s">
        <v>1106</v>
      </c>
      <c r="V725" t="s">
        <v>3967</v>
      </c>
      <c r="W725">
        <v>57827</v>
      </c>
      <c r="X725">
        <v>9072</v>
      </c>
      <c r="Y725" t="s">
        <v>1106</v>
      </c>
      <c r="Z725" t="s">
        <v>5457</v>
      </c>
      <c r="AA725" t="s">
        <v>658</v>
      </c>
      <c r="AB725" t="s">
        <v>658</v>
      </c>
      <c r="AC725" t="s">
        <v>1106</v>
      </c>
      <c r="AD725" t="s">
        <v>5457</v>
      </c>
      <c r="AE725">
        <v>11935</v>
      </c>
      <c r="AF725" t="s">
        <v>1106</v>
      </c>
      <c r="AG725">
        <v>13068</v>
      </c>
      <c r="AH725" t="s">
        <v>1106</v>
      </c>
      <c r="AI725">
        <v>17906</v>
      </c>
      <c r="AJ725">
        <v>3937</v>
      </c>
      <c r="AK725" t="s">
        <v>1106</v>
      </c>
      <c r="AL725" t="s">
        <v>18310</v>
      </c>
      <c r="AM725" t="s">
        <v>1106</v>
      </c>
      <c r="AN725" t="s">
        <v>1106</v>
      </c>
      <c r="AO725" t="s">
        <v>1373</v>
      </c>
      <c r="AP725" t="s">
        <v>5457</v>
      </c>
      <c r="AQ725" t="s">
        <v>20403</v>
      </c>
    </row>
    <row r="726" spans="1:43" x14ac:dyDescent="0.3">
      <c r="A726" t="s">
        <v>1972</v>
      </c>
      <c r="B726" t="s">
        <v>19</v>
      </c>
      <c r="C726" s="72">
        <v>31474</v>
      </c>
      <c r="D726" t="s">
        <v>6602</v>
      </c>
      <c r="E726" t="s">
        <v>7415</v>
      </c>
      <c r="F726" t="s">
        <v>3591</v>
      </c>
      <c r="G726" t="s">
        <v>3591</v>
      </c>
      <c r="H726" t="s">
        <v>661</v>
      </c>
      <c r="I726" t="s">
        <v>9455</v>
      </c>
      <c r="J726" t="s">
        <v>19</v>
      </c>
      <c r="K726">
        <v>456544</v>
      </c>
      <c r="L726" t="s">
        <v>19</v>
      </c>
      <c r="M726">
        <v>1740926</v>
      </c>
      <c r="N726" t="s">
        <v>19</v>
      </c>
      <c r="O726" t="s">
        <v>1973</v>
      </c>
      <c r="P726" t="s">
        <v>1972</v>
      </c>
      <c r="Q726">
        <v>9000</v>
      </c>
      <c r="R726" t="s">
        <v>19</v>
      </c>
      <c r="S726">
        <v>30659</v>
      </c>
      <c r="T726" t="s">
        <v>19</v>
      </c>
      <c r="V726" t="s">
        <v>5458</v>
      </c>
      <c r="W726">
        <v>53339</v>
      </c>
      <c r="X726">
        <v>9000</v>
      </c>
      <c r="Y726" t="s">
        <v>19</v>
      </c>
      <c r="Z726" t="s">
        <v>8541</v>
      </c>
      <c r="AA726" t="s">
        <v>658</v>
      </c>
      <c r="AB726" t="s">
        <v>658</v>
      </c>
      <c r="AC726" t="s">
        <v>19</v>
      </c>
      <c r="AD726" t="s">
        <v>8541</v>
      </c>
      <c r="AE726">
        <v>9956</v>
      </c>
      <c r="AI726">
        <v>5535</v>
      </c>
      <c r="AK726" t="s">
        <v>19</v>
      </c>
      <c r="AN726" t="s">
        <v>19</v>
      </c>
      <c r="AO726" t="s">
        <v>661</v>
      </c>
      <c r="AP726" t="s">
        <v>8541</v>
      </c>
      <c r="AQ726" t="s">
        <v>20403</v>
      </c>
    </row>
    <row r="727" spans="1:43" x14ac:dyDescent="0.3">
      <c r="A727" t="s">
        <v>11018</v>
      </c>
      <c r="B727" t="s">
        <v>11019</v>
      </c>
      <c r="C727" s="72">
        <v>32789</v>
      </c>
      <c r="D727" t="s">
        <v>6970</v>
      </c>
      <c r="E727" t="s">
        <v>11020</v>
      </c>
      <c r="F727" t="s">
        <v>3591</v>
      </c>
      <c r="G727" t="s">
        <v>3591</v>
      </c>
      <c r="H727" t="s">
        <v>661</v>
      </c>
      <c r="I727" t="s">
        <v>11021</v>
      </c>
      <c r="J727" t="s">
        <v>11019</v>
      </c>
      <c r="K727">
        <v>605227</v>
      </c>
      <c r="L727" t="s">
        <v>11019</v>
      </c>
      <c r="M727">
        <v>2120251</v>
      </c>
      <c r="N727" t="s">
        <v>11019</v>
      </c>
      <c r="O727" t="s">
        <v>13237</v>
      </c>
      <c r="P727" t="s">
        <v>11018</v>
      </c>
      <c r="Q727">
        <v>9917</v>
      </c>
      <c r="R727" t="s">
        <v>11019</v>
      </c>
      <c r="S727">
        <v>33407</v>
      </c>
      <c r="T727" t="s">
        <v>11019</v>
      </c>
      <c r="V727" t="s">
        <v>12693</v>
      </c>
      <c r="W727">
        <v>70443</v>
      </c>
      <c r="X727">
        <v>9917</v>
      </c>
      <c r="Y727" t="s">
        <v>11019</v>
      </c>
      <c r="Z727" t="s">
        <v>11022</v>
      </c>
      <c r="AA727" t="s">
        <v>658</v>
      </c>
      <c r="AB727" t="s">
        <v>658</v>
      </c>
      <c r="AC727" t="s">
        <v>11019</v>
      </c>
      <c r="AD727" t="s">
        <v>11022</v>
      </c>
      <c r="AE727">
        <v>13328</v>
      </c>
      <c r="AI727">
        <v>28045</v>
      </c>
      <c r="AJ727">
        <v>4847</v>
      </c>
      <c r="AK727" t="s">
        <v>11019</v>
      </c>
      <c r="AL727" t="s">
        <v>18311</v>
      </c>
      <c r="AM727" t="s">
        <v>11019</v>
      </c>
      <c r="AN727" t="s">
        <v>11019</v>
      </c>
      <c r="AO727" t="s">
        <v>661</v>
      </c>
      <c r="AP727" t="s">
        <v>11022</v>
      </c>
      <c r="AQ727" t="s">
        <v>20403</v>
      </c>
    </row>
    <row r="728" spans="1:43" x14ac:dyDescent="0.3">
      <c r="A728" t="s">
        <v>12923</v>
      </c>
      <c r="B728" t="s">
        <v>11324</v>
      </c>
      <c r="C728" s="72">
        <v>34025</v>
      </c>
      <c r="D728" t="s">
        <v>6613</v>
      </c>
      <c r="E728" t="s">
        <v>12924</v>
      </c>
      <c r="F728" t="s">
        <v>1434</v>
      </c>
      <c r="G728" t="s">
        <v>9094</v>
      </c>
      <c r="H728" t="s">
        <v>1373</v>
      </c>
      <c r="I728" t="s">
        <v>13970</v>
      </c>
      <c r="J728" t="s">
        <v>11324</v>
      </c>
      <c r="K728">
        <v>607200</v>
      </c>
      <c r="L728" t="s">
        <v>11324</v>
      </c>
      <c r="M728">
        <v>2167502</v>
      </c>
      <c r="N728" t="s">
        <v>11324</v>
      </c>
      <c r="O728" t="s">
        <v>15103</v>
      </c>
      <c r="P728" t="s">
        <v>12923</v>
      </c>
      <c r="Q728">
        <v>10229</v>
      </c>
      <c r="R728" t="s">
        <v>11324</v>
      </c>
      <c r="S728">
        <v>33793</v>
      </c>
      <c r="T728" t="s">
        <v>11324</v>
      </c>
      <c r="V728" t="s">
        <v>15912</v>
      </c>
      <c r="W728">
        <v>70964</v>
      </c>
      <c r="X728">
        <v>10229</v>
      </c>
      <c r="Y728" t="s">
        <v>11324</v>
      </c>
      <c r="Z728" t="s">
        <v>12925</v>
      </c>
      <c r="AA728" t="s">
        <v>658</v>
      </c>
      <c r="AB728" t="s">
        <v>658</v>
      </c>
      <c r="AC728" t="s">
        <v>11324</v>
      </c>
      <c r="AD728" t="s">
        <v>12925</v>
      </c>
      <c r="AE728">
        <v>13346</v>
      </c>
      <c r="AH728" t="s">
        <v>11324</v>
      </c>
      <c r="AI728">
        <v>18534</v>
      </c>
      <c r="AJ728">
        <v>5170</v>
      </c>
      <c r="AK728" t="s">
        <v>11324</v>
      </c>
      <c r="AL728" t="s">
        <v>18312</v>
      </c>
      <c r="AM728" t="s">
        <v>11324</v>
      </c>
      <c r="AN728" t="s">
        <v>11324</v>
      </c>
      <c r="AO728" t="s">
        <v>1373</v>
      </c>
      <c r="AP728" t="s">
        <v>12925</v>
      </c>
      <c r="AQ728" t="s">
        <v>20403</v>
      </c>
    </row>
    <row r="729" spans="1:43" x14ac:dyDescent="0.3">
      <c r="A729" t="s">
        <v>1974</v>
      </c>
      <c r="B729" t="s">
        <v>108</v>
      </c>
      <c r="C729" s="72">
        <v>31994</v>
      </c>
      <c r="D729" t="s">
        <v>7044</v>
      </c>
      <c r="E729" t="s">
        <v>7043</v>
      </c>
      <c r="F729" t="s">
        <v>1430</v>
      </c>
      <c r="G729" t="s">
        <v>6120</v>
      </c>
      <c r="H729" t="s">
        <v>1424</v>
      </c>
      <c r="I729" t="s">
        <v>9144</v>
      </c>
      <c r="J729" t="s">
        <v>108</v>
      </c>
      <c r="K729">
        <v>543148</v>
      </c>
      <c r="L729" t="s">
        <v>108</v>
      </c>
      <c r="M729">
        <v>1669884</v>
      </c>
      <c r="N729" t="s">
        <v>108</v>
      </c>
      <c r="O729" t="s">
        <v>1975</v>
      </c>
      <c r="P729" t="s">
        <v>1974</v>
      </c>
      <c r="Q729">
        <v>9075</v>
      </c>
      <c r="R729" t="s">
        <v>108</v>
      </c>
      <c r="S729">
        <v>31038</v>
      </c>
      <c r="T729" t="s">
        <v>108</v>
      </c>
      <c r="U729" t="s">
        <v>108</v>
      </c>
      <c r="V729" t="s">
        <v>3968</v>
      </c>
      <c r="W729">
        <v>58217</v>
      </c>
      <c r="X729">
        <v>9075</v>
      </c>
      <c r="Y729" t="s">
        <v>108</v>
      </c>
      <c r="Z729" t="s">
        <v>5459</v>
      </c>
      <c r="AA729" t="s">
        <v>658</v>
      </c>
      <c r="AB729" t="s">
        <v>658</v>
      </c>
      <c r="AC729" t="s">
        <v>108</v>
      </c>
      <c r="AD729" t="s">
        <v>5459</v>
      </c>
      <c r="AE729">
        <v>11277</v>
      </c>
      <c r="AF729" t="s">
        <v>108</v>
      </c>
      <c r="AG729">
        <v>13416</v>
      </c>
      <c r="AH729" t="s">
        <v>108</v>
      </c>
      <c r="AI729">
        <v>4574</v>
      </c>
      <c r="AJ729">
        <v>3876</v>
      </c>
      <c r="AK729" t="s">
        <v>108</v>
      </c>
      <c r="AL729" t="s">
        <v>18313</v>
      </c>
      <c r="AM729" t="s">
        <v>108</v>
      </c>
      <c r="AN729" t="s">
        <v>108</v>
      </c>
      <c r="AO729" t="s">
        <v>1424</v>
      </c>
      <c r="AP729" t="s">
        <v>5459</v>
      </c>
      <c r="AQ729" t="s">
        <v>20403</v>
      </c>
    </row>
    <row r="730" spans="1:43" hidden="1" x14ac:dyDescent="0.3">
      <c r="A730" t="s">
        <v>1976</v>
      </c>
      <c r="B730" t="s">
        <v>813</v>
      </c>
      <c r="C730" s="72">
        <v>30354</v>
      </c>
      <c r="D730" t="s">
        <v>6990</v>
      </c>
      <c r="E730" t="s">
        <v>7576</v>
      </c>
      <c r="F730" t="s">
        <v>3591</v>
      </c>
      <c r="G730" t="s">
        <v>3591</v>
      </c>
      <c r="H730" t="s">
        <v>1373</v>
      </c>
      <c r="I730" t="s">
        <v>10419</v>
      </c>
      <c r="J730" t="s">
        <v>813</v>
      </c>
      <c r="K730">
        <v>444857</v>
      </c>
      <c r="L730" t="s">
        <v>813</v>
      </c>
      <c r="M730">
        <v>549996</v>
      </c>
      <c r="N730" t="s">
        <v>813</v>
      </c>
      <c r="O730" t="s">
        <v>1977</v>
      </c>
      <c r="P730" t="s">
        <v>1976</v>
      </c>
      <c r="Q730">
        <v>7622</v>
      </c>
      <c r="R730" t="s">
        <v>813</v>
      </c>
      <c r="S730">
        <v>6384</v>
      </c>
      <c r="T730" t="s">
        <v>813</v>
      </c>
      <c r="V730" t="s">
        <v>3969</v>
      </c>
      <c r="W730">
        <v>45622</v>
      </c>
      <c r="X730">
        <v>7622</v>
      </c>
      <c r="Y730" t="s">
        <v>813</v>
      </c>
      <c r="Z730" t="s">
        <v>5460</v>
      </c>
      <c r="AA730" t="s">
        <v>666</v>
      </c>
      <c r="AB730" t="s">
        <v>658</v>
      </c>
      <c r="AC730" t="s">
        <v>813</v>
      </c>
      <c r="AD730" t="s">
        <v>5460</v>
      </c>
      <c r="AE730">
        <v>8807</v>
      </c>
      <c r="AF730" t="s">
        <v>813</v>
      </c>
      <c r="AG730">
        <v>5505</v>
      </c>
      <c r="AH730" t="s">
        <v>813</v>
      </c>
      <c r="AI730">
        <v>3951</v>
      </c>
      <c r="AJ730">
        <v>1194</v>
      </c>
      <c r="AK730" t="s">
        <v>813</v>
      </c>
      <c r="AL730" t="s">
        <v>18314</v>
      </c>
      <c r="AM730" t="s">
        <v>813</v>
      </c>
      <c r="AN730" t="s">
        <v>813</v>
      </c>
      <c r="AO730" t="s">
        <v>1373</v>
      </c>
      <c r="AP730" t="s">
        <v>5460</v>
      </c>
      <c r="AQ730" t="s">
        <v>20402</v>
      </c>
    </row>
    <row r="731" spans="1:43" hidden="1" x14ac:dyDescent="0.3">
      <c r="A731" t="s">
        <v>1978</v>
      </c>
      <c r="B731" t="s">
        <v>1131</v>
      </c>
      <c r="C731" s="72">
        <v>27997</v>
      </c>
      <c r="D731" t="s">
        <v>6792</v>
      </c>
      <c r="E731" t="s">
        <v>7864</v>
      </c>
      <c r="F731" t="s">
        <v>3591</v>
      </c>
      <c r="G731" t="s">
        <v>3591</v>
      </c>
      <c r="H731" t="s">
        <v>1373</v>
      </c>
      <c r="I731" t="s">
        <v>10644</v>
      </c>
      <c r="J731" t="s">
        <v>1131</v>
      </c>
      <c r="K731">
        <v>408230</v>
      </c>
      <c r="L731" t="s">
        <v>1131</v>
      </c>
      <c r="M731">
        <v>225355</v>
      </c>
      <c r="N731" t="s">
        <v>1131</v>
      </c>
      <c r="O731" t="s">
        <v>1979</v>
      </c>
      <c r="P731" t="s">
        <v>1978</v>
      </c>
      <c r="Q731">
        <v>6995</v>
      </c>
      <c r="R731" t="s">
        <v>1131</v>
      </c>
      <c r="S731">
        <v>5314</v>
      </c>
      <c r="T731" t="s">
        <v>1131</v>
      </c>
      <c r="V731" t="s">
        <v>3970</v>
      </c>
      <c r="W731">
        <v>31290</v>
      </c>
      <c r="X731">
        <v>6995</v>
      </c>
      <c r="Y731" t="s">
        <v>1131</v>
      </c>
      <c r="Z731" t="s">
        <v>8542</v>
      </c>
      <c r="AA731" t="s">
        <v>666</v>
      </c>
      <c r="AB731" t="s">
        <v>666</v>
      </c>
      <c r="AC731" t="s">
        <v>1131</v>
      </c>
      <c r="AD731" t="s">
        <v>8542</v>
      </c>
      <c r="AE731">
        <v>7182</v>
      </c>
      <c r="AI731">
        <v>9165</v>
      </c>
      <c r="AK731" t="s">
        <v>1131</v>
      </c>
      <c r="AN731" t="s">
        <v>1131</v>
      </c>
      <c r="AO731" t="s">
        <v>1373</v>
      </c>
      <c r="AP731" t="s">
        <v>8542</v>
      </c>
      <c r="AQ731" t="s">
        <v>20402</v>
      </c>
    </row>
    <row r="732" spans="1:43" x14ac:dyDescent="0.3">
      <c r="A732" t="s">
        <v>12103</v>
      </c>
      <c r="B732" t="s">
        <v>11274</v>
      </c>
      <c r="C732" s="72">
        <v>34148</v>
      </c>
      <c r="D732" t="s">
        <v>6596</v>
      </c>
      <c r="E732" t="s">
        <v>7713</v>
      </c>
      <c r="F732" t="s">
        <v>1416</v>
      </c>
      <c r="G732" t="s">
        <v>9094</v>
      </c>
      <c r="H732" t="s">
        <v>1373</v>
      </c>
      <c r="I732" t="s">
        <v>11275</v>
      </c>
      <c r="J732" t="s">
        <v>11274</v>
      </c>
      <c r="K732">
        <v>593140</v>
      </c>
      <c r="L732" t="s">
        <v>11274</v>
      </c>
      <c r="M732">
        <v>2117128</v>
      </c>
      <c r="N732" t="s">
        <v>11274</v>
      </c>
      <c r="O732" t="s">
        <v>13092</v>
      </c>
      <c r="P732" t="s">
        <v>12103</v>
      </c>
      <c r="Q732">
        <v>9978</v>
      </c>
      <c r="R732" t="s">
        <v>11274</v>
      </c>
      <c r="S732">
        <v>33235</v>
      </c>
      <c r="T732" t="s">
        <v>11274</v>
      </c>
      <c r="V732" t="s">
        <v>12104</v>
      </c>
      <c r="W732">
        <v>67169</v>
      </c>
      <c r="X732">
        <v>9978</v>
      </c>
      <c r="Y732" t="s">
        <v>11274</v>
      </c>
      <c r="Z732" t="s">
        <v>12105</v>
      </c>
      <c r="AA732" t="s">
        <v>658</v>
      </c>
      <c r="AB732" t="s">
        <v>658</v>
      </c>
      <c r="AC732" t="s">
        <v>11274</v>
      </c>
      <c r="AD732" t="s">
        <v>12105</v>
      </c>
      <c r="AE732">
        <v>13264</v>
      </c>
      <c r="AF732" t="s">
        <v>11274</v>
      </c>
      <c r="AG732">
        <v>62827</v>
      </c>
      <c r="AH732" t="s">
        <v>11274</v>
      </c>
      <c r="AI732">
        <v>13105</v>
      </c>
      <c r="AJ732">
        <v>4934</v>
      </c>
      <c r="AK732" t="s">
        <v>11274</v>
      </c>
      <c r="AL732" t="s">
        <v>18315</v>
      </c>
      <c r="AM732" t="s">
        <v>11274</v>
      </c>
      <c r="AN732" t="s">
        <v>11274</v>
      </c>
      <c r="AO732" t="s">
        <v>1373</v>
      </c>
      <c r="AP732" t="s">
        <v>12105</v>
      </c>
      <c r="AQ732" t="s">
        <v>20403</v>
      </c>
    </row>
    <row r="733" spans="1:43" x14ac:dyDescent="0.3">
      <c r="A733" t="s">
        <v>1980</v>
      </c>
      <c r="B733" t="s">
        <v>1197</v>
      </c>
      <c r="C733" s="72">
        <v>32265</v>
      </c>
      <c r="D733" t="s">
        <v>7714</v>
      </c>
      <c r="E733" t="s">
        <v>7713</v>
      </c>
      <c r="F733" t="s">
        <v>1398</v>
      </c>
      <c r="G733" t="s">
        <v>9094</v>
      </c>
      <c r="H733" t="s">
        <v>1373</v>
      </c>
      <c r="I733" t="s">
        <v>10237</v>
      </c>
      <c r="J733" t="s">
        <v>1197</v>
      </c>
      <c r="K733">
        <v>491703</v>
      </c>
      <c r="L733" t="s">
        <v>1197</v>
      </c>
      <c r="M733">
        <v>1623768</v>
      </c>
      <c r="N733" t="s">
        <v>1197</v>
      </c>
      <c r="O733" t="s">
        <v>1981</v>
      </c>
      <c r="P733" t="s">
        <v>1980</v>
      </c>
      <c r="Q733">
        <v>8405</v>
      </c>
      <c r="R733" t="s">
        <v>1197</v>
      </c>
      <c r="S733">
        <v>30149</v>
      </c>
      <c r="T733" t="s">
        <v>1197</v>
      </c>
      <c r="V733" t="s">
        <v>3971</v>
      </c>
      <c r="W733">
        <v>51190</v>
      </c>
      <c r="X733">
        <v>8405</v>
      </c>
      <c r="Y733" t="s">
        <v>1197</v>
      </c>
      <c r="Z733" t="s">
        <v>5461</v>
      </c>
      <c r="AA733" t="s">
        <v>658</v>
      </c>
      <c r="AB733" t="s">
        <v>658</v>
      </c>
      <c r="AC733" t="s">
        <v>1197</v>
      </c>
      <c r="AD733" t="s">
        <v>5461</v>
      </c>
      <c r="AE733">
        <v>10138</v>
      </c>
      <c r="AF733" t="s">
        <v>1197</v>
      </c>
      <c r="AG733">
        <v>5680</v>
      </c>
      <c r="AH733" t="s">
        <v>1197</v>
      </c>
      <c r="AI733">
        <v>7157</v>
      </c>
      <c r="AJ733">
        <v>3113</v>
      </c>
      <c r="AK733" t="s">
        <v>1197</v>
      </c>
      <c r="AL733" t="s">
        <v>18316</v>
      </c>
      <c r="AM733" t="s">
        <v>1197</v>
      </c>
      <c r="AN733" t="s">
        <v>1197</v>
      </c>
      <c r="AO733" t="s">
        <v>1373</v>
      </c>
      <c r="AP733" t="s">
        <v>5461</v>
      </c>
      <c r="AQ733" t="s">
        <v>20403</v>
      </c>
    </row>
    <row r="734" spans="1:43" x14ac:dyDescent="0.3">
      <c r="A734" t="s">
        <v>15287</v>
      </c>
      <c r="B734" t="s">
        <v>14700</v>
      </c>
      <c r="C734" s="72">
        <v>35248</v>
      </c>
      <c r="D734" t="s">
        <v>7087</v>
      </c>
      <c r="E734" t="s">
        <v>15288</v>
      </c>
      <c r="F734" t="s">
        <v>1379</v>
      </c>
      <c r="G734" t="s">
        <v>9094</v>
      </c>
      <c r="H734" t="s">
        <v>1373</v>
      </c>
      <c r="I734" t="s">
        <v>15289</v>
      </c>
      <c r="J734" t="s">
        <v>14700</v>
      </c>
      <c r="K734">
        <v>657571</v>
      </c>
      <c r="L734" t="s">
        <v>14700</v>
      </c>
      <c r="M734">
        <v>2931288</v>
      </c>
      <c r="N734" t="s">
        <v>14700</v>
      </c>
      <c r="O734" t="s">
        <v>17464</v>
      </c>
      <c r="P734" t="s">
        <v>15287</v>
      </c>
      <c r="Q734">
        <v>11036</v>
      </c>
      <c r="R734" t="s">
        <v>14700</v>
      </c>
      <c r="S734">
        <v>41017</v>
      </c>
      <c r="T734" t="s">
        <v>15290</v>
      </c>
      <c r="V734" t="s">
        <v>15913</v>
      </c>
      <c r="W734">
        <v>105950</v>
      </c>
      <c r="X734">
        <v>11036</v>
      </c>
      <c r="Y734" t="s">
        <v>14700</v>
      </c>
      <c r="Z734" t="s">
        <v>15291</v>
      </c>
      <c r="AA734" t="s">
        <v>658</v>
      </c>
      <c r="AB734" t="s">
        <v>666</v>
      </c>
      <c r="AC734" t="s">
        <v>14700</v>
      </c>
      <c r="AD734" t="s">
        <v>15291</v>
      </c>
      <c r="AE734">
        <v>15217</v>
      </c>
      <c r="AH734" t="s">
        <v>14700</v>
      </c>
      <c r="AI734">
        <v>21599</v>
      </c>
      <c r="AJ734">
        <v>5899</v>
      </c>
      <c r="AK734" t="s">
        <v>14700</v>
      </c>
      <c r="AL734" t="s">
        <v>18317</v>
      </c>
      <c r="AM734" t="s">
        <v>14700</v>
      </c>
      <c r="AN734" t="s">
        <v>14700</v>
      </c>
      <c r="AO734" t="s">
        <v>14933</v>
      </c>
      <c r="AP734" t="s">
        <v>15291</v>
      </c>
      <c r="AQ734" t="s">
        <v>20403</v>
      </c>
    </row>
    <row r="735" spans="1:43" x14ac:dyDescent="0.3">
      <c r="A735" t="s">
        <v>3484</v>
      </c>
      <c r="B735" t="s">
        <v>1279</v>
      </c>
      <c r="C735" s="72">
        <v>33816</v>
      </c>
      <c r="D735" t="s">
        <v>6543</v>
      </c>
      <c r="E735" t="s">
        <v>7670</v>
      </c>
      <c r="F735" t="s">
        <v>3591</v>
      </c>
      <c r="G735" t="s">
        <v>3591</v>
      </c>
      <c r="H735" t="s">
        <v>1373</v>
      </c>
      <c r="I735" t="s">
        <v>10334</v>
      </c>
      <c r="J735" t="s">
        <v>1279</v>
      </c>
      <c r="K735">
        <v>605228</v>
      </c>
      <c r="L735" t="s">
        <v>1279</v>
      </c>
      <c r="M735">
        <v>1894631</v>
      </c>
      <c r="N735" t="s">
        <v>1279</v>
      </c>
      <c r="O735" t="s">
        <v>12002</v>
      </c>
      <c r="P735" t="s">
        <v>3972</v>
      </c>
      <c r="Q735">
        <v>9323</v>
      </c>
      <c r="R735" t="s">
        <v>1279</v>
      </c>
      <c r="S735">
        <v>32567</v>
      </c>
      <c r="T735" t="s">
        <v>1279</v>
      </c>
      <c r="V735" t="s">
        <v>12003</v>
      </c>
      <c r="W735">
        <v>17019</v>
      </c>
      <c r="X735">
        <v>9323</v>
      </c>
      <c r="Y735" t="s">
        <v>1279</v>
      </c>
      <c r="Z735" t="s">
        <v>5462</v>
      </c>
      <c r="AA735" t="s">
        <v>658</v>
      </c>
      <c r="AB735" t="s">
        <v>658</v>
      </c>
      <c r="AC735" t="s">
        <v>1279</v>
      </c>
      <c r="AD735" t="s">
        <v>5462</v>
      </c>
      <c r="AE735">
        <v>12136</v>
      </c>
      <c r="AF735" t="s">
        <v>1279</v>
      </c>
      <c r="AG735">
        <v>37984</v>
      </c>
      <c r="AH735" t="s">
        <v>1279</v>
      </c>
      <c r="AI735">
        <v>18127</v>
      </c>
      <c r="AJ735">
        <v>4089</v>
      </c>
      <c r="AK735" t="s">
        <v>1279</v>
      </c>
      <c r="AL735" t="s">
        <v>18318</v>
      </c>
      <c r="AM735" t="s">
        <v>1279</v>
      </c>
      <c r="AN735" t="s">
        <v>1279</v>
      </c>
      <c r="AO735" t="s">
        <v>1373</v>
      </c>
      <c r="AP735" t="s">
        <v>5462</v>
      </c>
      <c r="AQ735" t="s">
        <v>20403</v>
      </c>
    </row>
    <row r="736" spans="1:43" x14ac:dyDescent="0.3">
      <c r="A736" t="s">
        <v>12728</v>
      </c>
      <c r="B736" t="s">
        <v>12729</v>
      </c>
      <c r="C736" s="72">
        <v>32260</v>
      </c>
      <c r="D736" t="s">
        <v>12730</v>
      </c>
      <c r="E736" t="s">
        <v>7670</v>
      </c>
      <c r="F736" t="s">
        <v>3591</v>
      </c>
      <c r="G736" t="s">
        <v>3591</v>
      </c>
      <c r="H736" t="s">
        <v>661</v>
      </c>
      <c r="I736" t="s">
        <v>13047</v>
      </c>
      <c r="J736" t="s">
        <v>12729</v>
      </c>
      <c r="K736">
        <v>628336</v>
      </c>
      <c r="L736" t="s">
        <v>12729</v>
      </c>
      <c r="M736">
        <v>2734571</v>
      </c>
      <c r="N736" t="s">
        <v>12729</v>
      </c>
      <c r="O736" t="s">
        <v>17465</v>
      </c>
      <c r="P736" t="s">
        <v>12728</v>
      </c>
      <c r="R736" t="s">
        <v>12729</v>
      </c>
      <c r="S736">
        <v>36460</v>
      </c>
      <c r="T736" t="s">
        <v>12729</v>
      </c>
      <c r="V736" t="s">
        <v>15914</v>
      </c>
      <c r="W736">
        <v>102265</v>
      </c>
      <c r="Y736" t="s">
        <v>12729</v>
      </c>
      <c r="Z736" t="s">
        <v>12731</v>
      </c>
      <c r="AA736" t="s">
        <v>666</v>
      </c>
      <c r="AB736" t="s">
        <v>658</v>
      </c>
      <c r="AC736" t="s">
        <v>12729</v>
      </c>
      <c r="AD736" t="s">
        <v>12731</v>
      </c>
      <c r="AE736">
        <v>12825</v>
      </c>
      <c r="AI736">
        <v>31390</v>
      </c>
      <c r="AJ736">
        <v>5832</v>
      </c>
      <c r="AK736" t="s">
        <v>12729</v>
      </c>
      <c r="AL736" t="s">
        <v>22073</v>
      </c>
      <c r="AM736" t="s">
        <v>1279</v>
      </c>
      <c r="AN736" t="s">
        <v>12729</v>
      </c>
      <c r="AO736" t="s">
        <v>661</v>
      </c>
      <c r="AP736" t="s">
        <v>15389</v>
      </c>
      <c r="AQ736" t="s">
        <v>20403</v>
      </c>
    </row>
    <row r="737" spans="1:43" x14ac:dyDescent="0.3">
      <c r="A737" t="s">
        <v>1982</v>
      </c>
      <c r="B737" t="s">
        <v>1323</v>
      </c>
      <c r="C737" s="72">
        <v>31371</v>
      </c>
      <c r="D737" t="s">
        <v>7866</v>
      </c>
      <c r="E737" t="s">
        <v>7865</v>
      </c>
      <c r="F737" t="s">
        <v>3591</v>
      </c>
      <c r="G737" t="s">
        <v>3591</v>
      </c>
      <c r="H737" t="s">
        <v>1373</v>
      </c>
      <c r="I737" t="s">
        <v>10078</v>
      </c>
      <c r="J737" t="s">
        <v>1323</v>
      </c>
      <c r="K737">
        <v>518674</v>
      </c>
      <c r="L737" t="s">
        <v>1323</v>
      </c>
      <c r="M737">
        <v>1915105</v>
      </c>
      <c r="N737" t="s">
        <v>1323</v>
      </c>
      <c r="O737" t="s">
        <v>8543</v>
      </c>
      <c r="P737" t="s">
        <v>1982</v>
      </c>
      <c r="Q737">
        <v>9196</v>
      </c>
      <c r="R737" t="s">
        <v>1323</v>
      </c>
      <c r="S737">
        <v>32041</v>
      </c>
      <c r="T737" t="s">
        <v>14394</v>
      </c>
      <c r="V737" t="s">
        <v>5463</v>
      </c>
      <c r="W737">
        <v>56259</v>
      </c>
      <c r="X737">
        <v>9196</v>
      </c>
      <c r="Y737" t="s">
        <v>1323</v>
      </c>
      <c r="Z737" t="s">
        <v>8544</v>
      </c>
      <c r="AA737" t="s">
        <v>658</v>
      </c>
      <c r="AB737" t="s">
        <v>658</v>
      </c>
      <c r="AC737" t="s">
        <v>1323</v>
      </c>
      <c r="AD737" t="s">
        <v>8544</v>
      </c>
      <c r="AI737">
        <v>7128</v>
      </c>
      <c r="AK737" t="s">
        <v>1323</v>
      </c>
      <c r="AL737" t="s">
        <v>18319</v>
      </c>
      <c r="AM737" t="s">
        <v>1323</v>
      </c>
      <c r="AN737" t="s">
        <v>1323</v>
      </c>
      <c r="AO737" t="s">
        <v>1373</v>
      </c>
      <c r="AP737" t="s">
        <v>8544</v>
      </c>
      <c r="AQ737" t="s">
        <v>20403</v>
      </c>
    </row>
    <row r="738" spans="1:43" x14ac:dyDescent="0.3">
      <c r="A738" t="s">
        <v>3973</v>
      </c>
      <c r="B738" t="s">
        <v>260</v>
      </c>
      <c r="C738" s="72">
        <v>31278</v>
      </c>
      <c r="D738" t="s">
        <v>6620</v>
      </c>
      <c r="E738" t="s">
        <v>7867</v>
      </c>
      <c r="F738" t="s">
        <v>1379</v>
      </c>
      <c r="G738" t="s">
        <v>9094</v>
      </c>
      <c r="H738" t="s">
        <v>1373</v>
      </c>
      <c r="I738" t="s">
        <v>10373</v>
      </c>
      <c r="J738" t="s">
        <v>260</v>
      </c>
      <c r="K738">
        <v>451661</v>
      </c>
      <c r="L738" t="s">
        <v>260</v>
      </c>
      <c r="M738">
        <v>1663430</v>
      </c>
      <c r="N738" t="s">
        <v>260</v>
      </c>
      <c r="O738" t="s">
        <v>12505</v>
      </c>
      <c r="P738" t="s">
        <v>3973</v>
      </c>
      <c r="Q738">
        <v>9357</v>
      </c>
      <c r="R738" t="s">
        <v>260</v>
      </c>
      <c r="S738">
        <v>30213</v>
      </c>
      <c r="T738" t="s">
        <v>260</v>
      </c>
      <c r="V738" t="s">
        <v>12954</v>
      </c>
      <c r="W738">
        <v>59166</v>
      </c>
      <c r="X738">
        <v>9357</v>
      </c>
      <c r="Y738" t="s">
        <v>260</v>
      </c>
      <c r="Z738" t="s">
        <v>5464</v>
      </c>
      <c r="AA738" t="s">
        <v>658</v>
      </c>
      <c r="AB738" t="s">
        <v>658</v>
      </c>
      <c r="AC738" t="s">
        <v>15292</v>
      </c>
      <c r="AD738" t="s">
        <v>5464</v>
      </c>
      <c r="AE738">
        <v>9845</v>
      </c>
      <c r="AF738" t="s">
        <v>260</v>
      </c>
      <c r="AG738">
        <v>38188</v>
      </c>
      <c r="AH738" t="s">
        <v>260</v>
      </c>
      <c r="AI738">
        <v>17901</v>
      </c>
      <c r="AJ738">
        <v>3263</v>
      </c>
      <c r="AK738" t="s">
        <v>260</v>
      </c>
      <c r="AL738" t="s">
        <v>18320</v>
      </c>
      <c r="AM738" t="s">
        <v>260</v>
      </c>
      <c r="AN738" t="s">
        <v>260</v>
      </c>
      <c r="AO738" t="s">
        <v>1373</v>
      </c>
      <c r="AP738" t="s">
        <v>5464</v>
      </c>
      <c r="AQ738" t="s">
        <v>20403</v>
      </c>
    </row>
    <row r="739" spans="1:43" x14ac:dyDescent="0.3">
      <c r="A739" t="s">
        <v>15915</v>
      </c>
      <c r="B739" t="s">
        <v>15916</v>
      </c>
      <c r="C739" s="72">
        <v>33654</v>
      </c>
      <c r="D739" t="s">
        <v>7079</v>
      </c>
      <c r="E739" t="s">
        <v>15917</v>
      </c>
      <c r="F739" t="s">
        <v>1481</v>
      </c>
      <c r="G739" t="s">
        <v>9094</v>
      </c>
      <c r="H739" t="s">
        <v>1380</v>
      </c>
      <c r="I739" t="s">
        <v>15918</v>
      </c>
      <c r="J739" t="s">
        <v>15916</v>
      </c>
      <c r="K739">
        <v>608654</v>
      </c>
      <c r="L739" t="s">
        <v>15916</v>
      </c>
      <c r="M739">
        <v>2121908</v>
      </c>
      <c r="N739" t="s">
        <v>15916</v>
      </c>
      <c r="O739" t="s">
        <v>17466</v>
      </c>
      <c r="P739" t="s">
        <v>15915</v>
      </c>
      <c r="Q739">
        <v>10993</v>
      </c>
      <c r="R739" t="s">
        <v>15916</v>
      </c>
      <c r="S739">
        <v>33569</v>
      </c>
      <c r="T739" t="s">
        <v>15916</v>
      </c>
      <c r="V739" t="s">
        <v>20475</v>
      </c>
      <c r="W739">
        <v>100295</v>
      </c>
      <c r="X739">
        <v>10993</v>
      </c>
      <c r="Y739" t="s">
        <v>15916</v>
      </c>
      <c r="Z739" t="s">
        <v>15919</v>
      </c>
      <c r="AA739" t="s">
        <v>658</v>
      </c>
      <c r="AB739" t="s">
        <v>658</v>
      </c>
      <c r="AC739" t="s">
        <v>15916</v>
      </c>
      <c r="AD739" t="s">
        <v>15919</v>
      </c>
      <c r="AE739">
        <v>13777</v>
      </c>
      <c r="AF739" t="s">
        <v>15916</v>
      </c>
      <c r="AH739" t="s">
        <v>15916</v>
      </c>
      <c r="AK739" t="s">
        <v>15916</v>
      </c>
      <c r="AL739" t="s">
        <v>18321</v>
      </c>
      <c r="AM739" t="s">
        <v>15916</v>
      </c>
      <c r="AN739" t="s">
        <v>15916</v>
      </c>
      <c r="AO739" t="s">
        <v>1380</v>
      </c>
      <c r="AP739" t="s">
        <v>15919</v>
      </c>
      <c r="AQ739" t="s">
        <v>20403</v>
      </c>
    </row>
    <row r="740" spans="1:43" hidden="1" x14ac:dyDescent="0.3">
      <c r="A740" t="s">
        <v>1983</v>
      </c>
      <c r="B740" t="s">
        <v>643</v>
      </c>
      <c r="C740" s="72">
        <v>30811</v>
      </c>
      <c r="D740" t="s">
        <v>6675</v>
      </c>
      <c r="E740" t="s">
        <v>6674</v>
      </c>
      <c r="F740" t="s">
        <v>3591</v>
      </c>
      <c r="G740" t="s">
        <v>3591</v>
      </c>
      <c r="H740" t="s">
        <v>2147</v>
      </c>
      <c r="I740" t="s">
        <v>10357</v>
      </c>
      <c r="J740" t="s">
        <v>643</v>
      </c>
      <c r="K740">
        <v>425902</v>
      </c>
      <c r="L740" t="s">
        <v>643</v>
      </c>
      <c r="M740">
        <v>390862</v>
      </c>
      <c r="N740" t="s">
        <v>643</v>
      </c>
      <c r="O740" t="s">
        <v>1984</v>
      </c>
      <c r="P740" t="s">
        <v>1983</v>
      </c>
      <c r="Q740">
        <v>7290</v>
      </c>
      <c r="R740" t="s">
        <v>643</v>
      </c>
      <c r="S740">
        <v>5915</v>
      </c>
      <c r="T740" t="s">
        <v>643</v>
      </c>
      <c r="U740" t="s">
        <v>643</v>
      </c>
      <c r="V740" t="s">
        <v>3974</v>
      </c>
      <c r="W740">
        <v>31366</v>
      </c>
      <c r="X740">
        <v>7290</v>
      </c>
      <c r="Y740" t="s">
        <v>643</v>
      </c>
      <c r="Z740" t="s">
        <v>5465</v>
      </c>
      <c r="AA740" t="s">
        <v>666</v>
      </c>
      <c r="AB740" t="s">
        <v>658</v>
      </c>
      <c r="AC740" t="s">
        <v>643</v>
      </c>
      <c r="AD740" t="s">
        <v>5465</v>
      </c>
      <c r="AE740">
        <v>7164</v>
      </c>
      <c r="AF740" t="s">
        <v>643</v>
      </c>
      <c r="AG740">
        <v>5435</v>
      </c>
      <c r="AH740" t="s">
        <v>643</v>
      </c>
      <c r="AI740">
        <v>15248</v>
      </c>
      <c r="AJ740">
        <v>1151</v>
      </c>
      <c r="AK740" t="s">
        <v>643</v>
      </c>
      <c r="AN740" t="s">
        <v>643</v>
      </c>
      <c r="AO740" t="s">
        <v>2147</v>
      </c>
      <c r="AP740" t="s">
        <v>5465</v>
      </c>
      <c r="AQ740" t="s">
        <v>20402</v>
      </c>
    </row>
    <row r="741" spans="1:43" hidden="1" x14ac:dyDescent="0.3">
      <c r="A741" t="s">
        <v>1985</v>
      </c>
      <c r="B741" t="s">
        <v>973</v>
      </c>
      <c r="C741" s="72">
        <v>30610</v>
      </c>
      <c r="D741" t="s">
        <v>6767</v>
      </c>
      <c r="E741" t="s">
        <v>7868</v>
      </c>
      <c r="F741" t="s">
        <v>3591</v>
      </c>
      <c r="G741" t="s">
        <v>3591</v>
      </c>
      <c r="H741" t="s">
        <v>1373</v>
      </c>
      <c r="I741" t="s">
        <v>10219</v>
      </c>
      <c r="J741" t="s">
        <v>973</v>
      </c>
      <c r="K741">
        <v>502272</v>
      </c>
      <c r="L741" t="s">
        <v>973</v>
      </c>
      <c r="M741">
        <v>1604110</v>
      </c>
      <c r="N741" t="s">
        <v>973</v>
      </c>
      <c r="O741" t="s">
        <v>1986</v>
      </c>
      <c r="P741" t="s">
        <v>1985</v>
      </c>
      <c r="Q741">
        <v>8535</v>
      </c>
      <c r="R741" t="s">
        <v>973</v>
      </c>
      <c r="S741">
        <v>29376</v>
      </c>
      <c r="T741" t="s">
        <v>973</v>
      </c>
      <c r="V741" t="s">
        <v>3975</v>
      </c>
      <c r="W741">
        <v>50215</v>
      </c>
      <c r="X741">
        <v>8535</v>
      </c>
      <c r="Y741" t="s">
        <v>973</v>
      </c>
      <c r="Z741" t="s">
        <v>5466</v>
      </c>
      <c r="AA741" t="s">
        <v>658</v>
      </c>
      <c r="AB741" t="s">
        <v>658</v>
      </c>
      <c r="AC741" t="s">
        <v>973</v>
      </c>
      <c r="AD741" t="s">
        <v>5466</v>
      </c>
      <c r="AE741">
        <v>10777</v>
      </c>
      <c r="AF741" t="s">
        <v>973</v>
      </c>
      <c r="AG741">
        <v>5935</v>
      </c>
      <c r="AH741" t="s">
        <v>973</v>
      </c>
      <c r="AI741">
        <v>2973</v>
      </c>
      <c r="AK741" t="s">
        <v>973</v>
      </c>
      <c r="AL741" t="s">
        <v>18322</v>
      </c>
      <c r="AM741" t="s">
        <v>973</v>
      </c>
      <c r="AN741" t="s">
        <v>973</v>
      </c>
      <c r="AO741" t="s">
        <v>1373</v>
      </c>
      <c r="AP741" t="s">
        <v>5466</v>
      </c>
      <c r="AQ741" t="s">
        <v>20402</v>
      </c>
    </row>
    <row r="742" spans="1:43" x14ac:dyDescent="0.3">
      <c r="A742" t="s">
        <v>1987</v>
      </c>
      <c r="B742" t="s">
        <v>761</v>
      </c>
      <c r="C742" s="72">
        <v>31213</v>
      </c>
      <c r="D742" t="s">
        <v>6539</v>
      </c>
      <c r="E742" t="s">
        <v>7577</v>
      </c>
      <c r="F742" t="s">
        <v>1386</v>
      </c>
      <c r="G742" t="s">
        <v>6120</v>
      </c>
      <c r="H742" t="s">
        <v>1373</v>
      </c>
      <c r="I742" t="s">
        <v>10405</v>
      </c>
      <c r="J742" t="s">
        <v>761</v>
      </c>
      <c r="K742">
        <v>571666</v>
      </c>
      <c r="L742" t="s">
        <v>761</v>
      </c>
      <c r="M742">
        <v>1740929</v>
      </c>
      <c r="N742" t="s">
        <v>761</v>
      </c>
      <c r="O742" t="s">
        <v>1988</v>
      </c>
      <c r="P742" t="s">
        <v>1987</v>
      </c>
      <c r="Q742">
        <v>9078</v>
      </c>
      <c r="R742" t="s">
        <v>761</v>
      </c>
      <c r="S742">
        <v>30773</v>
      </c>
      <c r="T742" t="s">
        <v>761</v>
      </c>
      <c r="V742" t="s">
        <v>3976</v>
      </c>
      <c r="W742">
        <v>59639</v>
      </c>
      <c r="X742">
        <v>9078</v>
      </c>
      <c r="Y742" t="s">
        <v>761</v>
      </c>
      <c r="Z742" t="s">
        <v>5467</v>
      </c>
      <c r="AA742" t="s">
        <v>658</v>
      </c>
      <c r="AB742" t="s">
        <v>658</v>
      </c>
      <c r="AC742" t="s">
        <v>761</v>
      </c>
      <c r="AD742" t="s">
        <v>5467</v>
      </c>
      <c r="AE742">
        <v>11191</v>
      </c>
      <c r="AF742" t="s">
        <v>761</v>
      </c>
      <c r="AG742">
        <v>13444</v>
      </c>
      <c r="AH742" t="s">
        <v>761</v>
      </c>
      <c r="AI742">
        <v>4834</v>
      </c>
      <c r="AJ742">
        <v>3935</v>
      </c>
      <c r="AK742" t="s">
        <v>761</v>
      </c>
      <c r="AL742" t="s">
        <v>18323</v>
      </c>
      <c r="AM742" t="s">
        <v>761</v>
      </c>
      <c r="AN742" t="s">
        <v>761</v>
      </c>
      <c r="AO742" t="s">
        <v>14935</v>
      </c>
      <c r="AP742" t="s">
        <v>5467</v>
      </c>
      <c r="AQ742" t="s">
        <v>20403</v>
      </c>
    </row>
    <row r="743" spans="1:43" x14ac:dyDescent="0.3">
      <c r="A743" t="s">
        <v>1989</v>
      </c>
      <c r="B743" t="s">
        <v>982</v>
      </c>
      <c r="C743" s="72">
        <v>31689</v>
      </c>
      <c r="D743" t="s">
        <v>6886</v>
      </c>
      <c r="E743" t="s">
        <v>7869</v>
      </c>
      <c r="F743" t="s">
        <v>3591</v>
      </c>
      <c r="G743" t="s">
        <v>3591</v>
      </c>
      <c r="H743" t="s">
        <v>1373</v>
      </c>
      <c r="I743" t="s">
        <v>9783</v>
      </c>
      <c r="J743" t="s">
        <v>982</v>
      </c>
      <c r="K743">
        <v>543155</v>
      </c>
      <c r="L743" t="s">
        <v>982</v>
      </c>
      <c r="M743">
        <v>1910548</v>
      </c>
      <c r="N743" t="s">
        <v>982</v>
      </c>
      <c r="O743" t="s">
        <v>3977</v>
      </c>
      <c r="P743" t="s">
        <v>1989</v>
      </c>
      <c r="Q743">
        <v>9241</v>
      </c>
      <c r="R743" t="s">
        <v>982</v>
      </c>
      <c r="S743">
        <v>32038</v>
      </c>
      <c r="T743" t="s">
        <v>982</v>
      </c>
      <c r="V743" t="s">
        <v>3978</v>
      </c>
      <c r="W743">
        <v>57836</v>
      </c>
      <c r="X743">
        <v>9241</v>
      </c>
      <c r="Y743" t="s">
        <v>982</v>
      </c>
      <c r="Z743" t="s">
        <v>5468</v>
      </c>
      <c r="AA743" t="s">
        <v>658</v>
      </c>
      <c r="AB743" t="s">
        <v>658</v>
      </c>
      <c r="AC743" t="s">
        <v>982</v>
      </c>
      <c r="AD743" t="s">
        <v>5468</v>
      </c>
      <c r="AE743">
        <v>10561</v>
      </c>
      <c r="AI743">
        <v>5100</v>
      </c>
      <c r="AJ743">
        <v>4148</v>
      </c>
      <c r="AK743" t="s">
        <v>982</v>
      </c>
      <c r="AL743" t="s">
        <v>18324</v>
      </c>
      <c r="AM743" t="s">
        <v>982</v>
      </c>
      <c r="AN743" t="s">
        <v>982</v>
      </c>
      <c r="AO743" t="s">
        <v>1373</v>
      </c>
      <c r="AP743" t="s">
        <v>5468</v>
      </c>
      <c r="AQ743" t="s">
        <v>20403</v>
      </c>
    </row>
    <row r="744" spans="1:43" hidden="1" x14ac:dyDescent="0.3">
      <c r="A744" t="s">
        <v>1990</v>
      </c>
      <c r="B744" t="s">
        <v>155</v>
      </c>
      <c r="C744" s="72">
        <v>28512</v>
      </c>
      <c r="D744" t="s">
        <v>7244</v>
      </c>
      <c r="E744" t="s">
        <v>7243</v>
      </c>
      <c r="F744" t="s">
        <v>3591</v>
      </c>
      <c r="G744" t="s">
        <v>3591</v>
      </c>
      <c r="H744" t="s">
        <v>660</v>
      </c>
      <c r="I744" t="s">
        <v>9752</v>
      </c>
      <c r="J744" t="s">
        <v>155</v>
      </c>
      <c r="K744">
        <v>408210</v>
      </c>
      <c r="L744" t="s">
        <v>155</v>
      </c>
      <c r="M744">
        <v>225356</v>
      </c>
      <c r="N744" t="s">
        <v>155</v>
      </c>
      <c r="O744" t="s">
        <v>1991</v>
      </c>
      <c r="P744" t="s">
        <v>1990</v>
      </c>
      <c r="Q744">
        <v>6986</v>
      </c>
      <c r="R744" t="s">
        <v>155</v>
      </c>
      <c r="S744">
        <v>5302</v>
      </c>
      <c r="T744" t="s">
        <v>155</v>
      </c>
      <c r="V744" t="s">
        <v>3979</v>
      </c>
      <c r="W744">
        <v>876</v>
      </c>
      <c r="X744">
        <v>6986</v>
      </c>
      <c r="Y744" t="s">
        <v>155</v>
      </c>
      <c r="Z744" t="s">
        <v>5469</v>
      </c>
      <c r="AA744" t="s">
        <v>5068</v>
      </c>
      <c r="AB744" t="s">
        <v>658</v>
      </c>
      <c r="AC744" t="s">
        <v>155</v>
      </c>
      <c r="AD744" t="s">
        <v>5469</v>
      </c>
      <c r="AI744">
        <v>3880</v>
      </c>
      <c r="AK744" t="s">
        <v>155</v>
      </c>
      <c r="AN744" t="s">
        <v>155</v>
      </c>
      <c r="AO744" t="s">
        <v>660</v>
      </c>
      <c r="AP744" t="s">
        <v>5469</v>
      </c>
      <c r="AQ744" t="s">
        <v>20402</v>
      </c>
    </row>
    <row r="745" spans="1:43" x14ac:dyDescent="0.3">
      <c r="A745" t="s">
        <v>1992</v>
      </c>
      <c r="B745" t="s">
        <v>954</v>
      </c>
      <c r="C745" s="72">
        <v>31374</v>
      </c>
      <c r="D745" t="s">
        <v>6792</v>
      </c>
      <c r="E745" t="s">
        <v>7870</v>
      </c>
      <c r="F745" t="s">
        <v>3591</v>
      </c>
      <c r="G745" t="s">
        <v>3591</v>
      </c>
      <c r="H745" t="s">
        <v>1373</v>
      </c>
      <c r="I745" t="s">
        <v>10109</v>
      </c>
      <c r="J745" t="s">
        <v>954</v>
      </c>
      <c r="K745">
        <v>471896</v>
      </c>
      <c r="L745" t="s">
        <v>954</v>
      </c>
      <c r="M745">
        <v>1725469</v>
      </c>
      <c r="N745" t="s">
        <v>954</v>
      </c>
      <c r="O745" t="s">
        <v>3980</v>
      </c>
      <c r="P745" t="s">
        <v>1992</v>
      </c>
      <c r="Q745">
        <v>9159</v>
      </c>
      <c r="R745" t="s">
        <v>954</v>
      </c>
      <c r="S745">
        <v>30558</v>
      </c>
      <c r="T745" t="s">
        <v>954</v>
      </c>
      <c r="V745" t="s">
        <v>3981</v>
      </c>
      <c r="W745">
        <v>49686</v>
      </c>
      <c r="X745">
        <v>9159</v>
      </c>
      <c r="Y745" t="s">
        <v>954</v>
      </c>
      <c r="Z745" t="s">
        <v>5470</v>
      </c>
      <c r="AA745" t="s">
        <v>666</v>
      </c>
      <c r="AB745" t="s">
        <v>666</v>
      </c>
      <c r="AC745" t="s">
        <v>954</v>
      </c>
      <c r="AD745" t="s">
        <v>5470</v>
      </c>
      <c r="AE745">
        <v>11275</v>
      </c>
      <c r="AI745">
        <v>6738</v>
      </c>
      <c r="AK745" t="s">
        <v>954</v>
      </c>
      <c r="AL745" t="s">
        <v>18325</v>
      </c>
      <c r="AM745" t="s">
        <v>954</v>
      </c>
      <c r="AN745" t="s">
        <v>954</v>
      </c>
      <c r="AO745" t="s">
        <v>1373</v>
      </c>
      <c r="AP745" t="s">
        <v>5470</v>
      </c>
      <c r="AQ745" t="s">
        <v>20403</v>
      </c>
    </row>
    <row r="746" spans="1:43" x14ac:dyDescent="0.3">
      <c r="A746" t="s">
        <v>14787</v>
      </c>
      <c r="B746" t="s">
        <v>14204</v>
      </c>
      <c r="C746" s="72">
        <v>34470</v>
      </c>
      <c r="D746" t="s">
        <v>7776</v>
      </c>
      <c r="E746" t="s">
        <v>14788</v>
      </c>
      <c r="F746" t="s">
        <v>1553</v>
      </c>
      <c r="G746" t="s">
        <v>6120</v>
      </c>
      <c r="H746" t="s">
        <v>1373</v>
      </c>
      <c r="I746" t="s">
        <v>14789</v>
      </c>
      <c r="J746" t="s">
        <v>14204</v>
      </c>
      <c r="K746">
        <v>641571</v>
      </c>
      <c r="L746" t="s">
        <v>14204</v>
      </c>
      <c r="M746">
        <v>2453280</v>
      </c>
      <c r="N746" t="s">
        <v>14204</v>
      </c>
      <c r="O746" t="s">
        <v>17467</v>
      </c>
      <c r="P746" t="s">
        <v>14787</v>
      </c>
      <c r="Q746">
        <v>11049</v>
      </c>
      <c r="R746" t="s">
        <v>14204</v>
      </c>
      <c r="S746">
        <v>36077</v>
      </c>
      <c r="T746" t="s">
        <v>14204</v>
      </c>
      <c r="V746" t="s">
        <v>15920</v>
      </c>
      <c r="W746">
        <v>103886</v>
      </c>
      <c r="X746">
        <v>11049</v>
      </c>
      <c r="Y746" t="s">
        <v>14204</v>
      </c>
      <c r="Z746" t="s">
        <v>15104</v>
      </c>
      <c r="AA746" t="s">
        <v>658</v>
      </c>
      <c r="AB746" t="s">
        <v>658</v>
      </c>
      <c r="AC746" t="s">
        <v>14204</v>
      </c>
      <c r="AD746" t="s">
        <v>15104</v>
      </c>
      <c r="AE746">
        <v>14514</v>
      </c>
      <c r="AH746" t="s">
        <v>14204</v>
      </c>
      <c r="AI746">
        <v>19664</v>
      </c>
      <c r="AJ746">
        <v>5818</v>
      </c>
      <c r="AK746" t="s">
        <v>14204</v>
      </c>
      <c r="AL746" t="s">
        <v>18326</v>
      </c>
      <c r="AM746" t="s">
        <v>14204</v>
      </c>
      <c r="AN746" t="s">
        <v>14204</v>
      </c>
      <c r="AO746" t="s">
        <v>1373</v>
      </c>
      <c r="AP746" t="s">
        <v>15104</v>
      </c>
      <c r="AQ746" t="s">
        <v>20403</v>
      </c>
    </row>
    <row r="747" spans="1:43" x14ac:dyDescent="0.3">
      <c r="A747" t="s">
        <v>5060</v>
      </c>
      <c r="B747" t="s">
        <v>5056</v>
      </c>
      <c r="C747" s="72">
        <v>34073</v>
      </c>
      <c r="D747" t="s">
        <v>6677</v>
      </c>
      <c r="E747" t="s">
        <v>7871</v>
      </c>
      <c r="F747" t="s">
        <v>1446</v>
      </c>
      <c r="G747" t="s">
        <v>9094</v>
      </c>
      <c r="H747" t="s">
        <v>1373</v>
      </c>
      <c r="I747" t="s">
        <v>10412</v>
      </c>
      <c r="J747" t="s">
        <v>5056</v>
      </c>
      <c r="K747">
        <v>605232</v>
      </c>
      <c r="L747" t="s">
        <v>5056</v>
      </c>
      <c r="M747">
        <v>2136391</v>
      </c>
      <c r="N747" t="s">
        <v>5056</v>
      </c>
      <c r="O747" t="s">
        <v>8545</v>
      </c>
      <c r="P747" t="s">
        <v>5060</v>
      </c>
      <c r="Q747">
        <v>9805</v>
      </c>
      <c r="R747" t="s">
        <v>5056</v>
      </c>
      <c r="S747">
        <v>33633</v>
      </c>
      <c r="T747" t="s">
        <v>5056</v>
      </c>
      <c r="V747" t="s">
        <v>5471</v>
      </c>
      <c r="W747">
        <v>71272</v>
      </c>
      <c r="X747">
        <v>9805</v>
      </c>
      <c r="Y747" t="s">
        <v>5056</v>
      </c>
      <c r="Z747" t="s">
        <v>5472</v>
      </c>
      <c r="AA747" t="s">
        <v>666</v>
      </c>
      <c r="AB747" t="s">
        <v>666</v>
      </c>
      <c r="AC747" t="s">
        <v>5056</v>
      </c>
      <c r="AD747" t="s">
        <v>5472</v>
      </c>
      <c r="AE747">
        <v>13386</v>
      </c>
      <c r="AF747" t="s">
        <v>5056</v>
      </c>
      <c r="AG747">
        <v>58432</v>
      </c>
      <c r="AH747" t="s">
        <v>5056</v>
      </c>
      <c r="AI747">
        <v>18371</v>
      </c>
      <c r="AJ747">
        <v>4730</v>
      </c>
      <c r="AK747" t="s">
        <v>5056</v>
      </c>
      <c r="AL747" t="s">
        <v>18327</v>
      </c>
      <c r="AM747" t="s">
        <v>5056</v>
      </c>
      <c r="AN747" t="s">
        <v>5056</v>
      </c>
      <c r="AO747" t="s">
        <v>1373</v>
      </c>
      <c r="AP747" t="s">
        <v>5472</v>
      </c>
      <c r="AQ747" t="s">
        <v>20403</v>
      </c>
    </row>
    <row r="748" spans="1:43" x14ac:dyDescent="0.3">
      <c r="A748" t="s">
        <v>9384</v>
      </c>
      <c r="B748" t="s">
        <v>9385</v>
      </c>
      <c r="C748" s="72">
        <v>35796</v>
      </c>
      <c r="D748" t="s">
        <v>6922</v>
      </c>
      <c r="E748" t="s">
        <v>9386</v>
      </c>
      <c r="F748" t="s">
        <v>1426</v>
      </c>
      <c r="G748" t="s">
        <v>6120</v>
      </c>
      <c r="H748" t="s">
        <v>1380</v>
      </c>
      <c r="I748" t="s">
        <v>12993</v>
      </c>
      <c r="J748" t="s">
        <v>9385</v>
      </c>
      <c r="K748">
        <v>605233</v>
      </c>
      <c r="L748" t="s">
        <v>9385</v>
      </c>
      <c r="M748">
        <v>2136393</v>
      </c>
      <c r="N748" t="s">
        <v>9385</v>
      </c>
      <c r="O748" t="s">
        <v>14395</v>
      </c>
      <c r="P748" t="s">
        <v>9384</v>
      </c>
      <c r="Q748">
        <v>10477</v>
      </c>
      <c r="R748" t="s">
        <v>9385</v>
      </c>
      <c r="S748">
        <v>33794</v>
      </c>
      <c r="T748" t="s">
        <v>9385</v>
      </c>
      <c r="V748" t="s">
        <v>12370</v>
      </c>
      <c r="W748">
        <v>70804</v>
      </c>
      <c r="X748">
        <v>10477</v>
      </c>
      <c r="Y748" t="s">
        <v>9385</v>
      </c>
      <c r="Z748" t="s">
        <v>9387</v>
      </c>
      <c r="AA748" t="s">
        <v>666</v>
      </c>
      <c r="AB748" t="s">
        <v>658</v>
      </c>
      <c r="AC748" t="s">
        <v>9385</v>
      </c>
      <c r="AD748" t="s">
        <v>9387</v>
      </c>
      <c r="AE748">
        <v>12157</v>
      </c>
      <c r="AH748" t="s">
        <v>9385</v>
      </c>
      <c r="AI748">
        <v>18468</v>
      </c>
      <c r="AJ748">
        <v>5130</v>
      </c>
      <c r="AK748" t="s">
        <v>9385</v>
      </c>
      <c r="AL748" t="s">
        <v>18328</v>
      </c>
      <c r="AM748" t="s">
        <v>9385</v>
      </c>
      <c r="AN748" t="s">
        <v>9385</v>
      </c>
      <c r="AO748" t="s">
        <v>1380</v>
      </c>
      <c r="AP748" t="s">
        <v>9387</v>
      </c>
      <c r="AQ748" t="s">
        <v>20403</v>
      </c>
    </row>
    <row r="749" spans="1:43" hidden="1" x14ac:dyDescent="0.3">
      <c r="A749" t="s">
        <v>1993</v>
      </c>
      <c r="B749" t="s">
        <v>734</v>
      </c>
      <c r="C749" s="72">
        <v>30716</v>
      </c>
      <c r="D749" t="s">
        <v>7586</v>
      </c>
      <c r="E749" t="s">
        <v>7585</v>
      </c>
      <c r="F749" t="s">
        <v>3591</v>
      </c>
      <c r="G749" t="s">
        <v>3591</v>
      </c>
      <c r="H749" t="s">
        <v>1373</v>
      </c>
      <c r="I749" t="s">
        <v>10902</v>
      </c>
      <c r="J749" t="s">
        <v>734</v>
      </c>
      <c r="K749">
        <v>450729</v>
      </c>
      <c r="L749" t="s">
        <v>734</v>
      </c>
      <c r="M749">
        <v>1699360</v>
      </c>
      <c r="N749" t="s">
        <v>734</v>
      </c>
      <c r="O749" t="s">
        <v>1994</v>
      </c>
      <c r="P749" t="s">
        <v>1993</v>
      </c>
      <c r="Q749">
        <v>8554</v>
      </c>
      <c r="R749" t="s">
        <v>734</v>
      </c>
      <c r="S749">
        <v>30370</v>
      </c>
      <c r="T749" t="s">
        <v>734</v>
      </c>
      <c r="V749" t="s">
        <v>3982</v>
      </c>
      <c r="W749">
        <v>52353</v>
      </c>
      <c r="X749">
        <v>8554</v>
      </c>
      <c r="Y749" t="s">
        <v>734</v>
      </c>
      <c r="Z749" t="s">
        <v>5473</v>
      </c>
      <c r="AA749" t="s">
        <v>666</v>
      </c>
      <c r="AB749" t="s">
        <v>658</v>
      </c>
      <c r="AC749" t="s">
        <v>734</v>
      </c>
      <c r="AD749" t="s">
        <v>5473</v>
      </c>
      <c r="AE749">
        <v>11185</v>
      </c>
      <c r="AF749" t="s">
        <v>734</v>
      </c>
      <c r="AG749">
        <v>5596</v>
      </c>
      <c r="AH749" t="s">
        <v>734</v>
      </c>
      <c r="AI749">
        <v>1554</v>
      </c>
      <c r="AJ749">
        <v>3319</v>
      </c>
      <c r="AK749" t="s">
        <v>734</v>
      </c>
      <c r="AN749" t="s">
        <v>734</v>
      </c>
      <c r="AO749" t="s">
        <v>1373</v>
      </c>
      <c r="AP749" t="s">
        <v>5473</v>
      </c>
      <c r="AQ749" t="s">
        <v>20402</v>
      </c>
    </row>
    <row r="750" spans="1:43" x14ac:dyDescent="0.3">
      <c r="A750" t="s">
        <v>14085</v>
      </c>
      <c r="B750" t="s">
        <v>13945</v>
      </c>
      <c r="C750" s="72">
        <v>34987</v>
      </c>
      <c r="D750" t="s">
        <v>7254</v>
      </c>
      <c r="E750" t="s">
        <v>7050</v>
      </c>
      <c r="F750" t="s">
        <v>1395</v>
      </c>
      <c r="G750" t="s">
        <v>9094</v>
      </c>
      <c r="H750" t="s">
        <v>1373</v>
      </c>
      <c r="I750" t="s">
        <v>13969</v>
      </c>
      <c r="J750" t="s">
        <v>13945</v>
      </c>
      <c r="K750">
        <v>656427</v>
      </c>
      <c r="L750" t="s">
        <v>13945</v>
      </c>
      <c r="M750">
        <v>2135266</v>
      </c>
      <c r="N750" t="s">
        <v>13945</v>
      </c>
      <c r="O750" t="s">
        <v>14396</v>
      </c>
      <c r="P750" t="s">
        <v>14085</v>
      </c>
      <c r="Q750">
        <v>10592</v>
      </c>
      <c r="R750" t="s">
        <v>13945</v>
      </c>
      <c r="S750">
        <v>33837</v>
      </c>
      <c r="T750" t="s">
        <v>13945</v>
      </c>
      <c r="V750" t="s">
        <v>15921</v>
      </c>
      <c r="W750">
        <v>104779</v>
      </c>
      <c r="X750">
        <v>10592</v>
      </c>
      <c r="Y750" t="s">
        <v>13945</v>
      </c>
      <c r="Z750" t="s">
        <v>14086</v>
      </c>
      <c r="AA750" t="s">
        <v>658</v>
      </c>
      <c r="AB750" t="s">
        <v>658</v>
      </c>
      <c r="AC750" t="s">
        <v>13945</v>
      </c>
      <c r="AD750" t="s">
        <v>14086</v>
      </c>
      <c r="AE750">
        <v>13411</v>
      </c>
      <c r="AH750" t="s">
        <v>13945</v>
      </c>
      <c r="AI750">
        <v>20920</v>
      </c>
      <c r="AJ750">
        <v>5696</v>
      </c>
      <c r="AK750" t="s">
        <v>13945</v>
      </c>
      <c r="AL750" t="s">
        <v>18329</v>
      </c>
      <c r="AM750" t="s">
        <v>13945</v>
      </c>
      <c r="AN750" t="s">
        <v>13945</v>
      </c>
      <c r="AO750" t="s">
        <v>1373</v>
      </c>
      <c r="AP750" t="s">
        <v>14086</v>
      </c>
      <c r="AQ750" t="s">
        <v>20403</v>
      </c>
    </row>
    <row r="751" spans="1:43" x14ac:dyDescent="0.3">
      <c r="A751" t="s">
        <v>1995</v>
      </c>
      <c r="B751" t="s">
        <v>160</v>
      </c>
      <c r="C751" s="72">
        <v>31620</v>
      </c>
      <c r="D751" t="s">
        <v>6650</v>
      </c>
      <c r="E751" t="s">
        <v>7050</v>
      </c>
      <c r="F751" t="s">
        <v>1402</v>
      </c>
      <c r="G751" t="s">
        <v>6120</v>
      </c>
      <c r="H751" t="s">
        <v>660</v>
      </c>
      <c r="I751" t="s">
        <v>10535</v>
      </c>
      <c r="J751" t="s">
        <v>160</v>
      </c>
      <c r="K751">
        <v>475247</v>
      </c>
      <c r="L751" t="s">
        <v>160</v>
      </c>
      <c r="M751">
        <v>1717082</v>
      </c>
      <c r="N751" t="s">
        <v>160</v>
      </c>
      <c r="O751" t="s">
        <v>3983</v>
      </c>
      <c r="P751" t="s">
        <v>1995</v>
      </c>
      <c r="Q751">
        <v>9144</v>
      </c>
      <c r="R751" t="s">
        <v>160</v>
      </c>
      <c r="S751">
        <v>30728</v>
      </c>
      <c r="T751" t="s">
        <v>160</v>
      </c>
      <c r="U751" t="s">
        <v>160</v>
      </c>
      <c r="V751" t="s">
        <v>3984</v>
      </c>
      <c r="W751">
        <v>57843</v>
      </c>
      <c r="X751">
        <v>9144</v>
      </c>
      <c r="Y751" t="s">
        <v>160</v>
      </c>
      <c r="Z751" t="s">
        <v>5474</v>
      </c>
      <c r="AA751" t="s">
        <v>666</v>
      </c>
      <c r="AB751" t="s">
        <v>658</v>
      </c>
      <c r="AC751" t="s">
        <v>160</v>
      </c>
      <c r="AD751" t="s">
        <v>5474</v>
      </c>
      <c r="AE751">
        <v>10529</v>
      </c>
      <c r="AF751" t="s">
        <v>160</v>
      </c>
      <c r="AG751">
        <v>13731</v>
      </c>
      <c r="AH751" t="s">
        <v>160</v>
      </c>
      <c r="AI751">
        <v>5264</v>
      </c>
      <c r="AJ751">
        <v>4006</v>
      </c>
      <c r="AK751" t="s">
        <v>160</v>
      </c>
      <c r="AL751" t="s">
        <v>18330</v>
      </c>
      <c r="AM751" t="s">
        <v>160</v>
      </c>
      <c r="AN751" t="s">
        <v>160</v>
      </c>
      <c r="AO751" t="s">
        <v>660</v>
      </c>
      <c r="AP751" t="s">
        <v>5474</v>
      </c>
      <c r="AQ751" t="s">
        <v>20403</v>
      </c>
    </row>
    <row r="752" spans="1:43" x14ac:dyDescent="0.3">
      <c r="A752" t="s">
        <v>19963</v>
      </c>
      <c r="B752" t="s">
        <v>17267</v>
      </c>
      <c r="C752" s="72">
        <v>35203</v>
      </c>
      <c r="D752" t="s">
        <v>6620</v>
      </c>
      <c r="E752" t="s">
        <v>19964</v>
      </c>
      <c r="F752" t="s">
        <v>1439</v>
      </c>
      <c r="G752" t="s">
        <v>6120</v>
      </c>
      <c r="H752" t="s">
        <v>1373</v>
      </c>
      <c r="I752" t="s">
        <v>19965</v>
      </c>
      <c r="J752" t="s">
        <v>17267</v>
      </c>
      <c r="K752">
        <v>676596</v>
      </c>
      <c r="L752" t="s">
        <v>17267</v>
      </c>
      <c r="M752">
        <v>2836874</v>
      </c>
      <c r="N752" t="s">
        <v>17267</v>
      </c>
      <c r="P752" t="s">
        <v>19963</v>
      </c>
      <c r="Q752">
        <v>10958</v>
      </c>
      <c r="R752" t="s">
        <v>17267</v>
      </c>
      <c r="S752">
        <v>42615</v>
      </c>
      <c r="T752" t="s">
        <v>17267</v>
      </c>
      <c r="V752" t="s">
        <v>19966</v>
      </c>
      <c r="W752">
        <v>109826</v>
      </c>
      <c r="Z752" t="s">
        <v>19967</v>
      </c>
      <c r="AA752" t="s">
        <v>658</v>
      </c>
      <c r="AB752" t="s">
        <v>666</v>
      </c>
      <c r="AC752" t="s">
        <v>17267</v>
      </c>
      <c r="AD752" t="s">
        <v>19967</v>
      </c>
      <c r="AJ752">
        <v>6534</v>
      </c>
      <c r="AK752" t="s">
        <v>17267</v>
      </c>
      <c r="AL752" t="s">
        <v>19968</v>
      </c>
      <c r="AM752" t="s">
        <v>17267</v>
      </c>
      <c r="AO752" t="s">
        <v>1373</v>
      </c>
      <c r="AP752" t="s">
        <v>19967</v>
      </c>
      <c r="AQ752" t="s">
        <v>20403</v>
      </c>
    </row>
    <row r="753" spans="1:43" x14ac:dyDescent="0.3">
      <c r="A753" t="s">
        <v>14790</v>
      </c>
      <c r="B753" t="s">
        <v>14688</v>
      </c>
      <c r="C753" s="72">
        <v>34485</v>
      </c>
      <c r="D753" t="s">
        <v>6683</v>
      </c>
      <c r="E753" t="s">
        <v>14791</v>
      </c>
      <c r="F753" t="s">
        <v>1470</v>
      </c>
      <c r="G753" t="s">
        <v>6120</v>
      </c>
      <c r="H753" t="s">
        <v>1431</v>
      </c>
      <c r="I753" t="s">
        <v>14792</v>
      </c>
      <c r="J753" t="s">
        <v>14688</v>
      </c>
      <c r="K753">
        <v>664058</v>
      </c>
      <c r="L753" t="s">
        <v>14688</v>
      </c>
      <c r="M753">
        <v>2211771</v>
      </c>
      <c r="N753" t="s">
        <v>14688</v>
      </c>
      <c r="O753" t="s">
        <v>17468</v>
      </c>
      <c r="P753" t="s">
        <v>14790</v>
      </c>
      <c r="Q753">
        <v>10502</v>
      </c>
      <c r="R753" t="s">
        <v>14688</v>
      </c>
      <c r="S753">
        <v>35156</v>
      </c>
      <c r="T753" t="s">
        <v>14688</v>
      </c>
      <c r="V753" t="s">
        <v>15922</v>
      </c>
      <c r="W753">
        <v>105978</v>
      </c>
      <c r="X753">
        <v>10502</v>
      </c>
      <c r="Y753" t="s">
        <v>14688</v>
      </c>
      <c r="Z753" t="s">
        <v>15105</v>
      </c>
      <c r="AA753" t="s">
        <v>658</v>
      </c>
      <c r="AB753" t="s">
        <v>658</v>
      </c>
      <c r="AC753" t="s">
        <v>14688</v>
      </c>
      <c r="AD753" t="s">
        <v>15105</v>
      </c>
      <c r="AE753">
        <v>14668</v>
      </c>
      <c r="AH753" t="s">
        <v>14688</v>
      </c>
      <c r="AI753">
        <v>22045</v>
      </c>
      <c r="AJ753">
        <v>5604</v>
      </c>
      <c r="AK753" t="s">
        <v>14688</v>
      </c>
      <c r="AL753" t="s">
        <v>18331</v>
      </c>
      <c r="AM753" t="s">
        <v>14688</v>
      </c>
      <c r="AN753" t="s">
        <v>14688</v>
      </c>
      <c r="AO753" t="s">
        <v>20476</v>
      </c>
      <c r="AP753" t="s">
        <v>15105</v>
      </c>
      <c r="AQ753" t="s">
        <v>20403</v>
      </c>
    </row>
    <row r="754" spans="1:43" hidden="1" x14ac:dyDescent="0.3">
      <c r="A754" t="s">
        <v>1996</v>
      </c>
      <c r="B754" t="s">
        <v>29</v>
      </c>
      <c r="C754" s="72">
        <v>30981</v>
      </c>
      <c r="D754" t="s">
        <v>7155</v>
      </c>
      <c r="E754" t="s">
        <v>6816</v>
      </c>
      <c r="F754" t="s">
        <v>3591</v>
      </c>
      <c r="G754" t="s">
        <v>3591</v>
      </c>
      <c r="H754" t="s">
        <v>1424</v>
      </c>
      <c r="I754" t="s">
        <v>10002</v>
      </c>
      <c r="J754" t="s">
        <v>29</v>
      </c>
      <c r="K754">
        <v>435520</v>
      </c>
      <c r="L754" t="s">
        <v>29</v>
      </c>
      <c r="M754">
        <v>546229</v>
      </c>
      <c r="N754" t="s">
        <v>29</v>
      </c>
      <c r="O754" t="s">
        <v>1997</v>
      </c>
      <c r="P754" t="s">
        <v>1996</v>
      </c>
      <c r="Q754">
        <v>7990</v>
      </c>
      <c r="R754" t="s">
        <v>29</v>
      </c>
      <c r="S754">
        <v>28714</v>
      </c>
      <c r="T754" t="s">
        <v>29</v>
      </c>
      <c r="V754" t="s">
        <v>5475</v>
      </c>
      <c r="W754">
        <v>47634</v>
      </c>
      <c r="X754">
        <v>7990</v>
      </c>
      <c r="Y754" t="s">
        <v>29</v>
      </c>
      <c r="Z754" t="s">
        <v>8546</v>
      </c>
      <c r="AA754" t="s">
        <v>658</v>
      </c>
      <c r="AB754" t="s">
        <v>658</v>
      </c>
      <c r="AC754" t="s">
        <v>29</v>
      </c>
      <c r="AD754" t="s">
        <v>8546</v>
      </c>
      <c r="AE754">
        <v>8547</v>
      </c>
      <c r="AI754">
        <v>7772</v>
      </c>
      <c r="AK754" t="s">
        <v>29</v>
      </c>
      <c r="AL754" t="s">
        <v>18332</v>
      </c>
      <c r="AM754" t="s">
        <v>29</v>
      </c>
      <c r="AN754" t="s">
        <v>29</v>
      </c>
      <c r="AO754" t="s">
        <v>1424</v>
      </c>
      <c r="AP754" t="s">
        <v>8546</v>
      </c>
      <c r="AQ754" t="s">
        <v>20402</v>
      </c>
    </row>
    <row r="755" spans="1:43" x14ac:dyDescent="0.3">
      <c r="A755" t="s">
        <v>8169</v>
      </c>
      <c r="B755" t="s">
        <v>8547</v>
      </c>
      <c r="C755" s="72">
        <v>33689</v>
      </c>
      <c r="D755" t="s">
        <v>7170</v>
      </c>
      <c r="E755" t="s">
        <v>6816</v>
      </c>
      <c r="F755" t="s">
        <v>3591</v>
      </c>
      <c r="G755" t="s">
        <v>3591</v>
      </c>
      <c r="H755" t="s">
        <v>1380</v>
      </c>
      <c r="I755" t="s">
        <v>9761</v>
      </c>
      <c r="J755" t="s">
        <v>8547</v>
      </c>
      <c r="K755">
        <v>570717</v>
      </c>
      <c r="L755" t="s">
        <v>8547</v>
      </c>
      <c r="M755">
        <v>2027422</v>
      </c>
      <c r="N755" t="s">
        <v>8547</v>
      </c>
      <c r="O755" t="s">
        <v>13240</v>
      </c>
      <c r="P755" t="s">
        <v>8548</v>
      </c>
      <c r="Q755">
        <v>9979</v>
      </c>
      <c r="R755" t="s">
        <v>8547</v>
      </c>
      <c r="S755">
        <v>31617</v>
      </c>
      <c r="T755" t="s">
        <v>8547</v>
      </c>
      <c r="V755" t="s">
        <v>8549</v>
      </c>
      <c r="W755">
        <v>60794</v>
      </c>
      <c r="X755">
        <v>9979</v>
      </c>
      <c r="Y755" t="s">
        <v>14397</v>
      </c>
      <c r="Z755" t="s">
        <v>8550</v>
      </c>
      <c r="AA755" t="s">
        <v>666</v>
      </c>
      <c r="AB755" t="s">
        <v>666</v>
      </c>
      <c r="AC755" t="s">
        <v>8547</v>
      </c>
      <c r="AD755" t="s">
        <v>8550</v>
      </c>
      <c r="AE755">
        <v>11801</v>
      </c>
      <c r="AF755" t="s">
        <v>8547</v>
      </c>
      <c r="AG755">
        <v>21904</v>
      </c>
      <c r="AH755" t="s">
        <v>8547</v>
      </c>
      <c r="AI755">
        <v>10613</v>
      </c>
      <c r="AJ755">
        <v>4935</v>
      </c>
      <c r="AK755" t="s">
        <v>8547</v>
      </c>
      <c r="AL755" t="s">
        <v>18333</v>
      </c>
      <c r="AM755" t="s">
        <v>8547</v>
      </c>
      <c r="AN755" t="s">
        <v>8547</v>
      </c>
      <c r="AO755" t="s">
        <v>1380</v>
      </c>
      <c r="AP755" t="s">
        <v>8550</v>
      </c>
      <c r="AQ755" t="s">
        <v>20403</v>
      </c>
    </row>
    <row r="756" spans="1:43" x14ac:dyDescent="0.3">
      <c r="A756" t="s">
        <v>1998</v>
      </c>
      <c r="B756" t="s">
        <v>221</v>
      </c>
      <c r="C756" s="72">
        <v>33456</v>
      </c>
      <c r="D756" t="s">
        <v>6817</v>
      </c>
      <c r="E756" t="s">
        <v>6816</v>
      </c>
      <c r="F756" t="s">
        <v>1383</v>
      </c>
      <c r="G756" t="s">
        <v>9094</v>
      </c>
      <c r="H756" t="s">
        <v>661</v>
      </c>
      <c r="I756" t="s">
        <v>9984</v>
      </c>
      <c r="J756" t="s">
        <v>221</v>
      </c>
      <c r="K756">
        <v>527038</v>
      </c>
      <c r="L756" t="s">
        <v>221</v>
      </c>
      <c r="M756">
        <v>1665897</v>
      </c>
      <c r="N756" t="s">
        <v>221</v>
      </c>
      <c r="O756" t="s">
        <v>3985</v>
      </c>
      <c r="P756" t="s">
        <v>1998</v>
      </c>
      <c r="Q756">
        <v>9483</v>
      </c>
      <c r="R756" t="s">
        <v>221</v>
      </c>
      <c r="S756">
        <v>30627</v>
      </c>
      <c r="T756" t="s">
        <v>221</v>
      </c>
      <c r="V756" t="s">
        <v>3986</v>
      </c>
      <c r="W756">
        <v>57850</v>
      </c>
      <c r="X756">
        <v>9483</v>
      </c>
      <c r="Y756" t="s">
        <v>221</v>
      </c>
      <c r="Z756" t="s">
        <v>5476</v>
      </c>
      <c r="AA756" t="s">
        <v>658</v>
      </c>
      <c r="AB756" t="s">
        <v>658</v>
      </c>
      <c r="AC756" t="s">
        <v>221</v>
      </c>
      <c r="AD756" t="s">
        <v>5476</v>
      </c>
      <c r="AE756">
        <v>10152</v>
      </c>
      <c r="AF756" t="s">
        <v>221</v>
      </c>
      <c r="AG756">
        <v>13638</v>
      </c>
      <c r="AH756" t="s">
        <v>221</v>
      </c>
      <c r="AI756">
        <v>8583</v>
      </c>
      <c r="AJ756">
        <v>4211</v>
      </c>
      <c r="AK756" t="s">
        <v>221</v>
      </c>
      <c r="AL756" t="s">
        <v>18334</v>
      </c>
      <c r="AM756" t="s">
        <v>221</v>
      </c>
      <c r="AN756" t="s">
        <v>221</v>
      </c>
      <c r="AO756" t="s">
        <v>20477</v>
      </c>
      <c r="AP756" t="s">
        <v>5476</v>
      </c>
      <c r="AQ756" t="s">
        <v>20403</v>
      </c>
    </row>
    <row r="757" spans="1:43" x14ac:dyDescent="0.3">
      <c r="A757" t="s">
        <v>1999</v>
      </c>
      <c r="B757" t="s">
        <v>68</v>
      </c>
      <c r="C757" s="72">
        <v>31756</v>
      </c>
      <c r="D757" t="s">
        <v>6792</v>
      </c>
      <c r="E757" t="s">
        <v>7140</v>
      </c>
      <c r="F757" t="s">
        <v>1398</v>
      </c>
      <c r="G757" t="s">
        <v>9094</v>
      </c>
      <c r="H757" t="s">
        <v>1380</v>
      </c>
      <c r="I757" t="s">
        <v>9374</v>
      </c>
      <c r="J757" t="s">
        <v>68</v>
      </c>
      <c r="K757">
        <v>465753</v>
      </c>
      <c r="L757" t="s">
        <v>68</v>
      </c>
      <c r="M757">
        <v>1209012</v>
      </c>
      <c r="N757" t="s">
        <v>68</v>
      </c>
      <c r="O757" t="s">
        <v>2000</v>
      </c>
      <c r="P757" t="s">
        <v>1999</v>
      </c>
      <c r="Q757">
        <v>9069</v>
      </c>
      <c r="R757" t="s">
        <v>68</v>
      </c>
      <c r="S757">
        <v>30310</v>
      </c>
      <c r="T757" t="s">
        <v>68</v>
      </c>
      <c r="U757" t="s">
        <v>68</v>
      </c>
      <c r="V757" t="s">
        <v>3987</v>
      </c>
      <c r="W757">
        <v>49622</v>
      </c>
      <c r="X757">
        <v>9069</v>
      </c>
      <c r="Y757" t="s">
        <v>68</v>
      </c>
      <c r="Z757" t="s">
        <v>5477</v>
      </c>
      <c r="AA757" t="s">
        <v>5068</v>
      </c>
      <c r="AB757" t="s">
        <v>658</v>
      </c>
      <c r="AC757" t="s">
        <v>68</v>
      </c>
      <c r="AD757" t="s">
        <v>5477</v>
      </c>
      <c r="AE757">
        <v>11363</v>
      </c>
      <c r="AH757" t="s">
        <v>68</v>
      </c>
      <c r="AI757">
        <v>2532</v>
      </c>
      <c r="AJ757">
        <v>3933</v>
      </c>
      <c r="AK757" t="s">
        <v>68</v>
      </c>
      <c r="AL757" t="s">
        <v>18335</v>
      </c>
      <c r="AM757" t="s">
        <v>68</v>
      </c>
      <c r="AN757" t="s">
        <v>68</v>
      </c>
      <c r="AO757" t="s">
        <v>1380</v>
      </c>
      <c r="AP757" t="s">
        <v>5477</v>
      </c>
      <c r="AQ757" t="s">
        <v>20403</v>
      </c>
    </row>
    <row r="758" spans="1:43" x14ac:dyDescent="0.3">
      <c r="A758" t="s">
        <v>15923</v>
      </c>
      <c r="B758" t="s">
        <v>14720</v>
      </c>
      <c r="C758" s="72">
        <v>33234</v>
      </c>
      <c r="D758" t="s">
        <v>7755</v>
      </c>
      <c r="E758" t="s">
        <v>15924</v>
      </c>
      <c r="F758" t="s">
        <v>1379</v>
      </c>
      <c r="G758" t="s">
        <v>9094</v>
      </c>
      <c r="H758" t="s">
        <v>1373</v>
      </c>
      <c r="I758" t="s">
        <v>15925</v>
      </c>
      <c r="J758" t="s">
        <v>14720</v>
      </c>
      <c r="K758">
        <v>571670</v>
      </c>
      <c r="L758" t="s">
        <v>14720</v>
      </c>
      <c r="M758">
        <v>2167510</v>
      </c>
      <c r="N758" t="s">
        <v>14720</v>
      </c>
      <c r="O758" t="s">
        <v>17469</v>
      </c>
      <c r="P758" t="s">
        <v>15923</v>
      </c>
      <c r="Q758">
        <v>9401</v>
      </c>
      <c r="R758" t="s">
        <v>14720</v>
      </c>
      <c r="S758">
        <v>33852</v>
      </c>
      <c r="T758" t="s">
        <v>14720</v>
      </c>
      <c r="V758" t="s">
        <v>20478</v>
      </c>
      <c r="W758">
        <v>99857</v>
      </c>
      <c r="X758">
        <v>10338</v>
      </c>
      <c r="Y758" t="s">
        <v>14720</v>
      </c>
      <c r="Z758" t="s">
        <v>15926</v>
      </c>
      <c r="AA758" t="s">
        <v>666</v>
      </c>
      <c r="AB758" t="s">
        <v>658</v>
      </c>
      <c r="AC758" t="s">
        <v>14720</v>
      </c>
      <c r="AD758" t="s">
        <v>15926</v>
      </c>
      <c r="AE758">
        <v>14457</v>
      </c>
      <c r="AH758" t="s">
        <v>14720</v>
      </c>
      <c r="AJ758">
        <v>5315</v>
      </c>
      <c r="AK758" t="s">
        <v>14720</v>
      </c>
      <c r="AL758" t="s">
        <v>18336</v>
      </c>
      <c r="AM758" t="s">
        <v>14720</v>
      </c>
      <c r="AN758" t="s">
        <v>14720</v>
      </c>
      <c r="AO758" t="s">
        <v>14933</v>
      </c>
      <c r="AP758" t="s">
        <v>15926</v>
      </c>
      <c r="AQ758" t="s">
        <v>20403</v>
      </c>
    </row>
    <row r="759" spans="1:43" x14ac:dyDescent="0.3">
      <c r="A759" t="s">
        <v>2001</v>
      </c>
      <c r="B759" t="s">
        <v>450</v>
      </c>
      <c r="C759" s="72">
        <v>31436</v>
      </c>
      <c r="D759" t="s">
        <v>6987</v>
      </c>
      <c r="E759" t="s">
        <v>6986</v>
      </c>
      <c r="F759" t="s">
        <v>1460</v>
      </c>
      <c r="G759" t="s">
        <v>9094</v>
      </c>
      <c r="H759" t="s">
        <v>1424</v>
      </c>
      <c r="I759" t="s">
        <v>9199</v>
      </c>
      <c r="J759" t="s">
        <v>450</v>
      </c>
      <c r="K759">
        <v>452095</v>
      </c>
      <c r="L759" t="s">
        <v>450</v>
      </c>
      <c r="M759">
        <v>1539223</v>
      </c>
      <c r="N759" t="s">
        <v>450</v>
      </c>
      <c r="O759" t="s">
        <v>2002</v>
      </c>
      <c r="P759" t="s">
        <v>2001</v>
      </c>
      <c r="Q759">
        <v>8572</v>
      </c>
      <c r="R759" t="s">
        <v>450</v>
      </c>
      <c r="S759">
        <v>30157</v>
      </c>
      <c r="T759" t="s">
        <v>450</v>
      </c>
      <c r="U759" t="s">
        <v>450</v>
      </c>
      <c r="V759" t="s">
        <v>3988</v>
      </c>
      <c r="W759">
        <v>52532</v>
      </c>
      <c r="X759">
        <v>8572</v>
      </c>
      <c r="Y759" t="s">
        <v>450</v>
      </c>
      <c r="Z759" t="s">
        <v>5478</v>
      </c>
      <c r="AA759" t="s">
        <v>658</v>
      </c>
      <c r="AB759" t="s">
        <v>658</v>
      </c>
      <c r="AC759" t="s">
        <v>450</v>
      </c>
      <c r="AD759" t="s">
        <v>5478</v>
      </c>
      <c r="AE759">
        <v>10303</v>
      </c>
      <c r="AF759" t="s">
        <v>450</v>
      </c>
      <c r="AG759">
        <v>6282</v>
      </c>
      <c r="AH759" t="s">
        <v>450</v>
      </c>
      <c r="AI759">
        <v>3997</v>
      </c>
      <c r="AJ759">
        <v>3333</v>
      </c>
      <c r="AK759" t="s">
        <v>450</v>
      </c>
      <c r="AL759" t="s">
        <v>18337</v>
      </c>
      <c r="AM759" t="s">
        <v>450</v>
      </c>
      <c r="AN759" t="s">
        <v>450</v>
      </c>
      <c r="AO759" t="s">
        <v>1424</v>
      </c>
      <c r="AP759" t="s">
        <v>5478</v>
      </c>
      <c r="AQ759" t="s">
        <v>20403</v>
      </c>
    </row>
    <row r="760" spans="1:43" hidden="1" x14ac:dyDescent="0.3">
      <c r="A760" t="s">
        <v>2003</v>
      </c>
      <c r="B760" t="s">
        <v>826</v>
      </c>
      <c r="C760" s="72">
        <v>30343</v>
      </c>
      <c r="D760" t="s">
        <v>7666</v>
      </c>
      <c r="E760" t="s">
        <v>7665</v>
      </c>
      <c r="F760" t="s">
        <v>1426</v>
      </c>
      <c r="G760" t="s">
        <v>6120</v>
      </c>
      <c r="H760" t="s">
        <v>1373</v>
      </c>
      <c r="I760" t="s">
        <v>10473</v>
      </c>
      <c r="J760" t="s">
        <v>826</v>
      </c>
      <c r="K760">
        <v>425856</v>
      </c>
      <c r="L760" t="s">
        <v>826</v>
      </c>
      <c r="M760">
        <v>390847</v>
      </c>
      <c r="N760" t="s">
        <v>826</v>
      </c>
      <c r="O760" t="s">
        <v>2004</v>
      </c>
      <c r="P760" t="s">
        <v>2003</v>
      </c>
      <c r="Q760">
        <v>7297</v>
      </c>
      <c r="R760" t="s">
        <v>826</v>
      </c>
      <c r="S760">
        <v>5922</v>
      </c>
      <c r="T760" t="s">
        <v>826</v>
      </c>
      <c r="V760" t="s">
        <v>3989</v>
      </c>
      <c r="W760">
        <v>31534</v>
      </c>
      <c r="X760">
        <v>7297</v>
      </c>
      <c r="Y760" t="s">
        <v>826</v>
      </c>
      <c r="Z760" t="s">
        <v>5479</v>
      </c>
      <c r="AA760" t="s">
        <v>658</v>
      </c>
      <c r="AB760" t="s">
        <v>658</v>
      </c>
      <c r="AC760" t="s">
        <v>826</v>
      </c>
      <c r="AD760" t="s">
        <v>5479</v>
      </c>
      <c r="AE760">
        <v>6959</v>
      </c>
      <c r="AF760" t="s">
        <v>826</v>
      </c>
      <c r="AG760">
        <v>5336</v>
      </c>
      <c r="AH760" t="s">
        <v>826</v>
      </c>
      <c r="AI760">
        <v>876</v>
      </c>
      <c r="AK760" t="s">
        <v>826</v>
      </c>
      <c r="AL760" t="s">
        <v>18338</v>
      </c>
      <c r="AM760" t="s">
        <v>826</v>
      </c>
      <c r="AN760" t="s">
        <v>826</v>
      </c>
      <c r="AO760" t="s">
        <v>1373</v>
      </c>
      <c r="AP760" t="s">
        <v>5479</v>
      </c>
      <c r="AQ760" t="s">
        <v>20402</v>
      </c>
    </row>
    <row r="761" spans="1:43" x14ac:dyDescent="0.3">
      <c r="A761" t="s">
        <v>11117</v>
      </c>
      <c r="B761" t="s">
        <v>11118</v>
      </c>
      <c r="C761" s="72">
        <v>32982</v>
      </c>
      <c r="D761" t="s">
        <v>6587</v>
      </c>
      <c r="E761" t="s">
        <v>11119</v>
      </c>
      <c r="F761" t="s">
        <v>1430</v>
      </c>
      <c r="G761" t="s">
        <v>6120</v>
      </c>
      <c r="H761" t="s">
        <v>1373</v>
      </c>
      <c r="I761" t="s">
        <v>11120</v>
      </c>
      <c r="J761" t="s">
        <v>11118</v>
      </c>
      <c r="K761">
        <v>543169</v>
      </c>
      <c r="L761" t="s">
        <v>11118</v>
      </c>
      <c r="M761">
        <v>2042430</v>
      </c>
      <c r="N761" t="s">
        <v>11118</v>
      </c>
      <c r="O761" t="s">
        <v>13152</v>
      </c>
      <c r="P761" t="s">
        <v>11117</v>
      </c>
      <c r="Q761">
        <v>9513</v>
      </c>
      <c r="R761" t="s">
        <v>11118</v>
      </c>
      <c r="S761">
        <v>32671</v>
      </c>
      <c r="T761" t="s">
        <v>11118</v>
      </c>
      <c r="V761" t="s">
        <v>12955</v>
      </c>
      <c r="W761">
        <v>69169</v>
      </c>
      <c r="X761">
        <v>9513</v>
      </c>
      <c r="Y761" t="s">
        <v>11118</v>
      </c>
      <c r="Z761" t="s">
        <v>11121</v>
      </c>
      <c r="AA761" t="s">
        <v>666</v>
      </c>
      <c r="AB761" t="s">
        <v>666</v>
      </c>
      <c r="AC761" t="s">
        <v>11118</v>
      </c>
      <c r="AD761" t="s">
        <v>11121</v>
      </c>
      <c r="AE761">
        <v>12633</v>
      </c>
      <c r="AF761" t="s">
        <v>11118</v>
      </c>
      <c r="AG761">
        <v>42626</v>
      </c>
      <c r="AH761" t="s">
        <v>11118</v>
      </c>
      <c r="AI761">
        <v>23596</v>
      </c>
      <c r="AJ761">
        <v>4460</v>
      </c>
      <c r="AK761" t="s">
        <v>11118</v>
      </c>
      <c r="AL761" t="s">
        <v>18339</v>
      </c>
      <c r="AM761" t="s">
        <v>11118</v>
      </c>
      <c r="AN761" t="s">
        <v>11118</v>
      </c>
      <c r="AO761" t="s">
        <v>1373</v>
      </c>
      <c r="AP761" t="s">
        <v>11121</v>
      </c>
      <c r="AQ761" t="s">
        <v>20403</v>
      </c>
    </row>
    <row r="762" spans="1:43" x14ac:dyDescent="0.3">
      <c r="A762" t="s">
        <v>8253</v>
      </c>
      <c r="B762" t="s">
        <v>8551</v>
      </c>
      <c r="C762" s="72">
        <v>33518</v>
      </c>
      <c r="D762" t="s">
        <v>6539</v>
      </c>
      <c r="E762" t="s">
        <v>8254</v>
      </c>
      <c r="F762" t="s">
        <v>1430</v>
      </c>
      <c r="G762" t="s">
        <v>6120</v>
      </c>
      <c r="H762" t="s">
        <v>1373</v>
      </c>
      <c r="I762" t="s">
        <v>10013</v>
      </c>
      <c r="J762" t="s">
        <v>8551</v>
      </c>
      <c r="K762">
        <v>592314</v>
      </c>
      <c r="L762" t="s">
        <v>8551</v>
      </c>
      <c r="M762">
        <v>1757989</v>
      </c>
      <c r="N762" t="s">
        <v>8551</v>
      </c>
      <c r="O762" t="s">
        <v>8552</v>
      </c>
      <c r="P762" t="s">
        <v>8253</v>
      </c>
      <c r="Q762">
        <v>9577</v>
      </c>
      <c r="R762" t="s">
        <v>8551</v>
      </c>
      <c r="S762">
        <v>31819</v>
      </c>
      <c r="T762" t="s">
        <v>8551</v>
      </c>
      <c r="V762" t="s">
        <v>12620</v>
      </c>
      <c r="W762">
        <v>66991</v>
      </c>
      <c r="X762">
        <v>9577</v>
      </c>
      <c r="Y762" t="s">
        <v>8551</v>
      </c>
      <c r="Z762" t="s">
        <v>8553</v>
      </c>
      <c r="AA762" t="s">
        <v>658</v>
      </c>
      <c r="AB762" t="s">
        <v>658</v>
      </c>
      <c r="AC762" t="s">
        <v>8551</v>
      </c>
      <c r="AD762" t="s">
        <v>8553</v>
      </c>
      <c r="AE762">
        <v>11476</v>
      </c>
      <c r="AF762" t="s">
        <v>8551</v>
      </c>
      <c r="AG762">
        <v>38272</v>
      </c>
      <c r="AH762" t="s">
        <v>8551</v>
      </c>
      <c r="AI762">
        <v>14272</v>
      </c>
      <c r="AJ762">
        <v>4504</v>
      </c>
      <c r="AK762" t="s">
        <v>8551</v>
      </c>
      <c r="AL762" t="s">
        <v>18340</v>
      </c>
      <c r="AM762" t="s">
        <v>8551</v>
      </c>
      <c r="AN762" t="s">
        <v>8551</v>
      </c>
      <c r="AO762" t="s">
        <v>1373</v>
      </c>
      <c r="AP762" t="s">
        <v>8553</v>
      </c>
      <c r="AQ762" t="s">
        <v>20403</v>
      </c>
    </row>
    <row r="763" spans="1:43" x14ac:dyDescent="0.3">
      <c r="A763" t="s">
        <v>2005</v>
      </c>
      <c r="B763" t="s">
        <v>900</v>
      </c>
      <c r="C763" s="72">
        <v>33017</v>
      </c>
      <c r="D763" t="s">
        <v>6817</v>
      </c>
      <c r="E763" t="s">
        <v>7872</v>
      </c>
      <c r="F763" t="s">
        <v>1426</v>
      </c>
      <c r="G763" t="s">
        <v>6120</v>
      </c>
      <c r="H763" t="s">
        <v>1373</v>
      </c>
      <c r="I763" t="s">
        <v>9410</v>
      </c>
      <c r="J763" t="s">
        <v>900</v>
      </c>
      <c r="K763">
        <v>521655</v>
      </c>
      <c r="L763" t="s">
        <v>900</v>
      </c>
      <c r="M763">
        <v>1784693</v>
      </c>
      <c r="N763" t="s">
        <v>900</v>
      </c>
      <c r="O763" t="s">
        <v>3990</v>
      </c>
      <c r="P763" t="s">
        <v>2005</v>
      </c>
      <c r="Q763">
        <v>9042</v>
      </c>
      <c r="R763" t="s">
        <v>900</v>
      </c>
      <c r="S763">
        <v>31075</v>
      </c>
      <c r="T763" t="s">
        <v>900</v>
      </c>
      <c r="V763" t="s">
        <v>3991</v>
      </c>
      <c r="W763">
        <v>56278</v>
      </c>
      <c r="X763">
        <v>9042</v>
      </c>
      <c r="Y763" t="s">
        <v>900</v>
      </c>
      <c r="Z763" t="s">
        <v>8554</v>
      </c>
      <c r="AA763" t="s">
        <v>658</v>
      </c>
      <c r="AB763" t="s">
        <v>658</v>
      </c>
      <c r="AC763" t="s">
        <v>900</v>
      </c>
      <c r="AD763" t="s">
        <v>8554</v>
      </c>
      <c r="AE763">
        <v>10319</v>
      </c>
      <c r="AH763" t="s">
        <v>900</v>
      </c>
      <c r="AI763">
        <v>6065</v>
      </c>
      <c r="AJ763">
        <v>4210</v>
      </c>
      <c r="AK763" t="s">
        <v>900</v>
      </c>
      <c r="AL763" t="s">
        <v>18341</v>
      </c>
      <c r="AM763" t="s">
        <v>900</v>
      </c>
      <c r="AN763" t="s">
        <v>900</v>
      </c>
      <c r="AO763" t="s">
        <v>14933</v>
      </c>
      <c r="AP763" t="s">
        <v>8554</v>
      </c>
      <c r="AQ763" t="s">
        <v>20403</v>
      </c>
    </row>
    <row r="764" spans="1:43" hidden="1" x14ac:dyDescent="0.3">
      <c r="A764" t="s">
        <v>2006</v>
      </c>
      <c r="B764" t="s">
        <v>385</v>
      </c>
      <c r="C764" s="72">
        <v>27984</v>
      </c>
      <c r="D764" t="s">
        <v>7417</v>
      </c>
      <c r="E764" t="s">
        <v>7416</v>
      </c>
      <c r="F764" t="s">
        <v>3591</v>
      </c>
      <c r="G764" t="s">
        <v>3591</v>
      </c>
      <c r="H764" t="s">
        <v>1380</v>
      </c>
      <c r="I764" t="s">
        <v>9377</v>
      </c>
      <c r="J764" t="s">
        <v>385</v>
      </c>
      <c r="K764">
        <v>217915</v>
      </c>
      <c r="L764" t="s">
        <v>385</v>
      </c>
      <c r="M764">
        <v>292471</v>
      </c>
      <c r="N764" t="s">
        <v>385</v>
      </c>
      <c r="O764" t="s">
        <v>3992</v>
      </c>
      <c r="P764" t="s">
        <v>2006</v>
      </c>
      <c r="Q764">
        <v>7061</v>
      </c>
      <c r="R764" t="s">
        <v>385</v>
      </c>
      <c r="S764">
        <v>5377</v>
      </c>
      <c r="T764" t="s">
        <v>385</v>
      </c>
      <c r="V764" t="s">
        <v>5480</v>
      </c>
      <c r="W764">
        <v>31752</v>
      </c>
      <c r="X764">
        <v>7061</v>
      </c>
      <c r="Y764" t="s">
        <v>385</v>
      </c>
      <c r="Z764" t="s">
        <v>8555</v>
      </c>
      <c r="AA764" t="s">
        <v>658</v>
      </c>
      <c r="AB764" t="s">
        <v>658</v>
      </c>
      <c r="AC764" t="s">
        <v>385</v>
      </c>
      <c r="AD764" t="s">
        <v>8555</v>
      </c>
      <c r="AE764">
        <v>7365</v>
      </c>
      <c r="AI764">
        <v>3930</v>
      </c>
      <c r="AK764" t="s">
        <v>385</v>
      </c>
      <c r="AN764" t="s">
        <v>385</v>
      </c>
      <c r="AO764" t="s">
        <v>1380</v>
      </c>
      <c r="AP764" t="s">
        <v>8555</v>
      </c>
      <c r="AQ764" t="s">
        <v>20402</v>
      </c>
    </row>
    <row r="765" spans="1:43" x14ac:dyDescent="0.3">
      <c r="A765" t="s">
        <v>14087</v>
      </c>
      <c r="B765" t="s">
        <v>14022</v>
      </c>
      <c r="C765" s="72">
        <v>33789</v>
      </c>
      <c r="D765" t="s">
        <v>6539</v>
      </c>
      <c r="E765" t="s">
        <v>7416</v>
      </c>
      <c r="F765" t="s">
        <v>1372</v>
      </c>
      <c r="G765" t="s">
        <v>6120</v>
      </c>
      <c r="H765" t="s">
        <v>1396</v>
      </c>
      <c r="I765" t="s">
        <v>15927</v>
      </c>
      <c r="J765" t="s">
        <v>14022</v>
      </c>
      <c r="K765">
        <v>645801</v>
      </c>
      <c r="L765" t="s">
        <v>14022</v>
      </c>
      <c r="M765">
        <v>2803830</v>
      </c>
      <c r="N765" t="s">
        <v>14022</v>
      </c>
      <c r="P765" t="s">
        <v>14087</v>
      </c>
      <c r="Q765">
        <v>10975</v>
      </c>
      <c r="R765" t="s">
        <v>14022</v>
      </c>
      <c r="S765">
        <v>38896</v>
      </c>
      <c r="T765" t="s">
        <v>14022</v>
      </c>
      <c r="V765" t="s">
        <v>15928</v>
      </c>
      <c r="W765">
        <v>103695</v>
      </c>
      <c r="X765">
        <v>10975</v>
      </c>
      <c r="Y765" t="s">
        <v>14022</v>
      </c>
      <c r="Z765" t="s">
        <v>14088</v>
      </c>
      <c r="AA765" t="s">
        <v>666</v>
      </c>
      <c r="AB765" t="s">
        <v>658</v>
      </c>
      <c r="AC765" t="s">
        <v>14022</v>
      </c>
      <c r="AD765" t="s">
        <v>14088</v>
      </c>
      <c r="AE765">
        <v>15035</v>
      </c>
      <c r="AJ765">
        <v>5783</v>
      </c>
      <c r="AK765" t="s">
        <v>14022</v>
      </c>
      <c r="AL765" t="s">
        <v>18342</v>
      </c>
      <c r="AM765" t="s">
        <v>14022</v>
      </c>
      <c r="AN765" t="s">
        <v>14022</v>
      </c>
      <c r="AO765" t="s">
        <v>14937</v>
      </c>
      <c r="AP765" t="s">
        <v>14088</v>
      </c>
      <c r="AQ765" t="s">
        <v>20403</v>
      </c>
    </row>
    <row r="766" spans="1:43" x14ac:dyDescent="0.3">
      <c r="A766" t="s">
        <v>2007</v>
      </c>
      <c r="B766" t="s">
        <v>297</v>
      </c>
      <c r="C766" s="72">
        <v>31791</v>
      </c>
      <c r="D766" t="s">
        <v>6745</v>
      </c>
      <c r="E766" t="s">
        <v>7002</v>
      </c>
      <c r="F766" t="s">
        <v>1398</v>
      </c>
      <c r="G766" t="s">
        <v>9094</v>
      </c>
      <c r="H766" t="s">
        <v>661</v>
      </c>
      <c r="I766" t="s">
        <v>9335</v>
      </c>
      <c r="J766" t="s">
        <v>297</v>
      </c>
      <c r="K766">
        <v>523253</v>
      </c>
      <c r="L766" t="s">
        <v>297</v>
      </c>
      <c r="M766">
        <v>1735788</v>
      </c>
      <c r="N766" t="s">
        <v>297</v>
      </c>
      <c r="O766" t="s">
        <v>2008</v>
      </c>
      <c r="P766" t="s">
        <v>2007</v>
      </c>
      <c r="Q766">
        <v>8921</v>
      </c>
      <c r="R766" t="s">
        <v>297</v>
      </c>
      <c r="S766">
        <v>30579</v>
      </c>
      <c r="T766" t="s">
        <v>297</v>
      </c>
      <c r="U766" t="s">
        <v>297</v>
      </c>
      <c r="V766" t="s">
        <v>3993</v>
      </c>
      <c r="W766">
        <v>58915</v>
      </c>
      <c r="X766">
        <v>8921</v>
      </c>
      <c r="Y766" t="s">
        <v>297</v>
      </c>
      <c r="Z766" t="s">
        <v>5481</v>
      </c>
      <c r="AA766" t="s">
        <v>658</v>
      </c>
      <c r="AB766" t="s">
        <v>658</v>
      </c>
      <c r="AC766" t="s">
        <v>297</v>
      </c>
      <c r="AD766" t="s">
        <v>5481</v>
      </c>
      <c r="AE766">
        <v>10532</v>
      </c>
      <c r="AF766" t="s">
        <v>297</v>
      </c>
      <c r="AG766">
        <v>13072</v>
      </c>
      <c r="AH766" t="s">
        <v>297</v>
      </c>
      <c r="AI766">
        <v>8112</v>
      </c>
      <c r="AJ766">
        <v>3796</v>
      </c>
      <c r="AK766" t="s">
        <v>297</v>
      </c>
      <c r="AL766" t="s">
        <v>18343</v>
      </c>
      <c r="AM766" t="s">
        <v>297</v>
      </c>
      <c r="AN766" t="s">
        <v>297</v>
      </c>
      <c r="AO766" t="s">
        <v>661</v>
      </c>
      <c r="AP766" t="s">
        <v>5481</v>
      </c>
      <c r="AQ766" t="s">
        <v>20403</v>
      </c>
    </row>
    <row r="767" spans="1:43" x14ac:dyDescent="0.3">
      <c r="A767" t="s">
        <v>20186</v>
      </c>
      <c r="B767" t="s">
        <v>17255</v>
      </c>
      <c r="C767" s="72">
        <v>34726</v>
      </c>
      <c r="D767" t="s">
        <v>6623</v>
      </c>
      <c r="E767" t="s">
        <v>20187</v>
      </c>
      <c r="F767" t="s">
        <v>1464</v>
      </c>
      <c r="G767" t="s">
        <v>6120</v>
      </c>
      <c r="H767" t="s">
        <v>1373</v>
      </c>
      <c r="I767" t="s">
        <v>20188</v>
      </c>
      <c r="J767" t="s">
        <v>17255</v>
      </c>
      <c r="K767">
        <v>641582</v>
      </c>
      <c r="L767" t="s">
        <v>17255</v>
      </c>
      <c r="M767">
        <v>2921090</v>
      </c>
      <c r="N767" t="s">
        <v>17255</v>
      </c>
      <c r="P767" t="s">
        <v>20186</v>
      </c>
      <c r="Q767">
        <v>10729</v>
      </c>
      <c r="R767" t="s">
        <v>17255</v>
      </c>
      <c r="S767">
        <v>40706</v>
      </c>
      <c r="T767" t="s">
        <v>17255</v>
      </c>
      <c r="V767" t="s">
        <v>20189</v>
      </c>
      <c r="W767">
        <v>107809</v>
      </c>
      <c r="Z767" t="s">
        <v>20190</v>
      </c>
      <c r="AA767" t="s">
        <v>658</v>
      </c>
      <c r="AB767" t="s">
        <v>658</v>
      </c>
      <c r="AC767" t="s">
        <v>17255</v>
      </c>
      <c r="AD767" t="s">
        <v>20190</v>
      </c>
      <c r="AJ767">
        <v>6509</v>
      </c>
      <c r="AK767" t="s">
        <v>17255</v>
      </c>
      <c r="AL767" t="s">
        <v>20191</v>
      </c>
      <c r="AM767" t="s">
        <v>17255</v>
      </c>
      <c r="AO767" t="s">
        <v>14933</v>
      </c>
      <c r="AP767" t="s">
        <v>20190</v>
      </c>
      <c r="AQ767" t="s">
        <v>20403</v>
      </c>
    </row>
    <row r="768" spans="1:43" x14ac:dyDescent="0.3">
      <c r="A768" t="s">
        <v>2009</v>
      </c>
      <c r="B768" t="s">
        <v>621</v>
      </c>
      <c r="C768" s="72">
        <v>31493</v>
      </c>
      <c r="D768" t="s">
        <v>6698</v>
      </c>
      <c r="E768" t="s">
        <v>6697</v>
      </c>
      <c r="F768" t="s">
        <v>1470</v>
      </c>
      <c r="G768" t="s">
        <v>6120</v>
      </c>
      <c r="H768" t="s">
        <v>1380</v>
      </c>
      <c r="I768" t="s">
        <v>10849</v>
      </c>
      <c r="J768" t="s">
        <v>621</v>
      </c>
      <c r="K768">
        <v>451594</v>
      </c>
      <c r="L768" t="s">
        <v>621</v>
      </c>
      <c r="M768">
        <v>1208709</v>
      </c>
      <c r="N768" t="s">
        <v>621</v>
      </c>
      <c r="O768" t="s">
        <v>2010</v>
      </c>
      <c r="P768" t="s">
        <v>2009</v>
      </c>
      <c r="Q768">
        <v>8370</v>
      </c>
      <c r="R768" t="s">
        <v>621</v>
      </c>
      <c r="S768">
        <v>29252</v>
      </c>
      <c r="T768" t="s">
        <v>621</v>
      </c>
      <c r="U768" t="s">
        <v>621</v>
      </c>
      <c r="V768" t="s">
        <v>3994</v>
      </c>
      <c r="W768">
        <v>47493</v>
      </c>
      <c r="X768">
        <v>8370</v>
      </c>
      <c r="Y768" t="s">
        <v>621</v>
      </c>
      <c r="Z768" t="s">
        <v>5482</v>
      </c>
      <c r="AA768" t="s">
        <v>5068</v>
      </c>
      <c r="AB768" t="s">
        <v>658</v>
      </c>
      <c r="AC768" t="s">
        <v>621</v>
      </c>
      <c r="AD768" t="s">
        <v>5482</v>
      </c>
      <c r="AE768">
        <v>8271</v>
      </c>
      <c r="AF768" t="s">
        <v>621</v>
      </c>
      <c r="AG768">
        <v>5077</v>
      </c>
      <c r="AH768" t="s">
        <v>621</v>
      </c>
      <c r="AI768">
        <v>2306</v>
      </c>
      <c r="AJ768">
        <v>3078</v>
      </c>
      <c r="AK768" t="s">
        <v>621</v>
      </c>
      <c r="AL768" t="s">
        <v>18344</v>
      </c>
      <c r="AM768" t="s">
        <v>621</v>
      </c>
      <c r="AN768" t="s">
        <v>621</v>
      </c>
      <c r="AO768" t="s">
        <v>1380</v>
      </c>
      <c r="AP768" t="s">
        <v>5482</v>
      </c>
      <c r="AQ768" t="s">
        <v>20403</v>
      </c>
    </row>
    <row r="769" spans="1:43" x14ac:dyDescent="0.3">
      <c r="A769" t="s">
        <v>13990</v>
      </c>
      <c r="B769" t="s">
        <v>13010</v>
      </c>
      <c r="C769" s="72">
        <v>34697</v>
      </c>
      <c r="D769" t="s">
        <v>6556</v>
      </c>
      <c r="E769" t="s">
        <v>6697</v>
      </c>
      <c r="F769" t="s">
        <v>1386</v>
      </c>
      <c r="G769" t="s">
        <v>6120</v>
      </c>
      <c r="H769" t="s">
        <v>1380</v>
      </c>
      <c r="I769" t="s">
        <v>13974</v>
      </c>
      <c r="J769" t="s">
        <v>13010</v>
      </c>
      <c r="K769">
        <v>641583</v>
      </c>
      <c r="L769" t="s">
        <v>13010</v>
      </c>
      <c r="M769">
        <v>2218320</v>
      </c>
      <c r="N769" t="s">
        <v>13010</v>
      </c>
      <c r="O769" t="s">
        <v>14398</v>
      </c>
      <c r="P769" t="s">
        <v>13990</v>
      </c>
      <c r="Q769">
        <v>10753</v>
      </c>
      <c r="R769" t="s">
        <v>13010</v>
      </c>
      <c r="S769">
        <v>34693</v>
      </c>
      <c r="T769" t="s">
        <v>13010</v>
      </c>
      <c r="V769" t="s">
        <v>15929</v>
      </c>
      <c r="W769">
        <v>102586</v>
      </c>
      <c r="X769">
        <v>10753</v>
      </c>
      <c r="Y769" t="s">
        <v>13010</v>
      </c>
      <c r="Z769" t="s">
        <v>14399</v>
      </c>
      <c r="AA769" t="s">
        <v>666</v>
      </c>
      <c r="AB769" t="s">
        <v>666</v>
      </c>
      <c r="AC769" t="s">
        <v>13010</v>
      </c>
      <c r="AD769" t="s">
        <v>14399</v>
      </c>
      <c r="AE769">
        <v>14076</v>
      </c>
      <c r="AH769" t="s">
        <v>13010</v>
      </c>
      <c r="AI769">
        <v>19538</v>
      </c>
      <c r="AJ769">
        <v>5641</v>
      </c>
      <c r="AK769" t="s">
        <v>13010</v>
      </c>
      <c r="AL769" t="s">
        <v>18345</v>
      </c>
      <c r="AM769" t="s">
        <v>13010</v>
      </c>
      <c r="AN769" t="s">
        <v>13010</v>
      </c>
      <c r="AO769" t="s">
        <v>1380</v>
      </c>
      <c r="AP769" t="s">
        <v>14399</v>
      </c>
      <c r="AQ769" t="s">
        <v>20403</v>
      </c>
    </row>
    <row r="770" spans="1:43" x14ac:dyDescent="0.3">
      <c r="A770" t="s">
        <v>15930</v>
      </c>
      <c r="B770" t="s">
        <v>15931</v>
      </c>
      <c r="C770" s="72">
        <v>35613</v>
      </c>
      <c r="D770" t="s">
        <v>15932</v>
      </c>
      <c r="E770" t="s">
        <v>15933</v>
      </c>
      <c r="F770" t="s">
        <v>1439</v>
      </c>
      <c r="G770" t="s">
        <v>6120</v>
      </c>
      <c r="H770" t="s">
        <v>1431</v>
      </c>
      <c r="I770" t="s">
        <v>15934</v>
      </c>
      <c r="J770" t="s">
        <v>15931</v>
      </c>
      <c r="K770">
        <v>665650</v>
      </c>
      <c r="L770" t="s">
        <v>15931</v>
      </c>
      <c r="M770">
        <v>2227139</v>
      </c>
      <c r="N770" t="s">
        <v>15931</v>
      </c>
      <c r="P770" t="s">
        <v>15930</v>
      </c>
      <c r="Q770">
        <v>10278</v>
      </c>
      <c r="R770" t="s">
        <v>15931</v>
      </c>
      <c r="S770">
        <v>34990</v>
      </c>
      <c r="T770" t="s">
        <v>15931</v>
      </c>
      <c r="V770" t="s">
        <v>15935</v>
      </c>
      <c r="W770">
        <v>107183</v>
      </c>
      <c r="X770">
        <v>10603</v>
      </c>
      <c r="Y770" t="s">
        <v>15931</v>
      </c>
      <c r="Z770" t="s">
        <v>15936</v>
      </c>
      <c r="AA770" t="s">
        <v>5068</v>
      </c>
      <c r="AB770" t="s">
        <v>658</v>
      </c>
      <c r="AC770" t="s">
        <v>15931</v>
      </c>
      <c r="AD770" t="s">
        <v>15936</v>
      </c>
      <c r="AH770" t="s">
        <v>15931</v>
      </c>
      <c r="AK770" t="s">
        <v>15931</v>
      </c>
      <c r="AL770" t="s">
        <v>18346</v>
      </c>
      <c r="AM770" t="s">
        <v>15931</v>
      </c>
      <c r="AN770" t="s">
        <v>15931</v>
      </c>
      <c r="AO770" t="s">
        <v>1431</v>
      </c>
      <c r="AP770" t="s">
        <v>15936</v>
      </c>
      <c r="AQ770" t="s">
        <v>20403</v>
      </c>
    </row>
    <row r="771" spans="1:43" x14ac:dyDescent="0.3">
      <c r="A771" t="s">
        <v>15937</v>
      </c>
      <c r="B771" t="s">
        <v>15938</v>
      </c>
      <c r="C771" s="72">
        <v>34844</v>
      </c>
      <c r="D771" t="s">
        <v>6764</v>
      </c>
      <c r="E771" t="s">
        <v>15939</v>
      </c>
      <c r="F771" t="s">
        <v>1392</v>
      </c>
      <c r="G771" t="s">
        <v>6120</v>
      </c>
      <c r="H771" t="s">
        <v>1380</v>
      </c>
      <c r="I771" t="s">
        <v>15940</v>
      </c>
      <c r="J771" t="s">
        <v>15938</v>
      </c>
      <c r="K771">
        <v>641584</v>
      </c>
      <c r="L771" t="s">
        <v>15938</v>
      </c>
      <c r="M771">
        <v>2782922</v>
      </c>
      <c r="N771" t="s">
        <v>15938</v>
      </c>
      <c r="P771" t="s">
        <v>15937</v>
      </c>
      <c r="Q771">
        <v>11568</v>
      </c>
      <c r="R771" t="s">
        <v>15938</v>
      </c>
      <c r="S771">
        <v>37974</v>
      </c>
      <c r="T771" t="s">
        <v>15938</v>
      </c>
      <c r="V771" t="s">
        <v>20479</v>
      </c>
      <c r="W771">
        <v>107811</v>
      </c>
      <c r="X771">
        <v>11568</v>
      </c>
      <c r="Y771" t="s">
        <v>15938</v>
      </c>
      <c r="Z771" t="s">
        <v>15941</v>
      </c>
      <c r="AA771" t="s">
        <v>666</v>
      </c>
      <c r="AB771" t="s">
        <v>666</v>
      </c>
      <c r="AC771" t="s">
        <v>15938</v>
      </c>
      <c r="AD771" t="s">
        <v>15941</v>
      </c>
      <c r="AE771">
        <v>14309</v>
      </c>
      <c r="AJ771">
        <v>6216</v>
      </c>
      <c r="AK771" t="s">
        <v>15938</v>
      </c>
      <c r="AL771" t="s">
        <v>18347</v>
      </c>
      <c r="AM771" t="s">
        <v>15938</v>
      </c>
      <c r="AN771" t="s">
        <v>15938</v>
      </c>
      <c r="AO771" t="s">
        <v>1380</v>
      </c>
      <c r="AP771" t="s">
        <v>15941</v>
      </c>
      <c r="AQ771" t="s">
        <v>20403</v>
      </c>
    </row>
    <row r="772" spans="1:43" hidden="1" x14ac:dyDescent="0.3">
      <c r="A772" t="s">
        <v>2011</v>
      </c>
      <c r="B772" t="s">
        <v>236</v>
      </c>
      <c r="C772" s="72">
        <v>29882</v>
      </c>
      <c r="D772" t="s">
        <v>6560</v>
      </c>
      <c r="E772" t="s">
        <v>6948</v>
      </c>
      <c r="F772" t="s">
        <v>3591</v>
      </c>
      <c r="G772" t="s">
        <v>3591</v>
      </c>
      <c r="H772" t="s">
        <v>1380</v>
      </c>
      <c r="I772" t="s">
        <v>10848</v>
      </c>
      <c r="J772" t="s">
        <v>236</v>
      </c>
      <c r="K772">
        <v>450204</v>
      </c>
      <c r="L772" t="s">
        <v>236</v>
      </c>
      <c r="M772">
        <v>486536</v>
      </c>
      <c r="N772" t="s">
        <v>236</v>
      </c>
      <c r="O772" t="s">
        <v>2012</v>
      </c>
      <c r="P772" t="s">
        <v>2011</v>
      </c>
      <c r="Q772">
        <v>7948</v>
      </c>
      <c r="R772" t="s">
        <v>236</v>
      </c>
      <c r="S772">
        <v>28672</v>
      </c>
      <c r="T772" t="s">
        <v>236</v>
      </c>
      <c r="V772" t="s">
        <v>3995</v>
      </c>
      <c r="W772">
        <v>35575</v>
      </c>
      <c r="X772">
        <v>7948</v>
      </c>
      <c r="Y772" t="s">
        <v>236</v>
      </c>
      <c r="Z772" t="s">
        <v>8556</v>
      </c>
      <c r="AA772" t="s">
        <v>658</v>
      </c>
      <c r="AB772" t="s">
        <v>658</v>
      </c>
      <c r="AC772" t="s">
        <v>236</v>
      </c>
      <c r="AD772" t="s">
        <v>8556</v>
      </c>
      <c r="AE772">
        <v>7998</v>
      </c>
      <c r="AI772">
        <v>3375</v>
      </c>
      <c r="AK772" t="s">
        <v>236</v>
      </c>
      <c r="AN772" t="s">
        <v>236</v>
      </c>
      <c r="AO772" t="s">
        <v>1380</v>
      </c>
      <c r="AP772" t="s">
        <v>8556</v>
      </c>
      <c r="AQ772" t="s">
        <v>20402</v>
      </c>
    </row>
    <row r="773" spans="1:43" hidden="1" x14ac:dyDescent="0.3">
      <c r="A773" t="s">
        <v>2013</v>
      </c>
      <c r="B773" t="s">
        <v>809</v>
      </c>
      <c r="C773" s="72">
        <v>29109</v>
      </c>
      <c r="D773" t="s">
        <v>7873</v>
      </c>
      <c r="E773" t="s">
        <v>6948</v>
      </c>
      <c r="F773" t="s">
        <v>3591</v>
      </c>
      <c r="G773" t="s">
        <v>3591</v>
      </c>
      <c r="H773" t="s">
        <v>1373</v>
      </c>
      <c r="I773" t="s">
        <v>9326</v>
      </c>
      <c r="J773" t="s">
        <v>809</v>
      </c>
      <c r="K773">
        <v>407911</v>
      </c>
      <c r="L773" t="s">
        <v>809</v>
      </c>
      <c r="M773">
        <v>484950</v>
      </c>
      <c r="N773" t="s">
        <v>809</v>
      </c>
      <c r="O773" t="s">
        <v>2014</v>
      </c>
      <c r="P773" t="s">
        <v>2013</v>
      </c>
      <c r="Q773">
        <v>7327</v>
      </c>
      <c r="R773" t="s">
        <v>809</v>
      </c>
      <c r="S773">
        <v>5963</v>
      </c>
      <c r="T773" t="s">
        <v>809</v>
      </c>
      <c r="V773" t="s">
        <v>3996</v>
      </c>
      <c r="W773">
        <v>35574</v>
      </c>
      <c r="X773">
        <v>7327</v>
      </c>
      <c r="Y773" t="s">
        <v>809</v>
      </c>
      <c r="Z773" t="s">
        <v>5483</v>
      </c>
      <c r="AA773" t="s">
        <v>658</v>
      </c>
      <c r="AB773" t="s">
        <v>658</v>
      </c>
      <c r="AC773" t="s">
        <v>809</v>
      </c>
      <c r="AD773" t="s">
        <v>5483</v>
      </c>
      <c r="AE773">
        <v>7257</v>
      </c>
      <c r="AI773">
        <v>819</v>
      </c>
      <c r="AK773" t="s">
        <v>809</v>
      </c>
      <c r="AL773" t="s">
        <v>18348</v>
      </c>
      <c r="AM773" t="s">
        <v>809</v>
      </c>
      <c r="AN773" t="s">
        <v>809</v>
      </c>
      <c r="AO773" t="s">
        <v>1373</v>
      </c>
      <c r="AP773" t="s">
        <v>5483</v>
      </c>
      <c r="AQ773" t="s">
        <v>20402</v>
      </c>
    </row>
    <row r="774" spans="1:43" hidden="1" x14ac:dyDescent="0.3">
      <c r="A774" t="s">
        <v>2015</v>
      </c>
      <c r="B774" t="s">
        <v>1030</v>
      </c>
      <c r="C774" s="72">
        <v>29594</v>
      </c>
      <c r="D774" t="s">
        <v>7073</v>
      </c>
      <c r="E774" t="s">
        <v>7874</v>
      </c>
      <c r="F774" t="s">
        <v>3591</v>
      </c>
      <c r="G774" t="s">
        <v>3591</v>
      </c>
      <c r="H774" t="s">
        <v>1373</v>
      </c>
      <c r="I774" t="s">
        <v>9466</v>
      </c>
      <c r="J774" t="s">
        <v>1030</v>
      </c>
      <c r="K774">
        <v>433585</v>
      </c>
      <c r="L774" t="s">
        <v>1030</v>
      </c>
      <c r="M774">
        <v>517683</v>
      </c>
      <c r="N774" t="s">
        <v>1030</v>
      </c>
      <c r="O774" t="s">
        <v>2016</v>
      </c>
      <c r="P774" t="s">
        <v>2015</v>
      </c>
      <c r="Q774">
        <v>7383</v>
      </c>
      <c r="R774" t="s">
        <v>1030</v>
      </c>
      <c r="S774">
        <v>6038</v>
      </c>
      <c r="T774" t="s">
        <v>1030</v>
      </c>
      <c r="V774" t="s">
        <v>3997</v>
      </c>
      <c r="W774">
        <v>31585</v>
      </c>
      <c r="X774">
        <v>7383</v>
      </c>
      <c r="Y774" t="s">
        <v>1030</v>
      </c>
      <c r="Z774" t="s">
        <v>5484</v>
      </c>
      <c r="AA774" t="s">
        <v>666</v>
      </c>
      <c r="AB774" t="s">
        <v>666</v>
      </c>
      <c r="AC774" t="s">
        <v>1030</v>
      </c>
      <c r="AD774" t="s">
        <v>5484</v>
      </c>
      <c r="AF774" t="s">
        <v>1030</v>
      </c>
      <c r="AG774">
        <v>5942</v>
      </c>
      <c r="AI774">
        <v>8768</v>
      </c>
      <c r="AK774" t="s">
        <v>1030</v>
      </c>
      <c r="AN774" t="s">
        <v>1030</v>
      </c>
      <c r="AO774" t="s">
        <v>1373</v>
      </c>
      <c r="AP774" t="s">
        <v>5484</v>
      </c>
      <c r="AQ774" t="s">
        <v>20402</v>
      </c>
    </row>
    <row r="775" spans="1:43" hidden="1" x14ac:dyDescent="0.3">
      <c r="A775" t="s">
        <v>2017</v>
      </c>
      <c r="B775" t="s">
        <v>375</v>
      </c>
      <c r="C775" s="72">
        <v>30689</v>
      </c>
      <c r="D775" t="s">
        <v>7073</v>
      </c>
      <c r="E775" t="s">
        <v>7119</v>
      </c>
      <c r="F775" t="s">
        <v>3591</v>
      </c>
      <c r="G775" t="s">
        <v>3591</v>
      </c>
      <c r="H775" t="s">
        <v>1380</v>
      </c>
      <c r="I775" t="s">
        <v>10061</v>
      </c>
      <c r="J775" t="s">
        <v>375</v>
      </c>
      <c r="K775">
        <v>425796</v>
      </c>
      <c r="L775" t="s">
        <v>375</v>
      </c>
      <c r="M775">
        <v>389741</v>
      </c>
      <c r="N775" t="s">
        <v>375</v>
      </c>
      <c r="O775" t="s">
        <v>2018</v>
      </c>
      <c r="P775" t="s">
        <v>2017</v>
      </c>
      <c r="Q775">
        <v>7594</v>
      </c>
      <c r="R775" t="s">
        <v>375</v>
      </c>
      <c r="S775">
        <v>6345</v>
      </c>
      <c r="T775" t="s">
        <v>375</v>
      </c>
      <c r="V775" t="s">
        <v>3998</v>
      </c>
      <c r="W775">
        <v>31345</v>
      </c>
      <c r="X775">
        <v>7594</v>
      </c>
      <c r="Y775" t="s">
        <v>375</v>
      </c>
      <c r="Z775" t="s">
        <v>5485</v>
      </c>
      <c r="AA775" t="s">
        <v>658</v>
      </c>
      <c r="AB775" t="s">
        <v>658</v>
      </c>
      <c r="AC775" t="s">
        <v>375</v>
      </c>
      <c r="AD775" t="s">
        <v>5485</v>
      </c>
      <c r="AF775" t="s">
        <v>375</v>
      </c>
      <c r="AG775">
        <v>5092</v>
      </c>
      <c r="AH775" t="s">
        <v>375</v>
      </c>
      <c r="AI775">
        <v>8459</v>
      </c>
      <c r="AK775" t="s">
        <v>375</v>
      </c>
      <c r="AN775" t="s">
        <v>375</v>
      </c>
      <c r="AO775" t="s">
        <v>1380</v>
      </c>
      <c r="AP775" t="s">
        <v>5485</v>
      </c>
      <c r="AQ775" t="s">
        <v>20402</v>
      </c>
    </row>
    <row r="776" spans="1:43" x14ac:dyDescent="0.3">
      <c r="A776" t="s">
        <v>2019</v>
      </c>
      <c r="B776" t="s">
        <v>452</v>
      </c>
      <c r="C776" s="72">
        <v>31952</v>
      </c>
      <c r="D776" t="s">
        <v>6715</v>
      </c>
      <c r="E776" t="s">
        <v>6948</v>
      </c>
      <c r="F776" t="s">
        <v>3591</v>
      </c>
      <c r="G776" t="s">
        <v>3591</v>
      </c>
      <c r="H776" t="s">
        <v>660</v>
      </c>
      <c r="I776" t="s">
        <v>9562</v>
      </c>
      <c r="J776" t="s">
        <v>452</v>
      </c>
      <c r="K776">
        <v>464433</v>
      </c>
      <c r="L776" t="s">
        <v>452</v>
      </c>
      <c r="M776">
        <v>1600671</v>
      </c>
      <c r="N776" t="s">
        <v>452</v>
      </c>
      <c r="O776" t="s">
        <v>2020</v>
      </c>
      <c r="P776" t="s">
        <v>2019</v>
      </c>
      <c r="Q776">
        <v>8598</v>
      </c>
      <c r="R776" t="s">
        <v>452</v>
      </c>
      <c r="S776">
        <v>29601</v>
      </c>
      <c r="T776" t="s">
        <v>452</v>
      </c>
      <c r="U776" t="s">
        <v>452</v>
      </c>
      <c r="V776" t="s">
        <v>3999</v>
      </c>
      <c r="W776">
        <v>52175</v>
      </c>
      <c r="X776">
        <v>8598</v>
      </c>
      <c r="Y776" t="s">
        <v>452</v>
      </c>
      <c r="Z776" t="s">
        <v>5486</v>
      </c>
      <c r="AA776" t="s">
        <v>666</v>
      </c>
      <c r="AB776" t="s">
        <v>658</v>
      </c>
      <c r="AC776" t="s">
        <v>452</v>
      </c>
      <c r="AD776" t="s">
        <v>5486</v>
      </c>
      <c r="AE776">
        <v>9676</v>
      </c>
      <c r="AI776">
        <v>3004</v>
      </c>
      <c r="AK776" t="s">
        <v>452</v>
      </c>
      <c r="AL776" t="s">
        <v>18349</v>
      </c>
      <c r="AM776" t="s">
        <v>452</v>
      </c>
      <c r="AN776" t="s">
        <v>452</v>
      </c>
      <c r="AO776" t="s">
        <v>660</v>
      </c>
      <c r="AP776" t="s">
        <v>5486</v>
      </c>
      <c r="AQ776" t="s">
        <v>20403</v>
      </c>
    </row>
    <row r="777" spans="1:43" x14ac:dyDescent="0.3">
      <c r="A777" t="s">
        <v>5487</v>
      </c>
      <c r="B777" t="s">
        <v>1292</v>
      </c>
      <c r="C777" s="72">
        <v>33842</v>
      </c>
      <c r="D777" t="s">
        <v>7419</v>
      </c>
      <c r="E777" t="s">
        <v>7418</v>
      </c>
      <c r="F777" t="s">
        <v>1553</v>
      </c>
      <c r="G777" t="s">
        <v>6120</v>
      </c>
      <c r="H777" t="s">
        <v>660</v>
      </c>
      <c r="I777" t="s">
        <v>9513</v>
      </c>
      <c r="J777" t="s">
        <v>1292</v>
      </c>
      <c r="K777">
        <v>596748</v>
      </c>
      <c r="L777" t="s">
        <v>1292</v>
      </c>
      <c r="M777">
        <v>1947851</v>
      </c>
      <c r="N777" t="s">
        <v>1292</v>
      </c>
      <c r="O777" t="s">
        <v>8557</v>
      </c>
      <c r="P777" t="s">
        <v>5487</v>
      </c>
      <c r="Q777">
        <v>9609</v>
      </c>
      <c r="R777" t="s">
        <v>1292</v>
      </c>
      <c r="S777">
        <v>32163</v>
      </c>
      <c r="T777" t="s">
        <v>1292</v>
      </c>
      <c r="U777" t="s">
        <v>1292</v>
      </c>
      <c r="V777" t="s">
        <v>5488</v>
      </c>
      <c r="W777">
        <v>68156</v>
      </c>
      <c r="X777">
        <v>9609</v>
      </c>
      <c r="Y777" t="s">
        <v>1292</v>
      </c>
      <c r="Z777" t="s">
        <v>5489</v>
      </c>
      <c r="AA777" t="s">
        <v>666</v>
      </c>
      <c r="AB777" t="s">
        <v>658</v>
      </c>
      <c r="AC777" t="s">
        <v>1292</v>
      </c>
      <c r="AD777" t="s">
        <v>5489</v>
      </c>
      <c r="AE777">
        <v>12368</v>
      </c>
      <c r="AF777" t="s">
        <v>1292</v>
      </c>
      <c r="AG777">
        <v>52178</v>
      </c>
      <c r="AH777" t="s">
        <v>1292</v>
      </c>
      <c r="AI777">
        <v>13821</v>
      </c>
      <c r="AJ777">
        <v>4491</v>
      </c>
      <c r="AK777" t="s">
        <v>1292</v>
      </c>
      <c r="AL777" t="s">
        <v>18350</v>
      </c>
      <c r="AM777" t="s">
        <v>1292</v>
      </c>
      <c r="AN777" t="s">
        <v>1292</v>
      </c>
      <c r="AO777" t="s">
        <v>14939</v>
      </c>
      <c r="AP777" t="s">
        <v>5489</v>
      </c>
      <c r="AQ777" t="s">
        <v>20403</v>
      </c>
    </row>
    <row r="778" spans="1:43" x14ac:dyDescent="0.3">
      <c r="A778" t="s">
        <v>15942</v>
      </c>
      <c r="B778" t="s">
        <v>15009</v>
      </c>
      <c r="C778" s="72">
        <v>34528</v>
      </c>
      <c r="D778" t="s">
        <v>7377</v>
      </c>
      <c r="E778" t="s">
        <v>15943</v>
      </c>
      <c r="F778" t="s">
        <v>1392</v>
      </c>
      <c r="G778" t="s">
        <v>6120</v>
      </c>
      <c r="H778" t="s">
        <v>661</v>
      </c>
      <c r="I778" t="s">
        <v>15944</v>
      </c>
      <c r="J778" t="s">
        <v>15009</v>
      </c>
      <c r="K778">
        <v>664034</v>
      </c>
      <c r="L778" t="s">
        <v>15009</v>
      </c>
      <c r="M778">
        <v>2227733</v>
      </c>
      <c r="N778" t="s">
        <v>15009</v>
      </c>
      <c r="P778" t="s">
        <v>15942</v>
      </c>
      <c r="Q778">
        <v>11231</v>
      </c>
      <c r="R778" t="s">
        <v>15009</v>
      </c>
      <c r="S778">
        <v>35591</v>
      </c>
      <c r="T778" t="s">
        <v>15009</v>
      </c>
      <c r="V778" t="s">
        <v>20480</v>
      </c>
      <c r="W778">
        <v>105993</v>
      </c>
      <c r="X778">
        <v>11231</v>
      </c>
      <c r="Y778" t="s">
        <v>15009</v>
      </c>
      <c r="Z778" t="s">
        <v>15348</v>
      </c>
      <c r="AA778" t="s">
        <v>658</v>
      </c>
      <c r="AB778" t="s">
        <v>658</v>
      </c>
      <c r="AC778" t="s">
        <v>15009</v>
      </c>
      <c r="AD778" t="s">
        <v>15348</v>
      </c>
      <c r="AE778">
        <v>15038</v>
      </c>
      <c r="AJ778">
        <v>6054</v>
      </c>
      <c r="AK778" t="s">
        <v>15009</v>
      </c>
      <c r="AL778" t="s">
        <v>18351</v>
      </c>
      <c r="AM778" t="s">
        <v>15009</v>
      </c>
      <c r="AN778" t="s">
        <v>15009</v>
      </c>
      <c r="AO778" t="s">
        <v>20441</v>
      </c>
      <c r="AP778" t="s">
        <v>15348</v>
      </c>
      <c r="AQ778" t="s">
        <v>20403</v>
      </c>
    </row>
    <row r="779" spans="1:43" x14ac:dyDescent="0.3">
      <c r="A779" t="s">
        <v>15945</v>
      </c>
      <c r="B779" t="s">
        <v>15446</v>
      </c>
      <c r="C779" s="72">
        <v>36951</v>
      </c>
      <c r="D779" t="s">
        <v>15946</v>
      </c>
      <c r="E779" t="s">
        <v>7418</v>
      </c>
      <c r="F779" t="s">
        <v>1439</v>
      </c>
      <c r="G779" t="s">
        <v>6120</v>
      </c>
      <c r="H779" t="s">
        <v>1431</v>
      </c>
      <c r="I779" t="s">
        <v>15947</v>
      </c>
      <c r="J779" t="s">
        <v>15446</v>
      </c>
      <c r="K779">
        <v>677551</v>
      </c>
      <c r="L779" t="s">
        <v>15446</v>
      </c>
      <c r="M779">
        <v>2955091</v>
      </c>
      <c r="N779" t="s">
        <v>15446</v>
      </c>
      <c r="P779" t="s">
        <v>15945</v>
      </c>
      <c r="Q779">
        <v>10360</v>
      </c>
      <c r="R779" t="s">
        <v>15446</v>
      </c>
      <c r="S779">
        <v>40929</v>
      </c>
      <c r="T779" t="s">
        <v>15446</v>
      </c>
      <c r="V779" t="s">
        <v>15948</v>
      </c>
      <c r="W779">
        <v>111317</v>
      </c>
      <c r="X779">
        <v>11573</v>
      </c>
      <c r="Y779" t="s">
        <v>15446</v>
      </c>
      <c r="Z779" t="s">
        <v>15330</v>
      </c>
      <c r="AA779" t="s">
        <v>5068</v>
      </c>
      <c r="AB779" t="s">
        <v>658</v>
      </c>
      <c r="AC779" t="s">
        <v>15446</v>
      </c>
      <c r="AD779" t="s">
        <v>15330</v>
      </c>
      <c r="AK779" t="s">
        <v>15446</v>
      </c>
      <c r="AL779" t="s">
        <v>18352</v>
      </c>
      <c r="AM779" t="s">
        <v>15446</v>
      </c>
      <c r="AN779" t="s">
        <v>15446</v>
      </c>
      <c r="AO779" t="s">
        <v>1431</v>
      </c>
      <c r="AP779" t="s">
        <v>15330</v>
      </c>
      <c r="AQ779" t="s">
        <v>20403</v>
      </c>
    </row>
    <row r="780" spans="1:43" hidden="1" x14ac:dyDescent="0.3">
      <c r="A780" t="s">
        <v>2021</v>
      </c>
      <c r="B780" t="s">
        <v>248</v>
      </c>
      <c r="C780" s="72">
        <v>30095</v>
      </c>
      <c r="D780" t="s">
        <v>6821</v>
      </c>
      <c r="E780" t="s">
        <v>7069</v>
      </c>
      <c r="F780" t="s">
        <v>3591</v>
      </c>
      <c r="G780" t="s">
        <v>3591</v>
      </c>
      <c r="H780" t="s">
        <v>1380</v>
      </c>
      <c r="I780" t="s">
        <v>10712</v>
      </c>
      <c r="J780" t="s">
        <v>248</v>
      </c>
      <c r="K780">
        <v>435623</v>
      </c>
      <c r="L780" t="s">
        <v>248</v>
      </c>
      <c r="M780">
        <v>546041</v>
      </c>
      <c r="N780" t="s">
        <v>248</v>
      </c>
      <c r="O780" t="s">
        <v>2022</v>
      </c>
      <c r="P780" t="s">
        <v>2021</v>
      </c>
      <c r="Q780">
        <v>7749</v>
      </c>
      <c r="R780" t="s">
        <v>248</v>
      </c>
      <c r="S780">
        <v>6528</v>
      </c>
      <c r="T780" t="s">
        <v>248</v>
      </c>
      <c r="U780" t="s">
        <v>248</v>
      </c>
      <c r="V780" t="s">
        <v>4000</v>
      </c>
      <c r="W780">
        <v>46014</v>
      </c>
      <c r="X780">
        <v>7749</v>
      </c>
      <c r="Y780" t="s">
        <v>248</v>
      </c>
      <c r="Z780" t="s">
        <v>5490</v>
      </c>
      <c r="AA780" t="s">
        <v>658</v>
      </c>
      <c r="AB780" t="s">
        <v>658</v>
      </c>
      <c r="AC780" t="s">
        <v>248</v>
      </c>
      <c r="AD780" t="s">
        <v>5490</v>
      </c>
      <c r="AE780">
        <v>8983</v>
      </c>
      <c r="AI780">
        <v>3674</v>
      </c>
      <c r="AK780" t="s">
        <v>248</v>
      </c>
      <c r="AL780" t="s">
        <v>18353</v>
      </c>
      <c r="AM780" t="s">
        <v>248</v>
      </c>
      <c r="AN780" t="s">
        <v>248</v>
      </c>
      <c r="AO780" t="s">
        <v>1380</v>
      </c>
      <c r="AP780" t="s">
        <v>5490</v>
      </c>
      <c r="AQ780" t="s">
        <v>20402</v>
      </c>
    </row>
    <row r="781" spans="1:43" x14ac:dyDescent="0.3">
      <c r="A781" t="s">
        <v>2023</v>
      </c>
      <c r="B781" t="s">
        <v>87</v>
      </c>
      <c r="C781" s="72">
        <v>33299</v>
      </c>
      <c r="D781" t="s">
        <v>6581</v>
      </c>
      <c r="E781" t="s">
        <v>6813</v>
      </c>
      <c r="F781" t="s">
        <v>1437</v>
      </c>
      <c r="G781" t="s">
        <v>9094</v>
      </c>
      <c r="H781" t="s">
        <v>1380</v>
      </c>
      <c r="I781" t="s">
        <v>9321</v>
      </c>
      <c r="J781" t="s">
        <v>87</v>
      </c>
      <c r="K781">
        <v>545338</v>
      </c>
      <c r="L781" t="s">
        <v>87</v>
      </c>
      <c r="M781">
        <v>1740931</v>
      </c>
      <c r="N781" t="s">
        <v>87</v>
      </c>
      <c r="O781" t="s">
        <v>4001</v>
      </c>
      <c r="P781" t="s">
        <v>2023</v>
      </c>
      <c r="Q781">
        <v>9115</v>
      </c>
      <c r="R781" t="s">
        <v>87</v>
      </c>
      <c r="S781">
        <v>30661</v>
      </c>
      <c r="T781" t="s">
        <v>87</v>
      </c>
      <c r="U781" t="s">
        <v>87</v>
      </c>
      <c r="V781" t="s">
        <v>4002</v>
      </c>
      <c r="W781">
        <v>59421</v>
      </c>
      <c r="X781">
        <v>9115</v>
      </c>
      <c r="Y781" t="s">
        <v>87</v>
      </c>
      <c r="Z781" t="s">
        <v>5491</v>
      </c>
      <c r="AA781" t="s">
        <v>5068</v>
      </c>
      <c r="AB781" t="s">
        <v>658</v>
      </c>
      <c r="AC781" t="s">
        <v>87</v>
      </c>
      <c r="AD781" t="s">
        <v>5491</v>
      </c>
      <c r="AE781">
        <v>11001</v>
      </c>
      <c r="AF781" t="s">
        <v>87</v>
      </c>
      <c r="AG781">
        <v>16953</v>
      </c>
      <c r="AH781" t="s">
        <v>87</v>
      </c>
      <c r="AI781">
        <v>6265</v>
      </c>
      <c r="AJ781">
        <v>4222</v>
      </c>
      <c r="AK781" t="s">
        <v>87</v>
      </c>
      <c r="AL781" t="s">
        <v>18354</v>
      </c>
      <c r="AM781" t="s">
        <v>87</v>
      </c>
      <c r="AN781" t="s">
        <v>87</v>
      </c>
      <c r="AO781" t="s">
        <v>1380</v>
      </c>
      <c r="AP781" t="s">
        <v>5491</v>
      </c>
      <c r="AQ781" t="s">
        <v>20403</v>
      </c>
    </row>
    <row r="782" spans="1:43" hidden="1" x14ac:dyDescent="0.3">
      <c r="A782" t="s">
        <v>4003</v>
      </c>
      <c r="B782" t="s">
        <v>4004</v>
      </c>
      <c r="C782" s="72">
        <v>26728</v>
      </c>
      <c r="D782" t="s">
        <v>6650</v>
      </c>
      <c r="E782" t="s">
        <v>6813</v>
      </c>
      <c r="F782" t="s">
        <v>3591</v>
      </c>
      <c r="G782" t="s">
        <v>3591</v>
      </c>
      <c r="H782" t="s">
        <v>1373</v>
      </c>
      <c r="I782" t="s">
        <v>10941</v>
      </c>
      <c r="J782" t="s">
        <v>4004</v>
      </c>
      <c r="K782">
        <v>211041</v>
      </c>
      <c r="L782" t="s">
        <v>4004</v>
      </c>
      <c r="M782">
        <v>24554</v>
      </c>
      <c r="N782" t="s">
        <v>4004</v>
      </c>
      <c r="O782" t="s">
        <v>5492</v>
      </c>
      <c r="P782" t="s">
        <v>4003</v>
      </c>
      <c r="R782" t="s">
        <v>4004</v>
      </c>
      <c r="S782">
        <v>4064</v>
      </c>
      <c r="T782" t="s">
        <v>4004</v>
      </c>
      <c r="V782" t="s">
        <v>5493</v>
      </c>
      <c r="W782">
        <v>1151</v>
      </c>
      <c r="Y782" t="s">
        <v>4004</v>
      </c>
      <c r="Z782" t="s">
        <v>8558</v>
      </c>
      <c r="AA782" t="s">
        <v>658</v>
      </c>
      <c r="AB782" t="s">
        <v>658</v>
      </c>
      <c r="AC782" t="s">
        <v>4004</v>
      </c>
      <c r="AD782" t="s">
        <v>8558</v>
      </c>
      <c r="AI782">
        <v>8746</v>
      </c>
      <c r="AK782" t="s">
        <v>4004</v>
      </c>
      <c r="AN782" t="s">
        <v>4004</v>
      </c>
      <c r="AO782" t="s">
        <v>1373</v>
      </c>
      <c r="AP782" t="s">
        <v>8558</v>
      </c>
      <c r="AQ782" t="s">
        <v>20402</v>
      </c>
    </row>
    <row r="783" spans="1:43" hidden="1" x14ac:dyDescent="0.3">
      <c r="A783" t="s">
        <v>2024</v>
      </c>
      <c r="B783" t="s">
        <v>1142</v>
      </c>
      <c r="C783" s="72">
        <v>28346</v>
      </c>
      <c r="D783" t="s">
        <v>6627</v>
      </c>
      <c r="E783" t="s">
        <v>7875</v>
      </c>
      <c r="F783" t="s">
        <v>3591</v>
      </c>
      <c r="G783" t="s">
        <v>3591</v>
      </c>
      <c r="H783" t="s">
        <v>1373</v>
      </c>
      <c r="I783" t="s">
        <v>9828</v>
      </c>
      <c r="J783" t="s">
        <v>1142</v>
      </c>
      <c r="K783">
        <v>430630</v>
      </c>
      <c r="L783" t="s">
        <v>1142</v>
      </c>
      <c r="M783">
        <v>448928</v>
      </c>
      <c r="N783" t="s">
        <v>1142</v>
      </c>
      <c r="O783" t="s">
        <v>2025</v>
      </c>
      <c r="P783" t="s">
        <v>2024</v>
      </c>
      <c r="Q783">
        <v>7310</v>
      </c>
      <c r="R783" t="s">
        <v>1142</v>
      </c>
      <c r="S783">
        <v>5938</v>
      </c>
      <c r="T783" t="s">
        <v>1142</v>
      </c>
      <c r="V783" t="s">
        <v>4005</v>
      </c>
      <c r="W783">
        <v>35597</v>
      </c>
      <c r="X783">
        <v>7310</v>
      </c>
      <c r="Y783" t="s">
        <v>1142</v>
      </c>
      <c r="Z783" t="s">
        <v>5494</v>
      </c>
      <c r="AA783" t="s">
        <v>658</v>
      </c>
      <c r="AB783" t="s">
        <v>658</v>
      </c>
      <c r="AC783" t="s">
        <v>1142</v>
      </c>
      <c r="AD783" t="s">
        <v>5494</v>
      </c>
      <c r="AE783">
        <v>8013</v>
      </c>
      <c r="AF783" t="s">
        <v>1142</v>
      </c>
      <c r="AG783">
        <v>5621</v>
      </c>
      <c r="AH783" t="s">
        <v>1142</v>
      </c>
      <c r="AI783">
        <v>15285</v>
      </c>
      <c r="AK783" t="s">
        <v>1142</v>
      </c>
      <c r="AL783" t="s">
        <v>18355</v>
      </c>
      <c r="AM783" t="s">
        <v>1142</v>
      </c>
      <c r="AN783" t="s">
        <v>1142</v>
      </c>
      <c r="AO783" t="s">
        <v>1373</v>
      </c>
      <c r="AP783" t="s">
        <v>5494</v>
      </c>
      <c r="AQ783" t="s">
        <v>20402</v>
      </c>
    </row>
    <row r="784" spans="1:43" x14ac:dyDescent="0.3">
      <c r="A784" t="s">
        <v>12137</v>
      </c>
      <c r="B784" t="s">
        <v>11724</v>
      </c>
      <c r="C784" s="72">
        <v>33586</v>
      </c>
      <c r="D784" t="s">
        <v>6566</v>
      </c>
      <c r="E784" t="s">
        <v>6803</v>
      </c>
      <c r="F784" t="s">
        <v>1416</v>
      </c>
      <c r="G784" t="s">
        <v>9094</v>
      </c>
      <c r="H784" t="s">
        <v>661</v>
      </c>
      <c r="I784" t="s">
        <v>11725</v>
      </c>
      <c r="J784" t="s">
        <v>11724</v>
      </c>
      <c r="K784">
        <v>624428</v>
      </c>
      <c r="L784" t="s">
        <v>11724</v>
      </c>
      <c r="M784">
        <v>2121473</v>
      </c>
      <c r="N784" t="s">
        <v>11724</v>
      </c>
      <c r="O784" t="s">
        <v>13359</v>
      </c>
      <c r="P784" t="s">
        <v>12137</v>
      </c>
      <c r="Q784">
        <v>10322</v>
      </c>
      <c r="R784" t="s">
        <v>11724</v>
      </c>
      <c r="S784">
        <v>33546</v>
      </c>
      <c r="T784" t="s">
        <v>11724</v>
      </c>
      <c r="V784" t="s">
        <v>12138</v>
      </c>
      <c r="W784">
        <v>101618</v>
      </c>
      <c r="X784">
        <v>10322</v>
      </c>
      <c r="Y784" t="s">
        <v>11724</v>
      </c>
      <c r="Z784" t="s">
        <v>12139</v>
      </c>
      <c r="AA784" t="s">
        <v>666</v>
      </c>
      <c r="AB784" t="s">
        <v>658</v>
      </c>
      <c r="AC784" t="s">
        <v>11724</v>
      </c>
      <c r="AD784" t="s">
        <v>12139</v>
      </c>
      <c r="AE784">
        <v>14073</v>
      </c>
      <c r="AF784" t="s">
        <v>11724</v>
      </c>
      <c r="AG784">
        <v>70898</v>
      </c>
      <c r="AH784" t="s">
        <v>11724</v>
      </c>
      <c r="AI784">
        <v>19348</v>
      </c>
      <c r="AJ784">
        <v>5297</v>
      </c>
      <c r="AK784" t="s">
        <v>11724</v>
      </c>
      <c r="AL784" t="s">
        <v>18356</v>
      </c>
      <c r="AM784" t="s">
        <v>11724</v>
      </c>
      <c r="AN784" t="s">
        <v>11724</v>
      </c>
      <c r="AO784" t="s">
        <v>14948</v>
      </c>
      <c r="AP784" t="s">
        <v>12139</v>
      </c>
      <c r="AQ784" t="s">
        <v>20403</v>
      </c>
    </row>
    <row r="785" spans="1:43" x14ac:dyDescent="0.3">
      <c r="A785" t="s">
        <v>15949</v>
      </c>
      <c r="B785" t="s">
        <v>10434</v>
      </c>
      <c r="C785" s="72">
        <v>34583</v>
      </c>
      <c r="D785" t="s">
        <v>7010</v>
      </c>
      <c r="E785" t="s">
        <v>6803</v>
      </c>
      <c r="F785" t="s">
        <v>1372</v>
      </c>
      <c r="G785" t="s">
        <v>6120</v>
      </c>
      <c r="H785" t="s">
        <v>1380</v>
      </c>
      <c r="I785" t="s">
        <v>13721</v>
      </c>
      <c r="J785" t="s">
        <v>10434</v>
      </c>
      <c r="K785">
        <v>640449</v>
      </c>
      <c r="L785" t="s">
        <v>10434</v>
      </c>
      <c r="M785">
        <v>2066293</v>
      </c>
      <c r="N785" t="s">
        <v>10434</v>
      </c>
      <c r="O785" t="s">
        <v>15106</v>
      </c>
      <c r="P785" t="s">
        <v>15949</v>
      </c>
      <c r="Q785">
        <v>9564</v>
      </c>
      <c r="R785" t="s">
        <v>10434</v>
      </c>
      <c r="S785">
        <v>33188</v>
      </c>
      <c r="T785" t="s">
        <v>10434</v>
      </c>
      <c r="V785" t="s">
        <v>12417</v>
      </c>
      <c r="W785">
        <v>102429</v>
      </c>
      <c r="X785">
        <v>9564</v>
      </c>
      <c r="Y785" t="s">
        <v>10434</v>
      </c>
      <c r="Z785" t="s">
        <v>10435</v>
      </c>
      <c r="AA785" t="s">
        <v>658</v>
      </c>
      <c r="AB785" t="s">
        <v>658</v>
      </c>
      <c r="AC785" t="s">
        <v>10434</v>
      </c>
      <c r="AD785" t="s">
        <v>10435</v>
      </c>
      <c r="AE785">
        <v>12939</v>
      </c>
      <c r="AI785">
        <v>18246</v>
      </c>
      <c r="AJ785">
        <v>5481</v>
      </c>
      <c r="AK785" t="s">
        <v>10434</v>
      </c>
      <c r="AL785" t="s">
        <v>18357</v>
      </c>
      <c r="AM785" t="s">
        <v>10434</v>
      </c>
      <c r="AN785" t="s">
        <v>10434</v>
      </c>
      <c r="AO785" t="s">
        <v>1380</v>
      </c>
      <c r="AP785" t="s">
        <v>10435</v>
      </c>
      <c r="AQ785" t="s">
        <v>20403</v>
      </c>
    </row>
    <row r="786" spans="1:43" x14ac:dyDescent="0.3">
      <c r="A786" t="s">
        <v>2026</v>
      </c>
      <c r="B786" t="s">
        <v>517</v>
      </c>
      <c r="C786" s="72">
        <v>31455</v>
      </c>
      <c r="D786" t="s">
        <v>6804</v>
      </c>
      <c r="E786" t="s">
        <v>6803</v>
      </c>
      <c r="F786" t="s">
        <v>1430</v>
      </c>
      <c r="G786" t="s">
        <v>6120</v>
      </c>
      <c r="H786" t="s">
        <v>660</v>
      </c>
      <c r="I786" t="s">
        <v>9420</v>
      </c>
      <c r="J786" t="s">
        <v>517</v>
      </c>
      <c r="K786">
        <v>453943</v>
      </c>
      <c r="L786" t="s">
        <v>517</v>
      </c>
      <c r="M786">
        <v>1630078</v>
      </c>
      <c r="N786" t="s">
        <v>517</v>
      </c>
      <c r="O786" t="s">
        <v>2027</v>
      </c>
      <c r="P786" t="s">
        <v>2026</v>
      </c>
      <c r="Q786">
        <v>8629</v>
      </c>
      <c r="R786" t="s">
        <v>517</v>
      </c>
      <c r="S786">
        <v>30004</v>
      </c>
      <c r="T786" t="s">
        <v>517</v>
      </c>
      <c r="U786" t="s">
        <v>517</v>
      </c>
      <c r="V786" t="s">
        <v>4006</v>
      </c>
      <c r="W786">
        <v>53395</v>
      </c>
      <c r="X786">
        <v>8629</v>
      </c>
      <c r="Y786" t="s">
        <v>517</v>
      </c>
      <c r="Z786" t="s">
        <v>5495</v>
      </c>
      <c r="AA786" t="s">
        <v>658</v>
      </c>
      <c r="AB786" t="s">
        <v>658</v>
      </c>
      <c r="AC786" t="s">
        <v>517</v>
      </c>
      <c r="AD786" t="s">
        <v>5495</v>
      </c>
      <c r="AE786">
        <v>9848</v>
      </c>
      <c r="AF786" t="s">
        <v>517</v>
      </c>
      <c r="AG786">
        <v>12863</v>
      </c>
      <c r="AH786" t="s">
        <v>517</v>
      </c>
      <c r="AI786">
        <v>5641</v>
      </c>
      <c r="AJ786">
        <v>3391</v>
      </c>
      <c r="AK786" t="s">
        <v>517</v>
      </c>
      <c r="AL786" t="s">
        <v>18358</v>
      </c>
      <c r="AM786" t="s">
        <v>517</v>
      </c>
      <c r="AN786" t="s">
        <v>517</v>
      </c>
      <c r="AO786" t="s">
        <v>14940</v>
      </c>
      <c r="AP786" t="s">
        <v>5495</v>
      </c>
      <c r="AQ786" t="s">
        <v>20403</v>
      </c>
    </row>
    <row r="787" spans="1:43" x14ac:dyDescent="0.3">
      <c r="A787" t="s">
        <v>13433</v>
      </c>
      <c r="B787" t="s">
        <v>11255</v>
      </c>
      <c r="C787" s="72">
        <v>34103</v>
      </c>
      <c r="D787" t="s">
        <v>6585</v>
      </c>
      <c r="E787" t="s">
        <v>13434</v>
      </c>
      <c r="F787" t="s">
        <v>1526</v>
      </c>
      <c r="G787" t="s">
        <v>9094</v>
      </c>
      <c r="H787" t="s">
        <v>1373</v>
      </c>
      <c r="I787" t="s">
        <v>13722</v>
      </c>
      <c r="J787" t="s">
        <v>11255</v>
      </c>
      <c r="K787">
        <v>607536</v>
      </c>
      <c r="L787" t="s">
        <v>11255</v>
      </c>
      <c r="M787">
        <v>2135246</v>
      </c>
      <c r="N787" t="s">
        <v>11255</v>
      </c>
      <c r="O787" t="s">
        <v>14400</v>
      </c>
      <c r="P787" t="s">
        <v>13433</v>
      </c>
      <c r="Q787">
        <v>9863</v>
      </c>
      <c r="R787" t="s">
        <v>11255</v>
      </c>
      <c r="S787">
        <v>33839</v>
      </c>
      <c r="T787" t="s">
        <v>11255</v>
      </c>
      <c r="V787" t="s">
        <v>15950</v>
      </c>
      <c r="W787">
        <v>71098</v>
      </c>
      <c r="X787">
        <v>9863</v>
      </c>
      <c r="Y787" t="s">
        <v>11255</v>
      </c>
      <c r="Z787" t="s">
        <v>13435</v>
      </c>
      <c r="AA787" t="s">
        <v>666</v>
      </c>
      <c r="AB787" t="s">
        <v>666</v>
      </c>
      <c r="AC787" t="s">
        <v>11255</v>
      </c>
      <c r="AD787" t="s">
        <v>13435</v>
      </c>
      <c r="AE787">
        <v>13369</v>
      </c>
      <c r="AF787" t="s">
        <v>11255</v>
      </c>
      <c r="AG787">
        <v>60632</v>
      </c>
      <c r="AH787" t="s">
        <v>11255</v>
      </c>
      <c r="AI787">
        <v>18363</v>
      </c>
      <c r="AJ787">
        <v>5424</v>
      </c>
      <c r="AK787" t="s">
        <v>11255</v>
      </c>
      <c r="AL787" t="s">
        <v>18359</v>
      </c>
      <c r="AM787" t="s">
        <v>11255</v>
      </c>
      <c r="AN787" t="s">
        <v>11255</v>
      </c>
      <c r="AO787" t="s">
        <v>14935</v>
      </c>
      <c r="AP787" t="s">
        <v>13435</v>
      </c>
      <c r="AQ787" t="s">
        <v>20403</v>
      </c>
    </row>
    <row r="788" spans="1:43" x14ac:dyDescent="0.3">
      <c r="A788" t="s">
        <v>2028</v>
      </c>
      <c r="B788" t="s">
        <v>619</v>
      </c>
      <c r="C788" s="72">
        <v>32763</v>
      </c>
      <c r="D788" t="s">
        <v>6572</v>
      </c>
      <c r="E788" t="s">
        <v>6571</v>
      </c>
      <c r="F788" t="s">
        <v>1460</v>
      </c>
      <c r="G788" t="s">
        <v>9094</v>
      </c>
      <c r="H788" t="s">
        <v>1396</v>
      </c>
      <c r="I788" t="s">
        <v>9913</v>
      </c>
      <c r="J788" t="s">
        <v>619</v>
      </c>
      <c r="K788">
        <v>518692</v>
      </c>
      <c r="L788" t="s">
        <v>619</v>
      </c>
      <c r="M788">
        <v>1630079</v>
      </c>
      <c r="N788" t="s">
        <v>619</v>
      </c>
      <c r="O788" t="s">
        <v>2029</v>
      </c>
      <c r="P788" t="s">
        <v>2028</v>
      </c>
      <c r="Q788">
        <v>8658</v>
      </c>
      <c r="R788" t="s">
        <v>619</v>
      </c>
      <c r="S788">
        <v>30193</v>
      </c>
      <c r="T788" t="s">
        <v>619</v>
      </c>
      <c r="U788" t="s">
        <v>619</v>
      </c>
      <c r="V788" t="s">
        <v>4007</v>
      </c>
      <c r="W788">
        <v>56289</v>
      </c>
      <c r="X788">
        <v>8658</v>
      </c>
      <c r="Y788" t="s">
        <v>619</v>
      </c>
      <c r="Z788" t="s">
        <v>5496</v>
      </c>
      <c r="AA788" t="s">
        <v>666</v>
      </c>
      <c r="AB788" t="s">
        <v>658</v>
      </c>
      <c r="AC788" t="s">
        <v>619</v>
      </c>
      <c r="AD788" t="s">
        <v>5496</v>
      </c>
      <c r="AE788">
        <v>9902</v>
      </c>
      <c r="AF788" t="s">
        <v>619</v>
      </c>
      <c r="AG788">
        <v>11334</v>
      </c>
      <c r="AH788" t="s">
        <v>619</v>
      </c>
      <c r="AI788">
        <v>5680</v>
      </c>
      <c r="AJ788">
        <v>3393</v>
      </c>
      <c r="AK788" t="s">
        <v>619</v>
      </c>
      <c r="AL788" t="s">
        <v>18360</v>
      </c>
      <c r="AM788" t="s">
        <v>619</v>
      </c>
      <c r="AN788" t="s">
        <v>619</v>
      </c>
      <c r="AO788" t="s">
        <v>1396</v>
      </c>
      <c r="AP788" t="s">
        <v>5496</v>
      </c>
      <c r="AQ788" t="s">
        <v>20403</v>
      </c>
    </row>
    <row r="789" spans="1:43" x14ac:dyDescent="0.3">
      <c r="A789" t="s">
        <v>15951</v>
      </c>
      <c r="B789" t="s">
        <v>15952</v>
      </c>
      <c r="C789" s="72">
        <v>31993</v>
      </c>
      <c r="D789" t="s">
        <v>6539</v>
      </c>
      <c r="E789" t="s">
        <v>6571</v>
      </c>
      <c r="F789" t="s">
        <v>1402</v>
      </c>
      <c r="G789" t="s">
        <v>6120</v>
      </c>
      <c r="H789" t="s">
        <v>2147</v>
      </c>
      <c r="I789" t="s">
        <v>15953</v>
      </c>
      <c r="J789" t="s">
        <v>15952</v>
      </c>
      <c r="K789">
        <v>502273</v>
      </c>
      <c r="L789" t="s">
        <v>15952</v>
      </c>
      <c r="M789">
        <v>1804368</v>
      </c>
      <c r="N789" t="s">
        <v>15952</v>
      </c>
      <c r="O789" t="s">
        <v>15954</v>
      </c>
      <c r="P789" t="s">
        <v>15951</v>
      </c>
      <c r="Q789">
        <v>10345</v>
      </c>
      <c r="R789" t="s">
        <v>15952</v>
      </c>
      <c r="S789">
        <v>31209</v>
      </c>
      <c r="T789" t="s">
        <v>15952</v>
      </c>
      <c r="V789" t="s">
        <v>20481</v>
      </c>
      <c r="W789">
        <v>65816</v>
      </c>
      <c r="X789">
        <v>10345</v>
      </c>
      <c r="Y789" t="s">
        <v>15952</v>
      </c>
      <c r="Z789" t="s">
        <v>15955</v>
      </c>
      <c r="AA789" t="s">
        <v>666</v>
      </c>
      <c r="AB789" t="s">
        <v>658</v>
      </c>
      <c r="AC789" t="s">
        <v>15952</v>
      </c>
      <c r="AD789" t="s">
        <v>15955</v>
      </c>
      <c r="AE789">
        <v>14464</v>
      </c>
      <c r="AJ789">
        <v>5324</v>
      </c>
      <c r="AK789" t="s">
        <v>15952</v>
      </c>
      <c r="AL789" t="s">
        <v>18361</v>
      </c>
      <c r="AM789" t="s">
        <v>15952</v>
      </c>
      <c r="AN789" t="s">
        <v>15952</v>
      </c>
      <c r="AO789" t="s">
        <v>2147</v>
      </c>
      <c r="AP789" t="s">
        <v>15955</v>
      </c>
      <c r="AQ789" t="s">
        <v>20403</v>
      </c>
    </row>
    <row r="790" spans="1:43" x14ac:dyDescent="0.3">
      <c r="A790" t="s">
        <v>2030</v>
      </c>
      <c r="B790" t="s">
        <v>1032</v>
      </c>
      <c r="C790" s="72">
        <v>31952</v>
      </c>
      <c r="D790" t="s">
        <v>6855</v>
      </c>
      <c r="E790" t="s">
        <v>6571</v>
      </c>
      <c r="F790" t="s">
        <v>1470</v>
      </c>
      <c r="G790" t="s">
        <v>6120</v>
      </c>
      <c r="H790" t="s">
        <v>1373</v>
      </c>
      <c r="I790" t="s">
        <v>10487</v>
      </c>
      <c r="J790" t="s">
        <v>1032</v>
      </c>
      <c r="K790">
        <v>518693</v>
      </c>
      <c r="L790" t="s">
        <v>1032</v>
      </c>
      <c r="M790">
        <v>1915106</v>
      </c>
      <c r="N790" t="s">
        <v>1032</v>
      </c>
      <c r="O790" t="s">
        <v>4008</v>
      </c>
      <c r="P790" t="s">
        <v>2030</v>
      </c>
      <c r="Q790">
        <v>9204</v>
      </c>
      <c r="R790" t="s">
        <v>1032</v>
      </c>
      <c r="S790">
        <v>32075</v>
      </c>
      <c r="T790" t="s">
        <v>1032</v>
      </c>
      <c r="V790" t="s">
        <v>4009</v>
      </c>
      <c r="W790">
        <v>57860</v>
      </c>
      <c r="X790">
        <v>9204</v>
      </c>
      <c r="Y790" t="s">
        <v>1032</v>
      </c>
      <c r="Z790" t="s">
        <v>5497</v>
      </c>
      <c r="AA790" t="s">
        <v>658</v>
      </c>
      <c r="AB790" t="s">
        <v>666</v>
      </c>
      <c r="AC790" t="s">
        <v>1032</v>
      </c>
      <c r="AD790" t="s">
        <v>5497</v>
      </c>
      <c r="AE790">
        <v>11208</v>
      </c>
      <c r="AF790" t="s">
        <v>1032</v>
      </c>
      <c r="AG790">
        <v>17103</v>
      </c>
      <c r="AH790" t="s">
        <v>1032</v>
      </c>
      <c r="AI790">
        <v>8913</v>
      </c>
      <c r="AJ790">
        <v>4023</v>
      </c>
      <c r="AK790" t="s">
        <v>1032</v>
      </c>
      <c r="AL790" t="s">
        <v>18362</v>
      </c>
      <c r="AM790" t="s">
        <v>1032</v>
      </c>
      <c r="AN790" t="s">
        <v>1032</v>
      </c>
      <c r="AO790" t="s">
        <v>14933</v>
      </c>
      <c r="AP790" t="s">
        <v>5497</v>
      </c>
      <c r="AQ790" t="s">
        <v>20403</v>
      </c>
    </row>
    <row r="791" spans="1:43" x14ac:dyDescent="0.3">
      <c r="A791" t="s">
        <v>20335</v>
      </c>
      <c r="B791" t="s">
        <v>20336</v>
      </c>
      <c r="C791" s="72">
        <v>36301</v>
      </c>
      <c r="D791" t="s">
        <v>6987</v>
      </c>
      <c r="E791" t="s">
        <v>6571</v>
      </c>
      <c r="F791" t="s">
        <v>1402</v>
      </c>
      <c r="G791" t="s">
        <v>6120</v>
      </c>
      <c r="H791" t="s">
        <v>1431</v>
      </c>
      <c r="I791" t="s">
        <v>20337</v>
      </c>
      <c r="J791" t="s">
        <v>20336</v>
      </c>
      <c r="K791">
        <v>671289</v>
      </c>
      <c r="L791" t="s">
        <v>20336</v>
      </c>
      <c r="M791">
        <v>2836883</v>
      </c>
      <c r="N791" t="s">
        <v>20336</v>
      </c>
      <c r="P791" t="s">
        <v>20335</v>
      </c>
      <c r="Q791">
        <v>10356</v>
      </c>
      <c r="R791" t="s">
        <v>20336</v>
      </c>
      <c r="S791">
        <v>40958</v>
      </c>
      <c r="T791" t="s">
        <v>20336</v>
      </c>
      <c r="V791" t="s">
        <v>20338</v>
      </c>
      <c r="W791">
        <v>109838</v>
      </c>
      <c r="Z791" t="s">
        <v>20339</v>
      </c>
      <c r="AA791" t="s">
        <v>658</v>
      </c>
      <c r="AB791" t="s">
        <v>658</v>
      </c>
      <c r="AC791" t="s">
        <v>20336</v>
      </c>
      <c r="AD791" t="s">
        <v>20339</v>
      </c>
      <c r="AK791" t="s">
        <v>20336</v>
      </c>
      <c r="AO791" t="s">
        <v>1431</v>
      </c>
      <c r="AP791" t="s">
        <v>20339</v>
      </c>
      <c r="AQ791" t="s">
        <v>20403</v>
      </c>
    </row>
    <row r="792" spans="1:43" hidden="1" x14ac:dyDescent="0.3">
      <c r="A792" t="s">
        <v>2031</v>
      </c>
      <c r="B792" t="s">
        <v>561</v>
      </c>
      <c r="C792" s="72">
        <v>30434</v>
      </c>
      <c r="D792" t="s">
        <v>6683</v>
      </c>
      <c r="E792" t="s">
        <v>6781</v>
      </c>
      <c r="F792" t="s">
        <v>1379</v>
      </c>
      <c r="G792" t="s">
        <v>9094</v>
      </c>
      <c r="H792" t="s">
        <v>1396</v>
      </c>
      <c r="I792" t="s">
        <v>10095</v>
      </c>
      <c r="J792" t="s">
        <v>561</v>
      </c>
      <c r="K792">
        <v>501896</v>
      </c>
      <c r="L792" t="s">
        <v>561</v>
      </c>
      <c r="M792">
        <v>1225732</v>
      </c>
      <c r="N792" t="s">
        <v>561</v>
      </c>
      <c r="O792" t="s">
        <v>2032</v>
      </c>
      <c r="P792" t="s">
        <v>2031</v>
      </c>
      <c r="Q792">
        <v>8402</v>
      </c>
      <c r="R792" t="s">
        <v>561</v>
      </c>
      <c r="S792">
        <v>29694</v>
      </c>
      <c r="T792" t="s">
        <v>561</v>
      </c>
      <c r="U792" t="s">
        <v>561</v>
      </c>
      <c r="V792" t="s">
        <v>4010</v>
      </c>
      <c r="W792">
        <v>51110</v>
      </c>
      <c r="X792">
        <v>8402</v>
      </c>
      <c r="Y792" t="s">
        <v>561</v>
      </c>
      <c r="Z792" t="s">
        <v>5498</v>
      </c>
      <c r="AA792" t="s">
        <v>658</v>
      </c>
      <c r="AB792" t="s">
        <v>658</v>
      </c>
      <c r="AC792" t="s">
        <v>561</v>
      </c>
      <c r="AD792" t="s">
        <v>5498</v>
      </c>
      <c r="AE792">
        <v>9914</v>
      </c>
      <c r="AF792" t="s">
        <v>561</v>
      </c>
      <c r="AG792">
        <v>5945</v>
      </c>
      <c r="AH792" t="s">
        <v>561</v>
      </c>
      <c r="AI792">
        <v>1975</v>
      </c>
      <c r="AJ792">
        <v>3162</v>
      </c>
      <c r="AK792" t="s">
        <v>561</v>
      </c>
      <c r="AN792" t="s">
        <v>561</v>
      </c>
      <c r="AO792" t="s">
        <v>1396</v>
      </c>
      <c r="AP792" t="s">
        <v>5498</v>
      </c>
      <c r="AQ792" t="s">
        <v>20402</v>
      </c>
    </row>
    <row r="793" spans="1:43" x14ac:dyDescent="0.3">
      <c r="A793" t="s">
        <v>15956</v>
      </c>
      <c r="B793" t="s">
        <v>14303</v>
      </c>
      <c r="C793" s="72">
        <v>32585</v>
      </c>
      <c r="D793" t="s">
        <v>6683</v>
      </c>
      <c r="E793" t="s">
        <v>15957</v>
      </c>
      <c r="F793" t="s">
        <v>3591</v>
      </c>
      <c r="G793" t="s">
        <v>3591</v>
      </c>
      <c r="H793" t="s">
        <v>1424</v>
      </c>
      <c r="I793" t="s">
        <v>15958</v>
      </c>
      <c r="J793" t="s">
        <v>14303</v>
      </c>
      <c r="K793">
        <v>571679</v>
      </c>
      <c r="L793" t="s">
        <v>14303</v>
      </c>
      <c r="M793">
        <v>1958609</v>
      </c>
      <c r="N793" t="s">
        <v>14303</v>
      </c>
      <c r="O793" t="s">
        <v>17470</v>
      </c>
      <c r="P793" t="s">
        <v>15956</v>
      </c>
      <c r="Q793">
        <v>9743</v>
      </c>
      <c r="R793" t="s">
        <v>14303</v>
      </c>
      <c r="S793">
        <v>31697</v>
      </c>
      <c r="T793" t="s">
        <v>14303</v>
      </c>
      <c r="V793" t="s">
        <v>20482</v>
      </c>
      <c r="W793">
        <v>66535</v>
      </c>
      <c r="X793">
        <v>10801</v>
      </c>
      <c r="Y793" t="s">
        <v>14303</v>
      </c>
      <c r="Z793" t="s">
        <v>15410</v>
      </c>
      <c r="AA793" t="s">
        <v>658</v>
      </c>
      <c r="AB793" t="s">
        <v>658</v>
      </c>
      <c r="AC793" t="s">
        <v>14303</v>
      </c>
      <c r="AD793" t="s">
        <v>15410</v>
      </c>
      <c r="AE793">
        <v>12267</v>
      </c>
      <c r="AH793" t="s">
        <v>14303</v>
      </c>
      <c r="AJ793">
        <v>5463</v>
      </c>
      <c r="AK793" t="s">
        <v>14303</v>
      </c>
      <c r="AL793" t="s">
        <v>18363</v>
      </c>
      <c r="AM793" t="s">
        <v>14303</v>
      </c>
      <c r="AN793" t="s">
        <v>14303</v>
      </c>
      <c r="AO793" t="s">
        <v>1424</v>
      </c>
      <c r="AP793" t="s">
        <v>15410</v>
      </c>
      <c r="AQ793" t="s">
        <v>20403</v>
      </c>
    </row>
    <row r="794" spans="1:43" x14ac:dyDescent="0.3">
      <c r="A794" t="s">
        <v>8263</v>
      </c>
      <c r="B794" t="s">
        <v>8559</v>
      </c>
      <c r="C794" s="72">
        <v>32825</v>
      </c>
      <c r="D794" t="s">
        <v>6639</v>
      </c>
      <c r="E794" t="s">
        <v>8264</v>
      </c>
      <c r="F794" t="s">
        <v>3591</v>
      </c>
      <c r="G794" t="s">
        <v>3591</v>
      </c>
      <c r="H794" t="s">
        <v>1373</v>
      </c>
      <c r="I794" t="s">
        <v>10299</v>
      </c>
      <c r="J794" t="s">
        <v>8559</v>
      </c>
      <c r="K794">
        <v>516910</v>
      </c>
      <c r="L794" t="s">
        <v>8559</v>
      </c>
      <c r="M794">
        <v>2117542</v>
      </c>
      <c r="N794" t="s">
        <v>8559</v>
      </c>
      <c r="O794" t="s">
        <v>8560</v>
      </c>
      <c r="P794" t="s">
        <v>8263</v>
      </c>
      <c r="Q794">
        <v>9780</v>
      </c>
      <c r="R794" t="s">
        <v>8559</v>
      </c>
      <c r="S794">
        <v>33272</v>
      </c>
      <c r="T794" t="s">
        <v>8559</v>
      </c>
      <c r="V794" t="s">
        <v>12462</v>
      </c>
      <c r="W794">
        <v>56292</v>
      </c>
      <c r="X794">
        <v>9780</v>
      </c>
      <c r="Y794" t="s">
        <v>10300</v>
      </c>
      <c r="Z794" t="s">
        <v>8561</v>
      </c>
      <c r="AA794" t="s">
        <v>658</v>
      </c>
      <c r="AB794" t="s">
        <v>658</v>
      </c>
      <c r="AC794" t="s">
        <v>8559</v>
      </c>
      <c r="AD794" t="s">
        <v>8561</v>
      </c>
      <c r="AE794">
        <v>13604</v>
      </c>
      <c r="AF794" t="s">
        <v>8559</v>
      </c>
      <c r="AG794">
        <v>52723</v>
      </c>
      <c r="AH794" t="s">
        <v>8559</v>
      </c>
      <c r="AI794">
        <v>11408</v>
      </c>
      <c r="AJ794">
        <v>4710</v>
      </c>
      <c r="AK794" t="s">
        <v>8559</v>
      </c>
      <c r="AL794" t="s">
        <v>18364</v>
      </c>
      <c r="AM794" t="s">
        <v>8559</v>
      </c>
      <c r="AN794" t="s">
        <v>8559</v>
      </c>
      <c r="AO794" t="s">
        <v>1373</v>
      </c>
      <c r="AP794" t="s">
        <v>8561</v>
      </c>
      <c r="AQ794" t="s">
        <v>20403</v>
      </c>
    </row>
    <row r="795" spans="1:43" x14ac:dyDescent="0.3">
      <c r="A795" t="s">
        <v>2033</v>
      </c>
      <c r="B795" t="s">
        <v>986</v>
      </c>
      <c r="C795" s="72">
        <v>31966</v>
      </c>
      <c r="D795" t="s">
        <v>6549</v>
      </c>
      <c r="E795" t="s">
        <v>7876</v>
      </c>
      <c r="F795" t="s">
        <v>1409</v>
      </c>
      <c r="G795" t="s">
        <v>9094</v>
      </c>
      <c r="H795" t="s">
        <v>1373</v>
      </c>
      <c r="I795" t="s">
        <v>9366</v>
      </c>
      <c r="J795" t="s">
        <v>986</v>
      </c>
      <c r="K795">
        <v>543184</v>
      </c>
      <c r="L795" t="s">
        <v>986</v>
      </c>
      <c r="M795">
        <v>1685072</v>
      </c>
      <c r="N795" t="s">
        <v>986</v>
      </c>
      <c r="O795" t="s">
        <v>4011</v>
      </c>
      <c r="P795" t="s">
        <v>2033</v>
      </c>
      <c r="Q795">
        <v>8661</v>
      </c>
      <c r="R795" t="s">
        <v>986</v>
      </c>
      <c r="S795">
        <v>30603</v>
      </c>
      <c r="T795" t="s">
        <v>986</v>
      </c>
      <c r="V795" t="s">
        <v>4012</v>
      </c>
      <c r="W795">
        <v>57866</v>
      </c>
      <c r="X795">
        <v>8661</v>
      </c>
      <c r="Y795" t="s">
        <v>986</v>
      </c>
      <c r="Z795" t="s">
        <v>5499</v>
      </c>
      <c r="AA795" t="s">
        <v>658</v>
      </c>
      <c r="AB795" t="s">
        <v>666</v>
      </c>
      <c r="AC795" t="s">
        <v>986</v>
      </c>
      <c r="AD795" t="s">
        <v>5499</v>
      </c>
      <c r="AE795">
        <v>10469</v>
      </c>
      <c r="AF795" t="s">
        <v>986</v>
      </c>
      <c r="AG795">
        <v>11340</v>
      </c>
      <c r="AH795" t="s">
        <v>986</v>
      </c>
      <c r="AI795">
        <v>8498</v>
      </c>
      <c r="AJ795">
        <v>3675</v>
      </c>
      <c r="AK795" t="s">
        <v>986</v>
      </c>
      <c r="AL795" t="s">
        <v>18365</v>
      </c>
      <c r="AM795" t="s">
        <v>986</v>
      </c>
      <c r="AN795" t="s">
        <v>986</v>
      </c>
      <c r="AO795" t="s">
        <v>1373</v>
      </c>
      <c r="AP795" t="s">
        <v>5499</v>
      </c>
      <c r="AQ795" t="s">
        <v>20403</v>
      </c>
    </row>
    <row r="796" spans="1:43" x14ac:dyDescent="0.3">
      <c r="A796" t="s">
        <v>13991</v>
      </c>
      <c r="B796" t="s">
        <v>11326</v>
      </c>
      <c r="C796" s="72">
        <v>34352</v>
      </c>
      <c r="D796" t="s">
        <v>7510</v>
      </c>
      <c r="E796" t="s">
        <v>14174</v>
      </c>
      <c r="F796" t="s">
        <v>1460</v>
      </c>
      <c r="G796" t="s">
        <v>9094</v>
      </c>
      <c r="H796" t="s">
        <v>1373</v>
      </c>
      <c r="I796" t="s">
        <v>13964</v>
      </c>
      <c r="J796" t="s">
        <v>11326</v>
      </c>
      <c r="K796">
        <v>608331</v>
      </c>
      <c r="L796" t="s">
        <v>11326</v>
      </c>
      <c r="M796">
        <v>2001078</v>
      </c>
      <c r="N796" t="s">
        <v>11326</v>
      </c>
      <c r="O796" t="s">
        <v>14401</v>
      </c>
      <c r="P796" t="s">
        <v>13991</v>
      </c>
      <c r="Q796">
        <v>9620</v>
      </c>
      <c r="R796" t="s">
        <v>11326</v>
      </c>
      <c r="S796">
        <v>32685</v>
      </c>
      <c r="T796" t="s">
        <v>11326</v>
      </c>
      <c r="V796" t="s">
        <v>15959</v>
      </c>
      <c r="W796">
        <v>70610</v>
      </c>
      <c r="X796">
        <v>9620</v>
      </c>
      <c r="Y796" t="s">
        <v>11326</v>
      </c>
      <c r="Z796" t="s">
        <v>14402</v>
      </c>
      <c r="AA796" t="s">
        <v>666</v>
      </c>
      <c r="AB796" t="s">
        <v>666</v>
      </c>
      <c r="AC796" t="s">
        <v>11326</v>
      </c>
      <c r="AD796" t="s">
        <v>14402</v>
      </c>
      <c r="AE796">
        <v>12453</v>
      </c>
      <c r="AH796" t="s">
        <v>11326</v>
      </c>
      <c r="AI796">
        <v>18164</v>
      </c>
      <c r="AJ796">
        <v>5590</v>
      </c>
      <c r="AK796" t="s">
        <v>11326</v>
      </c>
      <c r="AL796" t="s">
        <v>18366</v>
      </c>
      <c r="AM796" t="s">
        <v>11326</v>
      </c>
      <c r="AN796" t="s">
        <v>11326</v>
      </c>
      <c r="AO796" t="s">
        <v>14935</v>
      </c>
      <c r="AP796" t="s">
        <v>14402</v>
      </c>
      <c r="AQ796" t="s">
        <v>20403</v>
      </c>
    </row>
    <row r="797" spans="1:43" x14ac:dyDescent="0.3">
      <c r="A797" t="s">
        <v>2034</v>
      </c>
      <c r="B797" t="s">
        <v>755</v>
      </c>
      <c r="C797" s="72">
        <v>31247</v>
      </c>
      <c r="D797" t="s">
        <v>7299</v>
      </c>
      <c r="E797" t="s">
        <v>7877</v>
      </c>
      <c r="F797" t="s">
        <v>3591</v>
      </c>
      <c r="G797" t="s">
        <v>3591</v>
      </c>
      <c r="H797" t="s">
        <v>1373</v>
      </c>
      <c r="I797" t="s">
        <v>10044</v>
      </c>
      <c r="J797" t="s">
        <v>755</v>
      </c>
      <c r="K797">
        <v>457117</v>
      </c>
      <c r="L797" t="s">
        <v>755</v>
      </c>
      <c r="M797">
        <v>1390885</v>
      </c>
      <c r="N797" t="s">
        <v>755</v>
      </c>
      <c r="O797" t="s">
        <v>2035</v>
      </c>
      <c r="P797" t="s">
        <v>2034</v>
      </c>
      <c r="Q797">
        <v>8599</v>
      </c>
      <c r="R797" t="s">
        <v>755</v>
      </c>
      <c r="S797">
        <v>29984</v>
      </c>
      <c r="T797" t="s">
        <v>755</v>
      </c>
      <c r="V797" t="s">
        <v>4013</v>
      </c>
      <c r="W797">
        <v>45918</v>
      </c>
      <c r="X797">
        <v>8599</v>
      </c>
      <c r="Y797" t="s">
        <v>755</v>
      </c>
      <c r="Z797" t="s">
        <v>5500</v>
      </c>
      <c r="AA797" t="s">
        <v>658</v>
      </c>
      <c r="AB797" t="s">
        <v>658</v>
      </c>
      <c r="AC797" t="s">
        <v>755</v>
      </c>
      <c r="AD797" t="s">
        <v>5500</v>
      </c>
      <c r="AE797">
        <v>9743</v>
      </c>
      <c r="AF797" t="s">
        <v>755</v>
      </c>
      <c r="AG797">
        <v>8080</v>
      </c>
      <c r="AI797">
        <v>3622</v>
      </c>
      <c r="AJ797">
        <v>3362</v>
      </c>
      <c r="AK797" t="s">
        <v>755</v>
      </c>
      <c r="AL797" t="s">
        <v>18367</v>
      </c>
      <c r="AM797" t="s">
        <v>755</v>
      </c>
      <c r="AN797" t="s">
        <v>755</v>
      </c>
      <c r="AO797" t="s">
        <v>1373</v>
      </c>
      <c r="AP797" t="s">
        <v>5500</v>
      </c>
      <c r="AQ797" t="s">
        <v>20403</v>
      </c>
    </row>
    <row r="798" spans="1:43" x14ac:dyDescent="0.3">
      <c r="A798" t="s">
        <v>14793</v>
      </c>
      <c r="B798" t="s">
        <v>14249</v>
      </c>
      <c r="C798" s="72">
        <v>34159</v>
      </c>
      <c r="D798" t="s">
        <v>8210</v>
      </c>
      <c r="E798" t="s">
        <v>14794</v>
      </c>
      <c r="F798" t="s">
        <v>1464</v>
      </c>
      <c r="G798" t="s">
        <v>6120</v>
      </c>
      <c r="H798" t="s">
        <v>1373</v>
      </c>
      <c r="I798" t="s">
        <v>14536</v>
      </c>
      <c r="J798" t="s">
        <v>14249</v>
      </c>
      <c r="K798">
        <v>605240</v>
      </c>
      <c r="L798" t="s">
        <v>14249</v>
      </c>
      <c r="M798">
        <v>2171636</v>
      </c>
      <c r="N798" t="s">
        <v>14249</v>
      </c>
      <c r="O798" t="s">
        <v>17471</v>
      </c>
      <c r="P798" t="s">
        <v>14793</v>
      </c>
      <c r="Q798">
        <v>10822</v>
      </c>
      <c r="R798" t="s">
        <v>14249</v>
      </c>
      <c r="S798">
        <v>34240</v>
      </c>
      <c r="T798" t="s">
        <v>14249</v>
      </c>
      <c r="V798" t="s">
        <v>15960</v>
      </c>
      <c r="W798">
        <v>70825</v>
      </c>
      <c r="X798">
        <v>10822</v>
      </c>
      <c r="Y798" t="s">
        <v>14249</v>
      </c>
      <c r="Z798" t="s">
        <v>15107</v>
      </c>
      <c r="AA798" t="s">
        <v>666</v>
      </c>
      <c r="AB798" t="s">
        <v>666</v>
      </c>
      <c r="AC798" t="s">
        <v>14249</v>
      </c>
      <c r="AD798" t="s">
        <v>15107</v>
      </c>
      <c r="AE798">
        <v>13446</v>
      </c>
      <c r="AH798" t="s">
        <v>14249</v>
      </c>
      <c r="AI798">
        <v>28855</v>
      </c>
      <c r="AJ798">
        <v>5716</v>
      </c>
      <c r="AK798" t="s">
        <v>14249</v>
      </c>
      <c r="AL798" t="s">
        <v>18368</v>
      </c>
      <c r="AM798" t="s">
        <v>14249</v>
      </c>
      <c r="AN798" t="s">
        <v>14249</v>
      </c>
      <c r="AO798" t="s">
        <v>14933</v>
      </c>
      <c r="AP798" t="s">
        <v>15107</v>
      </c>
      <c r="AQ798" t="s">
        <v>20403</v>
      </c>
    </row>
    <row r="799" spans="1:43" x14ac:dyDescent="0.3">
      <c r="A799" t="s">
        <v>15961</v>
      </c>
      <c r="B799" t="s">
        <v>14731</v>
      </c>
      <c r="C799" s="72">
        <v>33811</v>
      </c>
      <c r="D799" t="s">
        <v>6564</v>
      </c>
      <c r="E799" t="s">
        <v>14794</v>
      </c>
      <c r="F799" t="s">
        <v>1449</v>
      </c>
      <c r="G799" t="s">
        <v>6120</v>
      </c>
      <c r="H799" t="s">
        <v>1373</v>
      </c>
      <c r="I799" t="s">
        <v>15962</v>
      </c>
      <c r="J799" t="s">
        <v>14731</v>
      </c>
      <c r="K799">
        <v>643316</v>
      </c>
      <c r="L799" t="s">
        <v>14731</v>
      </c>
      <c r="M799">
        <v>2169912</v>
      </c>
      <c r="N799" t="s">
        <v>14731</v>
      </c>
      <c r="O799" t="s">
        <v>17472</v>
      </c>
      <c r="P799" t="s">
        <v>15961</v>
      </c>
      <c r="Q799">
        <v>10685</v>
      </c>
      <c r="R799" t="s">
        <v>14731</v>
      </c>
      <c r="S799">
        <v>33909</v>
      </c>
      <c r="T799" t="s">
        <v>14731</v>
      </c>
      <c r="V799" t="s">
        <v>20483</v>
      </c>
      <c r="W799">
        <v>103372</v>
      </c>
      <c r="X799">
        <v>10685</v>
      </c>
      <c r="Y799" t="s">
        <v>14731</v>
      </c>
      <c r="Z799" t="s">
        <v>15320</v>
      </c>
      <c r="AA799" t="s">
        <v>666</v>
      </c>
      <c r="AB799" t="s">
        <v>666</v>
      </c>
      <c r="AC799" t="s">
        <v>14731</v>
      </c>
      <c r="AD799" t="s">
        <v>15320</v>
      </c>
      <c r="AE799">
        <v>14162</v>
      </c>
      <c r="AJ799">
        <v>5404</v>
      </c>
      <c r="AK799" t="s">
        <v>14731</v>
      </c>
      <c r="AL799" t="s">
        <v>18369</v>
      </c>
      <c r="AM799" t="s">
        <v>14731</v>
      </c>
      <c r="AN799" t="s">
        <v>14731</v>
      </c>
      <c r="AO799" t="s">
        <v>14933</v>
      </c>
      <c r="AP799" t="s">
        <v>15320</v>
      </c>
      <c r="AQ799" t="s">
        <v>20403</v>
      </c>
    </row>
    <row r="800" spans="1:43" hidden="1" x14ac:dyDescent="0.3">
      <c r="A800" t="s">
        <v>4014</v>
      </c>
      <c r="B800" t="s">
        <v>1180</v>
      </c>
      <c r="C800" s="72">
        <v>27615</v>
      </c>
      <c r="D800" t="s">
        <v>6587</v>
      </c>
      <c r="E800" t="s">
        <v>7878</v>
      </c>
      <c r="F800" t="s">
        <v>3591</v>
      </c>
      <c r="G800" t="s">
        <v>3591</v>
      </c>
      <c r="H800" t="s">
        <v>1373</v>
      </c>
      <c r="I800" t="s">
        <v>9979</v>
      </c>
      <c r="J800" t="s">
        <v>1180</v>
      </c>
      <c r="K800">
        <v>150118</v>
      </c>
      <c r="L800" t="s">
        <v>1180</v>
      </c>
      <c r="M800">
        <v>21553</v>
      </c>
      <c r="N800" t="s">
        <v>1180</v>
      </c>
      <c r="O800" t="s">
        <v>5501</v>
      </c>
      <c r="P800" t="s">
        <v>4014</v>
      </c>
      <c r="R800" t="s">
        <v>1180</v>
      </c>
      <c r="S800">
        <v>4731</v>
      </c>
      <c r="T800" t="s">
        <v>1180</v>
      </c>
      <c r="V800" t="s">
        <v>5502</v>
      </c>
      <c r="W800">
        <v>830</v>
      </c>
      <c r="Y800" t="s">
        <v>1180</v>
      </c>
      <c r="Z800" t="s">
        <v>8562</v>
      </c>
      <c r="AA800" t="s">
        <v>666</v>
      </c>
      <c r="AB800" t="s">
        <v>666</v>
      </c>
      <c r="AC800" t="s">
        <v>1180</v>
      </c>
      <c r="AD800" t="s">
        <v>8562</v>
      </c>
      <c r="AI800">
        <v>6999</v>
      </c>
      <c r="AK800" t="s">
        <v>1180</v>
      </c>
      <c r="AN800" t="s">
        <v>1180</v>
      </c>
      <c r="AO800" t="s">
        <v>1373</v>
      </c>
      <c r="AP800" t="s">
        <v>8562</v>
      </c>
      <c r="AQ800" t="s">
        <v>20402</v>
      </c>
    </row>
    <row r="801" spans="1:43" x14ac:dyDescent="0.3">
      <c r="A801" t="s">
        <v>15963</v>
      </c>
      <c r="B801" t="s">
        <v>15028</v>
      </c>
      <c r="C801" s="72">
        <v>34019</v>
      </c>
      <c r="D801" t="s">
        <v>6620</v>
      </c>
      <c r="E801" t="s">
        <v>7878</v>
      </c>
      <c r="F801" t="s">
        <v>1526</v>
      </c>
      <c r="G801" t="s">
        <v>9094</v>
      </c>
      <c r="H801" t="s">
        <v>1396</v>
      </c>
      <c r="I801" t="s">
        <v>15964</v>
      </c>
      <c r="J801" t="s">
        <v>15028</v>
      </c>
      <c r="K801">
        <v>658069</v>
      </c>
      <c r="L801" t="s">
        <v>15028</v>
      </c>
      <c r="M801">
        <v>2218072</v>
      </c>
      <c r="N801" t="s">
        <v>15028</v>
      </c>
      <c r="P801" t="s">
        <v>15963</v>
      </c>
      <c r="Q801">
        <v>11079</v>
      </c>
      <c r="R801" t="s">
        <v>15028</v>
      </c>
      <c r="S801">
        <v>34701</v>
      </c>
      <c r="T801" t="s">
        <v>15028</v>
      </c>
      <c r="V801" t="s">
        <v>20484</v>
      </c>
      <c r="W801">
        <v>105256</v>
      </c>
      <c r="X801">
        <v>11079</v>
      </c>
      <c r="Y801" t="s">
        <v>15028</v>
      </c>
      <c r="Z801" t="s">
        <v>15965</v>
      </c>
      <c r="AA801" t="s">
        <v>658</v>
      </c>
      <c r="AB801" t="s">
        <v>658</v>
      </c>
      <c r="AC801" t="s">
        <v>15028</v>
      </c>
      <c r="AD801" t="s">
        <v>15965</v>
      </c>
      <c r="AE801">
        <v>15579</v>
      </c>
      <c r="AJ801">
        <v>6108</v>
      </c>
      <c r="AK801" t="s">
        <v>15028</v>
      </c>
      <c r="AL801" t="s">
        <v>18370</v>
      </c>
      <c r="AM801" t="s">
        <v>15028</v>
      </c>
      <c r="AN801" t="s">
        <v>15028</v>
      </c>
      <c r="AO801" t="s">
        <v>1396</v>
      </c>
      <c r="AP801" t="s">
        <v>15965</v>
      </c>
      <c r="AQ801" t="s">
        <v>20403</v>
      </c>
    </row>
    <row r="802" spans="1:43" x14ac:dyDescent="0.3">
      <c r="A802" t="s">
        <v>8170</v>
      </c>
      <c r="B802" t="s">
        <v>8563</v>
      </c>
      <c r="C802" s="72">
        <v>33281</v>
      </c>
      <c r="D802" t="s">
        <v>8171</v>
      </c>
      <c r="E802" t="s">
        <v>7878</v>
      </c>
      <c r="F802" t="s">
        <v>3591</v>
      </c>
      <c r="G802" t="s">
        <v>3591</v>
      </c>
      <c r="H802" t="s">
        <v>1380</v>
      </c>
      <c r="I802" t="s">
        <v>10710</v>
      </c>
      <c r="J802" t="s">
        <v>8563</v>
      </c>
      <c r="K802">
        <v>571681</v>
      </c>
      <c r="L802" t="s">
        <v>8563</v>
      </c>
      <c r="M802">
        <v>1757976</v>
      </c>
      <c r="N802" t="s">
        <v>8563</v>
      </c>
      <c r="O802" t="s">
        <v>8564</v>
      </c>
      <c r="P802" t="s">
        <v>8565</v>
      </c>
      <c r="Q802">
        <v>9502</v>
      </c>
      <c r="R802" t="s">
        <v>8563</v>
      </c>
      <c r="S802">
        <v>31280</v>
      </c>
      <c r="T802" t="s">
        <v>8563</v>
      </c>
      <c r="V802" t="s">
        <v>8566</v>
      </c>
      <c r="W802">
        <v>59641</v>
      </c>
      <c r="X802">
        <v>9502</v>
      </c>
      <c r="Y802" t="s">
        <v>8563</v>
      </c>
      <c r="Z802" t="s">
        <v>8567</v>
      </c>
      <c r="AA802" t="s">
        <v>666</v>
      </c>
      <c r="AB802" t="s">
        <v>666</v>
      </c>
      <c r="AC802" t="s">
        <v>8563</v>
      </c>
      <c r="AD802" t="s">
        <v>8567</v>
      </c>
      <c r="AE802">
        <v>10993</v>
      </c>
      <c r="AF802" t="s">
        <v>8563</v>
      </c>
      <c r="AG802">
        <v>13756</v>
      </c>
      <c r="AH802" t="s">
        <v>8563</v>
      </c>
      <c r="AI802">
        <v>5726</v>
      </c>
      <c r="AJ802">
        <v>4449</v>
      </c>
      <c r="AK802" t="s">
        <v>8563</v>
      </c>
      <c r="AN802" t="s">
        <v>8563</v>
      </c>
      <c r="AO802" t="s">
        <v>1380</v>
      </c>
      <c r="AP802" t="s">
        <v>8567</v>
      </c>
      <c r="AQ802" t="s">
        <v>20403</v>
      </c>
    </row>
    <row r="803" spans="1:43" hidden="1" x14ac:dyDescent="0.3">
      <c r="A803" t="s">
        <v>3485</v>
      </c>
      <c r="B803" t="s">
        <v>3449</v>
      </c>
      <c r="C803" s="72">
        <v>29423</v>
      </c>
      <c r="D803" t="s">
        <v>7880</v>
      </c>
      <c r="E803" t="s">
        <v>7879</v>
      </c>
      <c r="F803" t="s">
        <v>3591</v>
      </c>
      <c r="G803" t="s">
        <v>3591</v>
      </c>
      <c r="H803" t="s">
        <v>1373</v>
      </c>
      <c r="I803" t="s">
        <v>10276</v>
      </c>
      <c r="J803" t="s">
        <v>3449</v>
      </c>
      <c r="K803">
        <v>493117</v>
      </c>
      <c r="L803" t="s">
        <v>3449</v>
      </c>
      <c r="M803">
        <v>2029077</v>
      </c>
      <c r="N803" t="s">
        <v>3449</v>
      </c>
      <c r="O803" t="s">
        <v>4015</v>
      </c>
      <c r="P803" t="s">
        <v>3485</v>
      </c>
      <c r="Q803">
        <v>9316</v>
      </c>
      <c r="R803" t="s">
        <v>3449</v>
      </c>
      <c r="S803">
        <v>32583</v>
      </c>
      <c r="T803" t="s">
        <v>3449</v>
      </c>
      <c r="V803" t="s">
        <v>4016</v>
      </c>
      <c r="W803">
        <v>35683</v>
      </c>
      <c r="X803">
        <v>9316</v>
      </c>
      <c r="Y803" t="s">
        <v>3449</v>
      </c>
      <c r="Z803" t="s">
        <v>8568</v>
      </c>
      <c r="AA803" t="s">
        <v>666</v>
      </c>
      <c r="AB803" t="s">
        <v>658</v>
      </c>
      <c r="AC803" t="s">
        <v>3449</v>
      </c>
      <c r="AD803" t="s">
        <v>8568</v>
      </c>
      <c r="AE803">
        <v>10273</v>
      </c>
      <c r="AF803" t="s">
        <v>3449</v>
      </c>
      <c r="AG803">
        <v>36899</v>
      </c>
      <c r="AI803">
        <v>18211</v>
      </c>
      <c r="AK803" t="s">
        <v>3449</v>
      </c>
      <c r="AL803" t="s">
        <v>18371</v>
      </c>
      <c r="AM803" t="s">
        <v>3449</v>
      </c>
      <c r="AN803" t="s">
        <v>3449</v>
      </c>
      <c r="AO803" t="s">
        <v>1373</v>
      </c>
      <c r="AP803" t="s">
        <v>8568</v>
      </c>
      <c r="AQ803" t="s">
        <v>20402</v>
      </c>
    </row>
    <row r="804" spans="1:43" hidden="1" x14ac:dyDescent="0.3">
      <c r="A804" t="s">
        <v>4017</v>
      </c>
      <c r="B804" t="s">
        <v>378</v>
      </c>
      <c r="C804" s="72">
        <v>28241</v>
      </c>
      <c r="D804" t="s">
        <v>7421</v>
      </c>
      <c r="E804" t="s">
        <v>7420</v>
      </c>
      <c r="F804" t="s">
        <v>3591</v>
      </c>
      <c r="G804" t="s">
        <v>3591</v>
      </c>
      <c r="H804" t="s">
        <v>1380</v>
      </c>
      <c r="I804" t="s">
        <v>10619</v>
      </c>
      <c r="J804" t="s">
        <v>378</v>
      </c>
      <c r="K804">
        <v>493120</v>
      </c>
      <c r="L804" t="s">
        <v>378</v>
      </c>
      <c r="M804">
        <v>1434331</v>
      </c>
      <c r="N804" t="s">
        <v>378</v>
      </c>
      <c r="O804" t="s">
        <v>5503</v>
      </c>
      <c r="P804" t="s">
        <v>4017</v>
      </c>
      <c r="Q804">
        <v>8165</v>
      </c>
      <c r="R804" t="s">
        <v>378</v>
      </c>
      <c r="S804">
        <v>28948</v>
      </c>
      <c r="T804" t="s">
        <v>378</v>
      </c>
      <c r="V804" t="s">
        <v>5504</v>
      </c>
      <c r="W804">
        <v>35695</v>
      </c>
      <c r="Y804" t="s">
        <v>378</v>
      </c>
      <c r="Z804" t="s">
        <v>8569</v>
      </c>
      <c r="AA804" t="s">
        <v>666</v>
      </c>
      <c r="AB804" t="s">
        <v>658</v>
      </c>
      <c r="AC804" t="s">
        <v>378</v>
      </c>
      <c r="AD804" t="s">
        <v>8569</v>
      </c>
      <c r="AI804">
        <v>15521</v>
      </c>
      <c r="AK804" t="s">
        <v>378</v>
      </c>
      <c r="AN804" t="s">
        <v>378</v>
      </c>
      <c r="AO804" t="s">
        <v>1380</v>
      </c>
      <c r="AP804" t="s">
        <v>8569</v>
      </c>
      <c r="AQ804" t="s">
        <v>20402</v>
      </c>
    </row>
    <row r="805" spans="1:43" hidden="1" x14ac:dyDescent="0.3">
      <c r="A805" t="s">
        <v>2036</v>
      </c>
      <c r="B805" t="s">
        <v>183</v>
      </c>
      <c r="C805" s="72">
        <v>29910</v>
      </c>
      <c r="D805" t="s">
        <v>6855</v>
      </c>
      <c r="E805" t="s">
        <v>6854</v>
      </c>
      <c r="F805" t="s">
        <v>3591</v>
      </c>
      <c r="G805" t="s">
        <v>3591</v>
      </c>
      <c r="H805" t="s">
        <v>1380</v>
      </c>
      <c r="I805" t="s">
        <v>9331</v>
      </c>
      <c r="J805" t="s">
        <v>183</v>
      </c>
      <c r="K805">
        <v>453539</v>
      </c>
      <c r="L805" t="s">
        <v>183</v>
      </c>
      <c r="M805">
        <v>1102962</v>
      </c>
      <c r="N805" t="s">
        <v>183</v>
      </c>
      <c r="O805" t="s">
        <v>2037</v>
      </c>
      <c r="P805" t="s">
        <v>2036</v>
      </c>
      <c r="Q805">
        <v>8133</v>
      </c>
      <c r="R805" t="s">
        <v>183</v>
      </c>
      <c r="S805">
        <v>28905</v>
      </c>
      <c r="T805" t="s">
        <v>183</v>
      </c>
      <c r="U805" t="s">
        <v>183</v>
      </c>
      <c r="V805" t="s">
        <v>4018</v>
      </c>
      <c r="W805">
        <v>45939</v>
      </c>
      <c r="X805">
        <v>8133</v>
      </c>
      <c r="Y805" t="s">
        <v>183</v>
      </c>
      <c r="Z805" t="s">
        <v>5505</v>
      </c>
      <c r="AA805" t="s">
        <v>666</v>
      </c>
      <c r="AB805" t="s">
        <v>666</v>
      </c>
      <c r="AC805" t="s">
        <v>183</v>
      </c>
      <c r="AD805" t="s">
        <v>5505</v>
      </c>
      <c r="AE805">
        <v>9455</v>
      </c>
      <c r="AF805" t="s">
        <v>183</v>
      </c>
      <c r="AG805">
        <v>5057</v>
      </c>
      <c r="AH805" t="s">
        <v>183</v>
      </c>
      <c r="AI805">
        <v>3821</v>
      </c>
      <c r="AJ805">
        <v>2771</v>
      </c>
      <c r="AK805" t="s">
        <v>183</v>
      </c>
      <c r="AL805" t="s">
        <v>18372</v>
      </c>
      <c r="AM805" t="s">
        <v>183</v>
      </c>
      <c r="AN805" t="s">
        <v>183</v>
      </c>
      <c r="AO805" t="s">
        <v>1380</v>
      </c>
      <c r="AP805" t="s">
        <v>5505</v>
      </c>
      <c r="AQ805" t="s">
        <v>20402</v>
      </c>
    </row>
    <row r="806" spans="1:43" x14ac:dyDescent="0.3">
      <c r="A806" t="s">
        <v>12178</v>
      </c>
      <c r="B806" t="s">
        <v>11749</v>
      </c>
      <c r="C806" s="72">
        <v>34316</v>
      </c>
      <c r="D806" t="s">
        <v>7806</v>
      </c>
      <c r="E806" t="s">
        <v>12179</v>
      </c>
      <c r="F806" t="s">
        <v>1464</v>
      </c>
      <c r="G806" t="s">
        <v>6120</v>
      </c>
      <c r="H806" t="s">
        <v>1373</v>
      </c>
      <c r="I806" t="s">
        <v>11750</v>
      </c>
      <c r="J806" t="s">
        <v>11749</v>
      </c>
      <c r="K806">
        <v>608334</v>
      </c>
      <c r="L806" t="s">
        <v>12180</v>
      </c>
      <c r="M806">
        <v>2184355</v>
      </c>
      <c r="N806" t="s">
        <v>11749</v>
      </c>
      <c r="O806" t="s">
        <v>13723</v>
      </c>
      <c r="P806" t="s">
        <v>12178</v>
      </c>
      <c r="Q806">
        <v>10168</v>
      </c>
      <c r="R806" t="s">
        <v>11749</v>
      </c>
      <c r="S806">
        <v>34913</v>
      </c>
      <c r="T806" t="s">
        <v>11749</v>
      </c>
      <c r="V806" t="s">
        <v>12181</v>
      </c>
      <c r="W806">
        <v>70611</v>
      </c>
      <c r="X806">
        <v>10168</v>
      </c>
      <c r="Y806" t="s">
        <v>11749</v>
      </c>
      <c r="Z806" t="s">
        <v>12182</v>
      </c>
      <c r="AA806" t="s">
        <v>658</v>
      </c>
      <c r="AB806" t="s">
        <v>658</v>
      </c>
      <c r="AC806" t="s">
        <v>11749</v>
      </c>
      <c r="AD806" t="s">
        <v>12182</v>
      </c>
      <c r="AE806">
        <v>13807</v>
      </c>
      <c r="AH806" t="s">
        <v>11749</v>
      </c>
      <c r="AI806">
        <v>18488</v>
      </c>
      <c r="AJ806">
        <v>5322</v>
      </c>
      <c r="AK806" t="s">
        <v>12180</v>
      </c>
      <c r="AL806" t="s">
        <v>18373</v>
      </c>
      <c r="AM806" t="s">
        <v>11749</v>
      </c>
      <c r="AN806" t="s">
        <v>11749</v>
      </c>
      <c r="AO806" t="s">
        <v>14933</v>
      </c>
      <c r="AP806" t="s">
        <v>12182</v>
      </c>
      <c r="AQ806" t="s">
        <v>20403</v>
      </c>
    </row>
    <row r="807" spans="1:43" x14ac:dyDescent="0.3">
      <c r="A807" t="s">
        <v>12500</v>
      </c>
      <c r="B807" t="s">
        <v>11363</v>
      </c>
      <c r="C807" s="72">
        <v>34043</v>
      </c>
      <c r="D807" t="s">
        <v>6596</v>
      </c>
      <c r="E807" t="s">
        <v>12179</v>
      </c>
      <c r="F807" t="s">
        <v>1405</v>
      </c>
      <c r="G807" t="s">
        <v>6120</v>
      </c>
      <c r="H807" t="s">
        <v>1373</v>
      </c>
      <c r="I807" t="s">
        <v>11793</v>
      </c>
      <c r="J807" t="s">
        <v>11363</v>
      </c>
      <c r="K807">
        <v>605242</v>
      </c>
      <c r="L807" t="s">
        <v>11363</v>
      </c>
      <c r="M807">
        <v>2007003</v>
      </c>
      <c r="N807" t="s">
        <v>11363</v>
      </c>
      <c r="O807" t="s">
        <v>13217</v>
      </c>
      <c r="P807" t="s">
        <v>12500</v>
      </c>
      <c r="Q807">
        <v>10179</v>
      </c>
      <c r="R807" t="s">
        <v>11363</v>
      </c>
      <c r="S807">
        <v>34842</v>
      </c>
      <c r="T807" t="s">
        <v>11363</v>
      </c>
      <c r="V807" t="s">
        <v>12501</v>
      </c>
      <c r="W807">
        <v>70445</v>
      </c>
      <c r="X807">
        <v>10179</v>
      </c>
      <c r="Y807" t="s">
        <v>11363</v>
      </c>
      <c r="Z807" t="s">
        <v>12502</v>
      </c>
      <c r="AA807" t="s">
        <v>658</v>
      </c>
      <c r="AB807" t="s">
        <v>658</v>
      </c>
      <c r="AC807" t="s">
        <v>11363</v>
      </c>
      <c r="AD807" t="s">
        <v>12502</v>
      </c>
      <c r="AE807">
        <v>12183</v>
      </c>
      <c r="AF807" t="s">
        <v>11363</v>
      </c>
      <c r="AG807">
        <v>68520</v>
      </c>
      <c r="AH807" t="s">
        <v>11363</v>
      </c>
      <c r="AI807">
        <v>18502</v>
      </c>
      <c r="AJ807">
        <v>4473</v>
      </c>
      <c r="AK807" t="s">
        <v>11363</v>
      </c>
      <c r="AL807" t="s">
        <v>18374</v>
      </c>
      <c r="AM807" t="s">
        <v>11363</v>
      </c>
      <c r="AN807" t="s">
        <v>11363</v>
      </c>
      <c r="AO807" t="s">
        <v>14935</v>
      </c>
      <c r="AP807" t="s">
        <v>12502</v>
      </c>
      <c r="AQ807" t="s">
        <v>20403</v>
      </c>
    </row>
    <row r="808" spans="1:43" x14ac:dyDescent="0.3">
      <c r="A808" t="s">
        <v>2038</v>
      </c>
      <c r="B808" t="s">
        <v>1266</v>
      </c>
      <c r="C808" s="72">
        <v>31513</v>
      </c>
      <c r="D808" t="s">
        <v>6661</v>
      </c>
      <c r="E808" t="s">
        <v>7881</v>
      </c>
      <c r="F808" t="s">
        <v>3591</v>
      </c>
      <c r="G808" t="s">
        <v>3591</v>
      </c>
      <c r="H808" t="s">
        <v>1373</v>
      </c>
      <c r="I808" t="s">
        <v>10135</v>
      </c>
      <c r="J808" t="s">
        <v>1266</v>
      </c>
      <c r="K808">
        <v>518703</v>
      </c>
      <c r="L808" t="s">
        <v>1266</v>
      </c>
      <c r="M808">
        <v>1757233</v>
      </c>
      <c r="N808" t="s">
        <v>1266</v>
      </c>
      <c r="O808" t="s">
        <v>2039</v>
      </c>
      <c r="P808" t="s">
        <v>2038</v>
      </c>
      <c r="Q808">
        <v>8869</v>
      </c>
      <c r="R808" t="s">
        <v>1266</v>
      </c>
      <c r="S808">
        <v>31589</v>
      </c>
      <c r="T808" t="s">
        <v>1266</v>
      </c>
      <c r="V808" t="s">
        <v>4019</v>
      </c>
      <c r="W808">
        <v>56302</v>
      </c>
      <c r="X808">
        <v>8869</v>
      </c>
      <c r="Y808" t="s">
        <v>1266</v>
      </c>
      <c r="Z808" t="s">
        <v>5506</v>
      </c>
      <c r="AA808" t="s">
        <v>666</v>
      </c>
      <c r="AB808" t="s">
        <v>666</v>
      </c>
      <c r="AC808" t="s">
        <v>1266</v>
      </c>
      <c r="AD808" t="s">
        <v>5506</v>
      </c>
      <c r="AE808">
        <v>9973</v>
      </c>
      <c r="AF808" t="s">
        <v>1266</v>
      </c>
      <c r="AG808">
        <v>12941</v>
      </c>
      <c r="AH808" t="s">
        <v>1266</v>
      </c>
      <c r="AI808">
        <v>4860</v>
      </c>
      <c r="AK808" t="s">
        <v>1266</v>
      </c>
      <c r="AL808" t="s">
        <v>18375</v>
      </c>
      <c r="AM808" t="s">
        <v>1266</v>
      </c>
      <c r="AN808" t="s">
        <v>1266</v>
      </c>
      <c r="AO808" t="s">
        <v>1373</v>
      </c>
      <c r="AP808" t="s">
        <v>5506</v>
      </c>
      <c r="AQ808" t="s">
        <v>20403</v>
      </c>
    </row>
    <row r="809" spans="1:43" hidden="1" x14ac:dyDescent="0.3">
      <c r="A809" t="s">
        <v>2040</v>
      </c>
      <c r="B809" t="s">
        <v>371</v>
      </c>
      <c r="C809" s="72">
        <v>28422</v>
      </c>
      <c r="D809" t="s">
        <v>7012</v>
      </c>
      <c r="E809" t="s">
        <v>7011</v>
      </c>
      <c r="F809" t="s">
        <v>3591</v>
      </c>
      <c r="G809" t="s">
        <v>3591</v>
      </c>
      <c r="H809" t="s">
        <v>661</v>
      </c>
      <c r="I809" t="s">
        <v>10722</v>
      </c>
      <c r="J809" t="s">
        <v>371</v>
      </c>
      <c r="K809">
        <v>279577</v>
      </c>
      <c r="L809" t="s">
        <v>371</v>
      </c>
      <c r="M809">
        <v>174989</v>
      </c>
      <c r="N809" t="s">
        <v>371</v>
      </c>
      <c r="O809" t="s">
        <v>2041</v>
      </c>
      <c r="P809" t="s">
        <v>2040</v>
      </c>
      <c r="Q809">
        <v>6404</v>
      </c>
      <c r="R809" t="s">
        <v>371</v>
      </c>
      <c r="S809">
        <v>4243</v>
      </c>
      <c r="T809" t="s">
        <v>371</v>
      </c>
      <c r="U809" t="s">
        <v>371</v>
      </c>
      <c r="V809" t="s">
        <v>4020</v>
      </c>
      <c r="W809">
        <v>73</v>
      </c>
      <c r="X809">
        <v>6404</v>
      </c>
      <c r="Y809" t="s">
        <v>371</v>
      </c>
      <c r="Z809" t="s">
        <v>5507</v>
      </c>
      <c r="AA809" t="s">
        <v>5068</v>
      </c>
      <c r="AB809" t="s">
        <v>658</v>
      </c>
      <c r="AC809" t="s">
        <v>371</v>
      </c>
      <c r="AD809" t="s">
        <v>5507</v>
      </c>
      <c r="AH809" t="s">
        <v>371</v>
      </c>
      <c r="AI809">
        <v>3654</v>
      </c>
      <c r="AK809" t="s">
        <v>371</v>
      </c>
      <c r="AN809" t="s">
        <v>371</v>
      </c>
      <c r="AO809" t="s">
        <v>661</v>
      </c>
      <c r="AP809" t="s">
        <v>5507</v>
      </c>
      <c r="AQ809" t="s">
        <v>20402</v>
      </c>
    </row>
    <row r="810" spans="1:43" hidden="1" x14ac:dyDescent="0.3">
      <c r="A810" t="s">
        <v>2042</v>
      </c>
      <c r="B810" t="s">
        <v>890</v>
      </c>
      <c r="C810" s="72">
        <v>29966</v>
      </c>
      <c r="D810" t="s">
        <v>7883</v>
      </c>
      <c r="E810" t="s">
        <v>7882</v>
      </c>
      <c r="F810" t="s">
        <v>3591</v>
      </c>
      <c r="G810" t="s">
        <v>3591</v>
      </c>
      <c r="H810" t="s">
        <v>1373</v>
      </c>
      <c r="I810" t="s">
        <v>10422</v>
      </c>
      <c r="J810" t="s">
        <v>890</v>
      </c>
      <c r="K810">
        <v>451482</v>
      </c>
      <c r="L810" t="s">
        <v>890</v>
      </c>
      <c r="M810">
        <v>573175</v>
      </c>
      <c r="N810" t="s">
        <v>890</v>
      </c>
      <c r="O810" t="s">
        <v>2043</v>
      </c>
      <c r="P810" t="s">
        <v>2042</v>
      </c>
      <c r="Q810">
        <v>8140</v>
      </c>
      <c r="R810" t="s">
        <v>890</v>
      </c>
      <c r="S810">
        <v>28914</v>
      </c>
      <c r="T810" t="s">
        <v>890</v>
      </c>
      <c r="V810" t="s">
        <v>5508</v>
      </c>
      <c r="W810">
        <v>47587</v>
      </c>
      <c r="X810">
        <v>8140</v>
      </c>
      <c r="Y810" t="s">
        <v>890</v>
      </c>
      <c r="Z810" t="s">
        <v>8570</v>
      </c>
      <c r="AA810" t="s">
        <v>658</v>
      </c>
      <c r="AB810" t="s">
        <v>658</v>
      </c>
      <c r="AC810" t="s">
        <v>890</v>
      </c>
      <c r="AD810" t="s">
        <v>8570</v>
      </c>
      <c r="AI810">
        <v>1194</v>
      </c>
      <c r="AK810" t="s">
        <v>890</v>
      </c>
      <c r="AN810" t="s">
        <v>890</v>
      </c>
      <c r="AO810" t="s">
        <v>1373</v>
      </c>
      <c r="AP810" t="s">
        <v>8570</v>
      </c>
      <c r="AQ810" t="s">
        <v>20402</v>
      </c>
    </row>
    <row r="811" spans="1:43" x14ac:dyDescent="0.3">
      <c r="A811" t="s">
        <v>15966</v>
      </c>
      <c r="B811" t="s">
        <v>15422</v>
      </c>
      <c r="C811" s="72">
        <v>33944</v>
      </c>
      <c r="D811" t="s">
        <v>8303</v>
      </c>
      <c r="E811" t="s">
        <v>15967</v>
      </c>
      <c r="F811" t="s">
        <v>1553</v>
      </c>
      <c r="G811" t="s">
        <v>6120</v>
      </c>
      <c r="H811" t="s">
        <v>1424</v>
      </c>
      <c r="I811" t="s">
        <v>15968</v>
      </c>
      <c r="J811" t="s">
        <v>15422</v>
      </c>
      <c r="K811">
        <v>595956</v>
      </c>
      <c r="L811" t="s">
        <v>15422</v>
      </c>
      <c r="M811">
        <v>2118805</v>
      </c>
      <c r="N811" t="s">
        <v>15422</v>
      </c>
      <c r="O811" t="s">
        <v>17473</v>
      </c>
      <c r="P811" t="s">
        <v>15966</v>
      </c>
      <c r="Q811">
        <v>9544</v>
      </c>
      <c r="R811" t="s">
        <v>15422</v>
      </c>
      <c r="S811">
        <v>33698</v>
      </c>
      <c r="T811" t="s">
        <v>15422</v>
      </c>
      <c r="U811" t="s">
        <v>15422</v>
      </c>
      <c r="V811" t="s">
        <v>20485</v>
      </c>
      <c r="W811">
        <v>70394</v>
      </c>
      <c r="X811">
        <v>10781</v>
      </c>
      <c r="Y811" t="s">
        <v>15422</v>
      </c>
      <c r="Z811" t="s">
        <v>15333</v>
      </c>
      <c r="AA811" t="s">
        <v>658</v>
      </c>
      <c r="AB811" t="s">
        <v>658</v>
      </c>
      <c r="AC811" t="s">
        <v>15422</v>
      </c>
      <c r="AD811" t="s">
        <v>15333</v>
      </c>
      <c r="AE811">
        <v>12195</v>
      </c>
      <c r="AF811" t="s">
        <v>15422</v>
      </c>
      <c r="AH811" t="s">
        <v>15422</v>
      </c>
      <c r="AJ811">
        <v>5675</v>
      </c>
      <c r="AK811" t="s">
        <v>15448</v>
      </c>
      <c r="AL811" t="s">
        <v>18376</v>
      </c>
      <c r="AM811" t="s">
        <v>15422</v>
      </c>
      <c r="AN811" t="s">
        <v>15422</v>
      </c>
      <c r="AO811" t="s">
        <v>1424</v>
      </c>
      <c r="AP811" t="s">
        <v>15333</v>
      </c>
      <c r="AQ811" t="s">
        <v>20403</v>
      </c>
    </row>
    <row r="812" spans="1:43" x14ac:dyDescent="0.3">
      <c r="A812" t="s">
        <v>2044</v>
      </c>
      <c r="B812" t="s">
        <v>784</v>
      </c>
      <c r="C812" s="72">
        <v>31470</v>
      </c>
      <c r="D812" t="s">
        <v>7549</v>
      </c>
      <c r="E812" t="s">
        <v>7548</v>
      </c>
      <c r="F812" t="s">
        <v>3591</v>
      </c>
      <c r="G812" t="s">
        <v>3591</v>
      </c>
      <c r="H812" t="s">
        <v>1373</v>
      </c>
      <c r="I812" t="s">
        <v>9694</v>
      </c>
      <c r="J812" t="s">
        <v>784</v>
      </c>
      <c r="K812">
        <v>451596</v>
      </c>
      <c r="L812" t="s">
        <v>784</v>
      </c>
      <c r="M812">
        <v>1179742</v>
      </c>
      <c r="N812" t="s">
        <v>784</v>
      </c>
      <c r="O812" t="s">
        <v>2045</v>
      </c>
      <c r="P812" t="s">
        <v>2044</v>
      </c>
      <c r="Q812">
        <v>7926</v>
      </c>
      <c r="R812" t="s">
        <v>784</v>
      </c>
      <c r="S812">
        <v>28650</v>
      </c>
      <c r="T812" t="s">
        <v>784</v>
      </c>
      <c r="V812" t="s">
        <v>4021</v>
      </c>
      <c r="W812">
        <v>47591</v>
      </c>
      <c r="X812">
        <v>7926</v>
      </c>
      <c r="Y812" t="s">
        <v>784</v>
      </c>
      <c r="Z812" t="s">
        <v>5509</v>
      </c>
      <c r="AA812" t="s">
        <v>658</v>
      </c>
      <c r="AB812" t="s">
        <v>658</v>
      </c>
      <c r="AC812" t="s">
        <v>784</v>
      </c>
      <c r="AD812" t="s">
        <v>5509</v>
      </c>
      <c r="AE812">
        <v>8334</v>
      </c>
      <c r="AF812" t="s">
        <v>784</v>
      </c>
      <c r="AG812">
        <v>5440</v>
      </c>
      <c r="AH812" t="s">
        <v>784</v>
      </c>
      <c r="AI812">
        <v>735</v>
      </c>
      <c r="AJ812">
        <v>2649</v>
      </c>
      <c r="AK812" t="s">
        <v>784</v>
      </c>
      <c r="AL812" t="s">
        <v>18377</v>
      </c>
      <c r="AM812" t="s">
        <v>784</v>
      </c>
      <c r="AN812" t="s">
        <v>784</v>
      </c>
      <c r="AO812" t="s">
        <v>1373</v>
      </c>
      <c r="AP812" t="s">
        <v>5509</v>
      </c>
      <c r="AQ812" t="s">
        <v>20403</v>
      </c>
    </row>
    <row r="813" spans="1:43" x14ac:dyDescent="0.3">
      <c r="A813" t="s">
        <v>15969</v>
      </c>
      <c r="B813" t="s">
        <v>14287</v>
      </c>
      <c r="C813" s="72">
        <v>33464</v>
      </c>
      <c r="D813" t="s">
        <v>10867</v>
      </c>
      <c r="E813" t="s">
        <v>15970</v>
      </c>
      <c r="F813" t="s">
        <v>1395</v>
      </c>
      <c r="G813" t="s">
        <v>9094</v>
      </c>
      <c r="H813" t="s">
        <v>1373</v>
      </c>
      <c r="I813" t="s">
        <v>15971</v>
      </c>
      <c r="J813" t="s">
        <v>14287</v>
      </c>
      <c r="K813">
        <v>606149</v>
      </c>
      <c r="L813" t="s">
        <v>14287</v>
      </c>
      <c r="M813">
        <v>2444667</v>
      </c>
      <c r="N813" t="s">
        <v>14287</v>
      </c>
      <c r="O813" t="s">
        <v>17474</v>
      </c>
      <c r="P813" t="s">
        <v>15969</v>
      </c>
      <c r="Q813">
        <v>10700</v>
      </c>
      <c r="R813" t="s">
        <v>14287</v>
      </c>
      <c r="S813">
        <v>36050</v>
      </c>
      <c r="T813" t="s">
        <v>14287</v>
      </c>
      <c r="V813" t="s">
        <v>20486</v>
      </c>
      <c r="W813">
        <v>100246</v>
      </c>
      <c r="X813">
        <v>10700</v>
      </c>
      <c r="Y813" t="s">
        <v>14287</v>
      </c>
      <c r="Z813" t="s">
        <v>15972</v>
      </c>
      <c r="AA813" t="s">
        <v>658</v>
      </c>
      <c r="AB813" t="s">
        <v>658</v>
      </c>
      <c r="AC813" t="s">
        <v>14287</v>
      </c>
      <c r="AD813" t="s">
        <v>15972</v>
      </c>
      <c r="AE813">
        <v>14616</v>
      </c>
      <c r="AJ813">
        <v>5553</v>
      </c>
      <c r="AK813" t="s">
        <v>14287</v>
      </c>
      <c r="AL813" t="s">
        <v>18378</v>
      </c>
      <c r="AM813" t="s">
        <v>14287</v>
      </c>
      <c r="AN813" t="s">
        <v>14287</v>
      </c>
      <c r="AO813" t="s">
        <v>14933</v>
      </c>
      <c r="AP813" t="s">
        <v>15972</v>
      </c>
      <c r="AQ813" t="s">
        <v>20403</v>
      </c>
    </row>
    <row r="814" spans="1:43" x14ac:dyDescent="0.3">
      <c r="A814" t="s">
        <v>14089</v>
      </c>
      <c r="B814" t="s">
        <v>14041</v>
      </c>
      <c r="C814" s="72">
        <v>34914</v>
      </c>
      <c r="D814" t="s">
        <v>14090</v>
      </c>
      <c r="E814" t="s">
        <v>14091</v>
      </c>
      <c r="F814" t="s">
        <v>1531</v>
      </c>
      <c r="G814" t="s">
        <v>9094</v>
      </c>
      <c r="H814" t="s">
        <v>1373</v>
      </c>
      <c r="I814" t="s">
        <v>15973</v>
      </c>
      <c r="J814" t="s">
        <v>14041</v>
      </c>
      <c r="K814">
        <v>668678</v>
      </c>
      <c r="L814" t="s">
        <v>14041</v>
      </c>
      <c r="M814">
        <v>2914671</v>
      </c>
      <c r="N814" t="s">
        <v>14041</v>
      </c>
      <c r="P814" t="s">
        <v>14089</v>
      </c>
      <c r="Q814">
        <v>9944</v>
      </c>
      <c r="R814" t="s">
        <v>14041</v>
      </c>
      <c r="S814">
        <v>39910</v>
      </c>
      <c r="T814" t="s">
        <v>14041</v>
      </c>
      <c r="V814" t="s">
        <v>15974</v>
      </c>
      <c r="W814">
        <v>108886</v>
      </c>
      <c r="X814">
        <v>11116</v>
      </c>
      <c r="Y814" t="s">
        <v>14041</v>
      </c>
      <c r="Z814" t="s">
        <v>14092</v>
      </c>
      <c r="AA814" t="s">
        <v>658</v>
      </c>
      <c r="AB814" t="s">
        <v>658</v>
      </c>
      <c r="AC814" t="s">
        <v>14041</v>
      </c>
      <c r="AD814" t="s">
        <v>14092</v>
      </c>
      <c r="AE814">
        <v>14312</v>
      </c>
      <c r="AH814" t="s">
        <v>14041</v>
      </c>
      <c r="AJ814">
        <v>5782</v>
      </c>
      <c r="AK814" t="s">
        <v>14041</v>
      </c>
      <c r="AL814" t="s">
        <v>18379</v>
      </c>
      <c r="AM814" t="s">
        <v>14041</v>
      </c>
      <c r="AN814" t="s">
        <v>14041</v>
      </c>
      <c r="AO814" t="s">
        <v>14935</v>
      </c>
      <c r="AP814" t="s">
        <v>14092</v>
      </c>
      <c r="AQ814" t="s">
        <v>20403</v>
      </c>
    </row>
    <row r="815" spans="1:43" x14ac:dyDescent="0.3">
      <c r="A815" t="s">
        <v>15975</v>
      </c>
      <c r="B815" t="s">
        <v>15437</v>
      </c>
      <c r="C815" s="72">
        <v>32791</v>
      </c>
      <c r="D815" t="s">
        <v>15976</v>
      </c>
      <c r="E815" t="s">
        <v>15977</v>
      </c>
      <c r="F815" t="s">
        <v>1413</v>
      </c>
      <c r="G815" t="s">
        <v>9094</v>
      </c>
      <c r="H815" t="s">
        <v>1380</v>
      </c>
      <c r="I815" t="s">
        <v>15978</v>
      </c>
      <c r="J815" t="s">
        <v>15437</v>
      </c>
      <c r="K815">
        <v>543194</v>
      </c>
      <c r="L815" t="s">
        <v>15437</v>
      </c>
      <c r="M815">
        <v>1960256</v>
      </c>
      <c r="N815" t="s">
        <v>15437</v>
      </c>
      <c r="O815" t="s">
        <v>17475</v>
      </c>
      <c r="P815" t="s">
        <v>15975</v>
      </c>
      <c r="Q815">
        <v>11122</v>
      </c>
      <c r="R815" t="s">
        <v>15437</v>
      </c>
      <c r="S815">
        <v>31560</v>
      </c>
      <c r="T815" t="s">
        <v>15437</v>
      </c>
      <c r="U815" t="s">
        <v>15437</v>
      </c>
      <c r="V815" t="s">
        <v>20487</v>
      </c>
      <c r="W815">
        <v>57873</v>
      </c>
      <c r="X815">
        <v>11122</v>
      </c>
      <c r="Y815" t="s">
        <v>15437</v>
      </c>
      <c r="Z815" t="s">
        <v>15979</v>
      </c>
      <c r="AA815" t="s">
        <v>658</v>
      </c>
      <c r="AB815" t="s">
        <v>658</v>
      </c>
      <c r="AC815" t="s">
        <v>15437</v>
      </c>
      <c r="AD815" t="s">
        <v>15979</v>
      </c>
      <c r="AE815">
        <v>10518</v>
      </c>
      <c r="AF815" t="s">
        <v>15437</v>
      </c>
      <c r="AH815" t="s">
        <v>15437</v>
      </c>
      <c r="AK815" t="s">
        <v>15437</v>
      </c>
      <c r="AL815" t="s">
        <v>18380</v>
      </c>
      <c r="AM815" t="s">
        <v>15437</v>
      </c>
      <c r="AN815" t="s">
        <v>15437</v>
      </c>
      <c r="AO815" t="s">
        <v>1380</v>
      </c>
      <c r="AP815" t="s">
        <v>15979</v>
      </c>
      <c r="AQ815" t="s">
        <v>20403</v>
      </c>
    </row>
    <row r="816" spans="1:43" x14ac:dyDescent="0.3">
      <c r="A816" t="s">
        <v>8172</v>
      </c>
      <c r="B816" t="s">
        <v>8571</v>
      </c>
      <c r="C816" s="72">
        <v>34292</v>
      </c>
      <c r="D816" t="s">
        <v>6687</v>
      </c>
      <c r="E816" t="s">
        <v>8173</v>
      </c>
      <c r="F816" t="s">
        <v>1430</v>
      </c>
      <c r="G816" t="s">
        <v>6120</v>
      </c>
      <c r="H816" t="s">
        <v>1380</v>
      </c>
      <c r="I816" t="s">
        <v>9423</v>
      </c>
      <c r="J816" t="s">
        <v>8571</v>
      </c>
      <c r="K816">
        <v>608336</v>
      </c>
      <c r="L816" t="s">
        <v>8571</v>
      </c>
      <c r="M816">
        <v>2007960</v>
      </c>
      <c r="N816" t="s">
        <v>8571</v>
      </c>
      <c r="O816" t="s">
        <v>13295</v>
      </c>
      <c r="P816" t="s">
        <v>8172</v>
      </c>
      <c r="Q816">
        <v>9630</v>
      </c>
      <c r="R816" t="s">
        <v>8571</v>
      </c>
      <c r="S816">
        <v>32818</v>
      </c>
      <c r="T816" t="s">
        <v>8571</v>
      </c>
      <c r="V816" t="s">
        <v>12093</v>
      </c>
      <c r="W816">
        <v>70613</v>
      </c>
      <c r="X816">
        <v>9630</v>
      </c>
      <c r="Y816" t="s">
        <v>8571</v>
      </c>
      <c r="Z816" t="s">
        <v>8572</v>
      </c>
      <c r="AA816" t="s">
        <v>666</v>
      </c>
      <c r="AB816" t="s">
        <v>658</v>
      </c>
      <c r="AC816" t="s">
        <v>8571</v>
      </c>
      <c r="AD816" t="s">
        <v>8572</v>
      </c>
      <c r="AE816">
        <v>12479</v>
      </c>
      <c r="AF816" t="s">
        <v>8571</v>
      </c>
      <c r="AG816">
        <v>38321</v>
      </c>
      <c r="AH816" t="s">
        <v>8571</v>
      </c>
      <c r="AI816">
        <v>18188</v>
      </c>
      <c r="AJ816">
        <v>4690</v>
      </c>
      <c r="AK816" t="s">
        <v>8571</v>
      </c>
      <c r="AL816" t="s">
        <v>18381</v>
      </c>
      <c r="AM816" t="s">
        <v>8571</v>
      </c>
      <c r="AN816" t="s">
        <v>8571</v>
      </c>
      <c r="AO816" t="s">
        <v>1380</v>
      </c>
      <c r="AP816" t="s">
        <v>8572</v>
      </c>
      <c r="AQ816" t="s">
        <v>20403</v>
      </c>
    </row>
    <row r="817" spans="1:43" x14ac:dyDescent="0.3">
      <c r="A817" t="s">
        <v>2046</v>
      </c>
      <c r="B817" t="s">
        <v>251</v>
      </c>
      <c r="C817" s="72">
        <v>32826</v>
      </c>
      <c r="D817" t="s">
        <v>6894</v>
      </c>
      <c r="E817" t="s">
        <v>6893</v>
      </c>
      <c r="F817" t="s">
        <v>1449</v>
      </c>
      <c r="G817" t="s">
        <v>6120</v>
      </c>
      <c r="H817" t="s">
        <v>1431</v>
      </c>
      <c r="I817" t="s">
        <v>10552</v>
      </c>
      <c r="J817" t="s">
        <v>251</v>
      </c>
      <c r="K817">
        <v>520471</v>
      </c>
      <c r="L817" t="s">
        <v>251</v>
      </c>
      <c r="M817">
        <v>1603347</v>
      </c>
      <c r="N817" t="s">
        <v>251</v>
      </c>
      <c r="O817" t="s">
        <v>4022</v>
      </c>
      <c r="P817" t="s">
        <v>2046</v>
      </c>
      <c r="Q817">
        <v>9132</v>
      </c>
      <c r="R817" t="s">
        <v>251</v>
      </c>
      <c r="S817">
        <v>29670</v>
      </c>
      <c r="T817" t="s">
        <v>251</v>
      </c>
      <c r="U817" t="s">
        <v>251</v>
      </c>
      <c r="V817" t="s">
        <v>4023</v>
      </c>
      <c r="W817">
        <v>57302</v>
      </c>
      <c r="X817">
        <v>9132</v>
      </c>
      <c r="Y817" t="s">
        <v>251</v>
      </c>
      <c r="Z817" t="s">
        <v>5510</v>
      </c>
      <c r="AA817" t="s">
        <v>5068</v>
      </c>
      <c r="AB817" t="s">
        <v>658</v>
      </c>
      <c r="AC817" t="s">
        <v>251</v>
      </c>
      <c r="AD817" t="s">
        <v>5510</v>
      </c>
      <c r="AE817">
        <v>11210</v>
      </c>
      <c r="AF817" t="s">
        <v>251</v>
      </c>
      <c r="AG817">
        <v>13102</v>
      </c>
      <c r="AH817" t="s">
        <v>251</v>
      </c>
      <c r="AI817">
        <v>5111</v>
      </c>
      <c r="AJ817">
        <v>3954</v>
      </c>
      <c r="AK817" t="s">
        <v>251</v>
      </c>
      <c r="AL817" t="s">
        <v>18382</v>
      </c>
      <c r="AM817" t="s">
        <v>251</v>
      </c>
      <c r="AN817" t="s">
        <v>251</v>
      </c>
      <c r="AO817" t="s">
        <v>14958</v>
      </c>
      <c r="AP817" t="s">
        <v>5510</v>
      </c>
      <c r="AQ817" t="s">
        <v>20403</v>
      </c>
    </row>
    <row r="818" spans="1:43" x14ac:dyDescent="0.3">
      <c r="A818" t="s">
        <v>12606</v>
      </c>
      <c r="B818" t="s">
        <v>11582</v>
      </c>
      <c r="C818" s="72">
        <v>33741</v>
      </c>
      <c r="D818" t="s">
        <v>6560</v>
      </c>
      <c r="E818" t="s">
        <v>7422</v>
      </c>
      <c r="F818" t="s">
        <v>1437</v>
      </c>
      <c r="G818" t="s">
        <v>9094</v>
      </c>
      <c r="H818" t="s">
        <v>1380</v>
      </c>
      <c r="I818" t="s">
        <v>11583</v>
      </c>
      <c r="J818" t="s">
        <v>11582</v>
      </c>
      <c r="K818">
        <v>592325</v>
      </c>
      <c r="L818" t="s">
        <v>11582</v>
      </c>
      <c r="M818">
        <v>1961737</v>
      </c>
      <c r="N818" t="s">
        <v>11582</v>
      </c>
      <c r="O818" t="s">
        <v>13561</v>
      </c>
      <c r="P818" t="s">
        <v>12606</v>
      </c>
      <c r="Q818">
        <v>10283</v>
      </c>
      <c r="R818" t="s">
        <v>11582</v>
      </c>
      <c r="S818">
        <v>31824</v>
      </c>
      <c r="T818" t="s">
        <v>11582</v>
      </c>
      <c r="V818" t="s">
        <v>12607</v>
      </c>
      <c r="W818">
        <v>66995</v>
      </c>
      <c r="X818">
        <v>10283</v>
      </c>
      <c r="Y818" t="s">
        <v>11582</v>
      </c>
      <c r="Z818" t="s">
        <v>12608</v>
      </c>
      <c r="AA818" t="s">
        <v>666</v>
      </c>
      <c r="AB818" t="s">
        <v>666</v>
      </c>
      <c r="AC818" t="s">
        <v>11582</v>
      </c>
      <c r="AD818" t="s">
        <v>12608</v>
      </c>
      <c r="AE818">
        <v>11764</v>
      </c>
      <c r="AF818" t="s">
        <v>11582</v>
      </c>
      <c r="AG818">
        <v>70435</v>
      </c>
      <c r="AH818" t="s">
        <v>11582</v>
      </c>
      <c r="AI818">
        <v>14899</v>
      </c>
      <c r="AJ818">
        <v>5263</v>
      </c>
      <c r="AK818" t="s">
        <v>11582</v>
      </c>
      <c r="AL818" t="s">
        <v>18383</v>
      </c>
      <c r="AM818" t="s">
        <v>11582</v>
      </c>
      <c r="AN818" t="s">
        <v>11582</v>
      </c>
      <c r="AO818" t="s">
        <v>1380</v>
      </c>
      <c r="AP818" t="s">
        <v>12608</v>
      </c>
      <c r="AQ818" t="s">
        <v>20403</v>
      </c>
    </row>
    <row r="819" spans="1:43" x14ac:dyDescent="0.3">
      <c r="A819" t="s">
        <v>2047</v>
      </c>
      <c r="B819" t="s">
        <v>546</v>
      </c>
      <c r="C819" s="72">
        <v>31254</v>
      </c>
      <c r="D819" t="s">
        <v>7423</v>
      </c>
      <c r="E819" t="s">
        <v>7422</v>
      </c>
      <c r="F819" t="s">
        <v>3591</v>
      </c>
      <c r="G819" t="s">
        <v>3591</v>
      </c>
      <c r="H819" t="s">
        <v>1396</v>
      </c>
      <c r="I819" t="s">
        <v>10616</v>
      </c>
      <c r="J819" t="s">
        <v>546</v>
      </c>
      <c r="K819">
        <v>451143</v>
      </c>
      <c r="L819" t="s">
        <v>546</v>
      </c>
      <c r="M819">
        <v>1098929</v>
      </c>
      <c r="N819" t="s">
        <v>546</v>
      </c>
      <c r="O819" t="s">
        <v>2048</v>
      </c>
      <c r="P819" t="s">
        <v>2047</v>
      </c>
      <c r="Q819">
        <v>8345</v>
      </c>
      <c r="R819" t="s">
        <v>546</v>
      </c>
      <c r="S819">
        <v>29230</v>
      </c>
      <c r="T819" t="s">
        <v>546</v>
      </c>
      <c r="U819" t="s">
        <v>546</v>
      </c>
      <c r="V819" t="s">
        <v>4024</v>
      </c>
      <c r="W819">
        <v>46071</v>
      </c>
      <c r="X819">
        <v>8345</v>
      </c>
      <c r="Y819" t="s">
        <v>546</v>
      </c>
      <c r="Z819" t="s">
        <v>8573</v>
      </c>
      <c r="AA819" t="s">
        <v>666</v>
      </c>
      <c r="AB819" t="s">
        <v>658</v>
      </c>
      <c r="AC819" t="s">
        <v>546</v>
      </c>
      <c r="AD819" t="s">
        <v>8573</v>
      </c>
      <c r="AI819">
        <v>1682</v>
      </c>
      <c r="AK819" t="s">
        <v>546</v>
      </c>
      <c r="AL819" t="s">
        <v>18384</v>
      </c>
      <c r="AM819" t="s">
        <v>546</v>
      </c>
      <c r="AN819" t="s">
        <v>546</v>
      </c>
      <c r="AO819" t="s">
        <v>1396</v>
      </c>
      <c r="AP819" t="s">
        <v>8573</v>
      </c>
      <c r="AQ819" t="s">
        <v>20403</v>
      </c>
    </row>
    <row r="820" spans="1:43" x14ac:dyDescent="0.3">
      <c r="A820" t="s">
        <v>14795</v>
      </c>
      <c r="B820" t="s">
        <v>14255</v>
      </c>
      <c r="C820" s="72">
        <v>33822</v>
      </c>
      <c r="D820" t="s">
        <v>6920</v>
      </c>
      <c r="E820" t="s">
        <v>14796</v>
      </c>
      <c r="F820" t="s">
        <v>1395</v>
      </c>
      <c r="G820" t="s">
        <v>9094</v>
      </c>
      <c r="H820" t="s">
        <v>1373</v>
      </c>
      <c r="I820" t="s">
        <v>14518</v>
      </c>
      <c r="J820" t="s">
        <v>14255</v>
      </c>
      <c r="K820">
        <v>607231</v>
      </c>
      <c r="L820" t="s">
        <v>14255</v>
      </c>
      <c r="M820">
        <v>2209984</v>
      </c>
      <c r="N820" t="s">
        <v>14255</v>
      </c>
      <c r="O820" t="s">
        <v>17476</v>
      </c>
      <c r="P820" t="s">
        <v>14795</v>
      </c>
      <c r="Q820">
        <v>10259</v>
      </c>
      <c r="R820" t="s">
        <v>14255</v>
      </c>
      <c r="S820">
        <v>34841</v>
      </c>
      <c r="T820" t="s">
        <v>14255</v>
      </c>
      <c r="V820" t="s">
        <v>15980</v>
      </c>
      <c r="W820">
        <v>70552</v>
      </c>
      <c r="X820">
        <v>10259</v>
      </c>
      <c r="Y820" t="s">
        <v>14255</v>
      </c>
      <c r="Z820" t="s">
        <v>15108</v>
      </c>
      <c r="AA820" t="s">
        <v>658</v>
      </c>
      <c r="AB820" t="s">
        <v>658</v>
      </c>
      <c r="AC820" t="s">
        <v>14255</v>
      </c>
      <c r="AD820" t="s">
        <v>15108</v>
      </c>
      <c r="AE820">
        <v>14010</v>
      </c>
      <c r="AH820" t="s">
        <v>14255</v>
      </c>
      <c r="AI820">
        <v>23569</v>
      </c>
      <c r="AJ820">
        <v>5092</v>
      </c>
      <c r="AK820" t="s">
        <v>14255</v>
      </c>
      <c r="AL820" t="s">
        <v>18385</v>
      </c>
      <c r="AM820" t="s">
        <v>14255</v>
      </c>
      <c r="AN820" t="s">
        <v>14255</v>
      </c>
      <c r="AO820" t="s">
        <v>14933</v>
      </c>
      <c r="AP820" t="s">
        <v>15108</v>
      </c>
      <c r="AQ820" t="s">
        <v>20403</v>
      </c>
    </row>
    <row r="821" spans="1:43" x14ac:dyDescent="0.3">
      <c r="A821" t="s">
        <v>9242</v>
      </c>
      <c r="B821" t="s">
        <v>9243</v>
      </c>
      <c r="C821" s="72">
        <v>31149</v>
      </c>
      <c r="D821" t="s">
        <v>9244</v>
      </c>
      <c r="E821" t="s">
        <v>6784</v>
      </c>
      <c r="F821" t="s">
        <v>3591</v>
      </c>
      <c r="G821" t="s">
        <v>3591</v>
      </c>
      <c r="H821" t="s">
        <v>660</v>
      </c>
      <c r="I821" t="s">
        <v>9245</v>
      </c>
      <c r="J821" t="s">
        <v>9243</v>
      </c>
      <c r="K821">
        <v>611177</v>
      </c>
      <c r="L821" t="s">
        <v>9243</v>
      </c>
      <c r="M821">
        <v>2040763</v>
      </c>
      <c r="N821" t="s">
        <v>9243</v>
      </c>
      <c r="O821" t="s">
        <v>13271</v>
      </c>
      <c r="P821" t="s">
        <v>9242</v>
      </c>
      <c r="Q821">
        <v>9966</v>
      </c>
      <c r="R821" t="s">
        <v>9243</v>
      </c>
      <c r="S821">
        <v>33080</v>
      </c>
      <c r="T821" t="s">
        <v>9243</v>
      </c>
      <c r="V821" t="s">
        <v>12051</v>
      </c>
      <c r="W821">
        <v>100357</v>
      </c>
      <c r="X821">
        <v>9966</v>
      </c>
      <c r="Y821" t="s">
        <v>9243</v>
      </c>
      <c r="Z821" t="s">
        <v>9246</v>
      </c>
      <c r="AA821" t="s">
        <v>658</v>
      </c>
      <c r="AB821" t="s">
        <v>658</v>
      </c>
      <c r="AC821" t="s">
        <v>9243</v>
      </c>
      <c r="AD821" t="s">
        <v>9246</v>
      </c>
      <c r="AE821">
        <v>12426</v>
      </c>
      <c r="AF821" t="s">
        <v>9243</v>
      </c>
      <c r="AG821">
        <v>38088</v>
      </c>
      <c r="AH821" t="s">
        <v>9243</v>
      </c>
      <c r="AI821">
        <v>18551</v>
      </c>
      <c r="AJ821">
        <v>4928</v>
      </c>
      <c r="AK821" t="s">
        <v>9243</v>
      </c>
      <c r="AL821" t="s">
        <v>18386</v>
      </c>
      <c r="AM821" t="s">
        <v>9243</v>
      </c>
      <c r="AN821" t="s">
        <v>9243</v>
      </c>
      <c r="AO821" t="s">
        <v>660</v>
      </c>
      <c r="AP821" t="s">
        <v>9246</v>
      </c>
      <c r="AQ821" t="s">
        <v>20403</v>
      </c>
    </row>
    <row r="822" spans="1:43" x14ac:dyDescent="0.3">
      <c r="A822" t="s">
        <v>20395</v>
      </c>
      <c r="B822" t="s">
        <v>20396</v>
      </c>
      <c r="C822" s="72">
        <v>34030</v>
      </c>
      <c r="D822" t="s">
        <v>20397</v>
      </c>
      <c r="E822" t="s">
        <v>6784</v>
      </c>
      <c r="F822" t="s">
        <v>1430</v>
      </c>
      <c r="G822" t="s">
        <v>6120</v>
      </c>
      <c r="H822" t="s">
        <v>1380</v>
      </c>
      <c r="I822" t="s">
        <v>20398</v>
      </c>
      <c r="J822" t="s">
        <v>20396</v>
      </c>
      <c r="K822">
        <v>666969</v>
      </c>
      <c r="L822" t="s">
        <v>20396</v>
      </c>
      <c r="M822">
        <v>2822842</v>
      </c>
      <c r="N822" t="s">
        <v>20396</v>
      </c>
      <c r="P822" t="s">
        <v>20395</v>
      </c>
      <c r="Q822">
        <v>9964</v>
      </c>
      <c r="R822" t="s">
        <v>20396</v>
      </c>
      <c r="S822">
        <v>35537</v>
      </c>
      <c r="T822" t="s">
        <v>20396</v>
      </c>
      <c r="V822" t="s">
        <v>20399</v>
      </c>
      <c r="W822">
        <v>109860</v>
      </c>
      <c r="Z822" t="s">
        <v>20400</v>
      </c>
      <c r="AA822" t="s">
        <v>658</v>
      </c>
      <c r="AB822" t="s">
        <v>658</v>
      </c>
      <c r="AC822" t="s">
        <v>20396</v>
      </c>
      <c r="AD822" t="s">
        <v>20400</v>
      </c>
      <c r="AK822" t="s">
        <v>20396</v>
      </c>
      <c r="AM822" t="s">
        <v>20396</v>
      </c>
      <c r="AN822" t="s">
        <v>20396</v>
      </c>
      <c r="AO822" t="s">
        <v>1380</v>
      </c>
      <c r="AP822" t="s">
        <v>20400</v>
      </c>
      <c r="AQ822" t="s">
        <v>20403</v>
      </c>
    </row>
    <row r="823" spans="1:43" x14ac:dyDescent="0.3">
      <c r="A823" t="s">
        <v>14093</v>
      </c>
      <c r="B823" t="s">
        <v>14025</v>
      </c>
      <c r="C823" s="72">
        <v>33607</v>
      </c>
      <c r="D823" t="s">
        <v>6558</v>
      </c>
      <c r="E823" t="s">
        <v>6784</v>
      </c>
      <c r="F823" t="s">
        <v>3591</v>
      </c>
      <c r="G823" t="s">
        <v>3591</v>
      </c>
      <c r="H823" t="s">
        <v>1380</v>
      </c>
      <c r="I823" t="s">
        <v>14026</v>
      </c>
      <c r="J823" t="s">
        <v>14025</v>
      </c>
      <c r="K823">
        <v>571685</v>
      </c>
      <c r="L823" t="s">
        <v>14025</v>
      </c>
      <c r="M823">
        <v>3090755</v>
      </c>
      <c r="N823" t="s">
        <v>14025</v>
      </c>
      <c r="P823" t="s">
        <v>14093</v>
      </c>
      <c r="Q823">
        <v>9270</v>
      </c>
      <c r="R823" t="s">
        <v>14025</v>
      </c>
      <c r="S823">
        <v>31825</v>
      </c>
      <c r="T823" t="s">
        <v>14025</v>
      </c>
      <c r="V823" t="s">
        <v>15981</v>
      </c>
      <c r="W823">
        <v>60687</v>
      </c>
      <c r="Y823" t="s">
        <v>14025</v>
      </c>
      <c r="Z823" t="s">
        <v>14094</v>
      </c>
      <c r="AA823" t="s">
        <v>658</v>
      </c>
      <c r="AB823" t="s">
        <v>658</v>
      </c>
      <c r="AC823" t="s">
        <v>14025</v>
      </c>
      <c r="AD823" t="s">
        <v>14094</v>
      </c>
      <c r="AE823">
        <v>11743</v>
      </c>
      <c r="AI823">
        <v>11898</v>
      </c>
      <c r="AJ823">
        <v>5126</v>
      </c>
      <c r="AK823" t="s">
        <v>14025</v>
      </c>
      <c r="AL823" t="s">
        <v>18387</v>
      </c>
      <c r="AM823" t="s">
        <v>14025</v>
      </c>
      <c r="AN823" t="s">
        <v>14025</v>
      </c>
      <c r="AO823" t="s">
        <v>1380</v>
      </c>
      <c r="AP823" t="s">
        <v>14094</v>
      </c>
      <c r="AQ823" t="s">
        <v>20403</v>
      </c>
    </row>
    <row r="824" spans="1:43" x14ac:dyDescent="0.3">
      <c r="A824" t="s">
        <v>15982</v>
      </c>
      <c r="B824" t="s">
        <v>14687</v>
      </c>
      <c r="C824" s="72">
        <v>33981</v>
      </c>
      <c r="D824" t="s">
        <v>6800</v>
      </c>
      <c r="E824" t="s">
        <v>6784</v>
      </c>
      <c r="F824" t="s">
        <v>1386</v>
      </c>
      <c r="G824" t="s">
        <v>6120</v>
      </c>
      <c r="H824" t="s">
        <v>1424</v>
      </c>
      <c r="I824" t="s">
        <v>15983</v>
      </c>
      <c r="J824" t="s">
        <v>14687</v>
      </c>
      <c r="K824">
        <v>605244</v>
      </c>
      <c r="L824" t="s">
        <v>14687</v>
      </c>
      <c r="M824">
        <v>2167291</v>
      </c>
      <c r="N824" t="s">
        <v>14687</v>
      </c>
      <c r="O824" t="s">
        <v>17477</v>
      </c>
      <c r="P824" t="s">
        <v>15982</v>
      </c>
      <c r="R824" t="s">
        <v>14687</v>
      </c>
      <c r="S824">
        <v>33714</v>
      </c>
      <c r="T824" t="s">
        <v>14687</v>
      </c>
      <c r="V824" t="s">
        <v>20488</v>
      </c>
      <c r="W824">
        <v>70926</v>
      </c>
      <c r="X824">
        <v>10578</v>
      </c>
      <c r="Y824" t="s">
        <v>17478</v>
      </c>
      <c r="Z824" t="s">
        <v>15347</v>
      </c>
      <c r="AA824" t="s">
        <v>658</v>
      </c>
      <c r="AB824" t="s">
        <v>658</v>
      </c>
      <c r="AC824" t="s">
        <v>14687</v>
      </c>
      <c r="AD824" t="s">
        <v>15347</v>
      </c>
      <c r="AE824">
        <v>13434</v>
      </c>
      <c r="AJ824">
        <v>5966</v>
      </c>
      <c r="AK824" t="s">
        <v>14687</v>
      </c>
      <c r="AL824" t="s">
        <v>18388</v>
      </c>
      <c r="AM824" t="s">
        <v>14687</v>
      </c>
      <c r="AN824" t="s">
        <v>14687</v>
      </c>
      <c r="AO824" t="s">
        <v>1424</v>
      </c>
      <c r="AP824" t="s">
        <v>15347</v>
      </c>
      <c r="AQ824" t="s">
        <v>20403</v>
      </c>
    </row>
    <row r="825" spans="1:43" x14ac:dyDescent="0.3">
      <c r="A825" t="s">
        <v>2049</v>
      </c>
      <c r="B825" t="s">
        <v>66</v>
      </c>
      <c r="C825" s="72">
        <v>33401</v>
      </c>
      <c r="D825" t="s">
        <v>6785</v>
      </c>
      <c r="E825" t="s">
        <v>6784</v>
      </c>
      <c r="F825" t="s">
        <v>1437</v>
      </c>
      <c r="G825" t="s">
        <v>9094</v>
      </c>
      <c r="H825" t="s">
        <v>1380</v>
      </c>
      <c r="I825" t="s">
        <v>10652</v>
      </c>
      <c r="J825" t="s">
        <v>66</v>
      </c>
      <c r="K825">
        <v>541645</v>
      </c>
      <c r="L825" t="s">
        <v>66</v>
      </c>
      <c r="M825">
        <v>1740934</v>
      </c>
      <c r="N825" t="s">
        <v>66</v>
      </c>
      <c r="O825" t="s">
        <v>4025</v>
      </c>
      <c r="P825" t="s">
        <v>2049</v>
      </c>
      <c r="Q825">
        <v>9281</v>
      </c>
      <c r="R825" t="s">
        <v>66</v>
      </c>
      <c r="S825">
        <v>30729</v>
      </c>
      <c r="T825" t="s">
        <v>66</v>
      </c>
      <c r="U825" t="s">
        <v>66</v>
      </c>
      <c r="V825" t="s">
        <v>4026</v>
      </c>
      <c r="W825">
        <v>59016</v>
      </c>
      <c r="X825">
        <v>9281</v>
      </c>
      <c r="Y825" t="s">
        <v>66</v>
      </c>
      <c r="Z825" t="s">
        <v>5511</v>
      </c>
      <c r="AA825" t="s">
        <v>658</v>
      </c>
      <c r="AB825" t="s">
        <v>658</v>
      </c>
      <c r="AC825" t="s">
        <v>66</v>
      </c>
      <c r="AD825" t="s">
        <v>5511</v>
      </c>
      <c r="AE825">
        <v>10922</v>
      </c>
      <c r="AF825" t="s">
        <v>66</v>
      </c>
      <c r="AG825">
        <v>12985</v>
      </c>
      <c r="AH825" t="s">
        <v>66</v>
      </c>
      <c r="AI825">
        <v>6091</v>
      </c>
      <c r="AJ825">
        <v>4191</v>
      </c>
      <c r="AK825" t="s">
        <v>66</v>
      </c>
      <c r="AL825" t="s">
        <v>18389</v>
      </c>
      <c r="AM825" t="s">
        <v>66</v>
      </c>
      <c r="AN825" t="s">
        <v>66</v>
      </c>
      <c r="AO825" t="s">
        <v>1380</v>
      </c>
      <c r="AP825" t="s">
        <v>5511</v>
      </c>
      <c r="AQ825" t="s">
        <v>20403</v>
      </c>
    </row>
    <row r="826" spans="1:43" x14ac:dyDescent="0.3">
      <c r="A826" t="s">
        <v>20049</v>
      </c>
      <c r="B826" t="s">
        <v>17265</v>
      </c>
      <c r="C826" s="72">
        <v>34808</v>
      </c>
      <c r="D826" t="s">
        <v>7064</v>
      </c>
      <c r="E826" t="s">
        <v>6784</v>
      </c>
      <c r="F826" t="s">
        <v>1405</v>
      </c>
      <c r="G826" t="s">
        <v>6120</v>
      </c>
      <c r="H826" t="s">
        <v>1373</v>
      </c>
      <c r="I826" t="s">
        <v>20050</v>
      </c>
      <c r="J826" t="s">
        <v>17265</v>
      </c>
      <c r="K826">
        <v>650530</v>
      </c>
      <c r="L826" t="s">
        <v>17265</v>
      </c>
      <c r="M826">
        <v>2759729</v>
      </c>
      <c r="N826" t="s">
        <v>17265</v>
      </c>
      <c r="P826" t="s">
        <v>20049</v>
      </c>
      <c r="Q826">
        <v>10679</v>
      </c>
      <c r="R826" t="s">
        <v>17265</v>
      </c>
      <c r="S826">
        <v>37304</v>
      </c>
      <c r="T826" t="s">
        <v>17265</v>
      </c>
      <c r="V826" t="s">
        <v>20051</v>
      </c>
      <c r="W826">
        <v>108888</v>
      </c>
      <c r="Z826" t="s">
        <v>20052</v>
      </c>
      <c r="AA826" t="s">
        <v>658</v>
      </c>
      <c r="AB826" t="s">
        <v>658</v>
      </c>
      <c r="AC826" t="s">
        <v>17265</v>
      </c>
      <c r="AD826" t="s">
        <v>20052</v>
      </c>
      <c r="AJ826">
        <v>5739</v>
      </c>
      <c r="AK826" t="s">
        <v>17265</v>
      </c>
      <c r="AL826" t="s">
        <v>20053</v>
      </c>
      <c r="AM826" t="s">
        <v>17265</v>
      </c>
      <c r="AO826" t="s">
        <v>14933</v>
      </c>
      <c r="AP826" t="s">
        <v>20052</v>
      </c>
      <c r="AQ826" t="s">
        <v>20403</v>
      </c>
    </row>
    <row r="827" spans="1:43" x14ac:dyDescent="0.3">
      <c r="A827" t="s">
        <v>2050</v>
      </c>
      <c r="B827" t="s">
        <v>1132</v>
      </c>
      <c r="C827" s="72">
        <v>31283</v>
      </c>
      <c r="D827" t="s">
        <v>6549</v>
      </c>
      <c r="E827" t="s">
        <v>6784</v>
      </c>
      <c r="F827" t="s">
        <v>3591</v>
      </c>
      <c r="G827" t="s">
        <v>3591</v>
      </c>
      <c r="H827" t="s">
        <v>1373</v>
      </c>
      <c r="I827" t="s">
        <v>9981</v>
      </c>
      <c r="J827" t="s">
        <v>1132</v>
      </c>
      <c r="K827">
        <v>451600</v>
      </c>
      <c r="L827" t="s">
        <v>1132</v>
      </c>
      <c r="M827">
        <v>1654383</v>
      </c>
      <c r="N827" t="s">
        <v>1132</v>
      </c>
      <c r="O827" t="s">
        <v>4027</v>
      </c>
      <c r="P827" t="s">
        <v>2050</v>
      </c>
      <c r="Q827">
        <v>9269</v>
      </c>
      <c r="R827" t="s">
        <v>1132</v>
      </c>
      <c r="S827">
        <v>30080</v>
      </c>
      <c r="T827" t="s">
        <v>1132</v>
      </c>
      <c r="V827" t="s">
        <v>4028</v>
      </c>
      <c r="W827">
        <v>47616</v>
      </c>
      <c r="X827">
        <v>9269</v>
      </c>
      <c r="Y827" t="s">
        <v>1132</v>
      </c>
      <c r="Z827" t="s">
        <v>8574</v>
      </c>
      <c r="AA827" t="s">
        <v>658</v>
      </c>
      <c r="AB827" t="s">
        <v>658</v>
      </c>
      <c r="AC827" t="s">
        <v>1132</v>
      </c>
      <c r="AD827" t="s">
        <v>8574</v>
      </c>
      <c r="AI827">
        <v>3095</v>
      </c>
      <c r="AK827" t="s">
        <v>1132</v>
      </c>
      <c r="AN827" t="s">
        <v>1132</v>
      </c>
      <c r="AO827" t="s">
        <v>1373</v>
      </c>
      <c r="AP827" t="s">
        <v>8574</v>
      </c>
      <c r="AQ827" t="s">
        <v>20403</v>
      </c>
    </row>
    <row r="828" spans="1:43" x14ac:dyDescent="0.3">
      <c r="A828" t="s">
        <v>17479</v>
      </c>
      <c r="B828" t="s">
        <v>17200</v>
      </c>
      <c r="C828" s="72">
        <v>36299</v>
      </c>
      <c r="D828" t="s">
        <v>17480</v>
      </c>
      <c r="E828" t="s">
        <v>6784</v>
      </c>
      <c r="F828" t="s">
        <v>1372</v>
      </c>
      <c r="G828" t="s">
        <v>6120</v>
      </c>
      <c r="H828" t="s">
        <v>1373</v>
      </c>
      <c r="I828" t="s">
        <v>19829</v>
      </c>
      <c r="J828" t="s">
        <v>17200</v>
      </c>
      <c r="K828">
        <v>665620</v>
      </c>
      <c r="L828" t="s">
        <v>17200</v>
      </c>
      <c r="M828">
        <v>2822849</v>
      </c>
      <c r="N828" t="s">
        <v>17200</v>
      </c>
      <c r="P828" t="s">
        <v>17479</v>
      </c>
      <c r="Q828">
        <v>10184</v>
      </c>
      <c r="R828" t="s">
        <v>17200</v>
      </c>
      <c r="S828">
        <v>41218</v>
      </c>
      <c r="T828" t="s">
        <v>17200</v>
      </c>
      <c r="V828" t="s">
        <v>20489</v>
      </c>
      <c r="W828">
        <v>107828</v>
      </c>
      <c r="X828">
        <v>11505</v>
      </c>
      <c r="Y828" t="s">
        <v>17200</v>
      </c>
      <c r="Z828" t="s">
        <v>17316</v>
      </c>
      <c r="AA828" t="s">
        <v>658</v>
      </c>
      <c r="AB828" t="s">
        <v>658</v>
      </c>
      <c r="AC828" t="s">
        <v>17200</v>
      </c>
      <c r="AD828" t="s">
        <v>17316</v>
      </c>
      <c r="AJ828">
        <v>6249</v>
      </c>
      <c r="AK828" t="s">
        <v>17200</v>
      </c>
      <c r="AL828" t="s">
        <v>18390</v>
      </c>
      <c r="AM828" t="s">
        <v>17200</v>
      </c>
      <c r="AN828" t="s">
        <v>17200</v>
      </c>
      <c r="AO828" t="s">
        <v>1373</v>
      </c>
      <c r="AP828" t="s">
        <v>17316</v>
      </c>
      <c r="AQ828" t="s">
        <v>20403</v>
      </c>
    </row>
    <row r="829" spans="1:43" x14ac:dyDescent="0.3">
      <c r="A829" t="s">
        <v>15984</v>
      </c>
      <c r="B829" t="s">
        <v>15037</v>
      </c>
      <c r="C829" s="72">
        <v>35342</v>
      </c>
      <c r="D829" t="s">
        <v>15985</v>
      </c>
      <c r="E829" t="s">
        <v>6784</v>
      </c>
      <c r="F829" t="s">
        <v>1446</v>
      </c>
      <c r="G829" t="s">
        <v>9094</v>
      </c>
      <c r="H829" t="s">
        <v>1373</v>
      </c>
      <c r="I829" t="s">
        <v>15986</v>
      </c>
      <c r="J829" t="s">
        <v>15037</v>
      </c>
      <c r="K829">
        <v>658305</v>
      </c>
      <c r="L829" t="s">
        <v>15037</v>
      </c>
      <c r="M829">
        <v>2921424</v>
      </c>
      <c r="N829" t="s">
        <v>15037</v>
      </c>
      <c r="P829" t="s">
        <v>15984</v>
      </c>
      <c r="Q829">
        <v>11226</v>
      </c>
      <c r="R829" t="s">
        <v>15037</v>
      </c>
      <c r="S829">
        <v>37582</v>
      </c>
      <c r="T829" t="s">
        <v>15037</v>
      </c>
      <c r="V829" t="s">
        <v>20490</v>
      </c>
      <c r="W829">
        <v>105304</v>
      </c>
      <c r="X829">
        <v>11226</v>
      </c>
      <c r="Y829" t="s">
        <v>15037</v>
      </c>
      <c r="Z829" t="s">
        <v>15987</v>
      </c>
      <c r="AA829" t="s">
        <v>658</v>
      </c>
      <c r="AB829" t="s">
        <v>658</v>
      </c>
      <c r="AC829" t="s">
        <v>15037</v>
      </c>
      <c r="AD829" t="s">
        <v>15987</v>
      </c>
      <c r="AE829">
        <v>9624</v>
      </c>
      <c r="AJ829">
        <v>6128</v>
      </c>
      <c r="AK829" t="s">
        <v>15037</v>
      </c>
      <c r="AL829" t="s">
        <v>18391</v>
      </c>
      <c r="AM829" t="s">
        <v>15037</v>
      </c>
      <c r="AN829" t="s">
        <v>15037</v>
      </c>
      <c r="AO829" t="s">
        <v>1373</v>
      </c>
      <c r="AP829" t="s">
        <v>15987</v>
      </c>
      <c r="AQ829" t="s">
        <v>20403</v>
      </c>
    </row>
    <row r="830" spans="1:43" hidden="1" x14ac:dyDescent="0.3">
      <c r="A830" t="s">
        <v>2051</v>
      </c>
      <c r="B830" t="s">
        <v>1194</v>
      </c>
      <c r="C830" s="72">
        <v>28039</v>
      </c>
      <c r="D830" t="s">
        <v>6894</v>
      </c>
      <c r="E830" t="s">
        <v>6784</v>
      </c>
      <c r="F830" t="s">
        <v>3591</v>
      </c>
      <c r="G830" t="s">
        <v>3591</v>
      </c>
      <c r="H830" t="s">
        <v>1373</v>
      </c>
      <c r="I830" t="s">
        <v>9224</v>
      </c>
      <c r="J830" t="s">
        <v>1194</v>
      </c>
      <c r="K830">
        <v>150119</v>
      </c>
      <c r="L830" t="s">
        <v>1194</v>
      </c>
      <c r="M830">
        <v>21559</v>
      </c>
      <c r="N830" t="s">
        <v>1194</v>
      </c>
      <c r="O830" t="s">
        <v>12065</v>
      </c>
      <c r="P830" t="s">
        <v>2051</v>
      </c>
      <c r="Q830">
        <v>6168</v>
      </c>
      <c r="R830" t="s">
        <v>1194</v>
      </c>
      <c r="S830">
        <v>4007</v>
      </c>
      <c r="T830" t="s">
        <v>1194</v>
      </c>
      <c r="V830" t="s">
        <v>4029</v>
      </c>
      <c r="W830">
        <v>1152</v>
      </c>
      <c r="X830">
        <v>6168</v>
      </c>
      <c r="Y830" t="s">
        <v>1194</v>
      </c>
      <c r="Z830" t="s">
        <v>8575</v>
      </c>
      <c r="AA830" t="s">
        <v>658</v>
      </c>
      <c r="AB830" t="s">
        <v>658</v>
      </c>
      <c r="AC830" t="s">
        <v>1194</v>
      </c>
      <c r="AD830" t="s">
        <v>8575</v>
      </c>
      <c r="AI830">
        <v>1725</v>
      </c>
      <c r="AK830" t="s">
        <v>1194</v>
      </c>
      <c r="AN830" t="s">
        <v>1194</v>
      </c>
      <c r="AO830" t="s">
        <v>1373</v>
      </c>
      <c r="AP830" t="s">
        <v>8575</v>
      </c>
      <c r="AQ830" t="s">
        <v>20402</v>
      </c>
    </row>
    <row r="831" spans="1:43" x14ac:dyDescent="0.3">
      <c r="A831" t="s">
        <v>12161</v>
      </c>
      <c r="B831" t="s">
        <v>11468</v>
      </c>
      <c r="C831" s="72">
        <v>32728</v>
      </c>
      <c r="D831" t="s">
        <v>7237</v>
      </c>
      <c r="E831" t="s">
        <v>6784</v>
      </c>
      <c r="F831" t="s">
        <v>1405</v>
      </c>
      <c r="G831" t="s">
        <v>6120</v>
      </c>
      <c r="H831" t="s">
        <v>661</v>
      </c>
      <c r="I831" t="s">
        <v>11469</v>
      </c>
      <c r="J831" t="s">
        <v>11468</v>
      </c>
      <c r="K831">
        <v>594824</v>
      </c>
      <c r="L831" t="s">
        <v>11468</v>
      </c>
      <c r="M831">
        <v>1953803</v>
      </c>
      <c r="N831" t="s">
        <v>11468</v>
      </c>
      <c r="O831" t="s">
        <v>12162</v>
      </c>
      <c r="P831" t="s">
        <v>12161</v>
      </c>
      <c r="Q831">
        <v>9688</v>
      </c>
      <c r="R831" t="s">
        <v>11468</v>
      </c>
      <c r="S831">
        <v>32211</v>
      </c>
      <c r="T831" t="s">
        <v>11468</v>
      </c>
      <c r="V831" t="s">
        <v>12163</v>
      </c>
      <c r="W831">
        <v>67754</v>
      </c>
      <c r="X831">
        <v>9688</v>
      </c>
      <c r="Y831" t="s">
        <v>11468</v>
      </c>
      <c r="Z831" t="s">
        <v>12164</v>
      </c>
      <c r="AA831" t="s">
        <v>666</v>
      </c>
      <c r="AB831" t="s">
        <v>658</v>
      </c>
      <c r="AC831" t="s">
        <v>11468</v>
      </c>
      <c r="AD831" t="s">
        <v>12164</v>
      </c>
      <c r="AE831">
        <v>11719</v>
      </c>
      <c r="AF831" t="s">
        <v>11468</v>
      </c>
      <c r="AG831">
        <v>17145</v>
      </c>
      <c r="AH831" t="s">
        <v>11468</v>
      </c>
      <c r="AI831">
        <v>14309</v>
      </c>
      <c r="AJ831">
        <v>4615</v>
      </c>
      <c r="AK831" t="s">
        <v>11468</v>
      </c>
      <c r="AL831" t="s">
        <v>18392</v>
      </c>
      <c r="AM831" t="s">
        <v>11468</v>
      </c>
      <c r="AN831" t="s">
        <v>11468</v>
      </c>
      <c r="AO831" t="s">
        <v>20491</v>
      </c>
      <c r="AP831" t="s">
        <v>12164</v>
      </c>
      <c r="AQ831" t="s">
        <v>20403</v>
      </c>
    </row>
    <row r="832" spans="1:43" x14ac:dyDescent="0.3">
      <c r="A832" t="s">
        <v>2054</v>
      </c>
      <c r="B832" t="s">
        <v>719</v>
      </c>
      <c r="C832" s="72">
        <v>31601</v>
      </c>
      <c r="D832" t="s">
        <v>7884</v>
      </c>
      <c r="E832" t="s">
        <v>6784</v>
      </c>
      <c r="F832" t="s">
        <v>3591</v>
      </c>
      <c r="G832" t="s">
        <v>3591</v>
      </c>
      <c r="H832" t="s">
        <v>1373</v>
      </c>
      <c r="I832" t="s">
        <v>9124</v>
      </c>
      <c r="J832" t="s">
        <v>719</v>
      </c>
      <c r="K832">
        <v>448802</v>
      </c>
      <c r="L832" t="s">
        <v>719</v>
      </c>
      <c r="M832">
        <v>1537183</v>
      </c>
      <c r="N832" t="s">
        <v>719</v>
      </c>
      <c r="O832" t="s">
        <v>13420</v>
      </c>
      <c r="P832" t="s">
        <v>2054</v>
      </c>
      <c r="Q832">
        <v>8300</v>
      </c>
      <c r="R832" t="s">
        <v>719</v>
      </c>
      <c r="S832">
        <v>29185</v>
      </c>
      <c r="T832" t="s">
        <v>719</v>
      </c>
      <c r="V832" t="s">
        <v>12713</v>
      </c>
      <c r="W832">
        <v>52254</v>
      </c>
      <c r="X832">
        <v>8300</v>
      </c>
      <c r="Y832" t="s">
        <v>719</v>
      </c>
      <c r="Z832" t="s">
        <v>5513</v>
      </c>
      <c r="AA832" t="s">
        <v>666</v>
      </c>
      <c r="AB832" t="s">
        <v>666</v>
      </c>
      <c r="AC832" t="s">
        <v>719</v>
      </c>
      <c r="AD832" t="s">
        <v>5513</v>
      </c>
      <c r="AE832">
        <v>9600</v>
      </c>
      <c r="AF832" t="s">
        <v>719</v>
      </c>
      <c r="AG832">
        <v>11088</v>
      </c>
      <c r="AH832" t="s">
        <v>719</v>
      </c>
      <c r="AI832">
        <v>1474</v>
      </c>
      <c r="AJ832">
        <v>2990</v>
      </c>
      <c r="AK832" t="s">
        <v>719</v>
      </c>
      <c r="AN832" t="s">
        <v>719</v>
      </c>
      <c r="AO832" t="s">
        <v>1373</v>
      </c>
      <c r="AP832" t="s">
        <v>5513</v>
      </c>
      <c r="AQ832" t="s">
        <v>20403</v>
      </c>
    </row>
    <row r="833" spans="1:43" x14ac:dyDescent="0.3">
      <c r="A833" t="s">
        <v>14568</v>
      </c>
      <c r="B833" t="s">
        <v>14239</v>
      </c>
      <c r="C833" s="72">
        <v>33987</v>
      </c>
      <c r="D833" t="s">
        <v>14569</v>
      </c>
      <c r="E833" t="s">
        <v>6784</v>
      </c>
      <c r="F833" t="s">
        <v>1383</v>
      </c>
      <c r="G833" t="s">
        <v>9094</v>
      </c>
      <c r="H833" t="s">
        <v>1373</v>
      </c>
      <c r="I833" t="s">
        <v>14540</v>
      </c>
      <c r="J833" t="s">
        <v>14239</v>
      </c>
      <c r="K833">
        <v>606424</v>
      </c>
      <c r="L833" t="s">
        <v>14239</v>
      </c>
      <c r="M833">
        <v>2167475</v>
      </c>
      <c r="N833" t="s">
        <v>14239</v>
      </c>
      <c r="O833" t="s">
        <v>17481</v>
      </c>
      <c r="P833" t="s">
        <v>14568</v>
      </c>
      <c r="Q833">
        <v>10191</v>
      </c>
      <c r="R833" t="s">
        <v>14239</v>
      </c>
      <c r="S833">
        <v>33843</v>
      </c>
      <c r="T833" t="s">
        <v>14239</v>
      </c>
      <c r="V833" t="s">
        <v>15988</v>
      </c>
      <c r="W833">
        <v>69788</v>
      </c>
      <c r="X833">
        <v>10191</v>
      </c>
      <c r="Y833" t="s">
        <v>15109</v>
      </c>
      <c r="Z833" t="s">
        <v>15110</v>
      </c>
      <c r="AA833" t="s">
        <v>666</v>
      </c>
      <c r="AB833" t="s">
        <v>666</v>
      </c>
      <c r="AC833" t="s">
        <v>14239</v>
      </c>
      <c r="AD833" t="s">
        <v>15110</v>
      </c>
      <c r="AE833">
        <v>13599</v>
      </c>
      <c r="AH833" t="s">
        <v>14239</v>
      </c>
      <c r="AI833">
        <v>23777</v>
      </c>
      <c r="AJ833">
        <v>5108</v>
      </c>
      <c r="AK833" t="s">
        <v>14239</v>
      </c>
      <c r="AL833" t="s">
        <v>18393</v>
      </c>
      <c r="AM833" t="s">
        <v>14239</v>
      </c>
      <c r="AN833" t="s">
        <v>14239</v>
      </c>
      <c r="AO833" t="s">
        <v>14933</v>
      </c>
      <c r="AP833" t="s">
        <v>15110</v>
      </c>
      <c r="AQ833" t="s">
        <v>20403</v>
      </c>
    </row>
    <row r="834" spans="1:43" x14ac:dyDescent="0.3">
      <c r="A834" t="s">
        <v>20100</v>
      </c>
      <c r="B834" t="s">
        <v>20101</v>
      </c>
      <c r="C834" s="72">
        <v>35890</v>
      </c>
      <c r="D834" t="s">
        <v>6543</v>
      </c>
      <c r="E834" t="s">
        <v>6784</v>
      </c>
      <c r="F834" t="s">
        <v>1446</v>
      </c>
      <c r="G834" t="s">
        <v>9094</v>
      </c>
      <c r="H834" t="s">
        <v>1431</v>
      </c>
      <c r="I834" t="s">
        <v>20102</v>
      </c>
      <c r="J834" t="s">
        <v>20101</v>
      </c>
      <c r="K834">
        <v>676480</v>
      </c>
      <c r="L834" t="s">
        <v>20101</v>
      </c>
      <c r="M834">
        <v>3077714</v>
      </c>
      <c r="N834" t="s">
        <v>20101</v>
      </c>
      <c r="P834" t="s">
        <v>20100</v>
      </c>
      <c r="Q834">
        <v>10825</v>
      </c>
      <c r="R834" t="s">
        <v>20101</v>
      </c>
      <c r="S834">
        <v>40951</v>
      </c>
      <c r="T834" t="s">
        <v>20101</v>
      </c>
      <c r="W834">
        <v>111300</v>
      </c>
      <c r="Z834" t="s">
        <v>19803</v>
      </c>
      <c r="AA834" t="s">
        <v>658</v>
      </c>
      <c r="AB834" t="s">
        <v>658</v>
      </c>
      <c r="AC834" t="s">
        <v>20101</v>
      </c>
      <c r="AD834" t="s">
        <v>19803</v>
      </c>
      <c r="AJ834">
        <v>6395</v>
      </c>
      <c r="AK834" t="s">
        <v>20101</v>
      </c>
      <c r="AL834" t="s">
        <v>20103</v>
      </c>
      <c r="AM834" t="s">
        <v>20101</v>
      </c>
      <c r="AO834" t="s">
        <v>1431</v>
      </c>
      <c r="AP834" t="s">
        <v>19803</v>
      </c>
      <c r="AQ834" t="s">
        <v>20403</v>
      </c>
    </row>
    <row r="835" spans="1:43" x14ac:dyDescent="0.3">
      <c r="A835" t="s">
        <v>13183</v>
      </c>
      <c r="B835" t="s">
        <v>11676</v>
      </c>
      <c r="C835" s="72">
        <v>33315</v>
      </c>
      <c r="D835" t="s">
        <v>13184</v>
      </c>
      <c r="E835" t="s">
        <v>6784</v>
      </c>
      <c r="F835" t="s">
        <v>1464</v>
      </c>
      <c r="G835" t="s">
        <v>6120</v>
      </c>
      <c r="H835" t="s">
        <v>1431</v>
      </c>
      <c r="I835" t="s">
        <v>11677</v>
      </c>
      <c r="J835" t="s">
        <v>11676</v>
      </c>
      <c r="K835">
        <v>544725</v>
      </c>
      <c r="L835" t="s">
        <v>11676</v>
      </c>
      <c r="M835">
        <v>1740935</v>
      </c>
      <c r="N835" t="s">
        <v>11676</v>
      </c>
      <c r="O835" t="s">
        <v>13185</v>
      </c>
      <c r="P835" t="s">
        <v>13183</v>
      </c>
      <c r="Q835">
        <v>9345</v>
      </c>
      <c r="R835" t="s">
        <v>11676</v>
      </c>
      <c r="S835">
        <v>30664</v>
      </c>
      <c r="T835" t="s">
        <v>11676</v>
      </c>
      <c r="V835" t="s">
        <v>15989</v>
      </c>
      <c r="W835">
        <v>57884</v>
      </c>
      <c r="X835">
        <v>9345</v>
      </c>
      <c r="Y835" t="s">
        <v>14403</v>
      </c>
      <c r="Z835" t="s">
        <v>13186</v>
      </c>
      <c r="AA835" t="s">
        <v>5068</v>
      </c>
      <c r="AB835" t="s">
        <v>658</v>
      </c>
      <c r="AC835" t="s">
        <v>11676</v>
      </c>
      <c r="AD835" t="s">
        <v>13186</v>
      </c>
      <c r="AE835">
        <v>12446</v>
      </c>
      <c r="AF835" t="s">
        <v>11676</v>
      </c>
      <c r="AG835">
        <v>13378</v>
      </c>
      <c r="AH835" t="s">
        <v>11676</v>
      </c>
      <c r="AI835">
        <v>6063</v>
      </c>
      <c r="AJ835">
        <v>4302</v>
      </c>
      <c r="AK835" t="s">
        <v>11676</v>
      </c>
      <c r="AL835" t="s">
        <v>18394</v>
      </c>
      <c r="AM835" t="s">
        <v>11676</v>
      </c>
      <c r="AN835" t="s">
        <v>11676</v>
      </c>
      <c r="AO835" t="s">
        <v>1431</v>
      </c>
      <c r="AP835" t="s">
        <v>13186</v>
      </c>
      <c r="AQ835" t="s">
        <v>20403</v>
      </c>
    </row>
    <row r="836" spans="1:43" x14ac:dyDescent="0.3">
      <c r="A836" t="s">
        <v>13724</v>
      </c>
      <c r="B836" t="s">
        <v>11190</v>
      </c>
      <c r="C836" s="72">
        <v>31807</v>
      </c>
      <c r="D836" t="s">
        <v>6939</v>
      </c>
      <c r="E836" t="s">
        <v>6784</v>
      </c>
      <c r="F836" t="s">
        <v>1430</v>
      </c>
      <c r="G836" t="s">
        <v>6120</v>
      </c>
      <c r="H836" t="s">
        <v>1373</v>
      </c>
      <c r="I836" t="s">
        <v>13725</v>
      </c>
      <c r="J836" t="s">
        <v>11190</v>
      </c>
      <c r="K836">
        <v>472610</v>
      </c>
      <c r="L836" t="s">
        <v>11190</v>
      </c>
      <c r="M836">
        <v>2069487</v>
      </c>
      <c r="N836" t="s">
        <v>11190</v>
      </c>
      <c r="O836" t="s">
        <v>13726</v>
      </c>
      <c r="P836" t="s">
        <v>13724</v>
      </c>
      <c r="Q836">
        <v>9455</v>
      </c>
      <c r="R836" t="s">
        <v>11190</v>
      </c>
      <c r="S836">
        <v>33089</v>
      </c>
      <c r="T836" t="s">
        <v>11190</v>
      </c>
      <c r="V836" t="s">
        <v>15990</v>
      </c>
      <c r="W836">
        <v>49727</v>
      </c>
      <c r="X836">
        <v>9455</v>
      </c>
      <c r="Y836" t="s">
        <v>13727</v>
      </c>
      <c r="Z836" t="s">
        <v>13728</v>
      </c>
      <c r="AA836" t="s">
        <v>658</v>
      </c>
      <c r="AB836" t="s">
        <v>658</v>
      </c>
      <c r="AC836" t="s">
        <v>11190</v>
      </c>
      <c r="AD836" t="s">
        <v>13728</v>
      </c>
      <c r="AE836">
        <v>13150</v>
      </c>
      <c r="AH836" t="s">
        <v>11190</v>
      </c>
      <c r="AI836">
        <v>4607</v>
      </c>
      <c r="AJ836">
        <v>4412</v>
      </c>
      <c r="AK836" t="s">
        <v>11190</v>
      </c>
      <c r="AL836" t="s">
        <v>18395</v>
      </c>
      <c r="AM836" t="s">
        <v>11190</v>
      </c>
      <c r="AN836" t="s">
        <v>11190</v>
      </c>
      <c r="AO836" t="s">
        <v>14933</v>
      </c>
      <c r="AP836" t="s">
        <v>13728</v>
      </c>
      <c r="AQ836" t="s">
        <v>20403</v>
      </c>
    </row>
    <row r="837" spans="1:43" x14ac:dyDescent="0.3">
      <c r="A837" t="s">
        <v>19902</v>
      </c>
      <c r="B837" t="s">
        <v>11190</v>
      </c>
      <c r="C837" s="72">
        <v>36662</v>
      </c>
      <c r="D837" t="s">
        <v>6939</v>
      </c>
      <c r="E837" t="s">
        <v>6784</v>
      </c>
      <c r="F837" t="s">
        <v>1434</v>
      </c>
      <c r="G837" t="s">
        <v>9094</v>
      </c>
      <c r="H837" t="s">
        <v>661</v>
      </c>
      <c r="I837" t="s">
        <v>19903</v>
      </c>
      <c r="J837" t="s">
        <v>11190</v>
      </c>
      <c r="K837">
        <v>671277</v>
      </c>
      <c r="L837" t="s">
        <v>11190</v>
      </c>
      <c r="M837">
        <v>2768551</v>
      </c>
      <c r="N837" t="s">
        <v>11190</v>
      </c>
      <c r="P837" t="s">
        <v>19902</v>
      </c>
      <c r="Q837">
        <v>10279</v>
      </c>
      <c r="R837" t="s">
        <v>11190</v>
      </c>
      <c r="S837">
        <v>40459</v>
      </c>
      <c r="T837" t="s">
        <v>11190</v>
      </c>
      <c r="V837" t="s">
        <v>15990</v>
      </c>
      <c r="W837">
        <v>109139</v>
      </c>
      <c r="X837">
        <v>10964</v>
      </c>
      <c r="Y837" t="s">
        <v>11190</v>
      </c>
      <c r="Z837" t="s">
        <v>13728</v>
      </c>
      <c r="AA837" t="s">
        <v>666</v>
      </c>
      <c r="AB837" t="s">
        <v>658</v>
      </c>
      <c r="AC837" t="s">
        <v>11190</v>
      </c>
      <c r="AD837" t="s">
        <v>13728</v>
      </c>
      <c r="AJ837">
        <v>6525</v>
      </c>
      <c r="AK837" t="s">
        <v>11190</v>
      </c>
      <c r="AL837" t="s">
        <v>18395</v>
      </c>
      <c r="AM837" t="s">
        <v>11190</v>
      </c>
      <c r="AN837" t="s">
        <v>11190</v>
      </c>
      <c r="AO837" t="s">
        <v>661</v>
      </c>
      <c r="AP837" t="s">
        <v>13728</v>
      </c>
      <c r="AQ837" t="s">
        <v>20403</v>
      </c>
    </row>
    <row r="838" spans="1:43" x14ac:dyDescent="0.3">
      <c r="A838" t="s">
        <v>15991</v>
      </c>
      <c r="B838" t="s">
        <v>15992</v>
      </c>
      <c r="C838" s="72">
        <v>34056</v>
      </c>
      <c r="D838" t="s">
        <v>15993</v>
      </c>
      <c r="E838" t="s">
        <v>6784</v>
      </c>
      <c r="F838" t="s">
        <v>1470</v>
      </c>
      <c r="G838" t="s">
        <v>6120</v>
      </c>
      <c r="H838" t="s">
        <v>661</v>
      </c>
      <c r="I838" t="s">
        <v>15994</v>
      </c>
      <c r="J838" t="s">
        <v>15992</v>
      </c>
      <c r="K838">
        <v>596825</v>
      </c>
      <c r="L838" t="s">
        <v>15992</v>
      </c>
      <c r="M838">
        <v>2120659</v>
      </c>
      <c r="N838" t="s">
        <v>15992</v>
      </c>
      <c r="P838" t="s">
        <v>15991</v>
      </c>
      <c r="Q838">
        <v>11611</v>
      </c>
      <c r="R838" t="s">
        <v>15992</v>
      </c>
      <c r="S838">
        <v>33451</v>
      </c>
      <c r="T838" t="s">
        <v>15992</v>
      </c>
      <c r="V838" t="s">
        <v>20492</v>
      </c>
      <c r="W838">
        <v>68178</v>
      </c>
      <c r="X838">
        <v>11611</v>
      </c>
      <c r="Y838" t="s">
        <v>15992</v>
      </c>
      <c r="Z838" t="s">
        <v>15995</v>
      </c>
      <c r="AA838" t="s">
        <v>5068</v>
      </c>
      <c r="AB838" t="s">
        <v>658</v>
      </c>
      <c r="AC838" t="s">
        <v>15992</v>
      </c>
      <c r="AD838" t="s">
        <v>15995</v>
      </c>
      <c r="AE838">
        <v>16364</v>
      </c>
      <c r="AJ838">
        <v>6189</v>
      </c>
      <c r="AK838" t="s">
        <v>15992</v>
      </c>
      <c r="AL838" t="s">
        <v>18396</v>
      </c>
      <c r="AM838" t="s">
        <v>15992</v>
      </c>
      <c r="AN838" t="s">
        <v>15992</v>
      </c>
      <c r="AO838" t="s">
        <v>661</v>
      </c>
      <c r="AP838" t="s">
        <v>15995</v>
      </c>
      <c r="AQ838" t="s">
        <v>20403</v>
      </c>
    </row>
    <row r="839" spans="1:43" x14ac:dyDescent="0.3">
      <c r="A839" t="s">
        <v>13729</v>
      </c>
      <c r="B839" t="s">
        <v>11624</v>
      </c>
      <c r="C839" s="72">
        <v>33851</v>
      </c>
      <c r="D839" t="s">
        <v>12721</v>
      </c>
      <c r="E839" t="s">
        <v>6784</v>
      </c>
      <c r="F839" t="s">
        <v>3591</v>
      </c>
      <c r="G839" t="s">
        <v>3591</v>
      </c>
      <c r="H839" t="s">
        <v>1380</v>
      </c>
      <c r="I839" t="s">
        <v>12990</v>
      </c>
      <c r="J839" t="s">
        <v>11624</v>
      </c>
      <c r="K839">
        <v>591994</v>
      </c>
      <c r="L839" t="s">
        <v>11624</v>
      </c>
      <c r="M839">
        <v>1959465</v>
      </c>
      <c r="N839" t="s">
        <v>11624</v>
      </c>
      <c r="O839" t="s">
        <v>14404</v>
      </c>
      <c r="P839" t="s">
        <v>13729</v>
      </c>
      <c r="Q839">
        <v>10142</v>
      </c>
      <c r="R839" t="s">
        <v>11624</v>
      </c>
      <c r="S839">
        <v>32335</v>
      </c>
      <c r="T839" t="s">
        <v>11624</v>
      </c>
      <c r="V839" t="s">
        <v>15996</v>
      </c>
      <c r="W839">
        <v>66914</v>
      </c>
      <c r="X839">
        <v>10142</v>
      </c>
      <c r="Y839" t="s">
        <v>13730</v>
      </c>
      <c r="Z839" t="s">
        <v>13731</v>
      </c>
      <c r="AA839" t="s">
        <v>658</v>
      </c>
      <c r="AB839" t="s">
        <v>658</v>
      </c>
      <c r="AC839" t="s">
        <v>11624</v>
      </c>
      <c r="AD839" t="s">
        <v>13731</v>
      </c>
      <c r="AE839">
        <v>12718</v>
      </c>
      <c r="AI839">
        <v>12833</v>
      </c>
      <c r="AJ839">
        <v>5536</v>
      </c>
      <c r="AK839" t="s">
        <v>11624</v>
      </c>
      <c r="AL839" t="s">
        <v>18397</v>
      </c>
      <c r="AM839" t="s">
        <v>11624</v>
      </c>
      <c r="AN839" t="s">
        <v>11624</v>
      </c>
      <c r="AO839" t="s">
        <v>1380</v>
      </c>
      <c r="AP839" t="s">
        <v>13731</v>
      </c>
      <c r="AQ839" t="s">
        <v>20403</v>
      </c>
    </row>
    <row r="840" spans="1:43" x14ac:dyDescent="0.3">
      <c r="A840" t="s">
        <v>8273</v>
      </c>
      <c r="B840" t="s">
        <v>8576</v>
      </c>
      <c r="C840" s="72">
        <v>33103</v>
      </c>
      <c r="D840" t="s">
        <v>8274</v>
      </c>
      <c r="E840" t="s">
        <v>6784</v>
      </c>
      <c r="F840" t="s">
        <v>1413</v>
      </c>
      <c r="G840" t="s">
        <v>9094</v>
      </c>
      <c r="H840" t="s">
        <v>1373</v>
      </c>
      <c r="I840" t="s">
        <v>10899</v>
      </c>
      <c r="J840" t="s">
        <v>8576</v>
      </c>
      <c r="K840">
        <v>554340</v>
      </c>
      <c r="L840" t="s">
        <v>8576</v>
      </c>
      <c r="M840">
        <v>2048494</v>
      </c>
      <c r="N840" t="s">
        <v>8576</v>
      </c>
      <c r="O840" t="s">
        <v>8577</v>
      </c>
      <c r="P840" t="s">
        <v>8273</v>
      </c>
      <c r="Q840">
        <v>9815</v>
      </c>
      <c r="R840" t="s">
        <v>8576</v>
      </c>
      <c r="S840">
        <v>32888</v>
      </c>
      <c r="T840" t="s">
        <v>8576</v>
      </c>
      <c r="V840" t="s">
        <v>8578</v>
      </c>
      <c r="W840">
        <v>66174</v>
      </c>
      <c r="X840">
        <v>9815</v>
      </c>
      <c r="Y840" t="s">
        <v>10900</v>
      </c>
      <c r="Z840" t="s">
        <v>8579</v>
      </c>
      <c r="AA840" t="s">
        <v>658</v>
      </c>
      <c r="AB840" t="s">
        <v>658</v>
      </c>
      <c r="AC840" t="s">
        <v>8576</v>
      </c>
      <c r="AD840" t="s">
        <v>8579</v>
      </c>
      <c r="AE840">
        <v>13197</v>
      </c>
      <c r="AF840" t="s">
        <v>8576</v>
      </c>
      <c r="AG840">
        <v>38563</v>
      </c>
      <c r="AH840" t="s">
        <v>8576</v>
      </c>
      <c r="AI840">
        <v>10429</v>
      </c>
      <c r="AJ840">
        <v>4747</v>
      </c>
      <c r="AK840" t="s">
        <v>8576</v>
      </c>
      <c r="AL840" t="s">
        <v>18398</v>
      </c>
      <c r="AM840" t="s">
        <v>8576</v>
      </c>
      <c r="AN840" t="s">
        <v>8576</v>
      </c>
      <c r="AO840" t="s">
        <v>14933</v>
      </c>
      <c r="AP840" t="s">
        <v>8579</v>
      </c>
      <c r="AQ840" t="s">
        <v>20403</v>
      </c>
    </row>
    <row r="841" spans="1:43" x14ac:dyDescent="0.3">
      <c r="A841" t="s">
        <v>2055</v>
      </c>
      <c r="B841" t="s">
        <v>499</v>
      </c>
      <c r="C841" s="72">
        <v>30552</v>
      </c>
      <c r="D841" t="s">
        <v>6551</v>
      </c>
      <c r="E841" t="s">
        <v>6550</v>
      </c>
      <c r="F841" t="s">
        <v>1372</v>
      </c>
      <c r="G841" t="s">
        <v>6120</v>
      </c>
      <c r="H841" t="s">
        <v>1380</v>
      </c>
      <c r="I841" t="s">
        <v>10653</v>
      </c>
      <c r="J841" t="s">
        <v>499</v>
      </c>
      <c r="K841">
        <v>458731</v>
      </c>
      <c r="L841" t="s">
        <v>499</v>
      </c>
      <c r="M841">
        <v>1200052</v>
      </c>
      <c r="N841" t="s">
        <v>499</v>
      </c>
      <c r="O841" t="s">
        <v>2056</v>
      </c>
      <c r="P841" t="s">
        <v>2055</v>
      </c>
      <c r="Q841">
        <v>8289</v>
      </c>
      <c r="R841" t="s">
        <v>499</v>
      </c>
      <c r="S841">
        <v>29174</v>
      </c>
      <c r="T841" t="s">
        <v>499</v>
      </c>
      <c r="U841" t="s">
        <v>499</v>
      </c>
      <c r="V841" t="s">
        <v>4031</v>
      </c>
      <c r="W841">
        <v>47454</v>
      </c>
      <c r="X841">
        <v>8289</v>
      </c>
      <c r="Y841" t="s">
        <v>499</v>
      </c>
      <c r="Z841" t="s">
        <v>5514</v>
      </c>
      <c r="AA841" t="s">
        <v>666</v>
      </c>
      <c r="AB841" t="s">
        <v>666</v>
      </c>
      <c r="AC841" t="s">
        <v>499</v>
      </c>
      <c r="AD841" t="s">
        <v>5514</v>
      </c>
      <c r="AE841">
        <v>9623</v>
      </c>
      <c r="AF841" t="s">
        <v>499</v>
      </c>
      <c r="AG841">
        <v>5948</v>
      </c>
      <c r="AH841" t="s">
        <v>499</v>
      </c>
      <c r="AI841">
        <v>1244</v>
      </c>
      <c r="AJ841">
        <v>2973</v>
      </c>
      <c r="AK841" t="s">
        <v>499</v>
      </c>
      <c r="AL841" t="s">
        <v>18399</v>
      </c>
      <c r="AM841" t="s">
        <v>499</v>
      </c>
      <c r="AN841" t="s">
        <v>499</v>
      </c>
      <c r="AO841" t="s">
        <v>1380</v>
      </c>
      <c r="AP841" t="s">
        <v>5514</v>
      </c>
      <c r="AQ841" t="s">
        <v>20403</v>
      </c>
    </row>
    <row r="842" spans="1:43" hidden="1" x14ac:dyDescent="0.3">
      <c r="A842" t="s">
        <v>4032</v>
      </c>
      <c r="B842" t="s">
        <v>1016</v>
      </c>
      <c r="C842" s="72">
        <v>29125</v>
      </c>
      <c r="D842" t="s">
        <v>6899</v>
      </c>
      <c r="E842" t="s">
        <v>7885</v>
      </c>
      <c r="F842" t="s">
        <v>3591</v>
      </c>
      <c r="G842" t="s">
        <v>3591</v>
      </c>
      <c r="H842" t="s">
        <v>1373</v>
      </c>
      <c r="I842" t="s">
        <v>10127</v>
      </c>
      <c r="J842" t="s">
        <v>1016</v>
      </c>
      <c r="K842">
        <v>279782</v>
      </c>
      <c r="L842" t="s">
        <v>1016</v>
      </c>
      <c r="M842">
        <v>174783</v>
      </c>
      <c r="N842" t="s">
        <v>1016</v>
      </c>
      <c r="O842" t="s">
        <v>5515</v>
      </c>
      <c r="P842" t="s">
        <v>4032</v>
      </c>
      <c r="Q842">
        <v>6396</v>
      </c>
      <c r="R842" t="s">
        <v>1016</v>
      </c>
      <c r="S842">
        <v>4235</v>
      </c>
      <c r="T842" t="s">
        <v>1016</v>
      </c>
      <c r="V842" t="s">
        <v>5516</v>
      </c>
      <c r="W842">
        <v>1532</v>
      </c>
      <c r="X842">
        <v>6396</v>
      </c>
      <c r="Y842" t="s">
        <v>1016</v>
      </c>
      <c r="Z842" t="s">
        <v>8580</v>
      </c>
      <c r="AA842" t="s">
        <v>658</v>
      </c>
      <c r="AB842" t="s">
        <v>658</v>
      </c>
      <c r="AC842" t="s">
        <v>1016</v>
      </c>
      <c r="AD842" t="s">
        <v>8580</v>
      </c>
      <c r="AI842">
        <v>18096</v>
      </c>
      <c r="AK842" t="s">
        <v>1016</v>
      </c>
      <c r="AL842" t="s">
        <v>18400</v>
      </c>
      <c r="AM842" t="s">
        <v>1016</v>
      </c>
      <c r="AN842" t="s">
        <v>1016</v>
      </c>
      <c r="AO842" t="s">
        <v>1373</v>
      </c>
      <c r="AP842" t="s">
        <v>8580</v>
      </c>
      <c r="AQ842" t="s">
        <v>20402</v>
      </c>
    </row>
    <row r="843" spans="1:43" x14ac:dyDescent="0.3">
      <c r="A843" t="s">
        <v>15997</v>
      </c>
      <c r="B843" t="s">
        <v>15998</v>
      </c>
      <c r="C843" s="72">
        <v>33629</v>
      </c>
      <c r="D843" t="s">
        <v>6585</v>
      </c>
      <c r="E843" t="s">
        <v>15999</v>
      </c>
      <c r="F843" t="s">
        <v>1460</v>
      </c>
      <c r="G843" t="s">
        <v>9094</v>
      </c>
      <c r="H843" t="s">
        <v>1380</v>
      </c>
      <c r="I843" t="s">
        <v>16000</v>
      </c>
      <c r="J843" t="s">
        <v>15998</v>
      </c>
      <c r="K843">
        <v>664247</v>
      </c>
      <c r="L843" t="s">
        <v>15998</v>
      </c>
      <c r="M843">
        <v>2227217</v>
      </c>
      <c r="N843" t="s">
        <v>15998</v>
      </c>
      <c r="P843" t="s">
        <v>15997</v>
      </c>
      <c r="Q843">
        <v>11586</v>
      </c>
      <c r="R843" t="s">
        <v>15998</v>
      </c>
      <c r="S843">
        <v>35431</v>
      </c>
      <c r="T843" t="s">
        <v>15998</v>
      </c>
      <c r="V843" t="s">
        <v>20493</v>
      </c>
      <c r="W843">
        <v>106026</v>
      </c>
      <c r="X843">
        <v>11586</v>
      </c>
      <c r="Y843" t="s">
        <v>15998</v>
      </c>
      <c r="Z843" t="s">
        <v>16001</v>
      </c>
      <c r="AA843" t="s">
        <v>658</v>
      </c>
      <c r="AB843" t="s">
        <v>658</v>
      </c>
      <c r="AC843" t="s">
        <v>15998</v>
      </c>
      <c r="AD843" t="s">
        <v>16001</v>
      </c>
      <c r="AE843">
        <v>15896</v>
      </c>
      <c r="AJ843">
        <v>6138</v>
      </c>
      <c r="AK843" t="s">
        <v>15998</v>
      </c>
      <c r="AL843" t="s">
        <v>18401</v>
      </c>
      <c r="AM843" t="s">
        <v>15998</v>
      </c>
      <c r="AN843" t="s">
        <v>15998</v>
      </c>
      <c r="AO843" t="s">
        <v>1380</v>
      </c>
      <c r="AP843" t="s">
        <v>16001</v>
      </c>
      <c r="AQ843" t="s">
        <v>20403</v>
      </c>
    </row>
    <row r="844" spans="1:43" x14ac:dyDescent="0.3">
      <c r="A844" t="s">
        <v>11083</v>
      </c>
      <c r="B844" t="s">
        <v>11084</v>
      </c>
      <c r="C844" s="72">
        <v>32002</v>
      </c>
      <c r="D844" t="s">
        <v>6556</v>
      </c>
      <c r="E844" t="s">
        <v>11085</v>
      </c>
      <c r="F844" t="s">
        <v>1405</v>
      </c>
      <c r="G844" t="s">
        <v>6120</v>
      </c>
      <c r="H844" t="s">
        <v>1424</v>
      </c>
      <c r="I844" t="s">
        <v>11086</v>
      </c>
      <c r="J844" t="s">
        <v>11084</v>
      </c>
      <c r="K844">
        <v>572863</v>
      </c>
      <c r="L844" t="s">
        <v>11084</v>
      </c>
      <c r="M844">
        <v>2117267</v>
      </c>
      <c r="N844" t="s">
        <v>11084</v>
      </c>
      <c r="O844" t="s">
        <v>13580</v>
      </c>
      <c r="P844" t="s">
        <v>11083</v>
      </c>
      <c r="Q844">
        <v>10051</v>
      </c>
      <c r="R844" t="s">
        <v>11084</v>
      </c>
      <c r="S844">
        <v>33257</v>
      </c>
      <c r="T844" t="s">
        <v>11084</v>
      </c>
      <c r="V844" t="s">
        <v>12703</v>
      </c>
      <c r="W844">
        <v>60238</v>
      </c>
      <c r="X844">
        <v>10051</v>
      </c>
      <c r="Y844" t="s">
        <v>11084</v>
      </c>
      <c r="Z844" t="s">
        <v>11087</v>
      </c>
      <c r="AA844" t="s">
        <v>658</v>
      </c>
      <c r="AB844" t="s">
        <v>658</v>
      </c>
      <c r="AC844" t="s">
        <v>11084</v>
      </c>
      <c r="AD844" t="s">
        <v>11087</v>
      </c>
      <c r="AE844">
        <v>13327</v>
      </c>
      <c r="AF844" t="s">
        <v>11084</v>
      </c>
      <c r="AG844">
        <v>52885</v>
      </c>
      <c r="AH844" t="s">
        <v>11084</v>
      </c>
      <c r="AI844">
        <v>11636</v>
      </c>
      <c r="AJ844">
        <v>5010</v>
      </c>
      <c r="AK844" t="s">
        <v>11084</v>
      </c>
      <c r="AL844" t="s">
        <v>18402</v>
      </c>
      <c r="AM844" t="s">
        <v>11084</v>
      </c>
      <c r="AN844" t="s">
        <v>11084</v>
      </c>
      <c r="AO844" t="s">
        <v>1424</v>
      </c>
      <c r="AP844" t="s">
        <v>11087</v>
      </c>
      <c r="AQ844" t="s">
        <v>20403</v>
      </c>
    </row>
    <row r="845" spans="1:43" x14ac:dyDescent="0.3">
      <c r="A845" t="s">
        <v>12802</v>
      </c>
      <c r="B845" t="s">
        <v>11215</v>
      </c>
      <c r="C845" s="72">
        <v>33727</v>
      </c>
      <c r="D845" t="s">
        <v>12803</v>
      </c>
      <c r="E845" t="s">
        <v>6962</v>
      </c>
      <c r="F845" t="s">
        <v>1446</v>
      </c>
      <c r="G845" t="s">
        <v>9094</v>
      </c>
      <c r="H845" t="s">
        <v>1373</v>
      </c>
      <c r="I845" t="s">
        <v>13732</v>
      </c>
      <c r="J845" t="s">
        <v>11215</v>
      </c>
      <c r="K845">
        <v>607237</v>
      </c>
      <c r="L845" t="s">
        <v>11215</v>
      </c>
      <c r="M845">
        <v>2053474</v>
      </c>
      <c r="N845" t="s">
        <v>11215</v>
      </c>
      <c r="O845" t="s">
        <v>14405</v>
      </c>
      <c r="P845" t="s">
        <v>12802</v>
      </c>
      <c r="Q845">
        <v>10171</v>
      </c>
      <c r="R845" t="s">
        <v>11215</v>
      </c>
      <c r="S845">
        <v>33652</v>
      </c>
      <c r="T845" t="s">
        <v>11215</v>
      </c>
      <c r="V845" t="s">
        <v>16002</v>
      </c>
      <c r="W845">
        <v>70946</v>
      </c>
      <c r="X845">
        <v>10171</v>
      </c>
      <c r="Y845" t="s">
        <v>11215</v>
      </c>
      <c r="Z845" t="s">
        <v>12804</v>
      </c>
      <c r="AA845" t="s">
        <v>666</v>
      </c>
      <c r="AB845" t="s">
        <v>666</v>
      </c>
      <c r="AC845" t="s">
        <v>11215</v>
      </c>
      <c r="AD845" t="s">
        <v>12804</v>
      </c>
      <c r="AE845">
        <v>13611</v>
      </c>
      <c r="AF845" t="s">
        <v>11215</v>
      </c>
      <c r="AG845">
        <v>68510</v>
      </c>
      <c r="AH845" t="s">
        <v>11215</v>
      </c>
      <c r="AI845">
        <v>23566</v>
      </c>
      <c r="AJ845">
        <v>5331</v>
      </c>
      <c r="AK845" t="s">
        <v>11215</v>
      </c>
      <c r="AL845" t="s">
        <v>18403</v>
      </c>
      <c r="AM845" t="s">
        <v>11215</v>
      </c>
      <c r="AN845" t="s">
        <v>11215</v>
      </c>
      <c r="AO845" t="s">
        <v>14933</v>
      </c>
      <c r="AP845" t="s">
        <v>12804</v>
      </c>
      <c r="AQ845" t="s">
        <v>20403</v>
      </c>
    </row>
    <row r="846" spans="1:43" x14ac:dyDescent="0.3">
      <c r="A846" t="s">
        <v>16003</v>
      </c>
      <c r="B846" t="s">
        <v>16004</v>
      </c>
      <c r="C846" s="72">
        <v>35647</v>
      </c>
      <c r="D846" t="s">
        <v>16005</v>
      </c>
      <c r="E846" t="s">
        <v>6962</v>
      </c>
      <c r="F846" t="s">
        <v>1413</v>
      </c>
      <c r="G846" t="s">
        <v>9094</v>
      </c>
      <c r="H846" t="s">
        <v>1373</v>
      </c>
      <c r="I846" t="s">
        <v>16006</v>
      </c>
      <c r="J846" t="s">
        <v>16004</v>
      </c>
      <c r="K846">
        <v>666129</v>
      </c>
      <c r="L846" t="s">
        <v>16004</v>
      </c>
      <c r="M846">
        <v>2250592</v>
      </c>
      <c r="N846" t="s">
        <v>16004</v>
      </c>
      <c r="P846" t="s">
        <v>16003</v>
      </c>
      <c r="Q846">
        <v>10147</v>
      </c>
      <c r="R846" t="s">
        <v>16004</v>
      </c>
      <c r="S846">
        <v>40971</v>
      </c>
      <c r="T846" t="s">
        <v>16004</v>
      </c>
      <c r="V846" t="s">
        <v>16007</v>
      </c>
      <c r="W846">
        <v>109128</v>
      </c>
      <c r="X846">
        <v>10513</v>
      </c>
      <c r="Y846" t="s">
        <v>16004</v>
      </c>
      <c r="Z846" t="s">
        <v>16008</v>
      </c>
      <c r="AA846" t="s">
        <v>666</v>
      </c>
      <c r="AB846" t="s">
        <v>666</v>
      </c>
      <c r="AC846" t="s">
        <v>16004</v>
      </c>
      <c r="AD846" t="s">
        <v>16008</v>
      </c>
      <c r="AK846" t="s">
        <v>16004</v>
      </c>
      <c r="AL846" t="s">
        <v>18404</v>
      </c>
      <c r="AM846" t="s">
        <v>16004</v>
      </c>
      <c r="AN846" t="s">
        <v>16004</v>
      </c>
      <c r="AO846" t="s">
        <v>1373</v>
      </c>
      <c r="AP846" t="s">
        <v>16008</v>
      </c>
      <c r="AQ846" t="s">
        <v>20403</v>
      </c>
    </row>
    <row r="847" spans="1:43" x14ac:dyDescent="0.3">
      <c r="A847" t="s">
        <v>14095</v>
      </c>
      <c r="B847" t="s">
        <v>11476</v>
      </c>
      <c r="C847" s="72">
        <v>33253</v>
      </c>
      <c r="D847" t="s">
        <v>6901</v>
      </c>
      <c r="E847" t="s">
        <v>14096</v>
      </c>
      <c r="F847" t="s">
        <v>1565</v>
      </c>
      <c r="G847" t="s">
        <v>6120</v>
      </c>
      <c r="H847" t="s">
        <v>1424</v>
      </c>
      <c r="I847" t="s">
        <v>13955</v>
      </c>
      <c r="J847" t="s">
        <v>11476</v>
      </c>
      <c r="K847">
        <v>641598</v>
      </c>
      <c r="L847" t="s">
        <v>11476</v>
      </c>
      <c r="M847">
        <v>2164748</v>
      </c>
      <c r="N847" t="s">
        <v>11476</v>
      </c>
      <c r="O847" t="s">
        <v>14406</v>
      </c>
      <c r="P847" t="s">
        <v>14095</v>
      </c>
      <c r="Q847">
        <v>10789</v>
      </c>
      <c r="R847" t="s">
        <v>11476</v>
      </c>
      <c r="S847">
        <v>33667</v>
      </c>
      <c r="T847" t="s">
        <v>11476</v>
      </c>
      <c r="V847" t="s">
        <v>16009</v>
      </c>
      <c r="W847">
        <v>102593</v>
      </c>
      <c r="X847">
        <v>10789</v>
      </c>
      <c r="Y847" t="s">
        <v>11476</v>
      </c>
      <c r="Z847" t="s">
        <v>14097</v>
      </c>
      <c r="AA847" t="s">
        <v>658</v>
      </c>
      <c r="AB847" t="s">
        <v>658</v>
      </c>
      <c r="AC847" t="s">
        <v>11476</v>
      </c>
      <c r="AD847" t="s">
        <v>14097</v>
      </c>
      <c r="AE847">
        <v>13299</v>
      </c>
      <c r="AH847" t="s">
        <v>11476</v>
      </c>
      <c r="AI847">
        <v>23845</v>
      </c>
      <c r="AJ847">
        <v>5458</v>
      </c>
      <c r="AK847" t="s">
        <v>11476</v>
      </c>
      <c r="AL847" t="s">
        <v>18405</v>
      </c>
      <c r="AM847" t="s">
        <v>11476</v>
      </c>
      <c r="AN847" t="s">
        <v>11476</v>
      </c>
      <c r="AO847" t="s">
        <v>1424</v>
      </c>
      <c r="AP847" t="s">
        <v>14097</v>
      </c>
      <c r="AQ847" t="s">
        <v>20403</v>
      </c>
    </row>
    <row r="848" spans="1:43" hidden="1" x14ac:dyDescent="0.3">
      <c r="A848" t="s">
        <v>2057</v>
      </c>
      <c r="B848" t="s">
        <v>793</v>
      </c>
      <c r="C848" s="72">
        <v>30631</v>
      </c>
      <c r="D848" t="s">
        <v>6623</v>
      </c>
      <c r="E848" t="s">
        <v>7624</v>
      </c>
      <c r="F848" t="s">
        <v>3591</v>
      </c>
      <c r="G848" t="s">
        <v>3591</v>
      </c>
      <c r="H848" t="s">
        <v>1373</v>
      </c>
      <c r="I848" t="s">
        <v>10063</v>
      </c>
      <c r="J848" t="s">
        <v>793</v>
      </c>
      <c r="K848">
        <v>490063</v>
      </c>
      <c r="L848" t="s">
        <v>793</v>
      </c>
      <c r="M848">
        <v>1098892</v>
      </c>
      <c r="N848" t="s">
        <v>793</v>
      </c>
      <c r="O848" t="s">
        <v>2058</v>
      </c>
      <c r="P848" t="s">
        <v>2057</v>
      </c>
      <c r="Q848">
        <v>7823</v>
      </c>
      <c r="R848" t="s">
        <v>793</v>
      </c>
      <c r="S848">
        <v>28528</v>
      </c>
      <c r="T848" t="s">
        <v>793</v>
      </c>
      <c r="V848" t="s">
        <v>4033</v>
      </c>
      <c r="W848">
        <v>49349</v>
      </c>
      <c r="X848">
        <v>7823</v>
      </c>
      <c r="Y848" t="s">
        <v>793</v>
      </c>
      <c r="Z848" t="s">
        <v>5517</v>
      </c>
      <c r="AA848" t="s">
        <v>658</v>
      </c>
      <c r="AB848" t="s">
        <v>658</v>
      </c>
      <c r="AC848" t="s">
        <v>793</v>
      </c>
      <c r="AD848" t="s">
        <v>5517</v>
      </c>
      <c r="AE848">
        <v>8668</v>
      </c>
      <c r="AF848" t="s">
        <v>793</v>
      </c>
      <c r="AG848">
        <v>5711</v>
      </c>
      <c r="AH848" t="s">
        <v>793</v>
      </c>
      <c r="AI848">
        <v>3141</v>
      </c>
      <c r="AJ848">
        <v>2396</v>
      </c>
      <c r="AK848" t="s">
        <v>793</v>
      </c>
      <c r="AL848" t="s">
        <v>18406</v>
      </c>
      <c r="AM848" t="s">
        <v>793</v>
      </c>
      <c r="AN848" t="s">
        <v>793</v>
      </c>
      <c r="AO848" t="s">
        <v>1373</v>
      </c>
      <c r="AP848" t="s">
        <v>5517</v>
      </c>
      <c r="AQ848" t="s">
        <v>20402</v>
      </c>
    </row>
    <row r="849" spans="1:43" x14ac:dyDescent="0.3">
      <c r="A849" t="s">
        <v>2059</v>
      </c>
      <c r="B849" t="s">
        <v>515</v>
      </c>
      <c r="C849" s="72">
        <v>31642</v>
      </c>
      <c r="D849" t="s">
        <v>6577</v>
      </c>
      <c r="E849" t="s">
        <v>6707</v>
      </c>
      <c r="F849" t="s">
        <v>3591</v>
      </c>
      <c r="G849" t="s">
        <v>3591</v>
      </c>
      <c r="H849" t="s">
        <v>2147</v>
      </c>
      <c r="I849" t="s">
        <v>9375</v>
      </c>
      <c r="J849" t="s">
        <v>515</v>
      </c>
      <c r="K849">
        <v>594828</v>
      </c>
      <c r="L849" t="s">
        <v>515</v>
      </c>
      <c r="M849">
        <v>1941510</v>
      </c>
      <c r="N849" t="s">
        <v>515</v>
      </c>
      <c r="O849" t="s">
        <v>4034</v>
      </c>
      <c r="P849" t="s">
        <v>2059</v>
      </c>
      <c r="Q849">
        <v>9356</v>
      </c>
      <c r="R849" t="s">
        <v>515</v>
      </c>
      <c r="S849">
        <v>32863</v>
      </c>
      <c r="T849" t="s">
        <v>515</v>
      </c>
      <c r="U849" t="s">
        <v>515</v>
      </c>
      <c r="V849" t="s">
        <v>4035</v>
      </c>
      <c r="W849">
        <v>67758</v>
      </c>
      <c r="X849">
        <v>9356</v>
      </c>
      <c r="Y849" t="s">
        <v>515</v>
      </c>
      <c r="Z849" t="s">
        <v>5518</v>
      </c>
      <c r="AA849" t="s">
        <v>658</v>
      </c>
      <c r="AB849" t="s">
        <v>658</v>
      </c>
      <c r="AC849" t="s">
        <v>515</v>
      </c>
      <c r="AD849" t="s">
        <v>5518</v>
      </c>
      <c r="AE849">
        <v>12112</v>
      </c>
      <c r="AF849" t="s">
        <v>515</v>
      </c>
      <c r="AG849">
        <v>17015</v>
      </c>
      <c r="AH849" t="s">
        <v>515</v>
      </c>
      <c r="AI849">
        <v>14194</v>
      </c>
      <c r="AJ849">
        <v>4094</v>
      </c>
      <c r="AK849" t="s">
        <v>515</v>
      </c>
      <c r="AL849" t="s">
        <v>18407</v>
      </c>
      <c r="AM849" t="s">
        <v>515</v>
      </c>
      <c r="AN849" t="s">
        <v>515</v>
      </c>
      <c r="AO849" t="s">
        <v>2147</v>
      </c>
      <c r="AP849" t="s">
        <v>5518</v>
      </c>
      <c r="AQ849" t="s">
        <v>20403</v>
      </c>
    </row>
    <row r="850" spans="1:43" hidden="1" x14ac:dyDescent="0.3">
      <c r="A850" t="s">
        <v>2060</v>
      </c>
      <c r="B850" t="s">
        <v>1170</v>
      </c>
      <c r="C850" s="72">
        <v>30399</v>
      </c>
      <c r="D850" t="s">
        <v>7364</v>
      </c>
      <c r="E850" t="s">
        <v>7886</v>
      </c>
      <c r="F850" t="s">
        <v>3591</v>
      </c>
      <c r="G850" t="s">
        <v>3591</v>
      </c>
      <c r="H850" t="s">
        <v>1373</v>
      </c>
      <c r="I850" t="s">
        <v>10922</v>
      </c>
      <c r="J850" t="s">
        <v>1170</v>
      </c>
      <c r="K850">
        <v>429985</v>
      </c>
      <c r="L850" t="s">
        <v>1170</v>
      </c>
      <c r="M850">
        <v>404386</v>
      </c>
      <c r="N850" t="s">
        <v>1170</v>
      </c>
      <c r="O850" t="s">
        <v>2061</v>
      </c>
      <c r="P850" t="s">
        <v>2060</v>
      </c>
      <c r="Q850">
        <v>7199</v>
      </c>
      <c r="R850" t="s">
        <v>1170</v>
      </c>
      <c r="S850">
        <v>5627</v>
      </c>
      <c r="T850" t="s">
        <v>1170</v>
      </c>
      <c r="V850" t="s">
        <v>4036</v>
      </c>
      <c r="W850">
        <v>35922</v>
      </c>
      <c r="X850">
        <v>7199</v>
      </c>
      <c r="Y850" t="s">
        <v>1170</v>
      </c>
      <c r="Z850" t="s">
        <v>8581</v>
      </c>
      <c r="AA850" t="s">
        <v>658</v>
      </c>
      <c r="AB850" t="s">
        <v>658</v>
      </c>
      <c r="AC850" t="s">
        <v>1170</v>
      </c>
      <c r="AD850" t="s">
        <v>8581</v>
      </c>
      <c r="AE850">
        <v>7235</v>
      </c>
      <c r="AI850">
        <v>7458</v>
      </c>
      <c r="AK850" t="s">
        <v>1170</v>
      </c>
      <c r="AN850" t="s">
        <v>1170</v>
      </c>
      <c r="AO850" t="s">
        <v>1373</v>
      </c>
      <c r="AP850" t="s">
        <v>8581</v>
      </c>
      <c r="AQ850" t="s">
        <v>20402</v>
      </c>
    </row>
    <row r="851" spans="1:43" x14ac:dyDescent="0.3">
      <c r="A851" t="s">
        <v>3486</v>
      </c>
      <c r="B851" t="s">
        <v>1327</v>
      </c>
      <c r="C851" s="72">
        <v>33244</v>
      </c>
      <c r="D851" t="s">
        <v>6821</v>
      </c>
      <c r="E851" t="s">
        <v>7587</v>
      </c>
      <c r="F851" t="s">
        <v>1383</v>
      </c>
      <c r="G851" t="s">
        <v>9094</v>
      </c>
      <c r="H851" t="s">
        <v>1373</v>
      </c>
      <c r="I851" t="s">
        <v>10553</v>
      </c>
      <c r="J851" t="s">
        <v>1327</v>
      </c>
      <c r="K851">
        <v>592332</v>
      </c>
      <c r="L851" t="s">
        <v>1327</v>
      </c>
      <c r="M851">
        <v>2000033</v>
      </c>
      <c r="N851" t="s">
        <v>1327</v>
      </c>
      <c r="O851" t="s">
        <v>4037</v>
      </c>
      <c r="P851" t="s">
        <v>3486</v>
      </c>
      <c r="Q851">
        <v>9334</v>
      </c>
      <c r="R851" t="s">
        <v>1327</v>
      </c>
      <c r="S851">
        <v>32667</v>
      </c>
      <c r="T851" t="s">
        <v>1327</v>
      </c>
      <c r="V851" t="s">
        <v>4038</v>
      </c>
      <c r="W851">
        <v>68557</v>
      </c>
      <c r="X851">
        <v>9334</v>
      </c>
      <c r="Y851" t="s">
        <v>1327</v>
      </c>
      <c r="Z851" t="s">
        <v>5519</v>
      </c>
      <c r="AA851" t="s">
        <v>666</v>
      </c>
      <c r="AB851" t="s">
        <v>658</v>
      </c>
      <c r="AC851" t="s">
        <v>1327</v>
      </c>
      <c r="AD851" t="s">
        <v>5519</v>
      </c>
      <c r="AE851">
        <v>11473</v>
      </c>
      <c r="AF851" t="s">
        <v>1327</v>
      </c>
      <c r="AG851">
        <v>38000</v>
      </c>
      <c r="AH851" t="s">
        <v>1327</v>
      </c>
      <c r="AI851">
        <v>18196</v>
      </c>
      <c r="AJ851">
        <v>4311</v>
      </c>
      <c r="AK851" t="s">
        <v>1327</v>
      </c>
      <c r="AL851" t="s">
        <v>18408</v>
      </c>
      <c r="AM851" t="s">
        <v>1327</v>
      </c>
      <c r="AN851" t="s">
        <v>1327</v>
      </c>
      <c r="AO851" t="s">
        <v>14935</v>
      </c>
      <c r="AP851" t="s">
        <v>5519</v>
      </c>
      <c r="AQ851" t="s">
        <v>20403</v>
      </c>
    </row>
    <row r="852" spans="1:43" x14ac:dyDescent="0.3">
      <c r="A852" t="s">
        <v>13534</v>
      </c>
      <c r="B852" t="s">
        <v>13131</v>
      </c>
      <c r="C852" s="72">
        <v>33015</v>
      </c>
      <c r="D852" t="s">
        <v>6855</v>
      </c>
      <c r="E852" t="s">
        <v>13535</v>
      </c>
      <c r="F852" t="s">
        <v>1430</v>
      </c>
      <c r="G852" t="s">
        <v>6120</v>
      </c>
      <c r="H852" t="s">
        <v>1373</v>
      </c>
      <c r="I852" t="s">
        <v>13536</v>
      </c>
      <c r="J852" t="s">
        <v>13131</v>
      </c>
      <c r="K852">
        <v>543208</v>
      </c>
      <c r="L852" t="s">
        <v>13131</v>
      </c>
      <c r="M852">
        <v>2114447</v>
      </c>
      <c r="N852" t="s">
        <v>13131</v>
      </c>
      <c r="O852" t="s">
        <v>14407</v>
      </c>
      <c r="P852" t="s">
        <v>13534</v>
      </c>
      <c r="Q852">
        <v>10698</v>
      </c>
      <c r="R852" t="s">
        <v>13131</v>
      </c>
      <c r="S852">
        <v>33157</v>
      </c>
      <c r="T852" t="s">
        <v>13131</v>
      </c>
      <c r="V852" t="s">
        <v>16010</v>
      </c>
      <c r="W852">
        <v>70304</v>
      </c>
      <c r="X852">
        <v>10698</v>
      </c>
      <c r="Y852" t="s">
        <v>13131</v>
      </c>
      <c r="Z852" t="s">
        <v>13537</v>
      </c>
      <c r="AA852" t="s">
        <v>658</v>
      </c>
      <c r="AB852" t="s">
        <v>658</v>
      </c>
      <c r="AC852" t="s">
        <v>13131</v>
      </c>
      <c r="AD852" t="s">
        <v>13537</v>
      </c>
      <c r="AE852">
        <v>14338</v>
      </c>
      <c r="AH852" t="s">
        <v>13131</v>
      </c>
      <c r="AI852">
        <v>28755</v>
      </c>
      <c r="AJ852">
        <v>4834</v>
      </c>
      <c r="AK852" t="s">
        <v>13131</v>
      </c>
      <c r="AL852" t="s">
        <v>18409</v>
      </c>
      <c r="AM852" t="s">
        <v>13131</v>
      </c>
      <c r="AN852" t="s">
        <v>13131</v>
      </c>
      <c r="AO852" t="s">
        <v>1373</v>
      </c>
      <c r="AP852" t="s">
        <v>13537</v>
      </c>
      <c r="AQ852" t="s">
        <v>20403</v>
      </c>
    </row>
    <row r="853" spans="1:43" x14ac:dyDescent="0.3">
      <c r="A853" t="s">
        <v>2062</v>
      </c>
      <c r="B853" t="s">
        <v>1221</v>
      </c>
      <c r="C853" s="72">
        <v>31516</v>
      </c>
      <c r="D853" t="s">
        <v>7888</v>
      </c>
      <c r="E853" t="s">
        <v>7887</v>
      </c>
      <c r="F853" t="s">
        <v>1372</v>
      </c>
      <c r="G853" t="s">
        <v>6120</v>
      </c>
      <c r="H853" t="s">
        <v>1373</v>
      </c>
      <c r="I853" t="s">
        <v>10760</v>
      </c>
      <c r="J853" t="s">
        <v>1221</v>
      </c>
      <c r="K853">
        <v>518715</v>
      </c>
      <c r="L853" t="s">
        <v>1221</v>
      </c>
      <c r="M853">
        <v>1740938</v>
      </c>
      <c r="N853" t="s">
        <v>1221</v>
      </c>
      <c r="O853" t="s">
        <v>2063</v>
      </c>
      <c r="P853" t="s">
        <v>2062</v>
      </c>
      <c r="Q853">
        <v>8910</v>
      </c>
      <c r="R853" t="s">
        <v>1221</v>
      </c>
      <c r="S853">
        <v>30665</v>
      </c>
      <c r="T853" t="s">
        <v>1221</v>
      </c>
      <c r="V853" t="s">
        <v>4039</v>
      </c>
      <c r="W853">
        <v>56333</v>
      </c>
      <c r="X853">
        <v>8910</v>
      </c>
      <c r="Y853" t="s">
        <v>1221</v>
      </c>
      <c r="Z853" t="s">
        <v>8582</v>
      </c>
      <c r="AA853" t="s">
        <v>658</v>
      </c>
      <c r="AB853" t="s">
        <v>658</v>
      </c>
      <c r="AC853" t="s">
        <v>1221</v>
      </c>
      <c r="AD853" t="s">
        <v>8582</v>
      </c>
      <c r="AE853">
        <v>9962</v>
      </c>
      <c r="AF853" t="s">
        <v>1221</v>
      </c>
      <c r="AG853">
        <v>13140</v>
      </c>
      <c r="AH853" t="s">
        <v>1221</v>
      </c>
      <c r="AI853">
        <v>5679</v>
      </c>
      <c r="AJ853">
        <v>3787</v>
      </c>
      <c r="AK853" t="s">
        <v>1221</v>
      </c>
      <c r="AL853" t="s">
        <v>18410</v>
      </c>
      <c r="AM853" t="s">
        <v>1221</v>
      </c>
      <c r="AN853" t="s">
        <v>1221</v>
      </c>
      <c r="AO853" t="s">
        <v>1373</v>
      </c>
      <c r="AP853" t="s">
        <v>8582</v>
      </c>
      <c r="AQ853" t="s">
        <v>20403</v>
      </c>
    </row>
    <row r="854" spans="1:43" x14ac:dyDescent="0.3">
      <c r="A854" t="s">
        <v>2064</v>
      </c>
      <c r="B854" t="s">
        <v>798</v>
      </c>
      <c r="C854" s="72">
        <v>31530</v>
      </c>
      <c r="D854" t="s">
        <v>7890</v>
      </c>
      <c r="E854" t="s">
        <v>7889</v>
      </c>
      <c r="F854" t="s">
        <v>3591</v>
      </c>
      <c r="G854" t="s">
        <v>3591</v>
      </c>
      <c r="H854" t="s">
        <v>1373</v>
      </c>
      <c r="I854" t="s">
        <v>9639</v>
      </c>
      <c r="J854" t="s">
        <v>798</v>
      </c>
      <c r="K854">
        <v>518716</v>
      </c>
      <c r="L854" t="s">
        <v>798</v>
      </c>
      <c r="M854">
        <v>1661428</v>
      </c>
      <c r="N854" t="s">
        <v>798</v>
      </c>
      <c r="O854" t="s">
        <v>2065</v>
      </c>
      <c r="P854" t="s">
        <v>2064</v>
      </c>
      <c r="Q854">
        <v>8816</v>
      </c>
      <c r="R854" t="s">
        <v>798</v>
      </c>
      <c r="S854">
        <v>30139</v>
      </c>
      <c r="T854" t="s">
        <v>798</v>
      </c>
      <c r="V854" t="s">
        <v>4040</v>
      </c>
      <c r="W854">
        <v>56334</v>
      </c>
      <c r="X854">
        <v>8816</v>
      </c>
      <c r="Y854" t="s">
        <v>798</v>
      </c>
      <c r="Z854" t="s">
        <v>5520</v>
      </c>
      <c r="AA854" t="s">
        <v>658</v>
      </c>
      <c r="AB854" t="s">
        <v>658</v>
      </c>
      <c r="AC854" t="s">
        <v>798</v>
      </c>
      <c r="AD854" t="s">
        <v>5520</v>
      </c>
      <c r="AE854">
        <v>10632</v>
      </c>
      <c r="AF854" t="s">
        <v>798</v>
      </c>
      <c r="AG854">
        <v>12575</v>
      </c>
      <c r="AH854" t="s">
        <v>798</v>
      </c>
      <c r="AI854">
        <v>5498</v>
      </c>
      <c r="AJ854">
        <v>3227</v>
      </c>
      <c r="AK854" t="s">
        <v>798</v>
      </c>
      <c r="AN854" t="s">
        <v>798</v>
      </c>
      <c r="AO854" t="s">
        <v>1373</v>
      </c>
      <c r="AP854" t="s">
        <v>5520</v>
      </c>
      <c r="AQ854" t="s">
        <v>20403</v>
      </c>
    </row>
    <row r="855" spans="1:43" x14ac:dyDescent="0.3">
      <c r="A855" t="s">
        <v>8258</v>
      </c>
      <c r="B855" t="s">
        <v>8583</v>
      </c>
      <c r="C855" s="72">
        <v>32082</v>
      </c>
      <c r="D855" t="s">
        <v>6736</v>
      </c>
      <c r="E855" t="s">
        <v>8259</v>
      </c>
      <c r="F855" t="s">
        <v>3591</v>
      </c>
      <c r="G855" t="s">
        <v>3591</v>
      </c>
      <c r="H855" t="s">
        <v>1373</v>
      </c>
      <c r="I855" t="s">
        <v>9337</v>
      </c>
      <c r="J855" t="s">
        <v>8583</v>
      </c>
      <c r="K855">
        <v>544993</v>
      </c>
      <c r="L855" t="s">
        <v>8583</v>
      </c>
      <c r="M855">
        <v>1811025</v>
      </c>
      <c r="N855" t="s">
        <v>8584</v>
      </c>
      <c r="O855" t="s">
        <v>8585</v>
      </c>
      <c r="P855" t="s">
        <v>8258</v>
      </c>
      <c r="Q855">
        <v>9266</v>
      </c>
      <c r="R855" t="s">
        <v>8583</v>
      </c>
      <c r="S855">
        <v>31393</v>
      </c>
      <c r="T855" t="s">
        <v>8584</v>
      </c>
      <c r="V855" t="s">
        <v>8586</v>
      </c>
      <c r="W855">
        <v>58219</v>
      </c>
      <c r="X855">
        <v>9266</v>
      </c>
      <c r="Y855" t="s">
        <v>8583</v>
      </c>
      <c r="Z855" t="s">
        <v>8587</v>
      </c>
      <c r="AA855" t="s">
        <v>658</v>
      </c>
      <c r="AB855" t="s">
        <v>658</v>
      </c>
      <c r="AC855" t="s">
        <v>8583</v>
      </c>
      <c r="AD855" t="s">
        <v>8587</v>
      </c>
      <c r="AE855">
        <v>12690</v>
      </c>
      <c r="AF855" t="s">
        <v>8583</v>
      </c>
      <c r="AG855">
        <v>13874</v>
      </c>
      <c r="AH855" t="s">
        <v>8583</v>
      </c>
      <c r="AI855">
        <v>9454</v>
      </c>
      <c r="AJ855">
        <v>4176</v>
      </c>
      <c r="AK855" t="s">
        <v>8583</v>
      </c>
      <c r="AL855" t="s">
        <v>18411</v>
      </c>
      <c r="AM855" t="s">
        <v>8583</v>
      </c>
      <c r="AN855" t="s">
        <v>8583</v>
      </c>
      <c r="AO855" t="s">
        <v>1373</v>
      </c>
      <c r="AP855" t="s">
        <v>8587</v>
      </c>
      <c r="AQ855" t="s">
        <v>20403</v>
      </c>
    </row>
    <row r="856" spans="1:43" x14ac:dyDescent="0.3">
      <c r="A856" t="s">
        <v>3487</v>
      </c>
      <c r="B856" t="s">
        <v>304</v>
      </c>
      <c r="C856" s="72">
        <v>32994</v>
      </c>
      <c r="D856" t="s">
        <v>6806</v>
      </c>
      <c r="E856" t="s">
        <v>6805</v>
      </c>
      <c r="F856" t="s">
        <v>1383</v>
      </c>
      <c r="G856" t="s">
        <v>9094</v>
      </c>
      <c r="H856" t="s">
        <v>661</v>
      </c>
      <c r="I856" t="s">
        <v>9210</v>
      </c>
      <c r="J856" t="s">
        <v>304</v>
      </c>
      <c r="K856">
        <v>571697</v>
      </c>
      <c r="L856" t="s">
        <v>304</v>
      </c>
      <c r="M856">
        <v>1803884</v>
      </c>
      <c r="N856" t="s">
        <v>304</v>
      </c>
      <c r="O856" t="s">
        <v>4041</v>
      </c>
      <c r="P856" t="s">
        <v>3487</v>
      </c>
      <c r="Q856">
        <v>9420</v>
      </c>
      <c r="R856" t="s">
        <v>304</v>
      </c>
      <c r="S856">
        <v>31175</v>
      </c>
      <c r="T856" t="s">
        <v>304</v>
      </c>
      <c r="U856" t="s">
        <v>304</v>
      </c>
      <c r="V856" t="s">
        <v>4042</v>
      </c>
      <c r="W856">
        <v>66539</v>
      </c>
      <c r="X856">
        <v>9420</v>
      </c>
      <c r="Y856" t="s">
        <v>304</v>
      </c>
      <c r="Z856" t="s">
        <v>5521</v>
      </c>
      <c r="AA856" t="s">
        <v>666</v>
      </c>
      <c r="AB856" t="s">
        <v>658</v>
      </c>
      <c r="AC856" t="s">
        <v>304</v>
      </c>
      <c r="AD856" t="s">
        <v>5521</v>
      </c>
      <c r="AE856">
        <v>11410</v>
      </c>
      <c r="AF856" t="s">
        <v>304</v>
      </c>
      <c r="AG856">
        <v>13286</v>
      </c>
      <c r="AH856" t="s">
        <v>304</v>
      </c>
      <c r="AI856">
        <v>6242</v>
      </c>
      <c r="AJ856">
        <v>4233</v>
      </c>
      <c r="AK856" t="s">
        <v>304</v>
      </c>
      <c r="AL856" t="s">
        <v>18412</v>
      </c>
      <c r="AM856" t="s">
        <v>304</v>
      </c>
      <c r="AN856" t="s">
        <v>304</v>
      </c>
      <c r="AO856" t="s">
        <v>661</v>
      </c>
      <c r="AP856" t="s">
        <v>5521</v>
      </c>
      <c r="AQ856" t="s">
        <v>20403</v>
      </c>
    </row>
    <row r="857" spans="1:43" hidden="1" x14ac:dyDescent="0.3">
      <c r="A857" t="s">
        <v>2066</v>
      </c>
      <c r="B857" t="s">
        <v>276</v>
      </c>
      <c r="C857" s="72">
        <v>30649</v>
      </c>
      <c r="D857" t="s">
        <v>6955</v>
      </c>
      <c r="E857" t="s">
        <v>6954</v>
      </c>
      <c r="F857" t="s">
        <v>3591</v>
      </c>
      <c r="G857" t="s">
        <v>3591</v>
      </c>
      <c r="H857" t="s">
        <v>1380</v>
      </c>
      <c r="I857" t="s">
        <v>9509</v>
      </c>
      <c r="J857" t="s">
        <v>276</v>
      </c>
      <c r="K857">
        <v>502226</v>
      </c>
      <c r="L857" t="s">
        <v>276</v>
      </c>
      <c r="M857">
        <v>1665405</v>
      </c>
      <c r="N857" t="s">
        <v>276</v>
      </c>
      <c r="O857" t="s">
        <v>2067</v>
      </c>
      <c r="P857" t="s">
        <v>2066</v>
      </c>
      <c r="Q857">
        <v>8574</v>
      </c>
      <c r="R857" t="s">
        <v>276</v>
      </c>
      <c r="S857">
        <v>30267</v>
      </c>
      <c r="T857" t="s">
        <v>276</v>
      </c>
      <c r="U857" t="s">
        <v>276</v>
      </c>
      <c r="V857" t="s">
        <v>4043</v>
      </c>
      <c r="W857">
        <v>50191</v>
      </c>
      <c r="X857">
        <v>8574</v>
      </c>
      <c r="Y857" t="s">
        <v>276</v>
      </c>
      <c r="Z857" t="s">
        <v>5522</v>
      </c>
      <c r="AA857" t="s">
        <v>658</v>
      </c>
      <c r="AB857" t="s">
        <v>658</v>
      </c>
      <c r="AC857" t="s">
        <v>276</v>
      </c>
      <c r="AD857" t="s">
        <v>5522</v>
      </c>
      <c r="AE857">
        <v>11215</v>
      </c>
      <c r="AF857" t="s">
        <v>276</v>
      </c>
      <c r="AG857">
        <v>6283</v>
      </c>
      <c r="AH857" t="s">
        <v>276</v>
      </c>
      <c r="AI857">
        <v>2902</v>
      </c>
      <c r="AJ857">
        <v>3337</v>
      </c>
      <c r="AK857" t="s">
        <v>276</v>
      </c>
      <c r="AN857" t="s">
        <v>276</v>
      </c>
      <c r="AO857" t="s">
        <v>1380</v>
      </c>
      <c r="AP857" t="s">
        <v>5522</v>
      </c>
      <c r="AQ857" t="s">
        <v>20402</v>
      </c>
    </row>
    <row r="858" spans="1:43" x14ac:dyDescent="0.3">
      <c r="A858" t="s">
        <v>14098</v>
      </c>
      <c r="B858" t="s">
        <v>14099</v>
      </c>
      <c r="C858" s="72">
        <v>33793</v>
      </c>
      <c r="D858" t="s">
        <v>6596</v>
      </c>
      <c r="E858" t="s">
        <v>14100</v>
      </c>
      <c r="F858" t="s">
        <v>1383</v>
      </c>
      <c r="G858" t="s">
        <v>9094</v>
      </c>
      <c r="H858" t="s">
        <v>1380</v>
      </c>
      <c r="I858" t="s">
        <v>16011</v>
      </c>
      <c r="J858" t="s">
        <v>14099</v>
      </c>
      <c r="K858">
        <v>595222</v>
      </c>
      <c r="L858" t="s">
        <v>14099</v>
      </c>
      <c r="M858">
        <v>2170276</v>
      </c>
      <c r="N858" t="s">
        <v>14099</v>
      </c>
      <c r="O858" t="s">
        <v>17482</v>
      </c>
      <c r="P858" t="s">
        <v>14098</v>
      </c>
      <c r="Q858">
        <v>10471</v>
      </c>
      <c r="R858" t="s">
        <v>14099</v>
      </c>
      <c r="S858">
        <v>33966</v>
      </c>
      <c r="T858" t="s">
        <v>14099</v>
      </c>
      <c r="V858" t="s">
        <v>16012</v>
      </c>
      <c r="W858">
        <v>68872</v>
      </c>
      <c r="X858">
        <v>10471</v>
      </c>
      <c r="Y858" t="s">
        <v>14330</v>
      </c>
      <c r="Z858" t="s">
        <v>15293</v>
      </c>
      <c r="AA858" t="s">
        <v>666</v>
      </c>
      <c r="AB858" t="s">
        <v>658</v>
      </c>
      <c r="AC858" t="s">
        <v>14099</v>
      </c>
      <c r="AD858" t="s">
        <v>14101</v>
      </c>
      <c r="AE858">
        <v>13998</v>
      </c>
      <c r="AI858">
        <v>23680</v>
      </c>
      <c r="AJ858">
        <v>5865</v>
      </c>
      <c r="AK858" t="s">
        <v>14099</v>
      </c>
      <c r="AN858" t="s">
        <v>14099</v>
      </c>
      <c r="AO858" t="s">
        <v>1380</v>
      </c>
      <c r="AP858" t="s">
        <v>14101</v>
      </c>
      <c r="AQ858" t="s">
        <v>20403</v>
      </c>
    </row>
    <row r="859" spans="1:43" x14ac:dyDescent="0.3">
      <c r="A859" t="s">
        <v>14570</v>
      </c>
      <c r="B859" t="s">
        <v>14237</v>
      </c>
      <c r="C859" s="72">
        <v>33820</v>
      </c>
      <c r="D859" t="s">
        <v>10681</v>
      </c>
      <c r="E859" t="s">
        <v>13071</v>
      </c>
      <c r="F859" t="s">
        <v>1372</v>
      </c>
      <c r="G859" t="s">
        <v>6120</v>
      </c>
      <c r="H859" t="s">
        <v>1373</v>
      </c>
      <c r="I859" t="s">
        <v>14537</v>
      </c>
      <c r="J859" t="s">
        <v>14237</v>
      </c>
      <c r="K859">
        <v>593334</v>
      </c>
      <c r="L859" t="s">
        <v>14237</v>
      </c>
      <c r="M859">
        <v>2167483</v>
      </c>
      <c r="N859" t="s">
        <v>14237</v>
      </c>
      <c r="O859" t="s">
        <v>17483</v>
      </c>
      <c r="P859" t="s">
        <v>14570</v>
      </c>
      <c r="Q859">
        <v>10069</v>
      </c>
      <c r="R859" t="s">
        <v>14237</v>
      </c>
      <c r="S859">
        <v>33660</v>
      </c>
      <c r="T859" t="s">
        <v>14237</v>
      </c>
      <c r="V859" t="s">
        <v>16013</v>
      </c>
      <c r="W859">
        <v>67182</v>
      </c>
      <c r="X859">
        <v>10069</v>
      </c>
      <c r="Y859" t="s">
        <v>15111</v>
      </c>
      <c r="Z859" t="s">
        <v>15112</v>
      </c>
      <c r="AA859" t="s">
        <v>658</v>
      </c>
      <c r="AB859" t="s">
        <v>658</v>
      </c>
      <c r="AC859" t="s">
        <v>14237</v>
      </c>
      <c r="AD859" t="s">
        <v>15112</v>
      </c>
      <c r="AE859">
        <v>13600</v>
      </c>
      <c r="AI859">
        <v>13063</v>
      </c>
      <c r="AJ859">
        <v>5619</v>
      </c>
      <c r="AK859" t="s">
        <v>14237</v>
      </c>
      <c r="AL859" t="s">
        <v>18413</v>
      </c>
      <c r="AM859" t="s">
        <v>14237</v>
      </c>
      <c r="AN859" t="s">
        <v>14237</v>
      </c>
      <c r="AO859" t="s">
        <v>1373</v>
      </c>
      <c r="AP859" t="s">
        <v>15112</v>
      </c>
      <c r="AQ859" t="s">
        <v>20403</v>
      </c>
    </row>
    <row r="860" spans="1:43" x14ac:dyDescent="0.3">
      <c r="A860" t="s">
        <v>2068</v>
      </c>
      <c r="B860" t="s">
        <v>1034</v>
      </c>
      <c r="C860" s="72">
        <v>32043</v>
      </c>
      <c r="D860" t="s">
        <v>5554</v>
      </c>
      <c r="E860" t="s">
        <v>7891</v>
      </c>
      <c r="F860" t="s">
        <v>1526</v>
      </c>
      <c r="G860" t="s">
        <v>9094</v>
      </c>
      <c r="H860" t="s">
        <v>1373</v>
      </c>
      <c r="I860" t="s">
        <v>9974</v>
      </c>
      <c r="J860" t="s">
        <v>1034</v>
      </c>
      <c r="K860">
        <v>542674</v>
      </c>
      <c r="L860" t="s">
        <v>1034</v>
      </c>
      <c r="M860">
        <v>2027449</v>
      </c>
      <c r="N860" t="s">
        <v>1034</v>
      </c>
      <c r="O860" t="s">
        <v>5523</v>
      </c>
      <c r="P860" t="s">
        <v>2068</v>
      </c>
      <c r="Q860">
        <v>9450</v>
      </c>
      <c r="R860" t="s">
        <v>1034</v>
      </c>
      <c r="S860">
        <v>33076</v>
      </c>
      <c r="T860" t="s">
        <v>1034</v>
      </c>
      <c r="V860" t="s">
        <v>5524</v>
      </c>
      <c r="W860">
        <v>59935</v>
      </c>
      <c r="X860">
        <v>9450</v>
      </c>
      <c r="Y860" t="s">
        <v>9975</v>
      </c>
      <c r="Z860" t="s">
        <v>5525</v>
      </c>
      <c r="AA860" t="s">
        <v>658</v>
      </c>
      <c r="AB860" t="s">
        <v>658</v>
      </c>
      <c r="AC860" t="s">
        <v>1034</v>
      </c>
      <c r="AD860" t="s">
        <v>5525</v>
      </c>
      <c r="AE860">
        <v>12761</v>
      </c>
      <c r="AF860" t="s">
        <v>1034</v>
      </c>
      <c r="AG860">
        <v>38182</v>
      </c>
      <c r="AH860" t="s">
        <v>1034</v>
      </c>
      <c r="AI860">
        <v>17860</v>
      </c>
      <c r="AJ860">
        <v>4406</v>
      </c>
      <c r="AK860" t="s">
        <v>1034</v>
      </c>
      <c r="AL860" t="s">
        <v>18414</v>
      </c>
      <c r="AM860" t="s">
        <v>1034</v>
      </c>
      <c r="AN860" t="s">
        <v>1034</v>
      </c>
      <c r="AO860" t="s">
        <v>1373</v>
      </c>
      <c r="AP860" t="s">
        <v>5525</v>
      </c>
      <c r="AQ860" t="s">
        <v>20403</v>
      </c>
    </row>
    <row r="861" spans="1:43" hidden="1" x14ac:dyDescent="0.3">
      <c r="A861" t="s">
        <v>2069</v>
      </c>
      <c r="B861" t="s">
        <v>98</v>
      </c>
      <c r="C861" s="72">
        <v>30558</v>
      </c>
      <c r="D861" t="s">
        <v>6655</v>
      </c>
      <c r="E861" t="s">
        <v>7245</v>
      </c>
      <c r="F861" t="s">
        <v>3591</v>
      </c>
      <c r="G861" t="s">
        <v>3591</v>
      </c>
      <c r="H861" t="s">
        <v>661</v>
      </c>
      <c r="I861" t="s">
        <v>10586</v>
      </c>
      <c r="J861" t="s">
        <v>98</v>
      </c>
      <c r="K861">
        <v>460051</v>
      </c>
      <c r="L861" t="s">
        <v>98</v>
      </c>
      <c r="M861">
        <v>1098930</v>
      </c>
      <c r="N861" t="s">
        <v>98</v>
      </c>
      <c r="O861" t="s">
        <v>2070</v>
      </c>
      <c r="P861" t="s">
        <v>2069</v>
      </c>
      <c r="Q861">
        <v>8321</v>
      </c>
      <c r="R861" t="s">
        <v>98</v>
      </c>
      <c r="S861">
        <v>29207</v>
      </c>
      <c r="T861" t="s">
        <v>98</v>
      </c>
      <c r="U861" t="s">
        <v>98</v>
      </c>
      <c r="V861" t="s">
        <v>4044</v>
      </c>
      <c r="W861">
        <v>47537</v>
      </c>
      <c r="X861">
        <v>8321</v>
      </c>
      <c r="Y861" t="s">
        <v>98</v>
      </c>
      <c r="Z861" t="s">
        <v>5526</v>
      </c>
      <c r="AA861" t="s">
        <v>666</v>
      </c>
      <c r="AB861" t="s">
        <v>658</v>
      </c>
      <c r="AC861" t="s">
        <v>98</v>
      </c>
      <c r="AD861" t="s">
        <v>5526</v>
      </c>
      <c r="AI861">
        <v>17897</v>
      </c>
      <c r="AK861" t="s">
        <v>98</v>
      </c>
      <c r="AN861" t="s">
        <v>98</v>
      </c>
      <c r="AO861" t="s">
        <v>661</v>
      </c>
      <c r="AP861" t="s">
        <v>5526</v>
      </c>
      <c r="AQ861" t="s">
        <v>20402</v>
      </c>
    </row>
    <row r="862" spans="1:43" hidden="1" x14ac:dyDescent="0.3">
      <c r="A862" t="s">
        <v>2071</v>
      </c>
      <c r="B862" t="s">
        <v>307</v>
      </c>
      <c r="C862" s="72">
        <v>25941</v>
      </c>
      <c r="D862" t="s">
        <v>6627</v>
      </c>
      <c r="E862" t="s">
        <v>7168</v>
      </c>
      <c r="F862" t="s">
        <v>3591</v>
      </c>
      <c r="G862" t="s">
        <v>3591</v>
      </c>
      <c r="H862" t="s">
        <v>2147</v>
      </c>
      <c r="I862" t="s">
        <v>10464</v>
      </c>
      <c r="J862" t="s">
        <v>307</v>
      </c>
      <c r="K862">
        <v>114739</v>
      </c>
      <c r="L862" t="s">
        <v>307</v>
      </c>
      <c r="M862">
        <v>7633</v>
      </c>
      <c r="N862" t="s">
        <v>307</v>
      </c>
      <c r="O862" t="s">
        <v>4045</v>
      </c>
      <c r="P862" t="s">
        <v>2071</v>
      </c>
      <c r="Q862">
        <v>5386</v>
      </c>
      <c r="R862" t="s">
        <v>307</v>
      </c>
      <c r="S862">
        <v>3226</v>
      </c>
      <c r="T862" t="s">
        <v>307</v>
      </c>
      <c r="V862" t="s">
        <v>4046</v>
      </c>
      <c r="W862">
        <v>1583</v>
      </c>
      <c r="X862">
        <v>5386</v>
      </c>
      <c r="Y862" t="s">
        <v>307</v>
      </c>
      <c r="Z862" t="s">
        <v>5527</v>
      </c>
      <c r="AA862" t="s">
        <v>666</v>
      </c>
      <c r="AB862" t="s">
        <v>658</v>
      </c>
      <c r="AC862" t="s">
        <v>307</v>
      </c>
      <c r="AD862" t="s">
        <v>5527</v>
      </c>
      <c r="AI862">
        <v>7133</v>
      </c>
      <c r="AK862" t="s">
        <v>307</v>
      </c>
      <c r="AN862" t="s">
        <v>307</v>
      </c>
      <c r="AO862" t="s">
        <v>2147</v>
      </c>
      <c r="AP862" t="s">
        <v>5527</v>
      </c>
      <c r="AQ862" t="s">
        <v>20402</v>
      </c>
    </row>
    <row r="863" spans="1:43" x14ac:dyDescent="0.3">
      <c r="A863" t="s">
        <v>2072</v>
      </c>
      <c r="B863" t="s">
        <v>301</v>
      </c>
      <c r="C863" s="72">
        <v>31968</v>
      </c>
      <c r="D863" t="s">
        <v>7079</v>
      </c>
      <c r="E863" t="s">
        <v>7078</v>
      </c>
      <c r="F863" t="s">
        <v>3591</v>
      </c>
      <c r="G863" t="s">
        <v>3591</v>
      </c>
      <c r="H863" t="s">
        <v>661</v>
      </c>
      <c r="I863" t="s">
        <v>10850</v>
      </c>
      <c r="J863" t="s">
        <v>301</v>
      </c>
      <c r="K863">
        <v>543213</v>
      </c>
      <c r="L863" t="s">
        <v>301</v>
      </c>
      <c r="M863">
        <v>1793166</v>
      </c>
      <c r="N863" t="s">
        <v>301</v>
      </c>
      <c r="O863" t="s">
        <v>2073</v>
      </c>
      <c r="P863" t="s">
        <v>2072</v>
      </c>
      <c r="Q863">
        <v>9010</v>
      </c>
      <c r="R863" t="s">
        <v>301</v>
      </c>
      <c r="S863">
        <v>31128</v>
      </c>
      <c r="T863" t="s">
        <v>301</v>
      </c>
      <c r="V863" t="s">
        <v>4047</v>
      </c>
      <c r="W863">
        <v>58220</v>
      </c>
      <c r="X863">
        <v>9010</v>
      </c>
      <c r="Y863" t="s">
        <v>301</v>
      </c>
      <c r="Z863" t="s">
        <v>5528</v>
      </c>
      <c r="AA863" t="s">
        <v>658</v>
      </c>
      <c r="AB863" t="s">
        <v>658</v>
      </c>
      <c r="AC863" t="s">
        <v>301</v>
      </c>
      <c r="AD863" t="s">
        <v>5528</v>
      </c>
      <c r="AE863">
        <v>10559</v>
      </c>
      <c r="AF863" t="s">
        <v>301</v>
      </c>
      <c r="AG863">
        <v>13210</v>
      </c>
      <c r="AH863" t="s">
        <v>301</v>
      </c>
      <c r="AI863">
        <v>8042</v>
      </c>
      <c r="AJ863">
        <v>3831</v>
      </c>
      <c r="AK863" t="s">
        <v>301</v>
      </c>
      <c r="AL863" t="s">
        <v>18415</v>
      </c>
      <c r="AM863" t="s">
        <v>301</v>
      </c>
      <c r="AN863" t="s">
        <v>301</v>
      </c>
      <c r="AO863" t="s">
        <v>661</v>
      </c>
      <c r="AP863" t="s">
        <v>5528</v>
      </c>
      <c r="AQ863" t="s">
        <v>20403</v>
      </c>
    </row>
    <row r="864" spans="1:43" x14ac:dyDescent="0.3">
      <c r="A864" t="s">
        <v>2074</v>
      </c>
      <c r="B864" t="s">
        <v>1000</v>
      </c>
      <c r="C864" s="72">
        <v>32073</v>
      </c>
      <c r="D864" t="s">
        <v>6585</v>
      </c>
      <c r="E864" t="s">
        <v>7550</v>
      </c>
      <c r="F864" t="s">
        <v>1430</v>
      </c>
      <c r="G864" t="s">
        <v>6120</v>
      </c>
      <c r="H864" t="s">
        <v>1373</v>
      </c>
      <c r="I864" t="s">
        <v>9421</v>
      </c>
      <c r="J864" t="s">
        <v>1000</v>
      </c>
      <c r="K864">
        <v>502043</v>
      </c>
      <c r="L864" t="s">
        <v>1000</v>
      </c>
      <c r="M864">
        <v>1739665</v>
      </c>
      <c r="N864" t="s">
        <v>1000</v>
      </c>
      <c r="O864" t="s">
        <v>4048</v>
      </c>
      <c r="P864" t="s">
        <v>2074</v>
      </c>
      <c r="Q864">
        <v>8864</v>
      </c>
      <c r="R864" t="s">
        <v>1000</v>
      </c>
      <c r="S864">
        <v>31053</v>
      </c>
      <c r="T864" t="s">
        <v>1000</v>
      </c>
      <c r="V864" t="s">
        <v>4049</v>
      </c>
      <c r="W864">
        <v>65801</v>
      </c>
      <c r="X864">
        <v>8864</v>
      </c>
      <c r="Y864" t="s">
        <v>1000</v>
      </c>
      <c r="Z864" t="s">
        <v>5529</v>
      </c>
      <c r="AA864" t="s">
        <v>658</v>
      </c>
      <c r="AB864" t="s">
        <v>658</v>
      </c>
      <c r="AC864" t="s">
        <v>1000</v>
      </c>
      <c r="AD864" t="s">
        <v>5529</v>
      </c>
      <c r="AE864">
        <v>10945</v>
      </c>
      <c r="AF864" t="s">
        <v>1000</v>
      </c>
      <c r="AG864">
        <v>12936</v>
      </c>
      <c r="AH864" t="s">
        <v>1000</v>
      </c>
      <c r="AI864">
        <v>4943</v>
      </c>
      <c r="AJ864">
        <v>3670</v>
      </c>
      <c r="AK864" t="s">
        <v>1000</v>
      </c>
      <c r="AL864" t="s">
        <v>18416</v>
      </c>
      <c r="AM864" t="s">
        <v>1000</v>
      </c>
      <c r="AN864" t="s">
        <v>1000</v>
      </c>
      <c r="AO864" t="s">
        <v>14935</v>
      </c>
      <c r="AP864" t="s">
        <v>5529</v>
      </c>
      <c r="AQ864" t="s">
        <v>20403</v>
      </c>
    </row>
    <row r="865" spans="1:43" x14ac:dyDescent="0.3">
      <c r="A865" t="s">
        <v>14571</v>
      </c>
      <c r="B865" t="s">
        <v>14209</v>
      </c>
      <c r="C865" s="72">
        <v>33247</v>
      </c>
      <c r="D865" t="s">
        <v>14572</v>
      </c>
      <c r="E865" t="s">
        <v>7128</v>
      </c>
      <c r="F865" t="s">
        <v>1464</v>
      </c>
      <c r="G865" t="s">
        <v>6120</v>
      </c>
      <c r="H865" t="s">
        <v>1373</v>
      </c>
      <c r="I865" t="s">
        <v>14541</v>
      </c>
      <c r="J865" t="s">
        <v>14209</v>
      </c>
      <c r="K865">
        <v>594027</v>
      </c>
      <c r="L865" t="s">
        <v>14209</v>
      </c>
      <c r="M865">
        <v>2159842</v>
      </c>
      <c r="N865" t="s">
        <v>14209</v>
      </c>
      <c r="P865" t="s">
        <v>14571</v>
      </c>
      <c r="Q865">
        <v>10145</v>
      </c>
      <c r="R865" t="s">
        <v>14209</v>
      </c>
      <c r="S865">
        <v>33654</v>
      </c>
      <c r="T865" t="s">
        <v>14209</v>
      </c>
      <c r="V865" t="s">
        <v>16014</v>
      </c>
      <c r="W865">
        <v>67641</v>
      </c>
      <c r="X865">
        <v>10145</v>
      </c>
      <c r="Y865" t="s">
        <v>14209</v>
      </c>
      <c r="Z865" t="s">
        <v>15113</v>
      </c>
      <c r="AA865" t="s">
        <v>658</v>
      </c>
      <c r="AB865" t="s">
        <v>658</v>
      </c>
      <c r="AC865" t="s">
        <v>14209</v>
      </c>
      <c r="AD865" t="s">
        <v>15113</v>
      </c>
      <c r="AE865">
        <v>13678</v>
      </c>
      <c r="AH865" t="s">
        <v>14209</v>
      </c>
      <c r="AI865">
        <v>13407</v>
      </c>
      <c r="AJ865">
        <v>5269</v>
      </c>
      <c r="AK865" t="s">
        <v>14209</v>
      </c>
      <c r="AL865" t="s">
        <v>18417</v>
      </c>
      <c r="AM865" t="s">
        <v>14209</v>
      </c>
      <c r="AN865" t="s">
        <v>14209</v>
      </c>
      <c r="AO865" t="s">
        <v>1373</v>
      </c>
      <c r="AP865" t="s">
        <v>15113</v>
      </c>
      <c r="AQ865" t="s">
        <v>20403</v>
      </c>
    </row>
    <row r="866" spans="1:43" x14ac:dyDescent="0.3">
      <c r="A866" t="s">
        <v>17484</v>
      </c>
      <c r="B866" t="s">
        <v>17193</v>
      </c>
      <c r="C866" s="72">
        <v>35555</v>
      </c>
      <c r="D866" t="s">
        <v>6745</v>
      </c>
      <c r="E866" t="s">
        <v>17485</v>
      </c>
      <c r="F866" t="s">
        <v>1392</v>
      </c>
      <c r="G866" t="s">
        <v>6120</v>
      </c>
      <c r="H866" t="s">
        <v>1373</v>
      </c>
      <c r="I866" t="s">
        <v>17194</v>
      </c>
      <c r="J866" t="s">
        <v>17193</v>
      </c>
      <c r="K866">
        <v>669302</v>
      </c>
      <c r="L866" t="s">
        <v>17193</v>
      </c>
      <c r="M866">
        <v>2942974</v>
      </c>
      <c r="N866" t="s">
        <v>17193</v>
      </c>
      <c r="P866" t="s">
        <v>17484</v>
      </c>
      <c r="Q866">
        <v>10712</v>
      </c>
      <c r="R866" t="s">
        <v>17193</v>
      </c>
      <c r="S866">
        <v>41221</v>
      </c>
      <c r="T866" t="s">
        <v>17193</v>
      </c>
      <c r="V866" t="s">
        <v>20494</v>
      </c>
      <c r="W866">
        <v>121380</v>
      </c>
      <c r="X866">
        <v>11381</v>
      </c>
      <c r="Y866" t="s">
        <v>17193</v>
      </c>
      <c r="Z866" t="s">
        <v>17305</v>
      </c>
      <c r="AA866" t="s">
        <v>658</v>
      </c>
      <c r="AB866" t="s">
        <v>658</v>
      </c>
      <c r="AC866" t="s">
        <v>17193</v>
      </c>
      <c r="AD866" t="s">
        <v>17305</v>
      </c>
      <c r="AK866" t="s">
        <v>17193</v>
      </c>
      <c r="AL866" t="s">
        <v>18418</v>
      </c>
      <c r="AM866" t="s">
        <v>17193</v>
      </c>
      <c r="AN866" t="s">
        <v>17193</v>
      </c>
      <c r="AO866" t="s">
        <v>1373</v>
      </c>
      <c r="AP866" t="s">
        <v>17305</v>
      </c>
      <c r="AQ866" t="s">
        <v>20403</v>
      </c>
    </row>
    <row r="867" spans="1:43" x14ac:dyDescent="0.3">
      <c r="A867" t="s">
        <v>4050</v>
      </c>
      <c r="B867" t="s">
        <v>1318</v>
      </c>
      <c r="C867" s="72">
        <v>33136</v>
      </c>
      <c r="D867" t="s">
        <v>7681</v>
      </c>
      <c r="E867" t="s">
        <v>7680</v>
      </c>
      <c r="F867" t="s">
        <v>1426</v>
      </c>
      <c r="G867" t="s">
        <v>6120</v>
      </c>
      <c r="H867" t="s">
        <v>1373</v>
      </c>
      <c r="I867" t="s">
        <v>10227</v>
      </c>
      <c r="J867" t="s">
        <v>1318</v>
      </c>
      <c r="K867">
        <v>571704</v>
      </c>
      <c r="L867" t="s">
        <v>1318</v>
      </c>
      <c r="M867">
        <v>2044511</v>
      </c>
      <c r="N867" t="s">
        <v>1318</v>
      </c>
      <c r="O867" t="s">
        <v>8588</v>
      </c>
      <c r="P867" t="s">
        <v>4050</v>
      </c>
      <c r="Q867">
        <v>9729</v>
      </c>
      <c r="R867" t="s">
        <v>1318</v>
      </c>
      <c r="S867">
        <v>32762</v>
      </c>
      <c r="T867" t="s">
        <v>1318</v>
      </c>
      <c r="V867" t="s">
        <v>5530</v>
      </c>
      <c r="W867">
        <v>70354</v>
      </c>
      <c r="X867">
        <v>9729</v>
      </c>
      <c r="Y867" t="s">
        <v>1318</v>
      </c>
      <c r="Z867" t="s">
        <v>5531</v>
      </c>
      <c r="AA867" t="s">
        <v>658</v>
      </c>
      <c r="AB867" t="s">
        <v>658</v>
      </c>
      <c r="AC867" t="s">
        <v>1318</v>
      </c>
      <c r="AD867" t="s">
        <v>5531</v>
      </c>
      <c r="AE867">
        <v>12732</v>
      </c>
      <c r="AF867" t="s">
        <v>1318</v>
      </c>
      <c r="AG867">
        <v>52977</v>
      </c>
      <c r="AH867" t="s">
        <v>1318</v>
      </c>
      <c r="AI867">
        <v>18220</v>
      </c>
      <c r="AJ867">
        <v>4648</v>
      </c>
      <c r="AK867" t="s">
        <v>1318</v>
      </c>
      <c r="AL867" t="s">
        <v>18419</v>
      </c>
      <c r="AM867" t="s">
        <v>1318</v>
      </c>
      <c r="AN867" t="s">
        <v>1318</v>
      </c>
      <c r="AO867" t="s">
        <v>1373</v>
      </c>
      <c r="AP867" t="s">
        <v>5531</v>
      </c>
      <c r="AQ867" t="s">
        <v>20403</v>
      </c>
    </row>
    <row r="868" spans="1:43" x14ac:dyDescent="0.3">
      <c r="A868" t="s">
        <v>2075</v>
      </c>
      <c r="B868" t="s">
        <v>281</v>
      </c>
      <c r="C868" s="72">
        <v>31976</v>
      </c>
      <c r="D868" t="s">
        <v>6857</v>
      </c>
      <c r="E868" t="s">
        <v>6856</v>
      </c>
      <c r="F868" t="s">
        <v>3591</v>
      </c>
      <c r="G868" t="s">
        <v>3591</v>
      </c>
      <c r="H868" t="s">
        <v>660</v>
      </c>
      <c r="I868" t="s">
        <v>9634</v>
      </c>
      <c r="J868" t="s">
        <v>281</v>
      </c>
      <c r="K868">
        <v>543216</v>
      </c>
      <c r="L868" t="s">
        <v>281</v>
      </c>
      <c r="M868">
        <v>1639054</v>
      </c>
      <c r="N868" t="s">
        <v>2076</v>
      </c>
      <c r="O868" t="s">
        <v>2077</v>
      </c>
      <c r="P868" t="s">
        <v>2075</v>
      </c>
      <c r="Q868">
        <v>8378</v>
      </c>
      <c r="R868" t="s">
        <v>281</v>
      </c>
      <c r="S868">
        <v>29263</v>
      </c>
      <c r="T868" t="s">
        <v>281</v>
      </c>
      <c r="V868" t="s">
        <v>4051</v>
      </c>
      <c r="W868">
        <v>57748</v>
      </c>
      <c r="X868">
        <v>8378</v>
      </c>
      <c r="Y868" t="s">
        <v>281</v>
      </c>
      <c r="Z868" t="s">
        <v>5532</v>
      </c>
      <c r="AA868" t="s">
        <v>666</v>
      </c>
      <c r="AB868" t="s">
        <v>658</v>
      </c>
      <c r="AC868" t="s">
        <v>281</v>
      </c>
      <c r="AD868" t="s">
        <v>5532</v>
      </c>
      <c r="AE868">
        <v>10517</v>
      </c>
      <c r="AF868" t="s">
        <v>281</v>
      </c>
      <c r="AG868">
        <v>12855</v>
      </c>
      <c r="AH868" t="s">
        <v>281</v>
      </c>
      <c r="AI868">
        <v>5072</v>
      </c>
      <c r="AJ868">
        <v>3087</v>
      </c>
      <c r="AK868" t="s">
        <v>281</v>
      </c>
      <c r="AL868" t="s">
        <v>18420</v>
      </c>
      <c r="AM868" t="s">
        <v>281</v>
      </c>
      <c r="AN868" t="s">
        <v>281</v>
      </c>
      <c r="AO868" t="s">
        <v>660</v>
      </c>
      <c r="AP868" t="s">
        <v>5532</v>
      </c>
      <c r="AQ868" t="s">
        <v>20403</v>
      </c>
    </row>
    <row r="869" spans="1:43" x14ac:dyDescent="0.3">
      <c r="A869" t="s">
        <v>16015</v>
      </c>
      <c r="B869" t="s">
        <v>15439</v>
      </c>
      <c r="C869" s="72">
        <v>36042</v>
      </c>
      <c r="D869" t="s">
        <v>7360</v>
      </c>
      <c r="E869" t="s">
        <v>7246</v>
      </c>
      <c r="F869" t="s">
        <v>1402</v>
      </c>
      <c r="G869" t="s">
        <v>6120</v>
      </c>
      <c r="H869" t="s">
        <v>1431</v>
      </c>
      <c r="I869" t="s">
        <v>19830</v>
      </c>
      <c r="J869" t="s">
        <v>15439</v>
      </c>
      <c r="K869">
        <v>665926</v>
      </c>
      <c r="L869" t="s">
        <v>15439</v>
      </c>
      <c r="M869">
        <v>2507353</v>
      </c>
      <c r="N869" t="s">
        <v>15439</v>
      </c>
      <c r="P869" t="s">
        <v>16015</v>
      </c>
      <c r="Q869">
        <v>10133</v>
      </c>
      <c r="R869" t="s">
        <v>15439</v>
      </c>
      <c r="S869">
        <v>37729</v>
      </c>
      <c r="T869" t="s">
        <v>15439</v>
      </c>
      <c r="V869" t="s">
        <v>16016</v>
      </c>
      <c r="W869">
        <v>107858</v>
      </c>
      <c r="X869">
        <v>10919</v>
      </c>
      <c r="Y869" t="s">
        <v>15439</v>
      </c>
      <c r="Z869" t="s">
        <v>15327</v>
      </c>
      <c r="AA869" t="s">
        <v>666</v>
      </c>
      <c r="AB869" t="s">
        <v>658</v>
      </c>
      <c r="AC869" t="s">
        <v>15439</v>
      </c>
      <c r="AD869" t="s">
        <v>15327</v>
      </c>
      <c r="AH869" t="s">
        <v>15439</v>
      </c>
      <c r="AJ869">
        <v>6002</v>
      </c>
      <c r="AK869" t="s">
        <v>15439</v>
      </c>
      <c r="AL869" t="s">
        <v>18421</v>
      </c>
      <c r="AM869" t="s">
        <v>15439</v>
      </c>
      <c r="AN869" t="s">
        <v>15439</v>
      </c>
      <c r="AO869" t="s">
        <v>20476</v>
      </c>
      <c r="AP869" t="s">
        <v>15327</v>
      </c>
      <c r="AQ869" t="s">
        <v>20403</v>
      </c>
    </row>
    <row r="870" spans="1:43" hidden="1" x14ac:dyDescent="0.3">
      <c r="A870" t="s">
        <v>10458</v>
      </c>
      <c r="B870" t="s">
        <v>10459</v>
      </c>
      <c r="C870" s="72">
        <v>30312</v>
      </c>
      <c r="D870" t="s">
        <v>6655</v>
      </c>
      <c r="E870" t="s">
        <v>7246</v>
      </c>
      <c r="F870" t="s">
        <v>3591</v>
      </c>
      <c r="G870" t="s">
        <v>3591</v>
      </c>
      <c r="H870" t="s">
        <v>1424</v>
      </c>
      <c r="I870" t="s">
        <v>10460</v>
      </c>
      <c r="J870" t="s">
        <v>10459</v>
      </c>
      <c r="K870">
        <v>460269</v>
      </c>
      <c r="L870" t="s">
        <v>10459</v>
      </c>
      <c r="M870">
        <v>1520594</v>
      </c>
      <c r="N870" t="s">
        <v>10459</v>
      </c>
      <c r="O870" t="s">
        <v>12087</v>
      </c>
      <c r="P870" t="s">
        <v>10458</v>
      </c>
      <c r="Q870">
        <v>8504</v>
      </c>
      <c r="R870" t="s">
        <v>10459</v>
      </c>
      <c r="S870">
        <v>29361</v>
      </c>
      <c r="T870" t="s">
        <v>10459</v>
      </c>
      <c r="V870" t="s">
        <v>12088</v>
      </c>
      <c r="W870">
        <v>47575</v>
      </c>
      <c r="X870">
        <v>8504</v>
      </c>
      <c r="Y870" t="s">
        <v>10459</v>
      </c>
      <c r="Z870" t="s">
        <v>10461</v>
      </c>
      <c r="AA870" t="s">
        <v>658</v>
      </c>
      <c r="AB870" t="s">
        <v>658</v>
      </c>
      <c r="AC870" t="s">
        <v>10459</v>
      </c>
      <c r="AD870" t="s">
        <v>10461</v>
      </c>
      <c r="AE870">
        <v>10093</v>
      </c>
      <c r="AF870" t="s">
        <v>10459</v>
      </c>
      <c r="AG870">
        <v>5227</v>
      </c>
      <c r="AH870" t="s">
        <v>10459</v>
      </c>
      <c r="AI870">
        <v>1922</v>
      </c>
      <c r="AJ870">
        <v>3273</v>
      </c>
      <c r="AK870" t="s">
        <v>10459</v>
      </c>
      <c r="AN870" t="s">
        <v>10459</v>
      </c>
      <c r="AO870" t="s">
        <v>1424</v>
      </c>
      <c r="AP870" t="s">
        <v>10461</v>
      </c>
      <c r="AQ870" t="s">
        <v>20402</v>
      </c>
    </row>
    <row r="871" spans="1:43" hidden="1" x14ac:dyDescent="0.3">
      <c r="A871" t="s">
        <v>2078</v>
      </c>
      <c r="B871" t="s">
        <v>206</v>
      </c>
      <c r="C871" s="72">
        <v>30222</v>
      </c>
      <c r="D871" t="s">
        <v>7171</v>
      </c>
      <c r="E871" t="s">
        <v>7246</v>
      </c>
      <c r="F871" t="s">
        <v>3591</v>
      </c>
      <c r="G871" t="s">
        <v>3591</v>
      </c>
      <c r="H871" t="s">
        <v>1424</v>
      </c>
      <c r="I871" t="s">
        <v>9444</v>
      </c>
      <c r="J871" t="s">
        <v>206</v>
      </c>
      <c r="K871">
        <v>430591</v>
      </c>
      <c r="L871" t="s">
        <v>206</v>
      </c>
      <c r="M871">
        <v>448406</v>
      </c>
      <c r="N871" t="s">
        <v>206</v>
      </c>
      <c r="O871" t="s">
        <v>2079</v>
      </c>
      <c r="P871" t="s">
        <v>2078</v>
      </c>
      <c r="Q871">
        <v>7894</v>
      </c>
      <c r="R871" t="s">
        <v>206</v>
      </c>
      <c r="S871">
        <v>28619</v>
      </c>
      <c r="T871" t="s">
        <v>206</v>
      </c>
      <c r="V871" t="s">
        <v>4052</v>
      </c>
      <c r="W871">
        <v>36019</v>
      </c>
      <c r="X871">
        <v>7894</v>
      </c>
      <c r="Y871" t="s">
        <v>206</v>
      </c>
      <c r="Z871" t="s">
        <v>8589</v>
      </c>
      <c r="AA871" t="s">
        <v>5068</v>
      </c>
      <c r="AB871" t="s">
        <v>658</v>
      </c>
      <c r="AC871" t="s">
        <v>206</v>
      </c>
      <c r="AD871" t="s">
        <v>8589</v>
      </c>
      <c r="AI871">
        <v>5047</v>
      </c>
      <c r="AK871" t="s">
        <v>206</v>
      </c>
      <c r="AN871" t="s">
        <v>206</v>
      </c>
      <c r="AO871" t="s">
        <v>1424</v>
      </c>
      <c r="AP871" t="s">
        <v>8589</v>
      </c>
      <c r="AQ871" t="s">
        <v>20402</v>
      </c>
    </row>
    <row r="872" spans="1:43" x14ac:dyDescent="0.3">
      <c r="A872" t="s">
        <v>3488</v>
      </c>
      <c r="B872" t="s">
        <v>432</v>
      </c>
      <c r="C872" s="72">
        <v>32386</v>
      </c>
      <c r="D872" t="s">
        <v>7087</v>
      </c>
      <c r="E872" t="s">
        <v>7247</v>
      </c>
      <c r="F872" t="s">
        <v>3591</v>
      </c>
      <c r="G872" t="s">
        <v>3591</v>
      </c>
      <c r="H872" t="s">
        <v>1380</v>
      </c>
      <c r="I872" t="s">
        <v>9706</v>
      </c>
      <c r="J872" t="s">
        <v>432</v>
      </c>
      <c r="K872">
        <v>518725</v>
      </c>
      <c r="L872" t="s">
        <v>432</v>
      </c>
      <c r="M872">
        <v>1670506</v>
      </c>
      <c r="N872" t="s">
        <v>432</v>
      </c>
      <c r="O872" t="s">
        <v>4053</v>
      </c>
      <c r="P872" t="s">
        <v>3488</v>
      </c>
      <c r="Q872">
        <v>9435</v>
      </c>
      <c r="R872" t="s">
        <v>432</v>
      </c>
      <c r="S872">
        <v>30326</v>
      </c>
      <c r="T872" t="s">
        <v>432</v>
      </c>
      <c r="U872" t="s">
        <v>432</v>
      </c>
      <c r="V872" t="s">
        <v>4054</v>
      </c>
      <c r="W872">
        <v>56346</v>
      </c>
      <c r="X872">
        <v>9435</v>
      </c>
      <c r="Y872" t="s">
        <v>432</v>
      </c>
      <c r="Z872" t="s">
        <v>5533</v>
      </c>
      <c r="AA872" t="s">
        <v>666</v>
      </c>
      <c r="AB872" t="s">
        <v>666</v>
      </c>
      <c r="AC872" t="s">
        <v>432</v>
      </c>
      <c r="AD872" t="s">
        <v>5533</v>
      </c>
      <c r="AE872">
        <v>9979</v>
      </c>
      <c r="AI872">
        <v>5186</v>
      </c>
      <c r="AK872" t="s">
        <v>432</v>
      </c>
      <c r="AL872" t="s">
        <v>18422</v>
      </c>
      <c r="AM872" t="s">
        <v>432</v>
      </c>
      <c r="AN872" t="s">
        <v>432</v>
      </c>
      <c r="AO872" t="s">
        <v>1380</v>
      </c>
      <c r="AP872" t="s">
        <v>5533</v>
      </c>
      <c r="AQ872" t="s">
        <v>20403</v>
      </c>
    </row>
    <row r="873" spans="1:43" x14ac:dyDescent="0.3">
      <c r="A873" t="s">
        <v>17486</v>
      </c>
      <c r="B873" t="s">
        <v>17216</v>
      </c>
      <c r="C873" s="72">
        <v>34417</v>
      </c>
      <c r="D873" t="s">
        <v>6821</v>
      </c>
      <c r="E873" t="s">
        <v>17487</v>
      </c>
      <c r="F873" t="s">
        <v>1531</v>
      </c>
      <c r="G873" t="s">
        <v>9094</v>
      </c>
      <c r="H873" t="s">
        <v>1373</v>
      </c>
      <c r="I873" t="s">
        <v>17488</v>
      </c>
      <c r="J873" t="s">
        <v>17216</v>
      </c>
      <c r="K873">
        <v>656464</v>
      </c>
      <c r="L873" t="s">
        <v>17216</v>
      </c>
      <c r="M873">
        <v>3085906</v>
      </c>
      <c r="N873" t="s">
        <v>17216</v>
      </c>
      <c r="P873" t="s">
        <v>17486</v>
      </c>
      <c r="Q873">
        <v>10662</v>
      </c>
      <c r="R873" t="s">
        <v>17216</v>
      </c>
      <c r="S873">
        <v>41432</v>
      </c>
      <c r="T873" t="s">
        <v>17216</v>
      </c>
      <c r="V873" t="s">
        <v>20495</v>
      </c>
      <c r="W873">
        <v>108893</v>
      </c>
      <c r="X873">
        <v>11626</v>
      </c>
      <c r="Y873" t="s">
        <v>17216</v>
      </c>
      <c r="Z873" t="s">
        <v>17314</v>
      </c>
      <c r="AA873" t="s">
        <v>666</v>
      </c>
      <c r="AB873" t="s">
        <v>658</v>
      </c>
      <c r="AC873" t="s">
        <v>17216</v>
      </c>
      <c r="AD873" t="s">
        <v>17314</v>
      </c>
      <c r="AE873">
        <v>16424</v>
      </c>
      <c r="AJ873">
        <v>6224</v>
      </c>
      <c r="AK873" t="s">
        <v>17216</v>
      </c>
      <c r="AL873" t="s">
        <v>18423</v>
      </c>
      <c r="AM873" t="s">
        <v>17216</v>
      </c>
      <c r="AN873" t="s">
        <v>17216</v>
      </c>
      <c r="AO873" t="s">
        <v>14933</v>
      </c>
      <c r="AP873" t="s">
        <v>17314</v>
      </c>
      <c r="AQ873" t="s">
        <v>20403</v>
      </c>
    </row>
    <row r="874" spans="1:43" x14ac:dyDescent="0.3">
      <c r="A874" t="s">
        <v>10229</v>
      </c>
      <c r="B874" t="s">
        <v>10230</v>
      </c>
      <c r="C874" s="72">
        <v>34529</v>
      </c>
      <c r="D874" t="s">
        <v>6633</v>
      </c>
      <c r="E874" t="s">
        <v>10231</v>
      </c>
      <c r="F874" t="s">
        <v>1464</v>
      </c>
      <c r="G874" t="s">
        <v>6120</v>
      </c>
      <c r="H874" t="s">
        <v>1373</v>
      </c>
      <c r="I874" t="s">
        <v>11748</v>
      </c>
      <c r="J874" t="s">
        <v>10230</v>
      </c>
      <c r="K874">
        <v>608337</v>
      </c>
      <c r="L874" t="s">
        <v>10230</v>
      </c>
      <c r="M874">
        <v>2000027</v>
      </c>
      <c r="N874" t="s">
        <v>10230</v>
      </c>
      <c r="O874" t="s">
        <v>13498</v>
      </c>
      <c r="P874" t="s">
        <v>10229</v>
      </c>
      <c r="Q874">
        <v>9640</v>
      </c>
      <c r="R874" t="s">
        <v>10230</v>
      </c>
      <c r="S874">
        <v>32697</v>
      </c>
      <c r="T874" t="s">
        <v>10230</v>
      </c>
      <c r="V874" t="s">
        <v>11843</v>
      </c>
      <c r="W874">
        <v>100261</v>
      </c>
      <c r="X874">
        <v>9640</v>
      </c>
      <c r="Y874" t="s">
        <v>10230</v>
      </c>
      <c r="Z874" t="s">
        <v>10232</v>
      </c>
      <c r="AA874" t="s">
        <v>658</v>
      </c>
      <c r="AB874" t="s">
        <v>658</v>
      </c>
      <c r="AC874" t="s">
        <v>10230</v>
      </c>
      <c r="AD874" t="s">
        <v>10232</v>
      </c>
      <c r="AE874">
        <v>12454</v>
      </c>
      <c r="AH874" t="s">
        <v>10230</v>
      </c>
      <c r="AI874">
        <v>18195</v>
      </c>
      <c r="AJ874">
        <v>4771</v>
      </c>
      <c r="AK874" t="s">
        <v>10230</v>
      </c>
      <c r="AL874" t="s">
        <v>18424</v>
      </c>
      <c r="AM874" t="s">
        <v>10230</v>
      </c>
      <c r="AN874" t="s">
        <v>10230</v>
      </c>
      <c r="AO874" t="s">
        <v>14935</v>
      </c>
      <c r="AP874" t="s">
        <v>10232</v>
      </c>
      <c r="AQ874" t="s">
        <v>20403</v>
      </c>
    </row>
    <row r="875" spans="1:43" x14ac:dyDescent="0.3">
      <c r="A875" t="s">
        <v>12645</v>
      </c>
      <c r="B875" t="s">
        <v>11199</v>
      </c>
      <c r="C875" s="72">
        <v>33006</v>
      </c>
      <c r="D875" t="s">
        <v>12646</v>
      </c>
      <c r="E875" t="s">
        <v>12647</v>
      </c>
      <c r="F875" t="s">
        <v>1449</v>
      </c>
      <c r="G875" t="s">
        <v>6120</v>
      </c>
      <c r="H875" t="s">
        <v>1373</v>
      </c>
      <c r="I875" t="s">
        <v>11200</v>
      </c>
      <c r="J875" t="s">
        <v>11199</v>
      </c>
      <c r="K875">
        <v>571710</v>
      </c>
      <c r="L875" t="s">
        <v>11199</v>
      </c>
      <c r="M875">
        <v>1958127</v>
      </c>
      <c r="N875" t="s">
        <v>11199</v>
      </c>
      <c r="O875" t="s">
        <v>13263</v>
      </c>
      <c r="P875" t="s">
        <v>12645</v>
      </c>
      <c r="Q875">
        <v>10003</v>
      </c>
      <c r="R875" t="s">
        <v>11199</v>
      </c>
      <c r="S875">
        <v>31618</v>
      </c>
      <c r="T875" t="s">
        <v>11199</v>
      </c>
      <c r="V875" t="s">
        <v>12831</v>
      </c>
      <c r="W875">
        <v>66543</v>
      </c>
      <c r="X875">
        <v>10003</v>
      </c>
      <c r="Y875" t="s">
        <v>11199</v>
      </c>
      <c r="Z875" t="s">
        <v>12648</v>
      </c>
      <c r="AA875" t="s">
        <v>658</v>
      </c>
      <c r="AB875" t="s">
        <v>658</v>
      </c>
      <c r="AC875" t="s">
        <v>11199</v>
      </c>
      <c r="AD875" t="s">
        <v>12648</v>
      </c>
      <c r="AE875">
        <v>10996</v>
      </c>
      <c r="AF875" t="s">
        <v>11199</v>
      </c>
      <c r="AG875">
        <v>21210</v>
      </c>
      <c r="AH875" t="s">
        <v>11199</v>
      </c>
      <c r="AI875">
        <v>12845</v>
      </c>
      <c r="AJ875">
        <v>4956</v>
      </c>
      <c r="AK875" t="s">
        <v>11199</v>
      </c>
      <c r="AL875" t="s">
        <v>18425</v>
      </c>
      <c r="AM875" t="s">
        <v>11199</v>
      </c>
      <c r="AN875" t="s">
        <v>11199</v>
      </c>
      <c r="AO875" t="s">
        <v>14933</v>
      </c>
      <c r="AP875" t="s">
        <v>12648</v>
      </c>
      <c r="AQ875" t="s">
        <v>20403</v>
      </c>
    </row>
    <row r="876" spans="1:43" x14ac:dyDescent="0.3">
      <c r="A876" t="s">
        <v>9808</v>
      </c>
      <c r="B876" t="s">
        <v>9809</v>
      </c>
      <c r="C876" s="72">
        <v>34204</v>
      </c>
      <c r="D876" t="s">
        <v>6987</v>
      </c>
      <c r="E876" t="s">
        <v>9810</v>
      </c>
      <c r="F876" t="s">
        <v>1439</v>
      </c>
      <c r="G876" t="s">
        <v>6120</v>
      </c>
      <c r="H876" t="s">
        <v>1373</v>
      </c>
      <c r="I876" t="s">
        <v>11799</v>
      </c>
      <c r="J876" t="s">
        <v>9809</v>
      </c>
      <c r="K876">
        <v>607192</v>
      </c>
      <c r="L876" t="s">
        <v>9809</v>
      </c>
      <c r="M876">
        <v>2068548</v>
      </c>
      <c r="N876" t="s">
        <v>9809</v>
      </c>
      <c r="O876" t="s">
        <v>13504</v>
      </c>
      <c r="P876" t="s">
        <v>9808</v>
      </c>
      <c r="Q876">
        <v>9616</v>
      </c>
      <c r="R876" t="s">
        <v>9809</v>
      </c>
      <c r="S876">
        <v>33190</v>
      </c>
      <c r="T876" t="s">
        <v>9809</v>
      </c>
      <c r="V876" t="s">
        <v>12079</v>
      </c>
      <c r="W876">
        <v>70795</v>
      </c>
      <c r="X876">
        <v>9616</v>
      </c>
      <c r="Y876" t="s">
        <v>9809</v>
      </c>
      <c r="Z876" t="s">
        <v>9811</v>
      </c>
      <c r="AA876" t="s">
        <v>666</v>
      </c>
      <c r="AB876" t="s">
        <v>658</v>
      </c>
      <c r="AC876" t="s">
        <v>9809</v>
      </c>
      <c r="AD876" t="s">
        <v>9811</v>
      </c>
      <c r="AE876">
        <v>12248</v>
      </c>
      <c r="AF876" t="s">
        <v>9809</v>
      </c>
      <c r="AG876">
        <v>52183</v>
      </c>
      <c r="AH876" t="s">
        <v>9809</v>
      </c>
      <c r="AI876">
        <v>18236</v>
      </c>
      <c r="AJ876">
        <v>5027</v>
      </c>
      <c r="AK876" t="s">
        <v>9809</v>
      </c>
      <c r="AL876" t="s">
        <v>18426</v>
      </c>
      <c r="AM876" t="s">
        <v>9809</v>
      </c>
      <c r="AN876" t="s">
        <v>9809</v>
      </c>
      <c r="AO876" t="s">
        <v>14935</v>
      </c>
      <c r="AP876" t="s">
        <v>9811</v>
      </c>
      <c r="AQ876" t="s">
        <v>20403</v>
      </c>
    </row>
    <row r="877" spans="1:43" hidden="1" x14ac:dyDescent="0.3">
      <c r="A877" t="s">
        <v>4055</v>
      </c>
      <c r="B877" t="s">
        <v>4056</v>
      </c>
      <c r="C877" s="72">
        <v>27975</v>
      </c>
      <c r="D877" t="s">
        <v>6671</v>
      </c>
      <c r="E877" t="s">
        <v>7424</v>
      </c>
      <c r="F877" t="s">
        <v>3591</v>
      </c>
      <c r="G877" t="s">
        <v>3591</v>
      </c>
      <c r="H877" t="s">
        <v>660</v>
      </c>
      <c r="I877" t="s">
        <v>9378</v>
      </c>
      <c r="J877" t="s">
        <v>4056</v>
      </c>
      <c r="K877">
        <v>136267</v>
      </c>
      <c r="L877" t="s">
        <v>4056</v>
      </c>
      <c r="M877">
        <v>13014</v>
      </c>
      <c r="N877" t="s">
        <v>4056</v>
      </c>
      <c r="O877" t="s">
        <v>5534</v>
      </c>
      <c r="P877" t="s">
        <v>4055</v>
      </c>
      <c r="R877" t="s">
        <v>4056</v>
      </c>
      <c r="S877">
        <v>3902</v>
      </c>
      <c r="T877" t="s">
        <v>4056</v>
      </c>
      <c r="V877" t="s">
        <v>5535</v>
      </c>
      <c r="W877">
        <v>879</v>
      </c>
      <c r="Y877" t="s">
        <v>4056</v>
      </c>
      <c r="Z877" t="s">
        <v>8590</v>
      </c>
      <c r="AA877" t="s">
        <v>658</v>
      </c>
      <c r="AB877" t="s">
        <v>658</v>
      </c>
      <c r="AC877" t="s">
        <v>4056</v>
      </c>
      <c r="AD877" t="s">
        <v>8590</v>
      </c>
      <c r="AI877">
        <v>8738</v>
      </c>
      <c r="AK877" t="s">
        <v>4056</v>
      </c>
      <c r="AN877" t="s">
        <v>4056</v>
      </c>
      <c r="AO877" t="s">
        <v>660</v>
      </c>
      <c r="AP877" t="s">
        <v>8590</v>
      </c>
      <c r="AQ877" t="s">
        <v>20402</v>
      </c>
    </row>
    <row r="878" spans="1:43" x14ac:dyDescent="0.3">
      <c r="A878" t="s">
        <v>12832</v>
      </c>
      <c r="B878" t="s">
        <v>11803</v>
      </c>
      <c r="C878" s="72">
        <v>34072</v>
      </c>
      <c r="D878" t="s">
        <v>12833</v>
      </c>
      <c r="E878" t="s">
        <v>12834</v>
      </c>
      <c r="F878" t="s">
        <v>1434</v>
      </c>
      <c r="G878" t="s">
        <v>9094</v>
      </c>
      <c r="H878" t="s">
        <v>1373</v>
      </c>
      <c r="I878" t="s">
        <v>11804</v>
      </c>
      <c r="J878" t="s">
        <v>11803</v>
      </c>
      <c r="K878">
        <v>606983</v>
      </c>
      <c r="L878" t="s">
        <v>11803</v>
      </c>
      <c r="M878">
        <v>2251065</v>
      </c>
      <c r="N878" t="s">
        <v>11803</v>
      </c>
      <c r="O878" t="s">
        <v>13413</v>
      </c>
      <c r="P878" t="s">
        <v>12832</v>
      </c>
      <c r="Q878">
        <v>10347</v>
      </c>
      <c r="R878" t="s">
        <v>11803</v>
      </c>
      <c r="S878">
        <v>36009</v>
      </c>
      <c r="T878" t="s">
        <v>11803</v>
      </c>
      <c r="V878" t="s">
        <v>16017</v>
      </c>
      <c r="W878">
        <v>106049</v>
      </c>
      <c r="X878">
        <v>10347</v>
      </c>
      <c r="Y878" t="s">
        <v>11803</v>
      </c>
      <c r="Z878" t="s">
        <v>12835</v>
      </c>
      <c r="AA878" t="s">
        <v>658</v>
      </c>
      <c r="AB878" t="s">
        <v>658</v>
      </c>
      <c r="AC878" t="s">
        <v>11803</v>
      </c>
      <c r="AD878" t="s">
        <v>12835</v>
      </c>
      <c r="AE878">
        <v>14470</v>
      </c>
      <c r="AF878" t="s">
        <v>11803</v>
      </c>
      <c r="AG878">
        <v>71636</v>
      </c>
      <c r="AH878" t="s">
        <v>11803</v>
      </c>
      <c r="AI878">
        <v>22781</v>
      </c>
      <c r="AJ878">
        <v>5328</v>
      </c>
      <c r="AK878" t="s">
        <v>11803</v>
      </c>
      <c r="AL878" t="s">
        <v>18427</v>
      </c>
      <c r="AM878" t="s">
        <v>11803</v>
      </c>
      <c r="AN878" t="s">
        <v>11803</v>
      </c>
      <c r="AO878" t="s">
        <v>1373</v>
      </c>
      <c r="AP878" t="s">
        <v>12835</v>
      </c>
      <c r="AQ878" t="s">
        <v>20403</v>
      </c>
    </row>
    <row r="879" spans="1:43" hidden="1" x14ac:dyDescent="0.3">
      <c r="A879" t="s">
        <v>2080</v>
      </c>
      <c r="B879" t="s">
        <v>1334</v>
      </c>
      <c r="C879" s="72">
        <v>30903</v>
      </c>
      <c r="D879" t="s">
        <v>7893</v>
      </c>
      <c r="E879" t="s">
        <v>7892</v>
      </c>
      <c r="F879" t="s">
        <v>3591</v>
      </c>
      <c r="G879" t="s">
        <v>3591</v>
      </c>
      <c r="H879" t="s">
        <v>1373</v>
      </c>
      <c r="I879" t="s">
        <v>9736</v>
      </c>
      <c r="J879" t="s">
        <v>1334</v>
      </c>
      <c r="K879">
        <v>453232</v>
      </c>
      <c r="L879" t="s">
        <v>1334</v>
      </c>
      <c r="M879">
        <v>1838243</v>
      </c>
      <c r="N879" t="s">
        <v>1334</v>
      </c>
      <c r="O879" t="s">
        <v>2081</v>
      </c>
      <c r="P879" t="s">
        <v>2080</v>
      </c>
      <c r="Q879">
        <v>8961</v>
      </c>
      <c r="R879" t="s">
        <v>1334</v>
      </c>
      <c r="S879">
        <v>31592</v>
      </c>
      <c r="T879" t="s">
        <v>1334</v>
      </c>
      <c r="V879" t="s">
        <v>5536</v>
      </c>
      <c r="W879">
        <v>56353</v>
      </c>
      <c r="X879">
        <v>8961</v>
      </c>
      <c r="Y879" t="s">
        <v>1334</v>
      </c>
      <c r="Z879" t="s">
        <v>8591</v>
      </c>
      <c r="AA879" t="s">
        <v>658</v>
      </c>
      <c r="AB879" t="s">
        <v>658</v>
      </c>
      <c r="AC879" t="s">
        <v>1334</v>
      </c>
      <c r="AD879" t="s">
        <v>8591</v>
      </c>
      <c r="AI879">
        <v>4064</v>
      </c>
      <c r="AK879" t="s">
        <v>1334</v>
      </c>
      <c r="AN879" t="s">
        <v>1334</v>
      </c>
      <c r="AO879" t="s">
        <v>1373</v>
      </c>
      <c r="AP879" t="s">
        <v>8591</v>
      </c>
      <c r="AQ879" t="s">
        <v>20402</v>
      </c>
    </row>
    <row r="880" spans="1:43" x14ac:dyDescent="0.3">
      <c r="A880" t="s">
        <v>13455</v>
      </c>
      <c r="B880" t="s">
        <v>11729</v>
      </c>
      <c r="C880" s="72">
        <v>32984</v>
      </c>
      <c r="D880" t="s">
        <v>6862</v>
      </c>
      <c r="E880" t="s">
        <v>13456</v>
      </c>
      <c r="F880" t="s">
        <v>1426</v>
      </c>
      <c r="G880" t="s">
        <v>6120</v>
      </c>
      <c r="H880" t="s">
        <v>1373</v>
      </c>
      <c r="I880" t="s">
        <v>11261</v>
      </c>
      <c r="J880" t="s">
        <v>11729</v>
      </c>
      <c r="K880">
        <v>643327</v>
      </c>
      <c r="L880" t="s">
        <v>11729</v>
      </c>
      <c r="M880">
        <v>2179204</v>
      </c>
      <c r="N880" t="s">
        <v>11729</v>
      </c>
      <c r="O880" t="s">
        <v>13457</v>
      </c>
      <c r="P880" t="s">
        <v>13455</v>
      </c>
      <c r="Q880">
        <v>10029</v>
      </c>
      <c r="R880" t="s">
        <v>11729</v>
      </c>
      <c r="S880">
        <v>34824</v>
      </c>
      <c r="T880" t="s">
        <v>11729</v>
      </c>
      <c r="V880" t="s">
        <v>16018</v>
      </c>
      <c r="W880">
        <v>100137</v>
      </c>
      <c r="X880">
        <v>10029</v>
      </c>
      <c r="Y880" t="s">
        <v>11729</v>
      </c>
      <c r="Z880" t="s">
        <v>14102</v>
      </c>
      <c r="AA880" t="s">
        <v>658</v>
      </c>
      <c r="AB880" t="s">
        <v>658</v>
      </c>
      <c r="AC880" t="s">
        <v>11729</v>
      </c>
      <c r="AD880" t="s">
        <v>14102</v>
      </c>
      <c r="AE880">
        <v>13800</v>
      </c>
      <c r="AH880" t="s">
        <v>11729</v>
      </c>
      <c r="AI880">
        <v>18513</v>
      </c>
      <c r="AJ880">
        <v>4981</v>
      </c>
      <c r="AK880" t="s">
        <v>11729</v>
      </c>
      <c r="AL880" t="s">
        <v>18428</v>
      </c>
      <c r="AM880" t="s">
        <v>11729</v>
      </c>
      <c r="AN880" t="s">
        <v>11729</v>
      </c>
      <c r="AO880" t="s">
        <v>1373</v>
      </c>
      <c r="AP880" t="s">
        <v>14102</v>
      </c>
      <c r="AQ880" t="s">
        <v>20403</v>
      </c>
    </row>
    <row r="881" spans="1:43" x14ac:dyDescent="0.3">
      <c r="A881" t="s">
        <v>11418</v>
      </c>
      <c r="B881" t="s">
        <v>11487</v>
      </c>
      <c r="C881" s="72">
        <v>33897</v>
      </c>
      <c r="D881" t="s">
        <v>6987</v>
      </c>
      <c r="E881" t="s">
        <v>11419</v>
      </c>
      <c r="F881" t="s">
        <v>3591</v>
      </c>
      <c r="G881" t="s">
        <v>3591</v>
      </c>
      <c r="H881" t="s">
        <v>1380</v>
      </c>
      <c r="I881" t="s">
        <v>11488</v>
      </c>
      <c r="J881" t="s">
        <v>11487</v>
      </c>
      <c r="K881">
        <v>595963</v>
      </c>
      <c r="L881" t="s">
        <v>11487</v>
      </c>
      <c r="M881">
        <v>2171700</v>
      </c>
      <c r="N881" t="s">
        <v>11487</v>
      </c>
      <c r="O881" t="s">
        <v>13586</v>
      </c>
      <c r="P881" t="s">
        <v>11418</v>
      </c>
      <c r="Q881">
        <v>10244</v>
      </c>
      <c r="R881" t="s">
        <v>11487</v>
      </c>
      <c r="S881">
        <v>34249</v>
      </c>
      <c r="T881" t="s">
        <v>11487</v>
      </c>
      <c r="V881" t="s">
        <v>11905</v>
      </c>
      <c r="W881">
        <v>70767</v>
      </c>
      <c r="X881">
        <v>10244</v>
      </c>
      <c r="Y881" t="s">
        <v>11487</v>
      </c>
      <c r="Z881" t="s">
        <v>11906</v>
      </c>
      <c r="AA881" t="s">
        <v>658</v>
      </c>
      <c r="AB881" t="s">
        <v>658</v>
      </c>
      <c r="AC881" t="s">
        <v>11487</v>
      </c>
      <c r="AD881" t="s">
        <v>11906</v>
      </c>
      <c r="AE881">
        <v>12167</v>
      </c>
      <c r="AF881" t="s">
        <v>11487</v>
      </c>
      <c r="AG881">
        <v>68606</v>
      </c>
      <c r="AH881" t="s">
        <v>11487</v>
      </c>
      <c r="AI881">
        <v>23584</v>
      </c>
      <c r="AJ881">
        <v>5132</v>
      </c>
      <c r="AK881" t="s">
        <v>11487</v>
      </c>
      <c r="AL881" t="s">
        <v>18429</v>
      </c>
      <c r="AM881" t="s">
        <v>11487</v>
      </c>
      <c r="AN881" t="s">
        <v>11487</v>
      </c>
      <c r="AO881" t="s">
        <v>1380</v>
      </c>
      <c r="AP881" t="s">
        <v>11906</v>
      </c>
      <c r="AQ881" t="s">
        <v>20403</v>
      </c>
    </row>
    <row r="882" spans="1:43" x14ac:dyDescent="0.3">
      <c r="A882" t="s">
        <v>13992</v>
      </c>
      <c r="B882" t="s">
        <v>11487</v>
      </c>
      <c r="C882" s="72">
        <v>35277</v>
      </c>
      <c r="D882" t="s">
        <v>6987</v>
      </c>
      <c r="E882" t="s">
        <v>11419</v>
      </c>
      <c r="F882" t="s">
        <v>1470</v>
      </c>
      <c r="G882" t="s">
        <v>6120</v>
      </c>
      <c r="H882" t="s">
        <v>1373</v>
      </c>
      <c r="I882" t="s">
        <v>13963</v>
      </c>
      <c r="J882" t="s">
        <v>13944</v>
      </c>
      <c r="K882">
        <v>627894</v>
      </c>
      <c r="L882" t="s">
        <v>13944</v>
      </c>
      <c r="M882">
        <v>2117137</v>
      </c>
      <c r="N882" t="s">
        <v>13944</v>
      </c>
      <c r="O882" t="s">
        <v>14408</v>
      </c>
      <c r="P882" t="s">
        <v>13992</v>
      </c>
      <c r="Q882">
        <v>10585</v>
      </c>
      <c r="R882" t="s">
        <v>13944</v>
      </c>
      <c r="S882">
        <v>33237</v>
      </c>
      <c r="T882" t="s">
        <v>13944</v>
      </c>
      <c r="V882" t="s">
        <v>16019</v>
      </c>
      <c r="W882">
        <v>101988</v>
      </c>
      <c r="X882">
        <v>10585</v>
      </c>
      <c r="Y882" t="s">
        <v>13944</v>
      </c>
      <c r="Z882" t="s">
        <v>13993</v>
      </c>
      <c r="AA882" t="s">
        <v>666</v>
      </c>
      <c r="AB882" t="s">
        <v>666</v>
      </c>
      <c r="AC882" t="s">
        <v>13944</v>
      </c>
      <c r="AD882" t="s">
        <v>13993</v>
      </c>
      <c r="AE882">
        <v>12813</v>
      </c>
      <c r="AH882" t="s">
        <v>13944</v>
      </c>
      <c r="AI882">
        <v>18279</v>
      </c>
      <c r="AJ882">
        <v>5713</v>
      </c>
      <c r="AK882" t="s">
        <v>13944</v>
      </c>
      <c r="AL882" t="s">
        <v>18430</v>
      </c>
      <c r="AM882" t="s">
        <v>13944</v>
      </c>
      <c r="AN882" t="s">
        <v>13944</v>
      </c>
      <c r="AO882" t="s">
        <v>1373</v>
      </c>
      <c r="AP882" t="s">
        <v>13993</v>
      </c>
      <c r="AQ882" t="s">
        <v>20403</v>
      </c>
    </row>
    <row r="883" spans="1:43" x14ac:dyDescent="0.3">
      <c r="A883" t="s">
        <v>4057</v>
      </c>
      <c r="B883" t="s">
        <v>30</v>
      </c>
      <c r="C883" s="72">
        <v>32186</v>
      </c>
      <c r="D883" t="s">
        <v>6650</v>
      </c>
      <c r="E883" t="s">
        <v>6963</v>
      </c>
      <c r="F883" t="s">
        <v>1386</v>
      </c>
      <c r="G883" t="s">
        <v>6120</v>
      </c>
      <c r="H883" t="s">
        <v>2147</v>
      </c>
      <c r="I883" t="s">
        <v>10919</v>
      </c>
      <c r="J883" t="s">
        <v>30</v>
      </c>
      <c r="K883">
        <v>572365</v>
      </c>
      <c r="L883" t="s">
        <v>30</v>
      </c>
      <c r="M883">
        <v>1740939</v>
      </c>
      <c r="N883" t="s">
        <v>30</v>
      </c>
      <c r="O883" t="s">
        <v>4058</v>
      </c>
      <c r="P883" t="s">
        <v>4057</v>
      </c>
      <c r="Q883">
        <v>9499</v>
      </c>
      <c r="R883" t="s">
        <v>30</v>
      </c>
      <c r="S883">
        <v>30636</v>
      </c>
      <c r="T883" t="s">
        <v>30</v>
      </c>
      <c r="V883" t="s">
        <v>5537</v>
      </c>
      <c r="W883">
        <v>60144</v>
      </c>
      <c r="X883">
        <v>9499</v>
      </c>
      <c r="Y883" t="s">
        <v>30</v>
      </c>
      <c r="Z883" t="s">
        <v>5538</v>
      </c>
      <c r="AA883" t="s">
        <v>666</v>
      </c>
      <c r="AB883" t="s">
        <v>658</v>
      </c>
      <c r="AC883" t="s">
        <v>30</v>
      </c>
      <c r="AD883" t="s">
        <v>5538</v>
      </c>
      <c r="AE883">
        <v>11079</v>
      </c>
      <c r="AF883" t="s">
        <v>30</v>
      </c>
      <c r="AG883">
        <v>13346</v>
      </c>
      <c r="AH883" t="s">
        <v>30</v>
      </c>
      <c r="AI883">
        <v>6012</v>
      </c>
      <c r="AJ883">
        <v>4445</v>
      </c>
      <c r="AK883" t="s">
        <v>30</v>
      </c>
      <c r="AL883" t="s">
        <v>18431</v>
      </c>
      <c r="AM883" t="s">
        <v>30</v>
      </c>
      <c r="AN883" t="s">
        <v>30</v>
      </c>
      <c r="AO883" t="s">
        <v>2147</v>
      </c>
      <c r="AP883" t="s">
        <v>5538</v>
      </c>
      <c r="AQ883" t="s">
        <v>20403</v>
      </c>
    </row>
    <row r="884" spans="1:43" x14ac:dyDescent="0.3">
      <c r="A884" t="s">
        <v>2082</v>
      </c>
      <c r="B884" t="s">
        <v>601</v>
      </c>
      <c r="C884" s="72">
        <v>32030</v>
      </c>
      <c r="D884" t="s">
        <v>6564</v>
      </c>
      <c r="E884" t="s">
        <v>6563</v>
      </c>
      <c r="F884" t="s">
        <v>1395</v>
      </c>
      <c r="G884" t="s">
        <v>9094</v>
      </c>
      <c r="H884" t="s">
        <v>1396</v>
      </c>
      <c r="I884" t="s">
        <v>10811</v>
      </c>
      <c r="J884" t="s">
        <v>601</v>
      </c>
      <c r="K884">
        <v>502671</v>
      </c>
      <c r="L884" t="s">
        <v>601</v>
      </c>
      <c r="M884">
        <v>1765052</v>
      </c>
      <c r="N884" t="s">
        <v>601</v>
      </c>
      <c r="O884" t="s">
        <v>2083</v>
      </c>
      <c r="P884" t="s">
        <v>2082</v>
      </c>
      <c r="Q884">
        <v>8967</v>
      </c>
      <c r="R884" t="s">
        <v>601</v>
      </c>
      <c r="S884">
        <v>31027</v>
      </c>
      <c r="T884" t="s">
        <v>601</v>
      </c>
      <c r="U884" t="s">
        <v>601</v>
      </c>
      <c r="V884" t="s">
        <v>4059</v>
      </c>
      <c r="W884">
        <v>59307</v>
      </c>
      <c r="X884">
        <v>8967</v>
      </c>
      <c r="Y884" t="s">
        <v>601</v>
      </c>
      <c r="Z884" t="s">
        <v>5539</v>
      </c>
      <c r="AA884" t="s">
        <v>658</v>
      </c>
      <c r="AB884" t="s">
        <v>658</v>
      </c>
      <c r="AC884" t="s">
        <v>601</v>
      </c>
      <c r="AD884" t="s">
        <v>5539</v>
      </c>
      <c r="AE884">
        <v>11724</v>
      </c>
      <c r="AF884" t="s">
        <v>601</v>
      </c>
      <c r="AG884">
        <v>12968</v>
      </c>
      <c r="AH884" t="s">
        <v>601</v>
      </c>
      <c r="AI884">
        <v>4374</v>
      </c>
      <c r="AJ884">
        <v>3872</v>
      </c>
      <c r="AK884" t="s">
        <v>601</v>
      </c>
      <c r="AL884" t="s">
        <v>18432</v>
      </c>
      <c r="AM884" t="s">
        <v>601</v>
      </c>
      <c r="AN884" t="s">
        <v>601</v>
      </c>
      <c r="AO884" t="s">
        <v>1396</v>
      </c>
      <c r="AP884" t="s">
        <v>5539</v>
      </c>
      <c r="AQ884" t="s">
        <v>20403</v>
      </c>
    </row>
    <row r="885" spans="1:43" x14ac:dyDescent="0.3">
      <c r="A885" t="s">
        <v>14797</v>
      </c>
      <c r="B885" t="s">
        <v>14240</v>
      </c>
      <c r="C885" s="72">
        <v>34296</v>
      </c>
      <c r="D885" t="s">
        <v>6575</v>
      </c>
      <c r="E885" t="s">
        <v>14798</v>
      </c>
      <c r="F885" t="s">
        <v>1526</v>
      </c>
      <c r="G885" t="s">
        <v>9094</v>
      </c>
      <c r="H885" t="s">
        <v>1373</v>
      </c>
      <c r="I885" t="s">
        <v>14799</v>
      </c>
      <c r="J885" t="s">
        <v>14240</v>
      </c>
      <c r="K885">
        <v>596295</v>
      </c>
      <c r="L885" t="s">
        <v>14240</v>
      </c>
      <c r="M885">
        <v>2216698</v>
      </c>
      <c r="N885" t="s">
        <v>14240</v>
      </c>
      <c r="O885" t="s">
        <v>17489</v>
      </c>
      <c r="P885" t="s">
        <v>14797</v>
      </c>
      <c r="Q885">
        <v>11006</v>
      </c>
      <c r="R885" t="s">
        <v>14240</v>
      </c>
      <c r="S885">
        <v>34897</v>
      </c>
      <c r="T885" t="s">
        <v>14240</v>
      </c>
      <c r="V885" t="s">
        <v>16020</v>
      </c>
      <c r="W885">
        <v>103789</v>
      </c>
      <c r="X885">
        <v>11006</v>
      </c>
      <c r="Y885" t="s">
        <v>14240</v>
      </c>
      <c r="Z885" t="s">
        <v>15114</v>
      </c>
      <c r="AA885" t="s">
        <v>666</v>
      </c>
      <c r="AB885" t="s">
        <v>666</v>
      </c>
      <c r="AC885" t="s">
        <v>14240</v>
      </c>
      <c r="AD885" t="s">
        <v>15114</v>
      </c>
      <c r="AE885">
        <v>13494</v>
      </c>
      <c r="AH885" t="s">
        <v>14240</v>
      </c>
      <c r="AI885">
        <v>20402</v>
      </c>
      <c r="AJ885">
        <v>5872</v>
      </c>
      <c r="AK885" t="s">
        <v>14240</v>
      </c>
      <c r="AL885" t="s">
        <v>18433</v>
      </c>
      <c r="AM885" t="s">
        <v>14240</v>
      </c>
      <c r="AN885" t="s">
        <v>14240</v>
      </c>
      <c r="AO885" t="s">
        <v>14933</v>
      </c>
      <c r="AP885" t="s">
        <v>15114</v>
      </c>
      <c r="AQ885" t="s">
        <v>20403</v>
      </c>
    </row>
    <row r="886" spans="1:43" hidden="1" x14ac:dyDescent="0.3">
      <c r="A886" t="s">
        <v>2084</v>
      </c>
      <c r="B886" t="s">
        <v>542</v>
      </c>
      <c r="C886" s="72">
        <v>29547</v>
      </c>
      <c r="D886" t="s">
        <v>6956</v>
      </c>
      <c r="E886" t="s">
        <v>6866</v>
      </c>
      <c r="F886" t="s">
        <v>3591</v>
      </c>
      <c r="G886" t="s">
        <v>3591</v>
      </c>
      <c r="H886" t="s">
        <v>1380</v>
      </c>
      <c r="I886" t="s">
        <v>9938</v>
      </c>
      <c r="J886" t="s">
        <v>542</v>
      </c>
      <c r="K886">
        <v>430404</v>
      </c>
      <c r="L886" t="s">
        <v>542</v>
      </c>
      <c r="M886">
        <v>433807</v>
      </c>
      <c r="N886" t="s">
        <v>542</v>
      </c>
      <c r="O886" t="s">
        <v>2085</v>
      </c>
      <c r="P886" t="s">
        <v>2084</v>
      </c>
      <c r="Q886">
        <v>7245</v>
      </c>
      <c r="R886" t="s">
        <v>542</v>
      </c>
      <c r="S886">
        <v>5860</v>
      </c>
      <c r="T886" t="s">
        <v>542</v>
      </c>
      <c r="U886" t="s">
        <v>542</v>
      </c>
      <c r="V886" t="s">
        <v>4060</v>
      </c>
      <c r="W886">
        <v>31646</v>
      </c>
      <c r="X886">
        <v>7245</v>
      </c>
      <c r="Y886" t="s">
        <v>542</v>
      </c>
      <c r="Z886" t="s">
        <v>5540</v>
      </c>
      <c r="AA886" t="s">
        <v>658</v>
      </c>
      <c r="AB886" t="s">
        <v>658</v>
      </c>
      <c r="AC886" t="s">
        <v>542</v>
      </c>
      <c r="AD886" t="s">
        <v>5540</v>
      </c>
      <c r="AE886">
        <v>7036</v>
      </c>
      <c r="AF886" t="s">
        <v>542</v>
      </c>
      <c r="AG886">
        <v>5514</v>
      </c>
      <c r="AH886" t="s">
        <v>542</v>
      </c>
      <c r="AI886">
        <v>4305</v>
      </c>
      <c r="AK886" t="s">
        <v>542</v>
      </c>
      <c r="AL886" t="s">
        <v>18434</v>
      </c>
      <c r="AM886" t="s">
        <v>542</v>
      </c>
      <c r="AN886" t="s">
        <v>542</v>
      </c>
      <c r="AO886" t="s">
        <v>1380</v>
      </c>
      <c r="AP886" t="s">
        <v>5540</v>
      </c>
      <c r="AQ886" t="s">
        <v>20402</v>
      </c>
    </row>
    <row r="887" spans="1:43" x14ac:dyDescent="0.3">
      <c r="A887" t="s">
        <v>2086</v>
      </c>
      <c r="B887" t="s">
        <v>134</v>
      </c>
      <c r="C887" s="72">
        <v>31977</v>
      </c>
      <c r="D887" t="s">
        <v>6867</v>
      </c>
      <c r="E887" t="s">
        <v>6866</v>
      </c>
      <c r="F887" t="s">
        <v>1434</v>
      </c>
      <c r="G887" t="s">
        <v>9094</v>
      </c>
      <c r="H887" t="s">
        <v>1424</v>
      </c>
      <c r="I887" t="s">
        <v>10040</v>
      </c>
      <c r="J887" t="s">
        <v>134</v>
      </c>
      <c r="K887">
        <v>543228</v>
      </c>
      <c r="L887" t="s">
        <v>134</v>
      </c>
      <c r="M887">
        <v>1945612</v>
      </c>
      <c r="N887" t="s">
        <v>134</v>
      </c>
      <c r="O887" t="s">
        <v>4061</v>
      </c>
      <c r="P887" t="s">
        <v>2086</v>
      </c>
      <c r="Q887">
        <v>9186</v>
      </c>
      <c r="R887" t="s">
        <v>134</v>
      </c>
      <c r="S887">
        <v>32108</v>
      </c>
      <c r="T887" t="s">
        <v>134</v>
      </c>
      <c r="U887" t="s">
        <v>134</v>
      </c>
      <c r="V887" t="s">
        <v>4062</v>
      </c>
      <c r="W887">
        <v>60834</v>
      </c>
      <c r="X887">
        <v>9186</v>
      </c>
      <c r="Y887" t="s">
        <v>134</v>
      </c>
      <c r="Z887" t="s">
        <v>5541</v>
      </c>
      <c r="AA887" t="s">
        <v>658</v>
      </c>
      <c r="AB887" t="s">
        <v>658</v>
      </c>
      <c r="AC887" t="s">
        <v>134</v>
      </c>
      <c r="AD887" t="s">
        <v>5541</v>
      </c>
      <c r="AE887">
        <v>11394</v>
      </c>
      <c r="AF887" t="s">
        <v>134</v>
      </c>
      <c r="AG887">
        <v>16981</v>
      </c>
      <c r="AH887" t="s">
        <v>134</v>
      </c>
      <c r="AI887">
        <v>4988</v>
      </c>
      <c r="AJ887">
        <v>4106</v>
      </c>
      <c r="AK887" t="s">
        <v>134</v>
      </c>
      <c r="AL887" t="s">
        <v>18435</v>
      </c>
      <c r="AM887" t="s">
        <v>134</v>
      </c>
      <c r="AN887" t="s">
        <v>134</v>
      </c>
      <c r="AO887" t="s">
        <v>1424</v>
      </c>
      <c r="AP887" t="s">
        <v>5541</v>
      </c>
      <c r="AQ887" t="s">
        <v>20403</v>
      </c>
    </row>
    <row r="888" spans="1:43" x14ac:dyDescent="0.3">
      <c r="A888" t="s">
        <v>2087</v>
      </c>
      <c r="B888" t="s">
        <v>414</v>
      </c>
      <c r="C888" s="72">
        <v>31385</v>
      </c>
      <c r="D888" t="s">
        <v>6639</v>
      </c>
      <c r="E888" t="s">
        <v>6652</v>
      </c>
      <c r="F888" t="s">
        <v>3591</v>
      </c>
      <c r="G888" t="s">
        <v>3591</v>
      </c>
      <c r="H888" t="s">
        <v>1380</v>
      </c>
      <c r="I888" t="s">
        <v>9328</v>
      </c>
      <c r="J888" t="s">
        <v>414</v>
      </c>
      <c r="K888">
        <v>460576</v>
      </c>
      <c r="L888" t="s">
        <v>414</v>
      </c>
      <c r="M888">
        <v>1098932</v>
      </c>
      <c r="N888" t="s">
        <v>414</v>
      </c>
      <c r="O888" t="s">
        <v>2088</v>
      </c>
      <c r="P888" t="s">
        <v>2087</v>
      </c>
      <c r="Q888">
        <v>8023</v>
      </c>
      <c r="R888" t="s">
        <v>414</v>
      </c>
      <c r="S888">
        <v>28762</v>
      </c>
      <c r="T888" t="s">
        <v>414</v>
      </c>
      <c r="U888" t="s">
        <v>414</v>
      </c>
      <c r="V888" t="s">
        <v>4063</v>
      </c>
      <c r="W888">
        <v>47621</v>
      </c>
      <c r="X888">
        <v>8023</v>
      </c>
      <c r="Y888" t="s">
        <v>414</v>
      </c>
      <c r="Z888" t="s">
        <v>5542</v>
      </c>
      <c r="AA888" t="s">
        <v>658</v>
      </c>
      <c r="AB888" t="s">
        <v>658</v>
      </c>
      <c r="AC888" t="s">
        <v>414</v>
      </c>
      <c r="AD888" t="s">
        <v>5542</v>
      </c>
      <c r="AE888">
        <v>8762</v>
      </c>
      <c r="AF888" t="s">
        <v>414</v>
      </c>
      <c r="AG888">
        <v>5211</v>
      </c>
      <c r="AH888" t="s">
        <v>414</v>
      </c>
      <c r="AI888">
        <v>705</v>
      </c>
      <c r="AJ888">
        <v>2634</v>
      </c>
      <c r="AK888" t="s">
        <v>414</v>
      </c>
      <c r="AL888" t="s">
        <v>18436</v>
      </c>
      <c r="AM888" t="s">
        <v>414</v>
      </c>
      <c r="AN888" t="s">
        <v>414</v>
      </c>
      <c r="AO888" t="s">
        <v>1380</v>
      </c>
      <c r="AP888" t="s">
        <v>5542</v>
      </c>
      <c r="AQ888" t="s">
        <v>20403</v>
      </c>
    </row>
    <row r="889" spans="1:43" x14ac:dyDescent="0.3">
      <c r="A889" t="s">
        <v>11069</v>
      </c>
      <c r="B889" t="s">
        <v>11070</v>
      </c>
      <c r="C889" s="72">
        <v>32183</v>
      </c>
      <c r="D889" t="s">
        <v>11071</v>
      </c>
      <c r="E889" t="s">
        <v>6652</v>
      </c>
      <c r="F889" t="s">
        <v>1430</v>
      </c>
      <c r="G889" t="s">
        <v>6120</v>
      </c>
      <c r="H889" t="s">
        <v>1373</v>
      </c>
      <c r="I889" t="s">
        <v>11072</v>
      </c>
      <c r="J889" t="s">
        <v>11070</v>
      </c>
      <c r="K889">
        <v>491646</v>
      </c>
      <c r="L889" t="s">
        <v>11070</v>
      </c>
      <c r="M889">
        <v>1679121</v>
      </c>
      <c r="N889" t="s">
        <v>11070</v>
      </c>
      <c r="O889" t="s">
        <v>11919</v>
      </c>
      <c r="P889" t="s">
        <v>11069</v>
      </c>
      <c r="Q889">
        <v>8763</v>
      </c>
      <c r="R889" t="s">
        <v>11070</v>
      </c>
      <c r="S889">
        <v>30525</v>
      </c>
      <c r="T889" t="s">
        <v>11070</v>
      </c>
      <c r="V889" t="s">
        <v>11920</v>
      </c>
      <c r="W889">
        <v>51862</v>
      </c>
      <c r="X889">
        <v>8763</v>
      </c>
      <c r="Y889" t="s">
        <v>14409</v>
      </c>
      <c r="Z889" t="s">
        <v>11073</v>
      </c>
      <c r="AA889" t="s">
        <v>658</v>
      </c>
      <c r="AB889" t="s">
        <v>658</v>
      </c>
      <c r="AC889" t="s">
        <v>11070</v>
      </c>
      <c r="AD889" t="s">
        <v>11073</v>
      </c>
      <c r="AE889">
        <v>10934</v>
      </c>
      <c r="AF889" t="s">
        <v>11070</v>
      </c>
      <c r="AG889">
        <v>12435</v>
      </c>
      <c r="AH889" t="s">
        <v>11070</v>
      </c>
      <c r="AI889">
        <v>2778</v>
      </c>
      <c r="AJ889">
        <v>3551</v>
      </c>
      <c r="AK889" t="s">
        <v>11070</v>
      </c>
      <c r="AL889" t="s">
        <v>18437</v>
      </c>
      <c r="AM889" t="s">
        <v>11070</v>
      </c>
      <c r="AN889" t="s">
        <v>11070</v>
      </c>
      <c r="AO889" t="s">
        <v>1373</v>
      </c>
      <c r="AP889" t="s">
        <v>11073</v>
      </c>
      <c r="AQ889" t="s">
        <v>20403</v>
      </c>
    </row>
    <row r="890" spans="1:43" hidden="1" x14ac:dyDescent="0.3">
      <c r="A890" t="s">
        <v>2089</v>
      </c>
      <c r="B890" t="s">
        <v>409</v>
      </c>
      <c r="C890" s="72">
        <v>30932</v>
      </c>
      <c r="D890" t="s">
        <v>7425</v>
      </c>
      <c r="E890" t="s">
        <v>6652</v>
      </c>
      <c r="F890" t="s">
        <v>3591</v>
      </c>
      <c r="G890" t="s">
        <v>3591</v>
      </c>
      <c r="H890" t="s">
        <v>1396</v>
      </c>
      <c r="I890" t="s">
        <v>9928</v>
      </c>
      <c r="J890" t="s">
        <v>409</v>
      </c>
      <c r="K890">
        <v>450855</v>
      </c>
      <c r="L890" t="s">
        <v>409</v>
      </c>
      <c r="M890">
        <v>1228265</v>
      </c>
      <c r="N890" t="s">
        <v>409</v>
      </c>
      <c r="O890" t="s">
        <v>4064</v>
      </c>
      <c r="P890" t="s">
        <v>2089</v>
      </c>
      <c r="Q890">
        <v>9182</v>
      </c>
      <c r="R890" t="s">
        <v>409</v>
      </c>
      <c r="S890">
        <v>31550</v>
      </c>
      <c r="T890" t="s">
        <v>409</v>
      </c>
      <c r="V890" t="s">
        <v>5543</v>
      </c>
      <c r="W890">
        <v>47652</v>
      </c>
      <c r="X890">
        <v>9182</v>
      </c>
      <c r="Y890" t="s">
        <v>409</v>
      </c>
      <c r="Z890" t="s">
        <v>8592</v>
      </c>
      <c r="AA890" t="s">
        <v>658</v>
      </c>
      <c r="AB890" t="s">
        <v>658</v>
      </c>
      <c r="AC890" t="s">
        <v>409</v>
      </c>
      <c r="AD890" t="s">
        <v>8592</v>
      </c>
      <c r="AI890">
        <v>2896</v>
      </c>
      <c r="AK890" t="s">
        <v>409</v>
      </c>
      <c r="AN890" t="s">
        <v>409</v>
      </c>
      <c r="AO890" t="s">
        <v>1396</v>
      </c>
      <c r="AP890" t="s">
        <v>8592</v>
      </c>
      <c r="AQ890" t="s">
        <v>20402</v>
      </c>
    </row>
    <row r="891" spans="1:43" x14ac:dyDescent="0.3">
      <c r="A891" t="s">
        <v>13338</v>
      </c>
      <c r="B891" t="s">
        <v>11257</v>
      </c>
      <c r="C891" s="72">
        <v>34523</v>
      </c>
      <c r="D891" t="s">
        <v>6886</v>
      </c>
      <c r="E891" t="s">
        <v>13339</v>
      </c>
      <c r="F891" t="s">
        <v>1389</v>
      </c>
      <c r="G891" t="s">
        <v>6120</v>
      </c>
      <c r="H891" t="s">
        <v>1373</v>
      </c>
      <c r="I891" t="s">
        <v>14911</v>
      </c>
      <c r="J891" t="s">
        <v>11257</v>
      </c>
      <c r="K891">
        <v>624427</v>
      </c>
      <c r="L891" t="s">
        <v>11257</v>
      </c>
      <c r="M891">
        <v>2167355</v>
      </c>
      <c r="N891" t="s">
        <v>11257</v>
      </c>
      <c r="O891" t="s">
        <v>17490</v>
      </c>
      <c r="P891" t="s">
        <v>13338</v>
      </c>
      <c r="Q891">
        <v>10197</v>
      </c>
      <c r="R891" t="s">
        <v>11257</v>
      </c>
      <c r="S891">
        <v>33758</v>
      </c>
      <c r="T891" t="s">
        <v>11257</v>
      </c>
      <c r="V891" t="s">
        <v>16021</v>
      </c>
      <c r="W891">
        <v>101617</v>
      </c>
      <c r="X891">
        <v>10197</v>
      </c>
      <c r="Y891" t="s">
        <v>11257</v>
      </c>
      <c r="Z891" t="s">
        <v>13340</v>
      </c>
      <c r="AA891" t="s">
        <v>666</v>
      </c>
      <c r="AB891" t="s">
        <v>666</v>
      </c>
      <c r="AC891" t="s">
        <v>11257</v>
      </c>
      <c r="AD891" t="s">
        <v>13340</v>
      </c>
      <c r="AE891">
        <v>13033</v>
      </c>
      <c r="AH891" t="s">
        <v>11257</v>
      </c>
      <c r="AI891">
        <v>18454</v>
      </c>
      <c r="AJ891">
        <v>5450</v>
      </c>
      <c r="AK891" t="s">
        <v>11257</v>
      </c>
      <c r="AL891" t="s">
        <v>18438</v>
      </c>
      <c r="AM891" t="s">
        <v>11257</v>
      </c>
      <c r="AN891" t="s">
        <v>11257</v>
      </c>
      <c r="AO891" t="s">
        <v>1373</v>
      </c>
      <c r="AP891" t="s">
        <v>13340</v>
      </c>
      <c r="AQ891" t="s">
        <v>20403</v>
      </c>
    </row>
    <row r="892" spans="1:43" x14ac:dyDescent="0.3">
      <c r="A892" t="s">
        <v>16022</v>
      </c>
      <c r="B892" t="s">
        <v>16023</v>
      </c>
      <c r="C892" s="72">
        <v>34468</v>
      </c>
      <c r="D892" t="s">
        <v>7041</v>
      </c>
      <c r="E892" t="s">
        <v>16024</v>
      </c>
      <c r="F892" t="s">
        <v>1379</v>
      </c>
      <c r="G892" t="s">
        <v>9094</v>
      </c>
      <c r="H892" t="s">
        <v>1373</v>
      </c>
      <c r="I892" t="s">
        <v>16025</v>
      </c>
      <c r="J892" t="s">
        <v>16023</v>
      </c>
      <c r="K892">
        <v>664062</v>
      </c>
      <c r="L892" t="s">
        <v>16023</v>
      </c>
      <c r="M892">
        <v>2915614</v>
      </c>
      <c r="N892" t="s">
        <v>16023</v>
      </c>
      <c r="P892" t="s">
        <v>16022</v>
      </c>
      <c r="Q892">
        <v>11331</v>
      </c>
      <c r="R892" t="s">
        <v>16023</v>
      </c>
      <c r="S892">
        <v>38958</v>
      </c>
      <c r="T892" t="s">
        <v>16023</v>
      </c>
      <c r="V892" t="s">
        <v>20496</v>
      </c>
      <c r="W892">
        <v>107865</v>
      </c>
      <c r="X892">
        <v>11331</v>
      </c>
      <c r="Y892" t="s">
        <v>16023</v>
      </c>
      <c r="Z892" t="s">
        <v>16026</v>
      </c>
      <c r="AA892" t="s">
        <v>658</v>
      </c>
      <c r="AB892" t="s">
        <v>658</v>
      </c>
      <c r="AC892" t="s">
        <v>16023</v>
      </c>
      <c r="AD892" t="s">
        <v>16026</v>
      </c>
      <c r="AE892">
        <v>15570</v>
      </c>
      <c r="AJ892">
        <v>6181</v>
      </c>
      <c r="AK892" t="s">
        <v>16023</v>
      </c>
      <c r="AL892" t="s">
        <v>18439</v>
      </c>
      <c r="AM892" t="s">
        <v>16023</v>
      </c>
      <c r="AN892" t="s">
        <v>16023</v>
      </c>
      <c r="AO892" t="s">
        <v>1373</v>
      </c>
      <c r="AP892" t="s">
        <v>16026</v>
      </c>
      <c r="AQ892" t="s">
        <v>20403</v>
      </c>
    </row>
    <row r="893" spans="1:43" hidden="1" x14ac:dyDescent="0.3">
      <c r="A893" t="s">
        <v>2090</v>
      </c>
      <c r="B893" t="s">
        <v>613</v>
      </c>
      <c r="C893" s="72">
        <v>30079</v>
      </c>
      <c r="D893" t="s">
        <v>6573</v>
      </c>
      <c r="E893" t="s">
        <v>5554</v>
      </c>
      <c r="F893" t="s">
        <v>3591</v>
      </c>
      <c r="G893" t="s">
        <v>3591</v>
      </c>
      <c r="H893" t="s">
        <v>1396</v>
      </c>
      <c r="I893" t="s">
        <v>10469</v>
      </c>
      <c r="J893" t="s">
        <v>613</v>
      </c>
      <c r="K893">
        <v>408236</v>
      </c>
      <c r="L893" t="s">
        <v>613</v>
      </c>
      <c r="M893">
        <v>288903</v>
      </c>
      <c r="N893" t="s">
        <v>613</v>
      </c>
      <c r="O893" t="s">
        <v>2091</v>
      </c>
      <c r="P893" t="s">
        <v>2090</v>
      </c>
      <c r="Q893">
        <v>7054</v>
      </c>
      <c r="R893" t="s">
        <v>613</v>
      </c>
      <c r="S893">
        <v>5405</v>
      </c>
      <c r="T893" t="s">
        <v>613</v>
      </c>
      <c r="U893" t="s">
        <v>613</v>
      </c>
      <c r="V893" t="s">
        <v>4065</v>
      </c>
      <c r="W893">
        <v>31485</v>
      </c>
      <c r="X893">
        <v>7054</v>
      </c>
      <c r="Y893" t="s">
        <v>613</v>
      </c>
      <c r="Z893" t="s">
        <v>5544</v>
      </c>
      <c r="AA893" t="s">
        <v>666</v>
      </c>
      <c r="AB893" t="s">
        <v>666</v>
      </c>
      <c r="AC893" t="s">
        <v>613</v>
      </c>
      <c r="AD893" t="s">
        <v>5544</v>
      </c>
      <c r="AE893">
        <v>6882</v>
      </c>
      <c r="AF893" t="s">
        <v>613</v>
      </c>
      <c r="AG893">
        <v>5032</v>
      </c>
      <c r="AH893" t="s">
        <v>613</v>
      </c>
      <c r="AI893">
        <v>15220</v>
      </c>
      <c r="AJ893">
        <v>909</v>
      </c>
      <c r="AK893" t="s">
        <v>613</v>
      </c>
      <c r="AL893" t="s">
        <v>18440</v>
      </c>
      <c r="AM893" t="s">
        <v>613</v>
      </c>
      <c r="AN893" t="s">
        <v>613</v>
      </c>
      <c r="AO893" t="s">
        <v>1396</v>
      </c>
      <c r="AP893" t="s">
        <v>5544</v>
      </c>
      <c r="AQ893" t="s">
        <v>20402</v>
      </c>
    </row>
    <row r="894" spans="1:43" hidden="1" x14ac:dyDescent="0.3">
      <c r="A894" t="s">
        <v>2092</v>
      </c>
      <c r="B894" t="s">
        <v>293</v>
      </c>
      <c r="C894" s="72">
        <v>28171</v>
      </c>
      <c r="D894" t="s">
        <v>6541</v>
      </c>
      <c r="E894" t="s">
        <v>5554</v>
      </c>
      <c r="F894" t="s">
        <v>3591</v>
      </c>
      <c r="G894" t="s">
        <v>3591</v>
      </c>
      <c r="H894" t="s">
        <v>1431</v>
      </c>
      <c r="I894" t="s">
        <v>10964</v>
      </c>
      <c r="J894" t="s">
        <v>293</v>
      </c>
      <c r="K894">
        <v>136460</v>
      </c>
      <c r="L894" t="s">
        <v>293</v>
      </c>
      <c r="M894">
        <v>18477</v>
      </c>
      <c r="N894" t="s">
        <v>293</v>
      </c>
      <c r="O894" t="s">
        <v>11937</v>
      </c>
      <c r="P894" t="s">
        <v>2092</v>
      </c>
      <c r="Q894">
        <v>6077</v>
      </c>
      <c r="R894" t="s">
        <v>293</v>
      </c>
      <c r="S894">
        <v>3916</v>
      </c>
      <c r="T894" t="s">
        <v>293</v>
      </c>
      <c r="V894" t="s">
        <v>11938</v>
      </c>
      <c r="W894">
        <v>245</v>
      </c>
      <c r="X894">
        <v>6077</v>
      </c>
      <c r="Y894" t="s">
        <v>293</v>
      </c>
      <c r="Z894" t="s">
        <v>5545</v>
      </c>
      <c r="AA894" t="s">
        <v>658</v>
      </c>
      <c r="AB894" t="s">
        <v>658</v>
      </c>
      <c r="AC894" t="s">
        <v>293</v>
      </c>
      <c r="AD894" t="s">
        <v>5545</v>
      </c>
      <c r="AI894">
        <v>8985</v>
      </c>
      <c r="AK894" t="s">
        <v>293</v>
      </c>
      <c r="AN894" t="s">
        <v>293</v>
      </c>
      <c r="AO894" t="s">
        <v>1431</v>
      </c>
      <c r="AP894" t="s">
        <v>5545</v>
      </c>
      <c r="AQ894" t="s">
        <v>20402</v>
      </c>
    </row>
    <row r="895" spans="1:43" hidden="1" x14ac:dyDescent="0.3">
      <c r="A895" t="s">
        <v>2093</v>
      </c>
      <c r="B895" t="s">
        <v>31</v>
      </c>
      <c r="C895" s="72">
        <v>30424</v>
      </c>
      <c r="D895" t="s">
        <v>6761</v>
      </c>
      <c r="E895" t="s">
        <v>5554</v>
      </c>
      <c r="F895" t="s">
        <v>3591</v>
      </c>
      <c r="G895" t="s">
        <v>3591</v>
      </c>
      <c r="H895" t="s">
        <v>661</v>
      </c>
      <c r="I895" t="s">
        <v>9164</v>
      </c>
      <c r="J895" t="s">
        <v>31</v>
      </c>
      <c r="K895">
        <v>471868</v>
      </c>
      <c r="L895" t="s">
        <v>31</v>
      </c>
      <c r="M895">
        <v>1103849</v>
      </c>
      <c r="N895" t="s">
        <v>31</v>
      </c>
      <c r="O895" t="s">
        <v>2094</v>
      </c>
      <c r="P895" t="s">
        <v>2093</v>
      </c>
      <c r="Q895">
        <v>8111</v>
      </c>
      <c r="R895" t="s">
        <v>31</v>
      </c>
      <c r="S895">
        <v>28876</v>
      </c>
      <c r="T895" t="s">
        <v>31</v>
      </c>
      <c r="V895" t="s">
        <v>4066</v>
      </c>
      <c r="W895">
        <v>47675</v>
      </c>
      <c r="X895">
        <v>8111</v>
      </c>
      <c r="Y895" t="s">
        <v>31</v>
      </c>
      <c r="Z895" t="s">
        <v>8593</v>
      </c>
      <c r="AA895" t="s">
        <v>658</v>
      </c>
      <c r="AB895" t="s">
        <v>658</v>
      </c>
      <c r="AC895" t="s">
        <v>31</v>
      </c>
      <c r="AD895" t="s">
        <v>8593</v>
      </c>
      <c r="AE895">
        <v>9072</v>
      </c>
      <c r="AI895">
        <v>684</v>
      </c>
      <c r="AK895" t="s">
        <v>31</v>
      </c>
      <c r="AN895" t="s">
        <v>31</v>
      </c>
      <c r="AO895" t="s">
        <v>661</v>
      </c>
      <c r="AP895" t="s">
        <v>8593</v>
      </c>
      <c r="AQ895" t="s">
        <v>20402</v>
      </c>
    </row>
    <row r="896" spans="1:43" x14ac:dyDescent="0.3">
      <c r="A896" t="s">
        <v>2095</v>
      </c>
      <c r="B896" t="s">
        <v>642</v>
      </c>
      <c r="C896" s="72">
        <v>31337</v>
      </c>
      <c r="D896" t="s">
        <v>6639</v>
      </c>
      <c r="E896" t="s">
        <v>5554</v>
      </c>
      <c r="F896" t="s">
        <v>1481</v>
      </c>
      <c r="G896" t="s">
        <v>9094</v>
      </c>
      <c r="H896" t="s">
        <v>1380</v>
      </c>
      <c r="I896" t="s">
        <v>10389</v>
      </c>
      <c r="J896" t="s">
        <v>642</v>
      </c>
      <c r="K896">
        <v>471865</v>
      </c>
      <c r="L896" t="s">
        <v>642</v>
      </c>
      <c r="M896">
        <v>1103728</v>
      </c>
      <c r="N896" t="s">
        <v>642</v>
      </c>
      <c r="O896" t="s">
        <v>13609</v>
      </c>
      <c r="P896" t="s">
        <v>2095</v>
      </c>
      <c r="Q896">
        <v>7934</v>
      </c>
      <c r="R896" t="s">
        <v>642</v>
      </c>
      <c r="S896">
        <v>28658</v>
      </c>
      <c r="T896" t="s">
        <v>642</v>
      </c>
      <c r="U896" t="s">
        <v>642</v>
      </c>
      <c r="V896" t="s">
        <v>12918</v>
      </c>
      <c r="W896">
        <v>47678</v>
      </c>
      <c r="X896">
        <v>7934</v>
      </c>
      <c r="Y896" t="s">
        <v>642</v>
      </c>
      <c r="Z896" t="s">
        <v>5546</v>
      </c>
      <c r="AA896" t="s">
        <v>666</v>
      </c>
      <c r="AB896" t="s">
        <v>666</v>
      </c>
      <c r="AC896" t="s">
        <v>642</v>
      </c>
      <c r="AD896" t="s">
        <v>5546</v>
      </c>
      <c r="AE896">
        <v>9266</v>
      </c>
      <c r="AF896" t="s">
        <v>642</v>
      </c>
      <c r="AG896">
        <v>5076</v>
      </c>
      <c r="AH896" t="s">
        <v>642</v>
      </c>
      <c r="AI896">
        <v>1342</v>
      </c>
      <c r="AJ896">
        <v>2834</v>
      </c>
      <c r="AK896" t="s">
        <v>642</v>
      </c>
      <c r="AL896" t="s">
        <v>18441</v>
      </c>
      <c r="AM896" t="s">
        <v>642</v>
      </c>
      <c r="AN896" t="s">
        <v>642</v>
      </c>
      <c r="AO896" t="s">
        <v>1380</v>
      </c>
      <c r="AP896" t="s">
        <v>5546</v>
      </c>
      <c r="AQ896" t="s">
        <v>20403</v>
      </c>
    </row>
    <row r="897" spans="1:43" x14ac:dyDescent="0.3">
      <c r="A897" t="s">
        <v>8299</v>
      </c>
      <c r="B897" t="s">
        <v>8594</v>
      </c>
      <c r="C897" s="72">
        <v>33618</v>
      </c>
      <c r="D897" t="s">
        <v>15237</v>
      </c>
      <c r="E897" t="s">
        <v>5554</v>
      </c>
      <c r="F897" t="s">
        <v>1526</v>
      </c>
      <c r="G897" t="s">
        <v>9094</v>
      </c>
      <c r="H897" t="s">
        <v>1373</v>
      </c>
      <c r="I897" t="s">
        <v>9920</v>
      </c>
      <c r="J897" t="s">
        <v>8594</v>
      </c>
      <c r="K897">
        <v>592346</v>
      </c>
      <c r="L897" t="s">
        <v>8594</v>
      </c>
      <c r="M897">
        <v>2066305</v>
      </c>
      <c r="N897" t="s">
        <v>8594</v>
      </c>
      <c r="O897" t="s">
        <v>13392</v>
      </c>
      <c r="P897" t="s">
        <v>8299</v>
      </c>
      <c r="Q897">
        <v>9976</v>
      </c>
      <c r="R897" t="s">
        <v>8594</v>
      </c>
      <c r="S897">
        <v>33386</v>
      </c>
      <c r="T897" t="s">
        <v>8594</v>
      </c>
      <c r="V897" t="s">
        <v>12463</v>
      </c>
      <c r="W897">
        <v>68563</v>
      </c>
      <c r="X897">
        <v>9976</v>
      </c>
      <c r="Y897" t="s">
        <v>9921</v>
      </c>
      <c r="Z897" t="s">
        <v>9922</v>
      </c>
      <c r="AA897" t="s">
        <v>658</v>
      </c>
      <c r="AB897" t="s">
        <v>658</v>
      </c>
      <c r="AC897" t="s">
        <v>8594</v>
      </c>
      <c r="AD897" t="s">
        <v>9922</v>
      </c>
      <c r="AE897">
        <v>12966</v>
      </c>
      <c r="AF897" t="s">
        <v>8595</v>
      </c>
      <c r="AG897">
        <v>53599</v>
      </c>
      <c r="AH897" t="s">
        <v>8594</v>
      </c>
      <c r="AI897">
        <v>18404</v>
      </c>
      <c r="AJ897">
        <v>4796</v>
      </c>
      <c r="AK897" t="s">
        <v>8594</v>
      </c>
      <c r="AL897" t="s">
        <v>18442</v>
      </c>
      <c r="AM897" t="s">
        <v>8594</v>
      </c>
      <c r="AN897" t="s">
        <v>8594</v>
      </c>
      <c r="AO897" t="s">
        <v>1373</v>
      </c>
      <c r="AP897" t="s">
        <v>9922</v>
      </c>
      <c r="AQ897" t="s">
        <v>20403</v>
      </c>
    </row>
    <row r="898" spans="1:43" x14ac:dyDescent="0.3">
      <c r="A898" t="s">
        <v>13733</v>
      </c>
      <c r="B898" t="s">
        <v>11501</v>
      </c>
      <c r="C898" s="72">
        <v>33481</v>
      </c>
      <c r="D898" t="s">
        <v>7107</v>
      </c>
      <c r="E898" t="s">
        <v>5554</v>
      </c>
      <c r="F898" t="s">
        <v>1416</v>
      </c>
      <c r="G898" t="s">
        <v>9094</v>
      </c>
      <c r="H898" t="s">
        <v>1431</v>
      </c>
      <c r="I898" t="s">
        <v>11502</v>
      </c>
      <c r="J898" t="s">
        <v>11501</v>
      </c>
      <c r="K898">
        <v>570481</v>
      </c>
      <c r="L898" t="s">
        <v>11501</v>
      </c>
      <c r="M898">
        <v>2052583</v>
      </c>
      <c r="N898" t="s">
        <v>11501</v>
      </c>
      <c r="O898" t="s">
        <v>13734</v>
      </c>
      <c r="P898" t="s">
        <v>13733</v>
      </c>
      <c r="Q898">
        <v>10122</v>
      </c>
      <c r="R898" t="s">
        <v>11501</v>
      </c>
      <c r="S898">
        <v>33018</v>
      </c>
      <c r="T898" t="s">
        <v>11501</v>
      </c>
      <c r="V898" t="s">
        <v>16027</v>
      </c>
      <c r="W898">
        <v>66263</v>
      </c>
      <c r="X898">
        <v>10122</v>
      </c>
      <c r="Y898" t="s">
        <v>13735</v>
      </c>
      <c r="Z898" t="s">
        <v>13736</v>
      </c>
      <c r="AA898" t="s">
        <v>658</v>
      </c>
      <c r="AB898" t="s">
        <v>658</v>
      </c>
      <c r="AC898" t="s">
        <v>11501</v>
      </c>
      <c r="AD898" t="s">
        <v>13736</v>
      </c>
      <c r="AE898">
        <v>13232</v>
      </c>
      <c r="AI898">
        <v>9984</v>
      </c>
      <c r="AJ898">
        <v>5323</v>
      </c>
      <c r="AK898" t="s">
        <v>11501</v>
      </c>
      <c r="AL898" t="s">
        <v>18443</v>
      </c>
      <c r="AM898" t="s">
        <v>11501</v>
      </c>
      <c r="AN898" t="s">
        <v>11501</v>
      </c>
      <c r="AO898" t="s">
        <v>14932</v>
      </c>
      <c r="AP898" t="s">
        <v>13736</v>
      </c>
      <c r="AQ898" t="s">
        <v>20403</v>
      </c>
    </row>
    <row r="899" spans="1:43" x14ac:dyDescent="0.3">
      <c r="A899" t="s">
        <v>2096</v>
      </c>
      <c r="B899" t="s">
        <v>731</v>
      </c>
      <c r="C899" s="72">
        <v>31309</v>
      </c>
      <c r="D899" t="s">
        <v>7588</v>
      </c>
      <c r="E899" t="s">
        <v>5554</v>
      </c>
      <c r="F899" t="s">
        <v>1464</v>
      </c>
      <c r="G899" t="s">
        <v>6120</v>
      </c>
      <c r="H899" t="s">
        <v>1373</v>
      </c>
      <c r="I899" t="s">
        <v>10384</v>
      </c>
      <c r="J899" t="s">
        <v>731</v>
      </c>
      <c r="K899">
        <v>461829</v>
      </c>
      <c r="L899" t="s">
        <v>731</v>
      </c>
      <c r="M899">
        <v>585618</v>
      </c>
      <c r="N899" t="s">
        <v>731</v>
      </c>
      <c r="O899" t="s">
        <v>2097</v>
      </c>
      <c r="P899" t="s">
        <v>2096</v>
      </c>
      <c r="Q899">
        <v>8179</v>
      </c>
      <c r="R899" t="s">
        <v>731</v>
      </c>
      <c r="S899">
        <v>28962</v>
      </c>
      <c r="T899" t="s">
        <v>731</v>
      </c>
      <c r="V899" t="s">
        <v>4067</v>
      </c>
      <c r="W899">
        <v>45529</v>
      </c>
      <c r="X899">
        <v>8179</v>
      </c>
      <c r="Y899" t="s">
        <v>731</v>
      </c>
      <c r="Z899" t="s">
        <v>5547</v>
      </c>
      <c r="AA899" t="s">
        <v>658</v>
      </c>
      <c r="AB899" t="s">
        <v>666</v>
      </c>
      <c r="AC899" t="s">
        <v>731</v>
      </c>
      <c r="AD899" t="s">
        <v>5547</v>
      </c>
      <c r="AE899">
        <v>8324</v>
      </c>
      <c r="AF899" t="s">
        <v>731</v>
      </c>
      <c r="AG899">
        <v>5320</v>
      </c>
      <c r="AH899" t="s">
        <v>731</v>
      </c>
      <c r="AI899">
        <v>1292</v>
      </c>
      <c r="AJ899">
        <v>2838</v>
      </c>
      <c r="AK899" t="s">
        <v>731</v>
      </c>
      <c r="AL899" t="s">
        <v>18444</v>
      </c>
      <c r="AM899" t="s">
        <v>731</v>
      </c>
      <c r="AN899" t="s">
        <v>731</v>
      </c>
      <c r="AO899" t="s">
        <v>14933</v>
      </c>
      <c r="AP899" t="s">
        <v>5547</v>
      </c>
      <c r="AQ899" t="s">
        <v>20403</v>
      </c>
    </row>
    <row r="900" spans="1:43" x14ac:dyDescent="0.3">
      <c r="A900" t="s">
        <v>2098</v>
      </c>
      <c r="B900" t="s">
        <v>67</v>
      </c>
      <c r="C900" s="72">
        <v>32581</v>
      </c>
      <c r="D900" t="s">
        <v>7108</v>
      </c>
      <c r="E900" t="s">
        <v>5554</v>
      </c>
      <c r="F900" t="s">
        <v>1565</v>
      </c>
      <c r="G900" t="s">
        <v>6120</v>
      </c>
      <c r="H900" t="s">
        <v>661</v>
      </c>
      <c r="I900" t="s">
        <v>9668</v>
      </c>
      <c r="J900" t="s">
        <v>67</v>
      </c>
      <c r="K900">
        <v>503556</v>
      </c>
      <c r="L900" t="s">
        <v>67</v>
      </c>
      <c r="M900">
        <v>1599169</v>
      </c>
      <c r="N900" t="s">
        <v>67</v>
      </c>
      <c r="O900" t="s">
        <v>4068</v>
      </c>
      <c r="P900" t="s">
        <v>2098</v>
      </c>
      <c r="Q900">
        <v>9142</v>
      </c>
      <c r="R900" t="s">
        <v>67</v>
      </c>
      <c r="S900">
        <v>30327</v>
      </c>
      <c r="T900" t="s">
        <v>67</v>
      </c>
      <c r="V900" t="s">
        <v>4069</v>
      </c>
      <c r="W900">
        <v>50609</v>
      </c>
      <c r="X900">
        <v>9142</v>
      </c>
      <c r="Y900" t="s">
        <v>67</v>
      </c>
      <c r="Z900" t="s">
        <v>5548</v>
      </c>
      <c r="AA900" t="s">
        <v>5068</v>
      </c>
      <c r="AB900" t="s">
        <v>658</v>
      </c>
      <c r="AC900" t="s">
        <v>67</v>
      </c>
      <c r="AD900" t="s">
        <v>5548</v>
      </c>
      <c r="AE900">
        <v>12362</v>
      </c>
      <c r="AF900" t="s">
        <v>67</v>
      </c>
      <c r="AG900">
        <v>13694</v>
      </c>
      <c r="AH900" t="s">
        <v>67</v>
      </c>
      <c r="AI900">
        <v>4961</v>
      </c>
      <c r="AJ900">
        <v>4038</v>
      </c>
      <c r="AK900" t="s">
        <v>67</v>
      </c>
      <c r="AL900" t="s">
        <v>18445</v>
      </c>
      <c r="AM900" t="s">
        <v>67</v>
      </c>
      <c r="AN900" t="s">
        <v>67</v>
      </c>
      <c r="AO900" t="s">
        <v>20497</v>
      </c>
      <c r="AP900" t="s">
        <v>5548</v>
      </c>
      <c r="AQ900" t="s">
        <v>20403</v>
      </c>
    </row>
    <row r="901" spans="1:43" x14ac:dyDescent="0.3">
      <c r="A901" t="s">
        <v>4070</v>
      </c>
      <c r="B901" t="s">
        <v>4071</v>
      </c>
      <c r="C901" s="72">
        <v>33650</v>
      </c>
      <c r="D901" t="s">
        <v>7345</v>
      </c>
      <c r="E901" t="s">
        <v>7894</v>
      </c>
      <c r="F901" t="s">
        <v>1392</v>
      </c>
      <c r="G901" t="s">
        <v>6120</v>
      </c>
      <c r="H901" t="s">
        <v>1373</v>
      </c>
      <c r="I901" t="s">
        <v>9723</v>
      </c>
      <c r="J901" t="s">
        <v>4071</v>
      </c>
      <c r="K901">
        <v>594835</v>
      </c>
      <c r="L901" t="s">
        <v>4071</v>
      </c>
      <c r="M901">
        <v>2066303</v>
      </c>
      <c r="N901" t="s">
        <v>4071</v>
      </c>
      <c r="O901" t="s">
        <v>8596</v>
      </c>
      <c r="P901" t="s">
        <v>4070</v>
      </c>
      <c r="Q901">
        <v>9627</v>
      </c>
      <c r="R901" t="s">
        <v>4071</v>
      </c>
      <c r="S901">
        <v>33158</v>
      </c>
      <c r="T901" t="s">
        <v>4071</v>
      </c>
      <c r="V901" t="s">
        <v>5549</v>
      </c>
      <c r="W901">
        <v>68759</v>
      </c>
      <c r="X901">
        <v>9627</v>
      </c>
      <c r="Y901" t="s">
        <v>4071</v>
      </c>
      <c r="Z901" t="s">
        <v>5550</v>
      </c>
      <c r="AA901" t="s">
        <v>666</v>
      </c>
      <c r="AB901" t="s">
        <v>666</v>
      </c>
      <c r="AC901" t="s">
        <v>4071</v>
      </c>
      <c r="AD901" t="s">
        <v>5550</v>
      </c>
      <c r="AE901">
        <v>12949</v>
      </c>
      <c r="AF901" t="s">
        <v>4071</v>
      </c>
      <c r="AG901">
        <v>52190</v>
      </c>
      <c r="AH901" t="s">
        <v>4071</v>
      </c>
      <c r="AI901">
        <v>18337</v>
      </c>
      <c r="AJ901">
        <v>4667</v>
      </c>
      <c r="AK901" t="s">
        <v>4071</v>
      </c>
      <c r="AL901" t="s">
        <v>18446</v>
      </c>
      <c r="AM901" t="s">
        <v>4071</v>
      </c>
      <c r="AN901" t="s">
        <v>4071</v>
      </c>
      <c r="AO901" t="s">
        <v>14935</v>
      </c>
      <c r="AP901" t="s">
        <v>5550</v>
      </c>
      <c r="AQ901" t="s">
        <v>20403</v>
      </c>
    </row>
    <row r="902" spans="1:43" hidden="1" x14ac:dyDescent="0.3">
      <c r="A902" t="s">
        <v>2099</v>
      </c>
      <c r="B902" t="s">
        <v>1157</v>
      </c>
      <c r="C902" s="72">
        <v>28633</v>
      </c>
      <c r="D902" t="s">
        <v>6596</v>
      </c>
      <c r="E902" t="s">
        <v>5554</v>
      </c>
      <c r="F902" t="s">
        <v>3591</v>
      </c>
      <c r="G902" t="s">
        <v>3591</v>
      </c>
      <c r="H902" t="s">
        <v>1373</v>
      </c>
      <c r="I902" t="s">
        <v>9558</v>
      </c>
      <c r="J902" t="s">
        <v>1157</v>
      </c>
      <c r="K902">
        <v>283166</v>
      </c>
      <c r="L902" t="s">
        <v>1157</v>
      </c>
      <c r="M902">
        <v>2120491</v>
      </c>
      <c r="N902" t="s">
        <v>2100</v>
      </c>
      <c r="O902" t="s">
        <v>2101</v>
      </c>
      <c r="P902" t="s">
        <v>2099</v>
      </c>
      <c r="Q902">
        <v>7207</v>
      </c>
      <c r="R902" t="s">
        <v>2100</v>
      </c>
      <c r="S902">
        <v>5642</v>
      </c>
      <c r="T902" t="s">
        <v>2100</v>
      </c>
      <c r="V902" t="s">
        <v>4072</v>
      </c>
      <c r="W902">
        <v>31549</v>
      </c>
      <c r="X902">
        <v>7207</v>
      </c>
      <c r="Y902" t="s">
        <v>1157</v>
      </c>
      <c r="Z902" t="s">
        <v>8597</v>
      </c>
      <c r="AA902" t="s">
        <v>658</v>
      </c>
      <c r="AB902" t="s">
        <v>666</v>
      </c>
      <c r="AC902" t="s">
        <v>1157</v>
      </c>
      <c r="AD902" t="s">
        <v>8597</v>
      </c>
      <c r="AI902">
        <v>17858</v>
      </c>
      <c r="AK902" t="s">
        <v>1157</v>
      </c>
      <c r="AL902" t="s">
        <v>18447</v>
      </c>
      <c r="AM902" t="s">
        <v>1157</v>
      </c>
      <c r="AN902" t="s">
        <v>1157</v>
      </c>
      <c r="AO902" t="s">
        <v>1373</v>
      </c>
      <c r="AP902" t="s">
        <v>15390</v>
      </c>
      <c r="AQ902" t="s">
        <v>20402</v>
      </c>
    </row>
    <row r="903" spans="1:43" hidden="1" x14ac:dyDescent="0.3">
      <c r="A903" t="s">
        <v>2102</v>
      </c>
      <c r="B903" t="s">
        <v>858</v>
      </c>
      <c r="C903" s="72">
        <v>30829</v>
      </c>
      <c r="D903" t="s">
        <v>6554</v>
      </c>
      <c r="E903" t="s">
        <v>5554</v>
      </c>
      <c r="F903" t="s">
        <v>3591</v>
      </c>
      <c r="G903" t="s">
        <v>3591</v>
      </c>
      <c r="H903" t="s">
        <v>1373</v>
      </c>
      <c r="I903" t="s">
        <v>9565</v>
      </c>
      <c r="J903" t="s">
        <v>858</v>
      </c>
      <c r="K903">
        <v>456068</v>
      </c>
      <c r="L903" t="s">
        <v>858</v>
      </c>
      <c r="M903">
        <v>1208713</v>
      </c>
      <c r="N903" t="s">
        <v>858</v>
      </c>
      <c r="O903" t="s">
        <v>13178</v>
      </c>
      <c r="P903" t="s">
        <v>2102</v>
      </c>
      <c r="Q903">
        <v>8437</v>
      </c>
      <c r="R903" t="s">
        <v>858</v>
      </c>
      <c r="S903">
        <v>29310</v>
      </c>
      <c r="T903" t="s">
        <v>858</v>
      </c>
      <c r="V903" t="s">
        <v>12860</v>
      </c>
      <c r="W903">
        <v>47476</v>
      </c>
      <c r="X903">
        <v>8437</v>
      </c>
      <c r="Y903" t="s">
        <v>858</v>
      </c>
      <c r="Z903" t="s">
        <v>5551</v>
      </c>
      <c r="AA903" t="s">
        <v>658</v>
      </c>
      <c r="AB903" t="s">
        <v>658</v>
      </c>
      <c r="AC903" t="s">
        <v>858</v>
      </c>
      <c r="AD903" t="s">
        <v>5551</v>
      </c>
      <c r="AE903">
        <v>10076</v>
      </c>
      <c r="AF903" t="s">
        <v>858</v>
      </c>
      <c r="AG903">
        <v>5962</v>
      </c>
      <c r="AH903" t="s">
        <v>858</v>
      </c>
      <c r="AI903">
        <v>1170</v>
      </c>
      <c r="AJ903">
        <v>3143</v>
      </c>
      <c r="AK903" t="s">
        <v>858</v>
      </c>
      <c r="AL903" t="s">
        <v>18448</v>
      </c>
      <c r="AM903" t="s">
        <v>858</v>
      </c>
      <c r="AN903" t="s">
        <v>858</v>
      </c>
      <c r="AO903" t="s">
        <v>1373</v>
      </c>
      <c r="AP903" t="s">
        <v>5551</v>
      </c>
      <c r="AQ903" t="s">
        <v>20402</v>
      </c>
    </row>
    <row r="904" spans="1:43" x14ac:dyDescent="0.3">
      <c r="A904" t="s">
        <v>5552</v>
      </c>
      <c r="B904" t="s">
        <v>5553</v>
      </c>
      <c r="C904" s="72">
        <v>31678</v>
      </c>
      <c r="D904" t="s">
        <v>6554</v>
      </c>
      <c r="E904" t="s">
        <v>9271</v>
      </c>
      <c r="F904" t="s">
        <v>3591</v>
      </c>
      <c r="G904" t="s">
        <v>3591</v>
      </c>
      <c r="H904" t="s">
        <v>1373</v>
      </c>
      <c r="I904" t="s">
        <v>9272</v>
      </c>
      <c r="J904" t="s">
        <v>858</v>
      </c>
      <c r="K904">
        <v>646057</v>
      </c>
      <c r="L904" t="s">
        <v>5555</v>
      </c>
      <c r="M904">
        <v>2074923</v>
      </c>
      <c r="N904" t="s">
        <v>5555</v>
      </c>
      <c r="O904" t="s">
        <v>12099</v>
      </c>
      <c r="P904" t="s">
        <v>5552</v>
      </c>
      <c r="Q904">
        <v>9641</v>
      </c>
      <c r="R904" t="s">
        <v>5555</v>
      </c>
      <c r="S904">
        <v>33093</v>
      </c>
      <c r="T904" t="s">
        <v>5555</v>
      </c>
      <c r="V904" t="s">
        <v>12100</v>
      </c>
      <c r="W904">
        <v>101994</v>
      </c>
      <c r="X904">
        <v>9641</v>
      </c>
      <c r="Y904" t="s">
        <v>9273</v>
      </c>
      <c r="Z904" t="s">
        <v>9274</v>
      </c>
      <c r="AA904" t="s">
        <v>658</v>
      </c>
      <c r="AB904" t="s">
        <v>658</v>
      </c>
      <c r="AC904" t="s">
        <v>5553</v>
      </c>
      <c r="AD904" t="s">
        <v>9275</v>
      </c>
      <c r="AI904">
        <v>18265</v>
      </c>
      <c r="AJ904">
        <v>3143</v>
      </c>
      <c r="AK904" t="s">
        <v>5555</v>
      </c>
      <c r="AL904" t="s">
        <v>22074</v>
      </c>
      <c r="AM904" t="s">
        <v>22075</v>
      </c>
      <c r="AN904" t="s">
        <v>5553</v>
      </c>
      <c r="AO904" t="s">
        <v>1373</v>
      </c>
      <c r="AP904" t="s">
        <v>9274</v>
      </c>
      <c r="AQ904" t="s">
        <v>20403</v>
      </c>
    </row>
    <row r="905" spans="1:43" x14ac:dyDescent="0.3">
      <c r="A905" t="s">
        <v>8296</v>
      </c>
      <c r="B905" t="s">
        <v>8598</v>
      </c>
      <c r="C905" s="72">
        <v>33875</v>
      </c>
      <c r="D905" t="s">
        <v>8297</v>
      </c>
      <c r="E905" t="s">
        <v>5554</v>
      </c>
      <c r="F905" t="s">
        <v>3591</v>
      </c>
      <c r="G905" t="s">
        <v>3591</v>
      </c>
      <c r="H905" t="s">
        <v>1373</v>
      </c>
      <c r="I905" t="s">
        <v>10557</v>
      </c>
      <c r="J905" t="s">
        <v>8598</v>
      </c>
      <c r="K905">
        <v>605894</v>
      </c>
      <c r="L905" t="s">
        <v>8598</v>
      </c>
      <c r="M905">
        <v>2117132</v>
      </c>
      <c r="N905" t="s">
        <v>8598</v>
      </c>
      <c r="O905" t="s">
        <v>13603</v>
      </c>
      <c r="P905" t="s">
        <v>8296</v>
      </c>
      <c r="Q905">
        <v>9944</v>
      </c>
      <c r="R905" t="s">
        <v>8598</v>
      </c>
      <c r="S905">
        <v>33238</v>
      </c>
      <c r="T905" t="s">
        <v>8598</v>
      </c>
      <c r="V905" t="s">
        <v>12165</v>
      </c>
      <c r="W905">
        <v>69116</v>
      </c>
      <c r="X905">
        <v>9944</v>
      </c>
      <c r="Y905" t="s">
        <v>8598</v>
      </c>
      <c r="Z905" t="s">
        <v>8599</v>
      </c>
      <c r="AA905" t="s">
        <v>658</v>
      </c>
      <c r="AB905" t="s">
        <v>658</v>
      </c>
      <c r="AC905" t="s">
        <v>8598</v>
      </c>
      <c r="AD905" t="s">
        <v>8599</v>
      </c>
      <c r="AE905">
        <v>13157</v>
      </c>
      <c r="AF905" t="s">
        <v>8598</v>
      </c>
      <c r="AG905">
        <v>62460</v>
      </c>
      <c r="AH905" t="s">
        <v>8598</v>
      </c>
      <c r="AI905">
        <v>18453</v>
      </c>
      <c r="AJ905">
        <v>4909</v>
      </c>
      <c r="AK905" t="s">
        <v>8598</v>
      </c>
      <c r="AL905" t="s">
        <v>18449</v>
      </c>
      <c r="AM905" t="s">
        <v>8598</v>
      </c>
      <c r="AN905" t="s">
        <v>8598</v>
      </c>
      <c r="AO905" t="s">
        <v>1373</v>
      </c>
      <c r="AP905" t="s">
        <v>8599</v>
      </c>
      <c r="AQ905" t="s">
        <v>20403</v>
      </c>
    </row>
    <row r="906" spans="1:43" x14ac:dyDescent="0.3">
      <c r="A906" t="s">
        <v>14573</v>
      </c>
      <c r="B906" t="s">
        <v>14304</v>
      </c>
      <c r="C906" s="72">
        <v>33662</v>
      </c>
      <c r="D906" t="s">
        <v>14574</v>
      </c>
      <c r="E906" t="s">
        <v>14575</v>
      </c>
      <c r="F906" t="s">
        <v>1405</v>
      </c>
      <c r="G906" t="s">
        <v>6120</v>
      </c>
      <c r="H906" t="s">
        <v>1431</v>
      </c>
      <c r="I906" t="s">
        <v>14506</v>
      </c>
      <c r="J906" t="s">
        <v>14304</v>
      </c>
      <c r="K906">
        <v>592348</v>
      </c>
      <c r="L906" t="s">
        <v>14304</v>
      </c>
      <c r="M906">
        <v>2118848</v>
      </c>
      <c r="N906" t="s">
        <v>14304</v>
      </c>
      <c r="O906" t="s">
        <v>17491</v>
      </c>
      <c r="P906" t="s">
        <v>14573</v>
      </c>
      <c r="Q906">
        <v>10810</v>
      </c>
      <c r="R906" t="s">
        <v>14304</v>
      </c>
      <c r="S906">
        <v>32524</v>
      </c>
      <c r="T906" t="s">
        <v>14304</v>
      </c>
      <c r="V906" t="s">
        <v>16028</v>
      </c>
      <c r="W906">
        <v>67002</v>
      </c>
      <c r="X906">
        <v>10810</v>
      </c>
      <c r="Y906" t="s">
        <v>14304</v>
      </c>
      <c r="Z906" t="s">
        <v>15115</v>
      </c>
      <c r="AA906" t="s">
        <v>5068</v>
      </c>
      <c r="AB906" t="s">
        <v>658</v>
      </c>
      <c r="AC906" t="s">
        <v>14304</v>
      </c>
      <c r="AD906" t="s">
        <v>15115</v>
      </c>
      <c r="AE906">
        <v>11560</v>
      </c>
      <c r="AI906">
        <v>14455</v>
      </c>
      <c r="AJ906">
        <v>5704</v>
      </c>
      <c r="AK906" t="s">
        <v>14304</v>
      </c>
      <c r="AL906" t="s">
        <v>18450</v>
      </c>
      <c r="AM906" t="s">
        <v>14304</v>
      </c>
      <c r="AN906" t="s">
        <v>14304</v>
      </c>
      <c r="AO906" t="s">
        <v>14958</v>
      </c>
      <c r="AP906" t="s">
        <v>15115</v>
      </c>
      <c r="AQ906" t="s">
        <v>20403</v>
      </c>
    </row>
    <row r="907" spans="1:43" x14ac:dyDescent="0.3">
      <c r="A907" t="s">
        <v>13737</v>
      </c>
      <c r="B907" t="s">
        <v>11627</v>
      </c>
      <c r="C907" s="72">
        <v>33179</v>
      </c>
      <c r="D907" t="s">
        <v>6587</v>
      </c>
      <c r="E907" t="s">
        <v>13738</v>
      </c>
      <c r="F907" t="s">
        <v>1470</v>
      </c>
      <c r="G907" t="s">
        <v>6120</v>
      </c>
      <c r="H907" t="s">
        <v>1380</v>
      </c>
      <c r="I907" t="s">
        <v>11628</v>
      </c>
      <c r="J907" t="s">
        <v>11627</v>
      </c>
      <c r="K907">
        <v>571718</v>
      </c>
      <c r="L907" t="s">
        <v>11627</v>
      </c>
      <c r="M907">
        <v>1947845</v>
      </c>
      <c r="N907" t="s">
        <v>11627</v>
      </c>
      <c r="O907" t="s">
        <v>13739</v>
      </c>
      <c r="P907" t="s">
        <v>13737</v>
      </c>
      <c r="Q907">
        <v>9639</v>
      </c>
      <c r="R907" t="s">
        <v>11627</v>
      </c>
      <c r="S907">
        <v>32174</v>
      </c>
      <c r="T907" t="s">
        <v>11627</v>
      </c>
      <c r="V907" t="s">
        <v>16029</v>
      </c>
      <c r="W907">
        <v>70764</v>
      </c>
      <c r="X907">
        <v>9639</v>
      </c>
      <c r="Y907" t="s">
        <v>11627</v>
      </c>
      <c r="Z907" t="s">
        <v>13740</v>
      </c>
      <c r="AA907" t="s">
        <v>666</v>
      </c>
      <c r="AB907" t="s">
        <v>658</v>
      </c>
      <c r="AC907" t="s">
        <v>11627</v>
      </c>
      <c r="AD907" t="s">
        <v>13740</v>
      </c>
      <c r="AE907">
        <v>12153</v>
      </c>
      <c r="AH907" t="s">
        <v>11627</v>
      </c>
      <c r="AI907">
        <v>18187</v>
      </c>
      <c r="AJ907">
        <v>4483</v>
      </c>
      <c r="AK907" t="s">
        <v>11627</v>
      </c>
      <c r="AL907" t="s">
        <v>18451</v>
      </c>
      <c r="AM907" t="s">
        <v>11627</v>
      </c>
      <c r="AN907" t="s">
        <v>11627</v>
      </c>
      <c r="AO907" t="s">
        <v>1380</v>
      </c>
      <c r="AP907" t="s">
        <v>13740</v>
      </c>
      <c r="AQ907" t="s">
        <v>20403</v>
      </c>
    </row>
    <row r="908" spans="1:43" x14ac:dyDescent="0.3">
      <c r="A908" t="s">
        <v>14103</v>
      </c>
      <c r="B908" t="s">
        <v>11779</v>
      </c>
      <c r="C908" s="72">
        <v>33425</v>
      </c>
      <c r="D908" t="s">
        <v>6581</v>
      </c>
      <c r="E908" t="s">
        <v>14104</v>
      </c>
      <c r="F908" t="s">
        <v>1430</v>
      </c>
      <c r="G908" t="s">
        <v>6120</v>
      </c>
      <c r="H908" t="s">
        <v>1373</v>
      </c>
      <c r="I908" t="s">
        <v>11327</v>
      </c>
      <c r="J908" t="s">
        <v>11779</v>
      </c>
      <c r="K908">
        <v>580792</v>
      </c>
      <c r="L908" t="s">
        <v>11779</v>
      </c>
      <c r="M908">
        <v>2040764</v>
      </c>
      <c r="N908" t="s">
        <v>11779</v>
      </c>
      <c r="O908" t="s">
        <v>14410</v>
      </c>
      <c r="P908" t="s">
        <v>14103</v>
      </c>
      <c r="Q908">
        <v>10030</v>
      </c>
      <c r="R908" t="s">
        <v>11779</v>
      </c>
      <c r="S908">
        <v>32646</v>
      </c>
      <c r="T908" t="s">
        <v>11779</v>
      </c>
      <c r="V908" t="s">
        <v>16030</v>
      </c>
      <c r="W908">
        <v>100191</v>
      </c>
      <c r="X908">
        <v>10030</v>
      </c>
      <c r="Y908" t="s">
        <v>11779</v>
      </c>
      <c r="Z908" t="s">
        <v>14105</v>
      </c>
      <c r="AA908" t="s">
        <v>658</v>
      </c>
      <c r="AB908" t="s">
        <v>658</v>
      </c>
      <c r="AC908" t="s">
        <v>11779</v>
      </c>
      <c r="AD908" t="s">
        <v>14105</v>
      </c>
      <c r="AE908">
        <v>14011</v>
      </c>
      <c r="AH908" t="s">
        <v>11779</v>
      </c>
      <c r="AI908">
        <v>23785</v>
      </c>
      <c r="AJ908">
        <v>4983</v>
      </c>
      <c r="AK908" t="s">
        <v>11779</v>
      </c>
      <c r="AL908" t="s">
        <v>18452</v>
      </c>
      <c r="AM908" t="s">
        <v>11779</v>
      </c>
      <c r="AN908" t="s">
        <v>11779</v>
      </c>
      <c r="AO908" t="s">
        <v>14933</v>
      </c>
      <c r="AP908" t="s">
        <v>14105</v>
      </c>
      <c r="AQ908" t="s">
        <v>20403</v>
      </c>
    </row>
    <row r="909" spans="1:43" x14ac:dyDescent="0.3">
      <c r="A909" t="s">
        <v>2103</v>
      </c>
      <c r="B909" t="s">
        <v>593</v>
      </c>
      <c r="C909" s="72">
        <v>30722</v>
      </c>
      <c r="D909" t="s">
        <v>6541</v>
      </c>
      <c r="E909" t="s">
        <v>6540</v>
      </c>
      <c r="F909" t="s">
        <v>1553</v>
      </c>
      <c r="G909" t="s">
        <v>6120</v>
      </c>
      <c r="H909" t="s">
        <v>1380</v>
      </c>
      <c r="I909" t="s">
        <v>9745</v>
      </c>
      <c r="J909" t="s">
        <v>593</v>
      </c>
      <c r="K909">
        <v>460086</v>
      </c>
      <c r="L909" t="s">
        <v>593</v>
      </c>
      <c r="M909">
        <v>593271</v>
      </c>
      <c r="N909" t="s">
        <v>593</v>
      </c>
      <c r="O909" t="s">
        <v>13444</v>
      </c>
      <c r="P909" t="s">
        <v>2103</v>
      </c>
      <c r="Q909">
        <v>7907</v>
      </c>
      <c r="R909" t="s">
        <v>593</v>
      </c>
      <c r="S909">
        <v>28636</v>
      </c>
      <c r="T909" t="s">
        <v>593</v>
      </c>
      <c r="U909" t="s">
        <v>593</v>
      </c>
      <c r="V909" t="s">
        <v>12727</v>
      </c>
      <c r="W909">
        <v>52054</v>
      </c>
      <c r="X909">
        <v>7907</v>
      </c>
      <c r="Y909" t="s">
        <v>593</v>
      </c>
      <c r="Z909" t="s">
        <v>5556</v>
      </c>
      <c r="AA909" t="s">
        <v>666</v>
      </c>
      <c r="AB909" t="s">
        <v>658</v>
      </c>
      <c r="AC909" t="s">
        <v>593</v>
      </c>
      <c r="AD909" t="s">
        <v>5556</v>
      </c>
      <c r="AE909">
        <v>8615</v>
      </c>
      <c r="AF909" t="s">
        <v>593</v>
      </c>
      <c r="AG909">
        <v>5135</v>
      </c>
      <c r="AH909" t="s">
        <v>593</v>
      </c>
      <c r="AI909">
        <v>8622</v>
      </c>
      <c r="AJ909">
        <v>2270</v>
      </c>
      <c r="AK909" t="s">
        <v>593</v>
      </c>
      <c r="AL909" t="s">
        <v>18453</v>
      </c>
      <c r="AM909" t="s">
        <v>593</v>
      </c>
      <c r="AN909" t="s">
        <v>593</v>
      </c>
      <c r="AO909" t="s">
        <v>1380</v>
      </c>
      <c r="AP909" t="s">
        <v>5556</v>
      </c>
      <c r="AQ909" t="s">
        <v>20403</v>
      </c>
    </row>
    <row r="910" spans="1:43" x14ac:dyDescent="0.3">
      <c r="A910" t="s">
        <v>2104</v>
      </c>
      <c r="B910" t="s">
        <v>19909</v>
      </c>
      <c r="C910" s="72">
        <v>32255</v>
      </c>
      <c r="D910" t="s">
        <v>6727</v>
      </c>
      <c r="E910" t="s">
        <v>19910</v>
      </c>
      <c r="F910" t="s">
        <v>1446</v>
      </c>
      <c r="G910" t="s">
        <v>9094</v>
      </c>
      <c r="H910" t="s">
        <v>661</v>
      </c>
      <c r="I910" t="s">
        <v>9445</v>
      </c>
      <c r="J910" t="s">
        <v>19909</v>
      </c>
      <c r="K910">
        <v>543829</v>
      </c>
      <c r="L910" t="s">
        <v>19909</v>
      </c>
      <c r="M910">
        <v>1667054</v>
      </c>
      <c r="N910" t="s">
        <v>59</v>
      </c>
      <c r="O910" t="s">
        <v>2105</v>
      </c>
      <c r="P910" t="s">
        <v>2104</v>
      </c>
      <c r="Q910">
        <v>8025</v>
      </c>
      <c r="R910" t="s">
        <v>19909</v>
      </c>
      <c r="S910">
        <v>30726</v>
      </c>
      <c r="T910" t="s">
        <v>19909</v>
      </c>
      <c r="U910" t="s">
        <v>59</v>
      </c>
      <c r="V910" t="s">
        <v>4073</v>
      </c>
      <c r="W910">
        <v>58880</v>
      </c>
      <c r="X910">
        <v>8863</v>
      </c>
      <c r="Y910" t="s">
        <v>59</v>
      </c>
      <c r="Z910" t="s">
        <v>19911</v>
      </c>
      <c r="AA910" t="s">
        <v>666</v>
      </c>
      <c r="AB910" t="s">
        <v>658</v>
      </c>
      <c r="AC910" t="s">
        <v>59</v>
      </c>
      <c r="AD910" t="s">
        <v>19911</v>
      </c>
      <c r="AE910">
        <v>10624</v>
      </c>
      <c r="AF910" t="s">
        <v>59</v>
      </c>
      <c r="AG910">
        <v>12935</v>
      </c>
      <c r="AH910" t="s">
        <v>59</v>
      </c>
      <c r="AI910">
        <v>17855</v>
      </c>
      <c r="AJ910">
        <v>3827</v>
      </c>
      <c r="AK910" t="s">
        <v>19909</v>
      </c>
      <c r="AL910" t="s">
        <v>18454</v>
      </c>
      <c r="AM910" t="s">
        <v>19909</v>
      </c>
      <c r="AN910" t="s">
        <v>19909</v>
      </c>
      <c r="AO910" t="s">
        <v>14948</v>
      </c>
      <c r="AP910" t="s">
        <v>19911</v>
      </c>
      <c r="AQ910" t="s">
        <v>20403</v>
      </c>
    </row>
    <row r="911" spans="1:43" x14ac:dyDescent="0.3">
      <c r="A911" t="s">
        <v>9888</v>
      </c>
      <c r="B911" t="s">
        <v>9889</v>
      </c>
      <c r="C911" s="72">
        <v>34996</v>
      </c>
      <c r="D911" t="s">
        <v>6581</v>
      </c>
      <c r="E911" t="s">
        <v>6540</v>
      </c>
      <c r="F911" t="s">
        <v>1565</v>
      </c>
      <c r="G911" t="s">
        <v>6120</v>
      </c>
      <c r="H911" t="s">
        <v>1431</v>
      </c>
      <c r="I911" t="s">
        <v>9890</v>
      </c>
      <c r="J911" t="s">
        <v>9889</v>
      </c>
      <c r="K911">
        <v>624503</v>
      </c>
      <c r="L911" t="s">
        <v>9889</v>
      </c>
      <c r="M911">
        <v>2135244</v>
      </c>
      <c r="N911" t="s">
        <v>9889</v>
      </c>
      <c r="P911" t="s">
        <v>9888</v>
      </c>
      <c r="Q911">
        <v>9874</v>
      </c>
      <c r="R911" t="s">
        <v>9889</v>
      </c>
      <c r="S911">
        <v>33705</v>
      </c>
      <c r="T911" t="s">
        <v>9889</v>
      </c>
      <c r="V911" t="s">
        <v>11967</v>
      </c>
      <c r="W911">
        <v>101622</v>
      </c>
      <c r="X911">
        <v>9874</v>
      </c>
      <c r="Y911" t="s">
        <v>9889</v>
      </c>
      <c r="Z911" t="s">
        <v>9891</v>
      </c>
      <c r="AA911" t="s">
        <v>666</v>
      </c>
      <c r="AB911" t="s">
        <v>658</v>
      </c>
      <c r="AC911" t="s">
        <v>9889</v>
      </c>
      <c r="AD911" t="s">
        <v>9891</v>
      </c>
      <c r="AE911">
        <v>13360</v>
      </c>
      <c r="AH911" t="s">
        <v>9889</v>
      </c>
      <c r="AI911">
        <v>18361</v>
      </c>
      <c r="AJ911">
        <v>5611</v>
      </c>
      <c r="AK911" t="s">
        <v>9889</v>
      </c>
      <c r="AL911" t="s">
        <v>18455</v>
      </c>
      <c r="AM911" t="s">
        <v>9889</v>
      </c>
      <c r="AN911" t="s">
        <v>9889</v>
      </c>
      <c r="AO911" t="s">
        <v>1431</v>
      </c>
      <c r="AP911" t="s">
        <v>9891</v>
      </c>
      <c r="AQ911" t="s">
        <v>20403</v>
      </c>
    </row>
    <row r="912" spans="1:43" x14ac:dyDescent="0.3">
      <c r="A912" t="s">
        <v>16031</v>
      </c>
      <c r="B912" t="s">
        <v>16032</v>
      </c>
      <c r="C912" s="72">
        <v>36215</v>
      </c>
      <c r="D912" t="s">
        <v>16033</v>
      </c>
      <c r="E912" t="s">
        <v>8175</v>
      </c>
      <c r="F912" t="s">
        <v>1409</v>
      </c>
      <c r="G912" t="s">
        <v>9094</v>
      </c>
      <c r="H912" t="s">
        <v>1373</v>
      </c>
      <c r="I912" t="s">
        <v>16034</v>
      </c>
      <c r="J912" t="s">
        <v>16032</v>
      </c>
      <c r="K912">
        <v>669022</v>
      </c>
      <c r="L912" t="s">
        <v>16032</v>
      </c>
      <c r="M912">
        <v>2835055</v>
      </c>
      <c r="N912" t="s">
        <v>16032</v>
      </c>
      <c r="P912" t="s">
        <v>16031</v>
      </c>
      <c r="Q912">
        <v>9973</v>
      </c>
      <c r="R912" t="s">
        <v>16035</v>
      </c>
      <c r="S912">
        <v>39636</v>
      </c>
      <c r="T912" t="s">
        <v>16032</v>
      </c>
      <c r="V912" t="s">
        <v>16036</v>
      </c>
      <c r="W912">
        <v>111112</v>
      </c>
      <c r="X912">
        <v>10940</v>
      </c>
      <c r="Y912" t="s">
        <v>16032</v>
      </c>
      <c r="Z912" t="s">
        <v>16037</v>
      </c>
      <c r="AA912" t="s">
        <v>666</v>
      </c>
      <c r="AB912" t="s">
        <v>666</v>
      </c>
      <c r="AC912" t="s">
        <v>16032</v>
      </c>
      <c r="AD912" t="s">
        <v>16037</v>
      </c>
      <c r="AJ912">
        <v>6143</v>
      </c>
      <c r="AK912" t="s">
        <v>16032</v>
      </c>
      <c r="AL912" t="s">
        <v>18456</v>
      </c>
      <c r="AM912" t="s">
        <v>16032</v>
      </c>
      <c r="AN912" t="s">
        <v>16032</v>
      </c>
      <c r="AO912" t="s">
        <v>1373</v>
      </c>
      <c r="AP912" t="s">
        <v>15341</v>
      </c>
      <c r="AQ912" t="s">
        <v>20403</v>
      </c>
    </row>
    <row r="913" spans="1:43" x14ac:dyDescent="0.3">
      <c r="A913" t="s">
        <v>8174</v>
      </c>
      <c r="B913" t="s">
        <v>8600</v>
      </c>
      <c r="C913" s="72">
        <v>33397</v>
      </c>
      <c r="D913" t="s">
        <v>8176</v>
      </c>
      <c r="E913" t="s">
        <v>8175</v>
      </c>
      <c r="F913" t="s">
        <v>1553</v>
      </c>
      <c r="G913" t="s">
        <v>6120</v>
      </c>
      <c r="H913" t="s">
        <v>1380</v>
      </c>
      <c r="I913" t="s">
        <v>10717</v>
      </c>
      <c r="J913" t="s">
        <v>8600</v>
      </c>
      <c r="K913">
        <v>605253</v>
      </c>
      <c r="L913" t="s">
        <v>8600</v>
      </c>
      <c r="M913">
        <v>2146190</v>
      </c>
      <c r="N913" t="s">
        <v>8600</v>
      </c>
      <c r="O913" t="s">
        <v>8601</v>
      </c>
      <c r="P913" t="s">
        <v>8174</v>
      </c>
      <c r="Q913">
        <v>9804</v>
      </c>
      <c r="R913" t="s">
        <v>8600</v>
      </c>
      <c r="S913">
        <v>33632</v>
      </c>
      <c r="T913" t="s">
        <v>8600</v>
      </c>
      <c r="V913" t="s">
        <v>12625</v>
      </c>
      <c r="W913">
        <v>69538</v>
      </c>
      <c r="X913">
        <v>9804</v>
      </c>
      <c r="Y913" t="s">
        <v>8600</v>
      </c>
      <c r="Z913" t="s">
        <v>8602</v>
      </c>
      <c r="AA913" t="s">
        <v>658</v>
      </c>
      <c r="AB913" t="s">
        <v>658</v>
      </c>
      <c r="AC913" t="s">
        <v>8600</v>
      </c>
      <c r="AD913" t="s">
        <v>8602</v>
      </c>
      <c r="AE913">
        <v>13165</v>
      </c>
      <c r="AF913" t="s">
        <v>8600</v>
      </c>
      <c r="AG913">
        <v>58431</v>
      </c>
      <c r="AH913" t="s">
        <v>8600</v>
      </c>
      <c r="AI913">
        <v>18403</v>
      </c>
      <c r="AJ913">
        <v>4727</v>
      </c>
      <c r="AK913" t="s">
        <v>8600</v>
      </c>
      <c r="AL913" t="s">
        <v>18457</v>
      </c>
      <c r="AM913" t="s">
        <v>8600</v>
      </c>
      <c r="AN913" t="s">
        <v>8600</v>
      </c>
      <c r="AO913" t="s">
        <v>1380</v>
      </c>
      <c r="AP913" t="s">
        <v>8602</v>
      </c>
      <c r="AQ913" t="s">
        <v>20403</v>
      </c>
    </row>
    <row r="914" spans="1:43" x14ac:dyDescent="0.3">
      <c r="A914" t="s">
        <v>2106</v>
      </c>
      <c r="B914" t="s">
        <v>945</v>
      </c>
      <c r="C914" s="72">
        <v>32056</v>
      </c>
      <c r="D914" t="s">
        <v>6926</v>
      </c>
      <c r="E914" t="s">
        <v>7895</v>
      </c>
      <c r="F914" t="s">
        <v>3591</v>
      </c>
      <c r="G914" t="s">
        <v>3591</v>
      </c>
      <c r="H914" t="s">
        <v>1373</v>
      </c>
      <c r="I914" t="s">
        <v>944</v>
      </c>
      <c r="J914" t="s">
        <v>945</v>
      </c>
      <c r="K914">
        <v>571719</v>
      </c>
      <c r="L914" t="s">
        <v>945</v>
      </c>
      <c r="M914">
        <v>1956426</v>
      </c>
      <c r="N914" t="s">
        <v>945</v>
      </c>
      <c r="P914" t="s">
        <v>2106</v>
      </c>
      <c r="R914" t="s">
        <v>945</v>
      </c>
      <c r="S914">
        <v>32240</v>
      </c>
      <c r="T914" t="s">
        <v>945</v>
      </c>
      <c r="V914" t="s">
        <v>11994</v>
      </c>
      <c r="W914">
        <v>59651</v>
      </c>
      <c r="Y914" t="s">
        <v>945</v>
      </c>
      <c r="Z914" t="s">
        <v>8603</v>
      </c>
      <c r="AA914" t="s">
        <v>666</v>
      </c>
      <c r="AB914" t="s">
        <v>666</v>
      </c>
      <c r="AC914" t="s">
        <v>945</v>
      </c>
      <c r="AD914" t="s">
        <v>8603</v>
      </c>
      <c r="AE914">
        <v>12283</v>
      </c>
      <c r="AI914">
        <v>8582</v>
      </c>
      <c r="AK914" t="s">
        <v>945</v>
      </c>
      <c r="AL914" t="s">
        <v>18458</v>
      </c>
      <c r="AM914" t="s">
        <v>945</v>
      </c>
      <c r="AN914" t="s">
        <v>945</v>
      </c>
      <c r="AO914" t="s">
        <v>1373</v>
      </c>
      <c r="AP914" t="s">
        <v>8603</v>
      </c>
      <c r="AQ914" t="s">
        <v>20403</v>
      </c>
    </row>
    <row r="915" spans="1:43" hidden="1" x14ac:dyDescent="0.3">
      <c r="A915" t="s">
        <v>2107</v>
      </c>
      <c r="B915" t="s">
        <v>1168</v>
      </c>
      <c r="C915" s="72">
        <v>30144</v>
      </c>
      <c r="D915" t="s">
        <v>7557</v>
      </c>
      <c r="E915" t="s">
        <v>7896</v>
      </c>
      <c r="F915" t="s">
        <v>3591</v>
      </c>
      <c r="G915" t="s">
        <v>3591</v>
      </c>
      <c r="H915" t="s">
        <v>1373</v>
      </c>
      <c r="I915" t="s">
        <v>9566</v>
      </c>
      <c r="J915" t="s">
        <v>1168</v>
      </c>
      <c r="K915">
        <v>452733</v>
      </c>
      <c r="L915" t="s">
        <v>1168</v>
      </c>
      <c r="M915">
        <v>566069</v>
      </c>
      <c r="N915" t="s">
        <v>1168</v>
      </c>
      <c r="O915" t="s">
        <v>2108</v>
      </c>
      <c r="P915" t="s">
        <v>2107</v>
      </c>
      <c r="Q915">
        <v>7678</v>
      </c>
      <c r="R915" t="s">
        <v>1168</v>
      </c>
      <c r="S915">
        <v>6449</v>
      </c>
      <c r="T915" t="s">
        <v>1168</v>
      </c>
      <c r="V915" t="s">
        <v>4074</v>
      </c>
      <c r="W915">
        <v>45530</v>
      </c>
      <c r="X915">
        <v>7678</v>
      </c>
      <c r="Y915" t="s">
        <v>1168</v>
      </c>
      <c r="Z915" t="s">
        <v>5557</v>
      </c>
      <c r="AA915" t="s">
        <v>658</v>
      </c>
      <c r="AB915" t="s">
        <v>666</v>
      </c>
      <c r="AC915" t="s">
        <v>1168</v>
      </c>
      <c r="AD915" t="s">
        <v>5557</v>
      </c>
      <c r="AE915">
        <v>7690</v>
      </c>
      <c r="AF915" t="s">
        <v>1168</v>
      </c>
      <c r="AG915">
        <v>5670</v>
      </c>
      <c r="AI915">
        <v>8469</v>
      </c>
      <c r="AK915" t="s">
        <v>1168</v>
      </c>
      <c r="AL915" t="s">
        <v>18459</v>
      </c>
      <c r="AM915" t="s">
        <v>1168</v>
      </c>
      <c r="AN915" t="s">
        <v>1168</v>
      </c>
      <c r="AO915" t="s">
        <v>1373</v>
      </c>
      <c r="AP915" t="s">
        <v>5557</v>
      </c>
      <c r="AQ915" t="s">
        <v>20402</v>
      </c>
    </row>
    <row r="916" spans="1:43" x14ac:dyDescent="0.3">
      <c r="A916" t="s">
        <v>2109</v>
      </c>
      <c r="B916" t="s">
        <v>244</v>
      </c>
      <c r="C916" s="72">
        <v>33095</v>
      </c>
      <c r="D916" t="s">
        <v>6558</v>
      </c>
      <c r="E916" t="s">
        <v>6923</v>
      </c>
      <c r="F916" t="s">
        <v>1402</v>
      </c>
      <c r="G916" t="s">
        <v>6120</v>
      </c>
      <c r="H916" t="s">
        <v>1373</v>
      </c>
      <c r="I916" t="s">
        <v>10170</v>
      </c>
      <c r="J916" t="s">
        <v>244</v>
      </c>
      <c r="K916">
        <v>543238</v>
      </c>
      <c r="L916" t="s">
        <v>244</v>
      </c>
      <c r="M916">
        <v>1758976</v>
      </c>
      <c r="N916" t="s">
        <v>244</v>
      </c>
      <c r="O916" t="s">
        <v>4075</v>
      </c>
      <c r="P916" t="s">
        <v>2109</v>
      </c>
      <c r="Q916">
        <v>9120</v>
      </c>
      <c r="R916" t="s">
        <v>244</v>
      </c>
      <c r="S916">
        <v>31048</v>
      </c>
      <c r="T916" t="s">
        <v>244</v>
      </c>
      <c r="U916" t="s">
        <v>244</v>
      </c>
      <c r="V916" t="s">
        <v>4076</v>
      </c>
      <c r="W916">
        <v>57905</v>
      </c>
      <c r="X916">
        <v>9120</v>
      </c>
      <c r="Y916" t="s">
        <v>244</v>
      </c>
      <c r="Z916" t="s">
        <v>5558</v>
      </c>
      <c r="AA916" t="s">
        <v>666</v>
      </c>
      <c r="AB916" t="s">
        <v>666</v>
      </c>
      <c r="AC916" t="s">
        <v>244</v>
      </c>
      <c r="AD916" t="s">
        <v>5558</v>
      </c>
      <c r="AE916">
        <v>10541</v>
      </c>
      <c r="AF916" t="s">
        <v>244</v>
      </c>
      <c r="AG916">
        <v>13055</v>
      </c>
      <c r="AH916" t="s">
        <v>244</v>
      </c>
      <c r="AI916">
        <v>4392</v>
      </c>
      <c r="AJ916">
        <v>3652</v>
      </c>
      <c r="AK916" t="s">
        <v>244</v>
      </c>
      <c r="AL916" t="s">
        <v>18460</v>
      </c>
      <c r="AM916" t="s">
        <v>244</v>
      </c>
      <c r="AN916" t="s">
        <v>244</v>
      </c>
      <c r="AO916" t="s">
        <v>1373</v>
      </c>
      <c r="AP916" t="s">
        <v>5558</v>
      </c>
      <c r="AQ916" t="s">
        <v>20403</v>
      </c>
    </row>
    <row r="917" spans="1:43" hidden="1" x14ac:dyDescent="0.3">
      <c r="A917" t="s">
        <v>5559</v>
      </c>
      <c r="B917" t="s">
        <v>56</v>
      </c>
      <c r="C917" s="72">
        <v>30545</v>
      </c>
      <c r="D917" t="s">
        <v>6946</v>
      </c>
      <c r="E917" t="s">
        <v>6945</v>
      </c>
      <c r="F917" t="s">
        <v>1437</v>
      </c>
      <c r="G917" t="s">
        <v>9094</v>
      </c>
      <c r="H917" t="s">
        <v>1424</v>
      </c>
      <c r="I917" t="s">
        <v>10452</v>
      </c>
      <c r="J917" t="s">
        <v>56</v>
      </c>
      <c r="K917">
        <v>488912</v>
      </c>
      <c r="L917" t="s">
        <v>56</v>
      </c>
      <c r="M917">
        <v>1447029</v>
      </c>
      <c r="N917" t="s">
        <v>56</v>
      </c>
      <c r="O917" t="s">
        <v>5560</v>
      </c>
      <c r="P917" t="s">
        <v>5559</v>
      </c>
      <c r="Q917">
        <v>9479</v>
      </c>
      <c r="R917" t="s">
        <v>56</v>
      </c>
      <c r="S917">
        <v>29669</v>
      </c>
      <c r="T917" t="s">
        <v>56</v>
      </c>
      <c r="V917" t="s">
        <v>5561</v>
      </c>
      <c r="W917">
        <v>49364</v>
      </c>
      <c r="X917">
        <v>9479</v>
      </c>
      <c r="Y917" t="s">
        <v>56</v>
      </c>
      <c r="Z917" t="s">
        <v>5562</v>
      </c>
      <c r="AA917" t="s">
        <v>658</v>
      </c>
      <c r="AB917" t="s">
        <v>658</v>
      </c>
      <c r="AC917" t="s">
        <v>56</v>
      </c>
      <c r="AD917" t="s">
        <v>5562</v>
      </c>
      <c r="AE917">
        <v>12651</v>
      </c>
      <c r="AF917" t="s">
        <v>56</v>
      </c>
      <c r="AG917">
        <v>13425</v>
      </c>
      <c r="AH917" t="s">
        <v>56</v>
      </c>
      <c r="AI917">
        <v>2595</v>
      </c>
      <c r="AJ917">
        <v>4427</v>
      </c>
      <c r="AK917" t="s">
        <v>56</v>
      </c>
      <c r="AL917" t="s">
        <v>18461</v>
      </c>
      <c r="AM917" t="s">
        <v>56</v>
      </c>
      <c r="AN917" t="s">
        <v>56</v>
      </c>
      <c r="AO917" t="s">
        <v>1424</v>
      </c>
      <c r="AP917" t="s">
        <v>5562</v>
      </c>
      <c r="AQ917" t="s">
        <v>20402</v>
      </c>
    </row>
    <row r="918" spans="1:43" x14ac:dyDescent="0.3">
      <c r="A918" t="s">
        <v>13741</v>
      </c>
      <c r="B918" t="s">
        <v>13742</v>
      </c>
      <c r="C918" s="72">
        <v>33921</v>
      </c>
      <c r="D918" t="s">
        <v>6646</v>
      </c>
      <c r="E918" t="s">
        <v>13743</v>
      </c>
      <c r="F918" t="s">
        <v>1386</v>
      </c>
      <c r="G918" t="s">
        <v>6120</v>
      </c>
      <c r="H918" t="s">
        <v>1373</v>
      </c>
      <c r="I918" t="s">
        <v>13744</v>
      </c>
      <c r="J918" t="s">
        <v>13742</v>
      </c>
      <c r="K918">
        <v>605254</v>
      </c>
      <c r="L918" t="s">
        <v>13742</v>
      </c>
      <c r="M918">
        <v>2453282</v>
      </c>
      <c r="N918" t="s">
        <v>13742</v>
      </c>
      <c r="O918" t="s">
        <v>14411</v>
      </c>
      <c r="P918" t="s">
        <v>13741</v>
      </c>
      <c r="Q918">
        <v>10727</v>
      </c>
      <c r="R918" t="s">
        <v>13742</v>
      </c>
      <c r="S918">
        <v>36078</v>
      </c>
      <c r="T918" t="s">
        <v>13742</v>
      </c>
      <c r="V918" t="s">
        <v>16038</v>
      </c>
      <c r="W918">
        <v>70888</v>
      </c>
      <c r="X918">
        <v>10727</v>
      </c>
      <c r="Y918" t="s">
        <v>13742</v>
      </c>
      <c r="Z918" t="s">
        <v>13745</v>
      </c>
      <c r="AA918" t="s">
        <v>658</v>
      </c>
      <c r="AB918" t="s">
        <v>658</v>
      </c>
      <c r="AC918" t="s">
        <v>13742</v>
      </c>
      <c r="AD918" t="s">
        <v>13745</v>
      </c>
      <c r="AE918">
        <v>13438</v>
      </c>
      <c r="AH918" t="s">
        <v>13742</v>
      </c>
      <c r="AI918">
        <v>23618</v>
      </c>
      <c r="AJ918">
        <v>5408</v>
      </c>
      <c r="AK918" t="s">
        <v>13742</v>
      </c>
      <c r="AL918" t="s">
        <v>18462</v>
      </c>
      <c r="AM918" t="s">
        <v>13742</v>
      </c>
      <c r="AN918" t="s">
        <v>13742</v>
      </c>
      <c r="AO918" t="s">
        <v>1373</v>
      </c>
      <c r="AP918" t="s">
        <v>13745</v>
      </c>
      <c r="AQ918" t="s">
        <v>20403</v>
      </c>
    </row>
    <row r="919" spans="1:43" x14ac:dyDescent="0.3">
      <c r="A919" t="s">
        <v>5563</v>
      </c>
      <c r="B919" t="s">
        <v>1299</v>
      </c>
      <c r="C919" s="72">
        <v>32419</v>
      </c>
      <c r="D919" t="s">
        <v>7089</v>
      </c>
      <c r="E919" t="s">
        <v>7088</v>
      </c>
      <c r="F919" t="s">
        <v>1470</v>
      </c>
      <c r="G919" t="s">
        <v>6120</v>
      </c>
      <c r="H919" t="s">
        <v>1380</v>
      </c>
      <c r="I919" t="s">
        <v>9106</v>
      </c>
      <c r="J919" t="s">
        <v>1299</v>
      </c>
      <c r="K919">
        <v>594838</v>
      </c>
      <c r="L919" t="s">
        <v>1299</v>
      </c>
      <c r="M919">
        <v>1804763</v>
      </c>
      <c r="N919" t="s">
        <v>1299</v>
      </c>
      <c r="O919" t="s">
        <v>5564</v>
      </c>
      <c r="P919" t="s">
        <v>5563</v>
      </c>
      <c r="Q919">
        <v>9492</v>
      </c>
      <c r="R919" t="s">
        <v>1299</v>
      </c>
      <c r="S919">
        <v>31222</v>
      </c>
      <c r="T919" t="s">
        <v>1299</v>
      </c>
      <c r="V919" t="s">
        <v>5565</v>
      </c>
      <c r="W919">
        <v>67762</v>
      </c>
      <c r="X919">
        <v>9492</v>
      </c>
      <c r="Y919" t="s">
        <v>1299</v>
      </c>
      <c r="Z919" t="s">
        <v>5566</v>
      </c>
      <c r="AA919" t="s">
        <v>658</v>
      </c>
      <c r="AB919" t="s">
        <v>658</v>
      </c>
      <c r="AC919" t="s">
        <v>1299</v>
      </c>
      <c r="AD919" t="s">
        <v>5566</v>
      </c>
      <c r="AE919">
        <v>11614</v>
      </c>
      <c r="AF919" t="s">
        <v>1299</v>
      </c>
      <c r="AG919">
        <v>13520</v>
      </c>
      <c r="AH919" t="s">
        <v>1299</v>
      </c>
      <c r="AI919">
        <v>14459</v>
      </c>
      <c r="AJ919">
        <v>4440</v>
      </c>
      <c r="AK919" t="s">
        <v>1299</v>
      </c>
      <c r="AL919" t="s">
        <v>18463</v>
      </c>
      <c r="AM919" t="s">
        <v>1299</v>
      </c>
      <c r="AN919" t="s">
        <v>1299</v>
      </c>
      <c r="AO919" t="s">
        <v>17337</v>
      </c>
      <c r="AP919" t="s">
        <v>5566</v>
      </c>
      <c r="AQ919" t="s">
        <v>20403</v>
      </c>
    </row>
    <row r="920" spans="1:43" x14ac:dyDescent="0.3">
      <c r="A920" t="s">
        <v>16039</v>
      </c>
      <c r="B920" t="s">
        <v>14280</v>
      </c>
      <c r="C920" s="72">
        <v>33842</v>
      </c>
      <c r="D920" t="s">
        <v>6825</v>
      </c>
      <c r="E920" t="s">
        <v>16040</v>
      </c>
      <c r="F920" t="s">
        <v>1383</v>
      </c>
      <c r="G920" t="s">
        <v>9094</v>
      </c>
      <c r="H920" t="s">
        <v>1373</v>
      </c>
      <c r="I920" t="s">
        <v>16041</v>
      </c>
      <c r="J920" t="s">
        <v>14280</v>
      </c>
      <c r="K920">
        <v>641627</v>
      </c>
      <c r="L920" t="s">
        <v>14280</v>
      </c>
      <c r="M920">
        <v>2165523</v>
      </c>
      <c r="N920" t="s">
        <v>14280</v>
      </c>
      <c r="O920" t="s">
        <v>16042</v>
      </c>
      <c r="P920" t="s">
        <v>16039</v>
      </c>
      <c r="Q920">
        <v>9996</v>
      </c>
      <c r="R920" t="s">
        <v>14280</v>
      </c>
      <c r="S920">
        <v>33614</v>
      </c>
      <c r="T920" t="s">
        <v>14280</v>
      </c>
      <c r="V920" t="s">
        <v>20498</v>
      </c>
      <c r="W920">
        <v>102601</v>
      </c>
      <c r="X920">
        <v>9996</v>
      </c>
      <c r="Y920" t="s">
        <v>14280</v>
      </c>
      <c r="Z920" t="s">
        <v>16043</v>
      </c>
      <c r="AA920" t="s">
        <v>658</v>
      </c>
      <c r="AB920" t="s">
        <v>658</v>
      </c>
      <c r="AC920" t="s">
        <v>14280</v>
      </c>
      <c r="AD920" t="s">
        <v>16043</v>
      </c>
      <c r="AE920">
        <v>13093</v>
      </c>
      <c r="AJ920">
        <v>4951</v>
      </c>
      <c r="AK920" t="s">
        <v>14280</v>
      </c>
      <c r="AL920" t="s">
        <v>18464</v>
      </c>
      <c r="AM920" t="s">
        <v>14280</v>
      </c>
      <c r="AN920" t="s">
        <v>14280</v>
      </c>
      <c r="AO920" t="s">
        <v>14933</v>
      </c>
      <c r="AP920" t="s">
        <v>16043</v>
      </c>
      <c r="AQ920" t="s">
        <v>20403</v>
      </c>
    </row>
    <row r="921" spans="1:43" x14ac:dyDescent="0.3">
      <c r="A921" t="s">
        <v>12020</v>
      </c>
      <c r="B921" t="s">
        <v>12897</v>
      </c>
      <c r="C921" s="72">
        <v>34261</v>
      </c>
      <c r="D921" t="s">
        <v>12022</v>
      </c>
      <c r="E921" t="s">
        <v>12553</v>
      </c>
      <c r="F921" t="s">
        <v>1426</v>
      </c>
      <c r="G921" t="s">
        <v>6120</v>
      </c>
      <c r="H921" t="s">
        <v>1380</v>
      </c>
      <c r="I921" t="s">
        <v>14576</v>
      </c>
      <c r="J921" t="s">
        <v>14695</v>
      </c>
      <c r="K921">
        <v>666971</v>
      </c>
      <c r="L921" t="s">
        <v>12897</v>
      </c>
      <c r="M921">
        <v>2431991</v>
      </c>
      <c r="N921" t="s">
        <v>12897</v>
      </c>
      <c r="P921" t="s">
        <v>15418</v>
      </c>
      <c r="Q921">
        <v>10616</v>
      </c>
      <c r="R921" t="s">
        <v>14695</v>
      </c>
      <c r="S921">
        <v>36040</v>
      </c>
      <c r="T921" t="s">
        <v>12021</v>
      </c>
      <c r="V921" t="s">
        <v>16044</v>
      </c>
      <c r="W921">
        <v>109138</v>
      </c>
      <c r="X921">
        <v>10616</v>
      </c>
      <c r="Y921" t="s">
        <v>12897</v>
      </c>
      <c r="Z921" t="s">
        <v>15294</v>
      </c>
      <c r="AA921" t="s">
        <v>658</v>
      </c>
      <c r="AB921" t="s">
        <v>658</v>
      </c>
      <c r="AC921" t="s">
        <v>14695</v>
      </c>
      <c r="AD921" t="s">
        <v>12023</v>
      </c>
      <c r="AE921">
        <v>14155</v>
      </c>
      <c r="AH921" t="s">
        <v>14695</v>
      </c>
      <c r="AI921">
        <v>23722</v>
      </c>
      <c r="AJ921">
        <v>5863</v>
      </c>
      <c r="AK921" t="s">
        <v>14695</v>
      </c>
      <c r="AL921" t="s">
        <v>18465</v>
      </c>
      <c r="AM921" t="s">
        <v>14695</v>
      </c>
      <c r="AN921" t="s">
        <v>12897</v>
      </c>
      <c r="AO921" t="s">
        <v>1380</v>
      </c>
      <c r="AP921" t="s">
        <v>15294</v>
      </c>
      <c r="AQ921" t="s">
        <v>20403</v>
      </c>
    </row>
    <row r="922" spans="1:43" x14ac:dyDescent="0.3">
      <c r="A922" t="s">
        <v>12551</v>
      </c>
      <c r="B922" t="s">
        <v>11522</v>
      </c>
      <c r="C922" s="72">
        <v>30842</v>
      </c>
      <c r="D922" t="s">
        <v>12552</v>
      </c>
      <c r="E922" t="s">
        <v>12553</v>
      </c>
      <c r="F922" t="s">
        <v>1376</v>
      </c>
      <c r="G922" t="s">
        <v>6120</v>
      </c>
      <c r="H922" t="s">
        <v>1396</v>
      </c>
      <c r="I922" t="s">
        <v>11523</v>
      </c>
      <c r="J922" t="s">
        <v>12791</v>
      </c>
      <c r="K922">
        <v>493329</v>
      </c>
      <c r="L922" t="s">
        <v>11522</v>
      </c>
      <c r="M922">
        <v>2250236</v>
      </c>
      <c r="N922" t="s">
        <v>12791</v>
      </c>
      <c r="O922" t="s">
        <v>13569</v>
      </c>
      <c r="P922" t="s">
        <v>12551</v>
      </c>
      <c r="Q922">
        <v>10344</v>
      </c>
      <c r="R922" t="s">
        <v>12791</v>
      </c>
      <c r="S922">
        <v>36006</v>
      </c>
      <c r="T922" t="s">
        <v>11522</v>
      </c>
      <c r="V922" t="s">
        <v>12554</v>
      </c>
      <c r="W922">
        <v>51408</v>
      </c>
      <c r="X922">
        <v>10344</v>
      </c>
      <c r="Y922" t="s">
        <v>12791</v>
      </c>
      <c r="Z922" t="s">
        <v>14106</v>
      </c>
      <c r="AA922" t="s">
        <v>658</v>
      </c>
      <c r="AB922" t="s">
        <v>658</v>
      </c>
      <c r="AC922" t="s">
        <v>12791</v>
      </c>
      <c r="AD922" t="s">
        <v>12555</v>
      </c>
      <c r="AE922">
        <v>8905</v>
      </c>
      <c r="AF922" t="s">
        <v>12791</v>
      </c>
      <c r="AG922">
        <v>71507</v>
      </c>
      <c r="AH922" t="s">
        <v>12791</v>
      </c>
      <c r="AI922">
        <v>23678</v>
      </c>
      <c r="AJ922">
        <v>5325</v>
      </c>
      <c r="AK922" t="s">
        <v>12791</v>
      </c>
      <c r="AL922" t="s">
        <v>18466</v>
      </c>
      <c r="AM922" t="s">
        <v>12791</v>
      </c>
      <c r="AN922" t="s">
        <v>12791</v>
      </c>
      <c r="AO922" t="s">
        <v>1396</v>
      </c>
      <c r="AP922" t="s">
        <v>14106</v>
      </c>
      <c r="AQ922" t="s">
        <v>20403</v>
      </c>
    </row>
    <row r="923" spans="1:43" x14ac:dyDescent="0.3">
      <c r="A923" t="s">
        <v>14577</v>
      </c>
      <c r="B923" t="s">
        <v>14278</v>
      </c>
      <c r="C923" s="72">
        <v>32491</v>
      </c>
      <c r="D923" t="s">
        <v>6623</v>
      </c>
      <c r="E923" t="s">
        <v>14578</v>
      </c>
      <c r="F923" t="s">
        <v>1434</v>
      </c>
      <c r="G923" t="s">
        <v>9094</v>
      </c>
      <c r="H923" t="s">
        <v>1373</v>
      </c>
      <c r="I923" t="s">
        <v>14512</v>
      </c>
      <c r="J923" t="s">
        <v>14278</v>
      </c>
      <c r="K923">
        <v>594840</v>
      </c>
      <c r="L923" t="s">
        <v>14278</v>
      </c>
      <c r="M923">
        <v>2159738</v>
      </c>
      <c r="N923" t="s">
        <v>14278</v>
      </c>
      <c r="O923" t="s">
        <v>17492</v>
      </c>
      <c r="P923" t="s">
        <v>14577</v>
      </c>
      <c r="Q923">
        <v>9941</v>
      </c>
      <c r="R923" t="s">
        <v>14278</v>
      </c>
      <c r="S923">
        <v>33641</v>
      </c>
      <c r="T923" t="s">
        <v>14278</v>
      </c>
      <c r="V923" t="s">
        <v>16045</v>
      </c>
      <c r="W923">
        <v>67764</v>
      </c>
      <c r="X923">
        <v>9941</v>
      </c>
      <c r="Y923" t="s">
        <v>14278</v>
      </c>
      <c r="Z923" t="s">
        <v>15116</v>
      </c>
      <c r="AA923" t="s">
        <v>666</v>
      </c>
      <c r="AB923" t="s">
        <v>666</v>
      </c>
      <c r="AC923" t="s">
        <v>14278</v>
      </c>
      <c r="AD923" t="s">
        <v>15116</v>
      </c>
      <c r="AE923">
        <v>13525</v>
      </c>
      <c r="AH923" t="s">
        <v>14278</v>
      </c>
      <c r="AI923">
        <v>14718</v>
      </c>
      <c r="AJ923">
        <v>4832</v>
      </c>
      <c r="AK923" t="s">
        <v>14278</v>
      </c>
      <c r="AL923" t="s">
        <v>18467</v>
      </c>
      <c r="AM923" t="s">
        <v>14278</v>
      </c>
      <c r="AN923" t="s">
        <v>14278</v>
      </c>
      <c r="AO923" t="s">
        <v>1373</v>
      </c>
      <c r="AP923" t="s">
        <v>15116</v>
      </c>
      <c r="AQ923" t="s">
        <v>20403</v>
      </c>
    </row>
    <row r="924" spans="1:43" hidden="1" x14ac:dyDescent="0.3">
      <c r="A924" t="s">
        <v>2110</v>
      </c>
      <c r="B924" t="s">
        <v>608</v>
      </c>
      <c r="C924" s="72">
        <v>29661</v>
      </c>
      <c r="D924" t="s">
        <v>6794</v>
      </c>
      <c r="E924" t="s">
        <v>6793</v>
      </c>
      <c r="F924" t="s">
        <v>1413</v>
      </c>
      <c r="G924" t="s">
        <v>9094</v>
      </c>
      <c r="H924" t="s">
        <v>1380</v>
      </c>
      <c r="I924" t="s">
        <v>10290</v>
      </c>
      <c r="J924" t="s">
        <v>608</v>
      </c>
      <c r="K924">
        <v>434158</v>
      </c>
      <c r="L924" t="s">
        <v>608</v>
      </c>
      <c r="M924">
        <v>393076</v>
      </c>
      <c r="N924" t="s">
        <v>608</v>
      </c>
      <c r="O924" t="s">
        <v>2111</v>
      </c>
      <c r="P924" t="s">
        <v>2110</v>
      </c>
      <c r="Q924">
        <v>7455</v>
      </c>
      <c r="R924" t="s">
        <v>608</v>
      </c>
      <c r="S924">
        <v>6125</v>
      </c>
      <c r="T924" t="s">
        <v>608</v>
      </c>
      <c r="U924" t="s">
        <v>608</v>
      </c>
      <c r="V924" t="s">
        <v>4077</v>
      </c>
      <c r="W924">
        <v>36252</v>
      </c>
      <c r="X924">
        <v>7455</v>
      </c>
      <c r="Y924" t="s">
        <v>608</v>
      </c>
      <c r="Z924" t="s">
        <v>5567</v>
      </c>
      <c r="AA924" t="s">
        <v>666</v>
      </c>
      <c r="AB924" t="s">
        <v>658</v>
      </c>
      <c r="AC924" t="s">
        <v>608</v>
      </c>
      <c r="AD924" t="s">
        <v>5567</v>
      </c>
      <c r="AE924">
        <v>8015</v>
      </c>
      <c r="AF924" t="s">
        <v>608</v>
      </c>
      <c r="AG924">
        <v>5114</v>
      </c>
      <c r="AH924" t="s">
        <v>608</v>
      </c>
      <c r="AI924">
        <v>7790</v>
      </c>
      <c r="AJ924">
        <v>1161</v>
      </c>
      <c r="AK924" t="s">
        <v>608</v>
      </c>
      <c r="AM924" t="s">
        <v>608</v>
      </c>
      <c r="AN924" t="s">
        <v>608</v>
      </c>
      <c r="AO924" t="s">
        <v>1380</v>
      </c>
      <c r="AP924" t="s">
        <v>5567</v>
      </c>
      <c r="AQ924" t="s">
        <v>20402</v>
      </c>
    </row>
    <row r="925" spans="1:43" x14ac:dyDescent="0.3">
      <c r="A925" t="s">
        <v>2112</v>
      </c>
      <c r="B925" t="s">
        <v>544</v>
      </c>
      <c r="C925" s="72">
        <v>32455</v>
      </c>
      <c r="D925" t="s">
        <v>6881</v>
      </c>
      <c r="E925" t="s">
        <v>6880</v>
      </c>
      <c r="F925" t="s">
        <v>1464</v>
      </c>
      <c r="G925" t="s">
        <v>6120</v>
      </c>
      <c r="H925" t="s">
        <v>1424</v>
      </c>
      <c r="I925" t="s">
        <v>10846</v>
      </c>
      <c r="J925" t="s">
        <v>544</v>
      </c>
      <c r="K925">
        <v>518735</v>
      </c>
      <c r="L925" t="s">
        <v>544</v>
      </c>
      <c r="M925">
        <v>1765807</v>
      </c>
      <c r="N925" t="s">
        <v>544</v>
      </c>
      <c r="O925" t="s">
        <v>4078</v>
      </c>
      <c r="P925" t="s">
        <v>2112</v>
      </c>
      <c r="Q925">
        <v>9098</v>
      </c>
      <c r="R925" t="s">
        <v>544</v>
      </c>
      <c r="S925">
        <v>30950</v>
      </c>
      <c r="T925" t="s">
        <v>544</v>
      </c>
      <c r="U925" t="s">
        <v>544</v>
      </c>
      <c r="V925" t="s">
        <v>4079</v>
      </c>
      <c r="W925">
        <v>65870</v>
      </c>
      <c r="X925">
        <v>9098</v>
      </c>
      <c r="Y925" t="s">
        <v>544</v>
      </c>
      <c r="Z925" t="s">
        <v>5568</v>
      </c>
      <c r="AA925" t="s">
        <v>5068</v>
      </c>
      <c r="AB925" t="s">
        <v>658</v>
      </c>
      <c r="AC925" t="s">
        <v>544</v>
      </c>
      <c r="AD925" t="s">
        <v>5568</v>
      </c>
      <c r="AE925">
        <v>9829</v>
      </c>
      <c r="AF925" t="s">
        <v>544</v>
      </c>
      <c r="AG925">
        <v>13303</v>
      </c>
      <c r="AH925" t="s">
        <v>544</v>
      </c>
      <c r="AI925">
        <v>14882</v>
      </c>
      <c r="AJ925">
        <v>3984</v>
      </c>
      <c r="AK925" t="s">
        <v>544</v>
      </c>
      <c r="AL925" t="s">
        <v>18468</v>
      </c>
      <c r="AM925" t="s">
        <v>544</v>
      </c>
      <c r="AN925" t="s">
        <v>544</v>
      </c>
      <c r="AO925" t="s">
        <v>14975</v>
      </c>
      <c r="AP925" t="s">
        <v>5568</v>
      </c>
      <c r="AQ925" t="s">
        <v>20403</v>
      </c>
    </row>
    <row r="926" spans="1:43" x14ac:dyDescent="0.3">
      <c r="A926" t="s">
        <v>13746</v>
      </c>
      <c r="B926" t="s">
        <v>11559</v>
      </c>
      <c r="C926" s="72">
        <v>33864</v>
      </c>
      <c r="D926" t="s">
        <v>6862</v>
      </c>
      <c r="E926" t="s">
        <v>13747</v>
      </c>
      <c r="F926" t="s">
        <v>1430</v>
      </c>
      <c r="G926" t="s">
        <v>6120</v>
      </c>
      <c r="H926" t="s">
        <v>1380</v>
      </c>
      <c r="I926" t="s">
        <v>13748</v>
      </c>
      <c r="J926" t="s">
        <v>11559</v>
      </c>
      <c r="K926">
        <v>643335</v>
      </c>
      <c r="L926" t="s">
        <v>13749</v>
      </c>
      <c r="M926">
        <v>2227622</v>
      </c>
      <c r="N926" t="s">
        <v>11559</v>
      </c>
      <c r="O926" t="s">
        <v>14412</v>
      </c>
      <c r="P926" t="s">
        <v>13746</v>
      </c>
      <c r="Q926">
        <v>10759</v>
      </c>
      <c r="R926" t="s">
        <v>11559</v>
      </c>
      <c r="S926">
        <v>35560</v>
      </c>
      <c r="T926" t="s">
        <v>11559</v>
      </c>
      <c r="V926" t="s">
        <v>16046</v>
      </c>
      <c r="W926">
        <v>103380</v>
      </c>
      <c r="X926">
        <v>10759</v>
      </c>
      <c r="Y926" t="s">
        <v>11559</v>
      </c>
      <c r="Z926" t="s">
        <v>13750</v>
      </c>
      <c r="AA926" t="s">
        <v>666</v>
      </c>
      <c r="AB926" t="s">
        <v>666</v>
      </c>
      <c r="AC926" t="s">
        <v>11559</v>
      </c>
      <c r="AD926" t="s">
        <v>13750</v>
      </c>
      <c r="AE926">
        <v>13771</v>
      </c>
      <c r="AI926">
        <v>19863</v>
      </c>
      <c r="AJ926">
        <v>5650</v>
      </c>
      <c r="AK926" t="s">
        <v>13749</v>
      </c>
      <c r="AL926" t="s">
        <v>18469</v>
      </c>
      <c r="AM926" t="s">
        <v>11559</v>
      </c>
      <c r="AN926" t="s">
        <v>11559</v>
      </c>
      <c r="AO926" t="s">
        <v>1380</v>
      </c>
      <c r="AP926" t="s">
        <v>13750</v>
      </c>
      <c r="AQ926" t="s">
        <v>20403</v>
      </c>
    </row>
    <row r="927" spans="1:43" x14ac:dyDescent="0.3">
      <c r="A927" t="s">
        <v>17348</v>
      </c>
      <c r="B927" t="s">
        <v>17237</v>
      </c>
      <c r="C927" s="72">
        <v>36033</v>
      </c>
      <c r="D927" t="s">
        <v>17368</v>
      </c>
      <c r="E927" t="s">
        <v>17369</v>
      </c>
      <c r="F927" t="s">
        <v>1379</v>
      </c>
      <c r="G927" t="s">
        <v>9094</v>
      </c>
      <c r="H927" t="s">
        <v>1373</v>
      </c>
      <c r="I927" t="s">
        <v>17370</v>
      </c>
      <c r="J927" t="s">
        <v>17237</v>
      </c>
      <c r="K927">
        <v>660813</v>
      </c>
      <c r="L927" t="s">
        <v>17237</v>
      </c>
      <c r="M927">
        <v>2847302</v>
      </c>
      <c r="N927" t="s">
        <v>17237</v>
      </c>
      <c r="P927" t="s">
        <v>17348</v>
      </c>
      <c r="Q927">
        <v>10152</v>
      </c>
      <c r="R927" t="s">
        <v>17237</v>
      </c>
      <c r="S927">
        <v>40965</v>
      </c>
      <c r="T927" t="s">
        <v>17237</v>
      </c>
      <c r="V927" t="s">
        <v>20499</v>
      </c>
      <c r="W927">
        <v>106074</v>
      </c>
      <c r="X927">
        <v>11112</v>
      </c>
      <c r="Y927" t="s">
        <v>17237</v>
      </c>
      <c r="Z927" t="s">
        <v>17326</v>
      </c>
      <c r="AA927" t="s">
        <v>658</v>
      </c>
      <c r="AB927" t="s">
        <v>658</v>
      </c>
      <c r="AC927" t="s">
        <v>17237</v>
      </c>
      <c r="AD927" t="s">
        <v>17326</v>
      </c>
      <c r="AE927">
        <v>15221</v>
      </c>
      <c r="AJ927">
        <v>6253</v>
      </c>
      <c r="AK927" t="s">
        <v>17237</v>
      </c>
      <c r="AL927" t="s">
        <v>18470</v>
      </c>
      <c r="AM927" t="s">
        <v>17237</v>
      </c>
      <c r="AN927" t="s">
        <v>17237</v>
      </c>
      <c r="AO927" t="s">
        <v>14933</v>
      </c>
      <c r="AP927" t="s">
        <v>17326</v>
      </c>
      <c r="AQ927" t="s">
        <v>20403</v>
      </c>
    </row>
    <row r="928" spans="1:43" x14ac:dyDescent="0.3">
      <c r="A928" t="s">
        <v>8269</v>
      </c>
      <c r="B928" t="s">
        <v>8604</v>
      </c>
      <c r="C928" s="72">
        <v>33228</v>
      </c>
      <c r="D928" t="s">
        <v>7445</v>
      </c>
      <c r="E928" t="s">
        <v>8270</v>
      </c>
      <c r="F928" t="s">
        <v>1392</v>
      </c>
      <c r="G928" t="s">
        <v>6120</v>
      </c>
      <c r="H928" t="s">
        <v>1373</v>
      </c>
      <c r="I928" t="s">
        <v>10703</v>
      </c>
      <c r="J928" t="s">
        <v>8604</v>
      </c>
      <c r="K928">
        <v>608665</v>
      </c>
      <c r="L928" t="s">
        <v>8604</v>
      </c>
      <c r="M928">
        <v>2146204</v>
      </c>
      <c r="N928" t="s">
        <v>8604</v>
      </c>
      <c r="O928" t="s">
        <v>8605</v>
      </c>
      <c r="P928" t="s">
        <v>8269</v>
      </c>
      <c r="Q928">
        <v>9821</v>
      </c>
      <c r="R928" t="s">
        <v>8604</v>
      </c>
      <c r="S928">
        <v>33636</v>
      </c>
      <c r="T928" t="s">
        <v>8604</v>
      </c>
      <c r="V928" t="s">
        <v>11887</v>
      </c>
      <c r="W928">
        <v>102077</v>
      </c>
      <c r="X928">
        <v>9821</v>
      </c>
      <c r="Y928" t="s">
        <v>8604</v>
      </c>
      <c r="Z928" t="s">
        <v>8606</v>
      </c>
      <c r="AA928" t="s">
        <v>658</v>
      </c>
      <c r="AB928" t="s">
        <v>658</v>
      </c>
      <c r="AC928" t="s">
        <v>8604</v>
      </c>
      <c r="AD928" t="s">
        <v>8606</v>
      </c>
      <c r="AE928">
        <v>13609</v>
      </c>
      <c r="AF928" t="s">
        <v>8604</v>
      </c>
      <c r="AG928">
        <v>58434</v>
      </c>
      <c r="AH928" t="s">
        <v>8604</v>
      </c>
      <c r="AI928">
        <v>18409</v>
      </c>
      <c r="AJ928">
        <v>4761</v>
      </c>
      <c r="AK928" t="s">
        <v>8604</v>
      </c>
      <c r="AL928" t="s">
        <v>18471</v>
      </c>
      <c r="AM928" t="s">
        <v>8604</v>
      </c>
      <c r="AN928" t="s">
        <v>8604</v>
      </c>
      <c r="AO928" t="s">
        <v>14933</v>
      </c>
      <c r="AP928" t="s">
        <v>8606</v>
      </c>
      <c r="AQ928" t="s">
        <v>20403</v>
      </c>
    </row>
    <row r="929" spans="1:43" x14ac:dyDescent="0.3">
      <c r="A929" t="s">
        <v>12201</v>
      </c>
      <c r="B929" t="s">
        <v>9127</v>
      </c>
      <c r="C929" s="72">
        <v>33547</v>
      </c>
      <c r="D929" t="s">
        <v>6899</v>
      </c>
      <c r="E929" t="s">
        <v>7504</v>
      </c>
      <c r="F929" t="s">
        <v>1526</v>
      </c>
      <c r="G929" t="s">
        <v>9094</v>
      </c>
      <c r="H929" t="s">
        <v>1373</v>
      </c>
      <c r="I929" t="s">
        <v>9128</v>
      </c>
      <c r="J929" t="s">
        <v>9127</v>
      </c>
      <c r="K929">
        <v>592351</v>
      </c>
      <c r="L929" t="s">
        <v>9127</v>
      </c>
      <c r="M929">
        <v>2066291</v>
      </c>
      <c r="N929" t="s">
        <v>9127</v>
      </c>
      <c r="O929" t="s">
        <v>13582</v>
      </c>
      <c r="P929" t="s">
        <v>12201</v>
      </c>
      <c r="Q929">
        <v>9567</v>
      </c>
      <c r="R929" t="s">
        <v>9127</v>
      </c>
      <c r="S929">
        <v>33203</v>
      </c>
      <c r="T929" t="s">
        <v>9127</v>
      </c>
      <c r="V929" t="s">
        <v>12202</v>
      </c>
      <c r="W929">
        <v>68564</v>
      </c>
      <c r="X929">
        <v>9567</v>
      </c>
      <c r="Y929" t="s">
        <v>9127</v>
      </c>
      <c r="Z929" t="s">
        <v>9129</v>
      </c>
      <c r="AA929" t="s">
        <v>658</v>
      </c>
      <c r="AB929" t="s">
        <v>658</v>
      </c>
      <c r="AC929" t="s">
        <v>9127</v>
      </c>
      <c r="AD929" t="s">
        <v>9129</v>
      </c>
      <c r="AE929">
        <v>12937</v>
      </c>
      <c r="AF929" t="s">
        <v>9127</v>
      </c>
      <c r="AG929">
        <v>52155</v>
      </c>
      <c r="AH929" t="s">
        <v>9127</v>
      </c>
      <c r="AI929">
        <v>18244</v>
      </c>
      <c r="AJ929">
        <v>4657</v>
      </c>
      <c r="AK929" t="s">
        <v>9127</v>
      </c>
      <c r="AL929" t="s">
        <v>18472</v>
      </c>
      <c r="AM929" t="s">
        <v>9127</v>
      </c>
      <c r="AN929" t="s">
        <v>9127</v>
      </c>
      <c r="AO929" t="s">
        <v>1373</v>
      </c>
      <c r="AP929" t="s">
        <v>9129</v>
      </c>
      <c r="AQ929" t="s">
        <v>20403</v>
      </c>
    </row>
    <row r="930" spans="1:43" x14ac:dyDescent="0.3">
      <c r="A930" t="s">
        <v>20177</v>
      </c>
      <c r="B930" t="s">
        <v>20178</v>
      </c>
      <c r="C930" s="72">
        <v>35785</v>
      </c>
      <c r="D930" t="s">
        <v>20179</v>
      </c>
      <c r="E930" t="s">
        <v>7504</v>
      </c>
      <c r="F930" t="s">
        <v>1379</v>
      </c>
      <c r="G930" t="s">
        <v>9094</v>
      </c>
      <c r="H930" t="s">
        <v>1373</v>
      </c>
      <c r="I930" t="s">
        <v>20180</v>
      </c>
      <c r="J930" t="s">
        <v>20178</v>
      </c>
      <c r="K930">
        <v>680686</v>
      </c>
      <c r="L930" t="s">
        <v>20178</v>
      </c>
      <c r="M930">
        <v>2931954</v>
      </c>
      <c r="N930" t="s">
        <v>20178</v>
      </c>
      <c r="P930" t="s">
        <v>20177</v>
      </c>
      <c r="Q930">
        <v>10259</v>
      </c>
      <c r="R930" t="s">
        <v>20178</v>
      </c>
      <c r="S930">
        <v>41165</v>
      </c>
      <c r="T930" t="s">
        <v>20178</v>
      </c>
      <c r="W930">
        <v>122051</v>
      </c>
      <c r="Z930" t="s">
        <v>20181</v>
      </c>
      <c r="AA930" t="s">
        <v>658</v>
      </c>
      <c r="AB930" t="s">
        <v>658</v>
      </c>
      <c r="AC930" t="s">
        <v>20178</v>
      </c>
      <c r="AD930" t="s">
        <v>20181</v>
      </c>
      <c r="AK930" t="s">
        <v>20178</v>
      </c>
      <c r="AO930" t="s">
        <v>1373</v>
      </c>
      <c r="AP930" t="s">
        <v>20181</v>
      </c>
      <c r="AQ930" t="s">
        <v>20403</v>
      </c>
    </row>
    <row r="931" spans="1:43" x14ac:dyDescent="0.3">
      <c r="A931" t="s">
        <v>2113</v>
      </c>
      <c r="B931" t="s">
        <v>1325</v>
      </c>
      <c r="C931" s="72">
        <v>32819</v>
      </c>
      <c r="D931" t="s">
        <v>7505</v>
      </c>
      <c r="E931" t="s">
        <v>7504</v>
      </c>
      <c r="F931" t="s">
        <v>1446</v>
      </c>
      <c r="G931" t="s">
        <v>9094</v>
      </c>
      <c r="H931" t="s">
        <v>1373</v>
      </c>
      <c r="I931" t="s">
        <v>9303</v>
      </c>
      <c r="J931" t="s">
        <v>1325</v>
      </c>
      <c r="K931">
        <v>543243</v>
      </c>
      <c r="L931" t="s">
        <v>1325</v>
      </c>
      <c r="M931">
        <v>1894635</v>
      </c>
      <c r="N931" t="s">
        <v>1325</v>
      </c>
      <c r="O931" t="s">
        <v>4080</v>
      </c>
      <c r="P931" t="s">
        <v>2113</v>
      </c>
      <c r="Q931">
        <v>9459</v>
      </c>
      <c r="R931" t="s">
        <v>1325</v>
      </c>
      <c r="S931">
        <v>32082</v>
      </c>
      <c r="T931" t="s">
        <v>1325</v>
      </c>
      <c r="V931" t="s">
        <v>4081</v>
      </c>
      <c r="W931">
        <v>70306</v>
      </c>
      <c r="X931">
        <v>9459</v>
      </c>
      <c r="Y931" t="s">
        <v>1325</v>
      </c>
      <c r="Z931" t="s">
        <v>5569</v>
      </c>
      <c r="AA931" t="s">
        <v>658</v>
      </c>
      <c r="AB931" t="s">
        <v>658</v>
      </c>
      <c r="AC931" t="s">
        <v>1325</v>
      </c>
      <c r="AD931" t="s">
        <v>5569</v>
      </c>
      <c r="AE931">
        <v>12129</v>
      </c>
      <c r="AF931" t="s">
        <v>1325</v>
      </c>
      <c r="AG931">
        <v>17064</v>
      </c>
      <c r="AH931" t="s">
        <v>1325</v>
      </c>
      <c r="AI931">
        <v>18113</v>
      </c>
      <c r="AJ931">
        <v>4361</v>
      </c>
      <c r="AK931" t="s">
        <v>1325</v>
      </c>
      <c r="AL931" t="s">
        <v>18473</v>
      </c>
      <c r="AM931" t="s">
        <v>1325</v>
      </c>
      <c r="AN931" t="s">
        <v>1325</v>
      </c>
      <c r="AO931" t="s">
        <v>14935</v>
      </c>
      <c r="AP931" t="s">
        <v>5569</v>
      </c>
      <c r="AQ931" t="s">
        <v>20403</v>
      </c>
    </row>
    <row r="932" spans="1:43" x14ac:dyDescent="0.3">
      <c r="A932" t="s">
        <v>12039</v>
      </c>
      <c r="B932" t="s">
        <v>11385</v>
      </c>
      <c r="C932" s="72">
        <v>33382</v>
      </c>
      <c r="D932" t="s">
        <v>7364</v>
      </c>
      <c r="E932" t="s">
        <v>7070</v>
      </c>
      <c r="F932" t="s">
        <v>1372</v>
      </c>
      <c r="G932" t="s">
        <v>6120</v>
      </c>
      <c r="H932" t="s">
        <v>1373</v>
      </c>
      <c r="I932" t="s">
        <v>11746</v>
      </c>
      <c r="J932" t="s">
        <v>11385</v>
      </c>
      <c r="K932">
        <v>643338</v>
      </c>
      <c r="L932" t="s">
        <v>11385</v>
      </c>
      <c r="M932">
        <v>2118874</v>
      </c>
      <c r="N932" t="s">
        <v>11385</v>
      </c>
      <c r="O932" t="s">
        <v>13546</v>
      </c>
      <c r="P932" t="s">
        <v>12039</v>
      </c>
      <c r="Q932">
        <v>10293</v>
      </c>
      <c r="R932" t="s">
        <v>11385</v>
      </c>
      <c r="S932">
        <v>33325</v>
      </c>
      <c r="T932" t="s">
        <v>11385</v>
      </c>
      <c r="V932" t="s">
        <v>12783</v>
      </c>
      <c r="W932">
        <v>68565</v>
      </c>
      <c r="X932">
        <v>10293</v>
      </c>
      <c r="Y932" t="s">
        <v>11385</v>
      </c>
      <c r="Z932" t="s">
        <v>12040</v>
      </c>
      <c r="AA932" t="s">
        <v>666</v>
      </c>
      <c r="AB932" t="s">
        <v>658</v>
      </c>
      <c r="AC932" t="s">
        <v>11385</v>
      </c>
      <c r="AD932" t="s">
        <v>12040</v>
      </c>
      <c r="AE932">
        <v>14217</v>
      </c>
      <c r="AH932" t="s">
        <v>11385</v>
      </c>
      <c r="AI932">
        <v>23643</v>
      </c>
      <c r="AJ932">
        <v>5264</v>
      </c>
      <c r="AK932" t="s">
        <v>11385</v>
      </c>
      <c r="AL932" t="s">
        <v>18474</v>
      </c>
      <c r="AM932" t="s">
        <v>11385</v>
      </c>
      <c r="AN932" t="s">
        <v>11385</v>
      </c>
      <c r="AO932" t="s">
        <v>14933</v>
      </c>
      <c r="AP932" t="s">
        <v>12040</v>
      </c>
      <c r="AQ932" t="s">
        <v>20403</v>
      </c>
    </row>
    <row r="933" spans="1:43" x14ac:dyDescent="0.3">
      <c r="A933" t="s">
        <v>16047</v>
      </c>
      <c r="B933" t="s">
        <v>15039</v>
      </c>
      <c r="C933" s="72">
        <v>34793</v>
      </c>
      <c r="D933" t="s">
        <v>16048</v>
      </c>
      <c r="E933" t="s">
        <v>7248</v>
      </c>
      <c r="F933" t="s">
        <v>1449</v>
      </c>
      <c r="G933" t="s">
        <v>6120</v>
      </c>
      <c r="H933" t="s">
        <v>1373</v>
      </c>
      <c r="I933" t="s">
        <v>15432</v>
      </c>
      <c r="J933" t="s">
        <v>15039</v>
      </c>
      <c r="K933">
        <v>641632</v>
      </c>
      <c r="L933" t="s">
        <v>15039</v>
      </c>
      <c r="M933">
        <v>2211226</v>
      </c>
      <c r="N933" t="s">
        <v>15039</v>
      </c>
      <c r="P933" t="s">
        <v>16047</v>
      </c>
      <c r="Q933">
        <v>9881</v>
      </c>
      <c r="R933" t="s">
        <v>15039</v>
      </c>
      <c r="S933">
        <v>35001</v>
      </c>
      <c r="T933" t="s">
        <v>15039</v>
      </c>
      <c r="V933" t="s">
        <v>16049</v>
      </c>
      <c r="W933">
        <v>102603</v>
      </c>
      <c r="X933">
        <v>10225</v>
      </c>
      <c r="Y933" t="s">
        <v>15039</v>
      </c>
      <c r="Z933" t="s">
        <v>16050</v>
      </c>
      <c r="AA933" t="s">
        <v>658</v>
      </c>
      <c r="AB933" t="s">
        <v>658</v>
      </c>
      <c r="AC933" t="s">
        <v>15039</v>
      </c>
      <c r="AD933" t="s">
        <v>16050</v>
      </c>
      <c r="AH933" t="s">
        <v>15039</v>
      </c>
      <c r="AK933" t="s">
        <v>15039</v>
      </c>
      <c r="AL933" t="s">
        <v>18475</v>
      </c>
      <c r="AM933" t="s">
        <v>15039</v>
      </c>
      <c r="AN933" t="s">
        <v>15039</v>
      </c>
      <c r="AO933" t="s">
        <v>1373</v>
      </c>
      <c r="AP933" t="s">
        <v>16050</v>
      </c>
      <c r="AQ933" t="s">
        <v>20403</v>
      </c>
    </row>
    <row r="934" spans="1:43" x14ac:dyDescent="0.3">
      <c r="A934" t="s">
        <v>2114</v>
      </c>
      <c r="B934" t="s">
        <v>88</v>
      </c>
      <c r="C934" s="72">
        <v>32047</v>
      </c>
      <c r="D934" t="s">
        <v>7071</v>
      </c>
      <c r="E934" t="s">
        <v>7070</v>
      </c>
      <c r="F934" t="s">
        <v>3591</v>
      </c>
      <c r="G934" t="s">
        <v>3591</v>
      </c>
      <c r="H934" t="s">
        <v>661</v>
      </c>
      <c r="I934" t="s">
        <v>9365</v>
      </c>
      <c r="J934" t="s">
        <v>88</v>
      </c>
      <c r="K934">
        <v>502205</v>
      </c>
      <c r="L934" t="s">
        <v>88</v>
      </c>
      <c r="M934">
        <v>1727684</v>
      </c>
      <c r="N934" t="s">
        <v>88</v>
      </c>
      <c r="O934" t="s">
        <v>4082</v>
      </c>
      <c r="P934" t="s">
        <v>2114</v>
      </c>
      <c r="Q934">
        <v>8866</v>
      </c>
      <c r="R934" t="s">
        <v>88</v>
      </c>
      <c r="S934">
        <v>30430</v>
      </c>
      <c r="T934" t="s">
        <v>88</v>
      </c>
      <c r="U934" t="s">
        <v>88</v>
      </c>
      <c r="V934" t="s">
        <v>4083</v>
      </c>
      <c r="W934">
        <v>59285</v>
      </c>
      <c r="X934">
        <v>8866</v>
      </c>
      <c r="Y934" t="s">
        <v>88</v>
      </c>
      <c r="Z934" t="s">
        <v>5570</v>
      </c>
      <c r="AA934" t="s">
        <v>658</v>
      </c>
      <c r="AB934" t="s">
        <v>658</v>
      </c>
      <c r="AC934" t="s">
        <v>88</v>
      </c>
      <c r="AD934" t="s">
        <v>5570</v>
      </c>
      <c r="AE934">
        <v>10949</v>
      </c>
      <c r="AF934" t="s">
        <v>88</v>
      </c>
      <c r="AG934">
        <v>12938</v>
      </c>
      <c r="AH934" t="s">
        <v>88</v>
      </c>
      <c r="AI934">
        <v>4467</v>
      </c>
      <c r="AJ934">
        <v>4257</v>
      </c>
      <c r="AK934" t="s">
        <v>88</v>
      </c>
      <c r="AL934" t="s">
        <v>18476</v>
      </c>
      <c r="AM934" t="s">
        <v>88</v>
      </c>
      <c r="AN934" t="s">
        <v>88</v>
      </c>
      <c r="AO934" t="s">
        <v>661</v>
      </c>
      <c r="AP934" t="s">
        <v>5570</v>
      </c>
      <c r="AQ934" t="s">
        <v>20403</v>
      </c>
    </row>
    <row r="935" spans="1:43" x14ac:dyDescent="0.3">
      <c r="A935" t="s">
        <v>16051</v>
      </c>
      <c r="B935" t="s">
        <v>16052</v>
      </c>
      <c r="C935" s="72">
        <v>36378</v>
      </c>
      <c r="D935" t="s">
        <v>6589</v>
      </c>
      <c r="E935" t="s">
        <v>7248</v>
      </c>
      <c r="F935" t="s">
        <v>1446</v>
      </c>
      <c r="G935" t="s">
        <v>9094</v>
      </c>
      <c r="H935" t="s">
        <v>1373</v>
      </c>
      <c r="I935" t="s">
        <v>16053</v>
      </c>
      <c r="J935" t="s">
        <v>16052</v>
      </c>
      <c r="K935">
        <v>668881</v>
      </c>
      <c r="L935" t="s">
        <v>16052</v>
      </c>
      <c r="M935">
        <v>2835054</v>
      </c>
      <c r="N935" t="s">
        <v>16052</v>
      </c>
      <c r="P935" t="s">
        <v>16051</v>
      </c>
      <c r="Q935">
        <v>10216</v>
      </c>
      <c r="R935" t="s">
        <v>16052</v>
      </c>
      <c r="S935">
        <v>39635</v>
      </c>
      <c r="T935" t="s">
        <v>16052</v>
      </c>
      <c r="V935" t="s">
        <v>16054</v>
      </c>
      <c r="W935">
        <v>111200</v>
      </c>
      <c r="X935">
        <v>10862</v>
      </c>
      <c r="Y935" t="s">
        <v>16052</v>
      </c>
      <c r="Z935" t="s">
        <v>15461</v>
      </c>
      <c r="AA935" t="s">
        <v>658</v>
      </c>
      <c r="AB935" t="s">
        <v>658</v>
      </c>
      <c r="AC935" t="s">
        <v>16052</v>
      </c>
      <c r="AD935" t="s">
        <v>15461</v>
      </c>
      <c r="AK935" t="s">
        <v>16052</v>
      </c>
      <c r="AL935" t="s">
        <v>18477</v>
      </c>
      <c r="AM935" t="s">
        <v>16052</v>
      </c>
      <c r="AN935" t="s">
        <v>16052</v>
      </c>
      <c r="AO935" t="s">
        <v>1373</v>
      </c>
      <c r="AP935" t="s">
        <v>15461</v>
      </c>
      <c r="AQ935" t="s">
        <v>20403</v>
      </c>
    </row>
    <row r="936" spans="1:43" x14ac:dyDescent="0.3">
      <c r="A936" t="s">
        <v>20318</v>
      </c>
      <c r="B936" t="s">
        <v>20319</v>
      </c>
      <c r="C936" s="72">
        <v>36797</v>
      </c>
      <c r="D936" t="s">
        <v>13213</v>
      </c>
      <c r="E936" t="s">
        <v>7248</v>
      </c>
      <c r="F936" t="s">
        <v>1405</v>
      </c>
      <c r="G936" t="s">
        <v>6120</v>
      </c>
      <c r="H936" t="s">
        <v>1380</v>
      </c>
      <c r="I936" t="s">
        <v>20320</v>
      </c>
      <c r="J936" t="s">
        <v>20319</v>
      </c>
      <c r="K936">
        <v>682985</v>
      </c>
      <c r="L936" t="s">
        <v>20319</v>
      </c>
      <c r="M936">
        <v>3117537</v>
      </c>
      <c r="N936" t="s">
        <v>20319</v>
      </c>
      <c r="P936" t="s">
        <v>20318</v>
      </c>
      <c r="Q936">
        <v>10822</v>
      </c>
      <c r="R936" t="s">
        <v>20319</v>
      </c>
      <c r="S936">
        <v>42179</v>
      </c>
      <c r="T936" t="s">
        <v>20319</v>
      </c>
      <c r="W936">
        <v>122795</v>
      </c>
      <c r="Z936" t="s">
        <v>20321</v>
      </c>
      <c r="AA936" t="s">
        <v>666</v>
      </c>
      <c r="AB936" t="s">
        <v>666</v>
      </c>
      <c r="AC936" t="s">
        <v>20319</v>
      </c>
      <c r="AD936" t="s">
        <v>20321</v>
      </c>
      <c r="AK936" t="s">
        <v>20319</v>
      </c>
      <c r="AL936" t="s">
        <v>20322</v>
      </c>
      <c r="AM936" t="s">
        <v>20319</v>
      </c>
      <c r="AO936" t="s">
        <v>1380</v>
      </c>
      <c r="AP936" t="s">
        <v>20321</v>
      </c>
      <c r="AQ936" t="s">
        <v>20403</v>
      </c>
    </row>
    <row r="937" spans="1:43" x14ac:dyDescent="0.3">
      <c r="A937" t="s">
        <v>5571</v>
      </c>
      <c r="B937" t="s">
        <v>1317</v>
      </c>
      <c r="C937" s="72">
        <v>32464</v>
      </c>
      <c r="D937" t="s">
        <v>6918</v>
      </c>
      <c r="E937" t="s">
        <v>7248</v>
      </c>
      <c r="F937" t="s">
        <v>1460</v>
      </c>
      <c r="G937" t="s">
        <v>9094</v>
      </c>
      <c r="H937" t="s">
        <v>1373</v>
      </c>
      <c r="I937" t="s">
        <v>9768</v>
      </c>
      <c r="J937" t="s">
        <v>1317</v>
      </c>
      <c r="K937">
        <v>572888</v>
      </c>
      <c r="L937" t="s">
        <v>1317</v>
      </c>
      <c r="M937">
        <v>2040765</v>
      </c>
      <c r="N937" t="s">
        <v>1317</v>
      </c>
      <c r="O937" t="s">
        <v>8607</v>
      </c>
      <c r="P937" t="s">
        <v>5571</v>
      </c>
      <c r="Q937">
        <v>9670</v>
      </c>
      <c r="R937" t="s">
        <v>1317</v>
      </c>
      <c r="S937">
        <v>32704</v>
      </c>
      <c r="T937" t="s">
        <v>1317</v>
      </c>
      <c r="V937" t="s">
        <v>5572</v>
      </c>
      <c r="W937">
        <v>60907</v>
      </c>
      <c r="X937">
        <v>9670</v>
      </c>
      <c r="Y937" t="s">
        <v>1317</v>
      </c>
      <c r="Z937" t="s">
        <v>5573</v>
      </c>
      <c r="AA937" t="s">
        <v>666</v>
      </c>
      <c r="AB937" t="s">
        <v>666</v>
      </c>
      <c r="AC937" t="s">
        <v>1317</v>
      </c>
      <c r="AD937" t="s">
        <v>5573</v>
      </c>
      <c r="AE937">
        <v>11968</v>
      </c>
      <c r="AF937" t="s">
        <v>1317</v>
      </c>
      <c r="AG937">
        <v>38144</v>
      </c>
      <c r="AH937" t="s">
        <v>1317</v>
      </c>
      <c r="AI937">
        <v>12008</v>
      </c>
      <c r="AJ937">
        <v>4587</v>
      </c>
      <c r="AK937" t="s">
        <v>1317</v>
      </c>
      <c r="AL937" t="s">
        <v>18478</v>
      </c>
      <c r="AM937" t="s">
        <v>1317</v>
      </c>
      <c r="AN937" t="s">
        <v>1317</v>
      </c>
      <c r="AO937" t="s">
        <v>14933</v>
      </c>
      <c r="AP937" t="s">
        <v>5573</v>
      </c>
      <c r="AQ937" t="s">
        <v>20403</v>
      </c>
    </row>
    <row r="938" spans="1:43" x14ac:dyDescent="0.3">
      <c r="A938" t="s">
        <v>2115</v>
      </c>
      <c r="B938" t="s">
        <v>380</v>
      </c>
      <c r="C938" s="72">
        <v>31718</v>
      </c>
      <c r="D938" t="s">
        <v>6970</v>
      </c>
      <c r="E938" t="s">
        <v>7070</v>
      </c>
      <c r="F938" t="s">
        <v>3591</v>
      </c>
      <c r="G938" t="s">
        <v>3591</v>
      </c>
      <c r="H938" t="s">
        <v>660</v>
      </c>
      <c r="I938" t="s">
        <v>9953</v>
      </c>
      <c r="J938" t="s">
        <v>380</v>
      </c>
      <c r="K938">
        <v>488919</v>
      </c>
      <c r="L938" t="s">
        <v>380</v>
      </c>
      <c r="M938">
        <v>1623770</v>
      </c>
      <c r="N938" t="s">
        <v>380</v>
      </c>
      <c r="O938" t="s">
        <v>2116</v>
      </c>
      <c r="P938" t="s">
        <v>2115</v>
      </c>
      <c r="Q938">
        <v>9030</v>
      </c>
      <c r="R938" t="s">
        <v>380</v>
      </c>
      <c r="S938">
        <v>29045</v>
      </c>
      <c r="T938" t="s">
        <v>380</v>
      </c>
      <c r="V938" t="s">
        <v>4084</v>
      </c>
      <c r="W938">
        <v>51783</v>
      </c>
      <c r="X938">
        <v>9030</v>
      </c>
      <c r="Y938" t="s">
        <v>380</v>
      </c>
      <c r="Z938" t="s">
        <v>8608</v>
      </c>
      <c r="AA938" t="s">
        <v>666</v>
      </c>
      <c r="AB938" t="s">
        <v>658</v>
      </c>
      <c r="AC938" t="s">
        <v>380</v>
      </c>
      <c r="AD938" t="s">
        <v>8608</v>
      </c>
      <c r="AE938">
        <v>9700</v>
      </c>
      <c r="AI938">
        <v>2802</v>
      </c>
      <c r="AK938" t="s">
        <v>380</v>
      </c>
      <c r="AL938" t="s">
        <v>18479</v>
      </c>
      <c r="AM938" t="s">
        <v>380</v>
      </c>
      <c r="AN938" t="s">
        <v>380</v>
      </c>
      <c r="AO938" t="s">
        <v>660</v>
      </c>
      <c r="AP938" t="s">
        <v>8608</v>
      </c>
      <c r="AQ938" t="s">
        <v>20403</v>
      </c>
    </row>
    <row r="939" spans="1:43" hidden="1" x14ac:dyDescent="0.3">
      <c r="A939" t="s">
        <v>2117</v>
      </c>
      <c r="B939" t="s">
        <v>249</v>
      </c>
      <c r="C939" s="72">
        <v>30545</v>
      </c>
      <c r="D939" t="s">
        <v>6987</v>
      </c>
      <c r="E939" t="s">
        <v>7248</v>
      </c>
      <c r="F939" t="s">
        <v>3591</v>
      </c>
      <c r="G939" t="s">
        <v>3591</v>
      </c>
      <c r="H939" t="s">
        <v>661</v>
      </c>
      <c r="I939" t="s">
        <v>9716</v>
      </c>
      <c r="J939" t="s">
        <v>249</v>
      </c>
      <c r="K939">
        <v>460022</v>
      </c>
      <c r="L939" t="s">
        <v>249</v>
      </c>
      <c r="M939">
        <v>1654336</v>
      </c>
      <c r="N939" t="s">
        <v>249</v>
      </c>
      <c r="O939" t="s">
        <v>2118</v>
      </c>
      <c r="P939" t="s">
        <v>2117</v>
      </c>
      <c r="Q939">
        <v>8463</v>
      </c>
      <c r="R939" t="s">
        <v>249</v>
      </c>
      <c r="S939">
        <v>30027</v>
      </c>
      <c r="T939" t="s">
        <v>249</v>
      </c>
      <c r="V939" t="s">
        <v>4085</v>
      </c>
      <c r="W939">
        <v>47770</v>
      </c>
      <c r="X939">
        <v>8463</v>
      </c>
      <c r="Y939" t="s">
        <v>249</v>
      </c>
      <c r="Z939" t="s">
        <v>8609</v>
      </c>
      <c r="AA939" t="s">
        <v>658</v>
      </c>
      <c r="AB939" t="s">
        <v>658</v>
      </c>
      <c r="AC939" t="s">
        <v>249</v>
      </c>
      <c r="AD939" t="s">
        <v>8609</v>
      </c>
      <c r="AE939">
        <v>8752</v>
      </c>
      <c r="AI939">
        <v>1470</v>
      </c>
      <c r="AK939" t="s">
        <v>249</v>
      </c>
      <c r="AL939" t="s">
        <v>18480</v>
      </c>
      <c r="AM939" t="s">
        <v>249</v>
      </c>
      <c r="AN939" t="s">
        <v>249</v>
      </c>
      <c r="AO939" t="s">
        <v>661</v>
      </c>
      <c r="AP939" t="s">
        <v>8609</v>
      </c>
      <c r="AQ939" t="s">
        <v>20402</v>
      </c>
    </row>
    <row r="940" spans="1:43" hidden="1" x14ac:dyDescent="0.3">
      <c r="A940" t="s">
        <v>2119</v>
      </c>
      <c r="B940" t="s">
        <v>691</v>
      </c>
      <c r="C940" s="72">
        <v>30816</v>
      </c>
      <c r="D940" t="s">
        <v>7343</v>
      </c>
      <c r="E940" t="s">
        <v>7682</v>
      </c>
      <c r="F940" t="s">
        <v>1395</v>
      </c>
      <c r="G940" t="s">
        <v>9094</v>
      </c>
      <c r="H940" t="s">
        <v>1373</v>
      </c>
      <c r="I940" t="s">
        <v>10713</v>
      </c>
      <c r="J940" t="s">
        <v>691</v>
      </c>
      <c r="K940">
        <v>502381</v>
      </c>
      <c r="L940" t="s">
        <v>691</v>
      </c>
      <c r="M940">
        <v>1604111</v>
      </c>
      <c r="N940" t="s">
        <v>691</v>
      </c>
      <c r="O940" t="s">
        <v>2120</v>
      </c>
      <c r="P940" t="s">
        <v>2119</v>
      </c>
      <c r="Q940">
        <v>8443</v>
      </c>
      <c r="R940" t="s">
        <v>691</v>
      </c>
      <c r="S940">
        <v>30276</v>
      </c>
      <c r="T940" t="s">
        <v>691</v>
      </c>
      <c r="V940" t="s">
        <v>4086</v>
      </c>
      <c r="W940">
        <v>50258</v>
      </c>
      <c r="X940">
        <v>8443</v>
      </c>
      <c r="Y940" t="s">
        <v>691</v>
      </c>
      <c r="Z940" t="s">
        <v>5574</v>
      </c>
      <c r="AA940" t="s">
        <v>666</v>
      </c>
      <c r="AB940" t="s">
        <v>658</v>
      </c>
      <c r="AC940" t="s">
        <v>691</v>
      </c>
      <c r="AD940" t="s">
        <v>5574</v>
      </c>
      <c r="AE940">
        <v>10380</v>
      </c>
      <c r="AF940" t="s">
        <v>691</v>
      </c>
      <c r="AG940">
        <v>5426</v>
      </c>
      <c r="AH940" t="s">
        <v>691</v>
      </c>
      <c r="AI940">
        <v>2010</v>
      </c>
      <c r="AJ940">
        <v>3197</v>
      </c>
      <c r="AK940" t="s">
        <v>691</v>
      </c>
      <c r="AL940" t="s">
        <v>18481</v>
      </c>
      <c r="AM940" t="s">
        <v>691</v>
      </c>
      <c r="AN940" t="s">
        <v>691</v>
      </c>
      <c r="AO940" t="s">
        <v>1373</v>
      </c>
      <c r="AP940" t="s">
        <v>5574</v>
      </c>
      <c r="AQ940" t="s">
        <v>20402</v>
      </c>
    </row>
    <row r="941" spans="1:43" hidden="1" x14ac:dyDescent="0.3">
      <c r="A941" t="s">
        <v>2121</v>
      </c>
      <c r="B941" t="s">
        <v>1339</v>
      </c>
      <c r="C941" s="72">
        <v>28661</v>
      </c>
      <c r="D941" t="s">
        <v>6821</v>
      </c>
      <c r="E941" t="s">
        <v>7897</v>
      </c>
      <c r="F941" t="s">
        <v>3591</v>
      </c>
      <c r="G941" t="s">
        <v>3591</v>
      </c>
      <c r="H941" t="s">
        <v>1373</v>
      </c>
      <c r="I941" t="s">
        <v>9788</v>
      </c>
      <c r="J941" t="s">
        <v>1339</v>
      </c>
      <c r="K941">
        <v>276514</v>
      </c>
      <c r="L941" t="s">
        <v>1339</v>
      </c>
      <c r="M941">
        <v>174914</v>
      </c>
      <c r="N941" t="s">
        <v>1339</v>
      </c>
      <c r="O941" t="s">
        <v>2122</v>
      </c>
      <c r="P941" t="s">
        <v>2121</v>
      </c>
      <c r="Q941">
        <v>7206</v>
      </c>
      <c r="R941" t="s">
        <v>1339</v>
      </c>
      <c r="S941">
        <v>5641</v>
      </c>
      <c r="T941" t="s">
        <v>1339</v>
      </c>
      <c r="V941" t="s">
        <v>4087</v>
      </c>
      <c r="W941">
        <v>36308</v>
      </c>
      <c r="X941">
        <v>7206</v>
      </c>
      <c r="Y941" t="s">
        <v>1339</v>
      </c>
      <c r="Z941" t="s">
        <v>5575</v>
      </c>
      <c r="AA941" t="s">
        <v>658</v>
      </c>
      <c r="AB941" t="s">
        <v>658</v>
      </c>
      <c r="AC941" t="s">
        <v>1339</v>
      </c>
      <c r="AD941" t="s">
        <v>5575</v>
      </c>
      <c r="AE941">
        <v>6258</v>
      </c>
      <c r="AI941">
        <v>15253</v>
      </c>
      <c r="AK941" t="s">
        <v>1339</v>
      </c>
      <c r="AN941" t="s">
        <v>1339</v>
      </c>
      <c r="AO941" t="s">
        <v>1373</v>
      </c>
      <c r="AP941" t="s">
        <v>5575</v>
      </c>
      <c r="AQ941" t="s">
        <v>20402</v>
      </c>
    </row>
    <row r="942" spans="1:43" x14ac:dyDescent="0.3">
      <c r="A942" t="s">
        <v>2123</v>
      </c>
      <c r="B942" t="s">
        <v>323</v>
      </c>
      <c r="C942" s="72">
        <v>32922</v>
      </c>
      <c r="D942" t="s">
        <v>6965</v>
      </c>
      <c r="E942" t="s">
        <v>6964</v>
      </c>
      <c r="F942" t="s">
        <v>1398</v>
      </c>
      <c r="G942" t="s">
        <v>9094</v>
      </c>
      <c r="H942" t="s">
        <v>1431</v>
      </c>
      <c r="I942" t="s">
        <v>10588</v>
      </c>
      <c r="J942" t="s">
        <v>323</v>
      </c>
      <c r="K942">
        <v>544369</v>
      </c>
      <c r="L942" t="s">
        <v>323</v>
      </c>
      <c r="M942">
        <v>1810724</v>
      </c>
      <c r="N942" t="s">
        <v>323</v>
      </c>
      <c r="O942" t="s">
        <v>4088</v>
      </c>
      <c r="P942" t="s">
        <v>2123</v>
      </c>
      <c r="Q942">
        <v>9282</v>
      </c>
      <c r="R942" t="s">
        <v>323</v>
      </c>
      <c r="S942">
        <v>31376</v>
      </c>
      <c r="T942" t="s">
        <v>323</v>
      </c>
      <c r="U942" t="s">
        <v>323</v>
      </c>
      <c r="V942" t="s">
        <v>4089</v>
      </c>
      <c r="W942">
        <v>58809</v>
      </c>
      <c r="X942">
        <v>9282</v>
      </c>
      <c r="Y942" t="s">
        <v>323</v>
      </c>
      <c r="Z942" t="s">
        <v>5576</v>
      </c>
      <c r="AA942" t="s">
        <v>666</v>
      </c>
      <c r="AB942" t="s">
        <v>658</v>
      </c>
      <c r="AC942" t="s">
        <v>323</v>
      </c>
      <c r="AD942" t="s">
        <v>5576</v>
      </c>
      <c r="AE942">
        <v>11257</v>
      </c>
      <c r="AF942" t="s">
        <v>323</v>
      </c>
      <c r="AG942">
        <v>13841</v>
      </c>
      <c r="AH942" t="s">
        <v>323</v>
      </c>
      <c r="AI942">
        <v>16490</v>
      </c>
      <c r="AJ942">
        <v>4194</v>
      </c>
      <c r="AK942" t="s">
        <v>323</v>
      </c>
      <c r="AL942" t="s">
        <v>18482</v>
      </c>
      <c r="AM942" t="s">
        <v>323</v>
      </c>
      <c r="AN942" t="s">
        <v>323</v>
      </c>
      <c r="AO942" t="s">
        <v>1431</v>
      </c>
      <c r="AP942" t="s">
        <v>5576</v>
      </c>
      <c r="AQ942" t="s">
        <v>20403</v>
      </c>
    </row>
    <row r="943" spans="1:43" x14ac:dyDescent="0.3">
      <c r="A943" t="s">
        <v>14950</v>
      </c>
      <c r="B943" t="s">
        <v>14300</v>
      </c>
      <c r="C943" s="72">
        <v>33888</v>
      </c>
      <c r="D943" t="s">
        <v>14951</v>
      </c>
      <c r="E943" t="s">
        <v>14952</v>
      </c>
      <c r="F943" t="s">
        <v>1405</v>
      </c>
      <c r="G943" t="s">
        <v>6120</v>
      </c>
      <c r="H943" t="s">
        <v>1424</v>
      </c>
      <c r="I943" t="s">
        <v>14953</v>
      </c>
      <c r="J943" t="s">
        <v>14300</v>
      </c>
      <c r="K943">
        <v>606988</v>
      </c>
      <c r="L943" t="s">
        <v>14300</v>
      </c>
      <c r="M943">
        <v>2166714</v>
      </c>
      <c r="N943" t="s">
        <v>14300</v>
      </c>
      <c r="O943" t="s">
        <v>17493</v>
      </c>
      <c r="P943" t="s">
        <v>14950</v>
      </c>
      <c r="Q943">
        <v>11008</v>
      </c>
      <c r="R943" t="s">
        <v>14300</v>
      </c>
      <c r="S943">
        <v>33693</v>
      </c>
      <c r="T943" t="s">
        <v>14300</v>
      </c>
      <c r="V943" t="s">
        <v>16055</v>
      </c>
      <c r="W943">
        <v>103812</v>
      </c>
      <c r="X943">
        <v>11008</v>
      </c>
      <c r="Y943" t="s">
        <v>14300</v>
      </c>
      <c r="Z943" t="s">
        <v>15117</v>
      </c>
      <c r="AA943" t="s">
        <v>658</v>
      </c>
      <c r="AB943" t="s">
        <v>658</v>
      </c>
      <c r="AC943" t="s">
        <v>14300</v>
      </c>
      <c r="AD943" t="s">
        <v>15117</v>
      </c>
      <c r="AE943">
        <v>13461</v>
      </c>
      <c r="AI943">
        <v>20987</v>
      </c>
      <c r="AJ943">
        <v>5876</v>
      </c>
      <c r="AK943" t="s">
        <v>14300</v>
      </c>
      <c r="AL943" t="s">
        <v>18483</v>
      </c>
      <c r="AM943" t="s">
        <v>14300</v>
      </c>
      <c r="AN943" t="s">
        <v>14300</v>
      </c>
      <c r="AO943" t="s">
        <v>1424</v>
      </c>
      <c r="AP943" t="s">
        <v>15117</v>
      </c>
      <c r="AQ943" t="s">
        <v>20403</v>
      </c>
    </row>
    <row r="944" spans="1:43" x14ac:dyDescent="0.3">
      <c r="A944" t="s">
        <v>2124</v>
      </c>
      <c r="B944" t="s">
        <v>709</v>
      </c>
      <c r="C944" s="72">
        <v>30610</v>
      </c>
      <c r="D944" t="s">
        <v>6862</v>
      </c>
      <c r="E944" t="s">
        <v>7506</v>
      </c>
      <c r="F944" t="s">
        <v>1376</v>
      </c>
      <c r="G944" t="s">
        <v>6120</v>
      </c>
      <c r="H944" t="s">
        <v>1373</v>
      </c>
      <c r="I944" t="s">
        <v>9152</v>
      </c>
      <c r="J944" t="s">
        <v>709</v>
      </c>
      <c r="K944">
        <v>425844</v>
      </c>
      <c r="L944" t="s">
        <v>709</v>
      </c>
      <c r="M944">
        <v>390851</v>
      </c>
      <c r="N944" t="s">
        <v>709</v>
      </c>
      <c r="O944" t="s">
        <v>2125</v>
      </c>
      <c r="P944" t="s">
        <v>2124</v>
      </c>
      <c r="Q944">
        <v>7257</v>
      </c>
      <c r="R944" t="s">
        <v>709</v>
      </c>
      <c r="S944">
        <v>5883</v>
      </c>
      <c r="T944" t="s">
        <v>709</v>
      </c>
      <c r="V944" t="s">
        <v>4090</v>
      </c>
      <c r="W944">
        <v>31734</v>
      </c>
      <c r="X944">
        <v>7257</v>
      </c>
      <c r="Y944" t="s">
        <v>709</v>
      </c>
      <c r="Z944" t="s">
        <v>5577</v>
      </c>
      <c r="AA944" t="s">
        <v>658</v>
      </c>
      <c r="AB944" t="s">
        <v>658</v>
      </c>
      <c r="AC944" t="s">
        <v>709</v>
      </c>
      <c r="AD944" t="s">
        <v>5577</v>
      </c>
      <c r="AE944">
        <v>7480</v>
      </c>
      <c r="AF944" t="s">
        <v>709</v>
      </c>
      <c r="AG944">
        <v>5522</v>
      </c>
      <c r="AH944" t="s">
        <v>709</v>
      </c>
      <c r="AI944">
        <v>15274</v>
      </c>
      <c r="AJ944">
        <v>929</v>
      </c>
      <c r="AK944" t="s">
        <v>709</v>
      </c>
      <c r="AL944" t="s">
        <v>18484</v>
      </c>
      <c r="AM944" t="s">
        <v>709</v>
      </c>
      <c r="AN944" t="s">
        <v>709</v>
      </c>
      <c r="AO944" t="s">
        <v>14935</v>
      </c>
      <c r="AP944" t="s">
        <v>5577</v>
      </c>
      <c r="AQ944" t="s">
        <v>20403</v>
      </c>
    </row>
    <row r="945" spans="1:43" x14ac:dyDescent="0.3">
      <c r="A945" t="s">
        <v>8177</v>
      </c>
      <c r="B945" t="s">
        <v>8610</v>
      </c>
      <c r="C945" s="72">
        <v>33463</v>
      </c>
      <c r="D945" t="s">
        <v>8179</v>
      </c>
      <c r="E945" t="s">
        <v>8178</v>
      </c>
      <c r="F945" t="s">
        <v>1426</v>
      </c>
      <c r="G945" t="s">
        <v>6120</v>
      </c>
      <c r="H945" t="s">
        <v>1380</v>
      </c>
      <c r="I945" t="s">
        <v>9493</v>
      </c>
      <c r="J945" t="s">
        <v>8610</v>
      </c>
      <c r="K945">
        <v>545341</v>
      </c>
      <c r="L945" t="s">
        <v>8610</v>
      </c>
      <c r="M945">
        <v>1745354</v>
      </c>
      <c r="N945" t="s">
        <v>8610</v>
      </c>
      <c r="O945" t="s">
        <v>8611</v>
      </c>
      <c r="P945" t="s">
        <v>8177</v>
      </c>
      <c r="Q945">
        <v>9689</v>
      </c>
      <c r="R945" t="s">
        <v>8610</v>
      </c>
      <c r="S945">
        <v>31399</v>
      </c>
      <c r="T945" t="s">
        <v>8610</v>
      </c>
      <c r="V945" t="s">
        <v>8612</v>
      </c>
      <c r="W945">
        <v>60408</v>
      </c>
      <c r="X945">
        <v>9689</v>
      </c>
      <c r="Y945" t="s">
        <v>8610</v>
      </c>
      <c r="Z945" t="s">
        <v>8613</v>
      </c>
      <c r="AA945" t="s">
        <v>658</v>
      </c>
      <c r="AB945" t="s">
        <v>658</v>
      </c>
      <c r="AC945" t="s">
        <v>8610</v>
      </c>
      <c r="AD945" t="s">
        <v>8613</v>
      </c>
      <c r="AE945">
        <v>10998</v>
      </c>
      <c r="AF945" t="s">
        <v>8610</v>
      </c>
      <c r="AG945">
        <v>13909</v>
      </c>
      <c r="AH945" t="s">
        <v>8610</v>
      </c>
      <c r="AI945">
        <v>6320</v>
      </c>
      <c r="AJ945">
        <v>4536</v>
      </c>
      <c r="AK945" t="s">
        <v>8610</v>
      </c>
      <c r="AL945" t="s">
        <v>18485</v>
      </c>
      <c r="AM945" t="s">
        <v>8610</v>
      </c>
      <c r="AN945" t="s">
        <v>8610</v>
      </c>
      <c r="AO945" t="s">
        <v>14942</v>
      </c>
      <c r="AP945" t="s">
        <v>8613</v>
      </c>
      <c r="AQ945" t="s">
        <v>20403</v>
      </c>
    </row>
    <row r="946" spans="1:43" x14ac:dyDescent="0.3">
      <c r="A946" t="s">
        <v>2126</v>
      </c>
      <c r="B946" t="s">
        <v>774</v>
      </c>
      <c r="C946" s="72">
        <v>32170</v>
      </c>
      <c r="D946" t="s">
        <v>6776</v>
      </c>
      <c r="E946" t="s">
        <v>7898</v>
      </c>
      <c r="F946" t="s">
        <v>3591</v>
      </c>
      <c r="G946" t="s">
        <v>3591</v>
      </c>
      <c r="H946" t="s">
        <v>1373</v>
      </c>
      <c r="I946" t="s">
        <v>9770</v>
      </c>
      <c r="J946" t="s">
        <v>774</v>
      </c>
      <c r="K946">
        <v>456167</v>
      </c>
      <c r="L946" t="s">
        <v>774</v>
      </c>
      <c r="M946">
        <v>1974327</v>
      </c>
      <c r="N946" t="s">
        <v>774</v>
      </c>
      <c r="O946" t="s">
        <v>4091</v>
      </c>
      <c r="P946" t="s">
        <v>2126</v>
      </c>
      <c r="Q946">
        <v>9220</v>
      </c>
      <c r="R946" t="s">
        <v>774</v>
      </c>
      <c r="S946">
        <v>32559</v>
      </c>
      <c r="T946" t="s">
        <v>774</v>
      </c>
      <c r="V946" t="s">
        <v>4092</v>
      </c>
      <c r="W946">
        <v>65757</v>
      </c>
      <c r="X946">
        <v>9220</v>
      </c>
      <c r="Y946" t="s">
        <v>774</v>
      </c>
      <c r="Z946" t="s">
        <v>5578</v>
      </c>
      <c r="AA946" t="s">
        <v>658</v>
      </c>
      <c r="AB946" t="s">
        <v>658</v>
      </c>
      <c r="AC946" t="s">
        <v>774</v>
      </c>
      <c r="AD946" t="s">
        <v>5578</v>
      </c>
      <c r="AE946">
        <v>12410</v>
      </c>
      <c r="AF946" t="s">
        <v>774</v>
      </c>
      <c r="AG946">
        <v>23093</v>
      </c>
      <c r="AH946" t="s">
        <v>774</v>
      </c>
      <c r="AI946">
        <v>13764</v>
      </c>
      <c r="AJ946">
        <v>4128</v>
      </c>
      <c r="AK946" t="s">
        <v>774</v>
      </c>
      <c r="AL946" t="s">
        <v>18486</v>
      </c>
      <c r="AM946" t="s">
        <v>774</v>
      </c>
      <c r="AN946" t="s">
        <v>774</v>
      </c>
      <c r="AO946" t="s">
        <v>1373</v>
      </c>
      <c r="AP946" t="s">
        <v>5578</v>
      </c>
      <c r="AQ946" t="s">
        <v>20403</v>
      </c>
    </row>
    <row r="947" spans="1:43" hidden="1" x14ac:dyDescent="0.3">
      <c r="A947" t="s">
        <v>2127</v>
      </c>
      <c r="B947" t="s">
        <v>701</v>
      </c>
      <c r="C947" s="72">
        <v>28075</v>
      </c>
      <c r="D947" t="s">
        <v>6627</v>
      </c>
      <c r="E947" t="s">
        <v>7899</v>
      </c>
      <c r="F947" t="s">
        <v>3591</v>
      </c>
      <c r="G947" t="s">
        <v>3591</v>
      </c>
      <c r="H947" t="s">
        <v>1373</v>
      </c>
      <c r="I947" t="s">
        <v>10144</v>
      </c>
      <c r="J947" t="s">
        <v>701</v>
      </c>
      <c r="K947">
        <v>276351</v>
      </c>
      <c r="L947" t="s">
        <v>701</v>
      </c>
      <c r="M947">
        <v>25049</v>
      </c>
      <c r="N947" t="s">
        <v>701</v>
      </c>
      <c r="O947" t="s">
        <v>2128</v>
      </c>
      <c r="P947" t="s">
        <v>2127</v>
      </c>
      <c r="Q947">
        <v>6466</v>
      </c>
      <c r="R947" t="s">
        <v>701</v>
      </c>
      <c r="S947">
        <v>4350</v>
      </c>
      <c r="T947" t="s">
        <v>701</v>
      </c>
      <c r="V947" t="s">
        <v>4093</v>
      </c>
      <c r="W947">
        <v>17096</v>
      </c>
      <c r="X947">
        <v>6466</v>
      </c>
      <c r="Y947" t="s">
        <v>701</v>
      </c>
      <c r="Z947" t="s">
        <v>5579</v>
      </c>
      <c r="AA947" t="s">
        <v>658</v>
      </c>
      <c r="AB947" t="s">
        <v>658</v>
      </c>
      <c r="AC947" t="s">
        <v>701</v>
      </c>
      <c r="AD947" t="s">
        <v>5579</v>
      </c>
      <c r="AE947">
        <v>6176</v>
      </c>
      <c r="AF947" t="s">
        <v>701</v>
      </c>
      <c r="AG947">
        <v>5967</v>
      </c>
      <c r="AH947" t="s">
        <v>701</v>
      </c>
      <c r="AI947">
        <v>8726</v>
      </c>
      <c r="AJ947">
        <v>252</v>
      </c>
      <c r="AK947" t="s">
        <v>701</v>
      </c>
      <c r="AL947" t="s">
        <v>18487</v>
      </c>
      <c r="AM947" t="s">
        <v>701</v>
      </c>
      <c r="AN947" t="s">
        <v>701</v>
      </c>
      <c r="AO947" t="s">
        <v>1373</v>
      </c>
      <c r="AP947" t="s">
        <v>5579</v>
      </c>
      <c r="AQ947" t="s">
        <v>20402</v>
      </c>
    </row>
    <row r="948" spans="1:43" x14ac:dyDescent="0.3">
      <c r="A948" t="s">
        <v>2129</v>
      </c>
      <c r="B948" t="s">
        <v>925</v>
      </c>
      <c r="C948" s="72">
        <v>32371</v>
      </c>
      <c r="D948" t="s">
        <v>6648</v>
      </c>
      <c r="E948" t="s">
        <v>7900</v>
      </c>
      <c r="F948" t="s">
        <v>1437</v>
      </c>
      <c r="G948" t="s">
        <v>9094</v>
      </c>
      <c r="H948" t="s">
        <v>1373</v>
      </c>
      <c r="I948" t="s">
        <v>10638</v>
      </c>
      <c r="J948" t="s">
        <v>925</v>
      </c>
      <c r="K948">
        <v>518748</v>
      </c>
      <c r="L948" t="s">
        <v>925</v>
      </c>
      <c r="M948">
        <v>1989422</v>
      </c>
      <c r="N948" t="s">
        <v>925</v>
      </c>
      <c r="O948" t="s">
        <v>4094</v>
      </c>
      <c r="P948" t="s">
        <v>2129</v>
      </c>
      <c r="Q948">
        <v>9216</v>
      </c>
      <c r="R948" t="s">
        <v>925</v>
      </c>
      <c r="S948">
        <v>31753</v>
      </c>
      <c r="T948" t="s">
        <v>925</v>
      </c>
      <c r="V948" t="s">
        <v>4095</v>
      </c>
      <c r="W948">
        <v>68390</v>
      </c>
      <c r="X948">
        <v>9216</v>
      </c>
      <c r="Y948" t="s">
        <v>925</v>
      </c>
      <c r="Z948" t="s">
        <v>5580</v>
      </c>
      <c r="AA948" t="s">
        <v>658</v>
      </c>
      <c r="AB948" t="s">
        <v>658</v>
      </c>
      <c r="AC948" t="s">
        <v>925</v>
      </c>
      <c r="AD948" t="s">
        <v>5580</v>
      </c>
      <c r="AE948">
        <v>11470</v>
      </c>
      <c r="AF948" t="s">
        <v>925</v>
      </c>
      <c r="AG948">
        <v>23086</v>
      </c>
      <c r="AH948" t="s">
        <v>925</v>
      </c>
      <c r="AI948">
        <v>18180</v>
      </c>
      <c r="AJ948">
        <v>4124</v>
      </c>
      <c r="AK948" t="s">
        <v>925</v>
      </c>
      <c r="AL948" t="s">
        <v>18488</v>
      </c>
      <c r="AM948" t="s">
        <v>925</v>
      </c>
      <c r="AN948" t="s">
        <v>925</v>
      </c>
      <c r="AO948" t="s">
        <v>1373</v>
      </c>
      <c r="AP948" t="s">
        <v>5580</v>
      </c>
      <c r="AQ948" t="s">
        <v>20403</v>
      </c>
    </row>
    <row r="949" spans="1:43" x14ac:dyDescent="0.3">
      <c r="A949" t="s">
        <v>16056</v>
      </c>
      <c r="B949" t="s">
        <v>16057</v>
      </c>
      <c r="C949" s="72">
        <v>35370</v>
      </c>
      <c r="D949" t="s">
        <v>13109</v>
      </c>
      <c r="E949" t="s">
        <v>16058</v>
      </c>
      <c r="F949" t="s">
        <v>1409</v>
      </c>
      <c r="G949" t="s">
        <v>9094</v>
      </c>
      <c r="H949" t="s">
        <v>1380</v>
      </c>
      <c r="I949" t="s">
        <v>16059</v>
      </c>
      <c r="J949" t="s">
        <v>16057</v>
      </c>
      <c r="K949">
        <v>663757</v>
      </c>
      <c r="L949" t="s">
        <v>16057</v>
      </c>
      <c r="M949">
        <v>2184451</v>
      </c>
      <c r="N949" t="s">
        <v>16057</v>
      </c>
      <c r="P949" t="s">
        <v>16056</v>
      </c>
      <c r="Q949">
        <v>10522</v>
      </c>
      <c r="R949" t="s">
        <v>16057</v>
      </c>
      <c r="S949">
        <v>34995</v>
      </c>
      <c r="T949" t="s">
        <v>16057</v>
      </c>
      <c r="V949" t="s">
        <v>20500</v>
      </c>
      <c r="W949">
        <v>105735</v>
      </c>
      <c r="X949">
        <v>10522</v>
      </c>
      <c r="Y949" t="s">
        <v>16057</v>
      </c>
      <c r="Z949" t="s">
        <v>16060</v>
      </c>
      <c r="AA949" t="s">
        <v>666</v>
      </c>
      <c r="AB949" t="s">
        <v>666</v>
      </c>
      <c r="AC949" t="s">
        <v>16057</v>
      </c>
      <c r="AD949" t="s">
        <v>16060</v>
      </c>
      <c r="AE949">
        <v>13816</v>
      </c>
      <c r="AJ949">
        <v>6214</v>
      </c>
      <c r="AK949" t="s">
        <v>16057</v>
      </c>
      <c r="AL949" t="s">
        <v>18489</v>
      </c>
      <c r="AM949" t="s">
        <v>16057</v>
      </c>
      <c r="AN949" t="s">
        <v>16057</v>
      </c>
      <c r="AO949" t="s">
        <v>1380</v>
      </c>
      <c r="AP949" t="s">
        <v>16060</v>
      </c>
      <c r="AQ949" t="s">
        <v>20403</v>
      </c>
    </row>
    <row r="950" spans="1:43" x14ac:dyDescent="0.3">
      <c r="A950" t="s">
        <v>13299</v>
      </c>
      <c r="B950" t="s">
        <v>12817</v>
      </c>
      <c r="C950" s="72">
        <v>36030</v>
      </c>
      <c r="D950" t="s">
        <v>6627</v>
      </c>
      <c r="E950" t="s">
        <v>13300</v>
      </c>
      <c r="F950" t="s">
        <v>1389</v>
      </c>
      <c r="G950" t="s">
        <v>6120</v>
      </c>
      <c r="H950" t="s">
        <v>1373</v>
      </c>
      <c r="I950" t="s">
        <v>13301</v>
      </c>
      <c r="J950" t="s">
        <v>13302</v>
      </c>
      <c r="K950">
        <v>666130</v>
      </c>
      <c r="L950" t="s">
        <v>13302</v>
      </c>
      <c r="M950">
        <v>2250597</v>
      </c>
      <c r="N950" t="s">
        <v>13302</v>
      </c>
      <c r="P950" t="s">
        <v>13299</v>
      </c>
      <c r="R950" t="s">
        <v>13302</v>
      </c>
      <c r="S950">
        <v>36182</v>
      </c>
      <c r="T950" t="s">
        <v>12817</v>
      </c>
      <c r="V950" t="s">
        <v>16061</v>
      </c>
      <c r="W950">
        <v>109123</v>
      </c>
      <c r="X950">
        <v>10437</v>
      </c>
      <c r="Y950" t="s">
        <v>13302</v>
      </c>
      <c r="Z950" t="s">
        <v>13303</v>
      </c>
      <c r="AA950" t="s">
        <v>666</v>
      </c>
      <c r="AB950" t="s">
        <v>666</v>
      </c>
      <c r="AC950" t="s">
        <v>12817</v>
      </c>
      <c r="AD950" t="s">
        <v>13303</v>
      </c>
      <c r="AE950">
        <v>14232</v>
      </c>
      <c r="AK950" t="s">
        <v>13302</v>
      </c>
      <c r="AL950" t="s">
        <v>18490</v>
      </c>
      <c r="AM950" t="s">
        <v>12817</v>
      </c>
      <c r="AN950" t="s">
        <v>12817</v>
      </c>
      <c r="AO950" t="s">
        <v>1373</v>
      </c>
      <c r="AP950" t="s">
        <v>15404</v>
      </c>
      <c r="AQ950" t="s">
        <v>20403</v>
      </c>
    </row>
    <row r="951" spans="1:43" x14ac:dyDescent="0.3">
      <c r="A951" t="s">
        <v>2130</v>
      </c>
      <c r="B951" t="s">
        <v>330</v>
      </c>
      <c r="C951" s="72">
        <v>32767</v>
      </c>
      <c r="D951" t="s">
        <v>7102</v>
      </c>
      <c r="E951" t="s">
        <v>7101</v>
      </c>
      <c r="F951" t="s">
        <v>1405</v>
      </c>
      <c r="G951" t="s">
        <v>6120</v>
      </c>
      <c r="H951" t="s">
        <v>1380</v>
      </c>
      <c r="I951" t="s">
        <v>10429</v>
      </c>
      <c r="J951" t="s">
        <v>330</v>
      </c>
      <c r="K951">
        <v>543257</v>
      </c>
      <c r="L951" t="s">
        <v>330</v>
      </c>
      <c r="M951">
        <v>1670950</v>
      </c>
      <c r="N951" t="s">
        <v>330</v>
      </c>
      <c r="O951" t="s">
        <v>4096</v>
      </c>
      <c r="P951" t="s">
        <v>2130</v>
      </c>
      <c r="Q951">
        <v>9378</v>
      </c>
      <c r="R951" t="s">
        <v>330</v>
      </c>
      <c r="S951">
        <v>31385</v>
      </c>
      <c r="T951" t="s">
        <v>330</v>
      </c>
      <c r="U951" t="s">
        <v>330</v>
      </c>
      <c r="V951" t="s">
        <v>4097</v>
      </c>
      <c r="W951">
        <v>57919</v>
      </c>
      <c r="X951">
        <v>9378</v>
      </c>
      <c r="Y951" t="s">
        <v>330</v>
      </c>
      <c r="Z951" t="s">
        <v>5581</v>
      </c>
      <c r="AA951" t="s">
        <v>5068</v>
      </c>
      <c r="AB951" t="s">
        <v>666</v>
      </c>
      <c r="AC951" t="s">
        <v>330</v>
      </c>
      <c r="AD951" t="s">
        <v>5581</v>
      </c>
      <c r="AE951">
        <v>10503</v>
      </c>
      <c r="AF951" t="s">
        <v>330</v>
      </c>
      <c r="AG951">
        <v>13854</v>
      </c>
      <c r="AH951" t="s">
        <v>330</v>
      </c>
      <c r="AI951">
        <v>5031</v>
      </c>
      <c r="AJ951">
        <v>4305</v>
      </c>
      <c r="AK951" t="s">
        <v>330</v>
      </c>
      <c r="AL951" t="s">
        <v>18491</v>
      </c>
      <c r="AM951" t="s">
        <v>330</v>
      </c>
      <c r="AN951" t="s">
        <v>330</v>
      </c>
      <c r="AO951" t="s">
        <v>1380</v>
      </c>
      <c r="AP951" t="s">
        <v>5581</v>
      </c>
      <c r="AQ951" t="s">
        <v>20403</v>
      </c>
    </row>
    <row r="952" spans="1:43" x14ac:dyDescent="0.3">
      <c r="A952" t="s">
        <v>12193</v>
      </c>
      <c r="B952" t="s">
        <v>11339</v>
      </c>
      <c r="C952" s="72">
        <v>34168</v>
      </c>
      <c r="D952" t="s">
        <v>7082</v>
      </c>
      <c r="E952" t="s">
        <v>12194</v>
      </c>
      <c r="F952" t="s">
        <v>1509</v>
      </c>
      <c r="G952" t="s">
        <v>9094</v>
      </c>
      <c r="H952" t="s">
        <v>1373</v>
      </c>
      <c r="I952" t="s">
        <v>11765</v>
      </c>
      <c r="J952" t="s">
        <v>11339</v>
      </c>
      <c r="K952">
        <v>607229</v>
      </c>
      <c r="L952" t="s">
        <v>11339</v>
      </c>
      <c r="M952">
        <v>2210220</v>
      </c>
      <c r="N952" t="s">
        <v>11339</v>
      </c>
      <c r="O952" t="s">
        <v>13290</v>
      </c>
      <c r="P952" t="s">
        <v>12193</v>
      </c>
      <c r="Q952">
        <v>10199</v>
      </c>
      <c r="R952" t="s">
        <v>11339</v>
      </c>
      <c r="S952">
        <v>34872</v>
      </c>
      <c r="T952" t="s">
        <v>11339</v>
      </c>
      <c r="V952" t="s">
        <v>12195</v>
      </c>
      <c r="W952">
        <v>70551</v>
      </c>
      <c r="X952">
        <v>10199</v>
      </c>
      <c r="Y952" t="s">
        <v>11339</v>
      </c>
      <c r="Z952" t="s">
        <v>12196</v>
      </c>
      <c r="AA952" t="s">
        <v>658</v>
      </c>
      <c r="AB952" t="s">
        <v>658</v>
      </c>
      <c r="AC952" t="s">
        <v>11339</v>
      </c>
      <c r="AD952" t="s">
        <v>12196</v>
      </c>
      <c r="AE952">
        <v>13784</v>
      </c>
      <c r="AF952" t="s">
        <v>11339</v>
      </c>
      <c r="AG952">
        <v>68542</v>
      </c>
      <c r="AH952" t="s">
        <v>11339</v>
      </c>
      <c r="AI952">
        <v>18501</v>
      </c>
      <c r="AJ952">
        <v>5099</v>
      </c>
      <c r="AK952" t="s">
        <v>11339</v>
      </c>
      <c r="AL952" t="s">
        <v>18492</v>
      </c>
      <c r="AM952" t="s">
        <v>11339</v>
      </c>
      <c r="AN952" t="s">
        <v>11339</v>
      </c>
      <c r="AO952" t="s">
        <v>1373</v>
      </c>
      <c r="AP952" t="s">
        <v>12196</v>
      </c>
      <c r="AQ952" t="s">
        <v>20403</v>
      </c>
    </row>
    <row r="953" spans="1:43" x14ac:dyDescent="0.3">
      <c r="A953" t="s">
        <v>3489</v>
      </c>
      <c r="B953" t="s">
        <v>3456</v>
      </c>
      <c r="C953" s="72">
        <v>31766</v>
      </c>
      <c r="D953" t="s">
        <v>7129</v>
      </c>
      <c r="E953" t="s">
        <v>7128</v>
      </c>
      <c r="F953" t="s">
        <v>3591</v>
      </c>
      <c r="G953" t="s">
        <v>3591</v>
      </c>
      <c r="H953" t="s">
        <v>660</v>
      </c>
      <c r="I953" t="s">
        <v>9432</v>
      </c>
      <c r="J953" t="s">
        <v>4098</v>
      </c>
      <c r="K953">
        <v>648717</v>
      </c>
      <c r="L953" t="s">
        <v>4098</v>
      </c>
      <c r="M953">
        <v>2106651</v>
      </c>
      <c r="N953" t="s">
        <v>4098</v>
      </c>
      <c r="O953" t="s">
        <v>9433</v>
      </c>
      <c r="P953" t="s">
        <v>3489</v>
      </c>
      <c r="Q953">
        <v>9539</v>
      </c>
      <c r="R953" t="s">
        <v>4098</v>
      </c>
      <c r="S953">
        <v>33096</v>
      </c>
      <c r="T953" t="s">
        <v>4098</v>
      </c>
      <c r="U953" t="s">
        <v>3456</v>
      </c>
      <c r="V953" t="s">
        <v>4099</v>
      </c>
      <c r="W953">
        <v>53590</v>
      </c>
      <c r="X953">
        <v>9539</v>
      </c>
      <c r="Y953" t="s">
        <v>4098</v>
      </c>
      <c r="Z953" t="s">
        <v>9434</v>
      </c>
      <c r="AA953" t="s">
        <v>658</v>
      </c>
      <c r="AB953" t="s">
        <v>658</v>
      </c>
      <c r="AC953" t="s">
        <v>3456</v>
      </c>
      <c r="AD953" t="s">
        <v>8614</v>
      </c>
      <c r="AE953">
        <v>13174</v>
      </c>
      <c r="AF953" t="s">
        <v>4098</v>
      </c>
      <c r="AG953">
        <v>49461</v>
      </c>
      <c r="AH953" t="s">
        <v>4098</v>
      </c>
      <c r="AI953">
        <v>18287</v>
      </c>
      <c r="AK953" t="s">
        <v>4098</v>
      </c>
      <c r="AL953" t="s">
        <v>22076</v>
      </c>
      <c r="AM953" t="s">
        <v>4098</v>
      </c>
      <c r="AN953" t="s">
        <v>3456</v>
      </c>
      <c r="AO953" t="s">
        <v>660</v>
      </c>
      <c r="AP953" t="s">
        <v>9434</v>
      </c>
      <c r="AQ953" t="s">
        <v>20403</v>
      </c>
    </row>
    <row r="954" spans="1:43" x14ac:dyDescent="0.3">
      <c r="A954" t="s">
        <v>2131</v>
      </c>
      <c r="B954" t="s">
        <v>1156</v>
      </c>
      <c r="C954" s="72">
        <v>31351</v>
      </c>
      <c r="D954" t="s">
        <v>7902</v>
      </c>
      <c r="E954" t="s">
        <v>7901</v>
      </c>
      <c r="F954" t="s">
        <v>1434</v>
      </c>
      <c r="G954" t="s">
        <v>9094</v>
      </c>
      <c r="H954" t="s">
        <v>1373</v>
      </c>
      <c r="I954" t="s">
        <v>10117</v>
      </c>
      <c r="J954" t="s">
        <v>1156</v>
      </c>
      <c r="K954">
        <v>457915</v>
      </c>
      <c r="L954" t="s">
        <v>1156</v>
      </c>
      <c r="M954">
        <v>1725471</v>
      </c>
      <c r="N954" t="s">
        <v>1156</v>
      </c>
      <c r="O954" t="s">
        <v>2132</v>
      </c>
      <c r="P954" t="s">
        <v>2131</v>
      </c>
      <c r="Q954">
        <v>8929</v>
      </c>
      <c r="R954" t="s">
        <v>1156</v>
      </c>
      <c r="S954">
        <v>30505</v>
      </c>
      <c r="T954" t="s">
        <v>1156</v>
      </c>
      <c r="V954" t="s">
        <v>4100</v>
      </c>
      <c r="W954">
        <v>47851</v>
      </c>
      <c r="X954">
        <v>8929</v>
      </c>
      <c r="Y954" t="s">
        <v>1156</v>
      </c>
      <c r="Z954" t="s">
        <v>5582</v>
      </c>
      <c r="AA954" t="s">
        <v>658</v>
      </c>
      <c r="AB954" t="s">
        <v>658</v>
      </c>
      <c r="AC954" t="s">
        <v>1156</v>
      </c>
      <c r="AD954" t="s">
        <v>5582</v>
      </c>
      <c r="AE954">
        <v>10389</v>
      </c>
      <c r="AF954" t="s">
        <v>1156</v>
      </c>
      <c r="AG954">
        <v>13534</v>
      </c>
      <c r="AH954" t="s">
        <v>1156</v>
      </c>
      <c r="AI954">
        <v>1859</v>
      </c>
      <c r="AJ954">
        <v>3803</v>
      </c>
      <c r="AK954" t="s">
        <v>1156</v>
      </c>
      <c r="AL954" t="s">
        <v>18493</v>
      </c>
      <c r="AM954" t="s">
        <v>1156</v>
      </c>
      <c r="AN954" t="s">
        <v>1156</v>
      </c>
      <c r="AO954" t="s">
        <v>14933</v>
      </c>
      <c r="AP954" t="s">
        <v>5582</v>
      </c>
      <c r="AQ954" t="s">
        <v>20403</v>
      </c>
    </row>
    <row r="955" spans="1:43" x14ac:dyDescent="0.3">
      <c r="A955" t="s">
        <v>12080</v>
      </c>
      <c r="B955" t="s">
        <v>11377</v>
      </c>
      <c r="C955" s="72">
        <v>31063</v>
      </c>
      <c r="D955" t="s">
        <v>7114</v>
      </c>
      <c r="E955" t="s">
        <v>7901</v>
      </c>
      <c r="F955" t="s">
        <v>1470</v>
      </c>
      <c r="G955" t="s">
        <v>6120</v>
      </c>
      <c r="H955" t="s">
        <v>1373</v>
      </c>
      <c r="I955" t="s">
        <v>11378</v>
      </c>
      <c r="J955" t="s">
        <v>11377</v>
      </c>
      <c r="K955">
        <v>448855</v>
      </c>
      <c r="L955" t="s">
        <v>11377</v>
      </c>
      <c r="M955">
        <v>2171701</v>
      </c>
      <c r="N955" t="s">
        <v>11377</v>
      </c>
      <c r="O955" t="s">
        <v>13235</v>
      </c>
      <c r="P955" t="s">
        <v>12080</v>
      </c>
      <c r="Q955">
        <v>9989</v>
      </c>
      <c r="R955" t="s">
        <v>11377</v>
      </c>
      <c r="S955">
        <v>34241</v>
      </c>
      <c r="T955" t="s">
        <v>11377</v>
      </c>
      <c r="V955" t="s">
        <v>12081</v>
      </c>
      <c r="W955">
        <v>47850</v>
      </c>
      <c r="X955">
        <v>9989</v>
      </c>
      <c r="Y955" t="s">
        <v>14413</v>
      </c>
      <c r="Z955" t="s">
        <v>12082</v>
      </c>
      <c r="AA955" t="s">
        <v>658</v>
      </c>
      <c r="AB955" t="s">
        <v>658</v>
      </c>
      <c r="AC955" t="s">
        <v>11377</v>
      </c>
      <c r="AD955" t="s">
        <v>12082</v>
      </c>
      <c r="AE955">
        <v>10851</v>
      </c>
      <c r="AF955" t="s">
        <v>11377</v>
      </c>
      <c r="AG955">
        <v>62871</v>
      </c>
      <c r="AH955" t="s">
        <v>11377</v>
      </c>
      <c r="AI955">
        <v>8191</v>
      </c>
      <c r="AJ955">
        <v>4945</v>
      </c>
      <c r="AK955" t="s">
        <v>11377</v>
      </c>
      <c r="AL955" t="s">
        <v>18494</v>
      </c>
      <c r="AM955" t="s">
        <v>11377</v>
      </c>
      <c r="AN955" t="s">
        <v>11377</v>
      </c>
      <c r="AO955" t="s">
        <v>14933</v>
      </c>
      <c r="AP955" t="s">
        <v>12082</v>
      </c>
      <c r="AQ955" t="s">
        <v>20403</v>
      </c>
    </row>
    <row r="956" spans="1:43" hidden="1" x14ac:dyDescent="0.3">
      <c r="A956" t="s">
        <v>2133</v>
      </c>
      <c r="B956" t="s">
        <v>1206</v>
      </c>
      <c r="C956" s="72">
        <v>28704</v>
      </c>
      <c r="D956" t="s">
        <v>6623</v>
      </c>
      <c r="E956" t="s">
        <v>7903</v>
      </c>
      <c r="F956" t="s">
        <v>3591</v>
      </c>
      <c r="G956" t="s">
        <v>3591</v>
      </c>
      <c r="H956" t="s">
        <v>1373</v>
      </c>
      <c r="I956" t="s">
        <v>10394</v>
      </c>
      <c r="J956" t="s">
        <v>1206</v>
      </c>
      <c r="K956">
        <v>407825</v>
      </c>
      <c r="L956" t="s">
        <v>1206</v>
      </c>
      <c r="M956">
        <v>181983</v>
      </c>
      <c r="N956" t="s">
        <v>1206</v>
      </c>
      <c r="O956" t="s">
        <v>2134</v>
      </c>
      <c r="P956" t="s">
        <v>2133</v>
      </c>
      <c r="Q956">
        <v>7355</v>
      </c>
      <c r="R956" t="s">
        <v>1206</v>
      </c>
      <c r="S956">
        <v>5998</v>
      </c>
      <c r="T956" t="s">
        <v>1206</v>
      </c>
      <c r="V956" t="s">
        <v>4101</v>
      </c>
      <c r="W956">
        <v>31551</v>
      </c>
      <c r="X956">
        <v>7355</v>
      </c>
      <c r="Y956" t="s">
        <v>1206</v>
      </c>
      <c r="Z956" t="s">
        <v>5583</v>
      </c>
      <c r="AA956" t="s">
        <v>658</v>
      </c>
      <c r="AB956" t="s">
        <v>658</v>
      </c>
      <c r="AC956" t="s">
        <v>1206</v>
      </c>
      <c r="AD956" t="s">
        <v>5583</v>
      </c>
      <c r="AI956">
        <v>15184</v>
      </c>
      <c r="AK956" t="s">
        <v>1206</v>
      </c>
      <c r="AL956" t="s">
        <v>18495</v>
      </c>
      <c r="AM956" t="s">
        <v>1206</v>
      </c>
      <c r="AN956" t="s">
        <v>1206</v>
      </c>
      <c r="AO956" t="s">
        <v>1373</v>
      </c>
      <c r="AP956" t="s">
        <v>5583</v>
      </c>
      <c r="AQ956" t="s">
        <v>20402</v>
      </c>
    </row>
    <row r="957" spans="1:43" x14ac:dyDescent="0.3">
      <c r="A957" t="s">
        <v>13408</v>
      </c>
      <c r="B957" t="s">
        <v>11266</v>
      </c>
      <c r="C957" s="72">
        <v>33939</v>
      </c>
      <c r="D957" t="s">
        <v>6970</v>
      </c>
      <c r="E957" t="s">
        <v>11957</v>
      </c>
      <c r="F957" t="s">
        <v>1392</v>
      </c>
      <c r="G957" t="s">
        <v>6120</v>
      </c>
      <c r="H957" t="s">
        <v>1373</v>
      </c>
      <c r="I957" t="s">
        <v>16062</v>
      </c>
      <c r="J957" t="s">
        <v>11266</v>
      </c>
      <c r="K957">
        <v>605260</v>
      </c>
      <c r="L957" t="s">
        <v>11266</v>
      </c>
      <c r="M957">
        <v>1894639</v>
      </c>
      <c r="N957" t="s">
        <v>11266</v>
      </c>
      <c r="O957" t="s">
        <v>17494</v>
      </c>
      <c r="P957" t="s">
        <v>13408</v>
      </c>
      <c r="Q957">
        <v>9629</v>
      </c>
      <c r="R957" t="s">
        <v>11266</v>
      </c>
      <c r="S957">
        <v>32167</v>
      </c>
      <c r="T957" t="s">
        <v>11266</v>
      </c>
      <c r="V957" t="s">
        <v>11958</v>
      </c>
      <c r="W957">
        <v>70761</v>
      </c>
      <c r="X957">
        <v>9629</v>
      </c>
      <c r="Y957" t="s">
        <v>11266</v>
      </c>
      <c r="Z957" t="s">
        <v>11959</v>
      </c>
      <c r="AA957" t="s">
        <v>658</v>
      </c>
      <c r="AB957" t="s">
        <v>658</v>
      </c>
      <c r="AC957" t="s">
        <v>11266</v>
      </c>
      <c r="AD957" t="s">
        <v>11959</v>
      </c>
      <c r="AE957">
        <v>12132</v>
      </c>
      <c r="AH957" t="s">
        <v>11266</v>
      </c>
      <c r="AI957">
        <v>18132</v>
      </c>
      <c r="AJ957">
        <v>5118</v>
      </c>
      <c r="AK957" t="s">
        <v>11266</v>
      </c>
      <c r="AL957" t="s">
        <v>18496</v>
      </c>
      <c r="AM957" t="s">
        <v>11266</v>
      </c>
      <c r="AN957" t="s">
        <v>11266</v>
      </c>
      <c r="AO957" t="s">
        <v>1373</v>
      </c>
      <c r="AP957" t="s">
        <v>11959</v>
      </c>
      <c r="AQ957" t="s">
        <v>20403</v>
      </c>
    </row>
    <row r="958" spans="1:43" hidden="1" x14ac:dyDescent="0.3">
      <c r="A958" t="s">
        <v>4102</v>
      </c>
      <c r="B958" t="s">
        <v>4103</v>
      </c>
      <c r="C958" s="72">
        <v>27434</v>
      </c>
      <c r="D958" t="s">
        <v>7426</v>
      </c>
      <c r="E958" t="s">
        <v>7128</v>
      </c>
      <c r="F958" t="s">
        <v>3591</v>
      </c>
      <c r="G958" t="s">
        <v>3591</v>
      </c>
      <c r="H958" t="s">
        <v>1380</v>
      </c>
      <c r="I958" t="s">
        <v>10450</v>
      </c>
      <c r="J958" t="s">
        <v>4103</v>
      </c>
      <c r="K958">
        <v>115223</v>
      </c>
      <c r="L958" t="s">
        <v>4103</v>
      </c>
      <c r="M958">
        <v>7669</v>
      </c>
      <c r="N958" t="s">
        <v>4103</v>
      </c>
      <c r="O958" t="s">
        <v>5584</v>
      </c>
      <c r="P958" t="s">
        <v>4102</v>
      </c>
      <c r="R958" t="s">
        <v>4103</v>
      </c>
      <c r="S958">
        <v>3576</v>
      </c>
      <c r="T958" t="s">
        <v>4103</v>
      </c>
      <c r="V958" t="s">
        <v>5585</v>
      </c>
      <c r="W958">
        <v>404</v>
      </c>
      <c r="Y958" t="s">
        <v>4103</v>
      </c>
      <c r="Z958" t="s">
        <v>8615</v>
      </c>
      <c r="AA958" t="s">
        <v>658</v>
      </c>
      <c r="AB958" t="s">
        <v>658</v>
      </c>
      <c r="AC958" t="s">
        <v>4103</v>
      </c>
      <c r="AD958" t="s">
        <v>8615</v>
      </c>
      <c r="AI958">
        <v>9731</v>
      </c>
      <c r="AK958" t="s">
        <v>4103</v>
      </c>
      <c r="AN958" t="s">
        <v>4103</v>
      </c>
      <c r="AO958" t="s">
        <v>1380</v>
      </c>
      <c r="AP958" t="s">
        <v>8615</v>
      </c>
      <c r="AQ958" t="s">
        <v>20402</v>
      </c>
    </row>
    <row r="959" spans="1:43" x14ac:dyDescent="0.3">
      <c r="A959" t="s">
        <v>14579</v>
      </c>
      <c r="B959" t="s">
        <v>14340</v>
      </c>
      <c r="C959" s="72">
        <v>36235</v>
      </c>
      <c r="D959" t="s">
        <v>7426</v>
      </c>
      <c r="E959" t="s">
        <v>14580</v>
      </c>
      <c r="F959" t="s">
        <v>1426</v>
      </c>
      <c r="G959" t="s">
        <v>6120</v>
      </c>
      <c r="H959" t="s">
        <v>1396</v>
      </c>
      <c r="I959" t="s">
        <v>16063</v>
      </c>
      <c r="J959" t="s">
        <v>14340</v>
      </c>
      <c r="K959">
        <v>665489</v>
      </c>
      <c r="L959" t="s">
        <v>14340</v>
      </c>
      <c r="M959">
        <v>2221784</v>
      </c>
      <c r="N959" t="s">
        <v>4103</v>
      </c>
      <c r="P959" t="s">
        <v>14579</v>
      </c>
      <c r="Q959">
        <v>9785</v>
      </c>
      <c r="R959" t="s">
        <v>14340</v>
      </c>
      <c r="S959">
        <v>35002</v>
      </c>
      <c r="T959" t="s">
        <v>14340</v>
      </c>
      <c r="V959" t="s">
        <v>16064</v>
      </c>
      <c r="W959">
        <v>107184</v>
      </c>
      <c r="X959">
        <v>10621</v>
      </c>
      <c r="Y959" t="s">
        <v>14340</v>
      </c>
      <c r="Z959" t="s">
        <v>15118</v>
      </c>
      <c r="AA959" t="s">
        <v>658</v>
      </c>
      <c r="AB959" t="s">
        <v>658</v>
      </c>
      <c r="AC959" t="s">
        <v>14340</v>
      </c>
      <c r="AD959" t="s">
        <v>15118</v>
      </c>
      <c r="AE959">
        <v>13962</v>
      </c>
      <c r="AH959" t="s">
        <v>14340</v>
      </c>
      <c r="AJ959">
        <v>5896</v>
      </c>
      <c r="AK959" t="s">
        <v>14340</v>
      </c>
      <c r="AL959" t="s">
        <v>18497</v>
      </c>
      <c r="AM959" t="s">
        <v>14340</v>
      </c>
      <c r="AN959" t="s">
        <v>14340</v>
      </c>
      <c r="AO959" t="s">
        <v>14937</v>
      </c>
      <c r="AP959" t="s">
        <v>15118</v>
      </c>
      <c r="AQ959" t="s">
        <v>20403</v>
      </c>
    </row>
    <row r="960" spans="1:43" hidden="1" x14ac:dyDescent="0.3">
      <c r="A960" t="s">
        <v>4104</v>
      </c>
      <c r="B960" t="s">
        <v>4105</v>
      </c>
      <c r="C960" s="72">
        <v>27667</v>
      </c>
      <c r="D960" t="s">
        <v>6639</v>
      </c>
      <c r="E960" t="s">
        <v>7427</v>
      </c>
      <c r="F960" t="s">
        <v>3591</v>
      </c>
      <c r="G960" t="s">
        <v>3591</v>
      </c>
      <c r="H960" t="s">
        <v>661</v>
      </c>
      <c r="I960" t="s">
        <v>9178</v>
      </c>
      <c r="J960" t="s">
        <v>4105</v>
      </c>
      <c r="K960">
        <v>136722</v>
      </c>
      <c r="L960" t="s">
        <v>4105</v>
      </c>
      <c r="M960">
        <v>18701</v>
      </c>
      <c r="N960" t="s">
        <v>4105</v>
      </c>
      <c r="O960" t="s">
        <v>5586</v>
      </c>
      <c r="P960" t="s">
        <v>4104</v>
      </c>
      <c r="R960" t="s">
        <v>4105</v>
      </c>
      <c r="S960">
        <v>3944</v>
      </c>
      <c r="T960" t="s">
        <v>4105</v>
      </c>
      <c r="V960" t="s">
        <v>5587</v>
      </c>
      <c r="W960">
        <v>1155</v>
      </c>
      <c r="Y960" t="s">
        <v>4105</v>
      </c>
      <c r="Z960" t="s">
        <v>8616</v>
      </c>
      <c r="AA960" t="s">
        <v>5068</v>
      </c>
      <c r="AB960" t="s">
        <v>658</v>
      </c>
      <c r="AC960" t="s">
        <v>4105</v>
      </c>
      <c r="AD960" t="s">
        <v>8616</v>
      </c>
      <c r="AI960">
        <v>9081</v>
      </c>
      <c r="AK960" t="s">
        <v>4105</v>
      </c>
      <c r="AN960" t="s">
        <v>4105</v>
      </c>
      <c r="AO960" t="s">
        <v>661</v>
      </c>
      <c r="AP960" t="s">
        <v>8616</v>
      </c>
      <c r="AQ960" t="s">
        <v>20402</v>
      </c>
    </row>
    <row r="961" spans="1:43" hidden="1" x14ac:dyDescent="0.3">
      <c r="A961" t="s">
        <v>4106</v>
      </c>
      <c r="B961" t="s">
        <v>4107</v>
      </c>
      <c r="C961" s="72">
        <v>27897</v>
      </c>
      <c r="D961" t="s">
        <v>6543</v>
      </c>
      <c r="E961" t="s">
        <v>7427</v>
      </c>
      <c r="F961" t="s">
        <v>3591</v>
      </c>
      <c r="G961" t="s">
        <v>3591</v>
      </c>
      <c r="H961" t="s">
        <v>1380</v>
      </c>
      <c r="I961" t="s">
        <v>10521</v>
      </c>
      <c r="J961" t="s">
        <v>4107</v>
      </c>
      <c r="K961">
        <v>115229</v>
      </c>
      <c r="L961" t="s">
        <v>4107</v>
      </c>
      <c r="M961">
        <v>8229</v>
      </c>
      <c r="N961" t="s">
        <v>4107</v>
      </c>
      <c r="O961" t="s">
        <v>5588</v>
      </c>
      <c r="P961" t="s">
        <v>4106</v>
      </c>
      <c r="R961" t="s">
        <v>4107</v>
      </c>
      <c r="S961">
        <v>3592</v>
      </c>
      <c r="T961" t="s">
        <v>4107</v>
      </c>
      <c r="V961" t="s">
        <v>5589</v>
      </c>
      <c r="W961">
        <v>777</v>
      </c>
      <c r="Y961" t="s">
        <v>4107</v>
      </c>
      <c r="Z961" t="s">
        <v>8617</v>
      </c>
      <c r="AA961" t="s">
        <v>658</v>
      </c>
      <c r="AB961" t="s">
        <v>658</v>
      </c>
      <c r="AC961" t="s">
        <v>4107</v>
      </c>
      <c r="AD961" t="s">
        <v>8617</v>
      </c>
      <c r="AI961">
        <v>15215</v>
      </c>
      <c r="AK961" t="s">
        <v>4107</v>
      </c>
      <c r="AN961" t="s">
        <v>4107</v>
      </c>
      <c r="AO961" t="s">
        <v>1380</v>
      </c>
      <c r="AP961" t="s">
        <v>8617</v>
      </c>
      <c r="AQ961" t="s">
        <v>20402</v>
      </c>
    </row>
    <row r="962" spans="1:43" x14ac:dyDescent="0.3">
      <c r="A962" t="s">
        <v>16065</v>
      </c>
      <c r="B962" t="s">
        <v>14295</v>
      </c>
      <c r="C962" s="72">
        <v>34604</v>
      </c>
      <c r="D962" t="s">
        <v>6939</v>
      </c>
      <c r="E962" t="s">
        <v>16066</v>
      </c>
      <c r="F962" t="s">
        <v>1509</v>
      </c>
      <c r="G962" t="s">
        <v>9094</v>
      </c>
      <c r="H962" t="s">
        <v>661</v>
      </c>
      <c r="I962" t="s">
        <v>16067</v>
      </c>
      <c r="J962" t="s">
        <v>14295</v>
      </c>
      <c r="K962">
        <v>641645</v>
      </c>
      <c r="L962" t="s">
        <v>14295</v>
      </c>
      <c r="M962">
        <v>2211197</v>
      </c>
      <c r="N962" t="s">
        <v>14295</v>
      </c>
      <c r="O962" t="s">
        <v>16068</v>
      </c>
      <c r="P962" t="s">
        <v>16065</v>
      </c>
      <c r="Q962">
        <v>10920</v>
      </c>
      <c r="R962" t="s">
        <v>14295</v>
      </c>
      <c r="S962">
        <v>35149</v>
      </c>
      <c r="T962" t="s">
        <v>14295</v>
      </c>
      <c r="V962" t="s">
        <v>20501</v>
      </c>
      <c r="W962">
        <v>102606</v>
      </c>
      <c r="X962">
        <v>10920</v>
      </c>
      <c r="Y962" t="s">
        <v>14295</v>
      </c>
      <c r="Z962" t="s">
        <v>16069</v>
      </c>
      <c r="AA962" t="s">
        <v>666</v>
      </c>
      <c r="AB962" t="s">
        <v>658</v>
      </c>
      <c r="AC962" t="s">
        <v>14295</v>
      </c>
      <c r="AD962" t="s">
        <v>16069</v>
      </c>
      <c r="AE962">
        <v>14067</v>
      </c>
      <c r="AJ962">
        <v>5761</v>
      </c>
      <c r="AK962" t="s">
        <v>14295</v>
      </c>
      <c r="AL962" t="s">
        <v>18498</v>
      </c>
      <c r="AM962" t="s">
        <v>14295</v>
      </c>
      <c r="AN962" t="s">
        <v>14295</v>
      </c>
      <c r="AO962" t="s">
        <v>661</v>
      </c>
      <c r="AP962" t="s">
        <v>16069</v>
      </c>
      <c r="AQ962" t="s">
        <v>20403</v>
      </c>
    </row>
    <row r="963" spans="1:43" x14ac:dyDescent="0.3">
      <c r="A963" t="s">
        <v>20388</v>
      </c>
      <c r="B963" t="s">
        <v>20389</v>
      </c>
      <c r="C963" s="72">
        <v>33889</v>
      </c>
      <c r="D963" t="s">
        <v>20390</v>
      </c>
      <c r="E963" t="s">
        <v>20391</v>
      </c>
      <c r="F963" t="s">
        <v>1416</v>
      </c>
      <c r="G963" t="s">
        <v>9094</v>
      </c>
      <c r="H963" t="s">
        <v>1373</v>
      </c>
      <c r="I963" t="s">
        <v>20392</v>
      </c>
      <c r="J963" t="s">
        <v>20389</v>
      </c>
      <c r="K963">
        <v>594311</v>
      </c>
      <c r="L963" t="s">
        <v>20389</v>
      </c>
      <c r="M963">
        <v>2161564</v>
      </c>
      <c r="N963" t="s">
        <v>20389</v>
      </c>
      <c r="P963" t="s">
        <v>20388</v>
      </c>
      <c r="Q963">
        <v>9246</v>
      </c>
      <c r="R963" t="s">
        <v>20389</v>
      </c>
      <c r="S963">
        <v>33665</v>
      </c>
      <c r="T963" t="s">
        <v>20389</v>
      </c>
      <c r="V963" t="s">
        <v>20393</v>
      </c>
      <c r="W963">
        <v>67687</v>
      </c>
      <c r="Z963" t="s">
        <v>20394</v>
      </c>
      <c r="AA963" t="s">
        <v>658</v>
      </c>
      <c r="AB963" t="s">
        <v>658</v>
      </c>
      <c r="AC963" t="s">
        <v>20389</v>
      </c>
      <c r="AD963" t="s">
        <v>20394</v>
      </c>
      <c r="AK963" t="s">
        <v>20389</v>
      </c>
      <c r="AO963" t="s">
        <v>1373</v>
      </c>
      <c r="AP963" t="s">
        <v>20394</v>
      </c>
      <c r="AQ963" t="s">
        <v>20403</v>
      </c>
    </row>
    <row r="964" spans="1:43" hidden="1" x14ac:dyDescent="0.3">
      <c r="A964" t="s">
        <v>2135</v>
      </c>
      <c r="B964" t="s">
        <v>868</v>
      </c>
      <c r="C964" s="72">
        <v>28953</v>
      </c>
      <c r="D964" t="s">
        <v>7552</v>
      </c>
      <c r="E964" t="s">
        <v>7551</v>
      </c>
      <c r="F964" t="s">
        <v>3591</v>
      </c>
      <c r="G964" t="s">
        <v>3591</v>
      </c>
      <c r="H964" t="s">
        <v>1373</v>
      </c>
      <c r="I964" t="s">
        <v>9122</v>
      </c>
      <c r="J964" t="s">
        <v>868</v>
      </c>
      <c r="K964">
        <v>425386</v>
      </c>
      <c r="L964" t="s">
        <v>868</v>
      </c>
      <c r="M964">
        <v>390771</v>
      </c>
      <c r="N964" t="s">
        <v>868</v>
      </c>
      <c r="O964" t="s">
        <v>2136</v>
      </c>
      <c r="P964" t="s">
        <v>2135</v>
      </c>
      <c r="Q964">
        <v>7040</v>
      </c>
      <c r="R964" t="s">
        <v>868</v>
      </c>
      <c r="S964">
        <v>5370</v>
      </c>
      <c r="T964" t="s">
        <v>868</v>
      </c>
      <c r="V964" t="s">
        <v>4108</v>
      </c>
      <c r="W964">
        <v>45312</v>
      </c>
      <c r="X964">
        <v>7040</v>
      </c>
      <c r="Y964" t="s">
        <v>868</v>
      </c>
      <c r="Z964" t="s">
        <v>5590</v>
      </c>
      <c r="AA964" t="s">
        <v>658</v>
      </c>
      <c r="AB964" t="s">
        <v>658</v>
      </c>
      <c r="AC964" t="s">
        <v>868</v>
      </c>
      <c r="AD964" t="s">
        <v>5590</v>
      </c>
      <c r="AE964">
        <v>7171</v>
      </c>
      <c r="AF964" t="s">
        <v>868</v>
      </c>
      <c r="AG964">
        <v>5583</v>
      </c>
      <c r="AH964" t="s">
        <v>868</v>
      </c>
      <c r="AI964">
        <v>15177</v>
      </c>
      <c r="AJ964">
        <v>951</v>
      </c>
      <c r="AK964" t="s">
        <v>868</v>
      </c>
      <c r="AN964" t="s">
        <v>868</v>
      </c>
      <c r="AO964" t="s">
        <v>1373</v>
      </c>
      <c r="AP964" t="s">
        <v>5590</v>
      </c>
      <c r="AQ964" t="s">
        <v>20402</v>
      </c>
    </row>
    <row r="965" spans="1:43" hidden="1" x14ac:dyDescent="0.3">
      <c r="A965" t="s">
        <v>2137</v>
      </c>
      <c r="B965" t="s">
        <v>162</v>
      </c>
      <c r="C965" s="72">
        <v>30368</v>
      </c>
      <c r="D965" t="s">
        <v>6813</v>
      </c>
      <c r="E965" t="s">
        <v>7249</v>
      </c>
      <c r="F965" t="s">
        <v>3591</v>
      </c>
      <c r="G965" t="s">
        <v>3591</v>
      </c>
      <c r="H965" t="s">
        <v>1380</v>
      </c>
      <c r="I965" t="s">
        <v>9521</v>
      </c>
      <c r="J965" t="s">
        <v>162</v>
      </c>
      <c r="K965">
        <v>429711</v>
      </c>
      <c r="L965" t="s">
        <v>162</v>
      </c>
      <c r="M965">
        <v>392462</v>
      </c>
      <c r="N965" t="s">
        <v>162</v>
      </c>
      <c r="O965" t="s">
        <v>2138</v>
      </c>
      <c r="P965" t="s">
        <v>2137</v>
      </c>
      <c r="Q965">
        <v>7644</v>
      </c>
      <c r="R965" t="s">
        <v>162</v>
      </c>
      <c r="S965">
        <v>6408</v>
      </c>
      <c r="T965" t="s">
        <v>162</v>
      </c>
      <c r="V965" t="s">
        <v>4109</v>
      </c>
      <c r="W965">
        <v>36436</v>
      </c>
      <c r="X965">
        <v>7644</v>
      </c>
      <c r="Y965" t="s">
        <v>162</v>
      </c>
      <c r="Z965" t="s">
        <v>5591</v>
      </c>
      <c r="AA965" t="s">
        <v>658</v>
      </c>
      <c r="AB965" t="s">
        <v>658</v>
      </c>
      <c r="AC965" t="s">
        <v>162</v>
      </c>
      <c r="AD965" t="s">
        <v>5591</v>
      </c>
      <c r="AE965">
        <v>7681</v>
      </c>
      <c r="AF965" t="s">
        <v>162</v>
      </c>
      <c r="AG965">
        <v>5374</v>
      </c>
      <c r="AH965" t="s">
        <v>162</v>
      </c>
      <c r="AI965">
        <v>3673</v>
      </c>
      <c r="AJ965">
        <v>1089</v>
      </c>
      <c r="AK965" t="s">
        <v>162</v>
      </c>
      <c r="AL965" t="s">
        <v>18499</v>
      </c>
      <c r="AM965" t="s">
        <v>162</v>
      </c>
      <c r="AN965" t="s">
        <v>162</v>
      </c>
      <c r="AO965" t="s">
        <v>1380</v>
      </c>
      <c r="AP965" t="s">
        <v>5591</v>
      </c>
      <c r="AQ965" t="s">
        <v>20402</v>
      </c>
    </row>
    <row r="966" spans="1:43" x14ac:dyDescent="0.3">
      <c r="A966" t="s">
        <v>16070</v>
      </c>
      <c r="B966" t="s">
        <v>15004</v>
      </c>
      <c r="C966" s="72">
        <v>34574</v>
      </c>
      <c r="D966" t="s">
        <v>7691</v>
      </c>
      <c r="E966" t="s">
        <v>7249</v>
      </c>
      <c r="F966" t="s">
        <v>1553</v>
      </c>
      <c r="G966" t="s">
        <v>6120</v>
      </c>
      <c r="H966" t="s">
        <v>660</v>
      </c>
      <c r="I966" t="s">
        <v>16071</v>
      </c>
      <c r="J966" t="s">
        <v>15004</v>
      </c>
      <c r="K966">
        <v>642721</v>
      </c>
      <c r="L966" t="s">
        <v>15004</v>
      </c>
      <c r="M966">
        <v>2507902</v>
      </c>
      <c r="N966" t="s">
        <v>15004</v>
      </c>
      <c r="P966" t="s">
        <v>16070</v>
      </c>
      <c r="Q966">
        <v>11182</v>
      </c>
      <c r="R966" t="s">
        <v>15004</v>
      </c>
      <c r="S966">
        <v>36994</v>
      </c>
      <c r="T966" t="s">
        <v>15004</v>
      </c>
      <c r="V966" t="s">
        <v>20502</v>
      </c>
      <c r="W966">
        <v>103215</v>
      </c>
      <c r="X966">
        <v>11182</v>
      </c>
      <c r="Y966" t="s">
        <v>15004</v>
      </c>
      <c r="Z966" t="s">
        <v>16072</v>
      </c>
      <c r="AA966" t="s">
        <v>658</v>
      </c>
      <c r="AB966" t="s">
        <v>658</v>
      </c>
      <c r="AC966" t="s">
        <v>15004</v>
      </c>
      <c r="AD966" t="s">
        <v>16072</v>
      </c>
      <c r="AE966">
        <v>14684</v>
      </c>
      <c r="AJ966">
        <v>6010</v>
      </c>
      <c r="AK966" t="s">
        <v>15004</v>
      </c>
      <c r="AL966" t="s">
        <v>18500</v>
      </c>
      <c r="AM966" t="s">
        <v>15004</v>
      </c>
      <c r="AN966" t="s">
        <v>15004</v>
      </c>
      <c r="AO966" t="s">
        <v>660</v>
      </c>
      <c r="AP966" t="s">
        <v>16072</v>
      </c>
      <c r="AQ966" t="s">
        <v>20403</v>
      </c>
    </row>
    <row r="967" spans="1:43" x14ac:dyDescent="0.3">
      <c r="A967" t="s">
        <v>13198</v>
      </c>
      <c r="B967" t="s">
        <v>12912</v>
      </c>
      <c r="C967" s="72">
        <v>34960</v>
      </c>
      <c r="D967" t="s">
        <v>7426</v>
      </c>
      <c r="E967" t="s">
        <v>7249</v>
      </c>
      <c r="F967" t="s">
        <v>1446</v>
      </c>
      <c r="G967" t="s">
        <v>9094</v>
      </c>
      <c r="H967" t="s">
        <v>1373</v>
      </c>
      <c r="I967" t="s">
        <v>13199</v>
      </c>
      <c r="J967" t="s">
        <v>12912</v>
      </c>
      <c r="K967">
        <v>661269</v>
      </c>
      <c r="L967" t="s">
        <v>12912</v>
      </c>
      <c r="M967">
        <v>2509404</v>
      </c>
      <c r="N967" t="s">
        <v>12912</v>
      </c>
      <c r="P967" t="s">
        <v>13198</v>
      </c>
      <c r="R967" t="s">
        <v>12912</v>
      </c>
      <c r="S967">
        <v>4097</v>
      </c>
      <c r="T967" t="s">
        <v>12912</v>
      </c>
      <c r="V967" t="s">
        <v>16073</v>
      </c>
      <c r="W967">
        <v>109144</v>
      </c>
      <c r="X967">
        <v>10452</v>
      </c>
      <c r="Y967" t="s">
        <v>12912</v>
      </c>
      <c r="Z967" t="s">
        <v>13200</v>
      </c>
      <c r="AA967" t="s">
        <v>658</v>
      </c>
      <c r="AB967" t="s">
        <v>658</v>
      </c>
      <c r="AC967" t="s">
        <v>12912</v>
      </c>
      <c r="AD967" t="s">
        <v>13200</v>
      </c>
      <c r="AE967">
        <v>13732</v>
      </c>
      <c r="AH967" t="s">
        <v>12912</v>
      </c>
      <c r="AK967" t="s">
        <v>12912</v>
      </c>
      <c r="AL967" t="s">
        <v>18501</v>
      </c>
      <c r="AM967" t="s">
        <v>12912</v>
      </c>
      <c r="AN967" t="s">
        <v>12912</v>
      </c>
      <c r="AO967" t="s">
        <v>1373</v>
      </c>
      <c r="AP967" t="s">
        <v>13200</v>
      </c>
      <c r="AQ967" t="s">
        <v>20403</v>
      </c>
    </row>
    <row r="968" spans="1:43" x14ac:dyDescent="0.3">
      <c r="A968" t="s">
        <v>2139</v>
      </c>
      <c r="B968" t="s">
        <v>315</v>
      </c>
      <c r="C968" s="72">
        <v>31440</v>
      </c>
      <c r="D968" t="s">
        <v>6677</v>
      </c>
      <c r="E968" t="s">
        <v>6960</v>
      </c>
      <c r="F968" t="s">
        <v>3591</v>
      </c>
      <c r="G968" t="s">
        <v>3591</v>
      </c>
      <c r="H968" t="s">
        <v>1380</v>
      </c>
      <c r="I968" t="s">
        <v>9238</v>
      </c>
      <c r="J968" t="s">
        <v>315</v>
      </c>
      <c r="K968">
        <v>446386</v>
      </c>
      <c r="L968" t="s">
        <v>315</v>
      </c>
      <c r="M968">
        <v>1669646</v>
      </c>
      <c r="N968" t="s">
        <v>315</v>
      </c>
      <c r="O968" t="s">
        <v>2140</v>
      </c>
      <c r="P968" t="s">
        <v>2139</v>
      </c>
      <c r="Q968">
        <v>8924</v>
      </c>
      <c r="R968" t="s">
        <v>315</v>
      </c>
      <c r="S968">
        <v>30708</v>
      </c>
      <c r="T968" t="s">
        <v>315</v>
      </c>
      <c r="U968" t="s">
        <v>315</v>
      </c>
      <c r="V968" t="s">
        <v>4110</v>
      </c>
      <c r="W968">
        <v>57379</v>
      </c>
      <c r="X968">
        <v>8924</v>
      </c>
      <c r="Y968" t="s">
        <v>315</v>
      </c>
      <c r="Z968" t="s">
        <v>5592</v>
      </c>
      <c r="AA968" t="s">
        <v>658</v>
      </c>
      <c r="AB968" t="s">
        <v>658</v>
      </c>
      <c r="AC968" t="s">
        <v>315</v>
      </c>
      <c r="AD968" t="s">
        <v>5592</v>
      </c>
      <c r="AE968">
        <v>9977</v>
      </c>
      <c r="AF968" t="s">
        <v>315</v>
      </c>
      <c r="AG968">
        <v>12989</v>
      </c>
      <c r="AH968" t="s">
        <v>315</v>
      </c>
      <c r="AI968">
        <v>5263</v>
      </c>
      <c r="AJ968">
        <v>3718</v>
      </c>
      <c r="AK968" t="s">
        <v>315</v>
      </c>
      <c r="AL968" t="s">
        <v>18502</v>
      </c>
      <c r="AM968" t="s">
        <v>315</v>
      </c>
      <c r="AN968" t="s">
        <v>315</v>
      </c>
      <c r="AO968" t="s">
        <v>1380</v>
      </c>
      <c r="AP968" t="s">
        <v>5592</v>
      </c>
      <c r="AQ968" t="s">
        <v>20403</v>
      </c>
    </row>
    <row r="969" spans="1:43" x14ac:dyDescent="0.3">
      <c r="A969" t="s">
        <v>2141</v>
      </c>
      <c r="B969" t="s">
        <v>454</v>
      </c>
      <c r="C969" s="72">
        <v>30847</v>
      </c>
      <c r="D969" t="s">
        <v>7155</v>
      </c>
      <c r="E969" t="s">
        <v>7250</v>
      </c>
      <c r="F969" t="s">
        <v>3591</v>
      </c>
      <c r="G969" t="s">
        <v>3591</v>
      </c>
      <c r="H969" t="s">
        <v>1396</v>
      </c>
      <c r="I969" t="s">
        <v>10647</v>
      </c>
      <c r="J969" t="s">
        <v>454</v>
      </c>
      <c r="K969">
        <v>461882</v>
      </c>
      <c r="L969" t="s">
        <v>454</v>
      </c>
      <c r="M969">
        <v>1104372</v>
      </c>
      <c r="N969" t="s">
        <v>454</v>
      </c>
      <c r="O969" t="s">
        <v>2142</v>
      </c>
      <c r="P969" t="s">
        <v>2141</v>
      </c>
      <c r="Q969">
        <v>8484</v>
      </c>
      <c r="R969" t="s">
        <v>454</v>
      </c>
      <c r="S969">
        <v>30108</v>
      </c>
      <c r="T969" t="s">
        <v>454</v>
      </c>
      <c r="U969" t="s">
        <v>454</v>
      </c>
      <c r="V969" t="s">
        <v>4111</v>
      </c>
      <c r="W969">
        <v>45422</v>
      </c>
      <c r="X969">
        <v>8484</v>
      </c>
      <c r="Y969" t="s">
        <v>454</v>
      </c>
      <c r="Z969" t="s">
        <v>5593</v>
      </c>
      <c r="AA969" t="s">
        <v>658</v>
      </c>
      <c r="AB969" t="s">
        <v>658</v>
      </c>
      <c r="AC969" t="s">
        <v>454</v>
      </c>
      <c r="AD969" t="s">
        <v>5593</v>
      </c>
      <c r="AE969">
        <v>10848</v>
      </c>
      <c r="AI969">
        <v>1891</v>
      </c>
      <c r="AK969" t="s">
        <v>454</v>
      </c>
      <c r="AL969" t="s">
        <v>18503</v>
      </c>
      <c r="AM969" t="s">
        <v>454</v>
      </c>
      <c r="AN969" t="s">
        <v>454</v>
      </c>
      <c r="AO969" t="s">
        <v>1396</v>
      </c>
      <c r="AP969" t="s">
        <v>5593</v>
      </c>
      <c r="AQ969" t="s">
        <v>20403</v>
      </c>
    </row>
    <row r="970" spans="1:43" x14ac:dyDescent="0.3">
      <c r="A970" t="s">
        <v>14581</v>
      </c>
      <c r="B970" t="s">
        <v>14335</v>
      </c>
      <c r="C970" s="72">
        <v>34627</v>
      </c>
      <c r="D970" t="s">
        <v>7774</v>
      </c>
      <c r="E970" t="s">
        <v>7250</v>
      </c>
      <c r="F970" t="s">
        <v>1430</v>
      </c>
      <c r="G970" t="s">
        <v>6120</v>
      </c>
      <c r="H970" t="s">
        <v>1396</v>
      </c>
      <c r="I970" t="s">
        <v>14582</v>
      </c>
      <c r="J970" t="s">
        <v>14335</v>
      </c>
      <c r="K970">
        <v>608597</v>
      </c>
      <c r="L970" t="s">
        <v>14335</v>
      </c>
      <c r="M970">
        <v>2053476</v>
      </c>
      <c r="N970" t="s">
        <v>14335</v>
      </c>
      <c r="O970" t="s">
        <v>17495</v>
      </c>
      <c r="P970" t="s">
        <v>14581</v>
      </c>
      <c r="Q970">
        <v>10609</v>
      </c>
      <c r="R970" t="s">
        <v>14335</v>
      </c>
      <c r="S970">
        <v>33241</v>
      </c>
      <c r="T970" t="s">
        <v>14335</v>
      </c>
      <c r="V970" t="s">
        <v>16074</v>
      </c>
      <c r="W970">
        <v>100281</v>
      </c>
      <c r="X970">
        <v>10609</v>
      </c>
      <c r="Y970" t="s">
        <v>14335</v>
      </c>
      <c r="Z970" t="s">
        <v>15119</v>
      </c>
      <c r="AA970" t="s">
        <v>666</v>
      </c>
      <c r="AB970" t="s">
        <v>666</v>
      </c>
      <c r="AC970" t="s">
        <v>14335</v>
      </c>
      <c r="AD970" t="s">
        <v>15119</v>
      </c>
      <c r="AE970">
        <v>12814</v>
      </c>
      <c r="AH970" t="s">
        <v>14335</v>
      </c>
      <c r="AI970">
        <v>18219</v>
      </c>
      <c r="AJ970">
        <v>5401</v>
      </c>
      <c r="AK970" t="s">
        <v>14335</v>
      </c>
      <c r="AL970" t="s">
        <v>18504</v>
      </c>
      <c r="AM970" t="s">
        <v>14335</v>
      </c>
      <c r="AN970" t="s">
        <v>14335</v>
      </c>
      <c r="AO970" t="s">
        <v>1396</v>
      </c>
      <c r="AP970" t="s">
        <v>15119</v>
      </c>
      <c r="AQ970" t="s">
        <v>20403</v>
      </c>
    </row>
    <row r="971" spans="1:43" hidden="1" x14ac:dyDescent="0.3">
      <c r="A971" t="s">
        <v>2143</v>
      </c>
      <c r="B971" t="s">
        <v>78</v>
      </c>
      <c r="C971" s="72">
        <v>30228</v>
      </c>
      <c r="D971" t="s">
        <v>7041</v>
      </c>
      <c r="E971" t="s">
        <v>7118</v>
      </c>
      <c r="F971" t="s">
        <v>3591</v>
      </c>
      <c r="G971" t="s">
        <v>3591</v>
      </c>
      <c r="H971" t="s">
        <v>1380</v>
      </c>
      <c r="I971" t="s">
        <v>10054</v>
      </c>
      <c r="J971" t="s">
        <v>78</v>
      </c>
      <c r="K971">
        <v>448242</v>
      </c>
      <c r="L971" t="s">
        <v>78</v>
      </c>
      <c r="M971">
        <v>489849</v>
      </c>
      <c r="N971" t="s">
        <v>78</v>
      </c>
      <c r="O971" t="s">
        <v>12143</v>
      </c>
      <c r="P971" t="s">
        <v>2143</v>
      </c>
      <c r="Q971">
        <v>7814</v>
      </c>
      <c r="R971" t="s">
        <v>2144</v>
      </c>
      <c r="S971">
        <v>28516</v>
      </c>
      <c r="T971" t="s">
        <v>78</v>
      </c>
      <c r="V971" t="s">
        <v>12144</v>
      </c>
      <c r="W971">
        <v>17110</v>
      </c>
      <c r="X971">
        <v>7814</v>
      </c>
      <c r="Y971" t="s">
        <v>2144</v>
      </c>
      <c r="Z971" t="s">
        <v>5594</v>
      </c>
      <c r="AA971" t="s">
        <v>666</v>
      </c>
      <c r="AB971" t="s">
        <v>658</v>
      </c>
      <c r="AC971" t="s">
        <v>78</v>
      </c>
      <c r="AD971" t="s">
        <v>5594</v>
      </c>
      <c r="AI971">
        <v>17843</v>
      </c>
      <c r="AK971" t="s">
        <v>78</v>
      </c>
      <c r="AN971" t="s">
        <v>78</v>
      </c>
      <c r="AO971" t="s">
        <v>1380</v>
      </c>
      <c r="AP971" t="s">
        <v>15391</v>
      </c>
      <c r="AQ971" t="s">
        <v>20402</v>
      </c>
    </row>
    <row r="972" spans="1:43" x14ac:dyDescent="0.3">
      <c r="A972" t="s">
        <v>2145</v>
      </c>
      <c r="B972" t="s">
        <v>391</v>
      </c>
      <c r="C972" s="72">
        <v>32409</v>
      </c>
      <c r="D972" t="s">
        <v>6711</v>
      </c>
      <c r="E972" t="s">
        <v>6710</v>
      </c>
      <c r="F972" t="s">
        <v>1437</v>
      </c>
      <c r="G972" t="s">
        <v>9094</v>
      </c>
      <c r="H972" t="s">
        <v>660</v>
      </c>
      <c r="I972" t="s">
        <v>10934</v>
      </c>
      <c r="J972" t="s">
        <v>391</v>
      </c>
      <c r="K972">
        <v>576397</v>
      </c>
      <c r="L972" t="s">
        <v>391</v>
      </c>
      <c r="M972">
        <v>1811464</v>
      </c>
      <c r="N972" t="s">
        <v>391</v>
      </c>
      <c r="O972" t="s">
        <v>4112</v>
      </c>
      <c r="P972" t="s">
        <v>2145</v>
      </c>
      <c r="Q972">
        <v>9107</v>
      </c>
      <c r="R972" t="s">
        <v>391</v>
      </c>
      <c r="S972">
        <v>31402</v>
      </c>
      <c r="T972" t="s">
        <v>391</v>
      </c>
      <c r="U972" t="s">
        <v>391</v>
      </c>
      <c r="V972" t="s">
        <v>4113</v>
      </c>
      <c r="W972">
        <v>66729</v>
      </c>
      <c r="X972">
        <v>9107</v>
      </c>
      <c r="Y972" t="s">
        <v>391</v>
      </c>
      <c r="Z972" t="s">
        <v>5595</v>
      </c>
      <c r="AA972" t="s">
        <v>658</v>
      </c>
      <c r="AB972" t="s">
        <v>658</v>
      </c>
      <c r="AC972" t="s">
        <v>391</v>
      </c>
      <c r="AD972" t="s">
        <v>5595</v>
      </c>
      <c r="AE972">
        <v>11472</v>
      </c>
      <c r="AF972" t="s">
        <v>391</v>
      </c>
      <c r="AG972">
        <v>13900</v>
      </c>
      <c r="AH972" t="s">
        <v>391</v>
      </c>
      <c r="AI972">
        <v>13731</v>
      </c>
      <c r="AJ972">
        <v>4019</v>
      </c>
      <c r="AK972" t="s">
        <v>391</v>
      </c>
      <c r="AL972" t="s">
        <v>18505</v>
      </c>
      <c r="AM972" t="s">
        <v>391</v>
      </c>
      <c r="AN972" t="s">
        <v>391</v>
      </c>
      <c r="AO972" t="s">
        <v>14940</v>
      </c>
      <c r="AP972" t="s">
        <v>5595</v>
      </c>
      <c r="AQ972" t="s">
        <v>20403</v>
      </c>
    </row>
    <row r="973" spans="1:43" x14ac:dyDescent="0.3">
      <c r="A973" t="s">
        <v>12739</v>
      </c>
      <c r="B973" t="s">
        <v>11280</v>
      </c>
      <c r="C973" s="72">
        <v>34431</v>
      </c>
      <c r="D973" t="s">
        <v>6620</v>
      </c>
      <c r="E973" t="s">
        <v>12740</v>
      </c>
      <c r="F973" t="s">
        <v>1437</v>
      </c>
      <c r="G973" t="s">
        <v>9094</v>
      </c>
      <c r="H973" t="s">
        <v>1373</v>
      </c>
      <c r="I973" t="s">
        <v>13751</v>
      </c>
      <c r="J973" t="s">
        <v>11280</v>
      </c>
      <c r="K973">
        <v>623352</v>
      </c>
      <c r="L973" t="s">
        <v>11280</v>
      </c>
      <c r="M973">
        <v>2044482</v>
      </c>
      <c r="N973" t="s">
        <v>11280</v>
      </c>
      <c r="O973" t="s">
        <v>14414</v>
      </c>
      <c r="P973" t="s">
        <v>12739</v>
      </c>
      <c r="Q973">
        <v>10131</v>
      </c>
      <c r="R973" t="s">
        <v>11280</v>
      </c>
      <c r="S973">
        <v>32760</v>
      </c>
      <c r="T973" t="s">
        <v>11280</v>
      </c>
      <c r="V973" t="s">
        <v>16075</v>
      </c>
      <c r="W973">
        <v>101384</v>
      </c>
      <c r="X973">
        <v>10131</v>
      </c>
      <c r="Y973" t="s">
        <v>11280</v>
      </c>
      <c r="Z973" t="s">
        <v>12741</v>
      </c>
      <c r="AA973" t="s">
        <v>666</v>
      </c>
      <c r="AB973" t="s">
        <v>666</v>
      </c>
      <c r="AC973" t="s">
        <v>11280</v>
      </c>
      <c r="AD973" t="s">
        <v>12741</v>
      </c>
      <c r="AE973">
        <v>13051</v>
      </c>
      <c r="AH973" t="s">
        <v>11280</v>
      </c>
      <c r="AI973">
        <v>18391</v>
      </c>
      <c r="AJ973">
        <v>5218</v>
      </c>
      <c r="AK973" t="s">
        <v>11280</v>
      </c>
      <c r="AL973" t="s">
        <v>18506</v>
      </c>
      <c r="AM973" t="s">
        <v>11280</v>
      </c>
      <c r="AN973" t="s">
        <v>11280</v>
      </c>
      <c r="AO973" t="s">
        <v>14933</v>
      </c>
      <c r="AP973" t="s">
        <v>12741</v>
      </c>
      <c r="AQ973" t="s">
        <v>20403</v>
      </c>
    </row>
    <row r="974" spans="1:43" hidden="1" x14ac:dyDescent="0.3">
      <c r="A974" t="s">
        <v>2146</v>
      </c>
      <c r="B974" t="s">
        <v>606</v>
      </c>
      <c r="C974" s="72">
        <v>28279</v>
      </c>
      <c r="D974" t="s">
        <v>6838</v>
      </c>
      <c r="E974" t="s">
        <v>7251</v>
      </c>
      <c r="F974" t="s">
        <v>3591</v>
      </c>
      <c r="G974" t="s">
        <v>3591</v>
      </c>
      <c r="H974" t="s">
        <v>2147</v>
      </c>
      <c r="I974" t="s">
        <v>10366</v>
      </c>
      <c r="J974" t="s">
        <v>606</v>
      </c>
      <c r="K974">
        <v>400098</v>
      </c>
      <c r="L974" t="s">
        <v>606</v>
      </c>
      <c r="M974">
        <v>223614</v>
      </c>
      <c r="N974" t="s">
        <v>606</v>
      </c>
      <c r="O974" t="s">
        <v>2148</v>
      </c>
      <c r="P974" t="s">
        <v>2146</v>
      </c>
      <c r="Q974">
        <v>6980</v>
      </c>
      <c r="R974" t="s">
        <v>606</v>
      </c>
      <c r="S974">
        <v>4752</v>
      </c>
      <c r="T974" t="s">
        <v>606</v>
      </c>
      <c r="V974" t="s">
        <v>4114</v>
      </c>
      <c r="W974">
        <v>1264</v>
      </c>
      <c r="X974">
        <v>6980</v>
      </c>
      <c r="Y974" t="s">
        <v>606</v>
      </c>
      <c r="Z974" t="s">
        <v>8618</v>
      </c>
      <c r="AA974" t="s">
        <v>666</v>
      </c>
      <c r="AB974" t="s">
        <v>658</v>
      </c>
      <c r="AC974" t="s">
        <v>606</v>
      </c>
      <c r="AD974" t="s">
        <v>8618</v>
      </c>
      <c r="AI974">
        <v>8880</v>
      </c>
      <c r="AK974" t="s">
        <v>606</v>
      </c>
      <c r="AN974" t="s">
        <v>606</v>
      </c>
      <c r="AO974" t="s">
        <v>2147</v>
      </c>
      <c r="AP974" t="s">
        <v>8618</v>
      </c>
      <c r="AQ974" t="s">
        <v>20402</v>
      </c>
    </row>
    <row r="975" spans="1:43" x14ac:dyDescent="0.3">
      <c r="A975" t="s">
        <v>2149</v>
      </c>
      <c r="B975" t="s">
        <v>1118</v>
      </c>
      <c r="C975" s="72">
        <v>31413</v>
      </c>
      <c r="D975" t="s">
        <v>6581</v>
      </c>
      <c r="E975" t="s">
        <v>7904</v>
      </c>
      <c r="F975" t="s">
        <v>3591</v>
      </c>
      <c r="G975" t="s">
        <v>3591</v>
      </c>
      <c r="H975" t="s">
        <v>1373</v>
      </c>
      <c r="I975" t="s">
        <v>10027</v>
      </c>
      <c r="J975" t="s">
        <v>1118</v>
      </c>
      <c r="K975">
        <v>444935</v>
      </c>
      <c r="L975" t="s">
        <v>1118</v>
      </c>
      <c r="M975">
        <v>1731942</v>
      </c>
      <c r="N975" t="s">
        <v>1118</v>
      </c>
      <c r="O975" t="s">
        <v>2150</v>
      </c>
      <c r="P975" t="s">
        <v>2149</v>
      </c>
      <c r="Q975">
        <v>9028</v>
      </c>
      <c r="R975" t="s">
        <v>1118</v>
      </c>
      <c r="S975">
        <v>29992</v>
      </c>
      <c r="T975" t="s">
        <v>1118</v>
      </c>
      <c r="V975" t="s">
        <v>4115</v>
      </c>
      <c r="W975">
        <v>53610</v>
      </c>
      <c r="X975">
        <v>9028</v>
      </c>
      <c r="Y975" t="s">
        <v>1118</v>
      </c>
      <c r="Z975" t="s">
        <v>5596</v>
      </c>
      <c r="AA975" t="s">
        <v>666</v>
      </c>
      <c r="AB975" t="s">
        <v>666</v>
      </c>
      <c r="AC975" t="s">
        <v>1118</v>
      </c>
      <c r="AD975" t="s">
        <v>5596</v>
      </c>
      <c r="AE975">
        <v>9847</v>
      </c>
      <c r="AF975" t="s">
        <v>1118</v>
      </c>
      <c r="AG975">
        <v>13308</v>
      </c>
      <c r="AH975" t="s">
        <v>1118</v>
      </c>
      <c r="AI975">
        <v>6943</v>
      </c>
      <c r="AK975" t="s">
        <v>1118</v>
      </c>
      <c r="AL975" t="s">
        <v>18507</v>
      </c>
      <c r="AM975" t="s">
        <v>1118</v>
      </c>
      <c r="AN975" t="s">
        <v>1118</v>
      </c>
      <c r="AO975" t="s">
        <v>1373</v>
      </c>
      <c r="AP975" t="s">
        <v>5596</v>
      </c>
      <c r="AQ975" t="s">
        <v>20403</v>
      </c>
    </row>
    <row r="976" spans="1:43" x14ac:dyDescent="0.3">
      <c r="A976" t="s">
        <v>19904</v>
      </c>
      <c r="B976" t="s">
        <v>17181</v>
      </c>
      <c r="C976" s="72">
        <v>34480</v>
      </c>
      <c r="D976" t="s">
        <v>6855</v>
      </c>
      <c r="E976" t="s">
        <v>19905</v>
      </c>
      <c r="F976" t="s">
        <v>1392</v>
      </c>
      <c r="G976" t="s">
        <v>6120</v>
      </c>
      <c r="H976" t="s">
        <v>1380</v>
      </c>
      <c r="I976" t="s">
        <v>19906</v>
      </c>
      <c r="J976" t="s">
        <v>17181</v>
      </c>
      <c r="K976">
        <v>664059</v>
      </c>
      <c r="L976" t="s">
        <v>17181</v>
      </c>
      <c r="M976">
        <v>2794801</v>
      </c>
      <c r="N976" t="s">
        <v>17181</v>
      </c>
      <c r="P976" t="s">
        <v>19904</v>
      </c>
      <c r="Q976">
        <v>10683</v>
      </c>
      <c r="R976" t="s">
        <v>17181</v>
      </c>
      <c r="S976">
        <v>38347</v>
      </c>
      <c r="T976" t="s">
        <v>17181</v>
      </c>
      <c r="V976" t="s">
        <v>19929</v>
      </c>
      <c r="W976">
        <v>106102</v>
      </c>
      <c r="Z976" t="s">
        <v>19907</v>
      </c>
      <c r="AA976" t="s">
        <v>5068</v>
      </c>
      <c r="AB976" t="s">
        <v>658</v>
      </c>
      <c r="AC976" t="s">
        <v>17181</v>
      </c>
      <c r="AD976" t="s">
        <v>19907</v>
      </c>
      <c r="AJ976">
        <v>6252</v>
      </c>
      <c r="AK976" t="s">
        <v>17181</v>
      </c>
      <c r="AL976" t="s">
        <v>19930</v>
      </c>
      <c r="AM976" t="s">
        <v>17181</v>
      </c>
      <c r="AN976" t="s">
        <v>17181</v>
      </c>
      <c r="AO976" t="s">
        <v>1380</v>
      </c>
      <c r="AP976" t="s">
        <v>19907</v>
      </c>
      <c r="AQ976" t="s">
        <v>20403</v>
      </c>
    </row>
    <row r="977" spans="1:43" x14ac:dyDescent="0.3">
      <c r="A977" t="s">
        <v>4116</v>
      </c>
      <c r="B977" t="s">
        <v>1331</v>
      </c>
      <c r="C977" s="72">
        <v>32719</v>
      </c>
      <c r="D977" t="s">
        <v>7632</v>
      </c>
      <c r="E977" t="s">
        <v>7634</v>
      </c>
      <c r="F977" t="s">
        <v>1553</v>
      </c>
      <c r="G977" t="s">
        <v>6120</v>
      </c>
      <c r="H977" t="s">
        <v>1373</v>
      </c>
      <c r="I977" t="s">
        <v>10851</v>
      </c>
      <c r="J977" t="s">
        <v>1331</v>
      </c>
      <c r="K977">
        <v>534910</v>
      </c>
      <c r="L977" t="s">
        <v>1331</v>
      </c>
      <c r="M977">
        <v>2053477</v>
      </c>
      <c r="N977" t="s">
        <v>1331</v>
      </c>
      <c r="O977" t="s">
        <v>8619</v>
      </c>
      <c r="P977" t="s">
        <v>4116</v>
      </c>
      <c r="Q977">
        <v>9721</v>
      </c>
      <c r="R977" t="s">
        <v>1331</v>
      </c>
      <c r="S977">
        <v>33108</v>
      </c>
      <c r="T977" t="s">
        <v>1331</v>
      </c>
      <c r="V977" t="s">
        <v>5597</v>
      </c>
      <c r="W977">
        <v>68419</v>
      </c>
      <c r="X977">
        <v>9721</v>
      </c>
      <c r="Y977" t="s">
        <v>1331</v>
      </c>
      <c r="Z977" t="s">
        <v>5598</v>
      </c>
      <c r="AA977" t="s">
        <v>658</v>
      </c>
      <c r="AB977" t="s">
        <v>658</v>
      </c>
      <c r="AC977" t="s">
        <v>1331</v>
      </c>
      <c r="AD977" t="s">
        <v>5598</v>
      </c>
      <c r="AE977">
        <v>11454</v>
      </c>
      <c r="AF977" t="s">
        <v>1331</v>
      </c>
      <c r="AG977">
        <v>53043</v>
      </c>
      <c r="AH977" t="s">
        <v>1331</v>
      </c>
      <c r="AI977">
        <v>14903</v>
      </c>
      <c r="AJ977">
        <v>4643</v>
      </c>
      <c r="AK977" t="s">
        <v>1331</v>
      </c>
      <c r="AL977" t="s">
        <v>18508</v>
      </c>
      <c r="AM977" t="s">
        <v>1331</v>
      </c>
      <c r="AN977" t="s">
        <v>1331</v>
      </c>
      <c r="AO977" t="s">
        <v>14933</v>
      </c>
      <c r="AP977" t="s">
        <v>5598</v>
      </c>
      <c r="AQ977" t="s">
        <v>20403</v>
      </c>
    </row>
    <row r="978" spans="1:43" hidden="1" x14ac:dyDescent="0.3">
      <c r="A978" t="s">
        <v>2151</v>
      </c>
      <c r="B978" t="s">
        <v>387</v>
      </c>
      <c r="C978" s="72">
        <v>27909</v>
      </c>
      <c r="D978" t="s">
        <v>7252</v>
      </c>
      <c r="E978" t="s">
        <v>7007</v>
      </c>
      <c r="F978" t="s">
        <v>3591</v>
      </c>
      <c r="G978" t="s">
        <v>3591</v>
      </c>
      <c r="H978" t="s">
        <v>1431</v>
      </c>
      <c r="I978" t="s">
        <v>9249</v>
      </c>
      <c r="J978" t="s">
        <v>387</v>
      </c>
      <c r="K978">
        <v>150020</v>
      </c>
      <c r="L978" t="s">
        <v>387</v>
      </c>
      <c r="M978">
        <v>18778</v>
      </c>
      <c r="N978" t="s">
        <v>387</v>
      </c>
      <c r="O978" t="s">
        <v>2152</v>
      </c>
      <c r="P978" t="s">
        <v>2151</v>
      </c>
      <c r="Q978">
        <v>6127</v>
      </c>
      <c r="R978" t="s">
        <v>2153</v>
      </c>
      <c r="S978">
        <v>3966</v>
      </c>
      <c r="T978" t="s">
        <v>2153</v>
      </c>
      <c r="V978" t="s">
        <v>4117</v>
      </c>
      <c r="W978">
        <v>1215</v>
      </c>
      <c r="X978">
        <v>6127</v>
      </c>
      <c r="Y978" t="s">
        <v>2153</v>
      </c>
      <c r="Z978" t="s">
        <v>8620</v>
      </c>
      <c r="AA978" t="s">
        <v>658</v>
      </c>
      <c r="AB978" t="s">
        <v>658</v>
      </c>
      <c r="AC978" t="s">
        <v>387</v>
      </c>
      <c r="AD978" t="s">
        <v>8620</v>
      </c>
      <c r="AI978">
        <v>4293</v>
      </c>
      <c r="AK978" t="s">
        <v>387</v>
      </c>
      <c r="AN978" t="s">
        <v>387</v>
      </c>
      <c r="AO978" t="s">
        <v>1431</v>
      </c>
      <c r="AP978" t="s">
        <v>15392</v>
      </c>
      <c r="AQ978" t="s">
        <v>20402</v>
      </c>
    </row>
    <row r="979" spans="1:43" hidden="1" x14ac:dyDescent="0.3">
      <c r="A979" t="s">
        <v>2154</v>
      </c>
      <c r="B979" t="s">
        <v>500</v>
      </c>
      <c r="C979" s="72">
        <v>29366</v>
      </c>
      <c r="D979" t="s">
        <v>6990</v>
      </c>
      <c r="E979" t="s">
        <v>7007</v>
      </c>
      <c r="F979" t="s">
        <v>3591</v>
      </c>
      <c r="G979" t="s">
        <v>3591</v>
      </c>
      <c r="H979" t="s">
        <v>1380</v>
      </c>
      <c r="I979" t="s">
        <v>9969</v>
      </c>
      <c r="J979" t="s">
        <v>500</v>
      </c>
      <c r="K979">
        <v>430668</v>
      </c>
      <c r="L979" t="s">
        <v>500</v>
      </c>
      <c r="M979">
        <v>393032</v>
      </c>
      <c r="N979" t="s">
        <v>500</v>
      </c>
      <c r="O979" t="s">
        <v>2155</v>
      </c>
      <c r="P979" t="s">
        <v>2154</v>
      </c>
      <c r="Q979">
        <v>7046</v>
      </c>
      <c r="R979" t="s">
        <v>500</v>
      </c>
      <c r="S979">
        <v>5401</v>
      </c>
      <c r="T979" t="s">
        <v>500</v>
      </c>
      <c r="U979" t="s">
        <v>500</v>
      </c>
      <c r="V979" t="s">
        <v>4118</v>
      </c>
      <c r="W979">
        <v>31426</v>
      </c>
      <c r="X979">
        <v>7046</v>
      </c>
      <c r="Y979" t="s">
        <v>500</v>
      </c>
      <c r="Z979" t="s">
        <v>5599</v>
      </c>
      <c r="AA979" t="s">
        <v>658</v>
      </c>
      <c r="AB979" t="s">
        <v>658</v>
      </c>
      <c r="AC979" t="s">
        <v>500</v>
      </c>
      <c r="AD979" t="s">
        <v>5599</v>
      </c>
      <c r="AE979">
        <v>6920</v>
      </c>
      <c r="AI979">
        <v>11013</v>
      </c>
      <c r="AK979" t="s">
        <v>500</v>
      </c>
      <c r="AN979" t="s">
        <v>500</v>
      </c>
      <c r="AO979" t="s">
        <v>1380</v>
      </c>
      <c r="AP979" t="s">
        <v>5599</v>
      </c>
      <c r="AQ979" t="s">
        <v>20402</v>
      </c>
    </row>
    <row r="980" spans="1:43" x14ac:dyDescent="0.3">
      <c r="A980" t="s">
        <v>4119</v>
      </c>
      <c r="B980" t="s">
        <v>904</v>
      </c>
      <c r="C980" s="72">
        <v>32047</v>
      </c>
      <c r="D980" t="s">
        <v>6683</v>
      </c>
      <c r="E980" t="s">
        <v>7652</v>
      </c>
      <c r="F980" t="s">
        <v>1372</v>
      </c>
      <c r="G980" t="s">
        <v>6120</v>
      </c>
      <c r="H980" t="s">
        <v>1373</v>
      </c>
      <c r="I980" t="s">
        <v>9529</v>
      </c>
      <c r="J980" t="s">
        <v>904</v>
      </c>
      <c r="K980">
        <v>571735</v>
      </c>
      <c r="L980" t="s">
        <v>904</v>
      </c>
      <c r="M980">
        <v>2027390</v>
      </c>
      <c r="N980" t="s">
        <v>904</v>
      </c>
      <c r="O980" t="s">
        <v>4120</v>
      </c>
      <c r="P980" t="s">
        <v>4121</v>
      </c>
      <c r="Q980">
        <v>9528</v>
      </c>
      <c r="R980" t="s">
        <v>904</v>
      </c>
      <c r="S980">
        <v>32601</v>
      </c>
      <c r="T980" t="s">
        <v>904</v>
      </c>
      <c r="V980" t="s">
        <v>5600</v>
      </c>
      <c r="W980">
        <v>59653</v>
      </c>
      <c r="X980">
        <v>9528</v>
      </c>
      <c r="Y980" t="s">
        <v>904</v>
      </c>
      <c r="Z980" t="s">
        <v>5601</v>
      </c>
      <c r="AA980" t="s">
        <v>658</v>
      </c>
      <c r="AB980" t="s">
        <v>658</v>
      </c>
      <c r="AC980" t="s">
        <v>904</v>
      </c>
      <c r="AD980" t="s">
        <v>5601</v>
      </c>
      <c r="AE980">
        <v>11044</v>
      </c>
      <c r="AF980" t="s">
        <v>904</v>
      </c>
      <c r="AG980">
        <v>38096</v>
      </c>
      <c r="AH980" t="s">
        <v>904</v>
      </c>
      <c r="AI980">
        <v>5756</v>
      </c>
      <c r="AJ980">
        <v>4262</v>
      </c>
      <c r="AK980" t="s">
        <v>904</v>
      </c>
      <c r="AL980" t="s">
        <v>18509</v>
      </c>
      <c r="AM980" t="s">
        <v>904</v>
      </c>
      <c r="AN980" t="s">
        <v>904</v>
      </c>
      <c r="AO980" t="s">
        <v>14933</v>
      </c>
      <c r="AP980" t="s">
        <v>5601</v>
      </c>
      <c r="AQ980" t="s">
        <v>20403</v>
      </c>
    </row>
    <row r="981" spans="1:43" hidden="1" x14ac:dyDescent="0.3">
      <c r="A981" t="s">
        <v>2156</v>
      </c>
      <c r="B981" t="s">
        <v>716</v>
      </c>
      <c r="C981" s="72">
        <v>28259</v>
      </c>
      <c r="D981" t="s">
        <v>7906</v>
      </c>
      <c r="E981" t="s">
        <v>7905</v>
      </c>
      <c r="F981" t="s">
        <v>3591</v>
      </c>
      <c r="G981" t="s">
        <v>3591</v>
      </c>
      <c r="H981" t="s">
        <v>1373</v>
      </c>
      <c r="I981" t="s">
        <v>9126</v>
      </c>
      <c r="J981" t="s">
        <v>716</v>
      </c>
      <c r="K981">
        <v>136880</v>
      </c>
      <c r="L981" t="s">
        <v>716</v>
      </c>
      <c r="M981">
        <v>18820</v>
      </c>
      <c r="N981" t="s">
        <v>716</v>
      </c>
      <c r="O981" t="s">
        <v>2157</v>
      </c>
      <c r="P981" t="s">
        <v>2156</v>
      </c>
      <c r="Q981">
        <v>6134</v>
      </c>
      <c r="R981" t="s">
        <v>716</v>
      </c>
      <c r="S981">
        <v>3973</v>
      </c>
      <c r="T981" t="s">
        <v>716</v>
      </c>
      <c r="V981" t="s">
        <v>4122</v>
      </c>
      <c r="W981">
        <v>989</v>
      </c>
      <c r="X981">
        <v>6134</v>
      </c>
      <c r="Y981" t="s">
        <v>716</v>
      </c>
      <c r="Z981" t="s">
        <v>8621</v>
      </c>
      <c r="AA981" t="s">
        <v>658</v>
      </c>
      <c r="AB981" t="s">
        <v>658</v>
      </c>
      <c r="AC981" t="s">
        <v>716</v>
      </c>
      <c r="AD981" t="s">
        <v>8621</v>
      </c>
      <c r="AI981">
        <v>15284</v>
      </c>
      <c r="AK981" t="s">
        <v>716</v>
      </c>
      <c r="AN981" t="s">
        <v>716</v>
      </c>
      <c r="AO981" t="s">
        <v>1373</v>
      </c>
      <c r="AP981" t="s">
        <v>8621</v>
      </c>
      <c r="AQ981" t="s">
        <v>20402</v>
      </c>
    </row>
    <row r="982" spans="1:43" hidden="1" x14ac:dyDescent="0.3">
      <c r="A982" t="s">
        <v>4123</v>
      </c>
      <c r="B982" t="s">
        <v>4</v>
      </c>
      <c r="C982" s="72">
        <v>29217</v>
      </c>
      <c r="D982" t="s">
        <v>7429</v>
      </c>
      <c r="E982" t="s">
        <v>7428</v>
      </c>
      <c r="F982" t="s">
        <v>3591</v>
      </c>
      <c r="G982" t="s">
        <v>3591</v>
      </c>
      <c r="H982" t="s">
        <v>661</v>
      </c>
      <c r="I982" t="s">
        <v>9880</v>
      </c>
      <c r="J982" t="s">
        <v>4</v>
      </c>
      <c r="K982">
        <v>407849</v>
      </c>
      <c r="L982" t="s">
        <v>4</v>
      </c>
      <c r="M982">
        <v>224423</v>
      </c>
      <c r="N982" t="s">
        <v>4</v>
      </c>
      <c r="O982" t="s">
        <v>5602</v>
      </c>
      <c r="P982" t="s">
        <v>5603</v>
      </c>
      <c r="Q982">
        <v>6992</v>
      </c>
      <c r="R982" t="s">
        <v>4</v>
      </c>
      <c r="S982">
        <v>5311</v>
      </c>
      <c r="T982" t="s">
        <v>4</v>
      </c>
      <c r="V982" t="s">
        <v>5604</v>
      </c>
      <c r="W982">
        <v>133</v>
      </c>
      <c r="X982">
        <v>6992</v>
      </c>
      <c r="Y982" t="s">
        <v>4</v>
      </c>
      <c r="Z982" t="s">
        <v>8622</v>
      </c>
      <c r="AA982" t="s">
        <v>658</v>
      </c>
      <c r="AB982" t="s">
        <v>658</v>
      </c>
      <c r="AC982" t="s">
        <v>4</v>
      </c>
      <c r="AD982" t="s">
        <v>8622</v>
      </c>
      <c r="AI982">
        <v>12480</v>
      </c>
      <c r="AK982" t="s">
        <v>4</v>
      </c>
      <c r="AN982" t="s">
        <v>4</v>
      </c>
      <c r="AO982" t="s">
        <v>661</v>
      </c>
      <c r="AP982" t="s">
        <v>8622</v>
      </c>
      <c r="AQ982" t="s">
        <v>20402</v>
      </c>
    </row>
    <row r="983" spans="1:43" x14ac:dyDescent="0.3">
      <c r="A983" t="s">
        <v>14800</v>
      </c>
      <c r="B983" t="s">
        <v>14744</v>
      </c>
      <c r="C983" s="72">
        <v>34173</v>
      </c>
      <c r="D983" t="s">
        <v>6623</v>
      </c>
      <c r="E983" t="s">
        <v>7428</v>
      </c>
      <c r="F983" t="s">
        <v>1389</v>
      </c>
      <c r="G983" t="s">
        <v>6120</v>
      </c>
      <c r="H983" t="s">
        <v>1373</v>
      </c>
      <c r="I983" t="s">
        <v>14801</v>
      </c>
      <c r="J983" t="s">
        <v>14744</v>
      </c>
      <c r="K983">
        <v>664180</v>
      </c>
      <c r="L983" t="s">
        <v>14744</v>
      </c>
      <c r="M983">
        <v>2915597</v>
      </c>
      <c r="N983" t="s">
        <v>14744</v>
      </c>
      <c r="O983" t="s">
        <v>17496</v>
      </c>
      <c r="P983" t="s">
        <v>14800</v>
      </c>
      <c r="Q983">
        <v>11163</v>
      </c>
      <c r="R983" t="s">
        <v>14744</v>
      </c>
      <c r="S983">
        <v>41132</v>
      </c>
      <c r="T983" t="s">
        <v>14744</v>
      </c>
      <c r="V983" t="s">
        <v>16076</v>
      </c>
      <c r="W983">
        <v>106105</v>
      </c>
      <c r="X983">
        <v>11163</v>
      </c>
      <c r="Y983" t="s">
        <v>14744</v>
      </c>
      <c r="Z983" t="s">
        <v>15120</v>
      </c>
      <c r="AA983" t="s">
        <v>666</v>
      </c>
      <c r="AB983" t="s">
        <v>666</v>
      </c>
      <c r="AC983" t="s">
        <v>14744</v>
      </c>
      <c r="AD983" t="s">
        <v>15120</v>
      </c>
      <c r="AE983">
        <v>14754</v>
      </c>
      <c r="AI983">
        <v>21983</v>
      </c>
      <c r="AJ983">
        <v>5999</v>
      </c>
      <c r="AK983" t="s">
        <v>14744</v>
      </c>
      <c r="AL983" t="s">
        <v>18510</v>
      </c>
      <c r="AM983" t="s">
        <v>14744</v>
      </c>
      <c r="AN983" t="s">
        <v>14744</v>
      </c>
      <c r="AO983" t="s">
        <v>1373</v>
      </c>
      <c r="AP983" t="s">
        <v>15120</v>
      </c>
      <c r="AQ983" t="s">
        <v>20403</v>
      </c>
    </row>
    <row r="984" spans="1:43" x14ac:dyDescent="0.3">
      <c r="A984" t="s">
        <v>2158</v>
      </c>
      <c r="B984" t="s">
        <v>722</v>
      </c>
      <c r="C984" s="72">
        <v>30677</v>
      </c>
      <c r="D984" t="s">
        <v>7516</v>
      </c>
      <c r="E984" t="s">
        <v>7515</v>
      </c>
      <c r="F984" t="s">
        <v>1460</v>
      </c>
      <c r="G984" t="s">
        <v>9094</v>
      </c>
      <c r="H984" t="s">
        <v>1373</v>
      </c>
      <c r="I984" t="s">
        <v>10905</v>
      </c>
      <c r="J984" t="s">
        <v>722</v>
      </c>
      <c r="K984">
        <v>430935</v>
      </c>
      <c r="L984" t="s">
        <v>722</v>
      </c>
      <c r="M984">
        <v>479065</v>
      </c>
      <c r="N984" t="s">
        <v>722</v>
      </c>
      <c r="O984" t="s">
        <v>2159</v>
      </c>
      <c r="P984" t="s">
        <v>2158</v>
      </c>
      <c r="Q984">
        <v>7509</v>
      </c>
      <c r="R984" t="s">
        <v>722</v>
      </c>
      <c r="S984">
        <v>6216</v>
      </c>
      <c r="T984" t="s">
        <v>722</v>
      </c>
      <c r="V984" t="s">
        <v>4124</v>
      </c>
      <c r="W984">
        <v>45534</v>
      </c>
      <c r="X984">
        <v>7509</v>
      </c>
      <c r="Y984" t="s">
        <v>722</v>
      </c>
      <c r="Z984" t="s">
        <v>5605</v>
      </c>
      <c r="AA984" t="s">
        <v>666</v>
      </c>
      <c r="AB984" t="s">
        <v>666</v>
      </c>
      <c r="AC984" t="s">
        <v>722</v>
      </c>
      <c r="AD984" t="s">
        <v>5605</v>
      </c>
      <c r="AE984">
        <v>7564</v>
      </c>
      <c r="AF984" t="s">
        <v>722</v>
      </c>
      <c r="AG984">
        <v>5525</v>
      </c>
      <c r="AH984" t="s">
        <v>722</v>
      </c>
      <c r="AI984">
        <v>15286</v>
      </c>
      <c r="AJ984">
        <v>2273</v>
      </c>
      <c r="AK984" t="s">
        <v>722</v>
      </c>
      <c r="AL984" t="s">
        <v>18511</v>
      </c>
      <c r="AM984" t="s">
        <v>722</v>
      </c>
      <c r="AN984" t="s">
        <v>722</v>
      </c>
      <c r="AO984" t="s">
        <v>1373</v>
      </c>
      <c r="AP984" t="s">
        <v>5605</v>
      </c>
      <c r="AQ984" t="s">
        <v>20403</v>
      </c>
    </row>
    <row r="985" spans="1:43" x14ac:dyDescent="0.3">
      <c r="A985" t="s">
        <v>2160</v>
      </c>
      <c r="B985" t="s">
        <v>300</v>
      </c>
      <c r="C985" s="72">
        <v>33125</v>
      </c>
      <c r="D985" t="s">
        <v>6583</v>
      </c>
      <c r="E985" t="s">
        <v>6716</v>
      </c>
      <c r="F985" t="s">
        <v>1383</v>
      </c>
      <c r="G985" t="s">
        <v>9094</v>
      </c>
      <c r="H985" t="s">
        <v>1380</v>
      </c>
      <c r="I985" t="s">
        <v>9373</v>
      </c>
      <c r="J985" t="s">
        <v>300</v>
      </c>
      <c r="K985">
        <v>571740</v>
      </c>
      <c r="L985" t="s">
        <v>300</v>
      </c>
      <c r="M985">
        <v>1799465</v>
      </c>
      <c r="N985" t="s">
        <v>300</v>
      </c>
      <c r="O985" t="s">
        <v>12213</v>
      </c>
      <c r="P985" t="s">
        <v>2160</v>
      </c>
      <c r="Q985">
        <v>9113</v>
      </c>
      <c r="R985" t="s">
        <v>300</v>
      </c>
      <c r="S985">
        <v>31042</v>
      </c>
      <c r="T985" t="s">
        <v>300</v>
      </c>
      <c r="U985" t="s">
        <v>300</v>
      </c>
      <c r="V985" t="s">
        <v>12829</v>
      </c>
      <c r="W985">
        <v>59654</v>
      </c>
      <c r="X985">
        <v>9113</v>
      </c>
      <c r="Y985" t="s">
        <v>300</v>
      </c>
      <c r="Z985" t="s">
        <v>5606</v>
      </c>
      <c r="AA985" t="s">
        <v>5068</v>
      </c>
      <c r="AB985" t="s">
        <v>658</v>
      </c>
      <c r="AC985" t="s">
        <v>300</v>
      </c>
      <c r="AD985" t="s">
        <v>5606</v>
      </c>
      <c r="AE985">
        <v>10981</v>
      </c>
      <c r="AF985" t="s">
        <v>300</v>
      </c>
      <c r="AG985">
        <v>13368</v>
      </c>
      <c r="AH985" t="s">
        <v>300</v>
      </c>
      <c r="AI985">
        <v>11967</v>
      </c>
      <c r="AJ985">
        <v>4284</v>
      </c>
      <c r="AK985" t="s">
        <v>300</v>
      </c>
      <c r="AL985" t="s">
        <v>18512</v>
      </c>
      <c r="AM985" t="s">
        <v>300</v>
      </c>
      <c r="AN985" t="s">
        <v>300</v>
      </c>
      <c r="AO985" t="s">
        <v>1380</v>
      </c>
      <c r="AP985" t="s">
        <v>5606</v>
      </c>
      <c r="AQ985" t="s">
        <v>20403</v>
      </c>
    </row>
    <row r="986" spans="1:43" hidden="1" x14ac:dyDescent="0.3">
      <c r="A986" t="s">
        <v>2161</v>
      </c>
      <c r="B986" t="s">
        <v>588</v>
      </c>
      <c r="C986" s="72">
        <v>29727</v>
      </c>
      <c r="D986" t="s">
        <v>6620</v>
      </c>
      <c r="E986" t="s">
        <v>6716</v>
      </c>
      <c r="F986" t="s">
        <v>3591</v>
      </c>
      <c r="G986" t="s">
        <v>3591</v>
      </c>
      <c r="H986" t="s">
        <v>1380</v>
      </c>
      <c r="I986" t="s">
        <v>10375</v>
      </c>
      <c r="J986" t="s">
        <v>588</v>
      </c>
      <c r="K986">
        <v>285078</v>
      </c>
      <c r="L986" t="s">
        <v>588</v>
      </c>
      <c r="M986">
        <v>174916</v>
      </c>
      <c r="N986" t="s">
        <v>588</v>
      </c>
      <c r="O986" t="s">
        <v>2162</v>
      </c>
      <c r="P986" t="s">
        <v>2161</v>
      </c>
      <c r="Q986">
        <v>6679</v>
      </c>
      <c r="R986" t="s">
        <v>588</v>
      </c>
      <c r="S986">
        <v>4652</v>
      </c>
      <c r="T986" t="s">
        <v>588</v>
      </c>
      <c r="U986" t="s">
        <v>588</v>
      </c>
      <c r="V986" t="s">
        <v>4125</v>
      </c>
      <c r="W986">
        <v>31647</v>
      </c>
      <c r="X986">
        <v>6679</v>
      </c>
      <c r="Y986" t="s">
        <v>588</v>
      </c>
      <c r="Z986" t="s">
        <v>5607</v>
      </c>
      <c r="AA986" t="s">
        <v>666</v>
      </c>
      <c r="AB986" t="s">
        <v>666</v>
      </c>
      <c r="AC986" t="s">
        <v>588</v>
      </c>
      <c r="AD986" t="s">
        <v>5607</v>
      </c>
      <c r="AE986">
        <v>6282</v>
      </c>
      <c r="AF986" t="s">
        <v>588</v>
      </c>
      <c r="AG986">
        <v>5354</v>
      </c>
      <c r="AH986" t="s">
        <v>588</v>
      </c>
      <c r="AI986">
        <v>4296</v>
      </c>
      <c r="AJ986">
        <v>1549</v>
      </c>
      <c r="AK986" t="s">
        <v>588</v>
      </c>
      <c r="AL986" t="s">
        <v>18513</v>
      </c>
      <c r="AM986" t="s">
        <v>588</v>
      </c>
      <c r="AN986" t="s">
        <v>588</v>
      </c>
      <c r="AO986" t="s">
        <v>1380</v>
      </c>
      <c r="AP986" t="s">
        <v>5607</v>
      </c>
      <c r="AQ986" t="s">
        <v>20402</v>
      </c>
    </row>
    <row r="987" spans="1:43" hidden="1" x14ac:dyDescent="0.3">
      <c r="A987" t="s">
        <v>2163</v>
      </c>
      <c r="B987" t="s">
        <v>781</v>
      </c>
      <c r="C987" s="72">
        <v>30196</v>
      </c>
      <c r="D987" t="s">
        <v>6627</v>
      </c>
      <c r="E987" t="s">
        <v>7603</v>
      </c>
      <c r="F987" t="s">
        <v>1430</v>
      </c>
      <c r="G987" t="s">
        <v>6120</v>
      </c>
      <c r="H987" t="s">
        <v>1373</v>
      </c>
      <c r="I987" t="s">
        <v>10008</v>
      </c>
      <c r="J987" t="s">
        <v>781</v>
      </c>
      <c r="K987">
        <v>434628</v>
      </c>
      <c r="L987" t="s">
        <v>781</v>
      </c>
      <c r="M987">
        <v>533001</v>
      </c>
      <c r="N987" t="s">
        <v>781</v>
      </c>
      <c r="O987" t="s">
        <v>2164</v>
      </c>
      <c r="P987" t="s">
        <v>2163</v>
      </c>
      <c r="Q987">
        <v>7709</v>
      </c>
      <c r="R987" t="s">
        <v>781</v>
      </c>
      <c r="S987">
        <v>6480</v>
      </c>
      <c r="T987" t="s">
        <v>781</v>
      </c>
      <c r="V987" t="s">
        <v>4126</v>
      </c>
      <c r="W987">
        <v>36564</v>
      </c>
      <c r="X987">
        <v>7709</v>
      </c>
      <c r="Y987" t="s">
        <v>781</v>
      </c>
      <c r="Z987" t="s">
        <v>5608</v>
      </c>
      <c r="AA987" t="s">
        <v>658</v>
      </c>
      <c r="AB987" t="s">
        <v>658</v>
      </c>
      <c r="AC987" t="s">
        <v>781</v>
      </c>
      <c r="AD987" t="s">
        <v>5608</v>
      </c>
      <c r="AE987">
        <v>8480</v>
      </c>
      <c r="AF987" t="s">
        <v>781</v>
      </c>
      <c r="AG987">
        <v>5258</v>
      </c>
      <c r="AH987" t="s">
        <v>781</v>
      </c>
      <c r="AI987">
        <v>987</v>
      </c>
      <c r="AJ987">
        <v>2224</v>
      </c>
      <c r="AK987" t="s">
        <v>781</v>
      </c>
      <c r="AN987" t="s">
        <v>781</v>
      </c>
      <c r="AO987" t="s">
        <v>1373</v>
      </c>
      <c r="AP987" t="s">
        <v>5608</v>
      </c>
      <c r="AQ987" t="s">
        <v>20402</v>
      </c>
    </row>
    <row r="988" spans="1:43" x14ac:dyDescent="0.3">
      <c r="A988" t="s">
        <v>14954</v>
      </c>
      <c r="B988" t="s">
        <v>14668</v>
      </c>
      <c r="C988" s="72">
        <v>34617</v>
      </c>
      <c r="D988" t="s">
        <v>6962</v>
      </c>
      <c r="E988" t="s">
        <v>14955</v>
      </c>
      <c r="F988" t="s">
        <v>1526</v>
      </c>
      <c r="G988" t="s">
        <v>9094</v>
      </c>
      <c r="H988" t="s">
        <v>661</v>
      </c>
      <c r="I988" t="s">
        <v>14956</v>
      </c>
      <c r="J988" t="s">
        <v>14668</v>
      </c>
      <c r="K988">
        <v>641658</v>
      </c>
      <c r="L988" t="s">
        <v>14668</v>
      </c>
      <c r="M988">
        <v>2507191</v>
      </c>
      <c r="N988" t="s">
        <v>14668</v>
      </c>
      <c r="O988" t="s">
        <v>17497</v>
      </c>
      <c r="P988" t="s">
        <v>14954</v>
      </c>
      <c r="Q988">
        <v>10873</v>
      </c>
      <c r="R988" t="s">
        <v>14668</v>
      </c>
      <c r="S988">
        <v>39899</v>
      </c>
      <c r="T988" t="s">
        <v>14668</v>
      </c>
      <c r="V988" t="s">
        <v>16077</v>
      </c>
      <c r="W988">
        <v>107920</v>
      </c>
      <c r="X988">
        <v>10873</v>
      </c>
      <c r="Y988" t="s">
        <v>14668</v>
      </c>
      <c r="Z988" t="s">
        <v>15121</v>
      </c>
      <c r="AA988" t="s">
        <v>658</v>
      </c>
      <c r="AB988" t="s">
        <v>658</v>
      </c>
      <c r="AC988" t="s">
        <v>14668</v>
      </c>
      <c r="AD988" t="s">
        <v>15121</v>
      </c>
      <c r="AE988">
        <v>14361</v>
      </c>
      <c r="AH988" t="s">
        <v>14668</v>
      </c>
      <c r="AI988">
        <v>31424</v>
      </c>
      <c r="AJ988">
        <v>5935</v>
      </c>
      <c r="AK988" t="s">
        <v>14668</v>
      </c>
      <c r="AL988" t="s">
        <v>18514</v>
      </c>
      <c r="AM988" t="s">
        <v>14668</v>
      </c>
      <c r="AN988" t="s">
        <v>14668</v>
      </c>
      <c r="AO988" t="s">
        <v>14948</v>
      </c>
      <c r="AP988" t="s">
        <v>15121</v>
      </c>
      <c r="AQ988" t="s">
        <v>20403</v>
      </c>
    </row>
    <row r="989" spans="1:43" x14ac:dyDescent="0.3">
      <c r="A989" t="s">
        <v>2165</v>
      </c>
      <c r="B989" t="s">
        <v>899</v>
      </c>
      <c r="C989" s="72">
        <v>32952</v>
      </c>
      <c r="D989" t="s">
        <v>6876</v>
      </c>
      <c r="E989" t="s">
        <v>7907</v>
      </c>
      <c r="F989" t="s">
        <v>1434</v>
      </c>
      <c r="G989" t="s">
        <v>9094</v>
      </c>
      <c r="H989" t="s">
        <v>1373</v>
      </c>
      <c r="I989" t="s">
        <v>9442</v>
      </c>
      <c r="J989" t="s">
        <v>899</v>
      </c>
      <c r="K989">
        <v>543272</v>
      </c>
      <c r="L989" t="s">
        <v>899</v>
      </c>
      <c r="M989">
        <v>1795804</v>
      </c>
      <c r="N989" t="s">
        <v>899</v>
      </c>
      <c r="O989" t="s">
        <v>2166</v>
      </c>
      <c r="P989" t="s">
        <v>2165</v>
      </c>
      <c r="Q989">
        <v>8955</v>
      </c>
      <c r="R989" t="s">
        <v>899</v>
      </c>
      <c r="S989">
        <v>31077</v>
      </c>
      <c r="T989" t="s">
        <v>899</v>
      </c>
      <c r="V989" t="s">
        <v>4127</v>
      </c>
      <c r="W989">
        <v>57938</v>
      </c>
      <c r="X989">
        <v>8955</v>
      </c>
      <c r="Y989" t="s">
        <v>899</v>
      </c>
      <c r="Z989" t="s">
        <v>5609</v>
      </c>
      <c r="AA989" t="s">
        <v>666</v>
      </c>
      <c r="AB989" t="s">
        <v>666</v>
      </c>
      <c r="AC989" t="s">
        <v>899</v>
      </c>
      <c r="AD989" t="s">
        <v>5609</v>
      </c>
      <c r="AE989">
        <v>10507</v>
      </c>
      <c r="AF989" t="s">
        <v>899</v>
      </c>
      <c r="AG989">
        <v>13635</v>
      </c>
      <c r="AH989" t="s">
        <v>899</v>
      </c>
      <c r="AI989">
        <v>5010</v>
      </c>
      <c r="AJ989">
        <v>3826</v>
      </c>
      <c r="AK989" t="s">
        <v>899</v>
      </c>
      <c r="AL989" t="s">
        <v>18515</v>
      </c>
      <c r="AM989" t="s">
        <v>899</v>
      </c>
      <c r="AN989" t="s">
        <v>899</v>
      </c>
      <c r="AO989" t="s">
        <v>14933</v>
      </c>
      <c r="AP989" t="s">
        <v>5609</v>
      </c>
      <c r="AQ989" t="s">
        <v>20403</v>
      </c>
    </row>
    <row r="990" spans="1:43" x14ac:dyDescent="0.3">
      <c r="A990" t="s">
        <v>12009</v>
      </c>
      <c r="B990" t="s">
        <v>11696</v>
      </c>
      <c r="C990" s="72">
        <v>33230</v>
      </c>
      <c r="D990" t="s">
        <v>6901</v>
      </c>
      <c r="E990" t="s">
        <v>12010</v>
      </c>
      <c r="F990" t="s">
        <v>1392</v>
      </c>
      <c r="G990" t="s">
        <v>6120</v>
      </c>
      <c r="H990" t="s">
        <v>1380</v>
      </c>
      <c r="I990" t="s">
        <v>11697</v>
      </c>
      <c r="J990" t="s">
        <v>11696</v>
      </c>
      <c r="K990">
        <v>571745</v>
      </c>
      <c r="L990" t="s">
        <v>11696</v>
      </c>
      <c r="M990">
        <v>2044502</v>
      </c>
      <c r="N990" t="s">
        <v>11696</v>
      </c>
      <c r="O990" t="s">
        <v>13289</v>
      </c>
      <c r="P990" t="s">
        <v>12009</v>
      </c>
      <c r="Q990">
        <v>10369</v>
      </c>
      <c r="R990" t="s">
        <v>11696</v>
      </c>
      <c r="S990">
        <v>32771</v>
      </c>
      <c r="T990" t="s">
        <v>11696</v>
      </c>
      <c r="V990" t="s">
        <v>12891</v>
      </c>
      <c r="W990">
        <v>99914</v>
      </c>
      <c r="X990">
        <v>10369</v>
      </c>
      <c r="Y990" t="s">
        <v>11696</v>
      </c>
      <c r="Z990" t="s">
        <v>12011</v>
      </c>
      <c r="AA990" t="s">
        <v>658</v>
      </c>
      <c r="AB990" t="s">
        <v>658</v>
      </c>
      <c r="AC990" t="s">
        <v>11696</v>
      </c>
      <c r="AD990" t="s">
        <v>12011</v>
      </c>
      <c r="AE990">
        <v>12491</v>
      </c>
      <c r="AF990" t="s">
        <v>11696</v>
      </c>
      <c r="AG990">
        <v>73159</v>
      </c>
      <c r="AH990" t="s">
        <v>11696</v>
      </c>
      <c r="AI990">
        <v>18356</v>
      </c>
      <c r="AJ990">
        <v>5356</v>
      </c>
      <c r="AK990" t="s">
        <v>11696</v>
      </c>
      <c r="AL990" t="s">
        <v>18516</v>
      </c>
      <c r="AM990" t="s">
        <v>11696</v>
      </c>
      <c r="AN990" t="s">
        <v>11696</v>
      </c>
      <c r="AO990" t="s">
        <v>1380</v>
      </c>
      <c r="AP990" t="s">
        <v>12011</v>
      </c>
      <c r="AQ990" t="s">
        <v>20403</v>
      </c>
    </row>
    <row r="991" spans="1:43" hidden="1" x14ac:dyDescent="0.3">
      <c r="A991" t="s">
        <v>2167</v>
      </c>
      <c r="B991" t="s">
        <v>398</v>
      </c>
      <c r="C991" s="72">
        <v>29449</v>
      </c>
      <c r="D991" t="s">
        <v>6650</v>
      </c>
      <c r="E991" t="s">
        <v>7051</v>
      </c>
      <c r="F991" t="s">
        <v>3591</v>
      </c>
      <c r="G991" t="s">
        <v>3591</v>
      </c>
      <c r="H991" t="s">
        <v>1424</v>
      </c>
      <c r="I991" t="s">
        <v>9640</v>
      </c>
      <c r="J991" t="s">
        <v>398</v>
      </c>
      <c r="K991">
        <v>452672</v>
      </c>
      <c r="L991" t="s">
        <v>398</v>
      </c>
      <c r="M991">
        <v>585641</v>
      </c>
      <c r="N991" t="s">
        <v>398</v>
      </c>
      <c r="O991" t="s">
        <v>2168</v>
      </c>
      <c r="P991" t="s">
        <v>2167</v>
      </c>
      <c r="Q991">
        <v>8127</v>
      </c>
      <c r="R991" t="s">
        <v>398</v>
      </c>
      <c r="S991">
        <v>28899</v>
      </c>
      <c r="T991" t="s">
        <v>398</v>
      </c>
      <c r="U991" t="s">
        <v>398</v>
      </c>
      <c r="V991" t="s">
        <v>4128</v>
      </c>
      <c r="W991">
        <v>36585</v>
      </c>
      <c r="X991">
        <v>8127</v>
      </c>
      <c r="Y991" t="s">
        <v>398</v>
      </c>
      <c r="Z991" t="s">
        <v>5610</v>
      </c>
      <c r="AA991" t="s">
        <v>658</v>
      </c>
      <c r="AB991" t="s">
        <v>658</v>
      </c>
      <c r="AC991" t="s">
        <v>398</v>
      </c>
      <c r="AD991" t="s">
        <v>5610</v>
      </c>
      <c r="AE991">
        <v>9125</v>
      </c>
      <c r="AF991" t="s">
        <v>398</v>
      </c>
      <c r="AG991">
        <v>5493</v>
      </c>
      <c r="AH991" t="s">
        <v>398</v>
      </c>
      <c r="AI991">
        <v>1319</v>
      </c>
      <c r="AJ991">
        <v>2772</v>
      </c>
      <c r="AK991" t="s">
        <v>398</v>
      </c>
      <c r="AL991" t="s">
        <v>18517</v>
      </c>
      <c r="AM991" t="s">
        <v>398</v>
      </c>
      <c r="AN991" t="s">
        <v>398</v>
      </c>
      <c r="AO991" t="s">
        <v>1424</v>
      </c>
      <c r="AP991" t="s">
        <v>5610</v>
      </c>
      <c r="AQ991" t="s">
        <v>20402</v>
      </c>
    </row>
    <row r="992" spans="1:43" hidden="1" x14ac:dyDescent="0.3">
      <c r="A992" t="s">
        <v>2169</v>
      </c>
      <c r="B992" t="s">
        <v>237</v>
      </c>
      <c r="C992" s="72">
        <v>29284</v>
      </c>
      <c r="D992" t="s">
        <v>7254</v>
      </c>
      <c r="E992" t="s">
        <v>7253</v>
      </c>
      <c r="F992" t="s">
        <v>3591</v>
      </c>
      <c r="G992" t="s">
        <v>3591</v>
      </c>
      <c r="H992" t="s">
        <v>1396</v>
      </c>
      <c r="I992" t="s">
        <v>9765</v>
      </c>
      <c r="J992" t="s">
        <v>237</v>
      </c>
      <c r="K992">
        <v>435219</v>
      </c>
      <c r="L992" t="s">
        <v>237</v>
      </c>
      <c r="M992">
        <v>292452</v>
      </c>
      <c r="N992" t="s">
        <v>237</v>
      </c>
      <c r="O992" t="s">
        <v>2170</v>
      </c>
      <c r="P992" t="s">
        <v>2169</v>
      </c>
      <c r="Q992">
        <v>7774</v>
      </c>
      <c r="R992" t="s">
        <v>237</v>
      </c>
      <c r="S992">
        <v>28468</v>
      </c>
      <c r="T992" t="s">
        <v>237</v>
      </c>
      <c r="U992" t="s">
        <v>237</v>
      </c>
      <c r="V992" t="s">
        <v>4129</v>
      </c>
      <c r="W992">
        <v>31742</v>
      </c>
      <c r="X992">
        <v>7774</v>
      </c>
      <c r="Y992" t="s">
        <v>237</v>
      </c>
      <c r="Z992" t="s">
        <v>5611</v>
      </c>
      <c r="AA992" t="s">
        <v>666</v>
      </c>
      <c r="AB992" t="s">
        <v>658</v>
      </c>
      <c r="AC992" t="s">
        <v>237</v>
      </c>
      <c r="AD992" t="s">
        <v>5611</v>
      </c>
      <c r="AI992">
        <v>1067</v>
      </c>
      <c r="AK992" t="s">
        <v>237</v>
      </c>
      <c r="AN992" t="s">
        <v>237</v>
      </c>
      <c r="AO992" t="s">
        <v>1396</v>
      </c>
      <c r="AP992" t="s">
        <v>5611</v>
      </c>
      <c r="AQ992" t="s">
        <v>20402</v>
      </c>
    </row>
    <row r="993" spans="1:43" hidden="1" x14ac:dyDescent="0.3">
      <c r="A993" t="s">
        <v>2171</v>
      </c>
      <c r="B993" t="s">
        <v>818</v>
      </c>
      <c r="C993" s="72">
        <v>29865</v>
      </c>
      <c r="D993" t="s">
        <v>7805</v>
      </c>
      <c r="E993" t="s">
        <v>7908</v>
      </c>
      <c r="F993" t="s">
        <v>3591</v>
      </c>
      <c r="G993" t="s">
        <v>3591</v>
      </c>
      <c r="H993" t="s">
        <v>1373</v>
      </c>
      <c r="I993" t="s">
        <v>10719</v>
      </c>
      <c r="J993" t="s">
        <v>818</v>
      </c>
      <c r="K993">
        <v>430629</v>
      </c>
      <c r="L993" t="s">
        <v>818</v>
      </c>
      <c r="M993">
        <v>448935</v>
      </c>
      <c r="N993" t="s">
        <v>818</v>
      </c>
      <c r="O993" t="s">
        <v>2172</v>
      </c>
      <c r="P993" t="s">
        <v>2171</v>
      </c>
      <c r="Q993">
        <v>7991</v>
      </c>
      <c r="R993" t="s">
        <v>818</v>
      </c>
      <c r="S993">
        <v>28715</v>
      </c>
      <c r="T993" t="s">
        <v>818</v>
      </c>
      <c r="V993" t="s">
        <v>4130</v>
      </c>
      <c r="W993">
        <v>31445</v>
      </c>
      <c r="X993">
        <v>7991</v>
      </c>
      <c r="Y993" t="s">
        <v>818</v>
      </c>
      <c r="Z993" t="s">
        <v>5612</v>
      </c>
      <c r="AA993" t="s">
        <v>658</v>
      </c>
      <c r="AB993" t="s">
        <v>658</v>
      </c>
      <c r="AC993" t="s">
        <v>818</v>
      </c>
      <c r="AD993" t="s">
        <v>5612</v>
      </c>
      <c r="AH993" t="s">
        <v>818</v>
      </c>
      <c r="AI993">
        <v>438</v>
      </c>
      <c r="AK993" t="s">
        <v>818</v>
      </c>
      <c r="AN993" t="s">
        <v>818</v>
      </c>
      <c r="AO993" t="s">
        <v>1373</v>
      </c>
      <c r="AP993" t="s">
        <v>5612</v>
      </c>
      <c r="AQ993" t="s">
        <v>20402</v>
      </c>
    </row>
    <row r="994" spans="1:43" x14ac:dyDescent="0.3">
      <c r="A994" t="s">
        <v>13190</v>
      </c>
      <c r="B994" t="s">
        <v>11741</v>
      </c>
      <c r="C994" s="72">
        <v>34617</v>
      </c>
      <c r="D994" t="s">
        <v>11922</v>
      </c>
      <c r="E994" t="s">
        <v>13191</v>
      </c>
      <c r="F994" t="s">
        <v>1464</v>
      </c>
      <c r="G994" t="s">
        <v>6120</v>
      </c>
      <c r="H994" t="s">
        <v>1373</v>
      </c>
      <c r="I994" t="s">
        <v>13192</v>
      </c>
      <c r="J994" t="s">
        <v>11741</v>
      </c>
      <c r="K994">
        <v>641662</v>
      </c>
      <c r="L994" t="s">
        <v>11741</v>
      </c>
      <c r="M994">
        <v>2453261</v>
      </c>
      <c r="N994" t="s">
        <v>11741</v>
      </c>
      <c r="P994" t="s">
        <v>13190</v>
      </c>
      <c r="Q994">
        <v>9798</v>
      </c>
      <c r="R994" t="s">
        <v>11741</v>
      </c>
      <c r="S994">
        <v>6503</v>
      </c>
      <c r="T994" t="s">
        <v>11741</v>
      </c>
      <c r="V994" t="s">
        <v>16078</v>
      </c>
      <c r="W994">
        <v>107921</v>
      </c>
      <c r="X994">
        <v>10878</v>
      </c>
      <c r="Y994" t="s">
        <v>11741</v>
      </c>
      <c r="Z994" t="s">
        <v>13193</v>
      </c>
      <c r="AA994" t="s">
        <v>658</v>
      </c>
      <c r="AB994" t="s">
        <v>658</v>
      </c>
      <c r="AC994" t="s">
        <v>11741</v>
      </c>
      <c r="AD994" t="s">
        <v>13193</v>
      </c>
      <c r="AE994">
        <v>14288</v>
      </c>
      <c r="AK994" t="s">
        <v>11741</v>
      </c>
      <c r="AL994" t="s">
        <v>18518</v>
      </c>
      <c r="AM994" t="s">
        <v>11741</v>
      </c>
      <c r="AN994" t="s">
        <v>11741</v>
      </c>
      <c r="AO994" t="s">
        <v>1373</v>
      </c>
      <c r="AP994" t="s">
        <v>13193</v>
      </c>
      <c r="AQ994" t="s">
        <v>20403</v>
      </c>
    </row>
    <row r="995" spans="1:43" x14ac:dyDescent="0.3">
      <c r="A995" t="s">
        <v>10989</v>
      </c>
      <c r="B995" t="s">
        <v>10990</v>
      </c>
      <c r="C995" s="72">
        <v>33899</v>
      </c>
      <c r="D995" t="s">
        <v>10991</v>
      </c>
      <c r="E995" t="s">
        <v>7909</v>
      </c>
      <c r="F995" t="s">
        <v>1392</v>
      </c>
      <c r="G995" t="s">
        <v>6120</v>
      </c>
      <c r="H995" t="s">
        <v>661</v>
      </c>
      <c r="I995" t="s">
        <v>11564</v>
      </c>
      <c r="J995" t="s">
        <v>10990</v>
      </c>
      <c r="K995">
        <v>593700</v>
      </c>
      <c r="L995" t="s">
        <v>10990</v>
      </c>
      <c r="M995">
        <v>1992535</v>
      </c>
      <c r="N995" t="s">
        <v>10990</v>
      </c>
      <c r="O995" t="s">
        <v>13484</v>
      </c>
      <c r="P995" t="s">
        <v>10989</v>
      </c>
      <c r="Q995">
        <v>9611</v>
      </c>
      <c r="R995" t="s">
        <v>10990</v>
      </c>
      <c r="S995">
        <v>32560</v>
      </c>
      <c r="T995" t="s">
        <v>10990</v>
      </c>
      <c r="V995" t="s">
        <v>12135</v>
      </c>
      <c r="W995">
        <v>67472</v>
      </c>
      <c r="X995">
        <v>9611</v>
      </c>
      <c r="Y995" t="s">
        <v>10990</v>
      </c>
      <c r="Z995" t="s">
        <v>10992</v>
      </c>
      <c r="AA995" t="s">
        <v>5068</v>
      </c>
      <c r="AB995" t="s">
        <v>658</v>
      </c>
      <c r="AC995" t="s">
        <v>10990</v>
      </c>
      <c r="AD995" t="s">
        <v>10992</v>
      </c>
      <c r="AE995">
        <v>12413</v>
      </c>
      <c r="AF995" t="s">
        <v>10990</v>
      </c>
      <c r="AG995">
        <v>38411</v>
      </c>
      <c r="AH995" t="s">
        <v>10990</v>
      </c>
      <c r="AI995">
        <v>13092</v>
      </c>
      <c r="AJ995">
        <v>4697</v>
      </c>
      <c r="AK995" t="s">
        <v>10990</v>
      </c>
      <c r="AL995" t="s">
        <v>18519</v>
      </c>
      <c r="AM995" t="s">
        <v>10990</v>
      </c>
      <c r="AN995" t="s">
        <v>10990</v>
      </c>
      <c r="AO995" t="s">
        <v>661</v>
      </c>
      <c r="AP995" t="s">
        <v>10992</v>
      </c>
      <c r="AQ995" t="s">
        <v>20403</v>
      </c>
    </row>
    <row r="996" spans="1:43" x14ac:dyDescent="0.3">
      <c r="A996" t="s">
        <v>2173</v>
      </c>
      <c r="B996" t="s">
        <v>863</v>
      </c>
      <c r="C996" s="72">
        <v>31652</v>
      </c>
      <c r="D996" t="s">
        <v>7031</v>
      </c>
      <c r="E996" t="s">
        <v>7909</v>
      </c>
      <c r="F996" t="s">
        <v>3591</v>
      </c>
      <c r="G996" t="s">
        <v>3591</v>
      </c>
      <c r="H996" t="s">
        <v>1373</v>
      </c>
      <c r="I996" t="s">
        <v>9165</v>
      </c>
      <c r="J996" t="s">
        <v>863</v>
      </c>
      <c r="K996">
        <v>462102</v>
      </c>
      <c r="L996" t="s">
        <v>863</v>
      </c>
      <c r="M996">
        <v>1616925</v>
      </c>
      <c r="N996" t="s">
        <v>863</v>
      </c>
      <c r="O996" t="s">
        <v>2174</v>
      </c>
      <c r="P996" t="s">
        <v>2173</v>
      </c>
      <c r="Q996">
        <v>8397</v>
      </c>
      <c r="R996" t="s">
        <v>863</v>
      </c>
      <c r="S996">
        <v>30191</v>
      </c>
      <c r="T996" t="s">
        <v>863</v>
      </c>
      <c r="V996" t="s">
        <v>4131</v>
      </c>
      <c r="W996">
        <v>52080</v>
      </c>
      <c r="X996">
        <v>8397</v>
      </c>
      <c r="Y996" t="s">
        <v>863</v>
      </c>
      <c r="Z996" t="s">
        <v>8623</v>
      </c>
      <c r="AA996" t="s">
        <v>658</v>
      </c>
      <c r="AB996" t="s">
        <v>658</v>
      </c>
      <c r="AC996" t="s">
        <v>863</v>
      </c>
      <c r="AD996" t="s">
        <v>8623</v>
      </c>
      <c r="AI996">
        <v>8964</v>
      </c>
      <c r="AK996" t="s">
        <v>863</v>
      </c>
      <c r="AL996" t="s">
        <v>18520</v>
      </c>
      <c r="AM996" t="s">
        <v>863</v>
      </c>
      <c r="AN996" t="s">
        <v>863</v>
      </c>
      <c r="AO996" t="s">
        <v>1373</v>
      </c>
      <c r="AP996" t="s">
        <v>8623</v>
      </c>
      <c r="AQ996" t="s">
        <v>20403</v>
      </c>
    </row>
    <row r="997" spans="1:43" x14ac:dyDescent="0.3">
      <c r="A997" t="s">
        <v>11402</v>
      </c>
      <c r="B997" t="s">
        <v>11673</v>
      </c>
      <c r="C997" s="72">
        <v>34558</v>
      </c>
      <c r="D997" t="s">
        <v>6537</v>
      </c>
      <c r="E997" t="s">
        <v>7645</v>
      </c>
      <c r="F997" t="s">
        <v>1481</v>
      </c>
      <c r="G997" t="s">
        <v>9094</v>
      </c>
      <c r="H997" t="s">
        <v>1380</v>
      </c>
      <c r="I997" t="s">
        <v>12996</v>
      </c>
      <c r="J997" t="s">
        <v>11673</v>
      </c>
      <c r="K997">
        <v>664023</v>
      </c>
      <c r="L997" t="s">
        <v>11673</v>
      </c>
      <c r="M997">
        <v>2184356</v>
      </c>
      <c r="N997" t="s">
        <v>11673</v>
      </c>
      <c r="O997" t="s">
        <v>14415</v>
      </c>
      <c r="P997" t="s">
        <v>11402</v>
      </c>
      <c r="Q997">
        <v>10440</v>
      </c>
      <c r="R997" t="s">
        <v>11673</v>
      </c>
      <c r="S997">
        <v>34945</v>
      </c>
      <c r="T997" t="s">
        <v>11673</v>
      </c>
      <c r="V997" t="s">
        <v>12400</v>
      </c>
      <c r="W997">
        <v>105437</v>
      </c>
      <c r="X997">
        <v>10440</v>
      </c>
      <c r="Y997" t="s">
        <v>11673</v>
      </c>
      <c r="Z997" t="s">
        <v>12401</v>
      </c>
      <c r="AA997" t="s">
        <v>5068</v>
      </c>
      <c r="AB997" t="s">
        <v>658</v>
      </c>
      <c r="AC997" t="s">
        <v>11673</v>
      </c>
      <c r="AD997" t="s">
        <v>12401</v>
      </c>
      <c r="AE997">
        <v>13824</v>
      </c>
      <c r="AH997" t="s">
        <v>11673</v>
      </c>
      <c r="AI997">
        <v>18479</v>
      </c>
      <c r="AJ997">
        <v>5506</v>
      </c>
      <c r="AK997" t="s">
        <v>11673</v>
      </c>
      <c r="AL997" t="s">
        <v>18521</v>
      </c>
      <c r="AM997" t="s">
        <v>11673</v>
      </c>
      <c r="AN997" t="s">
        <v>11673</v>
      </c>
      <c r="AO997" t="s">
        <v>1380</v>
      </c>
      <c r="AP997" t="s">
        <v>12401</v>
      </c>
      <c r="AQ997" t="s">
        <v>20403</v>
      </c>
    </row>
    <row r="998" spans="1:43" x14ac:dyDescent="0.3">
      <c r="A998" t="s">
        <v>2175</v>
      </c>
      <c r="B998" t="s">
        <v>866</v>
      </c>
      <c r="C998" s="72">
        <v>30243</v>
      </c>
      <c r="D998" t="s">
        <v>7646</v>
      </c>
      <c r="E998" t="s">
        <v>7645</v>
      </c>
      <c r="F998" t="s">
        <v>1565</v>
      </c>
      <c r="G998" t="s">
        <v>6120</v>
      </c>
      <c r="H998" t="s">
        <v>1373</v>
      </c>
      <c r="I998" t="s">
        <v>9223</v>
      </c>
      <c r="J998" t="s">
        <v>866</v>
      </c>
      <c r="K998">
        <v>457918</v>
      </c>
      <c r="L998" t="s">
        <v>866</v>
      </c>
      <c r="M998">
        <v>1184317</v>
      </c>
      <c r="N998" t="s">
        <v>866</v>
      </c>
      <c r="O998" t="s">
        <v>2176</v>
      </c>
      <c r="P998" t="s">
        <v>2175</v>
      </c>
      <c r="Q998">
        <v>8061</v>
      </c>
      <c r="R998" t="s">
        <v>866</v>
      </c>
      <c r="S998">
        <v>28817</v>
      </c>
      <c r="T998" t="s">
        <v>866</v>
      </c>
      <c r="V998" t="s">
        <v>4132</v>
      </c>
      <c r="W998">
        <v>46084</v>
      </c>
      <c r="X998">
        <v>8061</v>
      </c>
      <c r="Y998" t="s">
        <v>866</v>
      </c>
      <c r="Z998" t="s">
        <v>5613</v>
      </c>
      <c r="AA998" t="s">
        <v>666</v>
      </c>
      <c r="AB998" t="s">
        <v>666</v>
      </c>
      <c r="AC998" t="s">
        <v>866</v>
      </c>
      <c r="AD998" t="s">
        <v>5613</v>
      </c>
      <c r="AE998">
        <v>9257</v>
      </c>
      <c r="AF998" t="s">
        <v>866</v>
      </c>
      <c r="AG998">
        <v>5767</v>
      </c>
      <c r="AH998" t="s">
        <v>866</v>
      </c>
      <c r="AI998">
        <v>3120</v>
      </c>
      <c r="AJ998">
        <v>2685</v>
      </c>
      <c r="AK998" t="s">
        <v>866</v>
      </c>
      <c r="AL998" t="s">
        <v>18522</v>
      </c>
      <c r="AM998" t="s">
        <v>866</v>
      </c>
      <c r="AN998" t="s">
        <v>866</v>
      </c>
      <c r="AO998" t="s">
        <v>1373</v>
      </c>
      <c r="AP998" t="s">
        <v>5613</v>
      </c>
      <c r="AQ998" t="s">
        <v>20403</v>
      </c>
    </row>
    <row r="999" spans="1:43" hidden="1" x14ac:dyDescent="0.3">
      <c r="A999" t="s">
        <v>2177</v>
      </c>
      <c r="B999" t="s">
        <v>1104</v>
      </c>
      <c r="C999" s="72">
        <v>28619</v>
      </c>
      <c r="D999" t="s">
        <v>6594</v>
      </c>
      <c r="E999" t="s">
        <v>7910</v>
      </c>
      <c r="F999" t="s">
        <v>3591</v>
      </c>
      <c r="G999" t="s">
        <v>3591</v>
      </c>
      <c r="H999" t="s">
        <v>1373</v>
      </c>
      <c r="I999" t="s">
        <v>10608</v>
      </c>
      <c r="J999" t="s">
        <v>1104</v>
      </c>
      <c r="K999">
        <v>421685</v>
      </c>
      <c r="L999" t="s">
        <v>1104</v>
      </c>
      <c r="M999">
        <v>306411</v>
      </c>
      <c r="N999" t="s">
        <v>1104</v>
      </c>
      <c r="O999" t="s">
        <v>2178</v>
      </c>
      <c r="P999" t="s">
        <v>2177</v>
      </c>
      <c r="Q999">
        <v>6936</v>
      </c>
      <c r="R999" t="s">
        <v>1104</v>
      </c>
      <c r="S999">
        <v>5181</v>
      </c>
      <c r="T999" t="s">
        <v>1104</v>
      </c>
      <c r="V999" t="s">
        <v>4133</v>
      </c>
      <c r="W999">
        <v>932</v>
      </c>
      <c r="X999">
        <v>6936</v>
      </c>
      <c r="Y999" t="s">
        <v>1104</v>
      </c>
      <c r="Z999" t="s">
        <v>5614</v>
      </c>
      <c r="AA999" t="s">
        <v>658</v>
      </c>
      <c r="AB999" t="s">
        <v>658</v>
      </c>
      <c r="AC999" t="s">
        <v>1104</v>
      </c>
      <c r="AD999" t="s">
        <v>5614</v>
      </c>
      <c r="AE999">
        <v>7107</v>
      </c>
      <c r="AF999" t="s">
        <v>1104</v>
      </c>
      <c r="AG999">
        <v>5747</v>
      </c>
      <c r="AH999" t="s">
        <v>1104</v>
      </c>
      <c r="AI999">
        <v>8829</v>
      </c>
      <c r="AJ999">
        <v>685</v>
      </c>
      <c r="AK999" t="s">
        <v>1104</v>
      </c>
      <c r="AL999" t="s">
        <v>18523</v>
      </c>
      <c r="AM999" t="s">
        <v>1104</v>
      </c>
      <c r="AN999" t="s">
        <v>1104</v>
      </c>
      <c r="AO999" t="s">
        <v>1373</v>
      </c>
      <c r="AP999" t="s">
        <v>5614</v>
      </c>
      <c r="AQ999" t="s">
        <v>20402</v>
      </c>
    </row>
    <row r="1000" spans="1:43" hidden="1" x14ac:dyDescent="0.3">
      <c r="A1000" t="s">
        <v>4134</v>
      </c>
      <c r="B1000" t="s">
        <v>1033</v>
      </c>
      <c r="C1000" s="72">
        <v>29920</v>
      </c>
      <c r="D1000" t="s">
        <v>7912</v>
      </c>
      <c r="E1000" t="s">
        <v>7911</v>
      </c>
      <c r="F1000" t="s">
        <v>3591</v>
      </c>
      <c r="G1000" t="s">
        <v>3591</v>
      </c>
      <c r="H1000" t="s">
        <v>1373</v>
      </c>
      <c r="I1000" t="s">
        <v>9544</v>
      </c>
      <c r="J1000" t="s">
        <v>1033</v>
      </c>
      <c r="K1000">
        <v>425848</v>
      </c>
      <c r="L1000" t="s">
        <v>1033</v>
      </c>
      <c r="M1000">
        <v>390807</v>
      </c>
      <c r="N1000" t="s">
        <v>1033</v>
      </c>
      <c r="O1000" t="s">
        <v>5615</v>
      </c>
      <c r="P1000" t="s">
        <v>4134</v>
      </c>
      <c r="R1000" t="s">
        <v>1033</v>
      </c>
      <c r="S1000">
        <v>5588</v>
      </c>
      <c r="T1000" t="s">
        <v>1033</v>
      </c>
      <c r="V1000" t="s">
        <v>5616</v>
      </c>
      <c r="W1000">
        <v>31616</v>
      </c>
      <c r="Y1000" t="s">
        <v>1033</v>
      </c>
      <c r="Z1000" t="s">
        <v>8624</v>
      </c>
      <c r="AA1000" t="s">
        <v>666</v>
      </c>
      <c r="AB1000" t="s">
        <v>658</v>
      </c>
      <c r="AC1000" t="s">
        <v>1033</v>
      </c>
      <c r="AD1000" t="s">
        <v>8624</v>
      </c>
      <c r="AI1000">
        <v>6375</v>
      </c>
      <c r="AK1000" t="s">
        <v>1033</v>
      </c>
      <c r="AL1000" t="s">
        <v>18524</v>
      </c>
      <c r="AM1000" t="s">
        <v>1033</v>
      </c>
      <c r="AN1000" t="s">
        <v>1033</v>
      </c>
      <c r="AO1000" t="s">
        <v>1373</v>
      </c>
      <c r="AP1000" t="s">
        <v>8624</v>
      </c>
      <c r="AQ1000" t="s">
        <v>20402</v>
      </c>
    </row>
    <row r="1001" spans="1:43" x14ac:dyDescent="0.3">
      <c r="A1001" t="s">
        <v>14912</v>
      </c>
      <c r="B1001" t="s">
        <v>14281</v>
      </c>
      <c r="C1001" s="72">
        <v>31850</v>
      </c>
      <c r="D1001" t="s">
        <v>11113</v>
      </c>
      <c r="E1001" t="s">
        <v>6614</v>
      </c>
      <c r="F1001" t="s">
        <v>1437</v>
      </c>
      <c r="G1001" t="s">
        <v>9094</v>
      </c>
      <c r="H1001" t="s">
        <v>1373</v>
      </c>
      <c r="I1001" t="s">
        <v>14913</v>
      </c>
      <c r="J1001" t="s">
        <v>14281</v>
      </c>
      <c r="K1001">
        <v>543278</v>
      </c>
      <c r="L1001" t="s">
        <v>14281</v>
      </c>
      <c r="M1001">
        <v>1741050</v>
      </c>
      <c r="N1001" t="s">
        <v>14281</v>
      </c>
      <c r="O1001" t="s">
        <v>17498</v>
      </c>
      <c r="P1001" t="s">
        <v>14912</v>
      </c>
      <c r="Q1001">
        <v>9732</v>
      </c>
      <c r="R1001" t="s">
        <v>14281</v>
      </c>
      <c r="S1001">
        <v>30815</v>
      </c>
      <c r="T1001" t="s">
        <v>14281</v>
      </c>
      <c r="V1001" t="s">
        <v>16079</v>
      </c>
      <c r="W1001">
        <v>57948</v>
      </c>
      <c r="X1001">
        <v>9732</v>
      </c>
      <c r="Y1001" t="s">
        <v>14281</v>
      </c>
      <c r="Z1001" t="s">
        <v>15122</v>
      </c>
      <c r="AA1001" t="s">
        <v>666</v>
      </c>
      <c r="AB1001" t="s">
        <v>666</v>
      </c>
      <c r="AC1001" t="s">
        <v>14281</v>
      </c>
      <c r="AD1001" t="s">
        <v>15122</v>
      </c>
      <c r="AE1001">
        <v>13279</v>
      </c>
      <c r="AI1001">
        <v>8688</v>
      </c>
      <c r="AJ1001">
        <v>3659</v>
      </c>
      <c r="AK1001" t="s">
        <v>14281</v>
      </c>
      <c r="AL1001" t="s">
        <v>18525</v>
      </c>
      <c r="AM1001" t="s">
        <v>14281</v>
      </c>
      <c r="AN1001" t="s">
        <v>14281</v>
      </c>
      <c r="AO1001" t="s">
        <v>1373</v>
      </c>
      <c r="AP1001" t="s">
        <v>15122</v>
      </c>
      <c r="AQ1001" t="s">
        <v>20403</v>
      </c>
    </row>
    <row r="1002" spans="1:43" hidden="1" x14ac:dyDescent="0.3">
      <c r="A1002" t="s">
        <v>2179</v>
      </c>
      <c r="B1002" t="s">
        <v>441</v>
      </c>
      <c r="C1002" s="72">
        <v>30182</v>
      </c>
      <c r="D1002" t="s">
        <v>6615</v>
      </c>
      <c r="E1002" t="s">
        <v>6614</v>
      </c>
      <c r="F1002" t="s">
        <v>3591</v>
      </c>
      <c r="G1002" t="s">
        <v>3591</v>
      </c>
      <c r="H1002" t="s">
        <v>1431</v>
      </c>
      <c r="I1002" t="s">
        <v>10524</v>
      </c>
      <c r="J1002" t="s">
        <v>441</v>
      </c>
      <c r="K1002">
        <v>429666</v>
      </c>
      <c r="L1002" t="s">
        <v>441</v>
      </c>
      <c r="M1002">
        <v>292125</v>
      </c>
      <c r="N1002" t="s">
        <v>441</v>
      </c>
      <c r="O1002" t="s">
        <v>2180</v>
      </c>
      <c r="P1002" t="s">
        <v>2179</v>
      </c>
      <c r="Q1002">
        <v>7283</v>
      </c>
      <c r="R1002" t="s">
        <v>441</v>
      </c>
      <c r="S1002">
        <v>5908</v>
      </c>
      <c r="T1002" t="s">
        <v>441</v>
      </c>
      <c r="U1002" t="s">
        <v>441</v>
      </c>
      <c r="V1002" t="s">
        <v>4135</v>
      </c>
      <c r="W1002">
        <v>31369</v>
      </c>
      <c r="X1002">
        <v>7283</v>
      </c>
      <c r="Y1002" t="s">
        <v>441</v>
      </c>
      <c r="Z1002" t="s">
        <v>5617</v>
      </c>
      <c r="AA1002" t="s">
        <v>658</v>
      </c>
      <c r="AB1002" t="s">
        <v>658</v>
      </c>
      <c r="AC1002" t="s">
        <v>441</v>
      </c>
      <c r="AD1002" t="s">
        <v>5617</v>
      </c>
      <c r="AE1002">
        <v>6993</v>
      </c>
      <c r="AF1002" t="s">
        <v>441</v>
      </c>
      <c r="AG1002">
        <v>5972</v>
      </c>
      <c r="AH1002" t="s">
        <v>441</v>
      </c>
      <c r="AI1002">
        <v>12533</v>
      </c>
      <c r="AJ1002">
        <v>2190</v>
      </c>
      <c r="AK1002" t="s">
        <v>441</v>
      </c>
      <c r="AL1002" t="s">
        <v>18526</v>
      </c>
      <c r="AM1002" t="s">
        <v>441</v>
      </c>
      <c r="AN1002" t="s">
        <v>441</v>
      </c>
      <c r="AO1002" t="s">
        <v>1431</v>
      </c>
      <c r="AP1002" t="s">
        <v>5617</v>
      </c>
      <c r="AQ1002" t="s">
        <v>20402</v>
      </c>
    </row>
    <row r="1003" spans="1:43" hidden="1" x14ac:dyDescent="0.3">
      <c r="A1003" t="s">
        <v>2181</v>
      </c>
      <c r="B1003" t="s">
        <v>772</v>
      </c>
      <c r="C1003" s="72">
        <v>29481</v>
      </c>
      <c r="D1003" t="s">
        <v>7270</v>
      </c>
      <c r="E1003" t="s">
        <v>7913</v>
      </c>
      <c r="F1003" t="s">
        <v>3591</v>
      </c>
      <c r="G1003" t="s">
        <v>3591</v>
      </c>
      <c r="H1003" t="s">
        <v>1373</v>
      </c>
      <c r="I1003" t="s">
        <v>10163</v>
      </c>
      <c r="J1003" t="s">
        <v>772</v>
      </c>
      <c r="K1003">
        <v>429717</v>
      </c>
      <c r="L1003" t="s">
        <v>772</v>
      </c>
      <c r="M1003">
        <v>400617</v>
      </c>
      <c r="N1003" t="s">
        <v>772</v>
      </c>
      <c r="O1003" t="s">
        <v>2182</v>
      </c>
      <c r="P1003" t="s">
        <v>2181</v>
      </c>
      <c r="Q1003">
        <v>7172</v>
      </c>
      <c r="R1003" t="s">
        <v>772</v>
      </c>
      <c r="S1003">
        <v>5565</v>
      </c>
      <c r="T1003" t="s">
        <v>772</v>
      </c>
      <c r="V1003" t="s">
        <v>4136</v>
      </c>
      <c r="W1003">
        <v>31384</v>
      </c>
      <c r="X1003">
        <v>7172</v>
      </c>
      <c r="Y1003" t="s">
        <v>772</v>
      </c>
      <c r="Z1003" t="s">
        <v>5618</v>
      </c>
      <c r="AA1003" t="s">
        <v>658</v>
      </c>
      <c r="AB1003" t="s">
        <v>658</v>
      </c>
      <c r="AC1003" t="s">
        <v>772</v>
      </c>
      <c r="AD1003" t="s">
        <v>5618</v>
      </c>
      <c r="AE1003">
        <v>7279</v>
      </c>
      <c r="AF1003" t="s">
        <v>772</v>
      </c>
      <c r="AG1003">
        <v>5550</v>
      </c>
      <c r="AH1003" t="s">
        <v>772</v>
      </c>
      <c r="AI1003">
        <v>15209</v>
      </c>
      <c r="AK1003" t="s">
        <v>772</v>
      </c>
      <c r="AN1003" t="s">
        <v>772</v>
      </c>
      <c r="AO1003" t="s">
        <v>1373</v>
      </c>
      <c r="AP1003" t="s">
        <v>5618</v>
      </c>
      <c r="AQ1003" t="s">
        <v>20402</v>
      </c>
    </row>
    <row r="1004" spans="1:43" x14ac:dyDescent="0.3">
      <c r="A1004" t="s">
        <v>2183</v>
      </c>
      <c r="B1004" t="s">
        <v>623</v>
      </c>
      <c r="C1004" s="72">
        <v>33893</v>
      </c>
      <c r="D1004" t="s">
        <v>6635</v>
      </c>
      <c r="E1004" t="s">
        <v>6634</v>
      </c>
      <c r="F1004" t="s">
        <v>1398</v>
      </c>
      <c r="G1004" t="s">
        <v>9094</v>
      </c>
      <c r="H1004" t="s">
        <v>1380</v>
      </c>
      <c r="I1004" t="s">
        <v>9998</v>
      </c>
      <c r="J1004" t="s">
        <v>623</v>
      </c>
      <c r="K1004">
        <v>547180</v>
      </c>
      <c r="L1004" t="s">
        <v>623</v>
      </c>
      <c r="M1004">
        <v>1765813</v>
      </c>
      <c r="N1004" t="s">
        <v>623</v>
      </c>
      <c r="O1004" t="s">
        <v>4137</v>
      </c>
      <c r="P1004" t="s">
        <v>2183</v>
      </c>
      <c r="Q1004">
        <v>8875</v>
      </c>
      <c r="R1004" t="s">
        <v>623</v>
      </c>
      <c r="S1004">
        <v>30951</v>
      </c>
      <c r="T1004" t="s">
        <v>623</v>
      </c>
      <c r="U1004" t="s">
        <v>623</v>
      </c>
      <c r="V1004" t="s">
        <v>4138</v>
      </c>
      <c r="W1004">
        <v>66018</v>
      </c>
      <c r="X1004">
        <v>8875</v>
      </c>
      <c r="Y1004" t="s">
        <v>623</v>
      </c>
      <c r="Z1004" t="s">
        <v>5619</v>
      </c>
      <c r="AA1004" t="s">
        <v>666</v>
      </c>
      <c r="AB1004" t="s">
        <v>658</v>
      </c>
      <c r="AC1004" t="s">
        <v>623</v>
      </c>
      <c r="AD1004" t="s">
        <v>5619</v>
      </c>
      <c r="AE1004">
        <v>11036</v>
      </c>
      <c r="AF1004" t="s">
        <v>623</v>
      </c>
      <c r="AG1004">
        <v>12948</v>
      </c>
      <c r="AH1004" t="s">
        <v>623</v>
      </c>
      <c r="AI1004">
        <v>14982</v>
      </c>
      <c r="AJ1004">
        <v>3941</v>
      </c>
      <c r="AK1004" t="s">
        <v>623</v>
      </c>
      <c r="AL1004" t="s">
        <v>18527</v>
      </c>
      <c r="AM1004" t="s">
        <v>623</v>
      </c>
      <c r="AN1004" t="s">
        <v>623</v>
      </c>
      <c r="AO1004" t="s">
        <v>14942</v>
      </c>
      <c r="AP1004" t="s">
        <v>5619</v>
      </c>
      <c r="AQ1004" t="s">
        <v>20403</v>
      </c>
    </row>
    <row r="1005" spans="1:43" x14ac:dyDescent="0.3">
      <c r="A1005" t="s">
        <v>16080</v>
      </c>
      <c r="B1005" t="s">
        <v>16081</v>
      </c>
      <c r="C1005" s="72">
        <v>32594</v>
      </c>
      <c r="D1005" t="s">
        <v>14884</v>
      </c>
      <c r="E1005" t="s">
        <v>6634</v>
      </c>
      <c r="F1005" t="s">
        <v>1565</v>
      </c>
      <c r="G1005" t="s">
        <v>6120</v>
      </c>
      <c r="H1005" t="s">
        <v>1373</v>
      </c>
      <c r="I1005" t="s">
        <v>16082</v>
      </c>
      <c r="J1005" t="s">
        <v>16081</v>
      </c>
      <c r="K1005">
        <v>607560</v>
      </c>
      <c r="L1005" t="s">
        <v>16081</v>
      </c>
      <c r="M1005">
        <v>2119059</v>
      </c>
      <c r="N1005" t="s">
        <v>16081</v>
      </c>
      <c r="P1005" t="s">
        <v>16080</v>
      </c>
      <c r="Q1005">
        <v>10712</v>
      </c>
      <c r="R1005" t="s">
        <v>16081</v>
      </c>
      <c r="S1005">
        <v>33333</v>
      </c>
      <c r="T1005" t="s">
        <v>16081</v>
      </c>
      <c r="V1005" t="s">
        <v>20503</v>
      </c>
      <c r="W1005">
        <v>70044</v>
      </c>
      <c r="X1005">
        <v>10712</v>
      </c>
      <c r="Y1005" t="s">
        <v>16081</v>
      </c>
      <c r="Z1005" t="s">
        <v>16083</v>
      </c>
      <c r="AA1005" t="s">
        <v>658</v>
      </c>
      <c r="AB1005" t="s">
        <v>658</v>
      </c>
      <c r="AC1005" t="s">
        <v>16081</v>
      </c>
      <c r="AD1005" t="s">
        <v>16083</v>
      </c>
      <c r="AE1005">
        <v>14982</v>
      </c>
      <c r="AJ1005">
        <v>4780</v>
      </c>
      <c r="AK1005" t="s">
        <v>16081</v>
      </c>
      <c r="AL1005" t="s">
        <v>18528</v>
      </c>
      <c r="AM1005" t="s">
        <v>16081</v>
      </c>
      <c r="AN1005" t="s">
        <v>16081</v>
      </c>
      <c r="AO1005" t="s">
        <v>14933</v>
      </c>
      <c r="AP1005" t="s">
        <v>16083</v>
      </c>
      <c r="AQ1005" t="s">
        <v>20403</v>
      </c>
    </row>
    <row r="1006" spans="1:43" x14ac:dyDescent="0.3">
      <c r="A1006" t="s">
        <v>2184</v>
      </c>
      <c r="B1006" t="s">
        <v>849</v>
      </c>
      <c r="C1006" s="72">
        <v>31201</v>
      </c>
      <c r="D1006" t="s">
        <v>6633</v>
      </c>
      <c r="E1006" t="s">
        <v>7914</v>
      </c>
      <c r="F1006" t="s">
        <v>3591</v>
      </c>
      <c r="G1006" t="s">
        <v>3591</v>
      </c>
      <c r="H1006" t="s">
        <v>1373</v>
      </c>
      <c r="I1006" t="s">
        <v>9841</v>
      </c>
      <c r="J1006" t="s">
        <v>849</v>
      </c>
      <c r="K1006">
        <v>449173</v>
      </c>
      <c r="L1006" t="s">
        <v>849</v>
      </c>
      <c r="M1006">
        <v>1392899</v>
      </c>
      <c r="N1006" t="s">
        <v>849</v>
      </c>
      <c r="O1006" t="s">
        <v>2185</v>
      </c>
      <c r="P1006" t="s">
        <v>2184</v>
      </c>
      <c r="Q1006">
        <v>8775</v>
      </c>
      <c r="R1006" t="s">
        <v>849</v>
      </c>
      <c r="S1006">
        <v>29937</v>
      </c>
      <c r="T1006" t="s">
        <v>849</v>
      </c>
      <c r="V1006" t="s">
        <v>4139</v>
      </c>
      <c r="W1006">
        <v>47836</v>
      </c>
      <c r="X1006">
        <v>8775</v>
      </c>
      <c r="Y1006" t="s">
        <v>849</v>
      </c>
      <c r="Z1006" t="s">
        <v>5620</v>
      </c>
      <c r="AA1006" t="s">
        <v>5068</v>
      </c>
      <c r="AB1006" t="s">
        <v>658</v>
      </c>
      <c r="AC1006" t="s">
        <v>849</v>
      </c>
      <c r="AD1006" t="s">
        <v>5620</v>
      </c>
      <c r="AE1006">
        <v>9613</v>
      </c>
      <c r="AI1006">
        <v>3169</v>
      </c>
      <c r="AK1006" t="s">
        <v>849</v>
      </c>
      <c r="AN1006" t="s">
        <v>849</v>
      </c>
      <c r="AO1006" t="s">
        <v>1373</v>
      </c>
      <c r="AP1006" t="s">
        <v>5620</v>
      </c>
      <c r="AQ1006" t="s">
        <v>20403</v>
      </c>
    </row>
    <row r="1007" spans="1:43" x14ac:dyDescent="0.3">
      <c r="A1007" t="s">
        <v>2186</v>
      </c>
      <c r="B1007" t="s">
        <v>207</v>
      </c>
      <c r="C1007" s="72">
        <v>31966</v>
      </c>
      <c r="D1007" t="s">
        <v>6620</v>
      </c>
      <c r="E1007" t="s">
        <v>6737</v>
      </c>
      <c r="F1007" t="s">
        <v>1398</v>
      </c>
      <c r="G1007" t="s">
        <v>9094</v>
      </c>
      <c r="H1007" t="s">
        <v>661</v>
      </c>
      <c r="I1007" t="s">
        <v>10183</v>
      </c>
      <c r="J1007" t="s">
        <v>207</v>
      </c>
      <c r="K1007">
        <v>543281</v>
      </c>
      <c r="L1007" t="s">
        <v>207</v>
      </c>
      <c r="M1007">
        <v>1670494</v>
      </c>
      <c r="N1007" t="s">
        <v>207</v>
      </c>
      <c r="O1007" t="s">
        <v>2187</v>
      </c>
      <c r="P1007" t="s">
        <v>2186</v>
      </c>
      <c r="Q1007">
        <v>8950</v>
      </c>
      <c r="R1007" t="s">
        <v>207</v>
      </c>
      <c r="S1007">
        <v>30934</v>
      </c>
      <c r="T1007" t="s">
        <v>207</v>
      </c>
      <c r="U1007" t="s">
        <v>207</v>
      </c>
      <c r="V1007" t="s">
        <v>4140</v>
      </c>
      <c r="W1007">
        <v>57951</v>
      </c>
      <c r="X1007">
        <v>8950</v>
      </c>
      <c r="Y1007" t="s">
        <v>207</v>
      </c>
      <c r="Z1007" t="s">
        <v>5621</v>
      </c>
      <c r="AA1007" t="s">
        <v>658</v>
      </c>
      <c r="AB1007" t="s">
        <v>658</v>
      </c>
      <c r="AC1007" t="s">
        <v>207</v>
      </c>
      <c r="AD1007" t="s">
        <v>5621</v>
      </c>
      <c r="AE1007">
        <v>10684</v>
      </c>
      <c r="AF1007" t="s">
        <v>207</v>
      </c>
      <c r="AG1007">
        <v>13771</v>
      </c>
      <c r="AH1007" t="s">
        <v>207</v>
      </c>
      <c r="AI1007">
        <v>5041</v>
      </c>
      <c r="AJ1007">
        <v>3820</v>
      </c>
      <c r="AK1007" t="s">
        <v>207</v>
      </c>
      <c r="AL1007" t="s">
        <v>18529</v>
      </c>
      <c r="AM1007" t="s">
        <v>207</v>
      </c>
      <c r="AN1007" t="s">
        <v>207</v>
      </c>
      <c r="AO1007" t="s">
        <v>14947</v>
      </c>
      <c r="AP1007" t="s">
        <v>5621</v>
      </c>
      <c r="AQ1007" t="s">
        <v>20403</v>
      </c>
    </row>
    <row r="1008" spans="1:43" x14ac:dyDescent="0.3">
      <c r="A1008" t="s">
        <v>2188</v>
      </c>
      <c r="B1008" t="s">
        <v>824</v>
      </c>
      <c r="C1008" s="72">
        <v>31275</v>
      </c>
      <c r="D1008" t="s">
        <v>6623</v>
      </c>
      <c r="E1008" t="s">
        <v>6737</v>
      </c>
      <c r="F1008" t="s">
        <v>3591</v>
      </c>
      <c r="G1008" t="s">
        <v>3591</v>
      </c>
      <c r="H1008" t="s">
        <v>1373</v>
      </c>
      <c r="I1008" t="s">
        <v>9146</v>
      </c>
      <c r="J1008" t="s">
        <v>824</v>
      </c>
      <c r="K1008">
        <v>457448</v>
      </c>
      <c r="L1008" t="s">
        <v>824</v>
      </c>
      <c r="M1008">
        <v>1208715</v>
      </c>
      <c r="N1008" t="s">
        <v>824</v>
      </c>
      <c r="O1008" t="s">
        <v>2189</v>
      </c>
      <c r="P1008" t="s">
        <v>2188</v>
      </c>
      <c r="Q1008">
        <v>8182</v>
      </c>
      <c r="R1008" t="s">
        <v>824</v>
      </c>
      <c r="S1008">
        <v>28965</v>
      </c>
      <c r="T1008" t="s">
        <v>824</v>
      </c>
      <c r="V1008" t="s">
        <v>4141</v>
      </c>
      <c r="W1008">
        <v>47870</v>
      </c>
      <c r="X1008">
        <v>8182</v>
      </c>
      <c r="Y1008" t="s">
        <v>824</v>
      </c>
      <c r="Z1008" t="s">
        <v>5622</v>
      </c>
      <c r="AA1008" t="s">
        <v>666</v>
      </c>
      <c r="AB1008" t="s">
        <v>666</v>
      </c>
      <c r="AC1008" t="s">
        <v>824</v>
      </c>
      <c r="AD1008" t="s">
        <v>5622</v>
      </c>
      <c r="AE1008">
        <v>8600</v>
      </c>
      <c r="AF1008" t="s">
        <v>824</v>
      </c>
      <c r="AG1008">
        <v>5973</v>
      </c>
      <c r="AH1008" t="s">
        <v>824</v>
      </c>
      <c r="AI1008">
        <v>1419</v>
      </c>
      <c r="AK1008" t="s">
        <v>824</v>
      </c>
      <c r="AL1008" t="s">
        <v>18530</v>
      </c>
      <c r="AM1008" t="s">
        <v>824</v>
      </c>
      <c r="AN1008" t="s">
        <v>824</v>
      </c>
      <c r="AO1008" t="s">
        <v>1373</v>
      </c>
      <c r="AP1008" t="s">
        <v>5622</v>
      </c>
      <c r="AQ1008" t="s">
        <v>20403</v>
      </c>
    </row>
    <row r="1009" spans="1:43" x14ac:dyDescent="0.3">
      <c r="A1009" t="s">
        <v>16084</v>
      </c>
      <c r="B1009" t="s">
        <v>14990</v>
      </c>
      <c r="C1009" s="72">
        <v>34921</v>
      </c>
      <c r="D1009" t="s">
        <v>16085</v>
      </c>
      <c r="E1009" t="s">
        <v>6737</v>
      </c>
      <c r="F1009" t="s">
        <v>1413</v>
      </c>
      <c r="G1009" t="s">
        <v>9094</v>
      </c>
      <c r="H1009" t="s">
        <v>1380</v>
      </c>
      <c r="I1009" t="s">
        <v>19831</v>
      </c>
      <c r="J1009" t="s">
        <v>14990</v>
      </c>
      <c r="K1009">
        <v>656509</v>
      </c>
      <c r="L1009" t="s">
        <v>14990</v>
      </c>
      <c r="M1009">
        <v>2167481</v>
      </c>
      <c r="N1009" t="s">
        <v>14990</v>
      </c>
      <c r="P1009" t="s">
        <v>16084</v>
      </c>
      <c r="Q1009">
        <v>9991</v>
      </c>
      <c r="R1009" t="s">
        <v>14990</v>
      </c>
      <c r="S1009">
        <v>33844</v>
      </c>
      <c r="T1009" t="s">
        <v>14990</v>
      </c>
      <c r="V1009" t="s">
        <v>16086</v>
      </c>
      <c r="W1009">
        <v>104794</v>
      </c>
      <c r="X1009">
        <v>10911</v>
      </c>
      <c r="Y1009" t="s">
        <v>14990</v>
      </c>
      <c r="Z1009" t="s">
        <v>15328</v>
      </c>
      <c r="AA1009" t="s">
        <v>658</v>
      </c>
      <c r="AB1009" t="s">
        <v>658</v>
      </c>
      <c r="AC1009" t="s">
        <v>14990</v>
      </c>
      <c r="AD1009" t="s">
        <v>15328</v>
      </c>
      <c r="AH1009" t="s">
        <v>14990</v>
      </c>
      <c r="AJ1009">
        <v>6379</v>
      </c>
      <c r="AK1009" t="s">
        <v>14990</v>
      </c>
      <c r="AL1009" t="s">
        <v>18531</v>
      </c>
      <c r="AM1009" t="s">
        <v>14990</v>
      </c>
      <c r="AN1009" t="s">
        <v>14990</v>
      </c>
      <c r="AO1009" t="s">
        <v>1380</v>
      </c>
      <c r="AP1009" t="s">
        <v>15328</v>
      </c>
      <c r="AQ1009" t="s">
        <v>20403</v>
      </c>
    </row>
    <row r="1010" spans="1:43" x14ac:dyDescent="0.3">
      <c r="A1010" t="s">
        <v>8286</v>
      </c>
      <c r="B1010" t="s">
        <v>8625</v>
      </c>
      <c r="C1010" s="72">
        <v>30922</v>
      </c>
      <c r="D1010" t="s">
        <v>6952</v>
      </c>
      <c r="E1010" t="s">
        <v>8287</v>
      </c>
      <c r="F1010" t="s">
        <v>1434</v>
      </c>
      <c r="G1010" t="s">
        <v>9094</v>
      </c>
      <c r="H1010" t="s">
        <v>1373</v>
      </c>
      <c r="I1010" t="s">
        <v>10742</v>
      </c>
      <c r="J1010" t="s">
        <v>8625</v>
      </c>
      <c r="K1010">
        <v>501789</v>
      </c>
      <c r="L1010" t="s">
        <v>8625</v>
      </c>
      <c r="M1010">
        <v>2002040</v>
      </c>
      <c r="N1010" t="s">
        <v>8625</v>
      </c>
      <c r="O1010" t="s">
        <v>8626</v>
      </c>
      <c r="P1010" t="s">
        <v>8286</v>
      </c>
      <c r="Q1010">
        <v>9267</v>
      </c>
      <c r="R1010" t="s">
        <v>8625</v>
      </c>
      <c r="S1010">
        <v>32566</v>
      </c>
      <c r="T1010" t="s">
        <v>8625</v>
      </c>
      <c r="V1010" t="s">
        <v>8627</v>
      </c>
      <c r="W1010">
        <v>51032</v>
      </c>
      <c r="X1010">
        <v>9267</v>
      </c>
      <c r="Y1010" t="s">
        <v>8625</v>
      </c>
      <c r="Z1010" t="s">
        <v>8628</v>
      </c>
      <c r="AA1010" t="s">
        <v>658</v>
      </c>
      <c r="AB1010" t="s">
        <v>658</v>
      </c>
      <c r="AC1010" t="s">
        <v>8625</v>
      </c>
      <c r="AD1010" t="s">
        <v>8628</v>
      </c>
      <c r="AE1010">
        <v>12632</v>
      </c>
      <c r="AF1010" t="s">
        <v>8625</v>
      </c>
      <c r="AG1010">
        <v>23626</v>
      </c>
      <c r="AH1010" t="s">
        <v>8625</v>
      </c>
      <c r="AI1010">
        <v>4176</v>
      </c>
      <c r="AJ1010">
        <v>4178</v>
      </c>
      <c r="AK1010" t="s">
        <v>8625</v>
      </c>
      <c r="AL1010" t="s">
        <v>18532</v>
      </c>
      <c r="AM1010" t="s">
        <v>8625</v>
      </c>
      <c r="AN1010" t="s">
        <v>8625</v>
      </c>
      <c r="AO1010" t="s">
        <v>14933</v>
      </c>
      <c r="AP1010" t="s">
        <v>8628</v>
      </c>
      <c r="AQ1010" t="s">
        <v>20403</v>
      </c>
    </row>
    <row r="1011" spans="1:43" hidden="1" x14ac:dyDescent="0.3">
      <c r="A1011" t="s">
        <v>2190</v>
      </c>
      <c r="B1011" t="s">
        <v>610</v>
      </c>
      <c r="C1011" s="72">
        <v>30034</v>
      </c>
      <c r="D1011" t="s">
        <v>6815</v>
      </c>
      <c r="E1011" t="s">
        <v>7027</v>
      </c>
      <c r="F1011" t="s">
        <v>3591</v>
      </c>
      <c r="G1011" t="s">
        <v>3591</v>
      </c>
      <c r="H1011" t="s">
        <v>1396</v>
      </c>
      <c r="I1011" t="s">
        <v>10502</v>
      </c>
      <c r="J1011" t="s">
        <v>610</v>
      </c>
      <c r="K1011">
        <v>430611</v>
      </c>
      <c r="L1011" t="s">
        <v>610</v>
      </c>
      <c r="M1011">
        <v>448407</v>
      </c>
      <c r="N1011" t="s">
        <v>610</v>
      </c>
      <c r="O1011" t="s">
        <v>2191</v>
      </c>
      <c r="P1011" t="s">
        <v>2190</v>
      </c>
      <c r="Q1011">
        <v>7336</v>
      </c>
      <c r="R1011" t="s">
        <v>610</v>
      </c>
      <c r="S1011">
        <v>5973</v>
      </c>
      <c r="T1011" t="s">
        <v>610</v>
      </c>
      <c r="U1011" t="s">
        <v>610</v>
      </c>
      <c r="V1011" t="s">
        <v>4142</v>
      </c>
      <c r="W1011">
        <v>31370</v>
      </c>
      <c r="X1011">
        <v>7336</v>
      </c>
      <c r="Y1011" t="s">
        <v>610</v>
      </c>
      <c r="Z1011" t="s">
        <v>5623</v>
      </c>
      <c r="AA1011" t="s">
        <v>658</v>
      </c>
      <c r="AB1011" t="s">
        <v>658</v>
      </c>
      <c r="AC1011" t="s">
        <v>610</v>
      </c>
      <c r="AD1011" t="s">
        <v>5623</v>
      </c>
      <c r="AE1011">
        <v>7050</v>
      </c>
      <c r="AF1011" t="s">
        <v>610</v>
      </c>
      <c r="AG1011">
        <v>5974</v>
      </c>
      <c r="AH1011" t="s">
        <v>610</v>
      </c>
      <c r="AI1011">
        <v>12596</v>
      </c>
      <c r="AK1011" t="s">
        <v>610</v>
      </c>
      <c r="AL1011" t="s">
        <v>18533</v>
      </c>
      <c r="AM1011" t="s">
        <v>610</v>
      </c>
      <c r="AN1011" t="s">
        <v>610</v>
      </c>
      <c r="AO1011" t="s">
        <v>1396</v>
      </c>
      <c r="AP1011" t="s">
        <v>5623</v>
      </c>
      <c r="AQ1011" t="s">
        <v>20402</v>
      </c>
    </row>
    <row r="1012" spans="1:43" x14ac:dyDescent="0.3">
      <c r="A1012" t="s">
        <v>16087</v>
      </c>
      <c r="B1012" t="s">
        <v>16088</v>
      </c>
      <c r="C1012" s="72">
        <v>34312</v>
      </c>
      <c r="D1012" t="s">
        <v>16089</v>
      </c>
      <c r="E1012" t="s">
        <v>16090</v>
      </c>
      <c r="F1012" t="s">
        <v>1416</v>
      </c>
      <c r="G1012" t="s">
        <v>9094</v>
      </c>
      <c r="H1012" t="s">
        <v>1373</v>
      </c>
      <c r="I1012" t="s">
        <v>16091</v>
      </c>
      <c r="J1012" t="s">
        <v>16088</v>
      </c>
      <c r="K1012">
        <v>664129</v>
      </c>
      <c r="L1012" t="s">
        <v>16088</v>
      </c>
      <c r="M1012">
        <v>2921612</v>
      </c>
      <c r="N1012" t="s">
        <v>16088</v>
      </c>
      <c r="P1012" t="s">
        <v>16087</v>
      </c>
      <c r="Q1012">
        <v>11587</v>
      </c>
      <c r="R1012" t="s">
        <v>16088</v>
      </c>
      <c r="S1012">
        <v>40865</v>
      </c>
      <c r="T1012" t="s">
        <v>16088</v>
      </c>
      <c r="V1012" t="s">
        <v>20504</v>
      </c>
      <c r="W1012">
        <v>107925</v>
      </c>
      <c r="X1012">
        <v>11587</v>
      </c>
      <c r="Y1012" t="s">
        <v>16088</v>
      </c>
      <c r="Z1012" t="s">
        <v>16092</v>
      </c>
      <c r="AA1012" t="s">
        <v>658</v>
      </c>
      <c r="AB1012" t="s">
        <v>658</v>
      </c>
      <c r="AC1012" t="s">
        <v>16088</v>
      </c>
      <c r="AD1012" t="s">
        <v>16092</v>
      </c>
      <c r="AE1012">
        <v>15817</v>
      </c>
      <c r="AJ1012">
        <v>6139</v>
      </c>
      <c r="AK1012" t="s">
        <v>16088</v>
      </c>
      <c r="AL1012" t="s">
        <v>18534</v>
      </c>
      <c r="AM1012" t="s">
        <v>16088</v>
      </c>
      <c r="AN1012" t="s">
        <v>16088</v>
      </c>
      <c r="AO1012" t="s">
        <v>14933</v>
      </c>
      <c r="AP1012" t="s">
        <v>16092</v>
      </c>
      <c r="AQ1012" t="s">
        <v>20403</v>
      </c>
    </row>
    <row r="1013" spans="1:43" x14ac:dyDescent="0.3">
      <c r="A1013" t="s">
        <v>10770</v>
      </c>
      <c r="B1013" t="s">
        <v>10771</v>
      </c>
      <c r="C1013" s="72">
        <v>34677</v>
      </c>
      <c r="D1013" t="s">
        <v>6589</v>
      </c>
      <c r="E1013" t="s">
        <v>7589</v>
      </c>
      <c r="F1013" t="s">
        <v>1449</v>
      </c>
      <c r="G1013" t="s">
        <v>6120</v>
      </c>
      <c r="H1013" t="s">
        <v>1373</v>
      </c>
      <c r="I1013" t="s">
        <v>19832</v>
      </c>
      <c r="J1013" t="s">
        <v>10771</v>
      </c>
      <c r="K1013">
        <v>640451</v>
      </c>
      <c r="L1013" t="s">
        <v>10771</v>
      </c>
      <c r="M1013">
        <v>2066703</v>
      </c>
      <c r="N1013" t="s">
        <v>10771</v>
      </c>
      <c r="P1013" t="s">
        <v>10770</v>
      </c>
      <c r="Q1013">
        <v>9547</v>
      </c>
      <c r="R1013" t="s">
        <v>10771</v>
      </c>
      <c r="S1013">
        <v>33191</v>
      </c>
      <c r="T1013" t="s">
        <v>10771</v>
      </c>
      <c r="V1013" t="s">
        <v>12398</v>
      </c>
      <c r="W1013">
        <v>101993</v>
      </c>
      <c r="X1013">
        <v>9547</v>
      </c>
      <c r="Y1013" t="s">
        <v>10771</v>
      </c>
      <c r="Z1013" t="s">
        <v>10772</v>
      </c>
      <c r="AA1013" t="s">
        <v>658</v>
      </c>
      <c r="AB1013" t="s">
        <v>658</v>
      </c>
      <c r="AC1013" t="s">
        <v>10771</v>
      </c>
      <c r="AD1013" t="s">
        <v>10772</v>
      </c>
      <c r="AE1013">
        <v>12957</v>
      </c>
      <c r="AH1013" t="s">
        <v>10771</v>
      </c>
      <c r="AI1013">
        <v>18283</v>
      </c>
      <c r="AJ1013">
        <v>5770</v>
      </c>
      <c r="AK1013" t="s">
        <v>10771</v>
      </c>
      <c r="AL1013" t="s">
        <v>18535</v>
      </c>
      <c r="AM1013" t="s">
        <v>10771</v>
      </c>
      <c r="AN1013" t="s">
        <v>10771</v>
      </c>
      <c r="AO1013" t="s">
        <v>14933</v>
      </c>
      <c r="AP1013" t="s">
        <v>10772</v>
      </c>
      <c r="AQ1013" t="s">
        <v>20403</v>
      </c>
    </row>
    <row r="1014" spans="1:43" x14ac:dyDescent="0.3">
      <c r="A1014" t="s">
        <v>2192</v>
      </c>
      <c r="B1014" t="s">
        <v>741</v>
      </c>
      <c r="C1014" s="72">
        <v>32594</v>
      </c>
      <c r="D1014" t="s">
        <v>6623</v>
      </c>
      <c r="E1014" t="s">
        <v>7589</v>
      </c>
      <c r="F1014" t="s">
        <v>1470</v>
      </c>
      <c r="G1014" t="s">
        <v>6120</v>
      </c>
      <c r="H1014" t="s">
        <v>1373</v>
      </c>
      <c r="I1014" t="s">
        <v>10049</v>
      </c>
      <c r="J1014" t="s">
        <v>741</v>
      </c>
      <c r="K1014">
        <v>518774</v>
      </c>
      <c r="L1014" t="s">
        <v>741</v>
      </c>
      <c r="M1014">
        <v>1765811</v>
      </c>
      <c r="N1014" t="s">
        <v>741</v>
      </c>
      <c r="O1014" t="s">
        <v>4143</v>
      </c>
      <c r="P1014" t="s">
        <v>2192</v>
      </c>
      <c r="Q1014">
        <v>9245</v>
      </c>
      <c r="R1014" t="s">
        <v>741</v>
      </c>
      <c r="S1014">
        <v>31214</v>
      </c>
      <c r="T1014" t="s">
        <v>741</v>
      </c>
      <c r="V1014" t="s">
        <v>4144</v>
      </c>
      <c r="W1014">
        <v>68391</v>
      </c>
      <c r="X1014">
        <v>9245</v>
      </c>
      <c r="Y1014" t="s">
        <v>741</v>
      </c>
      <c r="Z1014" t="s">
        <v>5624</v>
      </c>
      <c r="AA1014" t="s">
        <v>658</v>
      </c>
      <c r="AB1014" t="s">
        <v>658</v>
      </c>
      <c r="AC1014" t="s">
        <v>741</v>
      </c>
      <c r="AD1014" t="s">
        <v>5624</v>
      </c>
      <c r="AE1014">
        <v>9763</v>
      </c>
      <c r="AF1014" t="s">
        <v>741</v>
      </c>
      <c r="AG1014">
        <v>17074</v>
      </c>
      <c r="AH1014" t="s">
        <v>741</v>
      </c>
      <c r="AI1014">
        <v>18101</v>
      </c>
      <c r="AJ1014">
        <v>4018</v>
      </c>
      <c r="AK1014" t="s">
        <v>741</v>
      </c>
      <c r="AL1014" t="s">
        <v>18536</v>
      </c>
      <c r="AM1014" t="s">
        <v>741</v>
      </c>
      <c r="AN1014" t="s">
        <v>741</v>
      </c>
      <c r="AO1014" t="s">
        <v>1373</v>
      </c>
      <c r="AP1014" t="s">
        <v>5624</v>
      </c>
      <c r="AQ1014" t="s">
        <v>20403</v>
      </c>
    </row>
    <row r="1015" spans="1:43" x14ac:dyDescent="0.3">
      <c r="A1015" t="s">
        <v>16093</v>
      </c>
      <c r="B1015" t="s">
        <v>16094</v>
      </c>
      <c r="C1015" s="72">
        <v>35167</v>
      </c>
      <c r="D1015" t="s">
        <v>6566</v>
      </c>
      <c r="E1015" t="s">
        <v>16095</v>
      </c>
      <c r="F1015" t="s">
        <v>1398</v>
      </c>
      <c r="G1015" t="s">
        <v>9094</v>
      </c>
      <c r="H1015" t="s">
        <v>1380</v>
      </c>
      <c r="I1015" t="s">
        <v>16096</v>
      </c>
      <c r="J1015" t="s">
        <v>16094</v>
      </c>
      <c r="K1015">
        <v>656514</v>
      </c>
      <c r="L1015" t="s">
        <v>16094</v>
      </c>
      <c r="M1015">
        <v>2835060</v>
      </c>
      <c r="N1015" t="s">
        <v>16094</v>
      </c>
      <c r="P1015" t="s">
        <v>16093</v>
      </c>
      <c r="Q1015">
        <v>10933</v>
      </c>
      <c r="R1015" t="s">
        <v>16094</v>
      </c>
      <c r="S1015">
        <v>41082</v>
      </c>
      <c r="T1015" t="s">
        <v>16094</v>
      </c>
      <c r="V1015" t="s">
        <v>20505</v>
      </c>
      <c r="W1015">
        <v>109984</v>
      </c>
      <c r="X1015">
        <v>10933</v>
      </c>
      <c r="Y1015" t="s">
        <v>16094</v>
      </c>
      <c r="Z1015" t="s">
        <v>16097</v>
      </c>
      <c r="AA1015" t="s">
        <v>666</v>
      </c>
      <c r="AB1015" t="s">
        <v>666</v>
      </c>
      <c r="AC1015" t="s">
        <v>16094</v>
      </c>
      <c r="AD1015" t="s">
        <v>16097</v>
      </c>
      <c r="AE1015">
        <v>14775</v>
      </c>
      <c r="AJ1015">
        <v>6160</v>
      </c>
      <c r="AK1015" t="s">
        <v>16094</v>
      </c>
      <c r="AL1015" t="s">
        <v>18537</v>
      </c>
      <c r="AM1015" t="s">
        <v>16094</v>
      </c>
      <c r="AN1015" t="s">
        <v>16094</v>
      </c>
      <c r="AO1015" t="s">
        <v>1380</v>
      </c>
      <c r="AP1015" t="s">
        <v>16097</v>
      </c>
      <c r="AQ1015" t="s">
        <v>20403</v>
      </c>
    </row>
    <row r="1016" spans="1:43" x14ac:dyDescent="0.3">
      <c r="A1016" t="s">
        <v>4145</v>
      </c>
      <c r="B1016" t="s">
        <v>4146</v>
      </c>
      <c r="C1016" s="72">
        <v>32234</v>
      </c>
      <c r="D1016" t="s">
        <v>7129</v>
      </c>
      <c r="E1016" t="s">
        <v>7176</v>
      </c>
      <c r="F1016" t="s">
        <v>3591</v>
      </c>
      <c r="G1016" t="s">
        <v>3591</v>
      </c>
      <c r="H1016" t="s">
        <v>1380</v>
      </c>
      <c r="I1016" t="s">
        <v>9932</v>
      </c>
      <c r="J1016" t="s">
        <v>350</v>
      </c>
      <c r="K1016">
        <v>572910</v>
      </c>
      <c r="L1016" t="s">
        <v>350</v>
      </c>
      <c r="M1016">
        <v>1740944</v>
      </c>
      <c r="N1016" t="s">
        <v>350</v>
      </c>
      <c r="O1016" t="s">
        <v>9933</v>
      </c>
      <c r="P1016" t="s">
        <v>4145</v>
      </c>
      <c r="Q1016">
        <v>9715</v>
      </c>
      <c r="R1016" t="s">
        <v>350</v>
      </c>
      <c r="S1016">
        <v>30770</v>
      </c>
      <c r="T1016" t="s">
        <v>350</v>
      </c>
      <c r="V1016" t="s">
        <v>5625</v>
      </c>
      <c r="W1016">
        <v>60258</v>
      </c>
      <c r="X1016">
        <v>9715</v>
      </c>
      <c r="Y1016" t="s">
        <v>350</v>
      </c>
      <c r="Z1016" t="s">
        <v>9934</v>
      </c>
      <c r="AA1016" t="s">
        <v>658</v>
      </c>
      <c r="AB1016" t="s">
        <v>658</v>
      </c>
      <c r="AC1016" t="s">
        <v>4146</v>
      </c>
      <c r="AD1016" t="s">
        <v>8629</v>
      </c>
      <c r="AE1016">
        <v>12101</v>
      </c>
      <c r="AI1016">
        <v>4573</v>
      </c>
      <c r="AK1016" t="s">
        <v>350</v>
      </c>
      <c r="AN1016" t="s">
        <v>4146</v>
      </c>
      <c r="AO1016" t="s">
        <v>1380</v>
      </c>
      <c r="AP1016" t="s">
        <v>9934</v>
      </c>
      <c r="AQ1016" t="s">
        <v>20403</v>
      </c>
    </row>
    <row r="1017" spans="1:43" x14ac:dyDescent="0.3">
      <c r="A1017" t="s">
        <v>2193</v>
      </c>
      <c r="B1017" t="s">
        <v>1083</v>
      </c>
      <c r="C1017" s="72">
        <v>31059</v>
      </c>
      <c r="D1017" t="s">
        <v>6655</v>
      </c>
      <c r="E1017" t="s">
        <v>7915</v>
      </c>
      <c r="F1017" t="s">
        <v>3591</v>
      </c>
      <c r="G1017" t="s">
        <v>3591</v>
      </c>
      <c r="H1017" t="s">
        <v>1373</v>
      </c>
      <c r="I1017" t="s">
        <v>9114</v>
      </c>
      <c r="J1017" t="s">
        <v>1083</v>
      </c>
      <c r="K1017">
        <v>501822</v>
      </c>
      <c r="L1017" t="s">
        <v>1083</v>
      </c>
      <c r="M1017">
        <v>1473576</v>
      </c>
      <c r="N1017" t="s">
        <v>1083</v>
      </c>
      <c r="O1017" t="s">
        <v>2194</v>
      </c>
      <c r="P1017" t="s">
        <v>2193</v>
      </c>
      <c r="Q1017">
        <v>8806</v>
      </c>
      <c r="R1017" t="s">
        <v>1083</v>
      </c>
      <c r="S1017">
        <v>30648</v>
      </c>
      <c r="T1017" t="s">
        <v>1083</v>
      </c>
      <c r="V1017" t="s">
        <v>12890</v>
      </c>
      <c r="W1017">
        <v>51061</v>
      </c>
      <c r="X1017">
        <v>8806</v>
      </c>
      <c r="Y1017" t="s">
        <v>1083</v>
      </c>
      <c r="Z1017" t="s">
        <v>5626</v>
      </c>
      <c r="AA1017" t="s">
        <v>5068</v>
      </c>
      <c r="AB1017" t="s">
        <v>658</v>
      </c>
      <c r="AC1017" t="s">
        <v>1083</v>
      </c>
      <c r="AD1017" t="s">
        <v>5626</v>
      </c>
      <c r="AE1017">
        <v>11773</v>
      </c>
      <c r="AF1017" t="s">
        <v>1083</v>
      </c>
      <c r="AG1017">
        <v>12561</v>
      </c>
      <c r="AH1017" t="s">
        <v>1083</v>
      </c>
      <c r="AI1017">
        <v>2578</v>
      </c>
      <c r="AJ1017">
        <v>3591</v>
      </c>
      <c r="AK1017" t="s">
        <v>1083</v>
      </c>
      <c r="AL1017" t="s">
        <v>18538</v>
      </c>
      <c r="AM1017" t="s">
        <v>1083</v>
      </c>
      <c r="AN1017" t="s">
        <v>1083</v>
      </c>
      <c r="AO1017" t="s">
        <v>1373</v>
      </c>
      <c r="AP1017" t="s">
        <v>5626</v>
      </c>
      <c r="AQ1017" t="s">
        <v>20403</v>
      </c>
    </row>
    <row r="1018" spans="1:43" x14ac:dyDescent="0.3">
      <c r="A1018" t="s">
        <v>20154</v>
      </c>
      <c r="B1018" t="s">
        <v>20155</v>
      </c>
      <c r="C1018" s="72">
        <v>34606</v>
      </c>
      <c r="D1018" t="s">
        <v>7557</v>
      </c>
      <c r="E1018" t="s">
        <v>20156</v>
      </c>
      <c r="F1018" t="s">
        <v>1426</v>
      </c>
      <c r="G1018" t="s">
        <v>6120</v>
      </c>
      <c r="H1018" t="s">
        <v>1373</v>
      </c>
      <c r="I1018" t="s">
        <v>20157</v>
      </c>
      <c r="J1018" t="s">
        <v>17262</v>
      </c>
      <c r="K1018">
        <v>641672</v>
      </c>
      <c r="L1018" t="s">
        <v>17262</v>
      </c>
      <c r="M1018">
        <v>2507330</v>
      </c>
      <c r="N1018" t="s">
        <v>17262</v>
      </c>
      <c r="P1018" t="s">
        <v>20154</v>
      </c>
      <c r="Q1018">
        <v>10782</v>
      </c>
      <c r="R1018" t="s">
        <v>20155</v>
      </c>
      <c r="S1018">
        <v>39889</v>
      </c>
      <c r="T1018" t="s">
        <v>17262</v>
      </c>
      <c r="V1018" t="s">
        <v>20158</v>
      </c>
      <c r="W1018">
        <v>109150</v>
      </c>
      <c r="Z1018" t="s">
        <v>22077</v>
      </c>
      <c r="AA1018" t="s">
        <v>658</v>
      </c>
      <c r="AB1018" t="s">
        <v>658</v>
      </c>
      <c r="AC1018" t="s">
        <v>17262</v>
      </c>
      <c r="AD1018" t="s">
        <v>20159</v>
      </c>
      <c r="AJ1018">
        <v>6208</v>
      </c>
      <c r="AK1018" t="s">
        <v>17262</v>
      </c>
      <c r="AL1018" t="s">
        <v>22078</v>
      </c>
      <c r="AM1018" t="s">
        <v>17262</v>
      </c>
      <c r="AO1018" t="s">
        <v>14933</v>
      </c>
      <c r="AP1018" t="s">
        <v>20159</v>
      </c>
      <c r="AQ1018" t="s">
        <v>20403</v>
      </c>
    </row>
    <row r="1019" spans="1:43" x14ac:dyDescent="0.3">
      <c r="A1019" t="s">
        <v>2195</v>
      </c>
      <c r="B1019" t="s">
        <v>63</v>
      </c>
      <c r="C1019" s="72">
        <v>31705</v>
      </c>
      <c r="D1019" t="s">
        <v>7256</v>
      </c>
      <c r="E1019" t="s">
        <v>7255</v>
      </c>
      <c r="F1019" t="s">
        <v>3591</v>
      </c>
      <c r="G1019" t="s">
        <v>3591</v>
      </c>
      <c r="H1019" t="s">
        <v>661</v>
      </c>
      <c r="I1019" t="s">
        <v>62</v>
      </c>
      <c r="J1019" t="s">
        <v>63</v>
      </c>
      <c r="K1019">
        <v>458704</v>
      </c>
      <c r="L1019" t="s">
        <v>63</v>
      </c>
      <c r="M1019">
        <v>1670361</v>
      </c>
      <c r="N1019" t="s">
        <v>63</v>
      </c>
      <c r="P1019" t="s">
        <v>2195</v>
      </c>
      <c r="R1019" t="s">
        <v>63</v>
      </c>
      <c r="S1019">
        <v>30216</v>
      </c>
      <c r="T1019" t="s">
        <v>63</v>
      </c>
      <c r="V1019" t="s">
        <v>12219</v>
      </c>
      <c r="W1019">
        <v>57954</v>
      </c>
      <c r="Y1019" t="s">
        <v>63</v>
      </c>
      <c r="Z1019" t="s">
        <v>8630</v>
      </c>
      <c r="AA1019" t="s">
        <v>666</v>
      </c>
      <c r="AB1019" t="s">
        <v>658</v>
      </c>
      <c r="AC1019" t="s">
        <v>63</v>
      </c>
      <c r="AD1019" t="s">
        <v>8630</v>
      </c>
      <c r="AI1019">
        <v>8192</v>
      </c>
      <c r="AK1019" t="s">
        <v>63</v>
      </c>
      <c r="AL1019" t="s">
        <v>18539</v>
      </c>
      <c r="AM1019" t="s">
        <v>63</v>
      </c>
      <c r="AN1019" t="s">
        <v>63</v>
      </c>
      <c r="AO1019" t="s">
        <v>661</v>
      </c>
      <c r="AP1019" t="s">
        <v>8630</v>
      </c>
      <c r="AQ1019" t="s">
        <v>20403</v>
      </c>
    </row>
    <row r="1020" spans="1:43" hidden="1" x14ac:dyDescent="0.3">
      <c r="A1020" t="s">
        <v>2196</v>
      </c>
      <c r="B1020" t="s">
        <v>1164</v>
      </c>
      <c r="C1020" s="72">
        <v>26654</v>
      </c>
      <c r="D1020" t="s">
        <v>7734</v>
      </c>
      <c r="E1020" t="s">
        <v>7733</v>
      </c>
      <c r="F1020" t="s">
        <v>3591</v>
      </c>
      <c r="G1020" t="s">
        <v>3591</v>
      </c>
      <c r="H1020" t="s">
        <v>1373</v>
      </c>
      <c r="I1020" t="s">
        <v>9194</v>
      </c>
      <c r="J1020" t="s">
        <v>1164</v>
      </c>
      <c r="K1020">
        <v>115629</v>
      </c>
      <c r="L1020" t="s">
        <v>1164</v>
      </c>
      <c r="M1020">
        <v>7696</v>
      </c>
      <c r="N1020" t="s">
        <v>1164</v>
      </c>
      <c r="O1020" t="s">
        <v>2197</v>
      </c>
      <c r="P1020" t="s">
        <v>2196</v>
      </c>
      <c r="Q1020">
        <v>5336</v>
      </c>
      <c r="R1020" t="s">
        <v>1164</v>
      </c>
      <c r="S1020">
        <v>3176</v>
      </c>
      <c r="T1020" t="s">
        <v>1164</v>
      </c>
      <c r="V1020" t="s">
        <v>4147</v>
      </c>
      <c r="W1020">
        <v>1476</v>
      </c>
      <c r="X1020">
        <v>5336</v>
      </c>
      <c r="Y1020" t="s">
        <v>1164</v>
      </c>
      <c r="Z1020" t="s">
        <v>5627</v>
      </c>
      <c r="AA1020" t="s">
        <v>658</v>
      </c>
      <c r="AB1020" t="s">
        <v>658</v>
      </c>
      <c r="AC1020" t="s">
        <v>1164</v>
      </c>
      <c r="AD1020" t="s">
        <v>5627</v>
      </c>
      <c r="AE1020">
        <v>4913</v>
      </c>
      <c r="AF1020" t="s">
        <v>1164</v>
      </c>
      <c r="AG1020">
        <v>5447</v>
      </c>
      <c r="AH1020" t="s">
        <v>1164</v>
      </c>
      <c r="AI1020">
        <v>4110</v>
      </c>
      <c r="AK1020" t="s">
        <v>1164</v>
      </c>
      <c r="AN1020" t="s">
        <v>1164</v>
      </c>
      <c r="AO1020" t="s">
        <v>1373</v>
      </c>
      <c r="AP1020" t="s">
        <v>5627</v>
      </c>
      <c r="AQ1020" t="s">
        <v>20402</v>
      </c>
    </row>
    <row r="1021" spans="1:43" hidden="1" x14ac:dyDescent="0.3">
      <c r="A1021" t="s">
        <v>4148</v>
      </c>
      <c r="B1021" t="s">
        <v>200</v>
      </c>
      <c r="C1021" s="72">
        <v>29028</v>
      </c>
      <c r="D1021" t="s">
        <v>6876</v>
      </c>
      <c r="E1021" t="s">
        <v>7257</v>
      </c>
      <c r="F1021" t="s">
        <v>3591</v>
      </c>
      <c r="G1021" t="s">
        <v>3591</v>
      </c>
      <c r="H1021" t="s">
        <v>1380</v>
      </c>
      <c r="I1021" t="s">
        <v>9927</v>
      </c>
      <c r="J1021" t="s">
        <v>200</v>
      </c>
      <c r="K1021">
        <v>425547</v>
      </c>
      <c r="L1021" t="s">
        <v>200</v>
      </c>
      <c r="M1021">
        <v>292235</v>
      </c>
      <c r="N1021" t="s">
        <v>200</v>
      </c>
      <c r="O1021" t="s">
        <v>5628</v>
      </c>
      <c r="P1021" t="s">
        <v>4148</v>
      </c>
      <c r="Q1021">
        <v>7322</v>
      </c>
      <c r="R1021" t="s">
        <v>200</v>
      </c>
      <c r="S1021">
        <v>5955</v>
      </c>
      <c r="T1021" t="s">
        <v>200</v>
      </c>
      <c r="V1021" t="s">
        <v>5629</v>
      </c>
      <c r="W1021">
        <v>31587</v>
      </c>
      <c r="X1021">
        <v>7322</v>
      </c>
      <c r="Y1021" t="s">
        <v>200</v>
      </c>
      <c r="Z1021" t="s">
        <v>8631</v>
      </c>
      <c r="AA1021" t="s">
        <v>666</v>
      </c>
      <c r="AB1021" t="s">
        <v>666</v>
      </c>
      <c r="AC1021" t="s">
        <v>200</v>
      </c>
      <c r="AD1021" t="s">
        <v>8631</v>
      </c>
      <c r="AI1021">
        <v>8006</v>
      </c>
      <c r="AK1021" t="s">
        <v>200</v>
      </c>
      <c r="AN1021" t="s">
        <v>200</v>
      </c>
      <c r="AO1021" t="s">
        <v>1380</v>
      </c>
      <c r="AP1021" t="s">
        <v>8631</v>
      </c>
      <c r="AQ1021" t="s">
        <v>20402</v>
      </c>
    </row>
    <row r="1022" spans="1:43" x14ac:dyDescent="0.3">
      <c r="A1022" t="s">
        <v>16098</v>
      </c>
      <c r="B1022" t="s">
        <v>15421</v>
      </c>
      <c r="C1022" s="72">
        <v>35458</v>
      </c>
      <c r="D1022" t="s">
        <v>16099</v>
      </c>
      <c r="E1022" t="s">
        <v>16100</v>
      </c>
      <c r="F1022" t="s">
        <v>1416</v>
      </c>
      <c r="G1022" t="s">
        <v>9094</v>
      </c>
      <c r="H1022" t="s">
        <v>660</v>
      </c>
      <c r="I1022" t="s">
        <v>19833</v>
      </c>
      <c r="J1022" t="s">
        <v>15421</v>
      </c>
      <c r="K1022">
        <v>663647</v>
      </c>
      <c r="L1022" t="s">
        <v>15421</v>
      </c>
      <c r="M1022">
        <v>2211187</v>
      </c>
      <c r="N1022" t="s">
        <v>15421</v>
      </c>
      <c r="P1022" t="s">
        <v>16098</v>
      </c>
      <c r="Q1022">
        <v>10262</v>
      </c>
      <c r="R1022" t="s">
        <v>15421</v>
      </c>
      <c r="S1022">
        <v>35020</v>
      </c>
      <c r="T1022" t="s">
        <v>15421</v>
      </c>
      <c r="V1022" t="s">
        <v>16101</v>
      </c>
      <c r="W1022">
        <v>106121</v>
      </c>
      <c r="X1022">
        <v>10566</v>
      </c>
      <c r="Y1022" t="s">
        <v>15421</v>
      </c>
      <c r="Z1022" t="s">
        <v>15364</v>
      </c>
      <c r="AA1022" t="s">
        <v>658</v>
      </c>
      <c r="AB1022" t="s">
        <v>658</v>
      </c>
      <c r="AC1022" t="s">
        <v>15421</v>
      </c>
      <c r="AD1022" t="s">
        <v>15364</v>
      </c>
      <c r="AJ1022">
        <v>6354</v>
      </c>
      <c r="AK1022" t="s">
        <v>15421</v>
      </c>
      <c r="AL1022" t="s">
        <v>18540</v>
      </c>
      <c r="AM1022" t="s">
        <v>15421</v>
      </c>
      <c r="AN1022" t="s">
        <v>15421</v>
      </c>
      <c r="AO1022" t="s">
        <v>660</v>
      </c>
      <c r="AP1022" t="s">
        <v>15364</v>
      </c>
      <c r="AQ1022" t="s">
        <v>20403</v>
      </c>
    </row>
    <row r="1023" spans="1:43" x14ac:dyDescent="0.3">
      <c r="A1023" t="s">
        <v>13994</v>
      </c>
      <c r="B1023" t="s">
        <v>13002</v>
      </c>
      <c r="C1023" s="72">
        <v>34885</v>
      </c>
      <c r="D1023" t="s">
        <v>6575</v>
      </c>
      <c r="E1023" t="s">
        <v>13995</v>
      </c>
      <c r="F1023" t="s">
        <v>1449</v>
      </c>
      <c r="G1023" t="s">
        <v>6120</v>
      </c>
      <c r="H1023" t="s">
        <v>1380</v>
      </c>
      <c r="I1023" t="s">
        <v>13954</v>
      </c>
      <c r="J1023" t="s">
        <v>13002</v>
      </c>
      <c r="K1023">
        <v>669720</v>
      </c>
      <c r="L1023" t="s">
        <v>13002</v>
      </c>
      <c r="M1023">
        <v>2507192</v>
      </c>
      <c r="N1023" t="s">
        <v>13002</v>
      </c>
      <c r="O1023" t="s">
        <v>14416</v>
      </c>
      <c r="P1023" t="s">
        <v>13994</v>
      </c>
      <c r="Q1023">
        <v>10826</v>
      </c>
      <c r="R1023" t="s">
        <v>13002</v>
      </c>
      <c r="S1023">
        <v>36928</v>
      </c>
      <c r="T1023" t="s">
        <v>13002</v>
      </c>
      <c r="V1023" t="s">
        <v>16102</v>
      </c>
      <c r="W1023">
        <v>107930</v>
      </c>
      <c r="X1023">
        <v>10826</v>
      </c>
      <c r="Y1023" t="s">
        <v>13002</v>
      </c>
      <c r="Z1023" t="s">
        <v>13996</v>
      </c>
      <c r="AA1023" t="s">
        <v>658</v>
      </c>
      <c r="AB1023" t="s">
        <v>658</v>
      </c>
      <c r="AC1023" t="s">
        <v>13002</v>
      </c>
      <c r="AD1023" t="s">
        <v>13996</v>
      </c>
      <c r="AE1023">
        <v>14365</v>
      </c>
      <c r="AH1023" t="s">
        <v>13002</v>
      </c>
      <c r="AI1023">
        <v>23805</v>
      </c>
      <c r="AJ1023">
        <v>5715</v>
      </c>
      <c r="AK1023" t="s">
        <v>13002</v>
      </c>
      <c r="AL1023" t="s">
        <v>18541</v>
      </c>
      <c r="AM1023" t="s">
        <v>13002</v>
      </c>
      <c r="AN1023" t="s">
        <v>13002</v>
      </c>
      <c r="AO1023" t="s">
        <v>1380</v>
      </c>
      <c r="AP1023" t="s">
        <v>13996</v>
      </c>
      <c r="AQ1023" t="s">
        <v>20403</v>
      </c>
    </row>
    <row r="1024" spans="1:43" x14ac:dyDescent="0.3">
      <c r="A1024" t="s">
        <v>12699</v>
      </c>
      <c r="B1024" t="s">
        <v>11480</v>
      </c>
      <c r="C1024" s="72">
        <v>32003</v>
      </c>
      <c r="D1024" t="s">
        <v>7552</v>
      </c>
      <c r="E1024" t="s">
        <v>12700</v>
      </c>
      <c r="F1024" t="s">
        <v>3591</v>
      </c>
      <c r="G1024" t="s">
        <v>3591</v>
      </c>
      <c r="H1024" t="s">
        <v>1380</v>
      </c>
      <c r="I1024" t="s">
        <v>11481</v>
      </c>
      <c r="J1024" t="s">
        <v>11480</v>
      </c>
      <c r="K1024">
        <v>571757</v>
      </c>
      <c r="L1024" t="s">
        <v>11480</v>
      </c>
      <c r="M1024">
        <v>1740945</v>
      </c>
      <c r="N1024" t="s">
        <v>11480</v>
      </c>
      <c r="O1024" t="s">
        <v>13292</v>
      </c>
      <c r="P1024" t="s">
        <v>12699</v>
      </c>
      <c r="Q1024">
        <v>10255</v>
      </c>
      <c r="R1024" t="s">
        <v>11480</v>
      </c>
      <c r="S1024">
        <v>30654</v>
      </c>
      <c r="T1024" t="s">
        <v>11480</v>
      </c>
      <c r="V1024" t="s">
        <v>12701</v>
      </c>
      <c r="W1024">
        <v>59656</v>
      </c>
      <c r="X1024">
        <v>10255</v>
      </c>
      <c r="Y1024" t="s">
        <v>11480</v>
      </c>
      <c r="Z1024" t="s">
        <v>12702</v>
      </c>
      <c r="AA1024" t="s">
        <v>666</v>
      </c>
      <c r="AB1024" t="s">
        <v>658</v>
      </c>
      <c r="AC1024" t="s">
        <v>11480</v>
      </c>
      <c r="AD1024" t="s">
        <v>12702</v>
      </c>
      <c r="AE1024">
        <v>11086</v>
      </c>
      <c r="AF1024" t="s">
        <v>11480</v>
      </c>
      <c r="AG1024">
        <v>13805</v>
      </c>
      <c r="AH1024" t="s">
        <v>11480</v>
      </c>
      <c r="AI1024">
        <v>5728</v>
      </c>
      <c r="AJ1024">
        <v>5238</v>
      </c>
      <c r="AK1024" t="s">
        <v>11480</v>
      </c>
      <c r="AL1024" t="s">
        <v>18542</v>
      </c>
      <c r="AM1024" t="s">
        <v>11480</v>
      </c>
      <c r="AN1024" t="s">
        <v>11480</v>
      </c>
      <c r="AO1024" t="s">
        <v>1380</v>
      </c>
      <c r="AP1024" t="s">
        <v>12702</v>
      </c>
      <c r="AQ1024" t="s">
        <v>20403</v>
      </c>
    </row>
    <row r="1025" spans="1:43" hidden="1" x14ac:dyDescent="0.3">
      <c r="A1025" t="s">
        <v>2198</v>
      </c>
      <c r="B1025" t="s">
        <v>579</v>
      </c>
      <c r="C1025" s="72">
        <v>30811</v>
      </c>
      <c r="D1025" t="s">
        <v>6657</v>
      </c>
      <c r="E1025" t="s">
        <v>6656</v>
      </c>
      <c r="F1025" t="s">
        <v>3591</v>
      </c>
      <c r="G1025" t="s">
        <v>3591</v>
      </c>
      <c r="H1025" t="s">
        <v>660</v>
      </c>
      <c r="I1025" t="s">
        <v>9408</v>
      </c>
      <c r="J1025" t="s">
        <v>579</v>
      </c>
      <c r="K1025">
        <v>452104</v>
      </c>
      <c r="L1025" t="s">
        <v>579</v>
      </c>
      <c r="M1025">
        <v>1103791</v>
      </c>
      <c r="N1025" t="s">
        <v>579</v>
      </c>
      <c r="O1025" t="s">
        <v>2199</v>
      </c>
      <c r="P1025" t="s">
        <v>2198</v>
      </c>
      <c r="Q1025">
        <v>8057</v>
      </c>
      <c r="R1025" t="s">
        <v>579</v>
      </c>
      <c r="S1025">
        <v>28809</v>
      </c>
      <c r="T1025" t="s">
        <v>579</v>
      </c>
      <c r="U1025" t="s">
        <v>579</v>
      </c>
      <c r="V1025" t="s">
        <v>4149</v>
      </c>
      <c r="W1025">
        <v>47736</v>
      </c>
      <c r="X1025">
        <v>8057</v>
      </c>
      <c r="Y1025" t="s">
        <v>579</v>
      </c>
      <c r="Z1025" t="s">
        <v>5630</v>
      </c>
      <c r="AA1025" t="s">
        <v>5068</v>
      </c>
      <c r="AB1025" t="s">
        <v>658</v>
      </c>
      <c r="AC1025" t="s">
        <v>579</v>
      </c>
      <c r="AD1025" t="s">
        <v>5630</v>
      </c>
      <c r="AE1025">
        <v>8980</v>
      </c>
      <c r="AF1025" t="s">
        <v>579</v>
      </c>
      <c r="AG1025">
        <v>5033</v>
      </c>
      <c r="AH1025" t="s">
        <v>579</v>
      </c>
      <c r="AI1025">
        <v>3042</v>
      </c>
      <c r="AJ1025">
        <v>2675</v>
      </c>
      <c r="AK1025" t="s">
        <v>579</v>
      </c>
      <c r="AL1025" t="s">
        <v>18543</v>
      </c>
      <c r="AM1025" t="s">
        <v>579</v>
      </c>
      <c r="AN1025" t="s">
        <v>579</v>
      </c>
      <c r="AO1025" t="s">
        <v>660</v>
      </c>
      <c r="AP1025" t="s">
        <v>5630</v>
      </c>
      <c r="AQ1025" t="s">
        <v>20402</v>
      </c>
    </row>
    <row r="1026" spans="1:43" x14ac:dyDescent="0.3">
      <c r="A1026" t="s">
        <v>12336</v>
      </c>
      <c r="B1026" t="s">
        <v>11620</v>
      </c>
      <c r="C1026" s="72">
        <v>33613</v>
      </c>
      <c r="D1026" t="s">
        <v>12337</v>
      </c>
      <c r="E1026" t="s">
        <v>12338</v>
      </c>
      <c r="F1026" t="s">
        <v>1437</v>
      </c>
      <c r="G1026" t="s">
        <v>9094</v>
      </c>
      <c r="H1026" t="s">
        <v>1396</v>
      </c>
      <c r="I1026" t="s">
        <v>11621</v>
      </c>
      <c r="J1026" t="s">
        <v>11620</v>
      </c>
      <c r="K1026">
        <v>592387</v>
      </c>
      <c r="L1026" t="s">
        <v>11620</v>
      </c>
      <c r="M1026">
        <v>2170386</v>
      </c>
      <c r="N1026" t="s">
        <v>11620</v>
      </c>
      <c r="O1026" t="s">
        <v>13167</v>
      </c>
      <c r="P1026" t="s">
        <v>12336</v>
      </c>
      <c r="Q1026">
        <v>10343</v>
      </c>
      <c r="R1026" t="s">
        <v>11620</v>
      </c>
      <c r="S1026">
        <v>33970</v>
      </c>
      <c r="T1026" t="s">
        <v>11620</v>
      </c>
      <c r="V1026" t="s">
        <v>12339</v>
      </c>
      <c r="W1026">
        <v>102034</v>
      </c>
      <c r="X1026">
        <v>10343</v>
      </c>
      <c r="Y1026" t="s">
        <v>11620</v>
      </c>
      <c r="Z1026" t="s">
        <v>12340</v>
      </c>
      <c r="AA1026" t="s">
        <v>658</v>
      </c>
      <c r="AB1026" t="s">
        <v>658</v>
      </c>
      <c r="AC1026" t="s">
        <v>11620</v>
      </c>
      <c r="AD1026" t="s">
        <v>12340</v>
      </c>
      <c r="AE1026">
        <v>13080</v>
      </c>
      <c r="AF1026" t="s">
        <v>11620</v>
      </c>
      <c r="AG1026">
        <v>71466</v>
      </c>
      <c r="AH1026" t="s">
        <v>11620</v>
      </c>
      <c r="AI1026">
        <v>23624</v>
      </c>
      <c r="AJ1026">
        <v>5065</v>
      </c>
      <c r="AK1026" t="s">
        <v>11620</v>
      </c>
      <c r="AL1026" t="s">
        <v>18544</v>
      </c>
      <c r="AM1026" t="s">
        <v>11620</v>
      </c>
      <c r="AN1026" t="s">
        <v>11620</v>
      </c>
      <c r="AO1026" t="s">
        <v>1396</v>
      </c>
      <c r="AP1026" t="s">
        <v>12340</v>
      </c>
      <c r="AQ1026" t="s">
        <v>20403</v>
      </c>
    </row>
    <row r="1027" spans="1:43" x14ac:dyDescent="0.3">
      <c r="A1027" t="s">
        <v>5061</v>
      </c>
      <c r="B1027" t="s">
        <v>1347</v>
      </c>
      <c r="C1027" s="72">
        <v>33394</v>
      </c>
      <c r="D1027" t="s">
        <v>6562</v>
      </c>
      <c r="E1027" t="s">
        <v>7661</v>
      </c>
      <c r="F1027" t="s">
        <v>1470</v>
      </c>
      <c r="G1027" t="s">
        <v>6120</v>
      </c>
      <c r="H1027" t="s">
        <v>1373</v>
      </c>
      <c r="I1027" t="s">
        <v>10221</v>
      </c>
      <c r="J1027" t="s">
        <v>1347</v>
      </c>
      <c r="K1027">
        <v>571760</v>
      </c>
      <c r="L1027" t="s">
        <v>1347</v>
      </c>
      <c r="M1027">
        <v>2036439</v>
      </c>
      <c r="N1027" t="s">
        <v>1347</v>
      </c>
      <c r="O1027" t="s">
        <v>8632</v>
      </c>
      <c r="P1027" t="s">
        <v>5061</v>
      </c>
      <c r="Q1027">
        <v>9586</v>
      </c>
      <c r="R1027" t="s">
        <v>1347</v>
      </c>
      <c r="S1027">
        <v>32672</v>
      </c>
      <c r="T1027" t="s">
        <v>1347</v>
      </c>
      <c r="V1027" t="s">
        <v>5631</v>
      </c>
      <c r="W1027">
        <v>99874</v>
      </c>
      <c r="X1027">
        <v>9586</v>
      </c>
      <c r="Y1027" t="s">
        <v>1347</v>
      </c>
      <c r="Z1027" t="s">
        <v>5632</v>
      </c>
      <c r="AA1027" t="s">
        <v>666</v>
      </c>
      <c r="AB1027" t="s">
        <v>666</v>
      </c>
      <c r="AC1027" t="s">
        <v>1347</v>
      </c>
      <c r="AD1027" t="s">
        <v>5632</v>
      </c>
      <c r="AE1027">
        <v>12463</v>
      </c>
      <c r="AF1027" t="s">
        <v>1347</v>
      </c>
      <c r="AG1027">
        <v>52167</v>
      </c>
      <c r="AH1027" t="s">
        <v>1347</v>
      </c>
      <c r="AI1027">
        <v>18190</v>
      </c>
      <c r="AJ1027">
        <v>4487</v>
      </c>
      <c r="AK1027" t="s">
        <v>1347</v>
      </c>
      <c r="AL1027" t="s">
        <v>18545</v>
      </c>
      <c r="AM1027" t="s">
        <v>1347</v>
      </c>
      <c r="AN1027" t="s">
        <v>1347</v>
      </c>
      <c r="AO1027" t="s">
        <v>14935</v>
      </c>
      <c r="AP1027" t="s">
        <v>5632</v>
      </c>
      <c r="AQ1027" t="s">
        <v>20403</v>
      </c>
    </row>
    <row r="1028" spans="1:43" x14ac:dyDescent="0.3">
      <c r="A1028" t="s">
        <v>2200</v>
      </c>
      <c r="B1028" t="s">
        <v>114</v>
      </c>
      <c r="C1028" s="72">
        <v>32613</v>
      </c>
      <c r="D1028" t="s">
        <v>6666</v>
      </c>
      <c r="E1028" t="s">
        <v>6665</v>
      </c>
      <c r="F1028" t="s">
        <v>1460</v>
      </c>
      <c r="G1028" t="s">
        <v>9094</v>
      </c>
      <c r="H1028" t="s">
        <v>661</v>
      </c>
      <c r="I1028" t="s">
        <v>10716</v>
      </c>
      <c r="J1028" t="s">
        <v>114</v>
      </c>
      <c r="K1028">
        <v>588751</v>
      </c>
      <c r="L1028" t="s">
        <v>114</v>
      </c>
      <c r="M1028">
        <v>1744722</v>
      </c>
      <c r="N1028" t="s">
        <v>114</v>
      </c>
      <c r="O1028" t="s">
        <v>4150</v>
      </c>
      <c r="P1028" t="s">
        <v>2200</v>
      </c>
      <c r="Q1028">
        <v>9259</v>
      </c>
      <c r="R1028" t="s">
        <v>114</v>
      </c>
      <c r="S1028">
        <v>31049</v>
      </c>
      <c r="T1028" t="s">
        <v>114</v>
      </c>
      <c r="U1028" t="s">
        <v>114</v>
      </c>
      <c r="V1028" t="s">
        <v>12867</v>
      </c>
      <c r="W1028">
        <v>66810</v>
      </c>
      <c r="X1028">
        <v>9259</v>
      </c>
      <c r="Y1028" t="s">
        <v>114</v>
      </c>
      <c r="Z1028" t="s">
        <v>5633</v>
      </c>
      <c r="AA1028" t="s">
        <v>658</v>
      </c>
      <c r="AB1028" t="s">
        <v>658</v>
      </c>
      <c r="AC1028" t="s">
        <v>114</v>
      </c>
      <c r="AD1028" t="s">
        <v>5633</v>
      </c>
      <c r="AE1028">
        <v>11352</v>
      </c>
      <c r="AF1028" t="s">
        <v>114</v>
      </c>
      <c r="AG1028">
        <v>13060</v>
      </c>
      <c r="AH1028" t="s">
        <v>114</v>
      </c>
      <c r="AI1028">
        <v>12673</v>
      </c>
      <c r="AJ1028">
        <v>3975</v>
      </c>
      <c r="AK1028" t="s">
        <v>114</v>
      </c>
      <c r="AL1028" t="s">
        <v>18546</v>
      </c>
      <c r="AM1028" t="s">
        <v>114</v>
      </c>
      <c r="AN1028" t="s">
        <v>114</v>
      </c>
      <c r="AO1028" t="s">
        <v>14947</v>
      </c>
      <c r="AP1028" t="s">
        <v>5633</v>
      </c>
      <c r="AQ1028" t="s">
        <v>20403</v>
      </c>
    </row>
    <row r="1029" spans="1:43" x14ac:dyDescent="0.3">
      <c r="A1029" t="s">
        <v>8180</v>
      </c>
      <c r="B1029" t="s">
        <v>8633</v>
      </c>
      <c r="C1029" s="72">
        <v>33834</v>
      </c>
      <c r="D1029" t="s">
        <v>6575</v>
      </c>
      <c r="E1029" t="s">
        <v>8181</v>
      </c>
      <c r="F1029" t="s">
        <v>1409</v>
      </c>
      <c r="G1029" t="s">
        <v>9094</v>
      </c>
      <c r="H1029" t="s">
        <v>1424</v>
      </c>
      <c r="I1029" t="s">
        <v>10923</v>
      </c>
      <c r="J1029" t="s">
        <v>8633</v>
      </c>
      <c r="K1029">
        <v>595978</v>
      </c>
      <c r="L1029" t="s">
        <v>8633</v>
      </c>
      <c r="M1029">
        <v>1947852</v>
      </c>
      <c r="N1029" t="s">
        <v>8633</v>
      </c>
      <c r="O1029" t="s">
        <v>13599</v>
      </c>
      <c r="P1029" t="s">
        <v>8180</v>
      </c>
      <c r="Q1029">
        <v>9336</v>
      </c>
      <c r="R1029" t="s">
        <v>8633</v>
      </c>
      <c r="S1029">
        <v>32168</v>
      </c>
      <c r="T1029" t="s">
        <v>8633</v>
      </c>
      <c r="V1029" t="s">
        <v>12663</v>
      </c>
      <c r="W1029">
        <v>70397</v>
      </c>
      <c r="X1029">
        <v>9336</v>
      </c>
      <c r="Y1029" t="s">
        <v>8633</v>
      </c>
      <c r="Z1029" t="s">
        <v>8634</v>
      </c>
      <c r="AA1029" t="s">
        <v>658</v>
      </c>
      <c r="AB1029" t="s">
        <v>658</v>
      </c>
      <c r="AC1029" t="s">
        <v>8633</v>
      </c>
      <c r="AD1029" t="s">
        <v>8634</v>
      </c>
      <c r="AE1029">
        <v>12148</v>
      </c>
      <c r="AF1029" t="s">
        <v>8633</v>
      </c>
      <c r="AG1029">
        <v>38004</v>
      </c>
      <c r="AH1029" t="s">
        <v>8633</v>
      </c>
      <c r="AI1029">
        <v>18207</v>
      </c>
      <c r="AJ1029">
        <v>4550</v>
      </c>
      <c r="AK1029" t="s">
        <v>8633</v>
      </c>
      <c r="AL1029" t="s">
        <v>18547</v>
      </c>
      <c r="AM1029" t="s">
        <v>8633</v>
      </c>
      <c r="AN1029" t="s">
        <v>8633</v>
      </c>
      <c r="AO1029" t="s">
        <v>1424</v>
      </c>
      <c r="AP1029" t="s">
        <v>8634</v>
      </c>
      <c r="AQ1029" t="s">
        <v>20403</v>
      </c>
    </row>
    <row r="1030" spans="1:43" x14ac:dyDescent="0.3">
      <c r="A1030" t="s">
        <v>2201</v>
      </c>
      <c r="B1030" t="s">
        <v>1101</v>
      </c>
      <c r="C1030" s="72">
        <v>31482</v>
      </c>
      <c r="D1030" t="s">
        <v>7552</v>
      </c>
      <c r="E1030" t="s">
        <v>7916</v>
      </c>
      <c r="F1030" t="s">
        <v>1509</v>
      </c>
      <c r="G1030" t="s">
        <v>9094</v>
      </c>
      <c r="H1030" t="s">
        <v>1373</v>
      </c>
      <c r="I1030" t="s">
        <v>10090</v>
      </c>
      <c r="J1030" t="s">
        <v>1101</v>
      </c>
      <c r="K1030">
        <v>458550</v>
      </c>
      <c r="L1030" t="s">
        <v>1101</v>
      </c>
      <c r="M1030">
        <v>1741379</v>
      </c>
      <c r="N1030" t="s">
        <v>1101</v>
      </c>
      <c r="O1030" t="s">
        <v>4151</v>
      </c>
      <c r="P1030" t="s">
        <v>2201</v>
      </c>
      <c r="Q1030">
        <v>9162</v>
      </c>
      <c r="R1030" t="s">
        <v>1101</v>
      </c>
      <c r="S1030">
        <v>30870</v>
      </c>
      <c r="T1030" t="s">
        <v>1101</v>
      </c>
      <c r="V1030" t="s">
        <v>4152</v>
      </c>
      <c r="W1030">
        <v>53661</v>
      </c>
      <c r="X1030">
        <v>9162</v>
      </c>
      <c r="Y1030" t="s">
        <v>1101</v>
      </c>
      <c r="Z1030" t="s">
        <v>8635</v>
      </c>
      <c r="AA1030" t="s">
        <v>658</v>
      </c>
      <c r="AB1030" t="s">
        <v>658</v>
      </c>
      <c r="AC1030" t="s">
        <v>1101</v>
      </c>
      <c r="AD1030" t="s">
        <v>8635</v>
      </c>
      <c r="AE1030">
        <v>9992</v>
      </c>
      <c r="AI1030">
        <v>6472</v>
      </c>
      <c r="AK1030" t="s">
        <v>1101</v>
      </c>
      <c r="AL1030" t="s">
        <v>18548</v>
      </c>
      <c r="AM1030" t="s">
        <v>1101</v>
      </c>
      <c r="AN1030" t="s">
        <v>1101</v>
      </c>
      <c r="AO1030" t="s">
        <v>1373</v>
      </c>
      <c r="AP1030" t="s">
        <v>8635</v>
      </c>
      <c r="AQ1030" t="s">
        <v>20403</v>
      </c>
    </row>
    <row r="1031" spans="1:43" x14ac:dyDescent="0.3">
      <c r="A1031" t="s">
        <v>16103</v>
      </c>
      <c r="B1031" t="s">
        <v>15023</v>
      </c>
      <c r="C1031" s="72">
        <v>33942</v>
      </c>
      <c r="D1031" t="s">
        <v>6990</v>
      </c>
      <c r="E1031" t="s">
        <v>16104</v>
      </c>
      <c r="F1031" t="s">
        <v>1446</v>
      </c>
      <c r="G1031" t="s">
        <v>9094</v>
      </c>
      <c r="H1031" t="s">
        <v>1380</v>
      </c>
      <c r="I1031" t="s">
        <v>16105</v>
      </c>
      <c r="J1031" t="s">
        <v>15023</v>
      </c>
      <c r="K1031">
        <v>595981</v>
      </c>
      <c r="L1031" t="s">
        <v>15023</v>
      </c>
      <c r="M1031">
        <v>2731340</v>
      </c>
      <c r="N1031" t="s">
        <v>15023</v>
      </c>
      <c r="P1031" t="s">
        <v>16103</v>
      </c>
      <c r="Q1031">
        <v>11243</v>
      </c>
      <c r="R1031" t="s">
        <v>15023</v>
      </c>
      <c r="S1031">
        <v>36363</v>
      </c>
      <c r="T1031" t="s">
        <v>15023</v>
      </c>
      <c r="V1031" t="s">
        <v>20506</v>
      </c>
      <c r="W1031">
        <v>107281</v>
      </c>
      <c r="X1031">
        <v>11243</v>
      </c>
      <c r="Y1031" t="s">
        <v>15023</v>
      </c>
      <c r="Z1031" t="s">
        <v>16106</v>
      </c>
      <c r="AA1031" t="s">
        <v>658</v>
      </c>
      <c r="AB1031" t="s">
        <v>658</v>
      </c>
      <c r="AC1031" t="s">
        <v>15023</v>
      </c>
      <c r="AD1031" t="s">
        <v>16106</v>
      </c>
      <c r="AE1031">
        <v>15033</v>
      </c>
      <c r="AJ1031">
        <v>5927</v>
      </c>
      <c r="AK1031" t="s">
        <v>15023</v>
      </c>
      <c r="AL1031" t="s">
        <v>18549</v>
      </c>
      <c r="AM1031" t="s">
        <v>15023</v>
      </c>
      <c r="AN1031" t="s">
        <v>15023</v>
      </c>
      <c r="AO1031" t="s">
        <v>1380</v>
      </c>
      <c r="AP1031" t="s">
        <v>16106</v>
      </c>
      <c r="AQ1031" t="s">
        <v>20403</v>
      </c>
    </row>
    <row r="1032" spans="1:43" x14ac:dyDescent="0.3">
      <c r="A1032" t="s">
        <v>19869</v>
      </c>
      <c r="B1032" t="s">
        <v>17145</v>
      </c>
      <c r="C1032" s="72">
        <v>33408</v>
      </c>
      <c r="D1032" t="s">
        <v>6987</v>
      </c>
      <c r="E1032" t="s">
        <v>16104</v>
      </c>
      <c r="F1032" t="s">
        <v>1395</v>
      </c>
      <c r="G1032" t="s">
        <v>9094</v>
      </c>
      <c r="H1032" t="s">
        <v>1424</v>
      </c>
      <c r="I1032" t="s">
        <v>19870</v>
      </c>
      <c r="J1032" t="s">
        <v>17145</v>
      </c>
      <c r="K1032">
        <v>623168</v>
      </c>
      <c r="L1032" t="s">
        <v>17145</v>
      </c>
      <c r="M1032">
        <v>2114138</v>
      </c>
      <c r="N1032" t="s">
        <v>17145</v>
      </c>
      <c r="P1032" t="s">
        <v>19869</v>
      </c>
      <c r="Q1032">
        <v>10691</v>
      </c>
      <c r="R1032" t="s">
        <v>17145</v>
      </c>
      <c r="S1032">
        <v>33142</v>
      </c>
      <c r="T1032" t="s">
        <v>17145</v>
      </c>
      <c r="V1032" t="s">
        <v>19914</v>
      </c>
      <c r="W1032">
        <v>101250</v>
      </c>
      <c r="X1032">
        <v>11652</v>
      </c>
      <c r="Y1032" t="s">
        <v>17145</v>
      </c>
      <c r="Z1032" t="s">
        <v>19806</v>
      </c>
      <c r="AA1032" t="s">
        <v>19871</v>
      </c>
      <c r="AB1032" t="s">
        <v>658</v>
      </c>
      <c r="AC1032" t="s">
        <v>17145</v>
      </c>
      <c r="AD1032" t="s">
        <v>19806</v>
      </c>
      <c r="AE1032">
        <v>13152</v>
      </c>
      <c r="AJ1032">
        <v>5672</v>
      </c>
      <c r="AK1032" t="s">
        <v>17145</v>
      </c>
      <c r="AL1032" t="s">
        <v>19915</v>
      </c>
      <c r="AM1032" t="s">
        <v>17145</v>
      </c>
      <c r="AN1032" t="s">
        <v>17145</v>
      </c>
      <c r="AO1032" t="s">
        <v>1424</v>
      </c>
      <c r="AP1032" t="s">
        <v>19806</v>
      </c>
      <c r="AQ1032" t="s">
        <v>20403</v>
      </c>
    </row>
    <row r="1033" spans="1:43" x14ac:dyDescent="0.3">
      <c r="A1033" t="s">
        <v>2202</v>
      </c>
      <c r="B1033" t="s">
        <v>519</v>
      </c>
      <c r="C1033" s="72">
        <v>31030</v>
      </c>
      <c r="D1033" t="s">
        <v>6655</v>
      </c>
      <c r="E1033" t="s">
        <v>7139</v>
      </c>
      <c r="F1033" t="s">
        <v>3591</v>
      </c>
      <c r="G1033" t="s">
        <v>3591</v>
      </c>
      <c r="H1033" t="s">
        <v>1380</v>
      </c>
      <c r="I1033" t="s">
        <v>9542</v>
      </c>
      <c r="J1033" t="s">
        <v>519</v>
      </c>
      <c r="K1033">
        <v>502317</v>
      </c>
      <c r="L1033" t="s">
        <v>519</v>
      </c>
      <c r="M1033">
        <v>1603026</v>
      </c>
      <c r="N1033" t="s">
        <v>519</v>
      </c>
      <c r="O1033" t="s">
        <v>2203</v>
      </c>
      <c r="P1033" t="s">
        <v>2202</v>
      </c>
      <c r="Q1033">
        <v>8617</v>
      </c>
      <c r="R1033" t="s">
        <v>519</v>
      </c>
      <c r="S1033">
        <v>30519</v>
      </c>
      <c r="T1033" t="s">
        <v>519</v>
      </c>
      <c r="U1033" t="s">
        <v>519</v>
      </c>
      <c r="V1033" t="s">
        <v>4153</v>
      </c>
      <c r="W1033">
        <v>50228</v>
      </c>
      <c r="X1033">
        <v>8617</v>
      </c>
      <c r="Y1033" t="s">
        <v>519</v>
      </c>
      <c r="Z1033" t="s">
        <v>5634</v>
      </c>
      <c r="AA1033" t="s">
        <v>658</v>
      </c>
      <c r="AB1033" t="s">
        <v>658</v>
      </c>
      <c r="AC1033" t="s">
        <v>519</v>
      </c>
      <c r="AD1033" t="s">
        <v>5634</v>
      </c>
      <c r="AE1033">
        <v>10920</v>
      </c>
      <c r="AF1033" t="s">
        <v>519</v>
      </c>
      <c r="AG1033">
        <v>11096</v>
      </c>
      <c r="AH1033" t="s">
        <v>519</v>
      </c>
      <c r="AI1033">
        <v>3010</v>
      </c>
      <c r="AJ1033">
        <v>3282</v>
      </c>
      <c r="AK1033" t="s">
        <v>519</v>
      </c>
      <c r="AL1033" t="s">
        <v>18550</v>
      </c>
      <c r="AM1033" t="s">
        <v>519</v>
      </c>
      <c r="AN1033" t="s">
        <v>519</v>
      </c>
      <c r="AO1033" t="s">
        <v>1380</v>
      </c>
      <c r="AP1033" t="s">
        <v>5634</v>
      </c>
      <c r="AQ1033" t="s">
        <v>20403</v>
      </c>
    </row>
    <row r="1034" spans="1:43" x14ac:dyDescent="0.3">
      <c r="A1034" t="s">
        <v>19885</v>
      </c>
      <c r="B1034" t="s">
        <v>15062</v>
      </c>
      <c r="C1034" s="72">
        <v>33455</v>
      </c>
      <c r="D1034" t="s">
        <v>6560</v>
      </c>
      <c r="E1034" t="s">
        <v>19886</v>
      </c>
      <c r="F1034" t="s">
        <v>1372</v>
      </c>
      <c r="G1034" t="s">
        <v>6120</v>
      </c>
      <c r="H1034" t="s">
        <v>1373</v>
      </c>
      <c r="I1034" t="s">
        <v>19887</v>
      </c>
      <c r="J1034" t="s">
        <v>15062</v>
      </c>
      <c r="K1034">
        <v>621294</v>
      </c>
      <c r="L1034" t="s">
        <v>15062</v>
      </c>
      <c r="M1034">
        <v>2228458</v>
      </c>
      <c r="N1034" t="s">
        <v>15062</v>
      </c>
      <c r="P1034" t="s">
        <v>19885</v>
      </c>
      <c r="Q1034">
        <v>9426</v>
      </c>
      <c r="R1034" t="s">
        <v>15062</v>
      </c>
      <c r="S1034">
        <v>34699</v>
      </c>
      <c r="T1034" t="s">
        <v>15062</v>
      </c>
      <c r="V1034" t="s">
        <v>19922</v>
      </c>
      <c r="W1034">
        <v>102138</v>
      </c>
      <c r="X1034">
        <v>10365</v>
      </c>
      <c r="Y1034" t="s">
        <v>15062</v>
      </c>
      <c r="Z1034" t="s">
        <v>19888</v>
      </c>
      <c r="AA1034" t="s">
        <v>658</v>
      </c>
      <c r="AB1034" t="s">
        <v>658</v>
      </c>
      <c r="AC1034" t="s">
        <v>15062</v>
      </c>
      <c r="AD1034" t="s">
        <v>19888</v>
      </c>
      <c r="AE1034">
        <v>14498</v>
      </c>
      <c r="AJ1034">
        <v>5352</v>
      </c>
      <c r="AK1034" t="s">
        <v>15062</v>
      </c>
      <c r="AL1034" t="s">
        <v>19923</v>
      </c>
      <c r="AM1034" t="s">
        <v>15062</v>
      </c>
      <c r="AN1034" t="s">
        <v>15062</v>
      </c>
      <c r="AO1034" t="s">
        <v>14933</v>
      </c>
      <c r="AP1034" t="s">
        <v>19888</v>
      </c>
      <c r="AQ1034" t="s">
        <v>20403</v>
      </c>
    </row>
    <row r="1035" spans="1:43" hidden="1" x14ac:dyDescent="0.3">
      <c r="A1035" t="s">
        <v>2204</v>
      </c>
      <c r="B1035" t="s">
        <v>872</v>
      </c>
      <c r="C1035" s="72">
        <v>31875</v>
      </c>
      <c r="D1035" t="s">
        <v>7552</v>
      </c>
      <c r="E1035" t="s">
        <v>7604</v>
      </c>
      <c r="F1035" t="s">
        <v>1434</v>
      </c>
      <c r="G1035" t="s">
        <v>9094</v>
      </c>
      <c r="H1035" t="s">
        <v>1373</v>
      </c>
      <c r="I1035" t="s">
        <v>9456</v>
      </c>
      <c r="J1035" t="s">
        <v>872</v>
      </c>
      <c r="K1035">
        <v>476451</v>
      </c>
      <c r="L1035" t="s">
        <v>872</v>
      </c>
      <c r="M1035">
        <v>1619226</v>
      </c>
      <c r="N1035" t="s">
        <v>872</v>
      </c>
      <c r="O1035" t="s">
        <v>2205</v>
      </c>
      <c r="P1035" t="s">
        <v>2204</v>
      </c>
      <c r="Q1035">
        <v>8415</v>
      </c>
      <c r="R1035" t="s">
        <v>872</v>
      </c>
      <c r="S1035">
        <v>30506</v>
      </c>
      <c r="T1035" t="s">
        <v>872</v>
      </c>
      <c r="V1035" t="s">
        <v>4154</v>
      </c>
      <c r="W1035">
        <v>46155</v>
      </c>
      <c r="X1035">
        <v>8415</v>
      </c>
      <c r="Y1035" t="s">
        <v>872</v>
      </c>
      <c r="Z1035" t="s">
        <v>5635</v>
      </c>
      <c r="AA1035" t="s">
        <v>658</v>
      </c>
      <c r="AB1035" t="s">
        <v>658</v>
      </c>
      <c r="AC1035" t="s">
        <v>872</v>
      </c>
      <c r="AD1035" t="s">
        <v>5635</v>
      </c>
      <c r="AE1035">
        <v>8842</v>
      </c>
      <c r="AF1035" t="s">
        <v>872</v>
      </c>
      <c r="AG1035">
        <v>10968</v>
      </c>
      <c r="AH1035" t="s">
        <v>872</v>
      </c>
      <c r="AI1035">
        <v>2714</v>
      </c>
      <c r="AJ1035">
        <v>3449</v>
      </c>
      <c r="AK1035" t="s">
        <v>872</v>
      </c>
      <c r="AM1035" t="s">
        <v>872</v>
      </c>
      <c r="AN1035" t="s">
        <v>872</v>
      </c>
      <c r="AO1035" t="s">
        <v>1373</v>
      </c>
      <c r="AP1035" t="s">
        <v>5635</v>
      </c>
      <c r="AQ1035" t="s">
        <v>20402</v>
      </c>
    </row>
    <row r="1036" spans="1:43" x14ac:dyDescent="0.3">
      <c r="A1036" t="s">
        <v>16107</v>
      </c>
      <c r="B1036" t="s">
        <v>15071</v>
      </c>
      <c r="C1036" s="72">
        <v>34533</v>
      </c>
      <c r="D1036" t="s">
        <v>6650</v>
      </c>
      <c r="E1036" t="s">
        <v>16108</v>
      </c>
      <c r="F1036" t="s">
        <v>1395</v>
      </c>
      <c r="G1036" t="s">
        <v>9094</v>
      </c>
      <c r="H1036" t="s">
        <v>1373</v>
      </c>
      <c r="I1036" t="s">
        <v>16109</v>
      </c>
      <c r="J1036" t="s">
        <v>15071</v>
      </c>
      <c r="K1036">
        <v>664854</v>
      </c>
      <c r="L1036" t="s">
        <v>15071</v>
      </c>
      <c r="M1036">
        <v>2211752</v>
      </c>
      <c r="N1036" t="s">
        <v>15071</v>
      </c>
      <c r="P1036" t="s">
        <v>16107</v>
      </c>
      <c r="Q1036">
        <v>10946</v>
      </c>
      <c r="R1036" t="s">
        <v>15071</v>
      </c>
      <c r="S1036">
        <v>39909</v>
      </c>
      <c r="T1036" t="s">
        <v>15071</v>
      </c>
      <c r="V1036" t="s">
        <v>20507</v>
      </c>
      <c r="W1036">
        <v>106129</v>
      </c>
      <c r="X1036">
        <v>10946</v>
      </c>
      <c r="Y1036" t="s">
        <v>15071</v>
      </c>
      <c r="Z1036" t="s">
        <v>15318</v>
      </c>
      <c r="AA1036" t="s">
        <v>658</v>
      </c>
      <c r="AB1036" t="s">
        <v>658</v>
      </c>
      <c r="AC1036" t="s">
        <v>15071</v>
      </c>
      <c r="AD1036" t="s">
        <v>15318</v>
      </c>
      <c r="AE1036">
        <v>14404</v>
      </c>
      <c r="AJ1036">
        <v>5816</v>
      </c>
      <c r="AK1036" t="s">
        <v>15071</v>
      </c>
      <c r="AL1036" t="s">
        <v>18551</v>
      </c>
      <c r="AM1036" t="s">
        <v>15071</v>
      </c>
      <c r="AN1036" t="s">
        <v>15071</v>
      </c>
      <c r="AO1036" t="s">
        <v>14933</v>
      </c>
      <c r="AP1036" t="s">
        <v>15318</v>
      </c>
      <c r="AQ1036" t="s">
        <v>20403</v>
      </c>
    </row>
    <row r="1037" spans="1:43" hidden="1" x14ac:dyDescent="0.3">
      <c r="A1037" t="s">
        <v>2206</v>
      </c>
      <c r="B1037" t="s">
        <v>583</v>
      </c>
      <c r="C1037" s="72">
        <v>26896</v>
      </c>
      <c r="D1037" t="s">
        <v>6804</v>
      </c>
      <c r="E1037" t="s">
        <v>7258</v>
      </c>
      <c r="F1037" t="s">
        <v>3591</v>
      </c>
      <c r="G1037" t="s">
        <v>3591</v>
      </c>
      <c r="H1037" t="s">
        <v>1396</v>
      </c>
      <c r="I1037" t="s">
        <v>10060</v>
      </c>
      <c r="J1037" t="s">
        <v>583</v>
      </c>
      <c r="K1037">
        <v>115732</v>
      </c>
      <c r="L1037" t="s">
        <v>583</v>
      </c>
      <c r="M1037">
        <v>7700</v>
      </c>
      <c r="N1037" t="s">
        <v>583</v>
      </c>
      <c r="O1037" t="s">
        <v>2207</v>
      </c>
      <c r="P1037" t="s">
        <v>2206</v>
      </c>
      <c r="Q1037">
        <v>5870</v>
      </c>
      <c r="R1037" t="s">
        <v>583</v>
      </c>
      <c r="S1037">
        <v>3709</v>
      </c>
      <c r="T1037" t="s">
        <v>583</v>
      </c>
      <c r="V1037" t="s">
        <v>4155</v>
      </c>
      <c r="W1037">
        <v>834</v>
      </c>
      <c r="X1037">
        <v>5870</v>
      </c>
      <c r="Y1037" t="s">
        <v>583</v>
      </c>
      <c r="Z1037" t="s">
        <v>8636</v>
      </c>
      <c r="AA1037" t="s">
        <v>666</v>
      </c>
      <c r="AB1037" t="s">
        <v>666</v>
      </c>
      <c r="AC1037" t="s">
        <v>583</v>
      </c>
      <c r="AD1037" t="s">
        <v>8636</v>
      </c>
      <c r="AI1037">
        <v>14763</v>
      </c>
      <c r="AK1037" t="s">
        <v>583</v>
      </c>
      <c r="AN1037" t="s">
        <v>583</v>
      </c>
      <c r="AO1037" t="s">
        <v>1396</v>
      </c>
      <c r="AP1037" t="s">
        <v>8636</v>
      </c>
      <c r="AQ1037" t="s">
        <v>20402</v>
      </c>
    </row>
    <row r="1038" spans="1:43" x14ac:dyDescent="0.3">
      <c r="A1038" t="s">
        <v>12293</v>
      </c>
      <c r="B1038" t="s">
        <v>11357</v>
      </c>
      <c r="C1038" s="72">
        <v>32521</v>
      </c>
      <c r="D1038" t="s">
        <v>7776</v>
      </c>
      <c r="E1038" t="s">
        <v>12294</v>
      </c>
      <c r="F1038" t="s">
        <v>1402</v>
      </c>
      <c r="G1038" t="s">
        <v>6120</v>
      </c>
      <c r="H1038" t="s">
        <v>1373</v>
      </c>
      <c r="I1038" t="s">
        <v>11358</v>
      </c>
      <c r="J1038" t="s">
        <v>11357</v>
      </c>
      <c r="K1038">
        <v>592390</v>
      </c>
      <c r="L1038" t="s">
        <v>11357</v>
      </c>
      <c r="M1038">
        <v>1937568</v>
      </c>
      <c r="N1038" t="s">
        <v>11357</v>
      </c>
      <c r="O1038" t="s">
        <v>12295</v>
      </c>
      <c r="P1038" t="s">
        <v>12293</v>
      </c>
      <c r="Q1038">
        <v>9519</v>
      </c>
      <c r="R1038" t="s">
        <v>11357</v>
      </c>
      <c r="S1038">
        <v>31840</v>
      </c>
      <c r="T1038" t="s">
        <v>11357</v>
      </c>
      <c r="V1038" t="s">
        <v>12296</v>
      </c>
      <c r="W1038">
        <v>67011</v>
      </c>
      <c r="X1038">
        <v>9519</v>
      </c>
      <c r="Y1038" t="s">
        <v>11357</v>
      </c>
      <c r="Z1038" t="s">
        <v>12297</v>
      </c>
      <c r="AA1038" t="s">
        <v>658</v>
      </c>
      <c r="AB1038" t="s">
        <v>658</v>
      </c>
      <c r="AC1038" t="s">
        <v>11357</v>
      </c>
      <c r="AD1038" t="s">
        <v>12297</v>
      </c>
      <c r="AE1038">
        <v>11519</v>
      </c>
      <c r="AF1038" t="s">
        <v>11357</v>
      </c>
      <c r="AG1038">
        <v>17026</v>
      </c>
      <c r="AH1038" t="s">
        <v>11357</v>
      </c>
      <c r="AI1038">
        <v>14736</v>
      </c>
      <c r="AJ1038">
        <v>4072</v>
      </c>
      <c r="AK1038" t="s">
        <v>11357</v>
      </c>
      <c r="AL1038" t="s">
        <v>18552</v>
      </c>
      <c r="AM1038" t="s">
        <v>11357</v>
      </c>
      <c r="AN1038" t="s">
        <v>11357</v>
      </c>
      <c r="AO1038" t="s">
        <v>14933</v>
      </c>
      <c r="AP1038" t="s">
        <v>12297</v>
      </c>
      <c r="AQ1038" t="s">
        <v>20403</v>
      </c>
    </row>
    <row r="1039" spans="1:43" hidden="1" x14ac:dyDescent="0.3">
      <c r="A1039" t="s">
        <v>2208</v>
      </c>
      <c r="B1039" t="s">
        <v>1015</v>
      </c>
      <c r="C1039" s="72">
        <v>30245</v>
      </c>
      <c r="D1039" t="s">
        <v>7413</v>
      </c>
      <c r="E1039" t="s">
        <v>7523</v>
      </c>
      <c r="F1039" t="s">
        <v>3591</v>
      </c>
      <c r="G1039" t="s">
        <v>3591</v>
      </c>
      <c r="H1039" t="s">
        <v>1373</v>
      </c>
      <c r="I1039" t="s">
        <v>10562</v>
      </c>
      <c r="J1039" t="s">
        <v>1015</v>
      </c>
      <c r="K1039">
        <v>449104</v>
      </c>
      <c r="L1039" t="s">
        <v>1015</v>
      </c>
      <c r="M1039">
        <v>1803887</v>
      </c>
      <c r="N1039" t="s">
        <v>1015</v>
      </c>
      <c r="O1039" t="s">
        <v>4156</v>
      </c>
      <c r="P1039" t="s">
        <v>2208</v>
      </c>
      <c r="Q1039">
        <v>9248</v>
      </c>
      <c r="R1039" t="s">
        <v>1015</v>
      </c>
      <c r="S1039">
        <v>31169</v>
      </c>
      <c r="T1039" t="s">
        <v>1015</v>
      </c>
      <c r="V1039" t="s">
        <v>4157</v>
      </c>
      <c r="W1039">
        <v>47758</v>
      </c>
      <c r="X1039">
        <v>9248</v>
      </c>
      <c r="Y1039" t="s">
        <v>1015</v>
      </c>
      <c r="Z1039" t="s">
        <v>5636</v>
      </c>
      <c r="AA1039" t="s">
        <v>666</v>
      </c>
      <c r="AB1039" t="s">
        <v>658</v>
      </c>
      <c r="AC1039" t="s">
        <v>1015</v>
      </c>
      <c r="AD1039" t="s">
        <v>5636</v>
      </c>
      <c r="AE1039">
        <v>12641</v>
      </c>
      <c r="AF1039" t="s">
        <v>1015</v>
      </c>
      <c r="AG1039">
        <v>13296</v>
      </c>
      <c r="AH1039" t="s">
        <v>1015</v>
      </c>
      <c r="AI1039">
        <v>1521</v>
      </c>
      <c r="AK1039" t="s">
        <v>1015</v>
      </c>
      <c r="AL1039" t="s">
        <v>18553</v>
      </c>
      <c r="AM1039" t="s">
        <v>1015</v>
      </c>
      <c r="AN1039" t="s">
        <v>1015</v>
      </c>
      <c r="AO1039" t="s">
        <v>1373</v>
      </c>
      <c r="AP1039" t="s">
        <v>5636</v>
      </c>
      <c r="AQ1039" t="s">
        <v>20402</v>
      </c>
    </row>
    <row r="1040" spans="1:43" x14ac:dyDescent="0.3">
      <c r="A1040" t="s">
        <v>4158</v>
      </c>
      <c r="B1040" t="s">
        <v>1352</v>
      </c>
      <c r="C1040" s="72">
        <v>32849</v>
      </c>
      <c r="D1040" t="s">
        <v>6585</v>
      </c>
      <c r="E1040" t="s">
        <v>7613</v>
      </c>
      <c r="F1040" t="s">
        <v>1481</v>
      </c>
      <c r="G1040" t="s">
        <v>9094</v>
      </c>
      <c r="H1040" t="s">
        <v>1373</v>
      </c>
      <c r="I1040" t="s">
        <v>10283</v>
      </c>
      <c r="J1040" t="s">
        <v>1352</v>
      </c>
      <c r="K1040">
        <v>543294</v>
      </c>
      <c r="L1040" t="s">
        <v>1352</v>
      </c>
      <c r="M1040">
        <v>2108023</v>
      </c>
      <c r="N1040" t="s">
        <v>1352</v>
      </c>
      <c r="O1040" t="s">
        <v>8637</v>
      </c>
      <c r="P1040" t="s">
        <v>4158</v>
      </c>
      <c r="Q1040">
        <v>9758</v>
      </c>
      <c r="R1040" t="s">
        <v>1352</v>
      </c>
      <c r="S1040">
        <v>33173</v>
      </c>
      <c r="T1040" t="s">
        <v>1352</v>
      </c>
      <c r="V1040" t="s">
        <v>5637</v>
      </c>
      <c r="W1040">
        <v>69172</v>
      </c>
      <c r="X1040">
        <v>9758</v>
      </c>
      <c r="Y1040" t="s">
        <v>1352</v>
      </c>
      <c r="Z1040" t="s">
        <v>5638</v>
      </c>
      <c r="AA1040" t="s">
        <v>658</v>
      </c>
      <c r="AB1040" t="s">
        <v>658</v>
      </c>
      <c r="AC1040" t="s">
        <v>1352</v>
      </c>
      <c r="AD1040" t="s">
        <v>5638</v>
      </c>
      <c r="AE1040">
        <v>12649</v>
      </c>
      <c r="AF1040" t="s">
        <v>1352</v>
      </c>
      <c r="AG1040">
        <v>53398</v>
      </c>
      <c r="AH1040" t="s">
        <v>1352</v>
      </c>
      <c r="AI1040">
        <v>18334</v>
      </c>
      <c r="AJ1040">
        <v>4568</v>
      </c>
      <c r="AK1040" t="s">
        <v>1352</v>
      </c>
      <c r="AL1040" t="s">
        <v>18554</v>
      </c>
      <c r="AM1040" t="s">
        <v>1352</v>
      </c>
      <c r="AN1040" t="s">
        <v>1352</v>
      </c>
      <c r="AO1040" t="s">
        <v>14935</v>
      </c>
      <c r="AP1040" t="s">
        <v>5638</v>
      </c>
      <c r="AQ1040" t="s">
        <v>20403</v>
      </c>
    </row>
    <row r="1041" spans="1:43" x14ac:dyDescent="0.3">
      <c r="A1041" t="s">
        <v>2209</v>
      </c>
      <c r="B1041" t="s">
        <v>1012</v>
      </c>
      <c r="C1041" s="72">
        <v>32549</v>
      </c>
      <c r="D1041" t="s">
        <v>7918</v>
      </c>
      <c r="E1041" t="s">
        <v>7917</v>
      </c>
      <c r="F1041" t="s">
        <v>1464</v>
      </c>
      <c r="G1041" t="s">
        <v>6120</v>
      </c>
      <c r="H1041" t="s">
        <v>1373</v>
      </c>
      <c r="I1041" t="s">
        <v>10410</v>
      </c>
      <c r="J1041" t="s">
        <v>1012</v>
      </c>
      <c r="K1041">
        <v>521230</v>
      </c>
      <c r="L1041" t="s">
        <v>1012</v>
      </c>
      <c r="M1041">
        <v>1756629</v>
      </c>
      <c r="N1041" t="s">
        <v>1012</v>
      </c>
      <c r="O1041" t="s">
        <v>2210</v>
      </c>
      <c r="P1041" t="s">
        <v>2209</v>
      </c>
      <c r="Q1041">
        <v>9057</v>
      </c>
      <c r="R1041" t="s">
        <v>1012</v>
      </c>
      <c r="S1041">
        <v>31755</v>
      </c>
      <c r="T1041" t="s">
        <v>1012</v>
      </c>
      <c r="V1041" t="s">
        <v>4159</v>
      </c>
      <c r="W1041">
        <v>56426</v>
      </c>
      <c r="X1041">
        <v>9057</v>
      </c>
      <c r="Y1041" t="s">
        <v>1012</v>
      </c>
      <c r="Z1041" t="s">
        <v>5639</v>
      </c>
      <c r="AA1041" t="s">
        <v>658</v>
      </c>
      <c r="AB1041" t="s">
        <v>658</v>
      </c>
      <c r="AC1041" t="s">
        <v>1012</v>
      </c>
      <c r="AD1041" t="s">
        <v>5639</v>
      </c>
      <c r="AE1041">
        <v>11422</v>
      </c>
      <c r="AF1041" t="s">
        <v>1012</v>
      </c>
      <c r="AG1041">
        <v>15225</v>
      </c>
      <c r="AH1041" t="s">
        <v>1012</v>
      </c>
      <c r="AI1041">
        <v>5778</v>
      </c>
      <c r="AJ1041">
        <v>3897</v>
      </c>
      <c r="AK1041" t="s">
        <v>1012</v>
      </c>
      <c r="AL1041" t="s">
        <v>18555</v>
      </c>
      <c r="AM1041" t="s">
        <v>1012</v>
      </c>
      <c r="AN1041" t="s">
        <v>1012</v>
      </c>
      <c r="AO1041" t="s">
        <v>14933</v>
      </c>
      <c r="AP1041" t="s">
        <v>5639</v>
      </c>
      <c r="AQ1041" t="s">
        <v>20403</v>
      </c>
    </row>
    <row r="1042" spans="1:43" hidden="1" x14ac:dyDescent="0.3">
      <c r="A1042" t="s">
        <v>4160</v>
      </c>
      <c r="B1042" t="s">
        <v>1037</v>
      </c>
      <c r="C1042" s="72">
        <v>29098</v>
      </c>
      <c r="D1042" t="s">
        <v>7620</v>
      </c>
      <c r="E1042" t="s">
        <v>7919</v>
      </c>
      <c r="F1042" t="s">
        <v>3591</v>
      </c>
      <c r="G1042" t="s">
        <v>3591</v>
      </c>
      <c r="H1042" t="s">
        <v>1373</v>
      </c>
      <c r="I1042" t="s">
        <v>10594</v>
      </c>
      <c r="J1042" t="s">
        <v>1037</v>
      </c>
      <c r="K1042">
        <v>454535</v>
      </c>
      <c r="L1042" t="s">
        <v>1037</v>
      </c>
      <c r="M1042">
        <v>556540</v>
      </c>
      <c r="N1042" t="s">
        <v>1037</v>
      </c>
      <c r="O1042" t="s">
        <v>5640</v>
      </c>
      <c r="P1042" t="s">
        <v>4160</v>
      </c>
      <c r="Q1042">
        <v>7604</v>
      </c>
      <c r="R1042" t="s">
        <v>1037</v>
      </c>
      <c r="S1042">
        <v>6358</v>
      </c>
      <c r="T1042" t="s">
        <v>1037</v>
      </c>
      <c r="V1042" t="s">
        <v>5641</v>
      </c>
      <c r="W1042">
        <v>36847</v>
      </c>
      <c r="X1042">
        <v>7604</v>
      </c>
      <c r="Y1042" t="s">
        <v>1037</v>
      </c>
      <c r="Z1042" t="s">
        <v>8638</v>
      </c>
      <c r="AA1042" t="s">
        <v>658</v>
      </c>
      <c r="AB1042" t="s">
        <v>658</v>
      </c>
      <c r="AC1042" t="s">
        <v>1037</v>
      </c>
      <c r="AD1042" t="s">
        <v>8638</v>
      </c>
      <c r="AI1042">
        <v>4179</v>
      </c>
      <c r="AK1042" t="s">
        <v>1037</v>
      </c>
      <c r="AN1042" t="s">
        <v>1037</v>
      </c>
      <c r="AO1042" t="s">
        <v>1373</v>
      </c>
      <c r="AP1042" t="s">
        <v>8638</v>
      </c>
      <c r="AQ1042" t="s">
        <v>20402</v>
      </c>
    </row>
    <row r="1043" spans="1:43" x14ac:dyDescent="0.3">
      <c r="A1043" t="s">
        <v>13246</v>
      </c>
      <c r="B1043" t="s">
        <v>11517</v>
      </c>
      <c r="C1043" s="72">
        <v>33269</v>
      </c>
      <c r="D1043" t="s">
        <v>8007</v>
      </c>
      <c r="E1043" t="s">
        <v>13247</v>
      </c>
      <c r="F1043" t="s">
        <v>1416</v>
      </c>
      <c r="G1043" t="s">
        <v>9094</v>
      </c>
      <c r="H1043" t="s">
        <v>1380</v>
      </c>
      <c r="I1043" t="s">
        <v>11518</v>
      </c>
      <c r="J1043" t="s">
        <v>11517</v>
      </c>
      <c r="K1043">
        <v>628338</v>
      </c>
      <c r="L1043" t="s">
        <v>11517</v>
      </c>
      <c r="M1043">
        <v>2221896</v>
      </c>
      <c r="N1043" t="s">
        <v>11517</v>
      </c>
      <c r="O1043" t="s">
        <v>13248</v>
      </c>
      <c r="P1043" t="s">
        <v>13246</v>
      </c>
      <c r="Q1043">
        <v>10352</v>
      </c>
      <c r="R1043" t="s">
        <v>11517</v>
      </c>
      <c r="S1043">
        <v>35050</v>
      </c>
      <c r="T1043" t="s">
        <v>11517</v>
      </c>
      <c r="V1043" t="s">
        <v>16110</v>
      </c>
      <c r="W1043">
        <v>102267</v>
      </c>
      <c r="X1043">
        <v>10352</v>
      </c>
      <c r="Y1043" t="s">
        <v>11517</v>
      </c>
      <c r="Z1043" t="s">
        <v>13249</v>
      </c>
      <c r="AA1043" t="s">
        <v>658</v>
      </c>
      <c r="AB1043" t="s">
        <v>666</v>
      </c>
      <c r="AC1043" t="s">
        <v>11517</v>
      </c>
      <c r="AD1043" t="s">
        <v>13249</v>
      </c>
      <c r="AE1043">
        <v>12828</v>
      </c>
      <c r="AF1043" t="s">
        <v>11517</v>
      </c>
      <c r="AG1043">
        <v>72261</v>
      </c>
      <c r="AH1043" t="s">
        <v>11517</v>
      </c>
      <c r="AI1043">
        <v>23683</v>
      </c>
      <c r="AJ1043">
        <v>5334</v>
      </c>
      <c r="AK1043" t="s">
        <v>11517</v>
      </c>
      <c r="AL1043" t="s">
        <v>18556</v>
      </c>
      <c r="AM1043" t="s">
        <v>11517</v>
      </c>
      <c r="AN1043" t="s">
        <v>11517</v>
      </c>
      <c r="AO1043" t="s">
        <v>1380</v>
      </c>
      <c r="AP1043" t="s">
        <v>13249</v>
      </c>
      <c r="AQ1043" t="s">
        <v>20403</v>
      </c>
    </row>
    <row r="1044" spans="1:43" x14ac:dyDescent="0.3">
      <c r="A1044" t="s">
        <v>16111</v>
      </c>
      <c r="B1044" t="s">
        <v>14313</v>
      </c>
      <c r="C1044" s="72">
        <v>34716</v>
      </c>
      <c r="D1044" t="s">
        <v>6596</v>
      </c>
      <c r="E1044" t="s">
        <v>16112</v>
      </c>
      <c r="F1044" t="s">
        <v>1481</v>
      </c>
      <c r="G1044" t="s">
        <v>9094</v>
      </c>
      <c r="H1044" t="s">
        <v>1380</v>
      </c>
      <c r="I1044" t="s">
        <v>16113</v>
      </c>
      <c r="J1044" t="s">
        <v>14313</v>
      </c>
      <c r="K1044">
        <v>641684</v>
      </c>
      <c r="L1044" t="s">
        <v>14313</v>
      </c>
      <c r="M1044">
        <v>2663788</v>
      </c>
      <c r="N1044" t="s">
        <v>14313</v>
      </c>
      <c r="O1044" t="s">
        <v>17499</v>
      </c>
      <c r="P1044" t="s">
        <v>16111</v>
      </c>
      <c r="Q1044">
        <v>9851</v>
      </c>
      <c r="R1044" t="s">
        <v>14313</v>
      </c>
      <c r="S1044">
        <v>36177</v>
      </c>
      <c r="T1044" t="s">
        <v>14313</v>
      </c>
      <c r="V1044" t="s">
        <v>20508</v>
      </c>
      <c r="W1044">
        <v>102614</v>
      </c>
      <c r="X1044">
        <v>10895</v>
      </c>
      <c r="Y1044" t="s">
        <v>14313</v>
      </c>
      <c r="Z1044" t="s">
        <v>15470</v>
      </c>
      <c r="AA1044" t="s">
        <v>658</v>
      </c>
      <c r="AB1044" t="s">
        <v>658</v>
      </c>
      <c r="AC1044" t="s">
        <v>14313</v>
      </c>
      <c r="AD1044" t="s">
        <v>15470</v>
      </c>
      <c r="AE1044">
        <v>14892</v>
      </c>
      <c r="AH1044" t="s">
        <v>14313</v>
      </c>
      <c r="AI1044">
        <v>5881</v>
      </c>
      <c r="AJ1044">
        <v>5881</v>
      </c>
      <c r="AK1044" t="s">
        <v>14313</v>
      </c>
      <c r="AL1044" t="s">
        <v>18557</v>
      </c>
      <c r="AM1044" t="s">
        <v>14313</v>
      </c>
      <c r="AN1044" t="s">
        <v>14313</v>
      </c>
      <c r="AO1044" t="s">
        <v>1380</v>
      </c>
      <c r="AP1044" t="s">
        <v>15470</v>
      </c>
      <c r="AQ1044" t="s">
        <v>20403</v>
      </c>
    </row>
    <row r="1045" spans="1:43" x14ac:dyDescent="0.3">
      <c r="A1045" t="s">
        <v>3490</v>
      </c>
      <c r="B1045" t="s">
        <v>169</v>
      </c>
      <c r="C1045" s="72">
        <v>33016</v>
      </c>
      <c r="D1045" t="s">
        <v>6973</v>
      </c>
      <c r="E1045" t="s">
        <v>6972</v>
      </c>
      <c r="F1045" t="s">
        <v>1402</v>
      </c>
      <c r="G1045" t="s">
        <v>6120</v>
      </c>
      <c r="H1045" t="s">
        <v>661</v>
      </c>
      <c r="I1045" t="s">
        <v>10810</v>
      </c>
      <c r="J1045" t="s">
        <v>169</v>
      </c>
      <c r="K1045">
        <v>514917</v>
      </c>
      <c r="L1045" t="s">
        <v>169</v>
      </c>
      <c r="M1045">
        <v>1784924</v>
      </c>
      <c r="N1045" t="s">
        <v>169</v>
      </c>
      <c r="O1045" t="s">
        <v>22118</v>
      </c>
      <c r="P1045" t="s">
        <v>3490</v>
      </c>
      <c r="Q1045">
        <v>9411</v>
      </c>
      <c r="R1045" t="s">
        <v>169</v>
      </c>
      <c r="S1045">
        <v>31130</v>
      </c>
      <c r="T1045" t="s">
        <v>169</v>
      </c>
      <c r="V1045" t="s">
        <v>12742</v>
      </c>
      <c r="W1045">
        <v>56444</v>
      </c>
      <c r="X1045">
        <v>9411</v>
      </c>
      <c r="Y1045" t="s">
        <v>169</v>
      </c>
      <c r="Z1045" t="s">
        <v>5642</v>
      </c>
      <c r="AA1045" t="s">
        <v>5068</v>
      </c>
      <c r="AB1045" t="s">
        <v>658</v>
      </c>
      <c r="AC1045" t="s">
        <v>169</v>
      </c>
      <c r="AD1045" t="s">
        <v>5642</v>
      </c>
      <c r="AE1045">
        <v>11820</v>
      </c>
      <c r="AF1045" t="s">
        <v>169</v>
      </c>
      <c r="AG1045">
        <v>13354</v>
      </c>
      <c r="AH1045" t="s">
        <v>169</v>
      </c>
      <c r="AI1045">
        <v>9092</v>
      </c>
      <c r="AJ1045">
        <v>4375</v>
      </c>
      <c r="AK1045" t="s">
        <v>169</v>
      </c>
      <c r="AL1045" t="s">
        <v>18558</v>
      </c>
      <c r="AM1045" t="s">
        <v>169</v>
      </c>
      <c r="AN1045" t="s">
        <v>169</v>
      </c>
      <c r="AO1045" t="s">
        <v>661</v>
      </c>
      <c r="AP1045" t="s">
        <v>5642</v>
      </c>
      <c r="AQ1045" t="s">
        <v>20403</v>
      </c>
    </row>
    <row r="1046" spans="1:43" x14ac:dyDescent="0.3">
      <c r="A1046" t="s">
        <v>2211</v>
      </c>
      <c r="B1046" t="s">
        <v>1275</v>
      </c>
      <c r="C1046" s="72">
        <v>31180</v>
      </c>
      <c r="D1046" t="s">
        <v>6683</v>
      </c>
      <c r="E1046" t="s">
        <v>6972</v>
      </c>
      <c r="F1046" t="s">
        <v>1434</v>
      </c>
      <c r="G1046" t="s">
        <v>9094</v>
      </c>
      <c r="H1046" t="s">
        <v>1373</v>
      </c>
      <c r="I1046" t="s">
        <v>9487</v>
      </c>
      <c r="J1046" t="s">
        <v>1275</v>
      </c>
      <c r="K1046">
        <v>456696</v>
      </c>
      <c r="L1046" t="s">
        <v>1275</v>
      </c>
      <c r="M1046">
        <v>1630080</v>
      </c>
      <c r="N1046" t="s">
        <v>1275</v>
      </c>
      <c r="O1046" t="s">
        <v>13483</v>
      </c>
      <c r="P1046" t="s">
        <v>2211</v>
      </c>
      <c r="Q1046">
        <v>8498</v>
      </c>
      <c r="R1046" t="s">
        <v>1275</v>
      </c>
      <c r="S1046">
        <v>30058</v>
      </c>
      <c r="T1046" t="s">
        <v>1275</v>
      </c>
      <c r="V1046" t="s">
        <v>12446</v>
      </c>
      <c r="W1046">
        <v>47804</v>
      </c>
      <c r="X1046">
        <v>8498</v>
      </c>
      <c r="Y1046" t="s">
        <v>1275</v>
      </c>
      <c r="Z1046" t="s">
        <v>5643</v>
      </c>
      <c r="AA1046" t="s">
        <v>658</v>
      </c>
      <c r="AB1046" t="s">
        <v>658</v>
      </c>
      <c r="AC1046" t="s">
        <v>1275</v>
      </c>
      <c r="AD1046" t="s">
        <v>5643</v>
      </c>
      <c r="AE1046">
        <v>9656</v>
      </c>
      <c r="AF1046" t="s">
        <v>1275</v>
      </c>
      <c r="AG1046">
        <v>5270</v>
      </c>
      <c r="AH1046" t="s">
        <v>1275</v>
      </c>
      <c r="AI1046">
        <v>1771</v>
      </c>
      <c r="AJ1046">
        <v>3259</v>
      </c>
      <c r="AK1046" t="s">
        <v>1275</v>
      </c>
      <c r="AL1046" t="s">
        <v>18559</v>
      </c>
      <c r="AM1046" t="s">
        <v>1275</v>
      </c>
      <c r="AN1046" t="s">
        <v>1275</v>
      </c>
      <c r="AO1046" t="s">
        <v>1373</v>
      </c>
      <c r="AP1046" t="s">
        <v>5643</v>
      </c>
      <c r="AQ1046" t="s">
        <v>20403</v>
      </c>
    </row>
    <row r="1047" spans="1:43" x14ac:dyDescent="0.3">
      <c r="A1047" t="s">
        <v>16114</v>
      </c>
      <c r="B1047" t="s">
        <v>15035</v>
      </c>
      <c r="C1047" s="72">
        <v>35416</v>
      </c>
      <c r="D1047" t="s">
        <v>16115</v>
      </c>
      <c r="E1047" t="s">
        <v>6972</v>
      </c>
      <c r="F1047" t="s">
        <v>1389</v>
      </c>
      <c r="G1047" t="s">
        <v>6120</v>
      </c>
      <c r="H1047" t="s">
        <v>1373</v>
      </c>
      <c r="I1047" t="s">
        <v>16116</v>
      </c>
      <c r="J1047" t="s">
        <v>15035</v>
      </c>
      <c r="K1047">
        <v>650382</v>
      </c>
      <c r="L1047" t="s">
        <v>15035</v>
      </c>
      <c r="M1047">
        <v>2823320</v>
      </c>
      <c r="N1047" t="s">
        <v>15035</v>
      </c>
      <c r="P1047" t="s">
        <v>16114</v>
      </c>
      <c r="Q1047">
        <v>10851</v>
      </c>
      <c r="R1047" t="s">
        <v>15035</v>
      </c>
      <c r="S1047">
        <v>40502</v>
      </c>
      <c r="T1047" t="s">
        <v>15035</v>
      </c>
      <c r="V1047" t="s">
        <v>20509</v>
      </c>
      <c r="W1047">
        <v>104168</v>
      </c>
      <c r="X1047">
        <v>10851</v>
      </c>
      <c r="Y1047" t="s">
        <v>15035</v>
      </c>
      <c r="Z1047" t="s">
        <v>15464</v>
      </c>
      <c r="AA1047" t="s">
        <v>666</v>
      </c>
      <c r="AB1047" t="s">
        <v>666</v>
      </c>
      <c r="AC1047" t="s">
        <v>15035</v>
      </c>
      <c r="AD1047" t="s">
        <v>15464</v>
      </c>
      <c r="AE1047">
        <v>14650</v>
      </c>
      <c r="AJ1047">
        <v>6077</v>
      </c>
      <c r="AK1047" t="s">
        <v>15035</v>
      </c>
      <c r="AL1047" t="s">
        <v>18560</v>
      </c>
      <c r="AM1047" t="s">
        <v>15035</v>
      </c>
      <c r="AN1047" t="s">
        <v>15035</v>
      </c>
      <c r="AO1047" t="s">
        <v>14933</v>
      </c>
      <c r="AP1047" t="s">
        <v>15464</v>
      </c>
      <c r="AQ1047" t="s">
        <v>20403</v>
      </c>
    </row>
    <row r="1048" spans="1:43" x14ac:dyDescent="0.3">
      <c r="A1048" t="s">
        <v>16117</v>
      </c>
      <c r="B1048" t="s">
        <v>14210</v>
      </c>
      <c r="C1048" s="72">
        <v>34822</v>
      </c>
      <c r="D1048" t="s">
        <v>16118</v>
      </c>
      <c r="E1048" t="s">
        <v>6972</v>
      </c>
      <c r="F1048" t="s">
        <v>1413</v>
      </c>
      <c r="G1048" t="s">
        <v>9094</v>
      </c>
      <c r="H1048" t="s">
        <v>1373</v>
      </c>
      <c r="I1048" t="s">
        <v>16119</v>
      </c>
      <c r="J1048" t="s">
        <v>14210</v>
      </c>
      <c r="K1048">
        <v>622694</v>
      </c>
      <c r="L1048" t="s">
        <v>14210</v>
      </c>
      <c r="M1048">
        <v>2823323</v>
      </c>
      <c r="N1048" t="s">
        <v>14210</v>
      </c>
      <c r="O1048" t="s">
        <v>17500</v>
      </c>
      <c r="P1048" t="s">
        <v>16117</v>
      </c>
      <c r="Q1048">
        <v>10972</v>
      </c>
      <c r="R1048" t="s">
        <v>14210</v>
      </c>
      <c r="S1048">
        <v>39836</v>
      </c>
      <c r="T1048" t="s">
        <v>14210</v>
      </c>
      <c r="U1048" t="s">
        <v>14210</v>
      </c>
      <c r="V1048" t="s">
        <v>20510</v>
      </c>
      <c r="W1048">
        <v>101105</v>
      </c>
      <c r="X1048">
        <v>10972</v>
      </c>
      <c r="Y1048" t="s">
        <v>14210</v>
      </c>
      <c r="Z1048" t="s">
        <v>16120</v>
      </c>
      <c r="AA1048" t="s">
        <v>658</v>
      </c>
      <c r="AB1048" t="s">
        <v>658</v>
      </c>
      <c r="AC1048" t="s">
        <v>14210</v>
      </c>
      <c r="AD1048" t="s">
        <v>16120</v>
      </c>
      <c r="AE1048">
        <v>12886</v>
      </c>
      <c r="AF1048" t="s">
        <v>14210</v>
      </c>
      <c r="AH1048" t="s">
        <v>14210</v>
      </c>
      <c r="AJ1048">
        <v>5787</v>
      </c>
      <c r="AK1048" t="s">
        <v>14210</v>
      </c>
      <c r="AL1048" t="s">
        <v>18561</v>
      </c>
      <c r="AM1048" t="s">
        <v>14210</v>
      </c>
      <c r="AN1048" t="s">
        <v>14210</v>
      </c>
      <c r="AO1048" t="s">
        <v>1373</v>
      </c>
      <c r="AP1048" t="s">
        <v>16120</v>
      </c>
      <c r="AQ1048" t="s">
        <v>20403</v>
      </c>
    </row>
    <row r="1049" spans="1:43" x14ac:dyDescent="0.3">
      <c r="A1049" t="s">
        <v>9548</v>
      </c>
      <c r="B1049" t="s">
        <v>9549</v>
      </c>
      <c r="C1049" s="72">
        <v>33474</v>
      </c>
      <c r="D1049" t="s">
        <v>9550</v>
      </c>
      <c r="E1049" t="s">
        <v>6972</v>
      </c>
      <c r="F1049" t="s">
        <v>1389</v>
      </c>
      <c r="G1049" t="s">
        <v>6120</v>
      </c>
      <c r="H1049" t="s">
        <v>661</v>
      </c>
      <c r="I1049" t="s">
        <v>9551</v>
      </c>
      <c r="J1049" t="s">
        <v>9549</v>
      </c>
      <c r="K1049">
        <v>571771</v>
      </c>
      <c r="L1049" t="s">
        <v>9549</v>
      </c>
      <c r="M1049">
        <v>1810385</v>
      </c>
      <c r="N1049" t="s">
        <v>9549</v>
      </c>
      <c r="O1049" t="s">
        <v>11909</v>
      </c>
      <c r="P1049" t="s">
        <v>9548</v>
      </c>
      <c r="Q1049">
        <v>9754</v>
      </c>
      <c r="R1049" t="s">
        <v>9552</v>
      </c>
      <c r="S1049">
        <v>31358</v>
      </c>
      <c r="T1049" t="s">
        <v>9549</v>
      </c>
      <c r="V1049" t="s">
        <v>11910</v>
      </c>
      <c r="W1049">
        <v>59660</v>
      </c>
      <c r="X1049">
        <v>9754</v>
      </c>
      <c r="Y1049" t="s">
        <v>9552</v>
      </c>
      <c r="Z1049" t="s">
        <v>9553</v>
      </c>
      <c r="AA1049" t="s">
        <v>658</v>
      </c>
      <c r="AB1049" t="s">
        <v>658</v>
      </c>
      <c r="AC1049" t="s">
        <v>9552</v>
      </c>
      <c r="AD1049" t="s">
        <v>9553</v>
      </c>
      <c r="AE1049">
        <v>11139</v>
      </c>
      <c r="AF1049" t="s">
        <v>9552</v>
      </c>
      <c r="AG1049">
        <v>13792</v>
      </c>
      <c r="AH1049" t="s">
        <v>9552</v>
      </c>
      <c r="AI1049">
        <v>11508</v>
      </c>
      <c r="AJ1049">
        <v>4675</v>
      </c>
      <c r="AK1049" t="s">
        <v>9549</v>
      </c>
      <c r="AL1049" t="s">
        <v>18562</v>
      </c>
      <c r="AM1049" t="s">
        <v>9552</v>
      </c>
      <c r="AN1049" t="s">
        <v>9549</v>
      </c>
      <c r="AO1049" t="s">
        <v>14948</v>
      </c>
      <c r="AP1049" t="s">
        <v>15382</v>
      </c>
      <c r="AQ1049" t="s">
        <v>20403</v>
      </c>
    </row>
    <row r="1050" spans="1:43" x14ac:dyDescent="0.3">
      <c r="A1050" t="s">
        <v>2212</v>
      </c>
      <c r="B1050" t="s">
        <v>689</v>
      </c>
      <c r="C1050" s="72">
        <v>31510</v>
      </c>
      <c r="D1050" t="s">
        <v>7327</v>
      </c>
      <c r="E1050" t="s">
        <v>6972</v>
      </c>
      <c r="F1050" t="s">
        <v>1449</v>
      </c>
      <c r="G1050" t="s">
        <v>6120</v>
      </c>
      <c r="H1050" t="s">
        <v>1373</v>
      </c>
      <c r="I1050" t="s">
        <v>9735</v>
      </c>
      <c r="J1050" t="s">
        <v>689</v>
      </c>
      <c r="K1050">
        <v>433587</v>
      </c>
      <c r="L1050" t="s">
        <v>689</v>
      </c>
      <c r="M1050">
        <v>541516</v>
      </c>
      <c r="N1050" t="s">
        <v>689</v>
      </c>
      <c r="O1050" t="s">
        <v>2213</v>
      </c>
      <c r="P1050" t="s">
        <v>2212</v>
      </c>
      <c r="Q1050">
        <v>7487</v>
      </c>
      <c r="R1050" t="s">
        <v>689</v>
      </c>
      <c r="S1050">
        <v>6194</v>
      </c>
      <c r="T1050" t="s">
        <v>689</v>
      </c>
      <c r="V1050" t="s">
        <v>4161</v>
      </c>
      <c r="W1050">
        <v>45536</v>
      </c>
      <c r="X1050">
        <v>7487</v>
      </c>
      <c r="Y1050" t="s">
        <v>689</v>
      </c>
      <c r="Z1050" t="s">
        <v>5644</v>
      </c>
      <c r="AA1050" t="s">
        <v>658</v>
      </c>
      <c r="AB1050" t="s">
        <v>658</v>
      </c>
      <c r="AC1050" t="s">
        <v>689</v>
      </c>
      <c r="AD1050" t="s">
        <v>5644</v>
      </c>
      <c r="AE1050">
        <v>7886</v>
      </c>
      <c r="AF1050" t="s">
        <v>689</v>
      </c>
      <c r="AG1050">
        <v>5661</v>
      </c>
      <c r="AH1050" t="s">
        <v>689</v>
      </c>
      <c r="AI1050">
        <v>15214</v>
      </c>
      <c r="AJ1050">
        <v>1165</v>
      </c>
      <c r="AK1050" t="s">
        <v>689</v>
      </c>
      <c r="AL1050" t="s">
        <v>18563</v>
      </c>
      <c r="AM1050" t="s">
        <v>689</v>
      </c>
      <c r="AN1050" t="s">
        <v>689</v>
      </c>
      <c r="AO1050" t="s">
        <v>1373</v>
      </c>
      <c r="AP1050" t="s">
        <v>5644</v>
      </c>
      <c r="AQ1050" t="s">
        <v>20403</v>
      </c>
    </row>
    <row r="1051" spans="1:43" x14ac:dyDescent="0.3">
      <c r="A1051" t="s">
        <v>2214</v>
      </c>
      <c r="B1051" t="s">
        <v>105</v>
      </c>
      <c r="C1051" s="72">
        <v>32027</v>
      </c>
      <c r="D1051" t="s">
        <v>7430</v>
      </c>
      <c r="E1051" t="s">
        <v>6972</v>
      </c>
      <c r="F1051" t="s">
        <v>1389</v>
      </c>
      <c r="G1051" t="s">
        <v>6120</v>
      </c>
      <c r="H1051" t="s">
        <v>1380</v>
      </c>
      <c r="I1051" t="s">
        <v>10041</v>
      </c>
      <c r="J1051" t="s">
        <v>105</v>
      </c>
      <c r="K1051">
        <v>491676</v>
      </c>
      <c r="L1051" t="s">
        <v>105</v>
      </c>
      <c r="M1051">
        <v>1599715</v>
      </c>
      <c r="N1051" t="s">
        <v>105</v>
      </c>
      <c r="O1051" t="s">
        <v>4162</v>
      </c>
      <c r="P1051" t="s">
        <v>2214</v>
      </c>
      <c r="Q1051">
        <v>9188</v>
      </c>
      <c r="R1051" t="s">
        <v>105</v>
      </c>
      <c r="S1051">
        <v>29550</v>
      </c>
      <c r="T1051" t="s">
        <v>105</v>
      </c>
      <c r="V1051" t="s">
        <v>5645</v>
      </c>
      <c r="W1051">
        <v>51885</v>
      </c>
      <c r="X1051">
        <v>9188</v>
      </c>
      <c r="Y1051" t="s">
        <v>105</v>
      </c>
      <c r="Z1051" t="s">
        <v>8639</v>
      </c>
      <c r="AA1051" t="s">
        <v>658</v>
      </c>
      <c r="AB1051" t="s">
        <v>658</v>
      </c>
      <c r="AC1051" t="s">
        <v>105</v>
      </c>
      <c r="AD1051" t="s">
        <v>8639</v>
      </c>
      <c r="AE1051">
        <v>9483</v>
      </c>
      <c r="AF1051" t="s">
        <v>105</v>
      </c>
      <c r="AG1051">
        <v>12993</v>
      </c>
      <c r="AH1051" t="s">
        <v>105</v>
      </c>
      <c r="AI1051">
        <v>2979</v>
      </c>
      <c r="AJ1051">
        <v>2814</v>
      </c>
      <c r="AK1051" t="s">
        <v>105</v>
      </c>
      <c r="AL1051" t="s">
        <v>18564</v>
      </c>
      <c r="AM1051" t="s">
        <v>105</v>
      </c>
      <c r="AN1051" t="s">
        <v>105</v>
      </c>
      <c r="AO1051" t="s">
        <v>1380</v>
      </c>
      <c r="AP1051" t="s">
        <v>8639</v>
      </c>
      <c r="AQ1051" t="s">
        <v>20403</v>
      </c>
    </row>
    <row r="1052" spans="1:43" x14ac:dyDescent="0.3">
      <c r="A1052" t="s">
        <v>19974</v>
      </c>
      <c r="B1052" t="s">
        <v>15038</v>
      </c>
      <c r="C1052" s="72">
        <v>35252</v>
      </c>
      <c r="D1052" t="s">
        <v>6808</v>
      </c>
      <c r="E1052" t="s">
        <v>6972</v>
      </c>
      <c r="F1052" t="s">
        <v>1430</v>
      </c>
      <c r="G1052" t="s">
        <v>6120</v>
      </c>
      <c r="H1052" t="s">
        <v>1373</v>
      </c>
      <c r="I1052" t="s">
        <v>19975</v>
      </c>
      <c r="J1052" t="s">
        <v>15038</v>
      </c>
      <c r="K1052">
        <v>642546</v>
      </c>
      <c r="L1052" t="s">
        <v>15038</v>
      </c>
      <c r="M1052">
        <v>2211788</v>
      </c>
      <c r="N1052" t="s">
        <v>15038</v>
      </c>
      <c r="P1052" t="s">
        <v>19974</v>
      </c>
      <c r="Q1052">
        <v>9864</v>
      </c>
      <c r="R1052" t="s">
        <v>15038</v>
      </c>
      <c r="S1052">
        <v>39814</v>
      </c>
      <c r="T1052" t="s">
        <v>15038</v>
      </c>
      <c r="V1052" t="s">
        <v>19976</v>
      </c>
      <c r="W1052">
        <v>103055</v>
      </c>
      <c r="Z1052" t="s">
        <v>19977</v>
      </c>
      <c r="AA1052" t="s">
        <v>658</v>
      </c>
      <c r="AB1052" t="s">
        <v>658</v>
      </c>
      <c r="AC1052" t="s">
        <v>15038</v>
      </c>
      <c r="AD1052" t="s">
        <v>19977</v>
      </c>
      <c r="AJ1052">
        <v>6006</v>
      </c>
      <c r="AK1052" t="s">
        <v>15038</v>
      </c>
      <c r="AL1052" t="s">
        <v>19978</v>
      </c>
      <c r="AM1052" t="s">
        <v>15038</v>
      </c>
      <c r="AO1052" t="s">
        <v>14933</v>
      </c>
      <c r="AP1052" t="s">
        <v>19977</v>
      </c>
      <c r="AQ1052" t="s">
        <v>20403</v>
      </c>
    </row>
    <row r="1053" spans="1:43" hidden="1" x14ac:dyDescent="0.3">
      <c r="A1053" t="s">
        <v>4163</v>
      </c>
      <c r="B1053" t="s">
        <v>1353</v>
      </c>
      <c r="C1053" s="72">
        <v>27445</v>
      </c>
      <c r="D1053" t="s">
        <v>7920</v>
      </c>
      <c r="E1053" t="s">
        <v>6972</v>
      </c>
      <c r="F1053" t="s">
        <v>3591</v>
      </c>
      <c r="G1053" t="s">
        <v>3591</v>
      </c>
      <c r="H1053" t="s">
        <v>1373</v>
      </c>
      <c r="I1053" t="s">
        <v>9803</v>
      </c>
      <c r="J1053" t="s">
        <v>1353</v>
      </c>
      <c r="K1053">
        <v>115817</v>
      </c>
      <c r="L1053" t="s">
        <v>1353</v>
      </c>
      <c r="M1053">
        <v>7710</v>
      </c>
      <c r="N1053" t="s">
        <v>1353</v>
      </c>
      <c r="O1053" t="s">
        <v>5646</v>
      </c>
      <c r="P1053" t="s">
        <v>4163</v>
      </c>
      <c r="Q1053">
        <v>5734</v>
      </c>
      <c r="R1053" t="s">
        <v>1353</v>
      </c>
      <c r="S1053">
        <v>3573</v>
      </c>
      <c r="T1053" t="s">
        <v>1353</v>
      </c>
      <c r="V1053" t="s">
        <v>5647</v>
      </c>
      <c r="W1053">
        <v>450</v>
      </c>
      <c r="Y1053" t="s">
        <v>1353</v>
      </c>
      <c r="Z1053" t="s">
        <v>8640</v>
      </c>
      <c r="AA1053" t="s">
        <v>658</v>
      </c>
      <c r="AB1053" t="s">
        <v>658</v>
      </c>
      <c r="AC1053" t="s">
        <v>1353</v>
      </c>
      <c r="AD1053" t="s">
        <v>8640</v>
      </c>
      <c r="AI1053">
        <v>15199</v>
      </c>
      <c r="AK1053" t="s">
        <v>1353</v>
      </c>
      <c r="AN1053" t="s">
        <v>1353</v>
      </c>
      <c r="AO1053" t="s">
        <v>1373</v>
      </c>
      <c r="AP1053" t="s">
        <v>8640</v>
      </c>
      <c r="AQ1053" t="s">
        <v>20402</v>
      </c>
    </row>
    <row r="1054" spans="1:43" hidden="1" x14ac:dyDescent="0.3">
      <c r="A1054" t="s">
        <v>2215</v>
      </c>
      <c r="B1054" t="s">
        <v>11</v>
      </c>
      <c r="C1054" s="72">
        <v>30859</v>
      </c>
      <c r="D1054" t="s">
        <v>6939</v>
      </c>
      <c r="E1054" t="s">
        <v>6972</v>
      </c>
      <c r="F1054" t="s">
        <v>3591</v>
      </c>
      <c r="G1054" t="s">
        <v>3591</v>
      </c>
      <c r="H1054" t="s">
        <v>1431</v>
      </c>
      <c r="I1054" t="s">
        <v>10043</v>
      </c>
      <c r="J1054" t="s">
        <v>11</v>
      </c>
      <c r="K1054">
        <v>434682</v>
      </c>
      <c r="L1054" t="s">
        <v>11</v>
      </c>
      <c r="M1054">
        <v>533264</v>
      </c>
      <c r="N1054" t="s">
        <v>2216</v>
      </c>
      <c r="O1054" t="s">
        <v>16121</v>
      </c>
      <c r="P1054" t="s">
        <v>2215</v>
      </c>
      <c r="Q1054">
        <v>8066</v>
      </c>
      <c r="R1054" t="s">
        <v>11</v>
      </c>
      <c r="S1054">
        <v>28823</v>
      </c>
      <c r="T1054" t="s">
        <v>11</v>
      </c>
      <c r="V1054" t="s">
        <v>12300</v>
      </c>
      <c r="W1054">
        <v>36866</v>
      </c>
      <c r="X1054">
        <v>8066</v>
      </c>
      <c r="Y1054" t="s">
        <v>11</v>
      </c>
      <c r="Z1054" t="s">
        <v>8641</v>
      </c>
      <c r="AA1054" t="s">
        <v>5068</v>
      </c>
      <c r="AB1054" t="s">
        <v>658</v>
      </c>
      <c r="AC1054" t="s">
        <v>11</v>
      </c>
      <c r="AD1054" t="s">
        <v>8641</v>
      </c>
      <c r="AI1054">
        <v>1216</v>
      </c>
      <c r="AK1054" t="s">
        <v>11</v>
      </c>
      <c r="AN1054" t="s">
        <v>11</v>
      </c>
      <c r="AO1054" t="s">
        <v>1431</v>
      </c>
      <c r="AP1054" t="s">
        <v>8641</v>
      </c>
      <c r="AQ1054" t="s">
        <v>20402</v>
      </c>
    </row>
    <row r="1055" spans="1:43" x14ac:dyDescent="0.3">
      <c r="A1055" t="s">
        <v>14583</v>
      </c>
      <c r="B1055" t="s">
        <v>14318</v>
      </c>
      <c r="C1055" s="72">
        <v>33853</v>
      </c>
      <c r="D1055" t="s">
        <v>7345</v>
      </c>
      <c r="E1055" t="s">
        <v>6972</v>
      </c>
      <c r="F1055" t="s">
        <v>1389</v>
      </c>
      <c r="G1055" t="s">
        <v>6120</v>
      </c>
      <c r="H1055" t="s">
        <v>661</v>
      </c>
      <c r="I1055" t="s">
        <v>14502</v>
      </c>
      <c r="J1055" t="s">
        <v>14318</v>
      </c>
      <c r="K1055">
        <v>593523</v>
      </c>
      <c r="L1055" t="s">
        <v>14318</v>
      </c>
      <c r="M1055">
        <v>2120657</v>
      </c>
      <c r="N1055" t="s">
        <v>14318</v>
      </c>
      <c r="O1055" t="s">
        <v>17501</v>
      </c>
      <c r="P1055" t="s">
        <v>14583</v>
      </c>
      <c r="Q1055">
        <v>10270</v>
      </c>
      <c r="R1055" t="s">
        <v>14318</v>
      </c>
      <c r="S1055">
        <v>33431</v>
      </c>
      <c r="T1055" t="s">
        <v>14318</v>
      </c>
      <c r="V1055" t="s">
        <v>16122</v>
      </c>
      <c r="W1055">
        <v>67342</v>
      </c>
      <c r="X1055">
        <v>10270</v>
      </c>
      <c r="Y1055" t="s">
        <v>15123</v>
      </c>
      <c r="Z1055" t="s">
        <v>15124</v>
      </c>
      <c r="AA1055" t="s">
        <v>666</v>
      </c>
      <c r="AB1055" t="s">
        <v>658</v>
      </c>
      <c r="AC1055" t="s">
        <v>14318</v>
      </c>
      <c r="AD1055" t="s">
        <v>15124</v>
      </c>
      <c r="AE1055">
        <v>13704</v>
      </c>
      <c r="AI1055">
        <v>12979</v>
      </c>
      <c r="AJ1055">
        <v>5256</v>
      </c>
      <c r="AK1055" t="s">
        <v>14318</v>
      </c>
      <c r="AL1055" t="s">
        <v>18565</v>
      </c>
      <c r="AM1055" t="s">
        <v>14318</v>
      </c>
      <c r="AN1055" t="s">
        <v>14318</v>
      </c>
      <c r="AO1055" t="s">
        <v>661</v>
      </c>
      <c r="AP1055" t="s">
        <v>15124</v>
      </c>
      <c r="AQ1055" t="s">
        <v>20403</v>
      </c>
    </row>
    <row r="1056" spans="1:43" hidden="1" x14ac:dyDescent="0.3">
      <c r="A1056" t="s">
        <v>2217</v>
      </c>
      <c r="B1056" t="s">
        <v>342</v>
      </c>
      <c r="C1056" s="72">
        <v>27900</v>
      </c>
      <c r="D1056" t="s">
        <v>7170</v>
      </c>
      <c r="E1056" t="s">
        <v>6972</v>
      </c>
      <c r="F1056" t="s">
        <v>3591</v>
      </c>
      <c r="G1056" t="s">
        <v>3591</v>
      </c>
      <c r="H1056" t="s">
        <v>1424</v>
      </c>
      <c r="I1056" t="s">
        <v>9935</v>
      </c>
      <c r="J1056" t="s">
        <v>342</v>
      </c>
      <c r="K1056">
        <v>150421</v>
      </c>
      <c r="L1056" t="s">
        <v>342</v>
      </c>
      <c r="M1056">
        <v>21581</v>
      </c>
      <c r="N1056" t="s">
        <v>342</v>
      </c>
      <c r="O1056" t="s">
        <v>2218</v>
      </c>
      <c r="P1056" t="s">
        <v>2217</v>
      </c>
      <c r="Q1056">
        <v>6258</v>
      </c>
      <c r="R1056" t="s">
        <v>342</v>
      </c>
      <c r="S1056">
        <v>4097</v>
      </c>
      <c r="T1056" t="s">
        <v>342</v>
      </c>
      <c r="V1056" t="s">
        <v>4164</v>
      </c>
      <c r="W1056">
        <v>936</v>
      </c>
      <c r="X1056">
        <v>6258</v>
      </c>
      <c r="Y1056" t="s">
        <v>342</v>
      </c>
      <c r="Z1056" t="s">
        <v>8642</v>
      </c>
      <c r="AA1056" t="s">
        <v>658</v>
      </c>
      <c r="AB1056" t="s">
        <v>658</v>
      </c>
      <c r="AC1056" t="s">
        <v>342</v>
      </c>
      <c r="AD1056" t="s">
        <v>8642</v>
      </c>
      <c r="AI1056">
        <v>3869</v>
      </c>
      <c r="AK1056" t="s">
        <v>342</v>
      </c>
      <c r="AL1056" t="s">
        <v>18566</v>
      </c>
      <c r="AM1056" t="s">
        <v>342</v>
      </c>
      <c r="AN1056" t="s">
        <v>342</v>
      </c>
      <c r="AO1056" t="s">
        <v>1424</v>
      </c>
      <c r="AP1056" t="s">
        <v>8642</v>
      </c>
      <c r="AQ1056" t="s">
        <v>20402</v>
      </c>
    </row>
    <row r="1057" spans="1:43" x14ac:dyDescent="0.3">
      <c r="A1057" t="s">
        <v>13752</v>
      </c>
      <c r="B1057" t="s">
        <v>11635</v>
      </c>
      <c r="C1057" s="72">
        <v>33892</v>
      </c>
      <c r="D1057" t="s">
        <v>13753</v>
      </c>
      <c r="E1057" t="s">
        <v>6972</v>
      </c>
      <c r="F1057" t="s">
        <v>1426</v>
      </c>
      <c r="G1057" t="s">
        <v>6120</v>
      </c>
      <c r="H1057" t="s">
        <v>1380</v>
      </c>
      <c r="I1057" t="s">
        <v>11636</v>
      </c>
      <c r="J1057" t="s">
        <v>11635</v>
      </c>
      <c r="K1057">
        <v>606192</v>
      </c>
      <c r="L1057" t="s">
        <v>11635</v>
      </c>
      <c r="M1057">
        <v>2119659</v>
      </c>
      <c r="N1057" t="s">
        <v>11635</v>
      </c>
      <c r="O1057" t="s">
        <v>13754</v>
      </c>
      <c r="P1057" t="s">
        <v>13752</v>
      </c>
      <c r="Q1057">
        <v>10366</v>
      </c>
      <c r="R1057" t="s">
        <v>11635</v>
      </c>
      <c r="S1057">
        <v>33377</v>
      </c>
      <c r="T1057" t="s">
        <v>11635</v>
      </c>
      <c r="V1057" t="s">
        <v>16123</v>
      </c>
      <c r="W1057">
        <v>69667</v>
      </c>
      <c r="X1057">
        <v>10366</v>
      </c>
      <c r="Y1057" t="s">
        <v>13755</v>
      </c>
      <c r="Z1057" t="s">
        <v>13756</v>
      </c>
      <c r="AA1057" t="s">
        <v>658</v>
      </c>
      <c r="AB1057" t="s">
        <v>658</v>
      </c>
      <c r="AC1057" t="s">
        <v>11635</v>
      </c>
      <c r="AD1057" t="s">
        <v>13756</v>
      </c>
      <c r="AE1057">
        <v>12850</v>
      </c>
      <c r="AH1057" t="s">
        <v>11635</v>
      </c>
      <c r="AI1057">
        <v>23651</v>
      </c>
      <c r="AJ1057">
        <v>5353</v>
      </c>
      <c r="AK1057" t="s">
        <v>11635</v>
      </c>
      <c r="AL1057" t="s">
        <v>18567</v>
      </c>
      <c r="AM1057" t="s">
        <v>11635</v>
      </c>
      <c r="AN1057" t="s">
        <v>11635</v>
      </c>
      <c r="AO1057" t="s">
        <v>1380</v>
      </c>
      <c r="AP1057" t="s">
        <v>13756</v>
      </c>
      <c r="AQ1057" t="s">
        <v>20403</v>
      </c>
    </row>
    <row r="1058" spans="1:43" x14ac:dyDescent="0.3">
      <c r="A1058" t="s">
        <v>12807</v>
      </c>
      <c r="B1058" t="s">
        <v>11567</v>
      </c>
      <c r="C1058" s="72">
        <v>34396</v>
      </c>
      <c r="D1058" t="s">
        <v>12808</v>
      </c>
      <c r="E1058" t="s">
        <v>7259</v>
      </c>
      <c r="F1058" t="s">
        <v>1449</v>
      </c>
      <c r="G1058" t="s">
        <v>6120</v>
      </c>
      <c r="H1058" t="s">
        <v>1396</v>
      </c>
      <c r="I1058" t="s">
        <v>11568</v>
      </c>
      <c r="J1058" t="s">
        <v>11567</v>
      </c>
      <c r="K1058">
        <v>599096</v>
      </c>
      <c r="L1058" t="s">
        <v>11567</v>
      </c>
      <c r="M1058">
        <v>2118134</v>
      </c>
      <c r="N1058" t="s">
        <v>11567</v>
      </c>
      <c r="O1058" t="s">
        <v>13367</v>
      </c>
      <c r="P1058" t="s">
        <v>12807</v>
      </c>
      <c r="Q1058">
        <v>9800</v>
      </c>
      <c r="R1058" t="s">
        <v>11567</v>
      </c>
      <c r="S1058">
        <v>33091</v>
      </c>
      <c r="T1058" t="s">
        <v>11567</v>
      </c>
      <c r="V1058" t="s">
        <v>16124</v>
      </c>
      <c r="W1058">
        <v>69012</v>
      </c>
      <c r="X1058">
        <v>9800</v>
      </c>
      <c r="Y1058" t="s">
        <v>11567</v>
      </c>
      <c r="Z1058" t="s">
        <v>12809</v>
      </c>
      <c r="AA1058" t="s">
        <v>658</v>
      </c>
      <c r="AB1058" t="s">
        <v>658</v>
      </c>
      <c r="AC1058" t="s">
        <v>11567</v>
      </c>
      <c r="AD1058" t="s">
        <v>12809</v>
      </c>
      <c r="AE1058">
        <v>13186</v>
      </c>
      <c r="AH1058" t="s">
        <v>11567</v>
      </c>
      <c r="AI1058">
        <v>18396</v>
      </c>
      <c r="AJ1058">
        <v>4733</v>
      </c>
      <c r="AK1058" t="s">
        <v>11567</v>
      </c>
      <c r="AL1058" t="s">
        <v>18568</v>
      </c>
      <c r="AM1058" t="s">
        <v>11567</v>
      </c>
      <c r="AN1058" t="s">
        <v>11567</v>
      </c>
      <c r="AO1058" t="s">
        <v>1396</v>
      </c>
      <c r="AP1058" t="s">
        <v>12809</v>
      </c>
      <c r="AQ1058" t="s">
        <v>20403</v>
      </c>
    </row>
    <row r="1059" spans="1:43" x14ac:dyDescent="0.3">
      <c r="A1059" t="s">
        <v>9115</v>
      </c>
      <c r="B1059" t="s">
        <v>9116</v>
      </c>
      <c r="C1059" s="72">
        <v>31079</v>
      </c>
      <c r="D1059" t="s">
        <v>9117</v>
      </c>
      <c r="E1059" t="s">
        <v>7259</v>
      </c>
      <c r="F1059" t="s">
        <v>3591</v>
      </c>
      <c r="G1059" t="s">
        <v>3591</v>
      </c>
      <c r="H1059" t="s">
        <v>661</v>
      </c>
      <c r="I1059" t="s">
        <v>9118</v>
      </c>
      <c r="J1059" t="s">
        <v>9116</v>
      </c>
      <c r="K1059">
        <v>467070</v>
      </c>
      <c r="L1059" t="s">
        <v>9116</v>
      </c>
      <c r="M1059">
        <v>1803324</v>
      </c>
      <c r="N1059" t="s">
        <v>9116</v>
      </c>
      <c r="O1059" t="s">
        <v>11861</v>
      </c>
      <c r="P1059" t="s">
        <v>9115</v>
      </c>
      <c r="Q1059">
        <v>9184</v>
      </c>
      <c r="R1059" t="s">
        <v>9116</v>
      </c>
      <c r="S1059">
        <v>31165</v>
      </c>
      <c r="T1059" t="s">
        <v>9116</v>
      </c>
      <c r="V1059" t="s">
        <v>11862</v>
      </c>
      <c r="W1059">
        <v>49824</v>
      </c>
      <c r="X1059">
        <v>9184</v>
      </c>
      <c r="Y1059" t="s">
        <v>9116</v>
      </c>
      <c r="Z1059" t="s">
        <v>9119</v>
      </c>
      <c r="AA1059" t="s">
        <v>5068</v>
      </c>
      <c r="AB1059" t="s">
        <v>658</v>
      </c>
      <c r="AC1059" t="s">
        <v>9116</v>
      </c>
      <c r="AD1059" t="s">
        <v>9119</v>
      </c>
      <c r="AE1059">
        <v>12434</v>
      </c>
      <c r="AH1059" t="s">
        <v>9116</v>
      </c>
      <c r="AI1059">
        <v>1862</v>
      </c>
      <c r="AK1059" t="s">
        <v>9116</v>
      </c>
      <c r="AL1059" t="s">
        <v>18569</v>
      </c>
      <c r="AM1059" t="s">
        <v>9116</v>
      </c>
      <c r="AN1059" t="s">
        <v>9116</v>
      </c>
      <c r="AO1059" t="s">
        <v>661</v>
      </c>
      <c r="AP1059" t="s">
        <v>9119</v>
      </c>
      <c r="AQ1059" t="s">
        <v>20403</v>
      </c>
    </row>
    <row r="1060" spans="1:43" hidden="1" x14ac:dyDescent="0.3">
      <c r="A1060" t="s">
        <v>2219</v>
      </c>
      <c r="B1060" t="s">
        <v>178</v>
      </c>
      <c r="C1060" s="72">
        <v>30989</v>
      </c>
      <c r="D1060" t="s">
        <v>6808</v>
      </c>
      <c r="E1060" t="s">
        <v>7259</v>
      </c>
      <c r="F1060" t="s">
        <v>3591</v>
      </c>
      <c r="G1060" t="s">
        <v>3591</v>
      </c>
      <c r="H1060" t="s">
        <v>661</v>
      </c>
      <c r="I1060" t="s">
        <v>10857</v>
      </c>
      <c r="J1060" t="s">
        <v>178</v>
      </c>
      <c r="K1060">
        <v>468406</v>
      </c>
      <c r="L1060" t="s">
        <v>178</v>
      </c>
      <c r="M1060">
        <v>1102926</v>
      </c>
      <c r="N1060" t="s">
        <v>178</v>
      </c>
      <c r="O1060" t="s">
        <v>2220</v>
      </c>
      <c r="P1060" t="s">
        <v>2219</v>
      </c>
      <c r="Q1060">
        <v>8235</v>
      </c>
      <c r="R1060" t="s">
        <v>178</v>
      </c>
      <c r="S1060">
        <v>29119</v>
      </c>
      <c r="T1060" t="s">
        <v>178</v>
      </c>
      <c r="U1060" t="s">
        <v>178</v>
      </c>
      <c r="V1060" t="s">
        <v>4165</v>
      </c>
      <c r="W1060">
        <v>47843</v>
      </c>
      <c r="X1060">
        <v>8235</v>
      </c>
      <c r="Y1060" t="s">
        <v>178</v>
      </c>
      <c r="Z1060" t="s">
        <v>5648</v>
      </c>
      <c r="AA1060" t="s">
        <v>5068</v>
      </c>
      <c r="AB1060" t="s">
        <v>658</v>
      </c>
      <c r="AC1060" t="s">
        <v>178</v>
      </c>
      <c r="AD1060" t="s">
        <v>5648</v>
      </c>
      <c r="AE1060">
        <v>9541</v>
      </c>
      <c r="AF1060" t="s">
        <v>178</v>
      </c>
      <c r="AG1060">
        <v>12271</v>
      </c>
      <c r="AH1060" t="s">
        <v>178</v>
      </c>
      <c r="AI1060">
        <v>3067</v>
      </c>
      <c r="AK1060" t="s">
        <v>178</v>
      </c>
      <c r="AN1060" t="s">
        <v>178</v>
      </c>
      <c r="AO1060" t="s">
        <v>661</v>
      </c>
      <c r="AP1060" t="s">
        <v>5648</v>
      </c>
      <c r="AQ1060" t="s">
        <v>20402</v>
      </c>
    </row>
    <row r="1061" spans="1:43" x14ac:dyDescent="0.3">
      <c r="A1061" t="s">
        <v>2221</v>
      </c>
      <c r="B1061" t="s">
        <v>687</v>
      </c>
      <c r="C1061" s="72">
        <v>32873</v>
      </c>
      <c r="D1061" t="s">
        <v>7691</v>
      </c>
      <c r="E1061" t="s">
        <v>7259</v>
      </c>
      <c r="F1061" t="s">
        <v>1464</v>
      </c>
      <c r="G1061" t="s">
        <v>6120</v>
      </c>
      <c r="H1061" t="s">
        <v>1373</v>
      </c>
      <c r="I1061" t="s">
        <v>9112</v>
      </c>
      <c r="J1061" t="s">
        <v>687</v>
      </c>
      <c r="K1061">
        <v>516969</v>
      </c>
      <c r="L1061" t="s">
        <v>687</v>
      </c>
      <c r="M1061">
        <v>1897843</v>
      </c>
      <c r="N1061" t="s">
        <v>687</v>
      </c>
      <c r="O1061" t="s">
        <v>2222</v>
      </c>
      <c r="P1061" t="s">
        <v>2221</v>
      </c>
      <c r="Q1061">
        <v>9089</v>
      </c>
      <c r="R1061" t="s">
        <v>687</v>
      </c>
      <c r="S1061">
        <v>32029</v>
      </c>
      <c r="T1061" t="s">
        <v>687</v>
      </c>
      <c r="V1061" t="s">
        <v>4166</v>
      </c>
      <c r="W1061">
        <v>56449</v>
      </c>
      <c r="X1061">
        <v>9089</v>
      </c>
      <c r="Y1061" t="s">
        <v>687</v>
      </c>
      <c r="Z1061" t="s">
        <v>5649</v>
      </c>
      <c r="AA1061" t="s">
        <v>658</v>
      </c>
      <c r="AB1061" t="s">
        <v>658</v>
      </c>
      <c r="AC1061" t="s">
        <v>687</v>
      </c>
      <c r="AD1061" t="s">
        <v>5649</v>
      </c>
      <c r="AE1061">
        <v>10700</v>
      </c>
      <c r="AF1061" t="s">
        <v>687</v>
      </c>
      <c r="AG1061">
        <v>15336</v>
      </c>
      <c r="AH1061" t="s">
        <v>687</v>
      </c>
      <c r="AI1061">
        <v>8549</v>
      </c>
      <c r="AJ1061">
        <v>3943</v>
      </c>
      <c r="AK1061" t="s">
        <v>687</v>
      </c>
      <c r="AL1061" t="s">
        <v>18570</v>
      </c>
      <c r="AM1061" t="s">
        <v>687</v>
      </c>
      <c r="AN1061" t="s">
        <v>687</v>
      </c>
      <c r="AO1061" t="s">
        <v>1373</v>
      </c>
      <c r="AP1061" t="s">
        <v>5649</v>
      </c>
      <c r="AQ1061" t="s">
        <v>20403</v>
      </c>
    </row>
    <row r="1062" spans="1:43" x14ac:dyDescent="0.3">
      <c r="A1062" t="s">
        <v>8182</v>
      </c>
      <c r="B1062" t="s">
        <v>8643</v>
      </c>
      <c r="C1062" s="72">
        <v>33601</v>
      </c>
      <c r="D1062" t="s">
        <v>8183</v>
      </c>
      <c r="E1062" t="s">
        <v>7259</v>
      </c>
      <c r="F1062" t="s">
        <v>1398</v>
      </c>
      <c r="G1062" t="s">
        <v>9094</v>
      </c>
      <c r="H1062" t="s">
        <v>1380</v>
      </c>
      <c r="I1062" t="s">
        <v>9508</v>
      </c>
      <c r="J1062" t="s">
        <v>8643</v>
      </c>
      <c r="K1062">
        <v>546318</v>
      </c>
      <c r="L1062" t="s">
        <v>8643</v>
      </c>
      <c r="M1062">
        <v>2046496</v>
      </c>
      <c r="N1062" t="s">
        <v>8643</v>
      </c>
      <c r="O1062" t="s">
        <v>13525</v>
      </c>
      <c r="P1062" t="s">
        <v>8182</v>
      </c>
      <c r="Q1062">
        <v>9906</v>
      </c>
      <c r="R1062" t="s">
        <v>8643</v>
      </c>
      <c r="S1062">
        <v>32868</v>
      </c>
      <c r="T1062" t="s">
        <v>8643</v>
      </c>
      <c r="V1062" t="s">
        <v>8644</v>
      </c>
      <c r="W1062">
        <v>66013</v>
      </c>
      <c r="X1062">
        <v>9906</v>
      </c>
      <c r="Y1062" t="s">
        <v>8643</v>
      </c>
      <c r="Z1062" t="s">
        <v>8645</v>
      </c>
      <c r="AA1062" t="s">
        <v>666</v>
      </c>
      <c r="AB1062" t="s">
        <v>658</v>
      </c>
      <c r="AC1062" t="s">
        <v>8643</v>
      </c>
      <c r="AD1062" t="s">
        <v>8645</v>
      </c>
      <c r="AE1062">
        <v>12704</v>
      </c>
      <c r="AF1062" t="s">
        <v>8643</v>
      </c>
      <c r="AG1062">
        <v>38319</v>
      </c>
      <c r="AH1062" t="s">
        <v>8643</v>
      </c>
      <c r="AI1062">
        <v>17822</v>
      </c>
      <c r="AJ1062">
        <v>4842</v>
      </c>
      <c r="AK1062" t="s">
        <v>8643</v>
      </c>
      <c r="AL1062" t="s">
        <v>18571</v>
      </c>
      <c r="AM1062" t="s">
        <v>8643</v>
      </c>
      <c r="AN1062" t="s">
        <v>8643</v>
      </c>
      <c r="AO1062" t="s">
        <v>1380</v>
      </c>
      <c r="AP1062" t="s">
        <v>8645</v>
      </c>
      <c r="AQ1062" t="s">
        <v>20403</v>
      </c>
    </row>
    <row r="1063" spans="1:43" x14ac:dyDescent="0.3">
      <c r="A1063" t="s">
        <v>14914</v>
      </c>
      <c r="B1063" t="s">
        <v>14682</v>
      </c>
      <c r="C1063" s="72">
        <v>33893</v>
      </c>
      <c r="D1063" t="s">
        <v>14915</v>
      </c>
      <c r="E1063" t="s">
        <v>7259</v>
      </c>
      <c r="F1063" t="s">
        <v>1372</v>
      </c>
      <c r="G1063" t="s">
        <v>6120</v>
      </c>
      <c r="H1063" t="s">
        <v>1380</v>
      </c>
      <c r="I1063" t="s">
        <v>14916</v>
      </c>
      <c r="J1063" t="s">
        <v>14682</v>
      </c>
      <c r="K1063">
        <v>594011</v>
      </c>
      <c r="L1063" t="s">
        <v>14682</v>
      </c>
      <c r="M1063">
        <v>2090427</v>
      </c>
      <c r="N1063" t="s">
        <v>14682</v>
      </c>
      <c r="O1063" t="s">
        <v>17502</v>
      </c>
      <c r="P1063" t="s">
        <v>14914</v>
      </c>
      <c r="Q1063">
        <v>9569</v>
      </c>
      <c r="R1063" t="s">
        <v>14682</v>
      </c>
      <c r="S1063">
        <v>33103</v>
      </c>
      <c r="T1063" t="s">
        <v>14682</v>
      </c>
      <c r="V1063" t="s">
        <v>16125</v>
      </c>
      <c r="W1063">
        <v>67626</v>
      </c>
      <c r="X1063">
        <v>9569</v>
      </c>
      <c r="Y1063" t="s">
        <v>14682</v>
      </c>
      <c r="Z1063" t="s">
        <v>15125</v>
      </c>
      <c r="AA1063" t="s">
        <v>5068</v>
      </c>
      <c r="AB1063" t="s">
        <v>658</v>
      </c>
      <c r="AC1063" t="s">
        <v>14682</v>
      </c>
      <c r="AD1063" t="s">
        <v>15125</v>
      </c>
      <c r="AE1063">
        <v>12263</v>
      </c>
      <c r="AH1063" t="s">
        <v>14682</v>
      </c>
      <c r="AI1063">
        <v>13377</v>
      </c>
      <c r="AJ1063">
        <v>5841</v>
      </c>
      <c r="AK1063" t="s">
        <v>14682</v>
      </c>
      <c r="AL1063" t="s">
        <v>18572</v>
      </c>
      <c r="AM1063" t="s">
        <v>14682</v>
      </c>
      <c r="AN1063" t="s">
        <v>14682</v>
      </c>
      <c r="AO1063" t="s">
        <v>1380</v>
      </c>
      <c r="AP1063" t="s">
        <v>15125</v>
      </c>
      <c r="AQ1063" t="s">
        <v>20403</v>
      </c>
    </row>
    <row r="1064" spans="1:43" x14ac:dyDescent="0.3">
      <c r="A1064" t="s">
        <v>2223</v>
      </c>
      <c r="B1064" t="s">
        <v>53</v>
      </c>
      <c r="C1064" s="72">
        <v>32105</v>
      </c>
      <c r="D1064" t="s">
        <v>6655</v>
      </c>
      <c r="E1064" t="s">
        <v>7154</v>
      </c>
      <c r="F1064" t="s">
        <v>3591</v>
      </c>
      <c r="G1064" t="s">
        <v>3591</v>
      </c>
      <c r="H1064" t="s">
        <v>1424</v>
      </c>
      <c r="I1064" t="s">
        <v>9372</v>
      </c>
      <c r="J1064" t="s">
        <v>53</v>
      </c>
      <c r="K1064">
        <v>543302</v>
      </c>
      <c r="L1064" t="s">
        <v>53</v>
      </c>
      <c r="M1064">
        <v>1794325</v>
      </c>
      <c r="N1064" t="s">
        <v>53</v>
      </c>
      <c r="O1064" t="s">
        <v>4167</v>
      </c>
      <c r="P1064" t="s">
        <v>2223</v>
      </c>
      <c r="Q1064">
        <v>9309</v>
      </c>
      <c r="R1064" t="s">
        <v>53</v>
      </c>
      <c r="S1064">
        <v>31998</v>
      </c>
      <c r="T1064" t="s">
        <v>53</v>
      </c>
      <c r="V1064" t="s">
        <v>4168</v>
      </c>
      <c r="W1064">
        <v>60002</v>
      </c>
      <c r="X1064">
        <v>9309</v>
      </c>
      <c r="Y1064" t="s">
        <v>53</v>
      </c>
      <c r="Z1064" t="s">
        <v>5650</v>
      </c>
      <c r="AA1064" t="s">
        <v>666</v>
      </c>
      <c r="AB1064" t="s">
        <v>658</v>
      </c>
      <c r="AC1064" t="s">
        <v>53</v>
      </c>
      <c r="AD1064" t="s">
        <v>5650</v>
      </c>
      <c r="AE1064">
        <v>11140</v>
      </c>
      <c r="AF1064" t="s">
        <v>53</v>
      </c>
      <c r="AG1064">
        <v>13359</v>
      </c>
      <c r="AH1064" t="s">
        <v>53</v>
      </c>
      <c r="AI1064">
        <v>17821</v>
      </c>
      <c r="AJ1064">
        <v>4212</v>
      </c>
      <c r="AK1064" t="s">
        <v>53</v>
      </c>
      <c r="AL1064" t="s">
        <v>18573</v>
      </c>
      <c r="AM1064" t="s">
        <v>53</v>
      </c>
      <c r="AN1064" t="s">
        <v>53</v>
      </c>
      <c r="AO1064" t="s">
        <v>1424</v>
      </c>
      <c r="AP1064" t="s">
        <v>5650</v>
      </c>
      <c r="AQ1064" t="s">
        <v>20403</v>
      </c>
    </row>
    <row r="1065" spans="1:43" x14ac:dyDescent="0.3">
      <c r="A1065" t="s">
        <v>14802</v>
      </c>
      <c r="B1065" t="s">
        <v>14197</v>
      </c>
      <c r="C1065" s="72">
        <v>34160</v>
      </c>
      <c r="D1065" t="s">
        <v>6683</v>
      </c>
      <c r="E1065" t="s">
        <v>14803</v>
      </c>
      <c r="F1065" t="s">
        <v>1439</v>
      </c>
      <c r="G1065" t="s">
        <v>6120</v>
      </c>
      <c r="H1065" t="s">
        <v>1373</v>
      </c>
      <c r="I1065" t="s">
        <v>14804</v>
      </c>
      <c r="J1065" t="s">
        <v>14197</v>
      </c>
      <c r="K1065">
        <v>605276</v>
      </c>
      <c r="L1065" t="s">
        <v>14197</v>
      </c>
      <c r="M1065">
        <v>2171606</v>
      </c>
      <c r="N1065" t="s">
        <v>14197</v>
      </c>
      <c r="O1065" t="s">
        <v>17503</v>
      </c>
      <c r="P1065" t="s">
        <v>14802</v>
      </c>
      <c r="Q1065">
        <v>10156</v>
      </c>
      <c r="R1065" t="s">
        <v>14197</v>
      </c>
      <c r="S1065">
        <v>34226</v>
      </c>
      <c r="T1065" t="s">
        <v>14197</v>
      </c>
      <c r="V1065" t="s">
        <v>16126</v>
      </c>
      <c r="W1065">
        <v>103801</v>
      </c>
      <c r="X1065">
        <v>10156</v>
      </c>
      <c r="Y1065" t="s">
        <v>14197</v>
      </c>
      <c r="Z1065" t="s">
        <v>15126</v>
      </c>
      <c r="AA1065" t="s">
        <v>658</v>
      </c>
      <c r="AB1065" t="s">
        <v>658</v>
      </c>
      <c r="AC1065" t="s">
        <v>14197</v>
      </c>
      <c r="AD1065" t="s">
        <v>15126</v>
      </c>
      <c r="AE1065">
        <v>14206</v>
      </c>
      <c r="AH1065" t="s">
        <v>14197</v>
      </c>
      <c r="AI1065">
        <v>21303</v>
      </c>
      <c r="AJ1065">
        <v>5395</v>
      </c>
      <c r="AK1065" t="s">
        <v>14197</v>
      </c>
      <c r="AL1065" t="s">
        <v>18574</v>
      </c>
      <c r="AM1065" t="s">
        <v>14197</v>
      </c>
      <c r="AN1065" t="s">
        <v>14197</v>
      </c>
      <c r="AO1065" t="s">
        <v>1373</v>
      </c>
      <c r="AP1065" t="s">
        <v>15126</v>
      </c>
      <c r="AQ1065" t="s">
        <v>20403</v>
      </c>
    </row>
    <row r="1066" spans="1:43" hidden="1" x14ac:dyDescent="0.3">
      <c r="A1066" t="s">
        <v>2224</v>
      </c>
      <c r="B1066" t="s">
        <v>50</v>
      </c>
      <c r="C1066" s="72">
        <v>30573</v>
      </c>
      <c r="D1066" t="s">
        <v>6920</v>
      </c>
      <c r="E1066" t="s">
        <v>7260</v>
      </c>
      <c r="F1066" t="s">
        <v>3591</v>
      </c>
      <c r="G1066" t="s">
        <v>3591</v>
      </c>
      <c r="H1066" t="s">
        <v>1424</v>
      </c>
      <c r="I1066" t="s">
        <v>10596</v>
      </c>
      <c r="J1066" t="s">
        <v>50</v>
      </c>
      <c r="K1066">
        <v>452105</v>
      </c>
      <c r="L1066" t="s">
        <v>50</v>
      </c>
      <c r="M1066">
        <v>1603027</v>
      </c>
      <c r="N1066" t="s">
        <v>50</v>
      </c>
      <c r="O1066" t="s">
        <v>2225</v>
      </c>
      <c r="P1066" t="s">
        <v>2224</v>
      </c>
      <c r="Q1066">
        <v>8568</v>
      </c>
      <c r="R1066" t="s">
        <v>50</v>
      </c>
      <c r="S1066">
        <v>29788</v>
      </c>
      <c r="T1066" t="s">
        <v>50</v>
      </c>
      <c r="V1066" t="s">
        <v>4169</v>
      </c>
      <c r="W1066">
        <v>52534</v>
      </c>
      <c r="X1066">
        <v>8568</v>
      </c>
      <c r="Y1066" t="s">
        <v>50</v>
      </c>
      <c r="Z1066" t="s">
        <v>8646</v>
      </c>
      <c r="AA1066" t="s">
        <v>658</v>
      </c>
      <c r="AB1066" t="s">
        <v>658</v>
      </c>
      <c r="AC1066" t="s">
        <v>50</v>
      </c>
      <c r="AD1066" t="s">
        <v>8646</v>
      </c>
      <c r="AE1066">
        <v>11213</v>
      </c>
      <c r="AH1066" t="s">
        <v>50</v>
      </c>
      <c r="AI1066">
        <v>2259</v>
      </c>
      <c r="AK1066" t="s">
        <v>50</v>
      </c>
      <c r="AN1066" t="s">
        <v>50</v>
      </c>
      <c r="AO1066" t="s">
        <v>1424</v>
      </c>
      <c r="AP1066" t="s">
        <v>8646</v>
      </c>
      <c r="AQ1066" t="s">
        <v>20402</v>
      </c>
    </row>
    <row r="1067" spans="1:43" x14ac:dyDescent="0.3">
      <c r="A1067" t="s">
        <v>8248</v>
      </c>
      <c r="B1067" t="s">
        <v>8647</v>
      </c>
      <c r="C1067" s="72">
        <v>32243</v>
      </c>
      <c r="D1067" t="s">
        <v>6655</v>
      </c>
      <c r="E1067" t="s">
        <v>8249</v>
      </c>
      <c r="F1067" t="s">
        <v>3591</v>
      </c>
      <c r="G1067" t="s">
        <v>3591</v>
      </c>
      <c r="H1067" t="s">
        <v>1373</v>
      </c>
      <c r="I1067" t="s">
        <v>10615</v>
      </c>
      <c r="J1067" t="s">
        <v>8647</v>
      </c>
      <c r="K1067">
        <v>518790</v>
      </c>
      <c r="L1067" t="s">
        <v>8647</v>
      </c>
      <c r="M1067">
        <v>1982197</v>
      </c>
      <c r="N1067" t="s">
        <v>8647</v>
      </c>
      <c r="O1067" t="s">
        <v>8648</v>
      </c>
      <c r="P1067" t="s">
        <v>8248</v>
      </c>
      <c r="Q1067">
        <v>9833</v>
      </c>
      <c r="R1067" t="s">
        <v>8647</v>
      </c>
      <c r="S1067">
        <v>32611</v>
      </c>
      <c r="T1067" t="s">
        <v>8647</v>
      </c>
      <c r="V1067" t="s">
        <v>11996</v>
      </c>
      <c r="W1067">
        <v>59332</v>
      </c>
      <c r="X1067">
        <v>9833</v>
      </c>
      <c r="Y1067" t="s">
        <v>8647</v>
      </c>
      <c r="Z1067" t="s">
        <v>8649</v>
      </c>
      <c r="AA1067" t="s">
        <v>658</v>
      </c>
      <c r="AB1067" t="s">
        <v>658</v>
      </c>
      <c r="AC1067" t="s">
        <v>8647</v>
      </c>
      <c r="AD1067" t="s">
        <v>8649</v>
      </c>
      <c r="AE1067">
        <v>12441</v>
      </c>
      <c r="AF1067" t="s">
        <v>8647</v>
      </c>
      <c r="AG1067">
        <v>38172</v>
      </c>
      <c r="AH1067" t="s">
        <v>8647</v>
      </c>
      <c r="AI1067">
        <v>8601</v>
      </c>
      <c r="AJ1067">
        <v>4237</v>
      </c>
      <c r="AK1067" t="s">
        <v>8647</v>
      </c>
      <c r="AL1067" t="s">
        <v>18575</v>
      </c>
      <c r="AM1067" t="s">
        <v>8647</v>
      </c>
      <c r="AN1067" t="s">
        <v>8647</v>
      </c>
      <c r="AO1067" t="s">
        <v>1373</v>
      </c>
      <c r="AP1067" t="s">
        <v>8649</v>
      </c>
      <c r="AQ1067" t="s">
        <v>20403</v>
      </c>
    </row>
    <row r="1068" spans="1:43" x14ac:dyDescent="0.3">
      <c r="A1068" t="s">
        <v>20198</v>
      </c>
      <c r="B1068" t="s">
        <v>17238</v>
      </c>
      <c r="C1068" s="72">
        <v>35249</v>
      </c>
      <c r="D1068" t="s">
        <v>20199</v>
      </c>
      <c r="E1068" t="s">
        <v>20200</v>
      </c>
      <c r="F1068" t="s">
        <v>1464</v>
      </c>
      <c r="G1068" t="s">
        <v>6120</v>
      </c>
      <c r="H1068" t="s">
        <v>1373</v>
      </c>
      <c r="I1068" t="s">
        <v>20201</v>
      </c>
      <c r="J1068" t="s">
        <v>17238</v>
      </c>
      <c r="K1068">
        <v>676051</v>
      </c>
      <c r="L1068" t="s">
        <v>17238</v>
      </c>
      <c r="M1068">
        <v>2932811</v>
      </c>
      <c r="N1068" t="s">
        <v>17238</v>
      </c>
      <c r="P1068" t="s">
        <v>20198</v>
      </c>
      <c r="Q1068">
        <v>10901</v>
      </c>
      <c r="R1068" t="s">
        <v>17238</v>
      </c>
      <c r="S1068">
        <v>42138</v>
      </c>
      <c r="T1068" t="s">
        <v>17238</v>
      </c>
      <c r="W1068">
        <v>123612</v>
      </c>
      <c r="Z1068" t="s">
        <v>20202</v>
      </c>
      <c r="AA1068" t="s">
        <v>658</v>
      </c>
      <c r="AB1068" t="s">
        <v>658</v>
      </c>
      <c r="AC1068" t="s">
        <v>17238</v>
      </c>
      <c r="AD1068" t="s">
        <v>20202</v>
      </c>
      <c r="AJ1068">
        <v>6497</v>
      </c>
      <c r="AK1068" t="s">
        <v>17238</v>
      </c>
      <c r="AL1068" t="s">
        <v>20203</v>
      </c>
      <c r="AM1068" t="s">
        <v>17238</v>
      </c>
      <c r="AO1068" t="s">
        <v>14933</v>
      </c>
      <c r="AP1068" t="s">
        <v>20202</v>
      </c>
      <c r="AQ1068" t="s">
        <v>20403</v>
      </c>
    </row>
    <row r="1069" spans="1:43" x14ac:dyDescent="0.3">
      <c r="A1069" t="s">
        <v>2226</v>
      </c>
      <c r="B1069" t="s">
        <v>611</v>
      </c>
      <c r="C1069" s="72">
        <v>32729</v>
      </c>
      <c r="D1069" t="s">
        <v>6627</v>
      </c>
      <c r="E1069" t="s">
        <v>6662</v>
      </c>
      <c r="F1069" t="s">
        <v>1481</v>
      </c>
      <c r="G1069" t="s">
        <v>9094</v>
      </c>
      <c r="H1069" t="s">
        <v>1380</v>
      </c>
      <c r="I1069" t="s">
        <v>9763</v>
      </c>
      <c r="J1069" t="s">
        <v>611</v>
      </c>
      <c r="K1069">
        <v>518792</v>
      </c>
      <c r="L1069" t="s">
        <v>611</v>
      </c>
      <c r="M1069">
        <v>1611138</v>
      </c>
      <c r="N1069" t="s">
        <v>611</v>
      </c>
      <c r="O1069" t="s">
        <v>2227</v>
      </c>
      <c r="P1069" t="s">
        <v>2226</v>
      </c>
      <c r="Q1069">
        <v>8621</v>
      </c>
      <c r="R1069" t="s">
        <v>611</v>
      </c>
      <c r="S1069">
        <v>29551</v>
      </c>
      <c r="T1069" t="s">
        <v>611</v>
      </c>
      <c r="U1069" t="s">
        <v>611</v>
      </c>
      <c r="V1069" t="s">
        <v>4170</v>
      </c>
      <c r="W1069">
        <v>57396</v>
      </c>
      <c r="X1069">
        <v>8621</v>
      </c>
      <c r="Y1069" t="s">
        <v>611</v>
      </c>
      <c r="Z1069" t="s">
        <v>5651</v>
      </c>
      <c r="AA1069" t="s">
        <v>666</v>
      </c>
      <c r="AB1069" t="s">
        <v>666</v>
      </c>
      <c r="AC1069" t="s">
        <v>611</v>
      </c>
      <c r="AD1069" t="s">
        <v>5651</v>
      </c>
      <c r="AE1069">
        <v>9757</v>
      </c>
      <c r="AF1069" t="s">
        <v>611</v>
      </c>
      <c r="AG1069">
        <v>11129</v>
      </c>
      <c r="AH1069" t="s">
        <v>611</v>
      </c>
      <c r="AI1069">
        <v>7549</v>
      </c>
      <c r="AJ1069">
        <v>3311</v>
      </c>
      <c r="AK1069" t="s">
        <v>611</v>
      </c>
      <c r="AL1069" t="s">
        <v>18576</v>
      </c>
      <c r="AM1069" t="s">
        <v>611</v>
      </c>
      <c r="AN1069" t="s">
        <v>611</v>
      </c>
      <c r="AO1069" t="s">
        <v>1380</v>
      </c>
      <c r="AP1069" t="s">
        <v>5651</v>
      </c>
      <c r="AQ1069" t="s">
        <v>20403</v>
      </c>
    </row>
    <row r="1070" spans="1:43" x14ac:dyDescent="0.3">
      <c r="A1070" t="s">
        <v>2228</v>
      </c>
      <c r="B1070" t="s">
        <v>273</v>
      </c>
      <c r="C1070" s="72">
        <v>32783</v>
      </c>
      <c r="D1070" t="s">
        <v>6594</v>
      </c>
      <c r="E1070" t="s">
        <v>6940</v>
      </c>
      <c r="F1070" t="s">
        <v>1372</v>
      </c>
      <c r="G1070" t="s">
        <v>6120</v>
      </c>
      <c r="H1070" t="s">
        <v>1380</v>
      </c>
      <c r="I1070" t="s">
        <v>9971</v>
      </c>
      <c r="J1070" t="s">
        <v>273</v>
      </c>
      <c r="K1070">
        <v>543305</v>
      </c>
      <c r="L1070" t="s">
        <v>273</v>
      </c>
      <c r="M1070">
        <v>1669559</v>
      </c>
      <c r="N1070" t="s">
        <v>273</v>
      </c>
      <c r="O1070" t="s">
        <v>4171</v>
      </c>
      <c r="P1070" t="s">
        <v>2228</v>
      </c>
      <c r="Q1070">
        <v>9325</v>
      </c>
      <c r="R1070" t="s">
        <v>273</v>
      </c>
      <c r="S1070">
        <v>31253</v>
      </c>
      <c r="T1070" t="s">
        <v>273</v>
      </c>
      <c r="U1070" t="s">
        <v>273</v>
      </c>
      <c r="V1070" t="s">
        <v>4172</v>
      </c>
      <c r="W1070">
        <v>57967</v>
      </c>
      <c r="X1070">
        <v>9325</v>
      </c>
      <c r="Y1070" t="s">
        <v>273</v>
      </c>
      <c r="Z1070" t="s">
        <v>5652</v>
      </c>
      <c r="AA1070" t="s">
        <v>5068</v>
      </c>
      <c r="AB1070" t="s">
        <v>658</v>
      </c>
      <c r="AC1070" t="s">
        <v>273</v>
      </c>
      <c r="AD1070" t="s">
        <v>5652</v>
      </c>
      <c r="AE1070">
        <v>10470</v>
      </c>
      <c r="AF1070" t="s">
        <v>273</v>
      </c>
      <c r="AG1070">
        <v>13894</v>
      </c>
      <c r="AH1070" t="s">
        <v>273</v>
      </c>
      <c r="AI1070">
        <v>5770</v>
      </c>
      <c r="AJ1070">
        <v>4213</v>
      </c>
      <c r="AK1070" t="s">
        <v>273</v>
      </c>
      <c r="AL1070" t="s">
        <v>18577</v>
      </c>
      <c r="AM1070" t="s">
        <v>273</v>
      </c>
      <c r="AN1070" t="s">
        <v>273</v>
      </c>
      <c r="AO1070" t="s">
        <v>1380</v>
      </c>
      <c r="AP1070" t="s">
        <v>5652</v>
      </c>
      <c r="AQ1070" t="s">
        <v>20403</v>
      </c>
    </row>
    <row r="1071" spans="1:43" x14ac:dyDescent="0.3">
      <c r="A1071" t="s">
        <v>2229</v>
      </c>
      <c r="B1071" t="s">
        <v>131</v>
      </c>
      <c r="C1071" s="72">
        <v>31304</v>
      </c>
      <c r="D1071" t="s">
        <v>6677</v>
      </c>
      <c r="E1071" t="s">
        <v>6940</v>
      </c>
      <c r="F1071" t="s">
        <v>3591</v>
      </c>
      <c r="G1071" t="s">
        <v>3591</v>
      </c>
      <c r="H1071" t="s">
        <v>661</v>
      </c>
      <c r="I1071" t="s">
        <v>10792</v>
      </c>
      <c r="J1071" t="s">
        <v>131</v>
      </c>
      <c r="K1071">
        <v>518794</v>
      </c>
      <c r="L1071" t="s">
        <v>131</v>
      </c>
      <c r="M1071">
        <v>1599170</v>
      </c>
      <c r="N1071" t="s">
        <v>131</v>
      </c>
      <c r="O1071" t="s">
        <v>2230</v>
      </c>
      <c r="P1071" t="s">
        <v>2229</v>
      </c>
      <c r="Q1071">
        <v>8725</v>
      </c>
      <c r="R1071" t="s">
        <v>131</v>
      </c>
      <c r="S1071">
        <v>29552</v>
      </c>
      <c r="T1071" t="s">
        <v>131</v>
      </c>
      <c r="V1071" t="s">
        <v>5653</v>
      </c>
      <c r="W1071">
        <v>56450</v>
      </c>
      <c r="X1071">
        <v>8725</v>
      </c>
      <c r="Y1071" t="s">
        <v>131</v>
      </c>
      <c r="Z1071" t="s">
        <v>5654</v>
      </c>
      <c r="AA1071" t="s">
        <v>658</v>
      </c>
      <c r="AB1071" t="s">
        <v>658</v>
      </c>
      <c r="AC1071" t="s">
        <v>131</v>
      </c>
      <c r="AD1071" t="s">
        <v>5654</v>
      </c>
      <c r="AE1071">
        <v>9926</v>
      </c>
      <c r="AI1071">
        <v>5678</v>
      </c>
      <c r="AK1071" t="s">
        <v>131</v>
      </c>
      <c r="AL1071" t="s">
        <v>18578</v>
      </c>
      <c r="AM1071" t="s">
        <v>131</v>
      </c>
      <c r="AN1071" t="s">
        <v>131</v>
      </c>
      <c r="AO1071" t="s">
        <v>661</v>
      </c>
      <c r="AP1071" t="s">
        <v>5654</v>
      </c>
      <c r="AQ1071" t="s">
        <v>20403</v>
      </c>
    </row>
    <row r="1072" spans="1:43" x14ac:dyDescent="0.3">
      <c r="A1072" t="s">
        <v>13757</v>
      </c>
      <c r="B1072" t="s">
        <v>11667</v>
      </c>
      <c r="C1072" s="72">
        <v>32751</v>
      </c>
      <c r="D1072" t="s">
        <v>6920</v>
      </c>
      <c r="E1072" t="s">
        <v>6940</v>
      </c>
      <c r="F1072" t="s">
        <v>1531</v>
      </c>
      <c r="G1072" t="s">
        <v>9094</v>
      </c>
      <c r="H1072" t="s">
        <v>1424</v>
      </c>
      <c r="I1072" t="s">
        <v>11668</v>
      </c>
      <c r="J1072" t="s">
        <v>11667</v>
      </c>
      <c r="K1072">
        <v>543308</v>
      </c>
      <c r="L1072" t="s">
        <v>11667</v>
      </c>
      <c r="M1072">
        <v>1956975</v>
      </c>
      <c r="N1072" t="s">
        <v>11667</v>
      </c>
      <c r="O1072" t="s">
        <v>13758</v>
      </c>
      <c r="P1072" t="s">
        <v>13757</v>
      </c>
      <c r="Q1072">
        <v>10059</v>
      </c>
      <c r="R1072" t="s">
        <v>11667</v>
      </c>
      <c r="S1072">
        <v>32255</v>
      </c>
      <c r="T1072" t="s">
        <v>11667</v>
      </c>
      <c r="V1072" t="s">
        <v>16127</v>
      </c>
      <c r="W1072">
        <v>70307</v>
      </c>
      <c r="X1072">
        <v>10059</v>
      </c>
      <c r="Y1072" t="s">
        <v>11667</v>
      </c>
      <c r="Z1072" t="s">
        <v>13759</v>
      </c>
      <c r="AA1072" t="s">
        <v>658</v>
      </c>
      <c r="AB1072" t="s">
        <v>658</v>
      </c>
      <c r="AC1072" t="s">
        <v>11667</v>
      </c>
      <c r="AD1072" t="s">
        <v>13759</v>
      </c>
      <c r="AE1072">
        <v>12251</v>
      </c>
      <c r="AI1072">
        <v>23863</v>
      </c>
      <c r="AJ1072">
        <v>4943</v>
      </c>
      <c r="AK1072" t="s">
        <v>11667</v>
      </c>
      <c r="AL1072" t="s">
        <v>18579</v>
      </c>
      <c r="AM1072" t="s">
        <v>11667</v>
      </c>
      <c r="AN1072" t="s">
        <v>11667</v>
      </c>
      <c r="AO1072" t="s">
        <v>1424</v>
      </c>
      <c r="AP1072" t="s">
        <v>13759</v>
      </c>
      <c r="AQ1072" t="s">
        <v>20403</v>
      </c>
    </row>
    <row r="1073" spans="1:43" x14ac:dyDescent="0.3">
      <c r="A1073" t="s">
        <v>14805</v>
      </c>
      <c r="B1073" t="s">
        <v>14748</v>
      </c>
      <c r="C1073" s="72">
        <v>35314</v>
      </c>
      <c r="D1073" t="s">
        <v>7001</v>
      </c>
      <c r="E1073" t="s">
        <v>6940</v>
      </c>
      <c r="F1073" t="s">
        <v>1395</v>
      </c>
      <c r="G1073" t="s">
        <v>9094</v>
      </c>
      <c r="H1073" t="s">
        <v>1373</v>
      </c>
      <c r="I1073" t="s">
        <v>14806</v>
      </c>
      <c r="J1073" t="s">
        <v>14748</v>
      </c>
      <c r="K1073">
        <v>663855</v>
      </c>
      <c r="L1073" t="s">
        <v>14748</v>
      </c>
      <c r="M1073">
        <v>2507337</v>
      </c>
      <c r="N1073" t="s">
        <v>14748</v>
      </c>
      <c r="O1073" t="s">
        <v>17504</v>
      </c>
      <c r="P1073" t="s">
        <v>14805</v>
      </c>
      <c r="Q1073">
        <v>10947</v>
      </c>
      <c r="R1073" t="s">
        <v>14748</v>
      </c>
      <c r="S1073">
        <v>37909</v>
      </c>
      <c r="T1073" t="s">
        <v>14748</v>
      </c>
      <c r="V1073" t="s">
        <v>16128</v>
      </c>
      <c r="W1073">
        <v>107962</v>
      </c>
      <c r="X1073">
        <v>10947</v>
      </c>
      <c r="Y1073" t="s">
        <v>14748</v>
      </c>
      <c r="Z1073" t="s">
        <v>15127</v>
      </c>
      <c r="AA1073" t="s">
        <v>658</v>
      </c>
      <c r="AB1073" t="s">
        <v>658</v>
      </c>
      <c r="AC1073" t="s">
        <v>14748</v>
      </c>
      <c r="AD1073" t="s">
        <v>15127</v>
      </c>
      <c r="AE1073">
        <v>13912</v>
      </c>
      <c r="AH1073" t="s">
        <v>14748</v>
      </c>
      <c r="AI1073">
        <v>23864</v>
      </c>
      <c r="AJ1073">
        <v>5817</v>
      </c>
      <c r="AK1073" t="s">
        <v>14748</v>
      </c>
      <c r="AL1073" t="s">
        <v>18580</v>
      </c>
      <c r="AM1073" t="s">
        <v>14748</v>
      </c>
      <c r="AN1073" t="s">
        <v>14748</v>
      </c>
      <c r="AO1073" t="s">
        <v>1373</v>
      </c>
      <c r="AP1073" t="s">
        <v>15127</v>
      </c>
      <c r="AQ1073" t="s">
        <v>20403</v>
      </c>
    </row>
    <row r="1074" spans="1:43" x14ac:dyDescent="0.3">
      <c r="A1074" t="s">
        <v>16129</v>
      </c>
      <c r="B1074" t="s">
        <v>14326</v>
      </c>
      <c r="C1074" s="72">
        <v>32983</v>
      </c>
      <c r="D1074" t="s">
        <v>6585</v>
      </c>
      <c r="E1074" t="s">
        <v>16130</v>
      </c>
      <c r="F1074" t="s">
        <v>1372</v>
      </c>
      <c r="G1074" t="s">
        <v>6120</v>
      </c>
      <c r="H1074" t="s">
        <v>1424</v>
      </c>
      <c r="I1074" t="s">
        <v>16131</v>
      </c>
      <c r="J1074" t="s">
        <v>14326</v>
      </c>
      <c r="K1074">
        <v>543309</v>
      </c>
      <c r="L1074" t="s">
        <v>14326</v>
      </c>
      <c r="M1074">
        <v>1735742</v>
      </c>
      <c r="N1074" t="s">
        <v>14326</v>
      </c>
      <c r="O1074" t="s">
        <v>17505</v>
      </c>
      <c r="P1074" t="s">
        <v>16129</v>
      </c>
      <c r="Q1074">
        <v>10678</v>
      </c>
      <c r="R1074" t="s">
        <v>14326</v>
      </c>
      <c r="S1074">
        <v>30545</v>
      </c>
      <c r="T1074" t="s">
        <v>14326</v>
      </c>
      <c r="U1074" t="s">
        <v>14326</v>
      </c>
      <c r="V1074" t="s">
        <v>20511</v>
      </c>
      <c r="W1074">
        <v>57969</v>
      </c>
      <c r="X1074">
        <v>10678</v>
      </c>
      <c r="Y1074" t="s">
        <v>14326</v>
      </c>
      <c r="Z1074" t="s">
        <v>16132</v>
      </c>
      <c r="AA1074" t="s">
        <v>658</v>
      </c>
      <c r="AB1074" t="s">
        <v>658</v>
      </c>
      <c r="AC1074" t="s">
        <v>14326</v>
      </c>
      <c r="AD1074" t="s">
        <v>16132</v>
      </c>
      <c r="AE1074">
        <v>14572</v>
      </c>
      <c r="AF1074" t="s">
        <v>14326</v>
      </c>
      <c r="AH1074" t="s">
        <v>14326</v>
      </c>
      <c r="AJ1074">
        <v>5532</v>
      </c>
      <c r="AK1074" t="s">
        <v>14326</v>
      </c>
      <c r="AL1074" t="s">
        <v>18581</v>
      </c>
      <c r="AM1074" t="s">
        <v>14326</v>
      </c>
      <c r="AN1074" t="s">
        <v>14326</v>
      </c>
      <c r="AO1074" t="s">
        <v>1424</v>
      </c>
      <c r="AP1074" t="s">
        <v>16132</v>
      </c>
      <c r="AQ1074" t="s">
        <v>20403</v>
      </c>
    </row>
    <row r="1075" spans="1:43" x14ac:dyDescent="0.3">
      <c r="A1075" t="s">
        <v>14107</v>
      </c>
      <c r="B1075" t="s">
        <v>13949</v>
      </c>
      <c r="C1075" s="72">
        <v>33222</v>
      </c>
      <c r="D1075" t="s">
        <v>6825</v>
      </c>
      <c r="E1075" t="s">
        <v>14108</v>
      </c>
      <c r="F1075" t="s">
        <v>1509</v>
      </c>
      <c r="G1075" t="s">
        <v>9094</v>
      </c>
      <c r="H1075" t="s">
        <v>1373</v>
      </c>
      <c r="I1075" t="s">
        <v>13976</v>
      </c>
      <c r="J1075" t="s">
        <v>13949</v>
      </c>
      <c r="K1075">
        <v>657610</v>
      </c>
      <c r="L1075" t="s">
        <v>13949</v>
      </c>
      <c r="M1075">
        <v>2794535</v>
      </c>
      <c r="N1075" t="s">
        <v>13949</v>
      </c>
      <c r="O1075" t="s">
        <v>14417</v>
      </c>
      <c r="P1075" t="s">
        <v>14107</v>
      </c>
      <c r="Q1075">
        <v>10740</v>
      </c>
      <c r="R1075" t="s">
        <v>13949</v>
      </c>
      <c r="S1075">
        <v>35902</v>
      </c>
      <c r="T1075" t="s">
        <v>13949</v>
      </c>
      <c r="V1075" t="s">
        <v>16133</v>
      </c>
      <c r="W1075">
        <v>105121</v>
      </c>
      <c r="X1075">
        <v>10740</v>
      </c>
      <c r="Y1075" t="s">
        <v>13949</v>
      </c>
      <c r="Z1075" t="s">
        <v>14109</v>
      </c>
      <c r="AA1075" t="s">
        <v>658</v>
      </c>
      <c r="AB1075" t="s">
        <v>658</v>
      </c>
      <c r="AC1075" t="s">
        <v>13949</v>
      </c>
      <c r="AD1075" t="s">
        <v>14110</v>
      </c>
      <c r="AE1075">
        <v>14408</v>
      </c>
      <c r="AH1075" t="s">
        <v>13949</v>
      </c>
      <c r="AI1075">
        <v>21419</v>
      </c>
      <c r="AJ1075">
        <v>5455</v>
      </c>
      <c r="AK1075" t="s">
        <v>13949</v>
      </c>
      <c r="AL1075" t="s">
        <v>18582</v>
      </c>
      <c r="AM1075" t="s">
        <v>13949</v>
      </c>
      <c r="AN1075" t="s">
        <v>13949</v>
      </c>
      <c r="AO1075" t="s">
        <v>1373</v>
      </c>
      <c r="AP1075" t="s">
        <v>14110</v>
      </c>
      <c r="AQ1075" t="s">
        <v>20403</v>
      </c>
    </row>
    <row r="1076" spans="1:43" hidden="1" x14ac:dyDescent="0.3">
      <c r="A1076" t="s">
        <v>2231</v>
      </c>
      <c r="B1076" t="s">
        <v>549</v>
      </c>
      <c r="C1076" s="72">
        <v>30031</v>
      </c>
      <c r="D1076" t="s">
        <v>6594</v>
      </c>
      <c r="E1076" t="s">
        <v>6593</v>
      </c>
      <c r="F1076" t="s">
        <v>3591</v>
      </c>
      <c r="G1076" t="s">
        <v>3591</v>
      </c>
      <c r="H1076" t="s">
        <v>661</v>
      </c>
      <c r="I1076" t="s">
        <v>10148</v>
      </c>
      <c r="J1076" t="s">
        <v>549</v>
      </c>
      <c r="K1076">
        <v>431094</v>
      </c>
      <c r="L1076" t="s">
        <v>549</v>
      </c>
      <c r="M1076">
        <v>484952</v>
      </c>
      <c r="N1076" t="s">
        <v>549</v>
      </c>
      <c r="O1076" t="s">
        <v>2232</v>
      </c>
      <c r="P1076" t="s">
        <v>2231</v>
      </c>
      <c r="Q1076">
        <v>7483</v>
      </c>
      <c r="R1076" t="s">
        <v>549</v>
      </c>
      <c r="S1076">
        <v>6190</v>
      </c>
      <c r="T1076" t="s">
        <v>549</v>
      </c>
      <c r="U1076" t="s">
        <v>549</v>
      </c>
      <c r="V1076" t="s">
        <v>4173</v>
      </c>
      <c r="W1076">
        <v>45430</v>
      </c>
      <c r="X1076">
        <v>7483</v>
      </c>
      <c r="Y1076" t="s">
        <v>549</v>
      </c>
      <c r="Z1076" t="s">
        <v>5655</v>
      </c>
      <c r="AA1076" t="s">
        <v>658</v>
      </c>
      <c r="AB1076" t="s">
        <v>658</v>
      </c>
      <c r="AC1076" t="s">
        <v>549</v>
      </c>
      <c r="AD1076" t="s">
        <v>5655</v>
      </c>
      <c r="AE1076">
        <v>7624</v>
      </c>
      <c r="AF1076" t="s">
        <v>549</v>
      </c>
      <c r="AG1076">
        <v>5557</v>
      </c>
      <c r="AH1076" t="s">
        <v>549</v>
      </c>
      <c r="AI1076">
        <v>15283</v>
      </c>
      <c r="AJ1076">
        <v>1186</v>
      </c>
      <c r="AK1076" t="s">
        <v>549</v>
      </c>
      <c r="AL1076" t="s">
        <v>18583</v>
      </c>
      <c r="AM1076" t="s">
        <v>549</v>
      </c>
      <c r="AN1076" t="s">
        <v>549</v>
      </c>
      <c r="AO1076" t="s">
        <v>661</v>
      </c>
      <c r="AP1076" t="s">
        <v>5655</v>
      </c>
      <c r="AQ1076" t="s">
        <v>20402</v>
      </c>
    </row>
    <row r="1077" spans="1:43" x14ac:dyDescent="0.3">
      <c r="A1077" t="s">
        <v>16134</v>
      </c>
      <c r="B1077" t="s">
        <v>15013</v>
      </c>
      <c r="C1077" s="72">
        <v>34386</v>
      </c>
      <c r="D1077" t="s">
        <v>6855</v>
      </c>
      <c r="E1077" t="s">
        <v>16135</v>
      </c>
      <c r="F1077" t="s">
        <v>1526</v>
      </c>
      <c r="G1077" t="s">
        <v>9094</v>
      </c>
      <c r="H1077" t="s">
        <v>1380</v>
      </c>
      <c r="I1077" t="s">
        <v>16136</v>
      </c>
      <c r="J1077" t="s">
        <v>15013</v>
      </c>
      <c r="K1077">
        <v>656541</v>
      </c>
      <c r="L1077" t="s">
        <v>15013</v>
      </c>
      <c r="M1077">
        <v>2228436</v>
      </c>
      <c r="N1077" t="s">
        <v>15013</v>
      </c>
      <c r="P1077" t="s">
        <v>16134</v>
      </c>
      <c r="Q1077">
        <v>11206</v>
      </c>
      <c r="R1077" t="s">
        <v>15013</v>
      </c>
      <c r="S1077">
        <v>35831</v>
      </c>
      <c r="T1077" t="s">
        <v>15013</v>
      </c>
      <c r="V1077" t="s">
        <v>20512</v>
      </c>
      <c r="W1077">
        <v>106165</v>
      </c>
      <c r="X1077">
        <v>11206</v>
      </c>
      <c r="Y1077" t="s">
        <v>15013</v>
      </c>
      <c r="Z1077" t="s">
        <v>16137</v>
      </c>
      <c r="AA1077" t="s">
        <v>666</v>
      </c>
      <c r="AB1077" t="s">
        <v>666</v>
      </c>
      <c r="AC1077" t="s">
        <v>15013</v>
      </c>
      <c r="AD1077" t="s">
        <v>16137</v>
      </c>
      <c r="AE1077">
        <v>14526</v>
      </c>
      <c r="AJ1077">
        <v>6247</v>
      </c>
      <c r="AK1077" t="s">
        <v>15013</v>
      </c>
      <c r="AL1077" t="s">
        <v>18584</v>
      </c>
      <c r="AM1077" t="s">
        <v>15013</v>
      </c>
      <c r="AN1077" t="s">
        <v>15013</v>
      </c>
      <c r="AO1077" t="s">
        <v>1380</v>
      </c>
      <c r="AP1077" t="s">
        <v>16137</v>
      </c>
      <c r="AQ1077" t="s">
        <v>20403</v>
      </c>
    </row>
    <row r="1078" spans="1:43" x14ac:dyDescent="0.3">
      <c r="A1078" t="s">
        <v>11097</v>
      </c>
      <c r="B1078" t="s">
        <v>11098</v>
      </c>
      <c r="C1078" s="72">
        <v>29291</v>
      </c>
      <c r="D1078" t="s">
        <v>7912</v>
      </c>
      <c r="E1078" t="s">
        <v>6593</v>
      </c>
      <c r="F1078" t="s">
        <v>1565</v>
      </c>
      <c r="G1078" t="s">
        <v>6120</v>
      </c>
      <c r="H1078" t="s">
        <v>1373</v>
      </c>
      <c r="I1078" t="s">
        <v>11099</v>
      </c>
      <c r="J1078" t="s">
        <v>11098</v>
      </c>
      <c r="K1078">
        <v>448179</v>
      </c>
      <c r="L1078" t="s">
        <v>11098</v>
      </c>
      <c r="M1078">
        <v>555244</v>
      </c>
      <c r="N1078" t="s">
        <v>11098</v>
      </c>
      <c r="O1078" t="s">
        <v>11896</v>
      </c>
      <c r="P1078" t="s">
        <v>11097</v>
      </c>
      <c r="Q1078">
        <v>7578</v>
      </c>
      <c r="R1078" t="s">
        <v>11098</v>
      </c>
      <c r="S1078">
        <v>6321</v>
      </c>
      <c r="T1078" t="s">
        <v>11098</v>
      </c>
      <c r="V1078" t="s">
        <v>11897</v>
      </c>
      <c r="W1078">
        <v>36959</v>
      </c>
      <c r="X1078">
        <v>7578</v>
      </c>
      <c r="Y1078" t="s">
        <v>11098</v>
      </c>
      <c r="Z1078" t="s">
        <v>11100</v>
      </c>
      <c r="AA1078" t="s">
        <v>666</v>
      </c>
      <c r="AB1078" t="s">
        <v>666</v>
      </c>
      <c r="AC1078" t="s">
        <v>11098</v>
      </c>
      <c r="AD1078" t="s">
        <v>11100</v>
      </c>
      <c r="AE1078">
        <v>7965</v>
      </c>
      <c r="AF1078" t="s">
        <v>11098</v>
      </c>
      <c r="AG1078">
        <v>5983</v>
      </c>
      <c r="AH1078" t="s">
        <v>11098</v>
      </c>
      <c r="AI1078">
        <v>5594</v>
      </c>
      <c r="AJ1078">
        <v>2262</v>
      </c>
      <c r="AK1078" t="s">
        <v>11098</v>
      </c>
      <c r="AL1078" t="s">
        <v>18585</v>
      </c>
      <c r="AM1078" t="s">
        <v>11098</v>
      </c>
      <c r="AN1078" t="s">
        <v>11098</v>
      </c>
      <c r="AO1078" t="s">
        <v>1373</v>
      </c>
      <c r="AP1078" t="s">
        <v>11100</v>
      </c>
      <c r="AQ1078" t="s">
        <v>20403</v>
      </c>
    </row>
    <row r="1079" spans="1:43" hidden="1" x14ac:dyDescent="0.3">
      <c r="A1079" t="s">
        <v>2233</v>
      </c>
      <c r="B1079" t="s">
        <v>935</v>
      </c>
      <c r="C1079" s="72">
        <v>29704</v>
      </c>
      <c r="D1079" t="s">
        <v>7799</v>
      </c>
      <c r="E1079" t="s">
        <v>6593</v>
      </c>
      <c r="F1079" t="s">
        <v>3591</v>
      </c>
      <c r="G1079" t="s">
        <v>3591</v>
      </c>
      <c r="H1079" t="s">
        <v>1373</v>
      </c>
      <c r="I1079" t="s">
        <v>9327</v>
      </c>
      <c r="J1079" t="s">
        <v>935</v>
      </c>
      <c r="K1079">
        <v>429718</v>
      </c>
      <c r="L1079" t="s">
        <v>935</v>
      </c>
      <c r="M1079">
        <v>448409</v>
      </c>
      <c r="N1079" t="s">
        <v>935</v>
      </c>
      <c r="O1079" t="s">
        <v>4174</v>
      </c>
      <c r="P1079" t="s">
        <v>2233</v>
      </c>
      <c r="Q1079">
        <v>7350</v>
      </c>
      <c r="R1079" t="s">
        <v>935</v>
      </c>
      <c r="S1079">
        <v>5993</v>
      </c>
      <c r="T1079" t="s">
        <v>935</v>
      </c>
      <c r="V1079" t="s">
        <v>5656</v>
      </c>
      <c r="W1079">
        <v>36960</v>
      </c>
      <c r="X1079">
        <v>7350</v>
      </c>
      <c r="Y1079" t="s">
        <v>935</v>
      </c>
      <c r="Z1079" t="s">
        <v>8650</v>
      </c>
      <c r="AA1079" t="s">
        <v>658</v>
      </c>
      <c r="AB1079" t="s">
        <v>658</v>
      </c>
      <c r="AC1079" t="s">
        <v>935</v>
      </c>
      <c r="AD1079" t="s">
        <v>8650</v>
      </c>
      <c r="AE1079">
        <v>7848</v>
      </c>
      <c r="AI1079">
        <v>5655</v>
      </c>
      <c r="AK1079" t="s">
        <v>935</v>
      </c>
      <c r="AN1079" t="s">
        <v>935</v>
      </c>
      <c r="AO1079" t="s">
        <v>1373</v>
      </c>
      <c r="AP1079" t="s">
        <v>8650</v>
      </c>
      <c r="AQ1079" t="s">
        <v>20402</v>
      </c>
    </row>
    <row r="1080" spans="1:43" x14ac:dyDescent="0.3">
      <c r="A1080" t="s">
        <v>2234</v>
      </c>
      <c r="B1080" t="s">
        <v>1310</v>
      </c>
      <c r="C1080" s="72">
        <v>31120</v>
      </c>
      <c r="D1080" t="s">
        <v>6828</v>
      </c>
      <c r="E1080" t="s">
        <v>6593</v>
      </c>
      <c r="F1080" t="s">
        <v>3591</v>
      </c>
      <c r="G1080" t="s">
        <v>3591</v>
      </c>
      <c r="H1080" t="s">
        <v>1424</v>
      </c>
      <c r="I1080" t="s">
        <v>10156</v>
      </c>
      <c r="J1080" t="s">
        <v>1310</v>
      </c>
      <c r="K1080">
        <v>518799</v>
      </c>
      <c r="L1080" t="s">
        <v>1310</v>
      </c>
      <c r="M1080">
        <v>1661503</v>
      </c>
      <c r="N1080" t="s">
        <v>2235</v>
      </c>
      <c r="O1080" t="s">
        <v>16138</v>
      </c>
      <c r="P1080" t="s">
        <v>2234</v>
      </c>
      <c r="Q1080">
        <v>8785</v>
      </c>
      <c r="R1080" t="s">
        <v>1310</v>
      </c>
      <c r="S1080">
        <v>30474</v>
      </c>
      <c r="T1080" t="s">
        <v>1310</v>
      </c>
      <c r="V1080" t="s">
        <v>12235</v>
      </c>
      <c r="W1080">
        <v>36953</v>
      </c>
      <c r="X1080">
        <v>8785</v>
      </c>
      <c r="Y1080" t="s">
        <v>1310</v>
      </c>
      <c r="Z1080" t="s">
        <v>8651</v>
      </c>
      <c r="AA1080" t="s">
        <v>658</v>
      </c>
      <c r="AB1080" t="s">
        <v>658</v>
      </c>
      <c r="AC1080" t="s">
        <v>1310</v>
      </c>
      <c r="AD1080" t="s">
        <v>8651</v>
      </c>
      <c r="AI1080">
        <v>17820</v>
      </c>
      <c r="AK1080" t="s">
        <v>1310</v>
      </c>
      <c r="AL1080" t="s">
        <v>18586</v>
      </c>
      <c r="AM1080" t="s">
        <v>1310</v>
      </c>
      <c r="AN1080" t="s">
        <v>1310</v>
      </c>
      <c r="AO1080" t="s">
        <v>1424</v>
      </c>
      <c r="AP1080" t="s">
        <v>8651</v>
      </c>
      <c r="AQ1080" t="s">
        <v>20403</v>
      </c>
    </row>
    <row r="1081" spans="1:43" x14ac:dyDescent="0.3">
      <c r="A1081" t="s">
        <v>16139</v>
      </c>
      <c r="B1081" t="s">
        <v>14254</v>
      </c>
      <c r="C1081" s="72">
        <v>32914</v>
      </c>
      <c r="D1081" t="s">
        <v>7044</v>
      </c>
      <c r="E1081" t="s">
        <v>6593</v>
      </c>
      <c r="F1081" t="s">
        <v>1553</v>
      </c>
      <c r="G1081" t="s">
        <v>6120</v>
      </c>
      <c r="H1081" t="s">
        <v>1373</v>
      </c>
      <c r="I1081" t="s">
        <v>16140</v>
      </c>
      <c r="J1081" t="s">
        <v>14254</v>
      </c>
      <c r="K1081">
        <v>657612</v>
      </c>
      <c r="L1081" t="s">
        <v>14254</v>
      </c>
      <c r="M1081">
        <v>2791772</v>
      </c>
      <c r="N1081" t="s">
        <v>14254</v>
      </c>
      <c r="O1081" t="s">
        <v>17506</v>
      </c>
      <c r="P1081" t="s">
        <v>16139</v>
      </c>
      <c r="Q1081">
        <v>10986</v>
      </c>
      <c r="R1081" t="s">
        <v>14254</v>
      </c>
      <c r="S1081">
        <v>37005</v>
      </c>
      <c r="T1081" t="s">
        <v>14254</v>
      </c>
      <c r="V1081" t="s">
        <v>20513</v>
      </c>
      <c r="W1081">
        <v>105123</v>
      </c>
      <c r="X1081">
        <v>10986</v>
      </c>
      <c r="Y1081" t="s">
        <v>14254</v>
      </c>
      <c r="Z1081" t="s">
        <v>15466</v>
      </c>
      <c r="AA1081" t="s">
        <v>658</v>
      </c>
      <c r="AB1081" t="s">
        <v>666</v>
      </c>
      <c r="AC1081" t="s">
        <v>14254</v>
      </c>
      <c r="AD1081" t="s">
        <v>15466</v>
      </c>
      <c r="AE1081">
        <v>15248</v>
      </c>
      <c r="AJ1081">
        <v>5765</v>
      </c>
      <c r="AK1081" t="s">
        <v>14254</v>
      </c>
      <c r="AL1081" t="s">
        <v>18587</v>
      </c>
      <c r="AM1081" t="s">
        <v>14254</v>
      </c>
      <c r="AN1081" t="s">
        <v>14254</v>
      </c>
      <c r="AO1081" t="s">
        <v>14933</v>
      </c>
      <c r="AP1081" t="s">
        <v>15466</v>
      </c>
      <c r="AQ1081" t="s">
        <v>20403</v>
      </c>
    </row>
    <row r="1082" spans="1:43" x14ac:dyDescent="0.3">
      <c r="A1082" t="s">
        <v>12167</v>
      </c>
      <c r="B1082" t="s">
        <v>11229</v>
      </c>
      <c r="C1082" s="72">
        <v>31453</v>
      </c>
      <c r="D1082" t="s">
        <v>12168</v>
      </c>
      <c r="E1082" t="s">
        <v>12169</v>
      </c>
      <c r="F1082" t="s">
        <v>3591</v>
      </c>
      <c r="G1082" t="s">
        <v>3591</v>
      </c>
      <c r="H1082" t="s">
        <v>1373</v>
      </c>
      <c r="I1082" t="s">
        <v>11230</v>
      </c>
      <c r="J1082" t="s">
        <v>11229</v>
      </c>
      <c r="K1082">
        <v>648737</v>
      </c>
      <c r="L1082" t="s">
        <v>11229</v>
      </c>
      <c r="M1082">
        <v>2118087</v>
      </c>
      <c r="N1082" t="s">
        <v>11229</v>
      </c>
      <c r="O1082" t="s">
        <v>13570</v>
      </c>
      <c r="P1082" t="s">
        <v>12167</v>
      </c>
      <c r="Q1082">
        <v>9952</v>
      </c>
      <c r="R1082" t="s">
        <v>11229</v>
      </c>
      <c r="S1082">
        <v>33275</v>
      </c>
      <c r="T1082" t="s">
        <v>11229</v>
      </c>
      <c r="V1082" t="s">
        <v>12170</v>
      </c>
      <c r="W1082">
        <v>103731</v>
      </c>
      <c r="X1082">
        <v>9952</v>
      </c>
      <c r="Y1082" t="s">
        <v>11229</v>
      </c>
      <c r="Z1082" t="s">
        <v>12171</v>
      </c>
      <c r="AA1082" t="s">
        <v>658</v>
      </c>
      <c r="AB1082" t="s">
        <v>658</v>
      </c>
      <c r="AC1082" t="s">
        <v>11229</v>
      </c>
      <c r="AD1082" t="s">
        <v>12171</v>
      </c>
      <c r="AE1082">
        <v>13156</v>
      </c>
      <c r="AF1082" t="s">
        <v>11229</v>
      </c>
      <c r="AG1082">
        <v>52867</v>
      </c>
      <c r="AH1082" t="s">
        <v>11229</v>
      </c>
      <c r="AI1082">
        <v>20227</v>
      </c>
      <c r="AK1082" t="s">
        <v>11229</v>
      </c>
      <c r="AL1082" t="s">
        <v>18588</v>
      </c>
      <c r="AM1082" t="s">
        <v>11229</v>
      </c>
      <c r="AN1082" t="s">
        <v>11229</v>
      </c>
      <c r="AO1082" t="s">
        <v>1373</v>
      </c>
      <c r="AP1082" t="s">
        <v>12171</v>
      </c>
      <c r="AQ1082" t="s">
        <v>20403</v>
      </c>
    </row>
    <row r="1083" spans="1:43" hidden="1" x14ac:dyDescent="0.3">
      <c r="A1083" t="s">
        <v>2236</v>
      </c>
      <c r="B1083" t="s">
        <v>381</v>
      </c>
      <c r="C1083" s="72">
        <v>28342</v>
      </c>
      <c r="D1083" t="s">
        <v>6602</v>
      </c>
      <c r="E1083" t="s">
        <v>7261</v>
      </c>
      <c r="F1083" t="s">
        <v>3591</v>
      </c>
      <c r="G1083" t="s">
        <v>3591</v>
      </c>
      <c r="H1083" t="s">
        <v>1380</v>
      </c>
      <c r="I1083" t="s">
        <v>10802</v>
      </c>
      <c r="J1083" t="s">
        <v>381</v>
      </c>
      <c r="K1083">
        <v>400134</v>
      </c>
      <c r="L1083" t="s">
        <v>381</v>
      </c>
      <c r="M1083">
        <v>211691</v>
      </c>
      <c r="N1083" t="s">
        <v>381</v>
      </c>
      <c r="O1083" t="s">
        <v>2237</v>
      </c>
      <c r="P1083" t="s">
        <v>2236</v>
      </c>
      <c r="Q1083">
        <v>6645</v>
      </c>
      <c r="R1083" t="s">
        <v>381</v>
      </c>
      <c r="S1083">
        <v>4606</v>
      </c>
      <c r="T1083" t="s">
        <v>381</v>
      </c>
      <c r="V1083" t="s">
        <v>4175</v>
      </c>
      <c r="W1083">
        <v>992</v>
      </c>
      <c r="X1083">
        <v>6645</v>
      </c>
      <c r="Y1083" t="s">
        <v>381</v>
      </c>
      <c r="Z1083" t="s">
        <v>8652</v>
      </c>
      <c r="AA1083" t="s">
        <v>666</v>
      </c>
      <c r="AB1083" t="s">
        <v>658</v>
      </c>
      <c r="AC1083" t="s">
        <v>381</v>
      </c>
      <c r="AD1083" t="s">
        <v>8652</v>
      </c>
      <c r="AI1083">
        <v>15169</v>
      </c>
      <c r="AK1083" t="s">
        <v>381</v>
      </c>
      <c r="AN1083" t="s">
        <v>381</v>
      </c>
      <c r="AO1083" t="s">
        <v>1380</v>
      </c>
      <c r="AP1083" t="s">
        <v>8652</v>
      </c>
      <c r="AQ1083" t="s">
        <v>20402</v>
      </c>
    </row>
    <row r="1084" spans="1:43" x14ac:dyDescent="0.3">
      <c r="A1084" t="s">
        <v>14111</v>
      </c>
      <c r="B1084" t="s">
        <v>14112</v>
      </c>
      <c r="C1084" s="72">
        <v>30749</v>
      </c>
      <c r="D1084" t="s">
        <v>14113</v>
      </c>
      <c r="E1084" t="s">
        <v>14114</v>
      </c>
      <c r="F1084" t="s">
        <v>1392</v>
      </c>
      <c r="G1084" t="s">
        <v>6120</v>
      </c>
      <c r="H1084" t="s">
        <v>1373</v>
      </c>
      <c r="I1084" t="s">
        <v>14917</v>
      </c>
      <c r="J1084" t="s">
        <v>14112</v>
      </c>
      <c r="K1084">
        <v>673633</v>
      </c>
      <c r="L1084" t="s">
        <v>14112</v>
      </c>
      <c r="M1084">
        <v>2904070</v>
      </c>
      <c r="N1084" t="s">
        <v>14112</v>
      </c>
      <c r="O1084" t="s">
        <v>17507</v>
      </c>
      <c r="P1084" t="s">
        <v>14111</v>
      </c>
      <c r="Q1084">
        <v>10837</v>
      </c>
      <c r="R1084" t="s">
        <v>14112</v>
      </c>
      <c r="S1084">
        <v>39842</v>
      </c>
      <c r="T1084" t="s">
        <v>14112</v>
      </c>
      <c r="V1084" t="s">
        <v>16141</v>
      </c>
      <c r="W1084">
        <v>53724</v>
      </c>
      <c r="X1084">
        <v>10837</v>
      </c>
      <c r="Y1084" t="s">
        <v>14112</v>
      </c>
      <c r="Z1084" t="s">
        <v>14115</v>
      </c>
      <c r="AA1084" t="s">
        <v>658</v>
      </c>
      <c r="AB1084" t="s">
        <v>658</v>
      </c>
      <c r="AC1084" t="s">
        <v>14112</v>
      </c>
      <c r="AD1084" t="s">
        <v>14115</v>
      </c>
      <c r="AE1084">
        <v>13736</v>
      </c>
      <c r="AH1084" t="s">
        <v>14112</v>
      </c>
      <c r="AI1084">
        <v>33601</v>
      </c>
      <c r="AJ1084">
        <v>5848</v>
      </c>
      <c r="AK1084" t="s">
        <v>14112</v>
      </c>
      <c r="AL1084" t="s">
        <v>18589</v>
      </c>
      <c r="AM1084" t="s">
        <v>14112</v>
      </c>
      <c r="AN1084" t="s">
        <v>14112</v>
      </c>
      <c r="AO1084" t="s">
        <v>14933</v>
      </c>
      <c r="AP1084" t="s">
        <v>14115</v>
      </c>
      <c r="AQ1084" t="s">
        <v>20403</v>
      </c>
    </row>
    <row r="1085" spans="1:43" x14ac:dyDescent="0.3">
      <c r="A1085" t="s">
        <v>15238</v>
      </c>
      <c r="B1085" t="s">
        <v>15016</v>
      </c>
      <c r="C1085" s="72">
        <v>35279</v>
      </c>
      <c r="D1085" t="s">
        <v>15239</v>
      </c>
      <c r="E1085" t="s">
        <v>15240</v>
      </c>
      <c r="F1085" t="s">
        <v>1437</v>
      </c>
      <c r="G1085" t="s">
        <v>9094</v>
      </c>
      <c r="H1085" t="s">
        <v>661</v>
      </c>
      <c r="I1085" t="s">
        <v>16142</v>
      </c>
      <c r="J1085" t="s">
        <v>15016</v>
      </c>
      <c r="K1085">
        <v>669374</v>
      </c>
      <c r="L1085" t="s">
        <v>15016</v>
      </c>
      <c r="M1085">
        <v>2835061</v>
      </c>
      <c r="N1085" t="s">
        <v>15016</v>
      </c>
      <c r="P1085" t="s">
        <v>15238</v>
      </c>
      <c r="Q1085">
        <v>10264</v>
      </c>
      <c r="R1085" t="s">
        <v>15016</v>
      </c>
      <c r="S1085">
        <v>39879</v>
      </c>
      <c r="T1085" t="s">
        <v>15016</v>
      </c>
      <c r="V1085" t="s">
        <v>16143</v>
      </c>
      <c r="W1085">
        <v>110030</v>
      </c>
      <c r="X1085">
        <v>10912</v>
      </c>
      <c r="Y1085" t="s">
        <v>15016</v>
      </c>
      <c r="Z1085" t="s">
        <v>15241</v>
      </c>
      <c r="AA1085" t="s">
        <v>658</v>
      </c>
      <c r="AB1085" t="s">
        <v>658</v>
      </c>
      <c r="AC1085" t="s">
        <v>15016</v>
      </c>
      <c r="AD1085" t="s">
        <v>15241</v>
      </c>
      <c r="AE1085">
        <v>14782</v>
      </c>
      <c r="AH1085" t="s">
        <v>15016</v>
      </c>
      <c r="AJ1085">
        <v>6009</v>
      </c>
      <c r="AK1085" t="s">
        <v>15016</v>
      </c>
      <c r="AL1085" t="s">
        <v>18590</v>
      </c>
      <c r="AM1085" t="s">
        <v>15016</v>
      </c>
      <c r="AN1085" t="s">
        <v>15016</v>
      </c>
      <c r="AO1085" t="s">
        <v>20441</v>
      </c>
      <c r="AP1085" t="s">
        <v>15241</v>
      </c>
      <c r="AQ1085" t="s">
        <v>20403</v>
      </c>
    </row>
    <row r="1086" spans="1:43" hidden="1" x14ac:dyDescent="0.3">
      <c r="A1086" t="s">
        <v>2238</v>
      </c>
      <c r="B1086" t="s">
        <v>870</v>
      </c>
      <c r="C1086" s="72">
        <v>30574</v>
      </c>
      <c r="D1086" t="s">
        <v>7343</v>
      </c>
      <c r="E1086" t="s">
        <v>7921</v>
      </c>
      <c r="F1086" t="s">
        <v>3591</v>
      </c>
      <c r="G1086" t="s">
        <v>3591</v>
      </c>
      <c r="H1086" t="s">
        <v>1373</v>
      </c>
      <c r="I1086" t="s">
        <v>9718</v>
      </c>
      <c r="J1086" t="s">
        <v>870</v>
      </c>
      <c r="K1086">
        <v>460024</v>
      </c>
      <c r="L1086" t="s">
        <v>870</v>
      </c>
      <c r="M1086">
        <v>1116600</v>
      </c>
      <c r="N1086" t="s">
        <v>870</v>
      </c>
      <c r="O1086" t="s">
        <v>2239</v>
      </c>
      <c r="P1086" t="s">
        <v>2238</v>
      </c>
      <c r="Q1086">
        <v>7919</v>
      </c>
      <c r="R1086" t="s">
        <v>870</v>
      </c>
      <c r="S1086">
        <v>28643</v>
      </c>
      <c r="T1086" t="s">
        <v>870</v>
      </c>
      <c r="V1086" t="s">
        <v>4176</v>
      </c>
      <c r="W1086">
        <v>52047</v>
      </c>
      <c r="X1086">
        <v>7919</v>
      </c>
      <c r="Y1086" t="s">
        <v>870</v>
      </c>
      <c r="Z1086" t="s">
        <v>5657</v>
      </c>
      <c r="AA1086" t="s">
        <v>658</v>
      </c>
      <c r="AB1086" t="s">
        <v>658</v>
      </c>
      <c r="AC1086" t="s">
        <v>870</v>
      </c>
      <c r="AD1086" t="s">
        <v>5657</v>
      </c>
      <c r="AE1086">
        <v>8619</v>
      </c>
      <c r="AF1086" t="s">
        <v>870</v>
      </c>
      <c r="AG1086">
        <v>5138</v>
      </c>
      <c r="AH1086" t="s">
        <v>870</v>
      </c>
      <c r="AI1086">
        <v>3200</v>
      </c>
      <c r="AJ1086">
        <v>2764</v>
      </c>
      <c r="AK1086" t="s">
        <v>870</v>
      </c>
      <c r="AN1086" t="s">
        <v>870</v>
      </c>
      <c r="AO1086" t="s">
        <v>1373</v>
      </c>
      <c r="AP1086" t="s">
        <v>5657</v>
      </c>
      <c r="AQ1086" t="s">
        <v>20402</v>
      </c>
    </row>
    <row r="1087" spans="1:43" x14ac:dyDescent="0.3">
      <c r="A1087" t="s">
        <v>16144</v>
      </c>
      <c r="B1087" t="s">
        <v>16145</v>
      </c>
      <c r="C1087" s="72">
        <v>35563</v>
      </c>
      <c r="D1087" t="s">
        <v>16146</v>
      </c>
      <c r="E1087" t="s">
        <v>16147</v>
      </c>
      <c r="F1087" t="s">
        <v>1481</v>
      </c>
      <c r="G1087" t="s">
        <v>9094</v>
      </c>
      <c r="H1087" t="s">
        <v>1431</v>
      </c>
      <c r="I1087" t="s">
        <v>16148</v>
      </c>
      <c r="J1087" t="s">
        <v>16145</v>
      </c>
      <c r="K1087">
        <v>663538</v>
      </c>
      <c r="L1087" t="s">
        <v>16145</v>
      </c>
      <c r="M1087">
        <v>2942984</v>
      </c>
      <c r="N1087" t="s">
        <v>16145</v>
      </c>
      <c r="P1087" t="s">
        <v>16144</v>
      </c>
      <c r="Q1087">
        <v>11284</v>
      </c>
      <c r="R1087" t="s">
        <v>16145</v>
      </c>
      <c r="S1087">
        <v>41219</v>
      </c>
      <c r="T1087" t="s">
        <v>16145</v>
      </c>
      <c r="V1087" t="s">
        <v>20514</v>
      </c>
      <c r="W1087">
        <v>123806</v>
      </c>
      <c r="X1087">
        <v>11284</v>
      </c>
      <c r="Y1087" t="s">
        <v>16145</v>
      </c>
      <c r="Z1087" t="s">
        <v>16149</v>
      </c>
      <c r="AA1087" t="s">
        <v>658</v>
      </c>
      <c r="AB1087" t="s">
        <v>658</v>
      </c>
      <c r="AC1087" t="s">
        <v>16145</v>
      </c>
      <c r="AD1087" t="s">
        <v>16149</v>
      </c>
      <c r="AE1087">
        <v>15440</v>
      </c>
      <c r="AJ1087">
        <v>6269</v>
      </c>
      <c r="AK1087" t="s">
        <v>16145</v>
      </c>
      <c r="AL1087" t="s">
        <v>18591</v>
      </c>
      <c r="AM1087" t="s">
        <v>16145</v>
      </c>
      <c r="AN1087" t="s">
        <v>16145</v>
      </c>
      <c r="AO1087" t="s">
        <v>14958</v>
      </c>
      <c r="AP1087" t="s">
        <v>16149</v>
      </c>
      <c r="AQ1087" t="s">
        <v>20403</v>
      </c>
    </row>
    <row r="1088" spans="1:43" x14ac:dyDescent="0.3">
      <c r="A1088" t="s">
        <v>2240</v>
      </c>
      <c r="B1088" t="s">
        <v>339</v>
      </c>
      <c r="C1088" s="72">
        <v>32937</v>
      </c>
      <c r="D1088" t="s">
        <v>7263</v>
      </c>
      <c r="E1088" t="s">
        <v>7262</v>
      </c>
      <c r="F1088" t="s">
        <v>3591</v>
      </c>
      <c r="G1088" t="s">
        <v>3591</v>
      </c>
      <c r="H1088" t="s">
        <v>1380</v>
      </c>
      <c r="I1088" t="s">
        <v>10645</v>
      </c>
      <c r="J1088" t="s">
        <v>339</v>
      </c>
      <c r="K1088">
        <v>543321</v>
      </c>
      <c r="L1088" t="s">
        <v>339</v>
      </c>
      <c r="M1088">
        <v>1910547</v>
      </c>
      <c r="N1088" t="s">
        <v>339</v>
      </c>
      <c r="O1088" t="s">
        <v>4177</v>
      </c>
      <c r="P1088" t="s">
        <v>2240</v>
      </c>
      <c r="Q1088">
        <v>9307</v>
      </c>
      <c r="R1088" t="s">
        <v>339</v>
      </c>
      <c r="S1088">
        <v>32090</v>
      </c>
      <c r="T1088" t="s">
        <v>339</v>
      </c>
      <c r="U1088" t="s">
        <v>339</v>
      </c>
      <c r="V1088" t="s">
        <v>4178</v>
      </c>
      <c r="W1088">
        <v>57979</v>
      </c>
      <c r="X1088">
        <v>9307</v>
      </c>
      <c r="Y1088" t="s">
        <v>339</v>
      </c>
      <c r="Z1088" t="s">
        <v>5658</v>
      </c>
      <c r="AA1088" t="s">
        <v>658</v>
      </c>
      <c r="AB1088" t="s">
        <v>658</v>
      </c>
      <c r="AC1088" t="s">
        <v>339</v>
      </c>
      <c r="AD1088" t="s">
        <v>5658</v>
      </c>
      <c r="AE1088">
        <v>10560</v>
      </c>
      <c r="AF1088" t="s">
        <v>339</v>
      </c>
      <c r="AG1088">
        <v>17044</v>
      </c>
      <c r="AH1088" t="s">
        <v>339</v>
      </c>
      <c r="AI1088">
        <v>17808</v>
      </c>
      <c r="AJ1088">
        <v>4206</v>
      </c>
      <c r="AK1088" t="s">
        <v>339</v>
      </c>
      <c r="AL1088" t="s">
        <v>18592</v>
      </c>
      <c r="AM1088" t="s">
        <v>339</v>
      </c>
      <c r="AN1088" t="s">
        <v>339</v>
      </c>
      <c r="AO1088" t="s">
        <v>1380</v>
      </c>
      <c r="AP1088" t="s">
        <v>5658</v>
      </c>
      <c r="AQ1088" t="s">
        <v>20403</v>
      </c>
    </row>
    <row r="1089" spans="1:43" x14ac:dyDescent="0.3">
      <c r="A1089" t="s">
        <v>12629</v>
      </c>
      <c r="B1089" t="s">
        <v>10528</v>
      </c>
      <c r="C1089" s="72">
        <v>33977</v>
      </c>
      <c r="D1089" t="s">
        <v>7073</v>
      </c>
      <c r="E1089" t="s">
        <v>7922</v>
      </c>
      <c r="F1089" t="s">
        <v>1446</v>
      </c>
      <c r="G1089" t="s">
        <v>9094</v>
      </c>
      <c r="H1089" t="s">
        <v>1373</v>
      </c>
      <c r="I1089" t="s">
        <v>11775</v>
      </c>
      <c r="J1089" t="s">
        <v>10528</v>
      </c>
      <c r="K1089">
        <v>656546</v>
      </c>
      <c r="L1089" t="s">
        <v>10528</v>
      </c>
      <c r="M1089">
        <v>2135606</v>
      </c>
      <c r="N1089" t="s">
        <v>10528</v>
      </c>
      <c r="O1089" t="s">
        <v>13422</v>
      </c>
      <c r="P1089" t="s">
        <v>12629</v>
      </c>
      <c r="Q1089">
        <v>9896</v>
      </c>
      <c r="R1089" t="s">
        <v>10528</v>
      </c>
      <c r="S1089">
        <v>33841</v>
      </c>
      <c r="T1089" t="s">
        <v>10528</v>
      </c>
      <c r="V1089" t="s">
        <v>12630</v>
      </c>
      <c r="W1089">
        <v>105425</v>
      </c>
      <c r="X1089">
        <v>9896</v>
      </c>
      <c r="Y1089" t="s">
        <v>10528</v>
      </c>
      <c r="Z1089" t="s">
        <v>10529</v>
      </c>
      <c r="AA1089" t="s">
        <v>658</v>
      </c>
      <c r="AB1089" t="s">
        <v>658</v>
      </c>
      <c r="AC1089" t="s">
        <v>10528</v>
      </c>
      <c r="AD1089" t="s">
        <v>10529</v>
      </c>
      <c r="AE1089">
        <v>13345</v>
      </c>
      <c r="AH1089" t="s">
        <v>10528</v>
      </c>
      <c r="AI1089">
        <v>18364</v>
      </c>
      <c r="AJ1089">
        <v>5361</v>
      </c>
      <c r="AK1089" t="s">
        <v>10528</v>
      </c>
      <c r="AL1089" t="s">
        <v>18593</v>
      </c>
      <c r="AM1089" t="s">
        <v>10528</v>
      </c>
      <c r="AN1089" t="s">
        <v>10528</v>
      </c>
      <c r="AO1089" t="s">
        <v>14933</v>
      </c>
      <c r="AP1089" t="s">
        <v>10529</v>
      </c>
      <c r="AQ1089" t="s">
        <v>20403</v>
      </c>
    </row>
    <row r="1090" spans="1:43" hidden="1" x14ac:dyDescent="0.3">
      <c r="A1090" t="s">
        <v>4179</v>
      </c>
      <c r="B1090" t="s">
        <v>4180</v>
      </c>
      <c r="C1090" s="72">
        <v>24758</v>
      </c>
      <c r="D1090" t="s">
        <v>6825</v>
      </c>
      <c r="E1090" t="s">
        <v>7922</v>
      </c>
      <c r="F1090" t="s">
        <v>3591</v>
      </c>
      <c r="G1090" t="s">
        <v>3591</v>
      </c>
      <c r="H1090" t="s">
        <v>1373</v>
      </c>
      <c r="I1090" t="s">
        <v>9797</v>
      </c>
      <c r="J1090" t="s">
        <v>4180</v>
      </c>
      <c r="K1090">
        <v>116034</v>
      </c>
      <c r="L1090" t="s">
        <v>4180</v>
      </c>
      <c r="M1090">
        <v>7722</v>
      </c>
      <c r="N1090" t="s">
        <v>4180</v>
      </c>
      <c r="O1090" t="s">
        <v>5659</v>
      </c>
      <c r="P1090" t="s">
        <v>4179</v>
      </c>
      <c r="R1090" t="s">
        <v>4180</v>
      </c>
      <c r="S1090">
        <v>2817</v>
      </c>
      <c r="T1090" t="s">
        <v>4180</v>
      </c>
      <c r="V1090" t="s">
        <v>5660</v>
      </c>
      <c r="W1090">
        <v>620</v>
      </c>
      <c r="Y1090" t="s">
        <v>4180</v>
      </c>
      <c r="Z1090" t="s">
        <v>8653</v>
      </c>
      <c r="AA1090" t="s">
        <v>658</v>
      </c>
      <c r="AB1090" t="s">
        <v>658</v>
      </c>
      <c r="AC1090" t="s">
        <v>4180</v>
      </c>
      <c r="AD1090" t="s">
        <v>8653</v>
      </c>
      <c r="AI1090">
        <v>9431</v>
      </c>
      <c r="AK1090" t="s">
        <v>4180</v>
      </c>
      <c r="AN1090" t="s">
        <v>4180</v>
      </c>
      <c r="AO1090" t="s">
        <v>1373</v>
      </c>
      <c r="AP1090" t="s">
        <v>8653</v>
      </c>
      <c r="AQ1090" t="s">
        <v>20402</v>
      </c>
    </row>
    <row r="1091" spans="1:43" x14ac:dyDescent="0.3">
      <c r="A1091" t="s">
        <v>2241</v>
      </c>
      <c r="B1091" t="s">
        <v>25</v>
      </c>
      <c r="C1091" s="72">
        <v>32100</v>
      </c>
      <c r="D1091" t="s">
        <v>7064</v>
      </c>
      <c r="E1091" t="s">
        <v>7063</v>
      </c>
      <c r="F1091" t="s">
        <v>1531</v>
      </c>
      <c r="G1091" t="s">
        <v>9094</v>
      </c>
      <c r="H1091" t="s">
        <v>1424</v>
      </c>
      <c r="I1091" t="s">
        <v>10778</v>
      </c>
      <c r="J1091" t="s">
        <v>25</v>
      </c>
      <c r="K1091">
        <v>592407</v>
      </c>
      <c r="L1091" t="s">
        <v>25</v>
      </c>
      <c r="M1091">
        <v>1794307</v>
      </c>
      <c r="N1091" t="s">
        <v>25</v>
      </c>
      <c r="O1091" t="s">
        <v>4181</v>
      </c>
      <c r="P1091" t="s">
        <v>2241</v>
      </c>
      <c r="Q1091">
        <v>9208</v>
      </c>
      <c r="R1091" t="s">
        <v>25</v>
      </c>
      <c r="S1091">
        <v>31961</v>
      </c>
      <c r="T1091" t="s">
        <v>25</v>
      </c>
      <c r="U1091" t="s">
        <v>25</v>
      </c>
      <c r="V1091" t="s">
        <v>4182</v>
      </c>
      <c r="W1091">
        <v>67016</v>
      </c>
      <c r="X1091">
        <v>9208</v>
      </c>
      <c r="Y1091" t="s">
        <v>25</v>
      </c>
      <c r="Z1091" t="s">
        <v>5661</v>
      </c>
      <c r="AA1091" t="s">
        <v>658</v>
      </c>
      <c r="AB1091" t="s">
        <v>658</v>
      </c>
      <c r="AC1091" t="s">
        <v>25</v>
      </c>
      <c r="AD1091" t="s">
        <v>5661</v>
      </c>
      <c r="AE1091">
        <v>11688</v>
      </c>
      <c r="AF1091" t="s">
        <v>25</v>
      </c>
      <c r="AG1091">
        <v>13407</v>
      </c>
      <c r="AH1091" t="s">
        <v>25</v>
      </c>
      <c r="AI1091">
        <v>17807</v>
      </c>
      <c r="AJ1091">
        <v>4118</v>
      </c>
      <c r="AK1091" t="s">
        <v>25</v>
      </c>
      <c r="AL1091" t="s">
        <v>18594</v>
      </c>
      <c r="AM1091" t="s">
        <v>25</v>
      </c>
      <c r="AN1091" t="s">
        <v>25</v>
      </c>
      <c r="AO1091" t="s">
        <v>1424</v>
      </c>
      <c r="AP1091" t="s">
        <v>5661</v>
      </c>
      <c r="AQ1091" t="s">
        <v>20403</v>
      </c>
    </row>
    <row r="1092" spans="1:43" x14ac:dyDescent="0.3">
      <c r="A1092" t="s">
        <v>14584</v>
      </c>
      <c r="B1092" t="s">
        <v>14284</v>
      </c>
      <c r="C1092" s="72">
        <v>34129</v>
      </c>
      <c r="D1092" t="s">
        <v>6808</v>
      </c>
      <c r="E1092" t="s">
        <v>14585</v>
      </c>
      <c r="F1092" t="s">
        <v>1481</v>
      </c>
      <c r="G1092" t="s">
        <v>9094</v>
      </c>
      <c r="H1092" t="s">
        <v>1373</v>
      </c>
      <c r="I1092" t="s">
        <v>14532</v>
      </c>
      <c r="J1092" t="s">
        <v>14284</v>
      </c>
      <c r="K1092">
        <v>656547</v>
      </c>
      <c r="L1092" t="s">
        <v>14284</v>
      </c>
      <c r="M1092">
        <v>2264741</v>
      </c>
      <c r="N1092" t="s">
        <v>14284</v>
      </c>
      <c r="O1092" t="s">
        <v>17508</v>
      </c>
      <c r="P1092" t="s">
        <v>14584</v>
      </c>
      <c r="Q1092">
        <v>10390</v>
      </c>
      <c r="R1092" t="s">
        <v>14284</v>
      </c>
      <c r="S1092">
        <v>36035</v>
      </c>
      <c r="T1092" t="s">
        <v>14284</v>
      </c>
      <c r="V1092" t="s">
        <v>16150</v>
      </c>
      <c r="W1092">
        <v>104803</v>
      </c>
      <c r="X1092">
        <v>10390</v>
      </c>
      <c r="Y1092" t="s">
        <v>14284</v>
      </c>
      <c r="Z1092" t="s">
        <v>15128</v>
      </c>
      <c r="AA1092" t="s">
        <v>658</v>
      </c>
      <c r="AB1092" t="s">
        <v>658</v>
      </c>
      <c r="AC1092" t="s">
        <v>14284</v>
      </c>
      <c r="AD1092" t="s">
        <v>15128</v>
      </c>
      <c r="AE1092">
        <v>14538</v>
      </c>
      <c r="AI1092">
        <v>18656</v>
      </c>
      <c r="AJ1092">
        <v>5373</v>
      </c>
      <c r="AK1092" t="s">
        <v>14284</v>
      </c>
      <c r="AL1092" t="s">
        <v>18595</v>
      </c>
      <c r="AM1092" t="s">
        <v>14284</v>
      </c>
      <c r="AN1092" t="s">
        <v>14284</v>
      </c>
      <c r="AO1092" t="s">
        <v>14933</v>
      </c>
      <c r="AP1092" t="s">
        <v>15128</v>
      </c>
      <c r="AQ1092" t="s">
        <v>20403</v>
      </c>
    </row>
    <row r="1093" spans="1:43" x14ac:dyDescent="0.3">
      <c r="A1093" t="s">
        <v>2242</v>
      </c>
      <c r="B1093" t="s">
        <v>852</v>
      </c>
      <c r="C1093" s="72">
        <v>31694</v>
      </c>
      <c r="D1093" t="s">
        <v>6922</v>
      </c>
      <c r="E1093" t="s">
        <v>7578</v>
      </c>
      <c r="F1093" t="s">
        <v>1405</v>
      </c>
      <c r="G1093" t="s">
        <v>6120</v>
      </c>
      <c r="H1093" t="s">
        <v>1373</v>
      </c>
      <c r="I1093" t="s">
        <v>10937</v>
      </c>
      <c r="J1093" t="s">
        <v>852</v>
      </c>
      <c r="K1093">
        <v>502706</v>
      </c>
      <c r="L1093" t="s">
        <v>852</v>
      </c>
      <c r="M1093">
        <v>1630081</v>
      </c>
      <c r="N1093" t="s">
        <v>852</v>
      </c>
      <c r="O1093" t="s">
        <v>2243</v>
      </c>
      <c r="P1093" t="s">
        <v>2242</v>
      </c>
      <c r="Q1093">
        <v>8406</v>
      </c>
      <c r="R1093" t="s">
        <v>852</v>
      </c>
      <c r="S1093">
        <v>30148</v>
      </c>
      <c r="T1093" t="s">
        <v>852</v>
      </c>
      <c r="V1093" t="s">
        <v>4183</v>
      </c>
      <c r="W1093">
        <v>56468</v>
      </c>
      <c r="X1093">
        <v>8406</v>
      </c>
      <c r="Y1093" t="s">
        <v>852</v>
      </c>
      <c r="Z1093" t="s">
        <v>5662</v>
      </c>
      <c r="AA1093" t="s">
        <v>5068</v>
      </c>
      <c r="AB1093" t="s">
        <v>666</v>
      </c>
      <c r="AC1093" t="s">
        <v>852</v>
      </c>
      <c r="AD1093" t="s">
        <v>5662</v>
      </c>
      <c r="AE1093">
        <v>10762</v>
      </c>
      <c r="AF1093" t="s">
        <v>852</v>
      </c>
      <c r="AG1093">
        <v>5764</v>
      </c>
      <c r="AH1093" t="s">
        <v>852</v>
      </c>
      <c r="AI1093">
        <v>5441</v>
      </c>
      <c r="AJ1093">
        <v>3114</v>
      </c>
      <c r="AK1093" t="s">
        <v>852</v>
      </c>
      <c r="AL1093" t="s">
        <v>18596</v>
      </c>
      <c r="AM1093" t="s">
        <v>852</v>
      </c>
      <c r="AN1093" t="s">
        <v>852</v>
      </c>
      <c r="AO1093" t="s">
        <v>14933</v>
      </c>
      <c r="AP1093" t="s">
        <v>5662</v>
      </c>
      <c r="AQ1093" t="s">
        <v>20403</v>
      </c>
    </row>
    <row r="1094" spans="1:43" x14ac:dyDescent="0.3">
      <c r="A1094" t="s">
        <v>2244</v>
      </c>
      <c r="B1094" t="s">
        <v>679</v>
      </c>
      <c r="C1094" s="72">
        <v>31371</v>
      </c>
      <c r="D1094" t="s">
        <v>7237</v>
      </c>
      <c r="E1094" t="s">
        <v>7578</v>
      </c>
      <c r="F1094" t="s">
        <v>1553</v>
      </c>
      <c r="G1094" t="s">
        <v>6120</v>
      </c>
      <c r="H1094" t="s">
        <v>1373</v>
      </c>
      <c r="I1094" t="s">
        <v>9772</v>
      </c>
      <c r="J1094" t="s">
        <v>679</v>
      </c>
      <c r="K1094">
        <v>518813</v>
      </c>
      <c r="L1094" t="s">
        <v>679</v>
      </c>
      <c r="M1094">
        <v>1758975</v>
      </c>
      <c r="N1094" t="s">
        <v>679</v>
      </c>
      <c r="O1094" t="s">
        <v>2245</v>
      </c>
      <c r="P1094" t="s">
        <v>2244</v>
      </c>
      <c r="Q1094">
        <v>8773</v>
      </c>
      <c r="R1094" t="s">
        <v>679</v>
      </c>
      <c r="S1094">
        <v>30945</v>
      </c>
      <c r="T1094" t="s">
        <v>679</v>
      </c>
      <c r="V1094" t="s">
        <v>4184</v>
      </c>
      <c r="W1094">
        <v>57708</v>
      </c>
      <c r="X1094">
        <v>8773</v>
      </c>
      <c r="Y1094" t="s">
        <v>679</v>
      </c>
      <c r="Z1094" t="s">
        <v>5663</v>
      </c>
      <c r="AA1094" t="s">
        <v>658</v>
      </c>
      <c r="AB1094" t="s">
        <v>658</v>
      </c>
      <c r="AC1094" t="s">
        <v>679</v>
      </c>
      <c r="AD1094" t="s">
        <v>5663</v>
      </c>
      <c r="AE1094">
        <v>10392</v>
      </c>
      <c r="AF1094" t="s">
        <v>679</v>
      </c>
      <c r="AG1094">
        <v>12463</v>
      </c>
      <c r="AH1094" t="s">
        <v>679</v>
      </c>
      <c r="AI1094">
        <v>5534</v>
      </c>
      <c r="AJ1094">
        <v>3568</v>
      </c>
      <c r="AK1094" t="s">
        <v>679</v>
      </c>
      <c r="AL1094" t="s">
        <v>18597</v>
      </c>
      <c r="AM1094" t="s">
        <v>679</v>
      </c>
      <c r="AN1094" t="s">
        <v>679</v>
      </c>
      <c r="AO1094" t="s">
        <v>14933</v>
      </c>
      <c r="AP1094" t="s">
        <v>5663</v>
      </c>
      <c r="AQ1094" t="s">
        <v>20403</v>
      </c>
    </row>
    <row r="1095" spans="1:43" hidden="1" x14ac:dyDescent="0.3">
      <c r="A1095" t="s">
        <v>2246</v>
      </c>
      <c r="B1095" t="s">
        <v>633</v>
      </c>
      <c r="C1095" s="72">
        <v>29235</v>
      </c>
      <c r="D1095" t="s">
        <v>6623</v>
      </c>
      <c r="E1095" t="s">
        <v>6690</v>
      </c>
      <c r="F1095" t="s">
        <v>3591</v>
      </c>
      <c r="G1095" t="s">
        <v>3591</v>
      </c>
      <c r="H1095" t="s">
        <v>1380</v>
      </c>
      <c r="I1095" t="s">
        <v>10245</v>
      </c>
      <c r="J1095" t="s">
        <v>633</v>
      </c>
      <c r="K1095">
        <v>407812</v>
      </c>
      <c r="L1095" t="s">
        <v>633</v>
      </c>
      <c r="M1095">
        <v>181555</v>
      </c>
      <c r="N1095" t="s">
        <v>633</v>
      </c>
      <c r="O1095" t="s">
        <v>2247</v>
      </c>
      <c r="P1095" t="s">
        <v>2246</v>
      </c>
      <c r="Q1095">
        <v>7311</v>
      </c>
      <c r="R1095" t="s">
        <v>633</v>
      </c>
      <c r="S1095">
        <v>5940</v>
      </c>
      <c r="T1095" t="s">
        <v>633</v>
      </c>
      <c r="U1095" t="s">
        <v>633</v>
      </c>
      <c r="V1095" t="s">
        <v>4185</v>
      </c>
      <c r="W1095">
        <v>37052</v>
      </c>
      <c r="X1095">
        <v>7311</v>
      </c>
      <c r="Y1095" t="s">
        <v>633</v>
      </c>
      <c r="Z1095" t="s">
        <v>5664</v>
      </c>
      <c r="AA1095" t="s">
        <v>658</v>
      </c>
      <c r="AB1095" t="s">
        <v>658</v>
      </c>
      <c r="AC1095" t="s">
        <v>633</v>
      </c>
      <c r="AD1095" t="s">
        <v>5664</v>
      </c>
      <c r="AE1095">
        <v>7222</v>
      </c>
      <c r="AF1095" t="s">
        <v>633</v>
      </c>
      <c r="AG1095">
        <v>5178</v>
      </c>
      <c r="AH1095" t="s">
        <v>633</v>
      </c>
      <c r="AI1095">
        <v>8014</v>
      </c>
      <c r="AJ1095">
        <v>891</v>
      </c>
      <c r="AK1095" t="s">
        <v>633</v>
      </c>
      <c r="AL1095" t="s">
        <v>18598</v>
      </c>
      <c r="AM1095" t="s">
        <v>633</v>
      </c>
      <c r="AN1095" t="s">
        <v>633</v>
      </c>
      <c r="AO1095" t="s">
        <v>1380</v>
      </c>
      <c r="AP1095" t="s">
        <v>5664</v>
      </c>
      <c r="AQ1095" t="s">
        <v>20402</v>
      </c>
    </row>
    <row r="1096" spans="1:43" x14ac:dyDescent="0.3">
      <c r="A1096" t="s">
        <v>16151</v>
      </c>
      <c r="B1096" t="s">
        <v>14251</v>
      </c>
      <c r="C1096" s="72">
        <v>34055</v>
      </c>
      <c r="D1096" t="s">
        <v>7620</v>
      </c>
      <c r="E1096" t="s">
        <v>10611</v>
      </c>
      <c r="F1096" t="s">
        <v>1416</v>
      </c>
      <c r="G1096" t="s">
        <v>9094</v>
      </c>
      <c r="H1096" t="s">
        <v>1373</v>
      </c>
      <c r="I1096" t="s">
        <v>16152</v>
      </c>
      <c r="J1096" t="s">
        <v>14251</v>
      </c>
      <c r="K1096">
        <v>605280</v>
      </c>
      <c r="L1096" t="s">
        <v>14251</v>
      </c>
      <c r="M1096">
        <v>2044540</v>
      </c>
      <c r="N1096" t="s">
        <v>14251</v>
      </c>
      <c r="O1096" t="s">
        <v>16153</v>
      </c>
      <c r="P1096" t="s">
        <v>16151</v>
      </c>
      <c r="Q1096">
        <v>10569</v>
      </c>
      <c r="R1096" t="s">
        <v>14251</v>
      </c>
      <c r="S1096">
        <v>32827</v>
      </c>
      <c r="T1096" t="s">
        <v>14251</v>
      </c>
      <c r="V1096" t="s">
        <v>20515</v>
      </c>
      <c r="W1096">
        <v>70822</v>
      </c>
      <c r="X1096">
        <v>10569</v>
      </c>
      <c r="Y1096" t="s">
        <v>14251</v>
      </c>
      <c r="Z1096" t="s">
        <v>16154</v>
      </c>
      <c r="AA1096" t="s">
        <v>658</v>
      </c>
      <c r="AB1096" t="s">
        <v>658</v>
      </c>
      <c r="AC1096" t="s">
        <v>14251</v>
      </c>
      <c r="AD1096" t="s">
        <v>16154</v>
      </c>
      <c r="AE1096">
        <v>14607</v>
      </c>
      <c r="AJ1096">
        <v>5852</v>
      </c>
      <c r="AK1096" t="s">
        <v>14251</v>
      </c>
      <c r="AL1096" t="s">
        <v>18599</v>
      </c>
      <c r="AM1096" t="s">
        <v>14251</v>
      </c>
      <c r="AN1096" t="s">
        <v>14251</v>
      </c>
      <c r="AO1096" t="s">
        <v>1373</v>
      </c>
      <c r="AP1096" t="s">
        <v>16154</v>
      </c>
      <c r="AQ1096" t="s">
        <v>20403</v>
      </c>
    </row>
    <row r="1097" spans="1:43" x14ac:dyDescent="0.3">
      <c r="A1097" t="s">
        <v>10609</v>
      </c>
      <c r="B1097" t="s">
        <v>10610</v>
      </c>
      <c r="C1097" s="72">
        <v>35146</v>
      </c>
      <c r="D1097" t="s">
        <v>7071</v>
      </c>
      <c r="E1097" t="s">
        <v>10611</v>
      </c>
      <c r="F1097" t="s">
        <v>1386</v>
      </c>
      <c r="G1097" t="s">
        <v>6120</v>
      </c>
      <c r="H1097" t="s">
        <v>1373</v>
      </c>
      <c r="I1097" t="s">
        <v>10612</v>
      </c>
      <c r="J1097" t="s">
        <v>10610</v>
      </c>
      <c r="K1097">
        <v>656550</v>
      </c>
      <c r="L1097" t="s">
        <v>10610</v>
      </c>
      <c r="M1097">
        <v>2135253</v>
      </c>
      <c r="N1097" t="s">
        <v>10610</v>
      </c>
      <c r="P1097" t="s">
        <v>10609</v>
      </c>
      <c r="Q1097">
        <v>10549</v>
      </c>
      <c r="R1097" t="s">
        <v>10610</v>
      </c>
      <c r="S1097">
        <v>33840</v>
      </c>
      <c r="T1097" t="s">
        <v>10610</v>
      </c>
      <c r="V1097" t="s">
        <v>12147</v>
      </c>
      <c r="W1097">
        <v>104805</v>
      </c>
      <c r="X1097">
        <v>10549</v>
      </c>
      <c r="Y1097" t="s">
        <v>10610</v>
      </c>
      <c r="Z1097" t="s">
        <v>10613</v>
      </c>
      <c r="AA1097" t="s">
        <v>666</v>
      </c>
      <c r="AB1097" t="s">
        <v>658</v>
      </c>
      <c r="AC1097" t="s">
        <v>10610</v>
      </c>
      <c r="AD1097" t="s">
        <v>10613</v>
      </c>
      <c r="AE1097">
        <v>13374</v>
      </c>
      <c r="AH1097" t="s">
        <v>10610</v>
      </c>
      <c r="AI1097">
        <v>18375</v>
      </c>
      <c r="AJ1097">
        <v>5163</v>
      </c>
      <c r="AK1097" t="s">
        <v>10610</v>
      </c>
      <c r="AL1097" t="s">
        <v>18600</v>
      </c>
      <c r="AM1097" t="s">
        <v>10610</v>
      </c>
      <c r="AN1097" t="s">
        <v>10610</v>
      </c>
      <c r="AO1097" t="s">
        <v>1373</v>
      </c>
      <c r="AP1097" t="s">
        <v>10613</v>
      </c>
      <c r="AQ1097" t="s">
        <v>20403</v>
      </c>
    </row>
    <row r="1098" spans="1:43" x14ac:dyDescent="0.3">
      <c r="A1098" t="s">
        <v>2248</v>
      </c>
      <c r="B1098" t="s">
        <v>259</v>
      </c>
      <c r="C1098" s="72">
        <v>32305</v>
      </c>
      <c r="D1098" t="s">
        <v>7024</v>
      </c>
      <c r="E1098" t="s">
        <v>7023</v>
      </c>
      <c r="F1098" t="s">
        <v>1389</v>
      </c>
      <c r="G1098" t="s">
        <v>6120</v>
      </c>
      <c r="H1098" t="s">
        <v>660</v>
      </c>
      <c r="I1098" t="s">
        <v>10423</v>
      </c>
      <c r="J1098" t="s">
        <v>259</v>
      </c>
      <c r="K1098">
        <v>571788</v>
      </c>
      <c r="L1098" t="s">
        <v>259</v>
      </c>
      <c r="M1098">
        <v>1741211</v>
      </c>
      <c r="N1098" t="s">
        <v>259</v>
      </c>
      <c r="O1098" t="s">
        <v>4186</v>
      </c>
      <c r="P1098" t="s">
        <v>2248</v>
      </c>
      <c r="Q1098">
        <v>9292</v>
      </c>
      <c r="R1098" t="s">
        <v>259</v>
      </c>
      <c r="S1098">
        <v>30841</v>
      </c>
      <c r="T1098" t="s">
        <v>259</v>
      </c>
      <c r="V1098" t="s">
        <v>4187</v>
      </c>
      <c r="W1098">
        <v>59664</v>
      </c>
      <c r="X1098">
        <v>9292</v>
      </c>
      <c r="Y1098" t="s">
        <v>259</v>
      </c>
      <c r="Z1098" t="s">
        <v>5665</v>
      </c>
      <c r="AA1098" t="s">
        <v>666</v>
      </c>
      <c r="AB1098" t="s">
        <v>658</v>
      </c>
      <c r="AC1098" t="s">
        <v>259</v>
      </c>
      <c r="AD1098" t="s">
        <v>5665</v>
      </c>
      <c r="AE1098">
        <v>11728</v>
      </c>
      <c r="AF1098" t="s">
        <v>259</v>
      </c>
      <c r="AG1098">
        <v>13685</v>
      </c>
      <c r="AH1098" t="s">
        <v>259</v>
      </c>
      <c r="AI1098">
        <v>8668</v>
      </c>
      <c r="AJ1098">
        <v>4195</v>
      </c>
      <c r="AK1098" t="s">
        <v>259</v>
      </c>
      <c r="AL1098" t="s">
        <v>18601</v>
      </c>
      <c r="AM1098" t="s">
        <v>259</v>
      </c>
      <c r="AN1098" t="s">
        <v>259</v>
      </c>
      <c r="AO1098" t="s">
        <v>14936</v>
      </c>
      <c r="AP1098" t="s">
        <v>5665</v>
      </c>
      <c r="AQ1098" t="s">
        <v>20403</v>
      </c>
    </row>
    <row r="1099" spans="1:43" x14ac:dyDescent="0.3">
      <c r="A1099" t="s">
        <v>12122</v>
      </c>
      <c r="B1099" t="s">
        <v>11205</v>
      </c>
      <c r="C1099" s="72">
        <v>34789</v>
      </c>
      <c r="D1099" t="s">
        <v>7287</v>
      </c>
      <c r="E1099" t="s">
        <v>12123</v>
      </c>
      <c r="F1099" t="s">
        <v>1439</v>
      </c>
      <c r="G1099" t="s">
        <v>6120</v>
      </c>
      <c r="H1099" t="s">
        <v>1373</v>
      </c>
      <c r="I1099" t="s">
        <v>11206</v>
      </c>
      <c r="J1099" t="s">
        <v>11205</v>
      </c>
      <c r="K1099">
        <v>641703</v>
      </c>
      <c r="L1099" t="s">
        <v>11205</v>
      </c>
      <c r="M1099">
        <v>2167511</v>
      </c>
      <c r="N1099" t="s">
        <v>11205</v>
      </c>
      <c r="P1099" t="s">
        <v>12122</v>
      </c>
      <c r="Q1099">
        <v>10218</v>
      </c>
      <c r="R1099" t="s">
        <v>17338</v>
      </c>
      <c r="S1099">
        <v>33838</v>
      </c>
      <c r="T1099" t="s">
        <v>11205</v>
      </c>
      <c r="V1099" t="s">
        <v>12124</v>
      </c>
      <c r="W1099">
        <v>103893</v>
      </c>
      <c r="X1099">
        <v>10218</v>
      </c>
      <c r="Y1099" t="s">
        <v>11205</v>
      </c>
      <c r="Z1099" t="s">
        <v>12125</v>
      </c>
      <c r="AA1099" t="s">
        <v>658</v>
      </c>
      <c r="AB1099" t="s">
        <v>658</v>
      </c>
      <c r="AC1099" t="s">
        <v>17338</v>
      </c>
      <c r="AD1099" t="s">
        <v>12125</v>
      </c>
      <c r="AE1099">
        <v>13442</v>
      </c>
      <c r="AH1099" t="s">
        <v>11205</v>
      </c>
      <c r="AI1099">
        <v>18561</v>
      </c>
      <c r="AJ1099">
        <v>5396</v>
      </c>
      <c r="AK1099" t="s">
        <v>11205</v>
      </c>
      <c r="AL1099" t="s">
        <v>18602</v>
      </c>
      <c r="AM1099" t="s">
        <v>17338</v>
      </c>
      <c r="AN1099" t="s">
        <v>11205</v>
      </c>
      <c r="AO1099" t="s">
        <v>1373</v>
      </c>
      <c r="AP1099" t="s">
        <v>17320</v>
      </c>
      <c r="AQ1099" t="s">
        <v>20403</v>
      </c>
    </row>
    <row r="1100" spans="1:43" x14ac:dyDescent="0.3">
      <c r="A1100" t="s">
        <v>2249</v>
      </c>
      <c r="B1100" t="s">
        <v>700</v>
      </c>
      <c r="C1100" s="72">
        <v>32002</v>
      </c>
      <c r="D1100" t="s">
        <v>6615</v>
      </c>
      <c r="E1100" t="s">
        <v>7923</v>
      </c>
      <c r="F1100" t="s">
        <v>3591</v>
      </c>
      <c r="G1100" t="s">
        <v>3591</v>
      </c>
      <c r="H1100" t="s">
        <v>1373</v>
      </c>
      <c r="I1100" t="s">
        <v>10549</v>
      </c>
      <c r="J1100" t="s">
        <v>700</v>
      </c>
      <c r="K1100">
        <v>543331</v>
      </c>
      <c r="L1100" t="s">
        <v>700</v>
      </c>
      <c r="M1100">
        <v>1914484</v>
      </c>
      <c r="N1100" t="s">
        <v>700</v>
      </c>
      <c r="O1100" t="s">
        <v>4188</v>
      </c>
      <c r="P1100" t="s">
        <v>2249</v>
      </c>
      <c r="Q1100">
        <v>9163</v>
      </c>
      <c r="R1100" t="s">
        <v>700</v>
      </c>
      <c r="S1100">
        <v>32557</v>
      </c>
      <c r="T1100" t="s">
        <v>700</v>
      </c>
      <c r="V1100" t="s">
        <v>4189</v>
      </c>
      <c r="W1100">
        <v>57985</v>
      </c>
      <c r="X1100">
        <v>9163</v>
      </c>
      <c r="Y1100" t="s">
        <v>700</v>
      </c>
      <c r="Z1100" t="s">
        <v>5666</v>
      </c>
      <c r="AA1100" t="s">
        <v>658</v>
      </c>
      <c r="AB1100" t="s">
        <v>658</v>
      </c>
      <c r="AC1100" t="s">
        <v>700</v>
      </c>
      <c r="AD1100" t="s">
        <v>5666</v>
      </c>
      <c r="AE1100">
        <v>10863</v>
      </c>
      <c r="AF1100" t="s">
        <v>700</v>
      </c>
      <c r="AG1100">
        <v>17016</v>
      </c>
      <c r="AH1100" t="s">
        <v>700</v>
      </c>
      <c r="AI1100">
        <v>4717</v>
      </c>
      <c r="AJ1100">
        <v>4065</v>
      </c>
      <c r="AL1100" t="s">
        <v>18603</v>
      </c>
      <c r="AM1100" t="s">
        <v>700</v>
      </c>
      <c r="AN1100" t="s">
        <v>700</v>
      </c>
      <c r="AO1100" t="s">
        <v>1373</v>
      </c>
      <c r="AP1100" t="s">
        <v>5666</v>
      </c>
      <c r="AQ1100" t="s">
        <v>20403</v>
      </c>
    </row>
    <row r="1101" spans="1:43" x14ac:dyDescent="0.3">
      <c r="A1101" t="s">
        <v>2250</v>
      </c>
      <c r="B1101" t="s">
        <v>1154</v>
      </c>
      <c r="C1101" s="72">
        <v>31321</v>
      </c>
      <c r="D1101" t="s">
        <v>7552</v>
      </c>
      <c r="E1101" t="s">
        <v>7924</v>
      </c>
      <c r="F1101" t="s">
        <v>3591</v>
      </c>
      <c r="G1101" t="s">
        <v>3591</v>
      </c>
      <c r="H1101" t="s">
        <v>1373</v>
      </c>
      <c r="I1101" t="s">
        <v>10545</v>
      </c>
      <c r="J1101" t="s">
        <v>1154</v>
      </c>
      <c r="K1101">
        <v>456662</v>
      </c>
      <c r="L1101" t="s">
        <v>1154</v>
      </c>
      <c r="M1101">
        <v>1740947</v>
      </c>
      <c r="N1101" t="s">
        <v>1154</v>
      </c>
      <c r="O1101" t="s">
        <v>2251</v>
      </c>
      <c r="P1101" t="s">
        <v>2250</v>
      </c>
      <c r="Q1101">
        <v>8947</v>
      </c>
      <c r="R1101" t="s">
        <v>1154</v>
      </c>
      <c r="S1101">
        <v>31071</v>
      </c>
      <c r="T1101" t="s">
        <v>1154</v>
      </c>
      <c r="V1101" t="s">
        <v>4190</v>
      </c>
      <c r="W1101">
        <v>53745</v>
      </c>
      <c r="X1101">
        <v>8947</v>
      </c>
      <c r="Y1101" t="s">
        <v>1154</v>
      </c>
      <c r="Z1101" t="s">
        <v>8654</v>
      </c>
      <c r="AA1101" t="s">
        <v>666</v>
      </c>
      <c r="AB1101" t="s">
        <v>666</v>
      </c>
      <c r="AC1101" t="s">
        <v>1154</v>
      </c>
      <c r="AD1101" t="s">
        <v>8654</v>
      </c>
      <c r="AE1101">
        <v>12069</v>
      </c>
      <c r="AI1101">
        <v>4485</v>
      </c>
      <c r="AK1101" t="s">
        <v>1154</v>
      </c>
      <c r="AL1101" t="s">
        <v>18604</v>
      </c>
      <c r="AM1101" t="s">
        <v>1154</v>
      </c>
      <c r="AN1101" t="s">
        <v>1154</v>
      </c>
      <c r="AO1101" t="s">
        <v>1373</v>
      </c>
      <c r="AP1101" t="s">
        <v>8654</v>
      </c>
      <c r="AQ1101" t="s">
        <v>20403</v>
      </c>
    </row>
    <row r="1102" spans="1:43" x14ac:dyDescent="0.3">
      <c r="A1102" t="s">
        <v>12926</v>
      </c>
      <c r="B1102" t="s">
        <v>11612</v>
      </c>
      <c r="C1102" s="72">
        <v>34045</v>
      </c>
      <c r="D1102" t="s">
        <v>12927</v>
      </c>
      <c r="E1102" t="s">
        <v>12928</v>
      </c>
      <c r="F1102" t="s">
        <v>1398</v>
      </c>
      <c r="G1102" t="s">
        <v>9094</v>
      </c>
      <c r="H1102" t="s">
        <v>1396</v>
      </c>
      <c r="I1102" t="s">
        <v>13760</v>
      </c>
      <c r="J1102" t="s">
        <v>11612</v>
      </c>
      <c r="K1102">
        <v>656555</v>
      </c>
      <c r="L1102" t="s">
        <v>11612</v>
      </c>
      <c r="M1102">
        <v>2211176</v>
      </c>
      <c r="N1102" t="s">
        <v>11612</v>
      </c>
      <c r="O1102" t="s">
        <v>14418</v>
      </c>
      <c r="P1102" t="s">
        <v>12926</v>
      </c>
      <c r="Q1102">
        <v>10556</v>
      </c>
      <c r="R1102" t="s">
        <v>11612</v>
      </c>
      <c r="S1102">
        <v>35291</v>
      </c>
      <c r="T1102" t="s">
        <v>11612</v>
      </c>
      <c r="V1102" t="s">
        <v>16155</v>
      </c>
      <c r="W1102">
        <v>104806</v>
      </c>
      <c r="X1102">
        <v>10556</v>
      </c>
      <c r="Y1102" t="s">
        <v>11612</v>
      </c>
      <c r="Z1102" t="s">
        <v>12929</v>
      </c>
      <c r="AA1102" t="s">
        <v>658</v>
      </c>
      <c r="AB1102" t="s">
        <v>658</v>
      </c>
      <c r="AC1102" t="s">
        <v>11612</v>
      </c>
      <c r="AD1102" t="s">
        <v>12929</v>
      </c>
      <c r="AE1102">
        <v>13782</v>
      </c>
      <c r="AH1102" t="s">
        <v>11612</v>
      </c>
      <c r="AI1102">
        <v>20350</v>
      </c>
      <c r="AJ1102">
        <v>5391</v>
      </c>
      <c r="AK1102" t="s">
        <v>11612</v>
      </c>
      <c r="AL1102" t="s">
        <v>18605</v>
      </c>
      <c r="AM1102" t="s">
        <v>11612</v>
      </c>
      <c r="AN1102" t="s">
        <v>11612</v>
      </c>
      <c r="AO1102" t="s">
        <v>1396</v>
      </c>
      <c r="AP1102" t="s">
        <v>12929</v>
      </c>
      <c r="AQ1102" t="s">
        <v>20403</v>
      </c>
    </row>
    <row r="1103" spans="1:43" x14ac:dyDescent="0.3">
      <c r="A1103" t="s">
        <v>2252</v>
      </c>
      <c r="B1103" t="s">
        <v>555</v>
      </c>
      <c r="C1103" s="72">
        <v>32805</v>
      </c>
      <c r="D1103" t="s">
        <v>6602</v>
      </c>
      <c r="E1103" t="s">
        <v>6601</v>
      </c>
      <c r="F1103" t="s">
        <v>1409</v>
      </c>
      <c r="G1103" t="s">
        <v>9094</v>
      </c>
      <c r="H1103" t="s">
        <v>1396</v>
      </c>
      <c r="I1103" t="s">
        <v>9145</v>
      </c>
      <c r="J1103" t="s">
        <v>555</v>
      </c>
      <c r="K1103">
        <v>543333</v>
      </c>
      <c r="L1103" t="s">
        <v>555</v>
      </c>
      <c r="M1103">
        <v>1669561</v>
      </c>
      <c r="N1103" t="s">
        <v>555</v>
      </c>
      <c r="O1103" t="s">
        <v>2253</v>
      </c>
      <c r="P1103" t="s">
        <v>2252</v>
      </c>
      <c r="Q1103">
        <v>8857</v>
      </c>
      <c r="R1103" t="s">
        <v>555</v>
      </c>
      <c r="S1103">
        <v>30993</v>
      </c>
      <c r="T1103" t="s">
        <v>555</v>
      </c>
      <c r="U1103" t="s">
        <v>555</v>
      </c>
      <c r="V1103" t="s">
        <v>4191</v>
      </c>
      <c r="W1103">
        <v>57988</v>
      </c>
      <c r="X1103">
        <v>8857</v>
      </c>
      <c r="Y1103" t="s">
        <v>555</v>
      </c>
      <c r="Z1103" t="s">
        <v>5667</v>
      </c>
      <c r="AA1103" t="s">
        <v>666</v>
      </c>
      <c r="AB1103" t="s">
        <v>666</v>
      </c>
      <c r="AC1103" t="s">
        <v>555</v>
      </c>
      <c r="AD1103" t="s">
        <v>5667</v>
      </c>
      <c r="AE1103">
        <v>10462</v>
      </c>
      <c r="AF1103" t="s">
        <v>555</v>
      </c>
      <c r="AG1103">
        <v>12928</v>
      </c>
      <c r="AH1103" t="s">
        <v>555</v>
      </c>
      <c r="AI1103">
        <v>8631</v>
      </c>
      <c r="AJ1103">
        <v>3716</v>
      </c>
      <c r="AK1103" t="s">
        <v>555</v>
      </c>
      <c r="AL1103" t="s">
        <v>18606</v>
      </c>
      <c r="AM1103" t="s">
        <v>555</v>
      </c>
      <c r="AN1103" t="s">
        <v>555</v>
      </c>
      <c r="AO1103" t="s">
        <v>1396</v>
      </c>
      <c r="AP1103" t="s">
        <v>5667</v>
      </c>
      <c r="AQ1103" t="s">
        <v>20403</v>
      </c>
    </row>
    <row r="1104" spans="1:43" x14ac:dyDescent="0.3">
      <c r="A1104" t="s">
        <v>20143</v>
      </c>
      <c r="B1104" t="s">
        <v>17212</v>
      </c>
      <c r="C1104" s="72">
        <v>35245</v>
      </c>
      <c r="D1104" t="s">
        <v>7663</v>
      </c>
      <c r="E1104" t="s">
        <v>20144</v>
      </c>
      <c r="F1104" t="s">
        <v>1389</v>
      </c>
      <c r="G1104" t="s">
        <v>6120</v>
      </c>
      <c r="H1104" t="s">
        <v>1373</v>
      </c>
      <c r="I1104" t="s">
        <v>20145</v>
      </c>
      <c r="J1104" t="s">
        <v>17212</v>
      </c>
      <c r="K1104">
        <v>656557</v>
      </c>
      <c r="L1104" t="s">
        <v>17212</v>
      </c>
      <c r="M1104">
        <v>2835078</v>
      </c>
      <c r="N1104" t="s">
        <v>17212</v>
      </c>
      <c r="P1104" t="s">
        <v>20143</v>
      </c>
      <c r="Q1104">
        <v>11068</v>
      </c>
      <c r="R1104" t="s">
        <v>17212</v>
      </c>
      <c r="S1104">
        <v>41009</v>
      </c>
      <c r="T1104" t="s">
        <v>17212</v>
      </c>
      <c r="V1104" t="s">
        <v>20146</v>
      </c>
      <c r="W1104">
        <v>111116</v>
      </c>
      <c r="Z1104" t="s">
        <v>20147</v>
      </c>
      <c r="AA1104" t="s">
        <v>658</v>
      </c>
      <c r="AB1104" t="s">
        <v>658</v>
      </c>
      <c r="AC1104" t="s">
        <v>17212</v>
      </c>
      <c r="AD1104" t="s">
        <v>20147</v>
      </c>
      <c r="AK1104" t="s">
        <v>17212</v>
      </c>
      <c r="AL1104" t="s">
        <v>20148</v>
      </c>
      <c r="AM1104" t="s">
        <v>17212</v>
      </c>
      <c r="AO1104" t="s">
        <v>1373</v>
      </c>
      <c r="AP1104" t="s">
        <v>20147</v>
      </c>
      <c r="AQ1104" t="s">
        <v>20403</v>
      </c>
    </row>
    <row r="1105" spans="1:43" x14ac:dyDescent="0.3">
      <c r="A1105" t="s">
        <v>16156</v>
      </c>
      <c r="B1105" t="s">
        <v>14245</v>
      </c>
      <c r="C1105" s="72">
        <v>34002</v>
      </c>
      <c r="D1105" t="s">
        <v>6573</v>
      </c>
      <c r="E1105" t="s">
        <v>16157</v>
      </c>
      <c r="F1105" t="s">
        <v>1437</v>
      </c>
      <c r="G1105" t="s">
        <v>9094</v>
      </c>
      <c r="H1105" t="s">
        <v>1373</v>
      </c>
      <c r="I1105" t="s">
        <v>16158</v>
      </c>
      <c r="J1105" t="s">
        <v>14245</v>
      </c>
      <c r="K1105">
        <v>605288</v>
      </c>
      <c r="L1105" t="s">
        <v>14245</v>
      </c>
      <c r="M1105">
        <v>1947840</v>
      </c>
      <c r="N1105" t="s">
        <v>14245</v>
      </c>
      <c r="O1105" t="s">
        <v>16159</v>
      </c>
      <c r="P1105" t="s">
        <v>16156</v>
      </c>
      <c r="Q1105">
        <v>10098</v>
      </c>
      <c r="R1105" t="s">
        <v>14245</v>
      </c>
      <c r="S1105">
        <v>32157</v>
      </c>
      <c r="T1105" t="s">
        <v>14245</v>
      </c>
      <c r="V1105" t="s">
        <v>20516</v>
      </c>
      <c r="W1105">
        <v>69545</v>
      </c>
      <c r="X1105">
        <v>10098</v>
      </c>
      <c r="Y1105" t="s">
        <v>14245</v>
      </c>
      <c r="Z1105" t="s">
        <v>16160</v>
      </c>
      <c r="AA1105" t="s">
        <v>658</v>
      </c>
      <c r="AB1105" t="s">
        <v>658</v>
      </c>
      <c r="AC1105" t="s">
        <v>14245</v>
      </c>
      <c r="AD1105" t="s">
        <v>16160</v>
      </c>
      <c r="AE1105">
        <v>12199</v>
      </c>
      <c r="AJ1105">
        <v>5085</v>
      </c>
      <c r="AK1105" t="s">
        <v>14245</v>
      </c>
      <c r="AL1105" t="s">
        <v>18607</v>
      </c>
      <c r="AM1105" t="s">
        <v>14245</v>
      </c>
      <c r="AN1105" t="s">
        <v>14245</v>
      </c>
      <c r="AO1105" t="s">
        <v>14935</v>
      </c>
      <c r="AP1105" t="s">
        <v>16160</v>
      </c>
      <c r="AQ1105" t="s">
        <v>20403</v>
      </c>
    </row>
    <row r="1106" spans="1:43" x14ac:dyDescent="0.3">
      <c r="A1106" t="s">
        <v>4192</v>
      </c>
      <c r="B1106" t="s">
        <v>1075</v>
      </c>
      <c r="C1106" s="72">
        <v>32780</v>
      </c>
      <c r="D1106" t="s">
        <v>7640</v>
      </c>
      <c r="E1106" t="s">
        <v>7639</v>
      </c>
      <c r="F1106" t="s">
        <v>3591</v>
      </c>
      <c r="G1106" t="s">
        <v>3591</v>
      </c>
      <c r="H1106" t="s">
        <v>1373</v>
      </c>
      <c r="I1106" t="s">
        <v>9817</v>
      </c>
      <c r="J1106" t="s">
        <v>1075</v>
      </c>
      <c r="K1106">
        <v>543334</v>
      </c>
      <c r="L1106" t="s">
        <v>1075</v>
      </c>
      <c r="M1106">
        <v>2027431</v>
      </c>
      <c r="N1106" t="s">
        <v>1075</v>
      </c>
      <c r="O1106" t="s">
        <v>8655</v>
      </c>
      <c r="P1106" t="s">
        <v>4192</v>
      </c>
      <c r="Q1106">
        <v>9443</v>
      </c>
      <c r="R1106" t="s">
        <v>9818</v>
      </c>
      <c r="S1106">
        <v>32610</v>
      </c>
      <c r="T1106" t="s">
        <v>1075</v>
      </c>
      <c r="V1106" t="s">
        <v>5668</v>
      </c>
      <c r="W1106">
        <v>60836</v>
      </c>
      <c r="X1106">
        <v>9443</v>
      </c>
      <c r="Y1106" t="s">
        <v>1075</v>
      </c>
      <c r="Z1106" t="s">
        <v>5669</v>
      </c>
      <c r="AA1106" t="s">
        <v>658</v>
      </c>
      <c r="AB1106" t="s">
        <v>666</v>
      </c>
      <c r="AC1106" t="s">
        <v>1075</v>
      </c>
      <c r="AD1106" t="s">
        <v>5669</v>
      </c>
      <c r="AE1106">
        <v>11329</v>
      </c>
      <c r="AF1106" t="s">
        <v>1075</v>
      </c>
      <c r="AG1106">
        <v>38113</v>
      </c>
      <c r="AH1106" t="s">
        <v>9818</v>
      </c>
      <c r="AI1106">
        <v>8618</v>
      </c>
      <c r="AJ1106">
        <v>4532</v>
      </c>
      <c r="AK1106" t="s">
        <v>1075</v>
      </c>
      <c r="AL1106" t="s">
        <v>22079</v>
      </c>
      <c r="AM1106" t="s">
        <v>9818</v>
      </c>
      <c r="AN1106" t="s">
        <v>1075</v>
      </c>
      <c r="AO1106" t="s">
        <v>1373</v>
      </c>
      <c r="AP1106" t="s">
        <v>15393</v>
      </c>
      <c r="AQ1106" t="s">
        <v>20403</v>
      </c>
    </row>
    <row r="1107" spans="1:43" hidden="1" x14ac:dyDescent="0.3">
      <c r="A1107" t="s">
        <v>2254</v>
      </c>
      <c r="B1107" t="s">
        <v>556</v>
      </c>
      <c r="C1107" s="72">
        <v>29178</v>
      </c>
      <c r="D1107" t="s">
        <v>6650</v>
      </c>
      <c r="E1107" t="s">
        <v>6865</v>
      </c>
      <c r="F1107" t="s">
        <v>3591</v>
      </c>
      <c r="G1107" t="s">
        <v>3591</v>
      </c>
      <c r="H1107" t="s">
        <v>1396</v>
      </c>
      <c r="I1107" t="s">
        <v>9993</v>
      </c>
      <c r="J1107" t="s">
        <v>556</v>
      </c>
      <c r="K1107">
        <v>429667</v>
      </c>
      <c r="L1107" t="s">
        <v>556</v>
      </c>
      <c r="M1107">
        <v>448940</v>
      </c>
      <c r="N1107" t="s">
        <v>556</v>
      </c>
      <c r="O1107" t="s">
        <v>2255</v>
      </c>
      <c r="P1107" t="s">
        <v>2254</v>
      </c>
      <c r="Q1107">
        <v>7437</v>
      </c>
      <c r="R1107" t="s">
        <v>556</v>
      </c>
      <c r="S1107">
        <v>6097</v>
      </c>
      <c r="T1107" t="s">
        <v>556</v>
      </c>
      <c r="U1107" t="s">
        <v>556</v>
      </c>
      <c r="V1107" t="s">
        <v>4193</v>
      </c>
      <c r="W1107">
        <v>37145</v>
      </c>
      <c r="X1107">
        <v>7437</v>
      </c>
      <c r="Y1107" t="s">
        <v>556</v>
      </c>
      <c r="Z1107" t="s">
        <v>5670</v>
      </c>
      <c r="AA1107" t="s">
        <v>666</v>
      </c>
      <c r="AB1107" t="s">
        <v>666</v>
      </c>
      <c r="AC1107" t="s">
        <v>556</v>
      </c>
      <c r="AD1107" t="s">
        <v>5670</v>
      </c>
      <c r="AE1107">
        <v>7565</v>
      </c>
      <c r="AF1107" t="s">
        <v>556</v>
      </c>
      <c r="AG1107">
        <v>5404</v>
      </c>
      <c r="AH1107" t="s">
        <v>556</v>
      </c>
      <c r="AI1107">
        <v>4256</v>
      </c>
      <c r="AJ1107">
        <v>985</v>
      </c>
      <c r="AK1107" t="s">
        <v>556</v>
      </c>
      <c r="AL1107" t="s">
        <v>18608</v>
      </c>
      <c r="AM1107" t="s">
        <v>556</v>
      </c>
      <c r="AN1107" t="s">
        <v>556</v>
      </c>
      <c r="AO1107" t="s">
        <v>1396</v>
      </c>
      <c r="AP1107" t="s">
        <v>5670</v>
      </c>
      <c r="AQ1107" t="s">
        <v>20402</v>
      </c>
    </row>
    <row r="1108" spans="1:43" x14ac:dyDescent="0.3">
      <c r="A1108" t="s">
        <v>17353</v>
      </c>
      <c r="B1108" t="s">
        <v>17190</v>
      </c>
      <c r="C1108" s="72">
        <v>35274</v>
      </c>
      <c r="D1108" t="s">
        <v>14159</v>
      </c>
      <c r="E1108" t="s">
        <v>6865</v>
      </c>
      <c r="F1108" t="s">
        <v>1398</v>
      </c>
      <c r="G1108" t="s">
        <v>9094</v>
      </c>
      <c r="H1108" t="s">
        <v>1373</v>
      </c>
      <c r="I1108" t="s">
        <v>19834</v>
      </c>
      <c r="J1108" t="s">
        <v>17190</v>
      </c>
      <c r="K1108">
        <v>675921</v>
      </c>
      <c r="L1108" t="s">
        <v>17190</v>
      </c>
      <c r="M1108">
        <v>2837011</v>
      </c>
      <c r="N1108" t="s">
        <v>17190</v>
      </c>
      <c r="P1108" t="s">
        <v>17353</v>
      </c>
      <c r="Q1108">
        <v>10337</v>
      </c>
      <c r="R1108" t="s">
        <v>17190</v>
      </c>
      <c r="S1108">
        <v>41072</v>
      </c>
      <c r="T1108" t="s">
        <v>17190</v>
      </c>
      <c r="V1108" t="s">
        <v>20517</v>
      </c>
      <c r="W1108">
        <v>110045</v>
      </c>
      <c r="X1108">
        <v>11515</v>
      </c>
      <c r="Y1108" t="s">
        <v>17190</v>
      </c>
      <c r="Z1108" t="s">
        <v>17322</v>
      </c>
      <c r="AA1108" t="s">
        <v>658</v>
      </c>
      <c r="AB1108" t="s">
        <v>658</v>
      </c>
      <c r="AC1108" t="s">
        <v>17190</v>
      </c>
      <c r="AD1108" t="s">
        <v>17322</v>
      </c>
      <c r="AJ1108">
        <v>6387</v>
      </c>
      <c r="AK1108" t="s">
        <v>17190</v>
      </c>
      <c r="AL1108" t="s">
        <v>18609</v>
      </c>
      <c r="AM1108" t="s">
        <v>17190</v>
      </c>
      <c r="AN1108" t="s">
        <v>17190</v>
      </c>
      <c r="AO1108" t="s">
        <v>1373</v>
      </c>
      <c r="AP1108" t="s">
        <v>17322</v>
      </c>
      <c r="AQ1108" t="s">
        <v>20403</v>
      </c>
    </row>
    <row r="1109" spans="1:43" hidden="1" x14ac:dyDescent="0.3">
      <c r="A1109" t="s">
        <v>2256</v>
      </c>
      <c r="B1109" t="s">
        <v>1115</v>
      </c>
      <c r="C1109" s="72">
        <v>30431</v>
      </c>
      <c r="D1109" t="s">
        <v>7186</v>
      </c>
      <c r="E1109" t="s">
        <v>7925</v>
      </c>
      <c r="F1109" t="s">
        <v>3591</v>
      </c>
      <c r="G1109" t="s">
        <v>3591</v>
      </c>
      <c r="H1109" t="s">
        <v>1373</v>
      </c>
      <c r="I1109" t="s">
        <v>9786</v>
      </c>
      <c r="J1109" t="s">
        <v>1115</v>
      </c>
      <c r="K1109">
        <v>434442</v>
      </c>
      <c r="L1109" t="s">
        <v>1115</v>
      </c>
      <c r="M1109">
        <v>530358</v>
      </c>
      <c r="N1109" t="s">
        <v>1115</v>
      </c>
      <c r="O1109" t="s">
        <v>2257</v>
      </c>
      <c r="P1109" t="s">
        <v>2256</v>
      </c>
      <c r="Q1109">
        <v>7572</v>
      </c>
      <c r="R1109" t="s">
        <v>1115</v>
      </c>
      <c r="S1109">
        <v>6312</v>
      </c>
      <c r="T1109" t="s">
        <v>1115</v>
      </c>
      <c r="V1109" t="s">
        <v>4194</v>
      </c>
      <c r="W1109">
        <v>45541</v>
      </c>
      <c r="X1109">
        <v>7572</v>
      </c>
      <c r="Y1109" t="s">
        <v>1115</v>
      </c>
      <c r="Z1109" t="s">
        <v>5671</v>
      </c>
      <c r="AA1109" t="s">
        <v>666</v>
      </c>
      <c r="AB1109" t="s">
        <v>666</v>
      </c>
      <c r="AC1109" t="s">
        <v>1115</v>
      </c>
      <c r="AD1109" t="s">
        <v>5671</v>
      </c>
      <c r="AE1109">
        <v>8336</v>
      </c>
      <c r="AF1109" t="s">
        <v>1115</v>
      </c>
      <c r="AG1109">
        <v>5708</v>
      </c>
      <c r="AH1109" t="s">
        <v>1115</v>
      </c>
      <c r="AI1109">
        <v>988</v>
      </c>
      <c r="AK1109" t="s">
        <v>1115</v>
      </c>
      <c r="AL1109" t="s">
        <v>18610</v>
      </c>
      <c r="AM1109" t="s">
        <v>1115</v>
      </c>
      <c r="AN1109" t="s">
        <v>1115</v>
      </c>
      <c r="AO1109" t="s">
        <v>1373</v>
      </c>
      <c r="AP1109" t="s">
        <v>5671</v>
      </c>
      <c r="AQ1109" t="s">
        <v>20402</v>
      </c>
    </row>
    <row r="1110" spans="1:43" x14ac:dyDescent="0.3">
      <c r="A1110" t="s">
        <v>12594</v>
      </c>
      <c r="B1110" t="s">
        <v>11722</v>
      </c>
      <c r="C1110" s="72">
        <v>32646</v>
      </c>
      <c r="D1110" t="s">
        <v>7796</v>
      </c>
      <c r="E1110" t="s">
        <v>12595</v>
      </c>
      <c r="F1110" t="s">
        <v>3591</v>
      </c>
      <c r="G1110" t="s">
        <v>3591</v>
      </c>
      <c r="H1110" t="s">
        <v>1380</v>
      </c>
      <c r="I1110" t="s">
        <v>11723</v>
      </c>
      <c r="J1110" t="s">
        <v>11722</v>
      </c>
      <c r="K1110">
        <v>592419</v>
      </c>
      <c r="L1110" t="s">
        <v>11722</v>
      </c>
      <c r="M1110">
        <v>1804525</v>
      </c>
      <c r="N1110" t="s">
        <v>11722</v>
      </c>
      <c r="O1110" t="s">
        <v>13563</v>
      </c>
      <c r="P1110" t="s">
        <v>12594</v>
      </c>
      <c r="Q1110">
        <v>10306</v>
      </c>
      <c r="R1110" t="s">
        <v>11722</v>
      </c>
      <c r="S1110">
        <v>31217</v>
      </c>
      <c r="T1110" t="s">
        <v>11722</v>
      </c>
      <c r="V1110" t="s">
        <v>12596</v>
      </c>
      <c r="W1110">
        <v>67020</v>
      </c>
      <c r="X1110">
        <v>10306</v>
      </c>
      <c r="Y1110" t="s">
        <v>11722</v>
      </c>
      <c r="Z1110" t="s">
        <v>12597</v>
      </c>
      <c r="AA1110" t="s">
        <v>666</v>
      </c>
      <c r="AB1110" t="s">
        <v>658</v>
      </c>
      <c r="AC1110" t="s">
        <v>11722</v>
      </c>
      <c r="AD1110" t="s">
        <v>12597</v>
      </c>
      <c r="AE1110">
        <v>11827</v>
      </c>
      <c r="AI1110">
        <v>13695</v>
      </c>
      <c r="AJ1110">
        <v>5192</v>
      </c>
      <c r="AK1110" t="s">
        <v>11722</v>
      </c>
      <c r="AL1110" t="s">
        <v>18611</v>
      </c>
      <c r="AM1110" t="s">
        <v>11722</v>
      </c>
      <c r="AN1110" t="s">
        <v>11722</v>
      </c>
      <c r="AO1110" t="s">
        <v>1380</v>
      </c>
      <c r="AP1110" t="s">
        <v>12597</v>
      </c>
      <c r="AQ1110" t="s">
        <v>20403</v>
      </c>
    </row>
    <row r="1111" spans="1:43" x14ac:dyDescent="0.3">
      <c r="A1111" t="s">
        <v>12563</v>
      </c>
      <c r="B1111" t="s">
        <v>11269</v>
      </c>
      <c r="C1111" s="72">
        <v>31685</v>
      </c>
      <c r="D1111" t="s">
        <v>6681</v>
      </c>
      <c r="E1111" t="s">
        <v>12564</v>
      </c>
      <c r="F1111" t="s">
        <v>1413</v>
      </c>
      <c r="G1111" t="s">
        <v>9094</v>
      </c>
      <c r="H1111" t="s">
        <v>1373</v>
      </c>
      <c r="I1111" t="s">
        <v>11773</v>
      </c>
      <c r="J1111" t="s">
        <v>11269</v>
      </c>
      <c r="K1111">
        <v>624586</v>
      </c>
      <c r="L1111" t="s">
        <v>11269</v>
      </c>
      <c r="M1111">
        <v>2120371</v>
      </c>
      <c r="N1111" t="s">
        <v>11269</v>
      </c>
      <c r="O1111" t="s">
        <v>13378</v>
      </c>
      <c r="P1111" t="s">
        <v>12563</v>
      </c>
      <c r="Q1111">
        <v>10357</v>
      </c>
      <c r="R1111" t="s">
        <v>11269</v>
      </c>
      <c r="S1111">
        <v>33416</v>
      </c>
      <c r="T1111" t="s">
        <v>11269</v>
      </c>
      <c r="V1111" t="s">
        <v>12905</v>
      </c>
      <c r="W1111">
        <v>101658</v>
      </c>
      <c r="X1111">
        <v>10357</v>
      </c>
      <c r="Y1111" t="s">
        <v>11269</v>
      </c>
      <c r="Z1111" t="s">
        <v>12565</v>
      </c>
      <c r="AA1111" t="s">
        <v>658</v>
      </c>
      <c r="AB1111" t="s">
        <v>658</v>
      </c>
      <c r="AC1111" t="s">
        <v>11269</v>
      </c>
      <c r="AD1111" t="s">
        <v>12565</v>
      </c>
      <c r="AE1111">
        <v>14178</v>
      </c>
      <c r="AF1111" t="s">
        <v>11269</v>
      </c>
      <c r="AG1111">
        <v>72377</v>
      </c>
      <c r="AH1111" t="s">
        <v>11269</v>
      </c>
      <c r="AI1111">
        <v>23640</v>
      </c>
      <c r="AJ1111">
        <v>5246</v>
      </c>
      <c r="AK1111" t="s">
        <v>11269</v>
      </c>
      <c r="AL1111" t="s">
        <v>18612</v>
      </c>
      <c r="AM1111" t="s">
        <v>11269</v>
      </c>
      <c r="AN1111" t="s">
        <v>11269</v>
      </c>
      <c r="AO1111" t="s">
        <v>14933</v>
      </c>
      <c r="AP1111" t="s">
        <v>12565</v>
      </c>
      <c r="AQ1111" t="s">
        <v>20403</v>
      </c>
    </row>
    <row r="1112" spans="1:43" x14ac:dyDescent="0.3">
      <c r="A1112" t="s">
        <v>2258</v>
      </c>
      <c r="B1112" t="s">
        <v>799</v>
      </c>
      <c r="C1112" s="72">
        <v>31845</v>
      </c>
      <c r="D1112" t="s">
        <v>6646</v>
      </c>
      <c r="E1112" t="s">
        <v>7431</v>
      </c>
      <c r="F1112" t="s">
        <v>1434</v>
      </c>
      <c r="G1112" t="s">
        <v>9094</v>
      </c>
      <c r="H1112" t="s">
        <v>1373</v>
      </c>
      <c r="I1112" t="s">
        <v>10573</v>
      </c>
      <c r="J1112" t="s">
        <v>799</v>
      </c>
      <c r="K1112">
        <v>543339</v>
      </c>
      <c r="L1112" t="s">
        <v>799</v>
      </c>
      <c r="M1112">
        <v>1697836</v>
      </c>
      <c r="N1112" t="s">
        <v>799</v>
      </c>
      <c r="O1112" t="s">
        <v>2259</v>
      </c>
      <c r="P1112" t="s">
        <v>2258</v>
      </c>
      <c r="Q1112">
        <v>8567</v>
      </c>
      <c r="R1112" t="s">
        <v>799</v>
      </c>
      <c r="S1112">
        <v>30376</v>
      </c>
      <c r="T1112" t="s">
        <v>799</v>
      </c>
      <c r="V1112" t="s">
        <v>5672</v>
      </c>
      <c r="W1112">
        <v>57996</v>
      </c>
      <c r="X1112">
        <v>8567</v>
      </c>
      <c r="Y1112" t="s">
        <v>799</v>
      </c>
      <c r="Z1112" t="s">
        <v>5673</v>
      </c>
      <c r="AA1112" t="s">
        <v>658</v>
      </c>
      <c r="AB1112" t="s">
        <v>658</v>
      </c>
      <c r="AC1112" t="s">
        <v>799</v>
      </c>
      <c r="AD1112" t="s">
        <v>5673</v>
      </c>
      <c r="AE1112">
        <v>10645</v>
      </c>
      <c r="AF1112" t="s">
        <v>799</v>
      </c>
      <c r="AG1112">
        <v>6295</v>
      </c>
      <c r="AH1112" t="s">
        <v>799</v>
      </c>
      <c r="AI1112">
        <v>9304</v>
      </c>
      <c r="AJ1112">
        <v>3340</v>
      </c>
      <c r="AK1112" t="s">
        <v>799</v>
      </c>
      <c r="AL1112" t="s">
        <v>18613</v>
      </c>
      <c r="AM1112" t="s">
        <v>799</v>
      </c>
      <c r="AN1112" t="s">
        <v>799</v>
      </c>
      <c r="AO1112" t="s">
        <v>14933</v>
      </c>
      <c r="AP1112" t="s">
        <v>5673</v>
      </c>
      <c r="AQ1112" t="s">
        <v>20403</v>
      </c>
    </row>
    <row r="1113" spans="1:43" x14ac:dyDescent="0.3">
      <c r="A1113" t="s">
        <v>15129</v>
      </c>
      <c r="B1113" t="s">
        <v>14745</v>
      </c>
      <c r="C1113" s="72">
        <v>34592</v>
      </c>
      <c r="D1113" t="s">
        <v>14959</v>
      </c>
      <c r="E1113" t="s">
        <v>7431</v>
      </c>
      <c r="F1113" t="s">
        <v>1395</v>
      </c>
      <c r="G1113" t="s">
        <v>9094</v>
      </c>
      <c r="H1113" t="s">
        <v>1373</v>
      </c>
      <c r="I1113" t="s">
        <v>14960</v>
      </c>
      <c r="J1113" t="s">
        <v>14745</v>
      </c>
      <c r="K1113">
        <v>641712</v>
      </c>
      <c r="L1113" t="s">
        <v>14745</v>
      </c>
      <c r="M1113">
        <v>2453421</v>
      </c>
      <c r="N1113" t="s">
        <v>14745</v>
      </c>
      <c r="O1113" t="s">
        <v>17509</v>
      </c>
      <c r="P1113" t="s">
        <v>15129</v>
      </c>
      <c r="Q1113">
        <v>10598</v>
      </c>
      <c r="R1113" t="s">
        <v>14745</v>
      </c>
      <c r="S1113">
        <v>38680</v>
      </c>
      <c r="T1113" t="s">
        <v>14745</v>
      </c>
      <c r="V1113" t="s">
        <v>16161</v>
      </c>
      <c r="W1113">
        <v>108931</v>
      </c>
      <c r="X1113">
        <v>10598</v>
      </c>
      <c r="Y1113" t="s">
        <v>14745</v>
      </c>
      <c r="Z1113" t="s">
        <v>15130</v>
      </c>
      <c r="AA1113" t="s">
        <v>658</v>
      </c>
      <c r="AB1113" t="s">
        <v>658</v>
      </c>
      <c r="AC1113" t="s">
        <v>14745</v>
      </c>
      <c r="AD1113" t="s">
        <v>15130</v>
      </c>
      <c r="AE1113">
        <v>14240</v>
      </c>
      <c r="AH1113" t="s">
        <v>14745</v>
      </c>
      <c r="AI1113">
        <v>23707</v>
      </c>
      <c r="AJ1113">
        <v>5913</v>
      </c>
      <c r="AK1113" t="s">
        <v>14745</v>
      </c>
      <c r="AL1113" t="s">
        <v>18614</v>
      </c>
      <c r="AM1113" t="s">
        <v>14745</v>
      </c>
      <c r="AN1113" t="s">
        <v>14745</v>
      </c>
      <c r="AO1113" t="s">
        <v>1373</v>
      </c>
      <c r="AP1113" t="s">
        <v>15130</v>
      </c>
      <c r="AQ1113" t="s">
        <v>20403</v>
      </c>
    </row>
    <row r="1114" spans="1:43" hidden="1" x14ac:dyDescent="0.3">
      <c r="A1114" t="s">
        <v>4195</v>
      </c>
      <c r="B1114" t="s">
        <v>277</v>
      </c>
      <c r="C1114" s="72">
        <v>28471</v>
      </c>
      <c r="D1114" t="s">
        <v>7395</v>
      </c>
      <c r="E1114" t="s">
        <v>7431</v>
      </c>
      <c r="F1114" t="s">
        <v>3591</v>
      </c>
      <c r="G1114" t="s">
        <v>3591</v>
      </c>
      <c r="H1114" t="s">
        <v>661</v>
      </c>
      <c r="I1114" t="s">
        <v>10274</v>
      </c>
      <c r="J1114" t="s">
        <v>277</v>
      </c>
      <c r="K1114">
        <v>407861</v>
      </c>
      <c r="L1114" t="s">
        <v>277</v>
      </c>
      <c r="M1114">
        <v>284611</v>
      </c>
      <c r="N1114" t="s">
        <v>277</v>
      </c>
      <c r="O1114" t="s">
        <v>5674</v>
      </c>
      <c r="P1114" t="s">
        <v>4195</v>
      </c>
      <c r="Q1114">
        <v>6875</v>
      </c>
      <c r="R1114" t="s">
        <v>277</v>
      </c>
      <c r="S1114">
        <v>5029</v>
      </c>
      <c r="T1114" t="s">
        <v>277</v>
      </c>
      <c r="V1114" t="s">
        <v>5675</v>
      </c>
      <c r="W1114">
        <v>994</v>
      </c>
      <c r="Y1114" t="s">
        <v>277</v>
      </c>
      <c r="Z1114" t="s">
        <v>8656</v>
      </c>
      <c r="AA1114" t="s">
        <v>5068</v>
      </c>
      <c r="AB1114" t="s">
        <v>658</v>
      </c>
      <c r="AC1114" t="s">
        <v>277</v>
      </c>
      <c r="AD1114" t="s">
        <v>8656</v>
      </c>
      <c r="AI1114">
        <v>15196</v>
      </c>
      <c r="AK1114" t="s">
        <v>277</v>
      </c>
      <c r="AL1114" t="s">
        <v>18615</v>
      </c>
      <c r="AM1114" t="s">
        <v>277</v>
      </c>
      <c r="AN1114" t="s">
        <v>277</v>
      </c>
      <c r="AO1114" t="s">
        <v>661</v>
      </c>
      <c r="AP1114" t="s">
        <v>8656</v>
      </c>
      <c r="AQ1114" t="s">
        <v>20402</v>
      </c>
    </row>
    <row r="1115" spans="1:43" hidden="1" x14ac:dyDescent="0.3">
      <c r="A1115" t="s">
        <v>2260</v>
      </c>
      <c r="B1115" t="s">
        <v>783</v>
      </c>
      <c r="C1115" s="72">
        <v>27589</v>
      </c>
      <c r="D1115" t="s">
        <v>7044</v>
      </c>
      <c r="E1115" t="s">
        <v>7431</v>
      </c>
      <c r="F1115" t="s">
        <v>3591</v>
      </c>
      <c r="G1115" t="s">
        <v>3591</v>
      </c>
      <c r="H1115" t="s">
        <v>1373</v>
      </c>
      <c r="I1115" t="s">
        <v>9370</v>
      </c>
      <c r="J1115" t="s">
        <v>783</v>
      </c>
      <c r="K1115">
        <v>218596</v>
      </c>
      <c r="L1115" t="s">
        <v>783</v>
      </c>
      <c r="M1115">
        <v>132684</v>
      </c>
      <c r="N1115" t="s">
        <v>783</v>
      </c>
      <c r="O1115" t="s">
        <v>2261</v>
      </c>
      <c r="P1115" t="s">
        <v>2260</v>
      </c>
      <c r="Q1115">
        <v>6245</v>
      </c>
      <c r="R1115" t="s">
        <v>783</v>
      </c>
      <c r="S1115">
        <v>4084</v>
      </c>
      <c r="T1115" t="s">
        <v>783</v>
      </c>
      <c r="V1115" t="s">
        <v>4196</v>
      </c>
      <c r="W1115">
        <v>938</v>
      </c>
      <c r="X1115">
        <v>6245</v>
      </c>
      <c r="Y1115" t="s">
        <v>783</v>
      </c>
      <c r="Z1115" t="s">
        <v>5676</v>
      </c>
      <c r="AA1115" t="s">
        <v>658</v>
      </c>
      <c r="AB1115" t="s">
        <v>658</v>
      </c>
      <c r="AC1115" t="s">
        <v>783</v>
      </c>
      <c r="AD1115" t="s">
        <v>5676</v>
      </c>
      <c r="AE1115">
        <v>6219</v>
      </c>
      <c r="AF1115" t="s">
        <v>783</v>
      </c>
      <c r="AG1115">
        <v>5991</v>
      </c>
      <c r="AH1115" t="s">
        <v>783</v>
      </c>
      <c r="AI1115">
        <v>12427</v>
      </c>
      <c r="AK1115" t="s">
        <v>783</v>
      </c>
      <c r="AN1115" t="s">
        <v>783</v>
      </c>
      <c r="AO1115" t="s">
        <v>1373</v>
      </c>
      <c r="AP1115" t="s">
        <v>5676</v>
      </c>
      <c r="AQ1115" t="s">
        <v>20402</v>
      </c>
    </row>
    <row r="1116" spans="1:43" hidden="1" x14ac:dyDescent="0.3">
      <c r="A1116" t="s">
        <v>4197</v>
      </c>
      <c r="B1116" t="s">
        <v>172</v>
      </c>
      <c r="C1116" s="72">
        <v>28114</v>
      </c>
      <c r="D1116" t="s">
        <v>7433</v>
      </c>
      <c r="E1116" t="s">
        <v>7432</v>
      </c>
      <c r="F1116" t="s">
        <v>3591</v>
      </c>
      <c r="G1116" t="s">
        <v>3591</v>
      </c>
      <c r="H1116" t="s">
        <v>1380</v>
      </c>
      <c r="I1116" t="s">
        <v>9132</v>
      </c>
      <c r="J1116" t="s">
        <v>172</v>
      </c>
      <c r="K1116">
        <v>333492</v>
      </c>
      <c r="L1116" t="s">
        <v>172</v>
      </c>
      <c r="M1116">
        <v>200627</v>
      </c>
      <c r="N1116" t="s">
        <v>172</v>
      </c>
      <c r="O1116" t="s">
        <v>5677</v>
      </c>
      <c r="P1116" t="s">
        <v>4197</v>
      </c>
      <c r="R1116" t="s">
        <v>172</v>
      </c>
      <c r="S1116">
        <v>4479</v>
      </c>
      <c r="T1116" t="s">
        <v>172</v>
      </c>
      <c r="V1116" t="s">
        <v>5678</v>
      </c>
      <c r="W1116">
        <v>1049</v>
      </c>
      <c r="Y1116" t="s">
        <v>172</v>
      </c>
      <c r="Z1116" t="s">
        <v>8657</v>
      </c>
      <c r="AA1116" t="s">
        <v>666</v>
      </c>
      <c r="AB1116" t="s">
        <v>658</v>
      </c>
      <c r="AC1116" t="s">
        <v>172</v>
      </c>
      <c r="AD1116" t="s">
        <v>8657</v>
      </c>
      <c r="AI1116">
        <v>15176</v>
      </c>
      <c r="AK1116" t="s">
        <v>172</v>
      </c>
      <c r="AN1116" t="s">
        <v>172</v>
      </c>
      <c r="AO1116" t="s">
        <v>1380</v>
      </c>
      <c r="AP1116" t="s">
        <v>8657</v>
      </c>
      <c r="AQ1116" t="s">
        <v>20402</v>
      </c>
    </row>
    <row r="1117" spans="1:43" x14ac:dyDescent="0.3">
      <c r="A1117" t="s">
        <v>2262</v>
      </c>
      <c r="B1117" t="s">
        <v>906</v>
      </c>
      <c r="C1117" s="72">
        <v>30916</v>
      </c>
      <c r="D1117" t="s">
        <v>6683</v>
      </c>
      <c r="E1117" t="s">
        <v>7432</v>
      </c>
      <c r="F1117" t="s">
        <v>3591</v>
      </c>
      <c r="G1117" t="s">
        <v>3591</v>
      </c>
      <c r="H1117" t="s">
        <v>1373</v>
      </c>
      <c r="I1117" t="s">
        <v>10483</v>
      </c>
      <c r="J1117" t="s">
        <v>906</v>
      </c>
      <c r="K1117">
        <v>453307</v>
      </c>
      <c r="L1117" t="s">
        <v>906</v>
      </c>
      <c r="M1117">
        <v>1623771</v>
      </c>
      <c r="N1117" t="s">
        <v>906</v>
      </c>
      <c r="O1117" t="s">
        <v>2263</v>
      </c>
      <c r="P1117" t="s">
        <v>2262</v>
      </c>
      <c r="Q1117">
        <v>8417</v>
      </c>
      <c r="R1117" t="s">
        <v>906</v>
      </c>
      <c r="S1117">
        <v>30127</v>
      </c>
      <c r="T1117" t="s">
        <v>906</v>
      </c>
      <c r="V1117" t="s">
        <v>4198</v>
      </c>
      <c r="W1117">
        <v>51966</v>
      </c>
      <c r="X1117">
        <v>8417</v>
      </c>
      <c r="Y1117" t="s">
        <v>906</v>
      </c>
      <c r="Z1117" t="s">
        <v>5679</v>
      </c>
      <c r="AA1117" t="s">
        <v>5068</v>
      </c>
      <c r="AB1117" t="s">
        <v>666</v>
      </c>
      <c r="AC1117" t="s">
        <v>906</v>
      </c>
      <c r="AD1117" t="s">
        <v>5679</v>
      </c>
      <c r="AE1117">
        <v>9290</v>
      </c>
      <c r="AF1117" t="s">
        <v>906</v>
      </c>
      <c r="AG1117">
        <v>5228</v>
      </c>
      <c r="AH1117" t="s">
        <v>906</v>
      </c>
      <c r="AI1117">
        <v>1910</v>
      </c>
      <c r="AK1117" t="s">
        <v>906</v>
      </c>
      <c r="AL1117" t="s">
        <v>18616</v>
      </c>
      <c r="AM1117" t="s">
        <v>906</v>
      </c>
      <c r="AN1117" t="s">
        <v>906</v>
      </c>
      <c r="AO1117" t="s">
        <v>1373</v>
      </c>
      <c r="AP1117" t="s">
        <v>5679</v>
      </c>
      <c r="AQ1117" t="s">
        <v>20403</v>
      </c>
    </row>
    <row r="1118" spans="1:43" x14ac:dyDescent="0.3">
      <c r="A1118" t="s">
        <v>20132</v>
      </c>
      <c r="B1118" t="s">
        <v>20133</v>
      </c>
      <c r="C1118" s="72">
        <v>35809</v>
      </c>
      <c r="D1118" t="s">
        <v>6855</v>
      </c>
      <c r="E1118" t="s">
        <v>7432</v>
      </c>
      <c r="F1118" t="s">
        <v>1430</v>
      </c>
      <c r="G1118" t="s">
        <v>6120</v>
      </c>
      <c r="H1118" t="s">
        <v>1424</v>
      </c>
      <c r="I1118" t="s">
        <v>20134</v>
      </c>
      <c r="J1118" t="s">
        <v>20133</v>
      </c>
      <c r="K1118">
        <v>669087</v>
      </c>
      <c r="L1118" t="s">
        <v>20133</v>
      </c>
      <c r="M1118">
        <v>3096418</v>
      </c>
      <c r="N1118" t="s">
        <v>20133</v>
      </c>
      <c r="P1118" t="s">
        <v>20132</v>
      </c>
      <c r="Q1118">
        <v>10826</v>
      </c>
      <c r="R1118" t="s">
        <v>20133</v>
      </c>
      <c r="S1118">
        <v>40798</v>
      </c>
      <c r="T1118" t="s">
        <v>20133</v>
      </c>
      <c r="V1118" t="s">
        <v>20135</v>
      </c>
      <c r="W1118">
        <v>107982</v>
      </c>
      <c r="Z1118" t="s">
        <v>20136</v>
      </c>
      <c r="AA1118" t="s">
        <v>658</v>
      </c>
      <c r="AB1118" t="s">
        <v>658</v>
      </c>
      <c r="AC1118" t="s">
        <v>20133</v>
      </c>
      <c r="AD1118" t="s">
        <v>20136</v>
      </c>
      <c r="AK1118" t="s">
        <v>20133</v>
      </c>
      <c r="AL1118" t="s">
        <v>20137</v>
      </c>
      <c r="AM1118" t="s">
        <v>20133</v>
      </c>
      <c r="AO1118" t="s">
        <v>1424</v>
      </c>
      <c r="AP1118" t="s">
        <v>20136</v>
      </c>
      <c r="AQ1118" t="s">
        <v>20403</v>
      </c>
    </row>
    <row r="1119" spans="1:43" x14ac:dyDescent="0.3">
      <c r="A1119" t="s">
        <v>2264</v>
      </c>
      <c r="B1119" t="s">
        <v>1150</v>
      </c>
      <c r="C1119" s="72">
        <v>31232</v>
      </c>
      <c r="D1119" t="s">
        <v>7796</v>
      </c>
      <c r="E1119" t="s">
        <v>7434</v>
      </c>
      <c r="F1119" t="s">
        <v>1398</v>
      </c>
      <c r="G1119" t="s">
        <v>9094</v>
      </c>
      <c r="H1119" t="s">
        <v>1373</v>
      </c>
      <c r="I1119" t="s">
        <v>9471</v>
      </c>
      <c r="J1119" t="s">
        <v>1150</v>
      </c>
      <c r="K1119">
        <v>453172</v>
      </c>
      <c r="L1119" t="s">
        <v>1150</v>
      </c>
      <c r="M1119">
        <v>1895574</v>
      </c>
      <c r="N1119" t="s">
        <v>1150</v>
      </c>
      <c r="O1119" t="s">
        <v>2265</v>
      </c>
      <c r="P1119" t="s">
        <v>2264</v>
      </c>
      <c r="Q1119">
        <v>9073</v>
      </c>
      <c r="R1119" t="s">
        <v>1150</v>
      </c>
      <c r="S1119">
        <v>31556</v>
      </c>
      <c r="T1119" t="s">
        <v>1150</v>
      </c>
      <c r="V1119" t="s">
        <v>4199</v>
      </c>
      <c r="W1119">
        <v>51927</v>
      </c>
      <c r="X1119">
        <v>9073</v>
      </c>
      <c r="Y1119" t="s">
        <v>1150</v>
      </c>
      <c r="Z1119" t="s">
        <v>5680</v>
      </c>
      <c r="AA1119" t="s">
        <v>658</v>
      </c>
      <c r="AB1119" t="s">
        <v>658</v>
      </c>
      <c r="AC1119" t="s">
        <v>1150</v>
      </c>
      <c r="AD1119" t="s">
        <v>5680</v>
      </c>
      <c r="AE1119">
        <v>9407</v>
      </c>
      <c r="AF1119" t="s">
        <v>1150</v>
      </c>
      <c r="AG1119">
        <v>14143</v>
      </c>
      <c r="AH1119" t="s">
        <v>1150</v>
      </c>
      <c r="AI1119">
        <v>2628</v>
      </c>
      <c r="AJ1119">
        <v>3931</v>
      </c>
      <c r="AK1119" t="s">
        <v>1150</v>
      </c>
      <c r="AL1119" t="s">
        <v>18617</v>
      </c>
      <c r="AM1119" t="s">
        <v>1150</v>
      </c>
      <c r="AN1119" t="s">
        <v>1150</v>
      </c>
      <c r="AO1119" t="s">
        <v>14933</v>
      </c>
      <c r="AP1119" t="s">
        <v>5680</v>
      </c>
      <c r="AQ1119" t="s">
        <v>20403</v>
      </c>
    </row>
    <row r="1120" spans="1:43" hidden="1" x14ac:dyDescent="0.3">
      <c r="A1120" t="s">
        <v>2266</v>
      </c>
      <c r="B1120" t="s">
        <v>95</v>
      </c>
      <c r="C1120" s="72">
        <v>30896</v>
      </c>
      <c r="D1120" t="s">
        <v>7343</v>
      </c>
      <c r="E1120" t="s">
        <v>7434</v>
      </c>
      <c r="F1120" t="s">
        <v>3591</v>
      </c>
      <c r="G1120" t="s">
        <v>3591</v>
      </c>
      <c r="H1120" t="s">
        <v>661</v>
      </c>
      <c r="I1120" t="s">
        <v>10519</v>
      </c>
      <c r="J1120" t="s">
        <v>95</v>
      </c>
      <c r="K1120">
        <v>471863</v>
      </c>
      <c r="L1120" t="s">
        <v>95</v>
      </c>
      <c r="M1120">
        <v>1104374</v>
      </c>
      <c r="N1120" t="s">
        <v>95</v>
      </c>
      <c r="O1120" t="s">
        <v>2267</v>
      </c>
      <c r="P1120" t="s">
        <v>2266</v>
      </c>
      <c r="Q1120">
        <v>8715</v>
      </c>
      <c r="R1120" t="s">
        <v>95</v>
      </c>
      <c r="S1120">
        <v>29428</v>
      </c>
      <c r="T1120" t="s">
        <v>95</v>
      </c>
      <c r="V1120" t="s">
        <v>5681</v>
      </c>
      <c r="W1120">
        <v>47863</v>
      </c>
      <c r="X1120">
        <v>8715</v>
      </c>
      <c r="Y1120" t="s">
        <v>95</v>
      </c>
      <c r="Z1120" t="s">
        <v>8658</v>
      </c>
      <c r="AA1120" t="s">
        <v>658</v>
      </c>
      <c r="AB1120" t="s">
        <v>658</v>
      </c>
      <c r="AC1120" t="s">
        <v>95</v>
      </c>
      <c r="AD1120" t="s">
        <v>8658</v>
      </c>
      <c r="AI1120">
        <v>3237</v>
      </c>
      <c r="AK1120" t="s">
        <v>95</v>
      </c>
      <c r="AN1120" t="s">
        <v>95</v>
      </c>
      <c r="AO1120" t="s">
        <v>661</v>
      </c>
      <c r="AP1120" t="s">
        <v>8658</v>
      </c>
      <c r="AQ1120" t="s">
        <v>20402</v>
      </c>
    </row>
    <row r="1121" spans="1:43" x14ac:dyDescent="0.3">
      <c r="A1121" t="s">
        <v>2268</v>
      </c>
      <c r="B1121" t="s">
        <v>853</v>
      </c>
      <c r="C1121" s="72">
        <v>31587</v>
      </c>
      <c r="D1121" t="s">
        <v>7089</v>
      </c>
      <c r="E1121" t="s">
        <v>7434</v>
      </c>
      <c r="F1121" t="s">
        <v>3591</v>
      </c>
      <c r="G1121" t="s">
        <v>3591</v>
      </c>
      <c r="H1121" t="s">
        <v>1373</v>
      </c>
      <c r="I1121" t="s">
        <v>9839</v>
      </c>
      <c r="J1121" t="s">
        <v>853</v>
      </c>
      <c r="K1121">
        <v>461833</v>
      </c>
      <c r="L1121" t="s">
        <v>853</v>
      </c>
      <c r="M1121">
        <v>584965</v>
      </c>
      <c r="N1121" t="s">
        <v>853</v>
      </c>
      <c r="O1121" t="s">
        <v>2269</v>
      </c>
      <c r="P1121" t="s">
        <v>2268</v>
      </c>
      <c r="Q1121">
        <v>7913</v>
      </c>
      <c r="R1121" t="s">
        <v>853</v>
      </c>
      <c r="S1121">
        <v>28638</v>
      </c>
      <c r="T1121" t="s">
        <v>853</v>
      </c>
      <c r="V1121" t="s">
        <v>4200</v>
      </c>
      <c r="W1121">
        <v>47865</v>
      </c>
      <c r="X1121">
        <v>7913</v>
      </c>
      <c r="Y1121" t="s">
        <v>853</v>
      </c>
      <c r="Z1121" t="s">
        <v>5682</v>
      </c>
      <c r="AA1121" t="s">
        <v>658</v>
      </c>
      <c r="AB1121" t="s">
        <v>658</v>
      </c>
      <c r="AC1121" t="s">
        <v>853</v>
      </c>
      <c r="AD1121" t="s">
        <v>5682</v>
      </c>
      <c r="AE1121">
        <v>8316</v>
      </c>
      <c r="AF1121" t="s">
        <v>853</v>
      </c>
      <c r="AG1121">
        <v>5396</v>
      </c>
      <c r="AH1121" t="s">
        <v>853</v>
      </c>
      <c r="AI1121">
        <v>685</v>
      </c>
      <c r="AJ1121">
        <v>2522</v>
      </c>
      <c r="AK1121" t="s">
        <v>853</v>
      </c>
      <c r="AL1121" t="s">
        <v>18618</v>
      </c>
      <c r="AM1121" t="s">
        <v>853</v>
      </c>
      <c r="AN1121" t="s">
        <v>853</v>
      </c>
      <c r="AO1121" t="s">
        <v>1373</v>
      </c>
      <c r="AP1121" t="s">
        <v>5682</v>
      </c>
      <c r="AQ1121" t="s">
        <v>20403</v>
      </c>
    </row>
    <row r="1122" spans="1:43" x14ac:dyDescent="0.3">
      <c r="A1122" t="s">
        <v>2270</v>
      </c>
      <c r="B1122" t="s">
        <v>1059</v>
      </c>
      <c r="C1122" s="72">
        <v>32840</v>
      </c>
      <c r="D1122" t="s">
        <v>6859</v>
      </c>
      <c r="E1122" t="s">
        <v>7926</v>
      </c>
      <c r="F1122" t="s">
        <v>3591</v>
      </c>
      <c r="G1122" t="s">
        <v>3591</v>
      </c>
      <c r="H1122" t="s">
        <v>1373</v>
      </c>
      <c r="I1122" t="s">
        <v>1058</v>
      </c>
      <c r="J1122" t="s">
        <v>1059</v>
      </c>
      <c r="K1122">
        <v>543343</v>
      </c>
      <c r="L1122" t="s">
        <v>1059</v>
      </c>
      <c r="M1122">
        <v>1888603</v>
      </c>
      <c r="N1122" t="s">
        <v>1059</v>
      </c>
      <c r="P1122" t="s">
        <v>2270</v>
      </c>
      <c r="Q1122">
        <v>9127</v>
      </c>
      <c r="R1122" t="s">
        <v>1059</v>
      </c>
      <c r="S1122">
        <v>32023</v>
      </c>
      <c r="T1122" t="s">
        <v>1059</v>
      </c>
      <c r="V1122" t="s">
        <v>4201</v>
      </c>
      <c r="W1122">
        <v>70752</v>
      </c>
      <c r="X1122">
        <v>9127</v>
      </c>
      <c r="Y1122" t="s">
        <v>1059</v>
      </c>
      <c r="Z1122" t="s">
        <v>5683</v>
      </c>
      <c r="AA1122" t="s">
        <v>666</v>
      </c>
      <c r="AB1122" t="s">
        <v>666</v>
      </c>
      <c r="AC1122" t="s">
        <v>1059</v>
      </c>
      <c r="AD1122" t="s">
        <v>5683</v>
      </c>
      <c r="AE1122">
        <v>12123</v>
      </c>
      <c r="AH1122" t="s">
        <v>1059</v>
      </c>
      <c r="AI1122">
        <v>18117</v>
      </c>
      <c r="AJ1122">
        <v>3995</v>
      </c>
      <c r="AK1122" t="s">
        <v>1059</v>
      </c>
      <c r="AL1122" t="s">
        <v>18619</v>
      </c>
      <c r="AM1122" t="s">
        <v>1059</v>
      </c>
      <c r="AN1122" t="s">
        <v>1059</v>
      </c>
      <c r="AO1122" t="s">
        <v>1373</v>
      </c>
      <c r="AP1122" t="s">
        <v>5683</v>
      </c>
      <c r="AQ1122" t="s">
        <v>20403</v>
      </c>
    </row>
    <row r="1123" spans="1:43" hidden="1" x14ac:dyDescent="0.3">
      <c r="A1123" t="s">
        <v>2271</v>
      </c>
      <c r="B1123" t="s">
        <v>1002</v>
      </c>
      <c r="C1123" s="72">
        <v>30306</v>
      </c>
      <c r="D1123" t="s">
        <v>7928</v>
      </c>
      <c r="E1123" t="s">
        <v>7927</v>
      </c>
      <c r="F1123" t="s">
        <v>3591</v>
      </c>
      <c r="G1123" t="s">
        <v>3591</v>
      </c>
      <c r="H1123" t="s">
        <v>1373</v>
      </c>
      <c r="I1123" t="s">
        <v>9352</v>
      </c>
      <c r="J1123" t="s">
        <v>1002</v>
      </c>
      <c r="K1123">
        <v>458950</v>
      </c>
      <c r="L1123" t="s">
        <v>1002</v>
      </c>
      <c r="M1123">
        <v>546232</v>
      </c>
      <c r="N1123" t="s">
        <v>1002</v>
      </c>
      <c r="O1123" t="s">
        <v>2272</v>
      </c>
      <c r="P1123" t="s">
        <v>2271</v>
      </c>
      <c r="Q1123">
        <v>7873</v>
      </c>
      <c r="R1123" t="s">
        <v>1002</v>
      </c>
      <c r="S1123">
        <v>28596</v>
      </c>
      <c r="T1123" t="s">
        <v>1002</v>
      </c>
      <c r="V1123" t="s">
        <v>4202</v>
      </c>
      <c r="W1123">
        <v>46132</v>
      </c>
      <c r="X1123">
        <v>7873</v>
      </c>
      <c r="Y1123" t="s">
        <v>1002</v>
      </c>
      <c r="Z1123" t="s">
        <v>8659</v>
      </c>
      <c r="AA1123" t="s">
        <v>658</v>
      </c>
      <c r="AB1123" t="s">
        <v>658</v>
      </c>
      <c r="AC1123" t="s">
        <v>1002</v>
      </c>
      <c r="AD1123" t="s">
        <v>8659</v>
      </c>
      <c r="AI1123">
        <v>708</v>
      </c>
      <c r="AK1123" t="s">
        <v>1002</v>
      </c>
      <c r="AN1123" t="s">
        <v>1002</v>
      </c>
      <c r="AO1123" t="s">
        <v>1373</v>
      </c>
      <c r="AP1123" t="s">
        <v>8659</v>
      </c>
      <c r="AQ1123" t="s">
        <v>20402</v>
      </c>
    </row>
    <row r="1124" spans="1:43" hidden="1" x14ac:dyDescent="0.3">
      <c r="A1124" t="s">
        <v>2273</v>
      </c>
      <c r="B1124" t="s">
        <v>128</v>
      </c>
      <c r="C1124" s="72">
        <v>30567</v>
      </c>
      <c r="D1124" t="s">
        <v>6581</v>
      </c>
      <c r="E1124" t="s">
        <v>7004</v>
      </c>
      <c r="F1124" t="s">
        <v>1386</v>
      </c>
      <c r="G1124" t="s">
        <v>6120</v>
      </c>
      <c r="H1124" t="s">
        <v>1424</v>
      </c>
      <c r="I1124" t="s">
        <v>10157</v>
      </c>
      <c r="J1124" t="s">
        <v>128</v>
      </c>
      <c r="K1124">
        <v>460026</v>
      </c>
      <c r="L1124" t="s">
        <v>128</v>
      </c>
      <c r="M1124">
        <v>1200053</v>
      </c>
      <c r="N1124" t="s">
        <v>128</v>
      </c>
      <c r="O1124" t="s">
        <v>2274</v>
      </c>
      <c r="P1124" t="s">
        <v>2273</v>
      </c>
      <c r="Q1124">
        <v>8294</v>
      </c>
      <c r="R1124" t="s">
        <v>128</v>
      </c>
      <c r="S1124">
        <v>29180</v>
      </c>
      <c r="T1124" t="s">
        <v>128</v>
      </c>
      <c r="U1124" t="s">
        <v>128</v>
      </c>
      <c r="V1124" t="s">
        <v>4203</v>
      </c>
      <c r="W1124">
        <v>47690</v>
      </c>
      <c r="X1124">
        <v>8294</v>
      </c>
      <c r="Y1124" t="s">
        <v>128</v>
      </c>
      <c r="Z1124" t="s">
        <v>5684</v>
      </c>
      <c r="AA1124" t="s">
        <v>658</v>
      </c>
      <c r="AB1124" t="s">
        <v>658</v>
      </c>
      <c r="AC1124" t="s">
        <v>128</v>
      </c>
      <c r="AD1124" t="s">
        <v>5684</v>
      </c>
      <c r="AE1124">
        <v>8863</v>
      </c>
      <c r="AF1124" t="s">
        <v>128</v>
      </c>
      <c r="AG1124">
        <v>5037</v>
      </c>
      <c r="AH1124" t="s">
        <v>128</v>
      </c>
      <c r="AI1124">
        <v>3043</v>
      </c>
      <c r="AJ1124">
        <v>2981</v>
      </c>
      <c r="AK1124" t="s">
        <v>128</v>
      </c>
      <c r="AM1124" t="s">
        <v>128</v>
      </c>
      <c r="AN1124" t="s">
        <v>128</v>
      </c>
      <c r="AO1124" t="s">
        <v>1424</v>
      </c>
      <c r="AP1124" t="s">
        <v>5684</v>
      </c>
      <c r="AQ1124" t="s">
        <v>20402</v>
      </c>
    </row>
    <row r="1125" spans="1:43" hidden="1" x14ac:dyDescent="0.3">
      <c r="A1125" t="s">
        <v>2275</v>
      </c>
      <c r="B1125" t="s">
        <v>589</v>
      </c>
      <c r="C1125" s="72">
        <v>27593</v>
      </c>
      <c r="D1125" t="s">
        <v>6621</v>
      </c>
      <c r="E1125" t="s">
        <v>6589</v>
      </c>
      <c r="F1125" t="s">
        <v>3591</v>
      </c>
      <c r="G1125" t="s">
        <v>3591</v>
      </c>
      <c r="H1125" t="s">
        <v>1380</v>
      </c>
      <c r="I1125" t="s">
        <v>10298</v>
      </c>
      <c r="J1125" t="s">
        <v>589</v>
      </c>
      <c r="K1125">
        <v>116338</v>
      </c>
      <c r="L1125" t="s">
        <v>589</v>
      </c>
      <c r="M1125">
        <v>10813</v>
      </c>
      <c r="N1125" t="s">
        <v>589</v>
      </c>
      <c r="O1125" t="s">
        <v>2276</v>
      </c>
      <c r="P1125" t="s">
        <v>2275</v>
      </c>
      <c r="Q1125">
        <v>5884</v>
      </c>
      <c r="R1125" t="s">
        <v>589</v>
      </c>
      <c r="S1125">
        <v>3723</v>
      </c>
      <c r="T1125" t="s">
        <v>589</v>
      </c>
      <c r="U1125" t="s">
        <v>589</v>
      </c>
      <c r="V1125" t="s">
        <v>4204</v>
      </c>
      <c r="W1125">
        <v>1480</v>
      </c>
      <c r="X1125">
        <v>5884</v>
      </c>
      <c r="Y1125" t="s">
        <v>589</v>
      </c>
      <c r="Z1125" t="s">
        <v>5685</v>
      </c>
      <c r="AA1125" t="s">
        <v>658</v>
      </c>
      <c r="AB1125" t="s">
        <v>658</v>
      </c>
      <c r="AC1125" t="s">
        <v>589</v>
      </c>
      <c r="AD1125" t="s">
        <v>5685</v>
      </c>
      <c r="AE1125">
        <v>5532</v>
      </c>
      <c r="AF1125" t="s">
        <v>589</v>
      </c>
      <c r="AG1125">
        <v>5589</v>
      </c>
      <c r="AH1125" t="s">
        <v>589</v>
      </c>
      <c r="AI1125">
        <v>12528</v>
      </c>
      <c r="AK1125" t="s">
        <v>589</v>
      </c>
      <c r="AN1125" t="s">
        <v>589</v>
      </c>
      <c r="AO1125" t="s">
        <v>1380</v>
      </c>
      <c r="AP1125" t="s">
        <v>5685</v>
      </c>
      <c r="AQ1125" t="s">
        <v>20402</v>
      </c>
    </row>
    <row r="1126" spans="1:43" x14ac:dyDescent="0.3">
      <c r="A1126" t="s">
        <v>2277</v>
      </c>
      <c r="B1126" t="s">
        <v>884</v>
      </c>
      <c r="C1126" s="72">
        <v>31596</v>
      </c>
      <c r="D1126" t="s">
        <v>7031</v>
      </c>
      <c r="E1126" t="s">
        <v>6589</v>
      </c>
      <c r="F1126" t="s">
        <v>1398</v>
      </c>
      <c r="G1126" t="s">
        <v>9094</v>
      </c>
      <c r="H1126" t="s">
        <v>1373</v>
      </c>
      <c r="I1126" t="s">
        <v>9930</v>
      </c>
      <c r="J1126" t="s">
        <v>884</v>
      </c>
      <c r="K1126">
        <v>488984</v>
      </c>
      <c r="L1126" t="s">
        <v>884</v>
      </c>
      <c r="M1126">
        <v>1595123</v>
      </c>
      <c r="N1126" t="s">
        <v>884</v>
      </c>
      <c r="O1126" t="s">
        <v>2278</v>
      </c>
      <c r="P1126" t="s">
        <v>2277</v>
      </c>
      <c r="Q1126">
        <v>8312</v>
      </c>
      <c r="R1126" t="s">
        <v>884</v>
      </c>
      <c r="S1126">
        <v>29198</v>
      </c>
      <c r="T1126" t="s">
        <v>884</v>
      </c>
      <c r="V1126" t="s">
        <v>4205</v>
      </c>
      <c r="W1126">
        <v>57403</v>
      </c>
      <c r="X1126">
        <v>8312</v>
      </c>
      <c r="Y1126" t="s">
        <v>884</v>
      </c>
      <c r="Z1126" t="s">
        <v>5686</v>
      </c>
      <c r="AA1126" t="s">
        <v>658</v>
      </c>
      <c r="AB1126" t="s">
        <v>658</v>
      </c>
      <c r="AC1126" t="s">
        <v>884</v>
      </c>
      <c r="AD1126" t="s">
        <v>5686</v>
      </c>
      <c r="AE1126">
        <v>9886</v>
      </c>
      <c r="AF1126" t="s">
        <v>884</v>
      </c>
      <c r="AG1126">
        <v>5761</v>
      </c>
      <c r="AH1126" t="s">
        <v>884</v>
      </c>
      <c r="AI1126">
        <v>7114</v>
      </c>
      <c r="AJ1126">
        <v>3010</v>
      </c>
      <c r="AK1126" t="s">
        <v>884</v>
      </c>
      <c r="AL1126" t="s">
        <v>18620</v>
      </c>
      <c r="AM1126" t="s">
        <v>884</v>
      </c>
      <c r="AN1126" t="s">
        <v>884</v>
      </c>
      <c r="AO1126" t="s">
        <v>14933</v>
      </c>
      <c r="AP1126" t="s">
        <v>5686</v>
      </c>
      <c r="AQ1126" t="s">
        <v>20403</v>
      </c>
    </row>
    <row r="1127" spans="1:43" x14ac:dyDescent="0.3">
      <c r="A1127" t="s">
        <v>2279</v>
      </c>
      <c r="B1127" t="s">
        <v>1025</v>
      </c>
      <c r="C1127" s="72">
        <v>33107</v>
      </c>
      <c r="D1127" t="s">
        <v>6872</v>
      </c>
      <c r="E1127" t="s">
        <v>7553</v>
      </c>
      <c r="F1127" t="s">
        <v>1565</v>
      </c>
      <c r="G1127" t="s">
        <v>6120</v>
      </c>
      <c r="H1127" t="s">
        <v>1373</v>
      </c>
      <c r="I1127" t="s">
        <v>10457</v>
      </c>
      <c r="J1127" t="s">
        <v>1025</v>
      </c>
      <c r="K1127">
        <v>571800</v>
      </c>
      <c r="L1127" t="s">
        <v>1025</v>
      </c>
      <c r="M1127">
        <v>1812898</v>
      </c>
      <c r="N1127" t="s">
        <v>1025</v>
      </c>
      <c r="O1127" t="s">
        <v>4206</v>
      </c>
      <c r="P1127" t="s">
        <v>2279</v>
      </c>
      <c r="Q1127">
        <v>9158</v>
      </c>
      <c r="R1127" t="s">
        <v>1025</v>
      </c>
      <c r="S1127">
        <v>31462</v>
      </c>
      <c r="T1127" t="s">
        <v>1025</v>
      </c>
      <c r="V1127" t="s">
        <v>4207</v>
      </c>
      <c r="W1127">
        <v>66556</v>
      </c>
      <c r="X1127">
        <v>9158</v>
      </c>
      <c r="Y1127" t="s">
        <v>1025</v>
      </c>
      <c r="Z1127" t="s">
        <v>5687</v>
      </c>
      <c r="AA1127" t="s">
        <v>666</v>
      </c>
      <c r="AB1127" t="s">
        <v>658</v>
      </c>
      <c r="AC1127" t="s">
        <v>1025</v>
      </c>
      <c r="AD1127" t="s">
        <v>5687</v>
      </c>
      <c r="AE1127">
        <v>11821</v>
      </c>
      <c r="AF1127" t="s">
        <v>1025</v>
      </c>
      <c r="AG1127">
        <v>14003</v>
      </c>
      <c r="AH1127" t="s">
        <v>1025</v>
      </c>
      <c r="AI1127">
        <v>17790</v>
      </c>
      <c r="AJ1127">
        <v>3966</v>
      </c>
      <c r="AK1127" t="s">
        <v>1025</v>
      </c>
      <c r="AL1127" t="s">
        <v>18621</v>
      </c>
      <c r="AM1127" t="s">
        <v>1025</v>
      </c>
      <c r="AN1127" t="s">
        <v>1025</v>
      </c>
      <c r="AO1127" t="s">
        <v>1373</v>
      </c>
      <c r="AP1127" t="s">
        <v>5687</v>
      </c>
      <c r="AQ1127" t="s">
        <v>20403</v>
      </c>
    </row>
    <row r="1128" spans="1:43" x14ac:dyDescent="0.3">
      <c r="A1128" t="s">
        <v>12764</v>
      </c>
      <c r="B1128" t="s">
        <v>12765</v>
      </c>
      <c r="C1128" s="72">
        <v>31986</v>
      </c>
      <c r="D1128" t="s">
        <v>12766</v>
      </c>
      <c r="E1128" t="s">
        <v>12767</v>
      </c>
      <c r="F1128" t="s">
        <v>3591</v>
      </c>
      <c r="G1128" t="s">
        <v>3591</v>
      </c>
      <c r="H1128" t="s">
        <v>660</v>
      </c>
      <c r="I1128" t="s">
        <v>13761</v>
      </c>
      <c r="J1128" t="s">
        <v>13291</v>
      </c>
      <c r="K1128">
        <v>666561</v>
      </c>
      <c r="L1128" t="s">
        <v>13291</v>
      </c>
      <c r="M1128">
        <v>2663269</v>
      </c>
      <c r="N1128" t="s">
        <v>13291</v>
      </c>
      <c r="O1128" t="s">
        <v>14419</v>
      </c>
      <c r="P1128" t="s">
        <v>12764</v>
      </c>
      <c r="Q1128">
        <v>10652</v>
      </c>
      <c r="R1128" t="s">
        <v>12765</v>
      </c>
      <c r="S1128">
        <v>36152</v>
      </c>
      <c r="T1128" t="s">
        <v>13291</v>
      </c>
      <c r="V1128" t="s">
        <v>16162</v>
      </c>
      <c r="W1128">
        <v>109151</v>
      </c>
      <c r="X1128">
        <v>10652</v>
      </c>
      <c r="Y1128" t="s">
        <v>12765</v>
      </c>
      <c r="Z1128" t="s">
        <v>12768</v>
      </c>
      <c r="AA1128" t="s">
        <v>658</v>
      </c>
      <c r="AB1128" t="s">
        <v>658</v>
      </c>
      <c r="AC1128" t="s">
        <v>12765</v>
      </c>
      <c r="AD1128" t="s">
        <v>12768</v>
      </c>
      <c r="AE1128">
        <v>14622</v>
      </c>
      <c r="AI1128">
        <v>23735</v>
      </c>
      <c r="AJ1128">
        <v>5493</v>
      </c>
      <c r="AK1128" t="s">
        <v>13291</v>
      </c>
      <c r="AL1128" t="s">
        <v>18622</v>
      </c>
      <c r="AM1128" t="s">
        <v>12765</v>
      </c>
      <c r="AN1128" t="s">
        <v>12765</v>
      </c>
      <c r="AO1128" t="s">
        <v>660</v>
      </c>
      <c r="AP1128" t="s">
        <v>12768</v>
      </c>
      <c r="AQ1128" t="s">
        <v>20403</v>
      </c>
    </row>
    <row r="1129" spans="1:43" x14ac:dyDescent="0.3">
      <c r="A1129" t="s">
        <v>2280</v>
      </c>
      <c r="B1129" t="s">
        <v>479</v>
      </c>
      <c r="C1129" s="72">
        <v>30414</v>
      </c>
      <c r="D1129" t="s">
        <v>6655</v>
      </c>
      <c r="E1129" t="s">
        <v>6907</v>
      </c>
      <c r="F1129" t="s">
        <v>1372</v>
      </c>
      <c r="G1129" t="s">
        <v>6120</v>
      </c>
      <c r="H1129" t="s">
        <v>1424</v>
      </c>
      <c r="I1129" t="s">
        <v>10481</v>
      </c>
      <c r="J1129" t="s">
        <v>479</v>
      </c>
      <c r="K1129">
        <v>455104</v>
      </c>
      <c r="L1129" t="s">
        <v>479</v>
      </c>
      <c r="M1129">
        <v>584802</v>
      </c>
      <c r="N1129" t="s">
        <v>479</v>
      </c>
      <c r="O1129" t="s">
        <v>2281</v>
      </c>
      <c r="P1129" t="s">
        <v>2280</v>
      </c>
      <c r="Q1129">
        <v>7845</v>
      </c>
      <c r="R1129" t="s">
        <v>479</v>
      </c>
      <c r="S1129">
        <v>28561</v>
      </c>
      <c r="T1129" t="s">
        <v>479</v>
      </c>
      <c r="U1129" t="s">
        <v>479</v>
      </c>
      <c r="V1129" t="s">
        <v>4208</v>
      </c>
      <c r="W1129">
        <v>46150</v>
      </c>
      <c r="X1129">
        <v>7845</v>
      </c>
      <c r="Y1129" t="s">
        <v>479</v>
      </c>
      <c r="Z1129" t="s">
        <v>5688</v>
      </c>
      <c r="AA1129" t="s">
        <v>658</v>
      </c>
      <c r="AB1129" t="s">
        <v>658</v>
      </c>
      <c r="AC1129" t="s">
        <v>479</v>
      </c>
      <c r="AD1129" t="s">
        <v>5688</v>
      </c>
      <c r="AE1129">
        <v>8786</v>
      </c>
      <c r="AF1129" t="s">
        <v>479</v>
      </c>
      <c r="AG1129">
        <v>5084</v>
      </c>
      <c r="AH1129" t="s">
        <v>479</v>
      </c>
      <c r="AI1129">
        <v>7179</v>
      </c>
      <c r="AJ1129">
        <v>2414</v>
      </c>
      <c r="AK1129" t="s">
        <v>479</v>
      </c>
      <c r="AL1129" t="s">
        <v>18623</v>
      </c>
      <c r="AM1129" t="s">
        <v>479</v>
      </c>
      <c r="AN1129" t="s">
        <v>479</v>
      </c>
      <c r="AO1129" t="s">
        <v>1424</v>
      </c>
      <c r="AP1129" t="s">
        <v>5688</v>
      </c>
      <c r="AQ1129" t="s">
        <v>20403</v>
      </c>
    </row>
    <row r="1130" spans="1:43" hidden="1" x14ac:dyDescent="0.3">
      <c r="A1130" t="s">
        <v>2282</v>
      </c>
      <c r="B1130" t="s">
        <v>275</v>
      </c>
      <c r="C1130" s="72">
        <v>26452</v>
      </c>
      <c r="D1130" t="s">
        <v>7265</v>
      </c>
      <c r="E1130" t="s">
        <v>7264</v>
      </c>
      <c r="F1130" t="s">
        <v>3591</v>
      </c>
      <c r="G1130" t="s">
        <v>3591</v>
      </c>
      <c r="H1130" t="s">
        <v>1380</v>
      </c>
      <c r="I1130" t="s">
        <v>10137</v>
      </c>
      <c r="J1130" t="s">
        <v>275</v>
      </c>
      <c r="K1130">
        <v>116380</v>
      </c>
      <c r="L1130" t="s">
        <v>275</v>
      </c>
      <c r="M1130">
        <v>7744</v>
      </c>
      <c r="N1130" t="s">
        <v>275</v>
      </c>
      <c r="O1130" t="s">
        <v>2283</v>
      </c>
      <c r="P1130" t="s">
        <v>2282</v>
      </c>
      <c r="Q1130">
        <v>5665</v>
      </c>
      <c r="R1130" t="s">
        <v>275</v>
      </c>
      <c r="S1130">
        <v>3504</v>
      </c>
      <c r="T1130" t="s">
        <v>275</v>
      </c>
      <c r="U1130" t="s">
        <v>275</v>
      </c>
      <c r="V1130" t="s">
        <v>4209</v>
      </c>
      <c r="W1130">
        <v>1382</v>
      </c>
      <c r="X1130">
        <v>5665</v>
      </c>
      <c r="Y1130" t="s">
        <v>275</v>
      </c>
      <c r="Z1130" t="s">
        <v>5689</v>
      </c>
      <c r="AA1130" t="s">
        <v>666</v>
      </c>
      <c r="AB1130" t="s">
        <v>658</v>
      </c>
      <c r="AC1130" t="s">
        <v>275</v>
      </c>
      <c r="AD1130" t="s">
        <v>5689</v>
      </c>
      <c r="AI1130">
        <v>12316</v>
      </c>
      <c r="AK1130" t="s">
        <v>275</v>
      </c>
      <c r="AN1130" t="s">
        <v>275</v>
      </c>
      <c r="AO1130" t="s">
        <v>1380</v>
      </c>
      <c r="AP1130" t="s">
        <v>5689</v>
      </c>
      <c r="AQ1130" t="s">
        <v>20402</v>
      </c>
    </row>
    <row r="1131" spans="1:43" hidden="1" x14ac:dyDescent="0.3">
      <c r="A1131" t="s">
        <v>2284</v>
      </c>
      <c r="B1131" t="s">
        <v>1046</v>
      </c>
      <c r="C1131" s="72">
        <v>29003</v>
      </c>
      <c r="D1131" t="s">
        <v>7930</v>
      </c>
      <c r="E1131" t="s">
        <v>7929</v>
      </c>
      <c r="F1131" t="s">
        <v>3591</v>
      </c>
      <c r="G1131" t="s">
        <v>3591</v>
      </c>
      <c r="H1131" t="s">
        <v>1373</v>
      </c>
      <c r="I1131" t="s">
        <v>9418</v>
      </c>
      <c r="J1131" t="s">
        <v>1046</v>
      </c>
      <c r="K1131">
        <v>579799</v>
      </c>
      <c r="L1131" t="s">
        <v>1046</v>
      </c>
      <c r="M1131">
        <v>1727802</v>
      </c>
      <c r="N1131" t="s">
        <v>1046</v>
      </c>
      <c r="O1131" t="s">
        <v>2285</v>
      </c>
      <c r="P1131" t="s">
        <v>2284</v>
      </c>
      <c r="Q1131">
        <v>8613</v>
      </c>
      <c r="R1131" t="s">
        <v>1046</v>
      </c>
      <c r="S1131">
        <v>30434</v>
      </c>
      <c r="T1131" t="s">
        <v>1046</v>
      </c>
      <c r="V1131" t="s">
        <v>5690</v>
      </c>
      <c r="W1131">
        <v>37290</v>
      </c>
      <c r="Y1131" t="s">
        <v>1046</v>
      </c>
      <c r="Z1131" t="s">
        <v>8660</v>
      </c>
      <c r="AA1131" t="s">
        <v>658</v>
      </c>
      <c r="AB1131" t="s">
        <v>658</v>
      </c>
      <c r="AC1131" t="s">
        <v>1046</v>
      </c>
      <c r="AD1131" t="s">
        <v>8660</v>
      </c>
      <c r="AI1131">
        <v>12731</v>
      </c>
      <c r="AK1131" t="s">
        <v>1046</v>
      </c>
      <c r="AL1131" t="s">
        <v>18624</v>
      </c>
      <c r="AM1131" t="s">
        <v>1046</v>
      </c>
      <c r="AN1131" t="s">
        <v>1046</v>
      </c>
      <c r="AO1131" t="s">
        <v>1373</v>
      </c>
      <c r="AP1131" t="s">
        <v>8660</v>
      </c>
      <c r="AQ1131" t="s">
        <v>20402</v>
      </c>
    </row>
    <row r="1132" spans="1:43" x14ac:dyDescent="0.3">
      <c r="A1132" t="s">
        <v>2286</v>
      </c>
      <c r="B1132" t="s">
        <v>46</v>
      </c>
      <c r="C1132" s="72">
        <v>32878</v>
      </c>
      <c r="D1132" t="s">
        <v>6543</v>
      </c>
      <c r="E1132" t="s">
        <v>6849</v>
      </c>
      <c r="F1132" t="s">
        <v>1470</v>
      </c>
      <c r="G1132" t="s">
        <v>6120</v>
      </c>
      <c r="H1132" t="s">
        <v>1431</v>
      </c>
      <c r="I1132" t="s">
        <v>10472</v>
      </c>
      <c r="J1132" t="s">
        <v>46</v>
      </c>
      <c r="K1132">
        <v>578428</v>
      </c>
      <c r="L1132" t="s">
        <v>46</v>
      </c>
      <c r="M1132">
        <v>1707364</v>
      </c>
      <c r="N1132" t="s">
        <v>46</v>
      </c>
      <c r="O1132" t="s">
        <v>2287</v>
      </c>
      <c r="P1132" t="s">
        <v>2286</v>
      </c>
      <c r="Q1132">
        <v>8848</v>
      </c>
      <c r="R1132" t="s">
        <v>46</v>
      </c>
      <c r="S1132">
        <v>30382</v>
      </c>
      <c r="T1132" t="s">
        <v>46</v>
      </c>
      <c r="U1132" t="s">
        <v>46</v>
      </c>
      <c r="V1132" t="s">
        <v>4210</v>
      </c>
      <c r="W1132">
        <v>61044</v>
      </c>
      <c r="X1132">
        <v>8848</v>
      </c>
      <c r="Y1132" t="s">
        <v>46</v>
      </c>
      <c r="Z1132" t="s">
        <v>5691</v>
      </c>
      <c r="AA1132" t="s">
        <v>658</v>
      </c>
      <c r="AB1132" t="s">
        <v>658</v>
      </c>
      <c r="AC1132" t="s">
        <v>46</v>
      </c>
      <c r="AD1132" t="s">
        <v>5691</v>
      </c>
      <c r="AE1132">
        <v>11162</v>
      </c>
      <c r="AF1132" t="s">
        <v>46</v>
      </c>
      <c r="AG1132">
        <v>12919</v>
      </c>
      <c r="AH1132" t="s">
        <v>46</v>
      </c>
      <c r="AI1132">
        <v>5098</v>
      </c>
      <c r="AJ1132">
        <v>3405</v>
      </c>
      <c r="AK1132" t="s">
        <v>46</v>
      </c>
      <c r="AL1132" t="s">
        <v>18625</v>
      </c>
      <c r="AM1132" t="s">
        <v>46</v>
      </c>
      <c r="AN1132" t="s">
        <v>46</v>
      </c>
      <c r="AO1132" t="s">
        <v>20518</v>
      </c>
      <c r="AP1132" t="s">
        <v>5691</v>
      </c>
      <c r="AQ1132" t="s">
        <v>20403</v>
      </c>
    </row>
    <row r="1133" spans="1:43" x14ac:dyDescent="0.3">
      <c r="A1133" t="s">
        <v>8271</v>
      </c>
      <c r="B1133" t="s">
        <v>8661</v>
      </c>
      <c r="C1133" s="72">
        <v>32877</v>
      </c>
      <c r="D1133" t="s">
        <v>8272</v>
      </c>
      <c r="E1133" t="s">
        <v>6849</v>
      </c>
      <c r="F1133" t="s">
        <v>1470</v>
      </c>
      <c r="G1133" t="s">
        <v>6120</v>
      </c>
      <c r="H1133" t="s">
        <v>1373</v>
      </c>
      <c r="I1133" t="s">
        <v>9344</v>
      </c>
      <c r="J1133" t="s">
        <v>8661</v>
      </c>
      <c r="K1133">
        <v>628452</v>
      </c>
      <c r="L1133" t="s">
        <v>8661</v>
      </c>
      <c r="M1133">
        <v>2135575</v>
      </c>
      <c r="N1133" t="s">
        <v>8661</v>
      </c>
      <c r="O1133" t="s">
        <v>13550</v>
      </c>
      <c r="P1133" t="s">
        <v>8271</v>
      </c>
      <c r="Q1133">
        <v>9902</v>
      </c>
      <c r="R1133" t="s">
        <v>8661</v>
      </c>
      <c r="S1133">
        <v>33618</v>
      </c>
      <c r="T1133" t="s">
        <v>8661</v>
      </c>
      <c r="V1133" t="s">
        <v>12155</v>
      </c>
      <c r="W1133">
        <v>102294</v>
      </c>
      <c r="X1133">
        <v>9902</v>
      </c>
      <c r="Y1133" t="s">
        <v>8661</v>
      </c>
      <c r="Z1133" t="s">
        <v>8662</v>
      </c>
      <c r="AA1133" t="s">
        <v>658</v>
      </c>
      <c r="AB1133" t="s">
        <v>658</v>
      </c>
      <c r="AC1133" t="s">
        <v>8661</v>
      </c>
      <c r="AD1133" t="s">
        <v>8662</v>
      </c>
      <c r="AE1133">
        <v>13217</v>
      </c>
      <c r="AF1133" t="s">
        <v>8661</v>
      </c>
      <c r="AG1133">
        <v>61858</v>
      </c>
      <c r="AH1133" t="s">
        <v>8661</v>
      </c>
      <c r="AI1133">
        <v>18422</v>
      </c>
      <c r="AJ1133">
        <v>4860</v>
      </c>
      <c r="AK1133" t="s">
        <v>8661</v>
      </c>
      <c r="AL1133" t="s">
        <v>18626</v>
      </c>
      <c r="AM1133" t="s">
        <v>8661</v>
      </c>
      <c r="AN1133" t="s">
        <v>8661</v>
      </c>
      <c r="AO1133" t="s">
        <v>14933</v>
      </c>
      <c r="AP1133" t="s">
        <v>8662</v>
      </c>
      <c r="AQ1133" t="s">
        <v>20403</v>
      </c>
    </row>
    <row r="1134" spans="1:43" x14ac:dyDescent="0.3">
      <c r="A1134" t="s">
        <v>2288</v>
      </c>
      <c r="B1134" t="s">
        <v>111</v>
      </c>
      <c r="C1134" s="72">
        <v>33175</v>
      </c>
      <c r="D1134" t="s">
        <v>6884</v>
      </c>
      <c r="E1134" t="s">
        <v>6883</v>
      </c>
      <c r="F1134" t="s">
        <v>1460</v>
      </c>
      <c r="G1134" t="s">
        <v>9094</v>
      </c>
      <c r="H1134" t="s">
        <v>1380</v>
      </c>
      <c r="I1134" t="s">
        <v>9988</v>
      </c>
      <c r="J1134" t="s">
        <v>111</v>
      </c>
      <c r="K1134">
        <v>542255</v>
      </c>
      <c r="L1134" t="s">
        <v>111</v>
      </c>
      <c r="M1134">
        <v>1808403</v>
      </c>
      <c r="N1134" t="s">
        <v>111</v>
      </c>
      <c r="O1134" t="s">
        <v>8663</v>
      </c>
      <c r="P1134" t="s">
        <v>2288</v>
      </c>
      <c r="Q1134">
        <v>9355</v>
      </c>
      <c r="R1134" t="s">
        <v>111</v>
      </c>
      <c r="S1134">
        <v>31327</v>
      </c>
      <c r="T1134" t="s">
        <v>111</v>
      </c>
      <c r="V1134" t="s">
        <v>4211</v>
      </c>
      <c r="W1134">
        <v>59112</v>
      </c>
      <c r="X1134">
        <v>9355</v>
      </c>
      <c r="Y1134" t="s">
        <v>111</v>
      </c>
      <c r="Z1134" t="s">
        <v>5692</v>
      </c>
      <c r="AA1134" t="s">
        <v>666</v>
      </c>
      <c r="AB1134" t="s">
        <v>666</v>
      </c>
      <c r="AC1134" t="s">
        <v>111</v>
      </c>
      <c r="AD1134" t="s">
        <v>5692</v>
      </c>
      <c r="AE1134">
        <v>12713</v>
      </c>
      <c r="AF1134" t="s">
        <v>111</v>
      </c>
      <c r="AG1134">
        <v>13691</v>
      </c>
      <c r="AH1134" t="s">
        <v>111</v>
      </c>
      <c r="AI1134">
        <v>5931</v>
      </c>
      <c r="AJ1134">
        <v>4329</v>
      </c>
      <c r="AK1134" t="s">
        <v>111</v>
      </c>
      <c r="AL1134" t="s">
        <v>18627</v>
      </c>
      <c r="AM1134" t="s">
        <v>111</v>
      </c>
      <c r="AN1134" t="s">
        <v>111</v>
      </c>
      <c r="AO1134" t="s">
        <v>1380</v>
      </c>
      <c r="AP1134" t="s">
        <v>5692</v>
      </c>
      <c r="AQ1134" t="s">
        <v>20403</v>
      </c>
    </row>
    <row r="1135" spans="1:43" x14ac:dyDescent="0.3">
      <c r="A1135" t="s">
        <v>14586</v>
      </c>
      <c r="B1135" t="s">
        <v>14258</v>
      </c>
      <c r="C1135" s="72">
        <v>31968</v>
      </c>
      <c r="D1135" t="s">
        <v>6771</v>
      </c>
      <c r="E1135" t="s">
        <v>6829</v>
      </c>
      <c r="F1135" t="s">
        <v>3591</v>
      </c>
      <c r="G1135" t="s">
        <v>3591</v>
      </c>
      <c r="H1135" t="s">
        <v>1373</v>
      </c>
      <c r="I1135" t="s">
        <v>14517</v>
      </c>
      <c r="J1135" t="s">
        <v>14258</v>
      </c>
      <c r="K1135">
        <v>500872</v>
      </c>
      <c r="L1135" t="s">
        <v>14258</v>
      </c>
      <c r="M1135">
        <v>1670551</v>
      </c>
      <c r="N1135" t="s">
        <v>14258</v>
      </c>
      <c r="O1135" t="s">
        <v>17510</v>
      </c>
      <c r="P1135" t="s">
        <v>14586</v>
      </c>
      <c r="Q1135">
        <v>8801</v>
      </c>
      <c r="R1135" t="s">
        <v>14258</v>
      </c>
      <c r="S1135">
        <v>30955</v>
      </c>
      <c r="T1135" t="s">
        <v>14258</v>
      </c>
      <c r="V1135" t="s">
        <v>16163</v>
      </c>
      <c r="W1135">
        <v>51654</v>
      </c>
      <c r="X1135">
        <v>8801</v>
      </c>
      <c r="Y1135" t="s">
        <v>14258</v>
      </c>
      <c r="Z1135" t="s">
        <v>15131</v>
      </c>
      <c r="AA1135" t="s">
        <v>658</v>
      </c>
      <c r="AB1135" t="s">
        <v>658</v>
      </c>
      <c r="AC1135" t="s">
        <v>14258</v>
      </c>
      <c r="AD1135" t="s">
        <v>15131</v>
      </c>
      <c r="AE1135">
        <v>10797</v>
      </c>
      <c r="AI1135">
        <v>4586</v>
      </c>
      <c r="AJ1135">
        <v>3589</v>
      </c>
      <c r="AK1135" t="s">
        <v>14258</v>
      </c>
      <c r="AL1135" t="s">
        <v>18628</v>
      </c>
      <c r="AM1135" t="s">
        <v>14258</v>
      </c>
      <c r="AN1135" t="s">
        <v>14258</v>
      </c>
      <c r="AO1135" t="s">
        <v>1373</v>
      </c>
      <c r="AP1135" t="s">
        <v>15131</v>
      </c>
      <c r="AQ1135" t="s">
        <v>20403</v>
      </c>
    </row>
    <row r="1136" spans="1:43" hidden="1" x14ac:dyDescent="0.3">
      <c r="A1136" t="s">
        <v>2289</v>
      </c>
      <c r="B1136" t="s">
        <v>318</v>
      </c>
      <c r="C1136" s="72">
        <v>29946</v>
      </c>
      <c r="D1136" t="s">
        <v>6830</v>
      </c>
      <c r="E1136" t="s">
        <v>6829</v>
      </c>
      <c r="F1136" t="s">
        <v>3591</v>
      </c>
      <c r="G1136" t="s">
        <v>3591</v>
      </c>
      <c r="H1136" t="s">
        <v>661</v>
      </c>
      <c r="I1136" t="s">
        <v>9676</v>
      </c>
      <c r="J1136" t="s">
        <v>318</v>
      </c>
      <c r="K1136">
        <v>408299</v>
      </c>
      <c r="L1136" t="s">
        <v>318</v>
      </c>
      <c r="M1136">
        <v>225374</v>
      </c>
      <c r="N1136" t="s">
        <v>318</v>
      </c>
      <c r="O1136" t="s">
        <v>2290</v>
      </c>
      <c r="P1136" t="s">
        <v>2289</v>
      </c>
      <c r="Q1136">
        <v>7016</v>
      </c>
      <c r="R1136" t="s">
        <v>318</v>
      </c>
      <c r="S1136">
        <v>5339</v>
      </c>
      <c r="T1136" t="s">
        <v>318</v>
      </c>
      <c r="U1136" t="s">
        <v>318</v>
      </c>
      <c r="V1136" t="s">
        <v>4212</v>
      </c>
      <c r="W1136">
        <v>1424</v>
      </c>
      <c r="X1136">
        <v>7016</v>
      </c>
      <c r="Y1136" t="s">
        <v>318</v>
      </c>
      <c r="Z1136" t="s">
        <v>5693</v>
      </c>
      <c r="AA1136" t="s">
        <v>658</v>
      </c>
      <c r="AB1136" t="s">
        <v>658</v>
      </c>
      <c r="AC1136" t="s">
        <v>318</v>
      </c>
      <c r="AD1136" t="s">
        <v>5693</v>
      </c>
      <c r="AE1136">
        <v>6836</v>
      </c>
      <c r="AF1136" t="s">
        <v>318</v>
      </c>
      <c r="AG1136">
        <v>5238</v>
      </c>
      <c r="AH1136" t="s">
        <v>318</v>
      </c>
      <c r="AI1136">
        <v>7230</v>
      </c>
      <c r="AJ1136">
        <v>747</v>
      </c>
      <c r="AK1136" t="s">
        <v>318</v>
      </c>
      <c r="AL1136" t="s">
        <v>18629</v>
      </c>
      <c r="AM1136" t="s">
        <v>318</v>
      </c>
      <c r="AN1136" t="s">
        <v>318</v>
      </c>
      <c r="AO1136" t="s">
        <v>661</v>
      </c>
      <c r="AP1136" t="s">
        <v>5693</v>
      </c>
      <c r="AQ1136" t="s">
        <v>20402</v>
      </c>
    </row>
    <row r="1137" spans="1:43" hidden="1" x14ac:dyDescent="0.3">
      <c r="A1137" t="s">
        <v>2291</v>
      </c>
      <c r="B1137" t="s">
        <v>171</v>
      </c>
      <c r="C1137" s="72">
        <v>28264</v>
      </c>
      <c r="D1137" t="s">
        <v>6677</v>
      </c>
      <c r="E1137" t="s">
        <v>7266</v>
      </c>
      <c r="F1137" t="s">
        <v>3591</v>
      </c>
      <c r="G1137" t="s">
        <v>3591</v>
      </c>
      <c r="H1137" t="s">
        <v>660</v>
      </c>
      <c r="I1137" t="s">
        <v>10175</v>
      </c>
      <c r="J1137" t="s">
        <v>171</v>
      </c>
      <c r="K1137">
        <v>276346</v>
      </c>
      <c r="L1137" t="s">
        <v>171</v>
      </c>
      <c r="M1137">
        <v>128898</v>
      </c>
      <c r="N1137" t="s">
        <v>171</v>
      </c>
      <c r="O1137" t="s">
        <v>2292</v>
      </c>
      <c r="P1137" t="s">
        <v>2291</v>
      </c>
      <c r="Q1137">
        <v>6681</v>
      </c>
      <c r="R1137" t="s">
        <v>171</v>
      </c>
      <c r="S1137">
        <v>4623</v>
      </c>
      <c r="T1137" t="s">
        <v>171</v>
      </c>
      <c r="V1137" t="s">
        <v>4213</v>
      </c>
      <c r="W1137">
        <v>1425</v>
      </c>
      <c r="X1137">
        <v>6681</v>
      </c>
      <c r="Y1137" t="s">
        <v>171</v>
      </c>
      <c r="Z1137" t="s">
        <v>8664</v>
      </c>
      <c r="AA1137" t="s">
        <v>658</v>
      </c>
      <c r="AB1137" t="s">
        <v>658</v>
      </c>
      <c r="AC1137" t="s">
        <v>171</v>
      </c>
      <c r="AD1137" t="s">
        <v>8664</v>
      </c>
      <c r="AI1137">
        <v>8472</v>
      </c>
      <c r="AK1137" t="s">
        <v>171</v>
      </c>
      <c r="AN1137" t="s">
        <v>171</v>
      </c>
      <c r="AO1137" t="s">
        <v>660</v>
      </c>
      <c r="AP1137" t="s">
        <v>8664</v>
      </c>
      <c r="AQ1137" t="s">
        <v>20402</v>
      </c>
    </row>
    <row r="1138" spans="1:43" x14ac:dyDescent="0.3">
      <c r="A1138" t="s">
        <v>16164</v>
      </c>
      <c r="B1138" t="s">
        <v>16165</v>
      </c>
      <c r="C1138" s="72">
        <v>34365</v>
      </c>
      <c r="D1138" t="s">
        <v>7516</v>
      </c>
      <c r="E1138" t="s">
        <v>16166</v>
      </c>
      <c r="F1138" t="s">
        <v>1386</v>
      </c>
      <c r="G1138" t="s">
        <v>6120</v>
      </c>
      <c r="H1138" t="s">
        <v>1373</v>
      </c>
      <c r="I1138" t="s">
        <v>16167</v>
      </c>
      <c r="J1138" t="s">
        <v>16165</v>
      </c>
      <c r="K1138">
        <v>608344</v>
      </c>
      <c r="L1138" t="s">
        <v>16165</v>
      </c>
      <c r="M1138">
        <v>2912226</v>
      </c>
      <c r="N1138" t="s">
        <v>16165</v>
      </c>
      <c r="P1138" t="s">
        <v>16164</v>
      </c>
      <c r="Q1138">
        <v>11103</v>
      </c>
      <c r="R1138" t="s">
        <v>16165</v>
      </c>
      <c r="S1138">
        <v>39869</v>
      </c>
      <c r="T1138" t="s">
        <v>16165</v>
      </c>
      <c r="U1138" t="s">
        <v>16165</v>
      </c>
      <c r="W1138">
        <v>108934</v>
      </c>
      <c r="X1138">
        <v>11103</v>
      </c>
      <c r="Y1138" t="s">
        <v>16165</v>
      </c>
      <c r="Z1138" t="s">
        <v>16168</v>
      </c>
      <c r="AA1138" t="s">
        <v>666</v>
      </c>
      <c r="AB1138" t="s">
        <v>666</v>
      </c>
      <c r="AC1138" t="s">
        <v>16165</v>
      </c>
      <c r="AD1138" t="s">
        <v>16168</v>
      </c>
      <c r="AE1138">
        <v>15034</v>
      </c>
      <c r="AF1138" t="s">
        <v>16165</v>
      </c>
      <c r="AH1138" t="s">
        <v>16165</v>
      </c>
      <c r="AJ1138">
        <v>6133</v>
      </c>
      <c r="AK1138" t="s">
        <v>16165</v>
      </c>
      <c r="AL1138" t="s">
        <v>18630</v>
      </c>
      <c r="AM1138" t="s">
        <v>16165</v>
      </c>
      <c r="AN1138" t="s">
        <v>16165</v>
      </c>
      <c r="AO1138" t="s">
        <v>1373</v>
      </c>
      <c r="AP1138" t="s">
        <v>16168</v>
      </c>
      <c r="AQ1138" t="s">
        <v>20403</v>
      </c>
    </row>
    <row r="1139" spans="1:43" hidden="1" x14ac:dyDescent="0.3">
      <c r="A1139" t="s">
        <v>2293</v>
      </c>
      <c r="B1139" t="s">
        <v>165</v>
      </c>
      <c r="C1139" s="72">
        <v>30583</v>
      </c>
      <c r="D1139" t="s">
        <v>6838</v>
      </c>
      <c r="E1139" t="s">
        <v>7151</v>
      </c>
      <c r="F1139" t="s">
        <v>3591</v>
      </c>
      <c r="G1139" t="s">
        <v>3591</v>
      </c>
      <c r="H1139" t="s">
        <v>1396</v>
      </c>
      <c r="I1139" t="s">
        <v>9171</v>
      </c>
      <c r="J1139" t="s">
        <v>165</v>
      </c>
      <c r="K1139">
        <v>448170</v>
      </c>
      <c r="L1139" t="s">
        <v>165</v>
      </c>
      <c r="M1139">
        <v>549249</v>
      </c>
      <c r="N1139" t="s">
        <v>165</v>
      </c>
      <c r="O1139" t="s">
        <v>2294</v>
      </c>
      <c r="P1139" t="s">
        <v>2293</v>
      </c>
      <c r="Q1139">
        <v>7734</v>
      </c>
      <c r="R1139" t="s">
        <v>165</v>
      </c>
      <c r="S1139">
        <v>6509</v>
      </c>
      <c r="T1139" t="s">
        <v>165</v>
      </c>
      <c r="V1139" t="s">
        <v>4214</v>
      </c>
      <c r="W1139">
        <v>37362</v>
      </c>
      <c r="X1139">
        <v>7734</v>
      </c>
      <c r="Y1139" t="s">
        <v>165</v>
      </c>
      <c r="Z1139" t="s">
        <v>5694</v>
      </c>
      <c r="AA1139" t="s">
        <v>666</v>
      </c>
      <c r="AB1139" t="s">
        <v>666</v>
      </c>
      <c r="AC1139" t="s">
        <v>165</v>
      </c>
      <c r="AD1139" t="s">
        <v>5694</v>
      </c>
      <c r="AE1139">
        <v>7525</v>
      </c>
      <c r="AF1139" t="s">
        <v>165</v>
      </c>
      <c r="AG1139">
        <v>5109</v>
      </c>
      <c r="AH1139" t="s">
        <v>165</v>
      </c>
      <c r="AI1139">
        <v>3566</v>
      </c>
      <c r="AK1139" t="s">
        <v>165</v>
      </c>
      <c r="AL1139" t="s">
        <v>18631</v>
      </c>
      <c r="AM1139" t="s">
        <v>165</v>
      </c>
      <c r="AN1139" t="s">
        <v>165</v>
      </c>
      <c r="AO1139" t="s">
        <v>1396</v>
      </c>
      <c r="AP1139" t="s">
        <v>5694</v>
      </c>
      <c r="AQ1139" t="s">
        <v>20402</v>
      </c>
    </row>
    <row r="1140" spans="1:43" hidden="1" x14ac:dyDescent="0.3">
      <c r="A1140" t="s">
        <v>2295</v>
      </c>
      <c r="B1140" t="s">
        <v>1047</v>
      </c>
      <c r="C1140" s="72">
        <v>26549</v>
      </c>
      <c r="D1140" t="s">
        <v>6627</v>
      </c>
      <c r="E1140" t="s">
        <v>7931</v>
      </c>
      <c r="F1140" t="s">
        <v>3591</v>
      </c>
      <c r="G1140" t="s">
        <v>3591</v>
      </c>
      <c r="H1140" t="s">
        <v>1373</v>
      </c>
      <c r="I1140" t="s">
        <v>10211</v>
      </c>
      <c r="J1140" t="s">
        <v>1047</v>
      </c>
      <c r="K1140">
        <v>116414</v>
      </c>
      <c r="L1140" t="s">
        <v>1047</v>
      </c>
      <c r="M1140">
        <v>7747</v>
      </c>
      <c r="N1140" t="s">
        <v>1047</v>
      </c>
      <c r="O1140" t="s">
        <v>2296</v>
      </c>
      <c r="P1140" t="s">
        <v>2295</v>
      </c>
      <c r="Q1140">
        <v>5449</v>
      </c>
      <c r="R1140" t="s">
        <v>1047</v>
      </c>
      <c r="S1140">
        <v>3289</v>
      </c>
      <c r="T1140" t="s">
        <v>1047</v>
      </c>
      <c r="V1140" t="s">
        <v>5695</v>
      </c>
      <c r="W1140">
        <v>185</v>
      </c>
      <c r="Y1140" t="s">
        <v>1047</v>
      </c>
      <c r="Z1140" t="s">
        <v>8665</v>
      </c>
      <c r="AA1140" t="s">
        <v>658</v>
      </c>
      <c r="AB1140" t="s">
        <v>658</v>
      </c>
      <c r="AC1140" t="s">
        <v>1047</v>
      </c>
      <c r="AD1140" t="s">
        <v>8665</v>
      </c>
      <c r="AI1140">
        <v>8030</v>
      </c>
      <c r="AK1140" t="s">
        <v>1047</v>
      </c>
      <c r="AN1140" t="s">
        <v>1047</v>
      </c>
      <c r="AO1140" t="s">
        <v>1373</v>
      </c>
      <c r="AP1140" t="s">
        <v>8665</v>
      </c>
      <c r="AQ1140" t="s">
        <v>20402</v>
      </c>
    </row>
    <row r="1141" spans="1:43" hidden="1" x14ac:dyDescent="0.3">
      <c r="A1141" t="s">
        <v>2297</v>
      </c>
      <c r="B1141" t="s">
        <v>835</v>
      </c>
      <c r="C1141" s="72">
        <v>29688</v>
      </c>
      <c r="D1141" t="s">
        <v>7530</v>
      </c>
      <c r="E1141" t="s">
        <v>7529</v>
      </c>
      <c r="F1141" t="s">
        <v>3591</v>
      </c>
      <c r="G1141" t="s">
        <v>3591</v>
      </c>
      <c r="H1141" t="s">
        <v>1373</v>
      </c>
      <c r="I1141" t="s">
        <v>10303</v>
      </c>
      <c r="J1141" t="s">
        <v>835</v>
      </c>
      <c r="K1141">
        <v>547874</v>
      </c>
      <c r="L1141" t="s">
        <v>835</v>
      </c>
      <c r="M1141">
        <v>1933858</v>
      </c>
      <c r="N1141" t="s">
        <v>835</v>
      </c>
      <c r="O1141" t="s">
        <v>4215</v>
      </c>
      <c r="P1141" t="s">
        <v>2297</v>
      </c>
      <c r="Q1141">
        <v>9092</v>
      </c>
      <c r="R1141" t="s">
        <v>835</v>
      </c>
      <c r="S1141">
        <v>30965</v>
      </c>
      <c r="T1141" t="s">
        <v>835</v>
      </c>
      <c r="V1141" t="s">
        <v>4216</v>
      </c>
      <c r="W1141">
        <v>37381</v>
      </c>
      <c r="X1141">
        <v>9092</v>
      </c>
      <c r="Y1141" t="s">
        <v>835</v>
      </c>
      <c r="Z1141" t="s">
        <v>8666</v>
      </c>
      <c r="AA1141" t="s">
        <v>658</v>
      </c>
      <c r="AB1141" t="s">
        <v>658</v>
      </c>
      <c r="AC1141" t="s">
        <v>835</v>
      </c>
      <c r="AD1141" t="s">
        <v>8666</v>
      </c>
      <c r="AE1141">
        <v>8391</v>
      </c>
      <c r="AF1141" t="s">
        <v>835</v>
      </c>
      <c r="AG1141">
        <v>16919</v>
      </c>
      <c r="AH1141" t="s">
        <v>835</v>
      </c>
      <c r="AI1141">
        <v>18099</v>
      </c>
      <c r="AJ1141">
        <v>3699</v>
      </c>
      <c r="AK1141" t="s">
        <v>835</v>
      </c>
      <c r="AL1141" t="s">
        <v>18632</v>
      </c>
      <c r="AM1141" t="s">
        <v>835</v>
      </c>
      <c r="AN1141" t="s">
        <v>835</v>
      </c>
      <c r="AO1141" t="s">
        <v>1373</v>
      </c>
      <c r="AP1141" t="s">
        <v>8666</v>
      </c>
      <c r="AQ1141" t="s">
        <v>20402</v>
      </c>
    </row>
    <row r="1142" spans="1:43" hidden="1" x14ac:dyDescent="0.3">
      <c r="A1142" t="s">
        <v>4217</v>
      </c>
      <c r="B1142" t="s">
        <v>4218</v>
      </c>
      <c r="C1142" s="72">
        <v>28895</v>
      </c>
      <c r="D1142" t="s">
        <v>7436</v>
      </c>
      <c r="E1142" t="s">
        <v>7435</v>
      </c>
      <c r="F1142" t="s">
        <v>3591</v>
      </c>
      <c r="G1142" t="s">
        <v>3591</v>
      </c>
      <c r="H1142" t="s">
        <v>661</v>
      </c>
      <c r="I1142" t="s">
        <v>10520</v>
      </c>
      <c r="J1142" t="s">
        <v>4218</v>
      </c>
      <c r="K1142">
        <v>493127</v>
      </c>
      <c r="L1142" t="s">
        <v>4218</v>
      </c>
      <c r="M1142">
        <v>1166034</v>
      </c>
      <c r="N1142" t="s">
        <v>4218</v>
      </c>
      <c r="O1142" t="s">
        <v>5696</v>
      </c>
      <c r="P1142" t="s">
        <v>4217</v>
      </c>
      <c r="R1142" t="s">
        <v>4218</v>
      </c>
      <c r="S1142">
        <v>28632</v>
      </c>
      <c r="T1142" t="s">
        <v>4218</v>
      </c>
      <c r="V1142" t="s">
        <v>5697</v>
      </c>
      <c r="W1142">
        <v>37383</v>
      </c>
      <c r="Y1142" t="s">
        <v>4218</v>
      </c>
      <c r="Z1142" t="s">
        <v>8667</v>
      </c>
      <c r="AA1142" t="s">
        <v>666</v>
      </c>
      <c r="AB1142" t="s">
        <v>658</v>
      </c>
      <c r="AC1142" t="s">
        <v>4218</v>
      </c>
      <c r="AD1142" t="s">
        <v>8667</v>
      </c>
      <c r="AI1142">
        <v>12540</v>
      </c>
      <c r="AK1142" t="s">
        <v>4218</v>
      </c>
      <c r="AN1142" t="s">
        <v>4218</v>
      </c>
      <c r="AO1142" t="s">
        <v>661</v>
      </c>
      <c r="AP1142" t="s">
        <v>8667</v>
      </c>
      <c r="AQ1142" t="s">
        <v>20402</v>
      </c>
    </row>
    <row r="1143" spans="1:43" hidden="1" x14ac:dyDescent="0.3">
      <c r="A1143" t="s">
        <v>2298</v>
      </c>
      <c r="B1143" t="s">
        <v>406</v>
      </c>
      <c r="C1143" s="72">
        <v>29476</v>
      </c>
      <c r="D1143" t="s">
        <v>7049</v>
      </c>
      <c r="E1143" t="s">
        <v>7048</v>
      </c>
      <c r="F1143" t="s">
        <v>3591</v>
      </c>
      <c r="G1143" t="s">
        <v>3591</v>
      </c>
      <c r="H1143" t="s">
        <v>661</v>
      </c>
      <c r="I1143" t="s">
        <v>10820</v>
      </c>
      <c r="J1143" t="s">
        <v>406</v>
      </c>
      <c r="K1143">
        <v>430895</v>
      </c>
      <c r="L1143" t="s">
        <v>406</v>
      </c>
      <c r="M1143">
        <v>392082</v>
      </c>
      <c r="N1143" t="s">
        <v>406</v>
      </c>
      <c r="O1143" t="s">
        <v>2299</v>
      </c>
      <c r="P1143" t="s">
        <v>2298</v>
      </c>
      <c r="Q1143">
        <v>7420</v>
      </c>
      <c r="R1143" t="s">
        <v>406</v>
      </c>
      <c r="S1143">
        <v>6087</v>
      </c>
      <c r="T1143" t="s">
        <v>406</v>
      </c>
      <c r="U1143" t="s">
        <v>406</v>
      </c>
      <c r="V1143" t="s">
        <v>4219</v>
      </c>
      <c r="W1143">
        <v>37391</v>
      </c>
      <c r="X1143">
        <v>7420</v>
      </c>
      <c r="Y1143" t="s">
        <v>406</v>
      </c>
      <c r="Z1143" t="s">
        <v>5698</v>
      </c>
      <c r="AA1143" t="s">
        <v>5068</v>
      </c>
      <c r="AB1143" t="s">
        <v>658</v>
      </c>
      <c r="AC1143" t="s">
        <v>406</v>
      </c>
      <c r="AD1143" t="s">
        <v>5698</v>
      </c>
      <c r="AE1143">
        <v>7875</v>
      </c>
      <c r="AF1143" t="s">
        <v>406</v>
      </c>
      <c r="AG1143">
        <v>5275</v>
      </c>
      <c r="AH1143" t="s">
        <v>406</v>
      </c>
      <c r="AI1143">
        <v>4367</v>
      </c>
      <c r="AK1143" t="s">
        <v>406</v>
      </c>
      <c r="AN1143" t="s">
        <v>406</v>
      </c>
      <c r="AO1143" t="s">
        <v>661</v>
      </c>
      <c r="AP1143" t="s">
        <v>5698</v>
      </c>
      <c r="AQ1143" t="s">
        <v>20402</v>
      </c>
    </row>
    <row r="1144" spans="1:43" x14ac:dyDescent="0.3">
      <c r="A1144" t="s">
        <v>9854</v>
      </c>
      <c r="B1144" t="s">
        <v>9855</v>
      </c>
      <c r="C1144" s="72">
        <v>35058</v>
      </c>
      <c r="D1144" t="s">
        <v>6541</v>
      </c>
      <c r="E1144" t="s">
        <v>6574</v>
      </c>
      <c r="F1144" t="s">
        <v>1460</v>
      </c>
      <c r="G1144" t="s">
        <v>9094</v>
      </c>
      <c r="H1144" t="s">
        <v>1380</v>
      </c>
      <c r="I1144" t="s">
        <v>17713</v>
      </c>
      <c r="J1144" t="s">
        <v>9855</v>
      </c>
      <c r="K1144">
        <v>656577</v>
      </c>
      <c r="L1144" t="s">
        <v>9855</v>
      </c>
      <c r="M1144">
        <v>397810</v>
      </c>
      <c r="N1144" t="s">
        <v>9855</v>
      </c>
      <c r="P1144" t="s">
        <v>9854</v>
      </c>
      <c r="Q1144">
        <v>9885</v>
      </c>
      <c r="R1144" t="s">
        <v>9855</v>
      </c>
      <c r="S1144">
        <v>33707</v>
      </c>
      <c r="T1144" t="s">
        <v>9855</v>
      </c>
      <c r="V1144" t="s">
        <v>12696</v>
      </c>
      <c r="W1144">
        <v>104814</v>
      </c>
      <c r="X1144">
        <v>9885</v>
      </c>
      <c r="Y1144" t="s">
        <v>9855</v>
      </c>
      <c r="Z1144" t="s">
        <v>9856</v>
      </c>
      <c r="AA1144" t="s">
        <v>658</v>
      </c>
      <c r="AB1144" t="s">
        <v>658</v>
      </c>
      <c r="AC1144" t="s">
        <v>9855</v>
      </c>
      <c r="AD1144" t="s">
        <v>9856</v>
      </c>
      <c r="AE1144">
        <v>13367</v>
      </c>
      <c r="AH1144" t="s">
        <v>9855</v>
      </c>
      <c r="AI1144">
        <v>18362</v>
      </c>
      <c r="AJ1144">
        <v>5472</v>
      </c>
      <c r="AK1144" t="s">
        <v>9855</v>
      </c>
      <c r="AL1144" t="s">
        <v>18633</v>
      </c>
      <c r="AM1144" t="s">
        <v>9855</v>
      </c>
      <c r="AN1144" t="s">
        <v>9855</v>
      </c>
      <c r="AO1144" t="s">
        <v>1380</v>
      </c>
      <c r="AP1144" t="s">
        <v>9856</v>
      </c>
      <c r="AQ1144" t="s">
        <v>20403</v>
      </c>
    </row>
    <row r="1145" spans="1:43" x14ac:dyDescent="0.3">
      <c r="A1145" t="s">
        <v>2300</v>
      </c>
      <c r="B1145" t="s">
        <v>551</v>
      </c>
      <c r="C1145" s="72">
        <v>31809</v>
      </c>
      <c r="D1145" t="s">
        <v>6575</v>
      </c>
      <c r="E1145" t="s">
        <v>6574</v>
      </c>
      <c r="F1145" t="s">
        <v>3591</v>
      </c>
      <c r="G1145" t="s">
        <v>3591</v>
      </c>
      <c r="H1145" t="s">
        <v>1380</v>
      </c>
      <c r="I1145" t="s">
        <v>10031</v>
      </c>
      <c r="J1145" t="s">
        <v>551</v>
      </c>
      <c r="K1145">
        <v>457706</v>
      </c>
      <c r="L1145" t="s">
        <v>551</v>
      </c>
      <c r="M1145">
        <v>1103265</v>
      </c>
      <c r="N1145" t="s">
        <v>551</v>
      </c>
      <c r="O1145" t="s">
        <v>2301</v>
      </c>
      <c r="P1145" t="s">
        <v>2300</v>
      </c>
      <c r="Q1145">
        <v>8412</v>
      </c>
      <c r="R1145" t="s">
        <v>551</v>
      </c>
      <c r="S1145">
        <v>29453</v>
      </c>
      <c r="T1145" t="s">
        <v>551</v>
      </c>
      <c r="U1145" t="s">
        <v>551</v>
      </c>
      <c r="V1145" t="s">
        <v>4220</v>
      </c>
      <c r="W1145">
        <v>47939</v>
      </c>
      <c r="X1145">
        <v>8412</v>
      </c>
      <c r="Y1145" t="s">
        <v>551</v>
      </c>
      <c r="Z1145" t="s">
        <v>5699</v>
      </c>
      <c r="AA1145" t="s">
        <v>658</v>
      </c>
      <c r="AB1145" t="s">
        <v>658</v>
      </c>
      <c r="AC1145" t="s">
        <v>551</v>
      </c>
      <c r="AD1145" t="s">
        <v>5699</v>
      </c>
      <c r="AE1145">
        <v>8973</v>
      </c>
      <c r="AF1145" t="s">
        <v>551</v>
      </c>
      <c r="AG1145">
        <v>10977</v>
      </c>
      <c r="AH1145" t="s">
        <v>551</v>
      </c>
      <c r="AI1145">
        <v>2508</v>
      </c>
      <c r="AJ1145">
        <v>3409</v>
      </c>
      <c r="AK1145" t="s">
        <v>551</v>
      </c>
      <c r="AL1145" t="s">
        <v>18634</v>
      </c>
      <c r="AM1145" t="s">
        <v>551</v>
      </c>
      <c r="AN1145" t="s">
        <v>551</v>
      </c>
      <c r="AO1145" t="s">
        <v>1380</v>
      </c>
      <c r="AP1145" t="s">
        <v>5699</v>
      </c>
      <c r="AQ1145" t="s">
        <v>20403</v>
      </c>
    </row>
    <row r="1146" spans="1:43" x14ac:dyDescent="0.3">
      <c r="A1146" t="s">
        <v>2302</v>
      </c>
      <c r="B1146" t="s">
        <v>459</v>
      </c>
      <c r="C1146" s="72">
        <v>32357</v>
      </c>
      <c r="D1146" t="s">
        <v>6551</v>
      </c>
      <c r="E1146" t="s">
        <v>6574</v>
      </c>
      <c r="F1146" t="s">
        <v>3591</v>
      </c>
      <c r="G1146" t="s">
        <v>3591</v>
      </c>
      <c r="H1146" t="s">
        <v>1380</v>
      </c>
      <c r="I1146" t="s">
        <v>9248</v>
      </c>
      <c r="J1146" t="s">
        <v>459</v>
      </c>
      <c r="K1146">
        <v>571804</v>
      </c>
      <c r="L1146" t="s">
        <v>459</v>
      </c>
      <c r="M1146">
        <v>1732409</v>
      </c>
      <c r="N1146" t="s">
        <v>459</v>
      </c>
      <c r="O1146" t="s">
        <v>13244</v>
      </c>
      <c r="P1146" t="s">
        <v>2302</v>
      </c>
      <c r="Q1146">
        <v>8850</v>
      </c>
      <c r="R1146" t="s">
        <v>459</v>
      </c>
      <c r="S1146">
        <v>30594</v>
      </c>
      <c r="T1146" t="s">
        <v>459</v>
      </c>
      <c r="V1146" t="s">
        <v>12263</v>
      </c>
      <c r="W1146">
        <v>49385</v>
      </c>
      <c r="X1146">
        <v>8850</v>
      </c>
      <c r="Y1146" t="s">
        <v>459</v>
      </c>
      <c r="Z1146" t="s">
        <v>5700</v>
      </c>
      <c r="AA1146" t="s">
        <v>666</v>
      </c>
      <c r="AB1146" t="s">
        <v>658</v>
      </c>
      <c r="AC1146" t="s">
        <v>459</v>
      </c>
      <c r="AD1146" t="s">
        <v>5700</v>
      </c>
      <c r="AE1146">
        <v>10978</v>
      </c>
      <c r="AI1146">
        <v>4972</v>
      </c>
      <c r="AK1146" t="s">
        <v>459</v>
      </c>
      <c r="AL1146" t="s">
        <v>18635</v>
      </c>
      <c r="AM1146" t="s">
        <v>459</v>
      </c>
      <c r="AN1146" t="s">
        <v>459</v>
      </c>
      <c r="AO1146" t="s">
        <v>1380</v>
      </c>
      <c r="AP1146" t="s">
        <v>5700</v>
      </c>
      <c r="AQ1146" t="s">
        <v>20403</v>
      </c>
    </row>
    <row r="1147" spans="1:43" hidden="1" x14ac:dyDescent="0.3">
      <c r="A1147" t="s">
        <v>4221</v>
      </c>
      <c r="B1147" t="s">
        <v>4222</v>
      </c>
      <c r="C1147" s="72">
        <v>30078</v>
      </c>
      <c r="D1147" t="s">
        <v>6857</v>
      </c>
      <c r="E1147" t="s">
        <v>6574</v>
      </c>
      <c r="F1147" t="s">
        <v>3591</v>
      </c>
      <c r="G1147" t="s">
        <v>3591</v>
      </c>
      <c r="H1147" t="s">
        <v>1380</v>
      </c>
      <c r="I1147" t="s">
        <v>10280</v>
      </c>
      <c r="J1147" t="s">
        <v>4222</v>
      </c>
      <c r="K1147">
        <v>433582</v>
      </c>
      <c r="L1147" t="s">
        <v>4222</v>
      </c>
      <c r="M1147">
        <v>489783</v>
      </c>
      <c r="N1147" t="s">
        <v>4222</v>
      </c>
      <c r="O1147" t="s">
        <v>5701</v>
      </c>
      <c r="P1147" t="s">
        <v>4221</v>
      </c>
      <c r="R1147" t="s">
        <v>4222</v>
      </c>
      <c r="S1147">
        <v>6193</v>
      </c>
      <c r="T1147" t="s">
        <v>4222</v>
      </c>
      <c r="V1147" t="s">
        <v>5702</v>
      </c>
      <c r="W1147">
        <v>45433</v>
      </c>
      <c r="Y1147" t="s">
        <v>4222</v>
      </c>
      <c r="Z1147" t="s">
        <v>8668</v>
      </c>
      <c r="AA1147" t="s">
        <v>658</v>
      </c>
      <c r="AB1147" t="s">
        <v>658</v>
      </c>
      <c r="AC1147" t="s">
        <v>4222</v>
      </c>
      <c r="AD1147" t="s">
        <v>8668</v>
      </c>
      <c r="AI1147">
        <v>12529</v>
      </c>
      <c r="AK1147" t="s">
        <v>4222</v>
      </c>
      <c r="AN1147" t="s">
        <v>4222</v>
      </c>
      <c r="AO1147" t="s">
        <v>1380</v>
      </c>
      <c r="AP1147" t="s">
        <v>8668</v>
      </c>
      <c r="AQ1147" t="s">
        <v>20402</v>
      </c>
    </row>
    <row r="1148" spans="1:43" hidden="1" x14ac:dyDescent="0.3">
      <c r="A1148" t="s">
        <v>2303</v>
      </c>
      <c r="B1148" t="s">
        <v>805</v>
      </c>
      <c r="C1148" s="72">
        <v>30568</v>
      </c>
      <c r="D1148" t="s">
        <v>6592</v>
      </c>
      <c r="E1148" t="s">
        <v>6574</v>
      </c>
      <c r="F1148" t="s">
        <v>1531</v>
      </c>
      <c r="G1148" t="s">
        <v>9094</v>
      </c>
      <c r="H1148" t="s">
        <v>1373</v>
      </c>
      <c r="I1148" t="s">
        <v>10036</v>
      </c>
      <c r="J1148" t="s">
        <v>805</v>
      </c>
      <c r="K1148">
        <v>429719</v>
      </c>
      <c r="L1148" t="s">
        <v>805</v>
      </c>
      <c r="M1148">
        <v>433026</v>
      </c>
      <c r="N1148" t="s">
        <v>805</v>
      </c>
      <c r="O1148" t="s">
        <v>2304</v>
      </c>
      <c r="P1148" t="s">
        <v>2303</v>
      </c>
      <c r="Q1148">
        <v>7241</v>
      </c>
      <c r="R1148" t="s">
        <v>805</v>
      </c>
      <c r="S1148">
        <v>5842</v>
      </c>
      <c r="T1148" t="s">
        <v>805</v>
      </c>
      <c r="V1148" t="s">
        <v>4223</v>
      </c>
      <c r="W1148">
        <v>37412</v>
      </c>
      <c r="X1148">
        <v>7241</v>
      </c>
      <c r="Y1148" t="s">
        <v>805</v>
      </c>
      <c r="Z1148" t="s">
        <v>5703</v>
      </c>
      <c r="AA1148" t="s">
        <v>658</v>
      </c>
      <c r="AB1148" t="s">
        <v>658</v>
      </c>
      <c r="AC1148" t="s">
        <v>805</v>
      </c>
      <c r="AD1148" t="s">
        <v>5703</v>
      </c>
      <c r="AE1148">
        <v>7174</v>
      </c>
      <c r="AF1148" t="s">
        <v>805</v>
      </c>
      <c r="AG1148">
        <v>5125</v>
      </c>
      <c r="AH1148" t="s">
        <v>805</v>
      </c>
      <c r="AI1148">
        <v>15192</v>
      </c>
      <c r="AJ1148">
        <v>868</v>
      </c>
      <c r="AK1148" t="s">
        <v>805</v>
      </c>
      <c r="AL1148" t="s">
        <v>18636</v>
      </c>
      <c r="AM1148" t="s">
        <v>805</v>
      </c>
      <c r="AN1148" t="s">
        <v>805</v>
      </c>
      <c r="AO1148" t="s">
        <v>1373</v>
      </c>
      <c r="AP1148" t="s">
        <v>5703</v>
      </c>
      <c r="AQ1148" t="s">
        <v>20402</v>
      </c>
    </row>
    <row r="1149" spans="1:43" x14ac:dyDescent="0.3">
      <c r="A1149" t="s">
        <v>16169</v>
      </c>
      <c r="B1149" t="s">
        <v>16170</v>
      </c>
      <c r="C1149" s="72">
        <v>32077</v>
      </c>
      <c r="D1149" t="s">
        <v>6802</v>
      </c>
      <c r="E1149" t="s">
        <v>6574</v>
      </c>
      <c r="F1149" t="s">
        <v>1437</v>
      </c>
      <c r="G1149" t="s">
        <v>9094</v>
      </c>
      <c r="H1149" t="s">
        <v>1373</v>
      </c>
      <c r="I1149" t="s">
        <v>16171</v>
      </c>
      <c r="J1149" t="s">
        <v>16170</v>
      </c>
      <c r="K1149">
        <v>543351</v>
      </c>
      <c r="L1149" t="s">
        <v>16170</v>
      </c>
      <c r="M1149">
        <v>1739666</v>
      </c>
      <c r="N1149" t="s">
        <v>16170</v>
      </c>
      <c r="O1149" t="s">
        <v>16172</v>
      </c>
      <c r="P1149" t="s">
        <v>16169</v>
      </c>
      <c r="Q1149">
        <v>8659</v>
      </c>
      <c r="R1149" t="s">
        <v>16170</v>
      </c>
      <c r="S1149">
        <v>30705</v>
      </c>
      <c r="T1149" t="s">
        <v>16170</v>
      </c>
      <c r="W1149">
        <v>58309</v>
      </c>
      <c r="X1149">
        <v>8659</v>
      </c>
      <c r="Y1149" t="s">
        <v>16170</v>
      </c>
      <c r="Z1149" t="s">
        <v>16173</v>
      </c>
      <c r="AA1149" t="s">
        <v>658</v>
      </c>
      <c r="AB1149" t="s">
        <v>658</v>
      </c>
      <c r="AC1149" t="s">
        <v>16170</v>
      </c>
      <c r="AD1149" t="s">
        <v>16173</v>
      </c>
      <c r="AE1149">
        <v>10767</v>
      </c>
      <c r="AK1149" t="s">
        <v>16170</v>
      </c>
      <c r="AL1149" t="s">
        <v>18637</v>
      </c>
      <c r="AM1149" t="s">
        <v>16170</v>
      </c>
      <c r="AN1149" t="s">
        <v>16170</v>
      </c>
      <c r="AO1149" t="s">
        <v>1373</v>
      </c>
      <c r="AP1149" t="s">
        <v>16173</v>
      </c>
      <c r="AQ1149" t="s">
        <v>20403</v>
      </c>
    </row>
    <row r="1150" spans="1:43" x14ac:dyDescent="0.3">
      <c r="A1150" t="s">
        <v>16174</v>
      </c>
      <c r="B1150" t="s">
        <v>14714</v>
      </c>
      <c r="C1150" s="72">
        <v>33474</v>
      </c>
      <c r="D1150" t="s">
        <v>7343</v>
      </c>
      <c r="E1150" t="s">
        <v>6574</v>
      </c>
      <c r="F1150" t="s">
        <v>1460</v>
      </c>
      <c r="G1150" t="s">
        <v>9094</v>
      </c>
      <c r="H1150" t="s">
        <v>1373</v>
      </c>
      <c r="I1150" t="s">
        <v>16175</v>
      </c>
      <c r="J1150" t="s">
        <v>14714</v>
      </c>
      <c r="K1150">
        <v>592426</v>
      </c>
      <c r="L1150" t="s">
        <v>14714</v>
      </c>
      <c r="M1150">
        <v>1765054</v>
      </c>
      <c r="N1150" t="s">
        <v>14714</v>
      </c>
      <c r="O1150" t="s">
        <v>17511</v>
      </c>
      <c r="P1150" t="s">
        <v>16174</v>
      </c>
      <c r="Q1150">
        <v>8716</v>
      </c>
      <c r="R1150" t="s">
        <v>14714</v>
      </c>
      <c r="S1150">
        <v>31749</v>
      </c>
      <c r="T1150" t="s">
        <v>14714</v>
      </c>
      <c r="W1150">
        <v>68592</v>
      </c>
      <c r="X1150">
        <v>9632</v>
      </c>
      <c r="Y1150" t="s">
        <v>14714</v>
      </c>
      <c r="Z1150" t="s">
        <v>16176</v>
      </c>
      <c r="AA1150" t="s">
        <v>658</v>
      </c>
      <c r="AB1150" t="s">
        <v>658</v>
      </c>
      <c r="AC1150" t="s">
        <v>14714</v>
      </c>
      <c r="AD1150" t="s">
        <v>16176</v>
      </c>
      <c r="AE1150">
        <v>11530</v>
      </c>
      <c r="AJ1150">
        <v>4497</v>
      </c>
      <c r="AK1150" t="s">
        <v>14714</v>
      </c>
      <c r="AL1150" t="s">
        <v>18638</v>
      </c>
      <c r="AM1150" t="s">
        <v>14714</v>
      </c>
      <c r="AN1150" t="s">
        <v>14714</v>
      </c>
      <c r="AO1150" t="s">
        <v>14933</v>
      </c>
      <c r="AP1150" t="s">
        <v>16176</v>
      </c>
      <c r="AQ1150" t="s">
        <v>20403</v>
      </c>
    </row>
    <row r="1151" spans="1:43" x14ac:dyDescent="0.3">
      <c r="A1151" t="s">
        <v>2305</v>
      </c>
      <c r="B1151" t="s">
        <v>83</v>
      </c>
      <c r="C1151" s="72">
        <v>32273</v>
      </c>
      <c r="D1151" t="s">
        <v>6650</v>
      </c>
      <c r="E1151" t="s">
        <v>6574</v>
      </c>
      <c r="F1151" t="s">
        <v>3591</v>
      </c>
      <c r="G1151" t="s">
        <v>3591</v>
      </c>
      <c r="H1151" t="s">
        <v>1431</v>
      </c>
      <c r="I1151" t="s">
        <v>10943</v>
      </c>
      <c r="J1151" t="s">
        <v>83</v>
      </c>
      <c r="K1151">
        <v>474249</v>
      </c>
      <c r="L1151" t="s">
        <v>83</v>
      </c>
      <c r="M1151">
        <v>1804463</v>
      </c>
      <c r="N1151" t="s">
        <v>83</v>
      </c>
      <c r="O1151" t="s">
        <v>4224</v>
      </c>
      <c r="P1151" t="s">
        <v>2305</v>
      </c>
      <c r="Q1151">
        <v>9264</v>
      </c>
      <c r="R1151" t="s">
        <v>83</v>
      </c>
      <c r="S1151">
        <v>31213</v>
      </c>
      <c r="T1151" t="s">
        <v>83</v>
      </c>
      <c r="V1151" t="s">
        <v>12126</v>
      </c>
      <c r="W1151">
        <v>17198</v>
      </c>
      <c r="X1151">
        <v>9264</v>
      </c>
      <c r="Y1151" t="s">
        <v>83</v>
      </c>
      <c r="Z1151" t="s">
        <v>5704</v>
      </c>
      <c r="AA1151" t="s">
        <v>658</v>
      </c>
      <c r="AB1151" t="s">
        <v>658</v>
      </c>
      <c r="AC1151" t="s">
        <v>83</v>
      </c>
      <c r="AD1151" t="s">
        <v>5704</v>
      </c>
      <c r="AE1151">
        <v>11107</v>
      </c>
      <c r="AH1151" t="s">
        <v>83</v>
      </c>
      <c r="AI1151">
        <v>6293</v>
      </c>
      <c r="AK1151" t="s">
        <v>83</v>
      </c>
      <c r="AL1151" t="s">
        <v>18639</v>
      </c>
      <c r="AM1151" t="s">
        <v>83</v>
      </c>
      <c r="AN1151" t="s">
        <v>83</v>
      </c>
      <c r="AO1151" t="s">
        <v>1431</v>
      </c>
      <c r="AP1151" t="s">
        <v>5704</v>
      </c>
      <c r="AQ1151" t="s">
        <v>20403</v>
      </c>
    </row>
    <row r="1152" spans="1:43" hidden="1" x14ac:dyDescent="0.3">
      <c r="A1152" t="s">
        <v>2306</v>
      </c>
      <c r="B1152" t="s">
        <v>16</v>
      </c>
      <c r="C1152" s="72">
        <v>29524</v>
      </c>
      <c r="D1152" t="s">
        <v>6539</v>
      </c>
      <c r="E1152" t="s">
        <v>7437</v>
      </c>
      <c r="F1152" t="s">
        <v>3591</v>
      </c>
      <c r="G1152" t="s">
        <v>3591</v>
      </c>
      <c r="H1152" t="s">
        <v>1396</v>
      </c>
      <c r="I1152" t="s">
        <v>9973</v>
      </c>
      <c r="J1152" t="s">
        <v>16</v>
      </c>
      <c r="K1152">
        <v>408312</v>
      </c>
      <c r="L1152" t="s">
        <v>16</v>
      </c>
      <c r="M1152">
        <v>288909</v>
      </c>
      <c r="N1152" t="s">
        <v>16</v>
      </c>
      <c r="O1152" t="s">
        <v>12000</v>
      </c>
      <c r="P1152" t="s">
        <v>2306</v>
      </c>
      <c r="Q1152">
        <v>7623</v>
      </c>
      <c r="R1152" t="s">
        <v>16</v>
      </c>
      <c r="S1152">
        <v>23283</v>
      </c>
      <c r="T1152" t="s">
        <v>16</v>
      </c>
      <c r="V1152" t="s">
        <v>12001</v>
      </c>
      <c r="W1152">
        <v>23873</v>
      </c>
      <c r="X1152">
        <v>7623</v>
      </c>
      <c r="Y1152" t="s">
        <v>16</v>
      </c>
      <c r="Z1152" t="s">
        <v>8669</v>
      </c>
      <c r="AA1152" t="s">
        <v>666</v>
      </c>
      <c r="AB1152" t="s">
        <v>658</v>
      </c>
      <c r="AC1152" t="s">
        <v>16</v>
      </c>
      <c r="AD1152" t="s">
        <v>8669</v>
      </c>
      <c r="AI1152">
        <v>6369</v>
      </c>
      <c r="AK1152" t="s">
        <v>16</v>
      </c>
      <c r="AN1152" t="s">
        <v>16</v>
      </c>
      <c r="AO1152" t="s">
        <v>1396</v>
      </c>
      <c r="AP1152" t="s">
        <v>8669</v>
      </c>
      <c r="AQ1152" t="s">
        <v>20402</v>
      </c>
    </row>
    <row r="1153" spans="1:43" x14ac:dyDescent="0.3">
      <c r="A1153" t="s">
        <v>14807</v>
      </c>
      <c r="B1153" t="s">
        <v>14735</v>
      </c>
      <c r="C1153" s="72">
        <v>34036</v>
      </c>
      <c r="D1153" t="s">
        <v>14808</v>
      </c>
      <c r="E1153" t="s">
        <v>6681</v>
      </c>
      <c r="F1153" t="s">
        <v>1376</v>
      </c>
      <c r="G1153" t="s">
        <v>6120</v>
      </c>
      <c r="H1153" t="s">
        <v>1373</v>
      </c>
      <c r="I1153" t="s">
        <v>14809</v>
      </c>
      <c r="J1153" t="s">
        <v>14735</v>
      </c>
      <c r="K1153">
        <v>657624</v>
      </c>
      <c r="L1153" t="s">
        <v>14735</v>
      </c>
      <c r="M1153">
        <v>2953499</v>
      </c>
      <c r="N1153" t="s">
        <v>15132</v>
      </c>
      <c r="O1153" t="s">
        <v>17512</v>
      </c>
      <c r="P1153" t="s">
        <v>14807</v>
      </c>
      <c r="Q1153">
        <v>11130</v>
      </c>
      <c r="R1153" t="s">
        <v>15132</v>
      </c>
      <c r="S1153">
        <v>41128</v>
      </c>
      <c r="T1153" t="s">
        <v>15132</v>
      </c>
      <c r="V1153" t="s">
        <v>16177</v>
      </c>
      <c r="W1153">
        <v>105129</v>
      </c>
      <c r="X1153">
        <v>11130</v>
      </c>
      <c r="Y1153" t="s">
        <v>15132</v>
      </c>
      <c r="Z1153" t="s">
        <v>15295</v>
      </c>
      <c r="AA1153" t="s">
        <v>658</v>
      </c>
      <c r="AB1153" t="s">
        <v>658</v>
      </c>
      <c r="AC1153" t="s">
        <v>15132</v>
      </c>
      <c r="AD1153" t="s">
        <v>15133</v>
      </c>
      <c r="AE1153">
        <v>15377</v>
      </c>
      <c r="AH1153" t="s">
        <v>15132</v>
      </c>
      <c r="AJ1153">
        <v>5969</v>
      </c>
      <c r="AK1153" t="s">
        <v>15132</v>
      </c>
      <c r="AL1153" t="s">
        <v>18640</v>
      </c>
      <c r="AM1153" t="s">
        <v>15132</v>
      </c>
      <c r="AN1153" t="s">
        <v>15132</v>
      </c>
      <c r="AO1153" t="s">
        <v>14933</v>
      </c>
      <c r="AP1153" t="s">
        <v>15295</v>
      </c>
      <c r="AQ1153" t="s">
        <v>20403</v>
      </c>
    </row>
    <row r="1154" spans="1:43" hidden="1" x14ac:dyDescent="0.3">
      <c r="A1154" t="s">
        <v>2307</v>
      </c>
      <c r="B1154" t="s">
        <v>84</v>
      </c>
      <c r="C1154" s="72">
        <v>30236</v>
      </c>
      <c r="D1154" t="s">
        <v>6564</v>
      </c>
      <c r="E1154" t="s">
        <v>7267</v>
      </c>
      <c r="F1154" t="s">
        <v>3591</v>
      </c>
      <c r="G1154" t="s">
        <v>3591</v>
      </c>
      <c r="H1154" t="s">
        <v>1431</v>
      </c>
      <c r="I1154" t="s">
        <v>9731</v>
      </c>
      <c r="J1154" t="s">
        <v>84</v>
      </c>
      <c r="K1154">
        <v>457926</v>
      </c>
      <c r="L1154" t="s">
        <v>84</v>
      </c>
      <c r="M1154">
        <v>1099426</v>
      </c>
      <c r="N1154" t="s">
        <v>84</v>
      </c>
      <c r="O1154" t="s">
        <v>2308</v>
      </c>
      <c r="P1154" t="s">
        <v>2307</v>
      </c>
      <c r="Q1154">
        <v>8245</v>
      </c>
      <c r="R1154" t="s">
        <v>84</v>
      </c>
      <c r="S1154">
        <v>29130</v>
      </c>
      <c r="T1154" t="s">
        <v>84</v>
      </c>
      <c r="V1154" t="s">
        <v>4225</v>
      </c>
      <c r="W1154">
        <v>46184</v>
      </c>
      <c r="X1154">
        <v>8245</v>
      </c>
      <c r="Y1154" t="s">
        <v>84</v>
      </c>
      <c r="Z1154" t="s">
        <v>8670</v>
      </c>
      <c r="AA1154" t="s">
        <v>658</v>
      </c>
      <c r="AB1154" t="s">
        <v>658</v>
      </c>
      <c r="AC1154" t="s">
        <v>84</v>
      </c>
      <c r="AD1154" t="s">
        <v>8670</v>
      </c>
      <c r="AE1154">
        <v>9264</v>
      </c>
      <c r="AH1154" t="s">
        <v>84</v>
      </c>
      <c r="AI1154">
        <v>1320</v>
      </c>
      <c r="AK1154" t="s">
        <v>84</v>
      </c>
      <c r="AN1154" t="s">
        <v>84</v>
      </c>
      <c r="AO1154" t="s">
        <v>1431</v>
      </c>
      <c r="AP1154" t="s">
        <v>8670</v>
      </c>
      <c r="AQ1154" t="s">
        <v>20402</v>
      </c>
    </row>
    <row r="1155" spans="1:43" x14ac:dyDescent="0.3">
      <c r="A1155" t="s">
        <v>12435</v>
      </c>
      <c r="B1155" t="s">
        <v>11593</v>
      </c>
      <c r="C1155" s="72">
        <v>33404</v>
      </c>
      <c r="D1155" t="s">
        <v>6838</v>
      </c>
      <c r="E1155" t="s">
        <v>12436</v>
      </c>
      <c r="F1155" t="s">
        <v>1446</v>
      </c>
      <c r="G1155" t="s">
        <v>9094</v>
      </c>
      <c r="H1155" t="s">
        <v>1380</v>
      </c>
      <c r="I1155" t="s">
        <v>11594</v>
      </c>
      <c r="J1155" t="s">
        <v>11593</v>
      </c>
      <c r="K1155">
        <v>608671</v>
      </c>
      <c r="L1155" t="s">
        <v>11593</v>
      </c>
      <c r="M1155">
        <v>2044387</v>
      </c>
      <c r="N1155" t="s">
        <v>11593</v>
      </c>
      <c r="O1155" t="s">
        <v>13298</v>
      </c>
      <c r="P1155" t="s">
        <v>12435</v>
      </c>
      <c r="Q1155">
        <v>10050</v>
      </c>
      <c r="R1155" t="s">
        <v>11593</v>
      </c>
      <c r="S1155">
        <v>32751</v>
      </c>
      <c r="T1155" t="s">
        <v>11593</v>
      </c>
      <c r="V1155" t="s">
        <v>12437</v>
      </c>
      <c r="W1155">
        <v>100300</v>
      </c>
      <c r="X1155">
        <v>10050</v>
      </c>
      <c r="Y1155" t="s">
        <v>11593</v>
      </c>
      <c r="Z1155" t="s">
        <v>12438</v>
      </c>
      <c r="AA1155" t="s">
        <v>666</v>
      </c>
      <c r="AB1155" t="s">
        <v>658</v>
      </c>
      <c r="AC1155" t="s">
        <v>11593</v>
      </c>
      <c r="AD1155" t="s">
        <v>12438</v>
      </c>
      <c r="AE1155">
        <v>12489</v>
      </c>
      <c r="AF1155" t="s">
        <v>11593</v>
      </c>
      <c r="AG1155">
        <v>38223</v>
      </c>
      <c r="AH1155" t="s">
        <v>11593</v>
      </c>
      <c r="AI1155">
        <v>18439</v>
      </c>
      <c r="AJ1155">
        <v>5008</v>
      </c>
      <c r="AK1155" t="s">
        <v>11593</v>
      </c>
      <c r="AL1155" t="s">
        <v>18641</v>
      </c>
      <c r="AM1155" t="s">
        <v>11593</v>
      </c>
      <c r="AN1155" t="s">
        <v>11593</v>
      </c>
      <c r="AO1155" t="s">
        <v>1380</v>
      </c>
      <c r="AP1155" t="s">
        <v>12438</v>
      </c>
      <c r="AQ1155" t="s">
        <v>20403</v>
      </c>
    </row>
    <row r="1156" spans="1:43" x14ac:dyDescent="0.3">
      <c r="A1156" t="s">
        <v>14810</v>
      </c>
      <c r="B1156" t="s">
        <v>14328</v>
      </c>
      <c r="C1156" s="72">
        <v>34804</v>
      </c>
      <c r="D1156" t="s">
        <v>6859</v>
      </c>
      <c r="E1156" t="s">
        <v>7737</v>
      </c>
      <c r="F1156" t="s">
        <v>1426</v>
      </c>
      <c r="G1156" t="s">
        <v>6120</v>
      </c>
      <c r="H1156" t="s">
        <v>1424</v>
      </c>
      <c r="I1156" t="s">
        <v>14811</v>
      </c>
      <c r="J1156" t="s">
        <v>14328</v>
      </c>
      <c r="K1156">
        <v>643376</v>
      </c>
      <c r="L1156" t="s">
        <v>14328</v>
      </c>
      <c r="M1156">
        <v>2216808</v>
      </c>
      <c r="N1156" t="s">
        <v>14328</v>
      </c>
      <c r="O1156" t="s">
        <v>17513</v>
      </c>
      <c r="P1156" t="s">
        <v>14810</v>
      </c>
      <c r="Q1156">
        <v>10959</v>
      </c>
      <c r="R1156" t="s">
        <v>14328</v>
      </c>
      <c r="S1156">
        <v>35004</v>
      </c>
      <c r="T1156" t="s">
        <v>14328</v>
      </c>
      <c r="V1156" t="s">
        <v>16178</v>
      </c>
      <c r="W1156">
        <v>103405</v>
      </c>
      <c r="X1156">
        <v>10959</v>
      </c>
      <c r="Y1156" t="s">
        <v>14328</v>
      </c>
      <c r="Z1156" t="s">
        <v>15134</v>
      </c>
      <c r="AA1156" t="s">
        <v>658</v>
      </c>
      <c r="AB1156" t="s">
        <v>658</v>
      </c>
      <c r="AC1156" t="s">
        <v>14328</v>
      </c>
      <c r="AD1156" t="s">
        <v>15134</v>
      </c>
      <c r="AE1156">
        <v>14980</v>
      </c>
      <c r="AH1156" t="s">
        <v>14328</v>
      </c>
      <c r="AI1156">
        <v>19481</v>
      </c>
      <c r="AJ1156">
        <v>5754</v>
      </c>
      <c r="AK1156" t="s">
        <v>14328</v>
      </c>
      <c r="AL1156" t="s">
        <v>18642</v>
      </c>
      <c r="AM1156" t="s">
        <v>14328</v>
      </c>
      <c r="AN1156" t="s">
        <v>14328</v>
      </c>
      <c r="AO1156" t="s">
        <v>1424</v>
      </c>
      <c r="AP1156" t="s">
        <v>15134</v>
      </c>
      <c r="AQ1156" t="s">
        <v>20403</v>
      </c>
    </row>
    <row r="1157" spans="1:43" x14ac:dyDescent="0.3">
      <c r="A1157" t="s">
        <v>2309</v>
      </c>
      <c r="B1157" t="s">
        <v>676</v>
      </c>
      <c r="C1157" s="72">
        <v>32050</v>
      </c>
      <c r="D1157" t="s">
        <v>7738</v>
      </c>
      <c r="E1157" t="s">
        <v>7737</v>
      </c>
      <c r="F1157" t="s">
        <v>1379</v>
      </c>
      <c r="G1157" t="s">
        <v>9094</v>
      </c>
      <c r="H1157" t="s">
        <v>1373</v>
      </c>
      <c r="I1157" t="s">
        <v>9791</v>
      </c>
      <c r="J1157" t="s">
        <v>676</v>
      </c>
      <c r="K1157">
        <v>445276</v>
      </c>
      <c r="L1157" t="s">
        <v>676</v>
      </c>
      <c r="M1157">
        <v>1208718</v>
      </c>
      <c r="N1157" t="s">
        <v>676</v>
      </c>
      <c r="O1157" t="s">
        <v>2310</v>
      </c>
      <c r="P1157" t="s">
        <v>2309</v>
      </c>
      <c r="Q1157">
        <v>8758</v>
      </c>
      <c r="R1157" t="s">
        <v>676</v>
      </c>
      <c r="S1157">
        <v>29630</v>
      </c>
      <c r="T1157" t="s">
        <v>676</v>
      </c>
      <c r="V1157" t="s">
        <v>4226</v>
      </c>
      <c r="W1157">
        <v>47965</v>
      </c>
      <c r="X1157">
        <v>8758</v>
      </c>
      <c r="Y1157" t="s">
        <v>676</v>
      </c>
      <c r="Z1157" t="s">
        <v>5705</v>
      </c>
      <c r="AA1157" t="s">
        <v>5068</v>
      </c>
      <c r="AB1157" t="s">
        <v>658</v>
      </c>
      <c r="AC1157" t="s">
        <v>676</v>
      </c>
      <c r="AD1157" t="s">
        <v>5705</v>
      </c>
      <c r="AE1157">
        <v>11289</v>
      </c>
      <c r="AF1157" t="s">
        <v>676</v>
      </c>
      <c r="AG1157">
        <v>12452</v>
      </c>
      <c r="AH1157" t="s">
        <v>676</v>
      </c>
      <c r="AI1157">
        <v>2916</v>
      </c>
      <c r="AJ1157">
        <v>3555</v>
      </c>
      <c r="AK1157" t="s">
        <v>676</v>
      </c>
      <c r="AL1157" t="s">
        <v>18643</v>
      </c>
      <c r="AM1157" t="s">
        <v>676</v>
      </c>
      <c r="AN1157" t="s">
        <v>676</v>
      </c>
      <c r="AO1157" t="s">
        <v>14933</v>
      </c>
      <c r="AP1157" t="s">
        <v>5705</v>
      </c>
      <c r="AQ1157" t="s">
        <v>20403</v>
      </c>
    </row>
    <row r="1158" spans="1:43" hidden="1" x14ac:dyDescent="0.3">
      <c r="A1158" t="s">
        <v>2311</v>
      </c>
      <c r="B1158" t="s">
        <v>693</v>
      </c>
      <c r="C1158" s="72">
        <v>29846</v>
      </c>
      <c r="D1158" t="s">
        <v>6767</v>
      </c>
      <c r="E1158" t="s">
        <v>7932</v>
      </c>
      <c r="F1158" t="s">
        <v>3591</v>
      </c>
      <c r="G1158" t="s">
        <v>3591</v>
      </c>
      <c r="H1158" t="s">
        <v>1373</v>
      </c>
      <c r="I1158" t="s">
        <v>9740</v>
      </c>
      <c r="J1158" t="s">
        <v>693</v>
      </c>
      <c r="K1158">
        <v>445163</v>
      </c>
      <c r="L1158" t="s">
        <v>693</v>
      </c>
      <c r="M1158">
        <v>585620</v>
      </c>
      <c r="N1158" t="s">
        <v>693</v>
      </c>
      <c r="O1158" t="s">
        <v>2312</v>
      </c>
      <c r="P1158" t="s">
        <v>2311</v>
      </c>
      <c r="Q1158">
        <v>7748</v>
      </c>
      <c r="R1158" t="s">
        <v>693</v>
      </c>
      <c r="S1158">
        <v>6526</v>
      </c>
      <c r="T1158" t="s">
        <v>693</v>
      </c>
      <c r="V1158" t="s">
        <v>4227</v>
      </c>
      <c r="W1158">
        <v>46193</v>
      </c>
      <c r="X1158">
        <v>7748</v>
      </c>
      <c r="Y1158" t="s">
        <v>693</v>
      </c>
      <c r="Z1158" t="s">
        <v>5706</v>
      </c>
      <c r="AA1158" t="s">
        <v>658</v>
      </c>
      <c r="AB1158" t="s">
        <v>658</v>
      </c>
      <c r="AC1158" t="s">
        <v>693</v>
      </c>
      <c r="AD1158" t="s">
        <v>5706</v>
      </c>
      <c r="AE1158">
        <v>8791</v>
      </c>
      <c r="AF1158" t="s">
        <v>693</v>
      </c>
      <c r="AG1158">
        <v>5631</v>
      </c>
      <c r="AH1158" t="s">
        <v>693</v>
      </c>
      <c r="AI1158">
        <v>9444</v>
      </c>
      <c r="AK1158" t="s">
        <v>693</v>
      </c>
      <c r="AL1158" t="s">
        <v>18644</v>
      </c>
      <c r="AM1158" t="s">
        <v>693</v>
      </c>
      <c r="AN1158" t="s">
        <v>693</v>
      </c>
      <c r="AO1158" t="s">
        <v>1373</v>
      </c>
      <c r="AP1158" t="s">
        <v>5706</v>
      </c>
      <c r="AQ1158" t="s">
        <v>20402</v>
      </c>
    </row>
    <row r="1159" spans="1:43" hidden="1" x14ac:dyDescent="0.3">
      <c r="A1159" t="s">
        <v>2313</v>
      </c>
      <c r="B1159" t="s">
        <v>571</v>
      </c>
      <c r="C1159" s="72">
        <v>30578</v>
      </c>
      <c r="D1159" t="s">
        <v>6920</v>
      </c>
      <c r="E1159" t="s">
        <v>6919</v>
      </c>
      <c r="F1159" t="s">
        <v>3591</v>
      </c>
      <c r="G1159" t="s">
        <v>3591</v>
      </c>
      <c r="H1159" t="s">
        <v>1380</v>
      </c>
      <c r="I1159" t="s">
        <v>9707</v>
      </c>
      <c r="J1159" t="s">
        <v>571</v>
      </c>
      <c r="K1159">
        <v>444379</v>
      </c>
      <c r="L1159" t="s">
        <v>571</v>
      </c>
      <c r="M1159">
        <v>1392901</v>
      </c>
      <c r="N1159" t="s">
        <v>571</v>
      </c>
      <c r="O1159" t="s">
        <v>2314</v>
      </c>
      <c r="P1159" t="s">
        <v>2313</v>
      </c>
      <c r="Q1159">
        <v>8368</v>
      </c>
      <c r="R1159" t="s">
        <v>571</v>
      </c>
      <c r="S1159">
        <v>29255</v>
      </c>
      <c r="T1159" t="s">
        <v>571</v>
      </c>
      <c r="U1159" t="s">
        <v>571</v>
      </c>
      <c r="V1159" t="s">
        <v>4228</v>
      </c>
      <c r="W1159">
        <v>46195</v>
      </c>
      <c r="X1159">
        <v>8368</v>
      </c>
      <c r="Y1159" t="s">
        <v>571</v>
      </c>
      <c r="Z1159" t="s">
        <v>5707</v>
      </c>
      <c r="AA1159" t="s">
        <v>666</v>
      </c>
      <c r="AB1159" t="s">
        <v>658</v>
      </c>
      <c r="AC1159" t="s">
        <v>571</v>
      </c>
      <c r="AD1159" t="s">
        <v>5707</v>
      </c>
      <c r="AE1159">
        <v>8987</v>
      </c>
      <c r="AF1159" t="s">
        <v>571</v>
      </c>
      <c r="AG1159">
        <v>11313</v>
      </c>
      <c r="AH1159" t="s">
        <v>571</v>
      </c>
      <c r="AI1159">
        <v>1581</v>
      </c>
      <c r="AJ1159">
        <v>3076</v>
      </c>
      <c r="AK1159" t="s">
        <v>571</v>
      </c>
      <c r="AL1159" t="s">
        <v>18645</v>
      </c>
      <c r="AM1159" t="s">
        <v>571</v>
      </c>
      <c r="AN1159" t="s">
        <v>571</v>
      </c>
      <c r="AO1159" t="s">
        <v>1380</v>
      </c>
      <c r="AP1159" t="s">
        <v>5707</v>
      </c>
      <c r="AQ1159" t="s">
        <v>20402</v>
      </c>
    </row>
    <row r="1160" spans="1:43" x14ac:dyDescent="0.3">
      <c r="A1160" t="s">
        <v>17514</v>
      </c>
      <c r="B1160" t="s">
        <v>17218</v>
      </c>
      <c r="C1160" s="72">
        <v>35515</v>
      </c>
      <c r="D1160" t="s">
        <v>17376</v>
      </c>
      <c r="E1160" t="s">
        <v>6769</v>
      </c>
      <c r="F1160" t="s">
        <v>1376</v>
      </c>
      <c r="G1160" t="s">
        <v>6120</v>
      </c>
      <c r="H1160" t="s">
        <v>1373</v>
      </c>
      <c r="I1160" t="s">
        <v>19835</v>
      </c>
      <c r="J1160" t="s">
        <v>17218</v>
      </c>
      <c r="K1160">
        <v>664299</v>
      </c>
      <c r="L1160" t="s">
        <v>17218</v>
      </c>
      <c r="M1160">
        <v>2910637</v>
      </c>
      <c r="N1160" t="s">
        <v>17218</v>
      </c>
      <c r="P1160" t="s">
        <v>17514</v>
      </c>
      <c r="Q1160">
        <v>10717</v>
      </c>
      <c r="R1160" t="s">
        <v>17218</v>
      </c>
      <c r="S1160">
        <v>41261</v>
      </c>
      <c r="T1160" t="s">
        <v>17218</v>
      </c>
      <c r="W1160">
        <v>106195</v>
      </c>
      <c r="X1160">
        <v>11315</v>
      </c>
      <c r="Y1160" t="s">
        <v>17218</v>
      </c>
      <c r="Z1160" t="s">
        <v>17515</v>
      </c>
      <c r="AA1160" t="s">
        <v>658</v>
      </c>
      <c r="AB1160" t="s">
        <v>658</v>
      </c>
      <c r="AC1160" t="s">
        <v>17218</v>
      </c>
      <c r="AD1160" t="s">
        <v>17515</v>
      </c>
      <c r="AJ1160">
        <v>6244</v>
      </c>
      <c r="AK1160" t="s">
        <v>17218</v>
      </c>
      <c r="AL1160" t="s">
        <v>18646</v>
      </c>
      <c r="AM1160" t="s">
        <v>17218</v>
      </c>
      <c r="AN1160" t="s">
        <v>17218</v>
      </c>
      <c r="AO1160" t="s">
        <v>14935</v>
      </c>
      <c r="AP1160" t="s">
        <v>17515</v>
      </c>
      <c r="AQ1160" t="s">
        <v>20403</v>
      </c>
    </row>
    <row r="1161" spans="1:43" x14ac:dyDescent="0.3">
      <c r="A1161" t="s">
        <v>2315</v>
      </c>
      <c r="B1161" t="s">
        <v>514</v>
      </c>
      <c r="C1161" s="72">
        <v>31121</v>
      </c>
      <c r="D1161" t="s">
        <v>6899</v>
      </c>
      <c r="E1161" t="s">
        <v>6802</v>
      </c>
      <c r="F1161" t="s">
        <v>1531</v>
      </c>
      <c r="G1161" t="s">
        <v>9094</v>
      </c>
      <c r="H1161" t="s">
        <v>1380</v>
      </c>
      <c r="I1161" t="s">
        <v>10687</v>
      </c>
      <c r="J1161" t="s">
        <v>514</v>
      </c>
      <c r="K1161">
        <v>445055</v>
      </c>
      <c r="L1161" t="s">
        <v>514</v>
      </c>
      <c r="M1161">
        <v>1661504</v>
      </c>
      <c r="N1161" t="s">
        <v>514</v>
      </c>
      <c r="O1161" t="s">
        <v>2316</v>
      </c>
      <c r="P1161" t="s">
        <v>2315</v>
      </c>
      <c r="Q1161">
        <v>8717</v>
      </c>
      <c r="R1161" t="s">
        <v>514</v>
      </c>
      <c r="S1161">
        <v>29691</v>
      </c>
      <c r="T1161" t="s">
        <v>514</v>
      </c>
      <c r="U1161" t="s">
        <v>514</v>
      </c>
      <c r="V1161" t="s">
        <v>4229</v>
      </c>
      <c r="W1161">
        <v>52296</v>
      </c>
      <c r="X1161">
        <v>8717</v>
      </c>
      <c r="Y1161" t="s">
        <v>514</v>
      </c>
      <c r="Z1161" t="s">
        <v>5708</v>
      </c>
      <c r="AA1161" t="s">
        <v>666</v>
      </c>
      <c r="AB1161" t="s">
        <v>666</v>
      </c>
      <c r="AC1161" t="s">
        <v>514</v>
      </c>
      <c r="AD1161" t="s">
        <v>5708</v>
      </c>
      <c r="AE1161">
        <v>9361</v>
      </c>
      <c r="AF1161" t="s">
        <v>514</v>
      </c>
      <c r="AG1161">
        <v>11989</v>
      </c>
      <c r="AH1161" t="s">
        <v>514</v>
      </c>
      <c r="AI1161">
        <v>1477</v>
      </c>
      <c r="AJ1161">
        <v>3434</v>
      </c>
      <c r="AK1161" t="s">
        <v>514</v>
      </c>
      <c r="AL1161" t="s">
        <v>18647</v>
      </c>
      <c r="AM1161" t="s">
        <v>514</v>
      </c>
      <c r="AN1161" t="s">
        <v>514</v>
      </c>
      <c r="AO1161" t="s">
        <v>1380</v>
      </c>
      <c r="AP1161" t="s">
        <v>5708</v>
      </c>
      <c r="AQ1161" t="s">
        <v>20403</v>
      </c>
    </row>
    <row r="1162" spans="1:43" x14ac:dyDescent="0.3">
      <c r="A1162" t="s">
        <v>17516</v>
      </c>
      <c r="B1162" t="s">
        <v>17220</v>
      </c>
      <c r="C1162" s="72">
        <v>34913</v>
      </c>
      <c r="D1162" t="s">
        <v>17517</v>
      </c>
      <c r="E1162" t="s">
        <v>17518</v>
      </c>
      <c r="F1162" t="s">
        <v>1386</v>
      </c>
      <c r="G1162" t="s">
        <v>6120</v>
      </c>
      <c r="H1162" t="s">
        <v>1373</v>
      </c>
      <c r="I1162" t="s">
        <v>17221</v>
      </c>
      <c r="J1162" t="s">
        <v>17220</v>
      </c>
      <c r="K1162">
        <v>641726</v>
      </c>
      <c r="L1162" t="s">
        <v>17220</v>
      </c>
      <c r="M1162">
        <v>2453278</v>
      </c>
      <c r="N1162" t="s">
        <v>17220</v>
      </c>
      <c r="P1162" t="s">
        <v>17516</v>
      </c>
      <c r="Q1162">
        <v>10179</v>
      </c>
      <c r="R1162" t="s">
        <v>17220</v>
      </c>
      <c r="S1162">
        <v>39434</v>
      </c>
      <c r="T1162" t="s">
        <v>17220</v>
      </c>
      <c r="W1162">
        <v>109149</v>
      </c>
      <c r="X1162">
        <v>11362</v>
      </c>
      <c r="Y1162" t="s">
        <v>17220</v>
      </c>
      <c r="Z1162" t="s">
        <v>17284</v>
      </c>
      <c r="AA1162" t="s">
        <v>666</v>
      </c>
      <c r="AB1162" t="s">
        <v>658</v>
      </c>
      <c r="AC1162" t="s">
        <v>17220</v>
      </c>
      <c r="AD1162" t="s">
        <v>17284</v>
      </c>
      <c r="AJ1162">
        <v>6388</v>
      </c>
      <c r="AK1162" t="s">
        <v>17220</v>
      </c>
      <c r="AL1162" t="s">
        <v>18648</v>
      </c>
      <c r="AM1162" t="s">
        <v>17220</v>
      </c>
      <c r="AN1162" t="s">
        <v>17220</v>
      </c>
      <c r="AO1162" t="s">
        <v>1373</v>
      </c>
      <c r="AP1162" t="s">
        <v>17284</v>
      </c>
      <c r="AQ1162" t="s">
        <v>20403</v>
      </c>
    </row>
    <row r="1163" spans="1:43" x14ac:dyDescent="0.3">
      <c r="A1163" t="s">
        <v>20127</v>
      </c>
      <c r="B1163" t="s">
        <v>17139</v>
      </c>
      <c r="C1163" s="72">
        <v>35584</v>
      </c>
      <c r="D1163" t="s">
        <v>6650</v>
      </c>
      <c r="E1163" t="s">
        <v>20128</v>
      </c>
      <c r="F1163" t="s">
        <v>1565</v>
      </c>
      <c r="G1163" t="s">
        <v>6120</v>
      </c>
      <c r="H1163" t="s">
        <v>1424</v>
      </c>
      <c r="I1163" t="s">
        <v>20129</v>
      </c>
      <c r="J1163" t="s">
        <v>17139</v>
      </c>
      <c r="K1163">
        <v>680777</v>
      </c>
      <c r="L1163" t="s">
        <v>17139</v>
      </c>
      <c r="M1163">
        <v>2931974</v>
      </c>
      <c r="N1163" t="s">
        <v>17139</v>
      </c>
      <c r="P1163" t="s">
        <v>20127</v>
      </c>
      <c r="Q1163">
        <v>10946</v>
      </c>
      <c r="R1163" t="s">
        <v>17139</v>
      </c>
      <c r="S1163">
        <v>41587</v>
      </c>
      <c r="T1163" t="s">
        <v>17139</v>
      </c>
      <c r="W1163">
        <v>124659</v>
      </c>
      <c r="Z1163" t="s">
        <v>20130</v>
      </c>
      <c r="AA1163" t="s">
        <v>658</v>
      </c>
      <c r="AB1163" t="s">
        <v>658</v>
      </c>
      <c r="AC1163" t="s">
        <v>17139</v>
      </c>
      <c r="AD1163" t="s">
        <v>20130</v>
      </c>
      <c r="AJ1163">
        <v>6531</v>
      </c>
      <c r="AK1163" t="s">
        <v>17139</v>
      </c>
      <c r="AL1163" t="s">
        <v>20131</v>
      </c>
      <c r="AM1163" t="s">
        <v>17139</v>
      </c>
      <c r="AO1163" t="s">
        <v>1424</v>
      </c>
      <c r="AP1163" t="s">
        <v>20130</v>
      </c>
      <c r="AQ1163" t="s">
        <v>20403</v>
      </c>
    </row>
    <row r="1164" spans="1:43" x14ac:dyDescent="0.3">
      <c r="A1164" t="s">
        <v>8294</v>
      </c>
      <c r="B1164" t="s">
        <v>8671</v>
      </c>
      <c r="C1164" s="72">
        <v>32041</v>
      </c>
      <c r="D1164" t="s">
        <v>7552</v>
      </c>
      <c r="E1164" t="s">
        <v>8295</v>
      </c>
      <c r="F1164" t="s">
        <v>1481</v>
      </c>
      <c r="G1164" t="s">
        <v>9094</v>
      </c>
      <c r="H1164" t="s">
        <v>1373</v>
      </c>
      <c r="I1164" t="s">
        <v>9461</v>
      </c>
      <c r="J1164" t="s">
        <v>8671</v>
      </c>
      <c r="K1164">
        <v>502026</v>
      </c>
      <c r="L1164" t="s">
        <v>8671</v>
      </c>
      <c r="M1164">
        <v>1630082</v>
      </c>
      <c r="N1164" t="s">
        <v>8671</v>
      </c>
      <c r="O1164" t="s">
        <v>8672</v>
      </c>
      <c r="P1164" t="s">
        <v>8294</v>
      </c>
      <c r="Q1164">
        <v>8800</v>
      </c>
      <c r="R1164" t="s">
        <v>8671</v>
      </c>
      <c r="S1164">
        <v>30954</v>
      </c>
      <c r="T1164" t="s">
        <v>8671</v>
      </c>
      <c r="V1164" t="s">
        <v>8673</v>
      </c>
      <c r="W1164">
        <v>50094</v>
      </c>
      <c r="X1164">
        <v>8800</v>
      </c>
      <c r="Y1164" t="s">
        <v>8671</v>
      </c>
      <c r="Z1164" t="s">
        <v>8674</v>
      </c>
      <c r="AA1164" t="s">
        <v>658</v>
      </c>
      <c r="AB1164" t="s">
        <v>658</v>
      </c>
      <c r="AC1164" t="s">
        <v>8671</v>
      </c>
      <c r="AD1164" t="s">
        <v>8674</v>
      </c>
      <c r="AE1164">
        <v>9282</v>
      </c>
      <c r="AF1164" t="s">
        <v>8671</v>
      </c>
      <c r="AG1164">
        <v>12523</v>
      </c>
      <c r="AH1164" t="s">
        <v>8671</v>
      </c>
      <c r="AI1164">
        <v>4276</v>
      </c>
      <c r="AJ1164">
        <v>3595</v>
      </c>
      <c r="AK1164" t="s">
        <v>8671</v>
      </c>
      <c r="AL1164" t="s">
        <v>18649</v>
      </c>
      <c r="AM1164" t="s">
        <v>8671</v>
      </c>
      <c r="AN1164" t="s">
        <v>8671</v>
      </c>
      <c r="AO1164" t="s">
        <v>14933</v>
      </c>
      <c r="AP1164" t="s">
        <v>8674</v>
      </c>
      <c r="AQ1164" t="s">
        <v>20403</v>
      </c>
    </row>
    <row r="1165" spans="1:43" x14ac:dyDescent="0.3">
      <c r="A1165" t="s">
        <v>2317</v>
      </c>
      <c r="B1165" t="s">
        <v>902</v>
      </c>
      <c r="C1165" s="72">
        <v>32133</v>
      </c>
      <c r="D1165" t="s">
        <v>7364</v>
      </c>
      <c r="E1165" t="s">
        <v>7933</v>
      </c>
      <c r="F1165" t="s">
        <v>3591</v>
      </c>
      <c r="G1165" t="s">
        <v>3591</v>
      </c>
      <c r="H1165" t="s">
        <v>1373</v>
      </c>
      <c r="I1165" t="s">
        <v>10382</v>
      </c>
      <c r="J1165" t="s">
        <v>902</v>
      </c>
      <c r="K1165">
        <v>554432</v>
      </c>
      <c r="L1165" t="s">
        <v>902</v>
      </c>
      <c r="M1165">
        <v>1737883</v>
      </c>
      <c r="N1165" t="s">
        <v>902</v>
      </c>
      <c r="O1165" t="s">
        <v>13441</v>
      </c>
      <c r="P1165" t="s">
        <v>2317</v>
      </c>
      <c r="Q1165">
        <v>9261</v>
      </c>
      <c r="R1165" t="s">
        <v>902</v>
      </c>
      <c r="S1165">
        <v>30612</v>
      </c>
      <c r="T1165" t="s">
        <v>902</v>
      </c>
      <c r="V1165" t="s">
        <v>12151</v>
      </c>
      <c r="W1165">
        <v>59313</v>
      </c>
      <c r="X1165">
        <v>9261</v>
      </c>
      <c r="Y1165" t="s">
        <v>902</v>
      </c>
      <c r="Z1165" t="s">
        <v>5709</v>
      </c>
      <c r="AA1165" t="s">
        <v>658</v>
      </c>
      <c r="AB1165" t="s">
        <v>658</v>
      </c>
      <c r="AC1165" t="s">
        <v>902</v>
      </c>
      <c r="AD1165" t="s">
        <v>5709</v>
      </c>
      <c r="AE1165">
        <v>10964</v>
      </c>
      <c r="AF1165" t="s">
        <v>902</v>
      </c>
      <c r="AG1165">
        <v>17093</v>
      </c>
      <c r="AI1165">
        <v>6009</v>
      </c>
      <c r="AK1165" t="s">
        <v>902</v>
      </c>
      <c r="AL1165" t="s">
        <v>18650</v>
      </c>
      <c r="AM1165" t="s">
        <v>902</v>
      </c>
      <c r="AN1165" t="s">
        <v>902</v>
      </c>
      <c r="AO1165" t="s">
        <v>1373</v>
      </c>
      <c r="AP1165" t="s">
        <v>5709</v>
      </c>
      <c r="AQ1165" t="s">
        <v>20403</v>
      </c>
    </row>
    <row r="1166" spans="1:43" hidden="1" x14ac:dyDescent="0.3">
      <c r="A1166" t="s">
        <v>4230</v>
      </c>
      <c r="B1166" t="s">
        <v>4231</v>
      </c>
      <c r="C1166" s="72">
        <v>29659</v>
      </c>
      <c r="D1166" t="s">
        <v>7180</v>
      </c>
      <c r="E1166" t="s">
        <v>7934</v>
      </c>
      <c r="F1166" t="s">
        <v>3591</v>
      </c>
      <c r="G1166" t="s">
        <v>3591</v>
      </c>
      <c r="H1166" t="s">
        <v>1373</v>
      </c>
      <c r="I1166" t="s">
        <v>10279</v>
      </c>
      <c r="J1166" t="s">
        <v>4231</v>
      </c>
      <c r="K1166">
        <v>408057</v>
      </c>
      <c r="L1166" t="s">
        <v>4231</v>
      </c>
      <c r="M1166">
        <v>288962</v>
      </c>
      <c r="N1166" t="s">
        <v>4231</v>
      </c>
      <c r="O1166" t="s">
        <v>5710</v>
      </c>
      <c r="P1166" t="s">
        <v>4230</v>
      </c>
      <c r="R1166" t="s">
        <v>4231</v>
      </c>
      <c r="S1166">
        <v>5910</v>
      </c>
      <c r="T1166" t="s">
        <v>4231</v>
      </c>
      <c r="V1166" t="s">
        <v>5711</v>
      </c>
      <c r="W1166">
        <v>31600</v>
      </c>
      <c r="Y1166" t="s">
        <v>4231</v>
      </c>
      <c r="Z1166" t="s">
        <v>8675</v>
      </c>
      <c r="AA1166" t="s">
        <v>658</v>
      </c>
      <c r="AB1166" t="s">
        <v>658</v>
      </c>
      <c r="AC1166" t="s">
        <v>4231</v>
      </c>
      <c r="AD1166" t="s">
        <v>8675</v>
      </c>
      <c r="AI1166">
        <v>8512</v>
      </c>
      <c r="AK1166" t="s">
        <v>4231</v>
      </c>
      <c r="AL1166" t="s">
        <v>18651</v>
      </c>
      <c r="AM1166" t="s">
        <v>4231</v>
      </c>
      <c r="AN1166" t="s">
        <v>4231</v>
      </c>
      <c r="AO1166" t="s">
        <v>1373</v>
      </c>
      <c r="AP1166" t="s">
        <v>8675</v>
      </c>
      <c r="AQ1166" t="s">
        <v>20402</v>
      </c>
    </row>
    <row r="1167" spans="1:43" x14ac:dyDescent="0.3">
      <c r="A1167" t="s">
        <v>2318</v>
      </c>
      <c r="B1167" t="s">
        <v>1057</v>
      </c>
      <c r="C1167" s="72">
        <v>31884</v>
      </c>
      <c r="D1167" t="s">
        <v>7270</v>
      </c>
      <c r="E1167" t="s">
        <v>6546</v>
      </c>
      <c r="F1167" t="s">
        <v>3591</v>
      </c>
      <c r="G1167" t="s">
        <v>3591</v>
      </c>
      <c r="H1167" t="s">
        <v>1373</v>
      </c>
      <c r="I1167" t="s">
        <v>10261</v>
      </c>
      <c r="J1167" t="s">
        <v>1057</v>
      </c>
      <c r="K1167">
        <v>543359</v>
      </c>
      <c r="L1167" t="s">
        <v>1057</v>
      </c>
      <c r="M1167">
        <v>1735789</v>
      </c>
      <c r="N1167" t="s">
        <v>1057</v>
      </c>
      <c r="O1167" t="s">
        <v>4232</v>
      </c>
      <c r="P1167" t="s">
        <v>2318</v>
      </c>
      <c r="Q1167">
        <v>9171</v>
      </c>
      <c r="R1167" t="s">
        <v>1057</v>
      </c>
      <c r="S1167">
        <v>30555</v>
      </c>
      <c r="T1167" t="s">
        <v>1057</v>
      </c>
      <c r="V1167" t="s">
        <v>4233</v>
      </c>
      <c r="W1167">
        <v>58318</v>
      </c>
      <c r="X1167">
        <v>9171</v>
      </c>
      <c r="Y1167" t="s">
        <v>1057</v>
      </c>
      <c r="Z1167" t="s">
        <v>5712</v>
      </c>
      <c r="AA1167" t="s">
        <v>666</v>
      </c>
      <c r="AB1167" t="s">
        <v>666</v>
      </c>
      <c r="AC1167" t="s">
        <v>1057</v>
      </c>
      <c r="AD1167" t="s">
        <v>5712</v>
      </c>
      <c r="AE1167">
        <v>11732</v>
      </c>
      <c r="AF1167" t="s">
        <v>1057</v>
      </c>
      <c r="AG1167">
        <v>13637</v>
      </c>
      <c r="AH1167" t="s">
        <v>1057</v>
      </c>
      <c r="AI1167">
        <v>5204</v>
      </c>
      <c r="AJ1167">
        <v>4088</v>
      </c>
      <c r="AK1167" t="s">
        <v>1057</v>
      </c>
      <c r="AL1167" t="s">
        <v>18652</v>
      </c>
      <c r="AM1167" t="s">
        <v>1057</v>
      </c>
      <c r="AN1167" t="s">
        <v>1057</v>
      </c>
      <c r="AO1167" t="s">
        <v>1373</v>
      </c>
      <c r="AP1167" t="s">
        <v>5712</v>
      </c>
      <c r="AQ1167" t="s">
        <v>20403</v>
      </c>
    </row>
    <row r="1168" spans="1:43" x14ac:dyDescent="0.3">
      <c r="A1168" t="s">
        <v>2319</v>
      </c>
      <c r="B1168" t="s">
        <v>455</v>
      </c>
      <c r="C1168" s="72">
        <v>31715</v>
      </c>
      <c r="D1168" t="s">
        <v>6547</v>
      </c>
      <c r="E1168" t="s">
        <v>6546</v>
      </c>
      <c r="F1168" t="s">
        <v>1439</v>
      </c>
      <c r="G1168" t="s">
        <v>6120</v>
      </c>
      <c r="H1168" t="s">
        <v>1380</v>
      </c>
      <c r="I1168" t="s">
        <v>9422</v>
      </c>
      <c r="J1168" t="s">
        <v>455</v>
      </c>
      <c r="K1168">
        <v>457775</v>
      </c>
      <c r="L1168" t="s">
        <v>455</v>
      </c>
      <c r="M1168">
        <v>1623772</v>
      </c>
      <c r="N1168" t="s">
        <v>455</v>
      </c>
      <c r="O1168" t="s">
        <v>2320</v>
      </c>
      <c r="P1168" t="s">
        <v>2319</v>
      </c>
      <c r="Q1168">
        <v>8651</v>
      </c>
      <c r="R1168" t="s">
        <v>455</v>
      </c>
      <c r="S1168">
        <v>30493</v>
      </c>
      <c r="T1168" t="s">
        <v>455</v>
      </c>
      <c r="U1168" t="s">
        <v>455</v>
      </c>
      <c r="V1168" t="s">
        <v>4234</v>
      </c>
      <c r="W1168">
        <v>51994</v>
      </c>
      <c r="X1168">
        <v>8651</v>
      </c>
      <c r="Y1168" t="s">
        <v>455</v>
      </c>
      <c r="Z1168" t="s">
        <v>5713</v>
      </c>
      <c r="AA1168" t="s">
        <v>658</v>
      </c>
      <c r="AB1168" t="s">
        <v>658</v>
      </c>
      <c r="AC1168" t="s">
        <v>455</v>
      </c>
      <c r="AD1168" t="s">
        <v>5713</v>
      </c>
      <c r="AE1168">
        <v>10031</v>
      </c>
      <c r="AF1168" t="s">
        <v>455</v>
      </c>
      <c r="AG1168">
        <v>11095</v>
      </c>
      <c r="AH1168" t="s">
        <v>455</v>
      </c>
      <c r="AI1168">
        <v>2699</v>
      </c>
      <c r="AJ1168">
        <v>3417</v>
      </c>
      <c r="AK1168" t="s">
        <v>455</v>
      </c>
      <c r="AL1168" t="s">
        <v>18653</v>
      </c>
      <c r="AM1168" t="s">
        <v>455</v>
      </c>
      <c r="AN1168" t="s">
        <v>455</v>
      </c>
      <c r="AO1168" t="s">
        <v>1380</v>
      </c>
      <c r="AP1168" t="s">
        <v>5713</v>
      </c>
      <c r="AQ1168" t="s">
        <v>20403</v>
      </c>
    </row>
    <row r="1169" spans="1:43" hidden="1" x14ac:dyDescent="0.3">
      <c r="A1169" t="s">
        <v>2321</v>
      </c>
      <c r="B1169" t="s">
        <v>1218</v>
      </c>
      <c r="C1169" s="72">
        <v>30889</v>
      </c>
      <c r="D1169" t="s">
        <v>6821</v>
      </c>
      <c r="E1169" t="s">
        <v>7715</v>
      </c>
      <c r="F1169" t="s">
        <v>3591</v>
      </c>
      <c r="G1169" t="s">
        <v>3591</v>
      </c>
      <c r="H1169" t="s">
        <v>1373</v>
      </c>
      <c r="I1169" t="s">
        <v>10546</v>
      </c>
      <c r="J1169" t="s">
        <v>1218</v>
      </c>
      <c r="K1169">
        <v>448178</v>
      </c>
      <c r="L1169" t="s">
        <v>1218</v>
      </c>
      <c r="M1169">
        <v>1209013</v>
      </c>
      <c r="N1169" t="s">
        <v>1218</v>
      </c>
      <c r="O1169" t="s">
        <v>2322</v>
      </c>
      <c r="P1169" t="s">
        <v>2321</v>
      </c>
      <c r="Q1169">
        <v>8380</v>
      </c>
      <c r="R1169" t="s">
        <v>1218</v>
      </c>
      <c r="S1169">
        <v>29265</v>
      </c>
      <c r="T1169" t="s">
        <v>1218</v>
      </c>
      <c r="V1169" t="s">
        <v>4235</v>
      </c>
      <c r="W1169">
        <v>45544</v>
      </c>
      <c r="X1169">
        <v>8380</v>
      </c>
      <c r="Y1169" t="s">
        <v>1218</v>
      </c>
      <c r="Z1169" t="s">
        <v>5714</v>
      </c>
      <c r="AA1169" t="s">
        <v>658</v>
      </c>
      <c r="AB1169" t="s">
        <v>658</v>
      </c>
      <c r="AC1169" t="s">
        <v>1218</v>
      </c>
      <c r="AD1169" t="s">
        <v>5714</v>
      </c>
      <c r="AE1169">
        <v>7571</v>
      </c>
      <c r="AF1169" t="s">
        <v>1218</v>
      </c>
      <c r="AG1169">
        <v>5594</v>
      </c>
      <c r="AH1169" t="s">
        <v>1218</v>
      </c>
      <c r="AI1169">
        <v>1981</v>
      </c>
      <c r="AJ1169">
        <v>3086</v>
      </c>
      <c r="AK1169" t="s">
        <v>1218</v>
      </c>
      <c r="AL1169" t="s">
        <v>18654</v>
      </c>
      <c r="AM1169" t="s">
        <v>1218</v>
      </c>
      <c r="AN1169" t="s">
        <v>1218</v>
      </c>
      <c r="AO1169" t="s">
        <v>1373</v>
      </c>
      <c r="AP1169" t="s">
        <v>5714</v>
      </c>
      <c r="AQ1169" t="s">
        <v>20402</v>
      </c>
    </row>
    <row r="1170" spans="1:43" hidden="1" x14ac:dyDescent="0.3">
      <c r="A1170" t="s">
        <v>2323</v>
      </c>
      <c r="B1170" t="s">
        <v>411</v>
      </c>
      <c r="C1170" s="72">
        <v>27206</v>
      </c>
      <c r="D1170" t="s">
        <v>6922</v>
      </c>
      <c r="E1170" t="s">
        <v>7268</v>
      </c>
      <c r="F1170" t="s">
        <v>3591</v>
      </c>
      <c r="G1170" t="s">
        <v>3591</v>
      </c>
      <c r="H1170" t="s">
        <v>1431</v>
      </c>
      <c r="I1170" t="s">
        <v>10844</v>
      </c>
      <c r="J1170" t="s">
        <v>411</v>
      </c>
      <c r="K1170">
        <v>116539</v>
      </c>
      <c r="L1170" t="s">
        <v>411</v>
      </c>
      <c r="M1170">
        <v>7758</v>
      </c>
      <c r="N1170" t="s">
        <v>411</v>
      </c>
      <c r="O1170" t="s">
        <v>2324</v>
      </c>
      <c r="P1170" t="s">
        <v>2323</v>
      </c>
      <c r="Q1170">
        <v>5406</v>
      </c>
      <c r="R1170" t="s">
        <v>411</v>
      </c>
      <c r="S1170">
        <v>3246</v>
      </c>
      <c r="T1170" t="s">
        <v>411</v>
      </c>
      <c r="U1170" t="s">
        <v>411</v>
      </c>
      <c r="V1170" t="s">
        <v>4236</v>
      </c>
      <c r="W1170">
        <v>1589</v>
      </c>
      <c r="X1170">
        <v>5406</v>
      </c>
      <c r="Y1170" t="s">
        <v>411</v>
      </c>
      <c r="Z1170" t="s">
        <v>8676</v>
      </c>
      <c r="AA1170" t="s">
        <v>658</v>
      </c>
      <c r="AB1170" t="s">
        <v>658</v>
      </c>
      <c r="AC1170" t="s">
        <v>411</v>
      </c>
      <c r="AD1170" t="s">
        <v>8676</v>
      </c>
      <c r="AI1170">
        <v>15173</v>
      </c>
      <c r="AK1170" t="s">
        <v>411</v>
      </c>
      <c r="AN1170" t="s">
        <v>411</v>
      </c>
      <c r="AO1170" t="s">
        <v>1431</v>
      </c>
      <c r="AP1170" t="s">
        <v>8676</v>
      </c>
      <c r="AQ1170" t="s">
        <v>20402</v>
      </c>
    </row>
    <row r="1171" spans="1:43" x14ac:dyDescent="0.3">
      <c r="A1171" t="s">
        <v>2325</v>
      </c>
      <c r="B1171" t="s">
        <v>166</v>
      </c>
      <c r="C1171" s="72">
        <v>32994</v>
      </c>
      <c r="D1171" t="s">
        <v>6776</v>
      </c>
      <c r="E1171" t="s">
        <v>7269</v>
      </c>
      <c r="F1171" t="s">
        <v>3591</v>
      </c>
      <c r="G1171" t="s">
        <v>3591</v>
      </c>
      <c r="H1171" t="s">
        <v>1424</v>
      </c>
      <c r="I1171" t="s">
        <v>13961</v>
      </c>
      <c r="J1171" t="s">
        <v>166</v>
      </c>
      <c r="K1171">
        <v>543362</v>
      </c>
      <c r="L1171" t="s">
        <v>166</v>
      </c>
      <c r="M1171">
        <v>1798970</v>
      </c>
      <c r="N1171" t="s">
        <v>166</v>
      </c>
      <c r="O1171" t="s">
        <v>15135</v>
      </c>
      <c r="P1171" t="s">
        <v>2325</v>
      </c>
      <c r="Q1171">
        <v>10813</v>
      </c>
      <c r="R1171" t="s">
        <v>166</v>
      </c>
      <c r="S1171">
        <v>31050</v>
      </c>
      <c r="T1171" t="s">
        <v>166</v>
      </c>
      <c r="V1171" t="s">
        <v>4237</v>
      </c>
      <c r="W1171">
        <v>58320</v>
      </c>
      <c r="X1171">
        <v>10813</v>
      </c>
      <c r="Y1171" t="s">
        <v>166</v>
      </c>
      <c r="Z1171" t="s">
        <v>8677</v>
      </c>
      <c r="AA1171" t="s">
        <v>658</v>
      </c>
      <c r="AB1171" t="s">
        <v>658</v>
      </c>
      <c r="AC1171" t="s">
        <v>166</v>
      </c>
      <c r="AD1171" t="s">
        <v>8677</v>
      </c>
      <c r="AE1171">
        <v>12071</v>
      </c>
      <c r="AI1171">
        <v>17777</v>
      </c>
      <c r="AJ1171">
        <v>5700</v>
      </c>
      <c r="AK1171" t="s">
        <v>166</v>
      </c>
      <c r="AL1171" t="s">
        <v>18655</v>
      </c>
      <c r="AM1171" t="s">
        <v>166</v>
      </c>
      <c r="AN1171" t="s">
        <v>166</v>
      </c>
      <c r="AO1171" t="s">
        <v>1424</v>
      </c>
      <c r="AP1171" t="s">
        <v>8677</v>
      </c>
      <c r="AQ1171" t="s">
        <v>20403</v>
      </c>
    </row>
    <row r="1172" spans="1:43" x14ac:dyDescent="0.3">
      <c r="A1172" t="s">
        <v>13592</v>
      </c>
      <c r="B1172" t="s">
        <v>11611</v>
      </c>
      <c r="C1172" s="72">
        <v>35396</v>
      </c>
      <c r="D1172" t="s">
        <v>13593</v>
      </c>
      <c r="E1172" t="s">
        <v>7269</v>
      </c>
      <c r="F1172" t="s">
        <v>1464</v>
      </c>
      <c r="G1172" t="s">
        <v>6120</v>
      </c>
      <c r="H1172" t="s">
        <v>1380</v>
      </c>
      <c r="I1172" t="s">
        <v>16179</v>
      </c>
      <c r="J1172" t="s">
        <v>11611</v>
      </c>
      <c r="K1172">
        <v>650391</v>
      </c>
      <c r="L1172" t="s">
        <v>11611</v>
      </c>
      <c r="M1172">
        <v>2167765</v>
      </c>
      <c r="N1172" t="s">
        <v>11611</v>
      </c>
      <c r="P1172" t="s">
        <v>13592</v>
      </c>
      <c r="Q1172">
        <v>10439</v>
      </c>
      <c r="R1172" t="s">
        <v>11611</v>
      </c>
      <c r="S1172">
        <v>33867</v>
      </c>
      <c r="T1172" t="s">
        <v>11611</v>
      </c>
      <c r="V1172" t="s">
        <v>16180</v>
      </c>
      <c r="W1172">
        <v>104176</v>
      </c>
      <c r="X1172">
        <v>10439</v>
      </c>
      <c r="Y1172" t="s">
        <v>11611</v>
      </c>
      <c r="Z1172" t="s">
        <v>13594</v>
      </c>
      <c r="AA1172" t="s">
        <v>658</v>
      </c>
      <c r="AB1172" t="s">
        <v>658</v>
      </c>
      <c r="AC1172" t="s">
        <v>11611</v>
      </c>
      <c r="AD1172" t="s">
        <v>13594</v>
      </c>
      <c r="AE1172">
        <v>13145</v>
      </c>
      <c r="AH1172" t="s">
        <v>11611</v>
      </c>
      <c r="AJ1172">
        <v>5806</v>
      </c>
      <c r="AK1172" t="s">
        <v>11611</v>
      </c>
      <c r="AL1172" t="s">
        <v>18656</v>
      </c>
      <c r="AM1172" t="s">
        <v>11611</v>
      </c>
      <c r="AN1172" t="s">
        <v>11611</v>
      </c>
      <c r="AO1172" t="s">
        <v>1380</v>
      </c>
      <c r="AP1172" t="s">
        <v>13594</v>
      </c>
      <c r="AQ1172" t="s">
        <v>20403</v>
      </c>
    </row>
    <row r="1173" spans="1:43" x14ac:dyDescent="0.3">
      <c r="A1173" t="s">
        <v>12871</v>
      </c>
      <c r="B1173" t="s">
        <v>11270</v>
      </c>
      <c r="C1173" s="72">
        <v>34716</v>
      </c>
      <c r="D1173" t="s">
        <v>6629</v>
      </c>
      <c r="E1173" t="s">
        <v>7269</v>
      </c>
      <c r="F1173" t="s">
        <v>1405</v>
      </c>
      <c r="G1173" t="s">
        <v>6120</v>
      </c>
      <c r="H1173" t="s">
        <v>1373</v>
      </c>
      <c r="I1173" t="s">
        <v>14534</v>
      </c>
      <c r="J1173" t="s">
        <v>11270</v>
      </c>
      <c r="K1173">
        <v>641729</v>
      </c>
      <c r="L1173" t="s">
        <v>11270</v>
      </c>
      <c r="M1173">
        <v>2167349</v>
      </c>
      <c r="N1173" t="s">
        <v>11270</v>
      </c>
      <c r="O1173" t="s">
        <v>15136</v>
      </c>
      <c r="P1173" t="s">
        <v>12871</v>
      </c>
      <c r="Q1173">
        <v>10468</v>
      </c>
      <c r="R1173" t="s">
        <v>11270</v>
      </c>
      <c r="S1173">
        <v>33760</v>
      </c>
      <c r="T1173" t="s">
        <v>11270</v>
      </c>
      <c r="V1173" t="s">
        <v>16181</v>
      </c>
      <c r="W1173">
        <v>102625</v>
      </c>
      <c r="X1173">
        <v>10468</v>
      </c>
      <c r="Y1173" t="s">
        <v>15137</v>
      </c>
      <c r="Z1173" t="s">
        <v>12872</v>
      </c>
      <c r="AA1173" t="s">
        <v>658</v>
      </c>
      <c r="AB1173" t="s">
        <v>658</v>
      </c>
      <c r="AC1173" t="s">
        <v>11270</v>
      </c>
      <c r="AD1173" t="s">
        <v>12872</v>
      </c>
      <c r="AE1173">
        <v>13724</v>
      </c>
      <c r="AF1173" t="s">
        <v>11270</v>
      </c>
      <c r="AG1173">
        <v>79124</v>
      </c>
      <c r="AH1173" t="s">
        <v>11270</v>
      </c>
      <c r="AI1173">
        <v>20103</v>
      </c>
      <c r="AJ1173">
        <v>5480</v>
      </c>
      <c r="AK1173" t="s">
        <v>11270</v>
      </c>
      <c r="AL1173" t="s">
        <v>18657</v>
      </c>
      <c r="AM1173" t="s">
        <v>11270</v>
      </c>
      <c r="AN1173" t="s">
        <v>11270</v>
      </c>
      <c r="AO1173" t="s">
        <v>1373</v>
      </c>
      <c r="AP1173" t="s">
        <v>12872</v>
      </c>
      <c r="AQ1173" t="s">
        <v>20403</v>
      </c>
    </row>
    <row r="1174" spans="1:43" x14ac:dyDescent="0.3">
      <c r="A1174" t="s">
        <v>8184</v>
      </c>
      <c r="B1174" t="s">
        <v>8678</v>
      </c>
      <c r="C1174" s="72">
        <v>32160</v>
      </c>
      <c r="D1174" t="s">
        <v>6939</v>
      </c>
      <c r="E1174" t="s">
        <v>7269</v>
      </c>
      <c r="F1174" t="s">
        <v>3591</v>
      </c>
      <c r="G1174" t="s">
        <v>3591</v>
      </c>
      <c r="H1174" t="s">
        <v>660</v>
      </c>
      <c r="I1174" t="s">
        <v>10222</v>
      </c>
      <c r="J1174" t="s">
        <v>8678</v>
      </c>
      <c r="K1174">
        <v>499864</v>
      </c>
      <c r="L1174" t="s">
        <v>8678</v>
      </c>
      <c r="M1174">
        <v>1811744</v>
      </c>
      <c r="N1174" t="s">
        <v>8678</v>
      </c>
      <c r="O1174" t="s">
        <v>13513</v>
      </c>
      <c r="P1174" t="s">
        <v>8184</v>
      </c>
      <c r="Q1174">
        <v>9367</v>
      </c>
      <c r="R1174" t="s">
        <v>8678</v>
      </c>
      <c r="S1174">
        <v>31970</v>
      </c>
      <c r="T1174" t="s">
        <v>8678</v>
      </c>
      <c r="V1174" t="s">
        <v>11936</v>
      </c>
      <c r="W1174">
        <v>50535</v>
      </c>
      <c r="X1174">
        <v>9367</v>
      </c>
      <c r="Y1174" t="s">
        <v>10223</v>
      </c>
      <c r="Z1174" t="s">
        <v>8679</v>
      </c>
      <c r="AA1174" t="s">
        <v>658</v>
      </c>
      <c r="AB1174" t="s">
        <v>658</v>
      </c>
      <c r="AC1174" t="s">
        <v>8678</v>
      </c>
      <c r="AD1174" t="s">
        <v>8679</v>
      </c>
      <c r="AE1174">
        <v>12337</v>
      </c>
      <c r="AF1174" t="s">
        <v>8678</v>
      </c>
      <c r="AG1174">
        <v>13907</v>
      </c>
      <c r="AI1174">
        <v>6315</v>
      </c>
      <c r="AJ1174">
        <v>4299</v>
      </c>
      <c r="AK1174" t="s">
        <v>8678</v>
      </c>
      <c r="AL1174" t="s">
        <v>18658</v>
      </c>
      <c r="AM1174" t="s">
        <v>8678</v>
      </c>
      <c r="AN1174" t="s">
        <v>8678</v>
      </c>
      <c r="AO1174" t="s">
        <v>660</v>
      </c>
      <c r="AP1174" t="s">
        <v>8679</v>
      </c>
      <c r="AQ1174" t="s">
        <v>20403</v>
      </c>
    </row>
    <row r="1175" spans="1:43" hidden="1" x14ac:dyDescent="0.3">
      <c r="A1175" t="s">
        <v>2326</v>
      </c>
      <c r="B1175" t="s">
        <v>854</v>
      </c>
      <c r="C1175" s="72">
        <v>30703</v>
      </c>
      <c r="D1175" t="s">
        <v>7935</v>
      </c>
      <c r="E1175" t="s">
        <v>7269</v>
      </c>
      <c r="F1175" t="s">
        <v>1526</v>
      </c>
      <c r="G1175" t="s">
        <v>9094</v>
      </c>
      <c r="H1175" t="s">
        <v>1373</v>
      </c>
      <c r="I1175" t="s">
        <v>10466</v>
      </c>
      <c r="J1175" t="s">
        <v>854</v>
      </c>
      <c r="K1175">
        <v>434622</v>
      </c>
      <c r="L1175" t="s">
        <v>854</v>
      </c>
      <c r="M1175">
        <v>533004</v>
      </c>
      <c r="N1175" t="s">
        <v>854</v>
      </c>
      <c r="O1175" t="s">
        <v>2327</v>
      </c>
      <c r="P1175" t="s">
        <v>2326</v>
      </c>
      <c r="Q1175">
        <v>7900</v>
      </c>
      <c r="R1175" t="s">
        <v>854</v>
      </c>
      <c r="S1175">
        <v>28625</v>
      </c>
      <c r="T1175" t="s">
        <v>854</v>
      </c>
      <c r="V1175" t="s">
        <v>4238</v>
      </c>
      <c r="W1175">
        <v>37512</v>
      </c>
      <c r="X1175">
        <v>7900</v>
      </c>
      <c r="Y1175" t="s">
        <v>854</v>
      </c>
      <c r="Z1175" t="s">
        <v>5715</v>
      </c>
      <c r="AA1175" t="s">
        <v>658</v>
      </c>
      <c r="AB1175" t="s">
        <v>658</v>
      </c>
      <c r="AC1175" t="s">
        <v>854</v>
      </c>
      <c r="AD1175" t="s">
        <v>5715</v>
      </c>
      <c r="AE1175">
        <v>8000</v>
      </c>
      <c r="AF1175" t="s">
        <v>854</v>
      </c>
      <c r="AG1175">
        <v>5085</v>
      </c>
      <c r="AH1175" t="s">
        <v>854</v>
      </c>
      <c r="AI1175">
        <v>1146</v>
      </c>
      <c r="AJ1175">
        <v>2485</v>
      </c>
      <c r="AK1175" t="s">
        <v>854</v>
      </c>
      <c r="AL1175" t="s">
        <v>18659</v>
      </c>
      <c r="AM1175" t="s">
        <v>854</v>
      </c>
      <c r="AN1175" t="s">
        <v>854</v>
      </c>
      <c r="AO1175" t="s">
        <v>1373</v>
      </c>
      <c r="AP1175" t="s">
        <v>5715</v>
      </c>
      <c r="AQ1175" t="s">
        <v>20402</v>
      </c>
    </row>
    <row r="1176" spans="1:43" x14ac:dyDescent="0.3">
      <c r="A1176" t="s">
        <v>12225</v>
      </c>
      <c r="B1176" t="s">
        <v>11332</v>
      </c>
      <c r="C1176" s="72">
        <v>33214</v>
      </c>
      <c r="D1176" t="s">
        <v>6587</v>
      </c>
      <c r="E1176" t="s">
        <v>6885</v>
      </c>
      <c r="F1176" t="s">
        <v>1389</v>
      </c>
      <c r="G1176" t="s">
        <v>6120</v>
      </c>
      <c r="H1176" t="s">
        <v>1373</v>
      </c>
      <c r="I1176" t="s">
        <v>11333</v>
      </c>
      <c r="J1176" t="s">
        <v>11332</v>
      </c>
      <c r="K1176">
        <v>598271</v>
      </c>
      <c r="L1176" t="s">
        <v>11332</v>
      </c>
      <c r="M1176">
        <v>2044522</v>
      </c>
      <c r="N1176" t="s">
        <v>11332</v>
      </c>
      <c r="O1176" t="s">
        <v>12226</v>
      </c>
      <c r="P1176" t="s">
        <v>12225</v>
      </c>
      <c r="Q1176">
        <v>9999</v>
      </c>
      <c r="R1176" t="s">
        <v>11332</v>
      </c>
      <c r="S1176">
        <v>34400</v>
      </c>
      <c r="T1176" t="s">
        <v>11332</v>
      </c>
      <c r="V1176" t="s">
        <v>12798</v>
      </c>
      <c r="W1176">
        <v>68307</v>
      </c>
      <c r="X1176">
        <v>9999</v>
      </c>
      <c r="Y1176" t="s">
        <v>11332</v>
      </c>
      <c r="Z1176" t="s">
        <v>12227</v>
      </c>
      <c r="AA1176" t="s">
        <v>666</v>
      </c>
      <c r="AB1176" t="s">
        <v>666</v>
      </c>
      <c r="AC1176" t="s">
        <v>11332</v>
      </c>
      <c r="AD1176" t="s">
        <v>12227</v>
      </c>
      <c r="AE1176">
        <v>12482</v>
      </c>
      <c r="AF1176" t="s">
        <v>11332</v>
      </c>
      <c r="AG1176">
        <v>63476</v>
      </c>
      <c r="AH1176" t="s">
        <v>11332</v>
      </c>
      <c r="AI1176">
        <v>18418</v>
      </c>
      <c r="AJ1176">
        <v>4940</v>
      </c>
      <c r="AK1176" t="s">
        <v>11332</v>
      </c>
      <c r="AL1176" t="s">
        <v>18660</v>
      </c>
      <c r="AM1176" t="s">
        <v>11332</v>
      </c>
      <c r="AN1176" t="s">
        <v>11332</v>
      </c>
      <c r="AO1176" t="s">
        <v>1373</v>
      </c>
      <c r="AP1176" t="s">
        <v>12227</v>
      </c>
      <c r="AQ1176" t="s">
        <v>20403</v>
      </c>
    </row>
    <row r="1177" spans="1:43" hidden="1" x14ac:dyDescent="0.3">
      <c r="A1177" t="s">
        <v>2328</v>
      </c>
      <c r="B1177" t="s">
        <v>313</v>
      </c>
      <c r="C1177" s="72">
        <v>30956</v>
      </c>
      <c r="D1177" t="s">
        <v>6655</v>
      </c>
      <c r="E1177" t="s">
        <v>6885</v>
      </c>
      <c r="F1177" t="s">
        <v>3591</v>
      </c>
      <c r="G1177" t="s">
        <v>3591</v>
      </c>
      <c r="H1177" t="s">
        <v>1396</v>
      </c>
      <c r="I1177" t="s">
        <v>9425</v>
      </c>
      <c r="J1177" t="s">
        <v>313</v>
      </c>
      <c r="K1177">
        <v>453400</v>
      </c>
      <c r="L1177" t="s">
        <v>313</v>
      </c>
      <c r="M1177">
        <v>1599171</v>
      </c>
      <c r="N1177" t="s">
        <v>313</v>
      </c>
      <c r="O1177" t="s">
        <v>13427</v>
      </c>
      <c r="P1177" t="s">
        <v>2328</v>
      </c>
      <c r="Q1177">
        <v>8585</v>
      </c>
      <c r="R1177" t="s">
        <v>313</v>
      </c>
      <c r="S1177">
        <v>29616</v>
      </c>
      <c r="T1177" t="s">
        <v>313</v>
      </c>
      <c r="U1177" t="s">
        <v>3491</v>
      </c>
      <c r="V1177" t="s">
        <v>12654</v>
      </c>
      <c r="W1177">
        <v>52240</v>
      </c>
      <c r="X1177">
        <v>8585</v>
      </c>
      <c r="Y1177" t="s">
        <v>313</v>
      </c>
      <c r="Z1177" t="s">
        <v>5716</v>
      </c>
      <c r="AA1177" t="s">
        <v>658</v>
      </c>
      <c r="AB1177" t="s">
        <v>658</v>
      </c>
      <c r="AC1177" t="s">
        <v>313</v>
      </c>
      <c r="AD1177" t="s">
        <v>5716</v>
      </c>
      <c r="AE1177">
        <v>9405</v>
      </c>
      <c r="AF1177" t="s">
        <v>313</v>
      </c>
      <c r="AG1177">
        <v>6308</v>
      </c>
      <c r="AH1177" t="s">
        <v>313</v>
      </c>
      <c r="AI1177">
        <v>2557</v>
      </c>
      <c r="AJ1177">
        <v>3155</v>
      </c>
      <c r="AK1177" t="s">
        <v>313</v>
      </c>
      <c r="AL1177" t="s">
        <v>18661</v>
      </c>
      <c r="AM1177" t="s">
        <v>313</v>
      </c>
      <c r="AN1177" t="s">
        <v>313</v>
      </c>
      <c r="AO1177" t="s">
        <v>1396</v>
      </c>
      <c r="AP1177" t="s">
        <v>5716</v>
      </c>
      <c r="AQ1177" t="s">
        <v>20402</v>
      </c>
    </row>
    <row r="1178" spans="1:43" hidden="1" x14ac:dyDescent="0.3">
      <c r="A1178" t="s">
        <v>2329</v>
      </c>
      <c r="B1178" t="s">
        <v>501</v>
      </c>
      <c r="C1178" s="72">
        <v>29077</v>
      </c>
      <c r="D1178" t="s">
        <v>7270</v>
      </c>
      <c r="E1178" t="s">
        <v>6885</v>
      </c>
      <c r="F1178" t="s">
        <v>1395</v>
      </c>
      <c r="G1178" t="s">
        <v>9094</v>
      </c>
      <c r="H1178" t="s">
        <v>1396</v>
      </c>
      <c r="I1178" t="s">
        <v>9405</v>
      </c>
      <c r="J1178" t="s">
        <v>501</v>
      </c>
      <c r="K1178">
        <v>430681</v>
      </c>
      <c r="L1178" t="s">
        <v>501</v>
      </c>
      <c r="M1178">
        <v>392909</v>
      </c>
      <c r="N1178" t="s">
        <v>501</v>
      </c>
      <c r="O1178" t="s">
        <v>2330</v>
      </c>
      <c r="P1178" t="s">
        <v>2329</v>
      </c>
      <c r="Q1178">
        <v>7436</v>
      </c>
      <c r="R1178" t="s">
        <v>501</v>
      </c>
      <c r="S1178">
        <v>6096</v>
      </c>
      <c r="T1178" t="s">
        <v>501</v>
      </c>
      <c r="V1178" t="s">
        <v>4239</v>
      </c>
      <c r="W1178">
        <v>37587</v>
      </c>
      <c r="X1178">
        <v>7436</v>
      </c>
      <c r="Y1178" t="s">
        <v>501</v>
      </c>
      <c r="Z1178" t="s">
        <v>5717</v>
      </c>
      <c r="AA1178" t="s">
        <v>666</v>
      </c>
      <c r="AB1178" t="s">
        <v>658</v>
      </c>
      <c r="AC1178" t="s">
        <v>501</v>
      </c>
      <c r="AD1178" t="s">
        <v>5717</v>
      </c>
      <c r="AE1178">
        <v>7834</v>
      </c>
      <c r="AF1178" t="s">
        <v>501</v>
      </c>
      <c r="AG1178">
        <v>11044</v>
      </c>
      <c r="AH1178" t="s">
        <v>501</v>
      </c>
      <c r="AI1178">
        <v>3840</v>
      </c>
      <c r="AK1178" t="s">
        <v>501</v>
      </c>
      <c r="AN1178" t="s">
        <v>501</v>
      </c>
      <c r="AO1178" t="s">
        <v>1396</v>
      </c>
      <c r="AP1178" t="s">
        <v>5717</v>
      </c>
      <c r="AQ1178" t="s">
        <v>20402</v>
      </c>
    </row>
    <row r="1179" spans="1:43" x14ac:dyDescent="0.3">
      <c r="A1179" t="s">
        <v>17519</v>
      </c>
      <c r="B1179" t="s">
        <v>17152</v>
      </c>
      <c r="C1179" s="72">
        <v>34891</v>
      </c>
      <c r="D1179" t="s">
        <v>6646</v>
      </c>
      <c r="E1179" t="s">
        <v>6885</v>
      </c>
      <c r="F1179" t="s">
        <v>1402</v>
      </c>
      <c r="G1179" t="s">
        <v>6120</v>
      </c>
      <c r="H1179" t="s">
        <v>1380</v>
      </c>
      <c r="I1179" t="s">
        <v>19836</v>
      </c>
      <c r="J1179" t="s">
        <v>20524</v>
      </c>
      <c r="K1179">
        <v>669288</v>
      </c>
      <c r="L1179" t="s">
        <v>17152</v>
      </c>
      <c r="M1179">
        <v>2910617</v>
      </c>
      <c r="N1179" t="s">
        <v>17152</v>
      </c>
      <c r="P1179" t="s">
        <v>17519</v>
      </c>
      <c r="Q1179">
        <v>10175</v>
      </c>
      <c r="R1179" t="s">
        <v>17152</v>
      </c>
      <c r="S1179">
        <v>40351</v>
      </c>
      <c r="T1179" t="s">
        <v>17152</v>
      </c>
      <c r="W1179">
        <v>108028</v>
      </c>
      <c r="X1179">
        <v>10965</v>
      </c>
      <c r="Y1179" t="s">
        <v>17152</v>
      </c>
      <c r="Z1179" t="s">
        <v>17291</v>
      </c>
      <c r="AA1179" t="s">
        <v>666</v>
      </c>
      <c r="AB1179" t="s">
        <v>666</v>
      </c>
      <c r="AC1179" t="s">
        <v>17152</v>
      </c>
      <c r="AD1179" t="s">
        <v>17291</v>
      </c>
      <c r="AJ1179">
        <v>6055</v>
      </c>
      <c r="AK1179" t="s">
        <v>17152</v>
      </c>
      <c r="AL1179" t="s">
        <v>18662</v>
      </c>
      <c r="AM1179" t="s">
        <v>17152</v>
      </c>
      <c r="AN1179" t="s">
        <v>17152</v>
      </c>
      <c r="AO1179" t="s">
        <v>1380</v>
      </c>
      <c r="AP1179" t="s">
        <v>17291</v>
      </c>
      <c r="AQ1179" t="s">
        <v>20403</v>
      </c>
    </row>
    <row r="1180" spans="1:43" hidden="1" x14ac:dyDescent="0.3">
      <c r="A1180" t="s">
        <v>2331</v>
      </c>
      <c r="B1180" t="s">
        <v>317</v>
      </c>
      <c r="C1180" s="72">
        <v>30750</v>
      </c>
      <c r="D1180" t="s">
        <v>7271</v>
      </c>
      <c r="E1180" t="s">
        <v>6885</v>
      </c>
      <c r="F1180" t="s">
        <v>3591</v>
      </c>
      <c r="G1180" t="s">
        <v>3591</v>
      </c>
      <c r="H1180" t="s">
        <v>1380</v>
      </c>
      <c r="I1180" t="s">
        <v>10637</v>
      </c>
      <c r="J1180" t="s">
        <v>317</v>
      </c>
      <c r="K1180">
        <v>471107</v>
      </c>
      <c r="L1180" t="s">
        <v>317</v>
      </c>
      <c r="M1180">
        <v>548997</v>
      </c>
      <c r="N1180" t="s">
        <v>317</v>
      </c>
      <c r="O1180" t="s">
        <v>2332</v>
      </c>
      <c r="P1180" t="s">
        <v>2331</v>
      </c>
      <c r="Q1180">
        <v>8204</v>
      </c>
      <c r="R1180" t="s">
        <v>317</v>
      </c>
      <c r="S1180">
        <v>29078</v>
      </c>
      <c r="T1180" t="s">
        <v>317</v>
      </c>
      <c r="V1180" t="s">
        <v>4240</v>
      </c>
      <c r="W1180">
        <v>37596</v>
      </c>
      <c r="X1180">
        <v>8204</v>
      </c>
      <c r="Y1180" t="s">
        <v>317</v>
      </c>
      <c r="Z1180" t="s">
        <v>5718</v>
      </c>
      <c r="AA1180" t="s">
        <v>5068</v>
      </c>
      <c r="AB1180" t="s">
        <v>658</v>
      </c>
      <c r="AC1180" t="s">
        <v>317</v>
      </c>
      <c r="AD1180" t="s">
        <v>5718</v>
      </c>
      <c r="AE1180">
        <v>8190</v>
      </c>
      <c r="AI1180">
        <v>989</v>
      </c>
      <c r="AK1180" t="s">
        <v>317</v>
      </c>
      <c r="AL1180" t="s">
        <v>18663</v>
      </c>
      <c r="AM1180" t="s">
        <v>317</v>
      </c>
      <c r="AN1180" t="s">
        <v>317</v>
      </c>
      <c r="AO1180" t="s">
        <v>1380</v>
      </c>
      <c r="AP1180" t="s">
        <v>5718</v>
      </c>
      <c r="AQ1180" t="s">
        <v>20402</v>
      </c>
    </row>
    <row r="1181" spans="1:43" x14ac:dyDescent="0.3">
      <c r="A1181" t="s">
        <v>3492</v>
      </c>
      <c r="B1181" t="s">
        <v>1326</v>
      </c>
      <c r="C1181" s="72">
        <v>32872</v>
      </c>
      <c r="D1181" t="s">
        <v>7107</v>
      </c>
      <c r="E1181" t="s">
        <v>6885</v>
      </c>
      <c r="F1181" t="s">
        <v>3591</v>
      </c>
      <c r="G1181" t="s">
        <v>3591</v>
      </c>
      <c r="H1181" t="s">
        <v>1373</v>
      </c>
      <c r="I1181" t="s">
        <v>10633</v>
      </c>
      <c r="J1181" t="s">
        <v>1326</v>
      </c>
      <c r="K1181">
        <v>605304</v>
      </c>
      <c r="L1181" t="s">
        <v>1326</v>
      </c>
      <c r="M1181">
        <v>1947826</v>
      </c>
      <c r="N1181" t="s">
        <v>1326</v>
      </c>
      <c r="O1181" t="s">
        <v>4241</v>
      </c>
      <c r="P1181" t="s">
        <v>3492</v>
      </c>
      <c r="Q1181">
        <v>9516</v>
      </c>
      <c r="R1181" t="s">
        <v>1326</v>
      </c>
      <c r="S1181">
        <v>32176</v>
      </c>
      <c r="T1181" t="s">
        <v>1326</v>
      </c>
      <c r="V1181" t="s">
        <v>12430</v>
      </c>
      <c r="W1181">
        <v>70456</v>
      </c>
      <c r="X1181">
        <v>9516</v>
      </c>
      <c r="Y1181" t="s">
        <v>1326</v>
      </c>
      <c r="Z1181" t="s">
        <v>5719</v>
      </c>
      <c r="AA1181" t="s">
        <v>658</v>
      </c>
      <c r="AB1181" t="s">
        <v>658</v>
      </c>
      <c r="AC1181" t="s">
        <v>1326</v>
      </c>
      <c r="AD1181" t="s">
        <v>5719</v>
      </c>
      <c r="AE1181">
        <v>12211</v>
      </c>
      <c r="AF1181" t="s">
        <v>1326</v>
      </c>
      <c r="AG1181">
        <v>38120</v>
      </c>
      <c r="AH1181" t="s">
        <v>1326</v>
      </c>
      <c r="AI1181">
        <v>18230</v>
      </c>
      <c r="AJ1181">
        <v>4380</v>
      </c>
      <c r="AK1181" t="s">
        <v>1326</v>
      </c>
      <c r="AL1181" t="s">
        <v>18664</v>
      </c>
      <c r="AM1181" t="s">
        <v>1326</v>
      </c>
      <c r="AN1181" t="s">
        <v>1326</v>
      </c>
      <c r="AO1181" t="s">
        <v>1373</v>
      </c>
      <c r="AP1181" t="s">
        <v>5719</v>
      </c>
      <c r="AQ1181" t="s">
        <v>20403</v>
      </c>
    </row>
    <row r="1182" spans="1:43" hidden="1" x14ac:dyDescent="0.3">
      <c r="A1182" t="s">
        <v>2333</v>
      </c>
      <c r="B1182" t="s">
        <v>726</v>
      </c>
      <c r="C1182" s="72">
        <v>30494</v>
      </c>
      <c r="D1182" t="s">
        <v>7413</v>
      </c>
      <c r="E1182" t="s">
        <v>6885</v>
      </c>
      <c r="F1182" t="s">
        <v>3591</v>
      </c>
      <c r="G1182" t="s">
        <v>3591</v>
      </c>
      <c r="H1182" t="s">
        <v>1373</v>
      </c>
      <c r="I1182" t="s">
        <v>10769</v>
      </c>
      <c r="J1182" t="s">
        <v>726</v>
      </c>
      <c r="K1182">
        <v>462382</v>
      </c>
      <c r="L1182" t="s">
        <v>726</v>
      </c>
      <c r="M1182">
        <v>580522</v>
      </c>
      <c r="N1182" t="s">
        <v>726</v>
      </c>
      <c r="O1182" t="s">
        <v>12184</v>
      </c>
      <c r="P1182" t="s">
        <v>2333</v>
      </c>
      <c r="Q1182">
        <v>7825</v>
      </c>
      <c r="R1182" t="s">
        <v>726</v>
      </c>
      <c r="S1182">
        <v>28531</v>
      </c>
      <c r="T1182" t="s">
        <v>726</v>
      </c>
      <c r="V1182" t="s">
        <v>12866</v>
      </c>
      <c r="W1182">
        <v>37595</v>
      </c>
      <c r="X1182">
        <v>7825</v>
      </c>
      <c r="Y1182" t="s">
        <v>726</v>
      </c>
      <c r="Z1182" t="s">
        <v>5720</v>
      </c>
      <c r="AA1182" t="s">
        <v>658</v>
      </c>
      <c r="AB1182" t="s">
        <v>658</v>
      </c>
      <c r="AC1182" t="s">
        <v>726</v>
      </c>
      <c r="AD1182" t="s">
        <v>5720</v>
      </c>
      <c r="AE1182">
        <v>8767</v>
      </c>
      <c r="AF1182" t="s">
        <v>726</v>
      </c>
      <c r="AG1182">
        <v>5586</v>
      </c>
      <c r="AH1182" t="s">
        <v>726</v>
      </c>
      <c r="AI1182">
        <v>655</v>
      </c>
      <c r="AJ1182">
        <v>2374</v>
      </c>
      <c r="AK1182" t="s">
        <v>726</v>
      </c>
      <c r="AL1182" t="s">
        <v>18665</v>
      </c>
      <c r="AM1182" t="s">
        <v>726</v>
      </c>
      <c r="AN1182" t="s">
        <v>726</v>
      </c>
      <c r="AO1182" t="s">
        <v>1373</v>
      </c>
      <c r="AP1182" t="s">
        <v>5720</v>
      </c>
      <c r="AQ1182" t="s">
        <v>20402</v>
      </c>
    </row>
    <row r="1183" spans="1:43" hidden="1" x14ac:dyDescent="0.3">
      <c r="A1183" t="s">
        <v>2334</v>
      </c>
      <c r="B1183" t="s">
        <v>730</v>
      </c>
      <c r="C1183" s="72">
        <v>30712</v>
      </c>
      <c r="D1183" t="s">
        <v>6620</v>
      </c>
      <c r="E1183" t="s">
        <v>6885</v>
      </c>
      <c r="F1183" t="s">
        <v>3591</v>
      </c>
      <c r="G1183" t="s">
        <v>3591</v>
      </c>
      <c r="H1183" t="s">
        <v>1373</v>
      </c>
      <c r="I1183" t="s">
        <v>9594</v>
      </c>
      <c r="J1183" t="s">
        <v>730</v>
      </c>
      <c r="K1183">
        <v>435178</v>
      </c>
      <c r="L1183" t="s">
        <v>730</v>
      </c>
      <c r="M1183">
        <v>546234</v>
      </c>
      <c r="N1183" t="s">
        <v>730</v>
      </c>
      <c r="O1183" t="s">
        <v>2335</v>
      </c>
      <c r="P1183" t="s">
        <v>2334</v>
      </c>
      <c r="Q1183">
        <v>7669</v>
      </c>
      <c r="R1183" t="s">
        <v>730</v>
      </c>
      <c r="S1183">
        <v>6435</v>
      </c>
      <c r="T1183" t="s">
        <v>730</v>
      </c>
      <c r="V1183" t="s">
        <v>4242</v>
      </c>
      <c r="W1183">
        <v>45545</v>
      </c>
      <c r="X1183">
        <v>7669</v>
      </c>
      <c r="Y1183" t="s">
        <v>730</v>
      </c>
      <c r="Z1183" t="s">
        <v>5721</v>
      </c>
      <c r="AA1183" t="s">
        <v>666</v>
      </c>
      <c r="AB1183" t="s">
        <v>658</v>
      </c>
      <c r="AC1183" t="s">
        <v>730</v>
      </c>
      <c r="AD1183" t="s">
        <v>5721</v>
      </c>
      <c r="AE1183">
        <v>8233</v>
      </c>
      <c r="AF1183" t="s">
        <v>730</v>
      </c>
      <c r="AG1183">
        <v>5160</v>
      </c>
      <c r="AH1183" t="s">
        <v>730</v>
      </c>
      <c r="AI1183">
        <v>4360</v>
      </c>
      <c r="AK1183" t="s">
        <v>730</v>
      </c>
      <c r="AL1183" t="s">
        <v>18666</v>
      </c>
      <c r="AM1183" t="s">
        <v>730</v>
      </c>
      <c r="AN1183" t="s">
        <v>730</v>
      </c>
      <c r="AO1183" t="s">
        <v>1373</v>
      </c>
      <c r="AP1183" t="s">
        <v>5721</v>
      </c>
      <c r="AQ1183" t="s">
        <v>20402</v>
      </c>
    </row>
    <row r="1184" spans="1:43" hidden="1" x14ac:dyDescent="0.3">
      <c r="A1184" t="s">
        <v>2336</v>
      </c>
      <c r="B1184" t="s">
        <v>335</v>
      </c>
      <c r="C1184" s="72">
        <v>30004</v>
      </c>
      <c r="D1184" t="s">
        <v>7143</v>
      </c>
      <c r="E1184" t="s">
        <v>6885</v>
      </c>
      <c r="F1184" t="s">
        <v>3591</v>
      </c>
      <c r="G1184" t="s">
        <v>3591</v>
      </c>
      <c r="H1184" t="s">
        <v>661</v>
      </c>
      <c r="I1184" t="s">
        <v>10259</v>
      </c>
      <c r="J1184" t="s">
        <v>335</v>
      </c>
      <c r="K1184">
        <v>430637</v>
      </c>
      <c r="L1184" t="s">
        <v>335</v>
      </c>
      <c r="M1184">
        <v>292279</v>
      </c>
      <c r="N1184" t="s">
        <v>335</v>
      </c>
      <c r="O1184" t="s">
        <v>2337</v>
      </c>
      <c r="P1184" t="s">
        <v>2336</v>
      </c>
      <c r="Q1184">
        <v>7558</v>
      </c>
      <c r="R1184" t="s">
        <v>335</v>
      </c>
      <c r="S1184">
        <v>6295</v>
      </c>
      <c r="T1184" t="s">
        <v>335</v>
      </c>
      <c r="U1184" t="s">
        <v>335</v>
      </c>
      <c r="V1184" t="s">
        <v>4243</v>
      </c>
      <c r="W1184">
        <v>31349</v>
      </c>
      <c r="X1184">
        <v>7558</v>
      </c>
      <c r="Y1184" t="s">
        <v>335</v>
      </c>
      <c r="Z1184" t="s">
        <v>5722</v>
      </c>
      <c r="AA1184" t="s">
        <v>666</v>
      </c>
      <c r="AB1184" t="s">
        <v>658</v>
      </c>
      <c r="AC1184" t="s">
        <v>335</v>
      </c>
      <c r="AD1184" t="s">
        <v>5722</v>
      </c>
      <c r="AE1184">
        <v>6922</v>
      </c>
      <c r="AF1184" t="s">
        <v>335</v>
      </c>
      <c r="AG1184">
        <v>5242</v>
      </c>
      <c r="AH1184" t="s">
        <v>335</v>
      </c>
      <c r="AI1184">
        <v>12325</v>
      </c>
      <c r="AJ1184">
        <v>1013</v>
      </c>
      <c r="AK1184" t="s">
        <v>335</v>
      </c>
      <c r="AL1184" t="s">
        <v>18667</v>
      </c>
      <c r="AM1184" t="s">
        <v>335</v>
      </c>
      <c r="AN1184" t="s">
        <v>335</v>
      </c>
      <c r="AO1184" t="s">
        <v>661</v>
      </c>
      <c r="AP1184" t="s">
        <v>5722</v>
      </c>
      <c r="AQ1184" t="s">
        <v>20402</v>
      </c>
    </row>
    <row r="1185" spans="1:43" x14ac:dyDescent="0.3">
      <c r="A1185" t="s">
        <v>8185</v>
      </c>
      <c r="B1185" t="s">
        <v>8680</v>
      </c>
      <c r="C1185" s="72">
        <v>33225</v>
      </c>
      <c r="D1185" t="s">
        <v>8029</v>
      </c>
      <c r="E1185" t="s">
        <v>6885</v>
      </c>
      <c r="F1185" t="s">
        <v>3591</v>
      </c>
      <c r="G1185" t="s">
        <v>3591</v>
      </c>
      <c r="H1185" t="s">
        <v>1380</v>
      </c>
      <c r="I1185" t="s">
        <v>10265</v>
      </c>
      <c r="J1185" t="s">
        <v>8680</v>
      </c>
      <c r="K1185">
        <v>608672</v>
      </c>
      <c r="L1185" t="s">
        <v>8680</v>
      </c>
      <c r="M1185">
        <v>2065092</v>
      </c>
      <c r="N1185" t="s">
        <v>8680</v>
      </c>
      <c r="O1185" t="s">
        <v>13578</v>
      </c>
      <c r="P1185" t="s">
        <v>8185</v>
      </c>
      <c r="Q1185">
        <v>9560</v>
      </c>
      <c r="R1185" t="s">
        <v>8680</v>
      </c>
      <c r="S1185">
        <v>33149</v>
      </c>
      <c r="T1185" t="s">
        <v>8680</v>
      </c>
      <c r="V1185" t="s">
        <v>12089</v>
      </c>
      <c r="W1185">
        <v>100301</v>
      </c>
      <c r="X1185">
        <v>9560</v>
      </c>
      <c r="Y1185" t="s">
        <v>8680</v>
      </c>
      <c r="Z1185" t="s">
        <v>8681</v>
      </c>
      <c r="AA1185" t="s">
        <v>666</v>
      </c>
      <c r="AB1185" t="s">
        <v>658</v>
      </c>
      <c r="AC1185" t="s">
        <v>8680</v>
      </c>
      <c r="AD1185" t="s">
        <v>8681</v>
      </c>
      <c r="AE1185">
        <v>13136</v>
      </c>
      <c r="AF1185" t="s">
        <v>8680</v>
      </c>
      <c r="AG1185">
        <v>52149</v>
      </c>
      <c r="AH1185" t="s">
        <v>8680</v>
      </c>
      <c r="AI1185">
        <v>18304</v>
      </c>
      <c r="AJ1185">
        <v>4693</v>
      </c>
      <c r="AK1185" t="s">
        <v>8680</v>
      </c>
      <c r="AL1185" t="s">
        <v>18668</v>
      </c>
      <c r="AM1185" t="s">
        <v>8680</v>
      </c>
      <c r="AN1185" t="s">
        <v>8680</v>
      </c>
      <c r="AO1185" t="s">
        <v>1380</v>
      </c>
      <c r="AP1185" t="s">
        <v>8681</v>
      </c>
      <c r="AQ1185" t="s">
        <v>20403</v>
      </c>
    </row>
    <row r="1186" spans="1:43" hidden="1" x14ac:dyDescent="0.3">
      <c r="A1186" t="s">
        <v>4244</v>
      </c>
      <c r="B1186" t="s">
        <v>388</v>
      </c>
      <c r="C1186" s="72">
        <v>28752</v>
      </c>
      <c r="D1186" t="s">
        <v>6581</v>
      </c>
      <c r="E1186" t="s">
        <v>6885</v>
      </c>
      <c r="F1186" t="s">
        <v>3591</v>
      </c>
      <c r="G1186" t="s">
        <v>3591</v>
      </c>
      <c r="H1186" t="s">
        <v>1396</v>
      </c>
      <c r="I1186" t="s">
        <v>10484</v>
      </c>
      <c r="J1186" t="s">
        <v>388</v>
      </c>
      <c r="K1186">
        <v>276376</v>
      </c>
      <c r="L1186" t="s">
        <v>388</v>
      </c>
      <c r="M1186">
        <v>127563</v>
      </c>
      <c r="N1186" t="s">
        <v>388</v>
      </c>
      <c r="O1186" t="s">
        <v>5723</v>
      </c>
      <c r="P1186" t="s">
        <v>4244</v>
      </c>
      <c r="R1186" t="s">
        <v>388</v>
      </c>
      <c r="S1186">
        <v>4240</v>
      </c>
      <c r="T1186" t="s">
        <v>388</v>
      </c>
      <c r="V1186" t="s">
        <v>5724</v>
      </c>
      <c r="W1186">
        <v>1590</v>
      </c>
      <c r="Y1186" t="s">
        <v>388</v>
      </c>
      <c r="Z1186" t="s">
        <v>8682</v>
      </c>
      <c r="AA1186" t="s">
        <v>666</v>
      </c>
      <c r="AB1186" t="s">
        <v>666</v>
      </c>
      <c r="AC1186" t="s">
        <v>388</v>
      </c>
      <c r="AD1186" t="s">
        <v>8682</v>
      </c>
      <c r="AI1186">
        <v>12592</v>
      </c>
      <c r="AK1186" t="s">
        <v>388</v>
      </c>
      <c r="AL1186" t="s">
        <v>18669</v>
      </c>
      <c r="AM1186" t="s">
        <v>388</v>
      </c>
      <c r="AN1186" t="s">
        <v>388</v>
      </c>
      <c r="AO1186" t="s">
        <v>1396</v>
      </c>
      <c r="AP1186" t="s">
        <v>8682</v>
      </c>
      <c r="AQ1186" t="s">
        <v>20402</v>
      </c>
    </row>
    <row r="1187" spans="1:43" hidden="1" x14ac:dyDescent="0.3">
      <c r="A1187" t="s">
        <v>2338</v>
      </c>
      <c r="B1187" t="s">
        <v>152</v>
      </c>
      <c r="C1187" s="72">
        <v>28102</v>
      </c>
      <c r="D1187" t="s">
        <v>7097</v>
      </c>
      <c r="E1187" t="s">
        <v>6885</v>
      </c>
      <c r="F1187" t="s">
        <v>3591</v>
      </c>
      <c r="G1187" t="s">
        <v>3591</v>
      </c>
      <c r="H1187" t="s">
        <v>1380</v>
      </c>
      <c r="I1187" t="s">
        <v>9563</v>
      </c>
      <c r="J1187" t="s">
        <v>152</v>
      </c>
      <c r="K1187">
        <v>407862</v>
      </c>
      <c r="L1187" t="s">
        <v>152</v>
      </c>
      <c r="M1187">
        <v>225381</v>
      </c>
      <c r="N1187" t="s">
        <v>152</v>
      </c>
      <c r="O1187" t="s">
        <v>2339</v>
      </c>
      <c r="P1187" t="s">
        <v>2338</v>
      </c>
      <c r="Q1187">
        <v>7118</v>
      </c>
      <c r="R1187" t="s">
        <v>152</v>
      </c>
      <c r="S1187">
        <v>5452</v>
      </c>
      <c r="T1187" t="s">
        <v>152</v>
      </c>
      <c r="V1187" t="s">
        <v>4245</v>
      </c>
      <c r="W1187">
        <v>16613</v>
      </c>
      <c r="X1187">
        <v>7118</v>
      </c>
      <c r="Y1187" t="s">
        <v>152</v>
      </c>
      <c r="Z1187" t="s">
        <v>5725</v>
      </c>
      <c r="AA1187" t="s">
        <v>658</v>
      </c>
      <c r="AB1187" t="s">
        <v>658</v>
      </c>
      <c r="AC1187" t="s">
        <v>152</v>
      </c>
      <c r="AD1187" t="s">
        <v>5725</v>
      </c>
      <c r="AE1187">
        <v>6814</v>
      </c>
      <c r="AF1187" t="s">
        <v>152</v>
      </c>
      <c r="AG1187">
        <v>6001</v>
      </c>
      <c r="AH1187" t="s">
        <v>152</v>
      </c>
      <c r="AI1187">
        <v>6910</v>
      </c>
      <c r="AK1187" t="s">
        <v>152</v>
      </c>
      <c r="AN1187" t="s">
        <v>152</v>
      </c>
      <c r="AO1187" t="s">
        <v>1380</v>
      </c>
      <c r="AP1187" t="s">
        <v>5725</v>
      </c>
      <c r="AQ1187" t="s">
        <v>20402</v>
      </c>
    </row>
    <row r="1188" spans="1:43" hidden="1" x14ac:dyDescent="0.3">
      <c r="A1188" t="s">
        <v>2340</v>
      </c>
      <c r="B1188" t="s">
        <v>79</v>
      </c>
      <c r="C1188" s="72">
        <v>30519</v>
      </c>
      <c r="D1188" t="s">
        <v>7178</v>
      </c>
      <c r="E1188" t="s">
        <v>6885</v>
      </c>
      <c r="F1188" t="s">
        <v>3591</v>
      </c>
      <c r="G1188" t="s">
        <v>3591</v>
      </c>
      <c r="H1188" t="s">
        <v>1424</v>
      </c>
      <c r="I1188" t="s">
        <v>9443</v>
      </c>
      <c r="J1188" t="s">
        <v>79</v>
      </c>
      <c r="K1188">
        <v>453531</v>
      </c>
      <c r="L1188" t="s">
        <v>79</v>
      </c>
      <c r="M1188">
        <v>590372</v>
      </c>
      <c r="N1188" t="s">
        <v>79</v>
      </c>
      <c r="O1188" t="s">
        <v>2341</v>
      </c>
      <c r="P1188" t="s">
        <v>2340</v>
      </c>
      <c r="Q1188">
        <v>8101</v>
      </c>
      <c r="R1188" t="s">
        <v>79</v>
      </c>
      <c r="S1188">
        <v>28866</v>
      </c>
      <c r="T1188" t="s">
        <v>79</v>
      </c>
      <c r="V1188" t="s">
        <v>4246</v>
      </c>
      <c r="W1188">
        <v>47903</v>
      </c>
      <c r="X1188">
        <v>8101</v>
      </c>
      <c r="Y1188" t="s">
        <v>79</v>
      </c>
      <c r="Z1188" t="s">
        <v>8683</v>
      </c>
      <c r="AA1188" t="s">
        <v>658</v>
      </c>
      <c r="AB1188" t="s">
        <v>658</v>
      </c>
      <c r="AC1188" t="s">
        <v>79</v>
      </c>
      <c r="AD1188" t="s">
        <v>8683</v>
      </c>
      <c r="AI1188">
        <v>1016</v>
      </c>
      <c r="AK1188" t="s">
        <v>79</v>
      </c>
      <c r="AL1188" t="s">
        <v>18670</v>
      </c>
      <c r="AM1188" t="s">
        <v>79</v>
      </c>
      <c r="AN1188" t="s">
        <v>79</v>
      </c>
      <c r="AO1188" t="s">
        <v>1424</v>
      </c>
      <c r="AP1188" t="s">
        <v>8683</v>
      </c>
      <c r="AQ1188" t="s">
        <v>20402</v>
      </c>
    </row>
    <row r="1189" spans="1:43" x14ac:dyDescent="0.3">
      <c r="A1189" t="s">
        <v>2342</v>
      </c>
      <c r="B1189" t="s">
        <v>934</v>
      </c>
      <c r="C1189" s="72">
        <v>32020</v>
      </c>
      <c r="D1189" t="s">
        <v>6736</v>
      </c>
      <c r="E1189" t="s">
        <v>6885</v>
      </c>
      <c r="F1189" t="s">
        <v>3591</v>
      </c>
      <c r="G1189" t="s">
        <v>3591</v>
      </c>
      <c r="H1189" t="s">
        <v>1373</v>
      </c>
      <c r="I1189" t="s">
        <v>9986</v>
      </c>
      <c r="J1189" t="s">
        <v>934</v>
      </c>
      <c r="K1189">
        <v>489002</v>
      </c>
      <c r="L1189" t="s">
        <v>934</v>
      </c>
      <c r="M1189">
        <v>1727408</v>
      </c>
      <c r="N1189" t="s">
        <v>934</v>
      </c>
      <c r="O1189" t="s">
        <v>4247</v>
      </c>
      <c r="P1189" t="s">
        <v>2342</v>
      </c>
      <c r="Q1189">
        <v>9205</v>
      </c>
      <c r="R1189" t="s">
        <v>934</v>
      </c>
      <c r="S1189">
        <v>30391</v>
      </c>
      <c r="T1189" t="s">
        <v>934</v>
      </c>
      <c r="V1189" t="s">
        <v>4248</v>
      </c>
      <c r="W1189">
        <v>49386</v>
      </c>
      <c r="X1189">
        <v>9205</v>
      </c>
      <c r="Y1189" t="s">
        <v>934</v>
      </c>
      <c r="Z1189" t="s">
        <v>8684</v>
      </c>
      <c r="AA1189" t="s">
        <v>658</v>
      </c>
      <c r="AB1189" t="s">
        <v>658</v>
      </c>
      <c r="AC1189" t="s">
        <v>934</v>
      </c>
      <c r="AD1189" t="s">
        <v>8684</v>
      </c>
      <c r="AE1189">
        <v>10404</v>
      </c>
      <c r="AF1189" t="s">
        <v>934</v>
      </c>
      <c r="AG1189">
        <v>17137</v>
      </c>
      <c r="AH1189" t="s">
        <v>934</v>
      </c>
      <c r="AI1189">
        <v>17771</v>
      </c>
      <c r="AJ1189">
        <v>3424</v>
      </c>
      <c r="AK1189" t="s">
        <v>934</v>
      </c>
      <c r="AL1189" t="s">
        <v>18671</v>
      </c>
      <c r="AM1189" t="s">
        <v>934</v>
      </c>
      <c r="AN1189" t="s">
        <v>934</v>
      </c>
      <c r="AO1189" t="s">
        <v>1373</v>
      </c>
      <c r="AP1189" t="s">
        <v>8684</v>
      </c>
      <c r="AQ1189" t="s">
        <v>20403</v>
      </c>
    </row>
    <row r="1190" spans="1:43" x14ac:dyDescent="0.3">
      <c r="A1190" t="s">
        <v>2343</v>
      </c>
      <c r="B1190" t="s">
        <v>592</v>
      </c>
      <c r="C1190" s="72">
        <v>31260</v>
      </c>
      <c r="D1190" t="s">
        <v>6566</v>
      </c>
      <c r="E1190" t="s">
        <v>6565</v>
      </c>
      <c r="F1190" t="s">
        <v>3591</v>
      </c>
      <c r="G1190" t="s">
        <v>3591</v>
      </c>
      <c r="H1190" t="s">
        <v>1380</v>
      </c>
      <c r="I1190" t="s">
        <v>9547</v>
      </c>
      <c r="J1190" t="s">
        <v>592</v>
      </c>
      <c r="K1190">
        <v>430945</v>
      </c>
      <c r="L1190" t="s">
        <v>592</v>
      </c>
      <c r="M1190">
        <v>479388</v>
      </c>
      <c r="N1190" t="s">
        <v>592</v>
      </c>
      <c r="O1190" t="s">
        <v>2344</v>
      </c>
      <c r="P1190" t="s">
        <v>2343</v>
      </c>
      <c r="Q1190">
        <v>7812</v>
      </c>
      <c r="R1190" t="s">
        <v>592</v>
      </c>
      <c r="S1190">
        <v>28513</v>
      </c>
      <c r="T1190" t="s">
        <v>592</v>
      </c>
      <c r="U1190" t="s">
        <v>592</v>
      </c>
      <c r="V1190" t="s">
        <v>4249</v>
      </c>
      <c r="W1190">
        <v>45435</v>
      </c>
      <c r="X1190">
        <v>7812</v>
      </c>
      <c r="Y1190" t="s">
        <v>592</v>
      </c>
      <c r="Z1190" t="s">
        <v>5726</v>
      </c>
      <c r="AA1190" t="s">
        <v>658</v>
      </c>
      <c r="AB1190" t="s">
        <v>658</v>
      </c>
      <c r="AC1190" t="s">
        <v>592</v>
      </c>
      <c r="AD1190" t="s">
        <v>5726</v>
      </c>
      <c r="AE1190">
        <v>8165</v>
      </c>
      <c r="AF1190" t="s">
        <v>592</v>
      </c>
      <c r="AG1190">
        <v>5262</v>
      </c>
      <c r="AH1190" t="s">
        <v>592</v>
      </c>
      <c r="AI1190">
        <v>1017</v>
      </c>
      <c r="AJ1190">
        <v>2361</v>
      </c>
      <c r="AK1190" t="s">
        <v>592</v>
      </c>
      <c r="AL1190" t="s">
        <v>18672</v>
      </c>
      <c r="AM1190" t="s">
        <v>592</v>
      </c>
      <c r="AN1190" t="s">
        <v>592</v>
      </c>
      <c r="AO1190" t="s">
        <v>1380</v>
      </c>
      <c r="AP1190" t="s">
        <v>5726</v>
      </c>
      <c r="AQ1190" t="s">
        <v>20403</v>
      </c>
    </row>
    <row r="1191" spans="1:43" hidden="1" x14ac:dyDescent="0.3">
      <c r="A1191" t="s">
        <v>4250</v>
      </c>
      <c r="B1191" t="s">
        <v>557</v>
      </c>
      <c r="C1191" s="72">
        <v>28238</v>
      </c>
      <c r="D1191" t="s">
        <v>7438</v>
      </c>
      <c r="E1191" t="s">
        <v>6565</v>
      </c>
      <c r="F1191" t="s">
        <v>3591</v>
      </c>
      <c r="G1191" t="s">
        <v>3591</v>
      </c>
      <c r="H1191" t="s">
        <v>1380</v>
      </c>
      <c r="I1191" t="s">
        <v>10668</v>
      </c>
      <c r="J1191" t="s">
        <v>557</v>
      </c>
      <c r="K1191">
        <v>116662</v>
      </c>
      <c r="L1191" t="s">
        <v>557</v>
      </c>
      <c r="M1191">
        <v>7764</v>
      </c>
      <c r="N1191" t="s">
        <v>557</v>
      </c>
      <c r="O1191" t="s">
        <v>5727</v>
      </c>
      <c r="P1191" t="s">
        <v>4250</v>
      </c>
      <c r="Q1191">
        <v>5681</v>
      </c>
      <c r="R1191" t="s">
        <v>557</v>
      </c>
      <c r="S1191">
        <v>3520</v>
      </c>
      <c r="T1191" t="s">
        <v>557</v>
      </c>
      <c r="V1191" t="s">
        <v>5728</v>
      </c>
      <c r="W1191">
        <v>86</v>
      </c>
      <c r="Y1191" t="s">
        <v>557</v>
      </c>
      <c r="Z1191" t="s">
        <v>8685</v>
      </c>
      <c r="AA1191" t="s">
        <v>658</v>
      </c>
      <c r="AB1191" t="s">
        <v>658</v>
      </c>
      <c r="AC1191" t="s">
        <v>557</v>
      </c>
      <c r="AD1191" t="s">
        <v>8685</v>
      </c>
      <c r="AI1191">
        <v>8431</v>
      </c>
      <c r="AK1191" t="s">
        <v>557</v>
      </c>
      <c r="AL1191" t="s">
        <v>18673</v>
      </c>
      <c r="AM1191" t="s">
        <v>557</v>
      </c>
      <c r="AN1191" t="s">
        <v>557</v>
      </c>
      <c r="AO1191" t="s">
        <v>1380</v>
      </c>
      <c r="AP1191" t="s">
        <v>8685</v>
      </c>
      <c r="AQ1191" t="s">
        <v>20402</v>
      </c>
    </row>
    <row r="1192" spans="1:43" hidden="1" x14ac:dyDescent="0.3">
      <c r="A1192" t="s">
        <v>5729</v>
      </c>
      <c r="B1192" t="s">
        <v>568</v>
      </c>
      <c r="C1192" s="72">
        <v>26413</v>
      </c>
      <c r="D1192" t="s">
        <v>7439</v>
      </c>
      <c r="E1192" t="s">
        <v>6565</v>
      </c>
      <c r="F1192" t="s">
        <v>3591</v>
      </c>
      <c r="G1192" t="s">
        <v>3591</v>
      </c>
      <c r="H1192" t="s">
        <v>660</v>
      </c>
      <c r="I1192" t="s">
        <v>10122</v>
      </c>
      <c r="J1192" t="s">
        <v>568</v>
      </c>
      <c r="K1192">
        <v>116706</v>
      </c>
      <c r="L1192" t="s">
        <v>568</v>
      </c>
      <c r="M1192">
        <v>7767</v>
      </c>
      <c r="N1192" t="s">
        <v>568</v>
      </c>
      <c r="O1192" t="s">
        <v>5730</v>
      </c>
      <c r="P1192" t="s">
        <v>5729</v>
      </c>
      <c r="R1192" t="s">
        <v>568</v>
      </c>
      <c r="S1192">
        <v>3006</v>
      </c>
      <c r="T1192" t="s">
        <v>568</v>
      </c>
      <c r="V1192" t="s">
        <v>5731</v>
      </c>
      <c r="W1192">
        <v>85</v>
      </c>
      <c r="Y1192" t="s">
        <v>568</v>
      </c>
      <c r="Z1192" t="s">
        <v>8686</v>
      </c>
      <c r="AA1192" t="s">
        <v>658</v>
      </c>
      <c r="AB1192" t="s">
        <v>658</v>
      </c>
      <c r="AC1192" t="s">
        <v>568</v>
      </c>
      <c r="AD1192" t="s">
        <v>8686</v>
      </c>
      <c r="AI1192">
        <v>15251</v>
      </c>
      <c r="AK1192" t="s">
        <v>568</v>
      </c>
      <c r="AN1192" t="s">
        <v>568</v>
      </c>
      <c r="AO1192" t="s">
        <v>660</v>
      </c>
      <c r="AP1192" t="s">
        <v>8686</v>
      </c>
      <c r="AQ1192" t="s">
        <v>20402</v>
      </c>
    </row>
    <row r="1193" spans="1:43" hidden="1" x14ac:dyDescent="0.3">
      <c r="A1193" t="s">
        <v>2345</v>
      </c>
      <c r="B1193" t="s">
        <v>507</v>
      </c>
      <c r="C1193" s="72">
        <v>29758</v>
      </c>
      <c r="D1193" t="s">
        <v>6962</v>
      </c>
      <c r="E1193" t="s">
        <v>6565</v>
      </c>
      <c r="F1193" t="s">
        <v>3591</v>
      </c>
      <c r="G1193" t="s">
        <v>3591</v>
      </c>
      <c r="H1193" t="s">
        <v>1380</v>
      </c>
      <c r="I1193" t="s">
        <v>10165</v>
      </c>
      <c r="J1193" t="s">
        <v>507</v>
      </c>
      <c r="K1193">
        <v>434540</v>
      </c>
      <c r="L1193" t="s">
        <v>507</v>
      </c>
      <c r="M1193">
        <v>532869</v>
      </c>
      <c r="N1193" t="s">
        <v>507</v>
      </c>
      <c r="O1193" t="s">
        <v>2346</v>
      </c>
      <c r="P1193" t="s">
        <v>2345</v>
      </c>
      <c r="Q1193">
        <v>8024</v>
      </c>
      <c r="R1193" t="s">
        <v>507</v>
      </c>
      <c r="S1193">
        <v>28763</v>
      </c>
      <c r="T1193" t="s">
        <v>507</v>
      </c>
      <c r="U1193" t="s">
        <v>507</v>
      </c>
      <c r="V1193" t="s">
        <v>4251</v>
      </c>
      <c r="W1193">
        <v>37650</v>
      </c>
      <c r="X1193">
        <v>8024</v>
      </c>
      <c r="Y1193" t="s">
        <v>507</v>
      </c>
      <c r="Z1193" t="s">
        <v>5732</v>
      </c>
      <c r="AA1193" t="s">
        <v>666</v>
      </c>
      <c r="AB1193" t="s">
        <v>666</v>
      </c>
      <c r="AC1193" t="s">
        <v>507</v>
      </c>
      <c r="AD1193" t="s">
        <v>5732</v>
      </c>
      <c r="AE1193">
        <v>7221</v>
      </c>
      <c r="AF1193" t="s">
        <v>507</v>
      </c>
      <c r="AG1193">
        <v>5460</v>
      </c>
      <c r="AH1193" t="s">
        <v>507</v>
      </c>
      <c r="AI1193">
        <v>3143</v>
      </c>
      <c r="AK1193" t="s">
        <v>507</v>
      </c>
      <c r="AL1193" t="s">
        <v>18674</v>
      </c>
      <c r="AM1193" t="s">
        <v>507</v>
      </c>
      <c r="AN1193" t="s">
        <v>507</v>
      </c>
      <c r="AO1193" t="s">
        <v>1380</v>
      </c>
      <c r="AP1193" t="s">
        <v>5732</v>
      </c>
      <c r="AQ1193" t="s">
        <v>20402</v>
      </c>
    </row>
    <row r="1194" spans="1:43" x14ac:dyDescent="0.3">
      <c r="A1194" t="s">
        <v>13321</v>
      </c>
      <c r="B1194" t="s">
        <v>11530</v>
      </c>
      <c r="C1194" s="72">
        <v>35646</v>
      </c>
      <c r="D1194" t="s">
        <v>13322</v>
      </c>
      <c r="E1194" t="s">
        <v>6565</v>
      </c>
      <c r="F1194" t="s">
        <v>1449</v>
      </c>
      <c r="G1194" t="s">
        <v>6120</v>
      </c>
      <c r="H1194" t="s">
        <v>1380</v>
      </c>
      <c r="I1194" t="s">
        <v>19837</v>
      </c>
      <c r="J1194" t="s">
        <v>11530</v>
      </c>
      <c r="K1194">
        <v>663330</v>
      </c>
      <c r="L1194" t="s">
        <v>11530</v>
      </c>
      <c r="M1194">
        <v>2211211</v>
      </c>
      <c r="N1194" t="s">
        <v>11530</v>
      </c>
      <c r="P1194" t="s">
        <v>13321</v>
      </c>
      <c r="Q1194">
        <v>10223</v>
      </c>
      <c r="R1194" t="s">
        <v>11530</v>
      </c>
      <c r="S1194">
        <v>34958</v>
      </c>
      <c r="T1194" t="s">
        <v>11530</v>
      </c>
      <c r="V1194" t="s">
        <v>16182</v>
      </c>
      <c r="W1194">
        <v>106217</v>
      </c>
      <c r="X1194">
        <v>10498</v>
      </c>
      <c r="Y1194" t="s">
        <v>11530</v>
      </c>
      <c r="Z1194" t="s">
        <v>13323</v>
      </c>
      <c r="AA1194" t="s">
        <v>658</v>
      </c>
      <c r="AB1194" t="s">
        <v>658</v>
      </c>
      <c r="AC1194" t="s">
        <v>11530</v>
      </c>
      <c r="AD1194" t="s">
        <v>13323</v>
      </c>
      <c r="AE1194">
        <v>13885</v>
      </c>
      <c r="AH1194" t="s">
        <v>11530</v>
      </c>
      <c r="AJ1194">
        <v>5833</v>
      </c>
      <c r="AK1194" t="s">
        <v>11530</v>
      </c>
      <c r="AL1194" t="s">
        <v>18675</v>
      </c>
      <c r="AM1194" t="s">
        <v>11530</v>
      </c>
      <c r="AN1194" t="s">
        <v>11530</v>
      </c>
      <c r="AO1194" t="s">
        <v>1380</v>
      </c>
      <c r="AP1194" t="s">
        <v>13323</v>
      </c>
      <c r="AQ1194" t="s">
        <v>20403</v>
      </c>
    </row>
    <row r="1195" spans="1:43" x14ac:dyDescent="0.3">
      <c r="A1195" t="s">
        <v>5733</v>
      </c>
      <c r="B1195" t="s">
        <v>1293</v>
      </c>
      <c r="C1195" s="72">
        <v>32410</v>
      </c>
      <c r="D1195" t="s">
        <v>6681</v>
      </c>
      <c r="E1195" t="s">
        <v>6565</v>
      </c>
      <c r="F1195" t="s">
        <v>3591</v>
      </c>
      <c r="G1195" t="s">
        <v>3591</v>
      </c>
      <c r="H1195" t="s">
        <v>1380</v>
      </c>
      <c r="I1195" t="s">
        <v>9515</v>
      </c>
      <c r="J1195" t="s">
        <v>1293</v>
      </c>
      <c r="K1195">
        <v>571825</v>
      </c>
      <c r="L1195" t="s">
        <v>1293</v>
      </c>
      <c r="M1195">
        <v>1740949</v>
      </c>
      <c r="N1195" t="s">
        <v>1293</v>
      </c>
      <c r="O1195" t="s">
        <v>8687</v>
      </c>
      <c r="P1195" t="s">
        <v>5733</v>
      </c>
      <c r="Q1195">
        <v>9674</v>
      </c>
      <c r="R1195" t="s">
        <v>1293</v>
      </c>
      <c r="S1195">
        <v>30684</v>
      </c>
      <c r="T1195" t="s">
        <v>1293</v>
      </c>
      <c r="V1195" t="s">
        <v>5734</v>
      </c>
      <c r="W1195">
        <v>60900</v>
      </c>
      <c r="X1195">
        <v>9674</v>
      </c>
      <c r="Y1195" t="s">
        <v>1293</v>
      </c>
      <c r="Z1195" t="s">
        <v>5735</v>
      </c>
      <c r="AA1195" t="s">
        <v>666</v>
      </c>
      <c r="AB1195" t="s">
        <v>666</v>
      </c>
      <c r="AC1195" t="s">
        <v>1293</v>
      </c>
      <c r="AD1195" t="s">
        <v>5735</v>
      </c>
      <c r="AE1195">
        <v>10994</v>
      </c>
      <c r="AI1195">
        <v>6259</v>
      </c>
      <c r="AJ1195">
        <v>4605</v>
      </c>
      <c r="AK1195" t="s">
        <v>1293</v>
      </c>
      <c r="AL1195" t="s">
        <v>18676</v>
      </c>
      <c r="AM1195" t="s">
        <v>1293</v>
      </c>
      <c r="AN1195" t="s">
        <v>1293</v>
      </c>
      <c r="AO1195" t="s">
        <v>1380</v>
      </c>
      <c r="AP1195" t="s">
        <v>5735</v>
      </c>
      <c r="AQ1195" t="s">
        <v>20403</v>
      </c>
    </row>
    <row r="1196" spans="1:43" x14ac:dyDescent="0.3">
      <c r="A1196" t="s">
        <v>12420</v>
      </c>
      <c r="B1196" t="s">
        <v>11659</v>
      </c>
      <c r="C1196" s="72">
        <v>33734</v>
      </c>
      <c r="D1196" t="s">
        <v>6579</v>
      </c>
      <c r="E1196" t="s">
        <v>6565</v>
      </c>
      <c r="F1196" t="s">
        <v>1405</v>
      </c>
      <c r="G1196" t="s">
        <v>6120</v>
      </c>
      <c r="H1196" t="s">
        <v>1380</v>
      </c>
      <c r="I1196" t="s">
        <v>11660</v>
      </c>
      <c r="J1196" t="s">
        <v>11659</v>
      </c>
      <c r="K1196">
        <v>592444</v>
      </c>
      <c r="L1196" t="s">
        <v>11659</v>
      </c>
      <c r="M1196">
        <v>2211195</v>
      </c>
      <c r="N1196" t="s">
        <v>11659</v>
      </c>
      <c r="O1196" t="s">
        <v>13173</v>
      </c>
      <c r="P1196" t="s">
        <v>12420</v>
      </c>
      <c r="Q1196">
        <v>10124</v>
      </c>
      <c r="R1196" t="s">
        <v>11659</v>
      </c>
      <c r="S1196">
        <v>34906</v>
      </c>
      <c r="T1196" t="s">
        <v>11659</v>
      </c>
      <c r="V1196" t="s">
        <v>12421</v>
      </c>
      <c r="W1196">
        <v>68600</v>
      </c>
      <c r="X1196">
        <v>10124</v>
      </c>
      <c r="Y1196" t="s">
        <v>11659</v>
      </c>
      <c r="Z1196" t="s">
        <v>12422</v>
      </c>
      <c r="AA1196" t="s">
        <v>658</v>
      </c>
      <c r="AB1196" t="s">
        <v>658</v>
      </c>
      <c r="AC1196" t="s">
        <v>11659</v>
      </c>
      <c r="AD1196" t="s">
        <v>12422</v>
      </c>
      <c r="AE1196">
        <v>12998</v>
      </c>
      <c r="AF1196" t="s">
        <v>11659</v>
      </c>
      <c r="AG1196">
        <v>68470</v>
      </c>
      <c r="AH1196" t="s">
        <v>11659</v>
      </c>
      <c r="AI1196">
        <v>18420</v>
      </c>
      <c r="AJ1196">
        <v>5368</v>
      </c>
      <c r="AK1196" t="s">
        <v>11659</v>
      </c>
      <c r="AL1196" t="s">
        <v>18677</v>
      </c>
      <c r="AM1196" t="s">
        <v>11659</v>
      </c>
      <c r="AN1196" t="s">
        <v>11659</v>
      </c>
      <c r="AO1196" t="s">
        <v>1380</v>
      </c>
      <c r="AP1196" t="s">
        <v>12422</v>
      </c>
      <c r="AQ1196" t="s">
        <v>20403</v>
      </c>
    </row>
    <row r="1197" spans="1:43" x14ac:dyDescent="0.3">
      <c r="A1197" t="s">
        <v>2347</v>
      </c>
      <c r="B1197" t="s">
        <v>1185</v>
      </c>
      <c r="C1197" s="72">
        <v>31440</v>
      </c>
      <c r="D1197" t="s">
        <v>7037</v>
      </c>
      <c r="E1197" t="s">
        <v>6565</v>
      </c>
      <c r="F1197" t="s">
        <v>1460</v>
      </c>
      <c r="G1197" t="s">
        <v>9094</v>
      </c>
      <c r="H1197" t="s">
        <v>1373</v>
      </c>
      <c r="I1197" t="s">
        <v>9629</v>
      </c>
      <c r="J1197" t="s">
        <v>1185</v>
      </c>
      <c r="K1197">
        <v>518858</v>
      </c>
      <c r="L1197" t="s">
        <v>1185</v>
      </c>
      <c r="M1197">
        <v>1784687</v>
      </c>
      <c r="N1197" t="s">
        <v>1185</v>
      </c>
      <c r="O1197" t="s">
        <v>4252</v>
      </c>
      <c r="P1197" t="s">
        <v>2347</v>
      </c>
      <c r="Q1197">
        <v>9141</v>
      </c>
      <c r="R1197" t="s">
        <v>1185</v>
      </c>
      <c r="S1197">
        <v>31136</v>
      </c>
      <c r="T1197" t="s">
        <v>1185</v>
      </c>
      <c r="V1197" t="s">
        <v>4253</v>
      </c>
      <c r="W1197">
        <v>56519</v>
      </c>
      <c r="X1197">
        <v>9141</v>
      </c>
      <c r="Y1197" t="s">
        <v>1185</v>
      </c>
      <c r="Z1197" t="s">
        <v>8688</v>
      </c>
      <c r="AA1197" t="s">
        <v>658</v>
      </c>
      <c r="AB1197" t="s">
        <v>658</v>
      </c>
      <c r="AC1197" t="s">
        <v>1185</v>
      </c>
      <c r="AD1197" t="s">
        <v>8688</v>
      </c>
      <c r="AE1197">
        <v>9993</v>
      </c>
      <c r="AF1197" t="s">
        <v>1185</v>
      </c>
      <c r="AG1197">
        <v>13458</v>
      </c>
      <c r="AH1197" t="s">
        <v>1185</v>
      </c>
      <c r="AI1197">
        <v>4593</v>
      </c>
      <c r="AJ1197">
        <v>4064</v>
      </c>
      <c r="AK1197" t="s">
        <v>1185</v>
      </c>
      <c r="AL1197" t="s">
        <v>18678</v>
      </c>
      <c r="AM1197" t="s">
        <v>1185</v>
      </c>
      <c r="AN1197" t="s">
        <v>1185</v>
      </c>
      <c r="AO1197" t="s">
        <v>14933</v>
      </c>
      <c r="AP1197" t="s">
        <v>8688</v>
      </c>
      <c r="AQ1197" t="s">
        <v>20403</v>
      </c>
    </row>
    <row r="1198" spans="1:43" x14ac:dyDescent="0.3">
      <c r="A1198" t="s">
        <v>16183</v>
      </c>
      <c r="B1198" t="s">
        <v>16184</v>
      </c>
      <c r="C1198" s="72">
        <v>35922</v>
      </c>
      <c r="D1198" t="s">
        <v>6673</v>
      </c>
      <c r="E1198" t="s">
        <v>6565</v>
      </c>
      <c r="F1198" t="s">
        <v>1402</v>
      </c>
      <c r="G1198" t="s">
        <v>6120</v>
      </c>
      <c r="H1198" t="s">
        <v>660</v>
      </c>
      <c r="I1198" t="s">
        <v>16185</v>
      </c>
      <c r="J1198" t="s">
        <v>16184</v>
      </c>
      <c r="K1198">
        <v>666134</v>
      </c>
      <c r="L1198" t="s">
        <v>16184</v>
      </c>
      <c r="M1198">
        <v>2447486</v>
      </c>
      <c r="N1198" t="s">
        <v>16184</v>
      </c>
      <c r="P1198" t="s">
        <v>16183</v>
      </c>
      <c r="Q1198">
        <v>10304</v>
      </c>
      <c r="R1198" t="s">
        <v>16184</v>
      </c>
      <c r="S1198">
        <v>37340</v>
      </c>
      <c r="T1198" t="s">
        <v>16184</v>
      </c>
      <c r="V1198" t="s">
        <v>16186</v>
      </c>
      <c r="W1198">
        <v>108947</v>
      </c>
      <c r="X1198">
        <v>10463</v>
      </c>
      <c r="Y1198" t="s">
        <v>16184</v>
      </c>
      <c r="Z1198" t="s">
        <v>16187</v>
      </c>
      <c r="AA1198" t="s">
        <v>666</v>
      </c>
      <c r="AB1198" t="s">
        <v>658</v>
      </c>
      <c r="AC1198" t="s">
        <v>16184</v>
      </c>
      <c r="AD1198" t="s">
        <v>16187</v>
      </c>
      <c r="AK1198" t="s">
        <v>16184</v>
      </c>
      <c r="AL1198" t="s">
        <v>18679</v>
      </c>
      <c r="AM1198" t="s">
        <v>16184</v>
      </c>
      <c r="AN1198" t="s">
        <v>16184</v>
      </c>
      <c r="AO1198" t="s">
        <v>660</v>
      </c>
      <c r="AP1198" t="s">
        <v>16187</v>
      </c>
      <c r="AQ1198" t="s">
        <v>20403</v>
      </c>
    </row>
    <row r="1199" spans="1:43" x14ac:dyDescent="0.3">
      <c r="A1199" t="s">
        <v>13762</v>
      </c>
      <c r="B1199" t="s">
        <v>13023</v>
      </c>
      <c r="C1199" s="72">
        <v>34492</v>
      </c>
      <c r="D1199" t="s">
        <v>13763</v>
      </c>
      <c r="E1199" t="s">
        <v>6565</v>
      </c>
      <c r="F1199" t="s">
        <v>1383</v>
      </c>
      <c r="G1199" t="s">
        <v>9094</v>
      </c>
      <c r="H1199" t="s">
        <v>1396</v>
      </c>
      <c r="I1199" t="s">
        <v>13024</v>
      </c>
      <c r="J1199" t="s">
        <v>13023</v>
      </c>
      <c r="K1199">
        <v>624507</v>
      </c>
      <c r="L1199" t="s">
        <v>13023</v>
      </c>
      <c r="M1199">
        <v>2066829</v>
      </c>
      <c r="N1199" t="s">
        <v>13023</v>
      </c>
      <c r="O1199" t="s">
        <v>14420</v>
      </c>
      <c r="P1199" t="s">
        <v>13762</v>
      </c>
      <c r="Q1199">
        <v>10743</v>
      </c>
      <c r="R1199" t="s">
        <v>13023</v>
      </c>
      <c r="S1199">
        <v>34992</v>
      </c>
      <c r="T1199" t="s">
        <v>13023</v>
      </c>
      <c r="V1199" t="s">
        <v>16188</v>
      </c>
      <c r="W1199">
        <v>101626</v>
      </c>
      <c r="X1199">
        <v>10743</v>
      </c>
      <c r="Y1199" t="s">
        <v>13023</v>
      </c>
      <c r="Z1199" t="s">
        <v>13764</v>
      </c>
      <c r="AA1199" t="s">
        <v>666</v>
      </c>
      <c r="AB1199" t="s">
        <v>658</v>
      </c>
      <c r="AC1199" t="s">
        <v>13023</v>
      </c>
      <c r="AD1199" t="s">
        <v>13764</v>
      </c>
      <c r="AE1199">
        <v>13083</v>
      </c>
      <c r="AH1199" t="s">
        <v>13023</v>
      </c>
      <c r="AI1199">
        <v>19284</v>
      </c>
      <c r="AJ1199">
        <v>5632</v>
      </c>
      <c r="AK1199" t="s">
        <v>13023</v>
      </c>
      <c r="AL1199" t="s">
        <v>18680</v>
      </c>
      <c r="AM1199" t="s">
        <v>13023</v>
      </c>
      <c r="AN1199" t="s">
        <v>13023</v>
      </c>
      <c r="AO1199" t="s">
        <v>1396</v>
      </c>
      <c r="AP1199" t="s">
        <v>13764</v>
      </c>
      <c r="AQ1199" t="s">
        <v>20403</v>
      </c>
    </row>
    <row r="1200" spans="1:43" x14ac:dyDescent="0.3">
      <c r="A1200" t="s">
        <v>4254</v>
      </c>
      <c r="B1200" t="s">
        <v>1340</v>
      </c>
      <c r="C1200" s="72">
        <v>32525</v>
      </c>
      <c r="D1200" t="s">
        <v>6970</v>
      </c>
      <c r="E1200" t="s">
        <v>7001</v>
      </c>
      <c r="F1200" t="s">
        <v>3591</v>
      </c>
      <c r="G1200" t="s">
        <v>3591</v>
      </c>
      <c r="H1200" t="s">
        <v>1373</v>
      </c>
      <c r="I1200" t="s">
        <v>9287</v>
      </c>
      <c r="J1200" t="s">
        <v>1340</v>
      </c>
      <c r="K1200">
        <v>518863</v>
      </c>
      <c r="L1200" t="s">
        <v>1340</v>
      </c>
      <c r="M1200">
        <v>2052551</v>
      </c>
      <c r="N1200" t="s">
        <v>1340</v>
      </c>
      <c r="O1200" t="s">
        <v>4255</v>
      </c>
      <c r="P1200" t="s">
        <v>4254</v>
      </c>
      <c r="Q1200">
        <v>9442</v>
      </c>
      <c r="R1200" t="s">
        <v>1340</v>
      </c>
      <c r="S1200">
        <v>31701</v>
      </c>
      <c r="T1200" t="s">
        <v>1340</v>
      </c>
      <c r="V1200" t="s">
        <v>5736</v>
      </c>
      <c r="W1200">
        <v>59336</v>
      </c>
      <c r="X1200">
        <v>9442</v>
      </c>
      <c r="Y1200" t="s">
        <v>1340</v>
      </c>
      <c r="Z1200" t="s">
        <v>5737</v>
      </c>
      <c r="AA1200" t="s">
        <v>658</v>
      </c>
      <c r="AB1200" t="s">
        <v>658</v>
      </c>
      <c r="AC1200" t="s">
        <v>1340</v>
      </c>
      <c r="AD1200" t="s">
        <v>5737</v>
      </c>
      <c r="AE1200">
        <v>12879</v>
      </c>
      <c r="AF1200" t="s">
        <v>1340</v>
      </c>
      <c r="AG1200">
        <v>39080</v>
      </c>
      <c r="AH1200" t="s">
        <v>1340</v>
      </c>
      <c r="AI1200">
        <v>12147</v>
      </c>
      <c r="AK1200" t="s">
        <v>1340</v>
      </c>
      <c r="AL1200" t="s">
        <v>18681</v>
      </c>
      <c r="AM1200" t="s">
        <v>1340</v>
      </c>
      <c r="AN1200" t="s">
        <v>1340</v>
      </c>
      <c r="AO1200" t="s">
        <v>1373</v>
      </c>
      <c r="AP1200" t="s">
        <v>5737</v>
      </c>
      <c r="AQ1200" t="s">
        <v>20403</v>
      </c>
    </row>
    <row r="1201" spans="1:43" x14ac:dyDescent="0.3">
      <c r="A1201" t="s">
        <v>5738</v>
      </c>
      <c r="B1201" t="s">
        <v>113</v>
      </c>
      <c r="C1201" s="72">
        <v>31581</v>
      </c>
      <c r="D1201" t="s">
        <v>7087</v>
      </c>
      <c r="E1201" t="s">
        <v>7086</v>
      </c>
      <c r="F1201" t="s">
        <v>1426</v>
      </c>
      <c r="G1201" t="s">
        <v>6120</v>
      </c>
      <c r="H1201" t="s">
        <v>1424</v>
      </c>
      <c r="I1201" t="s">
        <v>10185</v>
      </c>
      <c r="J1201" t="s">
        <v>113</v>
      </c>
      <c r="K1201">
        <v>543376</v>
      </c>
      <c r="L1201" t="s">
        <v>113</v>
      </c>
      <c r="M1201">
        <v>1733485</v>
      </c>
      <c r="N1201" t="s">
        <v>113</v>
      </c>
      <c r="O1201" t="s">
        <v>8689</v>
      </c>
      <c r="P1201" t="s">
        <v>5738</v>
      </c>
      <c r="Q1201">
        <v>9699</v>
      </c>
      <c r="R1201" t="s">
        <v>113</v>
      </c>
      <c r="S1201">
        <v>30464</v>
      </c>
      <c r="T1201" t="s">
        <v>113</v>
      </c>
      <c r="V1201" t="s">
        <v>5739</v>
      </c>
      <c r="W1201">
        <v>58842</v>
      </c>
      <c r="X1201">
        <v>9699</v>
      </c>
      <c r="Y1201" t="s">
        <v>113</v>
      </c>
      <c r="Z1201" t="s">
        <v>5740</v>
      </c>
      <c r="AA1201" t="s">
        <v>658</v>
      </c>
      <c r="AB1201" t="s">
        <v>658</v>
      </c>
      <c r="AC1201" t="s">
        <v>113</v>
      </c>
      <c r="AD1201" t="s">
        <v>5740</v>
      </c>
      <c r="AE1201">
        <v>11179</v>
      </c>
      <c r="AF1201" t="s">
        <v>113</v>
      </c>
      <c r="AG1201">
        <v>13473</v>
      </c>
      <c r="AH1201" t="s">
        <v>113</v>
      </c>
      <c r="AI1201">
        <v>5206</v>
      </c>
      <c r="AJ1201">
        <v>4622</v>
      </c>
      <c r="AK1201" t="s">
        <v>113</v>
      </c>
      <c r="AL1201" t="s">
        <v>18682</v>
      </c>
      <c r="AM1201" t="s">
        <v>113</v>
      </c>
      <c r="AN1201" t="s">
        <v>113</v>
      </c>
      <c r="AO1201" t="s">
        <v>1424</v>
      </c>
      <c r="AP1201" t="s">
        <v>5740</v>
      </c>
      <c r="AQ1201" t="s">
        <v>20403</v>
      </c>
    </row>
    <row r="1202" spans="1:43" x14ac:dyDescent="0.3">
      <c r="A1202" t="s">
        <v>2348</v>
      </c>
      <c r="B1202" t="s">
        <v>364</v>
      </c>
      <c r="C1202" s="72">
        <v>32444</v>
      </c>
      <c r="D1202" t="s">
        <v>7440</v>
      </c>
      <c r="E1202" t="s">
        <v>7086</v>
      </c>
      <c r="F1202" t="s">
        <v>1416</v>
      </c>
      <c r="G1202" t="s">
        <v>9094</v>
      </c>
      <c r="H1202" t="s">
        <v>661</v>
      </c>
      <c r="I1202" t="s">
        <v>10490</v>
      </c>
      <c r="J1202" t="s">
        <v>364</v>
      </c>
      <c r="K1202">
        <v>543377</v>
      </c>
      <c r="L1202" t="s">
        <v>364</v>
      </c>
      <c r="M1202">
        <v>1806048</v>
      </c>
      <c r="N1202" t="s">
        <v>364</v>
      </c>
      <c r="O1202" t="s">
        <v>5741</v>
      </c>
      <c r="P1202" t="s">
        <v>5742</v>
      </c>
      <c r="Q1202">
        <v>9387</v>
      </c>
      <c r="R1202" t="s">
        <v>364</v>
      </c>
      <c r="S1202">
        <v>31250</v>
      </c>
      <c r="T1202" t="s">
        <v>364</v>
      </c>
      <c r="V1202" t="s">
        <v>5743</v>
      </c>
      <c r="W1202">
        <v>58329</v>
      </c>
      <c r="X1202">
        <v>9387</v>
      </c>
      <c r="Y1202" t="s">
        <v>364</v>
      </c>
      <c r="Z1202" t="s">
        <v>8690</v>
      </c>
      <c r="AA1202" t="s">
        <v>666</v>
      </c>
      <c r="AB1202" t="s">
        <v>658</v>
      </c>
      <c r="AC1202" t="s">
        <v>364</v>
      </c>
      <c r="AD1202" t="s">
        <v>8690</v>
      </c>
      <c r="AE1202">
        <v>10598</v>
      </c>
      <c r="AH1202" t="s">
        <v>364</v>
      </c>
      <c r="AI1202">
        <v>4414</v>
      </c>
      <c r="AJ1202">
        <v>3989</v>
      </c>
      <c r="AK1202" t="s">
        <v>364</v>
      </c>
      <c r="AL1202" t="s">
        <v>18683</v>
      </c>
      <c r="AM1202" t="s">
        <v>364</v>
      </c>
      <c r="AN1202" t="s">
        <v>364</v>
      </c>
      <c r="AO1202" t="s">
        <v>661</v>
      </c>
      <c r="AP1202" t="s">
        <v>8690</v>
      </c>
      <c r="AQ1202" t="s">
        <v>20403</v>
      </c>
    </row>
    <row r="1203" spans="1:43" x14ac:dyDescent="0.3">
      <c r="A1203" t="s">
        <v>12112</v>
      </c>
      <c r="B1203" t="s">
        <v>11498</v>
      </c>
      <c r="C1203" s="72">
        <v>33435</v>
      </c>
      <c r="D1203" t="s">
        <v>7031</v>
      </c>
      <c r="E1203" t="s">
        <v>7086</v>
      </c>
      <c r="F1203" t="s">
        <v>1389</v>
      </c>
      <c r="G1203" t="s">
        <v>6120</v>
      </c>
      <c r="H1203" t="s">
        <v>1396</v>
      </c>
      <c r="I1203" t="s">
        <v>11499</v>
      </c>
      <c r="J1203" t="s">
        <v>11498</v>
      </c>
      <c r="K1203">
        <v>571830</v>
      </c>
      <c r="L1203" t="s">
        <v>11498</v>
      </c>
      <c r="M1203">
        <v>1794784</v>
      </c>
      <c r="N1203" t="s">
        <v>11498</v>
      </c>
      <c r="O1203" t="s">
        <v>13142</v>
      </c>
      <c r="P1203" t="s">
        <v>12112</v>
      </c>
      <c r="Q1203">
        <v>9101</v>
      </c>
      <c r="R1203" t="s">
        <v>11498</v>
      </c>
      <c r="S1203">
        <v>31995</v>
      </c>
      <c r="T1203" t="s">
        <v>11498</v>
      </c>
      <c r="V1203" t="s">
        <v>12113</v>
      </c>
      <c r="W1203">
        <v>66557</v>
      </c>
      <c r="X1203">
        <v>9101</v>
      </c>
      <c r="Y1203" t="s">
        <v>11498</v>
      </c>
      <c r="Z1203" t="s">
        <v>12114</v>
      </c>
      <c r="AA1203" t="s">
        <v>658</v>
      </c>
      <c r="AB1203" t="s">
        <v>658</v>
      </c>
      <c r="AC1203" t="s">
        <v>11498</v>
      </c>
      <c r="AD1203" t="s">
        <v>12114</v>
      </c>
      <c r="AE1203">
        <v>11016</v>
      </c>
      <c r="AF1203" t="s">
        <v>11498</v>
      </c>
      <c r="AG1203">
        <v>13259</v>
      </c>
      <c r="AH1203" t="s">
        <v>11498</v>
      </c>
      <c r="AI1203">
        <v>8599</v>
      </c>
      <c r="AJ1203">
        <v>4492</v>
      </c>
      <c r="AK1203" t="s">
        <v>11498</v>
      </c>
      <c r="AL1203" t="s">
        <v>18684</v>
      </c>
      <c r="AM1203" t="s">
        <v>11498</v>
      </c>
      <c r="AN1203" t="s">
        <v>11498</v>
      </c>
      <c r="AO1203" t="s">
        <v>1396</v>
      </c>
      <c r="AP1203" t="s">
        <v>12114</v>
      </c>
      <c r="AQ1203" t="s">
        <v>20403</v>
      </c>
    </row>
    <row r="1204" spans="1:43" x14ac:dyDescent="0.3">
      <c r="A1204" t="s">
        <v>2349</v>
      </c>
      <c r="B1204" t="s">
        <v>576</v>
      </c>
      <c r="C1204" s="72">
        <v>30897</v>
      </c>
      <c r="D1204" t="s">
        <v>6623</v>
      </c>
      <c r="E1204" t="s">
        <v>6839</v>
      </c>
      <c r="F1204" t="s">
        <v>1398</v>
      </c>
      <c r="G1204" t="s">
        <v>9094</v>
      </c>
      <c r="H1204" t="s">
        <v>1380</v>
      </c>
      <c r="I1204" t="s">
        <v>10364</v>
      </c>
      <c r="J1204" t="s">
        <v>576</v>
      </c>
      <c r="K1204">
        <v>459964</v>
      </c>
      <c r="L1204" t="s">
        <v>576</v>
      </c>
      <c r="M1204">
        <v>1208719</v>
      </c>
      <c r="N1204" t="s">
        <v>576</v>
      </c>
      <c r="O1204" t="s">
        <v>2350</v>
      </c>
      <c r="P1204" t="s">
        <v>2349</v>
      </c>
      <c r="Q1204">
        <v>8239</v>
      </c>
      <c r="R1204" t="s">
        <v>576</v>
      </c>
      <c r="S1204">
        <v>29124</v>
      </c>
      <c r="T1204" t="s">
        <v>576</v>
      </c>
      <c r="U1204" t="s">
        <v>576</v>
      </c>
      <c r="V1204" t="s">
        <v>4256</v>
      </c>
      <c r="W1204">
        <v>47952</v>
      </c>
      <c r="X1204">
        <v>8239</v>
      </c>
      <c r="Y1204" t="s">
        <v>576</v>
      </c>
      <c r="Z1204" t="s">
        <v>5744</v>
      </c>
      <c r="AA1204" t="s">
        <v>666</v>
      </c>
      <c r="AB1204" t="s">
        <v>658</v>
      </c>
      <c r="AC1204" t="s">
        <v>576</v>
      </c>
      <c r="AD1204" t="s">
        <v>5744</v>
      </c>
      <c r="AE1204">
        <v>9710</v>
      </c>
      <c r="AF1204" t="s">
        <v>576</v>
      </c>
      <c r="AG1204">
        <v>6005</v>
      </c>
      <c r="AH1204" t="s">
        <v>576</v>
      </c>
      <c r="AI1204">
        <v>3512</v>
      </c>
      <c r="AJ1204">
        <v>2910</v>
      </c>
      <c r="AK1204" t="s">
        <v>576</v>
      </c>
      <c r="AL1204" t="s">
        <v>18685</v>
      </c>
      <c r="AM1204" t="s">
        <v>576</v>
      </c>
      <c r="AN1204" t="s">
        <v>576</v>
      </c>
      <c r="AO1204" t="s">
        <v>14942</v>
      </c>
      <c r="AP1204" t="s">
        <v>5744</v>
      </c>
      <c r="AQ1204" t="s">
        <v>20403</v>
      </c>
    </row>
    <row r="1205" spans="1:43" x14ac:dyDescent="0.3">
      <c r="A1205" t="s">
        <v>9173</v>
      </c>
      <c r="B1205" t="s">
        <v>9174</v>
      </c>
      <c r="C1205" s="72">
        <v>33720</v>
      </c>
      <c r="D1205" t="s">
        <v>6594</v>
      </c>
      <c r="E1205" t="s">
        <v>9175</v>
      </c>
      <c r="F1205" t="s">
        <v>1372</v>
      </c>
      <c r="G1205" t="s">
        <v>6120</v>
      </c>
      <c r="H1205" t="s">
        <v>1380</v>
      </c>
      <c r="I1205" t="s">
        <v>11652</v>
      </c>
      <c r="J1205" t="s">
        <v>9174</v>
      </c>
      <c r="K1205">
        <v>592450</v>
      </c>
      <c r="L1205" t="s">
        <v>9174</v>
      </c>
      <c r="M1205">
        <v>2071264</v>
      </c>
      <c r="N1205" t="s">
        <v>9174</v>
      </c>
      <c r="O1205" t="s">
        <v>13129</v>
      </c>
      <c r="P1205" t="s">
        <v>9173</v>
      </c>
      <c r="Q1205">
        <v>9877</v>
      </c>
      <c r="R1205" t="s">
        <v>9174</v>
      </c>
      <c r="S1205">
        <v>33192</v>
      </c>
      <c r="T1205" t="s">
        <v>9174</v>
      </c>
      <c r="V1205" t="s">
        <v>12694</v>
      </c>
      <c r="W1205">
        <v>68603</v>
      </c>
      <c r="X1205">
        <v>9877</v>
      </c>
      <c r="Y1205" t="s">
        <v>9174</v>
      </c>
      <c r="Z1205" t="s">
        <v>9176</v>
      </c>
      <c r="AA1205" t="s">
        <v>658</v>
      </c>
      <c r="AB1205" t="s">
        <v>658</v>
      </c>
      <c r="AC1205" t="s">
        <v>9174</v>
      </c>
      <c r="AD1205" t="s">
        <v>9176</v>
      </c>
      <c r="AE1205">
        <v>12959</v>
      </c>
      <c r="AF1205" t="s">
        <v>9174</v>
      </c>
      <c r="AG1205">
        <v>60643</v>
      </c>
      <c r="AH1205" t="s">
        <v>9174</v>
      </c>
      <c r="AI1205">
        <v>18312</v>
      </c>
      <c r="AJ1205">
        <v>5048</v>
      </c>
      <c r="AK1205" t="s">
        <v>9174</v>
      </c>
      <c r="AL1205" t="s">
        <v>18686</v>
      </c>
      <c r="AM1205" t="s">
        <v>9174</v>
      </c>
      <c r="AN1205" t="s">
        <v>9174</v>
      </c>
      <c r="AO1205" t="s">
        <v>1380</v>
      </c>
      <c r="AP1205" t="s">
        <v>9176</v>
      </c>
      <c r="AQ1205" t="s">
        <v>20403</v>
      </c>
    </row>
    <row r="1206" spans="1:43" x14ac:dyDescent="0.3">
      <c r="A1206" t="s">
        <v>10624</v>
      </c>
      <c r="B1206" t="s">
        <v>10625</v>
      </c>
      <c r="C1206" s="72">
        <v>32860</v>
      </c>
      <c r="D1206" t="s">
        <v>6970</v>
      </c>
      <c r="E1206" t="s">
        <v>10626</v>
      </c>
      <c r="F1206" t="s">
        <v>3591</v>
      </c>
      <c r="G1206" t="s">
        <v>3591</v>
      </c>
      <c r="H1206" t="s">
        <v>1373</v>
      </c>
      <c r="I1206" t="s">
        <v>10627</v>
      </c>
      <c r="J1206" t="s">
        <v>10625</v>
      </c>
      <c r="K1206">
        <v>543380</v>
      </c>
      <c r="L1206" t="s">
        <v>10625</v>
      </c>
      <c r="M1206">
        <v>1894630</v>
      </c>
      <c r="N1206" t="s">
        <v>10625</v>
      </c>
      <c r="O1206" t="s">
        <v>13596</v>
      </c>
      <c r="P1206" t="s">
        <v>10624</v>
      </c>
      <c r="Q1206">
        <v>9990</v>
      </c>
      <c r="R1206" t="s">
        <v>10625</v>
      </c>
      <c r="S1206">
        <v>32045</v>
      </c>
      <c r="T1206" t="s">
        <v>10625</v>
      </c>
      <c r="V1206" t="s">
        <v>12682</v>
      </c>
      <c r="W1206">
        <v>70756</v>
      </c>
      <c r="X1206">
        <v>9990</v>
      </c>
      <c r="Y1206" t="s">
        <v>10625</v>
      </c>
      <c r="Z1206" t="s">
        <v>10628</v>
      </c>
      <c r="AA1206" t="s">
        <v>658</v>
      </c>
      <c r="AB1206" t="s">
        <v>658</v>
      </c>
      <c r="AC1206" t="s">
        <v>10625</v>
      </c>
      <c r="AD1206" t="s">
        <v>10628</v>
      </c>
      <c r="AE1206">
        <v>12126</v>
      </c>
      <c r="AF1206" t="s">
        <v>10625</v>
      </c>
      <c r="AG1206">
        <v>17163</v>
      </c>
      <c r="AH1206" t="s">
        <v>10625</v>
      </c>
      <c r="AI1206">
        <v>18125</v>
      </c>
      <c r="AJ1206">
        <v>4868</v>
      </c>
      <c r="AK1206" t="s">
        <v>10625</v>
      </c>
      <c r="AL1206" t="s">
        <v>18687</v>
      </c>
      <c r="AM1206" t="s">
        <v>10625</v>
      </c>
      <c r="AN1206" t="s">
        <v>10625</v>
      </c>
      <c r="AO1206" t="s">
        <v>1373</v>
      </c>
      <c r="AP1206" t="s">
        <v>10628</v>
      </c>
      <c r="AQ1206" t="s">
        <v>20403</v>
      </c>
    </row>
    <row r="1207" spans="1:43" x14ac:dyDescent="0.3">
      <c r="A1207" t="s">
        <v>13765</v>
      </c>
      <c r="B1207" t="s">
        <v>13766</v>
      </c>
      <c r="C1207" s="72">
        <v>33863</v>
      </c>
      <c r="D1207" t="s">
        <v>13767</v>
      </c>
      <c r="E1207" t="s">
        <v>13768</v>
      </c>
      <c r="F1207" t="s">
        <v>1553</v>
      </c>
      <c r="G1207" t="s">
        <v>6120</v>
      </c>
      <c r="H1207" t="s">
        <v>1373</v>
      </c>
      <c r="I1207" t="s">
        <v>13769</v>
      </c>
      <c r="J1207" t="s">
        <v>13766</v>
      </c>
      <c r="K1207">
        <v>596001</v>
      </c>
      <c r="L1207" t="s">
        <v>11227</v>
      </c>
      <c r="M1207">
        <v>2443874</v>
      </c>
      <c r="N1207" t="s">
        <v>11227</v>
      </c>
      <c r="O1207" t="s">
        <v>14421</v>
      </c>
      <c r="P1207" t="s">
        <v>13765</v>
      </c>
      <c r="Q1207">
        <v>10494</v>
      </c>
      <c r="R1207" t="s">
        <v>13766</v>
      </c>
      <c r="S1207">
        <v>36056</v>
      </c>
      <c r="T1207" t="s">
        <v>11227</v>
      </c>
      <c r="V1207" t="s">
        <v>16189</v>
      </c>
      <c r="W1207">
        <v>71017</v>
      </c>
      <c r="X1207">
        <v>10494</v>
      </c>
      <c r="Y1207" t="s">
        <v>11227</v>
      </c>
      <c r="Z1207" t="s">
        <v>13770</v>
      </c>
      <c r="AA1207" t="s">
        <v>658</v>
      </c>
      <c r="AB1207" t="s">
        <v>658</v>
      </c>
      <c r="AC1207" t="s">
        <v>13766</v>
      </c>
      <c r="AD1207" t="s">
        <v>13770</v>
      </c>
      <c r="AE1207">
        <v>14512</v>
      </c>
      <c r="AH1207" t="s">
        <v>13766</v>
      </c>
      <c r="AI1207">
        <v>23787</v>
      </c>
      <c r="AJ1207">
        <v>5447</v>
      </c>
      <c r="AK1207" t="s">
        <v>13766</v>
      </c>
      <c r="AL1207" t="s">
        <v>18688</v>
      </c>
      <c r="AM1207" t="s">
        <v>13766</v>
      </c>
      <c r="AN1207" t="s">
        <v>13766</v>
      </c>
      <c r="AO1207" t="s">
        <v>1373</v>
      </c>
      <c r="AP1207" t="s">
        <v>13770</v>
      </c>
      <c r="AQ1207" t="s">
        <v>20403</v>
      </c>
    </row>
    <row r="1208" spans="1:43" x14ac:dyDescent="0.3">
      <c r="A1208" t="s">
        <v>13153</v>
      </c>
      <c r="B1208" t="s">
        <v>11370</v>
      </c>
      <c r="C1208" s="72">
        <v>35094</v>
      </c>
      <c r="D1208" t="s">
        <v>11874</v>
      </c>
      <c r="E1208" t="s">
        <v>13154</v>
      </c>
      <c r="F1208" t="s">
        <v>1430</v>
      </c>
      <c r="G1208" t="s">
        <v>6120</v>
      </c>
      <c r="H1208" t="s">
        <v>1373</v>
      </c>
      <c r="I1208" t="s">
        <v>14918</v>
      </c>
      <c r="J1208" t="s">
        <v>11370</v>
      </c>
      <c r="K1208">
        <v>642558</v>
      </c>
      <c r="L1208" t="s">
        <v>11370</v>
      </c>
      <c r="M1208">
        <v>2211787</v>
      </c>
      <c r="N1208" t="s">
        <v>11370</v>
      </c>
      <c r="O1208" t="s">
        <v>17520</v>
      </c>
      <c r="P1208" t="s">
        <v>13153</v>
      </c>
      <c r="Q1208">
        <v>10611</v>
      </c>
      <c r="R1208" t="s">
        <v>11370</v>
      </c>
      <c r="S1208">
        <v>35281</v>
      </c>
      <c r="T1208" t="s">
        <v>11370</v>
      </c>
      <c r="V1208" t="s">
        <v>16190</v>
      </c>
      <c r="W1208">
        <v>103066</v>
      </c>
      <c r="X1208">
        <v>10611</v>
      </c>
      <c r="Y1208" t="s">
        <v>11370</v>
      </c>
      <c r="Z1208" t="s">
        <v>13155</v>
      </c>
      <c r="AA1208" t="s">
        <v>658</v>
      </c>
      <c r="AB1208" t="s">
        <v>658</v>
      </c>
      <c r="AC1208" t="s">
        <v>11370</v>
      </c>
      <c r="AD1208" t="s">
        <v>13155</v>
      </c>
      <c r="AE1208">
        <v>13989</v>
      </c>
      <c r="AH1208" t="s">
        <v>11370</v>
      </c>
      <c r="AI1208">
        <v>19189</v>
      </c>
      <c r="AJ1208">
        <v>5399</v>
      </c>
      <c r="AK1208" t="s">
        <v>11370</v>
      </c>
      <c r="AL1208" t="s">
        <v>18689</v>
      </c>
      <c r="AM1208" t="s">
        <v>11370</v>
      </c>
      <c r="AN1208" t="s">
        <v>11370</v>
      </c>
      <c r="AO1208" t="s">
        <v>1373</v>
      </c>
      <c r="AP1208" t="s">
        <v>13155</v>
      </c>
      <c r="AQ1208" t="s">
        <v>20403</v>
      </c>
    </row>
    <row r="1209" spans="1:43" x14ac:dyDescent="0.3">
      <c r="A1209" t="s">
        <v>2351</v>
      </c>
      <c r="B1209" t="s">
        <v>908</v>
      </c>
      <c r="C1209" s="72">
        <v>31441</v>
      </c>
      <c r="D1209" t="s">
        <v>7937</v>
      </c>
      <c r="E1209" t="s">
        <v>7936</v>
      </c>
      <c r="F1209" t="s">
        <v>3591</v>
      </c>
      <c r="G1209" t="s">
        <v>3591</v>
      </c>
      <c r="H1209" t="s">
        <v>1373</v>
      </c>
      <c r="I1209" t="s">
        <v>10924</v>
      </c>
      <c r="J1209" t="s">
        <v>908</v>
      </c>
      <c r="K1209">
        <v>457453</v>
      </c>
      <c r="L1209" t="s">
        <v>908</v>
      </c>
      <c r="M1209">
        <v>1199811</v>
      </c>
      <c r="N1209" t="s">
        <v>908</v>
      </c>
      <c r="O1209" t="s">
        <v>2352</v>
      </c>
      <c r="P1209" t="s">
        <v>2351</v>
      </c>
      <c r="Q1209">
        <v>8091</v>
      </c>
      <c r="R1209" t="s">
        <v>908</v>
      </c>
      <c r="S1209">
        <v>28854</v>
      </c>
      <c r="T1209" t="s">
        <v>908</v>
      </c>
      <c r="V1209" t="s">
        <v>4257</v>
      </c>
      <c r="W1209">
        <v>46186</v>
      </c>
      <c r="X1209">
        <v>8091</v>
      </c>
      <c r="Y1209" t="s">
        <v>908</v>
      </c>
      <c r="Z1209" t="s">
        <v>5745</v>
      </c>
      <c r="AA1209" t="s">
        <v>658</v>
      </c>
      <c r="AB1209" t="s">
        <v>658</v>
      </c>
      <c r="AC1209" t="s">
        <v>908</v>
      </c>
      <c r="AD1209" t="s">
        <v>5745</v>
      </c>
      <c r="AE1209">
        <v>8896</v>
      </c>
      <c r="AI1209">
        <v>3513</v>
      </c>
      <c r="AJ1209">
        <v>2727</v>
      </c>
      <c r="AK1209" t="s">
        <v>908</v>
      </c>
      <c r="AL1209" t="s">
        <v>18690</v>
      </c>
      <c r="AM1209" t="s">
        <v>908</v>
      </c>
      <c r="AN1209" t="s">
        <v>908</v>
      </c>
      <c r="AO1209" t="s">
        <v>1373</v>
      </c>
      <c r="AP1209" t="s">
        <v>5745</v>
      </c>
      <c r="AQ1209" t="s">
        <v>20403</v>
      </c>
    </row>
    <row r="1210" spans="1:43" hidden="1" x14ac:dyDescent="0.3">
      <c r="A1210" t="s">
        <v>2353</v>
      </c>
      <c r="B1210" t="s">
        <v>489</v>
      </c>
      <c r="C1210" s="72">
        <v>30770</v>
      </c>
      <c r="D1210" t="s">
        <v>7442</v>
      </c>
      <c r="E1210" t="s">
        <v>7441</v>
      </c>
      <c r="F1210" t="s">
        <v>3591</v>
      </c>
      <c r="G1210" t="s">
        <v>3591</v>
      </c>
      <c r="H1210" t="s">
        <v>1396</v>
      </c>
      <c r="I1210" t="s">
        <v>10781</v>
      </c>
      <c r="J1210" t="s">
        <v>489</v>
      </c>
      <c r="K1210">
        <v>451500</v>
      </c>
      <c r="L1210" t="s">
        <v>489</v>
      </c>
      <c r="M1210">
        <v>1208721</v>
      </c>
      <c r="N1210" t="s">
        <v>489</v>
      </c>
      <c r="O1210" t="s">
        <v>2354</v>
      </c>
      <c r="P1210" t="s">
        <v>2353</v>
      </c>
      <c r="Q1210">
        <v>8363</v>
      </c>
      <c r="R1210" t="s">
        <v>489</v>
      </c>
      <c r="S1210">
        <v>29248</v>
      </c>
      <c r="T1210" t="s">
        <v>489</v>
      </c>
      <c r="V1210" t="s">
        <v>5746</v>
      </c>
      <c r="W1210">
        <v>46188</v>
      </c>
      <c r="X1210">
        <v>8363</v>
      </c>
      <c r="Y1210" t="s">
        <v>489</v>
      </c>
      <c r="Z1210" t="s">
        <v>8691</v>
      </c>
      <c r="AA1210" t="s">
        <v>666</v>
      </c>
      <c r="AB1210" t="s">
        <v>658</v>
      </c>
      <c r="AC1210" t="s">
        <v>489</v>
      </c>
      <c r="AD1210" t="s">
        <v>8691</v>
      </c>
      <c r="AI1210">
        <v>5531</v>
      </c>
      <c r="AK1210" t="s">
        <v>489</v>
      </c>
      <c r="AL1210" t="s">
        <v>18691</v>
      </c>
      <c r="AM1210" t="s">
        <v>489</v>
      </c>
      <c r="AN1210" t="s">
        <v>489</v>
      </c>
      <c r="AO1210" t="s">
        <v>1396</v>
      </c>
      <c r="AP1210" t="s">
        <v>8691</v>
      </c>
      <c r="AQ1210" t="s">
        <v>20402</v>
      </c>
    </row>
    <row r="1211" spans="1:43" x14ac:dyDescent="0.3">
      <c r="A1211" t="s">
        <v>13771</v>
      </c>
      <c r="B1211" t="s">
        <v>11313</v>
      </c>
      <c r="C1211" s="72">
        <v>32727</v>
      </c>
      <c r="D1211" t="s">
        <v>7031</v>
      </c>
      <c r="E1211" t="s">
        <v>13772</v>
      </c>
      <c r="F1211" t="s">
        <v>1379</v>
      </c>
      <c r="G1211" t="s">
        <v>9094</v>
      </c>
      <c r="H1211" t="s">
        <v>1373</v>
      </c>
      <c r="I1211" t="s">
        <v>11314</v>
      </c>
      <c r="J1211" t="s">
        <v>11313</v>
      </c>
      <c r="K1211">
        <v>592454</v>
      </c>
      <c r="L1211" t="s">
        <v>11313</v>
      </c>
      <c r="M1211">
        <v>2040766</v>
      </c>
      <c r="N1211" t="s">
        <v>11313</v>
      </c>
      <c r="O1211" t="s">
        <v>13773</v>
      </c>
      <c r="P1211" t="s">
        <v>13771</v>
      </c>
      <c r="Q1211">
        <v>9653</v>
      </c>
      <c r="R1211" t="s">
        <v>11313</v>
      </c>
      <c r="S1211">
        <v>31867</v>
      </c>
      <c r="T1211" t="s">
        <v>11313</v>
      </c>
      <c r="V1211" t="s">
        <v>16191</v>
      </c>
      <c r="W1211">
        <v>67028</v>
      </c>
      <c r="X1211">
        <v>9653</v>
      </c>
      <c r="Y1211" t="s">
        <v>11313</v>
      </c>
      <c r="Z1211" t="s">
        <v>13774</v>
      </c>
      <c r="AA1211" t="s">
        <v>658</v>
      </c>
      <c r="AB1211" t="s">
        <v>658</v>
      </c>
      <c r="AC1211" t="s">
        <v>11313</v>
      </c>
      <c r="AD1211" t="s">
        <v>13774</v>
      </c>
      <c r="AE1211">
        <v>11532</v>
      </c>
      <c r="AI1211">
        <v>14809</v>
      </c>
      <c r="AJ1211">
        <v>4591</v>
      </c>
      <c r="AK1211" t="s">
        <v>11313</v>
      </c>
      <c r="AL1211" t="s">
        <v>18692</v>
      </c>
      <c r="AM1211" t="s">
        <v>11313</v>
      </c>
      <c r="AN1211" t="s">
        <v>11313</v>
      </c>
      <c r="AO1211" t="s">
        <v>1373</v>
      </c>
      <c r="AP1211" t="s">
        <v>13774</v>
      </c>
      <c r="AQ1211" t="s">
        <v>20403</v>
      </c>
    </row>
    <row r="1212" spans="1:43" x14ac:dyDescent="0.3">
      <c r="A1212" t="s">
        <v>2355</v>
      </c>
      <c r="B1212" t="s">
        <v>271</v>
      </c>
      <c r="C1212" s="72">
        <v>32230</v>
      </c>
      <c r="D1212" t="s">
        <v>6650</v>
      </c>
      <c r="E1212" t="s">
        <v>7272</v>
      </c>
      <c r="F1212" t="s">
        <v>3591</v>
      </c>
      <c r="G1212" t="s">
        <v>3591</v>
      </c>
      <c r="H1212" t="s">
        <v>1380</v>
      </c>
      <c r="I1212" t="s">
        <v>10589</v>
      </c>
      <c r="J1212" t="s">
        <v>271</v>
      </c>
      <c r="K1212">
        <v>501888</v>
      </c>
      <c r="L1212" t="s">
        <v>271</v>
      </c>
      <c r="M1212">
        <v>1630083</v>
      </c>
      <c r="N1212" t="s">
        <v>271</v>
      </c>
      <c r="O1212" t="s">
        <v>2356</v>
      </c>
      <c r="P1212" t="s">
        <v>2355</v>
      </c>
      <c r="Q1212">
        <v>8626</v>
      </c>
      <c r="R1212" t="s">
        <v>271</v>
      </c>
      <c r="S1212">
        <v>30539</v>
      </c>
      <c r="T1212" t="s">
        <v>271</v>
      </c>
      <c r="V1212" t="s">
        <v>4258</v>
      </c>
      <c r="W1212">
        <v>51105</v>
      </c>
      <c r="X1212">
        <v>8626</v>
      </c>
      <c r="Y1212" t="s">
        <v>271</v>
      </c>
      <c r="Z1212" t="s">
        <v>5747</v>
      </c>
      <c r="AA1212" t="s">
        <v>666</v>
      </c>
      <c r="AB1212" t="s">
        <v>666</v>
      </c>
      <c r="AC1212" t="s">
        <v>271</v>
      </c>
      <c r="AD1212" t="s">
        <v>5747</v>
      </c>
      <c r="AE1212">
        <v>10069</v>
      </c>
      <c r="AF1212" t="s">
        <v>271</v>
      </c>
      <c r="AG1212">
        <v>12472</v>
      </c>
      <c r="AI1212">
        <v>5097</v>
      </c>
      <c r="AK1212" t="s">
        <v>271</v>
      </c>
      <c r="AL1212" t="s">
        <v>18693</v>
      </c>
      <c r="AM1212" t="s">
        <v>271</v>
      </c>
      <c r="AN1212" t="s">
        <v>271</v>
      </c>
      <c r="AO1212" t="s">
        <v>1380</v>
      </c>
      <c r="AP1212" t="s">
        <v>5747</v>
      </c>
      <c r="AQ1212" t="s">
        <v>20403</v>
      </c>
    </row>
    <row r="1213" spans="1:43" x14ac:dyDescent="0.3">
      <c r="A1213" t="s">
        <v>5748</v>
      </c>
      <c r="B1213" t="s">
        <v>5749</v>
      </c>
      <c r="C1213" s="72">
        <v>31872</v>
      </c>
      <c r="D1213" t="s">
        <v>7444</v>
      </c>
      <c r="E1213" t="s">
        <v>7443</v>
      </c>
      <c r="F1213" t="s">
        <v>1416</v>
      </c>
      <c r="G1213" t="s">
        <v>9094</v>
      </c>
      <c r="H1213" t="s">
        <v>660</v>
      </c>
      <c r="I1213" t="s">
        <v>10648</v>
      </c>
      <c r="J1213" t="s">
        <v>8692</v>
      </c>
      <c r="K1213">
        <v>628356</v>
      </c>
      <c r="L1213" t="s">
        <v>8692</v>
      </c>
      <c r="M1213">
        <v>2166699</v>
      </c>
      <c r="N1213" t="s">
        <v>8692</v>
      </c>
      <c r="O1213" t="s">
        <v>13333</v>
      </c>
      <c r="P1213" t="s">
        <v>5748</v>
      </c>
      <c r="Q1213">
        <v>9884</v>
      </c>
      <c r="R1213" t="s">
        <v>8692</v>
      </c>
      <c r="S1213">
        <v>33689</v>
      </c>
      <c r="T1213" t="s">
        <v>8692</v>
      </c>
      <c r="V1213" t="s">
        <v>11853</v>
      </c>
      <c r="W1213">
        <v>102282</v>
      </c>
      <c r="X1213">
        <v>9884</v>
      </c>
      <c r="Y1213" t="s">
        <v>8692</v>
      </c>
      <c r="Z1213" t="s">
        <v>8693</v>
      </c>
      <c r="AA1213" t="s">
        <v>658</v>
      </c>
      <c r="AB1213" t="s">
        <v>658</v>
      </c>
      <c r="AC1213" t="s">
        <v>8692</v>
      </c>
      <c r="AD1213" t="s">
        <v>8693</v>
      </c>
      <c r="AE1213">
        <v>13685</v>
      </c>
      <c r="AF1213" t="s">
        <v>8692</v>
      </c>
      <c r="AG1213">
        <v>60650</v>
      </c>
      <c r="AH1213" t="s">
        <v>8692</v>
      </c>
      <c r="AI1213">
        <v>18413</v>
      </c>
      <c r="AJ1213">
        <v>4862</v>
      </c>
      <c r="AK1213" t="s">
        <v>8692</v>
      </c>
      <c r="AL1213" t="s">
        <v>18694</v>
      </c>
      <c r="AM1213" t="s">
        <v>8692</v>
      </c>
      <c r="AN1213" t="s">
        <v>5749</v>
      </c>
      <c r="AO1213" t="s">
        <v>660</v>
      </c>
      <c r="AP1213" t="s">
        <v>17521</v>
      </c>
      <c r="AQ1213" t="s">
        <v>20403</v>
      </c>
    </row>
    <row r="1214" spans="1:43" x14ac:dyDescent="0.3">
      <c r="A1214" t="s">
        <v>13100</v>
      </c>
      <c r="B1214" t="s">
        <v>11810</v>
      </c>
      <c r="C1214" s="72">
        <v>34395</v>
      </c>
      <c r="D1214" t="s">
        <v>6681</v>
      </c>
      <c r="E1214" t="s">
        <v>13101</v>
      </c>
      <c r="F1214" t="s">
        <v>3591</v>
      </c>
      <c r="G1214" t="s">
        <v>3591</v>
      </c>
      <c r="H1214" t="s">
        <v>1373</v>
      </c>
      <c r="I1214" t="s">
        <v>19838</v>
      </c>
      <c r="J1214" t="s">
        <v>11810</v>
      </c>
      <c r="K1214">
        <v>621076</v>
      </c>
      <c r="L1214" t="s">
        <v>13102</v>
      </c>
      <c r="M1214">
        <v>2184452</v>
      </c>
      <c r="N1214" t="s">
        <v>11810</v>
      </c>
      <c r="P1214" t="s">
        <v>13100</v>
      </c>
      <c r="Q1214">
        <v>10200</v>
      </c>
      <c r="R1214" t="s">
        <v>11810</v>
      </c>
      <c r="S1214">
        <v>34927</v>
      </c>
      <c r="T1214" t="s">
        <v>11810</v>
      </c>
      <c r="V1214" t="s">
        <v>16192</v>
      </c>
      <c r="W1214">
        <v>107171</v>
      </c>
      <c r="X1214">
        <v>10200</v>
      </c>
      <c r="Y1214" t="s">
        <v>11810</v>
      </c>
      <c r="Z1214" t="s">
        <v>13103</v>
      </c>
      <c r="AA1214" t="s">
        <v>658</v>
      </c>
      <c r="AB1214" t="s">
        <v>658</v>
      </c>
      <c r="AC1214" t="s">
        <v>11810</v>
      </c>
      <c r="AD1214" t="s">
        <v>13103</v>
      </c>
      <c r="AE1214">
        <v>13825</v>
      </c>
      <c r="AH1214" t="s">
        <v>11810</v>
      </c>
      <c r="AJ1214">
        <v>6517</v>
      </c>
      <c r="AK1214" t="s">
        <v>13102</v>
      </c>
      <c r="AL1214" t="s">
        <v>18695</v>
      </c>
      <c r="AM1214" t="s">
        <v>11810</v>
      </c>
      <c r="AN1214" t="s">
        <v>11810</v>
      </c>
      <c r="AO1214" t="s">
        <v>1373</v>
      </c>
      <c r="AP1214" t="s">
        <v>13103</v>
      </c>
      <c r="AQ1214" t="s">
        <v>20403</v>
      </c>
    </row>
    <row r="1215" spans="1:43" x14ac:dyDescent="0.3">
      <c r="A1215" t="s">
        <v>17345</v>
      </c>
      <c r="B1215" t="s">
        <v>17210</v>
      </c>
      <c r="C1215" s="72">
        <v>34964</v>
      </c>
      <c r="D1215" t="s">
        <v>6681</v>
      </c>
      <c r="E1215" t="s">
        <v>17371</v>
      </c>
      <c r="F1215" t="s">
        <v>1402</v>
      </c>
      <c r="G1215" t="s">
        <v>6120</v>
      </c>
      <c r="H1215" t="s">
        <v>1373</v>
      </c>
      <c r="I1215" t="s">
        <v>17372</v>
      </c>
      <c r="J1215" t="s">
        <v>17210</v>
      </c>
      <c r="K1215">
        <v>675916</v>
      </c>
      <c r="L1215" t="s">
        <v>17210</v>
      </c>
      <c r="M1215">
        <v>2837062</v>
      </c>
      <c r="N1215" t="s">
        <v>17210</v>
      </c>
      <c r="P1215" t="s">
        <v>17345</v>
      </c>
      <c r="Q1215">
        <v>10700</v>
      </c>
      <c r="R1215" t="s">
        <v>17210</v>
      </c>
      <c r="S1215">
        <v>40715</v>
      </c>
      <c r="T1215" t="s">
        <v>17210</v>
      </c>
      <c r="W1215">
        <v>110111</v>
      </c>
      <c r="X1215">
        <v>11632</v>
      </c>
      <c r="Y1215" t="s">
        <v>17210</v>
      </c>
      <c r="Z1215" t="s">
        <v>17329</v>
      </c>
      <c r="AA1215" t="s">
        <v>658</v>
      </c>
      <c r="AB1215" t="s">
        <v>658</v>
      </c>
      <c r="AC1215" t="s">
        <v>17210</v>
      </c>
      <c r="AD1215" t="s">
        <v>17329</v>
      </c>
      <c r="AE1215">
        <v>14878</v>
      </c>
      <c r="AJ1215">
        <v>6272</v>
      </c>
      <c r="AK1215" t="s">
        <v>17210</v>
      </c>
      <c r="AL1215" t="s">
        <v>18696</v>
      </c>
      <c r="AM1215" t="s">
        <v>17210</v>
      </c>
      <c r="AN1215" t="s">
        <v>17210</v>
      </c>
      <c r="AO1215" t="s">
        <v>14933</v>
      </c>
      <c r="AP1215" t="s">
        <v>17329</v>
      </c>
      <c r="AQ1215" t="s">
        <v>20403</v>
      </c>
    </row>
    <row r="1216" spans="1:43" x14ac:dyDescent="0.3">
      <c r="A1216" t="s">
        <v>8242</v>
      </c>
      <c r="B1216" t="s">
        <v>8694</v>
      </c>
      <c r="C1216" s="72">
        <v>32106</v>
      </c>
      <c r="D1216" t="s">
        <v>7037</v>
      </c>
      <c r="E1216" t="s">
        <v>8243</v>
      </c>
      <c r="F1216" t="s">
        <v>1449</v>
      </c>
      <c r="G1216" t="s">
        <v>6120</v>
      </c>
      <c r="H1216" t="s">
        <v>1373</v>
      </c>
      <c r="I1216" t="s">
        <v>10182</v>
      </c>
      <c r="J1216" t="s">
        <v>8694</v>
      </c>
      <c r="K1216">
        <v>501992</v>
      </c>
      <c r="L1216" t="s">
        <v>8694</v>
      </c>
      <c r="M1216">
        <v>2027437</v>
      </c>
      <c r="N1216" t="s">
        <v>8695</v>
      </c>
      <c r="O1216" t="s">
        <v>8696</v>
      </c>
      <c r="P1216" t="s">
        <v>8242</v>
      </c>
      <c r="Q1216">
        <v>9410</v>
      </c>
      <c r="R1216" t="s">
        <v>8694</v>
      </c>
      <c r="S1216">
        <v>32607</v>
      </c>
      <c r="T1216" t="s">
        <v>8695</v>
      </c>
      <c r="V1216" t="s">
        <v>8697</v>
      </c>
      <c r="W1216">
        <v>69123</v>
      </c>
      <c r="X1216">
        <v>9410</v>
      </c>
      <c r="Y1216" t="s">
        <v>8695</v>
      </c>
      <c r="Z1216" t="s">
        <v>8698</v>
      </c>
      <c r="AA1216" t="s">
        <v>658</v>
      </c>
      <c r="AB1216" t="s">
        <v>658</v>
      </c>
      <c r="AC1216" t="s">
        <v>8695</v>
      </c>
      <c r="AD1216" t="s">
        <v>8698</v>
      </c>
      <c r="AE1216">
        <v>12768</v>
      </c>
      <c r="AF1216" t="s">
        <v>8694</v>
      </c>
      <c r="AG1216">
        <v>38183</v>
      </c>
      <c r="AH1216" t="s">
        <v>8694</v>
      </c>
      <c r="AI1216">
        <v>13872</v>
      </c>
      <c r="AJ1216">
        <v>4374</v>
      </c>
      <c r="AK1216" t="s">
        <v>8694</v>
      </c>
      <c r="AL1216" t="s">
        <v>18697</v>
      </c>
      <c r="AM1216" t="s">
        <v>8694</v>
      </c>
      <c r="AN1216" t="s">
        <v>8694</v>
      </c>
      <c r="AO1216" t="s">
        <v>1373</v>
      </c>
      <c r="AP1216" t="s">
        <v>8698</v>
      </c>
      <c r="AQ1216" t="s">
        <v>20403</v>
      </c>
    </row>
    <row r="1217" spans="1:43" hidden="1" x14ac:dyDescent="0.3">
      <c r="A1217" t="s">
        <v>2357</v>
      </c>
      <c r="B1217" t="s">
        <v>1163</v>
      </c>
      <c r="C1217" s="72">
        <v>30218</v>
      </c>
      <c r="D1217" t="s">
        <v>7073</v>
      </c>
      <c r="E1217" t="s">
        <v>7938</v>
      </c>
      <c r="F1217" t="s">
        <v>3591</v>
      </c>
      <c r="G1217" t="s">
        <v>3591</v>
      </c>
      <c r="H1217" t="s">
        <v>1373</v>
      </c>
      <c r="I1217" t="s">
        <v>9494</v>
      </c>
      <c r="J1217" t="s">
        <v>1163</v>
      </c>
      <c r="K1217">
        <v>444371</v>
      </c>
      <c r="L1217" t="s">
        <v>1163</v>
      </c>
      <c r="M1217">
        <v>580587</v>
      </c>
      <c r="N1217" t="s">
        <v>1163</v>
      </c>
      <c r="O1217" t="s">
        <v>2358</v>
      </c>
      <c r="P1217" t="s">
        <v>2357</v>
      </c>
      <c r="Q1217">
        <v>7840</v>
      </c>
      <c r="R1217" t="s">
        <v>1163</v>
      </c>
      <c r="S1217">
        <v>28552</v>
      </c>
      <c r="T1217" t="s">
        <v>1163</v>
      </c>
      <c r="V1217" t="s">
        <v>5750</v>
      </c>
      <c r="W1217">
        <v>46117</v>
      </c>
      <c r="X1217">
        <v>7840</v>
      </c>
      <c r="Y1217" t="s">
        <v>1163</v>
      </c>
      <c r="Z1217" t="s">
        <v>8699</v>
      </c>
      <c r="AA1217" t="s">
        <v>658</v>
      </c>
      <c r="AB1217" t="s">
        <v>658</v>
      </c>
      <c r="AC1217" t="s">
        <v>1163</v>
      </c>
      <c r="AD1217" t="s">
        <v>8699</v>
      </c>
      <c r="AI1217">
        <v>3720</v>
      </c>
      <c r="AK1217" t="s">
        <v>1163</v>
      </c>
      <c r="AN1217" t="s">
        <v>1163</v>
      </c>
      <c r="AO1217" t="s">
        <v>1373</v>
      </c>
      <c r="AP1217" t="s">
        <v>8699</v>
      </c>
      <c r="AQ1217" t="s">
        <v>20402</v>
      </c>
    </row>
    <row r="1218" spans="1:43" hidden="1" x14ac:dyDescent="0.3">
      <c r="A1218" t="s">
        <v>2359</v>
      </c>
      <c r="B1218" t="s">
        <v>8</v>
      </c>
      <c r="C1218" s="72">
        <v>29740</v>
      </c>
      <c r="D1218" t="s">
        <v>7274</v>
      </c>
      <c r="E1218" t="s">
        <v>7273</v>
      </c>
      <c r="F1218" t="s">
        <v>3591</v>
      </c>
      <c r="G1218" t="s">
        <v>3591</v>
      </c>
      <c r="H1218" t="s">
        <v>661</v>
      </c>
      <c r="I1218" t="s">
        <v>10818</v>
      </c>
      <c r="J1218" t="s">
        <v>8</v>
      </c>
      <c r="K1218">
        <v>493128</v>
      </c>
      <c r="L1218" t="s">
        <v>8</v>
      </c>
      <c r="M1218">
        <v>1935585</v>
      </c>
      <c r="N1218" t="s">
        <v>8</v>
      </c>
      <c r="O1218" t="s">
        <v>4259</v>
      </c>
      <c r="P1218" t="s">
        <v>2359</v>
      </c>
      <c r="Q1218">
        <v>9134</v>
      </c>
      <c r="R1218" t="s">
        <v>8</v>
      </c>
      <c r="S1218">
        <v>32047</v>
      </c>
      <c r="T1218" t="s">
        <v>8</v>
      </c>
      <c r="V1218" t="s">
        <v>4260</v>
      </c>
      <c r="W1218">
        <v>37792</v>
      </c>
      <c r="X1218">
        <v>9134</v>
      </c>
      <c r="Y1218" t="s">
        <v>8</v>
      </c>
      <c r="Z1218" t="s">
        <v>5751</v>
      </c>
      <c r="AA1218" t="s">
        <v>666</v>
      </c>
      <c r="AB1218" t="s">
        <v>658</v>
      </c>
      <c r="AC1218" t="s">
        <v>8</v>
      </c>
      <c r="AD1218" t="s">
        <v>5751</v>
      </c>
      <c r="AE1218">
        <v>10880</v>
      </c>
      <c r="AF1218" t="s">
        <v>8</v>
      </c>
      <c r="AG1218">
        <v>16971</v>
      </c>
      <c r="AI1218">
        <v>18235</v>
      </c>
      <c r="AJ1218">
        <v>4050</v>
      </c>
      <c r="AK1218" t="s">
        <v>8</v>
      </c>
      <c r="AL1218" t="s">
        <v>18698</v>
      </c>
      <c r="AM1218" t="s">
        <v>8</v>
      </c>
      <c r="AN1218" t="s">
        <v>8</v>
      </c>
      <c r="AO1218" t="s">
        <v>661</v>
      </c>
      <c r="AP1218" t="s">
        <v>5751</v>
      </c>
      <c r="AQ1218" t="s">
        <v>20402</v>
      </c>
    </row>
    <row r="1219" spans="1:43" x14ac:dyDescent="0.3">
      <c r="A1219" t="s">
        <v>17522</v>
      </c>
      <c r="B1219" t="s">
        <v>17222</v>
      </c>
      <c r="C1219" s="72">
        <v>34779</v>
      </c>
      <c r="D1219" t="s">
        <v>6558</v>
      </c>
      <c r="E1219" t="s">
        <v>17523</v>
      </c>
      <c r="F1219" t="s">
        <v>1426</v>
      </c>
      <c r="G1219" t="s">
        <v>6120</v>
      </c>
      <c r="H1219" t="s">
        <v>1373</v>
      </c>
      <c r="I1219" t="s">
        <v>17524</v>
      </c>
      <c r="J1219" t="s">
        <v>17222</v>
      </c>
      <c r="K1219">
        <v>641743</v>
      </c>
      <c r="L1219" t="s">
        <v>17222</v>
      </c>
      <c r="M1219">
        <v>2250616</v>
      </c>
      <c r="N1219" t="s">
        <v>17222</v>
      </c>
      <c r="P1219" t="s">
        <v>17522</v>
      </c>
      <c r="Q1219">
        <v>10694</v>
      </c>
      <c r="R1219" t="s">
        <v>17222</v>
      </c>
      <c r="S1219">
        <v>40947</v>
      </c>
      <c r="T1219" t="s">
        <v>17222</v>
      </c>
      <c r="W1219">
        <v>109127</v>
      </c>
      <c r="X1219">
        <v>10538</v>
      </c>
      <c r="Y1219" t="s">
        <v>17222</v>
      </c>
      <c r="Z1219" t="s">
        <v>17301</v>
      </c>
      <c r="AA1219" t="s">
        <v>666</v>
      </c>
      <c r="AB1219" t="s">
        <v>666</v>
      </c>
      <c r="AC1219" t="s">
        <v>17222</v>
      </c>
      <c r="AD1219" t="s">
        <v>17301</v>
      </c>
      <c r="AE1219">
        <v>14269</v>
      </c>
      <c r="AJ1219">
        <v>6206</v>
      </c>
      <c r="AK1219" t="s">
        <v>17222</v>
      </c>
      <c r="AL1219" t="s">
        <v>18699</v>
      </c>
      <c r="AM1219" t="s">
        <v>17222</v>
      </c>
      <c r="AN1219" t="s">
        <v>17222</v>
      </c>
      <c r="AO1219" t="s">
        <v>14933</v>
      </c>
      <c r="AP1219" t="s">
        <v>17301</v>
      </c>
      <c r="AQ1219" t="s">
        <v>20403</v>
      </c>
    </row>
    <row r="1220" spans="1:43" hidden="1" x14ac:dyDescent="0.3">
      <c r="A1220" t="s">
        <v>3493</v>
      </c>
      <c r="B1220" t="s">
        <v>901</v>
      </c>
      <c r="C1220" s="72">
        <v>30705</v>
      </c>
      <c r="D1220" t="s">
        <v>6990</v>
      </c>
      <c r="E1220" t="s">
        <v>7590</v>
      </c>
      <c r="F1220" t="s">
        <v>3591</v>
      </c>
      <c r="G1220" t="s">
        <v>3591</v>
      </c>
      <c r="H1220" t="s">
        <v>1373</v>
      </c>
      <c r="I1220" t="s">
        <v>10070</v>
      </c>
      <c r="J1220" t="s">
        <v>901</v>
      </c>
      <c r="K1220">
        <v>431148</v>
      </c>
      <c r="L1220" t="s">
        <v>901</v>
      </c>
      <c r="M1220">
        <v>483346</v>
      </c>
      <c r="N1220" t="s">
        <v>901</v>
      </c>
      <c r="O1220" t="s">
        <v>4261</v>
      </c>
      <c r="P1220" t="s">
        <v>3493</v>
      </c>
      <c r="Q1220">
        <v>7292</v>
      </c>
      <c r="R1220" t="s">
        <v>901</v>
      </c>
      <c r="S1220">
        <v>5917</v>
      </c>
      <c r="T1220" t="s">
        <v>901</v>
      </c>
      <c r="V1220" t="s">
        <v>4262</v>
      </c>
      <c r="W1220">
        <v>31506</v>
      </c>
      <c r="X1220">
        <v>7292</v>
      </c>
      <c r="Y1220" t="s">
        <v>901</v>
      </c>
      <c r="Z1220" t="s">
        <v>5752</v>
      </c>
      <c r="AA1220" t="s">
        <v>666</v>
      </c>
      <c r="AB1220" t="s">
        <v>666</v>
      </c>
      <c r="AC1220" t="s">
        <v>901</v>
      </c>
      <c r="AD1220" t="s">
        <v>5752</v>
      </c>
      <c r="AE1220">
        <v>7259</v>
      </c>
      <c r="AF1220" t="s">
        <v>901</v>
      </c>
      <c r="AG1220">
        <v>5624</v>
      </c>
      <c r="AH1220" t="s">
        <v>901</v>
      </c>
      <c r="AI1220">
        <v>4724</v>
      </c>
      <c r="AJ1220">
        <v>1176</v>
      </c>
      <c r="AK1220" t="s">
        <v>901</v>
      </c>
      <c r="AL1220" t="s">
        <v>18700</v>
      </c>
      <c r="AM1220" t="s">
        <v>901</v>
      </c>
      <c r="AN1220" t="s">
        <v>901</v>
      </c>
      <c r="AO1220" t="s">
        <v>1373</v>
      </c>
      <c r="AP1220" t="s">
        <v>5752</v>
      </c>
      <c r="AQ1220" t="s">
        <v>20402</v>
      </c>
    </row>
    <row r="1221" spans="1:43" hidden="1" x14ac:dyDescent="0.3">
      <c r="A1221" t="s">
        <v>2360</v>
      </c>
      <c r="B1221" t="s">
        <v>370</v>
      </c>
      <c r="C1221" s="72">
        <v>29361</v>
      </c>
      <c r="D1221" t="s">
        <v>6575</v>
      </c>
      <c r="E1221" t="s">
        <v>7275</v>
      </c>
      <c r="F1221" t="s">
        <v>3591</v>
      </c>
      <c r="G1221" t="s">
        <v>3591</v>
      </c>
      <c r="H1221" t="s">
        <v>1380</v>
      </c>
      <c r="I1221" t="s">
        <v>10196</v>
      </c>
      <c r="J1221" t="s">
        <v>370</v>
      </c>
      <c r="K1221">
        <v>400290</v>
      </c>
      <c r="L1221" t="s">
        <v>370</v>
      </c>
      <c r="M1221">
        <v>181966</v>
      </c>
      <c r="N1221" t="s">
        <v>370</v>
      </c>
      <c r="O1221" t="s">
        <v>2361</v>
      </c>
      <c r="P1221" t="s">
        <v>2360</v>
      </c>
      <c r="Q1221">
        <v>6851</v>
      </c>
      <c r="R1221" t="s">
        <v>370</v>
      </c>
      <c r="S1221">
        <v>5012</v>
      </c>
      <c r="T1221" t="s">
        <v>370</v>
      </c>
      <c r="V1221" t="s">
        <v>4263</v>
      </c>
      <c r="W1221">
        <v>783</v>
      </c>
      <c r="X1221">
        <v>6851</v>
      </c>
      <c r="Y1221" t="s">
        <v>370</v>
      </c>
      <c r="Z1221" t="s">
        <v>8700</v>
      </c>
      <c r="AA1221" t="s">
        <v>658</v>
      </c>
      <c r="AB1221" t="s">
        <v>658</v>
      </c>
      <c r="AC1221" t="s">
        <v>370</v>
      </c>
      <c r="AD1221" t="s">
        <v>8700</v>
      </c>
      <c r="AI1221">
        <v>8394</v>
      </c>
      <c r="AK1221" t="s">
        <v>370</v>
      </c>
      <c r="AL1221" t="s">
        <v>18701</v>
      </c>
      <c r="AM1221" t="s">
        <v>370</v>
      </c>
      <c r="AN1221" t="s">
        <v>370</v>
      </c>
      <c r="AO1221" t="s">
        <v>1380</v>
      </c>
      <c r="AP1221" t="s">
        <v>8700</v>
      </c>
      <c r="AQ1221" t="s">
        <v>20402</v>
      </c>
    </row>
    <row r="1222" spans="1:43" x14ac:dyDescent="0.3">
      <c r="A1222" t="s">
        <v>8291</v>
      </c>
      <c r="B1222" t="s">
        <v>8701</v>
      </c>
      <c r="C1222" s="72">
        <v>34075</v>
      </c>
      <c r="D1222" t="s">
        <v>8293</v>
      </c>
      <c r="E1222" t="s">
        <v>8292</v>
      </c>
      <c r="F1222" t="s">
        <v>1416</v>
      </c>
      <c r="G1222" t="s">
        <v>9094</v>
      </c>
      <c r="H1222" t="s">
        <v>1373</v>
      </c>
      <c r="I1222" t="s">
        <v>9183</v>
      </c>
      <c r="J1222" t="s">
        <v>8701</v>
      </c>
      <c r="K1222">
        <v>605309</v>
      </c>
      <c r="L1222" t="s">
        <v>8701</v>
      </c>
      <c r="M1222">
        <v>2121080</v>
      </c>
      <c r="N1222" t="s">
        <v>8701</v>
      </c>
      <c r="O1222" t="s">
        <v>13220</v>
      </c>
      <c r="P1222" t="s">
        <v>8291</v>
      </c>
      <c r="Q1222">
        <v>9916</v>
      </c>
      <c r="R1222" t="s">
        <v>8701</v>
      </c>
      <c r="S1222">
        <v>33497</v>
      </c>
      <c r="T1222" t="s">
        <v>8701</v>
      </c>
      <c r="V1222" t="s">
        <v>12672</v>
      </c>
      <c r="W1222">
        <v>71016</v>
      </c>
      <c r="X1222">
        <v>9916</v>
      </c>
      <c r="Y1222" t="s">
        <v>8701</v>
      </c>
      <c r="Z1222" t="s">
        <v>8702</v>
      </c>
      <c r="AA1222" t="s">
        <v>658</v>
      </c>
      <c r="AB1222" t="s">
        <v>658</v>
      </c>
      <c r="AC1222" t="s">
        <v>8701</v>
      </c>
      <c r="AD1222" t="s">
        <v>8702</v>
      </c>
      <c r="AE1222">
        <v>13754</v>
      </c>
      <c r="AF1222" t="s">
        <v>8701</v>
      </c>
      <c r="AG1222">
        <v>53953</v>
      </c>
      <c r="AH1222" t="s">
        <v>8701</v>
      </c>
      <c r="AI1222">
        <v>18432</v>
      </c>
      <c r="AJ1222">
        <v>4797</v>
      </c>
      <c r="AK1222" t="s">
        <v>8701</v>
      </c>
      <c r="AL1222" t="s">
        <v>18702</v>
      </c>
      <c r="AM1222" t="s">
        <v>8701</v>
      </c>
      <c r="AN1222" t="s">
        <v>8701</v>
      </c>
      <c r="AO1222" t="s">
        <v>1373</v>
      </c>
      <c r="AP1222" t="s">
        <v>8702</v>
      </c>
      <c r="AQ1222" t="s">
        <v>20403</v>
      </c>
    </row>
    <row r="1223" spans="1:43" x14ac:dyDescent="0.3">
      <c r="A1223" t="s">
        <v>17525</v>
      </c>
      <c r="B1223" t="s">
        <v>17143</v>
      </c>
      <c r="C1223" s="72">
        <v>36357</v>
      </c>
      <c r="D1223" t="s">
        <v>7547</v>
      </c>
      <c r="E1223" t="s">
        <v>17526</v>
      </c>
      <c r="F1223" t="s">
        <v>1392</v>
      </c>
      <c r="G1223" t="s">
        <v>6120</v>
      </c>
      <c r="H1223" t="s">
        <v>1380</v>
      </c>
      <c r="I1223" t="s">
        <v>17144</v>
      </c>
      <c r="J1223" t="s">
        <v>17143</v>
      </c>
      <c r="K1223">
        <v>672284</v>
      </c>
      <c r="L1223" t="s">
        <v>17143</v>
      </c>
      <c r="M1223">
        <v>2942966</v>
      </c>
      <c r="N1223" t="s">
        <v>17143</v>
      </c>
      <c r="P1223" t="s">
        <v>17525</v>
      </c>
      <c r="Q1223">
        <v>10230</v>
      </c>
      <c r="R1223" t="s">
        <v>17143</v>
      </c>
      <c r="S1223">
        <v>41150</v>
      </c>
      <c r="T1223" t="s">
        <v>17143</v>
      </c>
      <c r="W1223">
        <v>125372</v>
      </c>
      <c r="X1223">
        <v>11382</v>
      </c>
      <c r="Y1223" t="s">
        <v>17143</v>
      </c>
      <c r="Z1223" t="s">
        <v>17304</v>
      </c>
      <c r="AA1223" t="s">
        <v>666</v>
      </c>
      <c r="AB1223" t="s">
        <v>666</v>
      </c>
      <c r="AC1223" t="s">
        <v>17143</v>
      </c>
      <c r="AD1223" t="s">
        <v>17304</v>
      </c>
      <c r="AK1223" t="s">
        <v>17143</v>
      </c>
      <c r="AL1223" t="s">
        <v>18703</v>
      </c>
      <c r="AM1223" t="s">
        <v>17143</v>
      </c>
      <c r="AN1223" t="s">
        <v>17143</v>
      </c>
      <c r="AO1223" t="s">
        <v>1380</v>
      </c>
      <c r="AP1223" t="s">
        <v>17304</v>
      </c>
      <c r="AQ1223" t="s">
        <v>20403</v>
      </c>
    </row>
    <row r="1224" spans="1:43" x14ac:dyDescent="0.3">
      <c r="A1224" t="s">
        <v>14812</v>
      </c>
      <c r="B1224" t="s">
        <v>14235</v>
      </c>
      <c r="C1224" s="72">
        <v>34907</v>
      </c>
      <c r="D1224" t="s">
        <v>6876</v>
      </c>
      <c r="E1224" t="s">
        <v>13254</v>
      </c>
      <c r="F1224" t="s">
        <v>1553</v>
      </c>
      <c r="G1224" t="s">
        <v>6120</v>
      </c>
      <c r="H1224" t="s">
        <v>1373</v>
      </c>
      <c r="I1224" t="s">
        <v>14813</v>
      </c>
      <c r="J1224" t="s">
        <v>14235</v>
      </c>
      <c r="K1224">
        <v>641745</v>
      </c>
      <c r="L1224" t="s">
        <v>14235</v>
      </c>
      <c r="M1224">
        <v>2823660</v>
      </c>
      <c r="N1224" t="s">
        <v>14235</v>
      </c>
      <c r="O1224" t="s">
        <v>17527</v>
      </c>
      <c r="P1224" t="s">
        <v>14812</v>
      </c>
      <c r="Q1224">
        <v>10418</v>
      </c>
      <c r="R1224" t="s">
        <v>14235</v>
      </c>
      <c r="S1224">
        <v>35292</v>
      </c>
      <c r="T1224" t="s">
        <v>14235</v>
      </c>
      <c r="V1224" t="s">
        <v>16193</v>
      </c>
      <c r="W1224">
        <v>102632</v>
      </c>
      <c r="X1224">
        <v>10418</v>
      </c>
      <c r="Y1224" t="s">
        <v>14235</v>
      </c>
      <c r="Z1224" t="s">
        <v>15138</v>
      </c>
      <c r="AA1224" t="s">
        <v>658</v>
      </c>
      <c r="AB1224" t="s">
        <v>658</v>
      </c>
      <c r="AC1224" t="s">
        <v>14235</v>
      </c>
      <c r="AD1224" t="s">
        <v>15138</v>
      </c>
      <c r="AE1224">
        <v>14516</v>
      </c>
      <c r="AH1224" t="s">
        <v>14235</v>
      </c>
      <c r="AI1224">
        <v>19378</v>
      </c>
      <c r="AJ1224">
        <v>5812</v>
      </c>
      <c r="AK1224" t="s">
        <v>14235</v>
      </c>
      <c r="AL1224" t="s">
        <v>18704</v>
      </c>
      <c r="AM1224" t="s">
        <v>14235</v>
      </c>
      <c r="AN1224" t="s">
        <v>14235</v>
      </c>
      <c r="AO1224" t="s">
        <v>1373</v>
      </c>
      <c r="AP1224" t="s">
        <v>15138</v>
      </c>
      <c r="AQ1224" t="s">
        <v>20403</v>
      </c>
    </row>
    <row r="1225" spans="1:43" x14ac:dyDescent="0.3">
      <c r="A1225" t="s">
        <v>13253</v>
      </c>
      <c r="B1225" t="s">
        <v>11776</v>
      </c>
      <c r="C1225" s="72">
        <v>35159</v>
      </c>
      <c r="D1225" t="s">
        <v>6901</v>
      </c>
      <c r="E1225" t="s">
        <v>13254</v>
      </c>
      <c r="F1225" t="s">
        <v>1416</v>
      </c>
      <c r="G1225" t="s">
        <v>9094</v>
      </c>
      <c r="H1225" t="s">
        <v>1373</v>
      </c>
      <c r="I1225" t="s">
        <v>16194</v>
      </c>
      <c r="J1225" t="s">
        <v>11776</v>
      </c>
      <c r="K1225">
        <v>656605</v>
      </c>
      <c r="L1225" t="s">
        <v>11776</v>
      </c>
      <c r="M1225">
        <v>2167302</v>
      </c>
      <c r="N1225" t="s">
        <v>11776</v>
      </c>
      <c r="P1225" t="s">
        <v>13253</v>
      </c>
      <c r="Q1225">
        <v>10565</v>
      </c>
      <c r="R1225" t="s">
        <v>11776</v>
      </c>
      <c r="S1225">
        <v>33722</v>
      </c>
      <c r="T1225" t="s">
        <v>11776</v>
      </c>
      <c r="V1225" t="s">
        <v>16195</v>
      </c>
      <c r="W1225">
        <v>104816</v>
      </c>
      <c r="X1225">
        <v>10565</v>
      </c>
      <c r="Y1225" t="s">
        <v>11776</v>
      </c>
      <c r="Z1225" t="s">
        <v>13255</v>
      </c>
      <c r="AA1225" t="s">
        <v>658</v>
      </c>
      <c r="AB1225" t="s">
        <v>658</v>
      </c>
      <c r="AC1225" t="s">
        <v>11776</v>
      </c>
      <c r="AD1225" t="s">
        <v>13255</v>
      </c>
      <c r="AE1225">
        <v>13426</v>
      </c>
      <c r="AJ1225">
        <v>6011</v>
      </c>
      <c r="AK1225" t="s">
        <v>11776</v>
      </c>
      <c r="AL1225" t="s">
        <v>18705</v>
      </c>
      <c r="AM1225" t="s">
        <v>11776</v>
      </c>
      <c r="AN1225" t="s">
        <v>11776</v>
      </c>
      <c r="AO1225" t="s">
        <v>1373</v>
      </c>
      <c r="AP1225" t="s">
        <v>13255</v>
      </c>
      <c r="AQ1225" t="s">
        <v>20403</v>
      </c>
    </row>
    <row r="1226" spans="1:43" x14ac:dyDescent="0.3">
      <c r="A1226" t="s">
        <v>2362</v>
      </c>
      <c r="B1226" t="s">
        <v>1139</v>
      </c>
      <c r="C1226" s="72">
        <v>30798</v>
      </c>
      <c r="D1226" t="s">
        <v>7799</v>
      </c>
      <c r="E1226" t="s">
        <v>7939</v>
      </c>
      <c r="F1226" t="s">
        <v>1430</v>
      </c>
      <c r="G1226" t="s">
        <v>6120</v>
      </c>
      <c r="H1226" t="s">
        <v>1373</v>
      </c>
      <c r="I1226" t="s">
        <v>9193</v>
      </c>
      <c r="J1226" t="s">
        <v>1139</v>
      </c>
      <c r="K1226">
        <v>518875</v>
      </c>
      <c r="L1226" t="s">
        <v>1139</v>
      </c>
      <c r="M1226">
        <v>1660812</v>
      </c>
      <c r="N1226" t="s">
        <v>1139</v>
      </c>
      <c r="O1226" t="s">
        <v>2363</v>
      </c>
      <c r="P1226" t="s">
        <v>2362</v>
      </c>
      <c r="Q1226">
        <v>8439</v>
      </c>
      <c r="R1226" t="s">
        <v>1139</v>
      </c>
      <c r="S1226">
        <v>30258</v>
      </c>
      <c r="T1226" t="s">
        <v>1139</v>
      </c>
      <c r="V1226" t="s">
        <v>4264</v>
      </c>
      <c r="W1226">
        <v>56533</v>
      </c>
      <c r="X1226">
        <v>8439</v>
      </c>
      <c r="Y1226" t="s">
        <v>1139</v>
      </c>
      <c r="Z1226" t="s">
        <v>5753</v>
      </c>
      <c r="AA1226" t="s">
        <v>658</v>
      </c>
      <c r="AB1226" t="s">
        <v>658</v>
      </c>
      <c r="AC1226" t="s">
        <v>1139</v>
      </c>
      <c r="AD1226" t="s">
        <v>5753</v>
      </c>
      <c r="AE1226">
        <v>10865</v>
      </c>
      <c r="AF1226" t="s">
        <v>1139</v>
      </c>
      <c r="AG1226">
        <v>5384</v>
      </c>
      <c r="AH1226" t="s">
        <v>1139</v>
      </c>
      <c r="AI1226">
        <v>6814</v>
      </c>
      <c r="AJ1226">
        <v>3194</v>
      </c>
      <c r="AK1226" t="s">
        <v>1139</v>
      </c>
      <c r="AL1226" t="s">
        <v>18706</v>
      </c>
      <c r="AM1226" t="s">
        <v>1139</v>
      </c>
      <c r="AN1226" t="s">
        <v>1139</v>
      </c>
      <c r="AO1226" t="s">
        <v>1373</v>
      </c>
      <c r="AP1226" t="s">
        <v>5753</v>
      </c>
      <c r="AQ1226" t="s">
        <v>20403</v>
      </c>
    </row>
    <row r="1227" spans="1:43" x14ac:dyDescent="0.3">
      <c r="A1227" t="s">
        <v>2364</v>
      </c>
      <c r="B1227" t="s">
        <v>814</v>
      </c>
      <c r="C1227" s="72">
        <v>32785</v>
      </c>
      <c r="D1227" t="s">
        <v>6767</v>
      </c>
      <c r="E1227" t="s">
        <v>7143</v>
      </c>
      <c r="F1227" t="s">
        <v>3591</v>
      </c>
      <c r="G1227" t="s">
        <v>3591</v>
      </c>
      <c r="H1227" t="s">
        <v>1373</v>
      </c>
      <c r="I1227" t="s">
        <v>9997</v>
      </c>
      <c r="J1227" t="s">
        <v>814</v>
      </c>
      <c r="K1227">
        <v>543391</v>
      </c>
      <c r="L1227" t="s">
        <v>814</v>
      </c>
      <c r="M1227">
        <v>1697837</v>
      </c>
      <c r="N1227" t="s">
        <v>814</v>
      </c>
      <c r="O1227" t="s">
        <v>4265</v>
      </c>
      <c r="P1227" t="s">
        <v>2364</v>
      </c>
      <c r="Q1227">
        <v>8867</v>
      </c>
      <c r="R1227" t="s">
        <v>814</v>
      </c>
      <c r="S1227">
        <v>30520</v>
      </c>
      <c r="T1227" t="s">
        <v>814</v>
      </c>
      <c r="V1227" t="s">
        <v>4266</v>
      </c>
      <c r="W1227">
        <v>58343</v>
      </c>
      <c r="X1227">
        <v>8867</v>
      </c>
      <c r="Y1227" t="s">
        <v>814</v>
      </c>
      <c r="Z1227" t="s">
        <v>5754</v>
      </c>
      <c r="AA1227" t="s">
        <v>658</v>
      </c>
      <c r="AB1227" t="s">
        <v>658</v>
      </c>
      <c r="AC1227" t="s">
        <v>814</v>
      </c>
      <c r="AD1227" t="s">
        <v>5754</v>
      </c>
      <c r="AE1227">
        <v>10474</v>
      </c>
      <c r="AF1227" t="s">
        <v>814</v>
      </c>
      <c r="AG1227">
        <v>12939</v>
      </c>
      <c r="AH1227" t="s">
        <v>814</v>
      </c>
      <c r="AI1227">
        <v>5096</v>
      </c>
      <c r="AJ1227">
        <v>4025</v>
      </c>
      <c r="AK1227" t="s">
        <v>814</v>
      </c>
      <c r="AL1227" t="s">
        <v>18707</v>
      </c>
      <c r="AM1227" t="s">
        <v>814</v>
      </c>
      <c r="AN1227" t="s">
        <v>814</v>
      </c>
      <c r="AO1227" t="s">
        <v>1373</v>
      </c>
      <c r="AP1227" t="s">
        <v>5754</v>
      </c>
      <c r="AQ1227" t="s">
        <v>20403</v>
      </c>
    </row>
    <row r="1228" spans="1:43" x14ac:dyDescent="0.3">
      <c r="A1228" t="s">
        <v>12799</v>
      </c>
      <c r="B1228" t="s">
        <v>11669</v>
      </c>
      <c r="C1228" s="72">
        <v>34529</v>
      </c>
      <c r="D1228" t="s">
        <v>7806</v>
      </c>
      <c r="E1228" t="s">
        <v>7143</v>
      </c>
      <c r="F1228" t="s">
        <v>1531</v>
      </c>
      <c r="G1228" t="s">
        <v>9094</v>
      </c>
      <c r="H1228" t="s">
        <v>1424</v>
      </c>
      <c r="I1228" t="s">
        <v>11670</v>
      </c>
      <c r="J1228" t="s">
        <v>11669</v>
      </c>
      <c r="K1228">
        <v>608348</v>
      </c>
      <c r="L1228" t="s">
        <v>11669</v>
      </c>
      <c r="M1228">
        <v>2044542</v>
      </c>
      <c r="N1228" t="s">
        <v>11669</v>
      </c>
      <c r="O1228" t="s">
        <v>13357</v>
      </c>
      <c r="P1228" t="s">
        <v>12799</v>
      </c>
      <c r="Q1228">
        <v>10395</v>
      </c>
      <c r="R1228" t="s">
        <v>11669</v>
      </c>
      <c r="S1228">
        <v>32797</v>
      </c>
      <c r="T1228" t="s">
        <v>11669</v>
      </c>
      <c r="V1228" t="s">
        <v>16196</v>
      </c>
      <c r="W1228">
        <v>70619</v>
      </c>
      <c r="X1228">
        <v>10395</v>
      </c>
      <c r="Y1228" t="s">
        <v>11669</v>
      </c>
      <c r="Z1228" t="s">
        <v>12800</v>
      </c>
      <c r="AA1228" t="s">
        <v>658</v>
      </c>
      <c r="AB1228" t="s">
        <v>658</v>
      </c>
      <c r="AC1228" t="s">
        <v>11669</v>
      </c>
      <c r="AD1228" t="s">
        <v>12800</v>
      </c>
      <c r="AE1228">
        <v>12494</v>
      </c>
      <c r="AH1228" t="s">
        <v>11669</v>
      </c>
      <c r="AI1228">
        <v>23714</v>
      </c>
      <c r="AJ1228">
        <v>5378</v>
      </c>
      <c r="AK1228" t="s">
        <v>11669</v>
      </c>
      <c r="AL1228" t="s">
        <v>18708</v>
      </c>
      <c r="AM1228" t="s">
        <v>11669</v>
      </c>
      <c r="AN1228" t="s">
        <v>11669</v>
      </c>
      <c r="AO1228" t="s">
        <v>1424</v>
      </c>
      <c r="AP1228" t="s">
        <v>12800</v>
      </c>
      <c r="AQ1228" t="s">
        <v>20403</v>
      </c>
    </row>
    <row r="1229" spans="1:43" hidden="1" x14ac:dyDescent="0.3">
      <c r="A1229" t="s">
        <v>4267</v>
      </c>
      <c r="B1229" t="s">
        <v>195</v>
      </c>
      <c r="C1229" s="72">
        <v>29266</v>
      </c>
      <c r="D1229" t="s">
        <v>7276</v>
      </c>
      <c r="E1229" t="s">
        <v>7143</v>
      </c>
      <c r="F1229" t="s">
        <v>3591</v>
      </c>
      <c r="G1229" t="s">
        <v>3591</v>
      </c>
      <c r="H1229" t="s">
        <v>1396</v>
      </c>
      <c r="I1229" t="s">
        <v>9970</v>
      </c>
      <c r="J1229" t="s">
        <v>195</v>
      </c>
      <c r="K1229">
        <v>430603</v>
      </c>
      <c r="L1229" t="s">
        <v>195</v>
      </c>
      <c r="M1229">
        <v>448411</v>
      </c>
      <c r="N1229" t="s">
        <v>195</v>
      </c>
      <c r="O1229" t="s">
        <v>4268</v>
      </c>
      <c r="P1229" t="s">
        <v>4267</v>
      </c>
      <c r="Q1229">
        <v>7998</v>
      </c>
      <c r="R1229" t="s">
        <v>195</v>
      </c>
      <c r="S1229">
        <v>28730</v>
      </c>
      <c r="T1229" t="s">
        <v>195</v>
      </c>
      <c r="V1229" t="s">
        <v>5755</v>
      </c>
      <c r="W1229">
        <v>37860</v>
      </c>
      <c r="X1229">
        <v>7998</v>
      </c>
      <c r="Y1229" t="s">
        <v>195</v>
      </c>
      <c r="Z1229" t="s">
        <v>5756</v>
      </c>
      <c r="AA1229" t="s">
        <v>666</v>
      </c>
      <c r="AB1229" t="s">
        <v>658</v>
      </c>
      <c r="AC1229" t="s">
        <v>195</v>
      </c>
      <c r="AD1229" t="s">
        <v>5756</v>
      </c>
      <c r="AE1229">
        <v>7609</v>
      </c>
      <c r="AF1229" t="s">
        <v>195</v>
      </c>
      <c r="AG1229">
        <v>6009</v>
      </c>
      <c r="AH1229" t="s">
        <v>195</v>
      </c>
      <c r="AI1229">
        <v>6839</v>
      </c>
      <c r="AK1229" t="s">
        <v>195</v>
      </c>
      <c r="AL1229" t="s">
        <v>18709</v>
      </c>
      <c r="AM1229" t="s">
        <v>195</v>
      </c>
      <c r="AN1229" t="s">
        <v>195</v>
      </c>
      <c r="AO1229" t="s">
        <v>1396</v>
      </c>
      <c r="AP1229" t="s">
        <v>5756</v>
      </c>
      <c r="AQ1229" t="s">
        <v>20402</v>
      </c>
    </row>
    <row r="1230" spans="1:43" x14ac:dyDescent="0.3">
      <c r="A1230" t="s">
        <v>2365</v>
      </c>
      <c r="B1230" t="s">
        <v>1172</v>
      </c>
      <c r="C1230" s="72">
        <v>32303</v>
      </c>
      <c r="D1230" t="s">
        <v>6629</v>
      </c>
      <c r="E1230" t="s">
        <v>7143</v>
      </c>
      <c r="F1230" t="s">
        <v>1379</v>
      </c>
      <c r="G1230" t="s">
        <v>9094</v>
      </c>
      <c r="H1230" t="s">
        <v>1373</v>
      </c>
      <c r="I1230" t="s">
        <v>9717</v>
      </c>
      <c r="J1230" t="s">
        <v>1172</v>
      </c>
      <c r="K1230">
        <v>523260</v>
      </c>
      <c r="L1230" t="s">
        <v>1172</v>
      </c>
      <c r="M1230">
        <v>1794767</v>
      </c>
      <c r="N1230" t="s">
        <v>1172</v>
      </c>
      <c r="O1230" t="s">
        <v>12220</v>
      </c>
      <c r="P1230" t="s">
        <v>2365</v>
      </c>
      <c r="Q1230">
        <v>9212</v>
      </c>
      <c r="R1230" t="s">
        <v>1172</v>
      </c>
      <c r="S1230">
        <v>31992</v>
      </c>
      <c r="T1230" t="s">
        <v>1172</v>
      </c>
      <c r="V1230" t="s">
        <v>12709</v>
      </c>
      <c r="W1230">
        <v>59351</v>
      </c>
      <c r="X1230">
        <v>9212</v>
      </c>
      <c r="Y1230" t="s">
        <v>1172</v>
      </c>
      <c r="Z1230" t="s">
        <v>5757</v>
      </c>
      <c r="AA1230" t="s">
        <v>658</v>
      </c>
      <c r="AB1230" t="s">
        <v>658</v>
      </c>
      <c r="AC1230" t="s">
        <v>1172</v>
      </c>
      <c r="AD1230" t="s">
        <v>5757</v>
      </c>
      <c r="AE1230">
        <v>11053</v>
      </c>
      <c r="AF1230" t="s">
        <v>1172</v>
      </c>
      <c r="AG1230">
        <v>13479</v>
      </c>
      <c r="AH1230" t="s">
        <v>1172</v>
      </c>
      <c r="AI1230">
        <v>6292</v>
      </c>
      <c r="AJ1230">
        <v>4120</v>
      </c>
      <c r="AK1230" t="s">
        <v>1172</v>
      </c>
      <c r="AL1230" t="s">
        <v>18710</v>
      </c>
      <c r="AM1230" t="s">
        <v>1172</v>
      </c>
      <c r="AN1230" t="s">
        <v>1172</v>
      </c>
      <c r="AO1230" t="s">
        <v>14933</v>
      </c>
      <c r="AP1230" t="s">
        <v>5757</v>
      </c>
      <c r="AQ1230" t="s">
        <v>20403</v>
      </c>
    </row>
    <row r="1231" spans="1:43" x14ac:dyDescent="0.3">
      <c r="A1231" t="s">
        <v>15242</v>
      </c>
      <c r="B1231" t="s">
        <v>15243</v>
      </c>
      <c r="C1231" s="72">
        <v>32430</v>
      </c>
      <c r="D1231" t="s">
        <v>15244</v>
      </c>
      <c r="E1231" t="s">
        <v>7143</v>
      </c>
      <c r="F1231" t="s">
        <v>1531</v>
      </c>
      <c r="G1231" t="s">
        <v>9094</v>
      </c>
      <c r="H1231" t="s">
        <v>1373</v>
      </c>
      <c r="I1231" t="s">
        <v>16197</v>
      </c>
      <c r="J1231" t="s">
        <v>15243</v>
      </c>
      <c r="K1231">
        <v>518876</v>
      </c>
      <c r="L1231" t="s">
        <v>15243</v>
      </c>
      <c r="M1231">
        <v>2050483</v>
      </c>
      <c r="N1231" t="s">
        <v>15243</v>
      </c>
      <c r="P1231" t="s">
        <v>15242</v>
      </c>
      <c r="Q1231">
        <v>10506</v>
      </c>
      <c r="R1231" t="s">
        <v>15243</v>
      </c>
      <c r="S1231">
        <v>32968</v>
      </c>
      <c r="T1231" t="s">
        <v>15243</v>
      </c>
      <c r="V1231" t="s">
        <v>16198</v>
      </c>
      <c r="W1231">
        <v>65879</v>
      </c>
      <c r="X1231">
        <v>11251</v>
      </c>
      <c r="Y1231" t="s">
        <v>15243</v>
      </c>
      <c r="Z1231" t="s">
        <v>15245</v>
      </c>
      <c r="AA1231" t="s">
        <v>658</v>
      </c>
      <c r="AB1231" t="s">
        <v>658</v>
      </c>
      <c r="AC1231" t="s">
        <v>15243</v>
      </c>
      <c r="AD1231" t="s">
        <v>15245</v>
      </c>
      <c r="AE1231">
        <v>15800</v>
      </c>
      <c r="AH1231" t="s">
        <v>15243</v>
      </c>
      <c r="AJ1231">
        <v>6047</v>
      </c>
      <c r="AK1231" t="s">
        <v>15243</v>
      </c>
      <c r="AL1231" t="s">
        <v>18711</v>
      </c>
      <c r="AM1231" t="s">
        <v>15243</v>
      </c>
      <c r="AN1231" t="s">
        <v>15243</v>
      </c>
      <c r="AO1231" t="s">
        <v>1373</v>
      </c>
      <c r="AP1231" t="s">
        <v>15245</v>
      </c>
      <c r="AQ1231" t="s">
        <v>20403</v>
      </c>
    </row>
    <row r="1232" spans="1:43" x14ac:dyDescent="0.3">
      <c r="A1232" t="s">
        <v>14116</v>
      </c>
      <c r="B1232" t="s">
        <v>14045</v>
      </c>
      <c r="C1232" s="72">
        <v>33853</v>
      </c>
      <c r="D1232" t="s">
        <v>6596</v>
      </c>
      <c r="E1232" t="s">
        <v>7143</v>
      </c>
      <c r="F1232" t="s">
        <v>3591</v>
      </c>
      <c r="G1232" t="s">
        <v>3591</v>
      </c>
      <c r="H1232" t="s">
        <v>1373</v>
      </c>
      <c r="I1232" t="s">
        <v>14046</v>
      </c>
      <c r="J1232" t="s">
        <v>14045</v>
      </c>
      <c r="K1232">
        <v>547184</v>
      </c>
      <c r="L1232" t="s">
        <v>14045</v>
      </c>
      <c r="M1232">
        <v>2693483</v>
      </c>
      <c r="N1232" t="s">
        <v>14045</v>
      </c>
      <c r="P1232" t="s">
        <v>14116</v>
      </c>
      <c r="R1232" t="s">
        <v>14045</v>
      </c>
      <c r="S1232">
        <v>36156</v>
      </c>
      <c r="T1232" t="s">
        <v>14045</v>
      </c>
      <c r="V1232" t="s">
        <v>16199</v>
      </c>
      <c r="W1232">
        <v>70768</v>
      </c>
      <c r="Y1232" t="s">
        <v>14045</v>
      </c>
      <c r="Z1232" t="s">
        <v>14117</v>
      </c>
      <c r="AA1232" t="s">
        <v>658</v>
      </c>
      <c r="AB1232" t="s">
        <v>658</v>
      </c>
      <c r="AC1232" t="s">
        <v>14045</v>
      </c>
      <c r="AD1232" t="s">
        <v>14117</v>
      </c>
      <c r="AE1232">
        <v>12164</v>
      </c>
      <c r="AK1232" t="s">
        <v>14045</v>
      </c>
      <c r="AL1232" t="s">
        <v>18712</v>
      </c>
      <c r="AM1232" t="s">
        <v>14045</v>
      </c>
      <c r="AN1232" t="s">
        <v>14045</v>
      </c>
      <c r="AO1232" t="s">
        <v>1373</v>
      </c>
      <c r="AP1232" t="s">
        <v>14117</v>
      </c>
      <c r="AQ1232" t="s">
        <v>20403</v>
      </c>
    </row>
    <row r="1233" spans="1:43" x14ac:dyDescent="0.3">
      <c r="A1233" t="s">
        <v>13775</v>
      </c>
      <c r="B1233" t="s">
        <v>11595</v>
      </c>
      <c r="C1233" s="72">
        <v>32344</v>
      </c>
      <c r="D1233" t="s">
        <v>7377</v>
      </c>
      <c r="E1233" t="s">
        <v>7143</v>
      </c>
      <c r="F1233" t="s">
        <v>3591</v>
      </c>
      <c r="G1233" t="s">
        <v>3591</v>
      </c>
      <c r="H1233" t="s">
        <v>661</v>
      </c>
      <c r="I1233" t="s">
        <v>11596</v>
      </c>
      <c r="J1233" t="s">
        <v>11595</v>
      </c>
      <c r="K1233">
        <v>571841</v>
      </c>
      <c r="L1233" t="s">
        <v>11595</v>
      </c>
      <c r="M1233">
        <v>2044377</v>
      </c>
      <c r="N1233" t="s">
        <v>11595</v>
      </c>
      <c r="O1233" t="s">
        <v>13776</v>
      </c>
      <c r="P1233" t="s">
        <v>13775</v>
      </c>
      <c r="Q1233">
        <v>10304</v>
      </c>
      <c r="R1233" t="s">
        <v>11595</v>
      </c>
      <c r="S1233">
        <v>32753</v>
      </c>
      <c r="T1233" t="s">
        <v>11595</v>
      </c>
      <c r="V1233" t="s">
        <v>16200</v>
      </c>
      <c r="W1233">
        <v>60927</v>
      </c>
      <c r="X1233">
        <v>10304</v>
      </c>
      <c r="Y1233" t="s">
        <v>11595</v>
      </c>
      <c r="Z1233" t="s">
        <v>13777</v>
      </c>
      <c r="AA1233" t="s">
        <v>5068</v>
      </c>
      <c r="AB1233" t="s">
        <v>658</v>
      </c>
      <c r="AC1233" t="s">
        <v>11595</v>
      </c>
      <c r="AD1233" t="s">
        <v>13777</v>
      </c>
      <c r="AE1233">
        <v>13125</v>
      </c>
      <c r="AH1233" t="s">
        <v>11595</v>
      </c>
      <c r="AI1233">
        <v>6159</v>
      </c>
      <c r="AJ1233">
        <v>4812</v>
      </c>
      <c r="AK1233" t="s">
        <v>11595</v>
      </c>
      <c r="AN1233" t="s">
        <v>11595</v>
      </c>
      <c r="AO1233" t="s">
        <v>661</v>
      </c>
      <c r="AP1233" t="s">
        <v>13777</v>
      </c>
      <c r="AQ1233" t="s">
        <v>20403</v>
      </c>
    </row>
    <row r="1234" spans="1:43" x14ac:dyDescent="0.3">
      <c r="A1234" t="s">
        <v>2366</v>
      </c>
      <c r="B1234" t="s">
        <v>641</v>
      </c>
      <c r="C1234" s="72">
        <v>30948</v>
      </c>
      <c r="D1234" t="s">
        <v>6623</v>
      </c>
      <c r="E1234" t="s">
        <v>6732</v>
      </c>
      <c r="F1234" t="s">
        <v>1413</v>
      </c>
      <c r="G1234" t="s">
        <v>9094</v>
      </c>
      <c r="H1234" t="s">
        <v>2147</v>
      </c>
      <c r="I1234" t="s">
        <v>9667</v>
      </c>
      <c r="J1234" t="s">
        <v>641</v>
      </c>
      <c r="K1234">
        <v>461314</v>
      </c>
      <c r="L1234" t="s">
        <v>641</v>
      </c>
      <c r="M1234">
        <v>549974</v>
      </c>
      <c r="N1234" t="s">
        <v>641</v>
      </c>
      <c r="O1234" t="s">
        <v>2367</v>
      </c>
      <c r="P1234" t="s">
        <v>2366</v>
      </c>
      <c r="Q1234">
        <v>7780</v>
      </c>
      <c r="R1234" t="s">
        <v>641</v>
      </c>
      <c r="S1234">
        <v>28476</v>
      </c>
      <c r="T1234" t="s">
        <v>641</v>
      </c>
      <c r="U1234" t="s">
        <v>641</v>
      </c>
      <c r="V1234" t="s">
        <v>4269</v>
      </c>
      <c r="W1234">
        <v>45436</v>
      </c>
      <c r="X1234">
        <v>7780</v>
      </c>
      <c r="Y1234" t="s">
        <v>641</v>
      </c>
      <c r="Z1234" t="s">
        <v>5758</v>
      </c>
      <c r="AA1234" t="s">
        <v>658</v>
      </c>
      <c r="AB1234" t="s">
        <v>658</v>
      </c>
      <c r="AC1234" t="s">
        <v>641</v>
      </c>
      <c r="AD1234" t="s">
        <v>5758</v>
      </c>
      <c r="AE1234">
        <v>8991</v>
      </c>
      <c r="AF1234" t="s">
        <v>641</v>
      </c>
      <c r="AG1234">
        <v>5292</v>
      </c>
      <c r="AH1234" t="s">
        <v>641</v>
      </c>
      <c r="AI1234">
        <v>3745</v>
      </c>
      <c r="AJ1234">
        <v>2303</v>
      </c>
      <c r="AK1234" t="s">
        <v>641</v>
      </c>
      <c r="AL1234" t="s">
        <v>18713</v>
      </c>
      <c r="AM1234" t="s">
        <v>641</v>
      </c>
      <c r="AN1234" t="s">
        <v>641</v>
      </c>
      <c r="AO1234" t="s">
        <v>2147</v>
      </c>
      <c r="AP1234" t="s">
        <v>5758</v>
      </c>
      <c r="AQ1234" t="s">
        <v>20403</v>
      </c>
    </row>
    <row r="1235" spans="1:43" x14ac:dyDescent="0.3">
      <c r="A1235" t="s">
        <v>14814</v>
      </c>
      <c r="B1235" t="s">
        <v>14331</v>
      </c>
      <c r="C1235" s="72">
        <v>33542</v>
      </c>
      <c r="D1235" t="s">
        <v>7041</v>
      </c>
      <c r="E1235" t="s">
        <v>6732</v>
      </c>
      <c r="F1235" t="s">
        <v>1481</v>
      </c>
      <c r="G1235" t="s">
        <v>6120</v>
      </c>
      <c r="H1235" t="s">
        <v>661</v>
      </c>
      <c r="I1235" t="s">
        <v>14498</v>
      </c>
      <c r="J1235" t="s">
        <v>14331</v>
      </c>
      <c r="K1235">
        <v>643393</v>
      </c>
      <c r="L1235" t="s">
        <v>14331</v>
      </c>
      <c r="M1235">
        <v>2165920</v>
      </c>
      <c r="N1235" t="s">
        <v>14331</v>
      </c>
      <c r="O1235" t="s">
        <v>17528</v>
      </c>
      <c r="P1235" t="s">
        <v>14814</v>
      </c>
      <c r="Q1235">
        <v>10125</v>
      </c>
      <c r="R1235" t="s">
        <v>14331</v>
      </c>
      <c r="S1235">
        <v>34083</v>
      </c>
      <c r="T1235" t="s">
        <v>14331</v>
      </c>
      <c r="V1235" t="s">
        <v>16201</v>
      </c>
      <c r="W1235">
        <v>103417</v>
      </c>
      <c r="X1235">
        <v>10125</v>
      </c>
      <c r="Y1235" t="s">
        <v>14331</v>
      </c>
      <c r="Z1235" t="s">
        <v>15139</v>
      </c>
      <c r="AA1235" t="s">
        <v>666</v>
      </c>
      <c r="AB1235" t="s">
        <v>658</v>
      </c>
      <c r="AC1235" t="s">
        <v>14331</v>
      </c>
      <c r="AD1235" t="s">
        <v>15139</v>
      </c>
      <c r="AE1235">
        <v>13290</v>
      </c>
      <c r="AH1235" t="s">
        <v>14331</v>
      </c>
      <c r="AI1235">
        <v>18494</v>
      </c>
      <c r="AJ1235">
        <v>5078</v>
      </c>
      <c r="AK1235" t="s">
        <v>14331</v>
      </c>
      <c r="AL1235" t="s">
        <v>18714</v>
      </c>
      <c r="AM1235" t="s">
        <v>14331</v>
      </c>
      <c r="AN1235" t="s">
        <v>14331</v>
      </c>
      <c r="AO1235" t="s">
        <v>661</v>
      </c>
      <c r="AP1235" t="s">
        <v>15139</v>
      </c>
      <c r="AQ1235" t="s">
        <v>20403</v>
      </c>
    </row>
    <row r="1236" spans="1:43" hidden="1" x14ac:dyDescent="0.3">
      <c r="A1236" t="s">
        <v>4270</v>
      </c>
      <c r="B1236" t="s">
        <v>4271</v>
      </c>
      <c r="C1236" s="72">
        <v>27206</v>
      </c>
      <c r="D1236" t="s">
        <v>6627</v>
      </c>
      <c r="E1236" t="s">
        <v>7445</v>
      </c>
      <c r="F1236" t="s">
        <v>3591</v>
      </c>
      <c r="G1236" t="s">
        <v>3591</v>
      </c>
      <c r="H1236" t="s">
        <v>1424</v>
      </c>
      <c r="I1236" t="s">
        <v>10128</v>
      </c>
      <c r="J1236" t="s">
        <v>4271</v>
      </c>
      <c r="K1236">
        <v>116974</v>
      </c>
      <c r="L1236" t="s">
        <v>4271</v>
      </c>
      <c r="M1236">
        <v>7784</v>
      </c>
      <c r="N1236" t="s">
        <v>4271</v>
      </c>
      <c r="O1236" t="s">
        <v>5759</v>
      </c>
      <c r="P1236" t="s">
        <v>4270</v>
      </c>
      <c r="R1236" t="s">
        <v>4271</v>
      </c>
      <c r="S1236">
        <v>3401</v>
      </c>
      <c r="T1236" t="s">
        <v>4271</v>
      </c>
      <c r="V1236" t="s">
        <v>5760</v>
      </c>
      <c r="W1236">
        <v>724</v>
      </c>
      <c r="Y1236" t="s">
        <v>4271</v>
      </c>
      <c r="Z1236" t="s">
        <v>8703</v>
      </c>
      <c r="AA1236" t="s">
        <v>658</v>
      </c>
      <c r="AB1236" t="s">
        <v>658</v>
      </c>
      <c r="AC1236" t="s">
        <v>4271</v>
      </c>
      <c r="AD1236" t="s">
        <v>8703</v>
      </c>
      <c r="AI1236">
        <v>15266</v>
      </c>
      <c r="AK1236" t="s">
        <v>4271</v>
      </c>
      <c r="AN1236" t="s">
        <v>4271</v>
      </c>
      <c r="AO1236" t="s">
        <v>1424</v>
      </c>
      <c r="AP1236" t="s">
        <v>8703</v>
      </c>
      <c r="AQ1236" t="s">
        <v>20402</v>
      </c>
    </row>
    <row r="1237" spans="1:43" x14ac:dyDescent="0.3">
      <c r="A1237" t="s">
        <v>2368</v>
      </c>
      <c r="B1237" t="s">
        <v>419</v>
      </c>
      <c r="C1237" s="72">
        <v>30509</v>
      </c>
      <c r="D1237" t="s">
        <v>6751</v>
      </c>
      <c r="E1237" t="s">
        <v>6750</v>
      </c>
      <c r="F1237" t="s">
        <v>1434</v>
      </c>
      <c r="G1237" t="s">
        <v>9094</v>
      </c>
      <c r="H1237" t="s">
        <v>2147</v>
      </c>
      <c r="I1237" t="s">
        <v>10782</v>
      </c>
      <c r="J1237" t="s">
        <v>419</v>
      </c>
      <c r="K1237">
        <v>435062</v>
      </c>
      <c r="L1237" t="s">
        <v>2369</v>
      </c>
      <c r="M1237">
        <v>489785</v>
      </c>
      <c r="N1237" t="s">
        <v>419</v>
      </c>
      <c r="O1237" t="s">
        <v>2370</v>
      </c>
      <c r="P1237" t="s">
        <v>2368</v>
      </c>
      <c r="Q1237">
        <v>7746</v>
      </c>
      <c r="R1237" t="s">
        <v>419</v>
      </c>
      <c r="S1237">
        <v>6524</v>
      </c>
      <c r="T1237" t="s">
        <v>419</v>
      </c>
      <c r="U1237" t="s">
        <v>419</v>
      </c>
      <c r="V1237" t="s">
        <v>4272</v>
      </c>
      <c r="W1237">
        <v>45437</v>
      </c>
      <c r="X1237">
        <v>7746</v>
      </c>
      <c r="Y1237" t="s">
        <v>419</v>
      </c>
      <c r="Z1237" t="s">
        <v>5761</v>
      </c>
      <c r="AA1237" t="s">
        <v>658</v>
      </c>
      <c r="AB1237" t="s">
        <v>658</v>
      </c>
      <c r="AC1237" t="s">
        <v>419</v>
      </c>
      <c r="AD1237" t="s">
        <v>5761</v>
      </c>
      <c r="AE1237">
        <v>7901</v>
      </c>
      <c r="AF1237" t="s">
        <v>419</v>
      </c>
      <c r="AG1237">
        <v>5591</v>
      </c>
      <c r="AH1237" t="s">
        <v>419</v>
      </c>
      <c r="AI1237">
        <v>4119</v>
      </c>
      <c r="AJ1237">
        <v>2246</v>
      </c>
      <c r="AK1237" t="s">
        <v>419</v>
      </c>
      <c r="AL1237" t="s">
        <v>18715</v>
      </c>
      <c r="AM1237" t="s">
        <v>419</v>
      </c>
      <c r="AN1237" t="s">
        <v>419</v>
      </c>
      <c r="AO1237" t="s">
        <v>2147</v>
      </c>
      <c r="AP1237" t="s">
        <v>5761</v>
      </c>
      <c r="AQ1237" t="s">
        <v>20403</v>
      </c>
    </row>
    <row r="1238" spans="1:43" hidden="1" x14ac:dyDescent="0.3">
      <c r="A1238" t="s">
        <v>2371</v>
      </c>
      <c r="B1238" t="s">
        <v>856</v>
      </c>
      <c r="C1238" s="72">
        <v>30920</v>
      </c>
      <c r="D1238" t="s">
        <v>6585</v>
      </c>
      <c r="E1238" t="s">
        <v>6750</v>
      </c>
      <c r="F1238" t="s">
        <v>3591</v>
      </c>
      <c r="G1238" t="s">
        <v>3591</v>
      </c>
      <c r="H1238" t="s">
        <v>1373</v>
      </c>
      <c r="I1238" t="s">
        <v>9371</v>
      </c>
      <c r="J1238" t="s">
        <v>856</v>
      </c>
      <c r="K1238">
        <v>452718</v>
      </c>
      <c r="L1238" t="s">
        <v>856</v>
      </c>
      <c r="M1238">
        <v>1225738</v>
      </c>
      <c r="N1238" t="s">
        <v>856</v>
      </c>
      <c r="O1238" t="s">
        <v>2372</v>
      </c>
      <c r="P1238" t="s">
        <v>2371</v>
      </c>
      <c r="Q1238">
        <v>8053</v>
      </c>
      <c r="R1238" t="s">
        <v>856</v>
      </c>
      <c r="S1238">
        <v>28804</v>
      </c>
      <c r="T1238" t="s">
        <v>856</v>
      </c>
      <c r="V1238" t="s">
        <v>4273</v>
      </c>
      <c r="W1238">
        <v>48029</v>
      </c>
      <c r="X1238">
        <v>8053</v>
      </c>
      <c r="Y1238" t="s">
        <v>856</v>
      </c>
      <c r="Z1238" t="s">
        <v>5762</v>
      </c>
      <c r="AA1238" t="s">
        <v>658</v>
      </c>
      <c r="AB1238" t="s">
        <v>658</v>
      </c>
      <c r="AC1238" t="s">
        <v>856</v>
      </c>
      <c r="AD1238" t="s">
        <v>5762</v>
      </c>
      <c r="AE1238">
        <v>8110</v>
      </c>
      <c r="AF1238" t="s">
        <v>856</v>
      </c>
      <c r="AG1238">
        <v>6010</v>
      </c>
      <c r="AH1238" t="s">
        <v>856</v>
      </c>
      <c r="AI1238">
        <v>1396</v>
      </c>
      <c r="AJ1238">
        <v>2671</v>
      </c>
      <c r="AK1238" t="s">
        <v>856</v>
      </c>
      <c r="AL1238" t="s">
        <v>18716</v>
      </c>
      <c r="AM1238" t="s">
        <v>856</v>
      </c>
      <c r="AN1238" t="s">
        <v>856</v>
      </c>
      <c r="AO1238" t="s">
        <v>1373</v>
      </c>
      <c r="AP1238" t="s">
        <v>5762</v>
      </c>
      <c r="AQ1238" t="s">
        <v>20402</v>
      </c>
    </row>
    <row r="1239" spans="1:43" hidden="1" x14ac:dyDescent="0.3">
      <c r="A1239" t="s">
        <v>4274</v>
      </c>
      <c r="B1239" t="s">
        <v>184</v>
      </c>
      <c r="C1239" s="72">
        <v>27769</v>
      </c>
      <c r="D1239" t="s">
        <v>6566</v>
      </c>
      <c r="E1239" t="s">
        <v>7446</v>
      </c>
      <c r="F1239" t="s">
        <v>3591</v>
      </c>
      <c r="G1239" t="s">
        <v>3591</v>
      </c>
      <c r="H1239" t="s">
        <v>661</v>
      </c>
      <c r="I1239" t="s">
        <v>10282</v>
      </c>
      <c r="J1239" t="s">
        <v>184</v>
      </c>
      <c r="K1239">
        <v>150456</v>
      </c>
      <c r="L1239" t="s">
        <v>184</v>
      </c>
      <c r="M1239">
        <v>26039</v>
      </c>
      <c r="N1239" t="s">
        <v>184</v>
      </c>
      <c r="O1239" t="s">
        <v>5763</v>
      </c>
      <c r="P1239" t="s">
        <v>4274</v>
      </c>
      <c r="Q1239">
        <v>6318</v>
      </c>
      <c r="R1239" t="s">
        <v>184</v>
      </c>
      <c r="S1239">
        <v>4157</v>
      </c>
      <c r="T1239" t="s">
        <v>184</v>
      </c>
      <c r="V1239" t="s">
        <v>5764</v>
      </c>
      <c r="W1239">
        <v>884</v>
      </c>
      <c r="Y1239" t="s">
        <v>184</v>
      </c>
      <c r="Z1239" t="s">
        <v>8704</v>
      </c>
      <c r="AA1239" t="s">
        <v>666</v>
      </c>
      <c r="AB1239" t="s">
        <v>658</v>
      </c>
      <c r="AC1239" t="s">
        <v>184</v>
      </c>
      <c r="AD1239" t="s">
        <v>8704</v>
      </c>
      <c r="AI1239">
        <v>9278</v>
      </c>
      <c r="AK1239" t="s">
        <v>184</v>
      </c>
      <c r="AN1239" t="s">
        <v>184</v>
      </c>
      <c r="AO1239" t="s">
        <v>661</v>
      </c>
      <c r="AP1239" t="s">
        <v>8704</v>
      </c>
      <c r="AQ1239" t="s">
        <v>20402</v>
      </c>
    </row>
    <row r="1240" spans="1:43" x14ac:dyDescent="0.3">
      <c r="A1240" t="s">
        <v>14815</v>
      </c>
      <c r="B1240" t="s">
        <v>14743</v>
      </c>
      <c r="C1240" s="72">
        <v>34550</v>
      </c>
      <c r="D1240" t="s">
        <v>6551</v>
      </c>
      <c r="E1240" t="s">
        <v>7446</v>
      </c>
      <c r="F1240" t="s">
        <v>1409</v>
      </c>
      <c r="G1240" t="s">
        <v>9094</v>
      </c>
      <c r="H1240" t="s">
        <v>1373</v>
      </c>
      <c r="I1240" t="s">
        <v>14816</v>
      </c>
      <c r="J1240" t="s">
        <v>14743</v>
      </c>
      <c r="K1240">
        <v>664028</v>
      </c>
      <c r="L1240" t="s">
        <v>14743</v>
      </c>
      <c r="M1240">
        <v>2823678</v>
      </c>
      <c r="N1240" t="s">
        <v>14743</v>
      </c>
      <c r="O1240" t="s">
        <v>17529</v>
      </c>
      <c r="P1240" t="s">
        <v>14815</v>
      </c>
      <c r="Q1240">
        <v>11100</v>
      </c>
      <c r="R1240" t="s">
        <v>14743</v>
      </c>
      <c r="S1240">
        <v>39872</v>
      </c>
      <c r="T1240" t="s">
        <v>14743</v>
      </c>
      <c r="V1240" t="s">
        <v>16202</v>
      </c>
      <c r="W1240">
        <v>106251</v>
      </c>
      <c r="X1240">
        <v>11100</v>
      </c>
      <c r="Y1240" t="s">
        <v>14743</v>
      </c>
      <c r="Z1240" t="s">
        <v>15140</v>
      </c>
      <c r="AA1240" t="s">
        <v>658</v>
      </c>
      <c r="AB1240" t="s">
        <v>658</v>
      </c>
      <c r="AC1240" t="s">
        <v>14743</v>
      </c>
      <c r="AD1240" t="s">
        <v>15140</v>
      </c>
      <c r="AE1240">
        <v>15691</v>
      </c>
      <c r="AH1240" t="s">
        <v>14743</v>
      </c>
      <c r="AI1240">
        <v>22894</v>
      </c>
      <c r="AJ1240">
        <v>5941</v>
      </c>
      <c r="AK1240" t="s">
        <v>14743</v>
      </c>
      <c r="AL1240" t="s">
        <v>18717</v>
      </c>
      <c r="AM1240" t="s">
        <v>14743</v>
      </c>
      <c r="AN1240" t="s">
        <v>14743</v>
      </c>
      <c r="AO1240" t="s">
        <v>1373</v>
      </c>
      <c r="AP1240" t="s">
        <v>15140</v>
      </c>
      <c r="AQ1240" t="s">
        <v>20403</v>
      </c>
    </row>
    <row r="1241" spans="1:43" x14ac:dyDescent="0.3">
      <c r="A1241" t="s">
        <v>2373</v>
      </c>
      <c r="B1241" t="s">
        <v>767</v>
      </c>
      <c r="C1241" s="72">
        <v>31035</v>
      </c>
      <c r="D1241" t="s">
        <v>6537</v>
      </c>
      <c r="E1241" t="s">
        <v>7446</v>
      </c>
      <c r="F1241" t="s">
        <v>1553</v>
      </c>
      <c r="G1241" t="s">
        <v>6120</v>
      </c>
      <c r="H1241" t="s">
        <v>1373</v>
      </c>
      <c r="I1241" t="s">
        <v>10570</v>
      </c>
      <c r="J1241" t="s">
        <v>767</v>
      </c>
      <c r="K1241">
        <v>453178</v>
      </c>
      <c r="L1241" t="s">
        <v>767</v>
      </c>
      <c r="M1241">
        <v>1262690</v>
      </c>
      <c r="N1241" t="s">
        <v>767</v>
      </c>
      <c r="O1241" t="s">
        <v>2374</v>
      </c>
      <c r="P1241" t="s">
        <v>2373</v>
      </c>
      <c r="Q1241">
        <v>8099</v>
      </c>
      <c r="R1241" t="s">
        <v>767</v>
      </c>
      <c r="S1241">
        <v>28864</v>
      </c>
      <c r="T1241" t="s">
        <v>767</v>
      </c>
      <c r="V1241" t="s">
        <v>4275</v>
      </c>
      <c r="W1241">
        <v>52572</v>
      </c>
      <c r="X1241">
        <v>8099</v>
      </c>
      <c r="Y1241" t="s">
        <v>767</v>
      </c>
      <c r="Z1241" t="s">
        <v>5765</v>
      </c>
      <c r="AA1241" t="s">
        <v>658</v>
      </c>
      <c r="AB1241" t="s">
        <v>658</v>
      </c>
      <c r="AC1241" t="s">
        <v>767</v>
      </c>
      <c r="AD1241" t="s">
        <v>5765</v>
      </c>
      <c r="AE1241">
        <v>9309</v>
      </c>
      <c r="AF1241" t="s">
        <v>767</v>
      </c>
      <c r="AG1241">
        <v>8101</v>
      </c>
      <c r="AH1241" t="s">
        <v>767</v>
      </c>
      <c r="AI1241">
        <v>2162</v>
      </c>
      <c r="AJ1241">
        <v>2744</v>
      </c>
      <c r="AK1241" t="s">
        <v>767</v>
      </c>
      <c r="AL1241" t="s">
        <v>18718</v>
      </c>
      <c r="AM1241" t="s">
        <v>767</v>
      </c>
      <c r="AN1241" t="s">
        <v>767</v>
      </c>
      <c r="AO1241" t="s">
        <v>14933</v>
      </c>
      <c r="AP1241" t="s">
        <v>5765</v>
      </c>
      <c r="AQ1241" t="s">
        <v>20403</v>
      </c>
    </row>
    <row r="1242" spans="1:43" x14ac:dyDescent="0.3">
      <c r="A1242" t="s">
        <v>11388</v>
      </c>
      <c r="B1242" t="s">
        <v>11192</v>
      </c>
      <c r="C1242" s="72">
        <v>34010</v>
      </c>
      <c r="D1242" t="s">
        <v>7510</v>
      </c>
      <c r="E1242" t="s">
        <v>11389</v>
      </c>
      <c r="F1242" t="s">
        <v>1565</v>
      </c>
      <c r="G1242" t="s">
        <v>6120</v>
      </c>
      <c r="H1242" t="s">
        <v>1380</v>
      </c>
      <c r="I1242" t="s">
        <v>11193</v>
      </c>
      <c r="J1242" t="s">
        <v>11192</v>
      </c>
      <c r="K1242">
        <v>596146</v>
      </c>
      <c r="L1242" t="s">
        <v>11192</v>
      </c>
      <c r="M1242">
        <v>2044504</v>
      </c>
      <c r="N1242" t="s">
        <v>11192</v>
      </c>
      <c r="O1242" t="s">
        <v>13406</v>
      </c>
      <c r="P1242" t="s">
        <v>11388</v>
      </c>
      <c r="Q1242">
        <v>10095</v>
      </c>
      <c r="R1242" t="s">
        <v>11192</v>
      </c>
      <c r="S1242">
        <v>31870</v>
      </c>
      <c r="T1242" t="s">
        <v>11192</v>
      </c>
      <c r="V1242" t="s">
        <v>12893</v>
      </c>
      <c r="W1242">
        <v>68091</v>
      </c>
      <c r="X1242">
        <v>10095</v>
      </c>
      <c r="Y1242" t="s">
        <v>11192</v>
      </c>
      <c r="Z1242" t="s">
        <v>12894</v>
      </c>
      <c r="AA1242" t="s">
        <v>666</v>
      </c>
      <c r="AB1242" t="s">
        <v>666</v>
      </c>
      <c r="AC1242" t="s">
        <v>11192</v>
      </c>
      <c r="AD1242" t="s">
        <v>12894</v>
      </c>
      <c r="AE1242">
        <v>11280</v>
      </c>
      <c r="AF1242" t="s">
        <v>11192</v>
      </c>
      <c r="AG1242">
        <v>21875</v>
      </c>
      <c r="AH1242" t="s">
        <v>11192</v>
      </c>
      <c r="AI1242">
        <v>14131</v>
      </c>
      <c r="AJ1242">
        <v>4955</v>
      </c>
      <c r="AK1242" t="s">
        <v>11192</v>
      </c>
      <c r="AL1242" t="s">
        <v>18719</v>
      </c>
      <c r="AM1242" t="s">
        <v>11192</v>
      </c>
      <c r="AN1242" t="s">
        <v>11192</v>
      </c>
      <c r="AO1242" t="s">
        <v>1380</v>
      </c>
      <c r="AP1242" t="s">
        <v>12894</v>
      </c>
      <c r="AQ1242" t="s">
        <v>20403</v>
      </c>
    </row>
    <row r="1243" spans="1:43" hidden="1" x14ac:dyDescent="0.3">
      <c r="A1243" t="s">
        <v>2375</v>
      </c>
      <c r="B1243" t="s">
        <v>494</v>
      </c>
      <c r="C1243" s="72">
        <v>29332</v>
      </c>
      <c r="D1243" t="s">
        <v>7073</v>
      </c>
      <c r="E1243" t="s">
        <v>7277</v>
      </c>
      <c r="F1243" t="s">
        <v>3591</v>
      </c>
      <c r="G1243" t="s">
        <v>3591</v>
      </c>
      <c r="H1243" t="s">
        <v>661</v>
      </c>
      <c r="I1243" t="s">
        <v>9541</v>
      </c>
      <c r="J1243" t="s">
        <v>494</v>
      </c>
      <c r="K1243">
        <v>433898</v>
      </c>
      <c r="L1243" t="s">
        <v>494</v>
      </c>
      <c r="M1243">
        <v>393033</v>
      </c>
      <c r="N1243" t="s">
        <v>494</v>
      </c>
      <c r="O1243" t="s">
        <v>2376</v>
      </c>
      <c r="P1243" t="s">
        <v>2375</v>
      </c>
      <c r="Q1243">
        <v>7414</v>
      </c>
      <c r="R1243" t="s">
        <v>494</v>
      </c>
      <c r="S1243">
        <v>6076</v>
      </c>
      <c r="T1243" t="s">
        <v>494</v>
      </c>
      <c r="U1243" t="s">
        <v>494</v>
      </c>
      <c r="V1243" t="s">
        <v>4276</v>
      </c>
      <c r="W1243">
        <v>37894</v>
      </c>
      <c r="X1243">
        <v>7414</v>
      </c>
      <c r="Y1243" t="s">
        <v>494</v>
      </c>
      <c r="Z1243" t="s">
        <v>8705</v>
      </c>
      <c r="AA1243" t="s">
        <v>658</v>
      </c>
      <c r="AB1243" t="s">
        <v>658</v>
      </c>
      <c r="AC1243" t="s">
        <v>494</v>
      </c>
      <c r="AD1243" t="s">
        <v>8705</v>
      </c>
      <c r="AE1243">
        <v>8218</v>
      </c>
      <c r="AI1243">
        <v>3780</v>
      </c>
      <c r="AK1243" t="s">
        <v>494</v>
      </c>
      <c r="AL1243" t="s">
        <v>18720</v>
      </c>
      <c r="AM1243" t="s">
        <v>494</v>
      </c>
      <c r="AN1243" t="s">
        <v>494</v>
      </c>
      <c r="AO1243" t="s">
        <v>661</v>
      </c>
      <c r="AP1243" t="s">
        <v>8705</v>
      </c>
      <c r="AQ1243" t="s">
        <v>20402</v>
      </c>
    </row>
    <row r="1244" spans="1:43" x14ac:dyDescent="0.3">
      <c r="A1244" t="s">
        <v>2377</v>
      </c>
      <c r="B1244" t="s">
        <v>685</v>
      </c>
      <c r="C1244" s="72">
        <v>32221</v>
      </c>
      <c r="D1244" t="s">
        <v>7496</v>
      </c>
      <c r="E1244" t="s">
        <v>7495</v>
      </c>
      <c r="F1244" t="s">
        <v>1379</v>
      </c>
      <c r="G1244" t="s">
        <v>9094</v>
      </c>
      <c r="H1244" t="s">
        <v>1373</v>
      </c>
      <c r="I1244" t="s">
        <v>10939</v>
      </c>
      <c r="J1244" t="s">
        <v>685</v>
      </c>
      <c r="K1244">
        <v>477132</v>
      </c>
      <c r="L1244" t="s">
        <v>685</v>
      </c>
      <c r="M1244">
        <v>1221725</v>
      </c>
      <c r="N1244" t="s">
        <v>685</v>
      </c>
      <c r="O1244" t="s">
        <v>2378</v>
      </c>
      <c r="P1244" t="s">
        <v>2377</v>
      </c>
      <c r="Q1244">
        <v>8180</v>
      </c>
      <c r="R1244" t="s">
        <v>685</v>
      </c>
      <c r="S1244">
        <v>28963</v>
      </c>
      <c r="T1244" t="s">
        <v>685</v>
      </c>
      <c r="V1244" t="s">
        <v>4277</v>
      </c>
      <c r="W1244">
        <v>49786</v>
      </c>
      <c r="X1244">
        <v>8180</v>
      </c>
      <c r="Y1244" t="s">
        <v>685</v>
      </c>
      <c r="Z1244" t="s">
        <v>5766</v>
      </c>
      <c r="AA1244" t="s">
        <v>666</v>
      </c>
      <c r="AB1244" t="s">
        <v>666</v>
      </c>
      <c r="AC1244" t="s">
        <v>685</v>
      </c>
      <c r="AD1244" t="s">
        <v>5766</v>
      </c>
      <c r="AE1244">
        <v>9276</v>
      </c>
      <c r="AF1244" t="s">
        <v>685</v>
      </c>
      <c r="AG1244">
        <v>5427</v>
      </c>
      <c r="AH1244" t="s">
        <v>685</v>
      </c>
      <c r="AI1244">
        <v>2925</v>
      </c>
      <c r="AJ1244">
        <v>2840</v>
      </c>
      <c r="AK1244" t="s">
        <v>685</v>
      </c>
      <c r="AL1244" t="s">
        <v>18721</v>
      </c>
      <c r="AM1244" t="s">
        <v>685</v>
      </c>
      <c r="AN1244" t="s">
        <v>685</v>
      </c>
      <c r="AO1244" t="s">
        <v>14935</v>
      </c>
      <c r="AP1244" t="s">
        <v>5766</v>
      </c>
      <c r="AQ1244" t="s">
        <v>20403</v>
      </c>
    </row>
    <row r="1245" spans="1:43" x14ac:dyDescent="0.3">
      <c r="A1245" t="s">
        <v>2379</v>
      </c>
      <c r="B1245" t="s">
        <v>1006</v>
      </c>
      <c r="C1245" s="72">
        <v>32143</v>
      </c>
      <c r="D1245" t="s">
        <v>7555</v>
      </c>
      <c r="E1245" t="s">
        <v>7554</v>
      </c>
      <c r="F1245" t="s">
        <v>1464</v>
      </c>
      <c r="G1245" t="s">
        <v>6120</v>
      </c>
      <c r="H1245" t="s">
        <v>1373</v>
      </c>
      <c r="I1245" t="s">
        <v>9959</v>
      </c>
      <c r="J1245" t="s">
        <v>1006</v>
      </c>
      <c r="K1245">
        <v>572971</v>
      </c>
      <c r="L1245" t="s">
        <v>1006</v>
      </c>
      <c r="M1245">
        <v>1979965</v>
      </c>
      <c r="N1245" t="s">
        <v>1006</v>
      </c>
      <c r="O1245" t="s">
        <v>4278</v>
      </c>
      <c r="P1245" t="s">
        <v>2379</v>
      </c>
      <c r="Q1245">
        <v>9217</v>
      </c>
      <c r="R1245" t="s">
        <v>1006</v>
      </c>
      <c r="S1245">
        <v>31815</v>
      </c>
      <c r="T1245" t="s">
        <v>1006</v>
      </c>
      <c r="V1245" t="s">
        <v>4279</v>
      </c>
      <c r="W1245">
        <v>60448</v>
      </c>
      <c r="X1245">
        <v>9217</v>
      </c>
      <c r="Y1245" t="s">
        <v>1006</v>
      </c>
      <c r="Z1245" t="s">
        <v>5767</v>
      </c>
      <c r="AA1245" t="s">
        <v>666</v>
      </c>
      <c r="AB1245" t="s">
        <v>666</v>
      </c>
      <c r="AC1245" t="s">
        <v>1006</v>
      </c>
      <c r="AD1245" t="s">
        <v>5767</v>
      </c>
      <c r="AE1245">
        <v>11751</v>
      </c>
      <c r="AF1245" t="s">
        <v>1006</v>
      </c>
      <c r="AG1245">
        <v>23089</v>
      </c>
      <c r="AH1245" t="s">
        <v>1006</v>
      </c>
      <c r="AI1245">
        <v>4782</v>
      </c>
      <c r="AJ1245">
        <v>4126</v>
      </c>
      <c r="AK1245" t="s">
        <v>1006</v>
      </c>
      <c r="AL1245" t="s">
        <v>18722</v>
      </c>
      <c r="AM1245" t="s">
        <v>1006</v>
      </c>
      <c r="AN1245" t="s">
        <v>1006</v>
      </c>
      <c r="AO1245" t="s">
        <v>14935</v>
      </c>
      <c r="AP1245" t="s">
        <v>5767</v>
      </c>
      <c r="AQ1245" t="s">
        <v>20403</v>
      </c>
    </row>
    <row r="1246" spans="1:43" x14ac:dyDescent="0.3">
      <c r="A1246" t="s">
        <v>16203</v>
      </c>
      <c r="B1246" t="s">
        <v>15022</v>
      </c>
      <c r="C1246" s="72">
        <v>35676</v>
      </c>
      <c r="D1246" t="s">
        <v>6654</v>
      </c>
      <c r="E1246" t="s">
        <v>15297</v>
      </c>
      <c r="F1246" t="s">
        <v>1434</v>
      </c>
      <c r="G1246" t="s">
        <v>9094</v>
      </c>
      <c r="H1246" t="s">
        <v>660</v>
      </c>
      <c r="I1246" t="s">
        <v>16204</v>
      </c>
      <c r="J1246" t="s">
        <v>15022</v>
      </c>
      <c r="K1246">
        <v>666198</v>
      </c>
      <c r="L1246" t="s">
        <v>15022</v>
      </c>
      <c r="M1246">
        <v>2250613</v>
      </c>
      <c r="N1246" t="s">
        <v>15022</v>
      </c>
      <c r="P1246" t="s">
        <v>16203</v>
      </c>
      <c r="Q1246">
        <v>10505</v>
      </c>
      <c r="R1246" t="s">
        <v>15022</v>
      </c>
      <c r="S1246">
        <v>40446</v>
      </c>
      <c r="T1246" t="s">
        <v>15022</v>
      </c>
      <c r="V1246" t="s">
        <v>16205</v>
      </c>
      <c r="W1246">
        <v>108051</v>
      </c>
      <c r="X1246">
        <v>10966</v>
      </c>
      <c r="Y1246" t="s">
        <v>15022</v>
      </c>
      <c r="Z1246" t="s">
        <v>15359</v>
      </c>
      <c r="AA1246" t="s">
        <v>658</v>
      </c>
      <c r="AB1246" t="s">
        <v>658</v>
      </c>
      <c r="AC1246" t="s">
        <v>15022</v>
      </c>
      <c r="AD1246" t="s">
        <v>15359</v>
      </c>
      <c r="AE1246">
        <v>14271</v>
      </c>
      <c r="AH1246" t="s">
        <v>15022</v>
      </c>
      <c r="AJ1246">
        <v>5596</v>
      </c>
      <c r="AK1246" t="s">
        <v>15022</v>
      </c>
      <c r="AL1246" t="s">
        <v>18723</v>
      </c>
      <c r="AM1246" t="s">
        <v>15022</v>
      </c>
      <c r="AN1246" t="s">
        <v>15022</v>
      </c>
      <c r="AO1246" t="s">
        <v>660</v>
      </c>
      <c r="AP1246" t="s">
        <v>15359</v>
      </c>
      <c r="AQ1246" t="s">
        <v>20403</v>
      </c>
    </row>
    <row r="1247" spans="1:43" x14ac:dyDescent="0.3">
      <c r="A1247" t="s">
        <v>15296</v>
      </c>
      <c r="B1247" t="s">
        <v>14672</v>
      </c>
      <c r="C1247" s="72">
        <v>33313</v>
      </c>
      <c r="D1247" t="s">
        <v>14159</v>
      </c>
      <c r="E1247" t="s">
        <v>15297</v>
      </c>
      <c r="F1247" t="s">
        <v>1434</v>
      </c>
      <c r="G1247" t="s">
        <v>9094</v>
      </c>
      <c r="H1247" t="s">
        <v>1424</v>
      </c>
      <c r="I1247" t="s">
        <v>15298</v>
      </c>
      <c r="J1247" t="s">
        <v>14672</v>
      </c>
      <c r="K1247">
        <v>571851</v>
      </c>
      <c r="L1247" t="s">
        <v>14672</v>
      </c>
      <c r="M1247">
        <v>2167764</v>
      </c>
      <c r="N1247" t="s">
        <v>14672</v>
      </c>
      <c r="O1247" t="s">
        <v>17530</v>
      </c>
      <c r="P1247" t="s">
        <v>15296</v>
      </c>
      <c r="Q1247">
        <v>9325</v>
      </c>
      <c r="R1247" t="s">
        <v>14672</v>
      </c>
      <c r="S1247">
        <v>33866</v>
      </c>
      <c r="T1247" t="s">
        <v>14672</v>
      </c>
      <c r="V1247" t="s">
        <v>16206</v>
      </c>
      <c r="W1247">
        <v>100176</v>
      </c>
      <c r="X1247">
        <v>10410</v>
      </c>
      <c r="Y1247" t="s">
        <v>14672</v>
      </c>
      <c r="Z1247" t="s">
        <v>15299</v>
      </c>
      <c r="AA1247" t="s">
        <v>658</v>
      </c>
      <c r="AB1247" t="s">
        <v>658</v>
      </c>
      <c r="AC1247" t="s">
        <v>14672</v>
      </c>
      <c r="AD1247" t="s">
        <v>15299</v>
      </c>
      <c r="AE1247">
        <v>13757</v>
      </c>
      <c r="AH1247" t="s">
        <v>14672</v>
      </c>
      <c r="AJ1247">
        <v>5392</v>
      </c>
      <c r="AK1247" t="s">
        <v>14672</v>
      </c>
      <c r="AL1247" t="s">
        <v>18724</v>
      </c>
      <c r="AM1247" t="s">
        <v>14672</v>
      </c>
      <c r="AN1247" t="s">
        <v>14672</v>
      </c>
      <c r="AO1247" t="s">
        <v>1424</v>
      </c>
      <c r="AP1247" t="s">
        <v>15299</v>
      </c>
      <c r="AQ1247" t="s">
        <v>20403</v>
      </c>
    </row>
    <row r="1248" spans="1:43" x14ac:dyDescent="0.3">
      <c r="A1248" t="s">
        <v>4280</v>
      </c>
      <c r="B1248" t="s">
        <v>1301</v>
      </c>
      <c r="C1248" s="72">
        <v>32985</v>
      </c>
      <c r="D1248" t="s">
        <v>6821</v>
      </c>
      <c r="E1248" t="s">
        <v>6820</v>
      </c>
      <c r="F1248" t="s">
        <v>1439</v>
      </c>
      <c r="G1248" t="s">
        <v>6120</v>
      </c>
      <c r="H1248" t="s">
        <v>1380</v>
      </c>
      <c r="I1248" t="s">
        <v>10397</v>
      </c>
      <c r="J1248" t="s">
        <v>1301</v>
      </c>
      <c r="K1248">
        <v>595281</v>
      </c>
      <c r="L1248" t="s">
        <v>1301</v>
      </c>
      <c r="M1248">
        <v>1812666</v>
      </c>
      <c r="N1248" t="s">
        <v>1301</v>
      </c>
      <c r="O1248" t="s">
        <v>5768</v>
      </c>
      <c r="P1248" t="s">
        <v>4280</v>
      </c>
      <c r="Q1248">
        <v>9538</v>
      </c>
      <c r="R1248" t="s">
        <v>1301</v>
      </c>
      <c r="S1248">
        <v>31446</v>
      </c>
      <c r="T1248" t="s">
        <v>1301</v>
      </c>
      <c r="V1248" t="s">
        <v>5769</v>
      </c>
      <c r="W1248">
        <v>67964</v>
      </c>
      <c r="X1248">
        <v>9538</v>
      </c>
      <c r="Y1248" t="s">
        <v>1301</v>
      </c>
      <c r="Z1248" t="s">
        <v>5770</v>
      </c>
      <c r="AA1248" t="s">
        <v>666</v>
      </c>
      <c r="AB1248" t="s">
        <v>658</v>
      </c>
      <c r="AC1248" t="s">
        <v>1301</v>
      </c>
      <c r="AD1248" t="s">
        <v>5770</v>
      </c>
      <c r="AE1248">
        <v>13135</v>
      </c>
      <c r="AF1248" t="s">
        <v>1301</v>
      </c>
      <c r="AG1248">
        <v>13961</v>
      </c>
      <c r="AH1248" t="s">
        <v>1301</v>
      </c>
      <c r="AI1248">
        <v>14209</v>
      </c>
      <c r="AJ1248">
        <v>4529</v>
      </c>
      <c r="AK1248" t="s">
        <v>1301</v>
      </c>
      <c r="AL1248" t="s">
        <v>18725</v>
      </c>
      <c r="AM1248" t="s">
        <v>1301</v>
      </c>
      <c r="AN1248" t="s">
        <v>1301</v>
      </c>
      <c r="AO1248" t="s">
        <v>1380</v>
      </c>
      <c r="AP1248" t="s">
        <v>5770</v>
      </c>
      <c r="AQ1248" t="s">
        <v>20403</v>
      </c>
    </row>
    <row r="1249" spans="1:43" x14ac:dyDescent="0.3">
      <c r="A1249" t="s">
        <v>15246</v>
      </c>
      <c r="B1249" t="s">
        <v>15247</v>
      </c>
      <c r="C1249" s="72">
        <v>33406</v>
      </c>
      <c r="D1249" t="s">
        <v>15248</v>
      </c>
      <c r="E1249" t="s">
        <v>15249</v>
      </c>
      <c r="F1249" t="s">
        <v>1392</v>
      </c>
      <c r="G1249" t="s">
        <v>6120</v>
      </c>
      <c r="H1249" t="s">
        <v>1373</v>
      </c>
      <c r="I1249" t="s">
        <v>15478</v>
      </c>
      <c r="J1249" t="s">
        <v>15247</v>
      </c>
      <c r="K1249">
        <v>579328</v>
      </c>
      <c r="L1249" t="s">
        <v>15247</v>
      </c>
      <c r="M1249">
        <v>3073522</v>
      </c>
      <c r="N1249" t="s">
        <v>15247</v>
      </c>
      <c r="P1249" t="s">
        <v>15246</v>
      </c>
      <c r="Q1249">
        <v>10438</v>
      </c>
      <c r="R1249" t="s">
        <v>15247</v>
      </c>
      <c r="S1249">
        <v>41415</v>
      </c>
      <c r="T1249" t="s">
        <v>15247</v>
      </c>
      <c r="V1249" t="s">
        <v>16207</v>
      </c>
      <c r="W1249">
        <v>125512</v>
      </c>
      <c r="X1249">
        <v>11263</v>
      </c>
      <c r="Y1249" t="s">
        <v>15247</v>
      </c>
      <c r="Z1249" t="s">
        <v>15250</v>
      </c>
      <c r="AA1249" t="s">
        <v>666</v>
      </c>
      <c r="AB1249" t="s">
        <v>666</v>
      </c>
      <c r="AC1249" t="s">
        <v>15247</v>
      </c>
      <c r="AD1249" t="s">
        <v>15250</v>
      </c>
      <c r="AE1249">
        <v>11281</v>
      </c>
      <c r="AH1249" t="s">
        <v>15247</v>
      </c>
      <c r="AJ1249">
        <v>6030</v>
      </c>
      <c r="AK1249" t="s">
        <v>15247</v>
      </c>
      <c r="AL1249" t="s">
        <v>15479</v>
      </c>
      <c r="AM1249" t="s">
        <v>15247</v>
      </c>
      <c r="AN1249" t="s">
        <v>15247</v>
      </c>
      <c r="AO1249" t="s">
        <v>1373</v>
      </c>
      <c r="AP1249" t="s">
        <v>15250</v>
      </c>
      <c r="AQ1249" t="s">
        <v>20403</v>
      </c>
    </row>
    <row r="1250" spans="1:43" x14ac:dyDescent="0.3">
      <c r="A1250" t="s">
        <v>16208</v>
      </c>
      <c r="B1250" t="s">
        <v>15040</v>
      </c>
      <c r="C1250" s="72">
        <v>34875</v>
      </c>
      <c r="D1250" t="s">
        <v>16209</v>
      </c>
      <c r="E1250" t="s">
        <v>16210</v>
      </c>
      <c r="F1250" t="s">
        <v>1509</v>
      </c>
      <c r="G1250" t="s">
        <v>9094</v>
      </c>
      <c r="H1250" t="s">
        <v>1373</v>
      </c>
      <c r="I1250" t="s">
        <v>15430</v>
      </c>
      <c r="J1250" t="s">
        <v>15040</v>
      </c>
      <c r="K1250">
        <v>642584</v>
      </c>
      <c r="L1250" t="s">
        <v>15040</v>
      </c>
      <c r="M1250">
        <v>2167487</v>
      </c>
      <c r="N1250" t="s">
        <v>15040</v>
      </c>
      <c r="P1250" t="s">
        <v>16208</v>
      </c>
      <c r="Q1250">
        <v>9839</v>
      </c>
      <c r="R1250" t="s">
        <v>15040</v>
      </c>
      <c r="S1250">
        <v>33836</v>
      </c>
      <c r="T1250" t="s">
        <v>15040</v>
      </c>
      <c r="V1250" t="s">
        <v>16211</v>
      </c>
      <c r="W1250">
        <v>103945</v>
      </c>
      <c r="X1250">
        <v>10562</v>
      </c>
      <c r="Y1250" t="s">
        <v>15040</v>
      </c>
      <c r="Z1250" t="s">
        <v>16212</v>
      </c>
      <c r="AA1250" t="s">
        <v>658</v>
      </c>
      <c r="AB1250" t="s">
        <v>658</v>
      </c>
      <c r="AC1250" t="s">
        <v>15040</v>
      </c>
      <c r="AD1250" t="s">
        <v>16212</v>
      </c>
      <c r="AH1250" t="s">
        <v>15040</v>
      </c>
      <c r="AJ1250">
        <v>5940</v>
      </c>
      <c r="AK1250" t="s">
        <v>15040</v>
      </c>
      <c r="AL1250" t="s">
        <v>18726</v>
      </c>
      <c r="AM1250" t="s">
        <v>15040</v>
      </c>
      <c r="AN1250" t="s">
        <v>15040</v>
      </c>
      <c r="AO1250" t="s">
        <v>1373</v>
      </c>
      <c r="AP1250" t="s">
        <v>16212</v>
      </c>
      <c r="AQ1250" t="s">
        <v>20403</v>
      </c>
    </row>
    <row r="1251" spans="1:43" x14ac:dyDescent="0.3">
      <c r="A1251" t="s">
        <v>2380</v>
      </c>
      <c r="B1251" t="s">
        <v>672</v>
      </c>
      <c r="C1251" s="72">
        <v>32291</v>
      </c>
      <c r="D1251" t="s">
        <v>6955</v>
      </c>
      <c r="E1251" t="s">
        <v>7692</v>
      </c>
      <c r="F1251" t="s">
        <v>1481</v>
      </c>
      <c r="G1251" t="s">
        <v>9094</v>
      </c>
      <c r="H1251" t="s">
        <v>1373</v>
      </c>
      <c r="I1251" t="s">
        <v>9583</v>
      </c>
      <c r="J1251" t="s">
        <v>672</v>
      </c>
      <c r="K1251">
        <v>518886</v>
      </c>
      <c r="L1251" t="s">
        <v>672</v>
      </c>
      <c r="M1251">
        <v>1718083</v>
      </c>
      <c r="N1251" t="s">
        <v>672</v>
      </c>
      <c r="O1251" t="s">
        <v>2381</v>
      </c>
      <c r="P1251" t="s">
        <v>2380</v>
      </c>
      <c r="Q1251">
        <v>8622</v>
      </c>
      <c r="R1251" t="s">
        <v>672</v>
      </c>
      <c r="S1251">
        <v>30653</v>
      </c>
      <c r="T1251" t="s">
        <v>672</v>
      </c>
      <c r="V1251" t="s">
        <v>4281</v>
      </c>
      <c r="W1251">
        <v>58350</v>
      </c>
      <c r="X1251">
        <v>8622</v>
      </c>
      <c r="Y1251" t="s">
        <v>672</v>
      </c>
      <c r="Z1251" t="s">
        <v>5771</v>
      </c>
      <c r="AA1251" t="s">
        <v>658</v>
      </c>
      <c r="AB1251" t="s">
        <v>658</v>
      </c>
      <c r="AC1251" t="s">
        <v>672</v>
      </c>
      <c r="AD1251" t="s">
        <v>5771</v>
      </c>
      <c r="AE1251">
        <v>10565</v>
      </c>
      <c r="AF1251" t="s">
        <v>672</v>
      </c>
      <c r="AG1251">
        <v>11333</v>
      </c>
      <c r="AH1251" t="s">
        <v>672</v>
      </c>
      <c r="AI1251">
        <v>5677</v>
      </c>
      <c r="AJ1251">
        <v>3470</v>
      </c>
      <c r="AK1251" t="s">
        <v>672</v>
      </c>
      <c r="AL1251" t="s">
        <v>18727</v>
      </c>
      <c r="AM1251" t="s">
        <v>672</v>
      </c>
      <c r="AN1251" t="s">
        <v>672</v>
      </c>
      <c r="AO1251" t="s">
        <v>14933</v>
      </c>
      <c r="AP1251" t="s">
        <v>5771</v>
      </c>
      <c r="AQ1251" t="s">
        <v>20403</v>
      </c>
    </row>
    <row r="1252" spans="1:43" x14ac:dyDescent="0.3">
      <c r="A1252" t="s">
        <v>20117</v>
      </c>
      <c r="B1252" t="s">
        <v>20118</v>
      </c>
      <c r="C1252" s="72">
        <v>34989</v>
      </c>
      <c r="D1252" t="s">
        <v>20119</v>
      </c>
      <c r="E1252" t="s">
        <v>11448</v>
      </c>
      <c r="F1252" t="s">
        <v>1409</v>
      </c>
      <c r="G1252" t="s">
        <v>9094</v>
      </c>
      <c r="H1252" t="s">
        <v>1431</v>
      </c>
      <c r="I1252" t="s">
        <v>22080</v>
      </c>
      <c r="J1252" t="s">
        <v>22081</v>
      </c>
      <c r="K1252">
        <v>673490</v>
      </c>
      <c r="L1252" t="s">
        <v>22081</v>
      </c>
      <c r="M1252">
        <v>26608279</v>
      </c>
      <c r="N1252" t="s">
        <v>22081</v>
      </c>
      <c r="P1252" t="s">
        <v>20117</v>
      </c>
      <c r="Q1252">
        <v>11147</v>
      </c>
      <c r="R1252" t="s">
        <v>20118</v>
      </c>
      <c r="W1252">
        <v>125523</v>
      </c>
      <c r="Z1252" t="s">
        <v>20121</v>
      </c>
      <c r="AA1252" t="s">
        <v>658</v>
      </c>
      <c r="AB1252" t="s">
        <v>658</v>
      </c>
      <c r="AC1252" t="s">
        <v>20120</v>
      </c>
      <c r="AD1252" t="s">
        <v>20121</v>
      </c>
      <c r="AK1252" t="s">
        <v>20120</v>
      </c>
      <c r="AM1252" t="s">
        <v>22081</v>
      </c>
      <c r="AO1252" t="s">
        <v>1431</v>
      </c>
      <c r="AP1252" t="s">
        <v>20121</v>
      </c>
      <c r="AQ1252" t="s">
        <v>20403</v>
      </c>
    </row>
    <row r="1253" spans="1:43" x14ac:dyDescent="0.3">
      <c r="A1253" t="s">
        <v>11447</v>
      </c>
      <c r="B1253" t="s">
        <v>12570</v>
      </c>
      <c r="C1253" s="72">
        <v>32154</v>
      </c>
      <c r="D1253" t="s">
        <v>11449</v>
      </c>
      <c r="E1253" t="s">
        <v>11448</v>
      </c>
      <c r="F1253" t="s">
        <v>3591</v>
      </c>
      <c r="G1253" t="s">
        <v>3591</v>
      </c>
      <c r="H1253" t="s">
        <v>1380</v>
      </c>
      <c r="I1253" t="s">
        <v>11450</v>
      </c>
      <c r="J1253" t="s">
        <v>11477</v>
      </c>
      <c r="K1253">
        <v>547957</v>
      </c>
      <c r="L1253" t="s">
        <v>12570</v>
      </c>
      <c r="M1253">
        <v>2215560</v>
      </c>
      <c r="N1253" t="s">
        <v>11477</v>
      </c>
      <c r="O1253" t="s">
        <v>13379</v>
      </c>
      <c r="P1253" t="s">
        <v>11447</v>
      </c>
      <c r="Q1253">
        <v>10104</v>
      </c>
      <c r="R1253" t="s">
        <v>11477</v>
      </c>
      <c r="S1253">
        <v>34885</v>
      </c>
      <c r="T1253" t="s">
        <v>11477</v>
      </c>
      <c r="V1253" t="s">
        <v>12571</v>
      </c>
      <c r="W1253">
        <v>59497</v>
      </c>
      <c r="X1253">
        <v>10104</v>
      </c>
      <c r="Y1253" t="s">
        <v>11477</v>
      </c>
      <c r="Z1253" t="s">
        <v>12737</v>
      </c>
      <c r="AA1253" t="s">
        <v>666</v>
      </c>
      <c r="AB1253" t="s">
        <v>658</v>
      </c>
      <c r="AC1253" t="s">
        <v>12570</v>
      </c>
      <c r="AD1253" t="s">
        <v>12572</v>
      </c>
      <c r="AE1253">
        <v>14142</v>
      </c>
      <c r="AF1253" t="s">
        <v>11477</v>
      </c>
      <c r="AG1253">
        <v>68410</v>
      </c>
      <c r="AH1253" t="s">
        <v>11477</v>
      </c>
      <c r="AI1253">
        <v>23579</v>
      </c>
      <c r="AJ1253">
        <v>5146</v>
      </c>
      <c r="AK1253" t="s">
        <v>11477</v>
      </c>
      <c r="AL1253" t="s">
        <v>22082</v>
      </c>
      <c r="AM1253" t="s">
        <v>11477</v>
      </c>
      <c r="AN1253" t="s">
        <v>12570</v>
      </c>
      <c r="AO1253" t="s">
        <v>1380</v>
      </c>
      <c r="AP1253" t="s">
        <v>15394</v>
      </c>
      <c r="AQ1253" t="s">
        <v>20403</v>
      </c>
    </row>
    <row r="1254" spans="1:43" x14ac:dyDescent="0.3">
      <c r="A1254" t="s">
        <v>17531</v>
      </c>
      <c r="B1254" t="s">
        <v>19839</v>
      </c>
      <c r="C1254" s="72">
        <v>32346</v>
      </c>
      <c r="D1254" t="s">
        <v>19840</v>
      </c>
      <c r="E1254" t="s">
        <v>19841</v>
      </c>
      <c r="F1254" t="s">
        <v>1395</v>
      </c>
      <c r="G1254" t="s">
        <v>9094</v>
      </c>
      <c r="H1254" t="s">
        <v>1373</v>
      </c>
      <c r="I1254" t="s">
        <v>18728</v>
      </c>
      <c r="J1254" t="s">
        <v>17532</v>
      </c>
      <c r="K1254">
        <v>547942</v>
      </c>
      <c r="L1254" t="s">
        <v>17719</v>
      </c>
      <c r="M1254">
        <v>3152298</v>
      </c>
      <c r="N1254" t="s">
        <v>17719</v>
      </c>
      <c r="P1254" t="s">
        <v>17531</v>
      </c>
      <c r="Q1254">
        <v>10785</v>
      </c>
      <c r="R1254" t="s">
        <v>17719</v>
      </c>
      <c r="S1254">
        <v>42384</v>
      </c>
      <c r="T1254" t="s">
        <v>17532</v>
      </c>
      <c r="W1254">
        <v>59494</v>
      </c>
      <c r="Y1254" t="s">
        <v>17719</v>
      </c>
      <c r="Z1254" t="s">
        <v>17533</v>
      </c>
      <c r="AA1254" t="s">
        <v>666</v>
      </c>
      <c r="AB1254" t="s">
        <v>666</v>
      </c>
      <c r="AC1254" t="s">
        <v>17719</v>
      </c>
      <c r="AD1254" t="s">
        <v>19842</v>
      </c>
      <c r="AJ1254">
        <v>6344</v>
      </c>
      <c r="AK1254" t="s">
        <v>17719</v>
      </c>
      <c r="AL1254" t="s">
        <v>18729</v>
      </c>
      <c r="AM1254" t="s">
        <v>17719</v>
      </c>
      <c r="AN1254" t="s">
        <v>17719</v>
      </c>
      <c r="AO1254" t="s">
        <v>1373</v>
      </c>
      <c r="AP1254" t="s">
        <v>20520</v>
      </c>
      <c r="AQ1254" t="s">
        <v>20403</v>
      </c>
    </row>
    <row r="1255" spans="1:43" x14ac:dyDescent="0.3">
      <c r="A1255" t="s">
        <v>14587</v>
      </c>
      <c r="B1255" t="s">
        <v>14312</v>
      </c>
      <c r="C1255" s="72">
        <v>34781</v>
      </c>
      <c r="D1255" t="s">
        <v>14588</v>
      </c>
      <c r="E1255" t="s">
        <v>14589</v>
      </c>
      <c r="F1255" t="s">
        <v>1430</v>
      </c>
      <c r="G1255" t="s">
        <v>6120</v>
      </c>
      <c r="H1255" t="s">
        <v>1431</v>
      </c>
      <c r="I1255" t="s">
        <v>14590</v>
      </c>
      <c r="J1255" t="s">
        <v>14312</v>
      </c>
      <c r="K1255">
        <v>643396</v>
      </c>
      <c r="L1255" t="s">
        <v>14312</v>
      </c>
      <c r="M1255">
        <v>2122086</v>
      </c>
      <c r="N1255" t="s">
        <v>14312</v>
      </c>
      <c r="O1255" t="s">
        <v>17534</v>
      </c>
      <c r="P1255" t="s">
        <v>14587</v>
      </c>
      <c r="Q1255">
        <v>10992</v>
      </c>
      <c r="R1255" t="s">
        <v>14312</v>
      </c>
      <c r="S1255">
        <v>33572</v>
      </c>
      <c r="T1255" t="s">
        <v>14312</v>
      </c>
      <c r="V1255" t="s">
        <v>16213</v>
      </c>
      <c r="W1255">
        <v>103420</v>
      </c>
      <c r="X1255">
        <v>10992</v>
      </c>
      <c r="Y1255" t="s">
        <v>14312</v>
      </c>
      <c r="Z1255" t="s">
        <v>15141</v>
      </c>
      <c r="AA1255" t="s">
        <v>666</v>
      </c>
      <c r="AB1255" t="s">
        <v>666</v>
      </c>
      <c r="AC1255" t="s">
        <v>14312</v>
      </c>
      <c r="AD1255" t="s">
        <v>15141</v>
      </c>
      <c r="AE1255">
        <v>15245</v>
      </c>
      <c r="AH1255" t="s">
        <v>14312</v>
      </c>
      <c r="AI1255">
        <v>19368</v>
      </c>
      <c r="AJ1255">
        <v>5853</v>
      </c>
      <c r="AK1255" t="s">
        <v>14312</v>
      </c>
      <c r="AL1255" t="s">
        <v>18730</v>
      </c>
      <c r="AM1255" t="s">
        <v>14312</v>
      </c>
      <c r="AN1255" t="s">
        <v>14312</v>
      </c>
      <c r="AO1255" t="s">
        <v>14932</v>
      </c>
      <c r="AP1255" t="s">
        <v>15141</v>
      </c>
      <c r="AQ1255" t="s">
        <v>20403</v>
      </c>
    </row>
    <row r="1256" spans="1:43" x14ac:dyDescent="0.3">
      <c r="A1256" t="s">
        <v>14187</v>
      </c>
      <c r="B1256" t="s">
        <v>14024</v>
      </c>
      <c r="C1256" s="72">
        <v>34453</v>
      </c>
      <c r="D1256" t="s">
        <v>6990</v>
      </c>
      <c r="E1256" t="s">
        <v>14179</v>
      </c>
      <c r="F1256" t="s">
        <v>1398</v>
      </c>
      <c r="G1256" t="s">
        <v>9094</v>
      </c>
      <c r="H1256" t="s">
        <v>661</v>
      </c>
      <c r="I1256" t="s">
        <v>14591</v>
      </c>
      <c r="J1256" t="s">
        <v>14024</v>
      </c>
      <c r="K1256">
        <v>664068</v>
      </c>
      <c r="L1256" t="s">
        <v>14024</v>
      </c>
      <c r="M1256">
        <v>2447481</v>
      </c>
      <c r="N1256" t="s">
        <v>14024</v>
      </c>
      <c r="O1256" t="s">
        <v>17535</v>
      </c>
      <c r="P1256" t="s">
        <v>14187</v>
      </c>
      <c r="Q1256">
        <v>10558</v>
      </c>
      <c r="R1256" t="s">
        <v>14024</v>
      </c>
      <c r="S1256">
        <v>35276</v>
      </c>
      <c r="T1256" t="s">
        <v>14024</v>
      </c>
      <c r="V1256" t="s">
        <v>16214</v>
      </c>
      <c r="W1256">
        <v>106259</v>
      </c>
      <c r="X1256">
        <v>10558</v>
      </c>
      <c r="Y1256" t="s">
        <v>14024</v>
      </c>
      <c r="Z1256" t="s">
        <v>14188</v>
      </c>
      <c r="AA1256" t="s">
        <v>658</v>
      </c>
      <c r="AB1256" t="s">
        <v>658</v>
      </c>
      <c r="AC1256" t="s">
        <v>14024</v>
      </c>
      <c r="AD1256" t="s">
        <v>14188</v>
      </c>
      <c r="AE1256">
        <v>13844</v>
      </c>
      <c r="AH1256" t="s">
        <v>14024</v>
      </c>
      <c r="AI1256">
        <v>18509</v>
      </c>
      <c r="AJ1256">
        <v>5732</v>
      </c>
      <c r="AK1256" t="s">
        <v>14024</v>
      </c>
      <c r="AL1256" t="s">
        <v>18731</v>
      </c>
      <c r="AM1256" t="s">
        <v>14024</v>
      </c>
      <c r="AN1256" t="s">
        <v>14024</v>
      </c>
      <c r="AO1256" t="s">
        <v>14948</v>
      </c>
      <c r="AP1256" t="s">
        <v>14188</v>
      </c>
      <c r="AQ1256" t="s">
        <v>20403</v>
      </c>
    </row>
    <row r="1257" spans="1:43" x14ac:dyDescent="0.3">
      <c r="A1257" t="s">
        <v>14592</v>
      </c>
      <c r="B1257" t="s">
        <v>14261</v>
      </c>
      <c r="C1257" s="72">
        <v>33550</v>
      </c>
      <c r="D1257" t="s">
        <v>6581</v>
      </c>
      <c r="E1257" t="s">
        <v>14593</v>
      </c>
      <c r="F1257" t="s">
        <v>1426</v>
      </c>
      <c r="G1257" t="s">
        <v>6120</v>
      </c>
      <c r="H1257" t="s">
        <v>1373</v>
      </c>
      <c r="I1257" t="s">
        <v>14594</v>
      </c>
      <c r="J1257" t="s">
        <v>14261</v>
      </c>
      <c r="K1257">
        <v>592468</v>
      </c>
      <c r="L1257" t="s">
        <v>14261</v>
      </c>
      <c r="M1257">
        <v>2076843</v>
      </c>
      <c r="N1257" t="s">
        <v>14261</v>
      </c>
      <c r="O1257" t="s">
        <v>17536</v>
      </c>
      <c r="P1257" t="s">
        <v>14592</v>
      </c>
      <c r="Q1257">
        <v>9614</v>
      </c>
      <c r="R1257" t="s">
        <v>14261</v>
      </c>
      <c r="S1257">
        <v>31874</v>
      </c>
      <c r="T1257" t="s">
        <v>14261</v>
      </c>
      <c r="V1257" t="s">
        <v>16215</v>
      </c>
      <c r="W1257">
        <v>67031</v>
      </c>
      <c r="X1257">
        <v>9614</v>
      </c>
      <c r="Y1257" t="s">
        <v>14261</v>
      </c>
      <c r="Z1257" t="s">
        <v>15142</v>
      </c>
      <c r="AA1257" t="s">
        <v>658</v>
      </c>
      <c r="AB1257" t="s">
        <v>658</v>
      </c>
      <c r="AC1257" t="s">
        <v>15300</v>
      </c>
      <c r="AD1257" t="s">
        <v>15142</v>
      </c>
      <c r="AE1257">
        <v>11552</v>
      </c>
      <c r="AI1257">
        <v>14835</v>
      </c>
      <c r="AJ1257">
        <v>4694</v>
      </c>
      <c r="AK1257" t="s">
        <v>14261</v>
      </c>
      <c r="AL1257" t="s">
        <v>18732</v>
      </c>
      <c r="AM1257" t="s">
        <v>14261</v>
      </c>
      <c r="AN1257" t="s">
        <v>14261</v>
      </c>
      <c r="AO1257" t="s">
        <v>1373</v>
      </c>
      <c r="AP1257" t="s">
        <v>15142</v>
      </c>
      <c r="AQ1257" t="s">
        <v>20403</v>
      </c>
    </row>
    <row r="1258" spans="1:43" x14ac:dyDescent="0.3">
      <c r="A1258" t="s">
        <v>20383</v>
      </c>
      <c r="B1258" t="s">
        <v>17201</v>
      </c>
      <c r="C1258" s="72">
        <v>34844</v>
      </c>
      <c r="D1258" t="s">
        <v>6596</v>
      </c>
      <c r="E1258" t="s">
        <v>20384</v>
      </c>
      <c r="F1258" t="s">
        <v>1372</v>
      </c>
      <c r="G1258" t="s">
        <v>6120</v>
      </c>
      <c r="H1258" t="s">
        <v>1373</v>
      </c>
      <c r="I1258" t="s">
        <v>20385</v>
      </c>
      <c r="J1258" t="s">
        <v>17201</v>
      </c>
      <c r="K1258">
        <v>650633</v>
      </c>
      <c r="L1258" t="s">
        <v>17201</v>
      </c>
      <c r="M1258">
        <v>2918658</v>
      </c>
      <c r="N1258" t="s">
        <v>17201</v>
      </c>
      <c r="P1258" t="s">
        <v>20383</v>
      </c>
      <c r="Q1258">
        <v>10289</v>
      </c>
      <c r="R1258" t="s">
        <v>17201</v>
      </c>
      <c r="S1258">
        <v>40429</v>
      </c>
      <c r="T1258" t="s">
        <v>17201</v>
      </c>
      <c r="V1258" t="s">
        <v>20386</v>
      </c>
      <c r="W1258">
        <v>108053</v>
      </c>
      <c r="Z1258" t="s">
        <v>17288</v>
      </c>
      <c r="AA1258" t="s">
        <v>658</v>
      </c>
      <c r="AB1258" t="s">
        <v>658</v>
      </c>
      <c r="AC1258" t="s">
        <v>17201</v>
      </c>
      <c r="AD1258" t="s">
        <v>17288</v>
      </c>
      <c r="AJ1258">
        <v>6280</v>
      </c>
      <c r="AK1258" t="s">
        <v>17201</v>
      </c>
      <c r="AL1258" t="s">
        <v>20387</v>
      </c>
      <c r="AM1258" t="s">
        <v>17201</v>
      </c>
      <c r="AO1258" t="s">
        <v>14933</v>
      </c>
      <c r="AP1258" t="s">
        <v>17288</v>
      </c>
      <c r="AQ1258" t="s">
        <v>20403</v>
      </c>
    </row>
    <row r="1259" spans="1:43" x14ac:dyDescent="0.3">
      <c r="A1259" t="s">
        <v>16216</v>
      </c>
      <c r="B1259" t="s">
        <v>14214</v>
      </c>
      <c r="C1259" s="72">
        <v>33269</v>
      </c>
      <c r="D1259" t="s">
        <v>6987</v>
      </c>
      <c r="E1259" t="s">
        <v>16217</v>
      </c>
      <c r="F1259" t="s">
        <v>1526</v>
      </c>
      <c r="G1259" t="s">
        <v>9094</v>
      </c>
      <c r="H1259" t="s">
        <v>1373</v>
      </c>
      <c r="I1259" t="s">
        <v>16218</v>
      </c>
      <c r="J1259" t="s">
        <v>14214</v>
      </c>
      <c r="K1259">
        <v>641755</v>
      </c>
      <c r="L1259" t="s">
        <v>14214</v>
      </c>
      <c r="M1259">
        <v>2171335</v>
      </c>
      <c r="N1259" t="s">
        <v>14214</v>
      </c>
      <c r="O1259" t="s">
        <v>16219</v>
      </c>
      <c r="P1259" t="s">
        <v>16216</v>
      </c>
      <c r="Q1259">
        <v>10985</v>
      </c>
      <c r="R1259" t="s">
        <v>14214</v>
      </c>
      <c r="S1259">
        <v>34166</v>
      </c>
      <c r="T1259" t="s">
        <v>14214</v>
      </c>
      <c r="W1259">
        <v>102634</v>
      </c>
      <c r="X1259">
        <v>10985</v>
      </c>
      <c r="Y1259" t="s">
        <v>14214</v>
      </c>
      <c r="Z1259" t="s">
        <v>16220</v>
      </c>
      <c r="AA1259" t="s">
        <v>658</v>
      </c>
      <c r="AB1259" t="s">
        <v>658</v>
      </c>
      <c r="AC1259" t="s">
        <v>14214</v>
      </c>
      <c r="AD1259" t="s">
        <v>16220</v>
      </c>
      <c r="AE1259">
        <v>15284</v>
      </c>
      <c r="AJ1259">
        <v>5807</v>
      </c>
      <c r="AK1259" t="s">
        <v>14214</v>
      </c>
      <c r="AL1259" t="s">
        <v>18733</v>
      </c>
      <c r="AM1259" t="s">
        <v>14214</v>
      </c>
      <c r="AN1259" t="s">
        <v>14214</v>
      </c>
      <c r="AO1259" t="s">
        <v>14933</v>
      </c>
      <c r="AP1259" t="s">
        <v>16220</v>
      </c>
      <c r="AQ1259" t="s">
        <v>20403</v>
      </c>
    </row>
    <row r="1260" spans="1:43" hidden="1" x14ac:dyDescent="0.3">
      <c r="A1260" t="s">
        <v>2382</v>
      </c>
      <c r="B1260" t="s">
        <v>1191</v>
      </c>
      <c r="C1260" s="72">
        <v>28945</v>
      </c>
      <c r="D1260" t="s">
        <v>6620</v>
      </c>
      <c r="E1260" t="s">
        <v>7940</v>
      </c>
      <c r="F1260" t="s">
        <v>3591</v>
      </c>
      <c r="G1260" t="s">
        <v>3591</v>
      </c>
      <c r="H1260" t="s">
        <v>1373</v>
      </c>
      <c r="I1260" t="s">
        <v>9362</v>
      </c>
      <c r="J1260" t="s">
        <v>1191</v>
      </c>
      <c r="K1260">
        <v>448337</v>
      </c>
      <c r="L1260" t="s">
        <v>1191</v>
      </c>
      <c r="M1260">
        <v>1113312</v>
      </c>
      <c r="N1260" t="s">
        <v>1191</v>
      </c>
      <c r="O1260" t="s">
        <v>2383</v>
      </c>
      <c r="P1260" t="s">
        <v>2382</v>
      </c>
      <c r="Q1260">
        <v>7806</v>
      </c>
      <c r="R1260" t="s">
        <v>1191</v>
      </c>
      <c r="S1260">
        <v>28506</v>
      </c>
      <c r="T1260" t="s">
        <v>1191</v>
      </c>
      <c r="V1260" t="s">
        <v>4282</v>
      </c>
      <c r="W1260">
        <v>37983</v>
      </c>
      <c r="X1260">
        <v>7806</v>
      </c>
      <c r="Y1260" t="s">
        <v>1191</v>
      </c>
      <c r="Z1260" t="s">
        <v>8706</v>
      </c>
      <c r="AA1260" t="s">
        <v>658</v>
      </c>
      <c r="AB1260" t="s">
        <v>658</v>
      </c>
      <c r="AC1260" t="s">
        <v>1191</v>
      </c>
      <c r="AD1260" t="s">
        <v>8706</v>
      </c>
      <c r="AI1260">
        <v>5595</v>
      </c>
      <c r="AK1260" t="s">
        <v>1191</v>
      </c>
      <c r="AN1260" t="s">
        <v>1191</v>
      </c>
      <c r="AO1260" t="s">
        <v>1373</v>
      </c>
      <c r="AP1260" t="s">
        <v>8706</v>
      </c>
      <c r="AQ1260" t="s">
        <v>20402</v>
      </c>
    </row>
    <row r="1261" spans="1:43" hidden="1" x14ac:dyDescent="0.3">
      <c r="A1261" t="s">
        <v>2384</v>
      </c>
      <c r="B1261" t="s">
        <v>598</v>
      </c>
      <c r="C1261" s="72">
        <v>30124</v>
      </c>
      <c r="D1261" t="s">
        <v>6537</v>
      </c>
      <c r="E1261" t="s">
        <v>6536</v>
      </c>
      <c r="F1261" t="s">
        <v>3591</v>
      </c>
      <c r="G1261" t="s">
        <v>3591</v>
      </c>
      <c r="H1261" t="s">
        <v>661</v>
      </c>
      <c r="I1261" t="s">
        <v>10096</v>
      </c>
      <c r="J1261" t="s">
        <v>598</v>
      </c>
      <c r="K1261">
        <v>435079</v>
      </c>
      <c r="L1261" t="s">
        <v>598</v>
      </c>
      <c r="M1261">
        <v>489854</v>
      </c>
      <c r="N1261" t="s">
        <v>598</v>
      </c>
      <c r="O1261" t="s">
        <v>2385</v>
      </c>
      <c r="P1261" t="s">
        <v>2384</v>
      </c>
      <c r="Q1261">
        <v>7490</v>
      </c>
      <c r="R1261" t="s">
        <v>598</v>
      </c>
      <c r="S1261">
        <v>6197</v>
      </c>
      <c r="T1261" t="s">
        <v>598</v>
      </c>
      <c r="U1261" t="s">
        <v>598</v>
      </c>
      <c r="V1261" t="s">
        <v>4283</v>
      </c>
      <c r="W1261">
        <v>45438</v>
      </c>
      <c r="X1261">
        <v>7490</v>
      </c>
      <c r="Y1261" t="s">
        <v>598</v>
      </c>
      <c r="Z1261" t="s">
        <v>5772</v>
      </c>
      <c r="AA1261" t="s">
        <v>658</v>
      </c>
      <c r="AB1261" t="s">
        <v>658</v>
      </c>
      <c r="AC1261" t="s">
        <v>598</v>
      </c>
      <c r="AD1261" t="s">
        <v>5772</v>
      </c>
      <c r="AE1261">
        <v>8389</v>
      </c>
      <c r="AF1261" t="s">
        <v>598</v>
      </c>
      <c r="AG1261">
        <v>5504</v>
      </c>
      <c r="AH1261" t="s">
        <v>598</v>
      </c>
      <c r="AI1261">
        <v>7126</v>
      </c>
      <c r="AJ1261">
        <v>2197</v>
      </c>
      <c r="AK1261" t="s">
        <v>598</v>
      </c>
      <c r="AL1261" t="s">
        <v>18734</v>
      </c>
      <c r="AM1261" t="s">
        <v>598</v>
      </c>
      <c r="AN1261" t="s">
        <v>598</v>
      </c>
      <c r="AO1261" t="s">
        <v>661</v>
      </c>
      <c r="AP1261" t="s">
        <v>5772</v>
      </c>
      <c r="AQ1261" t="s">
        <v>20402</v>
      </c>
    </row>
    <row r="1262" spans="1:43" x14ac:dyDescent="0.3">
      <c r="A1262" t="s">
        <v>2386</v>
      </c>
      <c r="B1262" t="s">
        <v>1056</v>
      </c>
      <c r="C1262" s="72">
        <v>30895</v>
      </c>
      <c r="D1262" t="s">
        <v>6677</v>
      </c>
      <c r="E1262" t="s">
        <v>7941</v>
      </c>
      <c r="F1262" t="s">
        <v>1398</v>
      </c>
      <c r="G1262" t="s">
        <v>9094</v>
      </c>
      <c r="H1262" t="s">
        <v>1373</v>
      </c>
      <c r="I1262" t="s">
        <v>10635</v>
      </c>
      <c r="J1262" t="s">
        <v>1056</v>
      </c>
      <c r="K1262">
        <v>445213</v>
      </c>
      <c r="L1262" t="s">
        <v>1056</v>
      </c>
      <c r="M1262">
        <v>1769564</v>
      </c>
      <c r="N1262" t="s">
        <v>1056</v>
      </c>
      <c r="O1262" t="s">
        <v>2387</v>
      </c>
      <c r="P1262" t="s">
        <v>2386</v>
      </c>
      <c r="Q1262">
        <v>8821</v>
      </c>
      <c r="R1262" t="s">
        <v>1056</v>
      </c>
      <c r="S1262">
        <v>30959</v>
      </c>
      <c r="T1262" t="s">
        <v>1056</v>
      </c>
      <c r="V1262" t="s">
        <v>4284</v>
      </c>
      <c r="W1262">
        <v>46298</v>
      </c>
      <c r="X1262">
        <v>8821</v>
      </c>
      <c r="Y1262" t="s">
        <v>1056</v>
      </c>
      <c r="Z1262" t="s">
        <v>5773</v>
      </c>
      <c r="AA1262" t="s">
        <v>658</v>
      </c>
      <c r="AB1262" t="s">
        <v>658</v>
      </c>
      <c r="AC1262" t="s">
        <v>1056</v>
      </c>
      <c r="AD1262" t="s">
        <v>5773</v>
      </c>
      <c r="AE1262">
        <v>11432</v>
      </c>
      <c r="AF1262" t="s">
        <v>1056</v>
      </c>
      <c r="AG1262">
        <v>12581</v>
      </c>
      <c r="AH1262" t="s">
        <v>1056</v>
      </c>
      <c r="AI1262">
        <v>5183</v>
      </c>
      <c r="AJ1262">
        <v>3603</v>
      </c>
      <c r="AK1262" t="s">
        <v>1056</v>
      </c>
      <c r="AL1262" t="s">
        <v>18735</v>
      </c>
      <c r="AM1262" t="s">
        <v>1056</v>
      </c>
      <c r="AN1262" t="s">
        <v>1056</v>
      </c>
      <c r="AO1262" t="s">
        <v>14933</v>
      </c>
      <c r="AP1262" t="s">
        <v>5773</v>
      </c>
      <c r="AQ1262" t="s">
        <v>20403</v>
      </c>
    </row>
    <row r="1263" spans="1:43" x14ac:dyDescent="0.3">
      <c r="A1263" t="s">
        <v>2388</v>
      </c>
      <c r="B1263" t="s">
        <v>470</v>
      </c>
      <c r="C1263" s="72">
        <v>31870</v>
      </c>
      <c r="D1263" t="s">
        <v>6627</v>
      </c>
      <c r="E1263" t="s">
        <v>6626</v>
      </c>
      <c r="F1263" t="s">
        <v>1402</v>
      </c>
      <c r="G1263" t="s">
        <v>6120</v>
      </c>
      <c r="H1263" t="s">
        <v>661</v>
      </c>
      <c r="I1263" t="s">
        <v>10522</v>
      </c>
      <c r="J1263" t="s">
        <v>470</v>
      </c>
      <c r="K1263">
        <v>543401</v>
      </c>
      <c r="L1263" t="s">
        <v>470</v>
      </c>
      <c r="M1263">
        <v>1754188</v>
      </c>
      <c r="N1263" t="s">
        <v>470</v>
      </c>
      <c r="O1263" t="s">
        <v>2389</v>
      </c>
      <c r="P1263" t="s">
        <v>2388</v>
      </c>
      <c r="Q1263">
        <v>8853</v>
      </c>
      <c r="R1263" t="s">
        <v>470</v>
      </c>
      <c r="S1263">
        <v>31007</v>
      </c>
      <c r="T1263" t="s">
        <v>470</v>
      </c>
      <c r="U1263" t="s">
        <v>470</v>
      </c>
      <c r="V1263" t="s">
        <v>4285</v>
      </c>
      <c r="W1263">
        <v>60007</v>
      </c>
      <c r="X1263">
        <v>8853</v>
      </c>
      <c r="Y1263" t="s">
        <v>470</v>
      </c>
      <c r="Z1263" t="s">
        <v>5774</v>
      </c>
      <c r="AA1263" t="s">
        <v>666</v>
      </c>
      <c r="AB1263" t="s">
        <v>658</v>
      </c>
      <c r="AC1263" t="s">
        <v>470</v>
      </c>
      <c r="AD1263" t="s">
        <v>5774</v>
      </c>
      <c r="AE1263">
        <v>10625</v>
      </c>
      <c r="AF1263" t="s">
        <v>470</v>
      </c>
      <c r="AG1263">
        <v>12925</v>
      </c>
      <c r="AH1263" t="s">
        <v>470</v>
      </c>
      <c r="AI1263">
        <v>8617</v>
      </c>
      <c r="AJ1263">
        <v>3664</v>
      </c>
      <c r="AK1263" t="s">
        <v>470</v>
      </c>
      <c r="AL1263" t="s">
        <v>18736</v>
      </c>
      <c r="AM1263" t="s">
        <v>470</v>
      </c>
      <c r="AN1263" t="s">
        <v>470</v>
      </c>
      <c r="AO1263" t="s">
        <v>661</v>
      </c>
      <c r="AP1263" t="s">
        <v>5774</v>
      </c>
      <c r="AQ1263" t="s">
        <v>20403</v>
      </c>
    </row>
    <row r="1264" spans="1:43" x14ac:dyDescent="0.3">
      <c r="A1264" t="s">
        <v>16221</v>
      </c>
      <c r="B1264" t="s">
        <v>16222</v>
      </c>
      <c r="C1264" s="72">
        <v>35743</v>
      </c>
      <c r="D1264" t="s">
        <v>6541</v>
      </c>
      <c r="E1264" t="s">
        <v>16223</v>
      </c>
      <c r="F1264" t="s">
        <v>1565</v>
      </c>
      <c r="G1264" t="s">
        <v>6120</v>
      </c>
      <c r="H1264" t="s">
        <v>1380</v>
      </c>
      <c r="I1264" t="s">
        <v>16224</v>
      </c>
      <c r="J1264" t="s">
        <v>16222</v>
      </c>
      <c r="K1264">
        <v>666135</v>
      </c>
      <c r="L1264" t="s">
        <v>16222</v>
      </c>
      <c r="M1264">
        <v>2250600</v>
      </c>
      <c r="N1264" t="s">
        <v>16222</v>
      </c>
      <c r="P1264" t="s">
        <v>16221</v>
      </c>
      <c r="Q1264">
        <v>10128</v>
      </c>
      <c r="R1264" t="s">
        <v>16222</v>
      </c>
      <c r="S1264">
        <v>40636</v>
      </c>
      <c r="T1264" t="s">
        <v>16222</v>
      </c>
      <c r="V1264" t="s">
        <v>16225</v>
      </c>
      <c r="W1264">
        <v>108055</v>
      </c>
      <c r="X1264">
        <v>10532</v>
      </c>
      <c r="Y1264" t="s">
        <v>16222</v>
      </c>
      <c r="Z1264" t="s">
        <v>15357</v>
      </c>
      <c r="AA1264" t="s">
        <v>666</v>
      </c>
      <c r="AB1264" t="s">
        <v>666</v>
      </c>
      <c r="AC1264" t="s">
        <v>16222</v>
      </c>
      <c r="AD1264" t="s">
        <v>15357</v>
      </c>
      <c r="AH1264" t="s">
        <v>16222</v>
      </c>
      <c r="AK1264" t="s">
        <v>16222</v>
      </c>
      <c r="AL1264" t="s">
        <v>18737</v>
      </c>
      <c r="AM1264" t="s">
        <v>16222</v>
      </c>
      <c r="AN1264" t="s">
        <v>16222</v>
      </c>
      <c r="AO1264" t="s">
        <v>1380</v>
      </c>
      <c r="AP1264" t="s">
        <v>15357</v>
      </c>
      <c r="AQ1264" t="s">
        <v>20403</v>
      </c>
    </row>
    <row r="1265" spans="1:43" x14ac:dyDescent="0.3">
      <c r="A1265" t="s">
        <v>20138</v>
      </c>
      <c r="B1265" t="s">
        <v>17160</v>
      </c>
      <c r="C1265" s="72">
        <v>36105</v>
      </c>
      <c r="D1265" t="s">
        <v>6757</v>
      </c>
      <c r="E1265" t="s">
        <v>7093</v>
      </c>
      <c r="F1265" t="s">
        <v>1426</v>
      </c>
      <c r="G1265" t="s">
        <v>6120</v>
      </c>
      <c r="H1265" t="s">
        <v>1424</v>
      </c>
      <c r="I1265" t="s">
        <v>20139</v>
      </c>
      <c r="J1265" t="s">
        <v>17160</v>
      </c>
      <c r="K1265">
        <v>672386</v>
      </c>
      <c r="L1265" t="s">
        <v>17160</v>
      </c>
      <c r="M1265">
        <v>2875260</v>
      </c>
      <c r="N1265" t="s">
        <v>17160</v>
      </c>
      <c r="P1265" t="s">
        <v>20138</v>
      </c>
      <c r="Q1265">
        <v>10851</v>
      </c>
      <c r="R1265" t="s">
        <v>17160</v>
      </c>
      <c r="S1265">
        <v>42081</v>
      </c>
      <c r="T1265" t="s">
        <v>17160</v>
      </c>
      <c r="V1265" t="s">
        <v>20140</v>
      </c>
      <c r="W1265">
        <v>111216</v>
      </c>
      <c r="Z1265" t="s">
        <v>20141</v>
      </c>
      <c r="AA1265" t="s">
        <v>658</v>
      </c>
      <c r="AB1265" t="s">
        <v>658</v>
      </c>
      <c r="AC1265" t="s">
        <v>17160</v>
      </c>
      <c r="AD1265" t="s">
        <v>20141</v>
      </c>
      <c r="AK1265" t="s">
        <v>17160</v>
      </c>
      <c r="AL1265" t="s">
        <v>20142</v>
      </c>
      <c r="AM1265" t="s">
        <v>17160</v>
      </c>
      <c r="AO1265" t="s">
        <v>1424</v>
      </c>
      <c r="AP1265" t="s">
        <v>20141</v>
      </c>
      <c r="AQ1265" t="s">
        <v>20403</v>
      </c>
    </row>
    <row r="1266" spans="1:43" x14ac:dyDescent="0.3">
      <c r="A1266" t="s">
        <v>2390</v>
      </c>
      <c r="B1266" t="s">
        <v>964</v>
      </c>
      <c r="C1266" s="72">
        <v>31673</v>
      </c>
      <c r="D1266" t="s">
        <v>6596</v>
      </c>
      <c r="E1266" t="s">
        <v>7942</v>
      </c>
      <c r="F1266" t="s">
        <v>1460</v>
      </c>
      <c r="G1266" t="s">
        <v>9094</v>
      </c>
      <c r="H1266" t="s">
        <v>1373</v>
      </c>
      <c r="I1266" t="s">
        <v>9925</v>
      </c>
      <c r="J1266" t="s">
        <v>964</v>
      </c>
      <c r="K1266">
        <v>457779</v>
      </c>
      <c r="L1266" t="s">
        <v>964</v>
      </c>
      <c r="M1266">
        <v>1725466</v>
      </c>
      <c r="N1266" t="s">
        <v>964</v>
      </c>
      <c r="O1266" t="s">
        <v>2391</v>
      </c>
      <c r="P1266" t="s">
        <v>2390</v>
      </c>
      <c r="Q1266">
        <v>8790</v>
      </c>
      <c r="R1266" t="s">
        <v>964</v>
      </c>
      <c r="S1266">
        <v>30571</v>
      </c>
      <c r="T1266" t="s">
        <v>964</v>
      </c>
      <c r="V1266" t="s">
        <v>4286</v>
      </c>
      <c r="W1266">
        <v>46291</v>
      </c>
      <c r="X1266">
        <v>8790</v>
      </c>
      <c r="Y1266" t="s">
        <v>964</v>
      </c>
      <c r="Z1266" t="s">
        <v>5775</v>
      </c>
      <c r="AA1266" t="s">
        <v>666</v>
      </c>
      <c r="AB1266" t="s">
        <v>666</v>
      </c>
      <c r="AC1266" t="s">
        <v>964</v>
      </c>
      <c r="AD1266" t="s">
        <v>5775</v>
      </c>
      <c r="AE1266">
        <v>10939</v>
      </c>
      <c r="AH1266" t="s">
        <v>964</v>
      </c>
      <c r="AI1266">
        <v>5439</v>
      </c>
      <c r="AK1266" t="s">
        <v>964</v>
      </c>
      <c r="AL1266" t="s">
        <v>18738</v>
      </c>
      <c r="AM1266" t="s">
        <v>964</v>
      </c>
      <c r="AN1266" t="s">
        <v>964</v>
      </c>
      <c r="AO1266" t="s">
        <v>1373</v>
      </c>
      <c r="AP1266" t="s">
        <v>5775</v>
      </c>
      <c r="AQ1266" t="s">
        <v>20403</v>
      </c>
    </row>
    <row r="1267" spans="1:43" x14ac:dyDescent="0.3">
      <c r="A1267" t="s">
        <v>14817</v>
      </c>
      <c r="B1267" t="s">
        <v>14283</v>
      </c>
      <c r="C1267" s="72">
        <v>32949</v>
      </c>
      <c r="D1267" t="s">
        <v>6562</v>
      </c>
      <c r="E1267" t="s">
        <v>14818</v>
      </c>
      <c r="F1267" t="s">
        <v>1439</v>
      </c>
      <c r="G1267" t="s">
        <v>6120</v>
      </c>
      <c r="H1267" t="s">
        <v>1373</v>
      </c>
      <c r="I1267" t="s">
        <v>14511</v>
      </c>
      <c r="J1267" t="s">
        <v>14283</v>
      </c>
      <c r="K1267">
        <v>552640</v>
      </c>
      <c r="L1267" t="s">
        <v>14283</v>
      </c>
      <c r="M1267">
        <v>2228478</v>
      </c>
      <c r="N1267" t="s">
        <v>14283</v>
      </c>
      <c r="O1267" t="s">
        <v>17537</v>
      </c>
      <c r="P1267" t="s">
        <v>14817</v>
      </c>
      <c r="Q1267">
        <v>10763</v>
      </c>
      <c r="R1267" t="s">
        <v>14283</v>
      </c>
      <c r="S1267">
        <v>35872</v>
      </c>
      <c r="T1267" t="s">
        <v>14283</v>
      </c>
      <c r="V1267" t="s">
        <v>16226</v>
      </c>
      <c r="W1267">
        <v>59541</v>
      </c>
      <c r="X1267">
        <v>10763</v>
      </c>
      <c r="Y1267" t="s">
        <v>14283</v>
      </c>
      <c r="Z1267" t="s">
        <v>15143</v>
      </c>
      <c r="AA1267" t="s">
        <v>658</v>
      </c>
      <c r="AB1267" t="s">
        <v>658</v>
      </c>
      <c r="AC1267" t="s">
        <v>14283</v>
      </c>
      <c r="AD1267" t="s">
        <v>15143</v>
      </c>
      <c r="AE1267">
        <v>15094</v>
      </c>
      <c r="AH1267" t="s">
        <v>14283</v>
      </c>
      <c r="AI1267">
        <v>27995</v>
      </c>
      <c r="AJ1267">
        <v>5654</v>
      </c>
      <c r="AK1267" t="s">
        <v>14283</v>
      </c>
      <c r="AL1267" t="s">
        <v>18739</v>
      </c>
      <c r="AM1267" t="s">
        <v>14283</v>
      </c>
      <c r="AN1267" t="s">
        <v>14283</v>
      </c>
      <c r="AO1267" t="s">
        <v>14933</v>
      </c>
      <c r="AP1267" t="s">
        <v>15143</v>
      </c>
      <c r="AQ1267" t="s">
        <v>20403</v>
      </c>
    </row>
    <row r="1268" spans="1:43" x14ac:dyDescent="0.3">
      <c r="A1268" t="s">
        <v>13778</v>
      </c>
      <c r="B1268" t="s">
        <v>12958</v>
      </c>
      <c r="C1268" s="72">
        <v>32864</v>
      </c>
      <c r="D1268" t="s">
        <v>7672</v>
      </c>
      <c r="E1268" t="s">
        <v>13779</v>
      </c>
      <c r="F1268" t="s">
        <v>1416</v>
      </c>
      <c r="G1268" t="s">
        <v>9094</v>
      </c>
      <c r="H1268" t="s">
        <v>1380</v>
      </c>
      <c r="I1268" t="s">
        <v>12959</v>
      </c>
      <c r="J1268" t="s">
        <v>12958</v>
      </c>
      <c r="K1268">
        <v>623182</v>
      </c>
      <c r="L1268" t="s">
        <v>12958</v>
      </c>
      <c r="M1268">
        <v>2114649</v>
      </c>
      <c r="N1268" t="s">
        <v>12958</v>
      </c>
      <c r="O1268" t="s">
        <v>13780</v>
      </c>
      <c r="P1268" t="s">
        <v>13778</v>
      </c>
      <c r="Q1268">
        <v>10150</v>
      </c>
      <c r="R1268" t="s">
        <v>12958</v>
      </c>
      <c r="S1268">
        <v>33389</v>
      </c>
      <c r="T1268" t="s">
        <v>12958</v>
      </c>
      <c r="V1268" t="s">
        <v>16227</v>
      </c>
      <c r="W1268">
        <v>101262</v>
      </c>
      <c r="X1268">
        <v>10150</v>
      </c>
      <c r="Y1268" t="s">
        <v>12958</v>
      </c>
      <c r="Z1268" t="s">
        <v>13781</v>
      </c>
      <c r="AA1268" t="s">
        <v>658</v>
      </c>
      <c r="AB1268" t="s">
        <v>658</v>
      </c>
      <c r="AC1268" t="s">
        <v>12958</v>
      </c>
      <c r="AD1268" t="s">
        <v>13781</v>
      </c>
      <c r="AE1268">
        <v>13348</v>
      </c>
      <c r="AI1268">
        <v>30443</v>
      </c>
      <c r="AJ1268">
        <v>4808</v>
      </c>
      <c r="AK1268" t="s">
        <v>12958</v>
      </c>
      <c r="AL1268" t="s">
        <v>18740</v>
      </c>
      <c r="AM1268" t="s">
        <v>12958</v>
      </c>
      <c r="AN1268" t="s">
        <v>12958</v>
      </c>
      <c r="AO1268" t="s">
        <v>1380</v>
      </c>
      <c r="AP1268" t="s">
        <v>13781</v>
      </c>
      <c r="AQ1268" t="s">
        <v>20403</v>
      </c>
    </row>
    <row r="1269" spans="1:43" x14ac:dyDescent="0.3">
      <c r="A1269" t="s">
        <v>16228</v>
      </c>
      <c r="B1269" t="s">
        <v>15045</v>
      </c>
      <c r="C1269" s="72">
        <v>33510</v>
      </c>
      <c r="D1269" t="s">
        <v>16229</v>
      </c>
      <c r="E1269" t="s">
        <v>16230</v>
      </c>
      <c r="F1269" t="s">
        <v>1449</v>
      </c>
      <c r="G1269" t="s">
        <v>6120</v>
      </c>
      <c r="H1269" t="s">
        <v>1373</v>
      </c>
      <c r="I1269" t="s">
        <v>16231</v>
      </c>
      <c r="J1269" t="s">
        <v>15045</v>
      </c>
      <c r="K1269">
        <v>571858</v>
      </c>
      <c r="L1269" t="s">
        <v>15045</v>
      </c>
      <c r="M1269">
        <v>2044378</v>
      </c>
      <c r="N1269" t="s">
        <v>15045</v>
      </c>
      <c r="P1269" t="s">
        <v>16228</v>
      </c>
      <c r="Q1269">
        <v>11170</v>
      </c>
      <c r="R1269" t="s">
        <v>15045</v>
      </c>
      <c r="S1269">
        <v>32757</v>
      </c>
      <c r="T1269" t="s">
        <v>15045</v>
      </c>
      <c r="W1269">
        <v>70356</v>
      </c>
      <c r="X1269">
        <v>11170</v>
      </c>
      <c r="Y1269" t="s">
        <v>15045</v>
      </c>
      <c r="Z1269" t="s">
        <v>16232</v>
      </c>
      <c r="AA1269" t="s">
        <v>658</v>
      </c>
      <c r="AB1269" t="s">
        <v>658</v>
      </c>
      <c r="AC1269" t="s">
        <v>15045</v>
      </c>
      <c r="AD1269" t="s">
        <v>16232</v>
      </c>
      <c r="AE1269">
        <v>11146</v>
      </c>
      <c r="AJ1269">
        <v>6117</v>
      </c>
      <c r="AK1269" t="s">
        <v>15045</v>
      </c>
      <c r="AL1269" t="s">
        <v>18741</v>
      </c>
      <c r="AM1269" t="s">
        <v>15045</v>
      </c>
      <c r="AN1269" t="s">
        <v>15045</v>
      </c>
      <c r="AO1269" t="s">
        <v>1373</v>
      </c>
      <c r="AP1269" t="s">
        <v>16232</v>
      </c>
      <c r="AQ1269" t="s">
        <v>20403</v>
      </c>
    </row>
    <row r="1270" spans="1:43" x14ac:dyDescent="0.3">
      <c r="A1270" t="s">
        <v>2392</v>
      </c>
      <c r="B1270" t="s">
        <v>1011</v>
      </c>
      <c r="C1270" s="72">
        <v>31512</v>
      </c>
      <c r="D1270" t="s">
        <v>6815</v>
      </c>
      <c r="E1270" t="s">
        <v>7501</v>
      </c>
      <c r="F1270" t="s">
        <v>1372</v>
      </c>
      <c r="G1270" t="s">
        <v>6120</v>
      </c>
      <c r="H1270" t="s">
        <v>1373</v>
      </c>
      <c r="I1270" t="s">
        <v>9722</v>
      </c>
      <c r="J1270" t="s">
        <v>1011</v>
      </c>
      <c r="K1270">
        <v>446372</v>
      </c>
      <c r="L1270" t="s">
        <v>1011</v>
      </c>
      <c r="M1270">
        <v>1759018</v>
      </c>
      <c r="N1270" t="s">
        <v>1011</v>
      </c>
      <c r="O1270" t="s">
        <v>2393</v>
      </c>
      <c r="P1270" t="s">
        <v>2392</v>
      </c>
      <c r="Q1270">
        <v>9048</v>
      </c>
      <c r="R1270" t="s">
        <v>1011</v>
      </c>
      <c r="S1270">
        <v>30981</v>
      </c>
      <c r="T1270" t="s">
        <v>1011</v>
      </c>
      <c r="V1270" t="s">
        <v>4287</v>
      </c>
      <c r="W1270">
        <v>57424</v>
      </c>
      <c r="X1270">
        <v>9048</v>
      </c>
      <c r="Y1270" t="s">
        <v>1011</v>
      </c>
      <c r="Z1270" t="s">
        <v>5776</v>
      </c>
      <c r="AA1270" t="s">
        <v>658</v>
      </c>
      <c r="AB1270" t="s">
        <v>658</v>
      </c>
      <c r="AC1270" t="s">
        <v>1011</v>
      </c>
      <c r="AD1270" t="s">
        <v>5776</v>
      </c>
      <c r="AE1270">
        <v>9875</v>
      </c>
      <c r="AF1270" t="s">
        <v>1011</v>
      </c>
      <c r="AG1270">
        <v>13627</v>
      </c>
      <c r="AH1270" t="s">
        <v>1011</v>
      </c>
      <c r="AI1270">
        <v>6965</v>
      </c>
      <c r="AJ1270">
        <v>3906</v>
      </c>
      <c r="AK1270" t="s">
        <v>1011</v>
      </c>
      <c r="AL1270" t="s">
        <v>18742</v>
      </c>
      <c r="AM1270" t="s">
        <v>1011</v>
      </c>
      <c r="AN1270" t="s">
        <v>1011</v>
      </c>
      <c r="AO1270" t="s">
        <v>1373</v>
      </c>
      <c r="AP1270" t="s">
        <v>5776</v>
      </c>
      <c r="AQ1270" t="s">
        <v>20403</v>
      </c>
    </row>
    <row r="1271" spans="1:43" x14ac:dyDescent="0.3">
      <c r="A1271" t="s">
        <v>13782</v>
      </c>
      <c r="B1271" t="s">
        <v>11703</v>
      </c>
      <c r="C1271" s="72">
        <v>33551</v>
      </c>
      <c r="D1271" t="s">
        <v>6562</v>
      </c>
      <c r="E1271" t="s">
        <v>13783</v>
      </c>
      <c r="F1271" t="s">
        <v>1398</v>
      </c>
      <c r="G1271" t="s">
        <v>9094</v>
      </c>
      <c r="H1271" t="s">
        <v>1424</v>
      </c>
      <c r="I1271" t="s">
        <v>13017</v>
      </c>
      <c r="J1271" t="s">
        <v>11703</v>
      </c>
      <c r="K1271">
        <v>595284</v>
      </c>
      <c r="L1271" t="s">
        <v>11703</v>
      </c>
      <c r="M1271">
        <v>2066819</v>
      </c>
      <c r="N1271" t="s">
        <v>11703</v>
      </c>
      <c r="O1271" t="s">
        <v>14422</v>
      </c>
      <c r="P1271" t="s">
        <v>13782</v>
      </c>
      <c r="Q1271">
        <v>10555</v>
      </c>
      <c r="R1271" t="s">
        <v>11703</v>
      </c>
      <c r="S1271">
        <v>33304</v>
      </c>
      <c r="T1271" t="s">
        <v>11703</v>
      </c>
      <c r="V1271" t="s">
        <v>16233</v>
      </c>
      <c r="W1271">
        <v>68908</v>
      </c>
      <c r="X1271">
        <v>10555</v>
      </c>
      <c r="Y1271" t="s">
        <v>11703</v>
      </c>
      <c r="Z1271" t="s">
        <v>13784</v>
      </c>
      <c r="AA1271" t="s">
        <v>5068</v>
      </c>
      <c r="AB1271" t="s">
        <v>658</v>
      </c>
      <c r="AC1271" t="s">
        <v>11703</v>
      </c>
      <c r="AD1271" t="s">
        <v>13784</v>
      </c>
      <c r="AE1271">
        <v>13000</v>
      </c>
      <c r="AH1271" t="s">
        <v>11703</v>
      </c>
      <c r="AI1271">
        <v>18538</v>
      </c>
      <c r="AJ1271">
        <v>5091</v>
      </c>
      <c r="AK1271" t="s">
        <v>11703</v>
      </c>
      <c r="AL1271" t="s">
        <v>18743</v>
      </c>
      <c r="AM1271" t="s">
        <v>11703</v>
      </c>
      <c r="AN1271" t="s">
        <v>11703</v>
      </c>
      <c r="AO1271" t="s">
        <v>1424</v>
      </c>
      <c r="AP1271" t="s">
        <v>13784</v>
      </c>
      <c r="AQ1271" t="s">
        <v>20403</v>
      </c>
    </row>
    <row r="1272" spans="1:43" x14ac:dyDescent="0.3">
      <c r="A1272" t="s">
        <v>8309</v>
      </c>
      <c r="B1272" t="s">
        <v>8707</v>
      </c>
      <c r="C1272" s="72">
        <v>33568</v>
      </c>
      <c r="D1272" t="s">
        <v>6815</v>
      </c>
      <c r="E1272" t="s">
        <v>8310</v>
      </c>
      <c r="F1272" t="s">
        <v>1379</v>
      </c>
      <c r="G1272" t="s">
        <v>9094</v>
      </c>
      <c r="H1272" t="s">
        <v>1373</v>
      </c>
      <c r="I1272" t="s">
        <v>10669</v>
      </c>
      <c r="J1272" t="s">
        <v>8707</v>
      </c>
      <c r="K1272">
        <v>608349</v>
      </c>
      <c r="L1272" t="s">
        <v>8707</v>
      </c>
      <c r="M1272">
        <v>2066314</v>
      </c>
      <c r="N1272" t="s">
        <v>8707</v>
      </c>
      <c r="O1272" t="s">
        <v>8708</v>
      </c>
      <c r="P1272" t="s">
        <v>8309</v>
      </c>
      <c r="Q1272">
        <v>9712</v>
      </c>
      <c r="R1272" t="s">
        <v>8707</v>
      </c>
      <c r="S1272">
        <v>33206</v>
      </c>
      <c r="T1272" t="s">
        <v>8707</v>
      </c>
      <c r="V1272" t="s">
        <v>11971</v>
      </c>
      <c r="W1272">
        <v>70620</v>
      </c>
      <c r="X1272">
        <v>9712</v>
      </c>
      <c r="Y1272" t="s">
        <v>8707</v>
      </c>
      <c r="Z1272" t="s">
        <v>10670</v>
      </c>
      <c r="AA1272" t="s">
        <v>658</v>
      </c>
      <c r="AB1272" t="s">
        <v>658</v>
      </c>
      <c r="AC1272" t="s">
        <v>8707</v>
      </c>
      <c r="AD1272" t="s">
        <v>10670</v>
      </c>
      <c r="AE1272">
        <v>12982</v>
      </c>
      <c r="AF1272" t="s">
        <v>8707</v>
      </c>
      <c r="AG1272">
        <v>52865</v>
      </c>
      <c r="AH1272" t="s">
        <v>8707</v>
      </c>
      <c r="AI1272">
        <v>18296</v>
      </c>
      <c r="AJ1272">
        <v>4633</v>
      </c>
      <c r="AK1272" t="s">
        <v>8707</v>
      </c>
      <c r="AL1272" t="s">
        <v>18744</v>
      </c>
      <c r="AM1272" t="s">
        <v>8707</v>
      </c>
      <c r="AN1272" t="s">
        <v>8707</v>
      </c>
      <c r="AO1272" t="s">
        <v>14933</v>
      </c>
      <c r="AP1272" t="s">
        <v>10670</v>
      </c>
      <c r="AQ1272" t="s">
        <v>20403</v>
      </c>
    </row>
    <row r="1273" spans="1:43" x14ac:dyDescent="0.3">
      <c r="A1273" t="s">
        <v>16234</v>
      </c>
      <c r="B1273" t="s">
        <v>15015</v>
      </c>
      <c r="C1273" s="72">
        <v>34733</v>
      </c>
      <c r="D1273" t="s">
        <v>6562</v>
      </c>
      <c r="E1273" t="s">
        <v>16235</v>
      </c>
      <c r="F1273" t="s">
        <v>1395</v>
      </c>
      <c r="G1273" t="s">
        <v>9094</v>
      </c>
      <c r="H1273" t="s">
        <v>1424</v>
      </c>
      <c r="I1273" t="s">
        <v>16236</v>
      </c>
      <c r="J1273" t="s">
        <v>15015</v>
      </c>
      <c r="K1273">
        <v>668800</v>
      </c>
      <c r="L1273" t="s">
        <v>15015</v>
      </c>
      <c r="M1273">
        <v>2699270</v>
      </c>
      <c r="N1273" t="s">
        <v>15015</v>
      </c>
      <c r="P1273" t="s">
        <v>16234</v>
      </c>
      <c r="Q1273">
        <v>10135</v>
      </c>
      <c r="R1273" t="s">
        <v>15015</v>
      </c>
      <c r="S1273">
        <v>36170</v>
      </c>
      <c r="T1273" t="s">
        <v>15015</v>
      </c>
      <c r="V1273" t="s">
        <v>16237</v>
      </c>
      <c r="W1273">
        <v>108059</v>
      </c>
      <c r="Y1273" t="s">
        <v>15015</v>
      </c>
      <c r="Z1273" t="s">
        <v>15356</v>
      </c>
      <c r="AA1273" t="s">
        <v>658</v>
      </c>
      <c r="AB1273" t="s">
        <v>658</v>
      </c>
      <c r="AC1273" t="s">
        <v>15015</v>
      </c>
      <c r="AD1273" t="s">
        <v>15356</v>
      </c>
      <c r="AH1273" t="s">
        <v>15015</v>
      </c>
      <c r="AJ1273">
        <v>6008</v>
      </c>
      <c r="AK1273" t="s">
        <v>15015</v>
      </c>
      <c r="AL1273" t="s">
        <v>18745</v>
      </c>
      <c r="AM1273" t="s">
        <v>15015</v>
      </c>
      <c r="AN1273" t="s">
        <v>15015</v>
      </c>
      <c r="AO1273" t="s">
        <v>1424</v>
      </c>
      <c r="AP1273" t="s">
        <v>15356</v>
      </c>
      <c r="AQ1273" t="s">
        <v>20403</v>
      </c>
    </row>
    <row r="1274" spans="1:43" x14ac:dyDescent="0.3">
      <c r="A1274" t="s">
        <v>14595</v>
      </c>
      <c r="B1274" t="s">
        <v>14226</v>
      </c>
      <c r="C1274" s="72">
        <v>33179</v>
      </c>
      <c r="D1274" t="s">
        <v>6623</v>
      </c>
      <c r="E1274" t="s">
        <v>14596</v>
      </c>
      <c r="F1274" t="s">
        <v>1531</v>
      </c>
      <c r="G1274" t="s">
        <v>9094</v>
      </c>
      <c r="H1274" t="s">
        <v>1373</v>
      </c>
      <c r="I1274" t="s">
        <v>14521</v>
      </c>
      <c r="J1274" t="s">
        <v>14226</v>
      </c>
      <c r="K1274">
        <v>571863</v>
      </c>
      <c r="L1274" t="s">
        <v>14226</v>
      </c>
      <c r="M1274">
        <v>2210230</v>
      </c>
      <c r="N1274" t="s">
        <v>14226</v>
      </c>
      <c r="O1274" t="s">
        <v>17538</v>
      </c>
      <c r="P1274" t="s">
        <v>14595</v>
      </c>
      <c r="Q1274">
        <v>10404</v>
      </c>
      <c r="R1274" t="s">
        <v>14226</v>
      </c>
      <c r="S1274">
        <v>34849</v>
      </c>
      <c r="T1274" t="s">
        <v>14226</v>
      </c>
      <c r="V1274" t="s">
        <v>16238</v>
      </c>
      <c r="W1274">
        <v>99961</v>
      </c>
      <c r="X1274">
        <v>10404</v>
      </c>
      <c r="Y1274" t="s">
        <v>14226</v>
      </c>
      <c r="Z1274" t="s">
        <v>15144</v>
      </c>
      <c r="AA1274" t="s">
        <v>666</v>
      </c>
      <c r="AB1274" t="s">
        <v>658</v>
      </c>
      <c r="AC1274" t="s">
        <v>14226</v>
      </c>
      <c r="AD1274" t="s">
        <v>15144</v>
      </c>
      <c r="AE1274">
        <v>12554</v>
      </c>
      <c r="AH1274" t="s">
        <v>14226</v>
      </c>
      <c r="AI1274">
        <v>23713</v>
      </c>
      <c r="AJ1274">
        <v>5384</v>
      </c>
      <c r="AK1274" t="s">
        <v>14226</v>
      </c>
      <c r="AL1274" t="s">
        <v>18746</v>
      </c>
      <c r="AM1274" t="s">
        <v>14226</v>
      </c>
      <c r="AN1274" t="s">
        <v>14226</v>
      </c>
      <c r="AO1274" t="s">
        <v>1373</v>
      </c>
      <c r="AP1274" t="s">
        <v>15144</v>
      </c>
      <c r="AQ1274" t="s">
        <v>20403</v>
      </c>
    </row>
    <row r="1275" spans="1:43" x14ac:dyDescent="0.3">
      <c r="A1275" t="s">
        <v>2394</v>
      </c>
      <c r="B1275" t="s">
        <v>955</v>
      </c>
      <c r="C1275" s="72">
        <v>31592</v>
      </c>
      <c r="D1275" t="s">
        <v>7557</v>
      </c>
      <c r="E1275" t="s">
        <v>7556</v>
      </c>
      <c r="F1275" t="s">
        <v>3591</v>
      </c>
      <c r="G1275" t="s">
        <v>3591</v>
      </c>
      <c r="H1275" t="s">
        <v>1373</v>
      </c>
      <c r="I1275" t="s">
        <v>10262</v>
      </c>
      <c r="J1275" t="s">
        <v>955</v>
      </c>
      <c r="K1275">
        <v>543408</v>
      </c>
      <c r="L1275" t="s">
        <v>955</v>
      </c>
      <c r="M1275">
        <v>1795805</v>
      </c>
      <c r="N1275" t="s">
        <v>955</v>
      </c>
      <c r="O1275" t="s">
        <v>4288</v>
      </c>
      <c r="P1275" t="s">
        <v>2394</v>
      </c>
      <c r="Q1275">
        <v>9294</v>
      </c>
      <c r="R1275" t="s">
        <v>955</v>
      </c>
      <c r="S1275">
        <v>31079</v>
      </c>
      <c r="T1275" t="s">
        <v>955</v>
      </c>
      <c r="V1275" t="s">
        <v>4289</v>
      </c>
      <c r="W1275">
        <v>58356</v>
      </c>
      <c r="X1275">
        <v>9294</v>
      </c>
      <c r="Y1275" t="s">
        <v>955</v>
      </c>
      <c r="Z1275" t="s">
        <v>5777</v>
      </c>
      <c r="AA1275" t="s">
        <v>658</v>
      </c>
      <c r="AB1275" t="s">
        <v>658</v>
      </c>
      <c r="AC1275" t="s">
        <v>955</v>
      </c>
      <c r="AD1275" t="s">
        <v>5777</v>
      </c>
      <c r="AE1275">
        <v>11941</v>
      </c>
      <c r="AF1275" t="s">
        <v>955</v>
      </c>
      <c r="AG1275">
        <v>13415</v>
      </c>
      <c r="AH1275" t="s">
        <v>955</v>
      </c>
      <c r="AI1275">
        <v>17751</v>
      </c>
      <c r="AJ1275">
        <v>4196</v>
      </c>
      <c r="AK1275" t="s">
        <v>955</v>
      </c>
      <c r="AL1275" t="s">
        <v>18747</v>
      </c>
      <c r="AM1275" t="s">
        <v>955</v>
      </c>
      <c r="AN1275" t="s">
        <v>955</v>
      </c>
      <c r="AO1275" t="s">
        <v>1373</v>
      </c>
      <c r="AP1275" t="s">
        <v>5777</v>
      </c>
      <c r="AQ1275" t="s">
        <v>20403</v>
      </c>
    </row>
    <row r="1276" spans="1:43" x14ac:dyDescent="0.3">
      <c r="A1276" t="s">
        <v>16239</v>
      </c>
      <c r="B1276" t="s">
        <v>14713</v>
      </c>
      <c r="C1276" s="72">
        <v>32522</v>
      </c>
      <c r="D1276" t="s">
        <v>6566</v>
      </c>
      <c r="E1276" t="s">
        <v>16240</v>
      </c>
      <c r="F1276" t="s">
        <v>1379</v>
      </c>
      <c r="G1276" t="s">
        <v>9094</v>
      </c>
      <c r="H1276" t="s">
        <v>1373</v>
      </c>
      <c r="I1276" t="s">
        <v>16241</v>
      </c>
      <c r="J1276" t="s">
        <v>14713</v>
      </c>
      <c r="K1276">
        <v>592473</v>
      </c>
      <c r="L1276" t="s">
        <v>14713</v>
      </c>
      <c r="M1276">
        <v>2113634</v>
      </c>
      <c r="N1276" t="s">
        <v>14713</v>
      </c>
      <c r="O1276" t="s">
        <v>16242</v>
      </c>
      <c r="P1276" t="s">
        <v>16239</v>
      </c>
      <c r="Q1276">
        <v>10749</v>
      </c>
      <c r="R1276" t="s">
        <v>14713</v>
      </c>
      <c r="S1276">
        <v>33130</v>
      </c>
      <c r="T1276" t="s">
        <v>14713</v>
      </c>
      <c r="W1276">
        <v>67034</v>
      </c>
      <c r="X1276">
        <v>10749</v>
      </c>
      <c r="Y1276" t="s">
        <v>14713</v>
      </c>
      <c r="Z1276" t="s">
        <v>16243</v>
      </c>
      <c r="AA1276" t="s">
        <v>666</v>
      </c>
      <c r="AB1276" t="s">
        <v>666</v>
      </c>
      <c r="AC1276" t="s">
        <v>14713</v>
      </c>
      <c r="AD1276" t="s">
        <v>16243</v>
      </c>
      <c r="AE1276">
        <v>13276</v>
      </c>
      <c r="AJ1276">
        <v>5638</v>
      </c>
      <c r="AK1276" t="s">
        <v>14713</v>
      </c>
      <c r="AL1276" t="s">
        <v>18748</v>
      </c>
      <c r="AM1276" t="s">
        <v>14713</v>
      </c>
      <c r="AN1276" t="s">
        <v>14713</v>
      </c>
      <c r="AO1276" t="s">
        <v>14933</v>
      </c>
      <c r="AP1276" t="s">
        <v>16243</v>
      </c>
      <c r="AQ1276" t="s">
        <v>20403</v>
      </c>
    </row>
    <row r="1277" spans="1:43" hidden="1" x14ac:dyDescent="0.3">
      <c r="A1277" t="s">
        <v>2395</v>
      </c>
      <c r="B1277" t="s">
        <v>631</v>
      </c>
      <c r="C1277" s="72">
        <v>27824</v>
      </c>
      <c r="D1277" t="s">
        <v>6564</v>
      </c>
      <c r="E1277" t="s">
        <v>7278</v>
      </c>
      <c r="F1277" t="s">
        <v>3591</v>
      </c>
      <c r="G1277" t="s">
        <v>3591</v>
      </c>
      <c r="H1277" t="s">
        <v>1396</v>
      </c>
      <c r="I1277" t="s">
        <v>10558</v>
      </c>
      <c r="J1277" t="s">
        <v>631</v>
      </c>
      <c r="K1277">
        <v>117244</v>
      </c>
      <c r="L1277" t="s">
        <v>631</v>
      </c>
      <c r="M1277">
        <v>7791</v>
      </c>
      <c r="N1277" t="s">
        <v>631</v>
      </c>
      <c r="O1277" t="s">
        <v>2396</v>
      </c>
      <c r="P1277" t="s">
        <v>2395</v>
      </c>
      <c r="Q1277">
        <v>5908</v>
      </c>
      <c r="R1277" t="s">
        <v>631</v>
      </c>
      <c r="S1277">
        <v>3747</v>
      </c>
      <c r="T1277" t="s">
        <v>631</v>
      </c>
      <c r="U1277" t="s">
        <v>631</v>
      </c>
      <c r="V1277" t="s">
        <v>4290</v>
      </c>
      <c r="W1277">
        <v>1542</v>
      </c>
      <c r="X1277">
        <v>5908</v>
      </c>
      <c r="Y1277" t="s">
        <v>631</v>
      </c>
      <c r="Z1277" t="s">
        <v>8709</v>
      </c>
      <c r="AA1277" t="s">
        <v>658</v>
      </c>
      <c r="AB1277" t="s">
        <v>658</v>
      </c>
      <c r="AC1277" t="s">
        <v>631</v>
      </c>
      <c r="AD1277" t="s">
        <v>8709</v>
      </c>
      <c r="AI1277">
        <v>8458</v>
      </c>
      <c r="AK1277" t="s">
        <v>631</v>
      </c>
      <c r="AN1277" t="s">
        <v>631</v>
      </c>
      <c r="AO1277" t="s">
        <v>1396</v>
      </c>
      <c r="AP1277" t="s">
        <v>8709</v>
      </c>
      <c r="AQ1277" t="s">
        <v>20402</v>
      </c>
    </row>
    <row r="1278" spans="1:43" x14ac:dyDescent="0.3">
      <c r="A1278" t="s">
        <v>2397</v>
      </c>
      <c r="B1278" t="s">
        <v>1195</v>
      </c>
      <c r="C1278" s="72">
        <v>31210</v>
      </c>
      <c r="D1278" t="s">
        <v>6726</v>
      </c>
      <c r="E1278" t="s">
        <v>7943</v>
      </c>
      <c r="F1278" t="s">
        <v>1372</v>
      </c>
      <c r="G1278" t="s">
        <v>6120</v>
      </c>
      <c r="H1278" t="s">
        <v>1373</v>
      </c>
      <c r="I1278" t="s">
        <v>10936</v>
      </c>
      <c r="J1278" t="s">
        <v>1195</v>
      </c>
      <c r="K1278">
        <v>502004</v>
      </c>
      <c r="L1278" t="s">
        <v>1195</v>
      </c>
      <c r="M1278">
        <v>1663105</v>
      </c>
      <c r="N1278" t="s">
        <v>1195</v>
      </c>
      <c r="O1278" t="s">
        <v>2398</v>
      </c>
      <c r="P1278" t="s">
        <v>2397</v>
      </c>
      <c r="Q1278">
        <v>9064</v>
      </c>
      <c r="R1278" t="s">
        <v>1195</v>
      </c>
      <c r="S1278">
        <v>30991</v>
      </c>
      <c r="T1278" t="s">
        <v>1195</v>
      </c>
      <c r="V1278" t="s">
        <v>4291</v>
      </c>
      <c r="W1278">
        <v>50087</v>
      </c>
      <c r="X1278">
        <v>9064</v>
      </c>
      <c r="Y1278" t="s">
        <v>1195</v>
      </c>
      <c r="Z1278" t="s">
        <v>5778</v>
      </c>
      <c r="AA1278" t="s">
        <v>658</v>
      </c>
      <c r="AB1278" t="s">
        <v>658</v>
      </c>
      <c r="AC1278" t="s">
        <v>1195</v>
      </c>
      <c r="AD1278" t="s">
        <v>5778</v>
      </c>
      <c r="AE1278">
        <v>9503</v>
      </c>
      <c r="AF1278" t="s">
        <v>1195</v>
      </c>
      <c r="AG1278">
        <v>13403</v>
      </c>
      <c r="AH1278" t="s">
        <v>1195</v>
      </c>
      <c r="AI1278">
        <v>3289</v>
      </c>
      <c r="AJ1278">
        <v>3928</v>
      </c>
      <c r="AK1278" t="s">
        <v>1195</v>
      </c>
      <c r="AL1278" t="s">
        <v>18749</v>
      </c>
      <c r="AM1278" t="s">
        <v>1195</v>
      </c>
      <c r="AN1278" t="s">
        <v>1195</v>
      </c>
      <c r="AO1278" t="s">
        <v>1373</v>
      </c>
      <c r="AP1278" t="s">
        <v>5778</v>
      </c>
      <c r="AQ1278" t="s">
        <v>20403</v>
      </c>
    </row>
    <row r="1279" spans="1:43" x14ac:dyDescent="0.3">
      <c r="A1279" t="s">
        <v>13093</v>
      </c>
      <c r="B1279" t="s">
        <v>11222</v>
      </c>
      <c r="C1279" s="72">
        <v>35185</v>
      </c>
      <c r="D1279" t="s">
        <v>6596</v>
      </c>
      <c r="E1279" t="s">
        <v>13094</v>
      </c>
      <c r="F1279" t="s">
        <v>1464</v>
      </c>
      <c r="G1279" t="s">
        <v>6120</v>
      </c>
      <c r="H1279" t="s">
        <v>1373</v>
      </c>
      <c r="I1279" t="s">
        <v>14919</v>
      </c>
      <c r="J1279" t="s">
        <v>11222</v>
      </c>
      <c r="K1279">
        <v>656629</v>
      </c>
      <c r="L1279" t="s">
        <v>11222</v>
      </c>
      <c r="M1279">
        <v>2135265</v>
      </c>
      <c r="N1279" t="s">
        <v>11222</v>
      </c>
      <c r="O1279" t="s">
        <v>17539</v>
      </c>
      <c r="P1279" t="s">
        <v>13093</v>
      </c>
      <c r="Q1279">
        <v>10412</v>
      </c>
      <c r="R1279" t="s">
        <v>11222</v>
      </c>
      <c r="S1279">
        <v>33763</v>
      </c>
      <c r="T1279" t="s">
        <v>11222</v>
      </c>
      <c r="V1279" t="s">
        <v>16244</v>
      </c>
      <c r="W1279">
        <v>104824</v>
      </c>
      <c r="X1279">
        <v>10412</v>
      </c>
      <c r="Y1279" t="s">
        <v>11222</v>
      </c>
      <c r="Z1279" t="s">
        <v>13095</v>
      </c>
      <c r="AA1279" t="s">
        <v>658</v>
      </c>
      <c r="AB1279" t="s">
        <v>658</v>
      </c>
      <c r="AC1279" t="s">
        <v>11222</v>
      </c>
      <c r="AD1279" t="s">
        <v>13095</v>
      </c>
      <c r="AE1279">
        <v>13401</v>
      </c>
      <c r="AH1279" t="s">
        <v>11222</v>
      </c>
      <c r="AI1279">
        <v>18493</v>
      </c>
      <c r="AJ1279">
        <v>5614</v>
      </c>
      <c r="AK1279" t="s">
        <v>11222</v>
      </c>
      <c r="AL1279" t="s">
        <v>18750</v>
      </c>
      <c r="AM1279" t="s">
        <v>11222</v>
      </c>
      <c r="AN1279" t="s">
        <v>11222</v>
      </c>
      <c r="AO1279" t="s">
        <v>1373</v>
      </c>
      <c r="AP1279" t="s">
        <v>13095</v>
      </c>
      <c r="AQ1279" t="s">
        <v>20403</v>
      </c>
    </row>
    <row r="1280" spans="1:43" hidden="1" x14ac:dyDescent="0.3">
      <c r="A1280" t="s">
        <v>2399</v>
      </c>
      <c r="B1280" t="s">
        <v>928</v>
      </c>
      <c r="C1280" s="72">
        <v>29114</v>
      </c>
      <c r="D1280" t="s">
        <v>7180</v>
      </c>
      <c r="E1280" t="s">
        <v>7944</v>
      </c>
      <c r="F1280" t="s">
        <v>3591</v>
      </c>
      <c r="G1280" t="s">
        <v>3591</v>
      </c>
      <c r="H1280" t="s">
        <v>1373</v>
      </c>
      <c r="I1280" t="s">
        <v>9782</v>
      </c>
      <c r="J1280" t="s">
        <v>928</v>
      </c>
      <c r="K1280">
        <v>445090</v>
      </c>
      <c r="L1280" t="s">
        <v>928</v>
      </c>
      <c r="M1280">
        <v>451982</v>
      </c>
      <c r="N1280" t="s">
        <v>928</v>
      </c>
      <c r="O1280" t="s">
        <v>2400</v>
      </c>
      <c r="P1280" t="s">
        <v>2399</v>
      </c>
      <c r="Q1280">
        <v>8230</v>
      </c>
      <c r="R1280" t="s">
        <v>928</v>
      </c>
      <c r="S1280">
        <v>29112</v>
      </c>
      <c r="T1280" t="s">
        <v>928</v>
      </c>
      <c r="V1280" t="s">
        <v>4292</v>
      </c>
      <c r="W1280">
        <v>38132</v>
      </c>
      <c r="X1280">
        <v>8230</v>
      </c>
      <c r="Y1280" t="s">
        <v>928</v>
      </c>
      <c r="Z1280" t="s">
        <v>5779</v>
      </c>
      <c r="AA1280" t="s">
        <v>658</v>
      </c>
      <c r="AB1280" t="s">
        <v>658</v>
      </c>
      <c r="AC1280" t="s">
        <v>928</v>
      </c>
      <c r="AD1280" t="s">
        <v>5779</v>
      </c>
      <c r="AE1280">
        <v>7869</v>
      </c>
      <c r="AI1280">
        <v>3144</v>
      </c>
      <c r="AK1280" t="s">
        <v>928</v>
      </c>
      <c r="AL1280" t="s">
        <v>18751</v>
      </c>
      <c r="AM1280" t="s">
        <v>928</v>
      </c>
      <c r="AN1280" t="s">
        <v>928</v>
      </c>
      <c r="AO1280" t="s">
        <v>1373</v>
      </c>
      <c r="AP1280" t="s">
        <v>5779</v>
      </c>
      <c r="AQ1280" t="s">
        <v>20402</v>
      </c>
    </row>
    <row r="1281" spans="1:43" hidden="1" x14ac:dyDescent="0.3">
      <c r="A1281" t="s">
        <v>2401</v>
      </c>
      <c r="B1281" t="s">
        <v>440</v>
      </c>
      <c r="C1281" s="72">
        <v>30369</v>
      </c>
      <c r="D1281" t="s">
        <v>6767</v>
      </c>
      <c r="E1281" t="s">
        <v>7279</v>
      </c>
      <c r="F1281" t="s">
        <v>3591</v>
      </c>
      <c r="G1281" t="s">
        <v>3591</v>
      </c>
      <c r="H1281" t="s">
        <v>1396</v>
      </c>
      <c r="I1281" t="s">
        <v>9601</v>
      </c>
      <c r="J1281" t="s">
        <v>440</v>
      </c>
      <c r="K1281">
        <v>425773</v>
      </c>
      <c r="L1281" t="s">
        <v>440</v>
      </c>
      <c r="M1281">
        <v>387403</v>
      </c>
      <c r="N1281" t="s">
        <v>440</v>
      </c>
      <c r="O1281" t="s">
        <v>2402</v>
      </c>
      <c r="P1281" t="s">
        <v>2401</v>
      </c>
      <c r="Q1281">
        <v>7293</v>
      </c>
      <c r="R1281" t="s">
        <v>440</v>
      </c>
      <c r="S1281">
        <v>5918</v>
      </c>
      <c r="T1281" t="s">
        <v>440</v>
      </c>
      <c r="V1281" t="s">
        <v>4293</v>
      </c>
      <c r="W1281">
        <v>31601</v>
      </c>
      <c r="X1281">
        <v>7293</v>
      </c>
      <c r="Y1281" t="s">
        <v>440</v>
      </c>
      <c r="Z1281" t="s">
        <v>8710</v>
      </c>
      <c r="AA1281" t="s">
        <v>666</v>
      </c>
      <c r="AB1281" t="s">
        <v>666</v>
      </c>
      <c r="AC1281" t="s">
        <v>440</v>
      </c>
      <c r="AD1281" t="s">
        <v>8710</v>
      </c>
      <c r="AE1281">
        <v>6915</v>
      </c>
      <c r="AI1281">
        <v>10986</v>
      </c>
      <c r="AK1281" t="s">
        <v>440</v>
      </c>
      <c r="AL1281" t="s">
        <v>18752</v>
      </c>
      <c r="AM1281" t="s">
        <v>440</v>
      </c>
      <c r="AN1281" t="s">
        <v>440</v>
      </c>
      <c r="AO1281" t="s">
        <v>1396</v>
      </c>
      <c r="AP1281" t="s">
        <v>8710</v>
      </c>
      <c r="AQ1281" t="s">
        <v>20402</v>
      </c>
    </row>
    <row r="1282" spans="1:43" hidden="1" x14ac:dyDescent="0.3">
      <c r="A1282" t="s">
        <v>2403</v>
      </c>
      <c r="B1282" t="s">
        <v>197</v>
      </c>
      <c r="C1282" s="72">
        <v>27730</v>
      </c>
      <c r="D1282" t="s">
        <v>6720</v>
      </c>
      <c r="E1282" t="s">
        <v>7280</v>
      </c>
      <c r="F1282" t="s">
        <v>3591</v>
      </c>
      <c r="G1282" t="s">
        <v>3591</v>
      </c>
      <c r="H1282" t="s">
        <v>1380</v>
      </c>
      <c r="I1282" t="s">
        <v>9135</v>
      </c>
      <c r="J1282" t="s">
        <v>197</v>
      </c>
      <c r="K1282">
        <v>117276</v>
      </c>
      <c r="L1282" t="s">
        <v>197</v>
      </c>
      <c r="M1282">
        <v>7792</v>
      </c>
      <c r="N1282" t="s">
        <v>197</v>
      </c>
      <c r="O1282" t="s">
        <v>2404</v>
      </c>
      <c r="P1282" t="s">
        <v>2403</v>
      </c>
      <c r="Q1282">
        <v>5846</v>
      </c>
      <c r="R1282" t="s">
        <v>197</v>
      </c>
      <c r="S1282">
        <v>3685</v>
      </c>
      <c r="T1282" t="s">
        <v>197</v>
      </c>
      <c r="V1282" t="s">
        <v>4294</v>
      </c>
      <c r="W1282">
        <v>629</v>
      </c>
      <c r="X1282">
        <v>5846</v>
      </c>
      <c r="Y1282" t="s">
        <v>197</v>
      </c>
      <c r="Z1282" t="s">
        <v>8711</v>
      </c>
      <c r="AA1282" t="s">
        <v>666</v>
      </c>
      <c r="AB1282" t="s">
        <v>666</v>
      </c>
      <c r="AC1282" t="s">
        <v>197</v>
      </c>
      <c r="AD1282" t="s">
        <v>8711</v>
      </c>
      <c r="AI1282">
        <v>4228</v>
      </c>
      <c r="AK1282" t="s">
        <v>197</v>
      </c>
      <c r="AN1282" t="s">
        <v>197</v>
      </c>
      <c r="AO1282" t="s">
        <v>1380</v>
      </c>
      <c r="AP1282" t="s">
        <v>8711</v>
      </c>
      <c r="AQ1282" t="s">
        <v>20402</v>
      </c>
    </row>
    <row r="1283" spans="1:43" hidden="1" x14ac:dyDescent="0.3">
      <c r="A1283" t="s">
        <v>2405</v>
      </c>
      <c r="B1283" t="s">
        <v>471</v>
      </c>
      <c r="C1283" s="72">
        <v>30452</v>
      </c>
      <c r="D1283" t="s">
        <v>6726</v>
      </c>
      <c r="E1283" t="s">
        <v>7281</v>
      </c>
      <c r="F1283" t="s">
        <v>3591</v>
      </c>
      <c r="G1283" t="s">
        <v>3591</v>
      </c>
      <c r="H1283" t="s">
        <v>1424</v>
      </c>
      <c r="I1283" t="s">
        <v>10751</v>
      </c>
      <c r="J1283" t="s">
        <v>471</v>
      </c>
      <c r="K1283">
        <v>435459</v>
      </c>
      <c r="L1283" t="s">
        <v>471</v>
      </c>
      <c r="M1283">
        <v>546236</v>
      </c>
      <c r="N1283" t="s">
        <v>471</v>
      </c>
      <c r="O1283" t="s">
        <v>2406</v>
      </c>
      <c r="P1283" t="s">
        <v>2405</v>
      </c>
      <c r="Q1283">
        <v>7941</v>
      </c>
      <c r="R1283" t="s">
        <v>471</v>
      </c>
      <c r="S1283">
        <v>28665</v>
      </c>
      <c r="T1283" t="s">
        <v>471</v>
      </c>
      <c r="U1283" t="s">
        <v>471</v>
      </c>
      <c r="V1283" t="s">
        <v>4295</v>
      </c>
      <c r="W1283">
        <v>45441</v>
      </c>
      <c r="X1283">
        <v>7941</v>
      </c>
      <c r="Y1283" t="s">
        <v>471</v>
      </c>
      <c r="Z1283" t="s">
        <v>5780</v>
      </c>
      <c r="AA1283" t="s">
        <v>666</v>
      </c>
      <c r="AB1283" t="s">
        <v>658</v>
      </c>
      <c r="AC1283" t="s">
        <v>471</v>
      </c>
      <c r="AD1283" t="s">
        <v>5780</v>
      </c>
      <c r="AE1283">
        <v>8150</v>
      </c>
      <c r="AI1283">
        <v>858</v>
      </c>
      <c r="AK1283" t="s">
        <v>471</v>
      </c>
      <c r="AN1283" t="s">
        <v>471</v>
      </c>
      <c r="AO1283" t="s">
        <v>1424</v>
      </c>
      <c r="AP1283" t="s">
        <v>5780</v>
      </c>
      <c r="AQ1283" t="s">
        <v>20402</v>
      </c>
    </row>
    <row r="1284" spans="1:43" hidden="1" x14ac:dyDescent="0.3">
      <c r="A1284" t="s">
        <v>4296</v>
      </c>
      <c r="B1284" t="s">
        <v>4297</v>
      </c>
      <c r="C1284" s="72">
        <v>29792</v>
      </c>
      <c r="D1284" t="s">
        <v>6821</v>
      </c>
      <c r="E1284" t="s">
        <v>7282</v>
      </c>
      <c r="F1284" t="s">
        <v>3591</v>
      </c>
      <c r="G1284" t="s">
        <v>3591</v>
      </c>
      <c r="H1284" t="s">
        <v>660</v>
      </c>
      <c r="I1284" t="s">
        <v>9610</v>
      </c>
      <c r="J1284" t="s">
        <v>4297</v>
      </c>
      <c r="K1284">
        <v>450260</v>
      </c>
      <c r="L1284" t="s">
        <v>4297</v>
      </c>
      <c r="M1284">
        <v>486543</v>
      </c>
      <c r="N1284" t="s">
        <v>4297</v>
      </c>
      <c r="O1284" t="s">
        <v>5781</v>
      </c>
      <c r="P1284" t="s">
        <v>4296</v>
      </c>
      <c r="Q1284">
        <v>7864</v>
      </c>
      <c r="R1284" t="s">
        <v>4297</v>
      </c>
      <c r="S1284">
        <v>28585</v>
      </c>
      <c r="T1284" t="s">
        <v>4297</v>
      </c>
      <c r="V1284" t="s">
        <v>5782</v>
      </c>
      <c r="W1284">
        <v>45442</v>
      </c>
      <c r="X1284">
        <v>7864</v>
      </c>
      <c r="Y1284" t="s">
        <v>4297</v>
      </c>
      <c r="Z1284" t="s">
        <v>5783</v>
      </c>
      <c r="AA1284" t="s">
        <v>658</v>
      </c>
      <c r="AB1284" t="s">
        <v>658</v>
      </c>
      <c r="AC1284" t="s">
        <v>4297</v>
      </c>
      <c r="AD1284" t="s">
        <v>5783</v>
      </c>
      <c r="AI1284">
        <v>15222</v>
      </c>
      <c r="AK1284" t="s">
        <v>4297</v>
      </c>
      <c r="AN1284" t="s">
        <v>4297</v>
      </c>
      <c r="AO1284" t="s">
        <v>660</v>
      </c>
      <c r="AP1284" t="s">
        <v>5783</v>
      </c>
      <c r="AQ1284" t="s">
        <v>20402</v>
      </c>
    </row>
    <row r="1285" spans="1:43" x14ac:dyDescent="0.3">
      <c r="A1285" t="s">
        <v>20218</v>
      </c>
      <c r="B1285" t="s">
        <v>20219</v>
      </c>
      <c r="C1285" s="72">
        <v>35342</v>
      </c>
      <c r="D1285" t="s">
        <v>6574</v>
      </c>
      <c r="E1285" t="s">
        <v>20220</v>
      </c>
      <c r="F1285" t="s">
        <v>1553</v>
      </c>
      <c r="G1285" t="s">
        <v>6120</v>
      </c>
      <c r="H1285" t="s">
        <v>1373</v>
      </c>
      <c r="I1285" t="s">
        <v>20221</v>
      </c>
      <c r="J1285" t="s">
        <v>20219</v>
      </c>
      <c r="K1285">
        <v>663804</v>
      </c>
      <c r="L1285" t="s">
        <v>20219</v>
      </c>
      <c r="M1285">
        <v>2931981</v>
      </c>
      <c r="N1285" t="s">
        <v>20219</v>
      </c>
      <c r="P1285" t="s">
        <v>20218</v>
      </c>
      <c r="Q1285">
        <v>10222</v>
      </c>
      <c r="R1285" t="s">
        <v>20219</v>
      </c>
      <c r="S1285">
        <v>41184</v>
      </c>
      <c r="T1285" t="s">
        <v>20219</v>
      </c>
      <c r="W1285">
        <v>125864</v>
      </c>
      <c r="Z1285" t="s">
        <v>20222</v>
      </c>
      <c r="AA1285" t="s">
        <v>658</v>
      </c>
      <c r="AB1285" t="s">
        <v>658</v>
      </c>
      <c r="AC1285" t="s">
        <v>20219</v>
      </c>
      <c r="AD1285" t="s">
        <v>20222</v>
      </c>
      <c r="AK1285" t="s">
        <v>20219</v>
      </c>
      <c r="AO1285" t="s">
        <v>1373</v>
      </c>
      <c r="AP1285" t="s">
        <v>20222</v>
      </c>
      <c r="AQ1285" t="s">
        <v>20403</v>
      </c>
    </row>
    <row r="1286" spans="1:43" x14ac:dyDescent="0.3">
      <c r="A1286" t="s">
        <v>2407</v>
      </c>
      <c r="B1286" t="s">
        <v>41</v>
      </c>
      <c r="C1286" s="72">
        <v>32244</v>
      </c>
      <c r="D1286" t="s">
        <v>7014</v>
      </c>
      <c r="E1286" t="s">
        <v>7013</v>
      </c>
      <c r="F1286" t="s">
        <v>1386</v>
      </c>
      <c r="G1286" t="s">
        <v>6120</v>
      </c>
      <c r="H1286" t="s">
        <v>660</v>
      </c>
      <c r="I1286" t="s">
        <v>10358</v>
      </c>
      <c r="J1286" t="s">
        <v>41</v>
      </c>
      <c r="K1286">
        <v>518902</v>
      </c>
      <c r="L1286" t="s">
        <v>41</v>
      </c>
      <c r="M1286">
        <v>1733857</v>
      </c>
      <c r="N1286" t="s">
        <v>41</v>
      </c>
      <c r="O1286" t="s">
        <v>2408</v>
      </c>
      <c r="P1286" t="s">
        <v>2407</v>
      </c>
      <c r="Q1286">
        <v>8934</v>
      </c>
      <c r="R1286" t="s">
        <v>41</v>
      </c>
      <c r="S1286">
        <v>30011</v>
      </c>
      <c r="T1286" t="s">
        <v>41</v>
      </c>
      <c r="V1286" t="s">
        <v>4298</v>
      </c>
      <c r="W1286">
        <v>57426</v>
      </c>
      <c r="X1286">
        <v>8934</v>
      </c>
      <c r="Y1286" t="s">
        <v>41</v>
      </c>
      <c r="Z1286" t="s">
        <v>5784</v>
      </c>
      <c r="AA1286" t="s">
        <v>658</v>
      </c>
      <c r="AB1286" t="s">
        <v>658</v>
      </c>
      <c r="AC1286" t="s">
        <v>41</v>
      </c>
      <c r="AD1286" t="s">
        <v>5784</v>
      </c>
      <c r="AE1286">
        <v>9794</v>
      </c>
      <c r="AF1286" t="s">
        <v>41</v>
      </c>
      <c r="AG1286">
        <v>13332</v>
      </c>
      <c r="AH1286" t="s">
        <v>41</v>
      </c>
      <c r="AI1286">
        <v>17746</v>
      </c>
      <c r="AJ1286">
        <v>3807</v>
      </c>
      <c r="AK1286" t="s">
        <v>41</v>
      </c>
      <c r="AL1286" t="s">
        <v>18753</v>
      </c>
      <c r="AM1286" t="s">
        <v>41</v>
      </c>
      <c r="AN1286" t="s">
        <v>41</v>
      </c>
      <c r="AO1286" t="s">
        <v>660</v>
      </c>
      <c r="AP1286" t="s">
        <v>5784</v>
      </c>
      <c r="AQ1286" t="s">
        <v>20403</v>
      </c>
    </row>
    <row r="1287" spans="1:43" x14ac:dyDescent="0.3">
      <c r="A1287" t="s">
        <v>16245</v>
      </c>
      <c r="B1287" t="s">
        <v>14673</v>
      </c>
      <c r="C1287" s="72">
        <v>34245</v>
      </c>
      <c r="D1287" t="s">
        <v>6821</v>
      </c>
      <c r="E1287" t="s">
        <v>16246</v>
      </c>
      <c r="F1287" t="s">
        <v>1416</v>
      </c>
      <c r="G1287" t="s">
        <v>9094</v>
      </c>
      <c r="H1287" t="s">
        <v>1380</v>
      </c>
      <c r="I1287" t="s">
        <v>16247</v>
      </c>
      <c r="J1287" t="s">
        <v>14673</v>
      </c>
      <c r="K1287">
        <v>596012</v>
      </c>
      <c r="L1287" t="s">
        <v>14673</v>
      </c>
      <c r="M1287">
        <v>2507187</v>
      </c>
      <c r="N1287" t="s">
        <v>14673</v>
      </c>
      <c r="O1287" t="s">
        <v>17540</v>
      </c>
      <c r="P1287" t="s">
        <v>16245</v>
      </c>
      <c r="Q1287">
        <v>9990</v>
      </c>
      <c r="R1287" t="s">
        <v>14673</v>
      </c>
      <c r="S1287">
        <v>39887</v>
      </c>
      <c r="T1287" t="s">
        <v>14673</v>
      </c>
      <c r="V1287" t="s">
        <v>16248</v>
      </c>
      <c r="W1287">
        <v>70970</v>
      </c>
      <c r="X1287">
        <v>11158</v>
      </c>
      <c r="Y1287" t="s">
        <v>14673</v>
      </c>
      <c r="Z1287" t="s">
        <v>15331</v>
      </c>
      <c r="AA1287" t="s">
        <v>666</v>
      </c>
      <c r="AB1287" t="s">
        <v>658</v>
      </c>
      <c r="AC1287" t="s">
        <v>14673</v>
      </c>
      <c r="AD1287" t="s">
        <v>15331</v>
      </c>
      <c r="AE1287">
        <v>13878</v>
      </c>
      <c r="AJ1287">
        <v>5834</v>
      </c>
      <c r="AK1287" t="s">
        <v>14673</v>
      </c>
      <c r="AL1287" t="s">
        <v>18754</v>
      </c>
      <c r="AM1287" t="s">
        <v>14673</v>
      </c>
      <c r="AN1287" t="s">
        <v>14673</v>
      </c>
      <c r="AO1287" t="s">
        <v>1380</v>
      </c>
      <c r="AP1287" t="s">
        <v>15331</v>
      </c>
      <c r="AQ1287" t="s">
        <v>20403</v>
      </c>
    </row>
    <row r="1288" spans="1:43" x14ac:dyDescent="0.3">
      <c r="A1288" t="s">
        <v>2409</v>
      </c>
      <c r="B1288" t="s">
        <v>444</v>
      </c>
      <c r="C1288" s="72">
        <v>29387</v>
      </c>
      <c r="D1288" t="s">
        <v>7107</v>
      </c>
      <c r="E1288" t="s">
        <v>7106</v>
      </c>
      <c r="F1288" t="s">
        <v>1372</v>
      </c>
      <c r="G1288" t="s">
        <v>6120</v>
      </c>
      <c r="H1288" t="s">
        <v>1424</v>
      </c>
      <c r="I1288" t="s">
        <v>9743</v>
      </c>
      <c r="J1288" t="s">
        <v>444</v>
      </c>
      <c r="K1288">
        <v>456124</v>
      </c>
      <c r="L1288" t="s">
        <v>444</v>
      </c>
      <c r="M1288">
        <v>585622</v>
      </c>
      <c r="N1288" t="s">
        <v>444</v>
      </c>
      <c r="O1288" t="s">
        <v>2410</v>
      </c>
      <c r="P1288" t="s">
        <v>2409</v>
      </c>
      <c r="Q1288">
        <v>8760</v>
      </c>
      <c r="R1288" t="s">
        <v>444</v>
      </c>
      <c r="S1288">
        <v>29524</v>
      </c>
      <c r="T1288" t="s">
        <v>444</v>
      </c>
      <c r="U1288" t="s">
        <v>444</v>
      </c>
      <c r="V1288" t="s">
        <v>4299</v>
      </c>
      <c r="W1288">
        <v>38161</v>
      </c>
      <c r="X1288">
        <v>8760</v>
      </c>
      <c r="Y1288" t="s">
        <v>444</v>
      </c>
      <c r="Z1288" t="s">
        <v>5785</v>
      </c>
      <c r="AA1288" t="s">
        <v>658</v>
      </c>
      <c r="AB1288" t="s">
        <v>658</v>
      </c>
      <c r="AC1288" t="s">
        <v>444</v>
      </c>
      <c r="AD1288" t="s">
        <v>5785</v>
      </c>
      <c r="AE1288">
        <v>10556</v>
      </c>
      <c r="AF1288" t="s">
        <v>444</v>
      </c>
      <c r="AG1288">
        <v>12428</v>
      </c>
      <c r="AH1288" t="s">
        <v>444</v>
      </c>
      <c r="AI1288">
        <v>3259</v>
      </c>
      <c r="AJ1288">
        <v>3488</v>
      </c>
      <c r="AK1288" t="s">
        <v>444</v>
      </c>
      <c r="AL1288" t="s">
        <v>18755</v>
      </c>
      <c r="AM1288" t="s">
        <v>444</v>
      </c>
      <c r="AN1288" t="s">
        <v>444</v>
      </c>
      <c r="AO1288" t="s">
        <v>1424</v>
      </c>
      <c r="AP1288" t="s">
        <v>5785</v>
      </c>
      <c r="AQ1288" t="s">
        <v>20403</v>
      </c>
    </row>
    <row r="1289" spans="1:43" x14ac:dyDescent="0.3">
      <c r="A1289" t="s">
        <v>20163</v>
      </c>
      <c r="B1289" t="s">
        <v>17205</v>
      </c>
      <c r="C1289" s="72">
        <v>35071</v>
      </c>
      <c r="D1289" t="s">
        <v>7122</v>
      </c>
      <c r="E1289" t="s">
        <v>20164</v>
      </c>
      <c r="F1289" t="s">
        <v>1449</v>
      </c>
      <c r="G1289" t="s">
        <v>6120</v>
      </c>
      <c r="H1289" t="s">
        <v>1373</v>
      </c>
      <c r="I1289" t="s">
        <v>20165</v>
      </c>
      <c r="J1289" t="s">
        <v>17205</v>
      </c>
      <c r="K1289">
        <v>665152</v>
      </c>
      <c r="L1289" t="s">
        <v>17205</v>
      </c>
      <c r="M1289">
        <v>3077699</v>
      </c>
      <c r="N1289" t="s">
        <v>17205</v>
      </c>
      <c r="P1289" t="s">
        <v>20163</v>
      </c>
      <c r="Q1289">
        <v>10183</v>
      </c>
      <c r="R1289" t="s">
        <v>17205</v>
      </c>
      <c r="S1289">
        <v>38295</v>
      </c>
      <c r="T1289" t="s">
        <v>17205</v>
      </c>
      <c r="V1289" t="s">
        <v>20166</v>
      </c>
      <c r="W1289">
        <v>108953</v>
      </c>
      <c r="Z1289" t="s">
        <v>20167</v>
      </c>
      <c r="AA1289" t="s">
        <v>658</v>
      </c>
      <c r="AB1289" t="s">
        <v>658</v>
      </c>
      <c r="AC1289" t="s">
        <v>17205</v>
      </c>
      <c r="AD1289" t="s">
        <v>20167</v>
      </c>
      <c r="AJ1289">
        <v>5934</v>
      </c>
      <c r="AK1289" t="s">
        <v>17205</v>
      </c>
      <c r="AO1289" t="s">
        <v>1373</v>
      </c>
      <c r="AP1289" t="s">
        <v>20167</v>
      </c>
      <c r="AQ1289" t="s">
        <v>20403</v>
      </c>
    </row>
    <row r="1290" spans="1:43" x14ac:dyDescent="0.3">
      <c r="A1290" t="s">
        <v>14819</v>
      </c>
      <c r="B1290" t="s">
        <v>14712</v>
      </c>
      <c r="C1290" s="72">
        <v>33367</v>
      </c>
      <c r="D1290" t="s">
        <v>6537</v>
      </c>
      <c r="E1290" t="s">
        <v>14820</v>
      </c>
      <c r="F1290" t="s">
        <v>1405</v>
      </c>
      <c r="G1290" t="s">
        <v>6120</v>
      </c>
      <c r="H1290" t="s">
        <v>1373</v>
      </c>
      <c r="I1290" t="s">
        <v>14821</v>
      </c>
      <c r="J1290" t="s">
        <v>14712</v>
      </c>
      <c r="K1290">
        <v>571871</v>
      </c>
      <c r="L1290" t="s">
        <v>14712</v>
      </c>
      <c r="M1290">
        <v>2064551</v>
      </c>
      <c r="N1290" t="s">
        <v>14712</v>
      </c>
      <c r="O1290" t="s">
        <v>17541</v>
      </c>
      <c r="P1290" t="s">
        <v>14819</v>
      </c>
      <c r="Q1290">
        <v>9423</v>
      </c>
      <c r="R1290" t="s">
        <v>14712</v>
      </c>
      <c r="S1290">
        <v>31883</v>
      </c>
      <c r="T1290" t="s">
        <v>14712</v>
      </c>
      <c r="V1290" t="s">
        <v>16249</v>
      </c>
      <c r="W1290">
        <v>60611</v>
      </c>
      <c r="X1290">
        <v>9423</v>
      </c>
      <c r="Y1290" t="s">
        <v>14712</v>
      </c>
      <c r="Z1290" t="s">
        <v>15145</v>
      </c>
      <c r="AA1290" t="s">
        <v>666</v>
      </c>
      <c r="AB1290" t="s">
        <v>666</v>
      </c>
      <c r="AC1290" t="s">
        <v>14712</v>
      </c>
      <c r="AD1290" t="s">
        <v>15145</v>
      </c>
      <c r="AE1290">
        <v>11378</v>
      </c>
      <c r="AH1290" t="s">
        <v>14712</v>
      </c>
      <c r="AI1290">
        <v>8546</v>
      </c>
      <c r="AJ1290">
        <v>4385</v>
      </c>
      <c r="AK1290" t="s">
        <v>14712</v>
      </c>
      <c r="AL1290" t="s">
        <v>18756</v>
      </c>
      <c r="AM1290" t="s">
        <v>14712</v>
      </c>
      <c r="AN1290" t="s">
        <v>14712</v>
      </c>
      <c r="AO1290" t="s">
        <v>1373</v>
      </c>
      <c r="AP1290" t="s">
        <v>15145</v>
      </c>
      <c r="AQ1290" t="s">
        <v>20403</v>
      </c>
    </row>
    <row r="1291" spans="1:43" hidden="1" x14ac:dyDescent="0.3">
      <c r="A1291" t="s">
        <v>2411</v>
      </c>
      <c r="B1291" t="s">
        <v>604</v>
      </c>
      <c r="C1291" s="72">
        <v>30096</v>
      </c>
      <c r="D1291" t="s">
        <v>6627</v>
      </c>
      <c r="E1291" t="s">
        <v>6937</v>
      </c>
      <c r="F1291" t="s">
        <v>3591</v>
      </c>
      <c r="G1291" t="s">
        <v>3591</v>
      </c>
      <c r="H1291" t="s">
        <v>1380</v>
      </c>
      <c r="I1291" t="s">
        <v>10656</v>
      </c>
      <c r="J1291" t="s">
        <v>604</v>
      </c>
      <c r="K1291">
        <v>430585</v>
      </c>
      <c r="L1291" t="s">
        <v>604</v>
      </c>
      <c r="M1291">
        <v>393034</v>
      </c>
      <c r="N1291" t="s">
        <v>604</v>
      </c>
      <c r="O1291" t="s">
        <v>2412</v>
      </c>
      <c r="P1291" t="s">
        <v>2411</v>
      </c>
      <c r="Q1291">
        <v>7425</v>
      </c>
      <c r="R1291" t="s">
        <v>604</v>
      </c>
      <c r="S1291">
        <v>6102</v>
      </c>
      <c r="T1291" t="s">
        <v>604</v>
      </c>
      <c r="U1291" t="s">
        <v>604</v>
      </c>
      <c r="V1291" t="s">
        <v>4300</v>
      </c>
      <c r="W1291">
        <v>31757</v>
      </c>
      <c r="X1291">
        <v>7425</v>
      </c>
      <c r="Y1291" t="s">
        <v>604</v>
      </c>
      <c r="Z1291" t="s">
        <v>5786</v>
      </c>
      <c r="AA1291" t="s">
        <v>666</v>
      </c>
      <c r="AB1291" t="s">
        <v>658</v>
      </c>
      <c r="AC1291" t="s">
        <v>604</v>
      </c>
      <c r="AD1291" t="s">
        <v>5786</v>
      </c>
      <c r="AI1291">
        <v>15183</v>
      </c>
      <c r="AK1291" t="s">
        <v>604</v>
      </c>
      <c r="AN1291" t="s">
        <v>604</v>
      </c>
      <c r="AO1291" t="s">
        <v>1380</v>
      </c>
      <c r="AP1291" t="s">
        <v>5786</v>
      </c>
      <c r="AQ1291" t="s">
        <v>20402</v>
      </c>
    </row>
    <row r="1292" spans="1:43" x14ac:dyDescent="0.3">
      <c r="A1292" t="s">
        <v>11128</v>
      </c>
      <c r="B1292" t="s">
        <v>11129</v>
      </c>
      <c r="C1292" s="72">
        <v>33069</v>
      </c>
      <c r="D1292" t="s">
        <v>6585</v>
      </c>
      <c r="E1292" t="s">
        <v>11130</v>
      </c>
      <c r="F1292" t="s">
        <v>3591</v>
      </c>
      <c r="G1292" t="s">
        <v>3591</v>
      </c>
      <c r="H1292" t="s">
        <v>660</v>
      </c>
      <c r="I1292" t="s">
        <v>11131</v>
      </c>
      <c r="J1292" t="s">
        <v>11129</v>
      </c>
      <c r="K1292">
        <v>605323</v>
      </c>
      <c r="L1292" t="s">
        <v>11129</v>
      </c>
      <c r="M1292">
        <v>2046358</v>
      </c>
      <c r="N1292" t="s">
        <v>11129</v>
      </c>
      <c r="O1292" t="s">
        <v>13366</v>
      </c>
      <c r="P1292" t="s">
        <v>11128</v>
      </c>
      <c r="Q1292">
        <v>9994</v>
      </c>
      <c r="R1292" t="s">
        <v>11129</v>
      </c>
      <c r="S1292">
        <v>32865</v>
      </c>
      <c r="T1292" t="s">
        <v>11129</v>
      </c>
      <c r="V1292" t="s">
        <v>12472</v>
      </c>
      <c r="W1292">
        <v>69549</v>
      </c>
      <c r="X1292">
        <v>9994</v>
      </c>
      <c r="Y1292" t="s">
        <v>11129</v>
      </c>
      <c r="Z1292" t="s">
        <v>11132</v>
      </c>
      <c r="AA1292" t="s">
        <v>666</v>
      </c>
      <c r="AB1292" t="s">
        <v>658</v>
      </c>
      <c r="AC1292" t="s">
        <v>11129</v>
      </c>
      <c r="AD1292" t="s">
        <v>11132</v>
      </c>
      <c r="AE1292">
        <v>12240</v>
      </c>
      <c r="AI1292">
        <v>18447</v>
      </c>
      <c r="AJ1292">
        <v>4828</v>
      </c>
      <c r="AK1292" t="s">
        <v>11129</v>
      </c>
      <c r="AL1292" t="s">
        <v>18757</v>
      </c>
      <c r="AM1292" t="s">
        <v>11129</v>
      </c>
      <c r="AN1292" t="s">
        <v>11129</v>
      </c>
      <c r="AO1292" t="s">
        <v>660</v>
      </c>
      <c r="AP1292" t="s">
        <v>11132</v>
      </c>
      <c r="AQ1292" t="s">
        <v>20403</v>
      </c>
    </row>
    <row r="1293" spans="1:43" x14ac:dyDescent="0.3">
      <c r="A1293" t="s">
        <v>12330</v>
      </c>
      <c r="B1293" t="s">
        <v>11214</v>
      </c>
      <c r="C1293" s="72">
        <v>33857</v>
      </c>
      <c r="D1293" t="s">
        <v>7364</v>
      </c>
      <c r="E1293" t="s">
        <v>12331</v>
      </c>
      <c r="F1293" t="s">
        <v>1416</v>
      </c>
      <c r="G1293" t="s">
        <v>9094</v>
      </c>
      <c r="H1293" t="s">
        <v>1373</v>
      </c>
      <c r="I1293" t="s">
        <v>11802</v>
      </c>
      <c r="J1293" t="s">
        <v>11214</v>
      </c>
      <c r="K1293">
        <v>641771</v>
      </c>
      <c r="L1293" t="s">
        <v>11214</v>
      </c>
      <c r="M1293">
        <v>2215966</v>
      </c>
      <c r="N1293" t="s">
        <v>11214</v>
      </c>
      <c r="O1293" t="s">
        <v>13325</v>
      </c>
      <c r="P1293" t="s">
        <v>12330</v>
      </c>
      <c r="Q1293">
        <v>10143</v>
      </c>
      <c r="R1293" t="s">
        <v>11214</v>
      </c>
      <c r="S1293">
        <v>35021</v>
      </c>
      <c r="T1293" t="s">
        <v>11214</v>
      </c>
      <c r="V1293" t="s">
        <v>12332</v>
      </c>
      <c r="W1293">
        <v>102639</v>
      </c>
      <c r="X1293">
        <v>10143</v>
      </c>
      <c r="Y1293" t="s">
        <v>11214</v>
      </c>
      <c r="Z1293" t="s">
        <v>12333</v>
      </c>
      <c r="AA1293" t="s">
        <v>658</v>
      </c>
      <c r="AB1293" t="s">
        <v>658</v>
      </c>
      <c r="AC1293" t="s">
        <v>11214</v>
      </c>
      <c r="AD1293" t="s">
        <v>12333</v>
      </c>
      <c r="AE1293">
        <v>14172</v>
      </c>
      <c r="AF1293" t="s">
        <v>11214</v>
      </c>
      <c r="AG1293">
        <v>68484</v>
      </c>
      <c r="AH1293" t="s">
        <v>11214</v>
      </c>
      <c r="AI1293">
        <v>19400</v>
      </c>
      <c r="AJ1293">
        <v>5298</v>
      </c>
      <c r="AK1293" t="s">
        <v>11214</v>
      </c>
      <c r="AL1293" t="s">
        <v>18758</v>
      </c>
      <c r="AM1293" t="s">
        <v>11214</v>
      </c>
      <c r="AN1293" t="s">
        <v>11214</v>
      </c>
      <c r="AO1293" t="s">
        <v>1373</v>
      </c>
      <c r="AP1293" t="s">
        <v>12333</v>
      </c>
      <c r="AQ1293" t="s">
        <v>20403</v>
      </c>
    </row>
    <row r="1294" spans="1:43" hidden="1" x14ac:dyDescent="0.3">
      <c r="A1294" t="s">
        <v>4301</v>
      </c>
      <c r="B1294" t="s">
        <v>4302</v>
      </c>
      <c r="C1294" s="72">
        <v>29790</v>
      </c>
      <c r="D1294" t="s">
        <v>7946</v>
      </c>
      <c r="E1294" t="s">
        <v>7945</v>
      </c>
      <c r="F1294" t="s">
        <v>3591</v>
      </c>
      <c r="G1294" t="s">
        <v>3591</v>
      </c>
      <c r="H1294" t="s">
        <v>1373</v>
      </c>
      <c r="I1294" t="s">
        <v>9535</v>
      </c>
      <c r="J1294" t="s">
        <v>4302</v>
      </c>
      <c r="K1294">
        <v>425539</v>
      </c>
      <c r="L1294" t="s">
        <v>4302</v>
      </c>
      <c r="M1294">
        <v>390774</v>
      </c>
      <c r="N1294" t="s">
        <v>4302</v>
      </c>
      <c r="O1294" t="s">
        <v>5787</v>
      </c>
      <c r="P1294" t="s">
        <v>4301</v>
      </c>
      <c r="R1294" t="s">
        <v>4302</v>
      </c>
      <c r="S1294">
        <v>6415</v>
      </c>
      <c r="T1294" t="s">
        <v>4302</v>
      </c>
      <c r="V1294" t="s">
        <v>5788</v>
      </c>
      <c r="W1294">
        <v>38196</v>
      </c>
      <c r="Y1294" t="s">
        <v>4302</v>
      </c>
      <c r="Z1294" t="s">
        <v>8712</v>
      </c>
      <c r="AA1294" t="s">
        <v>666</v>
      </c>
      <c r="AB1294" t="s">
        <v>666</v>
      </c>
      <c r="AC1294" t="s">
        <v>4302</v>
      </c>
      <c r="AD1294" t="s">
        <v>8712</v>
      </c>
      <c r="AI1294">
        <v>3931</v>
      </c>
      <c r="AK1294" t="s">
        <v>4302</v>
      </c>
      <c r="AL1294" t="s">
        <v>18759</v>
      </c>
      <c r="AM1294" t="s">
        <v>4302</v>
      </c>
      <c r="AN1294" t="s">
        <v>4302</v>
      </c>
      <c r="AO1294" t="s">
        <v>1373</v>
      </c>
      <c r="AP1294" t="s">
        <v>8712</v>
      </c>
      <c r="AQ1294" t="s">
        <v>20402</v>
      </c>
    </row>
    <row r="1295" spans="1:43" hidden="1" x14ac:dyDescent="0.3">
      <c r="A1295" t="s">
        <v>2413</v>
      </c>
      <c r="B1295" t="s">
        <v>825</v>
      </c>
      <c r="C1295" s="72">
        <v>27435</v>
      </c>
      <c r="D1295" t="s">
        <v>7948</v>
      </c>
      <c r="E1295" t="s">
        <v>7947</v>
      </c>
      <c r="F1295" t="s">
        <v>3591</v>
      </c>
      <c r="G1295" t="s">
        <v>3591</v>
      </c>
      <c r="H1295" t="s">
        <v>1373</v>
      </c>
      <c r="I1295" t="s">
        <v>9282</v>
      </c>
      <c r="J1295" t="s">
        <v>825</v>
      </c>
      <c r="K1295">
        <v>493133</v>
      </c>
      <c r="L1295" t="s">
        <v>825</v>
      </c>
      <c r="M1295">
        <v>1442917</v>
      </c>
      <c r="N1295" t="s">
        <v>825</v>
      </c>
      <c r="O1295" t="s">
        <v>2414</v>
      </c>
      <c r="P1295" t="s">
        <v>2413</v>
      </c>
      <c r="Q1295">
        <v>8167</v>
      </c>
      <c r="R1295" t="s">
        <v>825</v>
      </c>
      <c r="S1295">
        <v>28950</v>
      </c>
      <c r="T1295" t="s">
        <v>825</v>
      </c>
      <c r="V1295" t="s">
        <v>4303</v>
      </c>
      <c r="W1295">
        <v>38205</v>
      </c>
      <c r="X1295">
        <v>8167</v>
      </c>
      <c r="Y1295" t="s">
        <v>825</v>
      </c>
      <c r="Z1295" t="s">
        <v>5789</v>
      </c>
      <c r="AA1295" t="s">
        <v>658</v>
      </c>
      <c r="AB1295" t="s">
        <v>658</v>
      </c>
      <c r="AC1295" t="s">
        <v>825</v>
      </c>
      <c r="AD1295" t="s">
        <v>5789</v>
      </c>
      <c r="AI1295">
        <v>9730</v>
      </c>
      <c r="AK1295" t="s">
        <v>825</v>
      </c>
      <c r="AN1295" t="s">
        <v>825</v>
      </c>
      <c r="AO1295" t="s">
        <v>1373</v>
      </c>
      <c r="AP1295" t="s">
        <v>5789</v>
      </c>
      <c r="AQ1295" t="s">
        <v>20402</v>
      </c>
    </row>
    <row r="1296" spans="1:43" hidden="1" x14ac:dyDescent="0.3">
      <c r="A1296" t="s">
        <v>2415</v>
      </c>
      <c r="B1296" t="s">
        <v>1009</v>
      </c>
      <c r="C1296" s="72">
        <v>28786</v>
      </c>
      <c r="D1296" t="s">
        <v>6920</v>
      </c>
      <c r="E1296" t="s">
        <v>7531</v>
      </c>
      <c r="F1296" t="s">
        <v>3591</v>
      </c>
      <c r="G1296" t="s">
        <v>3591</v>
      </c>
      <c r="H1296" t="s">
        <v>1373</v>
      </c>
      <c r="I1296" t="s">
        <v>10179</v>
      </c>
      <c r="J1296" t="s">
        <v>1009</v>
      </c>
      <c r="K1296">
        <v>407793</v>
      </c>
      <c r="L1296" t="s">
        <v>1009</v>
      </c>
      <c r="M1296">
        <v>223559</v>
      </c>
      <c r="N1296" t="s">
        <v>1009</v>
      </c>
      <c r="O1296" t="s">
        <v>2416</v>
      </c>
      <c r="P1296" t="s">
        <v>2415</v>
      </c>
      <c r="Q1296">
        <v>6953</v>
      </c>
      <c r="R1296" t="s">
        <v>1009</v>
      </c>
      <c r="S1296">
        <v>5203</v>
      </c>
      <c r="T1296" t="s">
        <v>1009</v>
      </c>
      <c r="V1296" t="s">
        <v>4304</v>
      </c>
      <c r="W1296">
        <v>886</v>
      </c>
      <c r="X1296">
        <v>6953</v>
      </c>
      <c r="Y1296" t="s">
        <v>1009</v>
      </c>
      <c r="Z1296" t="s">
        <v>5790</v>
      </c>
      <c r="AA1296" t="s">
        <v>658</v>
      </c>
      <c r="AB1296" t="s">
        <v>658</v>
      </c>
      <c r="AC1296" t="s">
        <v>1009</v>
      </c>
      <c r="AD1296" t="s">
        <v>5790</v>
      </c>
      <c r="AE1296">
        <v>6917</v>
      </c>
      <c r="AF1296" t="s">
        <v>1009</v>
      </c>
      <c r="AG1296">
        <v>5754</v>
      </c>
      <c r="AH1296" t="s">
        <v>1009</v>
      </c>
      <c r="AI1296">
        <v>7809</v>
      </c>
      <c r="AJ1296">
        <v>707</v>
      </c>
      <c r="AK1296" t="s">
        <v>1009</v>
      </c>
      <c r="AL1296" t="s">
        <v>18760</v>
      </c>
      <c r="AM1296" t="s">
        <v>1009</v>
      </c>
      <c r="AN1296" t="s">
        <v>1009</v>
      </c>
      <c r="AO1296" t="s">
        <v>1373</v>
      </c>
      <c r="AP1296" t="s">
        <v>5790</v>
      </c>
      <c r="AQ1296" t="s">
        <v>20402</v>
      </c>
    </row>
    <row r="1297" spans="1:43" x14ac:dyDescent="0.3">
      <c r="A1297" t="s">
        <v>20172</v>
      </c>
      <c r="B1297" t="s">
        <v>20173</v>
      </c>
      <c r="C1297" s="72">
        <v>36313</v>
      </c>
      <c r="D1297" t="s">
        <v>20174</v>
      </c>
      <c r="E1297" t="s">
        <v>20175</v>
      </c>
      <c r="F1297" t="s">
        <v>1553</v>
      </c>
      <c r="G1297" t="s">
        <v>6120</v>
      </c>
      <c r="H1297" t="s">
        <v>1373</v>
      </c>
      <c r="I1297" t="s">
        <v>22119</v>
      </c>
      <c r="J1297" t="s">
        <v>20173</v>
      </c>
      <c r="K1297">
        <v>669370</v>
      </c>
      <c r="L1297" t="s">
        <v>20173</v>
      </c>
      <c r="M1297">
        <v>2837101</v>
      </c>
      <c r="N1297" t="s">
        <v>20173</v>
      </c>
      <c r="P1297" t="s">
        <v>20172</v>
      </c>
      <c r="Q1297">
        <v>11116</v>
      </c>
      <c r="R1297" t="s">
        <v>20173</v>
      </c>
      <c r="W1297">
        <v>126047</v>
      </c>
      <c r="Z1297" t="s">
        <v>20176</v>
      </c>
      <c r="AA1297" t="s">
        <v>666</v>
      </c>
      <c r="AB1297" t="s">
        <v>666</v>
      </c>
      <c r="AC1297" t="s">
        <v>20173</v>
      </c>
      <c r="AD1297" t="s">
        <v>20176</v>
      </c>
      <c r="AK1297" t="s">
        <v>20173</v>
      </c>
      <c r="AO1297" t="s">
        <v>1373</v>
      </c>
      <c r="AP1297" t="s">
        <v>20176</v>
      </c>
      <c r="AQ1297" t="s">
        <v>20403</v>
      </c>
    </row>
    <row r="1298" spans="1:43" x14ac:dyDescent="0.3">
      <c r="A1298" t="s">
        <v>14166</v>
      </c>
      <c r="B1298" t="s">
        <v>14032</v>
      </c>
      <c r="C1298" s="72">
        <v>32209</v>
      </c>
      <c r="D1298" t="s">
        <v>6987</v>
      </c>
      <c r="E1298" t="s">
        <v>14189</v>
      </c>
      <c r="F1298" t="s">
        <v>3591</v>
      </c>
      <c r="G1298" t="s">
        <v>3591</v>
      </c>
      <c r="H1298" t="s">
        <v>661</v>
      </c>
      <c r="I1298" t="s">
        <v>14033</v>
      </c>
      <c r="J1298" t="s">
        <v>14032</v>
      </c>
      <c r="K1298">
        <v>502285</v>
      </c>
      <c r="L1298" t="s">
        <v>14032</v>
      </c>
      <c r="M1298">
        <v>1951313</v>
      </c>
      <c r="N1298" t="s">
        <v>14032</v>
      </c>
      <c r="O1298" t="s">
        <v>14423</v>
      </c>
      <c r="P1298" t="s">
        <v>14166</v>
      </c>
      <c r="Q1298">
        <v>9905</v>
      </c>
      <c r="R1298" t="s">
        <v>14032</v>
      </c>
      <c r="S1298">
        <v>31647</v>
      </c>
      <c r="T1298" t="s">
        <v>14032</v>
      </c>
      <c r="V1298" t="s">
        <v>16250</v>
      </c>
      <c r="W1298">
        <v>58250</v>
      </c>
      <c r="X1298">
        <v>9905</v>
      </c>
      <c r="Y1298" t="s">
        <v>14032</v>
      </c>
      <c r="Z1298" t="s">
        <v>14190</v>
      </c>
      <c r="AA1298" t="s">
        <v>658</v>
      </c>
      <c r="AB1298" t="s">
        <v>658</v>
      </c>
      <c r="AC1298" t="s">
        <v>14032</v>
      </c>
      <c r="AD1298" t="s">
        <v>14190</v>
      </c>
      <c r="AE1298">
        <v>10484</v>
      </c>
      <c r="AI1298">
        <v>4462</v>
      </c>
      <c r="AJ1298">
        <v>4880</v>
      </c>
      <c r="AK1298" t="s">
        <v>14032</v>
      </c>
      <c r="AL1298" t="s">
        <v>18761</v>
      </c>
      <c r="AM1298" t="s">
        <v>14032</v>
      </c>
      <c r="AN1298" t="s">
        <v>14032</v>
      </c>
      <c r="AO1298" t="s">
        <v>661</v>
      </c>
      <c r="AP1298" t="s">
        <v>14190</v>
      </c>
      <c r="AQ1298" t="s">
        <v>20403</v>
      </c>
    </row>
    <row r="1299" spans="1:43" x14ac:dyDescent="0.3">
      <c r="A1299" t="s">
        <v>2417</v>
      </c>
      <c r="B1299" t="s">
        <v>963</v>
      </c>
      <c r="C1299" s="72">
        <v>31152</v>
      </c>
      <c r="D1299" t="s">
        <v>6594</v>
      </c>
      <c r="E1299" t="s">
        <v>7949</v>
      </c>
      <c r="F1299" t="s">
        <v>1531</v>
      </c>
      <c r="G1299" t="s">
        <v>9094</v>
      </c>
      <c r="H1299" t="s">
        <v>1373</v>
      </c>
      <c r="I1299" t="s">
        <v>10224</v>
      </c>
      <c r="J1299" t="s">
        <v>963</v>
      </c>
      <c r="K1299">
        <v>444836</v>
      </c>
      <c r="L1299" t="s">
        <v>963</v>
      </c>
      <c r="M1299">
        <v>1200054</v>
      </c>
      <c r="N1299" t="s">
        <v>963</v>
      </c>
      <c r="O1299" t="s">
        <v>2418</v>
      </c>
      <c r="P1299" t="s">
        <v>2417</v>
      </c>
      <c r="Q1299">
        <v>8075</v>
      </c>
      <c r="R1299" t="s">
        <v>963</v>
      </c>
      <c r="S1299">
        <v>28835</v>
      </c>
      <c r="T1299" t="s">
        <v>963</v>
      </c>
      <c r="V1299" t="s">
        <v>4305</v>
      </c>
      <c r="W1299">
        <v>46279</v>
      </c>
      <c r="X1299">
        <v>8075</v>
      </c>
      <c r="Y1299" t="s">
        <v>963</v>
      </c>
      <c r="Z1299" t="s">
        <v>8713</v>
      </c>
      <c r="AA1299" t="s">
        <v>666</v>
      </c>
      <c r="AB1299" t="s">
        <v>666</v>
      </c>
      <c r="AC1299" t="s">
        <v>963</v>
      </c>
      <c r="AD1299" t="s">
        <v>8713</v>
      </c>
      <c r="AE1299">
        <v>7693</v>
      </c>
      <c r="AH1299" t="s">
        <v>963</v>
      </c>
      <c r="AI1299">
        <v>3464</v>
      </c>
      <c r="AK1299" t="s">
        <v>963</v>
      </c>
      <c r="AN1299" t="s">
        <v>963</v>
      </c>
      <c r="AO1299" t="s">
        <v>1373</v>
      </c>
      <c r="AP1299" t="s">
        <v>8713</v>
      </c>
      <c r="AQ1299" t="s">
        <v>20403</v>
      </c>
    </row>
    <row r="1300" spans="1:43" x14ac:dyDescent="0.3">
      <c r="A1300" t="s">
        <v>2419</v>
      </c>
      <c r="B1300" t="s">
        <v>175</v>
      </c>
      <c r="C1300" s="72">
        <v>32584</v>
      </c>
      <c r="D1300" t="s">
        <v>6715</v>
      </c>
      <c r="E1300" t="s">
        <v>6714</v>
      </c>
      <c r="F1300" t="s">
        <v>1470</v>
      </c>
      <c r="G1300" t="s">
        <v>6120</v>
      </c>
      <c r="H1300" t="s">
        <v>1380</v>
      </c>
      <c r="I1300" t="s">
        <v>9501</v>
      </c>
      <c r="J1300" t="s">
        <v>175</v>
      </c>
      <c r="K1300">
        <v>501571</v>
      </c>
      <c r="L1300" t="s">
        <v>175</v>
      </c>
      <c r="M1300">
        <v>1811887</v>
      </c>
      <c r="N1300" t="s">
        <v>175</v>
      </c>
      <c r="O1300" t="s">
        <v>4306</v>
      </c>
      <c r="P1300" t="s">
        <v>2419</v>
      </c>
      <c r="Q1300">
        <v>9377</v>
      </c>
      <c r="R1300" t="s">
        <v>175</v>
      </c>
      <c r="S1300">
        <v>31410</v>
      </c>
      <c r="T1300" t="s">
        <v>175</v>
      </c>
      <c r="U1300" t="s">
        <v>175</v>
      </c>
      <c r="V1300" t="s">
        <v>4307</v>
      </c>
      <c r="W1300">
        <v>50845</v>
      </c>
      <c r="X1300">
        <v>9377</v>
      </c>
      <c r="Y1300" t="s">
        <v>175</v>
      </c>
      <c r="Z1300" t="s">
        <v>5791</v>
      </c>
      <c r="AA1300" t="s">
        <v>658</v>
      </c>
      <c r="AB1300" t="s">
        <v>658</v>
      </c>
      <c r="AC1300" t="s">
        <v>175</v>
      </c>
      <c r="AD1300" t="s">
        <v>5791</v>
      </c>
      <c r="AE1300">
        <v>10309</v>
      </c>
      <c r="AF1300" t="s">
        <v>175</v>
      </c>
      <c r="AG1300">
        <v>13917</v>
      </c>
      <c r="AH1300" t="s">
        <v>175</v>
      </c>
      <c r="AI1300">
        <v>2387</v>
      </c>
      <c r="AJ1300">
        <v>4349</v>
      </c>
      <c r="AK1300" t="s">
        <v>175</v>
      </c>
      <c r="AL1300" t="s">
        <v>18762</v>
      </c>
      <c r="AM1300" t="s">
        <v>175</v>
      </c>
      <c r="AN1300" t="s">
        <v>175</v>
      </c>
      <c r="AO1300" t="s">
        <v>1380</v>
      </c>
      <c r="AP1300" t="s">
        <v>5791</v>
      </c>
      <c r="AQ1300" t="s">
        <v>20403</v>
      </c>
    </row>
    <row r="1301" spans="1:43" hidden="1" x14ac:dyDescent="0.3">
      <c r="A1301" t="s">
        <v>2420</v>
      </c>
      <c r="B1301" t="s">
        <v>566</v>
      </c>
      <c r="C1301" s="72">
        <v>30260</v>
      </c>
      <c r="D1301" t="s">
        <v>7064</v>
      </c>
      <c r="E1301" t="s">
        <v>7447</v>
      </c>
      <c r="F1301" t="s">
        <v>3591</v>
      </c>
      <c r="G1301" t="s">
        <v>3591</v>
      </c>
      <c r="H1301" t="s">
        <v>1396</v>
      </c>
      <c r="I1301" t="s">
        <v>10314</v>
      </c>
      <c r="J1301" t="s">
        <v>566</v>
      </c>
      <c r="K1301">
        <v>445933</v>
      </c>
      <c r="L1301" t="s">
        <v>566</v>
      </c>
      <c r="M1301">
        <v>1104375</v>
      </c>
      <c r="N1301" t="s">
        <v>566</v>
      </c>
      <c r="O1301" t="s">
        <v>2421</v>
      </c>
      <c r="P1301" t="s">
        <v>2420</v>
      </c>
      <c r="Q1301">
        <v>7979</v>
      </c>
      <c r="R1301" t="s">
        <v>566</v>
      </c>
      <c r="S1301">
        <v>28703</v>
      </c>
      <c r="T1301" t="s">
        <v>566</v>
      </c>
      <c r="V1301" t="s">
        <v>5792</v>
      </c>
      <c r="W1301">
        <v>46282</v>
      </c>
      <c r="Y1301" t="s">
        <v>566</v>
      </c>
      <c r="Z1301" t="s">
        <v>8714</v>
      </c>
      <c r="AA1301" t="s">
        <v>666</v>
      </c>
      <c r="AB1301" t="s">
        <v>658</v>
      </c>
      <c r="AC1301" t="s">
        <v>566</v>
      </c>
      <c r="AD1301" t="s">
        <v>8714</v>
      </c>
      <c r="AI1301">
        <v>1018</v>
      </c>
      <c r="AK1301" t="s">
        <v>566</v>
      </c>
      <c r="AN1301" t="s">
        <v>566</v>
      </c>
      <c r="AO1301" t="s">
        <v>1396</v>
      </c>
      <c r="AP1301" t="s">
        <v>8714</v>
      </c>
      <c r="AQ1301" t="s">
        <v>20402</v>
      </c>
    </row>
    <row r="1302" spans="1:43" x14ac:dyDescent="0.3">
      <c r="A1302" t="s">
        <v>2422</v>
      </c>
      <c r="B1302" t="s">
        <v>177</v>
      </c>
      <c r="C1302" s="72">
        <v>32031</v>
      </c>
      <c r="D1302" t="s">
        <v>6677</v>
      </c>
      <c r="E1302" t="s">
        <v>7147</v>
      </c>
      <c r="F1302" t="s">
        <v>3591</v>
      </c>
      <c r="G1302" t="s">
        <v>3591</v>
      </c>
      <c r="H1302" t="s">
        <v>660</v>
      </c>
      <c r="I1302" t="s">
        <v>9746</v>
      </c>
      <c r="J1302" t="s">
        <v>177</v>
      </c>
      <c r="K1302">
        <v>477186</v>
      </c>
      <c r="L1302" t="s">
        <v>177</v>
      </c>
      <c r="M1302">
        <v>1737856</v>
      </c>
      <c r="N1302" t="s">
        <v>177</v>
      </c>
      <c r="O1302" t="s">
        <v>2423</v>
      </c>
      <c r="P1302" t="s">
        <v>2422</v>
      </c>
      <c r="Q1302">
        <v>8992</v>
      </c>
      <c r="R1302" t="s">
        <v>177</v>
      </c>
      <c r="S1302">
        <v>30623</v>
      </c>
      <c r="T1302" t="s">
        <v>177</v>
      </c>
      <c r="V1302" t="s">
        <v>4308</v>
      </c>
      <c r="W1302">
        <v>56561</v>
      </c>
      <c r="X1302">
        <v>8992</v>
      </c>
      <c r="Y1302" t="s">
        <v>177</v>
      </c>
      <c r="Z1302" t="s">
        <v>8715</v>
      </c>
      <c r="AA1302" t="s">
        <v>658</v>
      </c>
      <c r="AB1302" t="s">
        <v>658</v>
      </c>
      <c r="AC1302" t="s">
        <v>177</v>
      </c>
      <c r="AD1302" t="s">
        <v>8715</v>
      </c>
      <c r="AE1302">
        <v>11662</v>
      </c>
      <c r="AI1302">
        <v>5329</v>
      </c>
      <c r="AK1302" t="s">
        <v>177</v>
      </c>
      <c r="AL1302" t="s">
        <v>18763</v>
      </c>
      <c r="AM1302" t="s">
        <v>177</v>
      </c>
      <c r="AN1302" t="s">
        <v>177</v>
      </c>
      <c r="AO1302" t="s">
        <v>660</v>
      </c>
      <c r="AP1302" t="s">
        <v>8715</v>
      </c>
      <c r="AQ1302" t="s">
        <v>20403</v>
      </c>
    </row>
    <row r="1303" spans="1:43" hidden="1" x14ac:dyDescent="0.3">
      <c r="A1303" t="s">
        <v>2424</v>
      </c>
      <c r="B1303" t="s">
        <v>180</v>
      </c>
      <c r="C1303" s="72">
        <v>29172</v>
      </c>
      <c r="D1303" t="s">
        <v>7148</v>
      </c>
      <c r="E1303" t="s">
        <v>7147</v>
      </c>
      <c r="F1303" t="s">
        <v>3591</v>
      </c>
      <c r="G1303" t="s">
        <v>3591</v>
      </c>
      <c r="H1303" t="s">
        <v>1424</v>
      </c>
      <c r="I1303" t="s">
        <v>10068</v>
      </c>
      <c r="J1303" t="s">
        <v>180</v>
      </c>
      <c r="K1303">
        <v>408042</v>
      </c>
      <c r="L1303" t="s">
        <v>180</v>
      </c>
      <c r="M1303">
        <v>288967</v>
      </c>
      <c r="N1303" t="s">
        <v>180</v>
      </c>
      <c r="O1303" t="s">
        <v>2425</v>
      </c>
      <c r="P1303" t="s">
        <v>2424</v>
      </c>
      <c r="Q1303">
        <v>7129</v>
      </c>
      <c r="R1303" t="s">
        <v>180</v>
      </c>
      <c r="S1303">
        <v>5465</v>
      </c>
      <c r="T1303" t="s">
        <v>180</v>
      </c>
      <c r="U1303" t="s">
        <v>180</v>
      </c>
      <c r="V1303" t="s">
        <v>4309</v>
      </c>
      <c r="W1303">
        <v>16616</v>
      </c>
      <c r="X1303">
        <v>7129</v>
      </c>
      <c r="Y1303" t="s">
        <v>180</v>
      </c>
      <c r="Z1303" t="s">
        <v>5793</v>
      </c>
      <c r="AA1303" t="s">
        <v>658</v>
      </c>
      <c r="AB1303" t="s">
        <v>658</v>
      </c>
      <c r="AC1303" t="s">
        <v>180</v>
      </c>
      <c r="AD1303" t="s">
        <v>5793</v>
      </c>
      <c r="AE1303">
        <v>7204</v>
      </c>
      <c r="AF1303" t="s">
        <v>180</v>
      </c>
      <c r="AG1303">
        <v>5201</v>
      </c>
      <c r="AH1303" t="s">
        <v>180</v>
      </c>
      <c r="AI1303">
        <v>8774</v>
      </c>
      <c r="AK1303" t="s">
        <v>180</v>
      </c>
      <c r="AL1303" t="s">
        <v>18764</v>
      </c>
      <c r="AM1303" t="s">
        <v>180</v>
      </c>
      <c r="AN1303" t="s">
        <v>180</v>
      </c>
      <c r="AO1303" t="s">
        <v>1424</v>
      </c>
      <c r="AP1303" t="s">
        <v>5793</v>
      </c>
      <c r="AQ1303" t="s">
        <v>20402</v>
      </c>
    </row>
    <row r="1304" spans="1:43" x14ac:dyDescent="0.3">
      <c r="A1304" t="s">
        <v>3494</v>
      </c>
      <c r="B1304" t="s">
        <v>256</v>
      </c>
      <c r="C1304" s="72">
        <v>32959</v>
      </c>
      <c r="D1304" t="s">
        <v>7114</v>
      </c>
      <c r="E1304" t="s">
        <v>7113</v>
      </c>
      <c r="F1304" t="s">
        <v>1426</v>
      </c>
      <c r="G1304" t="s">
        <v>6120</v>
      </c>
      <c r="H1304" t="s">
        <v>1380</v>
      </c>
      <c r="I1304" t="s">
        <v>9315</v>
      </c>
      <c r="J1304" t="s">
        <v>256</v>
      </c>
      <c r="K1304">
        <v>516809</v>
      </c>
      <c r="L1304" t="s">
        <v>256</v>
      </c>
      <c r="M1304">
        <v>1740956</v>
      </c>
      <c r="N1304" t="s">
        <v>256</v>
      </c>
      <c r="O1304" t="s">
        <v>4310</v>
      </c>
      <c r="P1304" t="s">
        <v>3494</v>
      </c>
      <c r="Q1304">
        <v>9466</v>
      </c>
      <c r="R1304" t="s">
        <v>256</v>
      </c>
      <c r="S1304">
        <v>30718</v>
      </c>
      <c r="T1304" t="s">
        <v>256</v>
      </c>
      <c r="U1304" t="s">
        <v>256</v>
      </c>
      <c r="V1304" t="s">
        <v>4311</v>
      </c>
      <c r="W1304">
        <v>56563</v>
      </c>
      <c r="X1304">
        <v>9466</v>
      </c>
      <c r="Y1304" t="s">
        <v>256</v>
      </c>
      <c r="Z1304" t="s">
        <v>5794</v>
      </c>
      <c r="AA1304" t="s">
        <v>658</v>
      </c>
      <c r="AB1304" t="s">
        <v>658</v>
      </c>
      <c r="AC1304" t="s">
        <v>256</v>
      </c>
      <c r="AD1304" t="s">
        <v>5794</v>
      </c>
      <c r="AE1304">
        <v>12328</v>
      </c>
      <c r="AF1304" t="s">
        <v>256</v>
      </c>
      <c r="AG1304">
        <v>13725</v>
      </c>
      <c r="AI1304">
        <v>4963</v>
      </c>
      <c r="AJ1304">
        <v>4310</v>
      </c>
      <c r="AK1304" t="s">
        <v>256</v>
      </c>
      <c r="AL1304" t="s">
        <v>18765</v>
      </c>
      <c r="AM1304" t="s">
        <v>256</v>
      </c>
      <c r="AN1304" t="s">
        <v>256</v>
      </c>
      <c r="AO1304" t="s">
        <v>1380</v>
      </c>
      <c r="AP1304" t="s">
        <v>5794</v>
      </c>
      <c r="AQ1304" t="s">
        <v>20403</v>
      </c>
    </row>
    <row r="1305" spans="1:43" x14ac:dyDescent="0.3">
      <c r="A1305" t="s">
        <v>20007</v>
      </c>
      <c r="B1305" t="s">
        <v>15051</v>
      </c>
      <c r="C1305" s="72">
        <v>34514</v>
      </c>
      <c r="D1305" t="s">
        <v>6838</v>
      </c>
      <c r="E1305" t="s">
        <v>20008</v>
      </c>
      <c r="F1305" t="s">
        <v>1449</v>
      </c>
      <c r="G1305" t="s">
        <v>6120</v>
      </c>
      <c r="H1305" t="s">
        <v>1373</v>
      </c>
      <c r="I1305" t="s">
        <v>20009</v>
      </c>
      <c r="J1305" t="s">
        <v>15051</v>
      </c>
      <c r="K1305">
        <v>664042</v>
      </c>
      <c r="L1305" t="s">
        <v>15051</v>
      </c>
      <c r="M1305">
        <v>2449986</v>
      </c>
      <c r="N1305" t="s">
        <v>15051</v>
      </c>
      <c r="P1305" t="s">
        <v>20007</v>
      </c>
      <c r="Q1305">
        <v>10460</v>
      </c>
      <c r="R1305" t="s">
        <v>20010</v>
      </c>
      <c r="V1305" t="s">
        <v>20011</v>
      </c>
      <c r="W1305">
        <v>107232</v>
      </c>
      <c r="Z1305" t="s">
        <v>20012</v>
      </c>
      <c r="AA1305" t="s">
        <v>658</v>
      </c>
      <c r="AB1305" t="s">
        <v>658</v>
      </c>
      <c r="AC1305" t="s">
        <v>20010</v>
      </c>
      <c r="AD1305" t="s">
        <v>20012</v>
      </c>
      <c r="AJ1305">
        <v>6120</v>
      </c>
      <c r="AK1305" t="s">
        <v>15051</v>
      </c>
      <c r="AL1305" t="s">
        <v>20013</v>
      </c>
      <c r="AM1305" t="s">
        <v>15051</v>
      </c>
      <c r="AO1305" t="s">
        <v>14933</v>
      </c>
      <c r="AP1305" t="s">
        <v>20014</v>
      </c>
      <c r="AQ1305" t="s">
        <v>20403</v>
      </c>
    </row>
    <row r="1306" spans="1:43" hidden="1" x14ac:dyDescent="0.3">
      <c r="A1306" t="s">
        <v>2426</v>
      </c>
      <c r="B1306" t="s">
        <v>117</v>
      </c>
      <c r="C1306" s="72">
        <v>30448</v>
      </c>
      <c r="D1306" t="s">
        <v>7232</v>
      </c>
      <c r="E1306" t="s">
        <v>7283</v>
      </c>
      <c r="F1306" t="s">
        <v>1460</v>
      </c>
      <c r="G1306" t="s">
        <v>9094</v>
      </c>
      <c r="H1306" t="s">
        <v>1396</v>
      </c>
      <c r="I1306" t="s">
        <v>9606</v>
      </c>
      <c r="J1306" t="s">
        <v>117</v>
      </c>
      <c r="K1306">
        <v>503351</v>
      </c>
      <c r="L1306" t="s">
        <v>117</v>
      </c>
      <c r="M1306">
        <v>1732410</v>
      </c>
      <c r="N1306" t="s">
        <v>117</v>
      </c>
      <c r="O1306" t="s">
        <v>4312</v>
      </c>
      <c r="P1306" t="s">
        <v>2426</v>
      </c>
      <c r="Q1306">
        <v>9187</v>
      </c>
      <c r="R1306" t="s">
        <v>117</v>
      </c>
      <c r="S1306">
        <v>30593</v>
      </c>
      <c r="T1306" t="s">
        <v>117</v>
      </c>
      <c r="V1306" t="s">
        <v>4313</v>
      </c>
      <c r="W1306">
        <v>50568</v>
      </c>
      <c r="X1306">
        <v>9187</v>
      </c>
      <c r="Y1306" t="s">
        <v>117</v>
      </c>
      <c r="Z1306" t="s">
        <v>8716</v>
      </c>
      <c r="AA1306" t="s">
        <v>666</v>
      </c>
      <c r="AB1306" t="s">
        <v>658</v>
      </c>
      <c r="AC1306" t="s">
        <v>117</v>
      </c>
      <c r="AD1306" t="s">
        <v>8716</v>
      </c>
      <c r="AE1306">
        <v>12440</v>
      </c>
      <c r="AI1306">
        <v>2836</v>
      </c>
      <c r="AJ1306">
        <v>4107</v>
      </c>
      <c r="AK1306" t="s">
        <v>117</v>
      </c>
      <c r="AL1306" t="s">
        <v>18766</v>
      </c>
      <c r="AM1306" t="s">
        <v>117</v>
      </c>
      <c r="AN1306" t="s">
        <v>117</v>
      </c>
      <c r="AO1306" t="s">
        <v>1396</v>
      </c>
      <c r="AP1306" t="s">
        <v>8716</v>
      </c>
      <c r="AQ1306" t="s">
        <v>20402</v>
      </c>
    </row>
    <row r="1307" spans="1:43" x14ac:dyDescent="0.3">
      <c r="A1307" t="s">
        <v>14597</v>
      </c>
      <c r="B1307" t="s">
        <v>14598</v>
      </c>
      <c r="C1307" s="72">
        <v>32468</v>
      </c>
      <c r="D1307" t="s">
        <v>6650</v>
      </c>
      <c r="E1307" t="s">
        <v>14599</v>
      </c>
      <c r="F1307" t="s">
        <v>1565</v>
      </c>
      <c r="G1307" t="s">
        <v>6120</v>
      </c>
      <c r="H1307" t="s">
        <v>1380</v>
      </c>
      <c r="I1307" t="s">
        <v>14600</v>
      </c>
      <c r="J1307" t="s">
        <v>14598</v>
      </c>
      <c r="K1307">
        <v>534606</v>
      </c>
      <c r="L1307" t="s">
        <v>14598</v>
      </c>
      <c r="M1307">
        <v>1804115</v>
      </c>
      <c r="N1307" t="s">
        <v>14598</v>
      </c>
      <c r="O1307" t="s">
        <v>17542</v>
      </c>
      <c r="P1307" t="s">
        <v>14597</v>
      </c>
      <c r="Q1307">
        <v>10055</v>
      </c>
      <c r="R1307" t="s">
        <v>14598</v>
      </c>
      <c r="S1307">
        <v>31172</v>
      </c>
      <c r="T1307" t="s">
        <v>14598</v>
      </c>
      <c r="V1307" t="s">
        <v>16251</v>
      </c>
      <c r="W1307">
        <v>65938</v>
      </c>
      <c r="X1307">
        <v>10055</v>
      </c>
      <c r="Y1307" t="s">
        <v>14598</v>
      </c>
      <c r="Z1307" t="s">
        <v>15146</v>
      </c>
      <c r="AA1307" t="s">
        <v>658</v>
      </c>
      <c r="AB1307" t="s">
        <v>666</v>
      </c>
      <c r="AC1307" t="s">
        <v>14598</v>
      </c>
      <c r="AD1307" t="s">
        <v>15146</v>
      </c>
      <c r="AE1307">
        <v>11515</v>
      </c>
      <c r="AH1307" t="s">
        <v>14598</v>
      </c>
      <c r="AI1307">
        <v>13474</v>
      </c>
      <c r="AJ1307">
        <v>5012</v>
      </c>
      <c r="AK1307" t="s">
        <v>14598</v>
      </c>
      <c r="AL1307" t="s">
        <v>18767</v>
      </c>
      <c r="AM1307" t="s">
        <v>14598</v>
      </c>
      <c r="AN1307" t="s">
        <v>14598</v>
      </c>
      <c r="AO1307" t="s">
        <v>1380</v>
      </c>
      <c r="AP1307" t="s">
        <v>15146</v>
      </c>
      <c r="AQ1307" t="s">
        <v>20403</v>
      </c>
    </row>
    <row r="1308" spans="1:43" x14ac:dyDescent="0.3">
      <c r="A1308" t="s">
        <v>16252</v>
      </c>
      <c r="B1308" t="s">
        <v>15449</v>
      </c>
      <c r="C1308" s="72">
        <v>35538</v>
      </c>
      <c r="D1308" t="s">
        <v>6936</v>
      </c>
      <c r="E1308" t="s">
        <v>16253</v>
      </c>
      <c r="F1308" t="s">
        <v>1526</v>
      </c>
      <c r="G1308" t="s">
        <v>9094</v>
      </c>
      <c r="H1308" t="s">
        <v>1373</v>
      </c>
      <c r="I1308" t="s">
        <v>16254</v>
      </c>
      <c r="J1308" t="s">
        <v>15449</v>
      </c>
      <c r="K1308">
        <v>663567</v>
      </c>
      <c r="L1308" t="s">
        <v>15449</v>
      </c>
      <c r="M1308">
        <v>2211236</v>
      </c>
      <c r="N1308" t="s">
        <v>15449</v>
      </c>
      <c r="P1308" t="s">
        <v>16252</v>
      </c>
      <c r="Q1308">
        <v>10467</v>
      </c>
      <c r="R1308" t="s">
        <v>15449</v>
      </c>
      <c r="S1308">
        <v>39898</v>
      </c>
      <c r="T1308" t="s">
        <v>15449</v>
      </c>
      <c r="W1308">
        <v>106280</v>
      </c>
      <c r="X1308">
        <v>10467</v>
      </c>
      <c r="Y1308" t="s">
        <v>15449</v>
      </c>
      <c r="Z1308" t="s">
        <v>16255</v>
      </c>
      <c r="AA1308" t="s">
        <v>658</v>
      </c>
      <c r="AB1308" t="s">
        <v>658</v>
      </c>
      <c r="AC1308" t="s">
        <v>15449</v>
      </c>
      <c r="AD1308" t="s">
        <v>16255</v>
      </c>
      <c r="AE1308">
        <v>13852</v>
      </c>
      <c r="AJ1308">
        <v>6158</v>
      </c>
      <c r="AK1308" t="s">
        <v>15449</v>
      </c>
      <c r="AL1308" t="s">
        <v>18768</v>
      </c>
      <c r="AM1308" t="s">
        <v>15449</v>
      </c>
      <c r="AN1308" t="s">
        <v>15449</v>
      </c>
      <c r="AO1308" t="s">
        <v>1373</v>
      </c>
      <c r="AP1308" t="s">
        <v>16255</v>
      </c>
      <c r="AQ1308" t="s">
        <v>20403</v>
      </c>
    </row>
    <row r="1309" spans="1:43" x14ac:dyDescent="0.3">
      <c r="A1309" t="s">
        <v>8186</v>
      </c>
      <c r="B1309" t="s">
        <v>8717</v>
      </c>
      <c r="C1309" s="72">
        <v>33155</v>
      </c>
      <c r="D1309" t="s">
        <v>7526</v>
      </c>
      <c r="E1309" t="s">
        <v>8187</v>
      </c>
      <c r="F1309" t="s">
        <v>1531</v>
      </c>
      <c r="G1309" t="s">
        <v>9094</v>
      </c>
      <c r="H1309" t="s">
        <v>660</v>
      </c>
      <c r="I1309" t="s">
        <v>10442</v>
      </c>
      <c r="J1309" t="s">
        <v>10443</v>
      </c>
      <c r="K1309">
        <v>571875</v>
      </c>
      <c r="L1309" t="s">
        <v>10443</v>
      </c>
      <c r="M1309">
        <v>2044246</v>
      </c>
      <c r="N1309" t="s">
        <v>10443</v>
      </c>
      <c r="O1309" t="s">
        <v>10444</v>
      </c>
      <c r="P1309" t="s">
        <v>8186</v>
      </c>
      <c r="Q1309">
        <v>9781</v>
      </c>
      <c r="R1309" t="s">
        <v>10443</v>
      </c>
      <c r="S1309">
        <v>32742</v>
      </c>
      <c r="T1309" t="s">
        <v>10443</v>
      </c>
      <c r="V1309" t="s">
        <v>12549</v>
      </c>
      <c r="W1309">
        <v>99963</v>
      </c>
      <c r="X1309">
        <v>9781</v>
      </c>
      <c r="Y1309" t="s">
        <v>10443</v>
      </c>
      <c r="Z1309" t="s">
        <v>10445</v>
      </c>
      <c r="AA1309" t="s">
        <v>666</v>
      </c>
      <c r="AB1309" t="s">
        <v>658</v>
      </c>
      <c r="AC1309" t="s">
        <v>10443</v>
      </c>
      <c r="AD1309" t="s">
        <v>8718</v>
      </c>
      <c r="AE1309">
        <v>12578</v>
      </c>
      <c r="AF1309" t="s">
        <v>10443</v>
      </c>
      <c r="AG1309">
        <v>38196</v>
      </c>
      <c r="AH1309" t="s">
        <v>10443</v>
      </c>
      <c r="AI1309">
        <v>18346</v>
      </c>
      <c r="AJ1309">
        <v>4704</v>
      </c>
      <c r="AK1309" t="s">
        <v>10443</v>
      </c>
      <c r="AL1309" t="s">
        <v>18769</v>
      </c>
      <c r="AM1309" t="s">
        <v>10443</v>
      </c>
      <c r="AN1309" t="s">
        <v>10443</v>
      </c>
      <c r="AO1309" t="s">
        <v>14940</v>
      </c>
      <c r="AP1309" t="s">
        <v>10445</v>
      </c>
      <c r="AQ1309" t="s">
        <v>20403</v>
      </c>
    </row>
    <row r="1310" spans="1:43" x14ac:dyDescent="0.3">
      <c r="A1310" t="s">
        <v>10378</v>
      </c>
      <c r="B1310" t="s">
        <v>10379</v>
      </c>
      <c r="C1310" s="72">
        <v>33064</v>
      </c>
      <c r="D1310" t="s">
        <v>6920</v>
      </c>
      <c r="E1310" t="s">
        <v>8187</v>
      </c>
      <c r="F1310" t="s">
        <v>3591</v>
      </c>
      <c r="G1310" t="s">
        <v>3591</v>
      </c>
      <c r="H1310" t="s">
        <v>1373</v>
      </c>
      <c r="I1310" t="s">
        <v>10380</v>
      </c>
      <c r="J1310" t="s">
        <v>10379</v>
      </c>
      <c r="K1310">
        <v>543424</v>
      </c>
      <c r="L1310" t="s">
        <v>10379</v>
      </c>
      <c r="M1310">
        <v>1757972</v>
      </c>
      <c r="N1310" t="s">
        <v>10379</v>
      </c>
      <c r="O1310" t="s">
        <v>12277</v>
      </c>
      <c r="P1310" t="s">
        <v>10378</v>
      </c>
      <c r="Q1310">
        <v>8860</v>
      </c>
      <c r="R1310" t="s">
        <v>10379</v>
      </c>
      <c r="S1310">
        <v>30994</v>
      </c>
      <c r="T1310" t="s">
        <v>10379</v>
      </c>
      <c r="V1310" t="s">
        <v>12278</v>
      </c>
      <c r="W1310">
        <v>60837</v>
      </c>
      <c r="X1310">
        <v>8860</v>
      </c>
      <c r="Y1310" t="s">
        <v>10379</v>
      </c>
      <c r="Z1310" t="s">
        <v>10381</v>
      </c>
      <c r="AA1310" t="s">
        <v>666</v>
      </c>
      <c r="AB1310" t="s">
        <v>666</v>
      </c>
      <c r="AC1310" t="s">
        <v>10379</v>
      </c>
      <c r="AD1310" t="s">
        <v>10381</v>
      </c>
      <c r="AE1310">
        <v>10647</v>
      </c>
      <c r="AF1310" t="s">
        <v>10379</v>
      </c>
      <c r="AG1310">
        <v>12932</v>
      </c>
      <c r="AH1310" t="s">
        <v>10379</v>
      </c>
      <c r="AI1310">
        <v>8558</v>
      </c>
      <c r="AJ1310">
        <v>3662</v>
      </c>
      <c r="AK1310" t="s">
        <v>10379</v>
      </c>
      <c r="AL1310" t="s">
        <v>18770</v>
      </c>
      <c r="AM1310" t="s">
        <v>10379</v>
      </c>
      <c r="AN1310" t="s">
        <v>10379</v>
      </c>
      <c r="AO1310" t="s">
        <v>1373</v>
      </c>
      <c r="AP1310" t="s">
        <v>10381</v>
      </c>
      <c r="AQ1310" t="s">
        <v>20403</v>
      </c>
    </row>
    <row r="1311" spans="1:43" x14ac:dyDescent="0.3">
      <c r="A1311" t="s">
        <v>3495</v>
      </c>
      <c r="B1311" t="s">
        <v>3459</v>
      </c>
      <c r="C1311" s="72">
        <v>32366</v>
      </c>
      <c r="D1311" t="s">
        <v>6562</v>
      </c>
      <c r="E1311" t="s">
        <v>7091</v>
      </c>
      <c r="F1311" t="s">
        <v>3591</v>
      </c>
      <c r="G1311" t="s">
        <v>3591</v>
      </c>
      <c r="H1311" t="s">
        <v>1373</v>
      </c>
      <c r="I1311" t="s">
        <v>10081</v>
      </c>
      <c r="J1311" t="s">
        <v>3459</v>
      </c>
      <c r="K1311">
        <v>518911</v>
      </c>
      <c r="L1311" t="s">
        <v>3459</v>
      </c>
      <c r="M1311">
        <v>1671051</v>
      </c>
      <c r="N1311" t="s">
        <v>3459</v>
      </c>
      <c r="O1311" t="s">
        <v>4314</v>
      </c>
      <c r="P1311" t="s">
        <v>3495</v>
      </c>
      <c r="Q1311">
        <v>9489</v>
      </c>
      <c r="R1311" t="s">
        <v>3459</v>
      </c>
      <c r="S1311">
        <v>31028</v>
      </c>
      <c r="T1311" t="s">
        <v>3459</v>
      </c>
      <c r="U1311" t="s">
        <v>3459</v>
      </c>
      <c r="V1311" t="s">
        <v>4315</v>
      </c>
      <c r="W1311">
        <v>56566</v>
      </c>
      <c r="X1311">
        <v>9489</v>
      </c>
      <c r="Y1311" t="s">
        <v>3459</v>
      </c>
      <c r="Z1311" t="s">
        <v>5795</v>
      </c>
      <c r="AA1311" t="s">
        <v>666</v>
      </c>
      <c r="AB1311" t="s">
        <v>666</v>
      </c>
      <c r="AC1311" t="s">
        <v>3459</v>
      </c>
      <c r="AD1311" t="s">
        <v>5795</v>
      </c>
      <c r="AE1311">
        <v>9969</v>
      </c>
      <c r="AF1311" t="s">
        <v>3459</v>
      </c>
      <c r="AG1311">
        <v>13126</v>
      </c>
      <c r="AH1311" t="s">
        <v>3459</v>
      </c>
      <c r="AI1311">
        <v>5280</v>
      </c>
      <c r="AJ1311">
        <v>4420</v>
      </c>
      <c r="AK1311" t="s">
        <v>3459</v>
      </c>
      <c r="AL1311" t="s">
        <v>18771</v>
      </c>
      <c r="AM1311" t="s">
        <v>3459</v>
      </c>
      <c r="AN1311" t="s">
        <v>3459</v>
      </c>
      <c r="AO1311" t="s">
        <v>1373</v>
      </c>
      <c r="AP1311" t="s">
        <v>5795</v>
      </c>
      <c r="AQ1311" t="s">
        <v>20403</v>
      </c>
    </row>
    <row r="1312" spans="1:43" x14ac:dyDescent="0.3">
      <c r="A1312" t="s">
        <v>13785</v>
      </c>
      <c r="B1312" t="s">
        <v>11283</v>
      </c>
      <c r="C1312" s="72">
        <v>33803</v>
      </c>
      <c r="D1312" t="s">
        <v>13786</v>
      </c>
      <c r="E1312" t="s">
        <v>13787</v>
      </c>
      <c r="F1312" t="s">
        <v>1409</v>
      </c>
      <c r="G1312" t="s">
        <v>9094</v>
      </c>
      <c r="H1312" t="s">
        <v>1373</v>
      </c>
      <c r="I1312" t="s">
        <v>13788</v>
      </c>
      <c r="J1312" t="s">
        <v>11283</v>
      </c>
      <c r="K1312">
        <v>659275</v>
      </c>
      <c r="L1312" t="s">
        <v>11283</v>
      </c>
      <c r="M1312">
        <v>2507517</v>
      </c>
      <c r="N1312" t="s">
        <v>11283</v>
      </c>
      <c r="O1312" t="s">
        <v>14424</v>
      </c>
      <c r="P1312" t="s">
        <v>13785</v>
      </c>
      <c r="Q1312">
        <v>10703</v>
      </c>
      <c r="R1312" t="s">
        <v>11283</v>
      </c>
      <c r="S1312">
        <v>36157</v>
      </c>
      <c r="T1312" t="s">
        <v>11283</v>
      </c>
      <c r="V1312" t="s">
        <v>16256</v>
      </c>
      <c r="W1312">
        <v>105417</v>
      </c>
      <c r="X1312">
        <v>10703</v>
      </c>
      <c r="Y1312" t="s">
        <v>11283</v>
      </c>
      <c r="Z1312" t="s">
        <v>13789</v>
      </c>
      <c r="AA1312" t="s">
        <v>658</v>
      </c>
      <c r="AB1312" t="s">
        <v>658</v>
      </c>
      <c r="AC1312" t="s">
        <v>11283</v>
      </c>
      <c r="AD1312" t="s">
        <v>13789</v>
      </c>
      <c r="AE1312">
        <v>14202</v>
      </c>
      <c r="AI1312">
        <v>21952</v>
      </c>
      <c r="AJ1312">
        <v>5549</v>
      </c>
      <c r="AK1312" t="s">
        <v>11283</v>
      </c>
      <c r="AL1312" t="s">
        <v>18772</v>
      </c>
      <c r="AM1312" t="s">
        <v>11283</v>
      </c>
      <c r="AN1312" t="s">
        <v>11283</v>
      </c>
      <c r="AO1312" t="s">
        <v>14935</v>
      </c>
      <c r="AP1312" t="s">
        <v>13789</v>
      </c>
      <c r="AQ1312" t="s">
        <v>20403</v>
      </c>
    </row>
    <row r="1313" spans="1:43" hidden="1" x14ac:dyDescent="0.3">
      <c r="A1313" t="s">
        <v>2427</v>
      </c>
      <c r="B1313" t="s">
        <v>218</v>
      </c>
      <c r="C1313" s="72">
        <v>29271</v>
      </c>
      <c r="D1313" t="s">
        <v>6650</v>
      </c>
      <c r="E1313" t="s">
        <v>7284</v>
      </c>
      <c r="F1313" t="s">
        <v>3591</v>
      </c>
      <c r="G1313" t="s">
        <v>3591</v>
      </c>
      <c r="H1313" t="s">
        <v>1380</v>
      </c>
      <c r="I1313" t="s">
        <v>9234</v>
      </c>
      <c r="J1313" t="s">
        <v>218</v>
      </c>
      <c r="K1313">
        <v>407798</v>
      </c>
      <c r="L1313" t="s">
        <v>218</v>
      </c>
      <c r="M1313">
        <v>284619</v>
      </c>
      <c r="N1313" t="s">
        <v>218</v>
      </c>
      <c r="O1313" t="s">
        <v>2428</v>
      </c>
      <c r="P1313" t="s">
        <v>2427</v>
      </c>
      <c r="Q1313">
        <v>6920</v>
      </c>
      <c r="R1313" t="s">
        <v>218</v>
      </c>
      <c r="S1313">
        <v>5109</v>
      </c>
      <c r="T1313" t="s">
        <v>218</v>
      </c>
      <c r="V1313" t="s">
        <v>4316</v>
      </c>
      <c r="W1313">
        <v>31299</v>
      </c>
      <c r="X1313">
        <v>6920</v>
      </c>
      <c r="Y1313" t="s">
        <v>218</v>
      </c>
      <c r="Z1313" t="s">
        <v>8719</v>
      </c>
      <c r="AA1313" t="s">
        <v>666</v>
      </c>
      <c r="AB1313" t="s">
        <v>666</v>
      </c>
      <c r="AC1313" t="s">
        <v>218</v>
      </c>
      <c r="AD1313" t="s">
        <v>8719</v>
      </c>
      <c r="AI1313">
        <v>5399</v>
      </c>
      <c r="AK1313" t="s">
        <v>218</v>
      </c>
      <c r="AN1313" t="s">
        <v>218</v>
      </c>
      <c r="AO1313" t="s">
        <v>1380</v>
      </c>
      <c r="AP1313" t="s">
        <v>8719</v>
      </c>
      <c r="AQ1313" t="s">
        <v>20402</v>
      </c>
    </row>
    <row r="1314" spans="1:43" hidden="1" x14ac:dyDescent="0.3">
      <c r="A1314" t="s">
        <v>2429</v>
      </c>
      <c r="B1314" t="s">
        <v>1071</v>
      </c>
      <c r="C1314" s="72">
        <v>30952</v>
      </c>
      <c r="D1314" t="s">
        <v>6920</v>
      </c>
      <c r="E1314" t="s">
        <v>7950</v>
      </c>
      <c r="F1314" t="s">
        <v>1509</v>
      </c>
      <c r="G1314" t="s">
        <v>9094</v>
      </c>
      <c r="H1314" t="s">
        <v>1373</v>
      </c>
      <c r="I1314" t="s">
        <v>9465</v>
      </c>
      <c r="J1314" t="s">
        <v>1071</v>
      </c>
      <c r="K1314">
        <v>458709</v>
      </c>
      <c r="L1314" t="s">
        <v>1071</v>
      </c>
      <c r="M1314">
        <v>1236946</v>
      </c>
      <c r="N1314" t="s">
        <v>1071</v>
      </c>
      <c r="O1314" t="s">
        <v>2430</v>
      </c>
      <c r="P1314" t="s">
        <v>2429</v>
      </c>
      <c r="Q1314">
        <v>8074</v>
      </c>
      <c r="R1314" t="s">
        <v>1071</v>
      </c>
      <c r="S1314">
        <v>28834</v>
      </c>
      <c r="T1314" t="s">
        <v>1071</v>
      </c>
      <c r="V1314" t="s">
        <v>4317</v>
      </c>
      <c r="W1314">
        <v>46313</v>
      </c>
      <c r="X1314">
        <v>8074</v>
      </c>
      <c r="Y1314" t="s">
        <v>1071</v>
      </c>
      <c r="Z1314" t="s">
        <v>5796</v>
      </c>
      <c r="AA1314" t="s">
        <v>666</v>
      </c>
      <c r="AB1314" t="s">
        <v>666</v>
      </c>
      <c r="AC1314" t="s">
        <v>1071</v>
      </c>
      <c r="AD1314" t="s">
        <v>5796</v>
      </c>
      <c r="AE1314">
        <v>9692</v>
      </c>
      <c r="AI1314">
        <v>2066</v>
      </c>
      <c r="AK1314" t="s">
        <v>1071</v>
      </c>
      <c r="AL1314" t="s">
        <v>18773</v>
      </c>
      <c r="AM1314" t="s">
        <v>1071</v>
      </c>
      <c r="AN1314" t="s">
        <v>1071</v>
      </c>
      <c r="AO1314" t="s">
        <v>1373</v>
      </c>
      <c r="AP1314" t="s">
        <v>5796</v>
      </c>
      <c r="AQ1314" t="s">
        <v>20402</v>
      </c>
    </row>
    <row r="1315" spans="1:43" hidden="1" x14ac:dyDescent="0.3">
      <c r="A1315" t="s">
        <v>5798</v>
      </c>
      <c r="B1315" t="s">
        <v>320</v>
      </c>
      <c r="C1315" s="72">
        <v>31055</v>
      </c>
      <c r="D1315" t="s">
        <v>6623</v>
      </c>
      <c r="E1315" t="s">
        <v>7448</v>
      </c>
      <c r="F1315" t="s">
        <v>3591</v>
      </c>
      <c r="G1315" t="s">
        <v>3591</v>
      </c>
      <c r="H1315" t="s">
        <v>1380</v>
      </c>
      <c r="I1315" t="s">
        <v>10074</v>
      </c>
      <c r="J1315" t="s">
        <v>320</v>
      </c>
      <c r="K1315">
        <v>453181</v>
      </c>
      <c r="L1315" t="s">
        <v>320</v>
      </c>
      <c r="M1315">
        <v>1520596</v>
      </c>
      <c r="N1315" t="s">
        <v>320</v>
      </c>
      <c r="O1315" t="s">
        <v>5797</v>
      </c>
      <c r="P1315" t="s">
        <v>5798</v>
      </c>
      <c r="Q1315">
        <v>8396</v>
      </c>
      <c r="R1315" t="s">
        <v>320</v>
      </c>
      <c r="S1315">
        <v>29402</v>
      </c>
      <c r="T1315" t="s">
        <v>320</v>
      </c>
      <c r="V1315" t="s">
        <v>5799</v>
      </c>
      <c r="W1315">
        <v>57614</v>
      </c>
      <c r="X1315">
        <v>8396</v>
      </c>
      <c r="Y1315" t="s">
        <v>320</v>
      </c>
      <c r="Z1315" t="s">
        <v>8720</v>
      </c>
      <c r="AA1315" t="s">
        <v>658</v>
      </c>
      <c r="AB1315" t="s">
        <v>658</v>
      </c>
      <c r="AC1315" t="s">
        <v>320</v>
      </c>
      <c r="AD1315" t="s">
        <v>8720</v>
      </c>
      <c r="AE1315">
        <v>9303</v>
      </c>
      <c r="AI1315">
        <v>7197</v>
      </c>
      <c r="AK1315" t="s">
        <v>320</v>
      </c>
      <c r="AN1315" t="s">
        <v>320</v>
      </c>
      <c r="AO1315" t="s">
        <v>1380</v>
      </c>
      <c r="AP1315" t="s">
        <v>8720</v>
      </c>
      <c r="AQ1315" t="s">
        <v>20402</v>
      </c>
    </row>
    <row r="1316" spans="1:43" hidden="1" x14ac:dyDescent="0.3">
      <c r="A1316" t="s">
        <v>2431</v>
      </c>
      <c r="B1316" t="s">
        <v>534</v>
      </c>
      <c r="C1316" s="72">
        <v>29165</v>
      </c>
      <c r="D1316" t="s">
        <v>6566</v>
      </c>
      <c r="E1316" t="s">
        <v>6696</v>
      </c>
      <c r="F1316" t="s">
        <v>3591</v>
      </c>
      <c r="G1316" t="s">
        <v>3591</v>
      </c>
      <c r="H1316" t="s">
        <v>1396</v>
      </c>
      <c r="I1316" t="s">
        <v>10695</v>
      </c>
      <c r="J1316" t="s">
        <v>534</v>
      </c>
      <c r="K1316">
        <v>425560</v>
      </c>
      <c r="L1316" t="s">
        <v>534</v>
      </c>
      <c r="M1316">
        <v>390776</v>
      </c>
      <c r="N1316" t="s">
        <v>534</v>
      </c>
      <c r="O1316" t="s">
        <v>2432</v>
      </c>
      <c r="P1316" t="s">
        <v>2431</v>
      </c>
      <c r="Q1316">
        <v>7253</v>
      </c>
      <c r="R1316" t="s">
        <v>534</v>
      </c>
      <c r="S1316">
        <v>5879</v>
      </c>
      <c r="T1316" t="s">
        <v>534</v>
      </c>
      <c r="U1316" t="s">
        <v>534</v>
      </c>
      <c r="V1316" t="s">
        <v>4318</v>
      </c>
      <c r="W1316">
        <v>31351</v>
      </c>
      <c r="X1316">
        <v>7253</v>
      </c>
      <c r="Y1316" t="s">
        <v>534</v>
      </c>
      <c r="Z1316" t="s">
        <v>5800</v>
      </c>
      <c r="AA1316" t="s">
        <v>666</v>
      </c>
      <c r="AB1316" t="s">
        <v>666</v>
      </c>
      <c r="AC1316" t="s">
        <v>534</v>
      </c>
      <c r="AD1316" t="s">
        <v>5800</v>
      </c>
      <c r="AE1316">
        <v>7190</v>
      </c>
      <c r="AF1316" t="s">
        <v>534</v>
      </c>
      <c r="AG1316">
        <v>5245</v>
      </c>
      <c r="AH1316" t="s">
        <v>534</v>
      </c>
      <c r="AI1316">
        <v>8856</v>
      </c>
      <c r="AJ1316">
        <v>906</v>
      </c>
      <c r="AK1316" t="s">
        <v>534</v>
      </c>
      <c r="AN1316" t="s">
        <v>534</v>
      </c>
      <c r="AO1316" t="s">
        <v>1396</v>
      </c>
      <c r="AP1316" t="s">
        <v>5800</v>
      </c>
      <c r="AQ1316" t="s">
        <v>20402</v>
      </c>
    </row>
    <row r="1317" spans="1:43" x14ac:dyDescent="0.3">
      <c r="A1317" t="s">
        <v>4319</v>
      </c>
      <c r="B1317" t="s">
        <v>4320</v>
      </c>
      <c r="C1317" s="72">
        <v>32539</v>
      </c>
      <c r="D1317" t="s">
        <v>7031</v>
      </c>
      <c r="E1317" t="s">
        <v>7030</v>
      </c>
      <c r="F1317" t="s">
        <v>1470</v>
      </c>
      <c r="G1317" t="s">
        <v>6120</v>
      </c>
      <c r="H1317" t="s">
        <v>661</v>
      </c>
      <c r="I1317" t="s">
        <v>10161</v>
      </c>
      <c r="J1317" t="s">
        <v>4320</v>
      </c>
      <c r="K1317">
        <v>600303</v>
      </c>
      <c r="L1317" t="s">
        <v>4320</v>
      </c>
      <c r="M1317">
        <v>1954553</v>
      </c>
      <c r="N1317" t="s">
        <v>4320</v>
      </c>
      <c r="O1317" t="s">
        <v>8721</v>
      </c>
      <c r="P1317" t="s">
        <v>4319</v>
      </c>
      <c r="Q1317">
        <v>9545</v>
      </c>
      <c r="R1317" t="s">
        <v>4320</v>
      </c>
      <c r="S1317">
        <v>32217</v>
      </c>
      <c r="T1317" t="s">
        <v>4320</v>
      </c>
      <c r="V1317" t="s">
        <v>5801</v>
      </c>
      <c r="W1317">
        <v>69305</v>
      </c>
      <c r="X1317">
        <v>9545</v>
      </c>
      <c r="Y1317" t="s">
        <v>4320</v>
      </c>
      <c r="Z1317" t="s">
        <v>8722</v>
      </c>
      <c r="AA1317" t="s">
        <v>666</v>
      </c>
      <c r="AB1317" t="s">
        <v>658</v>
      </c>
      <c r="AC1317" t="s">
        <v>4320</v>
      </c>
      <c r="AD1317" t="s">
        <v>8722</v>
      </c>
      <c r="AE1317">
        <v>12430</v>
      </c>
      <c r="AF1317" t="s">
        <v>4320</v>
      </c>
      <c r="AG1317">
        <v>17198</v>
      </c>
      <c r="AH1317" t="s">
        <v>4320</v>
      </c>
      <c r="AI1317">
        <v>18274</v>
      </c>
      <c r="AJ1317">
        <v>4531</v>
      </c>
      <c r="AK1317" t="s">
        <v>4320</v>
      </c>
      <c r="AL1317" t="s">
        <v>18774</v>
      </c>
      <c r="AM1317" t="s">
        <v>4320</v>
      </c>
      <c r="AN1317" t="s">
        <v>4320</v>
      </c>
      <c r="AO1317" t="s">
        <v>20477</v>
      </c>
      <c r="AP1317" t="s">
        <v>8722</v>
      </c>
      <c r="AQ1317" t="s">
        <v>20403</v>
      </c>
    </row>
    <row r="1318" spans="1:43" x14ac:dyDescent="0.3">
      <c r="A1318" t="s">
        <v>2433</v>
      </c>
      <c r="B1318" t="s">
        <v>768</v>
      </c>
      <c r="C1318" s="72">
        <v>32120</v>
      </c>
      <c r="D1318" t="s">
        <v>7423</v>
      </c>
      <c r="E1318" t="s">
        <v>7591</v>
      </c>
      <c r="F1318" t="s">
        <v>3591</v>
      </c>
      <c r="G1318" t="s">
        <v>3591</v>
      </c>
      <c r="H1318" t="s">
        <v>1373</v>
      </c>
      <c r="I1318" t="s">
        <v>10414</v>
      </c>
      <c r="J1318" t="s">
        <v>768</v>
      </c>
      <c r="K1318">
        <v>502009</v>
      </c>
      <c r="L1318" t="s">
        <v>768</v>
      </c>
      <c r="M1318">
        <v>1630084</v>
      </c>
      <c r="N1318" t="s">
        <v>768</v>
      </c>
      <c r="O1318" t="s">
        <v>2434</v>
      </c>
      <c r="P1318" t="s">
        <v>2433</v>
      </c>
      <c r="Q1318">
        <v>8529</v>
      </c>
      <c r="R1318" t="s">
        <v>768</v>
      </c>
      <c r="S1318">
        <v>30196</v>
      </c>
      <c r="T1318" t="s">
        <v>768</v>
      </c>
      <c r="V1318" t="s">
        <v>4321</v>
      </c>
      <c r="W1318">
        <v>56580</v>
      </c>
      <c r="X1318">
        <v>8529</v>
      </c>
      <c r="Y1318" t="s">
        <v>768</v>
      </c>
      <c r="Z1318" t="s">
        <v>5802</v>
      </c>
      <c r="AA1318" t="s">
        <v>658</v>
      </c>
      <c r="AB1318" t="s">
        <v>658</v>
      </c>
      <c r="AC1318" t="s">
        <v>768</v>
      </c>
      <c r="AD1318" t="s">
        <v>5802</v>
      </c>
      <c r="AE1318">
        <v>9753</v>
      </c>
      <c r="AF1318" t="s">
        <v>768</v>
      </c>
      <c r="AG1318">
        <v>5574</v>
      </c>
      <c r="AH1318" t="s">
        <v>768</v>
      </c>
      <c r="AI1318">
        <v>7940</v>
      </c>
      <c r="AJ1318">
        <v>3296</v>
      </c>
      <c r="AK1318" t="s">
        <v>768</v>
      </c>
      <c r="AL1318" t="s">
        <v>18775</v>
      </c>
      <c r="AM1318" t="s">
        <v>768</v>
      </c>
      <c r="AN1318" t="s">
        <v>768</v>
      </c>
      <c r="AO1318" t="s">
        <v>1373</v>
      </c>
      <c r="AP1318" t="s">
        <v>5802</v>
      </c>
      <c r="AQ1318" t="s">
        <v>20403</v>
      </c>
    </row>
    <row r="1319" spans="1:43" x14ac:dyDescent="0.3">
      <c r="A1319" t="s">
        <v>14601</v>
      </c>
      <c r="B1319" t="s">
        <v>14538</v>
      </c>
      <c r="C1319" s="72">
        <v>34853</v>
      </c>
      <c r="D1319" t="s">
        <v>6602</v>
      </c>
      <c r="E1319" t="s">
        <v>14602</v>
      </c>
      <c r="F1319" t="s">
        <v>1437</v>
      </c>
      <c r="G1319" t="s">
        <v>9094</v>
      </c>
      <c r="H1319" t="s">
        <v>1373</v>
      </c>
      <c r="I1319" t="s">
        <v>14603</v>
      </c>
      <c r="J1319" t="s">
        <v>14538</v>
      </c>
      <c r="K1319">
        <v>641778</v>
      </c>
      <c r="L1319" t="s">
        <v>14538</v>
      </c>
      <c r="M1319">
        <v>2250610</v>
      </c>
      <c r="N1319" t="s">
        <v>14538</v>
      </c>
      <c r="O1319" t="s">
        <v>17543</v>
      </c>
      <c r="P1319" t="s">
        <v>14601</v>
      </c>
      <c r="Q1319">
        <v>10576</v>
      </c>
      <c r="R1319" t="s">
        <v>14538</v>
      </c>
      <c r="S1319">
        <v>39915</v>
      </c>
      <c r="T1319" t="s">
        <v>14538</v>
      </c>
      <c r="V1319" t="s">
        <v>16257</v>
      </c>
      <c r="W1319">
        <v>108957</v>
      </c>
      <c r="X1319">
        <v>10576</v>
      </c>
      <c r="Y1319" t="s">
        <v>14538</v>
      </c>
      <c r="Z1319" t="s">
        <v>15147</v>
      </c>
      <c r="AA1319" t="s">
        <v>658</v>
      </c>
      <c r="AB1319" t="s">
        <v>666</v>
      </c>
      <c r="AC1319" t="s">
        <v>14538</v>
      </c>
      <c r="AD1319" t="s">
        <v>15147</v>
      </c>
      <c r="AE1319">
        <v>14263</v>
      </c>
      <c r="AH1319" t="s">
        <v>14538</v>
      </c>
      <c r="AI1319">
        <v>23696</v>
      </c>
      <c r="AJ1319">
        <v>5864</v>
      </c>
      <c r="AK1319" t="s">
        <v>14538</v>
      </c>
      <c r="AL1319" t="s">
        <v>18776</v>
      </c>
      <c r="AM1319" t="s">
        <v>14538</v>
      </c>
      <c r="AN1319" t="s">
        <v>14538</v>
      </c>
      <c r="AO1319" t="s">
        <v>1373</v>
      </c>
      <c r="AP1319" t="s">
        <v>15147</v>
      </c>
      <c r="AQ1319" t="s">
        <v>20403</v>
      </c>
    </row>
    <row r="1320" spans="1:43" x14ac:dyDescent="0.3">
      <c r="A1320" t="s">
        <v>16258</v>
      </c>
      <c r="B1320" t="s">
        <v>14319</v>
      </c>
      <c r="C1320" s="72">
        <v>34530</v>
      </c>
      <c r="D1320" t="s">
        <v>7170</v>
      </c>
      <c r="E1320" t="s">
        <v>14822</v>
      </c>
      <c r="F1320" t="s">
        <v>1386</v>
      </c>
      <c r="G1320" t="s">
        <v>6120</v>
      </c>
      <c r="H1320" t="s">
        <v>1380</v>
      </c>
      <c r="I1320" t="s">
        <v>14823</v>
      </c>
      <c r="J1320" t="s">
        <v>14319</v>
      </c>
      <c r="K1320">
        <v>657656</v>
      </c>
      <c r="L1320" t="s">
        <v>14319</v>
      </c>
      <c r="M1320">
        <v>2224252</v>
      </c>
      <c r="N1320" t="s">
        <v>14319</v>
      </c>
      <c r="O1320" t="s">
        <v>17544</v>
      </c>
      <c r="P1320" t="s">
        <v>16258</v>
      </c>
      <c r="Q1320">
        <v>11124</v>
      </c>
      <c r="R1320" t="s">
        <v>14319</v>
      </c>
      <c r="S1320">
        <v>35142</v>
      </c>
      <c r="T1320" t="s">
        <v>14319</v>
      </c>
      <c r="V1320" t="s">
        <v>16259</v>
      </c>
      <c r="W1320">
        <v>105147</v>
      </c>
      <c r="X1320">
        <v>11124</v>
      </c>
      <c r="Y1320" t="s">
        <v>14319</v>
      </c>
      <c r="Z1320" t="s">
        <v>15148</v>
      </c>
      <c r="AA1320" t="s">
        <v>658</v>
      </c>
      <c r="AB1320" t="s">
        <v>658</v>
      </c>
      <c r="AC1320" t="s">
        <v>14319</v>
      </c>
      <c r="AD1320" t="s">
        <v>15148</v>
      </c>
      <c r="AE1320">
        <v>14620</v>
      </c>
      <c r="AH1320" t="s">
        <v>14319</v>
      </c>
      <c r="AI1320">
        <v>21200</v>
      </c>
      <c r="AJ1320">
        <v>5947</v>
      </c>
      <c r="AK1320" t="s">
        <v>14319</v>
      </c>
      <c r="AL1320" t="s">
        <v>18777</v>
      </c>
      <c r="AM1320" t="s">
        <v>14319</v>
      </c>
      <c r="AN1320" t="s">
        <v>14319</v>
      </c>
      <c r="AO1320" t="s">
        <v>1380</v>
      </c>
      <c r="AP1320" t="s">
        <v>15148</v>
      </c>
      <c r="AQ1320" t="s">
        <v>20403</v>
      </c>
    </row>
    <row r="1321" spans="1:43" x14ac:dyDescent="0.3">
      <c r="A1321" t="s">
        <v>2435</v>
      </c>
      <c r="B1321" t="s">
        <v>357</v>
      </c>
      <c r="C1321" s="72">
        <v>31996</v>
      </c>
      <c r="D1321" t="s">
        <v>6650</v>
      </c>
      <c r="E1321" t="s">
        <v>7179</v>
      </c>
      <c r="F1321" t="s">
        <v>1413</v>
      </c>
      <c r="G1321" t="s">
        <v>9094</v>
      </c>
      <c r="H1321" t="s">
        <v>1424</v>
      </c>
      <c r="I1321" t="s">
        <v>9426</v>
      </c>
      <c r="J1321" t="s">
        <v>357</v>
      </c>
      <c r="K1321">
        <v>543432</v>
      </c>
      <c r="L1321" t="s">
        <v>357</v>
      </c>
      <c r="M1321">
        <v>1799267</v>
      </c>
      <c r="N1321" t="s">
        <v>357</v>
      </c>
      <c r="O1321" t="s">
        <v>2436</v>
      </c>
      <c r="P1321" t="s">
        <v>2435</v>
      </c>
      <c r="Q1321">
        <v>9020</v>
      </c>
      <c r="R1321" t="s">
        <v>357</v>
      </c>
      <c r="S1321">
        <v>31039</v>
      </c>
      <c r="T1321" t="s">
        <v>357</v>
      </c>
      <c r="V1321" t="s">
        <v>4322</v>
      </c>
      <c r="W1321">
        <v>58373</v>
      </c>
      <c r="X1321">
        <v>9020</v>
      </c>
      <c r="Y1321" t="s">
        <v>357</v>
      </c>
      <c r="Z1321" t="s">
        <v>5803</v>
      </c>
      <c r="AA1321" t="s">
        <v>658</v>
      </c>
      <c r="AB1321" t="s">
        <v>658</v>
      </c>
      <c r="AC1321" t="s">
        <v>357</v>
      </c>
      <c r="AD1321" t="s">
        <v>5803</v>
      </c>
      <c r="AE1321">
        <v>10670</v>
      </c>
      <c r="AF1321" t="s">
        <v>357</v>
      </c>
      <c r="AG1321">
        <v>13363</v>
      </c>
      <c r="AH1321" t="s">
        <v>357</v>
      </c>
      <c r="AI1321">
        <v>4565</v>
      </c>
      <c r="AJ1321">
        <v>3889</v>
      </c>
      <c r="AK1321" t="s">
        <v>357</v>
      </c>
      <c r="AL1321" t="s">
        <v>18778</v>
      </c>
      <c r="AM1321" t="s">
        <v>357</v>
      </c>
      <c r="AN1321" t="s">
        <v>357</v>
      </c>
      <c r="AO1321" t="s">
        <v>1424</v>
      </c>
      <c r="AP1321" t="s">
        <v>5803</v>
      </c>
      <c r="AQ1321" t="s">
        <v>20403</v>
      </c>
    </row>
    <row r="1322" spans="1:43" x14ac:dyDescent="0.3">
      <c r="A1322" t="s">
        <v>12566</v>
      </c>
      <c r="B1322" t="s">
        <v>11376</v>
      </c>
      <c r="C1322" s="72">
        <v>33130</v>
      </c>
      <c r="D1322" t="s">
        <v>6922</v>
      </c>
      <c r="E1322" t="s">
        <v>12567</v>
      </c>
      <c r="F1322" t="s">
        <v>1565</v>
      </c>
      <c r="G1322" t="s">
        <v>6120</v>
      </c>
      <c r="H1322" t="s">
        <v>1373</v>
      </c>
      <c r="I1322" t="s">
        <v>11808</v>
      </c>
      <c r="J1322" t="s">
        <v>11376</v>
      </c>
      <c r="K1322">
        <v>571882</v>
      </c>
      <c r="L1322" t="s">
        <v>11376</v>
      </c>
      <c r="M1322">
        <v>2114069</v>
      </c>
      <c r="N1322" t="s">
        <v>11376</v>
      </c>
      <c r="O1322" t="s">
        <v>13442</v>
      </c>
      <c r="P1322" t="s">
        <v>12566</v>
      </c>
      <c r="Q1322">
        <v>10269</v>
      </c>
      <c r="R1322" t="s">
        <v>11376</v>
      </c>
      <c r="S1322">
        <v>33139</v>
      </c>
      <c r="T1322" t="s">
        <v>11376</v>
      </c>
      <c r="V1322" t="s">
        <v>12568</v>
      </c>
      <c r="W1322">
        <v>70359</v>
      </c>
      <c r="X1322">
        <v>10269</v>
      </c>
      <c r="Y1322" t="s">
        <v>11376</v>
      </c>
      <c r="Z1322" t="s">
        <v>12569</v>
      </c>
      <c r="AA1322" t="s">
        <v>658</v>
      </c>
      <c r="AB1322" t="s">
        <v>658</v>
      </c>
      <c r="AC1322" t="s">
        <v>11376</v>
      </c>
      <c r="AD1322" t="s">
        <v>12569</v>
      </c>
      <c r="AE1322">
        <v>13283</v>
      </c>
      <c r="AF1322" t="s">
        <v>11376</v>
      </c>
      <c r="AG1322">
        <v>52871</v>
      </c>
      <c r="AH1322" t="s">
        <v>11376</v>
      </c>
      <c r="AI1322">
        <v>18311</v>
      </c>
      <c r="AJ1322">
        <v>4589</v>
      </c>
      <c r="AK1322" t="s">
        <v>11376</v>
      </c>
      <c r="AL1322" t="s">
        <v>18779</v>
      </c>
      <c r="AM1322" t="s">
        <v>11376</v>
      </c>
      <c r="AN1322" t="s">
        <v>11376</v>
      </c>
      <c r="AO1322" t="s">
        <v>1373</v>
      </c>
      <c r="AP1322" t="s">
        <v>12569</v>
      </c>
      <c r="AQ1322" t="s">
        <v>20403</v>
      </c>
    </row>
    <row r="1323" spans="1:43" x14ac:dyDescent="0.3">
      <c r="A1323" t="s">
        <v>14604</v>
      </c>
      <c r="B1323" t="s">
        <v>14530</v>
      </c>
      <c r="C1323" s="72">
        <v>32078</v>
      </c>
      <c r="D1323" t="s">
        <v>6767</v>
      </c>
      <c r="E1323" t="s">
        <v>14605</v>
      </c>
      <c r="F1323" t="s">
        <v>3591</v>
      </c>
      <c r="G1323" t="s">
        <v>3591</v>
      </c>
      <c r="H1323" t="s">
        <v>1373</v>
      </c>
      <c r="I1323" t="s">
        <v>14531</v>
      </c>
      <c r="J1323" t="s">
        <v>14530</v>
      </c>
      <c r="K1323">
        <v>596271</v>
      </c>
      <c r="L1323" t="s">
        <v>14530</v>
      </c>
      <c r="M1323">
        <v>2434730</v>
      </c>
      <c r="N1323" t="s">
        <v>14530</v>
      </c>
      <c r="O1323" t="s">
        <v>17545</v>
      </c>
      <c r="P1323" t="s">
        <v>14604</v>
      </c>
      <c r="Q1323">
        <v>10677</v>
      </c>
      <c r="R1323" t="s">
        <v>14530</v>
      </c>
      <c r="S1323">
        <v>35949</v>
      </c>
      <c r="T1323" t="s">
        <v>14530</v>
      </c>
      <c r="V1323" t="s">
        <v>16260</v>
      </c>
      <c r="W1323">
        <v>68099</v>
      </c>
      <c r="X1323">
        <v>10677</v>
      </c>
      <c r="Y1323" t="s">
        <v>14530</v>
      </c>
      <c r="Z1323" t="s">
        <v>15149</v>
      </c>
      <c r="AA1323" t="s">
        <v>658</v>
      </c>
      <c r="AB1323" t="s">
        <v>658</v>
      </c>
      <c r="AC1323" t="s">
        <v>14530</v>
      </c>
      <c r="AD1323" t="s">
        <v>15149</v>
      </c>
      <c r="AE1323">
        <v>14590</v>
      </c>
      <c r="AI1323">
        <v>13509</v>
      </c>
      <c r="AJ1323">
        <v>5531</v>
      </c>
      <c r="AK1323" t="s">
        <v>14530</v>
      </c>
      <c r="AL1323" t="s">
        <v>18780</v>
      </c>
      <c r="AM1323" t="s">
        <v>14530</v>
      </c>
      <c r="AN1323" t="s">
        <v>14530</v>
      </c>
      <c r="AO1323" t="s">
        <v>1373</v>
      </c>
      <c r="AP1323" t="s">
        <v>15149</v>
      </c>
      <c r="AQ1323" t="s">
        <v>20403</v>
      </c>
    </row>
    <row r="1324" spans="1:43" x14ac:dyDescent="0.3">
      <c r="A1324" t="s">
        <v>2437</v>
      </c>
      <c r="B1324" t="s">
        <v>597</v>
      </c>
      <c r="C1324" s="72">
        <v>32891</v>
      </c>
      <c r="D1324" t="s">
        <v>6551</v>
      </c>
      <c r="E1324" t="s">
        <v>6743</v>
      </c>
      <c r="F1324" t="s">
        <v>3591</v>
      </c>
      <c r="G1324" t="s">
        <v>3591</v>
      </c>
      <c r="H1324" t="s">
        <v>661</v>
      </c>
      <c r="I1324" t="s">
        <v>10958</v>
      </c>
      <c r="J1324" t="s">
        <v>597</v>
      </c>
      <c r="K1324">
        <v>543434</v>
      </c>
      <c r="L1324" t="s">
        <v>597</v>
      </c>
      <c r="M1324">
        <v>1665386</v>
      </c>
      <c r="N1324" t="s">
        <v>597</v>
      </c>
      <c r="O1324" t="s">
        <v>2438</v>
      </c>
      <c r="P1324" t="s">
        <v>2437</v>
      </c>
      <c r="Q1324">
        <v>8874</v>
      </c>
      <c r="R1324" t="s">
        <v>597</v>
      </c>
      <c r="S1324">
        <v>30644</v>
      </c>
      <c r="T1324" t="s">
        <v>597</v>
      </c>
      <c r="U1324" t="s">
        <v>597</v>
      </c>
      <c r="V1324" t="s">
        <v>4323</v>
      </c>
      <c r="W1324">
        <v>60009</v>
      </c>
      <c r="X1324">
        <v>8874</v>
      </c>
      <c r="Y1324" t="s">
        <v>597</v>
      </c>
      <c r="Z1324" t="s">
        <v>5804</v>
      </c>
      <c r="AA1324" t="s">
        <v>658</v>
      </c>
      <c r="AB1324" t="s">
        <v>658</v>
      </c>
      <c r="AC1324" t="s">
        <v>597</v>
      </c>
      <c r="AD1324" t="s">
        <v>5804</v>
      </c>
      <c r="AE1324">
        <v>10482</v>
      </c>
      <c r="AF1324" t="s">
        <v>597</v>
      </c>
      <c r="AG1324">
        <v>12947</v>
      </c>
      <c r="AH1324" t="s">
        <v>597</v>
      </c>
      <c r="AI1324">
        <v>5193</v>
      </c>
      <c r="AJ1324">
        <v>3642</v>
      </c>
      <c r="AK1324" t="s">
        <v>597</v>
      </c>
      <c r="AL1324" t="s">
        <v>18781</v>
      </c>
      <c r="AM1324" t="s">
        <v>597</v>
      </c>
      <c r="AN1324" t="s">
        <v>597</v>
      </c>
      <c r="AO1324" t="s">
        <v>661</v>
      </c>
      <c r="AP1324" t="s">
        <v>5804</v>
      </c>
      <c r="AQ1324" t="s">
        <v>20403</v>
      </c>
    </row>
    <row r="1325" spans="1:43" hidden="1" x14ac:dyDescent="0.3">
      <c r="A1325" t="s">
        <v>2439</v>
      </c>
      <c r="B1325" t="s">
        <v>787</v>
      </c>
      <c r="C1325" s="72">
        <v>30391</v>
      </c>
      <c r="D1325" t="s">
        <v>6677</v>
      </c>
      <c r="E1325" t="s">
        <v>7951</v>
      </c>
      <c r="F1325" t="s">
        <v>3591</v>
      </c>
      <c r="G1325" t="s">
        <v>3591</v>
      </c>
      <c r="H1325" t="s">
        <v>1373</v>
      </c>
      <c r="I1325" t="s">
        <v>9568</v>
      </c>
      <c r="J1325" t="s">
        <v>787</v>
      </c>
      <c r="K1325">
        <v>434181</v>
      </c>
      <c r="L1325" t="s">
        <v>787</v>
      </c>
      <c r="M1325">
        <v>486544</v>
      </c>
      <c r="N1325" t="s">
        <v>787</v>
      </c>
      <c r="O1325" t="s">
        <v>2440</v>
      </c>
      <c r="P1325" t="s">
        <v>2439</v>
      </c>
      <c r="Q1325">
        <v>7464</v>
      </c>
      <c r="R1325" t="s">
        <v>787</v>
      </c>
      <c r="S1325">
        <v>6135</v>
      </c>
      <c r="T1325" t="s">
        <v>787</v>
      </c>
      <c r="V1325" t="s">
        <v>4324</v>
      </c>
      <c r="W1325">
        <v>38373</v>
      </c>
      <c r="X1325">
        <v>7464</v>
      </c>
      <c r="Y1325" t="s">
        <v>787</v>
      </c>
      <c r="Z1325" t="s">
        <v>5805</v>
      </c>
      <c r="AA1325" t="s">
        <v>658</v>
      </c>
      <c r="AB1325" t="s">
        <v>658</v>
      </c>
      <c r="AC1325" t="s">
        <v>787</v>
      </c>
      <c r="AD1325" t="s">
        <v>5805</v>
      </c>
      <c r="AE1325">
        <v>7570</v>
      </c>
      <c r="AF1325" t="s">
        <v>787</v>
      </c>
      <c r="AG1325">
        <v>5630</v>
      </c>
      <c r="AH1325" t="s">
        <v>787</v>
      </c>
      <c r="AI1325">
        <v>4311</v>
      </c>
      <c r="AK1325" t="s">
        <v>787</v>
      </c>
      <c r="AL1325" t="s">
        <v>18782</v>
      </c>
      <c r="AM1325" t="s">
        <v>787</v>
      </c>
      <c r="AN1325" t="s">
        <v>787</v>
      </c>
      <c r="AO1325" t="s">
        <v>1373</v>
      </c>
      <c r="AP1325" t="s">
        <v>5805</v>
      </c>
      <c r="AQ1325" t="s">
        <v>20402</v>
      </c>
    </row>
    <row r="1326" spans="1:43" x14ac:dyDescent="0.3">
      <c r="A1326" t="s">
        <v>2441</v>
      </c>
      <c r="B1326" t="s">
        <v>861</v>
      </c>
      <c r="C1326" s="72">
        <v>32093</v>
      </c>
      <c r="D1326" t="s">
        <v>6539</v>
      </c>
      <c r="E1326" t="s">
        <v>7532</v>
      </c>
      <c r="F1326" t="s">
        <v>1531</v>
      </c>
      <c r="G1326" t="s">
        <v>9094</v>
      </c>
      <c r="H1326" t="s">
        <v>1373</v>
      </c>
      <c r="I1326" t="s">
        <v>10178</v>
      </c>
      <c r="J1326" t="s">
        <v>861</v>
      </c>
      <c r="K1326">
        <v>502190</v>
      </c>
      <c r="L1326" t="s">
        <v>861</v>
      </c>
      <c r="M1326">
        <v>1733668</v>
      </c>
      <c r="N1326" t="s">
        <v>861</v>
      </c>
      <c r="O1326" t="s">
        <v>2442</v>
      </c>
      <c r="P1326" t="s">
        <v>2441</v>
      </c>
      <c r="Q1326">
        <v>8680</v>
      </c>
      <c r="R1326" t="s">
        <v>861</v>
      </c>
      <c r="S1326">
        <v>30465</v>
      </c>
      <c r="T1326" t="s">
        <v>861</v>
      </c>
      <c r="V1326" t="s">
        <v>4325</v>
      </c>
      <c r="W1326">
        <v>61051</v>
      </c>
      <c r="X1326">
        <v>8680</v>
      </c>
      <c r="Y1326" t="s">
        <v>861</v>
      </c>
      <c r="Z1326" t="s">
        <v>5806</v>
      </c>
      <c r="AA1326" t="s">
        <v>658</v>
      </c>
      <c r="AB1326" t="s">
        <v>658</v>
      </c>
      <c r="AC1326" t="s">
        <v>861</v>
      </c>
      <c r="AD1326" t="s">
        <v>5806</v>
      </c>
      <c r="AE1326">
        <v>10955</v>
      </c>
      <c r="AF1326" t="s">
        <v>861</v>
      </c>
      <c r="AG1326">
        <v>11339</v>
      </c>
      <c r="AH1326" t="s">
        <v>861</v>
      </c>
      <c r="AI1326">
        <v>12609</v>
      </c>
      <c r="AJ1326">
        <v>3485</v>
      </c>
      <c r="AK1326" t="s">
        <v>861</v>
      </c>
      <c r="AL1326" t="s">
        <v>18783</v>
      </c>
      <c r="AM1326" t="s">
        <v>861</v>
      </c>
      <c r="AN1326" t="s">
        <v>861</v>
      </c>
      <c r="AO1326" t="s">
        <v>1373</v>
      </c>
      <c r="AP1326" t="s">
        <v>5806</v>
      </c>
      <c r="AQ1326" t="s">
        <v>20403</v>
      </c>
    </row>
    <row r="1327" spans="1:43" x14ac:dyDescent="0.3">
      <c r="A1327" t="s">
        <v>2443</v>
      </c>
      <c r="B1327" t="s">
        <v>1133</v>
      </c>
      <c r="C1327" s="72">
        <v>30901</v>
      </c>
      <c r="D1327" t="s">
        <v>7518</v>
      </c>
      <c r="E1327" t="s">
        <v>7952</v>
      </c>
      <c r="F1327" t="s">
        <v>1449</v>
      </c>
      <c r="G1327" t="s">
        <v>6120</v>
      </c>
      <c r="H1327" t="s">
        <v>1373</v>
      </c>
      <c r="I1327" t="s">
        <v>10862</v>
      </c>
      <c r="J1327" t="s">
        <v>1133</v>
      </c>
      <c r="K1327">
        <v>453281</v>
      </c>
      <c r="L1327" t="s">
        <v>1133</v>
      </c>
      <c r="M1327">
        <v>1558273</v>
      </c>
      <c r="N1327" t="s">
        <v>1133</v>
      </c>
      <c r="O1327" t="s">
        <v>2444</v>
      </c>
      <c r="P1327" t="s">
        <v>2443</v>
      </c>
      <c r="Q1327">
        <v>8353</v>
      </c>
      <c r="R1327" t="s">
        <v>1133</v>
      </c>
      <c r="S1327">
        <v>29238</v>
      </c>
      <c r="T1327" t="s">
        <v>1133</v>
      </c>
      <c r="V1327" t="s">
        <v>4326</v>
      </c>
      <c r="W1327">
        <v>51959</v>
      </c>
      <c r="X1327">
        <v>8353</v>
      </c>
      <c r="Y1327" t="s">
        <v>1133</v>
      </c>
      <c r="Z1327" t="s">
        <v>5807</v>
      </c>
      <c r="AA1327" t="s">
        <v>666</v>
      </c>
      <c r="AB1327" t="s">
        <v>666</v>
      </c>
      <c r="AC1327" t="s">
        <v>1133</v>
      </c>
      <c r="AD1327" t="s">
        <v>5807</v>
      </c>
      <c r="AE1327">
        <v>9350</v>
      </c>
      <c r="AF1327" t="s">
        <v>1133</v>
      </c>
      <c r="AG1327">
        <v>6018</v>
      </c>
      <c r="AH1327" t="s">
        <v>1133</v>
      </c>
      <c r="AI1327">
        <v>1979</v>
      </c>
      <c r="AJ1327">
        <v>3050</v>
      </c>
      <c r="AK1327" t="s">
        <v>1133</v>
      </c>
      <c r="AL1327" t="s">
        <v>18784</v>
      </c>
      <c r="AM1327" t="s">
        <v>1133</v>
      </c>
      <c r="AN1327" t="s">
        <v>1133</v>
      </c>
      <c r="AO1327" t="s">
        <v>1373</v>
      </c>
      <c r="AP1327" t="s">
        <v>5807</v>
      </c>
      <c r="AQ1327" t="s">
        <v>20403</v>
      </c>
    </row>
    <row r="1328" spans="1:43" x14ac:dyDescent="0.3">
      <c r="A1328" t="s">
        <v>13790</v>
      </c>
      <c r="B1328" t="s">
        <v>11202</v>
      </c>
      <c r="C1328" s="72">
        <v>34322</v>
      </c>
      <c r="D1328" t="s">
        <v>6543</v>
      </c>
      <c r="E1328" t="s">
        <v>13791</v>
      </c>
      <c r="F1328" t="s">
        <v>1430</v>
      </c>
      <c r="G1328" t="s">
        <v>6120</v>
      </c>
      <c r="H1328" t="s">
        <v>1373</v>
      </c>
      <c r="I1328" t="s">
        <v>11774</v>
      </c>
      <c r="J1328" t="s">
        <v>11202</v>
      </c>
      <c r="K1328">
        <v>600917</v>
      </c>
      <c r="L1328" t="s">
        <v>11202</v>
      </c>
      <c r="M1328">
        <v>2170066</v>
      </c>
      <c r="N1328" t="s">
        <v>11202</v>
      </c>
      <c r="O1328" t="s">
        <v>13792</v>
      </c>
      <c r="P1328" t="s">
        <v>13790</v>
      </c>
      <c r="Q1328">
        <v>10336</v>
      </c>
      <c r="R1328" t="s">
        <v>11202</v>
      </c>
      <c r="S1328">
        <v>33926</v>
      </c>
      <c r="T1328" t="s">
        <v>11202</v>
      </c>
      <c r="V1328" t="s">
        <v>16261</v>
      </c>
      <c r="W1328">
        <v>69377</v>
      </c>
      <c r="X1328">
        <v>10336</v>
      </c>
      <c r="Y1328" t="s">
        <v>13793</v>
      </c>
      <c r="Z1328" t="s">
        <v>13794</v>
      </c>
      <c r="AA1328" t="s">
        <v>658</v>
      </c>
      <c r="AB1328" t="s">
        <v>658</v>
      </c>
      <c r="AC1328" t="s">
        <v>11202</v>
      </c>
      <c r="AD1328" t="s">
        <v>13794</v>
      </c>
      <c r="AE1328">
        <v>14106</v>
      </c>
      <c r="AH1328" t="s">
        <v>11202</v>
      </c>
      <c r="AI1328">
        <v>23764</v>
      </c>
      <c r="AJ1328">
        <v>5314</v>
      </c>
      <c r="AK1328" t="s">
        <v>11202</v>
      </c>
      <c r="AL1328" t="s">
        <v>18785</v>
      </c>
      <c r="AM1328" t="s">
        <v>11202</v>
      </c>
      <c r="AN1328" t="s">
        <v>11202</v>
      </c>
      <c r="AO1328" t="s">
        <v>1373</v>
      </c>
      <c r="AP1328" t="s">
        <v>13794</v>
      </c>
      <c r="AQ1328" t="s">
        <v>20403</v>
      </c>
    </row>
    <row r="1329" spans="1:43" x14ac:dyDescent="0.3">
      <c r="A1329" t="s">
        <v>2445</v>
      </c>
      <c r="B1329" t="s">
        <v>738</v>
      </c>
      <c r="C1329" s="72">
        <v>30806</v>
      </c>
      <c r="D1329" t="s">
        <v>6855</v>
      </c>
      <c r="E1329" t="s">
        <v>7953</v>
      </c>
      <c r="F1329" t="s">
        <v>3591</v>
      </c>
      <c r="G1329" t="s">
        <v>3591</v>
      </c>
      <c r="H1329" t="s">
        <v>1373</v>
      </c>
      <c r="I1329" t="s">
        <v>9840</v>
      </c>
      <c r="J1329" t="s">
        <v>738</v>
      </c>
      <c r="K1329">
        <v>459967</v>
      </c>
      <c r="L1329" t="s">
        <v>738</v>
      </c>
      <c r="M1329">
        <v>1654388</v>
      </c>
      <c r="N1329" t="s">
        <v>738</v>
      </c>
      <c r="O1329" t="s">
        <v>2446</v>
      </c>
      <c r="P1329" t="s">
        <v>2445</v>
      </c>
      <c r="Q1329">
        <v>8737</v>
      </c>
      <c r="R1329" t="s">
        <v>738</v>
      </c>
      <c r="S1329">
        <v>30171</v>
      </c>
      <c r="T1329" t="s">
        <v>738</v>
      </c>
      <c r="V1329" t="s">
        <v>4327</v>
      </c>
      <c r="W1329">
        <v>46239</v>
      </c>
      <c r="X1329">
        <v>8737</v>
      </c>
      <c r="Y1329" t="s">
        <v>738</v>
      </c>
      <c r="Z1329" t="s">
        <v>5808</v>
      </c>
      <c r="AA1329" t="s">
        <v>658</v>
      </c>
      <c r="AB1329" t="s">
        <v>658</v>
      </c>
      <c r="AC1329" t="s">
        <v>738</v>
      </c>
      <c r="AD1329" t="s">
        <v>5808</v>
      </c>
      <c r="AE1329">
        <v>8662</v>
      </c>
      <c r="AI1329">
        <v>1321</v>
      </c>
      <c r="AK1329" t="s">
        <v>738</v>
      </c>
      <c r="AL1329" t="s">
        <v>18786</v>
      </c>
      <c r="AM1329" t="s">
        <v>738</v>
      </c>
      <c r="AN1329" t="s">
        <v>738</v>
      </c>
      <c r="AO1329" t="s">
        <v>1373</v>
      </c>
      <c r="AP1329" t="s">
        <v>5808</v>
      </c>
      <c r="AQ1329" t="s">
        <v>20403</v>
      </c>
    </row>
    <row r="1330" spans="1:43" hidden="1" x14ac:dyDescent="0.3">
      <c r="A1330" t="s">
        <v>2447</v>
      </c>
      <c r="B1330" t="s">
        <v>449</v>
      </c>
      <c r="C1330" s="72">
        <v>27931</v>
      </c>
      <c r="D1330" t="s">
        <v>6639</v>
      </c>
      <c r="E1330" t="s">
        <v>7449</v>
      </c>
      <c r="F1330" t="s">
        <v>3591</v>
      </c>
      <c r="G1330" t="s">
        <v>3591</v>
      </c>
      <c r="H1330" t="s">
        <v>1396</v>
      </c>
      <c r="I1330" t="s">
        <v>10051</v>
      </c>
      <c r="J1330" t="s">
        <v>449</v>
      </c>
      <c r="K1330">
        <v>150324</v>
      </c>
      <c r="L1330" t="s">
        <v>449</v>
      </c>
      <c r="M1330">
        <v>21607</v>
      </c>
      <c r="N1330" t="s">
        <v>449</v>
      </c>
      <c r="O1330" t="s">
        <v>2448</v>
      </c>
      <c r="P1330" t="s">
        <v>2447</v>
      </c>
      <c r="Q1330">
        <v>6161</v>
      </c>
      <c r="R1330" t="s">
        <v>449</v>
      </c>
      <c r="S1330">
        <v>4000</v>
      </c>
      <c r="T1330" t="s">
        <v>449</v>
      </c>
      <c r="V1330" t="s">
        <v>4328</v>
      </c>
      <c r="W1330">
        <v>1543</v>
      </c>
      <c r="Y1330" t="s">
        <v>449</v>
      </c>
      <c r="Z1330" t="s">
        <v>8723</v>
      </c>
      <c r="AA1330" t="s">
        <v>658</v>
      </c>
      <c r="AB1330" t="s">
        <v>658</v>
      </c>
      <c r="AC1330" t="s">
        <v>449</v>
      </c>
      <c r="AD1330" t="s">
        <v>8723</v>
      </c>
      <c r="AI1330">
        <v>15238</v>
      </c>
      <c r="AK1330" t="s">
        <v>449</v>
      </c>
      <c r="AN1330" t="s">
        <v>449</v>
      </c>
      <c r="AO1330" t="s">
        <v>1396</v>
      </c>
      <c r="AP1330" t="s">
        <v>8723</v>
      </c>
      <c r="AQ1330" t="s">
        <v>20402</v>
      </c>
    </row>
    <row r="1331" spans="1:43" hidden="1" x14ac:dyDescent="0.3">
      <c r="A1331" t="s">
        <v>2449</v>
      </c>
      <c r="B1331" t="s">
        <v>695</v>
      </c>
      <c r="C1331" s="72">
        <v>28732</v>
      </c>
      <c r="D1331" t="s">
        <v>6958</v>
      </c>
      <c r="E1331" t="s">
        <v>7449</v>
      </c>
      <c r="F1331" t="s">
        <v>3591</v>
      </c>
      <c r="G1331" t="s">
        <v>3591</v>
      </c>
      <c r="H1331" t="s">
        <v>1373</v>
      </c>
      <c r="I1331" t="s">
        <v>10247</v>
      </c>
      <c r="J1331" t="s">
        <v>695</v>
      </c>
      <c r="K1331">
        <v>424324</v>
      </c>
      <c r="L1331" t="s">
        <v>695</v>
      </c>
      <c r="M1331">
        <v>370395</v>
      </c>
      <c r="N1331" t="s">
        <v>695</v>
      </c>
      <c r="O1331" t="s">
        <v>2450</v>
      </c>
      <c r="P1331" t="s">
        <v>2449</v>
      </c>
      <c r="Q1331">
        <v>7026</v>
      </c>
      <c r="R1331" t="s">
        <v>695</v>
      </c>
      <c r="S1331">
        <v>5353</v>
      </c>
      <c r="T1331" t="s">
        <v>695</v>
      </c>
      <c r="V1331" t="s">
        <v>4329</v>
      </c>
      <c r="W1331">
        <v>1102</v>
      </c>
      <c r="X1331">
        <v>7026</v>
      </c>
      <c r="Y1331" t="s">
        <v>695</v>
      </c>
      <c r="Z1331" t="s">
        <v>5809</v>
      </c>
      <c r="AA1331" t="s">
        <v>666</v>
      </c>
      <c r="AB1331" t="s">
        <v>666</v>
      </c>
      <c r="AC1331" t="s">
        <v>695</v>
      </c>
      <c r="AD1331" t="s">
        <v>5809</v>
      </c>
      <c r="AE1331">
        <v>7046</v>
      </c>
      <c r="AF1331" t="s">
        <v>695</v>
      </c>
      <c r="AG1331">
        <v>5539</v>
      </c>
      <c r="AH1331" t="s">
        <v>695</v>
      </c>
      <c r="AI1331">
        <v>3587</v>
      </c>
      <c r="AK1331" t="s">
        <v>695</v>
      </c>
      <c r="AL1331" t="s">
        <v>18787</v>
      </c>
      <c r="AM1331" t="s">
        <v>695</v>
      </c>
      <c r="AN1331" t="s">
        <v>695</v>
      </c>
      <c r="AO1331" t="s">
        <v>1373</v>
      </c>
      <c r="AP1331" t="s">
        <v>5809</v>
      </c>
      <c r="AQ1331" t="s">
        <v>20402</v>
      </c>
    </row>
    <row r="1332" spans="1:43" hidden="1" x14ac:dyDescent="0.3">
      <c r="A1332" t="s">
        <v>12573</v>
      </c>
      <c r="B1332" t="s">
        <v>11460</v>
      </c>
      <c r="C1332" s="72">
        <v>30123</v>
      </c>
      <c r="D1332" t="s">
        <v>12574</v>
      </c>
      <c r="E1332" t="s">
        <v>7449</v>
      </c>
      <c r="F1332" t="s">
        <v>3591</v>
      </c>
      <c r="G1332" t="s">
        <v>3591</v>
      </c>
      <c r="H1332" t="s">
        <v>1396</v>
      </c>
      <c r="I1332" t="s">
        <v>11461</v>
      </c>
      <c r="J1332" t="s">
        <v>11460</v>
      </c>
      <c r="K1332">
        <v>493193</v>
      </c>
      <c r="L1332" t="s">
        <v>11460</v>
      </c>
      <c r="M1332">
        <v>2218123</v>
      </c>
      <c r="N1332" t="s">
        <v>11460</v>
      </c>
      <c r="O1332" t="s">
        <v>13416</v>
      </c>
      <c r="P1332" t="s">
        <v>12573</v>
      </c>
      <c r="Q1332">
        <v>10251</v>
      </c>
      <c r="R1332" t="s">
        <v>11460</v>
      </c>
      <c r="S1332">
        <v>34926</v>
      </c>
      <c r="T1332" t="s">
        <v>11460</v>
      </c>
      <c r="V1332" t="s">
        <v>12575</v>
      </c>
      <c r="W1332">
        <v>59243</v>
      </c>
      <c r="X1332">
        <v>10251</v>
      </c>
      <c r="Y1332" t="s">
        <v>11460</v>
      </c>
      <c r="Z1332" t="s">
        <v>12576</v>
      </c>
      <c r="AA1332" t="s">
        <v>658</v>
      </c>
      <c r="AB1332" t="s">
        <v>658</v>
      </c>
      <c r="AC1332" t="s">
        <v>11460</v>
      </c>
      <c r="AD1332" t="s">
        <v>12576</v>
      </c>
      <c r="AE1332">
        <v>13243</v>
      </c>
      <c r="AI1332">
        <v>23587</v>
      </c>
      <c r="AJ1332">
        <v>5224</v>
      </c>
      <c r="AK1332" t="s">
        <v>11460</v>
      </c>
      <c r="AL1332" t="s">
        <v>18788</v>
      </c>
      <c r="AM1332" t="s">
        <v>11460</v>
      </c>
      <c r="AN1332" t="s">
        <v>11460</v>
      </c>
      <c r="AO1332" t="s">
        <v>1396</v>
      </c>
      <c r="AP1332" t="s">
        <v>12576</v>
      </c>
      <c r="AQ1332" t="s">
        <v>20402</v>
      </c>
    </row>
    <row r="1333" spans="1:43" hidden="1" x14ac:dyDescent="0.3">
      <c r="A1333" t="s">
        <v>5810</v>
      </c>
      <c r="B1333" t="s">
        <v>4330</v>
      </c>
      <c r="C1333" s="72">
        <v>27643</v>
      </c>
      <c r="D1333" t="s">
        <v>7450</v>
      </c>
      <c r="E1333" t="s">
        <v>7449</v>
      </c>
      <c r="F1333" t="s">
        <v>3591</v>
      </c>
      <c r="G1333" t="s">
        <v>3591</v>
      </c>
      <c r="H1333" t="s">
        <v>1396</v>
      </c>
      <c r="I1333" t="s">
        <v>9822</v>
      </c>
      <c r="J1333" t="s">
        <v>4330</v>
      </c>
      <c r="K1333">
        <v>117601</v>
      </c>
      <c r="L1333" t="s">
        <v>4330</v>
      </c>
      <c r="M1333">
        <v>7805</v>
      </c>
      <c r="N1333" t="s">
        <v>4330</v>
      </c>
      <c r="O1333" t="s">
        <v>5811</v>
      </c>
      <c r="P1333" t="s">
        <v>5810</v>
      </c>
      <c r="R1333" t="s">
        <v>4330</v>
      </c>
      <c r="S1333">
        <v>3614</v>
      </c>
      <c r="T1333" t="s">
        <v>4330</v>
      </c>
      <c r="V1333" t="s">
        <v>5812</v>
      </c>
      <c r="W1333">
        <v>508</v>
      </c>
      <c r="Y1333" t="s">
        <v>4330</v>
      </c>
      <c r="Z1333" t="s">
        <v>8724</v>
      </c>
      <c r="AA1333" t="s">
        <v>666</v>
      </c>
      <c r="AB1333" t="s">
        <v>658</v>
      </c>
      <c r="AC1333" t="s">
        <v>4330</v>
      </c>
      <c r="AD1333" t="s">
        <v>8724</v>
      </c>
      <c r="AI1333">
        <v>15265</v>
      </c>
      <c r="AK1333" t="s">
        <v>4330</v>
      </c>
      <c r="AN1333" t="s">
        <v>4330</v>
      </c>
      <c r="AO1333" t="s">
        <v>1396</v>
      </c>
      <c r="AP1333" t="s">
        <v>8724</v>
      </c>
      <c r="AQ1333" t="s">
        <v>20402</v>
      </c>
    </row>
    <row r="1334" spans="1:43" x14ac:dyDescent="0.3">
      <c r="A1334" t="s">
        <v>17546</v>
      </c>
      <c r="B1334" t="s">
        <v>17167</v>
      </c>
      <c r="C1334" s="72">
        <v>35972</v>
      </c>
      <c r="D1334" t="s">
        <v>17547</v>
      </c>
      <c r="E1334" t="s">
        <v>7449</v>
      </c>
      <c r="F1334" t="s">
        <v>1509</v>
      </c>
      <c r="G1334" t="s">
        <v>9094</v>
      </c>
      <c r="H1334" t="s">
        <v>1380</v>
      </c>
      <c r="I1334" t="s">
        <v>17168</v>
      </c>
      <c r="J1334" t="s">
        <v>17167</v>
      </c>
      <c r="K1334">
        <v>666137</v>
      </c>
      <c r="L1334" t="s">
        <v>17167</v>
      </c>
      <c r="M1334">
        <v>2507197</v>
      </c>
      <c r="N1334" t="s">
        <v>17167</v>
      </c>
      <c r="P1334" t="s">
        <v>17546</v>
      </c>
      <c r="Q1334">
        <v>10266</v>
      </c>
      <c r="R1334" t="s">
        <v>17167</v>
      </c>
      <c r="S1334">
        <v>40657</v>
      </c>
      <c r="T1334" t="s">
        <v>17167</v>
      </c>
      <c r="W1334">
        <v>108090</v>
      </c>
      <c r="X1334">
        <v>10888</v>
      </c>
      <c r="Y1334" t="s">
        <v>17167</v>
      </c>
      <c r="Z1334" t="s">
        <v>17292</v>
      </c>
      <c r="AA1334" t="s">
        <v>666</v>
      </c>
      <c r="AB1334" t="s">
        <v>666</v>
      </c>
      <c r="AC1334" t="s">
        <v>17167</v>
      </c>
      <c r="AD1334" t="s">
        <v>17292</v>
      </c>
      <c r="AK1334" t="s">
        <v>17167</v>
      </c>
      <c r="AL1334" t="s">
        <v>18789</v>
      </c>
      <c r="AM1334" t="s">
        <v>17167</v>
      </c>
      <c r="AN1334" t="s">
        <v>17167</v>
      </c>
      <c r="AO1334" t="s">
        <v>1380</v>
      </c>
      <c r="AP1334" t="s">
        <v>17292</v>
      </c>
      <c r="AQ1334" t="s">
        <v>20403</v>
      </c>
    </row>
    <row r="1335" spans="1:43" x14ac:dyDescent="0.3">
      <c r="A1335" t="s">
        <v>13795</v>
      </c>
      <c r="B1335" t="s">
        <v>13796</v>
      </c>
      <c r="C1335" s="72">
        <v>33310</v>
      </c>
      <c r="D1335" t="s">
        <v>6720</v>
      </c>
      <c r="E1335" t="s">
        <v>13797</v>
      </c>
      <c r="F1335" t="s">
        <v>1426</v>
      </c>
      <c r="G1335" t="s">
        <v>6120</v>
      </c>
      <c r="H1335" t="s">
        <v>1373</v>
      </c>
      <c r="I1335" t="s">
        <v>13798</v>
      </c>
      <c r="J1335" t="s">
        <v>13796</v>
      </c>
      <c r="K1335">
        <v>643410</v>
      </c>
      <c r="L1335" t="s">
        <v>13796</v>
      </c>
      <c r="M1335">
        <v>2804924</v>
      </c>
      <c r="N1335" t="s">
        <v>13796</v>
      </c>
      <c r="O1335" t="s">
        <v>14425</v>
      </c>
      <c r="P1335" t="s">
        <v>13795</v>
      </c>
      <c r="Q1335">
        <v>10681</v>
      </c>
      <c r="R1335" t="s">
        <v>13799</v>
      </c>
      <c r="S1335">
        <v>36202</v>
      </c>
      <c r="T1335" t="s">
        <v>13799</v>
      </c>
      <c r="V1335" t="s">
        <v>16262</v>
      </c>
      <c r="W1335">
        <v>103426</v>
      </c>
      <c r="X1335">
        <v>10681</v>
      </c>
      <c r="Y1335" t="s">
        <v>13799</v>
      </c>
      <c r="Z1335" t="s">
        <v>13800</v>
      </c>
      <c r="AA1335" t="s">
        <v>658</v>
      </c>
      <c r="AB1335" t="s">
        <v>658</v>
      </c>
      <c r="AC1335" t="s">
        <v>13796</v>
      </c>
      <c r="AD1335" t="s">
        <v>13800</v>
      </c>
      <c r="AE1335">
        <v>14744</v>
      </c>
      <c r="AI1335">
        <v>19574</v>
      </c>
      <c r="AJ1335">
        <v>5538</v>
      </c>
      <c r="AK1335" t="s">
        <v>13796</v>
      </c>
      <c r="AL1335" t="s">
        <v>22083</v>
      </c>
      <c r="AM1335" t="s">
        <v>13799</v>
      </c>
      <c r="AN1335" t="s">
        <v>13796</v>
      </c>
      <c r="AO1335" t="s">
        <v>1373</v>
      </c>
      <c r="AP1335" t="s">
        <v>15395</v>
      </c>
      <c r="AQ1335" t="s">
        <v>20403</v>
      </c>
    </row>
    <row r="1336" spans="1:43" x14ac:dyDescent="0.3">
      <c r="A1336" t="s">
        <v>2451</v>
      </c>
      <c r="B1336" t="s">
        <v>386</v>
      </c>
      <c r="C1336" s="72">
        <v>32337</v>
      </c>
      <c r="D1336" t="s">
        <v>6753</v>
      </c>
      <c r="E1336" t="s">
        <v>6752</v>
      </c>
      <c r="F1336" t="s">
        <v>1372</v>
      </c>
      <c r="G1336" t="s">
        <v>6120</v>
      </c>
      <c r="H1336" t="s">
        <v>661</v>
      </c>
      <c r="I1336" t="s">
        <v>9325</v>
      </c>
      <c r="J1336" t="s">
        <v>386</v>
      </c>
      <c r="K1336">
        <v>518934</v>
      </c>
      <c r="L1336" t="s">
        <v>386</v>
      </c>
      <c r="M1336">
        <v>1740958</v>
      </c>
      <c r="N1336" t="s">
        <v>386</v>
      </c>
      <c r="O1336" t="s">
        <v>4331</v>
      </c>
      <c r="P1336" t="s">
        <v>2451</v>
      </c>
      <c r="Q1336">
        <v>8949</v>
      </c>
      <c r="R1336" t="s">
        <v>386</v>
      </c>
      <c r="S1336">
        <v>30765</v>
      </c>
      <c r="T1336" t="s">
        <v>386</v>
      </c>
      <c r="U1336" t="s">
        <v>386</v>
      </c>
      <c r="V1336" t="s">
        <v>4332</v>
      </c>
      <c r="W1336">
        <v>59339</v>
      </c>
      <c r="X1336">
        <v>8949</v>
      </c>
      <c r="Y1336" t="s">
        <v>386</v>
      </c>
      <c r="Z1336" t="s">
        <v>5813</v>
      </c>
      <c r="AA1336" t="s">
        <v>658</v>
      </c>
      <c r="AB1336" t="s">
        <v>658</v>
      </c>
      <c r="AC1336" t="s">
        <v>386</v>
      </c>
      <c r="AD1336" t="s">
        <v>5813</v>
      </c>
      <c r="AE1336">
        <v>10999</v>
      </c>
      <c r="AF1336" t="s">
        <v>386</v>
      </c>
      <c r="AG1336">
        <v>13567</v>
      </c>
      <c r="AH1336" t="s">
        <v>386</v>
      </c>
      <c r="AI1336">
        <v>4953</v>
      </c>
      <c r="AJ1336">
        <v>3818</v>
      </c>
      <c r="AK1336" t="s">
        <v>386</v>
      </c>
      <c r="AL1336" t="s">
        <v>18790</v>
      </c>
      <c r="AM1336" t="s">
        <v>386</v>
      </c>
      <c r="AN1336" t="s">
        <v>386</v>
      </c>
      <c r="AO1336" t="s">
        <v>14987</v>
      </c>
      <c r="AP1336" t="s">
        <v>5813</v>
      </c>
      <c r="AQ1336" t="s">
        <v>20403</v>
      </c>
    </row>
    <row r="1337" spans="1:43" x14ac:dyDescent="0.3">
      <c r="A1337" t="s">
        <v>8314</v>
      </c>
      <c r="B1337" t="s">
        <v>8725</v>
      </c>
      <c r="C1337" s="72">
        <v>33537</v>
      </c>
      <c r="D1337" t="s">
        <v>8316</v>
      </c>
      <c r="E1337" t="s">
        <v>8315</v>
      </c>
      <c r="F1337" t="s">
        <v>1383</v>
      </c>
      <c r="G1337" t="s">
        <v>9094</v>
      </c>
      <c r="H1337" t="s">
        <v>1373</v>
      </c>
      <c r="I1337" t="s">
        <v>9699</v>
      </c>
      <c r="J1337" t="s">
        <v>8725</v>
      </c>
      <c r="K1337">
        <v>608678</v>
      </c>
      <c r="L1337" t="s">
        <v>8725</v>
      </c>
      <c r="M1337">
        <v>2117118</v>
      </c>
      <c r="N1337" t="s">
        <v>8725</v>
      </c>
      <c r="O1337" t="s">
        <v>8726</v>
      </c>
      <c r="P1337" t="s">
        <v>8314</v>
      </c>
      <c r="Q1337">
        <v>9666</v>
      </c>
      <c r="R1337" t="s">
        <v>8725</v>
      </c>
      <c r="S1337">
        <v>33155</v>
      </c>
      <c r="T1337" t="s">
        <v>8725</v>
      </c>
      <c r="V1337" t="s">
        <v>12228</v>
      </c>
      <c r="W1337">
        <v>100305</v>
      </c>
      <c r="X1337">
        <v>9666</v>
      </c>
      <c r="Y1337" t="s">
        <v>8725</v>
      </c>
      <c r="Z1337" t="s">
        <v>8727</v>
      </c>
      <c r="AA1337" t="s">
        <v>658</v>
      </c>
      <c r="AB1337" t="s">
        <v>658</v>
      </c>
      <c r="AC1337" t="s">
        <v>8725</v>
      </c>
      <c r="AD1337" t="s">
        <v>8727</v>
      </c>
      <c r="AE1337">
        <v>13138</v>
      </c>
      <c r="AF1337" t="s">
        <v>8725</v>
      </c>
      <c r="AG1337">
        <v>52877</v>
      </c>
      <c r="AH1337" t="s">
        <v>8725</v>
      </c>
      <c r="AI1337">
        <v>18338</v>
      </c>
      <c r="AJ1337">
        <v>4503</v>
      </c>
      <c r="AK1337" t="s">
        <v>8725</v>
      </c>
      <c r="AL1337" t="s">
        <v>18791</v>
      </c>
      <c r="AM1337" t="s">
        <v>8725</v>
      </c>
      <c r="AN1337" t="s">
        <v>8725</v>
      </c>
      <c r="AO1337" t="s">
        <v>14933</v>
      </c>
      <c r="AP1337" t="s">
        <v>8727</v>
      </c>
      <c r="AQ1337" t="s">
        <v>20403</v>
      </c>
    </row>
    <row r="1338" spans="1:43" x14ac:dyDescent="0.3">
      <c r="A1338" t="s">
        <v>2452</v>
      </c>
      <c r="B1338" t="s">
        <v>121</v>
      </c>
      <c r="C1338" s="72">
        <v>32580</v>
      </c>
      <c r="D1338" t="s">
        <v>7133</v>
      </c>
      <c r="E1338" t="s">
        <v>7132</v>
      </c>
      <c r="F1338" t="s">
        <v>1413</v>
      </c>
      <c r="G1338" t="s">
        <v>9094</v>
      </c>
      <c r="H1338" t="s">
        <v>1424</v>
      </c>
      <c r="I1338" t="s">
        <v>9441</v>
      </c>
      <c r="J1338" t="s">
        <v>121</v>
      </c>
      <c r="K1338">
        <v>506702</v>
      </c>
      <c r="L1338" t="s">
        <v>121</v>
      </c>
      <c r="M1338">
        <v>1928685</v>
      </c>
      <c r="N1338" t="s">
        <v>121</v>
      </c>
      <c r="O1338" t="s">
        <v>4333</v>
      </c>
      <c r="P1338" t="s">
        <v>2452</v>
      </c>
      <c r="Q1338">
        <v>9180</v>
      </c>
      <c r="R1338" t="s">
        <v>121</v>
      </c>
      <c r="S1338">
        <v>32101</v>
      </c>
      <c r="T1338" t="s">
        <v>121</v>
      </c>
      <c r="V1338" t="s">
        <v>4334</v>
      </c>
      <c r="W1338">
        <v>55951</v>
      </c>
      <c r="X1338">
        <v>9180</v>
      </c>
      <c r="Y1338" t="s">
        <v>121</v>
      </c>
      <c r="Z1338" t="s">
        <v>5814</v>
      </c>
      <c r="AA1338" t="s">
        <v>5068</v>
      </c>
      <c r="AB1338" t="s">
        <v>658</v>
      </c>
      <c r="AC1338" t="s">
        <v>121</v>
      </c>
      <c r="AD1338" t="s">
        <v>5814</v>
      </c>
      <c r="AE1338">
        <v>12433</v>
      </c>
      <c r="AF1338" t="s">
        <v>121</v>
      </c>
      <c r="AG1338">
        <v>17105</v>
      </c>
      <c r="AH1338" t="s">
        <v>121</v>
      </c>
      <c r="AI1338">
        <v>5821</v>
      </c>
      <c r="AJ1338">
        <v>4022</v>
      </c>
      <c r="AK1338" t="s">
        <v>121</v>
      </c>
      <c r="AL1338" t="s">
        <v>18792</v>
      </c>
      <c r="AM1338" t="s">
        <v>121</v>
      </c>
      <c r="AN1338" t="s">
        <v>121</v>
      </c>
      <c r="AO1338" t="s">
        <v>1424</v>
      </c>
      <c r="AP1338" t="s">
        <v>5814</v>
      </c>
      <c r="AQ1338" t="s">
        <v>20403</v>
      </c>
    </row>
    <row r="1339" spans="1:43" hidden="1" x14ac:dyDescent="0.3">
      <c r="A1339" t="s">
        <v>2453</v>
      </c>
      <c r="B1339" t="s">
        <v>1149</v>
      </c>
      <c r="C1339" s="72">
        <v>30786</v>
      </c>
      <c r="D1339" t="s">
        <v>6655</v>
      </c>
      <c r="E1339" t="s">
        <v>7954</v>
      </c>
      <c r="F1339" t="s">
        <v>3591</v>
      </c>
      <c r="G1339" t="s">
        <v>3591</v>
      </c>
      <c r="H1339" t="s">
        <v>1373</v>
      </c>
      <c r="I1339" t="s">
        <v>10416</v>
      </c>
      <c r="J1339" t="s">
        <v>1149</v>
      </c>
      <c r="K1339">
        <v>460092</v>
      </c>
      <c r="L1339" t="s">
        <v>1149</v>
      </c>
      <c r="M1339">
        <v>1654389</v>
      </c>
      <c r="N1339" t="s">
        <v>1149</v>
      </c>
      <c r="O1339" t="s">
        <v>2454</v>
      </c>
      <c r="P1339" t="s">
        <v>2453</v>
      </c>
      <c r="Q1339">
        <v>8495</v>
      </c>
      <c r="R1339" t="s">
        <v>1149</v>
      </c>
      <c r="S1339">
        <v>30282</v>
      </c>
      <c r="T1339" t="s">
        <v>1149</v>
      </c>
      <c r="V1339" t="s">
        <v>4335</v>
      </c>
      <c r="W1339">
        <v>52057</v>
      </c>
      <c r="X1339">
        <v>8495</v>
      </c>
      <c r="Y1339" t="s">
        <v>1149</v>
      </c>
      <c r="Z1339" t="s">
        <v>5815</v>
      </c>
      <c r="AA1339" t="s">
        <v>666</v>
      </c>
      <c r="AB1339" t="s">
        <v>658</v>
      </c>
      <c r="AC1339" t="s">
        <v>1149</v>
      </c>
      <c r="AD1339" t="s">
        <v>5815</v>
      </c>
      <c r="AE1339">
        <v>10823</v>
      </c>
      <c r="AI1339">
        <v>17729</v>
      </c>
      <c r="AK1339" t="s">
        <v>1149</v>
      </c>
      <c r="AN1339" t="s">
        <v>1149</v>
      </c>
      <c r="AO1339" t="s">
        <v>1373</v>
      </c>
      <c r="AP1339" t="s">
        <v>5815</v>
      </c>
      <c r="AQ1339" t="s">
        <v>20402</v>
      </c>
    </row>
    <row r="1340" spans="1:43" x14ac:dyDescent="0.3">
      <c r="A1340" t="s">
        <v>2455</v>
      </c>
      <c r="B1340" t="s">
        <v>786</v>
      </c>
      <c r="C1340" s="72">
        <v>30688</v>
      </c>
      <c r="D1340" t="s">
        <v>6899</v>
      </c>
      <c r="E1340" t="s">
        <v>7507</v>
      </c>
      <c r="F1340" t="s">
        <v>1434</v>
      </c>
      <c r="G1340" t="s">
        <v>9094</v>
      </c>
      <c r="H1340" t="s">
        <v>1373</v>
      </c>
      <c r="I1340" t="s">
        <v>10775</v>
      </c>
      <c r="J1340" t="s">
        <v>786</v>
      </c>
      <c r="K1340">
        <v>452657</v>
      </c>
      <c r="L1340" t="s">
        <v>786</v>
      </c>
      <c r="M1340">
        <v>580589</v>
      </c>
      <c r="N1340" t="s">
        <v>786</v>
      </c>
      <c r="O1340" t="s">
        <v>2456</v>
      </c>
      <c r="P1340" t="s">
        <v>2455</v>
      </c>
      <c r="Q1340">
        <v>7790</v>
      </c>
      <c r="R1340" t="s">
        <v>786</v>
      </c>
      <c r="S1340">
        <v>28487</v>
      </c>
      <c r="T1340" t="s">
        <v>786</v>
      </c>
      <c r="V1340" t="s">
        <v>4336</v>
      </c>
      <c r="W1340">
        <v>45548</v>
      </c>
      <c r="X1340">
        <v>7790</v>
      </c>
      <c r="Y1340" t="s">
        <v>786</v>
      </c>
      <c r="Z1340" t="s">
        <v>5816</v>
      </c>
      <c r="AA1340" t="s">
        <v>666</v>
      </c>
      <c r="AB1340" t="s">
        <v>666</v>
      </c>
      <c r="AC1340" t="s">
        <v>786</v>
      </c>
      <c r="AD1340" t="s">
        <v>5816</v>
      </c>
      <c r="AE1340">
        <v>7545</v>
      </c>
      <c r="AF1340" t="s">
        <v>786</v>
      </c>
      <c r="AG1340">
        <v>5369</v>
      </c>
      <c r="AH1340" t="s">
        <v>786</v>
      </c>
      <c r="AI1340">
        <v>2486</v>
      </c>
      <c r="AJ1340">
        <v>2332</v>
      </c>
      <c r="AK1340" t="s">
        <v>786</v>
      </c>
      <c r="AL1340" t="s">
        <v>18793</v>
      </c>
      <c r="AM1340" t="s">
        <v>786</v>
      </c>
      <c r="AN1340" t="s">
        <v>786</v>
      </c>
      <c r="AO1340" t="s">
        <v>14935</v>
      </c>
      <c r="AP1340" t="s">
        <v>5816</v>
      </c>
      <c r="AQ1340" t="s">
        <v>20403</v>
      </c>
    </row>
    <row r="1341" spans="1:43" hidden="1" x14ac:dyDescent="0.3">
      <c r="A1341" t="s">
        <v>2457</v>
      </c>
      <c r="B1341" t="s">
        <v>820</v>
      </c>
      <c r="C1341" s="72">
        <v>29069</v>
      </c>
      <c r="D1341" t="s">
        <v>6704</v>
      </c>
      <c r="E1341" t="s">
        <v>7451</v>
      </c>
      <c r="F1341" t="s">
        <v>3591</v>
      </c>
      <c r="G1341" t="s">
        <v>3591</v>
      </c>
      <c r="H1341" t="s">
        <v>1373</v>
      </c>
      <c r="I1341" t="s">
        <v>10034</v>
      </c>
      <c r="J1341" t="s">
        <v>820</v>
      </c>
      <c r="K1341">
        <v>407890</v>
      </c>
      <c r="L1341" t="s">
        <v>820</v>
      </c>
      <c r="M1341">
        <v>284621</v>
      </c>
      <c r="N1341" t="s">
        <v>820</v>
      </c>
      <c r="O1341" t="s">
        <v>2458</v>
      </c>
      <c r="P1341" t="s">
        <v>2457</v>
      </c>
      <c r="Q1341">
        <v>6893</v>
      </c>
      <c r="R1341" t="s">
        <v>820</v>
      </c>
      <c r="S1341">
        <v>5067</v>
      </c>
      <c r="T1341" t="s">
        <v>820</v>
      </c>
      <c r="V1341" t="s">
        <v>4337</v>
      </c>
      <c r="W1341">
        <v>1275</v>
      </c>
      <c r="X1341">
        <v>6893</v>
      </c>
      <c r="Y1341" t="s">
        <v>820</v>
      </c>
      <c r="Z1341" t="s">
        <v>5817</v>
      </c>
      <c r="AA1341" t="s">
        <v>658</v>
      </c>
      <c r="AB1341" t="s">
        <v>658</v>
      </c>
      <c r="AC1341" t="s">
        <v>820</v>
      </c>
      <c r="AD1341" t="s">
        <v>5817</v>
      </c>
      <c r="AE1341">
        <v>6822</v>
      </c>
      <c r="AF1341" t="s">
        <v>820</v>
      </c>
      <c r="AG1341">
        <v>11047</v>
      </c>
      <c r="AH1341" t="s">
        <v>820</v>
      </c>
      <c r="AI1341">
        <v>1038</v>
      </c>
      <c r="AJ1341">
        <v>1683</v>
      </c>
      <c r="AK1341" t="s">
        <v>820</v>
      </c>
      <c r="AL1341" t="s">
        <v>18794</v>
      </c>
      <c r="AM1341" t="s">
        <v>820</v>
      </c>
      <c r="AN1341" t="s">
        <v>820</v>
      </c>
      <c r="AO1341" t="s">
        <v>1373</v>
      </c>
      <c r="AP1341" t="s">
        <v>5817</v>
      </c>
      <c r="AQ1341" t="s">
        <v>20402</v>
      </c>
    </row>
    <row r="1342" spans="1:43" hidden="1" x14ac:dyDescent="0.3">
      <c r="A1342" t="s">
        <v>2459</v>
      </c>
      <c r="B1342" t="s">
        <v>343</v>
      </c>
      <c r="C1342" s="72">
        <v>29564</v>
      </c>
      <c r="D1342" t="s">
        <v>7452</v>
      </c>
      <c r="E1342" t="s">
        <v>7451</v>
      </c>
      <c r="F1342" t="s">
        <v>3591</v>
      </c>
      <c r="G1342" t="s">
        <v>3591</v>
      </c>
      <c r="H1342" t="s">
        <v>1380</v>
      </c>
      <c r="I1342" t="s">
        <v>9184</v>
      </c>
      <c r="J1342" t="s">
        <v>343</v>
      </c>
      <c r="K1342">
        <v>430930</v>
      </c>
      <c r="L1342" t="s">
        <v>343</v>
      </c>
      <c r="M1342">
        <v>479032</v>
      </c>
      <c r="N1342" t="s">
        <v>343</v>
      </c>
      <c r="O1342" t="s">
        <v>11903</v>
      </c>
      <c r="P1342" t="s">
        <v>2459</v>
      </c>
      <c r="Q1342">
        <v>7854</v>
      </c>
      <c r="R1342" t="s">
        <v>343</v>
      </c>
      <c r="S1342">
        <v>28574</v>
      </c>
      <c r="T1342" t="s">
        <v>343</v>
      </c>
      <c r="V1342" t="s">
        <v>11904</v>
      </c>
      <c r="W1342">
        <v>25020</v>
      </c>
      <c r="Y1342" t="s">
        <v>343</v>
      </c>
      <c r="Z1342" t="s">
        <v>8728</v>
      </c>
      <c r="AA1342" t="s">
        <v>666</v>
      </c>
      <c r="AB1342" t="s">
        <v>658</v>
      </c>
      <c r="AC1342" t="s">
        <v>343</v>
      </c>
      <c r="AD1342" t="s">
        <v>8728</v>
      </c>
      <c r="AI1342">
        <v>934</v>
      </c>
      <c r="AK1342" t="s">
        <v>343</v>
      </c>
      <c r="AN1342" t="s">
        <v>343</v>
      </c>
      <c r="AO1342" t="s">
        <v>1380</v>
      </c>
      <c r="AP1342" t="s">
        <v>8728</v>
      </c>
      <c r="AQ1342" t="s">
        <v>20402</v>
      </c>
    </row>
    <row r="1343" spans="1:43" x14ac:dyDescent="0.3">
      <c r="A1343" t="s">
        <v>13459</v>
      </c>
      <c r="B1343" t="s">
        <v>12763</v>
      </c>
      <c r="C1343" s="72">
        <v>34893</v>
      </c>
      <c r="D1343" t="s">
        <v>6585</v>
      </c>
      <c r="E1343" t="s">
        <v>7451</v>
      </c>
      <c r="F1343" t="s">
        <v>1392</v>
      </c>
      <c r="G1343" t="s">
        <v>6120</v>
      </c>
      <c r="H1343" t="s">
        <v>1380</v>
      </c>
      <c r="I1343" t="s">
        <v>16263</v>
      </c>
      <c r="J1343" t="s">
        <v>12763</v>
      </c>
      <c r="K1343">
        <v>641786</v>
      </c>
      <c r="L1343" t="s">
        <v>12763</v>
      </c>
      <c r="M1343">
        <v>2250596</v>
      </c>
      <c r="N1343" t="s">
        <v>12763</v>
      </c>
      <c r="P1343" t="s">
        <v>13459</v>
      </c>
      <c r="Q1343">
        <v>10268</v>
      </c>
      <c r="R1343" t="s">
        <v>12763</v>
      </c>
      <c r="S1343">
        <v>36188</v>
      </c>
      <c r="T1343" t="s">
        <v>12763</v>
      </c>
      <c r="V1343" t="s">
        <v>16264</v>
      </c>
      <c r="W1343">
        <v>108097</v>
      </c>
      <c r="X1343">
        <v>10584</v>
      </c>
      <c r="Y1343" t="s">
        <v>12763</v>
      </c>
      <c r="Z1343" t="s">
        <v>13460</v>
      </c>
      <c r="AA1343" t="s">
        <v>658</v>
      </c>
      <c r="AB1343" t="s">
        <v>658</v>
      </c>
      <c r="AC1343" t="s">
        <v>12763</v>
      </c>
      <c r="AD1343" t="s">
        <v>13460</v>
      </c>
      <c r="AE1343">
        <v>14234</v>
      </c>
      <c r="AH1343" t="s">
        <v>12763</v>
      </c>
      <c r="AJ1343">
        <v>5581</v>
      </c>
      <c r="AK1343" t="s">
        <v>12763</v>
      </c>
      <c r="AL1343" t="s">
        <v>18795</v>
      </c>
      <c r="AM1343" t="s">
        <v>12763</v>
      </c>
      <c r="AN1343" t="s">
        <v>12763</v>
      </c>
      <c r="AO1343" t="s">
        <v>1380</v>
      </c>
      <c r="AP1343" t="s">
        <v>13460</v>
      </c>
      <c r="AQ1343" t="s">
        <v>20403</v>
      </c>
    </row>
    <row r="1344" spans="1:43" x14ac:dyDescent="0.3">
      <c r="A1344" t="s">
        <v>16265</v>
      </c>
      <c r="B1344" t="s">
        <v>16266</v>
      </c>
      <c r="C1344" s="72">
        <v>36316</v>
      </c>
      <c r="D1344" t="s">
        <v>16267</v>
      </c>
      <c r="E1344" t="s">
        <v>7451</v>
      </c>
      <c r="F1344" t="s">
        <v>1565</v>
      </c>
      <c r="G1344" t="s">
        <v>6120</v>
      </c>
      <c r="H1344" t="s">
        <v>1431</v>
      </c>
      <c r="I1344" t="s">
        <v>16268</v>
      </c>
      <c r="J1344" t="s">
        <v>16266</v>
      </c>
      <c r="K1344">
        <v>668904</v>
      </c>
      <c r="L1344" t="s">
        <v>16266</v>
      </c>
      <c r="M1344">
        <v>2835053</v>
      </c>
      <c r="N1344" t="s">
        <v>16266</v>
      </c>
      <c r="P1344" t="s">
        <v>16265</v>
      </c>
      <c r="Q1344">
        <v>10319</v>
      </c>
      <c r="R1344" t="s">
        <v>16266</v>
      </c>
      <c r="S1344">
        <v>40635</v>
      </c>
      <c r="T1344" t="s">
        <v>16266</v>
      </c>
      <c r="V1344" t="s">
        <v>16269</v>
      </c>
      <c r="W1344">
        <v>110182</v>
      </c>
      <c r="X1344">
        <v>10916</v>
      </c>
      <c r="Y1344" t="s">
        <v>16266</v>
      </c>
      <c r="Z1344" t="s">
        <v>15414</v>
      </c>
      <c r="AA1344" t="s">
        <v>658</v>
      </c>
      <c r="AB1344" t="s">
        <v>658</v>
      </c>
      <c r="AC1344" t="s">
        <v>16266</v>
      </c>
      <c r="AD1344" t="s">
        <v>15414</v>
      </c>
      <c r="AH1344" t="s">
        <v>16266</v>
      </c>
      <c r="AK1344" t="s">
        <v>16266</v>
      </c>
      <c r="AL1344" t="s">
        <v>18796</v>
      </c>
      <c r="AM1344" t="s">
        <v>16266</v>
      </c>
      <c r="AN1344" t="s">
        <v>16266</v>
      </c>
      <c r="AO1344" t="s">
        <v>1431</v>
      </c>
      <c r="AP1344" t="s">
        <v>15414</v>
      </c>
      <c r="AQ1344" t="s">
        <v>20403</v>
      </c>
    </row>
    <row r="1345" spans="1:43" x14ac:dyDescent="0.3">
      <c r="A1345" t="s">
        <v>16270</v>
      </c>
      <c r="B1345" t="s">
        <v>15012</v>
      </c>
      <c r="C1345" s="72">
        <v>34953</v>
      </c>
      <c r="D1345" t="s">
        <v>10681</v>
      </c>
      <c r="E1345" t="s">
        <v>16271</v>
      </c>
      <c r="F1345" t="s">
        <v>1531</v>
      </c>
      <c r="G1345" t="s">
        <v>9094</v>
      </c>
      <c r="H1345" t="s">
        <v>661</v>
      </c>
      <c r="I1345" t="s">
        <v>16272</v>
      </c>
      <c r="J1345" t="s">
        <v>15012</v>
      </c>
      <c r="K1345">
        <v>642736</v>
      </c>
      <c r="L1345" t="s">
        <v>15012</v>
      </c>
      <c r="M1345">
        <v>2160767</v>
      </c>
      <c r="N1345" t="s">
        <v>15012</v>
      </c>
      <c r="P1345" t="s">
        <v>16270</v>
      </c>
      <c r="Q1345">
        <v>10416</v>
      </c>
      <c r="R1345" t="s">
        <v>15012</v>
      </c>
      <c r="S1345">
        <v>33663</v>
      </c>
      <c r="T1345" t="s">
        <v>15012</v>
      </c>
      <c r="W1345">
        <v>103230</v>
      </c>
      <c r="X1345">
        <v>10416</v>
      </c>
      <c r="Y1345" t="s">
        <v>15012</v>
      </c>
      <c r="Z1345" t="s">
        <v>16273</v>
      </c>
      <c r="AA1345" t="s">
        <v>5068</v>
      </c>
      <c r="AB1345" t="s">
        <v>658</v>
      </c>
      <c r="AC1345" t="s">
        <v>15012</v>
      </c>
      <c r="AD1345" t="s">
        <v>16273</v>
      </c>
      <c r="AE1345">
        <v>13265</v>
      </c>
      <c r="AJ1345">
        <v>6180</v>
      </c>
      <c r="AK1345" t="s">
        <v>15012</v>
      </c>
      <c r="AL1345" t="s">
        <v>18797</v>
      </c>
      <c r="AM1345" t="s">
        <v>15012</v>
      </c>
      <c r="AN1345" t="s">
        <v>15012</v>
      </c>
      <c r="AO1345" t="s">
        <v>661</v>
      </c>
      <c r="AP1345" t="s">
        <v>16273</v>
      </c>
      <c r="AQ1345" t="s">
        <v>20403</v>
      </c>
    </row>
    <row r="1346" spans="1:43" x14ac:dyDescent="0.3">
      <c r="A1346" t="s">
        <v>2460</v>
      </c>
      <c r="B1346" t="s">
        <v>130</v>
      </c>
      <c r="C1346" s="72">
        <v>32369</v>
      </c>
      <c r="D1346" t="s">
        <v>6541</v>
      </c>
      <c r="E1346" t="s">
        <v>7285</v>
      </c>
      <c r="F1346" t="s">
        <v>3591</v>
      </c>
      <c r="G1346" t="s">
        <v>3591</v>
      </c>
      <c r="H1346" t="s">
        <v>660</v>
      </c>
      <c r="I1346" t="s">
        <v>9999</v>
      </c>
      <c r="J1346" t="s">
        <v>130</v>
      </c>
      <c r="K1346">
        <v>499926</v>
      </c>
      <c r="L1346" t="s">
        <v>130</v>
      </c>
      <c r="M1346">
        <v>1667060</v>
      </c>
      <c r="N1346" t="s">
        <v>130</v>
      </c>
      <c r="O1346" t="s">
        <v>2461</v>
      </c>
      <c r="P1346" t="s">
        <v>2460</v>
      </c>
      <c r="Q1346">
        <v>9065</v>
      </c>
      <c r="R1346" t="s">
        <v>130</v>
      </c>
      <c r="S1346">
        <v>29493</v>
      </c>
      <c r="T1346" t="s">
        <v>130</v>
      </c>
      <c r="V1346" t="s">
        <v>4338</v>
      </c>
      <c r="W1346">
        <v>51542</v>
      </c>
      <c r="X1346">
        <v>9065</v>
      </c>
      <c r="Y1346" t="s">
        <v>130</v>
      </c>
      <c r="Z1346" t="s">
        <v>8729</v>
      </c>
      <c r="AA1346" t="s">
        <v>658</v>
      </c>
      <c r="AB1346" t="s">
        <v>658</v>
      </c>
      <c r="AC1346" t="s">
        <v>130</v>
      </c>
      <c r="AD1346" t="s">
        <v>8729</v>
      </c>
      <c r="AE1346">
        <v>11034</v>
      </c>
      <c r="AI1346">
        <v>2854</v>
      </c>
      <c r="AK1346" t="s">
        <v>130</v>
      </c>
      <c r="AL1346" t="s">
        <v>18798</v>
      </c>
      <c r="AM1346" t="s">
        <v>130</v>
      </c>
      <c r="AN1346" t="s">
        <v>130</v>
      </c>
      <c r="AO1346" t="s">
        <v>660</v>
      </c>
      <c r="AP1346" t="s">
        <v>8729</v>
      </c>
      <c r="AQ1346" t="s">
        <v>20403</v>
      </c>
    </row>
    <row r="1347" spans="1:43" hidden="1" x14ac:dyDescent="0.3">
      <c r="A1347" t="s">
        <v>4339</v>
      </c>
      <c r="B1347" t="s">
        <v>4340</v>
      </c>
      <c r="C1347" s="72">
        <v>28117</v>
      </c>
      <c r="D1347" t="s">
        <v>6876</v>
      </c>
      <c r="E1347" t="s">
        <v>7955</v>
      </c>
      <c r="F1347" t="s">
        <v>3591</v>
      </c>
      <c r="G1347" t="s">
        <v>3591</v>
      </c>
      <c r="H1347" t="s">
        <v>1373</v>
      </c>
      <c r="I1347" t="s">
        <v>9714</v>
      </c>
      <c r="J1347" t="s">
        <v>4340</v>
      </c>
      <c r="K1347">
        <v>400058</v>
      </c>
      <c r="L1347" t="s">
        <v>4340</v>
      </c>
      <c r="M1347">
        <v>212027</v>
      </c>
      <c r="N1347" t="s">
        <v>4340</v>
      </c>
      <c r="O1347" t="s">
        <v>5818</v>
      </c>
      <c r="P1347" t="s">
        <v>4339</v>
      </c>
      <c r="Q1347">
        <v>6913</v>
      </c>
      <c r="R1347" t="s">
        <v>4340</v>
      </c>
      <c r="S1347">
        <v>5102</v>
      </c>
      <c r="T1347" t="s">
        <v>4340</v>
      </c>
      <c r="V1347" t="s">
        <v>5819</v>
      </c>
      <c r="W1347">
        <v>25</v>
      </c>
      <c r="Y1347" t="s">
        <v>4340</v>
      </c>
      <c r="Z1347" t="s">
        <v>8730</v>
      </c>
      <c r="AA1347" t="s">
        <v>658</v>
      </c>
      <c r="AB1347" t="s">
        <v>658</v>
      </c>
      <c r="AC1347" t="s">
        <v>4340</v>
      </c>
      <c r="AD1347" t="s">
        <v>8730</v>
      </c>
      <c r="AI1347">
        <v>4401</v>
      </c>
      <c r="AK1347" t="s">
        <v>4340</v>
      </c>
      <c r="AN1347" t="s">
        <v>4340</v>
      </c>
      <c r="AO1347" t="s">
        <v>1373</v>
      </c>
      <c r="AP1347" t="s">
        <v>8730</v>
      </c>
      <c r="AQ1347" t="s">
        <v>20402</v>
      </c>
    </row>
    <row r="1348" spans="1:43" hidden="1" x14ac:dyDescent="0.3">
      <c r="A1348" t="s">
        <v>4341</v>
      </c>
      <c r="B1348" t="s">
        <v>116</v>
      </c>
      <c r="C1348" s="72">
        <v>30577</v>
      </c>
      <c r="D1348" t="s">
        <v>7287</v>
      </c>
      <c r="E1348" t="s">
        <v>7286</v>
      </c>
      <c r="F1348" t="s">
        <v>3591</v>
      </c>
      <c r="G1348" t="s">
        <v>3591</v>
      </c>
      <c r="H1348" t="s">
        <v>1380</v>
      </c>
      <c r="I1348" t="s">
        <v>10266</v>
      </c>
      <c r="J1348" t="s">
        <v>116</v>
      </c>
      <c r="K1348">
        <v>452121</v>
      </c>
      <c r="L1348" t="s">
        <v>116</v>
      </c>
      <c r="M1348">
        <v>1208724</v>
      </c>
      <c r="N1348" t="s">
        <v>116</v>
      </c>
      <c r="O1348" t="s">
        <v>5820</v>
      </c>
      <c r="P1348" t="s">
        <v>4341</v>
      </c>
      <c r="Q1348">
        <v>8187</v>
      </c>
      <c r="R1348" t="s">
        <v>116</v>
      </c>
      <c r="S1348">
        <v>28970</v>
      </c>
      <c r="T1348" t="s">
        <v>116</v>
      </c>
      <c r="V1348" t="s">
        <v>5821</v>
      </c>
      <c r="W1348">
        <v>46295</v>
      </c>
      <c r="X1348">
        <v>8187</v>
      </c>
      <c r="Y1348" t="s">
        <v>116</v>
      </c>
      <c r="Z1348" t="s">
        <v>8731</v>
      </c>
      <c r="AA1348" t="s">
        <v>658</v>
      </c>
      <c r="AB1348" t="s">
        <v>658</v>
      </c>
      <c r="AC1348" t="s">
        <v>116</v>
      </c>
      <c r="AD1348" t="s">
        <v>8731</v>
      </c>
      <c r="AE1348">
        <v>9225</v>
      </c>
      <c r="AI1348">
        <v>1423</v>
      </c>
      <c r="AK1348" t="s">
        <v>116</v>
      </c>
      <c r="AN1348" t="s">
        <v>116</v>
      </c>
      <c r="AO1348" t="s">
        <v>1380</v>
      </c>
      <c r="AP1348" t="s">
        <v>8731</v>
      </c>
      <c r="AQ1348" t="s">
        <v>20402</v>
      </c>
    </row>
    <row r="1349" spans="1:43" hidden="1" x14ac:dyDescent="0.3">
      <c r="A1349" t="s">
        <v>2462</v>
      </c>
      <c r="B1349" t="s">
        <v>1082</v>
      </c>
      <c r="C1349" s="72">
        <v>27763</v>
      </c>
      <c r="D1349" t="s">
        <v>7957</v>
      </c>
      <c r="E1349" t="s">
        <v>7956</v>
      </c>
      <c r="F1349" t="s">
        <v>3591</v>
      </c>
      <c r="G1349" t="s">
        <v>3591</v>
      </c>
      <c r="H1349" t="s">
        <v>1373</v>
      </c>
      <c r="I1349" t="s">
        <v>9586</v>
      </c>
      <c r="J1349" t="s">
        <v>1082</v>
      </c>
      <c r="K1349">
        <v>150404</v>
      </c>
      <c r="L1349" t="s">
        <v>1082</v>
      </c>
      <c r="M1349">
        <v>21612</v>
      </c>
      <c r="N1349" t="s">
        <v>1082</v>
      </c>
      <c r="O1349" t="s">
        <v>2463</v>
      </c>
      <c r="P1349" t="s">
        <v>2462</v>
      </c>
      <c r="Q1349">
        <v>6223</v>
      </c>
      <c r="R1349" t="s">
        <v>1082</v>
      </c>
      <c r="S1349">
        <v>4062</v>
      </c>
      <c r="T1349" t="s">
        <v>1082</v>
      </c>
      <c r="V1349" t="s">
        <v>4342</v>
      </c>
      <c r="W1349">
        <v>944</v>
      </c>
      <c r="X1349">
        <v>6223</v>
      </c>
      <c r="Y1349" t="s">
        <v>1082</v>
      </c>
      <c r="Z1349" t="s">
        <v>8732</v>
      </c>
      <c r="AA1349" t="s">
        <v>666</v>
      </c>
      <c r="AB1349" t="s">
        <v>666</v>
      </c>
      <c r="AC1349" t="s">
        <v>1082</v>
      </c>
      <c r="AD1349" t="s">
        <v>8732</v>
      </c>
      <c r="AI1349">
        <v>5588</v>
      </c>
      <c r="AK1349" t="s">
        <v>1082</v>
      </c>
      <c r="AN1349" t="s">
        <v>1082</v>
      </c>
      <c r="AO1349" t="s">
        <v>1373</v>
      </c>
      <c r="AP1349" t="s">
        <v>8732</v>
      </c>
      <c r="AQ1349" t="s">
        <v>20402</v>
      </c>
    </row>
    <row r="1350" spans="1:43" hidden="1" x14ac:dyDescent="0.3">
      <c r="A1350" t="s">
        <v>2464</v>
      </c>
      <c r="B1350" t="s">
        <v>758</v>
      </c>
      <c r="C1350" s="72">
        <v>30848</v>
      </c>
      <c r="D1350" t="s">
        <v>7044</v>
      </c>
      <c r="E1350" t="s">
        <v>7579</v>
      </c>
      <c r="F1350" t="s">
        <v>3591</v>
      </c>
      <c r="G1350" t="s">
        <v>3591</v>
      </c>
      <c r="H1350" t="s">
        <v>1373</v>
      </c>
      <c r="I1350" t="s">
        <v>10360</v>
      </c>
      <c r="J1350" t="s">
        <v>758</v>
      </c>
      <c r="K1350">
        <v>453311</v>
      </c>
      <c r="L1350" t="s">
        <v>758</v>
      </c>
      <c r="M1350">
        <v>1182822</v>
      </c>
      <c r="N1350" t="s">
        <v>758</v>
      </c>
      <c r="O1350" t="s">
        <v>2465</v>
      </c>
      <c r="P1350" t="s">
        <v>2464</v>
      </c>
      <c r="Q1350">
        <v>7981</v>
      </c>
      <c r="R1350" t="s">
        <v>758</v>
      </c>
      <c r="S1350">
        <v>28705</v>
      </c>
      <c r="T1350" t="s">
        <v>758</v>
      </c>
      <c r="V1350" t="s">
        <v>4343</v>
      </c>
      <c r="W1350">
        <v>51967</v>
      </c>
      <c r="X1350">
        <v>7981</v>
      </c>
      <c r="Y1350" t="s">
        <v>758</v>
      </c>
      <c r="Z1350" t="s">
        <v>5822</v>
      </c>
      <c r="AA1350" t="s">
        <v>666</v>
      </c>
      <c r="AB1350" t="s">
        <v>658</v>
      </c>
      <c r="AC1350" t="s">
        <v>758</v>
      </c>
      <c r="AD1350" t="s">
        <v>5822</v>
      </c>
      <c r="AE1350">
        <v>9272</v>
      </c>
      <c r="AF1350" t="s">
        <v>758</v>
      </c>
      <c r="AG1350">
        <v>5791</v>
      </c>
      <c r="AH1350" t="s">
        <v>758</v>
      </c>
      <c r="AI1350">
        <v>935</v>
      </c>
      <c r="AK1350" t="s">
        <v>758</v>
      </c>
      <c r="AL1350" t="s">
        <v>18799</v>
      </c>
      <c r="AM1350" t="s">
        <v>758</v>
      </c>
      <c r="AN1350" t="s">
        <v>758</v>
      </c>
      <c r="AO1350" t="s">
        <v>1373</v>
      </c>
      <c r="AP1350" t="s">
        <v>5822</v>
      </c>
      <c r="AQ1350" t="s">
        <v>20402</v>
      </c>
    </row>
    <row r="1351" spans="1:43" x14ac:dyDescent="0.3">
      <c r="A1351" t="s">
        <v>2466</v>
      </c>
      <c r="B1351" t="s">
        <v>999</v>
      </c>
      <c r="C1351" s="72">
        <v>31192</v>
      </c>
      <c r="D1351" t="s">
        <v>6876</v>
      </c>
      <c r="E1351" t="s">
        <v>7958</v>
      </c>
      <c r="F1351" t="s">
        <v>3591</v>
      </c>
      <c r="G1351" t="s">
        <v>3591</v>
      </c>
      <c r="H1351" t="s">
        <v>1373</v>
      </c>
      <c r="I1351" t="s">
        <v>9800</v>
      </c>
      <c r="J1351" t="s">
        <v>999</v>
      </c>
      <c r="K1351">
        <v>453184</v>
      </c>
      <c r="L1351" t="s">
        <v>999</v>
      </c>
      <c r="M1351">
        <v>1205580</v>
      </c>
      <c r="N1351" t="s">
        <v>999</v>
      </c>
      <c r="O1351" t="s">
        <v>2467</v>
      </c>
      <c r="P1351" t="s">
        <v>2466</v>
      </c>
      <c r="Q1351">
        <v>8646</v>
      </c>
      <c r="R1351" t="s">
        <v>999</v>
      </c>
      <c r="S1351">
        <v>29953</v>
      </c>
      <c r="T1351" t="s">
        <v>999</v>
      </c>
      <c r="V1351" t="s">
        <v>4344</v>
      </c>
      <c r="W1351">
        <v>51929</v>
      </c>
      <c r="X1351">
        <v>8646</v>
      </c>
      <c r="Y1351" t="s">
        <v>999</v>
      </c>
      <c r="Z1351" t="s">
        <v>5823</v>
      </c>
      <c r="AA1351" t="s">
        <v>666</v>
      </c>
      <c r="AB1351" t="s">
        <v>658</v>
      </c>
      <c r="AC1351" t="s">
        <v>999</v>
      </c>
      <c r="AD1351" t="s">
        <v>5823</v>
      </c>
      <c r="AE1351">
        <v>9273</v>
      </c>
      <c r="AI1351">
        <v>5650</v>
      </c>
      <c r="AK1351" t="s">
        <v>999</v>
      </c>
      <c r="AN1351" t="s">
        <v>999</v>
      </c>
      <c r="AO1351" t="s">
        <v>1373</v>
      </c>
      <c r="AP1351" t="s">
        <v>5823</v>
      </c>
      <c r="AQ1351" t="s">
        <v>20403</v>
      </c>
    </row>
    <row r="1352" spans="1:43" hidden="1" x14ac:dyDescent="0.3">
      <c r="A1352" t="s">
        <v>2468</v>
      </c>
      <c r="B1352" t="s">
        <v>535</v>
      </c>
      <c r="C1352" s="72">
        <v>30514</v>
      </c>
      <c r="D1352" t="s">
        <v>6566</v>
      </c>
      <c r="E1352" t="s">
        <v>6708</v>
      </c>
      <c r="F1352" t="s">
        <v>3591</v>
      </c>
      <c r="G1352" t="s">
        <v>3591</v>
      </c>
      <c r="H1352" t="s">
        <v>1380</v>
      </c>
      <c r="I1352" t="s">
        <v>9336</v>
      </c>
      <c r="J1352" t="s">
        <v>535</v>
      </c>
      <c r="K1352">
        <v>452252</v>
      </c>
      <c r="L1352" t="s">
        <v>535</v>
      </c>
      <c r="M1352">
        <v>547682</v>
      </c>
      <c r="N1352" t="s">
        <v>535</v>
      </c>
      <c r="O1352" t="s">
        <v>2469</v>
      </c>
      <c r="P1352" t="s">
        <v>2468</v>
      </c>
      <c r="Q1352">
        <v>7859</v>
      </c>
      <c r="R1352" t="s">
        <v>535</v>
      </c>
      <c r="S1352">
        <v>28579</v>
      </c>
      <c r="T1352" t="s">
        <v>535</v>
      </c>
      <c r="U1352" t="s">
        <v>535</v>
      </c>
      <c r="V1352" t="s">
        <v>4345</v>
      </c>
      <c r="W1352">
        <v>48037</v>
      </c>
      <c r="X1352">
        <v>7859</v>
      </c>
      <c r="Y1352" t="s">
        <v>535</v>
      </c>
      <c r="Z1352" t="s">
        <v>5824</v>
      </c>
      <c r="AA1352" t="s">
        <v>666</v>
      </c>
      <c r="AB1352" t="s">
        <v>666</v>
      </c>
      <c r="AC1352" t="s">
        <v>535</v>
      </c>
      <c r="AD1352" t="s">
        <v>5824</v>
      </c>
      <c r="AE1352">
        <v>8990</v>
      </c>
      <c r="AF1352" t="s">
        <v>535</v>
      </c>
      <c r="AG1352">
        <v>5617</v>
      </c>
      <c r="AH1352" t="s">
        <v>535</v>
      </c>
      <c r="AI1352">
        <v>964</v>
      </c>
      <c r="AJ1352">
        <v>2428</v>
      </c>
      <c r="AK1352" t="s">
        <v>535</v>
      </c>
      <c r="AL1352" t="s">
        <v>18800</v>
      </c>
      <c r="AM1352" t="s">
        <v>535</v>
      </c>
      <c r="AN1352" t="s">
        <v>535</v>
      </c>
      <c r="AO1352" t="s">
        <v>1380</v>
      </c>
      <c r="AP1352" t="s">
        <v>5824</v>
      </c>
      <c r="AQ1352" t="s">
        <v>20402</v>
      </c>
    </row>
    <row r="1353" spans="1:43" x14ac:dyDescent="0.3">
      <c r="A1353" t="s">
        <v>2470</v>
      </c>
      <c r="B1353" t="s">
        <v>994</v>
      </c>
      <c r="C1353" s="72">
        <v>31943</v>
      </c>
      <c r="D1353" t="s">
        <v>6620</v>
      </c>
      <c r="E1353" t="s">
        <v>7959</v>
      </c>
      <c r="F1353" t="s">
        <v>1437</v>
      </c>
      <c r="G1353" t="s">
        <v>9094</v>
      </c>
      <c r="H1353" t="s">
        <v>1373</v>
      </c>
      <c r="I1353" t="s">
        <v>9233</v>
      </c>
      <c r="J1353" t="s">
        <v>994</v>
      </c>
      <c r="K1353">
        <v>458676</v>
      </c>
      <c r="L1353" t="s">
        <v>994</v>
      </c>
      <c r="M1353">
        <v>1667061</v>
      </c>
      <c r="N1353" t="s">
        <v>994</v>
      </c>
      <c r="O1353" t="s">
        <v>2471</v>
      </c>
      <c r="P1353" t="s">
        <v>2470</v>
      </c>
      <c r="Q1353">
        <v>8428</v>
      </c>
      <c r="R1353" t="s">
        <v>994</v>
      </c>
      <c r="S1353">
        <v>30585</v>
      </c>
      <c r="T1353" t="s">
        <v>994</v>
      </c>
      <c r="V1353" t="s">
        <v>4346</v>
      </c>
      <c r="W1353">
        <v>58386</v>
      </c>
      <c r="X1353">
        <v>8428</v>
      </c>
      <c r="Y1353" t="s">
        <v>994</v>
      </c>
      <c r="Z1353" t="s">
        <v>8733</v>
      </c>
      <c r="AA1353" t="s">
        <v>658</v>
      </c>
      <c r="AB1353" t="s">
        <v>658</v>
      </c>
      <c r="AC1353" t="s">
        <v>994</v>
      </c>
      <c r="AD1353" t="s">
        <v>8733</v>
      </c>
      <c r="AE1353">
        <v>10498</v>
      </c>
      <c r="AF1353" t="s">
        <v>994</v>
      </c>
      <c r="AG1353">
        <v>13727</v>
      </c>
      <c r="AH1353" t="s">
        <v>994</v>
      </c>
      <c r="AI1353">
        <v>17724</v>
      </c>
      <c r="AJ1353">
        <v>3189</v>
      </c>
      <c r="AK1353" t="s">
        <v>994</v>
      </c>
      <c r="AL1353" t="s">
        <v>18801</v>
      </c>
      <c r="AM1353" t="s">
        <v>994</v>
      </c>
      <c r="AN1353" t="s">
        <v>994</v>
      </c>
      <c r="AO1353" t="s">
        <v>14935</v>
      </c>
      <c r="AP1353" t="s">
        <v>8733</v>
      </c>
      <c r="AQ1353" t="s">
        <v>20403</v>
      </c>
    </row>
    <row r="1354" spans="1:43" x14ac:dyDescent="0.3">
      <c r="A1354" t="s">
        <v>8188</v>
      </c>
      <c r="B1354" t="s">
        <v>8734</v>
      </c>
      <c r="C1354" s="72">
        <v>34287</v>
      </c>
      <c r="D1354" t="s">
        <v>6948</v>
      </c>
      <c r="E1354" t="s">
        <v>8189</v>
      </c>
      <c r="F1354" t="s">
        <v>1509</v>
      </c>
      <c r="G1354" t="s">
        <v>9094</v>
      </c>
      <c r="H1354" t="s">
        <v>1431</v>
      </c>
      <c r="I1354" t="s">
        <v>9239</v>
      </c>
      <c r="J1354" t="s">
        <v>8734</v>
      </c>
      <c r="K1354">
        <v>596019</v>
      </c>
      <c r="L1354" t="s">
        <v>8734</v>
      </c>
      <c r="M1354">
        <v>1894627</v>
      </c>
      <c r="N1354" t="s">
        <v>8734</v>
      </c>
      <c r="O1354" t="s">
        <v>13171</v>
      </c>
      <c r="P1354" t="s">
        <v>8188</v>
      </c>
      <c r="Q1354">
        <v>9116</v>
      </c>
      <c r="R1354" t="s">
        <v>8734</v>
      </c>
      <c r="S1354">
        <v>32129</v>
      </c>
      <c r="T1354" t="s">
        <v>8734</v>
      </c>
      <c r="V1354" t="s">
        <v>12369</v>
      </c>
      <c r="W1354">
        <v>70399</v>
      </c>
      <c r="X1354">
        <v>9116</v>
      </c>
      <c r="Y1354" t="s">
        <v>8734</v>
      </c>
      <c r="Z1354" t="s">
        <v>8735</v>
      </c>
      <c r="AA1354" t="s">
        <v>5068</v>
      </c>
      <c r="AB1354" t="s">
        <v>658</v>
      </c>
      <c r="AC1354" t="s">
        <v>8734</v>
      </c>
      <c r="AD1354" t="s">
        <v>8735</v>
      </c>
      <c r="AE1354">
        <v>12128</v>
      </c>
      <c r="AF1354" t="s">
        <v>8734</v>
      </c>
      <c r="AG1354">
        <v>16952</v>
      </c>
      <c r="AH1354" t="s">
        <v>8734</v>
      </c>
      <c r="AI1354">
        <v>18122</v>
      </c>
      <c r="AJ1354">
        <v>4528</v>
      </c>
      <c r="AK1354" t="s">
        <v>8734</v>
      </c>
      <c r="AL1354" t="s">
        <v>18802</v>
      </c>
      <c r="AM1354" t="s">
        <v>8734</v>
      </c>
      <c r="AN1354" t="s">
        <v>8734</v>
      </c>
      <c r="AO1354" t="s">
        <v>1431</v>
      </c>
      <c r="AP1354" t="s">
        <v>8735</v>
      </c>
      <c r="AQ1354" t="s">
        <v>20403</v>
      </c>
    </row>
    <row r="1355" spans="1:43" hidden="1" x14ac:dyDescent="0.3">
      <c r="A1355" t="s">
        <v>2472</v>
      </c>
      <c r="B1355" t="s">
        <v>1183</v>
      </c>
      <c r="C1355" s="72">
        <v>29262</v>
      </c>
      <c r="D1355" t="s">
        <v>6623</v>
      </c>
      <c r="E1355" t="s">
        <v>7960</v>
      </c>
      <c r="F1355" t="s">
        <v>3591</v>
      </c>
      <c r="G1355" t="s">
        <v>3591</v>
      </c>
      <c r="H1355" t="s">
        <v>1373</v>
      </c>
      <c r="I1355" t="s">
        <v>10689</v>
      </c>
      <c r="J1355" t="s">
        <v>1183</v>
      </c>
      <c r="K1355">
        <v>434637</v>
      </c>
      <c r="L1355" t="s">
        <v>1183</v>
      </c>
      <c r="M1355">
        <v>533054</v>
      </c>
      <c r="N1355" t="s">
        <v>1183</v>
      </c>
      <c r="O1355" t="s">
        <v>2473</v>
      </c>
      <c r="P1355" t="s">
        <v>2472</v>
      </c>
      <c r="Q1355">
        <v>7958</v>
      </c>
      <c r="R1355" t="s">
        <v>1183</v>
      </c>
      <c r="S1355">
        <v>28682</v>
      </c>
      <c r="T1355" t="s">
        <v>1183</v>
      </c>
      <c r="V1355" t="s">
        <v>4347</v>
      </c>
      <c r="W1355">
        <v>38540</v>
      </c>
      <c r="X1355">
        <v>7958</v>
      </c>
      <c r="Y1355" t="s">
        <v>1183</v>
      </c>
      <c r="Z1355" t="s">
        <v>5825</v>
      </c>
      <c r="AA1355" t="s">
        <v>658</v>
      </c>
      <c r="AB1355" t="s">
        <v>658</v>
      </c>
      <c r="AC1355" t="s">
        <v>1183</v>
      </c>
      <c r="AD1355" t="s">
        <v>5825</v>
      </c>
      <c r="AI1355">
        <v>8398</v>
      </c>
      <c r="AK1355" t="s">
        <v>1183</v>
      </c>
      <c r="AL1355" t="s">
        <v>18803</v>
      </c>
      <c r="AM1355" t="s">
        <v>1183</v>
      </c>
      <c r="AN1355" t="s">
        <v>1183</v>
      </c>
      <c r="AO1355" t="s">
        <v>1373</v>
      </c>
      <c r="AP1355" t="s">
        <v>5825</v>
      </c>
      <c r="AQ1355" t="s">
        <v>20402</v>
      </c>
    </row>
    <row r="1356" spans="1:43" x14ac:dyDescent="0.3">
      <c r="A1356" t="s">
        <v>14606</v>
      </c>
      <c r="B1356" t="s">
        <v>14315</v>
      </c>
      <c r="C1356" s="72">
        <v>34380</v>
      </c>
      <c r="D1356" t="s">
        <v>14607</v>
      </c>
      <c r="E1356" t="s">
        <v>14608</v>
      </c>
      <c r="F1356" t="s">
        <v>1565</v>
      </c>
      <c r="G1356" t="s">
        <v>6120</v>
      </c>
      <c r="H1356" t="s">
        <v>1431</v>
      </c>
      <c r="I1356" t="s">
        <v>14503</v>
      </c>
      <c r="J1356" t="s">
        <v>14315</v>
      </c>
      <c r="K1356">
        <v>624407</v>
      </c>
      <c r="L1356" t="s">
        <v>14315</v>
      </c>
      <c r="M1356">
        <v>2171159</v>
      </c>
      <c r="N1356" t="s">
        <v>14315</v>
      </c>
      <c r="O1356" t="s">
        <v>17548</v>
      </c>
      <c r="P1356" t="s">
        <v>14606</v>
      </c>
      <c r="Q1356">
        <v>10744</v>
      </c>
      <c r="R1356" t="s">
        <v>14315</v>
      </c>
      <c r="S1356">
        <v>34072</v>
      </c>
      <c r="T1356" t="s">
        <v>14315</v>
      </c>
      <c r="V1356" t="s">
        <v>16274</v>
      </c>
      <c r="W1356">
        <v>101601</v>
      </c>
      <c r="X1356">
        <v>10744</v>
      </c>
      <c r="Y1356" t="s">
        <v>14315</v>
      </c>
      <c r="Z1356" t="s">
        <v>15150</v>
      </c>
      <c r="AA1356" t="s">
        <v>666</v>
      </c>
      <c r="AB1356" t="s">
        <v>658</v>
      </c>
      <c r="AC1356" t="s">
        <v>14315</v>
      </c>
      <c r="AD1356" t="s">
        <v>15150</v>
      </c>
      <c r="AE1356">
        <v>12589</v>
      </c>
      <c r="AI1356">
        <v>23812</v>
      </c>
      <c r="AJ1356">
        <v>5633</v>
      </c>
      <c r="AK1356" t="s">
        <v>14315</v>
      </c>
      <c r="AL1356" t="s">
        <v>18804</v>
      </c>
      <c r="AM1356" t="s">
        <v>14315</v>
      </c>
      <c r="AN1356" t="s">
        <v>14315</v>
      </c>
      <c r="AO1356" t="s">
        <v>14983</v>
      </c>
      <c r="AP1356" t="s">
        <v>15150</v>
      </c>
      <c r="AQ1356" t="s">
        <v>20403</v>
      </c>
    </row>
    <row r="1357" spans="1:43" hidden="1" x14ac:dyDescent="0.3">
      <c r="A1357" t="s">
        <v>2474</v>
      </c>
      <c r="B1357" t="s">
        <v>836</v>
      </c>
      <c r="C1357" s="72">
        <v>30615</v>
      </c>
      <c r="D1357" t="s">
        <v>6948</v>
      </c>
      <c r="E1357" t="s">
        <v>7625</v>
      </c>
      <c r="F1357" t="s">
        <v>1426</v>
      </c>
      <c r="G1357" t="s">
        <v>6120</v>
      </c>
      <c r="H1357" t="s">
        <v>1373</v>
      </c>
      <c r="I1357" t="s">
        <v>10543</v>
      </c>
      <c r="J1357" t="s">
        <v>836</v>
      </c>
      <c r="K1357">
        <v>434538</v>
      </c>
      <c r="L1357" t="s">
        <v>836</v>
      </c>
      <c r="M1357">
        <v>530359</v>
      </c>
      <c r="N1357" t="s">
        <v>836</v>
      </c>
      <c r="O1357" t="s">
        <v>2475</v>
      </c>
      <c r="P1357" t="s">
        <v>2474</v>
      </c>
      <c r="Q1357">
        <v>7504</v>
      </c>
      <c r="R1357" t="s">
        <v>836</v>
      </c>
      <c r="S1357">
        <v>6211</v>
      </c>
      <c r="T1357" t="s">
        <v>836</v>
      </c>
      <c r="V1357" t="s">
        <v>4348</v>
      </c>
      <c r="W1357">
        <v>38551</v>
      </c>
      <c r="X1357">
        <v>7504</v>
      </c>
      <c r="Y1357" t="s">
        <v>836</v>
      </c>
      <c r="Z1357" t="s">
        <v>5826</v>
      </c>
      <c r="AA1357" t="s">
        <v>666</v>
      </c>
      <c r="AB1357" t="s">
        <v>666</v>
      </c>
      <c r="AC1357" t="s">
        <v>836</v>
      </c>
      <c r="AD1357" t="s">
        <v>5826</v>
      </c>
      <c r="AE1357">
        <v>7158</v>
      </c>
      <c r="AF1357" t="s">
        <v>836</v>
      </c>
      <c r="AG1357">
        <v>5762</v>
      </c>
      <c r="AH1357" t="s">
        <v>836</v>
      </c>
      <c r="AI1357">
        <v>7529</v>
      </c>
      <c r="AJ1357">
        <v>1083</v>
      </c>
      <c r="AK1357" t="s">
        <v>836</v>
      </c>
      <c r="AL1357" t="s">
        <v>18805</v>
      </c>
      <c r="AM1357" t="s">
        <v>836</v>
      </c>
      <c r="AN1357" t="s">
        <v>836</v>
      </c>
      <c r="AO1357" t="s">
        <v>1373</v>
      </c>
      <c r="AP1357" t="s">
        <v>5826</v>
      </c>
      <c r="AQ1357" t="s">
        <v>20402</v>
      </c>
    </row>
    <row r="1358" spans="1:43" x14ac:dyDescent="0.3">
      <c r="A1358" t="s">
        <v>8190</v>
      </c>
      <c r="B1358" t="s">
        <v>8736</v>
      </c>
      <c r="C1358" s="72">
        <v>33409</v>
      </c>
      <c r="D1358" t="s">
        <v>8191</v>
      </c>
      <c r="E1358" t="s">
        <v>7625</v>
      </c>
      <c r="F1358" t="s">
        <v>1464</v>
      </c>
      <c r="G1358" t="s">
        <v>6120</v>
      </c>
      <c r="H1358" t="s">
        <v>1380</v>
      </c>
      <c r="I1358" t="s">
        <v>10575</v>
      </c>
      <c r="J1358" t="s">
        <v>8736</v>
      </c>
      <c r="K1358">
        <v>542642</v>
      </c>
      <c r="L1358" t="s">
        <v>8736</v>
      </c>
      <c r="M1358">
        <v>1806911</v>
      </c>
      <c r="N1358" t="s">
        <v>8736</v>
      </c>
      <c r="O1358" t="s">
        <v>8737</v>
      </c>
      <c r="P1358" t="s">
        <v>8190</v>
      </c>
      <c r="Q1358">
        <v>9621</v>
      </c>
      <c r="R1358" t="s">
        <v>8736</v>
      </c>
      <c r="S1358">
        <v>31278</v>
      </c>
      <c r="T1358" t="s">
        <v>8736</v>
      </c>
      <c r="V1358" t="s">
        <v>8738</v>
      </c>
      <c r="W1358">
        <v>59915</v>
      </c>
      <c r="X1358">
        <v>9621</v>
      </c>
      <c r="Y1358" t="s">
        <v>8736</v>
      </c>
      <c r="Z1358" t="s">
        <v>8739</v>
      </c>
      <c r="AA1358" t="s">
        <v>658</v>
      </c>
      <c r="AB1358" t="s">
        <v>658</v>
      </c>
      <c r="AC1358" t="s">
        <v>8736</v>
      </c>
      <c r="AD1358" t="s">
        <v>8739</v>
      </c>
      <c r="AE1358">
        <v>11230</v>
      </c>
      <c r="AF1358" t="s">
        <v>8736</v>
      </c>
      <c r="AG1358">
        <v>13757</v>
      </c>
      <c r="AH1358" t="s">
        <v>8736</v>
      </c>
      <c r="AI1358">
        <v>6107</v>
      </c>
      <c r="AJ1358">
        <v>4510</v>
      </c>
      <c r="AK1358" t="s">
        <v>8736</v>
      </c>
      <c r="AL1358" t="s">
        <v>18806</v>
      </c>
      <c r="AM1358" t="s">
        <v>8736</v>
      </c>
      <c r="AN1358" t="s">
        <v>8736</v>
      </c>
      <c r="AO1358" t="s">
        <v>1380</v>
      </c>
      <c r="AP1358" t="s">
        <v>8739</v>
      </c>
      <c r="AQ1358" t="s">
        <v>20403</v>
      </c>
    </row>
    <row r="1359" spans="1:43" x14ac:dyDescent="0.3">
      <c r="A1359" t="s">
        <v>16275</v>
      </c>
      <c r="B1359" t="s">
        <v>14246</v>
      </c>
      <c r="C1359" s="72">
        <v>34977</v>
      </c>
      <c r="D1359" t="s">
        <v>6862</v>
      </c>
      <c r="E1359" t="s">
        <v>16276</v>
      </c>
      <c r="F1359" t="s">
        <v>1383</v>
      </c>
      <c r="G1359" t="s">
        <v>9094</v>
      </c>
      <c r="H1359" t="s">
        <v>1373</v>
      </c>
      <c r="I1359" t="s">
        <v>16277</v>
      </c>
      <c r="J1359" t="s">
        <v>14246</v>
      </c>
      <c r="K1359">
        <v>641793</v>
      </c>
      <c r="L1359" t="s">
        <v>14246</v>
      </c>
      <c r="M1359">
        <v>2453418</v>
      </c>
      <c r="N1359" t="s">
        <v>14246</v>
      </c>
      <c r="O1359" t="s">
        <v>16278</v>
      </c>
      <c r="P1359" t="s">
        <v>16275</v>
      </c>
      <c r="Q1359">
        <v>11035</v>
      </c>
      <c r="R1359" t="s">
        <v>14246</v>
      </c>
      <c r="S1359">
        <v>36052</v>
      </c>
      <c r="T1359" t="s">
        <v>14246</v>
      </c>
      <c r="W1359">
        <v>102644</v>
      </c>
      <c r="X1359">
        <v>11035</v>
      </c>
      <c r="Y1359" t="s">
        <v>14246</v>
      </c>
      <c r="Z1359" t="s">
        <v>16279</v>
      </c>
      <c r="AA1359" t="s">
        <v>658</v>
      </c>
      <c r="AB1359" t="s">
        <v>658</v>
      </c>
      <c r="AC1359" t="s">
        <v>14246</v>
      </c>
      <c r="AD1359" t="s">
        <v>16279</v>
      </c>
      <c r="AE1359">
        <v>14992</v>
      </c>
      <c r="AJ1359">
        <v>5898</v>
      </c>
      <c r="AK1359" t="s">
        <v>14246</v>
      </c>
      <c r="AL1359" t="s">
        <v>18807</v>
      </c>
      <c r="AM1359" t="s">
        <v>14246</v>
      </c>
      <c r="AN1359" t="s">
        <v>14246</v>
      </c>
      <c r="AO1359" t="s">
        <v>14933</v>
      </c>
      <c r="AP1359" t="s">
        <v>16279</v>
      </c>
      <c r="AQ1359" t="s">
        <v>20403</v>
      </c>
    </row>
    <row r="1360" spans="1:43" x14ac:dyDescent="0.3">
      <c r="A1360" t="s">
        <v>13801</v>
      </c>
      <c r="B1360" t="s">
        <v>11303</v>
      </c>
      <c r="C1360" s="72">
        <v>33668</v>
      </c>
      <c r="D1360" t="s">
        <v>6560</v>
      </c>
      <c r="E1360" t="s">
        <v>13802</v>
      </c>
      <c r="F1360" t="s">
        <v>1531</v>
      </c>
      <c r="G1360" t="s">
        <v>9094</v>
      </c>
      <c r="H1360" t="s">
        <v>1373</v>
      </c>
      <c r="I1360" t="s">
        <v>13803</v>
      </c>
      <c r="J1360" t="s">
        <v>11303</v>
      </c>
      <c r="K1360">
        <v>594902</v>
      </c>
      <c r="L1360" t="s">
        <v>11303</v>
      </c>
      <c r="M1360">
        <v>2117048</v>
      </c>
      <c r="N1360" t="s">
        <v>11303</v>
      </c>
      <c r="O1360" t="s">
        <v>14426</v>
      </c>
      <c r="P1360" t="s">
        <v>13801</v>
      </c>
      <c r="Q1360">
        <v>9881</v>
      </c>
      <c r="R1360" t="s">
        <v>11303</v>
      </c>
      <c r="S1360">
        <v>33194</v>
      </c>
      <c r="T1360" t="s">
        <v>11303</v>
      </c>
      <c r="V1360" t="s">
        <v>16280</v>
      </c>
      <c r="W1360">
        <v>68781</v>
      </c>
      <c r="X1360">
        <v>9881</v>
      </c>
      <c r="Y1360" t="s">
        <v>11303</v>
      </c>
      <c r="Z1360" t="s">
        <v>13804</v>
      </c>
      <c r="AA1360" t="s">
        <v>658</v>
      </c>
      <c r="AB1360" t="s">
        <v>658</v>
      </c>
      <c r="AC1360" t="s">
        <v>11303</v>
      </c>
      <c r="AD1360" t="s">
        <v>13804</v>
      </c>
      <c r="AE1360">
        <v>13215</v>
      </c>
      <c r="AH1360" t="s">
        <v>11303</v>
      </c>
      <c r="AI1360">
        <v>18332</v>
      </c>
      <c r="AJ1360">
        <v>4855</v>
      </c>
      <c r="AK1360" t="s">
        <v>11303</v>
      </c>
      <c r="AL1360" t="s">
        <v>18808</v>
      </c>
      <c r="AM1360" t="s">
        <v>11303</v>
      </c>
      <c r="AN1360" t="s">
        <v>11303</v>
      </c>
      <c r="AO1360" t="s">
        <v>1373</v>
      </c>
      <c r="AP1360" t="s">
        <v>13804</v>
      </c>
      <c r="AQ1360" t="s">
        <v>20403</v>
      </c>
    </row>
    <row r="1361" spans="1:43" x14ac:dyDescent="0.3">
      <c r="A1361" t="s">
        <v>15251</v>
      </c>
      <c r="B1361" t="s">
        <v>14750</v>
      </c>
      <c r="C1361" s="72">
        <v>34640</v>
      </c>
      <c r="D1361" t="s">
        <v>6808</v>
      </c>
      <c r="E1361" t="s">
        <v>15252</v>
      </c>
      <c r="F1361" t="s">
        <v>1372</v>
      </c>
      <c r="G1361" t="s">
        <v>6120</v>
      </c>
      <c r="H1361" t="s">
        <v>1373</v>
      </c>
      <c r="I1361" t="s">
        <v>15253</v>
      </c>
      <c r="J1361" t="s">
        <v>14750</v>
      </c>
      <c r="K1361">
        <v>642528</v>
      </c>
      <c r="L1361" t="s">
        <v>14750</v>
      </c>
      <c r="M1361">
        <v>2899233</v>
      </c>
      <c r="N1361" t="s">
        <v>14750</v>
      </c>
      <c r="O1361" t="s">
        <v>17549</v>
      </c>
      <c r="P1361" t="s">
        <v>15251</v>
      </c>
      <c r="Q1361">
        <v>11044</v>
      </c>
      <c r="R1361" t="s">
        <v>14750</v>
      </c>
      <c r="S1361">
        <v>39807</v>
      </c>
      <c r="T1361" t="s">
        <v>14750</v>
      </c>
      <c r="V1361" t="s">
        <v>16281</v>
      </c>
      <c r="W1361">
        <v>103038</v>
      </c>
      <c r="X1361">
        <v>11044</v>
      </c>
      <c r="Y1361" t="s">
        <v>14750</v>
      </c>
      <c r="Z1361" t="s">
        <v>15254</v>
      </c>
      <c r="AA1361" t="s">
        <v>658</v>
      </c>
      <c r="AB1361" t="s">
        <v>658</v>
      </c>
      <c r="AC1361" t="s">
        <v>14750</v>
      </c>
      <c r="AD1361" t="s">
        <v>15254</v>
      </c>
      <c r="AE1361">
        <v>15256</v>
      </c>
      <c r="AI1361">
        <v>19197</v>
      </c>
      <c r="AJ1361">
        <v>5906</v>
      </c>
      <c r="AK1361" t="s">
        <v>14750</v>
      </c>
      <c r="AL1361" t="s">
        <v>18809</v>
      </c>
      <c r="AM1361" t="s">
        <v>14750</v>
      </c>
      <c r="AN1361" t="s">
        <v>14750</v>
      </c>
      <c r="AO1361" t="s">
        <v>14933</v>
      </c>
      <c r="AP1361" t="s">
        <v>15254</v>
      </c>
      <c r="AQ1361" t="s">
        <v>20403</v>
      </c>
    </row>
    <row r="1362" spans="1:43" hidden="1" x14ac:dyDescent="0.3">
      <c r="A1362" t="s">
        <v>2476</v>
      </c>
      <c r="B1362" t="s">
        <v>110</v>
      </c>
      <c r="C1362" s="72">
        <v>30976</v>
      </c>
      <c r="D1362" t="s">
        <v>6543</v>
      </c>
      <c r="E1362" t="s">
        <v>7109</v>
      </c>
      <c r="F1362" t="s">
        <v>1392</v>
      </c>
      <c r="G1362" t="s">
        <v>6120</v>
      </c>
      <c r="H1362" t="s">
        <v>1424</v>
      </c>
      <c r="I1362" t="s">
        <v>10037</v>
      </c>
      <c r="J1362" t="s">
        <v>110</v>
      </c>
      <c r="K1362">
        <v>446653</v>
      </c>
      <c r="L1362" t="s">
        <v>110</v>
      </c>
      <c r="M1362">
        <v>1104376</v>
      </c>
      <c r="N1362" t="s">
        <v>110</v>
      </c>
      <c r="O1362" t="s">
        <v>13361</v>
      </c>
      <c r="P1362" t="s">
        <v>2476</v>
      </c>
      <c r="Q1362">
        <v>8521</v>
      </c>
      <c r="R1362" t="s">
        <v>110</v>
      </c>
      <c r="S1362">
        <v>29710</v>
      </c>
      <c r="T1362" t="s">
        <v>110</v>
      </c>
      <c r="U1362" t="s">
        <v>110</v>
      </c>
      <c r="V1362" t="s">
        <v>12796</v>
      </c>
      <c r="W1362">
        <v>47910</v>
      </c>
      <c r="X1362">
        <v>8521</v>
      </c>
      <c r="Y1362" t="s">
        <v>110</v>
      </c>
      <c r="Z1362" t="s">
        <v>5827</v>
      </c>
      <c r="AA1362" t="s">
        <v>5068</v>
      </c>
      <c r="AB1362" t="s">
        <v>658</v>
      </c>
      <c r="AC1362" t="s">
        <v>110</v>
      </c>
      <c r="AD1362" t="s">
        <v>5827</v>
      </c>
      <c r="AE1362">
        <v>9738</v>
      </c>
      <c r="AF1362" t="s">
        <v>110</v>
      </c>
      <c r="AG1362">
        <v>6025</v>
      </c>
      <c r="AH1362" t="s">
        <v>110</v>
      </c>
      <c r="AI1362">
        <v>1956</v>
      </c>
      <c r="AJ1362">
        <v>3290</v>
      </c>
      <c r="AK1362" t="s">
        <v>110</v>
      </c>
      <c r="AL1362" t="s">
        <v>18810</v>
      </c>
      <c r="AM1362" t="s">
        <v>110</v>
      </c>
      <c r="AN1362" t="s">
        <v>110</v>
      </c>
      <c r="AO1362" t="s">
        <v>1424</v>
      </c>
      <c r="AP1362" t="s">
        <v>5827</v>
      </c>
      <c r="AQ1362" t="s">
        <v>20402</v>
      </c>
    </row>
    <row r="1363" spans="1:43" x14ac:dyDescent="0.3">
      <c r="A1363" t="s">
        <v>8275</v>
      </c>
      <c r="B1363" t="s">
        <v>8740</v>
      </c>
      <c r="C1363" s="72">
        <v>32732</v>
      </c>
      <c r="D1363" t="s">
        <v>6585</v>
      </c>
      <c r="E1363" t="s">
        <v>8276</v>
      </c>
      <c r="F1363" t="s">
        <v>1449</v>
      </c>
      <c r="G1363" t="s">
        <v>6120</v>
      </c>
      <c r="H1363" t="s">
        <v>1373</v>
      </c>
      <c r="I1363" t="s">
        <v>10954</v>
      </c>
      <c r="J1363" t="s">
        <v>8740</v>
      </c>
      <c r="K1363">
        <v>543456</v>
      </c>
      <c r="L1363" t="s">
        <v>8740</v>
      </c>
      <c r="M1363">
        <v>1846225</v>
      </c>
      <c r="N1363" t="s">
        <v>8740</v>
      </c>
      <c r="O1363" t="s">
        <v>8741</v>
      </c>
      <c r="P1363" t="s">
        <v>8275</v>
      </c>
      <c r="Q1363">
        <v>9794</v>
      </c>
      <c r="R1363" t="s">
        <v>8740</v>
      </c>
      <c r="S1363">
        <v>31756</v>
      </c>
      <c r="T1363" t="s">
        <v>8740</v>
      </c>
      <c r="V1363" t="s">
        <v>8742</v>
      </c>
      <c r="W1363">
        <v>60011</v>
      </c>
      <c r="X1363">
        <v>9794</v>
      </c>
      <c r="Y1363" t="s">
        <v>8740</v>
      </c>
      <c r="Z1363" t="s">
        <v>8743</v>
      </c>
      <c r="AA1363" t="s">
        <v>666</v>
      </c>
      <c r="AB1363" t="s">
        <v>666</v>
      </c>
      <c r="AC1363" t="s">
        <v>8740</v>
      </c>
      <c r="AD1363" t="s">
        <v>8743</v>
      </c>
      <c r="AE1363">
        <v>10514</v>
      </c>
      <c r="AF1363" t="s">
        <v>8740</v>
      </c>
      <c r="AG1363">
        <v>38091</v>
      </c>
      <c r="AH1363" t="s">
        <v>8740</v>
      </c>
      <c r="AI1363">
        <v>6190</v>
      </c>
      <c r="AJ1363">
        <v>4277</v>
      </c>
      <c r="AK1363" t="s">
        <v>8740</v>
      </c>
      <c r="AL1363" t="s">
        <v>18811</v>
      </c>
      <c r="AM1363" t="s">
        <v>8740</v>
      </c>
      <c r="AN1363" t="s">
        <v>8740</v>
      </c>
      <c r="AO1363" t="s">
        <v>1373</v>
      </c>
      <c r="AP1363" t="s">
        <v>8743</v>
      </c>
      <c r="AQ1363" t="s">
        <v>20403</v>
      </c>
    </row>
    <row r="1364" spans="1:43" x14ac:dyDescent="0.3">
      <c r="A1364" t="s">
        <v>16282</v>
      </c>
      <c r="B1364" t="s">
        <v>15407</v>
      </c>
      <c r="C1364" s="72">
        <v>33799</v>
      </c>
      <c r="D1364" t="s">
        <v>7044</v>
      </c>
      <c r="E1364" t="s">
        <v>16283</v>
      </c>
      <c r="F1364" t="s">
        <v>1531</v>
      </c>
      <c r="G1364" t="s">
        <v>9094</v>
      </c>
      <c r="H1364" t="s">
        <v>1380</v>
      </c>
      <c r="I1364" t="s">
        <v>16284</v>
      </c>
      <c r="J1364" t="s">
        <v>15407</v>
      </c>
      <c r="K1364">
        <v>641796</v>
      </c>
      <c r="L1364" t="s">
        <v>15407</v>
      </c>
      <c r="M1364">
        <v>2228219</v>
      </c>
      <c r="N1364" t="s">
        <v>15407</v>
      </c>
      <c r="O1364" t="s">
        <v>17550</v>
      </c>
      <c r="P1364" t="s">
        <v>16282</v>
      </c>
      <c r="Q1364">
        <v>10834</v>
      </c>
      <c r="R1364" t="s">
        <v>15407</v>
      </c>
      <c r="S1364">
        <v>35779</v>
      </c>
      <c r="T1364" t="s">
        <v>15407</v>
      </c>
      <c r="W1364">
        <v>102646</v>
      </c>
      <c r="X1364">
        <v>10834</v>
      </c>
      <c r="Y1364" t="s">
        <v>15407</v>
      </c>
      <c r="Z1364" t="s">
        <v>16285</v>
      </c>
      <c r="AA1364" t="s">
        <v>658</v>
      </c>
      <c r="AB1364" t="s">
        <v>658</v>
      </c>
      <c r="AC1364" t="s">
        <v>15407</v>
      </c>
      <c r="AD1364" t="s">
        <v>16285</v>
      </c>
      <c r="AE1364">
        <v>15220</v>
      </c>
      <c r="AJ1364">
        <v>5747</v>
      </c>
      <c r="AK1364" t="s">
        <v>15407</v>
      </c>
      <c r="AL1364" t="s">
        <v>18812</v>
      </c>
      <c r="AM1364" t="s">
        <v>15407</v>
      </c>
      <c r="AN1364" t="s">
        <v>15407</v>
      </c>
      <c r="AO1364" t="s">
        <v>1380</v>
      </c>
      <c r="AP1364" t="s">
        <v>16285</v>
      </c>
      <c r="AQ1364" t="s">
        <v>20403</v>
      </c>
    </row>
    <row r="1365" spans="1:43" x14ac:dyDescent="0.3">
      <c r="A1365" t="s">
        <v>2477</v>
      </c>
      <c r="B1365" t="s">
        <v>1079</v>
      </c>
      <c r="C1365" s="72">
        <v>32101</v>
      </c>
      <c r="D1365" t="s">
        <v>7073</v>
      </c>
      <c r="E1365" t="s">
        <v>7580</v>
      </c>
      <c r="F1365" t="s">
        <v>3591</v>
      </c>
      <c r="G1365" t="s">
        <v>3591</v>
      </c>
      <c r="H1365" t="s">
        <v>1373</v>
      </c>
      <c r="I1365" t="s">
        <v>9878</v>
      </c>
      <c r="J1365" t="s">
        <v>1079</v>
      </c>
      <c r="K1365">
        <v>502046</v>
      </c>
      <c r="L1365" t="s">
        <v>1079</v>
      </c>
      <c r="M1365">
        <v>1630085</v>
      </c>
      <c r="N1365" t="s">
        <v>1079</v>
      </c>
      <c r="O1365" t="s">
        <v>2478</v>
      </c>
      <c r="P1365" t="s">
        <v>2477</v>
      </c>
      <c r="Q1365">
        <v>9074</v>
      </c>
      <c r="R1365" t="s">
        <v>1079</v>
      </c>
      <c r="S1365">
        <v>31068</v>
      </c>
      <c r="T1365" t="s">
        <v>1079</v>
      </c>
      <c r="V1365" t="s">
        <v>4349</v>
      </c>
      <c r="W1365">
        <v>50102</v>
      </c>
      <c r="X1365">
        <v>9074</v>
      </c>
      <c r="Y1365" t="s">
        <v>1079</v>
      </c>
      <c r="Z1365" t="s">
        <v>5828</v>
      </c>
      <c r="AA1365" t="s">
        <v>666</v>
      </c>
      <c r="AB1365" t="s">
        <v>666</v>
      </c>
      <c r="AC1365" t="s">
        <v>1079</v>
      </c>
      <c r="AD1365" t="s">
        <v>5828</v>
      </c>
      <c r="AE1365">
        <v>9336</v>
      </c>
      <c r="AF1365" t="s">
        <v>1079</v>
      </c>
      <c r="AG1365">
        <v>13116</v>
      </c>
      <c r="AH1365" t="s">
        <v>1079</v>
      </c>
      <c r="AI1365">
        <v>17717</v>
      </c>
      <c r="AJ1365">
        <v>3932</v>
      </c>
      <c r="AK1365" t="s">
        <v>1079</v>
      </c>
      <c r="AL1365" t="s">
        <v>18813</v>
      </c>
      <c r="AM1365" t="s">
        <v>1079</v>
      </c>
      <c r="AN1365" t="s">
        <v>1079</v>
      </c>
      <c r="AO1365" t="s">
        <v>1373</v>
      </c>
      <c r="AP1365" t="s">
        <v>5828</v>
      </c>
      <c r="AQ1365" t="s">
        <v>20403</v>
      </c>
    </row>
    <row r="1366" spans="1:43" x14ac:dyDescent="0.3">
      <c r="A1366" t="s">
        <v>20340</v>
      </c>
      <c r="B1366" t="s">
        <v>20341</v>
      </c>
      <c r="C1366" s="72">
        <v>35831</v>
      </c>
      <c r="D1366" t="s">
        <v>6581</v>
      </c>
      <c r="E1366" t="s">
        <v>20342</v>
      </c>
      <c r="F1366" t="s">
        <v>1446</v>
      </c>
      <c r="G1366" t="s">
        <v>9094</v>
      </c>
      <c r="H1366" t="s">
        <v>1373</v>
      </c>
      <c r="I1366" t="s">
        <v>20343</v>
      </c>
      <c r="J1366" t="s">
        <v>20341</v>
      </c>
      <c r="K1366">
        <v>666157</v>
      </c>
      <c r="L1366" t="s">
        <v>20341</v>
      </c>
      <c r="M1366">
        <v>3117477</v>
      </c>
      <c r="N1366" t="s">
        <v>20341</v>
      </c>
      <c r="P1366" t="s">
        <v>20340</v>
      </c>
      <c r="Q1366">
        <v>10964</v>
      </c>
      <c r="R1366" t="s">
        <v>20341</v>
      </c>
      <c r="W1366">
        <v>126846</v>
      </c>
      <c r="Z1366" t="s">
        <v>20344</v>
      </c>
      <c r="AA1366" t="s">
        <v>666</v>
      </c>
      <c r="AB1366" t="s">
        <v>666</v>
      </c>
      <c r="AC1366" t="s">
        <v>20341</v>
      </c>
      <c r="AD1366" t="s">
        <v>20344</v>
      </c>
      <c r="AK1366" t="s">
        <v>20341</v>
      </c>
      <c r="AO1366" t="s">
        <v>1373</v>
      </c>
      <c r="AP1366" t="s">
        <v>20344</v>
      </c>
      <c r="AQ1366" t="s">
        <v>20403</v>
      </c>
    </row>
    <row r="1367" spans="1:43" hidden="1" x14ac:dyDescent="0.3">
      <c r="A1367" t="s">
        <v>2479</v>
      </c>
      <c r="B1367" t="s">
        <v>1233</v>
      </c>
      <c r="C1367" s="72">
        <v>29839</v>
      </c>
      <c r="D1367" t="s">
        <v>7962</v>
      </c>
      <c r="E1367" t="s">
        <v>7961</v>
      </c>
      <c r="F1367" t="s">
        <v>3591</v>
      </c>
      <c r="G1367" t="s">
        <v>3591</v>
      </c>
      <c r="H1367" t="s">
        <v>1373</v>
      </c>
      <c r="I1367" t="s">
        <v>10160</v>
      </c>
      <c r="J1367" t="s">
        <v>1233</v>
      </c>
      <c r="K1367">
        <v>434180</v>
      </c>
      <c r="L1367" t="s">
        <v>1233</v>
      </c>
      <c r="M1367">
        <v>522449</v>
      </c>
      <c r="N1367" t="s">
        <v>1233</v>
      </c>
      <c r="O1367" t="s">
        <v>2480</v>
      </c>
      <c r="P1367" t="s">
        <v>2479</v>
      </c>
      <c r="Q1367">
        <v>7465</v>
      </c>
      <c r="R1367" t="s">
        <v>1233</v>
      </c>
      <c r="S1367">
        <v>6136</v>
      </c>
      <c r="T1367" t="s">
        <v>1233</v>
      </c>
      <c r="V1367" t="s">
        <v>4350</v>
      </c>
      <c r="W1367">
        <v>38592</v>
      </c>
      <c r="X1367">
        <v>7465</v>
      </c>
      <c r="Y1367" t="s">
        <v>1233</v>
      </c>
      <c r="Z1367" t="s">
        <v>8744</v>
      </c>
      <c r="AA1367" t="s">
        <v>658</v>
      </c>
      <c r="AB1367" t="s">
        <v>658</v>
      </c>
      <c r="AC1367" t="s">
        <v>1233</v>
      </c>
      <c r="AD1367" t="s">
        <v>8744</v>
      </c>
      <c r="AE1367">
        <v>8195</v>
      </c>
      <c r="AI1367">
        <v>4540</v>
      </c>
      <c r="AK1367" t="s">
        <v>1233</v>
      </c>
      <c r="AN1367" t="s">
        <v>1233</v>
      </c>
      <c r="AO1367" t="s">
        <v>1373</v>
      </c>
      <c r="AP1367" t="s">
        <v>8744</v>
      </c>
      <c r="AQ1367" t="s">
        <v>20402</v>
      </c>
    </row>
    <row r="1368" spans="1:43" hidden="1" x14ac:dyDescent="0.3">
      <c r="A1368" t="s">
        <v>2481</v>
      </c>
      <c r="B1368" t="s">
        <v>748</v>
      </c>
      <c r="C1368" s="72">
        <v>30907</v>
      </c>
      <c r="D1368" t="s">
        <v>7963</v>
      </c>
      <c r="E1368" t="s">
        <v>6745</v>
      </c>
      <c r="F1368" t="s">
        <v>3591</v>
      </c>
      <c r="G1368" t="s">
        <v>3591</v>
      </c>
      <c r="H1368" t="s">
        <v>1373</v>
      </c>
      <c r="I1368" t="s">
        <v>9213</v>
      </c>
      <c r="J1368" t="s">
        <v>748</v>
      </c>
      <c r="K1368">
        <v>457429</v>
      </c>
      <c r="L1368" t="s">
        <v>748</v>
      </c>
      <c r="M1368">
        <v>1098960</v>
      </c>
      <c r="N1368" t="s">
        <v>748</v>
      </c>
      <c r="O1368" t="s">
        <v>2482</v>
      </c>
      <c r="P1368" t="s">
        <v>2481</v>
      </c>
      <c r="Q1368">
        <v>7715</v>
      </c>
      <c r="R1368" t="s">
        <v>748</v>
      </c>
      <c r="S1368">
        <v>6486</v>
      </c>
      <c r="T1368" t="s">
        <v>748</v>
      </c>
      <c r="V1368" t="s">
        <v>4351</v>
      </c>
      <c r="W1368">
        <v>47921</v>
      </c>
      <c r="X1368">
        <v>7715</v>
      </c>
      <c r="Y1368" t="s">
        <v>748</v>
      </c>
      <c r="Z1368" t="s">
        <v>5829</v>
      </c>
      <c r="AA1368" t="s">
        <v>658</v>
      </c>
      <c r="AB1368" t="s">
        <v>666</v>
      </c>
      <c r="AC1368" t="s">
        <v>748</v>
      </c>
      <c r="AD1368" t="s">
        <v>5829</v>
      </c>
      <c r="AE1368">
        <v>9005</v>
      </c>
      <c r="AF1368" t="s">
        <v>748</v>
      </c>
      <c r="AG1368">
        <v>5251</v>
      </c>
      <c r="AH1368" t="s">
        <v>748</v>
      </c>
      <c r="AI1368">
        <v>881</v>
      </c>
      <c r="AJ1368">
        <v>2195</v>
      </c>
      <c r="AK1368" t="s">
        <v>748</v>
      </c>
      <c r="AL1368" t="s">
        <v>18814</v>
      </c>
      <c r="AM1368" t="s">
        <v>748</v>
      </c>
      <c r="AN1368" t="s">
        <v>748</v>
      </c>
      <c r="AO1368" t="s">
        <v>1373</v>
      </c>
      <c r="AP1368" t="s">
        <v>5829</v>
      </c>
      <c r="AQ1368" t="s">
        <v>20402</v>
      </c>
    </row>
    <row r="1369" spans="1:43" hidden="1" x14ac:dyDescent="0.3">
      <c r="A1369" t="s">
        <v>2483</v>
      </c>
      <c r="B1369" t="s">
        <v>815</v>
      </c>
      <c r="C1369" s="72">
        <v>28828</v>
      </c>
      <c r="D1369" t="s">
        <v>6585</v>
      </c>
      <c r="E1369" t="s">
        <v>7614</v>
      </c>
      <c r="F1369" t="s">
        <v>3591</v>
      </c>
      <c r="G1369" t="s">
        <v>3591</v>
      </c>
      <c r="H1369" t="s">
        <v>1373</v>
      </c>
      <c r="I1369" t="s">
        <v>10285</v>
      </c>
      <c r="J1369" t="s">
        <v>815</v>
      </c>
      <c r="K1369">
        <v>346798</v>
      </c>
      <c r="L1369" t="s">
        <v>815</v>
      </c>
      <c r="M1369">
        <v>223481</v>
      </c>
      <c r="N1369" t="s">
        <v>815</v>
      </c>
      <c r="O1369" t="s">
        <v>2484</v>
      </c>
      <c r="P1369" t="s">
        <v>2483</v>
      </c>
      <c r="Q1369">
        <v>6751</v>
      </c>
      <c r="R1369" t="s">
        <v>815</v>
      </c>
      <c r="S1369">
        <v>4789</v>
      </c>
      <c r="T1369" t="s">
        <v>815</v>
      </c>
      <c r="V1369" t="s">
        <v>4352</v>
      </c>
      <c r="W1369">
        <v>1490</v>
      </c>
      <c r="X1369">
        <v>6751</v>
      </c>
      <c r="Y1369" t="s">
        <v>815</v>
      </c>
      <c r="Z1369" t="s">
        <v>5830</v>
      </c>
      <c r="AA1369" t="s">
        <v>658</v>
      </c>
      <c r="AB1369" t="s">
        <v>658</v>
      </c>
      <c r="AC1369" t="s">
        <v>815</v>
      </c>
      <c r="AD1369" t="s">
        <v>5830</v>
      </c>
      <c r="AE1369">
        <v>6562</v>
      </c>
      <c r="AF1369" t="s">
        <v>815</v>
      </c>
      <c r="AG1369">
        <v>5795</v>
      </c>
      <c r="AH1369" t="s">
        <v>815</v>
      </c>
      <c r="AI1369">
        <v>8744</v>
      </c>
      <c r="AJ1369">
        <v>351</v>
      </c>
      <c r="AK1369" t="s">
        <v>815</v>
      </c>
      <c r="AN1369" t="s">
        <v>815</v>
      </c>
      <c r="AO1369" t="s">
        <v>1373</v>
      </c>
      <c r="AP1369" t="s">
        <v>5830</v>
      </c>
      <c r="AQ1369" t="s">
        <v>20402</v>
      </c>
    </row>
    <row r="1370" spans="1:43" x14ac:dyDescent="0.3">
      <c r="A1370" t="s">
        <v>2485</v>
      </c>
      <c r="B1370" t="s">
        <v>310</v>
      </c>
      <c r="C1370" s="72">
        <v>32406</v>
      </c>
      <c r="D1370" t="s">
        <v>6736</v>
      </c>
      <c r="E1370" t="s">
        <v>7123</v>
      </c>
      <c r="F1370" t="s">
        <v>3591</v>
      </c>
      <c r="G1370" t="s">
        <v>3591</v>
      </c>
      <c r="H1370" t="s">
        <v>661</v>
      </c>
      <c r="I1370" t="s">
        <v>10664</v>
      </c>
      <c r="J1370" t="s">
        <v>310</v>
      </c>
      <c r="K1370">
        <v>543459</v>
      </c>
      <c r="L1370" t="s">
        <v>310</v>
      </c>
      <c r="M1370">
        <v>1740960</v>
      </c>
      <c r="N1370" t="s">
        <v>2486</v>
      </c>
      <c r="O1370" t="s">
        <v>12004</v>
      </c>
      <c r="P1370" t="s">
        <v>2485</v>
      </c>
      <c r="Q1370">
        <v>9038</v>
      </c>
      <c r="R1370" t="s">
        <v>310</v>
      </c>
      <c r="S1370">
        <v>31996</v>
      </c>
      <c r="T1370" t="s">
        <v>2486</v>
      </c>
      <c r="U1370" t="s">
        <v>310</v>
      </c>
      <c r="V1370" t="s">
        <v>12005</v>
      </c>
      <c r="W1370">
        <v>25144</v>
      </c>
      <c r="X1370">
        <v>9038</v>
      </c>
      <c r="Y1370" t="s">
        <v>310</v>
      </c>
      <c r="Z1370" t="s">
        <v>5831</v>
      </c>
      <c r="AA1370" t="s">
        <v>5068</v>
      </c>
      <c r="AB1370" t="s">
        <v>658</v>
      </c>
      <c r="AC1370" t="s">
        <v>310</v>
      </c>
      <c r="AD1370" t="s">
        <v>5831</v>
      </c>
      <c r="AE1370">
        <v>11407</v>
      </c>
      <c r="AF1370" t="s">
        <v>310</v>
      </c>
      <c r="AG1370">
        <v>13619</v>
      </c>
      <c r="AI1370">
        <v>17713</v>
      </c>
      <c r="AJ1370">
        <v>3925</v>
      </c>
      <c r="AK1370" t="s">
        <v>310</v>
      </c>
      <c r="AL1370" t="s">
        <v>18815</v>
      </c>
      <c r="AM1370" t="s">
        <v>310</v>
      </c>
      <c r="AN1370" t="s">
        <v>310</v>
      </c>
      <c r="AO1370" t="s">
        <v>661</v>
      </c>
      <c r="AP1370" t="s">
        <v>5831</v>
      </c>
      <c r="AQ1370" t="s">
        <v>20403</v>
      </c>
    </row>
    <row r="1371" spans="1:43" hidden="1" x14ac:dyDescent="0.3">
      <c r="A1371" t="s">
        <v>2487</v>
      </c>
      <c r="B1371" t="s">
        <v>241</v>
      </c>
      <c r="C1371" s="72">
        <v>30809</v>
      </c>
      <c r="D1371" t="s">
        <v>6681</v>
      </c>
      <c r="E1371" t="s">
        <v>6680</v>
      </c>
      <c r="F1371" t="s">
        <v>3591</v>
      </c>
      <c r="G1371" t="s">
        <v>3591</v>
      </c>
      <c r="H1371" t="s">
        <v>1396</v>
      </c>
      <c r="I1371" t="s">
        <v>10079</v>
      </c>
      <c r="J1371" t="s">
        <v>241</v>
      </c>
      <c r="K1371">
        <v>425766</v>
      </c>
      <c r="L1371" t="s">
        <v>241</v>
      </c>
      <c r="M1371">
        <v>390777</v>
      </c>
      <c r="N1371" t="s">
        <v>241</v>
      </c>
      <c r="O1371" t="s">
        <v>2488</v>
      </c>
      <c r="P1371" t="s">
        <v>2487</v>
      </c>
      <c r="Q1371">
        <v>7725</v>
      </c>
      <c r="R1371" t="s">
        <v>241</v>
      </c>
      <c r="S1371">
        <v>6497</v>
      </c>
      <c r="T1371" t="s">
        <v>241</v>
      </c>
      <c r="U1371" t="s">
        <v>241</v>
      </c>
      <c r="V1371" t="s">
        <v>4353</v>
      </c>
      <c r="W1371">
        <v>31447</v>
      </c>
      <c r="X1371">
        <v>7725</v>
      </c>
      <c r="Y1371" t="s">
        <v>241</v>
      </c>
      <c r="Z1371" t="s">
        <v>5832</v>
      </c>
      <c r="AA1371" t="s">
        <v>666</v>
      </c>
      <c r="AB1371" t="s">
        <v>666</v>
      </c>
      <c r="AC1371" t="s">
        <v>241</v>
      </c>
      <c r="AD1371" t="s">
        <v>5832</v>
      </c>
      <c r="AE1371">
        <v>7282</v>
      </c>
      <c r="AF1371" t="s">
        <v>241</v>
      </c>
      <c r="AG1371">
        <v>5293</v>
      </c>
      <c r="AH1371" t="s">
        <v>241</v>
      </c>
      <c r="AI1371">
        <v>538</v>
      </c>
      <c r="AJ1371">
        <v>2193</v>
      </c>
      <c r="AK1371" t="s">
        <v>241</v>
      </c>
      <c r="AL1371" t="s">
        <v>18816</v>
      </c>
      <c r="AM1371" t="s">
        <v>241</v>
      </c>
      <c r="AN1371" t="s">
        <v>241</v>
      </c>
      <c r="AO1371" t="s">
        <v>1396</v>
      </c>
      <c r="AP1371" t="s">
        <v>5832</v>
      </c>
      <c r="AQ1371" t="s">
        <v>20402</v>
      </c>
    </row>
    <row r="1372" spans="1:43" x14ac:dyDescent="0.3">
      <c r="A1372" t="s">
        <v>2489</v>
      </c>
      <c r="B1372" t="s">
        <v>624</v>
      </c>
      <c r="C1372" s="72">
        <v>31327</v>
      </c>
      <c r="D1372" t="s">
        <v>6577</v>
      </c>
      <c r="E1372" t="s">
        <v>6576</v>
      </c>
      <c r="F1372" t="s">
        <v>1383</v>
      </c>
      <c r="G1372" t="s">
        <v>9094</v>
      </c>
      <c r="H1372" t="s">
        <v>660</v>
      </c>
      <c r="I1372" t="s">
        <v>9123</v>
      </c>
      <c r="J1372" t="s">
        <v>624</v>
      </c>
      <c r="K1372">
        <v>446334</v>
      </c>
      <c r="L1372" t="s">
        <v>624</v>
      </c>
      <c r="M1372">
        <v>1114751</v>
      </c>
      <c r="N1372" t="s">
        <v>624</v>
      </c>
      <c r="O1372" t="s">
        <v>2490</v>
      </c>
      <c r="P1372" t="s">
        <v>2489</v>
      </c>
      <c r="Q1372">
        <v>7914</v>
      </c>
      <c r="R1372" t="s">
        <v>624</v>
      </c>
      <c r="S1372">
        <v>28639</v>
      </c>
      <c r="T1372" t="s">
        <v>624</v>
      </c>
      <c r="U1372" t="s">
        <v>624</v>
      </c>
      <c r="V1372" t="s">
        <v>4354</v>
      </c>
      <c r="W1372">
        <v>52448</v>
      </c>
      <c r="X1372">
        <v>7914</v>
      </c>
      <c r="Y1372" t="s">
        <v>624</v>
      </c>
      <c r="Z1372" t="s">
        <v>5833</v>
      </c>
      <c r="AA1372" t="s">
        <v>658</v>
      </c>
      <c r="AB1372" t="s">
        <v>658</v>
      </c>
      <c r="AC1372" t="s">
        <v>624</v>
      </c>
      <c r="AD1372" t="s">
        <v>5833</v>
      </c>
      <c r="AE1372">
        <v>9274</v>
      </c>
      <c r="AF1372" t="s">
        <v>624</v>
      </c>
      <c r="AG1372">
        <v>5607</v>
      </c>
      <c r="AH1372" t="s">
        <v>624</v>
      </c>
      <c r="AI1372">
        <v>1583</v>
      </c>
      <c r="AJ1372">
        <v>2805</v>
      </c>
      <c r="AK1372" t="s">
        <v>624</v>
      </c>
      <c r="AL1372" t="s">
        <v>18817</v>
      </c>
      <c r="AM1372" t="s">
        <v>624</v>
      </c>
      <c r="AN1372" t="s">
        <v>624</v>
      </c>
      <c r="AO1372" t="s">
        <v>660</v>
      </c>
      <c r="AP1372" t="s">
        <v>5833</v>
      </c>
      <c r="AQ1372" t="s">
        <v>20403</v>
      </c>
    </row>
    <row r="1373" spans="1:43" x14ac:dyDescent="0.3">
      <c r="A1373" t="s">
        <v>16286</v>
      </c>
      <c r="B1373" t="s">
        <v>15014</v>
      </c>
      <c r="C1373" s="72">
        <v>34933</v>
      </c>
      <c r="D1373" t="s">
        <v>16287</v>
      </c>
      <c r="E1373" t="s">
        <v>16288</v>
      </c>
      <c r="F1373" t="s">
        <v>1392</v>
      </c>
      <c r="G1373" t="s">
        <v>6120</v>
      </c>
      <c r="H1373" t="s">
        <v>661</v>
      </c>
      <c r="I1373" t="s">
        <v>16289</v>
      </c>
      <c r="J1373" t="s">
        <v>15014</v>
      </c>
      <c r="K1373">
        <v>643418</v>
      </c>
      <c r="L1373" t="s">
        <v>15014</v>
      </c>
      <c r="M1373">
        <v>2768550</v>
      </c>
      <c r="N1373" t="s">
        <v>15014</v>
      </c>
      <c r="P1373" t="s">
        <v>16286</v>
      </c>
      <c r="Q1373">
        <v>10863</v>
      </c>
      <c r="R1373" t="s">
        <v>19843</v>
      </c>
      <c r="S1373">
        <v>38859</v>
      </c>
      <c r="T1373" t="s">
        <v>15014</v>
      </c>
      <c r="U1373" t="s">
        <v>15014</v>
      </c>
      <c r="W1373">
        <v>103432</v>
      </c>
      <c r="X1373">
        <v>10863</v>
      </c>
      <c r="Y1373" t="s">
        <v>15014</v>
      </c>
      <c r="Z1373" t="s">
        <v>15413</v>
      </c>
      <c r="AA1373" t="s">
        <v>666</v>
      </c>
      <c r="AB1373" t="s">
        <v>658</v>
      </c>
      <c r="AC1373" t="s">
        <v>15014</v>
      </c>
      <c r="AD1373" t="s">
        <v>15413</v>
      </c>
      <c r="AE1373">
        <v>14641</v>
      </c>
      <c r="AF1373" t="s">
        <v>15014</v>
      </c>
      <c r="AH1373" t="s">
        <v>15014</v>
      </c>
      <c r="AJ1373">
        <v>6078</v>
      </c>
      <c r="AK1373" t="s">
        <v>19843</v>
      </c>
      <c r="AL1373" t="s">
        <v>18818</v>
      </c>
      <c r="AM1373" t="s">
        <v>19843</v>
      </c>
      <c r="AN1373" t="s">
        <v>15014</v>
      </c>
      <c r="AO1373" t="s">
        <v>661</v>
      </c>
      <c r="AP1373" t="s">
        <v>19844</v>
      </c>
      <c r="AQ1373" t="s">
        <v>20403</v>
      </c>
    </row>
    <row r="1374" spans="1:43" x14ac:dyDescent="0.3">
      <c r="A1374" t="s">
        <v>16290</v>
      </c>
      <c r="B1374" t="s">
        <v>16291</v>
      </c>
      <c r="C1374" s="72">
        <v>34509</v>
      </c>
      <c r="D1374" t="s">
        <v>7044</v>
      </c>
      <c r="E1374" t="s">
        <v>16292</v>
      </c>
      <c r="F1374" t="s">
        <v>1437</v>
      </c>
      <c r="G1374" t="s">
        <v>9094</v>
      </c>
      <c r="H1374" t="s">
        <v>1380</v>
      </c>
      <c r="I1374" t="s">
        <v>16293</v>
      </c>
      <c r="J1374" t="s">
        <v>16291</v>
      </c>
      <c r="K1374">
        <v>621005</v>
      </c>
      <c r="L1374" t="s">
        <v>16291</v>
      </c>
      <c r="M1374">
        <v>2118908</v>
      </c>
      <c r="N1374" t="s">
        <v>16291</v>
      </c>
      <c r="P1374" t="s">
        <v>16290</v>
      </c>
      <c r="Q1374">
        <v>11617</v>
      </c>
      <c r="R1374" t="s">
        <v>16291</v>
      </c>
      <c r="S1374">
        <v>33905</v>
      </c>
      <c r="T1374" t="s">
        <v>16291</v>
      </c>
      <c r="W1374">
        <v>100490</v>
      </c>
      <c r="X1374">
        <v>11617</v>
      </c>
      <c r="Y1374" t="s">
        <v>16291</v>
      </c>
      <c r="Z1374" t="s">
        <v>16294</v>
      </c>
      <c r="AA1374" t="s">
        <v>658</v>
      </c>
      <c r="AB1374" t="s">
        <v>658</v>
      </c>
      <c r="AC1374" t="s">
        <v>16291</v>
      </c>
      <c r="AD1374" t="s">
        <v>16294</v>
      </c>
      <c r="AE1374">
        <v>15961</v>
      </c>
      <c r="AJ1374">
        <v>6199</v>
      </c>
      <c r="AK1374" t="s">
        <v>16291</v>
      </c>
      <c r="AL1374" t="s">
        <v>18819</v>
      </c>
      <c r="AM1374" t="s">
        <v>16291</v>
      </c>
      <c r="AN1374" t="s">
        <v>16291</v>
      </c>
      <c r="AO1374" t="s">
        <v>14942</v>
      </c>
      <c r="AP1374" t="s">
        <v>16294</v>
      </c>
      <c r="AQ1374" t="s">
        <v>20403</v>
      </c>
    </row>
    <row r="1375" spans="1:43" hidden="1" x14ac:dyDescent="0.3">
      <c r="A1375" t="s">
        <v>4355</v>
      </c>
      <c r="B1375" t="s">
        <v>4356</v>
      </c>
      <c r="C1375" s="72">
        <v>29353</v>
      </c>
      <c r="D1375" t="s">
        <v>7454</v>
      </c>
      <c r="E1375" t="s">
        <v>7453</v>
      </c>
      <c r="F1375" t="s">
        <v>3591</v>
      </c>
      <c r="G1375" t="s">
        <v>3591</v>
      </c>
      <c r="H1375" t="s">
        <v>1431</v>
      </c>
      <c r="I1375" t="s">
        <v>10743</v>
      </c>
      <c r="J1375" t="s">
        <v>4356</v>
      </c>
      <c r="K1375">
        <v>150479</v>
      </c>
      <c r="L1375" t="s">
        <v>4356</v>
      </c>
      <c r="M1375">
        <v>127707</v>
      </c>
      <c r="N1375" t="s">
        <v>4356</v>
      </c>
      <c r="O1375" t="s">
        <v>5834</v>
      </c>
      <c r="P1375" t="s">
        <v>4355</v>
      </c>
      <c r="R1375" t="s">
        <v>4356</v>
      </c>
      <c r="S1375">
        <v>4254</v>
      </c>
      <c r="T1375" t="s">
        <v>4356</v>
      </c>
      <c r="V1375" t="s">
        <v>5835</v>
      </c>
      <c r="W1375">
        <v>998</v>
      </c>
      <c r="Y1375" t="s">
        <v>4356</v>
      </c>
      <c r="Z1375" t="s">
        <v>8745</v>
      </c>
      <c r="AA1375" t="s">
        <v>5068</v>
      </c>
      <c r="AB1375" t="s">
        <v>658</v>
      </c>
      <c r="AC1375" t="s">
        <v>4356</v>
      </c>
      <c r="AD1375" t="s">
        <v>8745</v>
      </c>
      <c r="AI1375">
        <v>9136</v>
      </c>
      <c r="AK1375" t="s">
        <v>4356</v>
      </c>
      <c r="AN1375" t="s">
        <v>4356</v>
      </c>
      <c r="AO1375" t="s">
        <v>1431</v>
      </c>
      <c r="AP1375" t="s">
        <v>8745</v>
      </c>
      <c r="AQ1375" t="s">
        <v>20402</v>
      </c>
    </row>
    <row r="1376" spans="1:43" hidden="1" x14ac:dyDescent="0.3">
      <c r="A1376" t="s">
        <v>2491</v>
      </c>
      <c r="B1376" t="s">
        <v>1256</v>
      </c>
      <c r="C1376" s="72">
        <v>28317</v>
      </c>
      <c r="D1376" t="s">
        <v>6769</v>
      </c>
      <c r="E1376" t="s">
        <v>7453</v>
      </c>
      <c r="F1376" t="s">
        <v>3591</v>
      </c>
      <c r="G1376" t="s">
        <v>3591</v>
      </c>
      <c r="H1376" t="s">
        <v>1373</v>
      </c>
      <c r="I1376" t="s">
        <v>10187</v>
      </c>
      <c r="J1376" t="s">
        <v>1256</v>
      </c>
      <c r="K1376">
        <v>425657</v>
      </c>
      <c r="L1376" t="s">
        <v>1256</v>
      </c>
      <c r="M1376">
        <v>390720</v>
      </c>
      <c r="N1376" t="s">
        <v>1256</v>
      </c>
      <c r="O1376" t="s">
        <v>2492</v>
      </c>
      <c r="P1376" t="s">
        <v>2491</v>
      </c>
      <c r="Q1376">
        <v>7079</v>
      </c>
      <c r="R1376" t="s">
        <v>1256</v>
      </c>
      <c r="S1376">
        <v>5388</v>
      </c>
      <c r="T1376" t="s">
        <v>1256</v>
      </c>
      <c r="V1376" t="s">
        <v>4357</v>
      </c>
      <c r="W1376">
        <v>16620</v>
      </c>
      <c r="X1376">
        <v>7079</v>
      </c>
      <c r="Y1376" t="s">
        <v>1256</v>
      </c>
      <c r="Z1376" t="s">
        <v>5836</v>
      </c>
      <c r="AA1376" t="s">
        <v>666</v>
      </c>
      <c r="AB1376" t="s">
        <v>666</v>
      </c>
      <c r="AC1376" t="s">
        <v>1256</v>
      </c>
      <c r="AD1376" t="s">
        <v>5836</v>
      </c>
      <c r="AE1376">
        <v>7448</v>
      </c>
      <c r="AF1376" t="s">
        <v>1256</v>
      </c>
      <c r="AG1376">
        <v>6027</v>
      </c>
      <c r="AH1376" t="s">
        <v>1256</v>
      </c>
      <c r="AI1376">
        <v>3647</v>
      </c>
      <c r="AK1376" t="s">
        <v>1256</v>
      </c>
      <c r="AL1376" t="s">
        <v>18820</v>
      </c>
      <c r="AM1376" t="s">
        <v>1256</v>
      </c>
      <c r="AN1376" t="s">
        <v>1256</v>
      </c>
      <c r="AO1376" t="s">
        <v>1373</v>
      </c>
      <c r="AP1376" t="s">
        <v>5836</v>
      </c>
      <c r="AQ1376" t="s">
        <v>20402</v>
      </c>
    </row>
    <row r="1377" spans="1:43" hidden="1" x14ac:dyDescent="0.3">
      <c r="A1377" t="s">
        <v>2493</v>
      </c>
      <c r="B1377" t="s">
        <v>338</v>
      </c>
      <c r="C1377" s="72">
        <v>30644</v>
      </c>
      <c r="D1377" t="s">
        <v>6543</v>
      </c>
      <c r="E1377" t="s">
        <v>7453</v>
      </c>
      <c r="F1377" t="s">
        <v>3591</v>
      </c>
      <c r="G1377" t="s">
        <v>3591</v>
      </c>
      <c r="H1377" t="s">
        <v>661</v>
      </c>
      <c r="I1377" t="s">
        <v>10804</v>
      </c>
      <c r="J1377" t="s">
        <v>338</v>
      </c>
      <c r="K1377">
        <v>430946</v>
      </c>
      <c r="L1377" t="s">
        <v>338</v>
      </c>
      <c r="M1377">
        <v>224425</v>
      </c>
      <c r="N1377" t="s">
        <v>338</v>
      </c>
      <c r="O1377" t="s">
        <v>2494</v>
      </c>
      <c r="P1377" t="s">
        <v>2493</v>
      </c>
      <c r="Q1377">
        <v>7392</v>
      </c>
      <c r="R1377" t="s">
        <v>338</v>
      </c>
      <c r="S1377">
        <v>7392</v>
      </c>
      <c r="T1377" t="s">
        <v>338</v>
      </c>
      <c r="V1377" t="s">
        <v>5837</v>
      </c>
      <c r="W1377">
        <v>31678</v>
      </c>
      <c r="Y1377" t="s">
        <v>338</v>
      </c>
      <c r="Z1377" t="s">
        <v>8746</v>
      </c>
      <c r="AA1377" t="s">
        <v>658</v>
      </c>
      <c r="AB1377" t="s">
        <v>658</v>
      </c>
      <c r="AC1377" t="s">
        <v>338</v>
      </c>
      <c r="AD1377" t="s">
        <v>8746</v>
      </c>
      <c r="AH1377" t="s">
        <v>338</v>
      </c>
      <c r="AI1377">
        <v>9035</v>
      </c>
      <c r="AK1377" t="s">
        <v>338</v>
      </c>
      <c r="AL1377" t="s">
        <v>18821</v>
      </c>
      <c r="AM1377" t="s">
        <v>338</v>
      </c>
      <c r="AN1377" t="s">
        <v>338</v>
      </c>
      <c r="AO1377" t="s">
        <v>661</v>
      </c>
      <c r="AP1377" t="s">
        <v>8746</v>
      </c>
      <c r="AQ1377" t="s">
        <v>20402</v>
      </c>
    </row>
    <row r="1378" spans="1:43" x14ac:dyDescent="0.3">
      <c r="A1378" t="s">
        <v>14824</v>
      </c>
      <c r="B1378" t="s">
        <v>14218</v>
      </c>
      <c r="C1378" s="72">
        <v>34010</v>
      </c>
      <c r="D1378" t="s">
        <v>6773</v>
      </c>
      <c r="E1378" t="s">
        <v>7453</v>
      </c>
      <c r="F1378" t="s">
        <v>1553</v>
      </c>
      <c r="G1378" t="s">
        <v>6120</v>
      </c>
      <c r="H1378" t="s">
        <v>1373</v>
      </c>
      <c r="I1378" t="s">
        <v>14525</v>
      </c>
      <c r="J1378" t="s">
        <v>14218</v>
      </c>
      <c r="K1378">
        <v>605347</v>
      </c>
      <c r="L1378" t="s">
        <v>14218</v>
      </c>
      <c r="M1378">
        <v>2167482</v>
      </c>
      <c r="N1378" t="s">
        <v>14218</v>
      </c>
      <c r="O1378" t="s">
        <v>17551</v>
      </c>
      <c r="P1378" t="s">
        <v>14824</v>
      </c>
      <c r="Q1378">
        <v>10096</v>
      </c>
      <c r="R1378" t="s">
        <v>14218</v>
      </c>
      <c r="S1378">
        <v>33833</v>
      </c>
      <c r="T1378" t="s">
        <v>14218</v>
      </c>
      <c r="V1378" t="s">
        <v>16295</v>
      </c>
      <c r="W1378">
        <v>70464</v>
      </c>
      <c r="X1378">
        <v>10096</v>
      </c>
      <c r="Y1378" t="s">
        <v>15151</v>
      </c>
      <c r="Z1378" t="s">
        <v>15152</v>
      </c>
      <c r="AA1378" t="s">
        <v>658</v>
      </c>
      <c r="AB1378" t="s">
        <v>658</v>
      </c>
      <c r="AC1378" t="s">
        <v>14218</v>
      </c>
      <c r="AD1378" t="s">
        <v>15152</v>
      </c>
      <c r="AE1378">
        <v>12200</v>
      </c>
      <c r="AH1378" t="s">
        <v>14218</v>
      </c>
      <c r="AI1378">
        <v>18556</v>
      </c>
      <c r="AJ1378">
        <v>5072</v>
      </c>
      <c r="AK1378" t="s">
        <v>14218</v>
      </c>
      <c r="AL1378" t="s">
        <v>18822</v>
      </c>
      <c r="AM1378" t="s">
        <v>14218</v>
      </c>
      <c r="AN1378" t="s">
        <v>14218</v>
      </c>
      <c r="AO1378" t="s">
        <v>1373</v>
      </c>
      <c r="AP1378" t="s">
        <v>15152</v>
      </c>
      <c r="AQ1378" t="s">
        <v>20403</v>
      </c>
    </row>
    <row r="1379" spans="1:43" x14ac:dyDescent="0.3">
      <c r="A1379" t="s">
        <v>16296</v>
      </c>
      <c r="B1379" t="s">
        <v>16297</v>
      </c>
      <c r="C1379" s="72">
        <v>34771</v>
      </c>
      <c r="D1379" t="s">
        <v>16298</v>
      </c>
      <c r="E1379" t="s">
        <v>7453</v>
      </c>
      <c r="F1379" t="s">
        <v>1553</v>
      </c>
      <c r="G1379" t="s">
        <v>6120</v>
      </c>
      <c r="H1379" t="s">
        <v>661</v>
      </c>
      <c r="I1379" t="s">
        <v>16299</v>
      </c>
      <c r="J1379" t="s">
        <v>16297</v>
      </c>
      <c r="K1379">
        <v>670032</v>
      </c>
      <c r="L1379" t="s">
        <v>16297</v>
      </c>
      <c r="M1379">
        <v>2788552</v>
      </c>
      <c r="N1379" t="s">
        <v>16297</v>
      </c>
      <c r="P1379" t="s">
        <v>16296</v>
      </c>
      <c r="Q1379">
        <v>10301</v>
      </c>
      <c r="R1379" t="s">
        <v>16297</v>
      </c>
      <c r="S1379">
        <v>38106</v>
      </c>
      <c r="T1379" t="s">
        <v>16297</v>
      </c>
      <c r="W1379">
        <v>108112</v>
      </c>
      <c r="X1379">
        <v>11321</v>
      </c>
      <c r="Y1379" t="s">
        <v>16297</v>
      </c>
      <c r="Z1379" t="s">
        <v>15337</v>
      </c>
      <c r="AA1379" t="s">
        <v>666</v>
      </c>
      <c r="AB1379" t="s">
        <v>658</v>
      </c>
      <c r="AC1379" t="s">
        <v>16297</v>
      </c>
      <c r="AD1379" t="s">
        <v>15337</v>
      </c>
      <c r="AE1379">
        <v>14670</v>
      </c>
      <c r="AJ1379">
        <v>5799</v>
      </c>
      <c r="AK1379" t="s">
        <v>16297</v>
      </c>
      <c r="AL1379" t="s">
        <v>18823</v>
      </c>
      <c r="AM1379" t="s">
        <v>16297</v>
      </c>
      <c r="AN1379" t="s">
        <v>16297</v>
      </c>
      <c r="AO1379" t="s">
        <v>661</v>
      </c>
      <c r="AP1379" t="s">
        <v>15337</v>
      </c>
      <c r="AQ1379" t="s">
        <v>20403</v>
      </c>
    </row>
    <row r="1380" spans="1:43" x14ac:dyDescent="0.3">
      <c r="A1380" t="s">
        <v>15255</v>
      </c>
      <c r="B1380" t="s">
        <v>14242</v>
      </c>
      <c r="C1380" s="72">
        <v>35131</v>
      </c>
      <c r="D1380" t="s">
        <v>6685</v>
      </c>
      <c r="E1380" t="s">
        <v>7453</v>
      </c>
      <c r="F1380" t="s">
        <v>1413</v>
      </c>
      <c r="G1380" t="s">
        <v>9094</v>
      </c>
      <c r="H1380" t="s">
        <v>1373</v>
      </c>
      <c r="I1380" t="s">
        <v>15256</v>
      </c>
      <c r="J1380" t="s">
        <v>14242</v>
      </c>
      <c r="K1380">
        <v>641154</v>
      </c>
      <c r="L1380" t="s">
        <v>14242</v>
      </c>
      <c r="M1380">
        <v>2901082</v>
      </c>
      <c r="N1380" t="s">
        <v>14242</v>
      </c>
      <c r="O1380" t="s">
        <v>17552</v>
      </c>
      <c r="P1380" t="s">
        <v>15255</v>
      </c>
      <c r="Q1380">
        <v>11057</v>
      </c>
      <c r="R1380" t="s">
        <v>14242</v>
      </c>
      <c r="S1380">
        <v>39671</v>
      </c>
      <c r="T1380" t="s">
        <v>14242</v>
      </c>
      <c r="V1380" t="s">
        <v>16300</v>
      </c>
      <c r="W1380">
        <v>102491</v>
      </c>
      <c r="X1380">
        <v>11057</v>
      </c>
      <c r="Y1380" t="s">
        <v>14242</v>
      </c>
      <c r="Z1380" t="s">
        <v>15257</v>
      </c>
      <c r="AA1380" t="s">
        <v>666</v>
      </c>
      <c r="AB1380" t="s">
        <v>658</v>
      </c>
      <c r="AC1380" t="s">
        <v>14242</v>
      </c>
      <c r="AD1380" t="s">
        <v>15257</v>
      </c>
      <c r="AE1380">
        <v>15116</v>
      </c>
      <c r="AH1380" t="s">
        <v>14242</v>
      </c>
      <c r="AJ1380">
        <v>5918</v>
      </c>
      <c r="AK1380" t="s">
        <v>14242</v>
      </c>
      <c r="AL1380" t="s">
        <v>18824</v>
      </c>
      <c r="AM1380" t="s">
        <v>14242</v>
      </c>
      <c r="AN1380" t="s">
        <v>14242</v>
      </c>
      <c r="AO1380" t="s">
        <v>14935</v>
      </c>
      <c r="AP1380" t="s">
        <v>15257</v>
      </c>
      <c r="AQ1380" t="s">
        <v>20403</v>
      </c>
    </row>
    <row r="1381" spans="1:43" x14ac:dyDescent="0.3">
      <c r="A1381" t="s">
        <v>16301</v>
      </c>
      <c r="B1381" t="s">
        <v>15447</v>
      </c>
      <c r="C1381" s="72">
        <v>32052</v>
      </c>
      <c r="D1381" t="s">
        <v>7012</v>
      </c>
      <c r="E1381" t="s">
        <v>7453</v>
      </c>
      <c r="F1381" t="s">
        <v>1460</v>
      </c>
      <c r="G1381" t="s">
        <v>9094</v>
      </c>
      <c r="H1381" t="s">
        <v>1424</v>
      </c>
      <c r="I1381" t="s">
        <v>16302</v>
      </c>
      <c r="J1381" t="s">
        <v>15423</v>
      </c>
      <c r="K1381">
        <v>607257</v>
      </c>
      <c r="L1381" t="s">
        <v>15423</v>
      </c>
      <c r="M1381">
        <v>2040996</v>
      </c>
      <c r="N1381" t="s">
        <v>15423</v>
      </c>
      <c r="O1381" t="s">
        <v>17553</v>
      </c>
      <c r="P1381" t="s">
        <v>16301</v>
      </c>
      <c r="Q1381">
        <v>9829</v>
      </c>
      <c r="R1381" t="s">
        <v>15423</v>
      </c>
      <c r="S1381">
        <v>32647</v>
      </c>
      <c r="T1381" t="s">
        <v>15423</v>
      </c>
      <c r="W1381">
        <v>69886</v>
      </c>
      <c r="X1381">
        <v>9829</v>
      </c>
      <c r="Y1381" t="s">
        <v>17554</v>
      </c>
      <c r="Z1381" t="s">
        <v>16303</v>
      </c>
      <c r="AA1381" t="s">
        <v>666</v>
      </c>
      <c r="AB1381" t="s">
        <v>658</v>
      </c>
      <c r="AC1381" t="s">
        <v>15447</v>
      </c>
      <c r="AD1381" t="s">
        <v>16304</v>
      </c>
      <c r="AK1381" t="s">
        <v>15447</v>
      </c>
      <c r="AL1381" t="s">
        <v>22084</v>
      </c>
      <c r="AM1381" t="s">
        <v>15423</v>
      </c>
      <c r="AN1381" t="s">
        <v>15447</v>
      </c>
      <c r="AO1381" t="s">
        <v>1424</v>
      </c>
      <c r="AP1381" t="s">
        <v>16303</v>
      </c>
      <c r="AQ1381" t="s">
        <v>20403</v>
      </c>
    </row>
    <row r="1382" spans="1:43" x14ac:dyDescent="0.3">
      <c r="A1382" t="s">
        <v>12616</v>
      </c>
      <c r="B1382" t="s">
        <v>11281</v>
      </c>
      <c r="C1382" s="72">
        <v>34338</v>
      </c>
      <c r="D1382" t="s">
        <v>12617</v>
      </c>
      <c r="E1382" t="s">
        <v>7453</v>
      </c>
      <c r="F1382" t="s">
        <v>1464</v>
      </c>
      <c r="G1382" t="s">
        <v>6120</v>
      </c>
      <c r="H1382" t="s">
        <v>1373</v>
      </c>
      <c r="I1382" t="s">
        <v>11821</v>
      </c>
      <c r="J1382" t="s">
        <v>11281</v>
      </c>
      <c r="K1382">
        <v>625643</v>
      </c>
      <c r="L1382" t="s">
        <v>11281</v>
      </c>
      <c r="M1382">
        <v>2165932</v>
      </c>
      <c r="N1382" t="s">
        <v>11281</v>
      </c>
      <c r="O1382" t="s">
        <v>13350</v>
      </c>
      <c r="P1382" t="s">
        <v>12616</v>
      </c>
      <c r="Q1382">
        <v>10152</v>
      </c>
      <c r="R1382" t="s">
        <v>11281</v>
      </c>
      <c r="S1382">
        <v>33860</v>
      </c>
      <c r="T1382" t="s">
        <v>11281</v>
      </c>
      <c r="V1382" t="s">
        <v>12618</v>
      </c>
      <c r="W1382">
        <v>101728</v>
      </c>
      <c r="X1382">
        <v>10152</v>
      </c>
      <c r="Y1382" t="s">
        <v>14427</v>
      </c>
      <c r="Z1382" t="s">
        <v>12619</v>
      </c>
      <c r="AA1382" t="s">
        <v>658</v>
      </c>
      <c r="AB1382" t="s">
        <v>658</v>
      </c>
      <c r="AC1382" t="s">
        <v>11281</v>
      </c>
      <c r="AD1382" t="s">
        <v>12619</v>
      </c>
      <c r="AE1382">
        <v>13612</v>
      </c>
      <c r="AH1382" t="s">
        <v>11281</v>
      </c>
      <c r="AI1382">
        <v>18415</v>
      </c>
      <c r="AJ1382">
        <v>5326</v>
      </c>
      <c r="AK1382" t="s">
        <v>11281</v>
      </c>
      <c r="AL1382" t="s">
        <v>18825</v>
      </c>
      <c r="AM1382" t="s">
        <v>11281</v>
      </c>
      <c r="AN1382" t="s">
        <v>11281</v>
      </c>
      <c r="AO1382" t="s">
        <v>1373</v>
      </c>
      <c r="AP1382" t="s">
        <v>12619</v>
      </c>
      <c r="AQ1382" t="s">
        <v>20403</v>
      </c>
    </row>
    <row r="1383" spans="1:43" hidden="1" x14ac:dyDescent="0.3">
      <c r="A1383" t="s">
        <v>2495</v>
      </c>
      <c r="B1383" t="s">
        <v>1252</v>
      </c>
      <c r="C1383" s="72">
        <v>30516</v>
      </c>
      <c r="D1383" t="s">
        <v>7964</v>
      </c>
      <c r="E1383" t="s">
        <v>7453</v>
      </c>
      <c r="F1383" t="s">
        <v>3591</v>
      </c>
      <c r="G1383" t="s">
        <v>3591</v>
      </c>
      <c r="H1383" t="s">
        <v>1373</v>
      </c>
      <c r="I1383" t="s">
        <v>9540</v>
      </c>
      <c r="J1383" t="s">
        <v>1252</v>
      </c>
      <c r="K1383">
        <v>446641</v>
      </c>
      <c r="L1383" t="s">
        <v>1252</v>
      </c>
      <c r="M1383">
        <v>1390890</v>
      </c>
      <c r="N1383" t="s">
        <v>1252</v>
      </c>
      <c r="O1383" t="s">
        <v>2496</v>
      </c>
      <c r="P1383" t="s">
        <v>2495</v>
      </c>
      <c r="Q1383">
        <v>8566</v>
      </c>
      <c r="R1383" t="s">
        <v>1252</v>
      </c>
      <c r="S1383">
        <v>29278</v>
      </c>
      <c r="T1383" t="s">
        <v>1252</v>
      </c>
      <c r="V1383" t="s">
        <v>4358</v>
      </c>
      <c r="W1383">
        <v>55973</v>
      </c>
      <c r="X1383">
        <v>8566</v>
      </c>
      <c r="Y1383" t="s">
        <v>1252</v>
      </c>
      <c r="Z1383" t="s">
        <v>5838</v>
      </c>
      <c r="AA1383" t="s">
        <v>658</v>
      </c>
      <c r="AB1383" t="s">
        <v>658</v>
      </c>
      <c r="AC1383" t="s">
        <v>1252</v>
      </c>
      <c r="AD1383" t="s">
        <v>5838</v>
      </c>
      <c r="AE1383">
        <v>10270</v>
      </c>
      <c r="AI1383">
        <v>3994</v>
      </c>
      <c r="AK1383" t="s">
        <v>1252</v>
      </c>
      <c r="AN1383" t="s">
        <v>1252</v>
      </c>
      <c r="AO1383" t="s">
        <v>1373</v>
      </c>
      <c r="AP1383" t="s">
        <v>5838</v>
      </c>
      <c r="AQ1383" t="s">
        <v>20402</v>
      </c>
    </row>
    <row r="1384" spans="1:43" x14ac:dyDescent="0.3">
      <c r="A1384" t="s">
        <v>16305</v>
      </c>
      <c r="B1384" t="s">
        <v>14736</v>
      </c>
      <c r="C1384" s="72">
        <v>33971</v>
      </c>
      <c r="D1384" t="s">
        <v>10324</v>
      </c>
      <c r="E1384" t="s">
        <v>7453</v>
      </c>
      <c r="F1384" t="s">
        <v>1531</v>
      </c>
      <c r="G1384" t="s">
        <v>9094</v>
      </c>
      <c r="H1384" t="s">
        <v>1373</v>
      </c>
      <c r="I1384" t="s">
        <v>16306</v>
      </c>
      <c r="J1384" t="s">
        <v>14736</v>
      </c>
      <c r="K1384">
        <v>661255</v>
      </c>
      <c r="L1384" t="s">
        <v>14736</v>
      </c>
      <c r="M1384">
        <v>2166704</v>
      </c>
      <c r="N1384" t="s">
        <v>14736</v>
      </c>
      <c r="O1384" t="s">
        <v>17555</v>
      </c>
      <c r="P1384" t="s">
        <v>16305</v>
      </c>
      <c r="Q1384">
        <v>10101</v>
      </c>
      <c r="R1384" t="s">
        <v>14736</v>
      </c>
      <c r="S1384">
        <v>33690</v>
      </c>
      <c r="T1384" t="s">
        <v>14736</v>
      </c>
      <c r="V1384" t="s">
        <v>16307</v>
      </c>
      <c r="W1384">
        <v>105434</v>
      </c>
      <c r="X1384">
        <v>10110</v>
      </c>
      <c r="Y1384" t="s">
        <v>14736</v>
      </c>
      <c r="Z1384" t="s">
        <v>15369</v>
      </c>
      <c r="AA1384" t="s">
        <v>658</v>
      </c>
      <c r="AB1384" t="s">
        <v>658</v>
      </c>
      <c r="AC1384" t="s">
        <v>14736</v>
      </c>
      <c r="AD1384" t="s">
        <v>15369</v>
      </c>
      <c r="AE1384">
        <v>13687</v>
      </c>
      <c r="AH1384" t="s">
        <v>14736</v>
      </c>
      <c r="AJ1384">
        <v>5212</v>
      </c>
      <c r="AK1384" t="s">
        <v>14736</v>
      </c>
      <c r="AL1384" t="s">
        <v>18826</v>
      </c>
      <c r="AM1384" t="s">
        <v>14736</v>
      </c>
      <c r="AN1384" t="s">
        <v>14736</v>
      </c>
      <c r="AO1384" t="s">
        <v>14933</v>
      </c>
      <c r="AP1384" t="s">
        <v>15369</v>
      </c>
      <c r="AQ1384" t="s">
        <v>20403</v>
      </c>
    </row>
    <row r="1385" spans="1:43" x14ac:dyDescent="0.3">
      <c r="A1385" t="s">
        <v>8256</v>
      </c>
      <c r="B1385" t="s">
        <v>8747</v>
      </c>
      <c r="C1385" s="72">
        <v>33607</v>
      </c>
      <c r="D1385" t="s">
        <v>6596</v>
      </c>
      <c r="E1385" t="s">
        <v>8257</v>
      </c>
      <c r="F1385" t="s">
        <v>1446</v>
      </c>
      <c r="G1385" t="s">
        <v>9094</v>
      </c>
      <c r="H1385" t="s">
        <v>1373</v>
      </c>
      <c r="I1385" t="s">
        <v>9720</v>
      </c>
      <c r="J1385" t="s">
        <v>8747</v>
      </c>
      <c r="K1385">
        <v>547179</v>
      </c>
      <c r="L1385" t="s">
        <v>8747</v>
      </c>
      <c r="M1385">
        <v>2066707</v>
      </c>
      <c r="N1385" t="s">
        <v>8747</v>
      </c>
      <c r="O1385" t="s">
        <v>13473</v>
      </c>
      <c r="P1385" t="s">
        <v>8256</v>
      </c>
      <c r="Q1385">
        <v>9949</v>
      </c>
      <c r="R1385" t="s">
        <v>8747</v>
      </c>
      <c r="S1385">
        <v>33252</v>
      </c>
      <c r="T1385" t="s">
        <v>8747</v>
      </c>
      <c r="V1385" t="s">
        <v>12579</v>
      </c>
      <c r="W1385">
        <v>68444</v>
      </c>
      <c r="X1385">
        <v>9949</v>
      </c>
      <c r="Y1385" t="s">
        <v>8747</v>
      </c>
      <c r="Z1385" t="s">
        <v>8748</v>
      </c>
      <c r="AA1385" t="s">
        <v>658</v>
      </c>
      <c r="AB1385" t="s">
        <v>658</v>
      </c>
      <c r="AC1385" t="s">
        <v>8747</v>
      </c>
      <c r="AD1385" t="s">
        <v>8748</v>
      </c>
      <c r="AE1385">
        <v>11605</v>
      </c>
      <c r="AF1385" t="s">
        <v>8747</v>
      </c>
      <c r="AG1385">
        <v>52728</v>
      </c>
      <c r="AH1385" t="s">
        <v>8747</v>
      </c>
      <c r="AI1385">
        <v>18354</v>
      </c>
      <c r="AJ1385">
        <v>4861</v>
      </c>
      <c r="AK1385" t="s">
        <v>8747</v>
      </c>
      <c r="AL1385" t="s">
        <v>18827</v>
      </c>
      <c r="AM1385" t="s">
        <v>8747</v>
      </c>
      <c r="AN1385" t="s">
        <v>8747</v>
      </c>
      <c r="AO1385" t="s">
        <v>14933</v>
      </c>
      <c r="AP1385" t="s">
        <v>8748</v>
      </c>
      <c r="AQ1385" t="s">
        <v>20403</v>
      </c>
    </row>
    <row r="1386" spans="1:43" x14ac:dyDescent="0.3">
      <c r="A1386" t="s">
        <v>2497</v>
      </c>
      <c r="B1386" t="s">
        <v>153</v>
      </c>
      <c r="C1386" s="72">
        <v>31432</v>
      </c>
      <c r="D1386" t="s">
        <v>6683</v>
      </c>
      <c r="E1386" t="s">
        <v>6912</v>
      </c>
      <c r="F1386" t="s">
        <v>3591</v>
      </c>
      <c r="G1386" t="s">
        <v>3591</v>
      </c>
      <c r="H1386" t="s">
        <v>1380</v>
      </c>
      <c r="I1386" t="s">
        <v>10803</v>
      </c>
      <c r="J1386" t="s">
        <v>153</v>
      </c>
      <c r="K1386">
        <v>518953</v>
      </c>
      <c r="L1386" t="s">
        <v>153</v>
      </c>
      <c r="M1386">
        <v>1732909</v>
      </c>
      <c r="N1386" t="s">
        <v>153</v>
      </c>
      <c r="O1386" t="s">
        <v>4359</v>
      </c>
      <c r="P1386" t="s">
        <v>2497</v>
      </c>
      <c r="Q1386">
        <v>8663</v>
      </c>
      <c r="R1386" t="s">
        <v>153</v>
      </c>
      <c r="S1386">
        <v>30528</v>
      </c>
      <c r="T1386" t="s">
        <v>153</v>
      </c>
      <c r="U1386" t="s">
        <v>153</v>
      </c>
      <c r="V1386" t="s">
        <v>4360</v>
      </c>
      <c r="W1386">
        <v>55984</v>
      </c>
      <c r="X1386">
        <v>8663</v>
      </c>
      <c r="Y1386" t="s">
        <v>153</v>
      </c>
      <c r="Z1386" t="s">
        <v>5839</v>
      </c>
      <c r="AA1386" t="s">
        <v>666</v>
      </c>
      <c r="AB1386" t="s">
        <v>666</v>
      </c>
      <c r="AC1386" t="s">
        <v>153</v>
      </c>
      <c r="AD1386" t="s">
        <v>5839</v>
      </c>
      <c r="AE1386">
        <v>10370</v>
      </c>
      <c r="AF1386" t="s">
        <v>153</v>
      </c>
      <c r="AG1386">
        <v>12861</v>
      </c>
      <c r="AH1386" t="s">
        <v>153</v>
      </c>
      <c r="AI1386">
        <v>5527</v>
      </c>
      <c r="AJ1386">
        <v>3660</v>
      </c>
      <c r="AK1386" t="s">
        <v>153</v>
      </c>
      <c r="AL1386" t="s">
        <v>18828</v>
      </c>
      <c r="AM1386" t="s">
        <v>153</v>
      </c>
      <c r="AN1386" t="s">
        <v>153</v>
      </c>
      <c r="AO1386" t="s">
        <v>1380</v>
      </c>
      <c r="AP1386" t="s">
        <v>5839</v>
      </c>
      <c r="AQ1386" t="s">
        <v>20403</v>
      </c>
    </row>
    <row r="1387" spans="1:43" x14ac:dyDescent="0.3">
      <c r="A1387" t="s">
        <v>2498</v>
      </c>
      <c r="B1387" t="s">
        <v>1232</v>
      </c>
      <c r="C1387" s="72">
        <v>32130</v>
      </c>
      <c r="D1387" t="s">
        <v>6594</v>
      </c>
      <c r="E1387" t="s">
        <v>7965</v>
      </c>
      <c r="F1387" t="s">
        <v>1509</v>
      </c>
      <c r="G1387" t="s">
        <v>9094</v>
      </c>
      <c r="H1387" t="s">
        <v>1373</v>
      </c>
      <c r="I1387" t="s">
        <v>9257</v>
      </c>
      <c r="J1387" t="s">
        <v>1232</v>
      </c>
      <c r="K1387">
        <v>571901</v>
      </c>
      <c r="L1387" t="s">
        <v>1232</v>
      </c>
      <c r="M1387">
        <v>1960798</v>
      </c>
      <c r="N1387" t="s">
        <v>1232</v>
      </c>
      <c r="O1387" t="s">
        <v>4361</v>
      </c>
      <c r="P1387" t="s">
        <v>2498</v>
      </c>
      <c r="Q1387">
        <v>9236</v>
      </c>
      <c r="R1387" t="s">
        <v>1232</v>
      </c>
      <c r="S1387">
        <v>32397</v>
      </c>
      <c r="T1387" t="s">
        <v>1232</v>
      </c>
      <c r="V1387" t="s">
        <v>4362</v>
      </c>
      <c r="W1387">
        <v>60619</v>
      </c>
      <c r="X1387">
        <v>9236</v>
      </c>
      <c r="Y1387" t="s">
        <v>1232</v>
      </c>
      <c r="Z1387" t="s">
        <v>5840</v>
      </c>
      <c r="AA1387" t="s">
        <v>666</v>
      </c>
      <c r="AB1387" t="s">
        <v>666</v>
      </c>
      <c r="AC1387" t="s">
        <v>1232</v>
      </c>
      <c r="AD1387" t="s">
        <v>5840</v>
      </c>
      <c r="AE1387">
        <v>12617</v>
      </c>
      <c r="AF1387" t="s">
        <v>1232</v>
      </c>
      <c r="AG1387">
        <v>21682</v>
      </c>
      <c r="AH1387" t="s">
        <v>1232</v>
      </c>
      <c r="AI1387">
        <v>6008</v>
      </c>
      <c r="AJ1387">
        <v>4143</v>
      </c>
      <c r="AK1387" t="s">
        <v>1232</v>
      </c>
      <c r="AL1387" t="s">
        <v>18829</v>
      </c>
      <c r="AM1387" t="s">
        <v>1232</v>
      </c>
      <c r="AN1387" t="s">
        <v>1232</v>
      </c>
      <c r="AO1387" t="s">
        <v>14933</v>
      </c>
      <c r="AP1387" t="s">
        <v>5840</v>
      </c>
      <c r="AQ1387" t="s">
        <v>20403</v>
      </c>
    </row>
    <row r="1388" spans="1:43" x14ac:dyDescent="0.3">
      <c r="A1388" t="s">
        <v>14961</v>
      </c>
      <c r="B1388" t="s">
        <v>14669</v>
      </c>
      <c r="C1388" s="72">
        <v>34521</v>
      </c>
      <c r="D1388" t="s">
        <v>6677</v>
      </c>
      <c r="E1388" t="s">
        <v>7966</v>
      </c>
      <c r="F1388" t="s">
        <v>1439</v>
      </c>
      <c r="G1388" t="s">
        <v>6120</v>
      </c>
      <c r="H1388" t="s">
        <v>661</v>
      </c>
      <c r="I1388" t="s">
        <v>14962</v>
      </c>
      <c r="J1388" t="s">
        <v>14669</v>
      </c>
      <c r="K1388">
        <v>664040</v>
      </c>
      <c r="L1388" t="s">
        <v>14669</v>
      </c>
      <c r="M1388">
        <v>2910604</v>
      </c>
      <c r="N1388" t="s">
        <v>14669</v>
      </c>
      <c r="O1388" t="s">
        <v>17556</v>
      </c>
      <c r="P1388" t="s">
        <v>14961</v>
      </c>
      <c r="Q1388">
        <v>11125</v>
      </c>
      <c r="R1388" t="s">
        <v>14669</v>
      </c>
      <c r="S1388">
        <v>39961</v>
      </c>
      <c r="T1388" t="s">
        <v>14669</v>
      </c>
      <c r="V1388" t="s">
        <v>16308</v>
      </c>
      <c r="W1388">
        <v>107284</v>
      </c>
      <c r="X1388">
        <v>11125</v>
      </c>
      <c r="Y1388" t="s">
        <v>14669</v>
      </c>
      <c r="Z1388" t="s">
        <v>15153</v>
      </c>
      <c r="AA1388" t="s">
        <v>666</v>
      </c>
      <c r="AB1388" t="s">
        <v>658</v>
      </c>
      <c r="AC1388" t="s">
        <v>14669</v>
      </c>
      <c r="AD1388" t="s">
        <v>15153</v>
      </c>
      <c r="AE1388">
        <v>11446</v>
      </c>
      <c r="AH1388" t="s">
        <v>14669</v>
      </c>
      <c r="AI1388">
        <v>31741</v>
      </c>
      <c r="AJ1388">
        <v>5948</v>
      </c>
      <c r="AK1388" t="s">
        <v>14669</v>
      </c>
      <c r="AL1388" t="s">
        <v>18830</v>
      </c>
      <c r="AM1388" t="s">
        <v>14669</v>
      </c>
      <c r="AN1388" t="s">
        <v>14669</v>
      </c>
      <c r="AO1388" t="s">
        <v>14948</v>
      </c>
      <c r="AP1388" t="s">
        <v>15153</v>
      </c>
      <c r="AQ1388" t="s">
        <v>20403</v>
      </c>
    </row>
    <row r="1389" spans="1:43" hidden="1" x14ac:dyDescent="0.3">
      <c r="A1389" t="s">
        <v>2499</v>
      </c>
      <c r="B1389" t="s">
        <v>1043</v>
      </c>
      <c r="C1389" s="72">
        <v>26816</v>
      </c>
      <c r="D1389" t="s">
        <v>6922</v>
      </c>
      <c r="E1389" t="s">
        <v>7966</v>
      </c>
      <c r="F1389" t="s">
        <v>3591</v>
      </c>
      <c r="G1389" t="s">
        <v>3591</v>
      </c>
      <c r="H1389" t="s">
        <v>1373</v>
      </c>
      <c r="I1389" t="s">
        <v>10774</v>
      </c>
      <c r="J1389" t="s">
        <v>1043</v>
      </c>
      <c r="K1389">
        <v>117955</v>
      </c>
      <c r="L1389" t="s">
        <v>1043</v>
      </c>
      <c r="M1389">
        <v>7831</v>
      </c>
      <c r="N1389" t="s">
        <v>1043</v>
      </c>
      <c r="O1389" t="s">
        <v>2500</v>
      </c>
      <c r="P1389" t="s">
        <v>2499</v>
      </c>
      <c r="Q1389">
        <v>5801</v>
      </c>
      <c r="R1389" t="s">
        <v>1043</v>
      </c>
      <c r="S1389">
        <v>3640</v>
      </c>
      <c r="T1389" t="s">
        <v>1043</v>
      </c>
      <c r="V1389" t="s">
        <v>4363</v>
      </c>
      <c r="W1389">
        <v>1332</v>
      </c>
      <c r="X1389">
        <v>5801</v>
      </c>
      <c r="Y1389" t="s">
        <v>1043</v>
      </c>
      <c r="Z1389" t="s">
        <v>8749</v>
      </c>
      <c r="AA1389" t="s">
        <v>658</v>
      </c>
      <c r="AB1389" t="s">
        <v>658</v>
      </c>
      <c r="AC1389" t="s">
        <v>1043</v>
      </c>
      <c r="AD1389" t="s">
        <v>8749</v>
      </c>
      <c r="AI1389">
        <v>15294</v>
      </c>
      <c r="AK1389" t="s">
        <v>1043</v>
      </c>
      <c r="AN1389" t="s">
        <v>1043</v>
      </c>
      <c r="AO1389" t="s">
        <v>1373</v>
      </c>
      <c r="AP1389" t="s">
        <v>8749</v>
      </c>
      <c r="AQ1389" t="s">
        <v>20402</v>
      </c>
    </row>
    <row r="1390" spans="1:43" x14ac:dyDescent="0.3">
      <c r="A1390" t="s">
        <v>20242</v>
      </c>
      <c r="B1390" t="s">
        <v>20243</v>
      </c>
      <c r="C1390" s="72">
        <v>35828</v>
      </c>
      <c r="D1390" t="s">
        <v>6620</v>
      </c>
      <c r="E1390" t="s">
        <v>7966</v>
      </c>
      <c r="F1390" t="s">
        <v>1439</v>
      </c>
      <c r="G1390" t="s">
        <v>6120</v>
      </c>
      <c r="H1390" t="s">
        <v>1380</v>
      </c>
      <c r="I1390" t="s">
        <v>20244</v>
      </c>
      <c r="J1390" t="s">
        <v>20243</v>
      </c>
      <c r="K1390">
        <v>666139</v>
      </c>
      <c r="L1390" t="s">
        <v>20243</v>
      </c>
      <c r="M1390">
        <v>2250598</v>
      </c>
      <c r="N1390" t="s">
        <v>22120</v>
      </c>
      <c r="P1390" t="s">
        <v>20242</v>
      </c>
      <c r="Q1390">
        <v>10254</v>
      </c>
      <c r="R1390" t="s">
        <v>20243</v>
      </c>
      <c r="V1390" t="s">
        <v>20245</v>
      </c>
      <c r="W1390">
        <v>108118</v>
      </c>
      <c r="Z1390" t="s">
        <v>20246</v>
      </c>
      <c r="AA1390" t="s">
        <v>666</v>
      </c>
      <c r="AB1390" t="s">
        <v>658</v>
      </c>
      <c r="AC1390" t="s">
        <v>20243</v>
      </c>
      <c r="AD1390" t="s">
        <v>20246</v>
      </c>
      <c r="AK1390" t="s">
        <v>20243</v>
      </c>
      <c r="AO1390" t="s">
        <v>1380</v>
      </c>
      <c r="AP1390" t="s">
        <v>20246</v>
      </c>
      <c r="AQ1390" t="s">
        <v>20403</v>
      </c>
    </row>
    <row r="1391" spans="1:43" hidden="1" x14ac:dyDescent="0.3">
      <c r="A1391" t="s">
        <v>2501</v>
      </c>
      <c r="B1391" t="s">
        <v>1178</v>
      </c>
      <c r="C1391" s="72">
        <v>30474</v>
      </c>
      <c r="D1391" t="s">
        <v>6720</v>
      </c>
      <c r="E1391" t="s">
        <v>7966</v>
      </c>
      <c r="F1391" t="s">
        <v>3591</v>
      </c>
      <c r="G1391" t="s">
        <v>3591</v>
      </c>
      <c r="H1391" t="s">
        <v>1373</v>
      </c>
      <c r="I1391" t="s">
        <v>10449</v>
      </c>
      <c r="J1391" t="s">
        <v>1178</v>
      </c>
      <c r="K1391">
        <v>450275</v>
      </c>
      <c r="L1391" t="s">
        <v>1178</v>
      </c>
      <c r="M1391">
        <v>1098962</v>
      </c>
      <c r="N1391" t="s">
        <v>1178</v>
      </c>
      <c r="O1391" t="s">
        <v>2502</v>
      </c>
      <c r="P1391" t="s">
        <v>2501</v>
      </c>
      <c r="Q1391">
        <v>7810</v>
      </c>
      <c r="R1391" t="s">
        <v>1178</v>
      </c>
      <c r="S1391">
        <v>28511</v>
      </c>
      <c r="T1391" t="s">
        <v>1178</v>
      </c>
      <c r="V1391" t="s">
        <v>4364</v>
      </c>
      <c r="W1391">
        <v>48157</v>
      </c>
      <c r="X1391">
        <v>7810</v>
      </c>
      <c r="Y1391" t="s">
        <v>1178</v>
      </c>
      <c r="Z1391" t="s">
        <v>5841</v>
      </c>
      <c r="AA1391" t="s">
        <v>666</v>
      </c>
      <c r="AB1391" t="s">
        <v>658</v>
      </c>
      <c r="AC1391" t="s">
        <v>1178</v>
      </c>
      <c r="AD1391" t="s">
        <v>5841</v>
      </c>
      <c r="AE1391">
        <v>8566</v>
      </c>
      <c r="AH1391" t="s">
        <v>1178</v>
      </c>
      <c r="AI1391">
        <v>7026</v>
      </c>
      <c r="AK1391" t="s">
        <v>1178</v>
      </c>
      <c r="AL1391" t="s">
        <v>18831</v>
      </c>
      <c r="AM1391" t="s">
        <v>1178</v>
      </c>
      <c r="AN1391" t="s">
        <v>1178</v>
      </c>
      <c r="AO1391" t="s">
        <v>1373</v>
      </c>
      <c r="AP1391" t="s">
        <v>5841</v>
      </c>
      <c r="AQ1391" t="s">
        <v>20402</v>
      </c>
    </row>
    <row r="1392" spans="1:43" x14ac:dyDescent="0.3">
      <c r="A1392" t="s">
        <v>14963</v>
      </c>
      <c r="B1392" t="s">
        <v>16311</v>
      </c>
      <c r="C1392" s="72">
        <v>34887</v>
      </c>
      <c r="D1392" t="s">
        <v>7037</v>
      </c>
      <c r="E1392" t="s">
        <v>7966</v>
      </c>
      <c r="F1392" t="s">
        <v>1430</v>
      </c>
      <c r="G1392" t="s">
        <v>6120</v>
      </c>
      <c r="H1392" t="s">
        <v>1396</v>
      </c>
      <c r="I1392" t="s">
        <v>16309</v>
      </c>
      <c r="J1392" t="s">
        <v>16311</v>
      </c>
      <c r="K1392">
        <v>663993</v>
      </c>
      <c r="L1392" t="s">
        <v>16311</v>
      </c>
      <c r="M1392">
        <v>2920354</v>
      </c>
      <c r="N1392" t="s">
        <v>16311</v>
      </c>
      <c r="P1392" t="s">
        <v>14963</v>
      </c>
      <c r="Q1392">
        <v>10296</v>
      </c>
      <c r="R1392" t="s">
        <v>16311</v>
      </c>
      <c r="S1392">
        <v>40538</v>
      </c>
      <c r="T1392" t="s">
        <v>16311</v>
      </c>
      <c r="V1392" t="s">
        <v>16310</v>
      </c>
      <c r="W1392">
        <v>108119</v>
      </c>
      <c r="X1392">
        <v>11090</v>
      </c>
      <c r="Y1392" t="s">
        <v>16311</v>
      </c>
      <c r="Z1392" t="s">
        <v>17336</v>
      </c>
      <c r="AA1392" t="s">
        <v>666</v>
      </c>
      <c r="AB1392" t="s">
        <v>658</v>
      </c>
      <c r="AC1392" t="s">
        <v>16311</v>
      </c>
      <c r="AD1392" t="s">
        <v>17336</v>
      </c>
      <c r="AE1392">
        <v>15376</v>
      </c>
      <c r="AJ1392">
        <v>6066</v>
      </c>
      <c r="AK1392" t="s">
        <v>16311</v>
      </c>
      <c r="AL1392" t="s">
        <v>18832</v>
      </c>
      <c r="AM1392" t="s">
        <v>16311</v>
      </c>
      <c r="AN1392" t="s">
        <v>16311</v>
      </c>
      <c r="AO1392" t="s">
        <v>1396</v>
      </c>
      <c r="AP1392" t="s">
        <v>17336</v>
      </c>
      <c r="AQ1392" t="s">
        <v>20403</v>
      </c>
    </row>
    <row r="1393" spans="1:43" hidden="1" x14ac:dyDescent="0.3">
      <c r="A1393" t="s">
        <v>2503</v>
      </c>
      <c r="B1393" t="s">
        <v>490</v>
      </c>
      <c r="C1393" s="72">
        <v>30789</v>
      </c>
      <c r="D1393" t="s">
        <v>6713</v>
      </c>
      <c r="E1393" t="s">
        <v>6712</v>
      </c>
      <c r="F1393" t="s">
        <v>1386</v>
      </c>
      <c r="G1393" t="s">
        <v>6120</v>
      </c>
      <c r="H1393" t="s">
        <v>661</v>
      </c>
      <c r="I1393" t="s">
        <v>9179</v>
      </c>
      <c r="J1393" t="s">
        <v>490</v>
      </c>
      <c r="K1393">
        <v>476704</v>
      </c>
      <c r="L1393" t="s">
        <v>490</v>
      </c>
      <c r="M1393">
        <v>1098963</v>
      </c>
      <c r="N1393" t="s">
        <v>490</v>
      </c>
      <c r="O1393" t="s">
        <v>2504</v>
      </c>
      <c r="P1393" t="s">
        <v>2503</v>
      </c>
      <c r="Q1393">
        <v>8200</v>
      </c>
      <c r="R1393" t="s">
        <v>490</v>
      </c>
      <c r="S1393">
        <v>29074</v>
      </c>
      <c r="T1393" t="s">
        <v>490</v>
      </c>
      <c r="U1393" t="s">
        <v>490</v>
      </c>
      <c r="V1393" t="s">
        <v>4365</v>
      </c>
      <c r="W1393">
        <v>46262</v>
      </c>
      <c r="X1393">
        <v>8200</v>
      </c>
      <c r="Y1393" t="s">
        <v>490</v>
      </c>
      <c r="Z1393" t="s">
        <v>5842</v>
      </c>
      <c r="AA1393" t="s">
        <v>5068</v>
      </c>
      <c r="AB1393" t="s">
        <v>658</v>
      </c>
      <c r="AC1393" t="s">
        <v>490</v>
      </c>
      <c r="AD1393" t="s">
        <v>5842</v>
      </c>
      <c r="AE1393">
        <v>8653</v>
      </c>
      <c r="AF1393" t="s">
        <v>490</v>
      </c>
      <c r="AG1393">
        <v>6029</v>
      </c>
      <c r="AH1393" t="s">
        <v>490</v>
      </c>
      <c r="AI1393">
        <v>3543</v>
      </c>
      <c r="AJ1393">
        <v>2890</v>
      </c>
      <c r="AK1393" t="s">
        <v>490</v>
      </c>
      <c r="AL1393" t="s">
        <v>18833</v>
      </c>
      <c r="AM1393" t="s">
        <v>490</v>
      </c>
      <c r="AN1393" t="s">
        <v>490</v>
      </c>
      <c r="AO1393" t="s">
        <v>661</v>
      </c>
      <c r="AP1393" t="s">
        <v>5842</v>
      </c>
      <c r="AQ1393" t="s">
        <v>20402</v>
      </c>
    </row>
    <row r="1394" spans="1:43" x14ac:dyDescent="0.3">
      <c r="A1394" t="s">
        <v>14609</v>
      </c>
      <c r="B1394" t="s">
        <v>14535</v>
      </c>
      <c r="C1394" s="72">
        <v>34126</v>
      </c>
      <c r="D1394" t="s">
        <v>6687</v>
      </c>
      <c r="E1394" t="s">
        <v>14610</v>
      </c>
      <c r="F1394" t="s">
        <v>1509</v>
      </c>
      <c r="G1394" t="s">
        <v>9094</v>
      </c>
      <c r="H1394" t="s">
        <v>1373</v>
      </c>
      <c r="I1394" t="s">
        <v>14611</v>
      </c>
      <c r="J1394" t="s">
        <v>14535</v>
      </c>
      <c r="K1394">
        <v>664192</v>
      </c>
      <c r="L1394" t="s">
        <v>14535</v>
      </c>
      <c r="M1394">
        <v>2507336</v>
      </c>
      <c r="N1394" t="s">
        <v>14535</v>
      </c>
      <c r="O1394" t="s">
        <v>17557</v>
      </c>
      <c r="P1394" t="s">
        <v>14609</v>
      </c>
      <c r="Q1394">
        <v>10941</v>
      </c>
      <c r="R1394" t="s">
        <v>14535</v>
      </c>
      <c r="S1394">
        <v>39876</v>
      </c>
      <c r="T1394" t="s">
        <v>14535</v>
      </c>
      <c r="V1394" t="s">
        <v>16312</v>
      </c>
      <c r="W1394">
        <v>108123</v>
      </c>
      <c r="X1394">
        <v>10941</v>
      </c>
      <c r="Y1394" t="s">
        <v>14535</v>
      </c>
      <c r="Z1394" t="s">
        <v>15154</v>
      </c>
      <c r="AA1394" t="s">
        <v>666</v>
      </c>
      <c r="AB1394" t="s">
        <v>666</v>
      </c>
      <c r="AC1394" t="s">
        <v>14535</v>
      </c>
      <c r="AD1394" t="s">
        <v>15154</v>
      </c>
      <c r="AE1394">
        <v>14378</v>
      </c>
      <c r="AH1394" t="s">
        <v>14535</v>
      </c>
      <c r="AI1394">
        <v>32593</v>
      </c>
      <c r="AJ1394">
        <v>5822</v>
      </c>
      <c r="AK1394" t="s">
        <v>14535</v>
      </c>
      <c r="AL1394" t="s">
        <v>18834</v>
      </c>
      <c r="AM1394" t="s">
        <v>14535</v>
      </c>
      <c r="AN1394" t="s">
        <v>14535</v>
      </c>
      <c r="AO1394" t="s">
        <v>1373</v>
      </c>
      <c r="AP1394" t="s">
        <v>15154</v>
      </c>
      <c r="AQ1394" t="s">
        <v>20403</v>
      </c>
    </row>
    <row r="1395" spans="1:43" x14ac:dyDescent="0.3">
      <c r="A1395" t="s">
        <v>16313</v>
      </c>
      <c r="B1395" t="s">
        <v>15029</v>
      </c>
      <c r="C1395" s="72">
        <v>36571</v>
      </c>
      <c r="D1395" t="s">
        <v>6545</v>
      </c>
      <c r="E1395" t="s">
        <v>16314</v>
      </c>
      <c r="F1395" t="s">
        <v>1426</v>
      </c>
      <c r="G1395" t="s">
        <v>6120</v>
      </c>
      <c r="H1395" t="s">
        <v>1373</v>
      </c>
      <c r="I1395" t="s">
        <v>16315</v>
      </c>
      <c r="J1395" t="s">
        <v>15029</v>
      </c>
      <c r="K1395">
        <v>672773</v>
      </c>
      <c r="L1395" t="s">
        <v>15029</v>
      </c>
      <c r="M1395">
        <v>2830116</v>
      </c>
      <c r="N1395" t="s">
        <v>15029</v>
      </c>
      <c r="P1395" t="s">
        <v>16313</v>
      </c>
      <c r="Q1395">
        <v>11258</v>
      </c>
      <c r="R1395" t="s">
        <v>15029</v>
      </c>
      <c r="S1395">
        <v>41089</v>
      </c>
      <c r="T1395" t="s">
        <v>15029</v>
      </c>
      <c r="W1395">
        <v>110215</v>
      </c>
      <c r="X1395">
        <v>11258</v>
      </c>
      <c r="Y1395" t="s">
        <v>15029</v>
      </c>
      <c r="Z1395" t="s">
        <v>16316</v>
      </c>
      <c r="AA1395" t="s">
        <v>658</v>
      </c>
      <c r="AB1395" t="s">
        <v>658</v>
      </c>
      <c r="AC1395" t="s">
        <v>15029</v>
      </c>
      <c r="AD1395" t="s">
        <v>16316</v>
      </c>
      <c r="AE1395">
        <v>15568</v>
      </c>
      <c r="AK1395" t="s">
        <v>15029</v>
      </c>
      <c r="AL1395" t="s">
        <v>18835</v>
      </c>
      <c r="AM1395" t="s">
        <v>15029</v>
      </c>
      <c r="AN1395" t="s">
        <v>15029</v>
      </c>
      <c r="AO1395" t="s">
        <v>1373</v>
      </c>
      <c r="AP1395" t="s">
        <v>16316</v>
      </c>
      <c r="AQ1395" t="s">
        <v>20403</v>
      </c>
    </row>
    <row r="1396" spans="1:43" x14ac:dyDescent="0.3">
      <c r="A1396" t="s">
        <v>2505</v>
      </c>
      <c r="B1396" t="s">
        <v>520</v>
      </c>
      <c r="C1396" s="72">
        <v>31576</v>
      </c>
      <c r="D1396" t="s">
        <v>6808</v>
      </c>
      <c r="E1396" t="s">
        <v>6831</v>
      </c>
      <c r="F1396" t="s">
        <v>1464</v>
      </c>
      <c r="G1396" t="s">
        <v>6120</v>
      </c>
      <c r="H1396" t="s">
        <v>1424</v>
      </c>
      <c r="I1396" t="s">
        <v>10180</v>
      </c>
      <c r="J1396" t="s">
        <v>520</v>
      </c>
      <c r="K1396">
        <v>518960</v>
      </c>
      <c r="L1396" t="s">
        <v>520</v>
      </c>
      <c r="M1396">
        <v>1657581</v>
      </c>
      <c r="N1396" t="s">
        <v>520</v>
      </c>
      <c r="O1396" t="s">
        <v>2506</v>
      </c>
      <c r="P1396" t="s">
        <v>2505</v>
      </c>
      <c r="Q1396">
        <v>8609</v>
      </c>
      <c r="R1396" t="s">
        <v>520</v>
      </c>
      <c r="S1396">
        <v>30456</v>
      </c>
      <c r="T1396" t="s">
        <v>520</v>
      </c>
      <c r="U1396" t="s">
        <v>520</v>
      </c>
      <c r="V1396" t="s">
        <v>4366</v>
      </c>
      <c r="W1396">
        <v>57191</v>
      </c>
      <c r="X1396">
        <v>8609</v>
      </c>
      <c r="Y1396" t="s">
        <v>520</v>
      </c>
      <c r="Z1396" t="s">
        <v>5843</v>
      </c>
      <c r="AA1396" t="s">
        <v>658</v>
      </c>
      <c r="AB1396" t="s">
        <v>658</v>
      </c>
      <c r="AC1396" t="s">
        <v>520</v>
      </c>
      <c r="AD1396" t="s">
        <v>5843</v>
      </c>
      <c r="AE1396">
        <v>9859</v>
      </c>
      <c r="AF1396" t="s">
        <v>520</v>
      </c>
      <c r="AG1396">
        <v>12237</v>
      </c>
      <c r="AH1396" t="s">
        <v>520</v>
      </c>
      <c r="AI1396">
        <v>5188</v>
      </c>
      <c r="AJ1396">
        <v>3514</v>
      </c>
      <c r="AK1396" t="s">
        <v>520</v>
      </c>
      <c r="AL1396" t="s">
        <v>18836</v>
      </c>
      <c r="AM1396" t="s">
        <v>520</v>
      </c>
      <c r="AN1396" t="s">
        <v>520</v>
      </c>
      <c r="AO1396" t="s">
        <v>1424</v>
      </c>
      <c r="AP1396" t="s">
        <v>5843</v>
      </c>
      <c r="AQ1396" t="s">
        <v>20403</v>
      </c>
    </row>
    <row r="1397" spans="1:43" hidden="1" x14ac:dyDescent="0.3">
      <c r="A1397" t="s">
        <v>2507</v>
      </c>
      <c r="B1397" t="s">
        <v>554</v>
      </c>
      <c r="C1397" s="72">
        <v>28684</v>
      </c>
      <c r="D1397" t="s">
        <v>6650</v>
      </c>
      <c r="E1397" t="s">
        <v>7028</v>
      </c>
      <c r="F1397" t="s">
        <v>3591</v>
      </c>
      <c r="G1397" t="s">
        <v>3591</v>
      </c>
      <c r="H1397" t="s">
        <v>1380</v>
      </c>
      <c r="I1397" t="s">
        <v>9475</v>
      </c>
      <c r="J1397" t="s">
        <v>554</v>
      </c>
      <c r="K1397">
        <v>407886</v>
      </c>
      <c r="L1397" t="s">
        <v>554</v>
      </c>
      <c r="M1397">
        <v>223483</v>
      </c>
      <c r="N1397" t="s">
        <v>554</v>
      </c>
      <c r="O1397" t="s">
        <v>2508</v>
      </c>
      <c r="P1397" t="s">
        <v>2507</v>
      </c>
      <c r="Q1397">
        <v>6862</v>
      </c>
      <c r="R1397" t="s">
        <v>554</v>
      </c>
      <c r="S1397">
        <v>5036</v>
      </c>
      <c r="T1397" t="s">
        <v>554</v>
      </c>
      <c r="U1397" t="s">
        <v>554</v>
      </c>
      <c r="V1397" t="s">
        <v>4367</v>
      </c>
      <c r="W1397">
        <v>1276</v>
      </c>
      <c r="X1397">
        <v>6862</v>
      </c>
      <c r="Y1397" t="s">
        <v>554</v>
      </c>
      <c r="Z1397" t="s">
        <v>5844</v>
      </c>
      <c r="AA1397" t="s">
        <v>658</v>
      </c>
      <c r="AB1397" t="s">
        <v>666</v>
      </c>
      <c r="AC1397" t="s">
        <v>554</v>
      </c>
      <c r="AD1397" t="s">
        <v>5844</v>
      </c>
      <c r="AE1397">
        <v>6819</v>
      </c>
      <c r="AI1397">
        <v>842</v>
      </c>
      <c r="AK1397" t="s">
        <v>554</v>
      </c>
      <c r="AN1397" t="s">
        <v>554</v>
      </c>
      <c r="AO1397" t="s">
        <v>1380</v>
      </c>
      <c r="AP1397" t="s">
        <v>5844</v>
      </c>
      <c r="AQ1397" t="s">
        <v>20402</v>
      </c>
    </row>
    <row r="1398" spans="1:43" hidden="1" x14ac:dyDescent="0.3">
      <c r="A1398" t="s">
        <v>2509</v>
      </c>
      <c r="B1398" t="s">
        <v>1269</v>
      </c>
      <c r="C1398" s="72">
        <v>31110</v>
      </c>
      <c r="D1398" t="s">
        <v>7888</v>
      </c>
      <c r="E1398" t="s">
        <v>7967</v>
      </c>
      <c r="F1398" t="s">
        <v>1416</v>
      </c>
      <c r="G1398" t="s">
        <v>9094</v>
      </c>
      <c r="H1398" t="s">
        <v>1373</v>
      </c>
      <c r="I1398" t="s">
        <v>10602</v>
      </c>
      <c r="J1398" t="s">
        <v>1269</v>
      </c>
      <c r="K1398">
        <v>458537</v>
      </c>
      <c r="L1398" t="s">
        <v>1269</v>
      </c>
      <c r="M1398">
        <v>1717006</v>
      </c>
      <c r="N1398" t="s">
        <v>1269</v>
      </c>
      <c r="O1398" t="s">
        <v>2510</v>
      </c>
      <c r="P1398" t="s">
        <v>2509</v>
      </c>
      <c r="Q1398">
        <v>8778</v>
      </c>
      <c r="R1398" t="s">
        <v>1269</v>
      </c>
      <c r="S1398">
        <v>30580</v>
      </c>
      <c r="T1398" t="s">
        <v>1269</v>
      </c>
      <c r="V1398" t="s">
        <v>4368</v>
      </c>
      <c r="W1398">
        <v>54103</v>
      </c>
      <c r="X1398">
        <v>8778</v>
      </c>
      <c r="Y1398" t="s">
        <v>1269</v>
      </c>
      <c r="Z1398" t="s">
        <v>5845</v>
      </c>
      <c r="AA1398" t="s">
        <v>658</v>
      </c>
      <c r="AB1398" t="s">
        <v>666</v>
      </c>
      <c r="AC1398" t="s">
        <v>1269</v>
      </c>
      <c r="AD1398" t="s">
        <v>5845</v>
      </c>
      <c r="AE1398">
        <v>9892</v>
      </c>
      <c r="AF1398" t="s">
        <v>1269</v>
      </c>
      <c r="AG1398">
        <v>12522</v>
      </c>
      <c r="AI1398">
        <v>6875</v>
      </c>
      <c r="AK1398" t="s">
        <v>1269</v>
      </c>
      <c r="AN1398" t="s">
        <v>1269</v>
      </c>
      <c r="AO1398" t="s">
        <v>1373</v>
      </c>
      <c r="AP1398" t="s">
        <v>5845</v>
      </c>
      <c r="AQ1398" t="s">
        <v>20402</v>
      </c>
    </row>
    <row r="1399" spans="1:43" x14ac:dyDescent="0.3">
      <c r="A1399" t="s">
        <v>2511</v>
      </c>
      <c r="B1399" t="s">
        <v>1135</v>
      </c>
      <c r="C1399" s="72">
        <v>31860</v>
      </c>
      <c r="D1399" t="s">
        <v>6633</v>
      </c>
      <c r="E1399" t="s">
        <v>7968</v>
      </c>
      <c r="F1399" t="s">
        <v>3591</v>
      </c>
      <c r="G1399" t="s">
        <v>3591</v>
      </c>
      <c r="H1399" t="s">
        <v>1373</v>
      </c>
      <c r="I1399" t="s">
        <v>9305</v>
      </c>
      <c r="J1399" t="s">
        <v>1135</v>
      </c>
      <c r="K1399">
        <v>476595</v>
      </c>
      <c r="L1399" t="s">
        <v>1135</v>
      </c>
      <c r="M1399">
        <v>1925712</v>
      </c>
      <c r="N1399" t="s">
        <v>1135</v>
      </c>
      <c r="O1399" t="s">
        <v>4369</v>
      </c>
      <c r="P1399" t="s">
        <v>2511</v>
      </c>
      <c r="Q1399">
        <v>9133</v>
      </c>
      <c r="R1399" t="s">
        <v>1135</v>
      </c>
      <c r="S1399">
        <v>32030</v>
      </c>
      <c r="T1399" t="s">
        <v>1135</v>
      </c>
      <c r="V1399" t="s">
        <v>4370</v>
      </c>
      <c r="W1399">
        <v>58404</v>
      </c>
      <c r="X1399">
        <v>9133</v>
      </c>
      <c r="Y1399" t="s">
        <v>1135</v>
      </c>
      <c r="Z1399" t="s">
        <v>5846</v>
      </c>
      <c r="AA1399" t="s">
        <v>666</v>
      </c>
      <c r="AB1399" t="s">
        <v>666</v>
      </c>
      <c r="AC1399" t="s">
        <v>1135</v>
      </c>
      <c r="AD1399" t="s">
        <v>5846</v>
      </c>
      <c r="AE1399">
        <v>12360</v>
      </c>
      <c r="AF1399" t="s">
        <v>1135</v>
      </c>
      <c r="AG1399">
        <v>16994</v>
      </c>
      <c r="AI1399">
        <v>4829</v>
      </c>
      <c r="AJ1399">
        <v>4063</v>
      </c>
      <c r="AK1399" t="s">
        <v>1135</v>
      </c>
      <c r="AL1399" t="s">
        <v>18837</v>
      </c>
      <c r="AM1399" t="s">
        <v>1135</v>
      </c>
      <c r="AN1399" t="s">
        <v>1135</v>
      </c>
      <c r="AO1399" t="s">
        <v>1373</v>
      </c>
      <c r="AP1399" t="s">
        <v>5846</v>
      </c>
      <c r="AQ1399" t="s">
        <v>20403</v>
      </c>
    </row>
    <row r="1400" spans="1:43" x14ac:dyDescent="0.3">
      <c r="A1400" t="s">
        <v>14825</v>
      </c>
      <c r="B1400" t="s">
        <v>14325</v>
      </c>
      <c r="C1400" s="72">
        <v>34699</v>
      </c>
      <c r="D1400" t="s">
        <v>14826</v>
      </c>
      <c r="E1400" t="s">
        <v>12920</v>
      </c>
      <c r="F1400" t="s">
        <v>1405</v>
      </c>
      <c r="G1400" t="s">
        <v>6120</v>
      </c>
      <c r="H1400" t="s">
        <v>660</v>
      </c>
      <c r="I1400" t="s">
        <v>14827</v>
      </c>
      <c r="J1400" t="s">
        <v>14325</v>
      </c>
      <c r="K1400">
        <v>608475</v>
      </c>
      <c r="L1400" t="s">
        <v>14325</v>
      </c>
      <c r="M1400">
        <v>2117060</v>
      </c>
      <c r="N1400" t="s">
        <v>14325</v>
      </c>
      <c r="O1400" t="s">
        <v>17558</v>
      </c>
      <c r="P1400" t="s">
        <v>14825</v>
      </c>
      <c r="Q1400">
        <v>10417</v>
      </c>
      <c r="R1400" t="s">
        <v>14325</v>
      </c>
      <c r="S1400">
        <v>33195</v>
      </c>
      <c r="T1400" t="s">
        <v>14325</v>
      </c>
      <c r="V1400" t="s">
        <v>16317</v>
      </c>
      <c r="W1400">
        <v>100271</v>
      </c>
      <c r="X1400">
        <v>10417</v>
      </c>
      <c r="Y1400" t="s">
        <v>14325</v>
      </c>
      <c r="Z1400" t="s">
        <v>15155</v>
      </c>
      <c r="AA1400" t="s">
        <v>658</v>
      </c>
      <c r="AB1400" t="s">
        <v>658</v>
      </c>
      <c r="AC1400" t="s">
        <v>14325</v>
      </c>
      <c r="AD1400" t="s">
        <v>15155</v>
      </c>
      <c r="AE1400">
        <v>13245</v>
      </c>
      <c r="AI1400">
        <v>23702</v>
      </c>
      <c r="AJ1400">
        <v>5200</v>
      </c>
      <c r="AK1400" t="s">
        <v>14325</v>
      </c>
      <c r="AL1400" t="s">
        <v>18838</v>
      </c>
      <c r="AM1400" t="s">
        <v>14325</v>
      </c>
      <c r="AN1400" t="s">
        <v>14325</v>
      </c>
      <c r="AO1400" t="s">
        <v>660</v>
      </c>
      <c r="AP1400" t="s">
        <v>15155</v>
      </c>
      <c r="AQ1400" t="s">
        <v>20403</v>
      </c>
    </row>
    <row r="1401" spans="1:43" x14ac:dyDescent="0.3">
      <c r="A1401" t="s">
        <v>12919</v>
      </c>
      <c r="B1401" t="s">
        <v>11381</v>
      </c>
      <c r="C1401" s="72">
        <v>32829</v>
      </c>
      <c r="D1401" t="s">
        <v>6874</v>
      </c>
      <c r="E1401" t="s">
        <v>12920</v>
      </c>
      <c r="F1401" t="s">
        <v>1509</v>
      </c>
      <c r="G1401" t="s">
        <v>9094</v>
      </c>
      <c r="H1401" t="s">
        <v>1373</v>
      </c>
      <c r="I1401" t="s">
        <v>11782</v>
      </c>
      <c r="J1401" t="s">
        <v>11381</v>
      </c>
      <c r="K1401">
        <v>607625</v>
      </c>
      <c r="L1401" t="s">
        <v>11381</v>
      </c>
      <c r="M1401">
        <v>2210221</v>
      </c>
      <c r="N1401" t="s">
        <v>11381</v>
      </c>
      <c r="O1401" t="s">
        <v>13180</v>
      </c>
      <c r="P1401" t="s">
        <v>12919</v>
      </c>
      <c r="Q1401">
        <v>10326</v>
      </c>
      <c r="R1401" t="s">
        <v>11381</v>
      </c>
      <c r="S1401">
        <v>34873</v>
      </c>
      <c r="T1401" t="s">
        <v>11381</v>
      </c>
      <c r="V1401" t="s">
        <v>16318</v>
      </c>
      <c r="W1401">
        <v>70069</v>
      </c>
      <c r="X1401">
        <v>10326</v>
      </c>
      <c r="Y1401" t="s">
        <v>11381</v>
      </c>
      <c r="Z1401" t="s">
        <v>12921</v>
      </c>
      <c r="AA1401" t="s">
        <v>658</v>
      </c>
      <c r="AB1401" t="s">
        <v>658</v>
      </c>
      <c r="AC1401" t="s">
        <v>11381</v>
      </c>
      <c r="AD1401" t="s">
        <v>12921</v>
      </c>
      <c r="AE1401">
        <v>14095</v>
      </c>
      <c r="AF1401" t="s">
        <v>11381</v>
      </c>
      <c r="AG1401">
        <v>71034</v>
      </c>
      <c r="AH1401" t="s">
        <v>11381</v>
      </c>
      <c r="AI1401">
        <v>23701</v>
      </c>
      <c r="AJ1401">
        <v>5098</v>
      </c>
      <c r="AK1401" t="s">
        <v>11381</v>
      </c>
      <c r="AL1401" t="s">
        <v>18839</v>
      </c>
      <c r="AM1401" t="s">
        <v>11381</v>
      </c>
      <c r="AN1401" t="s">
        <v>11381</v>
      </c>
      <c r="AO1401" t="s">
        <v>14933</v>
      </c>
      <c r="AP1401" t="s">
        <v>12921</v>
      </c>
      <c r="AQ1401" t="s">
        <v>20403</v>
      </c>
    </row>
    <row r="1402" spans="1:43" x14ac:dyDescent="0.3">
      <c r="A1402" t="s">
        <v>14612</v>
      </c>
      <c r="B1402" t="s">
        <v>14336</v>
      </c>
      <c r="C1402" s="72">
        <v>34238</v>
      </c>
      <c r="D1402" t="s">
        <v>7001</v>
      </c>
      <c r="E1402" t="s">
        <v>14613</v>
      </c>
      <c r="F1402" t="s">
        <v>1402</v>
      </c>
      <c r="G1402" t="s">
        <v>6120</v>
      </c>
      <c r="H1402" t="s">
        <v>1380</v>
      </c>
      <c r="I1402" t="s">
        <v>14495</v>
      </c>
      <c r="J1402" t="s">
        <v>14336</v>
      </c>
      <c r="K1402">
        <v>656669</v>
      </c>
      <c r="L1402" t="s">
        <v>14336</v>
      </c>
      <c r="M1402">
        <v>2769144</v>
      </c>
      <c r="N1402" t="s">
        <v>14336</v>
      </c>
      <c r="O1402" t="s">
        <v>17559</v>
      </c>
      <c r="P1402" t="s">
        <v>14612</v>
      </c>
      <c r="Q1402">
        <v>10772</v>
      </c>
      <c r="R1402" t="s">
        <v>14336</v>
      </c>
      <c r="S1402">
        <v>37580</v>
      </c>
      <c r="T1402" t="s">
        <v>14336</v>
      </c>
      <c r="V1402" t="s">
        <v>16319</v>
      </c>
      <c r="W1402">
        <v>104833</v>
      </c>
      <c r="X1402">
        <v>10772</v>
      </c>
      <c r="Y1402" t="s">
        <v>14336</v>
      </c>
      <c r="Z1402" t="s">
        <v>15156</v>
      </c>
      <c r="AA1402" t="s">
        <v>658</v>
      </c>
      <c r="AB1402" t="s">
        <v>658</v>
      </c>
      <c r="AC1402" t="s">
        <v>14336</v>
      </c>
      <c r="AD1402" t="s">
        <v>15156</v>
      </c>
      <c r="AE1402">
        <v>13463</v>
      </c>
      <c r="AH1402" t="s">
        <v>14336</v>
      </c>
      <c r="AI1402">
        <v>20386</v>
      </c>
      <c r="AJ1402">
        <v>5665</v>
      </c>
      <c r="AK1402" t="s">
        <v>14336</v>
      </c>
      <c r="AL1402" t="s">
        <v>18840</v>
      </c>
      <c r="AM1402" t="s">
        <v>14336</v>
      </c>
      <c r="AN1402" t="s">
        <v>14336</v>
      </c>
      <c r="AO1402" t="s">
        <v>1380</v>
      </c>
      <c r="AP1402" t="s">
        <v>15156</v>
      </c>
      <c r="AQ1402" t="s">
        <v>20403</v>
      </c>
    </row>
    <row r="1403" spans="1:43" x14ac:dyDescent="0.3">
      <c r="A1403" t="s">
        <v>2512</v>
      </c>
      <c r="B1403" t="s">
        <v>229</v>
      </c>
      <c r="C1403" s="72">
        <v>32545</v>
      </c>
      <c r="D1403" t="s">
        <v>7409</v>
      </c>
      <c r="E1403" t="s">
        <v>7288</v>
      </c>
      <c r="F1403" t="s">
        <v>3591</v>
      </c>
      <c r="G1403" t="s">
        <v>3591</v>
      </c>
      <c r="H1403" t="s">
        <v>1380</v>
      </c>
      <c r="I1403" t="s">
        <v>10407</v>
      </c>
      <c r="J1403" t="s">
        <v>10408</v>
      </c>
      <c r="K1403">
        <v>544371</v>
      </c>
      <c r="L1403" t="s">
        <v>229</v>
      </c>
      <c r="M1403">
        <v>1915313</v>
      </c>
      <c r="N1403" t="s">
        <v>229</v>
      </c>
      <c r="O1403" t="s">
        <v>5847</v>
      </c>
      <c r="P1403" t="s">
        <v>2512</v>
      </c>
      <c r="Q1403">
        <v>9384</v>
      </c>
      <c r="R1403" t="s">
        <v>229</v>
      </c>
      <c r="S1403">
        <v>32084</v>
      </c>
      <c r="T1403" t="s">
        <v>229</v>
      </c>
      <c r="V1403" t="s">
        <v>5848</v>
      </c>
      <c r="W1403">
        <v>58850</v>
      </c>
      <c r="X1403">
        <v>9384</v>
      </c>
      <c r="Y1403" t="s">
        <v>229</v>
      </c>
      <c r="Z1403" t="s">
        <v>5849</v>
      </c>
      <c r="AA1403" t="s">
        <v>666</v>
      </c>
      <c r="AB1403" t="s">
        <v>658</v>
      </c>
      <c r="AC1403" t="s">
        <v>229</v>
      </c>
      <c r="AD1403" t="s">
        <v>5849</v>
      </c>
      <c r="AE1403">
        <v>12345</v>
      </c>
      <c r="AH1403" t="s">
        <v>229</v>
      </c>
      <c r="AI1403">
        <v>11969</v>
      </c>
      <c r="AJ1403">
        <v>4332</v>
      </c>
      <c r="AK1403" t="s">
        <v>229</v>
      </c>
      <c r="AL1403" t="s">
        <v>18841</v>
      </c>
      <c r="AM1403" t="s">
        <v>229</v>
      </c>
      <c r="AN1403" t="s">
        <v>229</v>
      </c>
      <c r="AO1403" t="s">
        <v>1380</v>
      </c>
      <c r="AP1403" t="s">
        <v>5849</v>
      </c>
      <c r="AQ1403" t="s">
        <v>20403</v>
      </c>
    </row>
    <row r="1404" spans="1:43" x14ac:dyDescent="0.3">
      <c r="A1404" t="s">
        <v>2513</v>
      </c>
      <c r="B1404" t="s">
        <v>367</v>
      </c>
      <c r="C1404" s="72">
        <v>31566</v>
      </c>
      <c r="D1404" t="s">
        <v>7111</v>
      </c>
      <c r="E1404" t="s">
        <v>7288</v>
      </c>
      <c r="F1404" t="s">
        <v>3591</v>
      </c>
      <c r="G1404" t="s">
        <v>3591</v>
      </c>
      <c r="H1404" t="s">
        <v>660</v>
      </c>
      <c r="I1404" t="s">
        <v>9322</v>
      </c>
      <c r="J1404" t="s">
        <v>367</v>
      </c>
      <c r="K1404">
        <v>518963</v>
      </c>
      <c r="L1404" t="s">
        <v>367</v>
      </c>
      <c r="M1404">
        <v>1666193</v>
      </c>
      <c r="N1404" t="s">
        <v>367</v>
      </c>
      <c r="O1404" t="s">
        <v>4371</v>
      </c>
      <c r="P1404" t="s">
        <v>2513</v>
      </c>
      <c r="Q1404">
        <v>9164</v>
      </c>
      <c r="R1404" t="s">
        <v>367</v>
      </c>
      <c r="S1404">
        <v>30968</v>
      </c>
      <c r="T1404" t="s">
        <v>367</v>
      </c>
      <c r="V1404" t="s">
        <v>4372</v>
      </c>
      <c r="W1404">
        <v>55999</v>
      </c>
      <c r="X1404">
        <v>9164</v>
      </c>
      <c r="Y1404" t="s">
        <v>367</v>
      </c>
      <c r="Z1404" t="s">
        <v>8750</v>
      </c>
      <c r="AA1404" t="s">
        <v>658</v>
      </c>
      <c r="AB1404" t="s">
        <v>658</v>
      </c>
      <c r="AC1404" t="s">
        <v>367</v>
      </c>
      <c r="AD1404" t="s">
        <v>8750</v>
      </c>
      <c r="AE1404">
        <v>9996</v>
      </c>
      <c r="AI1404">
        <v>17706</v>
      </c>
      <c r="AK1404" t="s">
        <v>367</v>
      </c>
      <c r="AL1404" t="s">
        <v>18842</v>
      </c>
      <c r="AM1404" t="s">
        <v>367</v>
      </c>
      <c r="AN1404" t="s">
        <v>367</v>
      </c>
      <c r="AO1404" t="s">
        <v>660</v>
      </c>
      <c r="AP1404" t="s">
        <v>8750</v>
      </c>
      <c r="AQ1404" t="s">
        <v>20403</v>
      </c>
    </row>
    <row r="1405" spans="1:43" x14ac:dyDescent="0.3">
      <c r="A1405" t="s">
        <v>16320</v>
      </c>
      <c r="B1405" t="s">
        <v>16321</v>
      </c>
      <c r="C1405" s="72">
        <v>35757</v>
      </c>
      <c r="D1405" t="s">
        <v>7666</v>
      </c>
      <c r="E1405" t="s">
        <v>16322</v>
      </c>
      <c r="F1405" t="s">
        <v>1379</v>
      </c>
      <c r="G1405" t="s">
        <v>9094</v>
      </c>
      <c r="H1405" t="s">
        <v>661</v>
      </c>
      <c r="I1405" t="s">
        <v>16323</v>
      </c>
      <c r="J1405" t="s">
        <v>16321</v>
      </c>
      <c r="K1405">
        <v>666158</v>
      </c>
      <c r="L1405" t="s">
        <v>16321</v>
      </c>
      <c r="M1405">
        <v>2250605</v>
      </c>
      <c r="N1405" t="s">
        <v>16321</v>
      </c>
      <c r="P1405" t="s">
        <v>16320</v>
      </c>
      <c r="Q1405">
        <v>10511</v>
      </c>
      <c r="R1405" t="s">
        <v>16321</v>
      </c>
      <c r="S1405">
        <v>40423</v>
      </c>
      <c r="T1405" t="s">
        <v>16321</v>
      </c>
      <c r="W1405">
        <v>108127</v>
      </c>
      <c r="X1405">
        <v>10511</v>
      </c>
      <c r="Y1405" t="s">
        <v>16321</v>
      </c>
      <c r="Z1405" t="s">
        <v>15411</v>
      </c>
      <c r="AA1405" t="s">
        <v>666</v>
      </c>
      <c r="AB1405" t="s">
        <v>658</v>
      </c>
      <c r="AC1405" t="s">
        <v>16321</v>
      </c>
      <c r="AD1405" t="s">
        <v>15411</v>
      </c>
      <c r="AE1405">
        <v>14276</v>
      </c>
      <c r="AJ1405">
        <v>6255</v>
      </c>
      <c r="AK1405" t="s">
        <v>16321</v>
      </c>
      <c r="AL1405" t="s">
        <v>18843</v>
      </c>
      <c r="AM1405" t="s">
        <v>16321</v>
      </c>
      <c r="AN1405" t="s">
        <v>16321</v>
      </c>
      <c r="AO1405" t="s">
        <v>661</v>
      </c>
      <c r="AP1405" t="s">
        <v>15411</v>
      </c>
      <c r="AQ1405" t="s">
        <v>20403</v>
      </c>
    </row>
    <row r="1406" spans="1:43" x14ac:dyDescent="0.3">
      <c r="A1406" t="s">
        <v>14964</v>
      </c>
      <c r="B1406" t="s">
        <v>14965</v>
      </c>
      <c r="C1406" s="72">
        <v>35703</v>
      </c>
      <c r="D1406" t="s">
        <v>7155</v>
      </c>
      <c r="E1406" t="s">
        <v>14966</v>
      </c>
      <c r="F1406" t="s">
        <v>1386</v>
      </c>
      <c r="G1406" t="s">
        <v>6120</v>
      </c>
      <c r="H1406" t="s">
        <v>1373</v>
      </c>
      <c r="I1406" t="s">
        <v>17715</v>
      </c>
      <c r="J1406" t="s">
        <v>14965</v>
      </c>
      <c r="K1406">
        <v>666200</v>
      </c>
      <c r="L1406" t="s">
        <v>14965</v>
      </c>
      <c r="M1406">
        <v>2910624</v>
      </c>
      <c r="N1406" t="s">
        <v>14965</v>
      </c>
      <c r="P1406" t="s">
        <v>14964</v>
      </c>
      <c r="Q1406">
        <v>10235</v>
      </c>
      <c r="R1406" t="s">
        <v>14965</v>
      </c>
      <c r="S1406">
        <v>39667</v>
      </c>
      <c r="T1406" t="s">
        <v>14965</v>
      </c>
      <c r="V1406" t="s">
        <v>16324</v>
      </c>
      <c r="W1406">
        <v>109135</v>
      </c>
      <c r="X1406">
        <v>10627</v>
      </c>
      <c r="Y1406" t="s">
        <v>14965</v>
      </c>
      <c r="Z1406" t="s">
        <v>15157</v>
      </c>
      <c r="AA1406" t="s">
        <v>666</v>
      </c>
      <c r="AB1406" t="s">
        <v>666</v>
      </c>
      <c r="AC1406" t="s">
        <v>14965</v>
      </c>
      <c r="AD1406" t="s">
        <v>15157</v>
      </c>
      <c r="AE1406">
        <v>14304</v>
      </c>
      <c r="AH1406" t="s">
        <v>14965</v>
      </c>
      <c r="AJ1406">
        <v>5949</v>
      </c>
      <c r="AK1406" t="s">
        <v>14965</v>
      </c>
      <c r="AL1406" t="s">
        <v>18844</v>
      </c>
      <c r="AM1406" t="s">
        <v>14965</v>
      </c>
      <c r="AN1406" t="s">
        <v>14965</v>
      </c>
      <c r="AO1406" t="s">
        <v>1373</v>
      </c>
      <c r="AP1406" t="s">
        <v>15157</v>
      </c>
      <c r="AQ1406" t="s">
        <v>20403</v>
      </c>
    </row>
    <row r="1407" spans="1:43" x14ac:dyDescent="0.3">
      <c r="A1407" t="s">
        <v>2514</v>
      </c>
      <c r="B1407" t="s">
        <v>851</v>
      </c>
      <c r="C1407" s="72">
        <v>33165</v>
      </c>
      <c r="D1407" t="s">
        <v>7001</v>
      </c>
      <c r="E1407" t="s">
        <v>7592</v>
      </c>
      <c r="F1407" t="s">
        <v>1430</v>
      </c>
      <c r="G1407" t="s">
        <v>6120</v>
      </c>
      <c r="H1407" t="s">
        <v>1373</v>
      </c>
      <c r="I1407" t="s">
        <v>10019</v>
      </c>
      <c r="J1407" t="s">
        <v>851</v>
      </c>
      <c r="K1407">
        <v>543475</v>
      </c>
      <c r="L1407" t="s">
        <v>851</v>
      </c>
      <c r="M1407">
        <v>1717424</v>
      </c>
      <c r="N1407" t="s">
        <v>851</v>
      </c>
      <c r="O1407" t="s">
        <v>2515</v>
      </c>
      <c r="P1407" t="s">
        <v>2514</v>
      </c>
      <c r="Q1407">
        <v>8856</v>
      </c>
      <c r="R1407" t="s">
        <v>851</v>
      </c>
      <c r="S1407">
        <v>31061</v>
      </c>
      <c r="T1407" t="s">
        <v>851</v>
      </c>
      <c r="V1407" t="s">
        <v>4373</v>
      </c>
      <c r="W1407">
        <v>58407</v>
      </c>
      <c r="X1407">
        <v>8856</v>
      </c>
      <c r="Y1407" t="s">
        <v>851</v>
      </c>
      <c r="Z1407" t="s">
        <v>5850</v>
      </c>
      <c r="AA1407" t="s">
        <v>658</v>
      </c>
      <c r="AB1407" t="s">
        <v>658</v>
      </c>
      <c r="AC1407" t="s">
        <v>851</v>
      </c>
      <c r="AD1407" t="s">
        <v>5850</v>
      </c>
      <c r="AE1407">
        <v>10528</v>
      </c>
      <c r="AF1407" t="s">
        <v>851</v>
      </c>
      <c r="AG1407">
        <v>12929</v>
      </c>
      <c r="AH1407" t="s">
        <v>851</v>
      </c>
      <c r="AI1407">
        <v>8694</v>
      </c>
      <c r="AJ1407">
        <v>3634</v>
      </c>
      <c r="AK1407" t="s">
        <v>851</v>
      </c>
      <c r="AL1407" t="s">
        <v>18845</v>
      </c>
      <c r="AM1407" t="s">
        <v>851</v>
      </c>
      <c r="AN1407" t="s">
        <v>851</v>
      </c>
      <c r="AO1407" t="s">
        <v>1373</v>
      </c>
      <c r="AP1407" t="s">
        <v>5850</v>
      </c>
      <c r="AQ1407" t="s">
        <v>20403</v>
      </c>
    </row>
    <row r="1408" spans="1:43" x14ac:dyDescent="0.3">
      <c r="A1408" t="s">
        <v>20230</v>
      </c>
      <c r="B1408" t="s">
        <v>20231</v>
      </c>
      <c r="C1408" s="72">
        <v>35386</v>
      </c>
      <c r="D1408" t="s">
        <v>6646</v>
      </c>
      <c r="E1408" t="s">
        <v>20232</v>
      </c>
      <c r="F1408" t="s">
        <v>1553</v>
      </c>
      <c r="G1408" t="s">
        <v>6120</v>
      </c>
      <c r="H1408" t="s">
        <v>1373</v>
      </c>
      <c r="I1408" t="s">
        <v>20233</v>
      </c>
      <c r="J1408" t="s">
        <v>20231</v>
      </c>
      <c r="K1408">
        <v>663738</v>
      </c>
      <c r="L1408" t="s">
        <v>20231</v>
      </c>
      <c r="M1408">
        <v>2931989</v>
      </c>
      <c r="N1408" t="s">
        <v>20231</v>
      </c>
      <c r="P1408" t="s">
        <v>20230</v>
      </c>
      <c r="Q1408">
        <v>10176</v>
      </c>
      <c r="R1408" t="s">
        <v>20231</v>
      </c>
      <c r="W1408">
        <v>127265</v>
      </c>
      <c r="Z1408" t="s">
        <v>20234</v>
      </c>
      <c r="AA1408" t="s">
        <v>666</v>
      </c>
      <c r="AB1408" t="s">
        <v>666</v>
      </c>
      <c r="AC1408" t="s">
        <v>20231</v>
      </c>
      <c r="AD1408" t="s">
        <v>20234</v>
      </c>
      <c r="AK1408" t="s">
        <v>20231</v>
      </c>
      <c r="AO1408" t="s">
        <v>1373</v>
      </c>
      <c r="AP1408" t="s">
        <v>20234</v>
      </c>
      <c r="AQ1408" t="s">
        <v>20403</v>
      </c>
    </row>
    <row r="1409" spans="1:43" x14ac:dyDescent="0.3">
      <c r="A1409" t="s">
        <v>2516</v>
      </c>
      <c r="B1409" t="s">
        <v>756</v>
      </c>
      <c r="C1409" s="72">
        <v>31909</v>
      </c>
      <c r="D1409" t="s">
        <v>7193</v>
      </c>
      <c r="E1409" t="s">
        <v>7533</v>
      </c>
      <c r="F1409" t="s">
        <v>1464</v>
      </c>
      <c r="G1409" t="s">
        <v>6120</v>
      </c>
      <c r="H1409" t="s">
        <v>1373</v>
      </c>
      <c r="I1409" t="s">
        <v>9665</v>
      </c>
      <c r="J1409" t="s">
        <v>756</v>
      </c>
      <c r="K1409">
        <v>458681</v>
      </c>
      <c r="L1409" t="s">
        <v>756</v>
      </c>
      <c r="M1409">
        <v>1733864</v>
      </c>
      <c r="N1409" t="s">
        <v>756</v>
      </c>
      <c r="O1409" t="s">
        <v>2517</v>
      </c>
      <c r="P1409" t="s">
        <v>2516</v>
      </c>
      <c r="Q1409">
        <v>8650</v>
      </c>
      <c r="R1409" t="s">
        <v>756</v>
      </c>
      <c r="S1409">
        <v>30820</v>
      </c>
      <c r="T1409" t="s">
        <v>756</v>
      </c>
      <c r="V1409" t="s">
        <v>4374</v>
      </c>
      <c r="W1409">
        <v>58410</v>
      </c>
      <c r="X1409">
        <v>8650</v>
      </c>
      <c r="Y1409" t="s">
        <v>756</v>
      </c>
      <c r="Z1409" t="s">
        <v>5851</v>
      </c>
      <c r="AA1409" t="s">
        <v>658</v>
      </c>
      <c r="AB1409" t="s">
        <v>658</v>
      </c>
      <c r="AC1409" t="s">
        <v>756</v>
      </c>
      <c r="AD1409" t="s">
        <v>5851</v>
      </c>
      <c r="AE1409">
        <v>10504</v>
      </c>
      <c r="AF1409" t="s">
        <v>756</v>
      </c>
      <c r="AG1409">
        <v>11354</v>
      </c>
      <c r="AH1409" t="s">
        <v>756</v>
      </c>
      <c r="AI1409">
        <v>5591</v>
      </c>
      <c r="AJ1409">
        <v>3760</v>
      </c>
      <c r="AK1409" t="s">
        <v>756</v>
      </c>
      <c r="AL1409" t="s">
        <v>18846</v>
      </c>
      <c r="AM1409" t="s">
        <v>756</v>
      </c>
      <c r="AN1409" t="s">
        <v>756</v>
      </c>
      <c r="AO1409" t="s">
        <v>14935</v>
      </c>
      <c r="AP1409" t="s">
        <v>5851</v>
      </c>
      <c r="AQ1409" t="s">
        <v>20403</v>
      </c>
    </row>
    <row r="1410" spans="1:43" hidden="1" x14ac:dyDescent="0.3">
      <c r="A1410" t="s">
        <v>2518</v>
      </c>
      <c r="B1410" t="s">
        <v>1250</v>
      </c>
      <c r="C1410" s="72">
        <v>29077</v>
      </c>
      <c r="D1410" t="s">
        <v>6677</v>
      </c>
      <c r="E1410" t="s">
        <v>7969</v>
      </c>
      <c r="F1410" t="s">
        <v>3591</v>
      </c>
      <c r="G1410" t="s">
        <v>3591</v>
      </c>
      <c r="H1410" t="s">
        <v>1373</v>
      </c>
      <c r="I1410" t="s">
        <v>9733</v>
      </c>
      <c r="J1410" t="s">
        <v>1250</v>
      </c>
      <c r="K1410">
        <v>407193</v>
      </c>
      <c r="L1410" t="s">
        <v>1250</v>
      </c>
      <c r="M1410">
        <v>245546</v>
      </c>
      <c r="N1410" t="s">
        <v>1250</v>
      </c>
      <c r="O1410" t="s">
        <v>2519</v>
      </c>
      <c r="P1410" t="s">
        <v>2518</v>
      </c>
      <c r="Q1410">
        <v>6775</v>
      </c>
      <c r="R1410" t="s">
        <v>1250</v>
      </c>
      <c r="S1410">
        <v>4830</v>
      </c>
      <c r="T1410" t="s">
        <v>1250</v>
      </c>
      <c r="V1410" t="s">
        <v>4375</v>
      </c>
      <c r="W1410">
        <v>999</v>
      </c>
      <c r="X1410">
        <v>6775</v>
      </c>
      <c r="Y1410" t="s">
        <v>1250</v>
      </c>
      <c r="Z1410" t="s">
        <v>8751</v>
      </c>
      <c r="AA1410" t="s">
        <v>658</v>
      </c>
      <c r="AB1410" t="s">
        <v>658</v>
      </c>
      <c r="AC1410" t="s">
        <v>1250</v>
      </c>
      <c r="AD1410" t="s">
        <v>8751</v>
      </c>
      <c r="AI1410">
        <v>15195</v>
      </c>
      <c r="AK1410" t="s">
        <v>1250</v>
      </c>
      <c r="AN1410" t="s">
        <v>1250</v>
      </c>
      <c r="AO1410" t="s">
        <v>1373</v>
      </c>
      <c r="AP1410" t="s">
        <v>8751</v>
      </c>
      <c r="AQ1410" t="s">
        <v>20402</v>
      </c>
    </row>
    <row r="1411" spans="1:43" x14ac:dyDescent="0.3">
      <c r="A1411" t="s">
        <v>4376</v>
      </c>
      <c r="B1411" t="s">
        <v>1029</v>
      </c>
      <c r="C1411" s="72">
        <v>32194</v>
      </c>
      <c r="D1411" t="s">
        <v>6987</v>
      </c>
      <c r="E1411" t="s">
        <v>7970</v>
      </c>
      <c r="F1411" t="s">
        <v>1372</v>
      </c>
      <c r="G1411" t="s">
        <v>6120</v>
      </c>
      <c r="H1411" t="s">
        <v>1373</v>
      </c>
      <c r="I1411" t="s">
        <v>10254</v>
      </c>
      <c r="J1411" t="s">
        <v>1029</v>
      </c>
      <c r="K1411">
        <v>544928</v>
      </c>
      <c r="L1411" t="s">
        <v>1029</v>
      </c>
      <c r="M1411">
        <v>2040403</v>
      </c>
      <c r="N1411" t="s">
        <v>1029</v>
      </c>
      <c r="O1411" t="s">
        <v>5852</v>
      </c>
      <c r="P1411" t="s">
        <v>4376</v>
      </c>
      <c r="Q1411">
        <v>9401</v>
      </c>
      <c r="R1411" t="s">
        <v>1029</v>
      </c>
      <c r="S1411">
        <v>32641</v>
      </c>
      <c r="T1411" t="s">
        <v>1029</v>
      </c>
      <c r="V1411" t="s">
        <v>5853</v>
      </c>
      <c r="W1411">
        <v>68438</v>
      </c>
      <c r="X1411">
        <v>9401</v>
      </c>
      <c r="Y1411" t="s">
        <v>1029</v>
      </c>
      <c r="Z1411" t="s">
        <v>5854</v>
      </c>
      <c r="AA1411" t="s">
        <v>5068</v>
      </c>
      <c r="AB1411" t="s">
        <v>666</v>
      </c>
      <c r="AC1411" t="s">
        <v>1029</v>
      </c>
      <c r="AD1411" t="s">
        <v>5854</v>
      </c>
      <c r="AE1411">
        <v>12902</v>
      </c>
      <c r="AF1411" t="s">
        <v>1029</v>
      </c>
      <c r="AG1411">
        <v>38083</v>
      </c>
      <c r="AH1411" t="s">
        <v>1029</v>
      </c>
      <c r="AI1411">
        <v>14740</v>
      </c>
      <c r="AJ1411">
        <v>4369</v>
      </c>
      <c r="AK1411" t="s">
        <v>1029</v>
      </c>
      <c r="AL1411" t="s">
        <v>18847</v>
      </c>
      <c r="AM1411" t="s">
        <v>1029</v>
      </c>
      <c r="AN1411" t="s">
        <v>1029</v>
      </c>
      <c r="AO1411" t="s">
        <v>1373</v>
      </c>
      <c r="AP1411" t="s">
        <v>5854</v>
      </c>
      <c r="AQ1411" t="s">
        <v>20403</v>
      </c>
    </row>
    <row r="1412" spans="1:43" x14ac:dyDescent="0.3">
      <c r="A1412" t="s">
        <v>12751</v>
      </c>
      <c r="B1412" t="s">
        <v>11633</v>
      </c>
      <c r="C1412" s="72">
        <v>33656</v>
      </c>
      <c r="D1412" t="s">
        <v>12752</v>
      </c>
      <c r="E1412" t="s">
        <v>6636</v>
      </c>
      <c r="F1412" t="s">
        <v>1405</v>
      </c>
      <c r="G1412" t="s">
        <v>6120</v>
      </c>
      <c r="H1412" t="s">
        <v>1431</v>
      </c>
      <c r="I1412" t="s">
        <v>11634</v>
      </c>
      <c r="J1412" t="s">
        <v>11633</v>
      </c>
      <c r="K1412">
        <v>553988</v>
      </c>
      <c r="L1412" t="s">
        <v>11633</v>
      </c>
      <c r="M1412">
        <v>1804067</v>
      </c>
      <c r="N1412" t="s">
        <v>11633</v>
      </c>
      <c r="O1412" t="s">
        <v>13336</v>
      </c>
      <c r="P1412" t="s">
        <v>12751</v>
      </c>
      <c r="Q1412">
        <v>9972</v>
      </c>
      <c r="R1412" t="s">
        <v>11633</v>
      </c>
      <c r="S1412">
        <v>31188</v>
      </c>
      <c r="T1412" t="s">
        <v>11633</v>
      </c>
      <c r="V1412" t="s">
        <v>16325</v>
      </c>
      <c r="W1412">
        <v>66105</v>
      </c>
      <c r="X1412">
        <v>9972</v>
      </c>
      <c r="Y1412" t="s">
        <v>11633</v>
      </c>
      <c r="Z1412" t="s">
        <v>12753</v>
      </c>
      <c r="AA1412" t="s">
        <v>658</v>
      </c>
      <c r="AB1412" t="s">
        <v>658</v>
      </c>
      <c r="AC1412" t="s">
        <v>11633</v>
      </c>
      <c r="AD1412" t="s">
        <v>12753</v>
      </c>
      <c r="AE1412">
        <v>11804</v>
      </c>
      <c r="AF1412" t="s">
        <v>11633</v>
      </c>
      <c r="AG1412">
        <v>13343</v>
      </c>
      <c r="AH1412" t="s">
        <v>11633</v>
      </c>
      <c r="AI1412">
        <v>9673</v>
      </c>
      <c r="AJ1412">
        <v>4871</v>
      </c>
      <c r="AK1412" t="s">
        <v>11633</v>
      </c>
      <c r="AL1412" t="s">
        <v>18848</v>
      </c>
      <c r="AM1412" t="s">
        <v>11633</v>
      </c>
      <c r="AN1412" t="s">
        <v>11633</v>
      </c>
      <c r="AO1412" t="s">
        <v>1431</v>
      </c>
      <c r="AP1412" t="s">
        <v>12753</v>
      </c>
      <c r="AQ1412" t="s">
        <v>20403</v>
      </c>
    </row>
    <row r="1413" spans="1:43" x14ac:dyDescent="0.3">
      <c r="A1413" t="s">
        <v>2520</v>
      </c>
      <c r="B1413" t="s">
        <v>460</v>
      </c>
      <c r="C1413" s="72">
        <v>33791</v>
      </c>
      <c r="D1413" t="s">
        <v>6637</v>
      </c>
      <c r="E1413" t="s">
        <v>6636</v>
      </c>
      <c r="F1413" t="s">
        <v>1409</v>
      </c>
      <c r="G1413" t="s">
        <v>9094</v>
      </c>
      <c r="H1413" t="s">
        <v>660</v>
      </c>
      <c r="I1413" t="s">
        <v>9449</v>
      </c>
      <c r="J1413" t="s">
        <v>460</v>
      </c>
      <c r="K1413">
        <v>592518</v>
      </c>
      <c r="L1413" t="s">
        <v>460</v>
      </c>
      <c r="M1413">
        <v>1765812</v>
      </c>
      <c r="N1413" t="s">
        <v>460</v>
      </c>
      <c r="O1413" t="s">
        <v>4377</v>
      </c>
      <c r="P1413" t="s">
        <v>2520</v>
      </c>
      <c r="Q1413">
        <v>9111</v>
      </c>
      <c r="R1413" t="s">
        <v>460</v>
      </c>
      <c r="S1413">
        <v>31097</v>
      </c>
      <c r="T1413" t="s">
        <v>460</v>
      </c>
      <c r="U1413" t="s">
        <v>460</v>
      </c>
      <c r="V1413" t="s">
        <v>4378</v>
      </c>
      <c r="W1413">
        <v>67049</v>
      </c>
      <c r="X1413">
        <v>9111</v>
      </c>
      <c r="Y1413" t="s">
        <v>460</v>
      </c>
      <c r="Z1413" t="s">
        <v>5855</v>
      </c>
      <c r="AA1413" t="s">
        <v>658</v>
      </c>
      <c r="AB1413" t="s">
        <v>658</v>
      </c>
      <c r="AC1413" t="s">
        <v>460</v>
      </c>
      <c r="AD1413" t="s">
        <v>5855</v>
      </c>
      <c r="AE1413">
        <v>11437</v>
      </c>
      <c r="AF1413" t="s">
        <v>460</v>
      </c>
      <c r="AG1413">
        <v>13929</v>
      </c>
      <c r="AH1413" t="s">
        <v>460</v>
      </c>
      <c r="AI1413">
        <v>14934</v>
      </c>
      <c r="AJ1413">
        <v>4173</v>
      </c>
      <c r="AK1413" t="s">
        <v>460</v>
      </c>
      <c r="AL1413" t="s">
        <v>18849</v>
      </c>
      <c r="AM1413" t="s">
        <v>460</v>
      </c>
      <c r="AN1413" t="s">
        <v>460</v>
      </c>
      <c r="AO1413" t="s">
        <v>660</v>
      </c>
      <c r="AP1413" t="s">
        <v>5855</v>
      </c>
      <c r="AQ1413" t="s">
        <v>20403</v>
      </c>
    </row>
    <row r="1414" spans="1:43" hidden="1" x14ac:dyDescent="0.3">
      <c r="A1414" t="s">
        <v>8305</v>
      </c>
      <c r="B1414" t="s">
        <v>8752</v>
      </c>
      <c r="C1414" s="72">
        <v>29983</v>
      </c>
      <c r="D1414" t="s">
        <v>6778</v>
      </c>
      <c r="E1414" t="s">
        <v>8306</v>
      </c>
      <c r="F1414" t="s">
        <v>1392</v>
      </c>
      <c r="G1414" t="s">
        <v>6120</v>
      </c>
      <c r="H1414" t="s">
        <v>1373</v>
      </c>
      <c r="I1414" t="s">
        <v>10723</v>
      </c>
      <c r="J1414" t="s">
        <v>8752</v>
      </c>
      <c r="K1414">
        <v>466948</v>
      </c>
      <c r="L1414" t="s">
        <v>8752</v>
      </c>
      <c r="M1414">
        <v>1171068</v>
      </c>
      <c r="N1414" t="s">
        <v>8752</v>
      </c>
      <c r="O1414" t="s">
        <v>8753</v>
      </c>
      <c r="P1414" t="s">
        <v>8305</v>
      </c>
      <c r="Q1414">
        <v>9288</v>
      </c>
      <c r="R1414" t="s">
        <v>8752</v>
      </c>
      <c r="S1414">
        <v>29954</v>
      </c>
      <c r="T1414" t="s">
        <v>8752</v>
      </c>
      <c r="V1414" t="s">
        <v>8754</v>
      </c>
      <c r="W1414">
        <v>38784</v>
      </c>
      <c r="X1414">
        <v>9288</v>
      </c>
      <c r="Y1414" t="s">
        <v>8752</v>
      </c>
      <c r="Z1414" t="s">
        <v>8755</v>
      </c>
      <c r="AA1414" t="s">
        <v>658</v>
      </c>
      <c r="AB1414" t="s">
        <v>658</v>
      </c>
      <c r="AC1414" t="s">
        <v>8752</v>
      </c>
      <c r="AD1414" t="s">
        <v>8755</v>
      </c>
      <c r="AE1414">
        <v>9553</v>
      </c>
      <c r="AF1414" t="s">
        <v>8752</v>
      </c>
      <c r="AG1414">
        <v>16991</v>
      </c>
      <c r="AH1414" t="s">
        <v>8752</v>
      </c>
      <c r="AI1414">
        <v>3263</v>
      </c>
      <c r="AK1414" t="s">
        <v>8752</v>
      </c>
      <c r="AL1414" t="s">
        <v>18850</v>
      </c>
      <c r="AM1414" t="s">
        <v>8752</v>
      </c>
      <c r="AN1414" t="s">
        <v>8752</v>
      </c>
      <c r="AO1414" t="s">
        <v>1373</v>
      </c>
      <c r="AP1414" t="s">
        <v>8755</v>
      </c>
      <c r="AQ1414" t="s">
        <v>20402</v>
      </c>
    </row>
    <row r="1415" spans="1:43" x14ac:dyDescent="0.3">
      <c r="A1415" t="s">
        <v>20104</v>
      </c>
      <c r="B1415" t="s">
        <v>17162</v>
      </c>
      <c r="C1415" s="72">
        <v>34237</v>
      </c>
      <c r="D1415" t="s">
        <v>20105</v>
      </c>
      <c r="E1415" t="s">
        <v>20106</v>
      </c>
      <c r="F1415" t="s">
        <v>1386</v>
      </c>
      <c r="G1415" t="s">
        <v>6120</v>
      </c>
      <c r="H1415" t="s">
        <v>660</v>
      </c>
      <c r="I1415" t="s">
        <v>20107</v>
      </c>
      <c r="J1415" t="s">
        <v>17162</v>
      </c>
      <c r="K1415">
        <v>605353</v>
      </c>
      <c r="L1415" t="s">
        <v>17162</v>
      </c>
      <c r="M1415">
        <v>2804229</v>
      </c>
      <c r="N1415" t="s">
        <v>17162</v>
      </c>
      <c r="P1415" t="s">
        <v>20104</v>
      </c>
      <c r="Q1415">
        <v>10802</v>
      </c>
      <c r="R1415" t="s">
        <v>17162</v>
      </c>
      <c r="V1415" t="s">
        <v>20108</v>
      </c>
      <c r="W1415">
        <v>71028</v>
      </c>
      <c r="Z1415" t="s">
        <v>20109</v>
      </c>
      <c r="AA1415" t="s">
        <v>666</v>
      </c>
      <c r="AB1415" t="s">
        <v>658</v>
      </c>
      <c r="AC1415" t="s">
        <v>17162</v>
      </c>
      <c r="AD1415" t="s">
        <v>20109</v>
      </c>
      <c r="AK1415" t="s">
        <v>17162</v>
      </c>
      <c r="AL1415" t="s">
        <v>20110</v>
      </c>
      <c r="AM1415" t="s">
        <v>17162</v>
      </c>
      <c r="AO1415" t="s">
        <v>660</v>
      </c>
      <c r="AP1415" t="s">
        <v>20109</v>
      </c>
      <c r="AQ1415" t="s">
        <v>20403</v>
      </c>
    </row>
    <row r="1416" spans="1:43" x14ac:dyDescent="0.3">
      <c r="A1416" t="s">
        <v>17340</v>
      </c>
      <c r="B1416" t="s">
        <v>17136</v>
      </c>
      <c r="C1416" s="72">
        <v>35494</v>
      </c>
      <c r="D1416" t="s">
        <v>6581</v>
      </c>
      <c r="E1416" t="s">
        <v>17373</v>
      </c>
      <c r="F1416" t="s">
        <v>1464</v>
      </c>
      <c r="G1416" t="s">
        <v>6120</v>
      </c>
      <c r="H1416" t="s">
        <v>661</v>
      </c>
      <c r="I1416" t="s">
        <v>19845</v>
      </c>
      <c r="J1416" t="s">
        <v>17136</v>
      </c>
      <c r="K1416">
        <v>663611</v>
      </c>
      <c r="L1416" t="s">
        <v>17136</v>
      </c>
      <c r="M1416">
        <v>2942964</v>
      </c>
      <c r="N1416" t="s">
        <v>17136</v>
      </c>
      <c r="P1416" t="s">
        <v>17340</v>
      </c>
      <c r="Q1416">
        <v>10297</v>
      </c>
      <c r="R1416" t="s">
        <v>17136</v>
      </c>
      <c r="S1416">
        <v>41170</v>
      </c>
      <c r="T1416" t="s">
        <v>17136</v>
      </c>
      <c r="W1416">
        <v>127403</v>
      </c>
      <c r="X1416">
        <v>11306</v>
      </c>
      <c r="Y1416" t="s">
        <v>17136</v>
      </c>
      <c r="Z1416" t="s">
        <v>17334</v>
      </c>
      <c r="AA1416" t="s">
        <v>658</v>
      </c>
      <c r="AB1416" t="s">
        <v>658</v>
      </c>
      <c r="AC1416" t="s">
        <v>17136</v>
      </c>
      <c r="AD1416" t="s">
        <v>17334</v>
      </c>
      <c r="AJ1416">
        <v>6282</v>
      </c>
      <c r="AK1416" t="s">
        <v>17136</v>
      </c>
      <c r="AL1416" t="s">
        <v>18851</v>
      </c>
      <c r="AM1416" t="s">
        <v>17136</v>
      </c>
      <c r="AN1416" t="s">
        <v>17136</v>
      </c>
      <c r="AO1416" t="s">
        <v>661</v>
      </c>
      <c r="AP1416" t="s">
        <v>17334</v>
      </c>
      <c r="AQ1416" t="s">
        <v>20403</v>
      </c>
    </row>
    <row r="1417" spans="1:43" hidden="1" x14ac:dyDescent="0.3">
      <c r="A1417" t="s">
        <v>2521</v>
      </c>
      <c r="B1417" t="s">
        <v>1274</v>
      </c>
      <c r="C1417" s="72">
        <v>29461</v>
      </c>
      <c r="D1417" t="s">
        <v>6650</v>
      </c>
      <c r="E1417" t="s">
        <v>7971</v>
      </c>
      <c r="F1417" t="s">
        <v>3591</v>
      </c>
      <c r="G1417" t="s">
        <v>3591</v>
      </c>
      <c r="H1417" t="s">
        <v>1373</v>
      </c>
      <c r="I1417" t="s">
        <v>10906</v>
      </c>
      <c r="J1417" t="s">
        <v>1274</v>
      </c>
      <c r="K1417">
        <v>425492</v>
      </c>
      <c r="L1417" t="s">
        <v>1274</v>
      </c>
      <c r="M1417">
        <v>383447</v>
      </c>
      <c r="N1417" t="s">
        <v>1274</v>
      </c>
      <c r="O1417" t="s">
        <v>2522</v>
      </c>
      <c r="P1417" t="s">
        <v>2521</v>
      </c>
      <c r="Q1417">
        <v>7071</v>
      </c>
      <c r="R1417" t="s">
        <v>1274</v>
      </c>
      <c r="S1417">
        <v>5382</v>
      </c>
      <c r="T1417" t="s">
        <v>1274</v>
      </c>
      <c r="V1417" t="s">
        <v>5856</v>
      </c>
      <c r="W1417">
        <v>31537</v>
      </c>
      <c r="X1417">
        <v>7071</v>
      </c>
      <c r="Y1417" t="s">
        <v>1274</v>
      </c>
      <c r="Z1417" t="s">
        <v>8756</v>
      </c>
      <c r="AA1417" t="s">
        <v>666</v>
      </c>
      <c r="AB1417" t="s">
        <v>658</v>
      </c>
      <c r="AC1417" t="s">
        <v>1274</v>
      </c>
      <c r="AD1417" t="s">
        <v>8756</v>
      </c>
      <c r="AE1417">
        <v>6991</v>
      </c>
      <c r="AF1417" t="s">
        <v>1274</v>
      </c>
      <c r="AG1417">
        <v>5411</v>
      </c>
      <c r="AH1417" t="s">
        <v>1274</v>
      </c>
      <c r="AI1417">
        <v>4166</v>
      </c>
      <c r="AJ1417">
        <v>876</v>
      </c>
      <c r="AK1417" t="s">
        <v>1274</v>
      </c>
      <c r="AL1417" t="s">
        <v>18852</v>
      </c>
      <c r="AM1417" t="s">
        <v>1274</v>
      </c>
      <c r="AN1417" t="s">
        <v>1274</v>
      </c>
      <c r="AO1417" t="s">
        <v>1373</v>
      </c>
      <c r="AP1417" t="s">
        <v>8756</v>
      </c>
      <c r="AQ1417" t="s">
        <v>20402</v>
      </c>
    </row>
    <row r="1418" spans="1:43" x14ac:dyDescent="0.3">
      <c r="A1418" t="s">
        <v>11161</v>
      </c>
      <c r="B1418" t="s">
        <v>11162</v>
      </c>
      <c r="C1418" s="72">
        <v>32244</v>
      </c>
      <c r="D1418" t="s">
        <v>11163</v>
      </c>
      <c r="E1418" t="s">
        <v>11164</v>
      </c>
      <c r="F1418" t="s">
        <v>1565</v>
      </c>
      <c r="G1418" t="s">
        <v>6120</v>
      </c>
      <c r="H1418" t="s">
        <v>1373</v>
      </c>
      <c r="I1418" t="s">
        <v>11771</v>
      </c>
      <c r="J1418" t="s">
        <v>11162</v>
      </c>
      <c r="K1418">
        <v>628317</v>
      </c>
      <c r="L1418" t="s">
        <v>11162</v>
      </c>
      <c r="M1418">
        <v>2215993</v>
      </c>
      <c r="N1418" t="s">
        <v>11162</v>
      </c>
      <c r="O1418" t="s">
        <v>13510</v>
      </c>
      <c r="P1418" t="s">
        <v>11161</v>
      </c>
      <c r="Q1418">
        <v>10105</v>
      </c>
      <c r="R1418" t="s">
        <v>11162</v>
      </c>
      <c r="S1418">
        <v>34892</v>
      </c>
      <c r="T1418" t="s">
        <v>11162</v>
      </c>
      <c r="V1418" t="s">
        <v>11975</v>
      </c>
      <c r="W1418">
        <v>102254</v>
      </c>
      <c r="X1418">
        <v>10105</v>
      </c>
      <c r="Y1418" t="s">
        <v>11162</v>
      </c>
      <c r="Z1418" t="s">
        <v>11165</v>
      </c>
      <c r="AA1418" t="s">
        <v>658</v>
      </c>
      <c r="AB1418" t="s">
        <v>658</v>
      </c>
      <c r="AC1418" t="s">
        <v>11162</v>
      </c>
      <c r="AD1418" t="s">
        <v>11165</v>
      </c>
      <c r="AE1418">
        <v>12051</v>
      </c>
      <c r="AF1418" t="s">
        <v>11162</v>
      </c>
      <c r="AG1418">
        <v>68452</v>
      </c>
      <c r="AH1418" t="s">
        <v>11162</v>
      </c>
      <c r="AI1418">
        <v>23583</v>
      </c>
      <c r="AJ1418">
        <v>5155</v>
      </c>
      <c r="AK1418" t="s">
        <v>11162</v>
      </c>
      <c r="AL1418" t="s">
        <v>18853</v>
      </c>
      <c r="AM1418" t="s">
        <v>11162</v>
      </c>
      <c r="AN1418" t="s">
        <v>11162</v>
      </c>
      <c r="AO1418" t="s">
        <v>14935</v>
      </c>
      <c r="AP1418" t="s">
        <v>11165</v>
      </c>
      <c r="AQ1418" t="s">
        <v>20403</v>
      </c>
    </row>
    <row r="1419" spans="1:43" x14ac:dyDescent="0.3">
      <c r="A1419" t="s">
        <v>16326</v>
      </c>
      <c r="B1419" t="s">
        <v>14708</v>
      </c>
      <c r="C1419" s="72">
        <v>32822</v>
      </c>
      <c r="D1419" t="s">
        <v>6623</v>
      </c>
      <c r="E1419" t="s">
        <v>16327</v>
      </c>
      <c r="F1419" t="s">
        <v>1392</v>
      </c>
      <c r="G1419" t="s">
        <v>6120</v>
      </c>
      <c r="H1419" t="s">
        <v>1373</v>
      </c>
      <c r="I1419" t="s">
        <v>16328</v>
      </c>
      <c r="J1419" t="s">
        <v>14708</v>
      </c>
      <c r="K1419">
        <v>543483</v>
      </c>
      <c r="L1419" t="s">
        <v>14708</v>
      </c>
      <c r="M1419">
        <v>2027435</v>
      </c>
      <c r="N1419" t="s">
        <v>14708</v>
      </c>
      <c r="O1419" t="s">
        <v>16329</v>
      </c>
      <c r="P1419" t="s">
        <v>16326</v>
      </c>
      <c r="Q1419">
        <v>9382</v>
      </c>
      <c r="R1419" t="s">
        <v>14708</v>
      </c>
      <c r="S1419">
        <v>31898</v>
      </c>
      <c r="T1419" t="s">
        <v>14708</v>
      </c>
      <c r="W1419">
        <v>58415</v>
      </c>
      <c r="X1419">
        <v>9382</v>
      </c>
      <c r="Y1419" t="s">
        <v>14708</v>
      </c>
      <c r="Z1419" t="s">
        <v>16330</v>
      </c>
      <c r="AA1419" t="s">
        <v>658</v>
      </c>
      <c r="AB1419" t="s">
        <v>658</v>
      </c>
      <c r="AC1419" t="s">
        <v>14708</v>
      </c>
      <c r="AD1419" t="s">
        <v>16330</v>
      </c>
      <c r="AE1419">
        <v>12412</v>
      </c>
      <c r="AJ1419">
        <v>4353</v>
      </c>
      <c r="AK1419" t="s">
        <v>14708</v>
      </c>
      <c r="AL1419" t="s">
        <v>18854</v>
      </c>
      <c r="AM1419" t="s">
        <v>14708</v>
      </c>
      <c r="AN1419" t="s">
        <v>14708</v>
      </c>
      <c r="AO1419" t="s">
        <v>14933</v>
      </c>
      <c r="AP1419" t="s">
        <v>16330</v>
      </c>
      <c r="AQ1419" t="s">
        <v>20403</v>
      </c>
    </row>
    <row r="1420" spans="1:43" x14ac:dyDescent="0.3">
      <c r="A1420" t="s">
        <v>13997</v>
      </c>
      <c r="B1420" t="s">
        <v>13941</v>
      </c>
      <c r="C1420" s="72">
        <v>34606</v>
      </c>
      <c r="D1420" t="s">
        <v>6987</v>
      </c>
      <c r="E1420" t="s">
        <v>13998</v>
      </c>
      <c r="F1420" t="s">
        <v>1446</v>
      </c>
      <c r="G1420" t="s">
        <v>9094</v>
      </c>
      <c r="H1420" t="s">
        <v>1373</v>
      </c>
      <c r="I1420" t="s">
        <v>13967</v>
      </c>
      <c r="J1420" t="s">
        <v>13941</v>
      </c>
      <c r="K1420">
        <v>641816</v>
      </c>
      <c r="L1420" t="s">
        <v>13941</v>
      </c>
      <c r="M1420">
        <v>2211216</v>
      </c>
      <c r="N1420" t="s">
        <v>13941</v>
      </c>
      <c r="O1420" t="s">
        <v>14428</v>
      </c>
      <c r="P1420" t="s">
        <v>13997</v>
      </c>
      <c r="Q1420">
        <v>10455</v>
      </c>
      <c r="R1420" t="s">
        <v>13941</v>
      </c>
      <c r="S1420">
        <v>34973</v>
      </c>
      <c r="T1420" t="s">
        <v>13941</v>
      </c>
      <c r="V1420" t="s">
        <v>16331</v>
      </c>
      <c r="W1420">
        <v>102652</v>
      </c>
      <c r="X1420">
        <v>10455</v>
      </c>
      <c r="Y1420" t="s">
        <v>13941</v>
      </c>
      <c r="Z1420" t="s">
        <v>13999</v>
      </c>
      <c r="AA1420" t="s">
        <v>658</v>
      </c>
      <c r="AB1420" t="s">
        <v>658</v>
      </c>
      <c r="AC1420" t="s">
        <v>13941</v>
      </c>
      <c r="AD1420" t="s">
        <v>13999</v>
      </c>
      <c r="AE1420">
        <v>14058</v>
      </c>
      <c r="AH1420" t="s">
        <v>13941</v>
      </c>
      <c r="AI1420">
        <v>19422</v>
      </c>
      <c r="AJ1420">
        <v>5433</v>
      </c>
      <c r="AK1420" t="s">
        <v>13941</v>
      </c>
      <c r="AL1420" t="s">
        <v>18855</v>
      </c>
      <c r="AM1420" t="s">
        <v>13941</v>
      </c>
      <c r="AN1420" t="s">
        <v>13941</v>
      </c>
      <c r="AO1420" t="s">
        <v>1373</v>
      </c>
      <c r="AP1420" t="s">
        <v>13999</v>
      </c>
      <c r="AQ1420" t="s">
        <v>20403</v>
      </c>
    </row>
    <row r="1421" spans="1:43" hidden="1" x14ac:dyDescent="0.3">
      <c r="A1421" t="s">
        <v>2523</v>
      </c>
      <c r="B1421" t="s">
        <v>808</v>
      </c>
      <c r="C1421" s="72">
        <v>30127</v>
      </c>
      <c r="D1421" t="s">
        <v>6564</v>
      </c>
      <c r="E1421" t="s">
        <v>7972</v>
      </c>
      <c r="F1421" t="s">
        <v>3591</v>
      </c>
      <c r="G1421" t="s">
        <v>3591</v>
      </c>
      <c r="H1421" t="s">
        <v>1373</v>
      </c>
      <c r="I1421" t="s">
        <v>9285</v>
      </c>
      <c r="J1421" t="s">
        <v>808</v>
      </c>
      <c r="K1421">
        <v>430904</v>
      </c>
      <c r="L1421" t="s">
        <v>808</v>
      </c>
      <c r="M1421">
        <v>482825</v>
      </c>
      <c r="N1421" t="s">
        <v>808</v>
      </c>
      <c r="O1421" t="s">
        <v>2524</v>
      </c>
      <c r="P1421" t="s">
        <v>2523</v>
      </c>
      <c r="Q1421">
        <v>7636</v>
      </c>
      <c r="R1421" t="s">
        <v>808</v>
      </c>
      <c r="S1421">
        <v>6398</v>
      </c>
      <c r="T1421" t="s">
        <v>808</v>
      </c>
      <c r="V1421" t="s">
        <v>4379</v>
      </c>
      <c r="W1421">
        <v>45552</v>
      </c>
      <c r="X1421">
        <v>7636</v>
      </c>
      <c r="Y1421" t="s">
        <v>808</v>
      </c>
      <c r="Z1421" t="s">
        <v>5857</v>
      </c>
      <c r="AA1421" t="s">
        <v>666</v>
      </c>
      <c r="AB1421" t="s">
        <v>666</v>
      </c>
      <c r="AC1421" t="s">
        <v>808</v>
      </c>
      <c r="AD1421" t="s">
        <v>5857</v>
      </c>
      <c r="AE1421">
        <v>7619</v>
      </c>
      <c r="AI1421">
        <v>15224</v>
      </c>
      <c r="AK1421" t="s">
        <v>808</v>
      </c>
      <c r="AL1421" t="s">
        <v>18856</v>
      </c>
      <c r="AM1421" t="s">
        <v>808</v>
      </c>
      <c r="AN1421" t="s">
        <v>808</v>
      </c>
      <c r="AO1421" t="s">
        <v>1373</v>
      </c>
      <c r="AP1421" t="s">
        <v>5857</v>
      </c>
      <c r="AQ1421" t="s">
        <v>20402</v>
      </c>
    </row>
    <row r="1422" spans="1:43" x14ac:dyDescent="0.3">
      <c r="A1422" t="s">
        <v>8192</v>
      </c>
      <c r="B1422" t="s">
        <v>8757</v>
      </c>
      <c r="C1422" s="72">
        <v>32842</v>
      </c>
      <c r="D1422" t="s">
        <v>8194</v>
      </c>
      <c r="E1422" t="s">
        <v>8193</v>
      </c>
      <c r="F1422" t="s">
        <v>1398</v>
      </c>
      <c r="G1422" t="s">
        <v>9094</v>
      </c>
      <c r="H1422" t="s">
        <v>1380</v>
      </c>
      <c r="I1422" t="s">
        <v>10297</v>
      </c>
      <c r="J1422" t="s">
        <v>8757</v>
      </c>
      <c r="K1422">
        <v>543484</v>
      </c>
      <c r="L1422" t="s">
        <v>8757</v>
      </c>
      <c r="M1422">
        <v>1894646</v>
      </c>
      <c r="N1422" t="s">
        <v>8757</v>
      </c>
      <c r="O1422" t="s">
        <v>13108</v>
      </c>
      <c r="P1422" t="s">
        <v>8192</v>
      </c>
      <c r="Q1422">
        <v>9895</v>
      </c>
      <c r="R1422" t="s">
        <v>8757</v>
      </c>
      <c r="S1422">
        <v>32141</v>
      </c>
      <c r="T1422" t="s">
        <v>8757</v>
      </c>
      <c r="V1422" t="s">
        <v>11872</v>
      </c>
      <c r="W1422">
        <v>65977</v>
      </c>
      <c r="X1422">
        <v>9895</v>
      </c>
      <c r="Y1422" t="s">
        <v>8757</v>
      </c>
      <c r="Z1422" t="s">
        <v>8758</v>
      </c>
      <c r="AA1422" t="s">
        <v>658</v>
      </c>
      <c r="AB1422" t="s">
        <v>658</v>
      </c>
      <c r="AC1422" t="s">
        <v>8757</v>
      </c>
      <c r="AD1422" t="s">
        <v>8758</v>
      </c>
      <c r="AE1422">
        <v>12140</v>
      </c>
      <c r="AF1422" t="s">
        <v>8757</v>
      </c>
      <c r="AG1422">
        <v>38868</v>
      </c>
      <c r="AH1422" t="s">
        <v>8757</v>
      </c>
      <c r="AI1422">
        <v>18139</v>
      </c>
      <c r="AJ1422">
        <v>4891</v>
      </c>
      <c r="AK1422" t="s">
        <v>8757</v>
      </c>
      <c r="AL1422" t="s">
        <v>18857</v>
      </c>
      <c r="AM1422" t="s">
        <v>8757</v>
      </c>
      <c r="AN1422" t="s">
        <v>8757</v>
      </c>
      <c r="AO1422" t="s">
        <v>1380</v>
      </c>
      <c r="AP1422" t="s">
        <v>8758</v>
      </c>
      <c r="AQ1422" t="s">
        <v>20403</v>
      </c>
    </row>
    <row r="1423" spans="1:43" hidden="1" x14ac:dyDescent="0.3">
      <c r="A1423" t="s">
        <v>2525</v>
      </c>
      <c r="B1423" t="s">
        <v>168</v>
      </c>
      <c r="C1423" s="72">
        <v>30132</v>
      </c>
      <c r="D1423" t="s">
        <v>6901</v>
      </c>
      <c r="E1423" t="s">
        <v>7455</v>
      </c>
      <c r="F1423" t="s">
        <v>3591</v>
      </c>
      <c r="G1423" t="s">
        <v>3591</v>
      </c>
      <c r="H1423" t="s">
        <v>1380</v>
      </c>
      <c r="I1423" t="s">
        <v>10565</v>
      </c>
      <c r="J1423" t="s">
        <v>168</v>
      </c>
      <c r="K1423">
        <v>430574</v>
      </c>
      <c r="L1423" t="s">
        <v>168</v>
      </c>
      <c r="M1423">
        <v>448948</v>
      </c>
      <c r="N1423" t="s">
        <v>168</v>
      </c>
      <c r="O1423" t="s">
        <v>2526</v>
      </c>
      <c r="P1423" t="s">
        <v>2525</v>
      </c>
      <c r="Q1423">
        <v>7899</v>
      </c>
      <c r="R1423" t="s">
        <v>168</v>
      </c>
      <c r="S1423">
        <v>28624</v>
      </c>
      <c r="T1423" t="s">
        <v>168</v>
      </c>
      <c r="V1423" t="s">
        <v>5858</v>
      </c>
      <c r="W1423">
        <v>45445</v>
      </c>
      <c r="X1423">
        <v>7899</v>
      </c>
      <c r="Y1423" t="s">
        <v>168</v>
      </c>
      <c r="Z1423" t="s">
        <v>8759</v>
      </c>
      <c r="AA1423" t="s">
        <v>666</v>
      </c>
      <c r="AB1423" t="s">
        <v>658</v>
      </c>
      <c r="AC1423" t="s">
        <v>168</v>
      </c>
      <c r="AD1423" t="s">
        <v>8759</v>
      </c>
      <c r="AI1423">
        <v>764</v>
      </c>
      <c r="AK1423" t="s">
        <v>168</v>
      </c>
      <c r="AL1423" t="s">
        <v>18858</v>
      </c>
      <c r="AM1423" t="s">
        <v>168</v>
      </c>
      <c r="AN1423" t="s">
        <v>168</v>
      </c>
      <c r="AO1423" t="s">
        <v>1380</v>
      </c>
      <c r="AP1423" t="s">
        <v>8759</v>
      </c>
      <c r="AQ1423" t="s">
        <v>20402</v>
      </c>
    </row>
    <row r="1424" spans="1:43" x14ac:dyDescent="0.3">
      <c r="A1424" t="s">
        <v>12873</v>
      </c>
      <c r="B1424" t="s">
        <v>11637</v>
      </c>
      <c r="C1424" s="72">
        <v>33275</v>
      </c>
      <c r="D1424" t="s">
        <v>7343</v>
      </c>
      <c r="E1424" t="s">
        <v>12874</v>
      </c>
      <c r="F1424" t="s">
        <v>1437</v>
      </c>
      <c r="G1424" t="s">
        <v>9094</v>
      </c>
      <c r="H1424" t="s">
        <v>1424</v>
      </c>
      <c r="I1424" t="s">
        <v>11638</v>
      </c>
      <c r="J1424" t="s">
        <v>11637</v>
      </c>
      <c r="K1424">
        <v>571912</v>
      </c>
      <c r="L1424" t="s">
        <v>11637</v>
      </c>
      <c r="M1424">
        <v>2117544</v>
      </c>
      <c r="N1424" t="s">
        <v>11637</v>
      </c>
      <c r="O1424" t="s">
        <v>13267</v>
      </c>
      <c r="P1424" t="s">
        <v>12873</v>
      </c>
      <c r="Q1424">
        <v>10068</v>
      </c>
      <c r="R1424" t="s">
        <v>11637</v>
      </c>
      <c r="S1424">
        <v>33271</v>
      </c>
      <c r="T1424" t="s">
        <v>11637</v>
      </c>
      <c r="V1424" t="s">
        <v>16332</v>
      </c>
      <c r="W1424">
        <v>100036</v>
      </c>
      <c r="X1424">
        <v>10068</v>
      </c>
      <c r="Y1424" t="s">
        <v>11637</v>
      </c>
      <c r="Z1424" t="s">
        <v>12875</v>
      </c>
      <c r="AA1424" t="s">
        <v>658</v>
      </c>
      <c r="AB1424" t="s">
        <v>658</v>
      </c>
      <c r="AC1424" t="s">
        <v>11637</v>
      </c>
      <c r="AD1424" t="s">
        <v>12875</v>
      </c>
      <c r="AE1424">
        <v>14039</v>
      </c>
      <c r="AF1424" t="s">
        <v>11637</v>
      </c>
      <c r="AG1424">
        <v>52995</v>
      </c>
      <c r="AH1424" t="s">
        <v>11637</v>
      </c>
      <c r="AI1424">
        <v>27457</v>
      </c>
      <c r="AJ1424">
        <v>5019</v>
      </c>
      <c r="AK1424" t="s">
        <v>11637</v>
      </c>
      <c r="AL1424" t="s">
        <v>18859</v>
      </c>
      <c r="AM1424" t="s">
        <v>11637</v>
      </c>
      <c r="AN1424" t="s">
        <v>11637</v>
      </c>
      <c r="AO1424" t="s">
        <v>1424</v>
      </c>
      <c r="AP1424" t="s">
        <v>12875</v>
      </c>
      <c r="AQ1424" t="s">
        <v>20403</v>
      </c>
    </row>
    <row r="1425" spans="1:43" hidden="1" x14ac:dyDescent="0.3">
      <c r="A1425" t="s">
        <v>2527</v>
      </c>
      <c r="B1425" t="s">
        <v>907</v>
      </c>
      <c r="C1425" s="72">
        <v>29714</v>
      </c>
      <c r="D1425" t="s">
        <v>6920</v>
      </c>
      <c r="E1425" t="s">
        <v>7973</v>
      </c>
      <c r="F1425" t="s">
        <v>3591</v>
      </c>
      <c r="G1425" t="s">
        <v>3591</v>
      </c>
      <c r="H1425" t="s">
        <v>1373</v>
      </c>
      <c r="I1425" t="s">
        <v>10842</v>
      </c>
      <c r="J1425" t="s">
        <v>907</v>
      </c>
      <c r="K1425">
        <v>429720</v>
      </c>
      <c r="L1425" t="s">
        <v>907</v>
      </c>
      <c r="M1425">
        <v>479206</v>
      </c>
      <c r="N1425" t="s">
        <v>907</v>
      </c>
      <c r="O1425" t="s">
        <v>4380</v>
      </c>
      <c r="P1425" t="s">
        <v>2527</v>
      </c>
      <c r="Q1425">
        <v>7386</v>
      </c>
      <c r="R1425" t="s">
        <v>907</v>
      </c>
      <c r="S1425">
        <v>6041</v>
      </c>
      <c r="T1425" t="s">
        <v>907</v>
      </c>
      <c r="V1425" t="s">
        <v>4381</v>
      </c>
      <c r="W1425">
        <v>31694</v>
      </c>
      <c r="X1425">
        <v>7386</v>
      </c>
      <c r="Y1425" t="s">
        <v>907</v>
      </c>
      <c r="Z1425" t="s">
        <v>8760</v>
      </c>
      <c r="AA1425" t="s">
        <v>658</v>
      </c>
      <c r="AB1425" t="s">
        <v>658</v>
      </c>
      <c r="AC1425" t="s">
        <v>907</v>
      </c>
      <c r="AD1425" t="s">
        <v>8760</v>
      </c>
      <c r="AI1425">
        <v>11465</v>
      </c>
      <c r="AK1425" t="s">
        <v>907</v>
      </c>
      <c r="AL1425" t="s">
        <v>18860</v>
      </c>
      <c r="AM1425" t="s">
        <v>907</v>
      </c>
      <c r="AN1425" t="s">
        <v>907</v>
      </c>
      <c r="AO1425" t="s">
        <v>1373</v>
      </c>
      <c r="AP1425" t="s">
        <v>8760</v>
      </c>
      <c r="AQ1425" t="s">
        <v>20402</v>
      </c>
    </row>
    <row r="1426" spans="1:43" x14ac:dyDescent="0.3">
      <c r="A1426" t="s">
        <v>2528</v>
      </c>
      <c r="B1426" t="s">
        <v>1109</v>
      </c>
      <c r="C1426" s="72">
        <v>31080</v>
      </c>
      <c r="D1426" t="s">
        <v>6990</v>
      </c>
      <c r="E1426" t="s">
        <v>7973</v>
      </c>
      <c r="F1426" t="s">
        <v>3591</v>
      </c>
      <c r="G1426" t="s">
        <v>3591</v>
      </c>
      <c r="H1426" t="s">
        <v>1373</v>
      </c>
      <c r="I1426" t="s">
        <v>10909</v>
      </c>
      <c r="J1426" t="s">
        <v>1109</v>
      </c>
      <c r="K1426">
        <v>453186</v>
      </c>
      <c r="L1426" t="s">
        <v>1109</v>
      </c>
      <c r="M1426">
        <v>1671053</v>
      </c>
      <c r="N1426" t="s">
        <v>1109</v>
      </c>
      <c r="O1426" t="s">
        <v>2529</v>
      </c>
      <c r="P1426" t="s">
        <v>2528</v>
      </c>
      <c r="Q1426">
        <v>8794</v>
      </c>
      <c r="R1426" t="s">
        <v>1109</v>
      </c>
      <c r="S1426">
        <v>30952</v>
      </c>
      <c r="T1426" t="s">
        <v>1109</v>
      </c>
      <c r="V1426" t="s">
        <v>5859</v>
      </c>
      <c r="W1426">
        <v>57195</v>
      </c>
      <c r="X1426">
        <v>8794</v>
      </c>
      <c r="Y1426" t="s">
        <v>1109</v>
      </c>
      <c r="Z1426" t="s">
        <v>8761</v>
      </c>
      <c r="AA1426" t="s">
        <v>666</v>
      </c>
      <c r="AB1426" t="s">
        <v>666</v>
      </c>
      <c r="AC1426" t="s">
        <v>1109</v>
      </c>
      <c r="AD1426" t="s">
        <v>8761</v>
      </c>
      <c r="AI1426">
        <v>5581</v>
      </c>
      <c r="AK1426" t="s">
        <v>1109</v>
      </c>
      <c r="AN1426" t="s">
        <v>1109</v>
      </c>
      <c r="AO1426" t="s">
        <v>1373</v>
      </c>
      <c r="AP1426" t="s">
        <v>8761</v>
      </c>
      <c r="AQ1426" t="s">
        <v>20403</v>
      </c>
    </row>
    <row r="1427" spans="1:43" x14ac:dyDescent="0.3">
      <c r="A1427" t="s">
        <v>14013</v>
      </c>
      <c r="B1427" t="s">
        <v>14014</v>
      </c>
      <c r="C1427" s="72">
        <v>36568</v>
      </c>
      <c r="D1427" t="s">
        <v>6821</v>
      </c>
      <c r="E1427" t="s">
        <v>14015</v>
      </c>
      <c r="F1427" t="s">
        <v>1470</v>
      </c>
      <c r="G1427" t="s">
        <v>6120</v>
      </c>
      <c r="H1427" t="s">
        <v>1431</v>
      </c>
      <c r="I1427" t="s">
        <v>14016</v>
      </c>
      <c r="J1427" t="s">
        <v>14014</v>
      </c>
      <c r="K1427">
        <v>670867</v>
      </c>
      <c r="L1427" t="s">
        <v>14014</v>
      </c>
      <c r="M1427">
        <v>2431986</v>
      </c>
      <c r="N1427" t="s">
        <v>14014</v>
      </c>
      <c r="P1427" t="s">
        <v>14013</v>
      </c>
      <c r="R1427" t="s">
        <v>14014</v>
      </c>
      <c r="S1427">
        <v>38828</v>
      </c>
      <c r="T1427" t="s">
        <v>14014</v>
      </c>
      <c r="V1427" t="s">
        <v>16333</v>
      </c>
      <c r="W1427">
        <v>109148</v>
      </c>
      <c r="X1427">
        <v>10425</v>
      </c>
      <c r="Y1427" t="s">
        <v>14014</v>
      </c>
      <c r="Z1427" t="s">
        <v>14017</v>
      </c>
      <c r="AA1427" t="s">
        <v>5068</v>
      </c>
      <c r="AB1427" t="s">
        <v>658</v>
      </c>
      <c r="AC1427" t="s">
        <v>14014</v>
      </c>
      <c r="AD1427" t="s">
        <v>14017</v>
      </c>
      <c r="AE1427">
        <v>14426</v>
      </c>
      <c r="AK1427" t="s">
        <v>14014</v>
      </c>
      <c r="AL1427" t="s">
        <v>18861</v>
      </c>
      <c r="AM1427" t="s">
        <v>14014</v>
      </c>
      <c r="AN1427" t="s">
        <v>14014</v>
      </c>
      <c r="AO1427" t="s">
        <v>1431</v>
      </c>
      <c r="AP1427" t="s">
        <v>14017</v>
      </c>
      <c r="AQ1427" t="s">
        <v>20403</v>
      </c>
    </row>
    <row r="1428" spans="1:43" x14ac:dyDescent="0.3">
      <c r="A1428" t="s">
        <v>2530</v>
      </c>
      <c r="B1428" t="s">
        <v>198</v>
      </c>
      <c r="C1428" s="72">
        <v>31640</v>
      </c>
      <c r="D1428" t="s">
        <v>6570</v>
      </c>
      <c r="E1428" t="s">
        <v>7042</v>
      </c>
      <c r="F1428" t="s">
        <v>1376</v>
      </c>
      <c r="G1428" t="s">
        <v>6120</v>
      </c>
      <c r="H1428" t="s">
        <v>1424</v>
      </c>
      <c r="I1428" t="s">
        <v>10441</v>
      </c>
      <c r="J1428" t="s">
        <v>198</v>
      </c>
      <c r="K1428">
        <v>455117</v>
      </c>
      <c r="L1428" t="s">
        <v>198</v>
      </c>
      <c r="M1428">
        <v>1601825</v>
      </c>
      <c r="N1428" t="s">
        <v>198</v>
      </c>
      <c r="O1428" t="s">
        <v>2531</v>
      </c>
      <c r="P1428" t="s">
        <v>2530</v>
      </c>
      <c r="Q1428">
        <v>9045</v>
      </c>
      <c r="R1428" t="s">
        <v>198</v>
      </c>
      <c r="S1428">
        <v>30289</v>
      </c>
      <c r="T1428" t="s">
        <v>198</v>
      </c>
      <c r="U1428" t="s">
        <v>198</v>
      </c>
      <c r="V1428" t="s">
        <v>4382</v>
      </c>
      <c r="W1428">
        <v>48082</v>
      </c>
      <c r="X1428">
        <v>9045</v>
      </c>
      <c r="Y1428" t="s">
        <v>198</v>
      </c>
      <c r="Z1428" t="s">
        <v>5860</v>
      </c>
      <c r="AA1428" t="s">
        <v>658</v>
      </c>
      <c r="AB1428" t="s">
        <v>658</v>
      </c>
      <c r="AC1428" t="s">
        <v>198</v>
      </c>
      <c r="AD1428" t="s">
        <v>5860</v>
      </c>
      <c r="AE1428">
        <v>12309</v>
      </c>
      <c r="AF1428" t="s">
        <v>198</v>
      </c>
      <c r="AG1428">
        <v>13253</v>
      </c>
      <c r="AH1428" t="s">
        <v>198</v>
      </c>
      <c r="AI1428">
        <v>2792</v>
      </c>
      <c r="AJ1428">
        <v>3681</v>
      </c>
      <c r="AK1428" t="s">
        <v>198</v>
      </c>
      <c r="AL1428" t="s">
        <v>18862</v>
      </c>
      <c r="AM1428" t="s">
        <v>198</v>
      </c>
      <c r="AN1428" t="s">
        <v>198</v>
      </c>
      <c r="AO1428" t="s">
        <v>1424</v>
      </c>
      <c r="AP1428" t="s">
        <v>5860</v>
      </c>
      <c r="AQ1428" t="s">
        <v>20403</v>
      </c>
    </row>
    <row r="1429" spans="1:43" x14ac:dyDescent="0.3">
      <c r="A1429" t="s">
        <v>12393</v>
      </c>
      <c r="B1429" t="s">
        <v>11371</v>
      </c>
      <c r="C1429" s="72">
        <v>33635</v>
      </c>
      <c r="D1429" t="s">
        <v>7077</v>
      </c>
      <c r="E1429" t="s">
        <v>12394</v>
      </c>
      <c r="F1429" t="s">
        <v>1386</v>
      </c>
      <c r="G1429" t="s">
        <v>6120</v>
      </c>
      <c r="H1429" t="s">
        <v>1373</v>
      </c>
      <c r="I1429" t="s">
        <v>11770</v>
      </c>
      <c r="J1429" t="s">
        <v>11371</v>
      </c>
      <c r="K1429">
        <v>640455</v>
      </c>
      <c r="L1429" t="s">
        <v>11371</v>
      </c>
      <c r="M1429">
        <v>2066704</v>
      </c>
      <c r="N1429" t="s">
        <v>11371</v>
      </c>
      <c r="O1429" t="s">
        <v>13583</v>
      </c>
      <c r="P1429" t="s">
        <v>12393</v>
      </c>
      <c r="Q1429">
        <v>9582</v>
      </c>
      <c r="R1429" t="s">
        <v>11371</v>
      </c>
      <c r="S1429">
        <v>33244</v>
      </c>
      <c r="T1429" t="s">
        <v>11371</v>
      </c>
      <c r="V1429" t="s">
        <v>12395</v>
      </c>
      <c r="W1429">
        <v>103721</v>
      </c>
      <c r="X1429">
        <v>9582</v>
      </c>
      <c r="Y1429" t="s">
        <v>11371</v>
      </c>
      <c r="Z1429" t="s">
        <v>12396</v>
      </c>
      <c r="AA1429" t="s">
        <v>666</v>
      </c>
      <c r="AB1429" t="s">
        <v>666</v>
      </c>
      <c r="AC1429" t="s">
        <v>11371</v>
      </c>
      <c r="AD1429" t="s">
        <v>12396</v>
      </c>
      <c r="AE1429">
        <v>12948</v>
      </c>
      <c r="AF1429" t="s">
        <v>11371</v>
      </c>
      <c r="AG1429">
        <v>52165</v>
      </c>
      <c r="AH1429" t="s">
        <v>11371</v>
      </c>
      <c r="AI1429">
        <v>18257</v>
      </c>
      <c r="AJ1429">
        <v>5061</v>
      </c>
      <c r="AK1429" t="s">
        <v>11371</v>
      </c>
      <c r="AL1429" t="s">
        <v>18863</v>
      </c>
      <c r="AM1429" t="s">
        <v>11371</v>
      </c>
      <c r="AN1429" t="s">
        <v>11371</v>
      </c>
      <c r="AO1429" t="s">
        <v>14935</v>
      </c>
      <c r="AP1429" t="s">
        <v>12396</v>
      </c>
      <c r="AQ1429" t="s">
        <v>20403</v>
      </c>
    </row>
    <row r="1430" spans="1:43" x14ac:dyDescent="0.3">
      <c r="A1430" t="s">
        <v>12861</v>
      </c>
      <c r="B1430" t="s">
        <v>11707</v>
      </c>
      <c r="C1430" s="72">
        <v>33681</v>
      </c>
      <c r="D1430" t="s">
        <v>12862</v>
      </c>
      <c r="E1430" t="s">
        <v>12863</v>
      </c>
      <c r="F1430" t="s">
        <v>1449</v>
      </c>
      <c r="G1430" t="s">
        <v>6120</v>
      </c>
      <c r="H1430" t="s">
        <v>1380</v>
      </c>
      <c r="I1430" t="s">
        <v>11708</v>
      </c>
      <c r="J1430" t="s">
        <v>11707</v>
      </c>
      <c r="K1430">
        <v>641820</v>
      </c>
      <c r="L1430" t="s">
        <v>11707</v>
      </c>
      <c r="M1430">
        <v>2119352</v>
      </c>
      <c r="N1430" t="s">
        <v>11707</v>
      </c>
      <c r="O1430" t="s">
        <v>13169</v>
      </c>
      <c r="P1430" t="s">
        <v>12861</v>
      </c>
      <c r="Q1430">
        <v>10157</v>
      </c>
      <c r="R1430" t="s">
        <v>11707</v>
      </c>
      <c r="S1430">
        <v>33351</v>
      </c>
      <c r="T1430" t="s">
        <v>11707</v>
      </c>
      <c r="V1430" t="s">
        <v>16334</v>
      </c>
      <c r="W1430">
        <v>102653</v>
      </c>
      <c r="X1430">
        <v>10157</v>
      </c>
      <c r="Y1430" t="s">
        <v>11707</v>
      </c>
      <c r="Z1430" t="s">
        <v>12864</v>
      </c>
      <c r="AA1430" t="s">
        <v>658</v>
      </c>
      <c r="AB1430" t="s">
        <v>658</v>
      </c>
      <c r="AC1430" t="s">
        <v>11707</v>
      </c>
      <c r="AD1430" t="s">
        <v>12864</v>
      </c>
      <c r="AE1430">
        <v>13994</v>
      </c>
      <c r="AF1430" t="s">
        <v>11707</v>
      </c>
      <c r="AG1430">
        <v>53401</v>
      </c>
      <c r="AH1430" t="s">
        <v>11707</v>
      </c>
      <c r="AI1430">
        <v>18626</v>
      </c>
      <c r="AJ1430">
        <v>5142</v>
      </c>
      <c r="AK1430" t="s">
        <v>11707</v>
      </c>
      <c r="AL1430" t="s">
        <v>18864</v>
      </c>
      <c r="AM1430" t="s">
        <v>11707</v>
      </c>
      <c r="AN1430" t="s">
        <v>11707</v>
      </c>
      <c r="AO1430" t="s">
        <v>1380</v>
      </c>
      <c r="AP1430" t="s">
        <v>12864</v>
      </c>
      <c r="AQ1430" t="s">
        <v>20403</v>
      </c>
    </row>
    <row r="1431" spans="1:43" x14ac:dyDescent="0.3">
      <c r="A1431" t="s">
        <v>11152</v>
      </c>
      <c r="B1431" t="s">
        <v>11153</v>
      </c>
      <c r="C1431" s="72">
        <v>32430</v>
      </c>
      <c r="D1431" t="s">
        <v>6874</v>
      </c>
      <c r="E1431" t="s">
        <v>11154</v>
      </c>
      <c r="F1431" t="s">
        <v>3591</v>
      </c>
      <c r="G1431" t="s">
        <v>3591</v>
      </c>
      <c r="H1431" t="s">
        <v>1373</v>
      </c>
      <c r="I1431" t="s">
        <v>11155</v>
      </c>
      <c r="J1431" t="s">
        <v>11153</v>
      </c>
      <c r="K1431">
        <v>595307</v>
      </c>
      <c r="L1431" t="s">
        <v>11153</v>
      </c>
      <c r="M1431">
        <v>2040404</v>
      </c>
      <c r="N1431" t="s">
        <v>11153</v>
      </c>
      <c r="O1431" t="s">
        <v>12473</v>
      </c>
      <c r="P1431" t="s">
        <v>11152</v>
      </c>
      <c r="Q1431">
        <v>9383</v>
      </c>
      <c r="R1431" t="s">
        <v>11153</v>
      </c>
      <c r="S1431">
        <v>32639</v>
      </c>
      <c r="T1431" t="s">
        <v>11153</v>
      </c>
      <c r="V1431" t="s">
        <v>12474</v>
      </c>
      <c r="W1431">
        <v>68920</v>
      </c>
      <c r="X1431">
        <v>9383</v>
      </c>
      <c r="Y1431" t="s">
        <v>11153</v>
      </c>
      <c r="Z1431" t="s">
        <v>11156</v>
      </c>
      <c r="AA1431" t="s">
        <v>658</v>
      </c>
      <c r="AB1431" t="s">
        <v>658</v>
      </c>
      <c r="AC1431" t="s">
        <v>11153</v>
      </c>
      <c r="AD1431" t="s">
        <v>11156</v>
      </c>
      <c r="AE1431">
        <v>12639</v>
      </c>
      <c r="AF1431" t="s">
        <v>11153</v>
      </c>
      <c r="AG1431">
        <v>38158</v>
      </c>
      <c r="AH1431" t="s">
        <v>11153</v>
      </c>
      <c r="AI1431">
        <v>18213</v>
      </c>
      <c r="AJ1431">
        <v>4355</v>
      </c>
      <c r="AK1431" t="s">
        <v>11153</v>
      </c>
      <c r="AL1431" t="s">
        <v>18865</v>
      </c>
      <c r="AM1431" t="s">
        <v>11153</v>
      </c>
      <c r="AN1431" t="s">
        <v>11153</v>
      </c>
      <c r="AO1431" t="s">
        <v>1373</v>
      </c>
      <c r="AP1431" t="s">
        <v>11156</v>
      </c>
      <c r="AQ1431" t="s">
        <v>20403</v>
      </c>
    </row>
    <row r="1432" spans="1:43" x14ac:dyDescent="0.3">
      <c r="A1432" t="s">
        <v>13399</v>
      </c>
      <c r="B1432" t="s">
        <v>12896</v>
      </c>
      <c r="C1432" s="72">
        <v>35823</v>
      </c>
      <c r="D1432" t="s">
        <v>6623</v>
      </c>
      <c r="E1432" t="s">
        <v>13400</v>
      </c>
      <c r="F1432" t="s">
        <v>1405</v>
      </c>
      <c r="G1432" t="s">
        <v>6120</v>
      </c>
      <c r="H1432" t="s">
        <v>1373</v>
      </c>
      <c r="I1432" t="s">
        <v>13401</v>
      </c>
      <c r="J1432" t="s">
        <v>12896</v>
      </c>
      <c r="K1432">
        <v>666159</v>
      </c>
      <c r="L1432" t="s">
        <v>12896</v>
      </c>
      <c r="M1432">
        <v>2250594</v>
      </c>
      <c r="N1432" t="s">
        <v>12896</v>
      </c>
      <c r="P1432" t="s">
        <v>13399</v>
      </c>
      <c r="Q1432">
        <v>10285</v>
      </c>
      <c r="R1432" t="s">
        <v>12896</v>
      </c>
      <c r="S1432">
        <v>40920</v>
      </c>
      <c r="T1432" t="s">
        <v>12896</v>
      </c>
      <c r="V1432" t="s">
        <v>16335</v>
      </c>
      <c r="W1432">
        <v>108966</v>
      </c>
      <c r="X1432">
        <v>10474</v>
      </c>
      <c r="Y1432" t="s">
        <v>12896</v>
      </c>
      <c r="Z1432" t="s">
        <v>13402</v>
      </c>
      <c r="AA1432" t="s">
        <v>658</v>
      </c>
      <c r="AB1432" t="s">
        <v>658</v>
      </c>
      <c r="AC1432" t="s">
        <v>12896</v>
      </c>
      <c r="AD1432" t="s">
        <v>13402</v>
      </c>
      <c r="AE1432">
        <v>14249</v>
      </c>
      <c r="AJ1432">
        <v>6041</v>
      </c>
      <c r="AK1432" t="s">
        <v>12896</v>
      </c>
      <c r="AL1432" t="s">
        <v>18866</v>
      </c>
      <c r="AM1432" t="s">
        <v>12896</v>
      </c>
      <c r="AN1432" t="s">
        <v>12896</v>
      </c>
      <c r="AO1432" t="s">
        <v>1373</v>
      </c>
      <c r="AP1432" t="s">
        <v>13402</v>
      </c>
      <c r="AQ1432" t="s">
        <v>20403</v>
      </c>
    </row>
    <row r="1433" spans="1:43" hidden="1" x14ac:dyDescent="0.3">
      <c r="A1433" t="s">
        <v>2532</v>
      </c>
      <c r="B1433" t="s">
        <v>822</v>
      </c>
      <c r="C1433" s="72">
        <v>29934</v>
      </c>
      <c r="D1433" t="s">
        <v>7975</v>
      </c>
      <c r="E1433" t="s">
        <v>7974</v>
      </c>
      <c r="F1433" t="s">
        <v>3591</v>
      </c>
      <c r="G1433" t="s">
        <v>3591</v>
      </c>
      <c r="H1433" t="s">
        <v>1373</v>
      </c>
      <c r="I1433" t="s">
        <v>9713</v>
      </c>
      <c r="J1433" t="s">
        <v>822</v>
      </c>
      <c r="K1433">
        <v>451788</v>
      </c>
      <c r="L1433" t="s">
        <v>822</v>
      </c>
      <c r="M1433">
        <v>564466</v>
      </c>
      <c r="N1433" t="s">
        <v>822</v>
      </c>
      <c r="O1433" t="s">
        <v>2533</v>
      </c>
      <c r="P1433" t="s">
        <v>2532</v>
      </c>
      <c r="Q1433">
        <v>7661</v>
      </c>
      <c r="R1433" t="s">
        <v>822</v>
      </c>
      <c r="S1433">
        <v>6427</v>
      </c>
      <c r="T1433" t="s">
        <v>822</v>
      </c>
      <c r="V1433" t="s">
        <v>4383</v>
      </c>
      <c r="W1433">
        <v>45553</v>
      </c>
      <c r="X1433">
        <v>7661</v>
      </c>
      <c r="Y1433" t="s">
        <v>822</v>
      </c>
      <c r="Z1433" t="s">
        <v>5861</v>
      </c>
      <c r="AA1433" t="s">
        <v>658</v>
      </c>
      <c r="AB1433" t="s">
        <v>658</v>
      </c>
      <c r="AC1433" t="s">
        <v>822</v>
      </c>
      <c r="AD1433" t="s">
        <v>5861</v>
      </c>
      <c r="AF1433" t="s">
        <v>822</v>
      </c>
      <c r="AG1433">
        <v>6036</v>
      </c>
      <c r="AH1433" t="s">
        <v>822</v>
      </c>
      <c r="AI1433">
        <v>8757</v>
      </c>
      <c r="AK1433" t="s">
        <v>822</v>
      </c>
      <c r="AN1433" t="s">
        <v>822</v>
      </c>
      <c r="AO1433" t="s">
        <v>1373</v>
      </c>
      <c r="AP1433" t="s">
        <v>5861</v>
      </c>
      <c r="AQ1433" t="s">
        <v>20402</v>
      </c>
    </row>
    <row r="1434" spans="1:43" x14ac:dyDescent="0.3">
      <c r="A1434" t="s">
        <v>16336</v>
      </c>
      <c r="B1434" t="s">
        <v>16337</v>
      </c>
      <c r="C1434" s="72">
        <v>35234</v>
      </c>
      <c r="D1434" t="s">
        <v>6581</v>
      </c>
      <c r="E1434" t="s">
        <v>16338</v>
      </c>
      <c r="F1434" t="s">
        <v>1392</v>
      </c>
      <c r="G1434" t="s">
        <v>6120</v>
      </c>
      <c r="H1434" t="s">
        <v>1373</v>
      </c>
      <c r="I1434" t="s">
        <v>16339</v>
      </c>
      <c r="J1434" t="s">
        <v>16337</v>
      </c>
      <c r="K1434">
        <v>676606</v>
      </c>
      <c r="L1434" t="s">
        <v>16337</v>
      </c>
      <c r="M1434">
        <v>2837166</v>
      </c>
      <c r="N1434" t="s">
        <v>16337</v>
      </c>
      <c r="P1434" t="s">
        <v>16336</v>
      </c>
      <c r="Q1434">
        <v>10612</v>
      </c>
      <c r="R1434" t="s">
        <v>16337</v>
      </c>
      <c r="S1434">
        <v>41451</v>
      </c>
      <c r="T1434" t="s">
        <v>16337</v>
      </c>
      <c r="W1434">
        <v>110247</v>
      </c>
      <c r="X1434">
        <v>11576</v>
      </c>
      <c r="Y1434" t="s">
        <v>16337</v>
      </c>
      <c r="Z1434" t="s">
        <v>16340</v>
      </c>
      <c r="AA1434" t="s">
        <v>666</v>
      </c>
      <c r="AB1434" t="s">
        <v>666</v>
      </c>
      <c r="AC1434" t="s">
        <v>16337</v>
      </c>
      <c r="AD1434" t="s">
        <v>16340</v>
      </c>
      <c r="AE1434">
        <v>15903</v>
      </c>
      <c r="AH1434" t="s">
        <v>16337</v>
      </c>
      <c r="AJ1434">
        <v>6101</v>
      </c>
      <c r="AK1434" t="s">
        <v>16337</v>
      </c>
      <c r="AL1434" t="s">
        <v>18867</v>
      </c>
      <c r="AM1434" t="s">
        <v>16337</v>
      </c>
      <c r="AN1434" t="s">
        <v>16337</v>
      </c>
      <c r="AO1434" t="s">
        <v>1373</v>
      </c>
      <c r="AP1434" t="s">
        <v>16340</v>
      </c>
      <c r="AQ1434" t="s">
        <v>20403</v>
      </c>
    </row>
    <row r="1435" spans="1:43" x14ac:dyDescent="0.3">
      <c r="A1435" t="s">
        <v>11398</v>
      </c>
      <c r="B1435" t="s">
        <v>11600</v>
      </c>
      <c r="C1435" s="72">
        <v>34605</v>
      </c>
      <c r="D1435" t="s">
        <v>11400</v>
      </c>
      <c r="E1435" t="s">
        <v>11399</v>
      </c>
      <c r="F1435" t="s">
        <v>1439</v>
      </c>
      <c r="G1435" t="s">
        <v>6120</v>
      </c>
      <c r="H1435" t="s">
        <v>1380</v>
      </c>
      <c r="I1435" t="s">
        <v>11601</v>
      </c>
      <c r="J1435" t="s">
        <v>11600</v>
      </c>
      <c r="K1435">
        <v>622534</v>
      </c>
      <c r="L1435" t="s">
        <v>11600</v>
      </c>
      <c r="M1435">
        <v>2167053</v>
      </c>
      <c r="N1435" t="s">
        <v>11600</v>
      </c>
      <c r="O1435" t="s">
        <v>13373</v>
      </c>
      <c r="P1435" t="s">
        <v>11398</v>
      </c>
      <c r="Q1435">
        <v>9858</v>
      </c>
      <c r="R1435" t="s">
        <v>11600</v>
      </c>
      <c r="S1435">
        <v>33599</v>
      </c>
      <c r="T1435" t="s">
        <v>11600</v>
      </c>
      <c r="V1435" t="s">
        <v>11848</v>
      </c>
      <c r="W1435">
        <v>100988</v>
      </c>
      <c r="X1435">
        <v>9858</v>
      </c>
      <c r="Y1435" t="s">
        <v>11600</v>
      </c>
      <c r="Z1435" t="s">
        <v>11849</v>
      </c>
      <c r="AA1435" t="s">
        <v>658</v>
      </c>
      <c r="AB1435" t="s">
        <v>658</v>
      </c>
      <c r="AC1435" t="s">
        <v>11600</v>
      </c>
      <c r="AD1435" t="s">
        <v>11849</v>
      </c>
      <c r="AE1435">
        <v>13259</v>
      </c>
      <c r="AF1435" t="s">
        <v>11600</v>
      </c>
      <c r="AG1435">
        <v>54401</v>
      </c>
      <c r="AH1435" t="s">
        <v>11600</v>
      </c>
      <c r="AI1435">
        <v>18280</v>
      </c>
      <c r="AJ1435">
        <v>5159</v>
      </c>
      <c r="AK1435" t="s">
        <v>11600</v>
      </c>
      <c r="AL1435" t="s">
        <v>18868</v>
      </c>
      <c r="AM1435" t="s">
        <v>11600</v>
      </c>
      <c r="AN1435" t="s">
        <v>11600</v>
      </c>
      <c r="AO1435" t="s">
        <v>1380</v>
      </c>
      <c r="AP1435" t="s">
        <v>11849</v>
      </c>
      <c r="AQ1435" t="s">
        <v>20403</v>
      </c>
    </row>
    <row r="1436" spans="1:43" x14ac:dyDescent="0.3">
      <c r="A1436" t="s">
        <v>2534</v>
      </c>
      <c r="B1436" t="s">
        <v>247</v>
      </c>
      <c r="C1436" s="72">
        <v>33327</v>
      </c>
      <c r="D1436" t="s">
        <v>6764</v>
      </c>
      <c r="E1436" t="s">
        <v>6763</v>
      </c>
      <c r="F1436" t="s">
        <v>1509</v>
      </c>
      <c r="G1436" t="s">
        <v>9094</v>
      </c>
      <c r="H1436" t="s">
        <v>1380</v>
      </c>
      <c r="I1436" t="s">
        <v>9897</v>
      </c>
      <c r="J1436" t="s">
        <v>247</v>
      </c>
      <c r="K1436">
        <v>545350</v>
      </c>
      <c r="L1436" t="s">
        <v>247</v>
      </c>
      <c r="M1436">
        <v>1804287</v>
      </c>
      <c r="N1436" t="s">
        <v>247</v>
      </c>
      <c r="O1436" t="s">
        <v>4384</v>
      </c>
      <c r="P1436" t="s">
        <v>2534</v>
      </c>
      <c r="Q1436">
        <v>9340</v>
      </c>
      <c r="R1436" t="s">
        <v>247</v>
      </c>
      <c r="S1436">
        <v>31195</v>
      </c>
      <c r="T1436" t="s">
        <v>247</v>
      </c>
      <c r="U1436" t="s">
        <v>247</v>
      </c>
      <c r="V1436" t="s">
        <v>4385</v>
      </c>
      <c r="W1436">
        <v>66006</v>
      </c>
      <c r="X1436">
        <v>9340</v>
      </c>
      <c r="Y1436" t="s">
        <v>247</v>
      </c>
      <c r="Z1436" t="s">
        <v>5862</v>
      </c>
      <c r="AA1436" t="s">
        <v>658</v>
      </c>
      <c r="AB1436" t="s">
        <v>658</v>
      </c>
      <c r="AC1436" t="s">
        <v>247</v>
      </c>
      <c r="AD1436" t="s">
        <v>5862</v>
      </c>
      <c r="AE1436">
        <v>11059</v>
      </c>
      <c r="AF1436" t="s">
        <v>247</v>
      </c>
      <c r="AG1436">
        <v>13422</v>
      </c>
      <c r="AH1436" t="s">
        <v>247</v>
      </c>
      <c r="AI1436">
        <v>13816</v>
      </c>
      <c r="AJ1436">
        <v>4259</v>
      </c>
      <c r="AK1436" t="s">
        <v>247</v>
      </c>
      <c r="AL1436" t="s">
        <v>18869</v>
      </c>
      <c r="AM1436" t="s">
        <v>247</v>
      </c>
      <c r="AN1436" t="s">
        <v>247</v>
      </c>
      <c r="AO1436" t="s">
        <v>1380</v>
      </c>
      <c r="AP1436" t="s">
        <v>5862</v>
      </c>
      <c r="AQ1436" t="s">
        <v>20403</v>
      </c>
    </row>
    <row r="1437" spans="1:43" x14ac:dyDescent="0.3">
      <c r="A1437" t="s">
        <v>2535</v>
      </c>
      <c r="B1437" t="s">
        <v>567</v>
      </c>
      <c r="C1437" s="72">
        <v>30637</v>
      </c>
      <c r="D1437" t="s">
        <v>6581</v>
      </c>
      <c r="E1437" t="s">
        <v>6580</v>
      </c>
      <c r="F1437" t="s">
        <v>1460</v>
      </c>
      <c r="G1437" t="s">
        <v>9094</v>
      </c>
      <c r="H1437" t="s">
        <v>1380</v>
      </c>
      <c r="I1437" t="s">
        <v>10920</v>
      </c>
      <c r="J1437" t="s">
        <v>567</v>
      </c>
      <c r="K1437">
        <v>455976</v>
      </c>
      <c r="L1437" t="s">
        <v>567</v>
      </c>
      <c r="M1437">
        <v>547591</v>
      </c>
      <c r="N1437" t="s">
        <v>567</v>
      </c>
      <c r="O1437" t="s">
        <v>2536</v>
      </c>
      <c r="P1437" t="s">
        <v>2535</v>
      </c>
      <c r="Q1437">
        <v>7707</v>
      </c>
      <c r="R1437" t="s">
        <v>567</v>
      </c>
      <c r="S1437">
        <v>6478</v>
      </c>
      <c r="T1437" t="s">
        <v>567</v>
      </c>
      <c r="U1437" t="s">
        <v>567</v>
      </c>
      <c r="V1437" t="s">
        <v>4386</v>
      </c>
      <c r="W1437">
        <v>45446</v>
      </c>
      <c r="X1437">
        <v>7707</v>
      </c>
      <c r="Y1437" t="s">
        <v>567</v>
      </c>
      <c r="Z1437" t="s">
        <v>5863</v>
      </c>
      <c r="AA1437" t="s">
        <v>666</v>
      </c>
      <c r="AB1437" t="s">
        <v>666</v>
      </c>
      <c r="AC1437" t="s">
        <v>567</v>
      </c>
      <c r="AD1437" t="s">
        <v>5863</v>
      </c>
      <c r="AE1437">
        <v>7618</v>
      </c>
      <c r="AF1437" t="s">
        <v>567</v>
      </c>
      <c r="AG1437">
        <v>5263</v>
      </c>
      <c r="AH1437" t="s">
        <v>567</v>
      </c>
      <c r="AI1437">
        <v>15175</v>
      </c>
      <c r="AJ1437">
        <v>2196</v>
      </c>
      <c r="AK1437" t="s">
        <v>567</v>
      </c>
      <c r="AL1437" t="s">
        <v>18870</v>
      </c>
      <c r="AM1437" t="s">
        <v>567</v>
      </c>
      <c r="AN1437" t="s">
        <v>567</v>
      </c>
      <c r="AO1437" t="s">
        <v>1380</v>
      </c>
      <c r="AP1437" t="s">
        <v>5863</v>
      </c>
      <c r="AQ1437" t="s">
        <v>20403</v>
      </c>
    </row>
    <row r="1438" spans="1:43" hidden="1" x14ac:dyDescent="0.3">
      <c r="A1438" t="s">
        <v>2537</v>
      </c>
      <c r="B1438" t="s">
        <v>724</v>
      </c>
      <c r="C1438" s="72">
        <v>30238</v>
      </c>
      <c r="D1438" t="s">
        <v>6639</v>
      </c>
      <c r="E1438" t="s">
        <v>7976</v>
      </c>
      <c r="F1438" t="s">
        <v>3591</v>
      </c>
      <c r="G1438" t="s">
        <v>3591</v>
      </c>
      <c r="H1438" t="s">
        <v>1373</v>
      </c>
      <c r="I1438" t="s">
        <v>9978</v>
      </c>
      <c r="J1438" t="s">
        <v>724</v>
      </c>
      <c r="K1438">
        <v>461791</v>
      </c>
      <c r="L1438" t="s">
        <v>724</v>
      </c>
      <c r="M1438">
        <v>580591</v>
      </c>
      <c r="N1438" t="s">
        <v>724</v>
      </c>
      <c r="O1438" t="s">
        <v>2538</v>
      </c>
      <c r="P1438" t="s">
        <v>2537</v>
      </c>
      <c r="Q1438">
        <v>7789</v>
      </c>
      <c r="R1438" t="s">
        <v>724</v>
      </c>
      <c r="S1438">
        <v>28486</v>
      </c>
      <c r="T1438" t="s">
        <v>724</v>
      </c>
      <c r="V1438" t="s">
        <v>4387</v>
      </c>
      <c r="W1438">
        <v>38974</v>
      </c>
      <c r="X1438">
        <v>7789</v>
      </c>
      <c r="Y1438" t="s">
        <v>724</v>
      </c>
      <c r="Z1438" t="s">
        <v>5864</v>
      </c>
      <c r="AA1438" t="s">
        <v>658</v>
      </c>
      <c r="AB1438" t="s">
        <v>658</v>
      </c>
      <c r="AC1438" t="s">
        <v>724</v>
      </c>
      <c r="AD1438" t="s">
        <v>5864</v>
      </c>
      <c r="AI1438">
        <v>494</v>
      </c>
      <c r="AK1438" t="s">
        <v>724</v>
      </c>
      <c r="AL1438" t="s">
        <v>18871</v>
      </c>
      <c r="AM1438" t="s">
        <v>724</v>
      </c>
      <c r="AN1438" t="s">
        <v>724</v>
      </c>
      <c r="AO1438" t="s">
        <v>1373</v>
      </c>
      <c r="AP1438" t="s">
        <v>5864</v>
      </c>
      <c r="AQ1438" t="s">
        <v>20402</v>
      </c>
    </row>
    <row r="1439" spans="1:43" x14ac:dyDescent="0.3">
      <c r="A1439" t="s">
        <v>20083</v>
      </c>
      <c r="B1439" t="s">
        <v>17161</v>
      </c>
      <c r="C1439" s="72">
        <v>33971</v>
      </c>
      <c r="D1439" t="s">
        <v>6543</v>
      </c>
      <c r="E1439" t="s">
        <v>20084</v>
      </c>
      <c r="F1439" t="s">
        <v>1392</v>
      </c>
      <c r="G1439" t="s">
        <v>6120</v>
      </c>
      <c r="H1439" t="s">
        <v>1380</v>
      </c>
      <c r="I1439" t="s">
        <v>20085</v>
      </c>
      <c r="J1439" t="s">
        <v>17161</v>
      </c>
      <c r="K1439">
        <v>592530</v>
      </c>
      <c r="L1439" t="s">
        <v>17161</v>
      </c>
      <c r="M1439">
        <v>2218075</v>
      </c>
      <c r="N1439" t="s">
        <v>17161</v>
      </c>
      <c r="P1439" t="s">
        <v>20083</v>
      </c>
      <c r="Q1439">
        <v>9482</v>
      </c>
      <c r="R1439" t="s">
        <v>17161</v>
      </c>
      <c r="V1439" t="s">
        <v>20086</v>
      </c>
      <c r="W1439">
        <v>69255</v>
      </c>
      <c r="Z1439" t="s">
        <v>20087</v>
      </c>
      <c r="AA1439" t="s">
        <v>666</v>
      </c>
      <c r="AB1439" t="s">
        <v>666</v>
      </c>
      <c r="AC1439" t="s">
        <v>17161</v>
      </c>
      <c r="AD1439" t="s">
        <v>20087</v>
      </c>
      <c r="AJ1439">
        <v>5745</v>
      </c>
      <c r="AK1439" t="s">
        <v>17161</v>
      </c>
      <c r="AL1439" t="s">
        <v>20088</v>
      </c>
      <c r="AM1439" t="s">
        <v>17161</v>
      </c>
      <c r="AO1439" t="s">
        <v>14942</v>
      </c>
      <c r="AP1439" t="s">
        <v>20087</v>
      </c>
      <c r="AQ1439" t="s">
        <v>20403</v>
      </c>
    </row>
    <row r="1440" spans="1:43" x14ac:dyDescent="0.3">
      <c r="A1440" t="s">
        <v>2539</v>
      </c>
      <c r="B1440" t="s">
        <v>1122</v>
      </c>
      <c r="C1440" s="72">
        <v>32756</v>
      </c>
      <c r="D1440" t="s">
        <v>6581</v>
      </c>
      <c r="E1440" t="s">
        <v>7977</v>
      </c>
      <c r="F1440" t="s">
        <v>1402</v>
      </c>
      <c r="G1440" t="s">
        <v>6120</v>
      </c>
      <c r="H1440" t="s">
        <v>1373</v>
      </c>
      <c r="I1440" t="s">
        <v>9388</v>
      </c>
      <c r="J1440" t="s">
        <v>1122</v>
      </c>
      <c r="K1440">
        <v>543488</v>
      </c>
      <c r="L1440" t="s">
        <v>1122</v>
      </c>
      <c r="M1440">
        <v>1947823</v>
      </c>
      <c r="N1440" t="s">
        <v>1122</v>
      </c>
      <c r="O1440" t="s">
        <v>4388</v>
      </c>
      <c r="P1440" t="s">
        <v>2539</v>
      </c>
      <c r="Q1440">
        <v>9280</v>
      </c>
      <c r="R1440" t="s">
        <v>1122</v>
      </c>
      <c r="S1440">
        <v>32138</v>
      </c>
      <c r="T1440" t="s">
        <v>1122</v>
      </c>
      <c r="V1440" t="s">
        <v>4389</v>
      </c>
      <c r="W1440">
        <v>70314</v>
      </c>
      <c r="X1440">
        <v>9280</v>
      </c>
      <c r="Y1440" t="s">
        <v>1122</v>
      </c>
      <c r="Z1440" t="s">
        <v>5865</v>
      </c>
      <c r="AA1440" t="s">
        <v>5068</v>
      </c>
      <c r="AB1440" t="s">
        <v>666</v>
      </c>
      <c r="AC1440" t="s">
        <v>1122</v>
      </c>
      <c r="AD1440" t="s">
        <v>5865</v>
      </c>
      <c r="AE1440">
        <v>12231</v>
      </c>
      <c r="AI1440">
        <v>18199</v>
      </c>
      <c r="AK1440" t="s">
        <v>1122</v>
      </c>
      <c r="AL1440" t="s">
        <v>18872</v>
      </c>
      <c r="AM1440" t="s">
        <v>1122</v>
      </c>
      <c r="AN1440" t="s">
        <v>1122</v>
      </c>
      <c r="AO1440" t="s">
        <v>1373</v>
      </c>
      <c r="AP1440" t="s">
        <v>5865</v>
      </c>
      <c r="AQ1440" t="s">
        <v>20403</v>
      </c>
    </row>
    <row r="1441" spans="1:43" x14ac:dyDescent="0.3">
      <c r="A1441" t="s">
        <v>13070</v>
      </c>
      <c r="B1441" t="s">
        <v>11221</v>
      </c>
      <c r="C1441" s="72">
        <v>34752</v>
      </c>
      <c r="D1441" t="s">
        <v>13071</v>
      </c>
      <c r="E1441" t="s">
        <v>13072</v>
      </c>
      <c r="F1441" t="s">
        <v>1526</v>
      </c>
      <c r="G1441" t="s">
        <v>9094</v>
      </c>
      <c r="H1441" t="s">
        <v>1373</v>
      </c>
      <c r="I1441" t="s">
        <v>11805</v>
      </c>
      <c r="J1441" t="s">
        <v>11221</v>
      </c>
      <c r="K1441">
        <v>608566</v>
      </c>
      <c r="L1441" t="s">
        <v>11221</v>
      </c>
      <c r="M1441">
        <v>2210237</v>
      </c>
      <c r="N1441" t="s">
        <v>11221</v>
      </c>
      <c r="O1441" t="s">
        <v>13073</v>
      </c>
      <c r="P1441" t="s">
        <v>13070</v>
      </c>
      <c r="Q1441">
        <v>10402</v>
      </c>
      <c r="R1441" t="s">
        <v>11221</v>
      </c>
      <c r="S1441">
        <v>34874</v>
      </c>
      <c r="T1441" t="s">
        <v>11221</v>
      </c>
      <c r="V1441" t="s">
        <v>16341</v>
      </c>
      <c r="W1441">
        <v>100273</v>
      </c>
      <c r="X1441">
        <v>10402</v>
      </c>
      <c r="Y1441" t="s">
        <v>14429</v>
      </c>
      <c r="Z1441" t="s">
        <v>13074</v>
      </c>
      <c r="AA1441" t="s">
        <v>658</v>
      </c>
      <c r="AB1441" t="s">
        <v>658</v>
      </c>
      <c r="AC1441" t="s">
        <v>11221</v>
      </c>
      <c r="AD1441" t="s">
        <v>13074</v>
      </c>
      <c r="AE1441">
        <v>14109</v>
      </c>
      <c r="AF1441" t="s">
        <v>11221</v>
      </c>
      <c r="AG1441">
        <v>73880</v>
      </c>
      <c r="AH1441" t="s">
        <v>11221</v>
      </c>
      <c r="AI1441">
        <v>23688</v>
      </c>
      <c r="AJ1441">
        <v>5382</v>
      </c>
      <c r="AK1441" t="s">
        <v>11221</v>
      </c>
      <c r="AL1441" t="s">
        <v>18873</v>
      </c>
      <c r="AM1441" t="s">
        <v>11221</v>
      </c>
      <c r="AN1441" t="s">
        <v>11221</v>
      </c>
      <c r="AO1441" t="s">
        <v>14935</v>
      </c>
      <c r="AP1441" t="s">
        <v>13074</v>
      </c>
      <c r="AQ1441" t="s">
        <v>20403</v>
      </c>
    </row>
    <row r="1442" spans="1:43" hidden="1" x14ac:dyDescent="0.3">
      <c r="A1442" t="s">
        <v>2540</v>
      </c>
      <c r="B1442" t="s">
        <v>1022</v>
      </c>
      <c r="C1442" s="72">
        <v>28723</v>
      </c>
      <c r="D1442" t="s">
        <v>6627</v>
      </c>
      <c r="E1442" t="s">
        <v>7978</v>
      </c>
      <c r="F1442" t="s">
        <v>3591</v>
      </c>
      <c r="G1442" t="s">
        <v>3591</v>
      </c>
      <c r="H1442" t="s">
        <v>1373</v>
      </c>
      <c r="I1442" t="s">
        <v>10336</v>
      </c>
      <c r="J1442" t="s">
        <v>1022</v>
      </c>
      <c r="K1442">
        <v>150302</v>
      </c>
      <c r="L1442" t="s">
        <v>1022</v>
      </c>
      <c r="M1442">
        <v>127096</v>
      </c>
      <c r="N1442" t="s">
        <v>1022</v>
      </c>
      <c r="O1442" t="s">
        <v>2541</v>
      </c>
      <c r="P1442" t="s">
        <v>2540</v>
      </c>
      <c r="Q1442">
        <v>6493</v>
      </c>
      <c r="R1442" t="s">
        <v>1022</v>
      </c>
      <c r="S1442">
        <v>4409</v>
      </c>
      <c r="T1442" t="s">
        <v>1022</v>
      </c>
      <c r="V1442" t="s">
        <v>4390</v>
      </c>
      <c r="W1442">
        <v>96</v>
      </c>
      <c r="X1442">
        <v>6493</v>
      </c>
      <c r="Y1442" t="s">
        <v>1022</v>
      </c>
      <c r="Z1442" t="s">
        <v>8762</v>
      </c>
      <c r="AA1442" t="s">
        <v>666</v>
      </c>
      <c r="AB1442" t="s">
        <v>658</v>
      </c>
      <c r="AC1442" t="s">
        <v>1022</v>
      </c>
      <c r="AD1442" t="s">
        <v>8762</v>
      </c>
      <c r="AF1442" t="s">
        <v>1022</v>
      </c>
      <c r="AG1442">
        <v>5531</v>
      </c>
      <c r="AH1442" t="s">
        <v>1022</v>
      </c>
      <c r="AI1442">
        <v>12724</v>
      </c>
      <c r="AK1442" t="s">
        <v>1022</v>
      </c>
      <c r="AL1442" t="s">
        <v>18874</v>
      </c>
      <c r="AM1442" t="s">
        <v>1022</v>
      </c>
      <c r="AN1442" t="s">
        <v>1022</v>
      </c>
      <c r="AO1442" t="s">
        <v>1373</v>
      </c>
      <c r="AP1442" t="s">
        <v>8762</v>
      </c>
      <c r="AQ1442" t="s">
        <v>20402</v>
      </c>
    </row>
    <row r="1443" spans="1:43" x14ac:dyDescent="0.3">
      <c r="A1443" t="s">
        <v>14614</v>
      </c>
      <c r="B1443" t="s">
        <v>14615</v>
      </c>
      <c r="C1443" s="72">
        <v>32326</v>
      </c>
      <c r="D1443" t="s">
        <v>6655</v>
      </c>
      <c r="E1443" t="s">
        <v>13807</v>
      </c>
      <c r="F1443" t="s">
        <v>1383</v>
      </c>
      <c r="G1443" t="s">
        <v>9094</v>
      </c>
      <c r="H1443" t="s">
        <v>1396</v>
      </c>
      <c r="I1443" t="s">
        <v>14616</v>
      </c>
      <c r="J1443" t="s">
        <v>14615</v>
      </c>
      <c r="K1443">
        <v>502029</v>
      </c>
      <c r="L1443" t="s">
        <v>14615</v>
      </c>
      <c r="M1443">
        <v>1208663</v>
      </c>
      <c r="N1443" t="s">
        <v>14615</v>
      </c>
      <c r="O1443" t="s">
        <v>17560</v>
      </c>
      <c r="P1443" t="s">
        <v>14614</v>
      </c>
      <c r="Q1443">
        <v>9031</v>
      </c>
      <c r="R1443" t="s">
        <v>14615</v>
      </c>
      <c r="S1443">
        <v>29641</v>
      </c>
      <c r="T1443" t="s">
        <v>14615</v>
      </c>
      <c r="V1443" t="s">
        <v>16342</v>
      </c>
      <c r="W1443">
        <v>50096</v>
      </c>
      <c r="X1443">
        <v>9031</v>
      </c>
      <c r="Y1443" t="s">
        <v>14615</v>
      </c>
      <c r="Z1443" t="s">
        <v>15158</v>
      </c>
      <c r="AA1443" t="s">
        <v>658</v>
      </c>
      <c r="AB1443" t="s">
        <v>658</v>
      </c>
      <c r="AC1443" t="s">
        <v>14615</v>
      </c>
      <c r="AD1443" t="s">
        <v>15158</v>
      </c>
      <c r="AE1443">
        <v>9291</v>
      </c>
      <c r="AI1443">
        <v>17691</v>
      </c>
      <c r="AK1443" t="s">
        <v>14615</v>
      </c>
      <c r="AL1443" t="s">
        <v>18875</v>
      </c>
      <c r="AM1443" t="s">
        <v>14615</v>
      </c>
      <c r="AN1443" t="s">
        <v>14615</v>
      </c>
      <c r="AO1443" t="s">
        <v>1396</v>
      </c>
      <c r="AP1443" t="s">
        <v>15158</v>
      </c>
      <c r="AQ1443" t="s">
        <v>20403</v>
      </c>
    </row>
    <row r="1444" spans="1:43" x14ac:dyDescent="0.3">
      <c r="A1444" t="s">
        <v>13805</v>
      </c>
      <c r="B1444" t="s">
        <v>11572</v>
      </c>
      <c r="C1444" s="72">
        <v>33110</v>
      </c>
      <c r="D1444" t="s">
        <v>13806</v>
      </c>
      <c r="E1444" t="s">
        <v>13807</v>
      </c>
      <c r="F1444" t="s">
        <v>1413</v>
      </c>
      <c r="G1444" t="s">
        <v>9094</v>
      </c>
      <c r="H1444" t="s">
        <v>1431</v>
      </c>
      <c r="I1444" t="s">
        <v>11573</v>
      </c>
      <c r="J1444" t="s">
        <v>11572</v>
      </c>
      <c r="K1444">
        <v>571918</v>
      </c>
      <c r="L1444" t="s">
        <v>11572</v>
      </c>
      <c r="M1444">
        <v>2041863</v>
      </c>
      <c r="N1444" t="s">
        <v>11572</v>
      </c>
      <c r="O1444" t="s">
        <v>13808</v>
      </c>
      <c r="P1444" t="s">
        <v>13805</v>
      </c>
      <c r="Q1444">
        <v>10009</v>
      </c>
      <c r="R1444" t="s">
        <v>11572</v>
      </c>
      <c r="S1444">
        <v>32660</v>
      </c>
      <c r="T1444" t="s">
        <v>11572</v>
      </c>
      <c r="V1444" t="s">
        <v>16343</v>
      </c>
      <c r="W1444">
        <v>70360</v>
      </c>
      <c r="X1444">
        <v>10009</v>
      </c>
      <c r="Y1444" t="s">
        <v>11572</v>
      </c>
      <c r="Z1444" t="s">
        <v>13809</v>
      </c>
      <c r="AA1444" t="s">
        <v>658</v>
      </c>
      <c r="AB1444" t="s">
        <v>658</v>
      </c>
      <c r="AC1444" t="s">
        <v>11572</v>
      </c>
      <c r="AD1444" t="s">
        <v>13809</v>
      </c>
      <c r="AE1444">
        <v>12460</v>
      </c>
      <c r="AH1444" t="s">
        <v>11572</v>
      </c>
      <c r="AI1444">
        <v>18174</v>
      </c>
      <c r="AJ1444">
        <v>4963</v>
      </c>
      <c r="AK1444" t="s">
        <v>11572</v>
      </c>
      <c r="AL1444" t="s">
        <v>18876</v>
      </c>
      <c r="AM1444" t="s">
        <v>11572</v>
      </c>
      <c r="AN1444" t="s">
        <v>11572</v>
      </c>
      <c r="AO1444" t="s">
        <v>1431</v>
      </c>
      <c r="AP1444" t="s">
        <v>13809</v>
      </c>
      <c r="AQ1444" t="s">
        <v>20403</v>
      </c>
    </row>
    <row r="1445" spans="1:43" x14ac:dyDescent="0.3">
      <c r="A1445" t="s">
        <v>20235</v>
      </c>
      <c r="B1445" t="s">
        <v>20236</v>
      </c>
      <c r="C1445" s="72">
        <v>35782</v>
      </c>
      <c r="D1445" t="s">
        <v>6677</v>
      </c>
      <c r="E1445" t="s">
        <v>20237</v>
      </c>
      <c r="F1445" t="s">
        <v>1470</v>
      </c>
      <c r="G1445" t="s">
        <v>6120</v>
      </c>
      <c r="H1445" t="s">
        <v>1380</v>
      </c>
      <c r="I1445" t="s">
        <v>20238</v>
      </c>
      <c r="J1445" t="s">
        <v>20236</v>
      </c>
      <c r="K1445">
        <v>669016</v>
      </c>
      <c r="L1445" t="s">
        <v>20236</v>
      </c>
      <c r="M1445">
        <v>2449449</v>
      </c>
      <c r="N1445" t="s">
        <v>20236</v>
      </c>
      <c r="P1445" t="s">
        <v>20235</v>
      </c>
      <c r="Q1445">
        <v>10146</v>
      </c>
      <c r="R1445" t="s">
        <v>20236</v>
      </c>
      <c r="V1445" t="s">
        <v>20239</v>
      </c>
      <c r="W1445">
        <v>109122</v>
      </c>
      <c r="Z1445" t="s">
        <v>20240</v>
      </c>
      <c r="AA1445" t="s">
        <v>666</v>
      </c>
      <c r="AB1445" t="s">
        <v>658</v>
      </c>
      <c r="AC1445" t="s">
        <v>20236</v>
      </c>
      <c r="AD1445" t="s">
        <v>20240</v>
      </c>
      <c r="AK1445" t="s">
        <v>20236</v>
      </c>
      <c r="AL1445" t="s">
        <v>20241</v>
      </c>
      <c r="AM1445" t="s">
        <v>20236</v>
      </c>
      <c r="AO1445" t="s">
        <v>1380</v>
      </c>
      <c r="AP1445" t="s">
        <v>20240</v>
      </c>
      <c r="AQ1445" t="s">
        <v>20403</v>
      </c>
    </row>
    <row r="1446" spans="1:43" x14ac:dyDescent="0.3">
      <c r="A1446" t="s">
        <v>8311</v>
      </c>
      <c r="B1446" t="s">
        <v>8763</v>
      </c>
      <c r="C1446" s="72">
        <v>32981</v>
      </c>
      <c r="D1446" t="s">
        <v>6577</v>
      </c>
      <c r="E1446" t="s">
        <v>7979</v>
      </c>
      <c r="F1446" t="s">
        <v>1464</v>
      </c>
      <c r="G1446" t="s">
        <v>6120</v>
      </c>
      <c r="H1446" t="s">
        <v>1373</v>
      </c>
      <c r="I1446" t="s">
        <v>9211</v>
      </c>
      <c r="J1446" t="s">
        <v>8763</v>
      </c>
      <c r="K1446">
        <v>605359</v>
      </c>
      <c r="L1446" t="s">
        <v>8763</v>
      </c>
      <c r="M1446">
        <v>1945243</v>
      </c>
      <c r="N1446" t="s">
        <v>8763</v>
      </c>
      <c r="O1446" t="s">
        <v>8764</v>
      </c>
      <c r="P1446" t="s">
        <v>8311</v>
      </c>
      <c r="Q1446">
        <v>9697</v>
      </c>
      <c r="R1446" t="s">
        <v>8763</v>
      </c>
      <c r="S1446">
        <v>32100</v>
      </c>
      <c r="T1446" t="s">
        <v>8763</v>
      </c>
      <c r="V1446" t="s">
        <v>11939</v>
      </c>
      <c r="W1446">
        <v>69552</v>
      </c>
      <c r="X1446">
        <v>9697</v>
      </c>
      <c r="Y1446" t="s">
        <v>8763</v>
      </c>
      <c r="Z1446" t="s">
        <v>8765</v>
      </c>
      <c r="AA1446" t="s">
        <v>658</v>
      </c>
      <c r="AB1446" t="s">
        <v>658</v>
      </c>
      <c r="AC1446" t="s">
        <v>8763</v>
      </c>
      <c r="AD1446" t="s">
        <v>8765</v>
      </c>
      <c r="AE1446">
        <v>12254</v>
      </c>
      <c r="AF1446" t="s">
        <v>8763</v>
      </c>
      <c r="AG1446">
        <v>17002</v>
      </c>
      <c r="AH1446" t="s">
        <v>8763</v>
      </c>
      <c r="AI1446">
        <v>18426</v>
      </c>
      <c r="AJ1446">
        <v>4620</v>
      </c>
      <c r="AK1446" t="s">
        <v>8763</v>
      </c>
      <c r="AL1446" t="s">
        <v>18877</v>
      </c>
      <c r="AM1446" t="s">
        <v>8763</v>
      </c>
      <c r="AN1446" t="s">
        <v>8763</v>
      </c>
      <c r="AO1446" t="s">
        <v>14933</v>
      </c>
      <c r="AP1446" t="s">
        <v>8765</v>
      </c>
      <c r="AQ1446" t="s">
        <v>20403</v>
      </c>
    </row>
    <row r="1447" spans="1:43" hidden="1" x14ac:dyDescent="0.3">
      <c r="A1447" t="s">
        <v>2542</v>
      </c>
      <c r="B1447" t="s">
        <v>677</v>
      </c>
      <c r="C1447" s="72">
        <v>30193</v>
      </c>
      <c r="D1447" t="s">
        <v>7077</v>
      </c>
      <c r="E1447" t="s">
        <v>7979</v>
      </c>
      <c r="F1447" t="s">
        <v>3591</v>
      </c>
      <c r="G1447" t="s">
        <v>3591</v>
      </c>
      <c r="H1447" t="s">
        <v>1373</v>
      </c>
      <c r="I1447" t="s">
        <v>10896</v>
      </c>
      <c r="J1447" t="s">
        <v>677</v>
      </c>
      <c r="K1447">
        <v>445156</v>
      </c>
      <c r="L1447" t="s">
        <v>677</v>
      </c>
      <c r="M1447">
        <v>580592</v>
      </c>
      <c r="N1447" t="s">
        <v>677</v>
      </c>
      <c r="O1447" t="s">
        <v>2543</v>
      </c>
      <c r="P1447" t="s">
        <v>2542</v>
      </c>
      <c r="Q1447">
        <v>7718</v>
      </c>
      <c r="R1447" t="s">
        <v>677</v>
      </c>
      <c r="S1447">
        <v>6489</v>
      </c>
      <c r="T1447" t="s">
        <v>677</v>
      </c>
      <c r="V1447" t="s">
        <v>4391</v>
      </c>
      <c r="W1447">
        <v>48179</v>
      </c>
      <c r="X1447">
        <v>7718</v>
      </c>
      <c r="Y1447" t="s">
        <v>677</v>
      </c>
      <c r="Z1447" t="s">
        <v>5866</v>
      </c>
      <c r="AA1447" t="s">
        <v>666</v>
      </c>
      <c r="AB1447" t="s">
        <v>666</v>
      </c>
      <c r="AC1447" t="s">
        <v>677</v>
      </c>
      <c r="AD1447" t="s">
        <v>5866</v>
      </c>
      <c r="AE1447">
        <v>7964</v>
      </c>
      <c r="AF1447" t="s">
        <v>677</v>
      </c>
      <c r="AG1447">
        <v>5794</v>
      </c>
      <c r="AH1447" t="s">
        <v>677</v>
      </c>
      <c r="AI1447">
        <v>3874</v>
      </c>
      <c r="AK1447" t="s">
        <v>677</v>
      </c>
      <c r="AL1447" t="s">
        <v>18878</v>
      </c>
      <c r="AM1447" t="s">
        <v>677</v>
      </c>
      <c r="AN1447" t="s">
        <v>677</v>
      </c>
      <c r="AO1447" t="s">
        <v>1373</v>
      </c>
      <c r="AP1447" t="s">
        <v>5866</v>
      </c>
      <c r="AQ1447" t="s">
        <v>20402</v>
      </c>
    </row>
    <row r="1448" spans="1:43" x14ac:dyDescent="0.3">
      <c r="A1448" t="s">
        <v>2544</v>
      </c>
      <c r="B1448" t="s">
        <v>141</v>
      </c>
      <c r="C1448" s="72">
        <v>31589</v>
      </c>
      <c r="D1448" t="s">
        <v>7290</v>
      </c>
      <c r="E1448" t="s">
        <v>7289</v>
      </c>
      <c r="F1448" t="s">
        <v>3591</v>
      </c>
      <c r="G1448" t="s">
        <v>3591</v>
      </c>
      <c r="H1448" t="s">
        <v>1424</v>
      </c>
      <c r="I1448" t="s">
        <v>9774</v>
      </c>
      <c r="J1448" t="s">
        <v>141</v>
      </c>
      <c r="K1448">
        <v>453974</v>
      </c>
      <c r="L1448" t="s">
        <v>141</v>
      </c>
      <c r="M1448">
        <v>1184318</v>
      </c>
      <c r="N1448" t="s">
        <v>141</v>
      </c>
      <c r="O1448" t="s">
        <v>2545</v>
      </c>
      <c r="P1448" t="s">
        <v>2544</v>
      </c>
      <c r="Q1448">
        <v>8356</v>
      </c>
      <c r="R1448" t="s">
        <v>141</v>
      </c>
      <c r="S1448">
        <v>29241</v>
      </c>
      <c r="T1448" t="s">
        <v>141</v>
      </c>
      <c r="V1448" t="s">
        <v>4392</v>
      </c>
      <c r="W1448">
        <v>46384</v>
      </c>
      <c r="X1448">
        <v>8356</v>
      </c>
      <c r="Y1448" t="s">
        <v>141</v>
      </c>
      <c r="Z1448" t="s">
        <v>8766</v>
      </c>
      <c r="AA1448" t="s">
        <v>658</v>
      </c>
      <c r="AB1448" t="s">
        <v>658</v>
      </c>
      <c r="AC1448" t="s">
        <v>141</v>
      </c>
      <c r="AD1448" t="s">
        <v>8766</v>
      </c>
      <c r="AI1448">
        <v>1732</v>
      </c>
      <c r="AK1448" t="s">
        <v>141</v>
      </c>
      <c r="AN1448" t="s">
        <v>141</v>
      </c>
      <c r="AO1448" t="s">
        <v>1424</v>
      </c>
      <c r="AP1448" t="s">
        <v>8766</v>
      </c>
      <c r="AQ1448" t="s">
        <v>20403</v>
      </c>
    </row>
    <row r="1449" spans="1:43" x14ac:dyDescent="0.3">
      <c r="A1449" t="s">
        <v>12383</v>
      </c>
      <c r="B1449" t="s">
        <v>11208</v>
      </c>
      <c r="C1449" s="72">
        <v>35027</v>
      </c>
      <c r="D1449" t="s">
        <v>7874</v>
      </c>
      <c r="E1449" t="s">
        <v>12384</v>
      </c>
      <c r="F1449" t="s">
        <v>1376</v>
      </c>
      <c r="G1449" t="s">
        <v>6120</v>
      </c>
      <c r="H1449" t="s">
        <v>1373</v>
      </c>
      <c r="I1449" t="s">
        <v>13810</v>
      </c>
      <c r="J1449" t="s">
        <v>11208</v>
      </c>
      <c r="K1449">
        <v>642564</v>
      </c>
      <c r="L1449" t="s">
        <v>11208</v>
      </c>
      <c r="M1449">
        <v>2211793</v>
      </c>
      <c r="N1449" t="s">
        <v>11208</v>
      </c>
      <c r="O1449" t="s">
        <v>14430</v>
      </c>
      <c r="P1449" t="s">
        <v>12383</v>
      </c>
      <c r="Q1449">
        <v>10242</v>
      </c>
      <c r="R1449" t="s">
        <v>11208</v>
      </c>
      <c r="S1449">
        <v>34965</v>
      </c>
      <c r="T1449" t="s">
        <v>11208</v>
      </c>
      <c r="V1449" t="s">
        <v>12385</v>
      </c>
      <c r="W1449">
        <v>103071</v>
      </c>
      <c r="X1449">
        <v>10242</v>
      </c>
      <c r="Y1449" t="s">
        <v>11208</v>
      </c>
      <c r="Z1449" t="s">
        <v>12386</v>
      </c>
      <c r="AA1449" t="s">
        <v>658</v>
      </c>
      <c r="AB1449" t="s">
        <v>658</v>
      </c>
      <c r="AC1449" t="s">
        <v>11208</v>
      </c>
      <c r="AD1449" t="s">
        <v>12386</v>
      </c>
      <c r="AE1449">
        <v>13594</v>
      </c>
      <c r="AH1449" t="s">
        <v>11208</v>
      </c>
      <c r="AI1449">
        <v>18523</v>
      </c>
      <c r="AJ1449">
        <v>5251</v>
      </c>
      <c r="AK1449" t="s">
        <v>11208</v>
      </c>
      <c r="AL1449" t="s">
        <v>18879</v>
      </c>
      <c r="AM1449" t="s">
        <v>11208</v>
      </c>
      <c r="AN1449" t="s">
        <v>11208</v>
      </c>
      <c r="AO1449" t="s">
        <v>1373</v>
      </c>
      <c r="AP1449" t="s">
        <v>12386</v>
      </c>
      <c r="AQ1449" t="s">
        <v>20403</v>
      </c>
    </row>
    <row r="1450" spans="1:43" x14ac:dyDescent="0.3">
      <c r="A1450" t="s">
        <v>11179</v>
      </c>
      <c r="B1450" t="s">
        <v>11180</v>
      </c>
      <c r="C1450" s="72">
        <v>33410</v>
      </c>
      <c r="D1450" t="s">
        <v>11181</v>
      </c>
      <c r="E1450" t="s">
        <v>6640</v>
      </c>
      <c r="F1450" t="s">
        <v>3591</v>
      </c>
      <c r="G1450" t="s">
        <v>3591</v>
      </c>
      <c r="H1450" t="s">
        <v>1396</v>
      </c>
      <c r="I1450" t="s">
        <v>11182</v>
      </c>
      <c r="J1450" t="s">
        <v>11180</v>
      </c>
      <c r="K1450">
        <v>527043</v>
      </c>
      <c r="L1450" t="s">
        <v>11180</v>
      </c>
      <c r="M1450">
        <v>1953517</v>
      </c>
      <c r="N1450" t="s">
        <v>11180</v>
      </c>
      <c r="O1450" t="s">
        <v>13104</v>
      </c>
      <c r="P1450" t="s">
        <v>11179</v>
      </c>
      <c r="Q1450">
        <v>10023</v>
      </c>
      <c r="R1450" t="s">
        <v>11180</v>
      </c>
      <c r="S1450">
        <v>31901</v>
      </c>
      <c r="T1450" t="s">
        <v>11180</v>
      </c>
      <c r="V1450" t="s">
        <v>12077</v>
      </c>
      <c r="W1450">
        <v>58420</v>
      </c>
      <c r="X1450">
        <v>10023</v>
      </c>
      <c r="Y1450" t="s">
        <v>11180</v>
      </c>
      <c r="Z1450" t="s">
        <v>11183</v>
      </c>
      <c r="AA1450" t="s">
        <v>658</v>
      </c>
      <c r="AB1450" t="s">
        <v>658</v>
      </c>
      <c r="AC1450" t="s">
        <v>11180</v>
      </c>
      <c r="AD1450" t="s">
        <v>11183</v>
      </c>
      <c r="AE1450">
        <v>10794</v>
      </c>
      <c r="AF1450" t="s">
        <v>11180</v>
      </c>
      <c r="AG1450">
        <v>17091</v>
      </c>
      <c r="AH1450" t="s">
        <v>11180</v>
      </c>
      <c r="AI1450">
        <v>8569</v>
      </c>
      <c r="AJ1450">
        <v>4974</v>
      </c>
      <c r="AK1450" t="s">
        <v>11180</v>
      </c>
      <c r="AL1450" t="s">
        <v>18880</v>
      </c>
      <c r="AM1450" t="s">
        <v>11180</v>
      </c>
      <c r="AN1450" t="s">
        <v>11180</v>
      </c>
      <c r="AO1450" t="s">
        <v>1396</v>
      </c>
      <c r="AP1450" t="s">
        <v>11183</v>
      </c>
      <c r="AQ1450" t="s">
        <v>20403</v>
      </c>
    </row>
    <row r="1451" spans="1:43" x14ac:dyDescent="0.3">
      <c r="A1451" t="s">
        <v>10657</v>
      </c>
      <c r="B1451" t="s">
        <v>10658</v>
      </c>
      <c r="C1451" s="72">
        <v>34254</v>
      </c>
      <c r="D1451" t="s">
        <v>10659</v>
      </c>
      <c r="E1451" t="s">
        <v>6640</v>
      </c>
      <c r="F1451" t="s">
        <v>1531</v>
      </c>
      <c r="G1451" t="s">
        <v>9094</v>
      </c>
      <c r="H1451" t="s">
        <v>661</v>
      </c>
      <c r="I1451" t="s">
        <v>10660</v>
      </c>
      <c r="J1451" t="s">
        <v>10658</v>
      </c>
      <c r="K1451">
        <v>606466</v>
      </c>
      <c r="L1451" t="s">
        <v>10658</v>
      </c>
      <c r="M1451">
        <v>1963334</v>
      </c>
      <c r="N1451" t="s">
        <v>10658</v>
      </c>
      <c r="O1451" t="s">
        <v>13523</v>
      </c>
      <c r="P1451" t="s">
        <v>10657</v>
      </c>
      <c r="Q1451">
        <v>10036</v>
      </c>
      <c r="R1451" t="s">
        <v>10658</v>
      </c>
      <c r="S1451">
        <v>32512</v>
      </c>
      <c r="T1451" t="s">
        <v>10658</v>
      </c>
      <c r="V1451" t="s">
        <v>12285</v>
      </c>
      <c r="W1451">
        <v>69790</v>
      </c>
      <c r="X1451">
        <v>10036</v>
      </c>
      <c r="Y1451" t="s">
        <v>10658</v>
      </c>
      <c r="Z1451" t="s">
        <v>10661</v>
      </c>
      <c r="AA1451" t="s">
        <v>5068</v>
      </c>
      <c r="AB1451" t="s">
        <v>658</v>
      </c>
      <c r="AC1451" t="s">
        <v>10658</v>
      </c>
      <c r="AD1451" t="s">
        <v>10661</v>
      </c>
      <c r="AE1451">
        <v>13183</v>
      </c>
      <c r="AF1451" t="s">
        <v>10658</v>
      </c>
      <c r="AG1451">
        <v>21853</v>
      </c>
      <c r="AH1451" t="s">
        <v>10658</v>
      </c>
      <c r="AI1451">
        <v>18466</v>
      </c>
      <c r="AJ1451">
        <v>4988</v>
      </c>
      <c r="AK1451" t="s">
        <v>10658</v>
      </c>
      <c r="AL1451" t="s">
        <v>18881</v>
      </c>
      <c r="AM1451" t="s">
        <v>10658</v>
      </c>
      <c r="AN1451" t="s">
        <v>10658</v>
      </c>
      <c r="AO1451" t="s">
        <v>661</v>
      </c>
      <c r="AP1451" t="s">
        <v>10661</v>
      </c>
      <c r="AQ1451" t="s">
        <v>20403</v>
      </c>
    </row>
    <row r="1452" spans="1:43" x14ac:dyDescent="0.3">
      <c r="A1452" t="s">
        <v>2546</v>
      </c>
      <c r="B1452" t="s">
        <v>1014</v>
      </c>
      <c r="C1452" s="72">
        <v>31650</v>
      </c>
      <c r="D1452" t="s">
        <v>6939</v>
      </c>
      <c r="E1452" t="s">
        <v>6640</v>
      </c>
      <c r="F1452" t="s">
        <v>3591</v>
      </c>
      <c r="G1452" t="s">
        <v>3591</v>
      </c>
      <c r="H1452" t="s">
        <v>1373</v>
      </c>
      <c r="I1452" t="s">
        <v>9221</v>
      </c>
      <c r="J1452" t="s">
        <v>1014</v>
      </c>
      <c r="K1452">
        <v>501687</v>
      </c>
      <c r="L1452" t="s">
        <v>1014</v>
      </c>
      <c r="M1452">
        <v>1894634</v>
      </c>
      <c r="N1452" t="s">
        <v>1014</v>
      </c>
      <c r="O1452" t="s">
        <v>2547</v>
      </c>
      <c r="P1452" t="s">
        <v>2546</v>
      </c>
      <c r="Q1452">
        <v>9037</v>
      </c>
      <c r="R1452" t="s">
        <v>1014</v>
      </c>
      <c r="S1452">
        <v>32024</v>
      </c>
      <c r="T1452" t="s">
        <v>1014</v>
      </c>
      <c r="V1452" t="s">
        <v>5867</v>
      </c>
      <c r="W1452">
        <v>50937</v>
      </c>
      <c r="X1452">
        <v>9037</v>
      </c>
      <c r="Y1452" t="s">
        <v>1014</v>
      </c>
      <c r="Z1452" t="s">
        <v>8767</v>
      </c>
      <c r="AA1452" t="s">
        <v>658</v>
      </c>
      <c r="AB1452" t="s">
        <v>658</v>
      </c>
      <c r="AC1452" t="s">
        <v>1014</v>
      </c>
      <c r="AD1452" t="s">
        <v>8767</v>
      </c>
      <c r="AI1452">
        <v>5244</v>
      </c>
      <c r="AK1452" t="s">
        <v>1014</v>
      </c>
      <c r="AL1452" t="s">
        <v>18882</v>
      </c>
      <c r="AM1452" t="s">
        <v>1014</v>
      </c>
      <c r="AN1452" t="s">
        <v>1014</v>
      </c>
      <c r="AO1452" t="s">
        <v>1373</v>
      </c>
      <c r="AP1452" t="s">
        <v>8767</v>
      </c>
      <c r="AQ1452" t="s">
        <v>20403</v>
      </c>
    </row>
    <row r="1453" spans="1:43" x14ac:dyDescent="0.3">
      <c r="A1453" t="s">
        <v>2548</v>
      </c>
      <c r="B1453" t="s">
        <v>472</v>
      </c>
      <c r="C1453" s="72">
        <v>32425</v>
      </c>
      <c r="D1453" t="s">
        <v>6641</v>
      </c>
      <c r="E1453" t="s">
        <v>6640</v>
      </c>
      <c r="F1453" t="s">
        <v>1531</v>
      </c>
      <c r="G1453" t="s">
        <v>9094</v>
      </c>
      <c r="H1453" t="s">
        <v>1380</v>
      </c>
      <c r="I1453" t="s">
        <v>10350</v>
      </c>
      <c r="J1453" t="s">
        <v>472</v>
      </c>
      <c r="K1453">
        <v>516782</v>
      </c>
      <c r="L1453" t="s">
        <v>472</v>
      </c>
      <c r="M1453">
        <v>1741213</v>
      </c>
      <c r="N1453" t="s">
        <v>472</v>
      </c>
      <c r="O1453" t="s">
        <v>4393</v>
      </c>
      <c r="P1453" t="s">
        <v>2548</v>
      </c>
      <c r="Q1453">
        <v>9118</v>
      </c>
      <c r="R1453" t="s">
        <v>472</v>
      </c>
      <c r="S1453">
        <v>30830</v>
      </c>
      <c r="T1453" t="s">
        <v>472</v>
      </c>
      <c r="U1453" t="s">
        <v>472</v>
      </c>
      <c r="V1453" t="s">
        <v>4394</v>
      </c>
      <c r="W1453">
        <v>56034</v>
      </c>
      <c r="X1453">
        <v>9118</v>
      </c>
      <c r="Y1453" t="s">
        <v>472</v>
      </c>
      <c r="Z1453" t="s">
        <v>5868</v>
      </c>
      <c r="AA1453" t="s">
        <v>658</v>
      </c>
      <c r="AB1453" t="s">
        <v>658</v>
      </c>
      <c r="AC1453" t="s">
        <v>472</v>
      </c>
      <c r="AD1453" t="s">
        <v>5868</v>
      </c>
      <c r="AE1453">
        <v>11333</v>
      </c>
      <c r="AF1453" t="s">
        <v>472</v>
      </c>
      <c r="AG1453">
        <v>13423</v>
      </c>
      <c r="AH1453" t="s">
        <v>472</v>
      </c>
      <c r="AI1453">
        <v>5025</v>
      </c>
      <c r="AJ1453">
        <v>3977</v>
      </c>
      <c r="AK1453" t="s">
        <v>472</v>
      </c>
      <c r="AL1453" t="s">
        <v>18883</v>
      </c>
      <c r="AM1453" t="s">
        <v>472</v>
      </c>
      <c r="AN1453" t="s">
        <v>472</v>
      </c>
      <c r="AO1453" t="s">
        <v>1380</v>
      </c>
      <c r="AP1453" t="s">
        <v>5868</v>
      </c>
      <c r="AQ1453" t="s">
        <v>20403</v>
      </c>
    </row>
    <row r="1454" spans="1:43" hidden="1" x14ac:dyDescent="0.3">
      <c r="A1454" t="s">
        <v>2549</v>
      </c>
      <c r="B1454" t="s">
        <v>1074</v>
      </c>
      <c r="C1454" s="72">
        <v>29533</v>
      </c>
      <c r="D1454" t="s">
        <v>6844</v>
      </c>
      <c r="E1454" t="s">
        <v>6640</v>
      </c>
      <c r="F1454" t="s">
        <v>3591</v>
      </c>
      <c r="G1454" t="s">
        <v>3591</v>
      </c>
      <c r="H1454" t="s">
        <v>1373</v>
      </c>
      <c r="I1454" t="s">
        <v>9835</v>
      </c>
      <c r="J1454" t="s">
        <v>1074</v>
      </c>
      <c r="K1454">
        <v>469690</v>
      </c>
      <c r="L1454" t="s">
        <v>1074</v>
      </c>
      <c r="M1454">
        <v>1663441</v>
      </c>
      <c r="N1454" t="s">
        <v>1074</v>
      </c>
      <c r="O1454" t="s">
        <v>2550</v>
      </c>
      <c r="P1454" t="s">
        <v>2549</v>
      </c>
      <c r="Q1454">
        <v>8582</v>
      </c>
      <c r="R1454" t="s">
        <v>1074</v>
      </c>
      <c r="S1454">
        <v>30377</v>
      </c>
      <c r="T1454" t="s">
        <v>1074</v>
      </c>
      <c r="V1454" t="s">
        <v>4395</v>
      </c>
      <c r="W1454">
        <v>54154</v>
      </c>
      <c r="X1454">
        <v>8582</v>
      </c>
      <c r="Y1454" t="s">
        <v>1074</v>
      </c>
      <c r="Z1454" t="s">
        <v>8768</v>
      </c>
      <c r="AA1454" t="s">
        <v>658</v>
      </c>
      <c r="AB1454" t="s">
        <v>658</v>
      </c>
      <c r="AC1454" t="s">
        <v>1074</v>
      </c>
      <c r="AD1454" t="s">
        <v>8768</v>
      </c>
      <c r="AI1454">
        <v>5532</v>
      </c>
      <c r="AK1454" t="s">
        <v>1074</v>
      </c>
      <c r="AN1454" t="s">
        <v>1074</v>
      </c>
      <c r="AO1454" t="s">
        <v>1373</v>
      </c>
      <c r="AP1454" t="s">
        <v>8768</v>
      </c>
      <c r="AQ1454" t="s">
        <v>20402</v>
      </c>
    </row>
    <row r="1455" spans="1:43" x14ac:dyDescent="0.3">
      <c r="A1455" t="s">
        <v>20270</v>
      </c>
      <c r="B1455" t="s">
        <v>20271</v>
      </c>
      <c r="C1455" s="72">
        <v>36242</v>
      </c>
      <c r="D1455" t="s">
        <v>6575</v>
      </c>
      <c r="E1455" t="s">
        <v>6570</v>
      </c>
      <c r="F1455" t="s">
        <v>1426</v>
      </c>
      <c r="G1455" t="s">
        <v>6120</v>
      </c>
      <c r="H1455" t="s">
        <v>1380</v>
      </c>
      <c r="J1455" t="s">
        <v>20271</v>
      </c>
      <c r="K1455">
        <v>668885</v>
      </c>
      <c r="L1455" t="s">
        <v>20271</v>
      </c>
      <c r="M1455">
        <v>2837172</v>
      </c>
      <c r="N1455" t="s">
        <v>20271</v>
      </c>
      <c r="P1455" t="s">
        <v>20270</v>
      </c>
      <c r="Q1455">
        <v>10833</v>
      </c>
      <c r="R1455" t="s">
        <v>20271</v>
      </c>
      <c r="W1455">
        <v>127849</v>
      </c>
      <c r="Z1455" t="s">
        <v>19808</v>
      </c>
      <c r="AA1455" t="s">
        <v>658</v>
      </c>
      <c r="AB1455" t="s">
        <v>658</v>
      </c>
      <c r="AC1455" t="s">
        <v>20271</v>
      </c>
      <c r="AD1455" t="s">
        <v>19808</v>
      </c>
      <c r="AK1455" t="s">
        <v>20271</v>
      </c>
      <c r="AO1455" t="s">
        <v>1380</v>
      </c>
      <c r="AP1455" t="s">
        <v>19808</v>
      </c>
      <c r="AQ1455" t="s">
        <v>20403</v>
      </c>
    </row>
    <row r="1456" spans="1:43" x14ac:dyDescent="0.3">
      <c r="A1456" t="s">
        <v>16344</v>
      </c>
      <c r="B1456" t="s">
        <v>15044</v>
      </c>
      <c r="C1456" s="72">
        <v>34817</v>
      </c>
      <c r="D1456" t="s">
        <v>6551</v>
      </c>
      <c r="E1456" t="s">
        <v>6570</v>
      </c>
      <c r="F1456" t="s">
        <v>1430</v>
      </c>
      <c r="G1456" t="s">
        <v>6120</v>
      </c>
      <c r="H1456" t="s">
        <v>1373</v>
      </c>
      <c r="I1456" t="s">
        <v>16345</v>
      </c>
      <c r="J1456" t="s">
        <v>15044</v>
      </c>
      <c r="K1456">
        <v>656685</v>
      </c>
      <c r="L1456" t="s">
        <v>15044</v>
      </c>
      <c r="M1456">
        <v>2453424</v>
      </c>
      <c r="N1456" t="s">
        <v>15044</v>
      </c>
      <c r="P1456" t="s">
        <v>16344</v>
      </c>
      <c r="Q1456">
        <v>10613</v>
      </c>
      <c r="R1456" t="s">
        <v>15044</v>
      </c>
      <c r="S1456">
        <v>39815</v>
      </c>
      <c r="T1456" t="s">
        <v>15044</v>
      </c>
      <c r="W1456">
        <v>104839</v>
      </c>
      <c r="X1456">
        <v>10613</v>
      </c>
      <c r="Y1456" t="s">
        <v>15044</v>
      </c>
      <c r="Z1456" t="s">
        <v>16346</v>
      </c>
      <c r="AA1456" t="s">
        <v>666</v>
      </c>
      <c r="AB1456" t="s">
        <v>666</v>
      </c>
      <c r="AC1456" t="s">
        <v>15044</v>
      </c>
      <c r="AD1456" t="s">
        <v>16346</v>
      </c>
      <c r="AE1456">
        <v>13485</v>
      </c>
      <c r="AJ1456">
        <v>6115</v>
      </c>
      <c r="AK1456" t="s">
        <v>15044</v>
      </c>
      <c r="AL1456" t="s">
        <v>18884</v>
      </c>
      <c r="AM1456" t="s">
        <v>15044</v>
      </c>
      <c r="AN1456" t="s">
        <v>15044</v>
      </c>
      <c r="AO1456" t="s">
        <v>14933</v>
      </c>
      <c r="AP1456" t="s">
        <v>16346</v>
      </c>
      <c r="AQ1456" t="s">
        <v>20403</v>
      </c>
    </row>
    <row r="1457" spans="1:43" x14ac:dyDescent="0.3">
      <c r="A1457" t="s">
        <v>3496</v>
      </c>
      <c r="B1457" t="s">
        <v>1277</v>
      </c>
      <c r="C1457" s="72">
        <v>33502</v>
      </c>
      <c r="D1457" t="s">
        <v>6639</v>
      </c>
      <c r="E1457" t="s">
        <v>6694</v>
      </c>
      <c r="F1457" t="s">
        <v>1395</v>
      </c>
      <c r="G1457" t="s">
        <v>9094</v>
      </c>
      <c r="H1457" t="s">
        <v>1373</v>
      </c>
      <c r="I1457" t="s">
        <v>9417</v>
      </c>
      <c r="J1457" t="s">
        <v>1277</v>
      </c>
      <c r="K1457">
        <v>593372</v>
      </c>
      <c r="L1457" t="s">
        <v>1277</v>
      </c>
      <c r="M1457">
        <v>1803785</v>
      </c>
      <c r="N1457" t="s">
        <v>1277</v>
      </c>
      <c r="O1457" t="s">
        <v>12550</v>
      </c>
      <c r="P1457" t="s">
        <v>3496</v>
      </c>
      <c r="Q1457">
        <v>9376</v>
      </c>
      <c r="R1457" t="s">
        <v>1277</v>
      </c>
      <c r="S1457">
        <v>31340</v>
      </c>
      <c r="T1457" t="s">
        <v>1277</v>
      </c>
      <c r="V1457" t="s">
        <v>12876</v>
      </c>
      <c r="W1457">
        <v>67219</v>
      </c>
      <c r="X1457">
        <v>9376</v>
      </c>
      <c r="Y1457" t="s">
        <v>1277</v>
      </c>
      <c r="Z1457" t="s">
        <v>5869</v>
      </c>
      <c r="AA1457" t="s">
        <v>658</v>
      </c>
      <c r="AB1457" t="s">
        <v>658</v>
      </c>
      <c r="AC1457" t="s">
        <v>1277</v>
      </c>
      <c r="AD1457" t="s">
        <v>5869</v>
      </c>
      <c r="AE1457">
        <v>11757</v>
      </c>
      <c r="AF1457" t="s">
        <v>1277</v>
      </c>
      <c r="AG1457">
        <v>39686</v>
      </c>
      <c r="AH1457" t="s">
        <v>1277</v>
      </c>
      <c r="AI1457">
        <v>12896</v>
      </c>
      <c r="AJ1457">
        <v>4216</v>
      </c>
      <c r="AK1457" t="s">
        <v>1277</v>
      </c>
      <c r="AL1457" t="s">
        <v>18885</v>
      </c>
      <c r="AM1457" t="s">
        <v>1277</v>
      </c>
      <c r="AN1457" t="s">
        <v>1277</v>
      </c>
      <c r="AO1457" t="s">
        <v>1373</v>
      </c>
      <c r="AP1457" t="s">
        <v>5869</v>
      </c>
      <c r="AQ1457" t="s">
        <v>20403</v>
      </c>
    </row>
    <row r="1458" spans="1:43" x14ac:dyDescent="0.3">
      <c r="A1458" t="s">
        <v>14118</v>
      </c>
      <c r="B1458" t="s">
        <v>14038</v>
      </c>
      <c r="C1458" s="72">
        <v>31565</v>
      </c>
      <c r="D1458" t="s">
        <v>6655</v>
      </c>
      <c r="E1458" t="s">
        <v>6570</v>
      </c>
      <c r="F1458" t="s">
        <v>1460</v>
      </c>
      <c r="G1458" t="s">
        <v>9094</v>
      </c>
      <c r="H1458" t="s">
        <v>1373</v>
      </c>
      <c r="I1458" t="s">
        <v>14039</v>
      </c>
      <c r="J1458" t="s">
        <v>14038</v>
      </c>
      <c r="K1458">
        <v>455119</v>
      </c>
      <c r="L1458" t="s">
        <v>14038</v>
      </c>
      <c r="M1458">
        <v>2048821</v>
      </c>
      <c r="N1458" t="s">
        <v>14038</v>
      </c>
      <c r="O1458" t="s">
        <v>14431</v>
      </c>
      <c r="P1458" t="s">
        <v>14118</v>
      </c>
      <c r="Q1458">
        <v>9684</v>
      </c>
      <c r="R1458" t="s">
        <v>14038</v>
      </c>
      <c r="S1458">
        <v>32903</v>
      </c>
      <c r="T1458" t="s">
        <v>14038</v>
      </c>
      <c r="V1458" t="s">
        <v>16347</v>
      </c>
      <c r="W1458">
        <v>54159</v>
      </c>
      <c r="X1458">
        <v>9684</v>
      </c>
      <c r="Y1458" t="s">
        <v>14038</v>
      </c>
      <c r="Z1458" t="s">
        <v>14119</v>
      </c>
      <c r="AA1458" t="s">
        <v>658</v>
      </c>
      <c r="AB1458" t="s">
        <v>658</v>
      </c>
      <c r="AC1458" t="s">
        <v>14038</v>
      </c>
      <c r="AD1458" t="s">
        <v>14119</v>
      </c>
      <c r="AE1458">
        <v>13275</v>
      </c>
      <c r="AH1458" t="s">
        <v>14038</v>
      </c>
      <c r="AI1458">
        <v>18455</v>
      </c>
      <c r="AJ1458">
        <v>4612</v>
      </c>
      <c r="AK1458" t="s">
        <v>14038</v>
      </c>
      <c r="AL1458" t="s">
        <v>18886</v>
      </c>
      <c r="AM1458" t="s">
        <v>14038</v>
      </c>
      <c r="AN1458" t="s">
        <v>14038</v>
      </c>
      <c r="AO1458" t="s">
        <v>14933</v>
      </c>
      <c r="AP1458" t="s">
        <v>14119</v>
      </c>
      <c r="AQ1458" t="s">
        <v>20403</v>
      </c>
    </row>
    <row r="1459" spans="1:43" x14ac:dyDescent="0.3">
      <c r="A1459" t="s">
        <v>8260</v>
      </c>
      <c r="B1459" t="s">
        <v>8769</v>
      </c>
      <c r="C1459" s="72">
        <v>32755</v>
      </c>
      <c r="D1459" t="s">
        <v>6864</v>
      </c>
      <c r="E1459" t="s">
        <v>6570</v>
      </c>
      <c r="F1459" t="s">
        <v>3591</v>
      </c>
      <c r="G1459" t="s">
        <v>3591</v>
      </c>
      <c r="H1459" t="s">
        <v>1373</v>
      </c>
      <c r="I1459" t="s">
        <v>9300</v>
      </c>
      <c r="J1459" t="s">
        <v>8769</v>
      </c>
      <c r="K1459">
        <v>592533</v>
      </c>
      <c r="L1459" t="s">
        <v>8769</v>
      </c>
      <c r="M1459">
        <v>2053478</v>
      </c>
      <c r="N1459" t="s">
        <v>8769</v>
      </c>
      <c r="O1459" t="s">
        <v>13370</v>
      </c>
      <c r="P1459" t="s">
        <v>8260</v>
      </c>
      <c r="Q1459">
        <v>9920</v>
      </c>
      <c r="R1459" t="s">
        <v>8769</v>
      </c>
      <c r="S1459">
        <v>33135</v>
      </c>
      <c r="T1459" t="s">
        <v>8769</v>
      </c>
      <c r="V1459" t="s">
        <v>12254</v>
      </c>
      <c r="W1459">
        <v>68622</v>
      </c>
      <c r="X1459">
        <v>9920</v>
      </c>
      <c r="Y1459" t="s">
        <v>8769</v>
      </c>
      <c r="Z1459" t="s">
        <v>8770</v>
      </c>
      <c r="AA1459" t="s">
        <v>658</v>
      </c>
      <c r="AB1459" t="s">
        <v>658</v>
      </c>
      <c r="AC1459" t="s">
        <v>8769</v>
      </c>
      <c r="AD1459" t="s">
        <v>8770</v>
      </c>
      <c r="AE1459">
        <v>12431</v>
      </c>
      <c r="AF1459" t="s">
        <v>8769</v>
      </c>
      <c r="AG1459">
        <v>52716</v>
      </c>
      <c r="AI1459">
        <v>18446</v>
      </c>
      <c r="AK1459" t="s">
        <v>8769</v>
      </c>
      <c r="AN1459" t="s">
        <v>8769</v>
      </c>
      <c r="AO1459" t="s">
        <v>1373</v>
      </c>
      <c r="AP1459" t="s">
        <v>8770</v>
      </c>
      <c r="AQ1459" t="s">
        <v>20403</v>
      </c>
    </row>
    <row r="1460" spans="1:43" x14ac:dyDescent="0.3">
      <c r="A1460" t="s">
        <v>16348</v>
      </c>
      <c r="B1460" t="s">
        <v>15452</v>
      </c>
      <c r="C1460" s="72">
        <v>35061</v>
      </c>
      <c r="D1460" t="s">
        <v>7671</v>
      </c>
      <c r="E1460" t="s">
        <v>6570</v>
      </c>
      <c r="F1460" t="s">
        <v>1531</v>
      </c>
      <c r="G1460" t="s">
        <v>9094</v>
      </c>
      <c r="H1460" t="s">
        <v>1373</v>
      </c>
      <c r="I1460" t="s">
        <v>16349</v>
      </c>
      <c r="J1460" t="s">
        <v>15452</v>
      </c>
      <c r="K1460">
        <v>656686</v>
      </c>
      <c r="L1460" t="s">
        <v>15452</v>
      </c>
      <c r="M1460">
        <v>2837174</v>
      </c>
      <c r="N1460" t="s">
        <v>15452</v>
      </c>
      <c r="P1460" t="s">
        <v>16348</v>
      </c>
      <c r="Q1460">
        <v>10170</v>
      </c>
      <c r="R1460" t="s">
        <v>15452</v>
      </c>
      <c r="S1460">
        <v>41029</v>
      </c>
      <c r="T1460" t="s">
        <v>15452</v>
      </c>
      <c r="W1460">
        <v>110259</v>
      </c>
      <c r="X1460">
        <v>11316</v>
      </c>
      <c r="Y1460" t="s">
        <v>15452</v>
      </c>
      <c r="Z1460" t="s">
        <v>15317</v>
      </c>
      <c r="AA1460" t="s">
        <v>658</v>
      </c>
      <c r="AB1460" t="s">
        <v>658</v>
      </c>
      <c r="AC1460" t="s">
        <v>15452</v>
      </c>
      <c r="AD1460" t="s">
        <v>15317</v>
      </c>
      <c r="AE1460">
        <v>14871</v>
      </c>
      <c r="AJ1460">
        <v>6096</v>
      </c>
      <c r="AK1460" t="s">
        <v>15452</v>
      </c>
      <c r="AL1460" t="s">
        <v>18887</v>
      </c>
      <c r="AM1460" t="s">
        <v>15452</v>
      </c>
      <c r="AN1460" t="s">
        <v>15452</v>
      </c>
      <c r="AO1460" t="s">
        <v>1373</v>
      </c>
      <c r="AP1460" t="s">
        <v>15317</v>
      </c>
      <c r="AQ1460" t="s">
        <v>20403</v>
      </c>
    </row>
    <row r="1461" spans="1:43" hidden="1" x14ac:dyDescent="0.3">
      <c r="A1461" t="s">
        <v>2551</v>
      </c>
      <c r="B1461" t="s">
        <v>1258</v>
      </c>
      <c r="C1461" s="72">
        <v>30016</v>
      </c>
      <c r="D1461" t="s">
        <v>7980</v>
      </c>
      <c r="E1461" t="s">
        <v>6694</v>
      </c>
      <c r="F1461" t="s">
        <v>3591</v>
      </c>
      <c r="G1461" t="s">
        <v>3591</v>
      </c>
      <c r="H1461" t="s">
        <v>1373</v>
      </c>
      <c r="I1461" t="s">
        <v>9758</v>
      </c>
      <c r="J1461" t="s">
        <v>1258</v>
      </c>
      <c r="K1461">
        <v>450852</v>
      </c>
      <c r="L1461" t="s">
        <v>1258</v>
      </c>
      <c r="M1461">
        <v>1679140</v>
      </c>
      <c r="N1461" t="s">
        <v>1258</v>
      </c>
      <c r="O1461" t="s">
        <v>2552</v>
      </c>
      <c r="P1461" t="s">
        <v>2551</v>
      </c>
      <c r="Q1461">
        <v>8481</v>
      </c>
      <c r="R1461" t="s">
        <v>1258</v>
      </c>
      <c r="S1461">
        <v>30362</v>
      </c>
      <c r="T1461" t="s">
        <v>1258</v>
      </c>
      <c r="V1461" t="s">
        <v>4396</v>
      </c>
      <c r="W1461">
        <v>48216</v>
      </c>
      <c r="X1461">
        <v>8481</v>
      </c>
      <c r="Y1461" t="s">
        <v>1258</v>
      </c>
      <c r="Z1461" t="s">
        <v>8771</v>
      </c>
      <c r="AA1461" t="s">
        <v>658</v>
      </c>
      <c r="AB1461" t="s">
        <v>658</v>
      </c>
      <c r="AC1461" t="s">
        <v>1258</v>
      </c>
      <c r="AD1461" t="s">
        <v>8771</v>
      </c>
      <c r="AI1461">
        <v>2586</v>
      </c>
      <c r="AK1461" t="s">
        <v>1258</v>
      </c>
      <c r="AN1461" t="s">
        <v>1258</v>
      </c>
      <c r="AO1461" t="s">
        <v>1373</v>
      </c>
      <c r="AP1461" t="s">
        <v>8771</v>
      </c>
      <c r="AQ1461" t="s">
        <v>20402</v>
      </c>
    </row>
    <row r="1462" spans="1:43" x14ac:dyDescent="0.3">
      <c r="A1462" t="s">
        <v>2553</v>
      </c>
      <c r="B1462" t="s">
        <v>361</v>
      </c>
      <c r="C1462" s="72">
        <v>32426</v>
      </c>
      <c r="D1462" t="s">
        <v>7291</v>
      </c>
      <c r="E1462" t="s">
        <v>6694</v>
      </c>
      <c r="F1462" t="s">
        <v>3591</v>
      </c>
      <c r="G1462" t="s">
        <v>3591</v>
      </c>
      <c r="H1462" t="s">
        <v>1380</v>
      </c>
      <c r="I1462" t="s">
        <v>9338</v>
      </c>
      <c r="J1462" t="s">
        <v>361</v>
      </c>
      <c r="K1462">
        <v>494686</v>
      </c>
      <c r="L1462" t="s">
        <v>361</v>
      </c>
      <c r="M1462">
        <v>1099379</v>
      </c>
      <c r="N1462" t="s">
        <v>361</v>
      </c>
      <c r="O1462" t="s">
        <v>2554</v>
      </c>
      <c r="P1462" t="s">
        <v>2553</v>
      </c>
      <c r="Q1462">
        <v>8408</v>
      </c>
      <c r="R1462" t="s">
        <v>361</v>
      </c>
      <c r="S1462">
        <v>30141</v>
      </c>
      <c r="T1462" t="s">
        <v>361</v>
      </c>
      <c r="V1462" t="s">
        <v>4397</v>
      </c>
      <c r="W1462">
        <v>51441</v>
      </c>
      <c r="X1462">
        <v>8408</v>
      </c>
      <c r="Y1462" t="s">
        <v>361</v>
      </c>
      <c r="Z1462" t="s">
        <v>8772</v>
      </c>
      <c r="AA1462" t="s">
        <v>666</v>
      </c>
      <c r="AB1462" t="s">
        <v>658</v>
      </c>
      <c r="AC1462" t="s">
        <v>361</v>
      </c>
      <c r="AD1462" t="s">
        <v>8772</v>
      </c>
      <c r="AE1462">
        <v>8769</v>
      </c>
      <c r="AI1462">
        <v>3488</v>
      </c>
      <c r="AK1462" t="s">
        <v>361</v>
      </c>
      <c r="AN1462" t="s">
        <v>361</v>
      </c>
      <c r="AO1462" t="s">
        <v>1380</v>
      </c>
      <c r="AP1462" t="s">
        <v>8772</v>
      </c>
      <c r="AQ1462" t="s">
        <v>20403</v>
      </c>
    </row>
    <row r="1463" spans="1:43" x14ac:dyDescent="0.3">
      <c r="A1463" t="s">
        <v>16350</v>
      </c>
      <c r="B1463" t="s">
        <v>15010</v>
      </c>
      <c r="C1463" s="72">
        <v>34947</v>
      </c>
      <c r="D1463" t="s">
        <v>6627</v>
      </c>
      <c r="E1463" t="s">
        <v>6570</v>
      </c>
      <c r="F1463" t="s">
        <v>1430</v>
      </c>
      <c r="G1463" t="s">
        <v>6120</v>
      </c>
      <c r="H1463" t="s">
        <v>1380</v>
      </c>
      <c r="I1463" t="s">
        <v>16351</v>
      </c>
      <c r="J1463" t="s">
        <v>15010</v>
      </c>
      <c r="K1463">
        <v>641829</v>
      </c>
      <c r="L1463" t="s">
        <v>15010</v>
      </c>
      <c r="M1463">
        <v>2170009</v>
      </c>
      <c r="N1463" t="s">
        <v>15010</v>
      </c>
      <c r="P1463" t="s">
        <v>16350</v>
      </c>
      <c r="Q1463">
        <v>11228</v>
      </c>
      <c r="R1463" t="s">
        <v>15010</v>
      </c>
      <c r="S1463">
        <v>33920</v>
      </c>
      <c r="T1463" t="s">
        <v>15010</v>
      </c>
      <c r="W1463">
        <v>102657</v>
      </c>
      <c r="X1463">
        <v>11228</v>
      </c>
      <c r="Y1463" t="s">
        <v>15010</v>
      </c>
      <c r="Z1463" t="s">
        <v>16352</v>
      </c>
      <c r="AA1463" t="s">
        <v>666</v>
      </c>
      <c r="AB1463" t="s">
        <v>658</v>
      </c>
      <c r="AC1463" t="s">
        <v>15010</v>
      </c>
      <c r="AD1463" t="s">
        <v>16352</v>
      </c>
      <c r="AE1463">
        <v>14557</v>
      </c>
      <c r="AJ1463">
        <v>6106</v>
      </c>
      <c r="AK1463" t="s">
        <v>15010</v>
      </c>
      <c r="AL1463" t="s">
        <v>18888</v>
      </c>
      <c r="AM1463" t="s">
        <v>15010</v>
      </c>
      <c r="AN1463" t="s">
        <v>15010</v>
      </c>
      <c r="AO1463" t="s">
        <v>1380</v>
      </c>
      <c r="AP1463" t="s">
        <v>16352</v>
      </c>
      <c r="AQ1463" t="s">
        <v>20403</v>
      </c>
    </row>
    <row r="1464" spans="1:43" x14ac:dyDescent="0.3">
      <c r="A1464" t="s">
        <v>2555</v>
      </c>
      <c r="B1464" t="s">
        <v>311</v>
      </c>
      <c r="C1464" s="72">
        <v>32010</v>
      </c>
      <c r="D1464" t="s">
        <v>6695</v>
      </c>
      <c r="E1464" t="s">
        <v>6694</v>
      </c>
      <c r="F1464" t="s">
        <v>1389</v>
      </c>
      <c r="G1464" t="s">
        <v>6120</v>
      </c>
      <c r="H1464" t="s">
        <v>2147</v>
      </c>
      <c r="I1464" t="s">
        <v>9314</v>
      </c>
      <c r="J1464" t="s">
        <v>311</v>
      </c>
      <c r="K1464">
        <v>502110</v>
      </c>
      <c r="L1464" t="s">
        <v>311</v>
      </c>
      <c r="M1464">
        <v>1795780</v>
      </c>
      <c r="N1464" t="s">
        <v>311</v>
      </c>
      <c r="O1464" t="s">
        <v>2556</v>
      </c>
      <c r="P1464" t="s">
        <v>2555</v>
      </c>
      <c r="Q1464">
        <v>9002</v>
      </c>
      <c r="R1464" t="s">
        <v>311</v>
      </c>
      <c r="S1464">
        <v>31065</v>
      </c>
      <c r="T1464" t="s">
        <v>311</v>
      </c>
      <c r="V1464" t="s">
        <v>4398</v>
      </c>
      <c r="W1464">
        <v>59275</v>
      </c>
      <c r="X1464">
        <v>9002</v>
      </c>
      <c r="Y1464" t="s">
        <v>311</v>
      </c>
      <c r="Z1464" t="s">
        <v>5870</v>
      </c>
      <c r="AA1464" t="s">
        <v>658</v>
      </c>
      <c r="AB1464" t="s">
        <v>658</v>
      </c>
      <c r="AC1464" t="s">
        <v>311</v>
      </c>
      <c r="AD1464" t="s">
        <v>5870</v>
      </c>
      <c r="AE1464">
        <v>11460</v>
      </c>
      <c r="AF1464" t="s">
        <v>311</v>
      </c>
      <c r="AG1464">
        <v>13540</v>
      </c>
      <c r="AH1464" t="s">
        <v>311</v>
      </c>
      <c r="AI1464">
        <v>5903</v>
      </c>
      <c r="AJ1464">
        <v>3869</v>
      </c>
      <c r="AK1464" t="s">
        <v>311</v>
      </c>
      <c r="AL1464" t="s">
        <v>18889</v>
      </c>
      <c r="AM1464" t="s">
        <v>311</v>
      </c>
      <c r="AN1464" t="s">
        <v>311</v>
      </c>
      <c r="AO1464" t="s">
        <v>2147</v>
      </c>
      <c r="AP1464" t="s">
        <v>5870</v>
      </c>
      <c r="AQ1464" t="s">
        <v>20403</v>
      </c>
    </row>
    <row r="1465" spans="1:43" x14ac:dyDescent="0.3">
      <c r="A1465" t="s">
        <v>11997</v>
      </c>
      <c r="B1465" t="s">
        <v>11188</v>
      </c>
      <c r="C1465" s="72">
        <v>32349</v>
      </c>
      <c r="D1465" t="s">
        <v>6543</v>
      </c>
      <c r="E1465" t="s">
        <v>6694</v>
      </c>
      <c r="F1465" t="s">
        <v>1509</v>
      </c>
      <c r="G1465" t="s">
        <v>9094</v>
      </c>
      <c r="H1465" t="s">
        <v>2147</v>
      </c>
      <c r="I1465" t="s">
        <v>11610</v>
      </c>
      <c r="J1465" t="s">
        <v>11188</v>
      </c>
      <c r="K1465">
        <v>500874</v>
      </c>
      <c r="L1465" t="s">
        <v>11188</v>
      </c>
      <c r="M1465">
        <v>1208943</v>
      </c>
      <c r="N1465" t="s">
        <v>11188</v>
      </c>
      <c r="O1465" t="s">
        <v>11998</v>
      </c>
      <c r="P1465" t="s">
        <v>11997</v>
      </c>
      <c r="Q1465">
        <v>10399</v>
      </c>
      <c r="R1465" t="s">
        <v>11188</v>
      </c>
      <c r="S1465">
        <v>31275</v>
      </c>
      <c r="T1465" t="s">
        <v>11188</v>
      </c>
      <c r="V1465" t="s">
        <v>12801</v>
      </c>
      <c r="W1465">
        <v>51656</v>
      </c>
      <c r="X1465">
        <v>10399</v>
      </c>
      <c r="Y1465" t="s">
        <v>14432</v>
      </c>
      <c r="Z1465" t="s">
        <v>11999</v>
      </c>
      <c r="AA1465" t="s">
        <v>658</v>
      </c>
      <c r="AB1465" t="s">
        <v>658</v>
      </c>
      <c r="AC1465" t="s">
        <v>11188</v>
      </c>
      <c r="AD1465" t="s">
        <v>11999</v>
      </c>
      <c r="AE1465">
        <v>14074</v>
      </c>
      <c r="AF1465" t="s">
        <v>11188</v>
      </c>
      <c r="AG1465">
        <v>73875</v>
      </c>
      <c r="AH1465" t="s">
        <v>11188</v>
      </c>
      <c r="AI1465">
        <v>7590</v>
      </c>
      <c r="AJ1465">
        <v>5279</v>
      </c>
      <c r="AK1465" t="s">
        <v>11188</v>
      </c>
      <c r="AL1465" t="s">
        <v>18890</v>
      </c>
      <c r="AM1465" t="s">
        <v>11188</v>
      </c>
      <c r="AN1465" t="s">
        <v>11188</v>
      </c>
      <c r="AO1465" t="s">
        <v>2147</v>
      </c>
      <c r="AP1465" t="s">
        <v>11999</v>
      </c>
      <c r="AQ1465" t="s">
        <v>20403</v>
      </c>
    </row>
    <row r="1466" spans="1:43" x14ac:dyDescent="0.3">
      <c r="A1466" t="s">
        <v>2557</v>
      </c>
      <c r="B1466" t="s">
        <v>492</v>
      </c>
      <c r="C1466" s="72">
        <v>32208</v>
      </c>
      <c r="D1466" t="s">
        <v>6738</v>
      </c>
      <c r="E1466" t="s">
        <v>6570</v>
      </c>
      <c r="F1466" t="s">
        <v>1402</v>
      </c>
      <c r="G1466" t="s">
        <v>6120</v>
      </c>
      <c r="H1466" t="s">
        <v>1380</v>
      </c>
      <c r="I1466" t="s">
        <v>10169</v>
      </c>
      <c r="J1466" t="s">
        <v>492</v>
      </c>
      <c r="K1466">
        <v>547982</v>
      </c>
      <c r="L1466" t="s">
        <v>492</v>
      </c>
      <c r="M1466">
        <v>1827526</v>
      </c>
      <c r="N1466" t="s">
        <v>492</v>
      </c>
      <c r="O1466" t="s">
        <v>2558</v>
      </c>
      <c r="P1466" t="s">
        <v>2557</v>
      </c>
      <c r="Q1466">
        <v>8922</v>
      </c>
      <c r="R1466" t="s">
        <v>492</v>
      </c>
      <c r="S1466">
        <v>31588</v>
      </c>
      <c r="T1466" t="s">
        <v>492</v>
      </c>
      <c r="U1466" t="s">
        <v>492</v>
      </c>
      <c r="V1466" t="s">
        <v>4399</v>
      </c>
      <c r="W1466">
        <v>54187</v>
      </c>
      <c r="X1466">
        <v>8922</v>
      </c>
      <c r="Y1466" t="s">
        <v>492</v>
      </c>
      <c r="Z1466" t="s">
        <v>5871</v>
      </c>
      <c r="AA1466" t="s">
        <v>666</v>
      </c>
      <c r="AB1466" t="s">
        <v>658</v>
      </c>
      <c r="AC1466" t="s">
        <v>492</v>
      </c>
      <c r="AD1466" t="s">
        <v>5871</v>
      </c>
      <c r="AE1466">
        <v>12081</v>
      </c>
      <c r="AF1466" t="s">
        <v>492</v>
      </c>
      <c r="AG1466">
        <v>14447</v>
      </c>
      <c r="AH1466" t="s">
        <v>492</v>
      </c>
      <c r="AI1466">
        <v>18106</v>
      </c>
      <c r="AJ1466">
        <v>3795</v>
      </c>
      <c r="AK1466" t="s">
        <v>492</v>
      </c>
      <c r="AL1466" t="s">
        <v>18891</v>
      </c>
      <c r="AM1466" t="s">
        <v>492</v>
      </c>
      <c r="AN1466" t="s">
        <v>492</v>
      </c>
      <c r="AO1466" t="s">
        <v>1380</v>
      </c>
      <c r="AP1466" t="s">
        <v>5871</v>
      </c>
      <c r="AQ1466" t="s">
        <v>20403</v>
      </c>
    </row>
    <row r="1467" spans="1:43" x14ac:dyDescent="0.3">
      <c r="A1467" t="s">
        <v>2559</v>
      </c>
      <c r="B1467" t="s">
        <v>33</v>
      </c>
      <c r="C1467" s="72">
        <v>31140</v>
      </c>
      <c r="D1467" t="s">
        <v>6939</v>
      </c>
      <c r="E1467" t="s">
        <v>6694</v>
      </c>
      <c r="F1467" t="s">
        <v>3591</v>
      </c>
      <c r="G1467" t="s">
        <v>3591</v>
      </c>
      <c r="H1467" t="s">
        <v>1424</v>
      </c>
      <c r="I1467" t="s">
        <v>10212</v>
      </c>
      <c r="J1467" t="s">
        <v>33</v>
      </c>
      <c r="K1467">
        <v>446208</v>
      </c>
      <c r="L1467" t="s">
        <v>33</v>
      </c>
      <c r="M1467">
        <v>1784684</v>
      </c>
      <c r="N1467" t="s">
        <v>33</v>
      </c>
      <c r="O1467" t="s">
        <v>11969</v>
      </c>
      <c r="P1467" t="s">
        <v>2559</v>
      </c>
      <c r="Q1467">
        <v>8985</v>
      </c>
      <c r="R1467" t="s">
        <v>33</v>
      </c>
      <c r="S1467">
        <v>30975</v>
      </c>
      <c r="T1467" t="s">
        <v>33</v>
      </c>
      <c r="V1467" t="s">
        <v>11970</v>
      </c>
      <c r="W1467">
        <v>39099</v>
      </c>
      <c r="X1467">
        <v>8985</v>
      </c>
      <c r="Y1467" t="s">
        <v>33</v>
      </c>
      <c r="Z1467" t="s">
        <v>8773</v>
      </c>
      <c r="AA1467" t="s">
        <v>658</v>
      </c>
      <c r="AB1467" t="s">
        <v>658</v>
      </c>
      <c r="AC1467" t="s">
        <v>33</v>
      </c>
      <c r="AD1467" t="s">
        <v>8773</v>
      </c>
      <c r="AI1467">
        <v>6478</v>
      </c>
      <c r="AK1467" t="s">
        <v>33</v>
      </c>
      <c r="AL1467" t="s">
        <v>18892</v>
      </c>
      <c r="AM1467" t="s">
        <v>33</v>
      </c>
      <c r="AN1467" t="s">
        <v>33</v>
      </c>
      <c r="AO1467" t="s">
        <v>1424</v>
      </c>
      <c r="AP1467" t="s">
        <v>8773</v>
      </c>
      <c r="AQ1467" t="s">
        <v>20403</v>
      </c>
    </row>
    <row r="1468" spans="1:43" hidden="1" x14ac:dyDescent="0.3">
      <c r="A1468" t="s">
        <v>2560</v>
      </c>
      <c r="B1468" t="s">
        <v>39</v>
      </c>
      <c r="C1468" s="72">
        <v>30210</v>
      </c>
      <c r="D1468" t="s">
        <v>6596</v>
      </c>
      <c r="E1468" t="s">
        <v>6694</v>
      </c>
      <c r="F1468" t="s">
        <v>3591</v>
      </c>
      <c r="G1468" t="s">
        <v>3591</v>
      </c>
      <c r="H1468" t="s">
        <v>661</v>
      </c>
      <c r="I1468" t="s">
        <v>10383</v>
      </c>
      <c r="J1468" t="s">
        <v>39</v>
      </c>
      <c r="K1468">
        <v>492841</v>
      </c>
      <c r="L1468" t="s">
        <v>39</v>
      </c>
      <c r="M1468">
        <v>1670362</v>
      </c>
      <c r="N1468" t="s">
        <v>39</v>
      </c>
      <c r="O1468" t="s">
        <v>2561</v>
      </c>
      <c r="P1468" t="s">
        <v>2560</v>
      </c>
      <c r="Q1468">
        <v>8887</v>
      </c>
      <c r="R1468" t="s">
        <v>39</v>
      </c>
      <c r="S1468">
        <v>30986</v>
      </c>
      <c r="T1468" t="s">
        <v>39</v>
      </c>
      <c r="V1468" t="s">
        <v>4400</v>
      </c>
      <c r="W1468">
        <v>51242</v>
      </c>
      <c r="X1468">
        <v>8887</v>
      </c>
      <c r="Y1468" t="s">
        <v>39</v>
      </c>
      <c r="Z1468" t="s">
        <v>5872</v>
      </c>
      <c r="AA1468" t="s">
        <v>5068</v>
      </c>
      <c r="AB1468" t="s">
        <v>658</v>
      </c>
      <c r="AC1468" t="s">
        <v>39</v>
      </c>
      <c r="AD1468" t="s">
        <v>5872</v>
      </c>
      <c r="AE1468">
        <v>12046</v>
      </c>
      <c r="AF1468" t="s">
        <v>39</v>
      </c>
      <c r="AG1468">
        <v>13013</v>
      </c>
      <c r="AH1468" t="s">
        <v>39</v>
      </c>
      <c r="AI1468">
        <v>2651</v>
      </c>
      <c r="AJ1468">
        <v>3770</v>
      </c>
      <c r="AK1468" t="s">
        <v>39</v>
      </c>
      <c r="AL1468" t="s">
        <v>18893</v>
      </c>
      <c r="AM1468" t="s">
        <v>39</v>
      </c>
      <c r="AN1468" t="s">
        <v>39</v>
      </c>
      <c r="AO1468" t="s">
        <v>661</v>
      </c>
      <c r="AP1468" t="s">
        <v>5872</v>
      </c>
      <c r="AQ1468" t="s">
        <v>20402</v>
      </c>
    </row>
    <row r="1469" spans="1:43" x14ac:dyDescent="0.3">
      <c r="A1469" t="s">
        <v>4401</v>
      </c>
      <c r="B1469" t="s">
        <v>4402</v>
      </c>
      <c r="C1469" s="72">
        <v>33090</v>
      </c>
      <c r="D1469" t="s">
        <v>6581</v>
      </c>
      <c r="E1469" t="s">
        <v>6694</v>
      </c>
      <c r="F1469" t="s">
        <v>3591</v>
      </c>
      <c r="G1469" t="s">
        <v>3591</v>
      </c>
      <c r="H1469" t="s">
        <v>1373</v>
      </c>
      <c r="I1469" t="s">
        <v>9618</v>
      </c>
      <c r="J1469" t="s">
        <v>4402</v>
      </c>
      <c r="K1469">
        <v>607259</v>
      </c>
      <c r="L1469" t="s">
        <v>4402</v>
      </c>
      <c r="M1469">
        <v>2119647</v>
      </c>
      <c r="N1469" t="s">
        <v>4402</v>
      </c>
      <c r="O1469" t="s">
        <v>8774</v>
      </c>
      <c r="P1469" t="s">
        <v>4401</v>
      </c>
      <c r="Q1469">
        <v>9651</v>
      </c>
      <c r="R1469" t="s">
        <v>4402</v>
      </c>
      <c r="S1469">
        <v>33372</v>
      </c>
      <c r="T1469" t="s">
        <v>4402</v>
      </c>
      <c r="V1469" t="s">
        <v>5873</v>
      </c>
      <c r="W1469">
        <v>69887</v>
      </c>
      <c r="X1469">
        <v>9651</v>
      </c>
      <c r="Y1469" t="s">
        <v>4402</v>
      </c>
      <c r="Z1469" t="s">
        <v>5874</v>
      </c>
      <c r="AA1469" t="s">
        <v>666</v>
      </c>
      <c r="AB1469" t="s">
        <v>658</v>
      </c>
      <c r="AC1469" t="s">
        <v>4402</v>
      </c>
      <c r="AD1469" t="s">
        <v>5874</v>
      </c>
      <c r="AE1469">
        <v>12932</v>
      </c>
      <c r="AF1469" t="s">
        <v>4402</v>
      </c>
      <c r="AG1469">
        <v>53590</v>
      </c>
      <c r="AH1469" t="s">
        <v>4402</v>
      </c>
      <c r="AI1469">
        <v>18449</v>
      </c>
      <c r="AJ1469">
        <v>4590</v>
      </c>
      <c r="AK1469" t="s">
        <v>4402</v>
      </c>
      <c r="AL1469" t="s">
        <v>18894</v>
      </c>
      <c r="AM1469" t="s">
        <v>4402</v>
      </c>
      <c r="AN1469" t="s">
        <v>4402</v>
      </c>
      <c r="AO1469" t="s">
        <v>1373</v>
      </c>
      <c r="AP1469" t="s">
        <v>5874</v>
      </c>
      <c r="AQ1469" t="s">
        <v>20403</v>
      </c>
    </row>
    <row r="1470" spans="1:43" x14ac:dyDescent="0.3">
      <c r="A1470" t="s">
        <v>14120</v>
      </c>
      <c r="B1470" t="s">
        <v>14030</v>
      </c>
      <c r="C1470" s="72">
        <v>33031</v>
      </c>
      <c r="D1470" t="s">
        <v>6581</v>
      </c>
      <c r="E1470" t="s">
        <v>14121</v>
      </c>
      <c r="F1470" t="s">
        <v>1398</v>
      </c>
      <c r="G1470" t="s">
        <v>9094</v>
      </c>
      <c r="H1470" t="s">
        <v>1380</v>
      </c>
      <c r="I1470" t="s">
        <v>14920</v>
      </c>
      <c r="J1470" t="s">
        <v>14030</v>
      </c>
      <c r="K1470">
        <v>605361</v>
      </c>
      <c r="L1470" t="s">
        <v>14030</v>
      </c>
      <c r="M1470">
        <v>2739976</v>
      </c>
      <c r="N1470" t="s">
        <v>14030</v>
      </c>
      <c r="O1470" t="s">
        <v>17561</v>
      </c>
      <c r="P1470" t="s">
        <v>14120</v>
      </c>
      <c r="Q1470">
        <v>11038</v>
      </c>
      <c r="R1470" t="s">
        <v>14030</v>
      </c>
      <c r="S1470">
        <v>36497</v>
      </c>
      <c r="T1470" t="s">
        <v>14030</v>
      </c>
      <c r="V1470" t="s">
        <v>16353</v>
      </c>
      <c r="W1470">
        <v>69553</v>
      </c>
      <c r="X1470">
        <v>11038</v>
      </c>
      <c r="Y1470" t="s">
        <v>14030</v>
      </c>
      <c r="Z1470" t="s">
        <v>14122</v>
      </c>
      <c r="AA1470" t="s">
        <v>666</v>
      </c>
      <c r="AB1470" t="s">
        <v>666</v>
      </c>
      <c r="AC1470" t="s">
        <v>14030</v>
      </c>
      <c r="AD1470" t="s">
        <v>14122</v>
      </c>
      <c r="AE1470">
        <v>15549</v>
      </c>
      <c r="AH1470" t="s">
        <v>14030</v>
      </c>
      <c r="AI1470">
        <v>28079</v>
      </c>
      <c r="AJ1470">
        <v>5773</v>
      </c>
      <c r="AK1470" t="s">
        <v>14030</v>
      </c>
      <c r="AL1470" t="s">
        <v>18895</v>
      </c>
      <c r="AM1470" t="s">
        <v>14030</v>
      </c>
      <c r="AN1470" t="s">
        <v>14030</v>
      </c>
      <c r="AO1470" t="s">
        <v>1380</v>
      </c>
      <c r="AP1470" t="s">
        <v>14122</v>
      </c>
      <c r="AQ1470" t="s">
        <v>20403</v>
      </c>
    </row>
    <row r="1471" spans="1:43" x14ac:dyDescent="0.3">
      <c r="A1471" t="s">
        <v>15313</v>
      </c>
      <c r="B1471" t="s">
        <v>14997</v>
      </c>
      <c r="C1471" s="72">
        <v>34690</v>
      </c>
      <c r="D1471" t="s">
        <v>10131</v>
      </c>
      <c r="E1471" t="s">
        <v>6570</v>
      </c>
      <c r="F1471" t="s">
        <v>1449</v>
      </c>
      <c r="G1471" t="s">
        <v>6120</v>
      </c>
      <c r="H1471" t="s">
        <v>1431</v>
      </c>
      <c r="I1471" t="s">
        <v>16354</v>
      </c>
      <c r="J1471" t="s">
        <v>16355</v>
      </c>
      <c r="K1471">
        <v>621006</v>
      </c>
      <c r="L1471" t="s">
        <v>14997</v>
      </c>
      <c r="M1471">
        <v>2184456</v>
      </c>
      <c r="N1471" t="s">
        <v>14997</v>
      </c>
      <c r="P1471" t="s">
        <v>15313</v>
      </c>
      <c r="Q1471">
        <v>10316</v>
      </c>
      <c r="R1471" t="s">
        <v>14997</v>
      </c>
      <c r="S1471">
        <v>34930</v>
      </c>
      <c r="T1471" t="s">
        <v>14997</v>
      </c>
      <c r="V1471" t="s">
        <v>16356</v>
      </c>
      <c r="W1471">
        <v>106386</v>
      </c>
      <c r="X1471">
        <v>10550</v>
      </c>
      <c r="Y1471" t="s">
        <v>14997</v>
      </c>
      <c r="Z1471" t="s">
        <v>14997</v>
      </c>
      <c r="AA1471" t="s">
        <v>658</v>
      </c>
      <c r="AB1471" t="s">
        <v>658</v>
      </c>
      <c r="AC1471" t="s">
        <v>14997</v>
      </c>
      <c r="AD1471" t="s">
        <v>15314</v>
      </c>
      <c r="AE1471">
        <v>13836</v>
      </c>
      <c r="AH1471" t="s">
        <v>14997</v>
      </c>
      <c r="AJ1471">
        <v>5185</v>
      </c>
      <c r="AK1471" t="s">
        <v>14997</v>
      </c>
      <c r="AL1471" t="s">
        <v>18896</v>
      </c>
      <c r="AM1471" t="s">
        <v>14997</v>
      </c>
      <c r="AN1471" t="s">
        <v>14997</v>
      </c>
      <c r="AO1471" t="s">
        <v>1431</v>
      </c>
      <c r="AP1471" t="s">
        <v>15314</v>
      </c>
      <c r="AQ1471" t="s">
        <v>20403</v>
      </c>
    </row>
    <row r="1472" spans="1:43" x14ac:dyDescent="0.3">
      <c r="A1472" t="s">
        <v>2563</v>
      </c>
      <c r="B1472" t="s">
        <v>405</v>
      </c>
      <c r="C1472" s="72">
        <v>30362</v>
      </c>
      <c r="D1472" t="s">
        <v>6835</v>
      </c>
      <c r="E1472" t="s">
        <v>6570</v>
      </c>
      <c r="F1472" t="s">
        <v>1379</v>
      </c>
      <c r="G1472" t="s">
        <v>9094</v>
      </c>
      <c r="H1472" t="s">
        <v>1424</v>
      </c>
      <c r="I1472" t="s">
        <v>9381</v>
      </c>
      <c r="J1472" t="s">
        <v>405</v>
      </c>
      <c r="K1472">
        <v>431145</v>
      </c>
      <c r="L1472" t="s">
        <v>405</v>
      </c>
      <c r="M1472">
        <v>483767</v>
      </c>
      <c r="N1472" t="s">
        <v>405</v>
      </c>
      <c r="O1472" t="s">
        <v>2564</v>
      </c>
      <c r="P1472" t="s">
        <v>2563</v>
      </c>
      <c r="Q1472">
        <v>7628</v>
      </c>
      <c r="R1472" t="s">
        <v>405</v>
      </c>
      <c r="S1472">
        <v>6390</v>
      </c>
      <c r="T1472" t="s">
        <v>405</v>
      </c>
      <c r="U1472" t="s">
        <v>405</v>
      </c>
      <c r="V1472" t="s">
        <v>4403</v>
      </c>
      <c r="W1472">
        <v>45447</v>
      </c>
      <c r="X1472">
        <v>7628</v>
      </c>
      <c r="Y1472" t="s">
        <v>405</v>
      </c>
      <c r="Z1472" t="s">
        <v>5875</v>
      </c>
      <c r="AA1472" t="s">
        <v>658</v>
      </c>
      <c r="AB1472" t="s">
        <v>658</v>
      </c>
      <c r="AC1472" t="s">
        <v>405</v>
      </c>
      <c r="AD1472" t="s">
        <v>5875</v>
      </c>
      <c r="AE1472">
        <v>8047</v>
      </c>
      <c r="AF1472" t="s">
        <v>405</v>
      </c>
      <c r="AG1472">
        <v>5299</v>
      </c>
      <c r="AH1472" t="s">
        <v>405</v>
      </c>
      <c r="AI1472">
        <v>15293</v>
      </c>
      <c r="AJ1472">
        <v>2264</v>
      </c>
      <c r="AK1472" t="s">
        <v>405</v>
      </c>
      <c r="AL1472" t="s">
        <v>18897</v>
      </c>
      <c r="AM1472" t="s">
        <v>405</v>
      </c>
      <c r="AN1472" t="s">
        <v>405</v>
      </c>
      <c r="AO1472" t="s">
        <v>1424</v>
      </c>
      <c r="AP1472" t="s">
        <v>5875</v>
      </c>
      <c r="AQ1472" t="s">
        <v>20403</v>
      </c>
    </row>
    <row r="1473" spans="1:43" hidden="1" x14ac:dyDescent="0.3">
      <c r="A1473" t="s">
        <v>2562</v>
      </c>
      <c r="B1473" t="s">
        <v>547</v>
      </c>
      <c r="C1473" s="72">
        <v>28847</v>
      </c>
      <c r="D1473" t="s">
        <v>6844</v>
      </c>
      <c r="E1473" t="s">
        <v>6694</v>
      </c>
      <c r="F1473" t="s">
        <v>3591</v>
      </c>
      <c r="G1473" t="s">
        <v>3591</v>
      </c>
      <c r="H1473" t="s">
        <v>2147</v>
      </c>
      <c r="I1473" t="s">
        <v>9306</v>
      </c>
      <c r="J1473" t="s">
        <v>547</v>
      </c>
      <c r="K1473">
        <v>400121</v>
      </c>
      <c r="L1473" t="s">
        <v>547</v>
      </c>
      <c r="M1473">
        <v>367942</v>
      </c>
      <c r="N1473" t="s">
        <v>547</v>
      </c>
      <c r="O1473" t="s">
        <v>4404</v>
      </c>
      <c r="P1473" t="s">
        <v>2562</v>
      </c>
      <c r="Q1473">
        <v>6853</v>
      </c>
      <c r="R1473" t="s">
        <v>547</v>
      </c>
      <c r="S1473">
        <v>5007</v>
      </c>
      <c r="T1473" t="s">
        <v>547</v>
      </c>
      <c r="U1473" t="s">
        <v>547</v>
      </c>
      <c r="V1473" t="s">
        <v>4405</v>
      </c>
      <c r="W1473">
        <v>1105</v>
      </c>
      <c r="X1473">
        <v>6853</v>
      </c>
      <c r="Y1473" t="s">
        <v>547</v>
      </c>
      <c r="Z1473" t="s">
        <v>5876</v>
      </c>
      <c r="AA1473" t="s">
        <v>5068</v>
      </c>
      <c r="AB1473" t="s">
        <v>658</v>
      </c>
      <c r="AC1473" t="s">
        <v>547</v>
      </c>
      <c r="AD1473" t="s">
        <v>5876</v>
      </c>
      <c r="AE1473">
        <v>6827</v>
      </c>
      <c r="AF1473" t="s">
        <v>547</v>
      </c>
      <c r="AG1473">
        <v>5190</v>
      </c>
      <c r="AH1473" t="s">
        <v>547</v>
      </c>
      <c r="AI1473">
        <v>8867</v>
      </c>
      <c r="AJ1473">
        <v>194</v>
      </c>
      <c r="AK1473" t="s">
        <v>547</v>
      </c>
      <c r="AN1473" t="s">
        <v>547</v>
      </c>
      <c r="AO1473" t="s">
        <v>2147</v>
      </c>
      <c r="AP1473" t="s">
        <v>5876</v>
      </c>
      <c r="AQ1473" t="s">
        <v>20402</v>
      </c>
    </row>
    <row r="1474" spans="1:43" hidden="1" x14ac:dyDescent="0.3">
      <c r="A1474" t="s">
        <v>2565</v>
      </c>
      <c r="B1474" t="s">
        <v>1193</v>
      </c>
      <c r="C1474" s="72">
        <v>30088</v>
      </c>
      <c r="D1474" t="s">
        <v>6581</v>
      </c>
      <c r="E1474" t="s">
        <v>7981</v>
      </c>
      <c r="F1474" t="s">
        <v>1460</v>
      </c>
      <c r="G1474" t="s">
        <v>9094</v>
      </c>
      <c r="H1474" t="s">
        <v>1373</v>
      </c>
      <c r="I1474" t="s">
        <v>10305</v>
      </c>
      <c r="J1474" t="s">
        <v>1193</v>
      </c>
      <c r="K1474">
        <v>434665</v>
      </c>
      <c r="L1474" t="s">
        <v>1193</v>
      </c>
      <c r="M1474">
        <v>541517</v>
      </c>
      <c r="N1474" t="s">
        <v>1193</v>
      </c>
      <c r="O1474" t="s">
        <v>2566</v>
      </c>
      <c r="P1474" t="s">
        <v>2565</v>
      </c>
      <c r="Q1474">
        <v>7805</v>
      </c>
      <c r="R1474" t="s">
        <v>1193</v>
      </c>
      <c r="S1474">
        <v>28505</v>
      </c>
      <c r="T1474" t="s">
        <v>1193</v>
      </c>
      <c r="V1474" t="s">
        <v>5877</v>
      </c>
      <c r="W1474">
        <v>39130</v>
      </c>
      <c r="X1474">
        <v>7805</v>
      </c>
      <c r="Y1474" t="s">
        <v>1193</v>
      </c>
      <c r="Z1474" t="s">
        <v>5878</v>
      </c>
      <c r="AA1474" t="s">
        <v>658</v>
      </c>
      <c r="AB1474" t="s">
        <v>658</v>
      </c>
      <c r="AC1474" t="s">
        <v>1193</v>
      </c>
      <c r="AD1474" t="s">
        <v>5878</v>
      </c>
      <c r="AF1474" t="s">
        <v>1193</v>
      </c>
      <c r="AG1474">
        <v>5517</v>
      </c>
      <c r="AI1474">
        <v>7041</v>
      </c>
      <c r="AK1474" t="s">
        <v>1193</v>
      </c>
      <c r="AN1474" t="s">
        <v>1193</v>
      </c>
      <c r="AO1474" t="s">
        <v>1373</v>
      </c>
      <c r="AP1474" t="s">
        <v>5878</v>
      </c>
      <c r="AQ1474" t="s">
        <v>20402</v>
      </c>
    </row>
    <row r="1475" spans="1:43" x14ac:dyDescent="0.3">
      <c r="A1475" t="s">
        <v>2567</v>
      </c>
      <c r="B1475" t="s">
        <v>801</v>
      </c>
      <c r="C1475" s="72">
        <v>31128</v>
      </c>
      <c r="D1475" t="s">
        <v>6648</v>
      </c>
      <c r="E1475" t="s">
        <v>7593</v>
      </c>
      <c r="F1475" t="s">
        <v>3591</v>
      </c>
      <c r="G1475" t="s">
        <v>3591</v>
      </c>
      <c r="H1475" t="s">
        <v>1373</v>
      </c>
      <c r="I1475" t="s">
        <v>10666</v>
      </c>
      <c r="J1475" t="s">
        <v>801</v>
      </c>
      <c r="K1475">
        <v>475416</v>
      </c>
      <c r="L1475" t="s">
        <v>801</v>
      </c>
      <c r="M1475">
        <v>1262692</v>
      </c>
      <c r="N1475" t="s">
        <v>801</v>
      </c>
      <c r="O1475" t="s">
        <v>2568</v>
      </c>
      <c r="P1475" t="s">
        <v>2567</v>
      </c>
      <c r="Q1475">
        <v>8194</v>
      </c>
      <c r="R1475" t="s">
        <v>801</v>
      </c>
      <c r="S1475">
        <v>28977</v>
      </c>
      <c r="T1475" t="s">
        <v>801</v>
      </c>
      <c r="V1475" t="s">
        <v>4406</v>
      </c>
      <c r="W1475">
        <v>49766</v>
      </c>
      <c r="X1475">
        <v>8194</v>
      </c>
      <c r="Y1475" t="s">
        <v>801</v>
      </c>
      <c r="Z1475" t="s">
        <v>5879</v>
      </c>
      <c r="AA1475" t="s">
        <v>658</v>
      </c>
      <c r="AB1475" t="s">
        <v>658</v>
      </c>
      <c r="AC1475" t="s">
        <v>801</v>
      </c>
      <c r="AD1475" t="s">
        <v>5879</v>
      </c>
      <c r="AE1475">
        <v>9292</v>
      </c>
      <c r="AF1475" t="s">
        <v>801</v>
      </c>
      <c r="AG1475">
        <v>5675</v>
      </c>
      <c r="AH1475" t="s">
        <v>801</v>
      </c>
      <c r="AI1475">
        <v>1638</v>
      </c>
      <c r="AK1475" t="s">
        <v>801</v>
      </c>
      <c r="AN1475" t="s">
        <v>801</v>
      </c>
      <c r="AO1475" t="s">
        <v>1373</v>
      </c>
      <c r="AP1475" t="s">
        <v>5879</v>
      </c>
      <c r="AQ1475" t="s">
        <v>20403</v>
      </c>
    </row>
    <row r="1476" spans="1:43" x14ac:dyDescent="0.3">
      <c r="A1476" t="s">
        <v>2569</v>
      </c>
      <c r="B1476" t="s">
        <v>80</v>
      </c>
      <c r="C1476" s="72">
        <v>31285</v>
      </c>
      <c r="D1476" t="s">
        <v>6926</v>
      </c>
      <c r="E1476" t="s">
        <v>7292</v>
      </c>
      <c r="F1476" t="s">
        <v>3591</v>
      </c>
      <c r="G1476" t="s">
        <v>3591</v>
      </c>
      <c r="H1476" t="s">
        <v>1380</v>
      </c>
      <c r="I1476" t="s">
        <v>10159</v>
      </c>
      <c r="J1476" t="s">
        <v>80</v>
      </c>
      <c r="K1476">
        <v>518991</v>
      </c>
      <c r="L1476" t="s">
        <v>80</v>
      </c>
      <c r="M1476">
        <v>1740965</v>
      </c>
      <c r="N1476" t="s">
        <v>80</v>
      </c>
      <c r="O1476" t="s">
        <v>4407</v>
      </c>
      <c r="P1476" t="s">
        <v>2569</v>
      </c>
      <c r="Q1476">
        <v>9026</v>
      </c>
      <c r="R1476" t="s">
        <v>80</v>
      </c>
      <c r="S1476">
        <v>30807</v>
      </c>
      <c r="T1476" t="s">
        <v>80</v>
      </c>
      <c r="V1476" t="s">
        <v>4408</v>
      </c>
      <c r="W1476">
        <v>56057</v>
      </c>
      <c r="X1476">
        <v>9026</v>
      </c>
      <c r="Y1476" t="s">
        <v>80</v>
      </c>
      <c r="Z1476" t="s">
        <v>5880</v>
      </c>
      <c r="AA1476" t="s">
        <v>658</v>
      </c>
      <c r="AB1476" t="s">
        <v>658</v>
      </c>
      <c r="AC1476" t="s">
        <v>80</v>
      </c>
      <c r="AD1476" t="s">
        <v>5880</v>
      </c>
      <c r="AE1476">
        <v>11789</v>
      </c>
      <c r="AF1476" t="s">
        <v>80</v>
      </c>
      <c r="AG1476">
        <v>12973</v>
      </c>
      <c r="AH1476" t="s">
        <v>80</v>
      </c>
      <c r="AI1476">
        <v>5122</v>
      </c>
      <c r="AK1476" t="s">
        <v>80</v>
      </c>
      <c r="AL1476" t="s">
        <v>18898</v>
      </c>
      <c r="AM1476" t="s">
        <v>80</v>
      </c>
      <c r="AN1476" t="s">
        <v>80</v>
      </c>
      <c r="AO1476" t="s">
        <v>1380</v>
      </c>
      <c r="AP1476" t="s">
        <v>5880</v>
      </c>
      <c r="AQ1476" t="s">
        <v>20403</v>
      </c>
    </row>
    <row r="1477" spans="1:43" x14ac:dyDescent="0.3">
      <c r="A1477" t="s">
        <v>11430</v>
      </c>
      <c r="B1477" t="s">
        <v>11482</v>
      </c>
      <c r="C1477" s="72">
        <v>34873</v>
      </c>
      <c r="D1477" t="s">
        <v>6773</v>
      </c>
      <c r="E1477" t="s">
        <v>11431</v>
      </c>
      <c r="F1477" t="s">
        <v>1409</v>
      </c>
      <c r="G1477" t="s">
        <v>9094</v>
      </c>
      <c r="H1477" t="s">
        <v>1380</v>
      </c>
      <c r="I1477" t="s">
        <v>19846</v>
      </c>
      <c r="J1477" t="s">
        <v>11482</v>
      </c>
      <c r="K1477">
        <v>622761</v>
      </c>
      <c r="L1477" t="s">
        <v>11482</v>
      </c>
      <c r="M1477">
        <v>2167484</v>
      </c>
      <c r="N1477" t="s">
        <v>11482</v>
      </c>
      <c r="P1477" t="s">
        <v>11430</v>
      </c>
      <c r="Q1477">
        <v>10239</v>
      </c>
      <c r="R1477" t="s">
        <v>11482</v>
      </c>
      <c r="S1477">
        <v>33832</v>
      </c>
      <c r="T1477" t="s">
        <v>11482</v>
      </c>
      <c r="V1477" t="s">
        <v>12271</v>
      </c>
      <c r="W1477">
        <v>101165</v>
      </c>
      <c r="X1477">
        <v>10239</v>
      </c>
      <c r="Y1477" t="s">
        <v>11482</v>
      </c>
      <c r="Z1477" t="s">
        <v>12272</v>
      </c>
      <c r="AA1477" t="s">
        <v>658</v>
      </c>
      <c r="AB1477" t="s">
        <v>658</v>
      </c>
      <c r="AC1477" t="s">
        <v>11482</v>
      </c>
      <c r="AD1477" t="s">
        <v>12272</v>
      </c>
      <c r="AE1477">
        <v>13690</v>
      </c>
      <c r="AH1477" t="s">
        <v>11482</v>
      </c>
      <c r="AI1477">
        <v>18507</v>
      </c>
      <c r="AJ1477">
        <v>5826</v>
      </c>
      <c r="AK1477" t="s">
        <v>11482</v>
      </c>
      <c r="AL1477" t="s">
        <v>18899</v>
      </c>
      <c r="AM1477" t="s">
        <v>11482</v>
      </c>
      <c r="AN1477" t="s">
        <v>11482</v>
      </c>
      <c r="AO1477" t="s">
        <v>1380</v>
      </c>
      <c r="AP1477" t="s">
        <v>12272</v>
      </c>
      <c r="AQ1477" t="s">
        <v>20403</v>
      </c>
    </row>
    <row r="1478" spans="1:43" hidden="1" x14ac:dyDescent="0.3">
      <c r="A1478" t="s">
        <v>2570</v>
      </c>
      <c r="B1478" t="s">
        <v>48</v>
      </c>
      <c r="C1478" s="72">
        <v>30155</v>
      </c>
      <c r="D1478" t="s">
        <v>6629</v>
      </c>
      <c r="E1478" t="s">
        <v>7456</v>
      </c>
      <c r="F1478" t="s">
        <v>3591</v>
      </c>
      <c r="G1478" t="s">
        <v>3591</v>
      </c>
      <c r="H1478" t="s">
        <v>1380</v>
      </c>
      <c r="I1478" t="s">
        <v>10732</v>
      </c>
      <c r="J1478" t="s">
        <v>48</v>
      </c>
      <c r="K1478">
        <v>458628</v>
      </c>
      <c r="L1478" t="s">
        <v>48</v>
      </c>
      <c r="M1478">
        <v>1350359</v>
      </c>
      <c r="N1478" t="s">
        <v>48</v>
      </c>
      <c r="O1478" t="s">
        <v>2571</v>
      </c>
      <c r="P1478" t="s">
        <v>2570</v>
      </c>
      <c r="Q1478">
        <v>8261</v>
      </c>
      <c r="R1478" t="s">
        <v>48</v>
      </c>
      <c r="S1478">
        <v>29146</v>
      </c>
      <c r="T1478" t="s">
        <v>48</v>
      </c>
      <c r="V1478" t="s">
        <v>5881</v>
      </c>
      <c r="W1478">
        <v>39153</v>
      </c>
      <c r="X1478">
        <v>8261</v>
      </c>
      <c r="Y1478" t="s">
        <v>48</v>
      </c>
      <c r="Z1478" t="s">
        <v>8775</v>
      </c>
      <c r="AA1478" t="s">
        <v>658</v>
      </c>
      <c r="AB1478" t="s">
        <v>658</v>
      </c>
      <c r="AC1478" t="s">
        <v>48</v>
      </c>
      <c r="AD1478" t="s">
        <v>8775</v>
      </c>
      <c r="AI1478">
        <v>1465</v>
      </c>
      <c r="AK1478" t="s">
        <v>48</v>
      </c>
      <c r="AN1478" t="s">
        <v>48</v>
      </c>
      <c r="AO1478" t="s">
        <v>1380</v>
      </c>
      <c r="AP1478" t="s">
        <v>8775</v>
      </c>
      <c r="AQ1478" t="s">
        <v>20402</v>
      </c>
    </row>
    <row r="1479" spans="1:43" x14ac:dyDescent="0.3">
      <c r="A1479" t="s">
        <v>2572</v>
      </c>
      <c r="B1479" t="s">
        <v>17</v>
      </c>
      <c r="C1479" s="72">
        <v>30406</v>
      </c>
      <c r="D1479" t="s">
        <v>7073</v>
      </c>
      <c r="E1479" t="s">
        <v>7134</v>
      </c>
      <c r="F1479" t="s">
        <v>1430</v>
      </c>
      <c r="G1479" t="s">
        <v>6120</v>
      </c>
      <c r="H1479" t="s">
        <v>1424</v>
      </c>
      <c r="I1479" t="s">
        <v>9527</v>
      </c>
      <c r="J1479" t="s">
        <v>17</v>
      </c>
      <c r="K1479">
        <v>425772</v>
      </c>
      <c r="L1479" t="s">
        <v>17</v>
      </c>
      <c r="M1479">
        <v>292722</v>
      </c>
      <c r="N1479" t="s">
        <v>17</v>
      </c>
      <c r="O1479" t="s">
        <v>2573</v>
      </c>
      <c r="P1479" t="s">
        <v>2572</v>
      </c>
      <c r="Q1479">
        <v>7296</v>
      </c>
      <c r="R1479" t="s">
        <v>17</v>
      </c>
      <c r="S1479">
        <v>5921</v>
      </c>
      <c r="T1479" t="s">
        <v>17</v>
      </c>
      <c r="U1479" t="s">
        <v>17</v>
      </c>
      <c r="V1479" t="s">
        <v>4409</v>
      </c>
      <c r="W1479">
        <v>31602</v>
      </c>
      <c r="X1479">
        <v>7296</v>
      </c>
      <c r="Y1479" t="s">
        <v>17</v>
      </c>
      <c r="Z1479" t="s">
        <v>5882</v>
      </c>
      <c r="AA1479" t="s">
        <v>658</v>
      </c>
      <c r="AB1479" t="s">
        <v>658</v>
      </c>
      <c r="AC1479" t="s">
        <v>17</v>
      </c>
      <c r="AD1479" t="s">
        <v>5882</v>
      </c>
      <c r="AE1479">
        <v>7003</v>
      </c>
      <c r="AF1479" t="s">
        <v>17</v>
      </c>
      <c r="AG1479">
        <v>5282</v>
      </c>
      <c r="AH1479" t="s">
        <v>17</v>
      </c>
      <c r="AI1479">
        <v>576</v>
      </c>
      <c r="AJ1479">
        <v>2213</v>
      </c>
      <c r="AK1479" t="s">
        <v>17</v>
      </c>
      <c r="AL1479" t="s">
        <v>18900</v>
      </c>
      <c r="AM1479" t="s">
        <v>17</v>
      </c>
      <c r="AN1479" t="s">
        <v>17</v>
      </c>
      <c r="AO1479" t="s">
        <v>1424</v>
      </c>
      <c r="AP1479" t="s">
        <v>5882</v>
      </c>
      <c r="AQ1479" t="s">
        <v>20403</v>
      </c>
    </row>
    <row r="1480" spans="1:43" x14ac:dyDescent="0.3">
      <c r="A1480" t="s">
        <v>20211</v>
      </c>
      <c r="B1480" t="s">
        <v>17147</v>
      </c>
      <c r="C1480" s="72">
        <v>34333</v>
      </c>
      <c r="D1480" t="s">
        <v>20212</v>
      </c>
      <c r="E1480" t="s">
        <v>20213</v>
      </c>
      <c r="F1480" t="s">
        <v>1531</v>
      </c>
      <c r="G1480" t="s">
        <v>9094</v>
      </c>
      <c r="H1480" t="s">
        <v>660</v>
      </c>
      <c r="I1480" t="s">
        <v>20214</v>
      </c>
      <c r="J1480" t="s">
        <v>17147</v>
      </c>
      <c r="K1480">
        <v>621500</v>
      </c>
      <c r="L1480" t="s">
        <v>17147</v>
      </c>
      <c r="M1480">
        <v>2044541</v>
      </c>
      <c r="N1480" t="s">
        <v>17147</v>
      </c>
      <c r="P1480" t="s">
        <v>20211</v>
      </c>
      <c r="Q1480">
        <v>10739</v>
      </c>
      <c r="R1480" t="s">
        <v>17147</v>
      </c>
      <c r="V1480" t="s">
        <v>20215</v>
      </c>
      <c r="W1480">
        <v>100650</v>
      </c>
      <c r="Z1480" t="s">
        <v>20216</v>
      </c>
      <c r="AA1480" t="s">
        <v>658</v>
      </c>
      <c r="AB1480" t="s">
        <v>658</v>
      </c>
      <c r="AC1480" t="s">
        <v>17147</v>
      </c>
      <c r="AD1480" t="s">
        <v>20216</v>
      </c>
      <c r="AK1480" t="s">
        <v>17147</v>
      </c>
      <c r="AL1480" t="s">
        <v>20217</v>
      </c>
      <c r="AM1480" t="s">
        <v>17147</v>
      </c>
      <c r="AO1480" t="s">
        <v>660</v>
      </c>
      <c r="AP1480" t="s">
        <v>20216</v>
      </c>
      <c r="AQ1480" t="s">
        <v>20403</v>
      </c>
    </row>
    <row r="1481" spans="1:43" x14ac:dyDescent="0.3">
      <c r="A1481" t="s">
        <v>14123</v>
      </c>
      <c r="B1481" t="s">
        <v>13950</v>
      </c>
      <c r="C1481" s="72">
        <v>34053</v>
      </c>
      <c r="D1481" t="s">
        <v>7089</v>
      </c>
      <c r="E1481" t="s">
        <v>14124</v>
      </c>
      <c r="F1481" t="s">
        <v>1402</v>
      </c>
      <c r="G1481" t="s">
        <v>6120</v>
      </c>
      <c r="H1481" t="s">
        <v>1373</v>
      </c>
      <c r="I1481" t="s">
        <v>13975</v>
      </c>
      <c r="J1481" t="s">
        <v>13950</v>
      </c>
      <c r="K1481">
        <v>664208</v>
      </c>
      <c r="L1481" t="s">
        <v>13950</v>
      </c>
      <c r="M1481">
        <v>2693484</v>
      </c>
      <c r="N1481" t="s">
        <v>13950</v>
      </c>
      <c r="O1481" t="s">
        <v>14433</v>
      </c>
      <c r="P1481" t="s">
        <v>14123</v>
      </c>
      <c r="Q1481">
        <v>10729</v>
      </c>
      <c r="R1481" t="s">
        <v>13950</v>
      </c>
      <c r="S1481">
        <v>36161</v>
      </c>
      <c r="T1481" t="s">
        <v>13950</v>
      </c>
      <c r="V1481" t="s">
        <v>16357</v>
      </c>
      <c r="W1481">
        <v>106414</v>
      </c>
      <c r="X1481">
        <v>10729</v>
      </c>
      <c r="Y1481" t="s">
        <v>13950</v>
      </c>
      <c r="Z1481" t="s">
        <v>14125</v>
      </c>
      <c r="AA1481" t="s">
        <v>658</v>
      </c>
      <c r="AB1481" t="s">
        <v>658</v>
      </c>
      <c r="AC1481" t="s">
        <v>13950</v>
      </c>
      <c r="AD1481" t="s">
        <v>14125</v>
      </c>
      <c r="AE1481">
        <v>14994</v>
      </c>
      <c r="AH1481" t="s">
        <v>13950</v>
      </c>
      <c r="AI1481">
        <v>22809</v>
      </c>
      <c r="AJ1481">
        <v>5621</v>
      </c>
      <c r="AK1481" t="s">
        <v>13950</v>
      </c>
      <c r="AL1481" t="s">
        <v>18901</v>
      </c>
      <c r="AM1481" t="s">
        <v>13950</v>
      </c>
      <c r="AN1481" t="s">
        <v>13950</v>
      </c>
      <c r="AO1481" t="s">
        <v>14933</v>
      </c>
      <c r="AP1481" t="s">
        <v>14125</v>
      </c>
      <c r="AQ1481" t="s">
        <v>20403</v>
      </c>
    </row>
    <row r="1482" spans="1:43" hidden="1" x14ac:dyDescent="0.3">
      <c r="A1482" t="s">
        <v>2574</v>
      </c>
      <c r="B1482" t="s">
        <v>951</v>
      </c>
      <c r="C1482" s="72">
        <v>29477</v>
      </c>
      <c r="D1482" t="s">
        <v>7983</v>
      </c>
      <c r="E1482" t="s">
        <v>7982</v>
      </c>
      <c r="F1482" t="s">
        <v>3591</v>
      </c>
      <c r="G1482" t="s">
        <v>3591</v>
      </c>
      <c r="H1482" t="s">
        <v>1373</v>
      </c>
      <c r="I1482" t="s">
        <v>10057</v>
      </c>
      <c r="J1482" t="s">
        <v>951</v>
      </c>
      <c r="K1482">
        <v>493137</v>
      </c>
      <c r="L1482" t="s">
        <v>951</v>
      </c>
      <c r="M1482">
        <v>1145060</v>
      </c>
      <c r="N1482" t="s">
        <v>951</v>
      </c>
      <c r="O1482" t="s">
        <v>2575</v>
      </c>
      <c r="P1482" t="s">
        <v>2574</v>
      </c>
      <c r="Q1482">
        <v>7906</v>
      </c>
      <c r="R1482" t="s">
        <v>951</v>
      </c>
      <c r="S1482">
        <v>28631</v>
      </c>
      <c r="T1482" t="s">
        <v>951</v>
      </c>
      <c r="V1482" t="s">
        <v>4410</v>
      </c>
      <c r="W1482">
        <v>39203</v>
      </c>
      <c r="X1482">
        <v>7906</v>
      </c>
      <c r="Y1482" t="s">
        <v>951</v>
      </c>
      <c r="Z1482" t="s">
        <v>5883</v>
      </c>
      <c r="AA1482" t="s">
        <v>658</v>
      </c>
      <c r="AB1482" t="s">
        <v>658</v>
      </c>
      <c r="AC1482" t="s">
        <v>951</v>
      </c>
      <c r="AD1482" t="s">
        <v>5883</v>
      </c>
      <c r="AE1482">
        <v>7859</v>
      </c>
      <c r="AI1482">
        <v>5503</v>
      </c>
      <c r="AK1482" t="s">
        <v>951</v>
      </c>
      <c r="AL1482" t="s">
        <v>18902</v>
      </c>
      <c r="AM1482" t="s">
        <v>951</v>
      </c>
      <c r="AN1482" t="s">
        <v>951</v>
      </c>
      <c r="AO1482" t="s">
        <v>1373</v>
      </c>
      <c r="AP1482" t="s">
        <v>5883</v>
      </c>
      <c r="AQ1482" t="s">
        <v>20402</v>
      </c>
    </row>
    <row r="1483" spans="1:43" hidden="1" x14ac:dyDescent="0.3">
      <c r="A1483" t="s">
        <v>4411</v>
      </c>
      <c r="B1483" t="s">
        <v>77</v>
      </c>
      <c r="C1483" s="72">
        <v>27192</v>
      </c>
      <c r="D1483" t="s">
        <v>7458</v>
      </c>
      <c r="E1483" t="s">
        <v>7457</v>
      </c>
      <c r="F1483" t="s">
        <v>3591</v>
      </c>
      <c r="G1483" t="s">
        <v>3591</v>
      </c>
      <c r="H1483" t="s">
        <v>1380</v>
      </c>
      <c r="I1483" t="s">
        <v>9531</v>
      </c>
      <c r="J1483" t="s">
        <v>77</v>
      </c>
      <c r="K1483">
        <v>425686</v>
      </c>
      <c r="L1483" t="s">
        <v>77</v>
      </c>
      <c r="M1483">
        <v>384542</v>
      </c>
      <c r="N1483" t="s">
        <v>77</v>
      </c>
      <c r="O1483" t="s">
        <v>5884</v>
      </c>
      <c r="P1483" t="s">
        <v>4411</v>
      </c>
      <c r="Q1483">
        <v>7042</v>
      </c>
      <c r="R1483" t="s">
        <v>77</v>
      </c>
      <c r="S1483">
        <v>5372</v>
      </c>
      <c r="T1483" t="s">
        <v>77</v>
      </c>
      <c r="V1483" t="s">
        <v>5885</v>
      </c>
      <c r="W1483">
        <v>16621</v>
      </c>
      <c r="Y1483" t="s">
        <v>77</v>
      </c>
      <c r="Z1483" t="s">
        <v>8776</v>
      </c>
      <c r="AA1483" t="s">
        <v>666</v>
      </c>
      <c r="AB1483" t="s">
        <v>658</v>
      </c>
      <c r="AC1483" t="s">
        <v>77</v>
      </c>
      <c r="AD1483" t="s">
        <v>8776</v>
      </c>
      <c r="AI1483">
        <v>3811</v>
      </c>
      <c r="AK1483" t="s">
        <v>77</v>
      </c>
      <c r="AN1483" t="s">
        <v>77</v>
      </c>
      <c r="AO1483" t="s">
        <v>1380</v>
      </c>
      <c r="AP1483" t="s">
        <v>8776</v>
      </c>
      <c r="AQ1483" t="s">
        <v>20402</v>
      </c>
    </row>
    <row r="1484" spans="1:43" hidden="1" x14ac:dyDescent="0.3">
      <c r="A1484" t="s">
        <v>4412</v>
      </c>
      <c r="B1484" t="s">
        <v>4413</v>
      </c>
      <c r="C1484" s="72">
        <v>27690</v>
      </c>
      <c r="D1484" t="s">
        <v>7459</v>
      </c>
      <c r="E1484" t="s">
        <v>7457</v>
      </c>
      <c r="F1484" t="s">
        <v>3591</v>
      </c>
      <c r="G1484" t="s">
        <v>3591</v>
      </c>
      <c r="H1484" t="s">
        <v>661</v>
      </c>
      <c r="I1484" t="s">
        <v>9258</v>
      </c>
      <c r="J1484" t="s">
        <v>4413</v>
      </c>
      <c r="K1484">
        <v>430565</v>
      </c>
      <c r="L1484" t="s">
        <v>4413</v>
      </c>
      <c r="M1484">
        <v>449864</v>
      </c>
      <c r="N1484" t="s">
        <v>4413</v>
      </c>
      <c r="O1484" t="s">
        <v>5886</v>
      </c>
      <c r="P1484" t="s">
        <v>4412</v>
      </c>
      <c r="R1484" t="s">
        <v>4413</v>
      </c>
      <c r="S1484">
        <v>5876</v>
      </c>
      <c r="T1484" t="s">
        <v>4413</v>
      </c>
      <c r="V1484" t="s">
        <v>5887</v>
      </c>
      <c r="W1484">
        <v>39185</v>
      </c>
      <c r="Y1484" t="s">
        <v>4413</v>
      </c>
      <c r="Z1484" t="s">
        <v>8777</v>
      </c>
      <c r="AA1484" t="s">
        <v>5068</v>
      </c>
      <c r="AB1484" t="s">
        <v>658</v>
      </c>
      <c r="AC1484" t="s">
        <v>4413</v>
      </c>
      <c r="AD1484" t="s">
        <v>8777</v>
      </c>
      <c r="AI1484">
        <v>4178</v>
      </c>
      <c r="AK1484" t="s">
        <v>4413</v>
      </c>
      <c r="AN1484" t="s">
        <v>4413</v>
      </c>
      <c r="AO1484" t="s">
        <v>661</v>
      </c>
      <c r="AP1484" t="s">
        <v>8777</v>
      </c>
      <c r="AQ1484" t="s">
        <v>20402</v>
      </c>
    </row>
    <row r="1485" spans="1:43" hidden="1" x14ac:dyDescent="0.3">
      <c r="A1485" t="s">
        <v>2576</v>
      </c>
      <c r="B1485" t="s">
        <v>1024</v>
      </c>
      <c r="C1485" s="72">
        <v>30630</v>
      </c>
      <c r="D1485" t="s">
        <v>6650</v>
      </c>
      <c r="E1485" t="s">
        <v>7984</v>
      </c>
      <c r="F1485" t="s">
        <v>3591</v>
      </c>
      <c r="G1485" t="s">
        <v>3591</v>
      </c>
      <c r="H1485" t="s">
        <v>1373</v>
      </c>
      <c r="I1485" t="s">
        <v>10338</v>
      </c>
      <c r="J1485" t="s">
        <v>1024</v>
      </c>
      <c r="K1485">
        <v>458919</v>
      </c>
      <c r="L1485" t="s">
        <v>1024</v>
      </c>
      <c r="M1485">
        <v>1601138</v>
      </c>
      <c r="N1485" t="s">
        <v>1024</v>
      </c>
      <c r="O1485" t="s">
        <v>2577</v>
      </c>
      <c r="P1485" t="s">
        <v>2576</v>
      </c>
      <c r="Q1485">
        <v>8963</v>
      </c>
      <c r="R1485" t="s">
        <v>1024</v>
      </c>
      <c r="S1485">
        <v>30350</v>
      </c>
      <c r="T1485" t="s">
        <v>1024</v>
      </c>
      <c r="V1485" t="s">
        <v>4414</v>
      </c>
      <c r="W1485">
        <v>46338</v>
      </c>
      <c r="X1485">
        <v>8963</v>
      </c>
      <c r="Y1485" t="s">
        <v>1024</v>
      </c>
      <c r="Z1485" t="s">
        <v>5888</v>
      </c>
      <c r="AA1485" t="s">
        <v>658</v>
      </c>
      <c r="AB1485" t="s">
        <v>658</v>
      </c>
      <c r="AC1485" t="s">
        <v>1024</v>
      </c>
      <c r="AD1485" t="s">
        <v>5888</v>
      </c>
      <c r="AE1485">
        <v>10708</v>
      </c>
      <c r="AF1485" t="s">
        <v>1024</v>
      </c>
      <c r="AG1485">
        <v>13583</v>
      </c>
      <c r="AH1485" t="s">
        <v>1024</v>
      </c>
      <c r="AI1485">
        <v>3069</v>
      </c>
      <c r="AK1485" t="s">
        <v>1024</v>
      </c>
      <c r="AL1485" t="s">
        <v>18903</v>
      </c>
      <c r="AM1485" t="s">
        <v>1024</v>
      </c>
      <c r="AN1485" t="s">
        <v>1024</v>
      </c>
      <c r="AO1485" t="s">
        <v>1373</v>
      </c>
      <c r="AP1485" t="s">
        <v>5888</v>
      </c>
      <c r="AQ1485" t="s">
        <v>20402</v>
      </c>
    </row>
    <row r="1486" spans="1:43" x14ac:dyDescent="0.3">
      <c r="A1486" t="s">
        <v>2578</v>
      </c>
      <c r="B1486" t="s">
        <v>812</v>
      </c>
      <c r="C1486" s="72">
        <v>31819</v>
      </c>
      <c r="D1486" t="s">
        <v>6587</v>
      </c>
      <c r="E1486" t="s">
        <v>7985</v>
      </c>
      <c r="F1486" t="s">
        <v>3591</v>
      </c>
      <c r="G1486" t="s">
        <v>3591</v>
      </c>
      <c r="H1486" t="s">
        <v>1373</v>
      </c>
      <c r="I1486" t="s">
        <v>10945</v>
      </c>
      <c r="J1486" t="s">
        <v>812</v>
      </c>
      <c r="K1486">
        <v>451085</v>
      </c>
      <c r="L1486" t="s">
        <v>812</v>
      </c>
      <c r="M1486">
        <v>1629067</v>
      </c>
      <c r="N1486" t="s">
        <v>812</v>
      </c>
      <c r="O1486" t="s">
        <v>2579</v>
      </c>
      <c r="P1486" t="s">
        <v>2578</v>
      </c>
      <c r="Q1486">
        <v>8418</v>
      </c>
      <c r="R1486" t="s">
        <v>812</v>
      </c>
      <c r="S1486">
        <v>29938</v>
      </c>
      <c r="T1486" t="s">
        <v>812</v>
      </c>
      <c r="V1486" t="s">
        <v>4415</v>
      </c>
      <c r="W1486">
        <v>58985</v>
      </c>
      <c r="X1486">
        <v>8418</v>
      </c>
      <c r="Y1486" t="s">
        <v>812</v>
      </c>
      <c r="Z1486" t="s">
        <v>5889</v>
      </c>
      <c r="AA1486" t="s">
        <v>666</v>
      </c>
      <c r="AB1486" t="s">
        <v>666</v>
      </c>
      <c r="AC1486" t="s">
        <v>812</v>
      </c>
      <c r="AD1486" t="s">
        <v>5889</v>
      </c>
      <c r="AE1486">
        <v>8683</v>
      </c>
      <c r="AF1486" t="s">
        <v>812</v>
      </c>
      <c r="AG1486">
        <v>5668</v>
      </c>
      <c r="AH1486" t="s">
        <v>812</v>
      </c>
      <c r="AI1486">
        <v>8968</v>
      </c>
      <c r="AK1486" t="s">
        <v>812</v>
      </c>
      <c r="AL1486" t="s">
        <v>18904</v>
      </c>
      <c r="AM1486" t="s">
        <v>812</v>
      </c>
      <c r="AN1486" t="s">
        <v>812</v>
      </c>
      <c r="AO1486" t="s">
        <v>1373</v>
      </c>
      <c r="AP1486" t="s">
        <v>5889</v>
      </c>
      <c r="AQ1486" t="s">
        <v>20403</v>
      </c>
    </row>
    <row r="1487" spans="1:43" x14ac:dyDescent="0.3">
      <c r="A1487" t="s">
        <v>5062</v>
      </c>
      <c r="B1487" t="s">
        <v>896</v>
      </c>
      <c r="C1487" s="72">
        <v>33165</v>
      </c>
      <c r="D1487" t="s">
        <v>6987</v>
      </c>
      <c r="E1487" t="s">
        <v>7581</v>
      </c>
      <c r="F1487" t="s">
        <v>1526</v>
      </c>
      <c r="G1487" t="s">
        <v>9094</v>
      </c>
      <c r="H1487" t="s">
        <v>1373</v>
      </c>
      <c r="I1487" t="s">
        <v>10730</v>
      </c>
      <c r="J1487" t="s">
        <v>896</v>
      </c>
      <c r="K1487">
        <v>554431</v>
      </c>
      <c r="L1487" t="s">
        <v>896</v>
      </c>
      <c r="M1487">
        <v>1739668</v>
      </c>
      <c r="N1487" t="s">
        <v>896</v>
      </c>
      <c r="O1487" t="s">
        <v>8778</v>
      </c>
      <c r="P1487" t="s">
        <v>5062</v>
      </c>
      <c r="Q1487">
        <v>9730</v>
      </c>
      <c r="R1487" t="s">
        <v>896</v>
      </c>
      <c r="S1487">
        <v>31264</v>
      </c>
      <c r="T1487" t="s">
        <v>896</v>
      </c>
      <c r="V1487" t="s">
        <v>5890</v>
      </c>
      <c r="W1487">
        <v>66214</v>
      </c>
      <c r="X1487">
        <v>9730</v>
      </c>
      <c r="Y1487" t="s">
        <v>896</v>
      </c>
      <c r="Z1487" t="s">
        <v>5891</v>
      </c>
      <c r="AA1487" t="s">
        <v>666</v>
      </c>
      <c r="AB1487" t="s">
        <v>666</v>
      </c>
      <c r="AC1487" t="s">
        <v>896</v>
      </c>
      <c r="AD1487" t="s">
        <v>5891</v>
      </c>
      <c r="AE1487">
        <v>10950</v>
      </c>
      <c r="AF1487" t="s">
        <v>896</v>
      </c>
      <c r="AG1487">
        <v>52887</v>
      </c>
      <c r="AH1487" t="s">
        <v>896</v>
      </c>
      <c r="AI1487">
        <v>12846</v>
      </c>
      <c r="AJ1487">
        <v>3679</v>
      </c>
      <c r="AK1487" t="s">
        <v>896</v>
      </c>
      <c r="AL1487" t="s">
        <v>18905</v>
      </c>
      <c r="AM1487" t="s">
        <v>896</v>
      </c>
      <c r="AN1487" t="s">
        <v>896</v>
      </c>
      <c r="AO1487" t="s">
        <v>14933</v>
      </c>
      <c r="AP1487" t="s">
        <v>5891</v>
      </c>
      <c r="AQ1487" t="s">
        <v>20403</v>
      </c>
    </row>
    <row r="1488" spans="1:43" x14ac:dyDescent="0.3">
      <c r="A1488" t="s">
        <v>9812</v>
      </c>
      <c r="B1488" t="s">
        <v>9813</v>
      </c>
      <c r="C1488" s="72">
        <v>33387</v>
      </c>
      <c r="D1488" t="s">
        <v>6828</v>
      </c>
      <c r="E1488" t="s">
        <v>9814</v>
      </c>
      <c r="F1488" t="s">
        <v>1426</v>
      </c>
      <c r="G1488" t="s">
        <v>6120</v>
      </c>
      <c r="H1488" t="s">
        <v>1373</v>
      </c>
      <c r="I1488" t="s">
        <v>9815</v>
      </c>
      <c r="J1488" t="s">
        <v>9813</v>
      </c>
      <c r="K1488">
        <v>571927</v>
      </c>
      <c r="L1488" t="s">
        <v>9813</v>
      </c>
      <c r="M1488">
        <v>2107839</v>
      </c>
      <c r="N1488" t="s">
        <v>9813</v>
      </c>
      <c r="O1488" t="s">
        <v>13499</v>
      </c>
      <c r="P1488" t="s">
        <v>9812</v>
      </c>
      <c r="Q1488">
        <v>9599</v>
      </c>
      <c r="R1488" t="s">
        <v>9813</v>
      </c>
      <c r="S1488">
        <v>33106</v>
      </c>
      <c r="T1488" t="s">
        <v>9813</v>
      </c>
      <c r="V1488" t="s">
        <v>12173</v>
      </c>
      <c r="W1488">
        <v>99821</v>
      </c>
      <c r="X1488">
        <v>9599</v>
      </c>
      <c r="Y1488" t="s">
        <v>9813</v>
      </c>
      <c r="Z1488" t="s">
        <v>9816</v>
      </c>
      <c r="AA1488" t="s">
        <v>658</v>
      </c>
      <c r="AB1488" t="s">
        <v>666</v>
      </c>
      <c r="AC1488" t="s">
        <v>9813</v>
      </c>
      <c r="AD1488" t="s">
        <v>9816</v>
      </c>
      <c r="AE1488">
        <v>11012</v>
      </c>
      <c r="AF1488" t="s">
        <v>9813</v>
      </c>
      <c r="AG1488">
        <v>52174</v>
      </c>
      <c r="AH1488" t="s">
        <v>9813</v>
      </c>
      <c r="AI1488">
        <v>13962</v>
      </c>
      <c r="AJ1488">
        <v>4768</v>
      </c>
      <c r="AK1488" t="s">
        <v>9813</v>
      </c>
      <c r="AL1488" t="s">
        <v>18906</v>
      </c>
      <c r="AM1488" t="s">
        <v>9813</v>
      </c>
      <c r="AN1488" t="s">
        <v>9813</v>
      </c>
      <c r="AO1488" t="s">
        <v>1373</v>
      </c>
      <c r="AP1488" t="s">
        <v>9816</v>
      </c>
      <c r="AQ1488" t="s">
        <v>20403</v>
      </c>
    </row>
    <row r="1489" spans="1:43" hidden="1" x14ac:dyDescent="0.3">
      <c r="A1489" t="s">
        <v>2580</v>
      </c>
      <c r="B1489" t="s">
        <v>615</v>
      </c>
      <c r="C1489" s="72">
        <v>30425</v>
      </c>
      <c r="D1489" t="s">
        <v>6629</v>
      </c>
      <c r="E1489" t="s">
        <v>6628</v>
      </c>
      <c r="F1489" t="s">
        <v>3591</v>
      </c>
      <c r="G1489" t="s">
        <v>3591</v>
      </c>
      <c r="H1489" t="s">
        <v>1396</v>
      </c>
      <c r="I1489" t="s">
        <v>9671</v>
      </c>
      <c r="J1489" t="s">
        <v>615</v>
      </c>
      <c r="K1489">
        <v>408045</v>
      </c>
      <c r="L1489" t="s">
        <v>615</v>
      </c>
      <c r="M1489">
        <v>288970</v>
      </c>
      <c r="N1489" t="s">
        <v>615</v>
      </c>
      <c r="O1489" t="s">
        <v>2581</v>
      </c>
      <c r="P1489" t="s">
        <v>2580</v>
      </c>
      <c r="Q1489">
        <v>7062</v>
      </c>
      <c r="R1489" t="s">
        <v>615</v>
      </c>
      <c r="S1489">
        <v>5378</v>
      </c>
      <c r="T1489" t="s">
        <v>615</v>
      </c>
      <c r="U1489" t="s">
        <v>615</v>
      </c>
      <c r="V1489" t="s">
        <v>4416</v>
      </c>
      <c r="W1489">
        <v>31759</v>
      </c>
      <c r="X1489">
        <v>7062</v>
      </c>
      <c r="Y1489" t="s">
        <v>615</v>
      </c>
      <c r="Z1489" t="s">
        <v>5892</v>
      </c>
      <c r="AA1489" t="s">
        <v>666</v>
      </c>
      <c r="AB1489" t="s">
        <v>658</v>
      </c>
      <c r="AC1489" t="s">
        <v>615</v>
      </c>
      <c r="AD1489" t="s">
        <v>5892</v>
      </c>
      <c r="AE1489">
        <v>6739</v>
      </c>
      <c r="AF1489" t="s">
        <v>615</v>
      </c>
      <c r="AG1489">
        <v>5206</v>
      </c>
      <c r="AH1489" t="s">
        <v>615</v>
      </c>
      <c r="AI1489">
        <v>4507</v>
      </c>
      <c r="AJ1489">
        <v>881</v>
      </c>
      <c r="AK1489" t="s">
        <v>615</v>
      </c>
      <c r="AN1489" t="s">
        <v>615</v>
      </c>
      <c r="AO1489" t="s">
        <v>1396</v>
      </c>
      <c r="AP1489" t="s">
        <v>5892</v>
      </c>
      <c r="AQ1489" t="s">
        <v>20402</v>
      </c>
    </row>
    <row r="1490" spans="1:43" x14ac:dyDescent="0.3">
      <c r="A1490" t="s">
        <v>3497</v>
      </c>
      <c r="B1490" t="s">
        <v>1073</v>
      </c>
      <c r="C1490" s="72">
        <v>33057</v>
      </c>
      <c r="D1490" t="s">
        <v>6677</v>
      </c>
      <c r="E1490" t="s">
        <v>7986</v>
      </c>
      <c r="F1490" t="s">
        <v>1553</v>
      </c>
      <c r="G1490" t="s">
        <v>6120</v>
      </c>
      <c r="H1490" t="s">
        <v>1373</v>
      </c>
      <c r="I1490" t="s">
        <v>9591</v>
      </c>
      <c r="J1490" t="s">
        <v>1073</v>
      </c>
      <c r="K1490">
        <v>543506</v>
      </c>
      <c r="L1490" t="s">
        <v>1073</v>
      </c>
      <c r="M1490">
        <v>2027442</v>
      </c>
      <c r="N1490" t="s">
        <v>1073</v>
      </c>
      <c r="O1490" t="s">
        <v>4417</v>
      </c>
      <c r="P1490" t="s">
        <v>3497</v>
      </c>
      <c r="Q1490">
        <v>9347</v>
      </c>
      <c r="R1490" t="s">
        <v>1073</v>
      </c>
      <c r="S1490">
        <v>32595</v>
      </c>
      <c r="T1490" t="s">
        <v>1073</v>
      </c>
      <c r="V1490" t="s">
        <v>4418</v>
      </c>
      <c r="W1490">
        <v>58933</v>
      </c>
      <c r="X1490">
        <v>9347</v>
      </c>
      <c r="Y1490" t="s">
        <v>1073</v>
      </c>
      <c r="Z1490" t="s">
        <v>5893</v>
      </c>
      <c r="AA1490" t="s">
        <v>658</v>
      </c>
      <c r="AB1490" t="s">
        <v>658</v>
      </c>
      <c r="AC1490" t="s">
        <v>1073</v>
      </c>
      <c r="AD1490" t="s">
        <v>5893</v>
      </c>
      <c r="AE1490">
        <v>12618</v>
      </c>
      <c r="AF1490" t="s">
        <v>1073</v>
      </c>
      <c r="AG1490">
        <v>38174</v>
      </c>
      <c r="AH1490" t="s">
        <v>1073</v>
      </c>
      <c r="AI1490">
        <v>11682</v>
      </c>
      <c r="AJ1490">
        <v>4312</v>
      </c>
      <c r="AK1490" t="s">
        <v>1073</v>
      </c>
      <c r="AL1490" t="s">
        <v>18907</v>
      </c>
      <c r="AM1490" t="s">
        <v>1073</v>
      </c>
      <c r="AN1490" t="s">
        <v>1073</v>
      </c>
      <c r="AO1490" t="s">
        <v>1373</v>
      </c>
      <c r="AP1490" t="s">
        <v>5893</v>
      </c>
      <c r="AQ1490" t="s">
        <v>20403</v>
      </c>
    </row>
    <row r="1491" spans="1:43" x14ac:dyDescent="0.3">
      <c r="A1491" t="s">
        <v>12732</v>
      </c>
      <c r="B1491" t="s">
        <v>12733</v>
      </c>
      <c r="C1491" s="72">
        <v>33227</v>
      </c>
      <c r="D1491" t="s">
        <v>6801</v>
      </c>
      <c r="E1491" t="s">
        <v>7293</v>
      </c>
      <c r="F1491" t="s">
        <v>1509</v>
      </c>
      <c r="G1491" t="s">
        <v>9094</v>
      </c>
      <c r="H1491" t="s">
        <v>1424</v>
      </c>
      <c r="I1491" t="s">
        <v>11536</v>
      </c>
      <c r="J1491" t="s">
        <v>11535</v>
      </c>
      <c r="K1491">
        <v>622194</v>
      </c>
      <c r="L1491" t="s">
        <v>12733</v>
      </c>
      <c r="M1491">
        <v>2118119</v>
      </c>
      <c r="N1491" t="s">
        <v>12733</v>
      </c>
      <c r="O1491" t="s">
        <v>13608</v>
      </c>
      <c r="P1491" t="s">
        <v>12732</v>
      </c>
      <c r="Q1491">
        <v>10349</v>
      </c>
      <c r="R1491" t="s">
        <v>12733</v>
      </c>
      <c r="S1491">
        <v>33280</v>
      </c>
      <c r="T1491" t="s">
        <v>12733</v>
      </c>
      <c r="V1491" t="s">
        <v>16358</v>
      </c>
      <c r="W1491">
        <v>100767</v>
      </c>
      <c r="X1491">
        <v>10349</v>
      </c>
      <c r="Y1491" t="s">
        <v>12733</v>
      </c>
      <c r="Z1491" t="s">
        <v>12734</v>
      </c>
      <c r="AA1491" t="s">
        <v>666</v>
      </c>
      <c r="AB1491" t="s">
        <v>658</v>
      </c>
      <c r="AC1491" t="s">
        <v>12733</v>
      </c>
      <c r="AD1491" t="s">
        <v>12734</v>
      </c>
      <c r="AE1491">
        <v>12516</v>
      </c>
      <c r="AF1491" t="s">
        <v>12733</v>
      </c>
      <c r="AG1491">
        <v>71874</v>
      </c>
      <c r="AH1491" t="s">
        <v>12733</v>
      </c>
      <c r="AI1491">
        <v>23686</v>
      </c>
      <c r="AJ1491">
        <v>5063</v>
      </c>
      <c r="AK1491" t="s">
        <v>12733</v>
      </c>
      <c r="AL1491" t="s">
        <v>18908</v>
      </c>
      <c r="AM1491" t="s">
        <v>12733</v>
      </c>
      <c r="AN1491" t="s">
        <v>12733</v>
      </c>
      <c r="AO1491" t="s">
        <v>1424</v>
      </c>
      <c r="AP1491" t="s">
        <v>12734</v>
      </c>
      <c r="AQ1491" t="s">
        <v>20403</v>
      </c>
    </row>
    <row r="1492" spans="1:43" hidden="1" x14ac:dyDescent="0.3">
      <c r="A1492" t="s">
        <v>2582</v>
      </c>
      <c r="B1492" t="s">
        <v>373</v>
      </c>
      <c r="C1492" s="72">
        <v>30626</v>
      </c>
      <c r="D1492" t="s">
        <v>6648</v>
      </c>
      <c r="E1492" t="s">
        <v>7293</v>
      </c>
      <c r="F1492" t="s">
        <v>3591</v>
      </c>
      <c r="G1492" t="s">
        <v>3591</v>
      </c>
      <c r="H1492" t="s">
        <v>1380</v>
      </c>
      <c r="I1492" t="s">
        <v>10015</v>
      </c>
      <c r="J1492" t="s">
        <v>373</v>
      </c>
      <c r="K1492">
        <v>452239</v>
      </c>
      <c r="L1492" t="s">
        <v>373</v>
      </c>
      <c r="M1492">
        <v>1208665</v>
      </c>
      <c r="N1492" t="s">
        <v>373</v>
      </c>
      <c r="O1492" t="s">
        <v>2583</v>
      </c>
      <c r="P1492" t="s">
        <v>2582</v>
      </c>
      <c r="Q1492">
        <v>8124</v>
      </c>
      <c r="R1492" t="s">
        <v>373</v>
      </c>
      <c r="S1492">
        <v>28896</v>
      </c>
      <c r="T1492" t="s">
        <v>373</v>
      </c>
      <c r="U1492" t="s">
        <v>373</v>
      </c>
      <c r="V1492" t="s">
        <v>4419</v>
      </c>
      <c r="W1492">
        <v>52567</v>
      </c>
      <c r="X1492">
        <v>8124</v>
      </c>
      <c r="Y1492" t="s">
        <v>373</v>
      </c>
      <c r="Z1492" t="s">
        <v>5894</v>
      </c>
      <c r="AA1492" t="s">
        <v>658</v>
      </c>
      <c r="AB1492" t="s">
        <v>658</v>
      </c>
      <c r="AC1492" t="s">
        <v>373</v>
      </c>
      <c r="AD1492" t="s">
        <v>5894</v>
      </c>
      <c r="AE1492">
        <v>8894</v>
      </c>
      <c r="AF1492" t="s">
        <v>373</v>
      </c>
      <c r="AG1492">
        <v>6045</v>
      </c>
      <c r="AH1492" t="s">
        <v>373</v>
      </c>
      <c r="AI1492">
        <v>2661</v>
      </c>
      <c r="AK1492" t="s">
        <v>373</v>
      </c>
      <c r="AL1492" t="s">
        <v>18909</v>
      </c>
      <c r="AM1492" t="s">
        <v>373</v>
      </c>
      <c r="AN1492" t="s">
        <v>373</v>
      </c>
      <c r="AO1492" t="s">
        <v>1380</v>
      </c>
      <c r="AP1492" t="s">
        <v>5894</v>
      </c>
      <c r="AQ1492" t="s">
        <v>20402</v>
      </c>
    </row>
    <row r="1493" spans="1:43" hidden="1" x14ac:dyDescent="0.3">
      <c r="A1493" t="s">
        <v>2584</v>
      </c>
      <c r="B1493" t="s">
        <v>392</v>
      </c>
      <c r="C1493" s="72">
        <v>30671</v>
      </c>
      <c r="D1493" t="s">
        <v>6920</v>
      </c>
      <c r="E1493" t="s">
        <v>7038</v>
      </c>
      <c r="F1493" t="s">
        <v>3591</v>
      </c>
      <c r="G1493" t="s">
        <v>3591</v>
      </c>
      <c r="H1493" t="s">
        <v>1380</v>
      </c>
      <c r="I1493" t="s">
        <v>9295</v>
      </c>
      <c r="J1493" t="s">
        <v>392</v>
      </c>
      <c r="K1493">
        <v>460055</v>
      </c>
      <c r="L1493" t="s">
        <v>392</v>
      </c>
      <c r="M1493">
        <v>1537187</v>
      </c>
      <c r="N1493" t="s">
        <v>392</v>
      </c>
      <c r="O1493" t="s">
        <v>11881</v>
      </c>
      <c r="P1493" t="s">
        <v>2584</v>
      </c>
      <c r="Q1493">
        <v>8496</v>
      </c>
      <c r="R1493" t="s">
        <v>392</v>
      </c>
      <c r="S1493">
        <v>30042</v>
      </c>
      <c r="T1493" t="s">
        <v>3498</v>
      </c>
      <c r="U1493" t="s">
        <v>392</v>
      </c>
      <c r="V1493" t="s">
        <v>11882</v>
      </c>
      <c r="W1493">
        <v>25658</v>
      </c>
      <c r="X1493">
        <v>8496</v>
      </c>
      <c r="Y1493" t="s">
        <v>392</v>
      </c>
      <c r="Z1493" t="s">
        <v>5895</v>
      </c>
      <c r="AA1493" t="s">
        <v>658</v>
      </c>
      <c r="AB1493" t="s">
        <v>658</v>
      </c>
      <c r="AC1493" t="s">
        <v>392</v>
      </c>
      <c r="AD1493" t="s">
        <v>5895</v>
      </c>
      <c r="AE1493">
        <v>8649</v>
      </c>
      <c r="AF1493" t="s">
        <v>392</v>
      </c>
      <c r="AG1493">
        <v>6046</v>
      </c>
      <c r="AH1493" t="s">
        <v>3498</v>
      </c>
      <c r="AI1493">
        <v>1620</v>
      </c>
      <c r="AK1493" t="s">
        <v>392</v>
      </c>
      <c r="AN1493" t="s">
        <v>392</v>
      </c>
      <c r="AO1493" t="s">
        <v>1380</v>
      </c>
      <c r="AP1493" t="s">
        <v>5895</v>
      </c>
      <c r="AQ1493" t="s">
        <v>20402</v>
      </c>
    </row>
    <row r="1494" spans="1:43" x14ac:dyDescent="0.3">
      <c r="A1494" t="s">
        <v>2585</v>
      </c>
      <c r="B1494" t="s">
        <v>308</v>
      </c>
      <c r="C1494" s="72">
        <v>31871</v>
      </c>
      <c r="D1494" t="s">
        <v>7164</v>
      </c>
      <c r="E1494" t="s">
        <v>7163</v>
      </c>
      <c r="F1494" t="s">
        <v>1405</v>
      </c>
      <c r="G1494" t="s">
        <v>6120</v>
      </c>
      <c r="H1494" t="s">
        <v>1380</v>
      </c>
      <c r="I1494" t="s">
        <v>9983</v>
      </c>
      <c r="J1494" t="s">
        <v>308</v>
      </c>
      <c r="K1494">
        <v>457727</v>
      </c>
      <c r="L1494" t="s">
        <v>308</v>
      </c>
      <c r="M1494">
        <v>1098967</v>
      </c>
      <c r="N1494" t="s">
        <v>308</v>
      </c>
      <c r="O1494" t="s">
        <v>2586</v>
      </c>
      <c r="P1494" t="s">
        <v>2585</v>
      </c>
      <c r="Q1494">
        <v>7684</v>
      </c>
      <c r="R1494" t="s">
        <v>308</v>
      </c>
      <c r="S1494">
        <v>6455</v>
      </c>
      <c r="T1494" t="s">
        <v>308</v>
      </c>
      <c r="U1494" t="s">
        <v>308</v>
      </c>
      <c r="V1494" t="s">
        <v>4420</v>
      </c>
      <c r="W1494">
        <v>51988</v>
      </c>
      <c r="X1494">
        <v>7684</v>
      </c>
      <c r="Y1494" t="s">
        <v>308</v>
      </c>
      <c r="Z1494" t="s">
        <v>5896</v>
      </c>
      <c r="AA1494" t="s">
        <v>658</v>
      </c>
      <c r="AB1494" t="s">
        <v>658</v>
      </c>
      <c r="AC1494" t="s">
        <v>308</v>
      </c>
      <c r="AD1494" t="s">
        <v>5896</v>
      </c>
      <c r="AE1494">
        <v>8616</v>
      </c>
      <c r="AF1494" t="s">
        <v>308</v>
      </c>
      <c r="AG1494">
        <v>6047</v>
      </c>
      <c r="AH1494" t="s">
        <v>308</v>
      </c>
      <c r="AI1494">
        <v>2207</v>
      </c>
      <c r="AJ1494">
        <v>2731</v>
      </c>
      <c r="AK1494" t="s">
        <v>308</v>
      </c>
      <c r="AL1494" t="s">
        <v>18910</v>
      </c>
      <c r="AM1494" t="s">
        <v>308</v>
      </c>
      <c r="AN1494" t="s">
        <v>308</v>
      </c>
      <c r="AO1494" t="s">
        <v>1380</v>
      </c>
      <c r="AP1494" t="s">
        <v>5896</v>
      </c>
      <c r="AQ1494" t="s">
        <v>20403</v>
      </c>
    </row>
    <row r="1495" spans="1:43" x14ac:dyDescent="0.3">
      <c r="A1495" t="s">
        <v>16359</v>
      </c>
      <c r="B1495" t="s">
        <v>16360</v>
      </c>
      <c r="C1495" s="72">
        <v>35679</v>
      </c>
      <c r="D1495" t="s">
        <v>6556</v>
      </c>
      <c r="E1495" t="s">
        <v>7987</v>
      </c>
      <c r="F1495" t="s">
        <v>1379</v>
      </c>
      <c r="G1495" t="s">
        <v>9094</v>
      </c>
      <c r="H1495" t="s">
        <v>1373</v>
      </c>
      <c r="I1495" t="s">
        <v>16361</v>
      </c>
      <c r="J1495" t="s">
        <v>16360</v>
      </c>
      <c r="K1495">
        <v>669160</v>
      </c>
      <c r="L1495" t="s">
        <v>16360</v>
      </c>
      <c r="M1495">
        <v>2507335</v>
      </c>
      <c r="N1495" t="s">
        <v>16360</v>
      </c>
      <c r="P1495" t="s">
        <v>16359</v>
      </c>
      <c r="Q1495">
        <v>10898</v>
      </c>
      <c r="R1495" t="s">
        <v>16360</v>
      </c>
      <c r="S1495">
        <v>40937</v>
      </c>
      <c r="T1495" t="s">
        <v>16360</v>
      </c>
      <c r="W1495">
        <v>108971</v>
      </c>
      <c r="X1495">
        <v>10898</v>
      </c>
      <c r="Y1495" t="s">
        <v>16360</v>
      </c>
      <c r="Z1495" t="s">
        <v>15321</v>
      </c>
      <c r="AA1495" t="s">
        <v>658</v>
      </c>
      <c r="AB1495" t="s">
        <v>658</v>
      </c>
      <c r="AC1495" t="s">
        <v>16360</v>
      </c>
      <c r="AD1495" t="s">
        <v>15321</v>
      </c>
      <c r="AE1495">
        <v>14331</v>
      </c>
      <c r="AJ1495">
        <v>6217</v>
      </c>
      <c r="AK1495" t="s">
        <v>16360</v>
      </c>
      <c r="AL1495" t="s">
        <v>18911</v>
      </c>
      <c r="AM1495" t="s">
        <v>16360</v>
      </c>
      <c r="AN1495" t="s">
        <v>16360</v>
      </c>
      <c r="AO1495" t="s">
        <v>14935</v>
      </c>
      <c r="AP1495" t="s">
        <v>15321</v>
      </c>
      <c r="AQ1495" t="s">
        <v>20403</v>
      </c>
    </row>
    <row r="1496" spans="1:43" x14ac:dyDescent="0.3">
      <c r="A1496" t="s">
        <v>19984</v>
      </c>
      <c r="B1496" t="s">
        <v>14244</v>
      </c>
      <c r="C1496" s="72">
        <v>33578</v>
      </c>
      <c r="D1496" t="s">
        <v>6539</v>
      </c>
      <c r="E1496" t="s">
        <v>19985</v>
      </c>
      <c r="F1496" t="s">
        <v>1470</v>
      </c>
      <c r="G1496" t="s">
        <v>6120</v>
      </c>
      <c r="H1496" t="s">
        <v>1373</v>
      </c>
      <c r="I1496" t="s">
        <v>19986</v>
      </c>
      <c r="J1496" t="s">
        <v>14244</v>
      </c>
      <c r="K1496">
        <v>594577</v>
      </c>
      <c r="L1496" t="s">
        <v>14244</v>
      </c>
      <c r="M1496">
        <v>2167331</v>
      </c>
      <c r="N1496" t="s">
        <v>14244</v>
      </c>
      <c r="P1496" t="s">
        <v>19984</v>
      </c>
      <c r="Q1496">
        <v>9414</v>
      </c>
      <c r="R1496" t="s">
        <v>14244</v>
      </c>
      <c r="V1496" t="s">
        <v>19987</v>
      </c>
      <c r="W1496">
        <v>102051</v>
      </c>
      <c r="Z1496" t="s">
        <v>19988</v>
      </c>
      <c r="AA1496" t="s">
        <v>658</v>
      </c>
      <c r="AB1496" t="s">
        <v>658</v>
      </c>
      <c r="AC1496" t="s">
        <v>14244</v>
      </c>
      <c r="AD1496" t="s">
        <v>19988</v>
      </c>
      <c r="AJ1496">
        <v>5332</v>
      </c>
      <c r="AK1496" t="s">
        <v>14244</v>
      </c>
      <c r="AL1496" t="s">
        <v>19989</v>
      </c>
      <c r="AM1496" t="s">
        <v>14244</v>
      </c>
      <c r="AO1496" t="s">
        <v>14933</v>
      </c>
      <c r="AP1496" t="s">
        <v>19988</v>
      </c>
      <c r="AQ1496" t="s">
        <v>20403</v>
      </c>
    </row>
    <row r="1497" spans="1:43" x14ac:dyDescent="0.3">
      <c r="A1497" t="s">
        <v>16362</v>
      </c>
      <c r="B1497" t="s">
        <v>16363</v>
      </c>
      <c r="C1497" s="72">
        <v>33146</v>
      </c>
      <c r="D1497" t="s">
        <v>7254</v>
      </c>
      <c r="E1497" t="s">
        <v>16364</v>
      </c>
      <c r="F1497" t="s">
        <v>1460</v>
      </c>
      <c r="G1497" t="s">
        <v>9094</v>
      </c>
      <c r="H1497" t="s">
        <v>1431</v>
      </c>
      <c r="I1497" t="s">
        <v>16365</v>
      </c>
      <c r="J1497" t="s">
        <v>16363</v>
      </c>
      <c r="K1497">
        <v>608686</v>
      </c>
      <c r="L1497" t="s">
        <v>16363</v>
      </c>
      <c r="M1497">
        <v>2731201</v>
      </c>
      <c r="N1497" t="s">
        <v>16363</v>
      </c>
      <c r="P1497" t="s">
        <v>16362</v>
      </c>
      <c r="Q1497">
        <v>11591</v>
      </c>
      <c r="R1497" t="s">
        <v>16363</v>
      </c>
      <c r="S1497">
        <v>36418</v>
      </c>
      <c r="T1497" t="s">
        <v>16363</v>
      </c>
      <c r="W1497">
        <v>102080</v>
      </c>
      <c r="X1497">
        <v>11591</v>
      </c>
      <c r="Y1497" t="s">
        <v>16363</v>
      </c>
      <c r="Z1497" t="s">
        <v>16366</v>
      </c>
      <c r="AA1497" t="s">
        <v>658</v>
      </c>
      <c r="AB1497" t="s">
        <v>658</v>
      </c>
      <c r="AC1497" t="s">
        <v>16363</v>
      </c>
      <c r="AD1497" t="s">
        <v>16366</v>
      </c>
      <c r="AE1497">
        <v>15924</v>
      </c>
      <c r="AJ1497">
        <v>6153</v>
      </c>
      <c r="AK1497" t="s">
        <v>16363</v>
      </c>
      <c r="AL1497" t="s">
        <v>18912</v>
      </c>
      <c r="AM1497" t="s">
        <v>16363</v>
      </c>
      <c r="AN1497" t="s">
        <v>16363</v>
      </c>
      <c r="AO1497" t="s">
        <v>14932</v>
      </c>
      <c r="AP1497" t="s">
        <v>16366</v>
      </c>
      <c r="AQ1497" t="s">
        <v>20403</v>
      </c>
    </row>
    <row r="1498" spans="1:43" x14ac:dyDescent="0.3">
      <c r="A1498" t="s">
        <v>14617</v>
      </c>
      <c r="B1498" t="s">
        <v>14618</v>
      </c>
      <c r="C1498" s="72">
        <v>33626</v>
      </c>
      <c r="D1498" t="s">
        <v>7526</v>
      </c>
      <c r="E1498" t="s">
        <v>7987</v>
      </c>
      <c r="F1498" t="s">
        <v>3591</v>
      </c>
      <c r="G1498" t="s">
        <v>3591</v>
      </c>
      <c r="H1498" t="s">
        <v>1380</v>
      </c>
      <c r="I1498" t="s">
        <v>14619</v>
      </c>
      <c r="J1498" t="s">
        <v>14618</v>
      </c>
      <c r="K1498">
        <v>594576</v>
      </c>
      <c r="L1498" t="s">
        <v>14618</v>
      </c>
      <c r="M1498">
        <v>2118131</v>
      </c>
      <c r="N1498" t="s">
        <v>14618</v>
      </c>
      <c r="O1498" t="s">
        <v>17562</v>
      </c>
      <c r="P1498" t="s">
        <v>14617</v>
      </c>
      <c r="Q1498">
        <v>10663</v>
      </c>
      <c r="R1498" t="s">
        <v>14618</v>
      </c>
      <c r="S1498">
        <v>33308</v>
      </c>
      <c r="T1498" t="s">
        <v>14618</v>
      </c>
      <c r="V1498" t="s">
        <v>16367</v>
      </c>
      <c r="W1498">
        <v>68737</v>
      </c>
      <c r="X1498">
        <v>10663</v>
      </c>
      <c r="Y1498" t="s">
        <v>14618</v>
      </c>
      <c r="Z1498" t="s">
        <v>15159</v>
      </c>
      <c r="AA1498" t="s">
        <v>5068</v>
      </c>
      <c r="AB1498" t="s">
        <v>658</v>
      </c>
      <c r="AC1498" t="s">
        <v>14618</v>
      </c>
      <c r="AD1498" t="s">
        <v>15159</v>
      </c>
      <c r="AE1498">
        <v>13069</v>
      </c>
      <c r="AI1498">
        <v>23759</v>
      </c>
      <c r="AJ1498">
        <v>5441</v>
      </c>
      <c r="AK1498" t="s">
        <v>14618</v>
      </c>
      <c r="AL1498" t="s">
        <v>18913</v>
      </c>
      <c r="AM1498" t="s">
        <v>14618</v>
      </c>
      <c r="AN1498" t="s">
        <v>14618</v>
      </c>
      <c r="AO1498" t="s">
        <v>1380</v>
      </c>
      <c r="AP1498" t="s">
        <v>15159</v>
      </c>
      <c r="AQ1498" t="s">
        <v>20403</v>
      </c>
    </row>
    <row r="1499" spans="1:43" hidden="1" x14ac:dyDescent="0.3">
      <c r="A1499" t="s">
        <v>2587</v>
      </c>
      <c r="B1499" t="s">
        <v>1</v>
      </c>
      <c r="C1499" s="72">
        <v>29876</v>
      </c>
      <c r="D1499" t="s">
        <v>6592</v>
      </c>
      <c r="E1499" t="s">
        <v>7460</v>
      </c>
      <c r="F1499" t="s">
        <v>3591</v>
      </c>
      <c r="G1499" t="s">
        <v>3591</v>
      </c>
      <c r="H1499" t="s">
        <v>661</v>
      </c>
      <c r="I1499" t="s">
        <v>10399</v>
      </c>
      <c r="J1499" t="s">
        <v>1</v>
      </c>
      <c r="K1499">
        <v>446474</v>
      </c>
      <c r="L1499" t="s">
        <v>1</v>
      </c>
      <c r="M1499">
        <v>1208771</v>
      </c>
      <c r="N1499" t="s">
        <v>1</v>
      </c>
      <c r="O1499" t="s">
        <v>2588</v>
      </c>
      <c r="P1499" t="s">
        <v>2587</v>
      </c>
      <c r="Q1499">
        <v>8362</v>
      </c>
      <c r="R1499" t="s">
        <v>1</v>
      </c>
      <c r="S1499">
        <v>29247</v>
      </c>
      <c r="T1499" t="s">
        <v>1</v>
      </c>
      <c r="V1499" t="s">
        <v>5897</v>
      </c>
      <c r="W1499">
        <v>48122</v>
      </c>
      <c r="X1499">
        <v>8362</v>
      </c>
      <c r="Y1499" t="s">
        <v>1</v>
      </c>
      <c r="Z1499" t="s">
        <v>8779</v>
      </c>
      <c r="AA1499" t="s">
        <v>658</v>
      </c>
      <c r="AB1499" t="s">
        <v>658</v>
      </c>
      <c r="AC1499" t="s">
        <v>1</v>
      </c>
      <c r="AD1499" t="s">
        <v>8779</v>
      </c>
      <c r="AI1499">
        <v>3175</v>
      </c>
      <c r="AK1499" t="s">
        <v>1</v>
      </c>
      <c r="AN1499" t="s">
        <v>1</v>
      </c>
      <c r="AO1499" t="s">
        <v>661</v>
      </c>
      <c r="AP1499" t="s">
        <v>8779</v>
      </c>
      <c r="AQ1499" t="s">
        <v>20402</v>
      </c>
    </row>
    <row r="1500" spans="1:43" x14ac:dyDescent="0.3">
      <c r="A1500" t="s">
        <v>4421</v>
      </c>
      <c r="B1500" t="s">
        <v>981</v>
      </c>
      <c r="C1500" s="72">
        <v>32774</v>
      </c>
      <c r="D1500" t="s">
        <v>6825</v>
      </c>
      <c r="E1500" t="s">
        <v>7987</v>
      </c>
      <c r="F1500" t="s">
        <v>1509</v>
      </c>
      <c r="G1500" t="s">
        <v>9094</v>
      </c>
      <c r="H1500" t="s">
        <v>1373</v>
      </c>
      <c r="I1500" t="s">
        <v>9802</v>
      </c>
      <c r="J1500" t="s">
        <v>981</v>
      </c>
      <c r="K1500">
        <v>543507</v>
      </c>
      <c r="L1500" t="s">
        <v>981</v>
      </c>
      <c r="M1500">
        <v>1733562</v>
      </c>
      <c r="N1500" t="s">
        <v>981</v>
      </c>
      <c r="O1500" t="s">
        <v>8780</v>
      </c>
      <c r="P1500" t="s">
        <v>4421</v>
      </c>
      <c r="Q1500">
        <v>9783</v>
      </c>
      <c r="R1500" t="s">
        <v>981</v>
      </c>
      <c r="S1500">
        <v>31263</v>
      </c>
      <c r="T1500" t="s">
        <v>981</v>
      </c>
      <c r="V1500" t="s">
        <v>5898</v>
      </c>
      <c r="W1500">
        <v>58911</v>
      </c>
      <c r="X1500">
        <v>9783</v>
      </c>
      <c r="Y1500" t="s">
        <v>981</v>
      </c>
      <c r="Z1500" t="s">
        <v>5899</v>
      </c>
      <c r="AA1500" t="s">
        <v>658</v>
      </c>
      <c r="AB1500" t="s">
        <v>658</v>
      </c>
      <c r="AC1500" t="s">
        <v>981</v>
      </c>
      <c r="AD1500" t="s">
        <v>5899</v>
      </c>
      <c r="AE1500">
        <v>10604</v>
      </c>
      <c r="AF1500" t="s">
        <v>981</v>
      </c>
      <c r="AG1500">
        <v>38228</v>
      </c>
      <c r="AH1500" t="s">
        <v>981</v>
      </c>
      <c r="AI1500">
        <v>4395</v>
      </c>
      <c r="AJ1500">
        <v>4518</v>
      </c>
      <c r="AK1500" t="s">
        <v>981</v>
      </c>
      <c r="AL1500" t="s">
        <v>18914</v>
      </c>
      <c r="AM1500" t="s">
        <v>981</v>
      </c>
      <c r="AN1500" t="s">
        <v>981</v>
      </c>
      <c r="AO1500" t="s">
        <v>14933</v>
      </c>
      <c r="AP1500" t="s">
        <v>5899</v>
      </c>
      <c r="AQ1500" t="s">
        <v>20403</v>
      </c>
    </row>
    <row r="1501" spans="1:43" x14ac:dyDescent="0.3">
      <c r="A1501" t="s">
        <v>16368</v>
      </c>
      <c r="B1501" t="s">
        <v>14243</v>
      </c>
      <c r="C1501" s="72">
        <v>33618</v>
      </c>
      <c r="D1501" t="s">
        <v>7044</v>
      </c>
      <c r="E1501" t="s">
        <v>16369</v>
      </c>
      <c r="F1501" t="s">
        <v>1426</v>
      </c>
      <c r="G1501" t="s">
        <v>6120</v>
      </c>
      <c r="H1501" t="s">
        <v>1373</v>
      </c>
      <c r="I1501" t="s">
        <v>16370</v>
      </c>
      <c r="J1501" t="s">
        <v>14243</v>
      </c>
      <c r="K1501">
        <v>641835</v>
      </c>
      <c r="L1501" t="s">
        <v>14243</v>
      </c>
      <c r="M1501">
        <v>2228208</v>
      </c>
      <c r="N1501" t="s">
        <v>14243</v>
      </c>
      <c r="O1501" t="s">
        <v>16371</v>
      </c>
      <c r="P1501" t="s">
        <v>16368</v>
      </c>
      <c r="Q1501">
        <v>10787</v>
      </c>
      <c r="R1501" t="s">
        <v>14243</v>
      </c>
      <c r="S1501">
        <v>35773</v>
      </c>
      <c r="T1501" t="s">
        <v>14243</v>
      </c>
      <c r="W1501">
        <v>102658</v>
      </c>
      <c r="X1501">
        <v>10787</v>
      </c>
      <c r="Y1501" t="s">
        <v>14243</v>
      </c>
      <c r="Z1501" t="s">
        <v>16372</v>
      </c>
      <c r="AA1501" t="s">
        <v>666</v>
      </c>
      <c r="AB1501" t="s">
        <v>666</v>
      </c>
      <c r="AC1501" t="s">
        <v>14243</v>
      </c>
      <c r="AD1501" t="s">
        <v>16372</v>
      </c>
      <c r="AE1501">
        <v>15168</v>
      </c>
      <c r="AK1501" t="s">
        <v>14243</v>
      </c>
      <c r="AL1501" t="s">
        <v>18915</v>
      </c>
      <c r="AM1501" t="s">
        <v>14243</v>
      </c>
      <c r="AN1501" t="s">
        <v>14243</v>
      </c>
      <c r="AO1501" t="s">
        <v>1373</v>
      </c>
      <c r="AP1501" t="s">
        <v>16372</v>
      </c>
      <c r="AQ1501" t="s">
        <v>20403</v>
      </c>
    </row>
    <row r="1502" spans="1:43" x14ac:dyDescent="0.3">
      <c r="A1502" t="s">
        <v>11441</v>
      </c>
      <c r="B1502" t="s">
        <v>11661</v>
      </c>
      <c r="C1502" s="72">
        <v>34815</v>
      </c>
      <c r="D1502" t="s">
        <v>11443</v>
      </c>
      <c r="E1502" t="s">
        <v>11442</v>
      </c>
      <c r="F1502" t="s">
        <v>1464</v>
      </c>
      <c r="G1502" t="s">
        <v>6120</v>
      </c>
      <c r="H1502" t="s">
        <v>1380</v>
      </c>
      <c r="I1502" t="s">
        <v>11662</v>
      </c>
      <c r="J1502" t="s">
        <v>11661</v>
      </c>
      <c r="K1502">
        <v>608577</v>
      </c>
      <c r="L1502" t="s">
        <v>11661</v>
      </c>
      <c r="M1502">
        <v>2044518</v>
      </c>
      <c r="N1502" t="s">
        <v>11661</v>
      </c>
      <c r="O1502" t="s">
        <v>13415</v>
      </c>
      <c r="P1502" t="s">
        <v>11441</v>
      </c>
      <c r="Q1502">
        <v>10000</v>
      </c>
      <c r="R1502" t="s">
        <v>11661</v>
      </c>
      <c r="S1502">
        <v>32820</v>
      </c>
      <c r="T1502" t="s">
        <v>11661</v>
      </c>
      <c r="V1502" t="s">
        <v>12448</v>
      </c>
      <c r="W1502">
        <v>100279</v>
      </c>
      <c r="X1502">
        <v>10000</v>
      </c>
      <c r="Y1502" t="s">
        <v>11661</v>
      </c>
      <c r="Z1502" t="s">
        <v>12449</v>
      </c>
      <c r="AA1502" t="s">
        <v>666</v>
      </c>
      <c r="AB1502" t="s">
        <v>666</v>
      </c>
      <c r="AC1502" t="s">
        <v>11661</v>
      </c>
      <c r="AD1502" t="s">
        <v>12449</v>
      </c>
      <c r="AE1502">
        <v>12270</v>
      </c>
      <c r="AF1502" t="s">
        <v>11661</v>
      </c>
      <c r="AG1502">
        <v>38326</v>
      </c>
      <c r="AH1502" t="s">
        <v>11661</v>
      </c>
      <c r="AI1502">
        <v>18387</v>
      </c>
      <c r="AJ1502">
        <v>4798</v>
      </c>
      <c r="AK1502" t="s">
        <v>11661</v>
      </c>
      <c r="AL1502" t="s">
        <v>18916</v>
      </c>
      <c r="AM1502" t="s">
        <v>11661</v>
      </c>
      <c r="AN1502" t="s">
        <v>11661</v>
      </c>
      <c r="AO1502" t="s">
        <v>1380</v>
      </c>
      <c r="AP1502" t="s">
        <v>12449</v>
      </c>
      <c r="AQ1502" t="s">
        <v>20403</v>
      </c>
    </row>
    <row r="1503" spans="1:43" x14ac:dyDescent="0.3">
      <c r="A1503" t="s">
        <v>2589</v>
      </c>
      <c r="B1503" t="s">
        <v>1068</v>
      </c>
      <c r="C1503" s="72">
        <v>32119</v>
      </c>
      <c r="D1503" t="s">
        <v>7111</v>
      </c>
      <c r="E1503" t="s">
        <v>7988</v>
      </c>
      <c r="F1503" t="s">
        <v>1430</v>
      </c>
      <c r="G1503" t="s">
        <v>6120</v>
      </c>
      <c r="H1503" t="s">
        <v>1373</v>
      </c>
      <c r="I1503" t="s">
        <v>9664</v>
      </c>
      <c r="J1503" t="s">
        <v>1068</v>
      </c>
      <c r="K1503">
        <v>502083</v>
      </c>
      <c r="L1503" t="s">
        <v>1068</v>
      </c>
      <c r="M1503">
        <v>1713866</v>
      </c>
      <c r="N1503" t="s">
        <v>1068</v>
      </c>
      <c r="O1503" t="s">
        <v>2590</v>
      </c>
      <c r="P1503" t="s">
        <v>2589</v>
      </c>
      <c r="Q1503">
        <v>8982</v>
      </c>
      <c r="R1503" t="s">
        <v>1068</v>
      </c>
      <c r="S1503">
        <v>30546</v>
      </c>
      <c r="T1503" t="s">
        <v>1068</v>
      </c>
      <c r="V1503" t="s">
        <v>4422</v>
      </c>
      <c r="W1503">
        <v>50118</v>
      </c>
      <c r="X1503">
        <v>8982</v>
      </c>
      <c r="Y1503" t="s">
        <v>1068</v>
      </c>
      <c r="Z1503" t="s">
        <v>5900</v>
      </c>
      <c r="AA1503" t="s">
        <v>658</v>
      </c>
      <c r="AB1503" t="s">
        <v>658</v>
      </c>
      <c r="AC1503" t="s">
        <v>1068</v>
      </c>
      <c r="AD1503" t="s">
        <v>5900</v>
      </c>
      <c r="AE1503">
        <v>9386</v>
      </c>
      <c r="AF1503" t="s">
        <v>1068</v>
      </c>
      <c r="AG1503">
        <v>13399</v>
      </c>
      <c r="AH1503" t="s">
        <v>1068</v>
      </c>
      <c r="AI1503">
        <v>17677</v>
      </c>
      <c r="AJ1503">
        <v>3852</v>
      </c>
      <c r="AK1503" t="s">
        <v>1068</v>
      </c>
      <c r="AL1503" t="s">
        <v>18917</v>
      </c>
      <c r="AM1503" t="s">
        <v>1068</v>
      </c>
      <c r="AN1503" t="s">
        <v>1068</v>
      </c>
      <c r="AO1503" t="s">
        <v>1373</v>
      </c>
      <c r="AP1503" t="s">
        <v>5900</v>
      </c>
      <c r="AQ1503" t="s">
        <v>20403</v>
      </c>
    </row>
    <row r="1504" spans="1:43" hidden="1" x14ac:dyDescent="0.3">
      <c r="A1504" t="s">
        <v>2591</v>
      </c>
      <c r="B1504" t="s">
        <v>422</v>
      </c>
      <c r="C1504" s="72">
        <v>30248</v>
      </c>
      <c r="D1504" t="s">
        <v>6623</v>
      </c>
      <c r="E1504" t="s">
        <v>7294</v>
      </c>
      <c r="F1504" t="s">
        <v>1398</v>
      </c>
      <c r="G1504" t="s">
        <v>9094</v>
      </c>
      <c r="H1504" t="s">
        <v>1396</v>
      </c>
      <c r="I1504" t="s">
        <v>9869</v>
      </c>
      <c r="J1504" t="s">
        <v>422</v>
      </c>
      <c r="K1504">
        <v>473724</v>
      </c>
      <c r="L1504" t="s">
        <v>422</v>
      </c>
      <c r="M1504">
        <v>1740967</v>
      </c>
      <c r="N1504" t="s">
        <v>422</v>
      </c>
      <c r="O1504" t="s">
        <v>4423</v>
      </c>
      <c r="P1504" t="s">
        <v>4424</v>
      </c>
      <c r="Q1504">
        <v>9260</v>
      </c>
      <c r="R1504" t="s">
        <v>422</v>
      </c>
      <c r="S1504">
        <v>30794</v>
      </c>
      <c r="T1504" t="s">
        <v>422</v>
      </c>
      <c r="V1504" t="s">
        <v>4425</v>
      </c>
      <c r="W1504">
        <v>49752</v>
      </c>
      <c r="X1504">
        <v>9260</v>
      </c>
      <c r="Y1504" t="s">
        <v>422</v>
      </c>
      <c r="Z1504" t="s">
        <v>5901</v>
      </c>
      <c r="AA1504" t="s">
        <v>666</v>
      </c>
      <c r="AB1504" t="s">
        <v>666</v>
      </c>
      <c r="AC1504" t="s">
        <v>422</v>
      </c>
      <c r="AD1504" t="s">
        <v>5901</v>
      </c>
      <c r="AE1504">
        <v>9343</v>
      </c>
      <c r="AH1504" t="s">
        <v>422</v>
      </c>
      <c r="AI1504">
        <v>17675</v>
      </c>
      <c r="AJ1504">
        <v>4170</v>
      </c>
      <c r="AK1504" t="s">
        <v>422</v>
      </c>
      <c r="AL1504" t="s">
        <v>18918</v>
      </c>
      <c r="AM1504" t="s">
        <v>422</v>
      </c>
      <c r="AN1504" t="s">
        <v>422</v>
      </c>
      <c r="AO1504" t="s">
        <v>1396</v>
      </c>
      <c r="AP1504" t="s">
        <v>5901</v>
      </c>
      <c r="AQ1504" t="s">
        <v>20402</v>
      </c>
    </row>
    <row r="1505" spans="1:43" x14ac:dyDescent="0.3">
      <c r="A1505" t="s">
        <v>16373</v>
      </c>
      <c r="B1505" t="s">
        <v>16374</v>
      </c>
      <c r="C1505" s="72">
        <v>33703</v>
      </c>
      <c r="D1505" t="s">
        <v>6650</v>
      </c>
      <c r="E1505" t="s">
        <v>16375</v>
      </c>
      <c r="F1505" t="s">
        <v>1553</v>
      </c>
      <c r="G1505" t="s">
        <v>6120</v>
      </c>
      <c r="H1505" t="s">
        <v>1396</v>
      </c>
      <c r="I1505" t="s">
        <v>16376</v>
      </c>
      <c r="J1505" t="s">
        <v>16374</v>
      </c>
      <c r="K1505">
        <v>643436</v>
      </c>
      <c r="L1505" t="s">
        <v>16374</v>
      </c>
      <c r="M1505">
        <v>2226847</v>
      </c>
      <c r="N1505" t="s">
        <v>16374</v>
      </c>
      <c r="P1505" t="s">
        <v>16373</v>
      </c>
      <c r="Q1505">
        <v>11650</v>
      </c>
      <c r="R1505" t="s">
        <v>16374</v>
      </c>
      <c r="S1505">
        <v>35273</v>
      </c>
      <c r="T1505" t="s">
        <v>16374</v>
      </c>
      <c r="W1505">
        <v>103972</v>
      </c>
      <c r="X1505">
        <v>11650</v>
      </c>
      <c r="Y1505" t="s">
        <v>16374</v>
      </c>
      <c r="Z1505" t="s">
        <v>16377</v>
      </c>
      <c r="AA1505" t="s">
        <v>658</v>
      </c>
      <c r="AB1505" t="s">
        <v>666</v>
      </c>
      <c r="AC1505" t="s">
        <v>16374</v>
      </c>
      <c r="AD1505" t="s">
        <v>16377</v>
      </c>
      <c r="AE1505">
        <v>14033</v>
      </c>
      <c r="AJ1505">
        <v>5201</v>
      </c>
      <c r="AK1505" t="s">
        <v>16374</v>
      </c>
      <c r="AL1505" t="s">
        <v>18919</v>
      </c>
      <c r="AM1505" t="s">
        <v>16374</v>
      </c>
      <c r="AN1505" t="s">
        <v>16374</v>
      </c>
      <c r="AO1505" t="s">
        <v>14937</v>
      </c>
      <c r="AP1505" t="s">
        <v>16377</v>
      </c>
      <c r="AQ1505" t="s">
        <v>20403</v>
      </c>
    </row>
    <row r="1506" spans="1:43" hidden="1" x14ac:dyDescent="0.3">
      <c r="A1506" t="s">
        <v>2592</v>
      </c>
      <c r="B1506" t="s">
        <v>558</v>
      </c>
      <c r="C1506" s="72">
        <v>30732</v>
      </c>
      <c r="D1506" t="s">
        <v>6587</v>
      </c>
      <c r="E1506" t="s">
        <v>6818</v>
      </c>
      <c r="F1506" t="s">
        <v>1460</v>
      </c>
      <c r="G1506" t="s">
        <v>9094</v>
      </c>
      <c r="H1506" t="s">
        <v>1424</v>
      </c>
      <c r="I1506" t="s">
        <v>10493</v>
      </c>
      <c r="J1506" t="s">
        <v>558</v>
      </c>
      <c r="K1506">
        <v>435263</v>
      </c>
      <c r="L1506" t="s">
        <v>558</v>
      </c>
      <c r="M1506">
        <v>541104</v>
      </c>
      <c r="N1506" t="s">
        <v>558</v>
      </c>
      <c r="O1506" t="s">
        <v>2593</v>
      </c>
      <c r="P1506" t="s">
        <v>2592</v>
      </c>
      <c r="Q1506">
        <v>7569</v>
      </c>
      <c r="R1506" t="s">
        <v>558</v>
      </c>
      <c r="S1506">
        <v>6309</v>
      </c>
      <c r="T1506" t="s">
        <v>558</v>
      </c>
      <c r="U1506" t="s">
        <v>558</v>
      </c>
      <c r="V1506" t="s">
        <v>4426</v>
      </c>
      <c r="W1506">
        <v>45449</v>
      </c>
      <c r="X1506">
        <v>7569</v>
      </c>
      <c r="Y1506" t="s">
        <v>558</v>
      </c>
      <c r="Z1506" t="s">
        <v>5902</v>
      </c>
      <c r="AA1506" t="s">
        <v>666</v>
      </c>
      <c r="AB1506" t="s">
        <v>658</v>
      </c>
      <c r="AC1506" t="s">
        <v>558</v>
      </c>
      <c r="AD1506" t="s">
        <v>5902</v>
      </c>
      <c r="AE1506">
        <v>7219</v>
      </c>
      <c r="AF1506" t="s">
        <v>558</v>
      </c>
      <c r="AG1506">
        <v>5243</v>
      </c>
      <c r="AH1506" t="s">
        <v>558</v>
      </c>
      <c r="AI1506">
        <v>9446</v>
      </c>
      <c r="AJ1506">
        <v>1171</v>
      </c>
      <c r="AK1506" t="s">
        <v>558</v>
      </c>
      <c r="AL1506" t="s">
        <v>18920</v>
      </c>
      <c r="AM1506" t="s">
        <v>558</v>
      </c>
      <c r="AN1506" t="s">
        <v>558</v>
      </c>
      <c r="AO1506" t="s">
        <v>1424</v>
      </c>
      <c r="AP1506" t="s">
        <v>5902</v>
      </c>
      <c r="AQ1506" t="s">
        <v>20402</v>
      </c>
    </row>
    <row r="1507" spans="1:43" x14ac:dyDescent="0.3">
      <c r="A1507" t="s">
        <v>8195</v>
      </c>
      <c r="B1507" t="s">
        <v>8781</v>
      </c>
      <c r="C1507" s="72">
        <v>33037</v>
      </c>
      <c r="D1507" t="s">
        <v>6681</v>
      </c>
      <c r="E1507" t="s">
        <v>6818</v>
      </c>
      <c r="F1507" t="s">
        <v>1509</v>
      </c>
      <c r="G1507" t="s">
        <v>9094</v>
      </c>
      <c r="H1507" t="s">
        <v>1424</v>
      </c>
      <c r="I1507" t="s">
        <v>9715</v>
      </c>
      <c r="J1507" t="s">
        <v>8781</v>
      </c>
      <c r="K1507">
        <v>543510</v>
      </c>
      <c r="L1507" t="s">
        <v>8781</v>
      </c>
      <c r="M1507">
        <v>1935464</v>
      </c>
      <c r="N1507" t="s">
        <v>8781</v>
      </c>
      <c r="O1507" t="s">
        <v>8782</v>
      </c>
      <c r="P1507" t="s">
        <v>8783</v>
      </c>
      <c r="Q1507">
        <v>9818</v>
      </c>
      <c r="R1507" t="s">
        <v>8781</v>
      </c>
      <c r="S1507">
        <v>32046</v>
      </c>
      <c r="T1507" t="s">
        <v>8781</v>
      </c>
      <c r="V1507" t="s">
        <v>8784</v>
      </c>
      <c r="W1507">
        <v>70317</v>
      </c>
      <c r="X1507">
        <v>9818</v>
      </c>
      <c r="Y1507" t="s">
        <v>8781</v>
      </c>
      <c r="Z1507" t="s">
        <v>8785</v>
      </c>
      <c r="AA1507" t="s">
        <v>658</v>
      </c>
      <c r="AB1507" t="s">
        <v>658</v>
      </c>
      <c r="AC1507" t="s">
        <v>8781</v>
      </c>
      <c r="AD1507" t="s">
        <v>8785</v>
      </c>
      <c r="AE1507">
        <v>12208</v>
      </c>
      <c r="AF1507" t="s">
        <v>8781</v>
      </c>
      <c r="AG1507">
        <v>17171</v>
      </c>
      <c r="AH1507" t="s">
        <v>8781</v>
      </c>
      <c r="AI1507">
        <v>18424</v>
      </c>
      <c r="AJ1507">
        <v>4748</v>
      </c>
      <c r="AK1507" t="s">
        <v>8781</v>
      </c>
      <c r="AL1507" t="s">
        <v>18921</v>
      </c>
      <c r="AM1507" t="s">
        <v>8781</v>
      </c>
      <c r="AN1507" t="s">
        <v>8781</v>
      </c>
      <c r="AO1507" t="s">
        <v>1424</v>
      </c>
      <c r="AP1507" t="s">
        <v>8785</v>
      </c>
      <c r="AQ1507" t="s">
        <v>20403</v>
      </c>
    </row>
    <row r="1508" spans="1:43" hidden="1" x14ac:dyDescent="0.3">
      <c r="A1508" t="s">
        <v>2594</v>
      </c>
      <c r="B1508" t="s">
        <v>757</v>
      </c>
      <c r="C1508" s="72">
        <v>30504</v>
      </c>
      <c r="D1508" t="s">
        <v>6677</v>
      </c>
      <c r="E1508" t="s">
        <v>7594</v>
      </c>
      <c r="F1508" t="s">
        <v>3591</v>
      </c>
      <c r="G1508" t="s">
        <v>3591</v>
      </c>
      <c r="H1508" t="s">
        <v>1373</v>
      </c>
      <c r="I1508" t="s">
        <v>10050</v>
      </c>
      <c r="J1508" t="s">
        <v>757</v>
      </c>
      <c r="K1508">
        <v>435221</v>
      </c>
      <c r="L1508" t="s">
        <v>757</v>
      </c>
      <c r="M1508">
        <v>541105</v>
      </c>
      <c r="N1508" t="s">
        <v>757</v>
      </c>
      <c r="O1508" t="s">
        <v>2595</v>
      </c>
      <c r="P1508" t="s">
        <v>2594</v>
      </c>
      <c r="Q1508">
        <v>7484</v>
      </c>
      <c r="R1508" t="s">
        <v>757</v>
      </c>
      <c r="S1508">
        <v>6191</v>
      </c>
      <c r="T1508" t="s">
        <v>757</v>
      </c>
      <c r="V1508" t="s">
        <v>4427</v>
      </c>
      <c r="W1508">
        <v>45558</v>
      </c>
      <c r="X1508">
        <v>7484</v>
      </c>
      <c r="Y1508" t="s">
        <v>757</v>
      </c>
      <c r="Z1508" t="s">
        <v>5903</v>
      </c>
      <c r="AA1508" t="s">
        <v>658</v>
      </c>
      <c r="AB1508" t="s">
        <v>658</v>
      </c>
      <c r="AC1508" t="s">
        <v>757</v>
      </c>
      <c r="AD1508" t="s">
        <v>5903</v>
      </c>
      <c r="AE1508">
        <v>7684</v>
      </c>
      <c r="AF1508" t="s">
        <v>757</v>
      </c>
      <c r="AG1508">
        <v>6048</v>
      </c>
      <c r="AH1508" t="s">
        <v>757</v>
      </c>
      <c r="AI1508">
        <v>5438</v>
      </c>
      <c r="AJ1508">
        <v>1155</v>
      </c>
      <c r="AK1508" t="s">
        <v>757</v>
      </c>
      <c r="AN1508" t="s">
        <v>757</v>
      </c>
      <c r="AO1508" t="s">
        <v>1373</v>
      </c>
      <c r="AP1508" t="s">
        <v>5903</v>
      </c>
      <c r="AQ1508" t="s">
        <v>20402</v>
      </c>
    </row>
    <row r="1509" spans="1:43" x14ac:dyDescent="0.3">
      <c r="A1509" t="s">
        <v>16378</v>
      </c>
      <c r="B1509" t="s">
        <v>14223</v>
      </c>
      <c r="C1509" s="72">
        <v>33656</v>
      </c>
      <c r="D1509" t="s">
        <v>6821</v>
      </c>
      <c r="E1509" t="s">
        <v>7594</v>
      </c>
      <c r="F1509" t="s">
        <v>1389</v>
      </c>
      <c r="G1509" t="s">
        <v>6120</v>
      </c>
      <c r="H1509" t="s">
        <v>1373</v>
      </c>
      <c r="I1509" t="s">
        <v>16379</v>
      </c>
      <c r="J1509" t="s">
        <v>14223</v>
      </c>
      <c r="K1509">
        <v>641838</v>
      </c>
      <c r="L1509" t="s">
        <v>14223</v>
      </c>
      <c r="M1509">
        <v>2227178</v>
      </c>
      <c r="N1509" t="s">
        <v>14223</v>
      </c>
      <c r="O1509" t="s">
        <v>17563</v>
      </c>
      <c r="P1509" t="s">
        <v>16378</v>
      </c>
      <c r="Q1509">
        <v>10401</v>
      </c>
      <c r="R1509" t="s">
        <v>14223</v>
      </c>
      <c r="S1509">
        <v>35389</v>
      </c>
      <c r="T1509" t="s">
        <v>14223</v>
      </c>
      <c r="U1509" t="s">
        <v>14223</v>
      </c>
      <c r="W1509">
        <v>102659</v>
      </c>
      <c r="X1509">
        <v>10401</v>
      </c>
      <c r="Y1509" t="s">
        <v>14223</v>
      </c>
      <c r="Z1509" t="s">
        <v>15342</v>
      </c>
      <c r="AA1509" t="s">
        <v>658</v>
      </c>
      <c r="AB1509" t="s">
        <v>658</v>
      </c>
      <c r="AC1509" t="s">
        <v>14223</v>
      </c>
      <c r="AD1509" t="s">
        <v>15342</v>
      </c>
      <c r="AE1509">
        <v>14543</v>
      </c>
      <c r="AF1509" t="s">
        <v>14223</v>
      </c>
      <c r="AH1509" t="s">
        <v>14223</v>
      </c>
      <c r="AJ1509">
        <v>5381</v>
      </c>
      <c r="AK1509" t="s">
        <v>14223</v>
      </c>
      <c r="AL1509" t="s">
        <v>18922</v>
      </c>
      <c r="AM1509" t="s">
        <v>14223</v>
      </c>
      <c r="AN1509" t="s">
        <v>14223</v>
      </c>
      <c r="AO1509" t="s">
        <v>14933</v>
      </c>
      <c r="AP1509" t="s">
        <v>15342</v>
      </c>
      <c r="AQ1509" t="s">
        <v>20403</v>
      </c>
    </row>
    <row r="1510" spans="1:43" x14ac:dyDescent="0.3">
      <c r="A1510" t="s">
        <v>20223</v>
      </c>
      <c r="B1510" t="s">
        <v>20224</v>
      </c>
      <c r="C1510" s="72">
        <v>35548</v>
      </c>
      <c r="D1510" t="s">
        <v>6918</v>
      </c>
      <c r="E1510" t="s">
        <v>20225</v>
      </c>
      <c r="F1510" t="s">
        <v>1439</v>
      </c>
      <c r="G1510" t="s">
        <v>6120</v>
      </c>
      <c r="H1510" t="s">
        <v>1373</v>
      </c>
      <c r="I1510" t="s">
        <v>20226</v>
      </c>
      <c r="J1510" t="s">
        <v>20227</v>
      </c>
      <c r="K1510">
        <v>663556</v>
      </c>
      <c r="L1510" t="s">
        <v>20224</v>
      </c>
      <c r="M1510">
        <v>2931996</v>
      </c>
      <c r="N1510" t="s">
        <v>20224</v>
      </c>
      <c r="P1510" t="s">
        <v>20223</v>
      </c>
      <c r="Q1510">
        <v>10332</v>
      </c>
      <c r="R1510" t="s">
        <v>20224</v>
      </c>
      <c r="W1510">
        <v>128501</v>
      </c>
      <c r="Z1510" t="s">
        <v>20228</v>
      </c>
      <c r="AA1510" t="s">
        <v>666</v>
      </c>
      <c r="AB1510" t="s">
        <v>666</v>
      </c>
      <c r="AC1510" t="s">
        <v>20224</v>
      </c>
      <c r="AD1510" t="s">
        <v>20228</v>
      </c>
      <c r="AK1510" t="s">
        <v>20224</v>
      </c>
      <c r="AL1510" t="s">
        <v>20229</v>
      </c>
      <c r="AM1510" t="s">
        <v>20224</v>
      </c>
      <c r="AO1510" t="s">
        <v>1373</v>
      </c>
      <c r="AP1510" t="s">
        <v>20228</v>
      </c>
      <c r="AQ1510" t="s">
        <v>20403</v>
      </c>
    </row>
    <row r="1511" spans="1:43" x14ac:dyDescent="0.3">
      <c r="A1511" t="s">
        <v>2596</v>
      </c>
      <c r="B1511" t="s">
        <v>936</v>
      </c>
      <c r="C1511" s="72">
        <v>30845</v>
      </c>
      <c r="D1511" t="s">
        <v>6585</v>
      </c>
      <c r="E1511" t="s">
        <v>7989</v>
      </c>
      <c r="F1511" t="s">
        <v>3591</v>
      </c>
      <c r="G1511" t="s">
        <v>3591</v>
      </c>
      <c r="H1511" t="s">
        <v>1373</v>
      </c>
      <c r="I1511" t="s">
        <v>10073</v>
      </c>
      <c r="J1511" t="s">
        <v>936</v>
      </c>
      <c r="K1511">
        <v>449072</v>
      </c>
      <c r="L1511" t="s">
        <v>936</v>
      </c>
      <c r="M1511">
        <v>1390891</v>
      </c>
      <c r="N1511" t="s">
        <v>936</v>
      </c>
      <c r="O1511" t="s">
        <v>2597</v>
      </c>
      <c r="P1511" t="s">
        <v>2596</v>
      </c>
      <c r="Q1511">
        <v>8202</v>
      </c>
      <c r="R1511" t="s">
        <v>936</v>
      </c>
      <c r="S1511">
        <v>29076</v>
      </c>
      <c r="T1511" t="s">
        <v>936</v>
      </c>
      <c r="V1511" t="s">
        <v>4428</v>
      </c>
      <c r="W1511">
        <v>39299</v>
      </c>
      <c r="X1511">
        <v>8202</v>
      </c>
      <c r="Y1511" t="s">
        <v>936</v>
      </c>
      <c r="Z1511" t="s">
        <v>8786</v>
      </c>
      <c r="AA1511" t="s">
        <v>658</v>
      </c>
      <c r="AB1511" t="s">
        <v>658</v>
      </c>
      <c r="AC1511" t="s">
        <v>936</v>
      </c>
      <c r="AD1511" t="s">
        <v>8786</v>
      </c>
      <c r="AI1511">
        <v>3281</v>
      </c>
      <c r="AK1511" t="s">
        <v>936</v>
      </c>
      <c r="AN1511" t="s">
        <v>936</v>
      </c>
      <c r="AO1511" t="s">
        <v>1373</v>
      </c>
      <c r="AP1511" t="s">
        <v>8786</v>
      </c>
      <c r="AQ1511" t="s">
        <v>20403</v>
      </c>
    </row>
    <row r="1512" spans="1:43" x14ac:dyDescent="0.3">
      <c r="A1512" t="s">
        <v>2598</v>
      </c>
      <c r="B1512" t="s">
        <v>1102</v>
      </c>
      <c r="C1512" s="72">
        <v>31140</v>
      </c>
      <c r="D1512" t="s">
        <v>6539</v>
      </c>
      <c r="E1512" t="s">
        <v>7990</v>
      </c>
      <c r="F1512" t="s">
        <v>3591</v>
      </c>
      <c r="G1512" t="s">
        <v>3591</v>
      </c>
      <c r="H1512" t="s">
        <v>1373</v>
      </c>
      <c r="I1512" t="s">
        <v>10577</v>
      </c>
      <c r="J1512" t="s">
        <v>1102</v>
      </c>
      <c r="K1512">
        <v>501873</v>
      </c>
      <c r="L1512" t="s">
        <v>1102</v>
      </c>
      <c r="M1512">
        <v>1765050</v>
      </c>
      <c r="N1512" t="s">
        <v>1102</v>
      </c>
      <c r="O1512" t="s">
        <v>2599</v>
      </c>
      <c r="P1512" t="s">
        <v>2598</v>
      </c>
      <c r="Q1512">
        <v>8786</v>
      </c>
      <c r="R1512" t="s">
        <v>1102</v>
      </c>
      <c r="S1512">
        <v>30949</v>
      </c>
      <c r="T1512" t="s">
        <v>1102</v>
      </c>
      <c r="V1512" t="s">
        <v>5904</v>
      </c>
      <c r="W1512">
        <v>51096</v>
      </c>
      <c r="X1512">
        <v>8786</v>
      </c>
      <c r="Y1512" t="s">
        <v>1102</v>
      </c>
      <c r="Z1512" t="s">
        <v>8787</v>
      </c>
      <c r="AA1512" t="s">
        <v>658</v>
      </c>
      <c r="AB1512" t="s">
        <v>658</v>
      </c>
      <c r="AC1512" t="s">
        <v>1102</v>
      </c>
      <c r="AD1512" t="s">
        <v>8787</v>
      </c>
      <c r="AE1512">
        <v>11755</v>
      </c>
      <c r="AI1512">
        <v>2799</v>
      </c>
      <c r="AK1512" t="s">
        <v>1102</v>
      </c>
      <c r="AL1512" t="s">
        <v>18923</v>
      </c>
      <c r="AM1512" t="s">
        <v>1102</v>
      </c>
      <c r="AN1512" t="s">
        <v>1102</v>
      </c>
      <c r="AO1512" t="s">
        <v>1373</v>
      </c>
      <c r="AP1512" t="s">
        <v>8787</v>
      </c>
      <c r="AQ1512" t="s">
        <v>20403</v>
      </c>
    </row>
    <row r="1513" spans="1:43" hidden="1" x14ac:dyDescent="0.3">
      <c r="A1513" t="s">
        <v>2600</v>
      </c>
      <c r="B1513" t="s">
        <v>70</v>
      </c>
      <c r="C1513" s="72">
        <v>29678</v>
      </c>
      <c r="D1513" t="s">
        <v>6539</v>
      </c>
      <c r="E1513" t="s">
        <v>7461</v>
      </c>
      <c r="F1513" t="s">
        <v>3591</v>
      </c>
      <c r="G1513" t="s">
        <v>3591</v>
      </c>
      <c r="H1513" t="s">
        <v>661</v>
      </c>
      <c r="I1513" t="s">
        <v>9163</v>
      </c>
      <c r="J1513" t="s">
        <v>70</v>
      </c>
      <c r="K1513">
        <v>453454</v>
      </c>
      <c r="L1513" t="s">
        <v>70</v>
      </c>
      <c r="M1513">
        <v>1667922</v>
      </c>
      <c r="N1513" t="s">
        <v>70</v>
      </c>
      <c r="O1513" t="s">
        <v>2601</v>
      </c>
      <c r="P1513" t="s">
        <v>2600</v>
      </c>
      <c r="Q1513">
        <v>8591</v>
      </c>
      <c r="R1513" t="s">
        <v>70</v>
      </c>
      <c r="S1513">
        <v>30380</v>
      </c>
      <c r="T1513" t="s">
        <v>70</v>
      </c>
      <c r="V1513" t="s">
        <v>4429</v>
      </c>
      <c r="W1513">
        <v>39320</v>
      </c>
      <c r="X1513">
        <v>8591</v>
      </c>
      <c r="Y1513" t="s">
        <v>70</v>
      </c>
      <c r="Z1513" t="s">
        <v>8788</v>
      </c>
      <c r="AA1513" t="s">
        <v>658</v>
      </c>
      <c r="AB1513" t="s">
        <v>658</v>
      </c>
      <c r="AC1513" t="s">
        <v>70</v>
      </c>
      <c r="AD1513" t="s">
        <v>8788</v>
      </c>
      <c r="AI1513">
        <v>1467</v>
      </c>
      <c r="AK1513" t="s">
        <v>70</v>
      </c>
      <c r="AN1513" t="s">
        <v>70</v>
      </c>
      <c r="AO1513" t="s">
        <v>661</v>
      </c>
      <c r="AP1513" t="s">
        <v>8788</v>
      </c>
      <c r="AQ1513" t="s">
        <v>20402</v>
      </c>
    </row>
    <row r="1514" spans="1:43" x14ac:dyDescent="0.3">
      <c r="A1514" t="s">
        <v>8244</v>
      </c>
      <c r="B1514" t="s">
        <v>8789</v>
      </c>
      <c r="C1514" s="72">
        <v>34244</v>
      </c>
      <c r="D1514" t="s">
        <v>7193</v>
      </c>
      <c r="E1514" t="s">
        <v>8245</v>
      </c>
      <c r="F1514" t="s">
        <v>1376</v>
      </c>
      <c r="G1514" t="s">
        <v>6120</v>
      </c>
      <c r="H1514" t="s">
        <v>1373</v>
      </c>
      <c r="I1514" t="s">
        <v>9464</v>
      </c>
      <c r="J1514" t="s">
        <v>13511</v>
      </c>
      <c r="K1514">
        <v>621121</v>
      </c>
      <c r="L1514" t="s">
        <v>13511</v>
      </c>
      <c r="M1514">
        <v>2001084</v>
      </c>
      <c r="N1514" t="s">
        <v>8789</v>
      </c>
      <c r="O1514" t="s">
        <v>12299</v>
      </c>
      <c r="P1514" t="s">
        <v>8244</v>
      </c>
      <c r="Q1514">
        <v>9575</v>
      </c>
      <c r="R1514" t="s">
        <v>13511</v>
      </c>
      <c r="S1514">
        <v>32764</v>
      </c>
      <c r="T1514" t="s">
        <v>8789</v>
      </c>
      <c r="V1514" t="s">
        <v>12818</v>
      </c>
      <c r="W1514">
        <v>100521</v>
      </c>
      <c r="X1514">
        <v>9575</v>
      </c>
      <c r="Y1514" t="s">
        <v>8789</v>
      </c>
      <c r="Z1514" t="s">
        <v>14126</v>
      </c>
      <c r="AA1514" t="s">
        <v>666</v>
      </c>
      <c r="AB1514" t="s">
        <v>658</v>
      </c>
      <c r="AC1514" t="s">
        <v>13511</v>
      </c>
      <c r="AD1514" t="s">
        <v>8790</v>
      </c>
      <c r="AE1514">
        <v>12459</v>
      </c>
      <c r="AF1514" t="s">
        <v>13511</v>
      </c>
      <c r="AG1514">
        <v>52159</v>
      </c>
      <c r="AH1514" t="s">
        <v>13511</v>
      </c>
      <c r="AI1514">
        <v>18228</v>
      </c>
      <c r="AJ1514">
        <v>4924</v>
      </c>
      <c r="AK1514" t="s">
        <v>13511</v>
      </c>
      <c r="AL1514" t="s">
        <v>18924</v>
      </c>
      <c r="AM1514" t="s">
        <v>13511</v>
      </c>
      <c r="AN1514" t="s">
        <v>8789</v>
      </c>
      <c r="AO1514" t="s">
        <v>14935</v>
      </c>
      <c r="AP1514" t="s">
        <v>14126</v>
      </c>
      <c r="AQ1514" t="s">
        <v>20403</v>
      </c>
    </row>
    <row r="1515" spans="1:43" x14ac:dyDescent="0.3">
      <c r="A1515" t="s">
        <v>2602</v>
      </c>
      <c r="B1515" t="s">
        <v>635</v>
      </c>
      <c r="C1515" s="72">
        <v>31695</v>
      </c>
      <c r="D1515" t="s">
        <v>6562</v>
      </c>
      <c r="E1515" t="s">
        <v>6561</v>
      </c>
      <c r="F1515" t="s">
        <v>1398</v>
      </c>
      <c r="G1515" t="s">
        <v>9094</v>
      </c>
      <c r="H1515" t="s">
        <v>1380</v>
      </c>
      <c r="I1515" t="s">
        <v>9488</v>
      </c>
      <c r="J1515" t="s">
        <v>635</v>
      </c>
      <c r="K1515">
        <v>457705</v>
      </c>
      <c r="L1515" t="s">
        <v>635</v>
      </c>
      <c r="M1515">
        <v>1103290</v>
      </c>
      <c r="N1515" t="s">
        <v>635</v>
      </c>
      <c r="O1515" t="s">
        <v>2603</v>
      </c>
      <c r="P1515" t="s">
        <v>2602</v>
      </c>
      <c r="Q1515">
        <v>7977</v>
      </c>
      <c r="R1515" t="s">
        <v>635</v>
      </c>
      <c r="S1515">
        <v>28701</v>
      </c>
      <c r="T1515" t="s">
        <v>635</v>
      </c>
      <c r="U1515" t="s">
        <v>635</v>
      </c>
      <c r="V1515" t="s">
        <v>4430</v>
      </c>
      <c r="W1515">
        <v>46400</v>
      </c>
      <c r="X1515">
        <v>7977</v>
      </c>
      <c r="Y1515" t="s">
        <v>635</v>
      </c>
      <c r="Z1515" t="s">
        <v>5905</v>
      </c>
      <c r="AA1515" t="s">
        <v>658</v>
      </c>
      <c r="AB1515" t="s">
        <v>658</v>
      </c>
      <c r="AC1515" t="s">
        <v>635</v>
      </c>
      <c r="AD1515" t="s">
        <v>5905</v>
      </c>
      <c r="AE1515">
        <v>8626</v>
      </c>
      <c r="AF1515" t="s">
        <v>635</v>
      </c>
      <c r="AG1515">
        <v>5456</v>
      </c>
      <c r="AH1515" t="s">
        <v>635</v>
      </c>
      <c r="AI1515">
        <v>3435</v>
      </c>
      <c r="AJ1515">
        <v>2567</v>
      </c>
      <c r="AK1515" t="s">
        <v>635</v>
      </c>
      <c r="AL1515" t="s">
        <v>18925</v>
      </c>
      <c r="AM1515" t="s">
        <v>635</v>
      </c>
      <c r="AN1515" t="s">
        <v>635</v>
      </c>
      <c r="AO1515" t="s">
        <v>14942</v>
      </c>
      <c r="AP1515" t="s">
        <v>5905</v>
      </c>
      <c r="AQ1515" t="s">
        <v>20403</v>
      </c>
    </row>
    <row r="1516" spans="1:43" hidden="1" x14ac:dyDescent="0.3">
      <c r="A1516" t="s">
        <v>2604</v>
      </c>
      <c r="B1516" t="s">
        <v>282</v>
      </c>
      <c r="C1516" s="72">
        <v>28811</v>
      </c>
      <c r="D1516" t="s">
        <v>7296</v>
      </c>
      <c r="E1516" t="s">
        <v>7295</v>
      </c>
      <c r="F1516" t="s">
        <v>3591</v>
      </c>
      <c r="G1516" t="s">
        <v>3591</v>
      </c>
      <c r="H1516" t="s">
        <v>1380</v>
      </c>
      <c r="I1516" t="s">
        <v>9391</v>
      </c>
      <c r="J1516" t="s">
        <v>282</v>
      </c>
      <c r="K1516">
        <v>150021</v>
      </c>
      <c r="L1516" t="s">
        <v>282</v>
      </c>
      <c r="M1516">
        <v>225399</v>
      </c>
      <c r="N1516" t="s">
        <v>282</v>
      </c>
      <c r="O1516" t="s">
        <v>2605</v>
      </c>
      <c r="P1516" t="s">
        <v>2604</v>
      </c>
      <c r="Q1516">
        <v>6641</v>
      </c>
      <c r="R1516" t="s">
        <v>282</v>
      </c>
      <c r="S1516">
        <v>4616</v>
      </c>
      <c r="T1516" t="s">
        <v>282</v>
      </c>
      <c r="V1516" t="s">
        <v>4431</v>
      </c>
      <c r="W1516">
        <v>31695</v>
      </c>
      <c r="X1516">
        <v>6641</v>
      </c>
      <c r="Y1516" t="s">
        <v>282</v>
      </c>
      <c r="Z1516" t="s">
        <v>8791</v>
      </c>
      <c r="AA1516" t="s">
        <v>658</v>
      </c>
      <c r="AB1516" t="s">
        <v>658</v>
      </c>
      <c r="AC1516" t="s">
        <v>282</v>
      </c>
      <c r="AD1516" t="s">
        <v>8791</v>
      </c>
      <c r="AI1516">
        <v>441</v>
      </c>
      <c r="AK1516" t="s">
        <v>282</v>
      </c>
      <c r="AN1516" t="s">
        <v>282</v>
      </c>
      <c r="AO1516" t="s">
        <v>1380</v>
      </c>
      <c r="AP1516" t="s">
        <v>8791</v>
      </c>
      <c r="AQ1516" t="s">
        <v>20402</v>
      </c>
    </row>
    <row r="1517" spans="1:43" hidden="1" x14ac:dyDescent="0.3">
      <c r="A1517" t="s">
        <v>2606</v>
      </c>
      <c r="B1517" t="s">
        <v>848</v>
      </c>
      <c r="C1517" s="72">
        <v>30974</v>
      </c>
      <c r="D1517" t="s">
        <v>6681</v>
      </c>
      <c r="E1517" t="s">
        <v>7295</v>
      </c>
      <c r="F1517" t="s">
        <v>3591</v>
      </c>
      <c r="G1517" t="s">
        <v>3591</v>
      </c>
      <c r="H1517" t="s">
        <v>1373</v>
      </c>
      <c r="I1517" t="s">
        <v>10032</v>
      </c>
      <c r="J1517" t="s">
        <v>848</v>
      </c>
      <c r="K1517">
        <v>457428</v>
      </c>
      <c r="L1517" t="s">
        <v>848</v>
      </c>
      <c r="M1517">
        <v>1402913</v>
      </c>
      <c r="N1517" t="s">
        <v>848</v>
      </c>
      <c r="O1517" t="s">
        <v>2607</v>
      </c>
      <c r="P1517" t="s">
        <v>2606</v>
      </c>
      <c r="Q1517">
        <v>8358</v>
      </c>
      <c r="R1517" t="s">
        <v>848</v>
      </c>
      <c r="S1517">
        <v>29243</v>
      </c>
      <c r="T1517" t="s">
        <v>848</v>
      </c>
      <c r="V1517" t="s">
        <v>4432</v>
      </c>
      <c r="W1517">
        <v>48206</v>
      </c>
      <c r="X1517">
        <v>8358</v>
      </c>
      <c r="Y1517" t="s">
        <v>848</v>
      </c>
      <c r="Z1517" t="s">
        <v>8792</v>
      </c>
      <c r="AA1517" t="s">
        <v>666</v>
      </c>
      <c r="AB1517" t="s">
        <v>658</v>
      </c>
      <c r="AC1517" t="s">
        <v>848</v>
      </c>
      <c r="AD1517" t="s">
        <v>8792</v>
      </c>
      <c r="AI1517">
        <v>1868</v>
      </c>
      <c r="AK1517" t="s">
        <v>848</v>
      </c>
      <c r="AL1517" t="s">
        <v>18926</v>
      </c>
      <c r="AM1517" t="s">
        <v>848</v>
      </c>
      <c r="AN1517" t="s">
        <v>848</v>
      </c>
      <c r="AO1517" t="s">
        <v>1373</v>
      </c>
      <c r="AP1517" t="s">
        <v>8792</v>
      </c>
      <c r="AQ1517" t="s">
        <v>20402</v>
      </c>
    </row>
    <row r="1518" spans="1:43" hidden="1" x14ac:dyDescent="0.3">
      <c r="A1518" t="s">
        <v>2608</v>
      </c>
      <c r="B1518" t="s">
        <v>107</v>
      </c>
      <c r="C1518" s="72">
        <v>27296</v>
      </c>
      <c r="D1518" t="s">
        <v>6920</v>
      </c>
      <c r="E1518" t="s">
        <v>7295</v>
      </c>
      <c r="F1518" t="s">
        <v>3591</v>
      </c>
      <c r="G1518" t="s">
        <v>3591</v>
      </c>
      <c r="H1518" t="s">
        <v>660</v>
      </c>
      <c r="I1518" t="s">
        <v>10587</v>
      </c>
      <c r="J1518" t="s">
        <v>107</v>
      </c>
      <c r="K1518">
        <v>150348</v>
      </c>
      <c r="L1518" t="s">
        <v>107</v>
      </c>
      <c r="M1518">
        <v>21632</v>
      </c>
      <c r="N1518" t="s">
        <v>107</v>
      </c>
      <c r="O1518" t="s">
        <v>2609</v>
      </c>
      <c r="P1518" t="s">
        <v>2608</v>
      </c>
      <c r="Q1518">
        <v>6269</v>
      </c>
      <c r="R1518" t="s">
        <v>107</v>
      </c>
      <c r="S1518">
        <v>4108</v>
      </c>
      <c r="T1518" t="s">
        <v>107</v>
      </c>
      <c r="V1518" t="s">
        <v>4433</v>
      </c>
      <c r="W1518">
        <v>1107</v>
      </c>
      <c r="X1518">
        <v>6269</v>
      </c>
      <c r="Y1518" t="s">
        <v>107</v>
      </c>
      <c r="Z1518" t="s">
        <v>5906</v>
      </c>
      <c r="AA1518" t="s">
        <v>658</v>
      </c>
      <c r="AB1518" t="s">
        <v>658</v>
      </c>
      <c r="AC1518" t="s">
        <v>107</v>
      </c>
      <c r="AD1518" t="s">
        <v>5906</v>
      </c>
      <c r="AI1518">
        <v>8012</v>
      </c>
      <c r="AK1518" t="s">
        <v>107</v>
      </c>
      <c r="AN1518" t="s">
        <v>107</v>
      </c>
      <c r="AO1518" t="s">
        <v>660</v>
      </c>
      <c r="AP1518" t="s">
        <v>5906</v>
      </c>
      <c r="AQ1518" t="s">
        <v>20402</v>
      </c>
    </row>
    <row r="1519" spans="1:43" x14ac:dyDescent="0.3">
      <c r="A1519" t="s">
        <v>16380</v>
      </c>
      <c r="B1519" t="s">
        <v>14256</v>
      </c>
      <c r="C1519" s="72">
        <v>32667</v>
      </c>
      <c r="D1519" t="s">
        <v>7640</v>
      </c>
      <c r="E1519" t="s">
        <v>16381</v>
      </c>
      <c r="F1519" t="s">
        <v>1386</v>
      </c>
      <c r="G1519" t="s">
        <v>6120</v>
      </c>
      <c r="H1519" t="s">
        <v>1373</v>
      </c>
      <c r="I1519" t="s">
        <v>16382</v>
      </c>
      <c r="J1519" t="s">
        <v>14256</v>
      </c>
      <c r="K1519">
        <v>519008</v>
      </c>
      <c r="L1519" t="s">
        <v>14256</v>
      </c>
      <c r="M1519">
        <v>2029072</v>
      </c>
      <c r="N1519" t="s">
        <v>14256</v>
      </c>
      <c r="O1519" t="s">
        <v>17564</v>
      </c>
      <c r="P1519" t="s">
        <v>16380</v>
      </c>
      <c r="Q1519">
        <v>8445</v>
      </c>
      <c r="R1519" t="s">
        <v>14256</v>
      </c>
      <c r="S1519">
        <v>32680</v>
      </c>
      <c r="T1519" t="s">
        <v>14256</v>
      </c>
      <c r="W1519">
        <v>58436</v>
      </c>
      <c r="X1519">
        <v>9350</v>
      </c>
      <c r="Y1519" t="s">
        <v>14256</v>
      </c>
      <c r="Z1519" t="s">
        <v>16383</v>
      </c>
      <c r="AA1519" t="s">
        <v>666</v>
      </c>
      <c r="AB1519" t="s">
        <v>666</v>
      </c>
      <c r="AC1519" t="s">
        <v>14256</v>
      </c>
      <c r="AD1519" t="s">
        <v>16383</v>
      </c>
      <c r="AE1519">
        <v>9961</v>
      </c>
      <c r="AJ1519">
        <v>4300</v>
      </c>
      <c r="AK1519" t="s">
        <v>14256</v>
      </c>
      <c r="AL1519" t="s">
        <v>18927</v>
      </c>
      <c r="AM1519" t="s">
        <v>14256</v>
      </c>
      <c r="AN1519" t="s">
        <v>14256</v>
      </c>
      <c r="AO1519" t="s">
        <v>14933</v>
      </c>
      <c r="AP1519" t="s">
        <v>16383</v>
      </c>
      <c r="AQ1519" t="s">
        <v>20403</v>
      </c>
    </row>
    <row r="1520" spans="1:43" x14ac:dyDescent="0.3">
      <c r="A1520" t="s">
        <v>2610</v>
      </c>
      <c r="B1520" t="s">
        <v>683</v>
      </c>
      <c r="C1520" s="72">
        <v>31630</v>
      </c>
      <c r="D1520" t="s">
        <v>6764</v>
      </c>
      <c r="E1520" t="s">
        <v>7991</v>
      </c>
      <c r="F1520" t="s">
        <v>1383</v>
      </c>
      <c r="G1520" t="s">
        <v>9094</v>
      </c>
      <c r="H1520" t="s">
        <v>1373</v>
      </c>
      <c r="I1520" t="s">
        <v>10530</v>
      </c>
      <c r="J1520" t="s">
        <v>683</v>
      </c>
      <c r="K1520">
        <v>459429</v>
      </c>
      <c r="L1520" t="s">
        <v>683</v>
      </c>
      <c r="M1520">
        <v>1262693</v>
      </c>
      <c r="N1520" t="s">
        <v>683</v>
      </c>
      <c r="O1520" t="s">
        <v>2611</v>
      </c>
      <c r="P1520" t="s">
        <v>2610</v>
      </c>
      <c r="Q1520">
        <v>8176</v>
      </c>
      <c r="R1520" t="s">
        <v>683</v>
      </c>
      <c r="S1520">
        <v>28959</v>
      </c>
      <c r="T1520" t="s">
        <v>683</v>
      </c>
      <c r="V1520" t="s">
        <v>4434</v>
      </c>
      <c r="W1520">
        <v>48219</v>
      </c>
      <c r="X1520">
        <v>8176</v>
      </c>
      <c r="Y1520" t="s">
        <v>683</v>
      </c>
      <c r="Z1520" t="s">
        <v>5907</v>
      </c>
      <c r="AA1520" t="s">
        <v>666</v>
      </c>
      <c r="AB1520" t="s">
        <v>666</v>
      </c>
      <c r="AC1520" t="s">
        <v>683</v>
      </c>
      <c r="AD1520" t="s">
        <v>5907</v>
      </c>
      <c r="AE1520">
        <v>9452</v>
      </c>
      <c r="AF1520" t="s">
        <v>683</v>
      </c>
      <c r="AG1520">
        <v>12594</v>
      </c>
      <c r="AH1520" t="s">
        <v>683</v>
      </c>
      <c r="AI1520">
        <v>2219</v>
      </c>
      <c r="AJ1520">
        <v>3619</v>
      </c>
      <c r="AK1520" t="s">
        <v>683</v>
      </c>
      <c r="AL1520" t="s">
        <v>18928</v>
      </c>
      <c r="AM1520" t="s">
        <v>683</v>
      </c>
      <c r="AN1520" t="s">
        <v>683</v>
      </c>
      <c r="AO1520" t="s">
        <v>14933</v>
      </c>
      <c r="AP1520" t="s">
        <v>5907</v>
      </c>
      <c r="AQ1520" t="s">
        <v>20403</v>
      </c>
    </row>
    <row r="1521" spans="1:43" hidden="1" x14ac:dyDescent="0.3">
      <c r="A1521" t="s">
        <v>2612</v>
      </c>
      <c r="B1521" t="s">
        <v>404</v>
      </c>
      <c r="C1521" s="72">
        <v>30236</v>
      </c>
      <c r="D1521" t="s">
        <v>6767</v>
      </c>
      <c r="E1521" t="s">
        <v>6766</v>
      </c>
      <c r="F1521" t="s">
        <v>3591</v>
      </c>
      <c r="G1521" t="s">
        <v>3591</v>
      </c>
      <c r="H1521" t="s">
        <v>660</v>
      </c>
      <c r="I1521" t="s">
        <v>10315</v>
      </c>
      <c r="J1521" t="s">
        <v>404</v>
      </c>
      <c r="K1521">
        <v>431171</v>
      </c>
      <c r="L1521" t="s">
        <v>404</v>
      </c>
      <c r="M1521">
        <v>489788</v>
      </c>
      <c r="N1521" t="s">
        <v>404</v>
      </c>
      <c r="O1521" t="s">
        <v>2613</v>
      </c>
      <c r="P1521" t="s">
        <v>2612</v>
      </c>
      <c r="Q1521">
        <v>8359</v>
      </c>
      <c r="R1521" t="s">
        <v>404</v>
      </c>
      <c r="S1521">
        <v>29245</v>
      </c>
      <c r="T1521" t="s">
        <v>404</v>
      </c>
      <c r="U1521" t="s">
        <v>404</v>
      </c>
      <c r="V1521" t="s">
        <v>5908</v>
      </c>
      <c r="W1521">
        <v>48220</v>
      </c>
      <c r="X1521">
        <v>8359</v>
      </c>
      <c r="Y1521" t="s">
        <v>404</v>
      </c>
      <c r="Z1521" t="s">
        <v>5909</v>
      </c>
      <c r="AA1521" t="s">
        <v>658</v>
      </c>
      <c r="AB1521" t="s">
        <v>658</v>
      </c>
      <c r="AC1521" t="s">
        <v>404</v>
      </c>
      <c r="AD1521" t="s">
        <v>5909</v>
      </c>
      <c r="AE1521">
        <v>9086</v>
      </c>
      <c r="AF1521" t="s">
        <v>404</v>
      </c>
      <c r="AG1521">
        <v>5437</v>
      </c>
      <c r="AH1521" t="s">
        <v>404</v>
      </c>
      <c r="AI1521">
        <v>488</v>
      </c>
      <c r="AJ1521">
        <v>3057</v>
      </c>
      <c r="AK1521" t="s">
        <v>404</v>
      </c>
      <c r="AL1521" t="s">
        <v>18929</v>
      </c>
      <c r="AM1521" t="s">
        <v>404</v>
      </c>
      <c r="AN1521" t="s">
        <v>404</v>
      </c>
      <c r="AO1521" t="s">
        <v>660</v>
      </c>
      <c r="AP1521" t="s">
        <v>5909</v>
      </c>
      <c r="AQ1521" t="s">
        <v>20402</v>
      </c>
    </row>
    <row r="1522" spans="1:43" hidden="1" x14ac:dyDescent="0.3">
      <c r="A1522" t="s">
        <v>4435</v>
      </c>
      <c r="B1522" t="s">
        <v>1010</v>
      </c>
      <c r="C1522" s="72">
        <v>30034</v>
      </c>
      <c r="D1522" t="s">
        <v>6556</v>
      </c>
      <c r="E1522" t="s">
        <v>7992</v>
      </c>
      <c r="F1522" t="s">
        <v>1413</v>
      </c>
      <c r="G1522" t="s">
        <v>9094</v>
      </c>
      <c r="H1522" t="s">
        <v>1373</v>
      </c>
      <c r="I1522" t="s">
        <v>9409</v>
      </c>
      <c r="J1522" t="s">
        <v>1010</v>
      </c>
      <c r="K1522">
        <v>430661</v>
      </c>
      <c r="L1522" t="s">
        <v>1010</v>
      </c>
      <c r="M1522">
        <v>223562</v>
      </c>
      <c r="N1522" t="s">
        <v>1010</v>
      </c>
      <c r="O1522" t="s">
        <v>4436</v>
      </c>
      <c r="P1522" t="s">
        <v>4435</v>
      </c>
      <c r="Q1522">
        <v>7294</v>
      </c>
      <c r="R1522" t="s">
        <v>1010</v>
      </c>
      <c r="S1522">
        <v>5919</v>
      </c>
      <c r="T1522" t="s">
        <v>1010</v>
      </c>
      <c r="V1522" t="s">
        <v>5910</v>
      </c>
      <c r="W1522">
        <v>31635</v>
      </c>
      <c r="X1522">
        <v>7294</v>
      </c>
      <c r="Y1522" t="s">
        <v>1010</v>
      </c>
      <c r="Z1522" t="s">
        <v>5911</v>
      </c>
      <c r="AA1522" t="s">
        <v>658</v>
      </c>
      <c r="AB1522" t="s">
        <v>658</v>
      </c>
      <c r="AC1522" t="s">
        <v>1010</v>
      </c>
      <c r="AD1522" t="s">
        <v>5911</v>
      </c>
      <c r="AE1522">
        <v>6972</v>
      </c>
      <c r="AF1522" t="s">
        <v>1010</v>
      </c>
      <c r="AG1522">
        <v>6052</v>
      </c>
      <c r="AH1522" t="s">
        <v>1010</v>
      </c>
      <c r="AI1522">
        <v>965</v>
      </c>
      <c r="AK1522" t="s">
        <v>1010</v>
      </c>
      <c r="AL1522" t="s">
        <v>18930</v>
      </c>
      <c r="AM1522" t="s">
        <v>1010</v>
      </c>
      <c r="AN1522" t="s">
        <v>1010</v>
      </c>
      <c r="AO1522" t="s">
        <v>1373</v>
      </c>
      <c r="AP1522" t="s">
        <v>5911</v>
      </c>
      <c r="AQ1522" t="s">
        <v>20402</v>
      </c>
    </row>
    <row r="1523" spans="1:43" x14ac:dyDescent="0.3">
      <c r="A1523" t="s">
        <v>2614</v>
      </c>
      <c r="B1523" t="s">
        <v>186</v>
      </c>
      <c r="C1523" s="72">
        <v>32244</v>
      </c>
      <c r="D1523" t="s">
        <v>6655</v>
      </c>
      <c r="E1523" t="s">
        <v>7297</v>
      </c>
      <c r="F1523" t="s">
        <v>3591</v>
      </c>
      <c r="G1523" t="s">
        <v>3591</v>
      </c>
      <c r="H1523" t="s">
        <v>1396</v>
      </c>
      <c r="I1523" t="s">
        <v>10567</v>
      </c>
      <c r="J1523" t="s">
        <v>2615</v>
      </c>
      <c r="K1523">
        <v>573027</v>
      </c>
      <c r="L1523" t="s">
        <v>2615</v>
      </c>
      <c r="M1523">
        <v>1741609</v>
      </c>
      <c r="N1523" t="s">
        <v>2615</v>
      </c>
      <c r="O1523" t="s">
        <v>4437</v>
      </c>
      <c r="P1523" t="s">
        <v>2614</v>
      </c>
      <c r="Q1523">
        <v>9427</v>
      </c>
      <c r="R1523" t="s">
        <v>2615</v>
      </c>
      <c r="S1523">
        <v>30879</v>
      </c>
      <c r="T1523" t="s">
        <v>2615</v>
      </c>
      <c r="V1523" t="s">
        <v>4438</v>
      </c>
      <c r="W1523">
        <v>60472</v>
      </c>
      <c r="X1523">
        <v>9427</v>
      </c>
      <c r="Y1523" t="s">
        <v>2615</v>
      </c>
      <c r="Z1523" t="s">
        <v>10568</v>
      </c>
      <c r="AA1523" t="s">
        <v>666</v>
      </c>
      <c r="AB1523" t="s">
        <v>666</v>
      </c>
      <c r="AC1523" t="s">
        <v>186</v>
      </c>
      <c r="AD1523" t="s">
        <v>8793</v>
      </c>
      <c r="AE1523">
        <v>11547</v>
      </c>
      <c r="AI1523">
        <v>5737</v>
      </c>
      <c r="AK1523" t="s">
        <v>2615</v>
      </c>
      <c r="AL1523" t="s">
        <v>18931</v>
      </c>
      <c r="AM1523" t="s">
        <v>2615</v>
      </c>
      <c r="AN1523" t="s">
        <v>186</v>
      </c>
      <c r="AO1523" t="s">
        <v>1396</v>
      </c>
      <c r="AP1523" t="s">
        <v>10568</v>
      </c>
      <c r="AQ1523" t="s">
        <v>20403</v>
      </c>
    </row>
    <row r="1524" spans="1:43" x14ac:dyDescent="0.3">
      <c r="A1524" t="s">
        <v>16384</v>
      </c>
      <c r="B1524" t="s">
        <v>14311</v>
      </c>
      <c r="C1524" s="72">
        <v>34760</v>
      </c>
      <c r="D1524" t="s">
        <v>7256</v>
      </c>
      <c r="E1524" t="s">
        <v>16385</v>
      </c>
      <c r="F1524" t="s">
        <v>1426</v>
      </c>
      <c r="G1524" t="s">
        <v>6120</v>
      </c>
      <c r="H1524" t="s">
        <v>1424</v>
      </c>
      <c r="I1524" t="s">
        <v>16386</v>
      </c>
      <c r="J1524" t="s">
        <v>14311</v>
      </c>
      <c r="K1524">
        <v>624512</v>
      </c>
      <c r="L1524" t="s">
        <v>14311</v>
      </c>
      <c r="M1524">
        <v>2066298</v>
      </c>
      <c r="N1524" t="s">
        <v>14311</v>
      </c>
      <c r="O1524" t="s">
        <v>17565</v>
      </c>
      <c r="P1524" t="s">
        <v>16384</v>
      </c>
      <c r="Q1524">
        <v>8699</v>
      </c>
      <c r="R1524" t="s">
        <v>14311</v>
      </c>
      <c r="S1524">
        <v>33250</v>
      </c>
      <c r="T1524" t="s">
        <v>14311</v>
      </c>
      <c r="V1524" t="s">
        <v>16387</v>
      </c>
      <c r="W1524">
        <v>101630</v>
      </c>
      <c r="X1524">
        <v>9615</v>
      </c>
      <c r="Y1524" t="s">
        <v>14311</v>
      </c>
      <c r="Z1524" t="s">
        <v>15344</v>
      </c>
      <c r="AA1524" t="s">
        <v>666</v>
      </c>
      <c r="AB1524" t="s">
        <v>658</v>
      </c>
      <c r="AC1524" t="s">
        <v>14311</v>
      </c>
      <c r="AD1524" t="s">
        <v>15344</v>
      </c>
      <c r="AE1524">
        <v>12945</v>
      </c>
      <c r="AH1524" t="s">
        <v>14311</v>
      </c>
      <c r="AJ1524">
        <v>5752</v>
      </c>
      <c r="AK1524" t="s">
        <v>14311</v>
      </c>
      <c r="AL1524" t="s">
        <v>18932</v>
      </c>
      <c r="AM1524" t="s">
        <v>14311</v>
      </c>
      <c r="AN1524" t="s">
        <v>14311</v>
      </c>
      <c r="AO1524" t="s">
        <v>1424</v>
      </c>
      <c r="AP1524" t="s">
        <v>15344</v>
      </c>
      <c r="AQ1524" t="s">
        <v>20403</v>
      </c>
    </row>
    <row r="1525" spans="1:43" x14ac:dyDescent="0.3">
      <c r="A1525" t="s">
        <v>2616</v>
      </c>
      <c r="B1525" t="s">
        <v>1055</v>
      </c>
      <c r="C1525" s="72">
        <v>31947</v>
      </c>
      <c r="D1525" t="s">
        <v>7040</v>
      </c>
      <c r="E1525" t="s">
        <v>7558</v>
      </c>
      <c r="F1525" t="s">
        <v>1376</v>
      </c>
      <c r="G1525" t="s">
        <v>6120</v>
      </c>
      <c r="H1525" t="s">
        <v>1373</v>
      </c>
      <c r="I1525" t="s">
        <v>9159</v>
      </c>
      <c r="J1525" t="s">
        <v>1055</v>
      </c>
      <c r="K1525">
        <v>543521</v>
      </c>
      <c r="L1525" t="s">
        <v>1055</v>
      </c>
      <c r="M1525">
        <v>2008572</v>
      </c>
      <c r="N1525" t="s">
        <v>1055</v>
      </c>
      <c r="O1525" t="s">
        <v>4439</v>
      </c>
      <c r="P1525" t="s">
        <v>2616</v>
      </c>
      <c r="Q1525">
        <v>9275</v>
      </c>
      <c r="R1525" t="s">
        <v>1055</v>
      </c>
      <c r="S1525">
        <v>32569</v>
      </c>
      <c r="T1525" t="s">
        <v>1055</v>
      </c>
      <c r="V1525" t="s">
        <v>4440</v>
      </c>
      <c r="W1525">
        <v>58441</v>
      </c>
      <c r="X1525">
        <v>9275</v>
      </c>
      <c r="Y1525" t="s">
        <v>1055</v>
      </c>
      <c r="Z1525" t="s">
        <v>5912</v>
      </c>
      <c r="AA1525" t="s">
        <v>658</v>
      </c>
      <c r="AB1525" t="s">
        <v>658</v>
      </c>
      <c r="AC1525" t="s">
        <v>1055</v>
      </c>
      <c r="AD1525" t="s">
        <v>5912</v>
      </c>
      <c r="AE1525">
        <v>12423</v>
      </c>
      <c r="AF1525" t="s">
        <v>1055</v>
      </c>
      <c r="AG1525">
        <v>23834</v>
      </c>
      <c r="AH1525" t="s">
        <v>1055</v>
      </c>
      <c r="AI1525">
        <v>8577</v>
      </c>
      <c r="AJ1525">
        <v>4155</v>
      </c>
      <c r="AK1525" t="s">
        <v>1055</v>
      </c>
      <c r="AL1525" t="s">
        <v>18933</v>
      </c>
      <c r="AM1525" t="s">
        <v>1055</v>
      </c>
      <c r="AN1525" t="s">
        <v>1055</v>
      </c>
      <c r="AO1525" t="s">
        <v>1373</v>
      </c>
      <c r="AP1525" t="s">
        <v>5912</v>
      </c>
      <c r="AQ1525" t="s">
        <v>20403</v>
      </c>
    </row>
    <row r="1526" spans="1:43" x14ac:dyDescent="0.3">
      <c r="A1526" t="s">
        <v>16388</v>
      </c>
      <c r="B1526" t="s">
        <v>16389</v>
      </c>
      <c r="C1526" s="72">
        <v>35051</v>
      </c>
      <c r="D1526" t="s">
        <v>6966</v>
      </c>
      <c r="E1526" t="s">
        <v>16390</v>
      </c>
      <c r="F1526" t="s">
        <v>1439</v>
      </c>
      <c r="G1526" t="s">
        <v>6120</v>
      </c>
      <c r="H1526" t="s">
        <v>1373</v>
      </c>
      <c r="I1526" t="s">
        <v>16391</v>
      </c>
      <c r="J1526" t="s">
        <v>16389</v>
      </c>
      <c r="K1526">
        <v>656713</v>
      </c>
      <c r="L1526" t="s">
        <v>16389</v>
      </c>
      <c r="M1526">
        <v>2835056</v>
      </c>
      <c r="N1526" t="s">
        <v>16389</v>
      </c>
      <c r="P1526" t="s">
        <v>16388</v>
      </c>
      <c r="Q1526">
        <v>10148</v>
      </c>
      <c r="R1526" t="s">
        <v>16389</v>
      </c>
      <c r="S1526">
        <v>41010</v>
      </c>
      <c r="T1526" t="s">
        <v>16389</v>
      </c>
      <c r="V1526" t="s">
        <v>16392</v>
      </c>
      <c r="W1526">
        <v>110305</v>
      </c>
      <c r="X1526">
        <v>10950</v>
      </c>
      <c r="Y1526" t="s">
        <v>16389</v>
      </c>
      <c r="Z1526" t="s">
        <v>15469</v>
      </c>
      <c r="AA1526" t="s">
        <v>666</v>
      </c>
      <c r="AB1526" t="s">
        <v>666</v>
      </c>
      <c r="AC1526" t="s">
        <v>16389</v>
      </c>
      <c r="AD1526" t="s">
        <v>15469</v>
      </c>
      <c r="AE1526">
        <v>14764</v>
      </c>
      <c r="AH1526" t="s">
        <v>16389</v>
      </c>
      <c r="AJ1526">
        <v>6185</v>
      </c>
      <c r="AK1526" t="s">
        <v>16389</v>
      </c>
      <c r="AL1526" t="s">
        <v>18934</v>
      </c>
      <c r="AM1526" t="s">
        <v>16389</v>
      </c>
      <c r="AN1526" t="s">
        <v>16389</v>
      </c>
      <c r="AO1526" t="s">
        <v>1373</v>
      </c>
      <c r="AP1526" t="s">
        <v>15469</v>
      </c>
      <c r="AQ1526" t="s">
        <v>20403</v>
      </c>
    </row>
    <row r="1527" spans="1:43" x14ac:dyDescent="0.3">
      <c r="A1527" t="s">
        <v>2617</v>
      </c>
      <c r="B1527" t="s">
        <v>203</v>
      </c>
      <c r="C1527" s="72">
        <v>31110</v>
      </c>
      <c r="D1527" t="s">
        <v>6596</v>
      </c>
      <c r="E1527" t="s">
        <v>7060</v>
      </c>
      <c r="F1527" t="s">
        <v>3591</v>
      </c>
      <c r="G1527" t="s">
        <v>3591</v>
      </c>
      <c r="H1527" t="s">
        <v>1424</v>
      </c>
      <c r="I1527" t="s">
        <v>10737</v>
      </c>
      <c r="J1527" t="s">
        <v>203</v>
      </c>
      <c r="K1527">
        <v>502374</v>
      </c>
      <c r="L1527" t="s">
        <v>203</v>
      </c>
      <c r="M1527">
        <v>1537188</v>
      </c>
      <c r="N1527" t="s">
        <v>203</v>
      </c>
      <c r="O1527" t="s">
        <v>2618</v>
      </c>
      <c r="P1527" t="s">
        <v>2617</v>
      </c>
      <c r="Q1527">
        <v>8819</v>
      </c>
      <c r="R1527" t="s">
        <v>203</v>
      </c>
      <c r="S1527">
        <v>30529</v>
      </c>
      <c r="T1527" t="s">
        <v>203</v>
      </c>
      <c r="V1527" t="s">
        <v>4441</v>
      </c>
      <c r="W1527">
        <v>50255</v>
      </c>
      <c r="X1527">
        <v>8819</v>
      </c>
      <c r="Y1527" t="s">
        <v>203</v>
      </c>
      <c r="Z1527" t="s">
        <v>5913</v>
      </c>
      <c r="AA1527" t="s">
        <v>658</v>
      </c>
      <c r="AB1527" t="s">
        <v>658</v>
      </c>
      <c r="AC1527" t="s">
        <v>203</v>
      </c>
      <c r="AD1527" t="s">
        <v>5913</v>
      </c>
      <c r="AF1527" t="s">
        <v>203</v>
      </c>
      <c r="AG1527">
        <v>12580</v>
      </c>
      <c r="AH1527" t="s">
        <v>203</v>
      </c>
      <c r="AI1527">
        <v>2373</v>
      </c>
      <c r="AJ1527">
        <v>3425</v>
      </c>
      <c r="AK1527" t="s">
        <v>203</v>
      </c>
      <c r="AN1527" t="s">
        <v>203</v>
      </c>
      <c r="AO1527" t="s">
        <v>1424</v>
      </c>
      <c r="AP1527" t="s">
        <v>5913</v>
      </c>
      <c r="AQ1527" t="s">
        <v>20403</v>
      </c>
    </row>
    <row r="1528" spans="1:43" x14ac:dyDescent="0.3">
      <c r="A1528" t="s">
        <v>13201</v>
      </c>
      <c r="B1528" t="s">
        <v>12899</v>
      </c>
      <c r="C1528" s="72">
        <v>35644</v>
      </c>
      <c r="D1528" t="s">
        <v>13202</v>
      </c>
      <c r="E1528" t="s">
        <v>13203</v>
      </c>
      <c r="F1528" t="s">
        <v>1402</v>
      </c>
      <c r="G1528" t="s">
        <v>6120</v>
      </c>
      <c r="H1528" t="s">
        <v>1373</v>
      </c>
      <c r="I1528" t="s">
        <v>19847</v>
      </c>
      <c r="J1528" t="s">
        <v>12899</v>
      </c>
      <c r="K1528">
        <v>663474</v>
      </c>
      <c r="L1528" t="s">
        <v>12899</v>
      </c>
      <c r="M1528">
        <v>2431359</v>
      </c>
      <c r="N1528" t="s">
        <v>12899</v>
      </c>
      <c r="P1528" t="s">
        <v>13201</v>
      </c>
      <c r="Q1528">
        <v>9965</v>
      </c>
      <c r="R1528" t="s">
        <v>12899</v>
      </c>
      <c r="S1528">
        <v>34954</v>
      </c>
      <c r="T1528" t="s">
        <v>12899</v>
      </c>
      <c r="V1528" t="s">
        <v>16393</v>
      </c>
      <c r="W1528">
        <v>107172</v>
      </c>
      <c r="X1528">
        <v>10462</v>
      </c>
      <c r="Y1528" t="s">
        <v>12899</v>
      </c>
      <c r="Z1528" t="s">
        <v>13204</v>
      </c>
      <c r="AA1528" t="s">
        <v>658</v>
      </c>
      <c r="AB1528" t="s">
        <v>658</v>
      </c>
      <c r="AC1528" t="s">
        <v>12899</v>
      </c>
      <c r="AD1528" t="s">
        <v>13204</v>
      </c>
      <c r="AE1528">
        <v>13856</v>
      </c>
      <c r="AJ1528">
        <v>5601</v>
      </c>
      <c r="AK1528" t="s">
        <v>12899</v>
      </c>
      <c r="AL1528" t="s">
        <v>18935</v>
      </c>
      <c r="AM1528" t="s">
        <v>12899</v>
      </c>
      <c r="AN1528" t="s">
        <v>12899</v>
      </c>
      <c r="AO1528" t="s">
        <v>1373</v>
      </c>
      <c r="AP1528" t="s">
        <v>13204</v>
      </c>
      <c r="AQ1528" t="s">
        <v>20403</v>
      </c>
    </row>
    <row r="1529" spans="1:43" x14ac:dyDescent="0.3">
      <c r="A1529" t="s">
        <v>11428</v>
      </c>
      <c r="B1529" t="s">
        <v>12343</v>
      </c>
      <c r="C1529" s="72">
        <v>34569</v>
      </c>
      <c r="D1529" t="s">
        <v>6583</v>
      </c>
      <c r="E1529" t="s">
        <v>11429</v>
      </c>
      <c r="F1529" t="s">
        <v>1426</v>
      </c>
      <c r="G1529" t="s">
        <v>6120</v>
      </c>
      <c r="H1529" t="s">
        <v>1380</v>
      </c>
      <c r="I1529" t="s">
        <v>14620</v>
      </c>
      <c r="J1529" t="s">
        <v>11704</v>
      </c>
      <c r="K1529">
        <v>641856</v>
      </c>
      <c r="L1529" t="s">
        <v>12343</v>
      </c>
      <c r="M1529">
        <v>2066306</v>
      </c>
      <c r="N1529" t="s">
        <v>11704</v>
      </c>
      <c r="O1529" t="s">
        <v>17566</v>
      </c>
      <c r="P1529" t="s">
        <v>11428</v>
      </c>
      <c r="Q1529">
        <v>9860</v>
      </c>
      <c r="R1529" t="s">
        <v>12343</v>
      </c>
      <c r="S1529">
        <v>33196</v>
      </c>
      <c r="T1529" t="s">
        <v>12343</v>
      </c>
      <c r="V1529" t="s">
        <v>12344</v>
      </c>
      <c r="W1529">
        <v>102667</v>
      </c>
      <c r="X1529">
        <v>9860</v>
      </c>
      <c r="Y1529" t="s">
        <v>12343</v>
      </c>
      <c r="Z1529" t="s">
        <v>12345</v>
      </c>
      <c r="AA1529" t="s">
        <v>666</v>
      </c>
      <c r="AB1529" t="s">
        <v>666</v>
      </c>
      <c r="AC1529" t="s">
        <v>12343</v>
      </c>
      <c r="AD1529" t="s">
        <v>12345</v>
      </c>
      <c r="AE1529">
        <v>12969</v>
      </c>
      <c r="AH1529" t="s">
        <v>12343</v>
      </c>
      <c r="AI1529">
        <v>18436</v>
      </c>
      <c r="AJ1529">
        <v>5578</v>
      </c>
      <c r="AK1529" t="s">
        <v>12343</v>
      </c>
      <c r="AL1529" t="s">
        <v>18936</v>
      </c>
      <c r="AM1529" t="s">
        <v>12343</v>
      </c>
      <c r="AN1529" t="s">
        <v>12343</v>
      </c>
      <c r="AO1529" t="s">
        <v>1380</v>
      </c>
      <c r="AP1529" t="s">
        <v>12345</v>
      </c>
      <c r="AQ1529" t="s">
        <v>20403</v>
      </c>
    </row>
    <row r="1530" spans="1:43" hidden="1" x14ac:dyDescent="0.3">
      <c r="A1530" t="s">
        <v>2619</v>
      </c>
      <c r="B1530" t="s">
        <v>368</v>
      </c>
      <c r="C1530" s="72">
        <v>29887</v>
      </c>
      <c r="D1530" t="s">
        <v>7037</v>
      </c>
      <c r="E1530" t="s">
        <v>7075</v>
      </c>
      <c r="F1530" t="s">
        <v>3591</v>
      </c>
      <c r="G1530" t="s">
        <v>3591</v>
      </c>
      <c r="H1530" t="s">
        <v>1380</v>
      </c>
      <c r="I1530" t="s">
        <v>9834</v>
      </c>
      <c r="J1530" t="s">
        <v>368</v>
      </c>
      <c r="K1530">
        <v>434661</v>
      </c>
      <c r="L1530" t="s">
        <v>368</v>
      </c>
      <c r="M1530">
        <v>392541</v>
      </c>
      <c r="N1530" t="s">
        <v>368</v>
      </c>
      <c r="O1530" t="s">
        <v>2620</v>
      </c>
      <c r="P1530" t="s">
        <v>2619</v>
      </c>
      <c r="Q1530">
        <v>7513</v>
      </c>
      <c r="R1530" t="s">
        <v>368</v>
      </c>
      <c r="S1530">
        <v>6220</v>
      </c>
      <c r="T1530" t="s">
        <v>368</v>
      </c>
      <c r="U1530" t="s">
        <v>368</v>
      </c>
      <c r="V1530" t="s">
        <v>4442</v>
      </c>
      <c r="W1530">
        <v>39405</v>
      </c>
      <c r="X1530">
        <v>7513</v>
      </c>
      <c r="Y1530" t="s">
        <v>368</v>
      </c>
      <c r="Z1530" t="s">
        <v>5914</v>
      </c>
      <c r="AA1530" t="s">
        <v>666</v>
      </c>
      <c r="AB1530" t="s">
        <v>658</v>
      </c>
      <c r="AC1530" t="s">
        <v>368</v>
      </c>
      <c r="AD1530" t="s">
        <v>5914</v>
      </c>
      <c r="AE1530">
        <v>7683</v>
      </c>
      <c r="AF1530" t="s">
        <v>368</v>
      </c>
      <c r="AG1530">
        <v>5398</v>
      </c>
      <c r="AH1530" t="s">
        <v>368</v>
      </c>
      <c r="AI1530">
        <v>12586</v>
      </c>
      <c r="AK1530" t="s">
        <v>368</v>
      </c>
      <c r="AL1530" t="s">
        <v>18937</v>
      </c>
      <c r="AM1530" t="s">
        <v>368</v>
      </c>
      <c r="AN1530" t="s">
        <v>368</v>
      </c>
      <c r="AO1530" t="s">
        <v>1380</v>
      </c>
      <c r="AP1530" t="s">
        <v>5914</v>
      </c>
      <c r="AQ1530" t="s">
        <v>20402</v>
      </c>
    </row>
    <row r="1531" spans="1:43" x14ac:dyDescent="0.3">
      <c r="A1531" t="s">
        <v>11424</v>
      </c>
      <c r="B1531" t="s">
        <v>12664</v>
      </c>
      <c r="C1531" s="72">
        <v>34682</v>
      </c>
      <c r="D1531" t="s">
        <v>6650</v>
      </c>
      <c r="E1531" t="s">
        <v>11425</v>
      </c>
      <c r="F1531" t="s">
        <v>1526</v>
      </c>
      <c r="G1531" t="s">
        <v>9094</v>
      </c>
      <c r="H1531" t="s">
        <v>661</v>
      </c>
      <c r="I1531" t="s">
        <v>13958</v>
      </c>
      <c r="J1531" t="s">
        <v>11719</v>
      </c>
      <c r="K1531">
        <v>641857</v>
      </c>
      <c r="L1531" t="s">
        <v>12664</v>
      </c>
      <c r="M1531">
        <v>2066810</v>
      </c>
      <c r="N1531" t="s">
        <v>11719</v>
      </c>
      <c r="O1531" t="s">
        <v>15160</v>
      </c>
      <c r="P1531" t="s">
        <v>11424</v>
      </c>
      <c r="Q1531">
        <v>10175</v>
      </c>
      <c r="R1531" t="s">
        <v>12664</v>
      </c>
      <c r="S1531">
        <v>33247</v>
      </c>
      <c r="T1531" t="s">
        <v>12664</v>
      </c>
      <c r="V1531" t="s">
        <v>12665</v>
      </c>
      <c r="W1531">
        <v>102668</v>
      </c>
      <c r="X1531">
        <v>10175</v>
      </c>
      <c r="Y1531" t="s">
        <v>12664</v>
      </c>
      <c r="Z1531" t="s">
        <v>12666</v>
      </c>
      <c r="AA1531" t="s">
        <v>666</v>
      </c>
      <c r="AB1531" t="s">
        <v>658</v>
      </c>
      <c r="AC1531" t="s">
        <v>12664</v>
      </c>
      <c r="AD1531" t="s">
        <v>12666</v>
      </c>
      <c r="AE1531">
        <v>13013</v>
      </c>
      <c r="AH1531" t="s">
        <v>12664</v>
      </c>
      <c r="AI1531">
        <v>18328</v>
      </c>
      <c r="AJ1531">
        <v>5423</v>
      </c>
      <c r="AK1531" t="s">
        <v>12664</v>
      </c>
      <c r="AL1531" t="s">
        <v>18938</v>
      </c>
      <c r="AM1531" t="s">
        <v>12664</v>
      </c>
      <c r="AN1531" t="s">
        <v>12664</v>
      </c>
      <c r="AO1531" t="s">
        <v>14987</v>
      </c>
      <c r="AP1531" t="s">
        <v>12666</v>
      </c>
      <c r="AQ1531" t="s">
        <v>20403</v>
      </c>
    </row>
    <row r="1532" spans="1:43" x14ac:dyDescent="0.3">
      <c r="A1532" t="s">
        <v>14828</v>
      </c>
      <c r="B1532" t="s">
        <v>14684</v>
      </c>
      <c r="C1532" s="72">
        <v>33702</v>
      </c>
      <c r="D1532" t="s">
        <v>7073</v>
      </c>
      <c r="E1532" t="s">
        <v>14829</v>
      </c>
      <c r="F1532" t="s">
        <v>1509</v>
      </c>
      <c r="G1532" t="s">
        <v>9094</v>
      </c>
      <c r="H1532" t="s">
        <v>661</v>
      </c>
      <c r="I1532" t="s">
        <v>14830</v>
      </c>
      <c r="J1532" t="s">
        <v>14684</v>
      </c>
      <c r="K1532">
        <v>643446</v>
      </c>
      <c r="L1532" t="s">
        <v>14684</v>
      </c>
      <c r="M1532">
        <v>2169895</v>
      </c>
      <c r="N1532" t="s">
        <v>14684</v>
      </c>
      <c r="O1532" t="s">
        <v>17567</v>
      </c>
      <c r="P1532" t="s">
        <v>14828</v>
      </c>
      <c r="Q1532">
        <v>11118</v>
      </c>
      <c r="R1532" t="s">
        <v>14684</v>
      </c>
      <c r="S1532">
        <v>33900</v>
      </c>
      <c r="T1532" t="s">
        <v>14684</v>
      </c>
      <c r="V1532" t="s">
        <v>16394</v>
      </c>
      <c r="W1532">
        <v>103451</v>
      </c>
      <c r="X1532">
        <v>11118</v>
      </c>
      <c r="Y1532" t="s">
        <v>14684</v>
      </c>
      <c r="Z1532" t="s">
        <v>15161</v>
      </c>
      <c r="AA1532" t="s">
        <v>666</v>
      </c>
      <c r="AB1532" t="s">
        <v>658</v>
      </c>
      <c r="AC1532" t="s">
        <v>14684</v>
      </c>
      <c r="AD1532" t="s">
        <v>15161</v>
      </c>
      <c r="AE1532">
        <v>15389</v>
      </c>
      <c r="AH1532" t="s">
        <v>14684</v>
      </c>
      <c r="AI1532">
        <v>18644</v>
      </c>
      <c r="AJ1532">
        <v>5936</v>
      </c>
      <c r="AK1532" t="s">
        <v>14684</v>
      </c>
      <c r="AL1532" t="s">
        <v>18939</v>
      </c>
      <c r="AM1532" t="s">
        <v>14684</v>
      </c>
      <c r="AN1532" t="s">
        <v>14684</v>
      </c>
      <c r="AO1532" t="s">
        <v>17339</v>
      </c>
      <c r="AP1532" t="s">
        <v>15161</v>
      </c>
      <c r="AQ1532" t="s">
        <v>20403</v>
      </c>
    </row>
    <row r="1533" spans="1:43" x14ac:dyDescent="0.3">
      <c r="A1533" t="s">
        <v>2621</v>
      </c>
      <c r="B1533" t="s">
        <v>1119</v>
      </c>
      <c r="C1533" s="72">
        <v>32092</v>
      </c>
      <c r="D1533" t="s">
        <v>6585</v>
      </c>
      <c r="E1533" t="s">
        <v>7993</v>
      </c>
      <c r="F1533" t="s">
        <v>3591</v>
      </c>
      <c r="G1533" t="s">
        <v>3591</v>
      </c>
      <c r="H1533" t="s">
        <v>1373</v>
      </c>
      <c r="I1533" t="s">
        <v>9625</v>
      </c>
      <c r="J1533" t="s">
        <v>1119</v>
      </c>
      <c r="K1533">
        <v>519015</v>
      </c>
      <c r="L1533" t="s">
        <v>1119</v>
      </c>
      <c r="M1533">
        <v>2007973</v>
      </c>
      <c r="N1533" t="s">
        <v>1119</v>
      </c>
      <c r="O1533" t="s">
        <v>4443</v>
      </c>
      <c r="P1533" t="s">
        <v>2621</v>
      </c>
      <c r="Q1533">
        <v>9273</v>
      </c>
      <c r="R1533" t="s">
        <v>1119</v>
      </c>
      <c r="S1533">
        <v>31069</v>
      </c>
      <c r="T1533" t="s">
        <v>1119</v>
      </c>
      <c r="V1533" t="s">
        <v>5915</v>
      </c>
      <c r="W1533">
        <v>57198</v>
      </c>
      <c r="X1533">
        <v>9273</v>
      </c>
      <c r="Y1533" t="s">
        <v>1119</v>
      </c>
      <c r="Z1533" t="s">
        <v>8794</v>
      </c>
      <c r="AA1533" t="s">
        <v>658</v>
      </c>
      <c r="AB1533" t="s">
        <v>658</v>
      </c>
      <c r="AC1533" t="s">
        <v>1119</v>
      </c>
      <c r="AD1533" t="s">
        <v>8794</v>
      </c>
      <c r="AE1533">
        <v>12073</v>
      </c>
      <c r="AI1533">
        <v>7278</v>
      </c>
      <c r="AK1533" t="s">
        <v>1119</v>
      </c>
      <c r="AL1533" t="s">
        <v>18940</v>
      </c>
      <c r="AM1533" t="s">
        <v>1119</v>
      </c>
      <c r="AN1533" t="s">
        <v>1119</v>
      </c>
      <c r="AO1533" t="s">
        <v>1373</v>
      </c>
      <c r="AP1533" t="s">
        <v>8794</v>
      </c>
      <c r="AQ1533" t="s">
        <v>20403</v>
      </c>
    </row>
    <row r="1534" spans="1:43" x14ac:dyDescent="0.3">
      <c r="A1534" t="s">
        <v>9200</v>
      </c>
      <c r="B1534" t="s">
        <v>9201</v>
      </c>
      <c r="C1534" s="72">
        <v>34822</v>
      </c>
      <c r="D1534" t="s">
        <v>6575</v>
      </c>
      <c r="E1534" t="s">
        <v>9202</v>
      </c>
      <c r="F1534" t="s">
        <v>1439</v>
      </c>
      <c r="G1534" t="s">
        <v>6120</v>
      </c>
      <c r="H1534" t="s">
        <v>1380</v>
      </c>
      <c r="I1534" t="s">
        <v>14921</v>
      </c>
      <c r="J1534" t="s">
        <v>9201</v>
      </c>
      <c r="K1534">
        <v>640457</v>
      </c>
      <c r="L1534" t="s">
        <v>9201</v>
      </c>
      <c r="M1534">
        <v>2068549</v>
      </c>
      <c r="N1534" t="s">
        <v>9201</v>
      </c>
      <c r="O1534" t="s">
        <v>17568</v>
      </c>
      <c r="P1534" t="s">
        <v>9200</v>
      </c>
      <c r="Q1534">
        <v>9612</v>
      </c>
      <c r="R1534" t="s">
        <v>9201</v>
      </c>
      <c r="S1534">
        <v>33197</v>
      </c>
      <c r="T1534" t="s">
        <v>9201</v>
      </c>
      <c r="V1534" t="s">
        <v>12677</v>
      </c>
      <c r="W1534">
        <v>102432</v>
      </c>
      <c r="X1534">
        <v>9612</v>
      </c>
      <c r="Y1534" t="s">
        <v>9201</v>
      </c>
      <c r="Z1534" t="s">
        <v>9203</v>
      </c>
      <c r="AA1534" t="s">
        <v>666</v>
      </c>
      <c r="AB1534" t="s">
        <v>666</v>
      </c>
      <c r="AC1534" t="s">
        <v>9201</v>
      </c>
      <c r="AD1534" t="s">
        <v>9203</v>
      </c>
      <c r="AE1534">
        <v>12940</v>
      </c>
      <c r="AH1534" t="s">
        <v>9201</v>
      </c>
      <c r="AI1534">
        <v>18281</v>
      </c>
      <c r="AJ1534">
        <v>5435</v>
      </c>
      <c r="AK1534" t="s">
        <v>9201</v>
      </c>
      <c r="AL1534" t="s">
        <v>18941</v>
      </c>
      <c r="AM1534" t="s">
        <v>9201</v>
      </c>
      <c r="AN1534" t="s">
        <v>9201</v>
      </c>
      <c r="AO1534" t="s">
        <v>14942</v>
      </c>
      <c r="AP1534" t="s">
        <v>9203</v>
      </c>
      <c r="AQ1534" t="s">
        <v>20403</v>
      </c>
    </row>
    <row r="1535" spans="1:43" x14ac:dyDescent="0.3">
      <c r="A1535" t="s">
        <v>16395</v>
      </c>
      <c r="B1535" t="s">
        <v>14734</v>
      </c>
      <c r="C1535" s="72">
        <v>34083</v>
      </c>
      <c r="D1535" t="s">
        <v>6920</v>
      </c>
      <c r="E1535" t="s">
        <v>16396</v>
      </c>
      <c r="F1535" t="s">
        <v>1449</v>
      </c>
      <c r="G1535" t="s">
        <v>6120</v>
      </c>
      <c r="H1535" t="s">
        <v>1373</v>
      </c>
      <c r="I1535" t="s">
        <v>16397</v>
      </c>
      <c r="J1535" t="s">
        <v>14734</v>
      </c>
      <c r="K1535">
        <v>607644</v>
      </c>
      <c r="L1535" t="s">
        <v>14734</v>
      </c>
      <c r="M1535">
        <v>2824299</v>
      </c>
      <c r="N1535" t="s">
        <v>14734</v>
      </c>
      <c r="O1535" t="s">
        <v>17569</v>
      </c>
      <c r="P1535" t="s">
        <v>16395</v>
      </c>
      <c r="Q1535">
        <v>10112</v>
      </c>
      <c r="R1535" t="s">
        <v>14734</v>
      </c>
      <c r="S1535">
        <v>39948</v>
      </c>
      <c r="T1535" t="s">
        <v>14734</v>
      </c>
      <c r="W1535">
        <v>71295</v>
      </c>
      <c r="X1535">
        <v>11168</v>
      </c>
      <c r="Y1535" t="s">
        <v>14734</v>
      </c>
      <c r="Z1535" t="s">
        <v>16398</v>
      </c>
      <c r="AA1535" t="s">
        <v>666</v>
      </c>
      <c r="AB1535" t="s">
        <v>666</v>
      </c>
      <c r="AC1535" t="s">
        <v>14734</v>
      </c>
      <c r="AD1535" t="s">
        <v>16398</v>
      </c>
      <c r="AE1535">
        <v>15205</v>
      </c>
      <c r="AJ1535">
        <v>6022</v>
      </c>
      <c r="AK1535" t="s">
        <v>14734</v>
      </c>
      <c r="AL1535" t="s">
        <v>18942</v>
      </c>
      <c r="AM1535" t="s">
        <v>14734</v>
      </c>
      <c r="AN1535" t="s">
        <v>14734</v>
      </c>
      <c r="AO1535" t="s">
        <v>14935</v>
      </c>
      <c r="AP1535" t="s">
        <v>16398</v>
      </c>
      <c r="AQ1535" t="s">
        <v>20403</v>
      </c>
    </row>
    <row r="1536" spans="1:43" hidden="1" x14ac:dyDescent="0.3">
      <c r="A1536" t="s">
        <v>4444</v>
      </c>
      <c r="B1536" t="s">
        <v>4445</v>
      </c>
      <c r="C1536" s="72">
        <v>28741</v>
      </c>
      <c r="D1536" t="s">
        <v>7995</v>
      </c>
      <c r="E1536" t="s">
        <v>7994</v>
      </c>
      <c r="F1536" t="s">
        <v>3591</v>
      </c>
      <c r="G1536" t="s">
        <v>3591</v>
      </c>
      <c r="H1536" t="s">
        <v>1373</v>
      </c>
      <c r="I1536" t="s">
        <v>10098</v>
      </c>
      <c r="J1536" t="s">
        <v>4445</v>
      </c>
      <c r="K1536">
        <v>219194</v>
      </c>
      <c r="L1536" t="s">
        <v>4445</v>
      </c>
      <c r="M1536">
        <v>27190</v>
      </c>
      <c r="N1536" t="s">
        <v>4445</v>
      </c>
      <c r="O1536" t="s">
        <v>5916</v>
      </c>
      <c r="P1536" t="s">
        <v>4444</v>
      </c>
      <c r="R1536" t="s">
        <v>4445</v>
      </c>
      <c r="S1536">
        <v>4105</v>
      </c>
      <c r="T1536" t="s">
        <v>4445</v>
      </c>
      <c r="V1536" t="s">
        <v>5917</v>
      </c>
      <c r="W1536">
        <v>1166</v>
      </c>
      <c r="Y1536" t="s">
        <v>4445</v>
      </c>
      <c r="Z1536" t="s">
        <v>8795</v>
      </c>
      <c r="AA1536" t="s">
        <v>658</v>
      </c>
      <c r="AB1536" t="s">
        <v>658</v>
      </c>
      <c r="AC1536" t="s">
        <v>4445</v>
      </c>
      <c r="AD1536" t="s">
        <v>8795</v>
      </c>
      <c r="AI1536">
        <v>12495</v>
      </c>
      <c r="AK1536" t="s">
        <v>4445</v>
      </c>
      <c r="AL1536" t="s">
        <v>18943</v>
      </c>
      <c r="AM1536" t="s">
        <v>4445</v>
      </c>
      <c r="AN1536" t="s">
        <v>4445</v>
      </c>
      <c r="AO1536" t="s">
        <v>1373</v>
      </c>
      <c r="AP1536" t="s">
        <v>8795</v>
      </c>
      <c r="AQ1536" t="s">
        <v>20402</v>
      </c>
    </row>
    <row r="1537" spans="1:43" x14ac:dyDescent="0.3">
      <c r="A1537" t="s">
        <v>4446</v>
      </c>
      <c r="B1537" t="s">
        <v>1300</v>
      </c>
      <c r="C1537" s="72">
        <v>32242</v>
      </c>
      <c r="D1537" t="s">
        <v>7031</v>
      </c>
      <c r="E1537" t="s">
        <v>7047</v>
      </c>
      <c r="F1537" t="s">
        <v>3591</v>
      </c>
      <c r="G1537" t="s">
        <v>3591</v>
      </c>
      <c r="H1537" t="s">
        <v>1380</v>
      </c>
      <c r="I1537" t="s">
        <v>9602</v>
      </c>
      <c r="J1537" t="s">
        <v>1300</v>
      </c>
      <c r="K1537">
        <v>523265</v>
      </c>
      <c r="L1537" t="s">
        <v>1300</v>
      </c>
      <c r="M1537">
        <v>2048696</v>
      </c>
      <c r="N1537" t="s">
        <v>1300</v>
      </c>
      <c r="O1537" t="s">
        <v>5918</v>
      </c>
      <c r="P1537" t="s">
        <v>4446</v>
      </c>
      <c r="Q1537">
        <v>9531</v>
      </c>
      <c r="R1537" t="s">
        <v>1300</v>
      </c>
      <c r="S1537">
        <v>32882</v>
      </c>
      <c r="T1537" t="s">
        <v>1300</v>
      </c>
      <c r="V1537" t="s">
        <v>5919</v>
      </c>
      <c r="W1537">
        <v>65927</v>
      </c>
      <c r="X1537">
        <v>9531</v>
      </c>
      <c r="Y1537" t="s">
        <v>1300</v>
      </c>
      <c r="Z1537" t="s">
        <v>5920</v>
      </c>
      <c r="AA1537" t="s">
        <v>658</v>
      </c>
      <c r="AB1537" t="s">
        <v>658</v>
      </c>
      <c r="AC1537" t="s">
        <v>1300</v>
      </c>
      <c r="AD1537" t="s">
        <v>5920</v>
      </c>
      <c r="AE1537">
        <v>11622</v>
      </c>
      <c r="AI1537">
        <v>14551</v>
      </c>
      <c r="AK1537" t="s">
        <v>1300</v>
      </c>
      <c r="AL1537" t="s">
        <v>18944</v>
      </c>
      <c r="AM1537" t="s">
        <v>1300</v>
      </c>
      <c r="AN1537" t="s">
        <v>1300</v>
      </c>
      <c r="AO1537" t="s">
        <v>1380</v>
      </c>
      <c r="AP1537" t="s">
        <v>5920</v>
      </c>
      <c r="AQ1537" t="s">
        <v>20403</v>
      </c>
    </row>
    <row r="1538" spans="1:43" x14ac:dyDescent="0.3">
      <c r="A1538" t="s">
        <v>13539</v>
      </c>
      <c r="B1538" t="s">
        <v>11809</v>
      </c>
      <c r="C1538" s="72">
        <v>35417</v>
      </c>
      <c r="D1538" t="s">
        <v>9244</v>
      </c>
      <c r="E1538" t="s">
        <v>7996</v>
      </c>
      <c r="F1538" t="s">
        <v>1398</v>
      </c>
      <c r="G1538" t="s">
        <v>9094</v>
      </c>
      <c r="H1538" t="s">
        <v>1373</v>
      </c>
      <c r="I1538" t="s">
        <v>13540</v>
      </c>
      <c r="J1538" t="s">
        <v>11809</v>
      </c>
      <c r="K1538">
        <v>658431</v>
      </c>
      <c r="L1538" t="s">
        <v>11809</v>
      </c>
      <c r="M1538">
        <v>2211791</v>
      </c>
      <c r="N1538" t="s">
        <v>11809</v>
      </c>
      <c r="P1538" t="s">
        <v>13539</v>
      </c>
      <c r="Q1538">
        <v>10930</v>
      </c>
      <c r="R1538" t="s">
        <v>11809</v>
      </c>
      <c r="S1538">
        <v>34978</v>
      </c>
      <c r="T1538" t="s">
        <v>11809</v>
      </c>
      <c r="V1538" t="s">
        <v>16399</v>
      </c>
      <c r="W1538">
        <v>105321</v>
      </c>
      <c r="X1538">
        <v>10930</v>
      </c>
      <c r="Y1538" t="s">
        <v>11809</v>
      </c>
      <c r="Z1538" t="s">
        <v>13541</v>
      </c>
      <c r="AA1538" t="s">
        <v>658</v>
      </c>
      <c r="AB1538" t="s">
        <v>658</v>
      </c>
      <c r="AC1538" t="s">
        <v>11809</v>
      </c>
      <c r="AD1538" t="s">
        <v>13541</v>
      </c>
      <c r="AE1538">
        <v>14027</v>
      </c>
      <c r="AH1538" t="s">
        <v>11809</v>
      </c>
      <c r="AJ1538">
        <v>6016</v>
      </c>
      <c r="AK1538" t="s">
        <v>11809</v>
      </c>
      <c r="AL1538" t="s">
        <v>18945</v>
      </c>
      <c r="AM1538" t="s">
        <v>11809</v>
      </c>
      <c r="AN1538" t="s">
        <v>11809</v>
      </c>
      <c r="AO1538" t="s">
        <v>1373</v>
      </c>
      <c r="AP1538" t="s">
        <v>13541</v>
      </c>
      <c r="AQ1538" t="s">
        <v>20403</v>
      </c>
    </row>
    <row r="1539" spans="1:43" x14ac:dyDescent="0.3">
      <c r="A1539" t="s">
        <v>4447</v>
      </c>
      <c r="B1539" t="s">
        <v>897</v>
      </c>
      <c r="C1539" s="72">
        <v>32351</v>
      </c>
      <c r="D1539" t="s">
        <v>7997</v>
      </c>
      <c r="E1539" t="s">
        <v>7996</v>
      </c>
      <c r="F1539" t="s">
        <v>3591</v>
      </c>
      <c r="G1539" t="s">
        <v>3591</v>
      </c>
      <c r="H1539" t="s">
        <v>1373</v>
      </c>
      <c r="I1539" t="s">
        <v>10642</v>
      </c>
      <c r="J1539" t="s">
        <v>897</v>
      </c>
      <c r="K1539">
        <v>500721</v>
      </c>
      <c r="L1539" t="s">
        <v>897</v>
      </c>
      <c r="M1539">
        <v>1887664</v>
      </c>
      <c r="N1539" t="s">
        <v>897</v>
      </c>
      <c r="O1539" t="s">
        <v>5921</v>
      </c>
      <c r="P1539" t="s">
        <v>4447</v>
      </c>
      <c r="Q1539">
        <v>9371</v>
      </c>
      <c r="R1539" t="s">
        <v>897</v>
      </c>
      <c r="S1539">
        <v>31110</v>
      </c>
      <c r="T1539" t="s">
        <v>897</v>
      </c>
      <c r="V1539" t="s">
        <v>5922</v>
      </c>
      <c r="W1539">
        <v>51591</v>
      </c>
      <c r="X1539">
        <v>9371</v>
      </c>
      <c r="Y1539" t="s">
        <v>897</v>
      </c>
      <c r="Z1539" t="s">
        <v>5923</v>
      </c>
      <c r="AA1539" t="s">
        <v>658</v>
      </c>
      <c r="AB1539" t="s">
        <v>658</v>
      </c>
      <c r="AC1539" t="s">
        <v>897</v>
      </c>
      <c r="AD1539" t="s">
        <v>5923</v>
      </c>
      <c r="AE1539">
        <v>11826</v>
      </c>
      <c r="AI1539">
        <v>9615</v>
      </c>
      <c r="AK1539" t="s">
        <v>897</v>
      </c>
      <c r="AL1539" t="s">
        <v>18946</v>
      </c>
      <c r="AM1539" t="s">
        <v>897</v>
      </c>
      <c r="AN1539" t="s">
        <v>897</v>
      </c>
      <c r="AO1539" t="s">
        <v>1373</v>
      </c>
      <c r="AP1539" t="s">
        <v>5923</v>
      </c>
      <c r="AQ1539" t="s">
        <v>20403</v>
      </c>
    </row>
    <row r="1540" spans="1:43" x14ac:dyDescent="0.3">
      <c r="A1540" t="s">
        <v>2622</v>
      </c>
      <c r="B1540" t="s">
        <v>704</v>
      </c>
      <c r="C1540" s="72">
        <v>31327</v>
      </c>
      <c r="D1540" t="s">
        <v>6916</v>
      </c>
      <c r="E1540" t="s">
        <v>7998</v>
      </c>
      <c r="F1540" t="s">
        <v>1531</v>
      </c>
      <c r="G1540" t="s">
        <v>9094</v>
      </c>
      <c r="H1540" t="s">
        <v>1373</v>
      </c>
      <c r="I1540" t="s">
        <v>10566</v>
      </c>
      <c r="J1540" t="s">
        <v>704</v>
      </c>
      <c r="K1540">
        <v>450665</v>
      </c>
      <c r="L1540" t="s">
        <v>704</v>
      </c>
      <c r="M1540">
        <v>1647778</v>
      </c>
      <c r="N1540" t="s">
        <v>704</v>
      </c>
      <c r="O1540" t="s">
        <v>2623</v>
      </c>
      <c r="P1540" t="s">
        <v>2622</v>
      </c>
      <c r="Q1540">
        <v>8475</v>
      </c>
      <c r="R1540" t="s">
        <v>704</v>
      </c>
      <c r="S1540">
        <v>30264</v>
      </c>
      <c r="T1540" t="s">
        <v>704</v>
      </c>
      <c r="V1540" t="s">
        <v>4448</v>
      </c>
      <c r="W1540">
        <v>52344</v>
      </c>
      <c r="X1540">
        <v>8475</v>
      </c>
      <c r="Y1540" t="s">
        <v>704</v>
      </c>
      <c r="Z1540" t="s">
        <v>5924</v>
      </c>
      <c r="AA1540" t="s">
        <v>5068</v>
      </c>
      <c r="AB1540" t="s">
        <v>658</v>
      </c>
      <c r="AC1540" t="s">
        <v>704</v>
      </c>
      <c r="AD1540" t="s">
        <v>5924</v>
      </c>
      <c r="AE1540">
        <v>10064</v>
      </c>
      <c r="AF1540" t="s">
        <v>704</v>
      </c>
      <c r="AG1540">
        <v>5252</v>
      </c>
      <c r="AH1540" t="s">
        <v>704</v>
      </c>
      <c r="AI1540">
        <v>3948</v>
      </c>
      <c r="AJ1540">
        <v>3129</v>
      </c>
      <c r="AK1540" t="s">
        <v>704</v>
      </c>
      <c r="AN1540" t="s">
        <v>704</v>
      </c>
      <c r="AO1540" t="s">
        <v>1373</v>
      </c>
      <c r="AP1540" t="s">
        <v>5924</v>
      </c>
      <c r="AQ1540" t="s">
        <v>20403</v>
      </c>
    </row>
    <row r="1541" spans="1:43" hidden="1" x14ac:dyDescent="0.3">
      <c r="A1541" t="s">
        <v>4449</v>
      </c>
      <c r="B1541" t="s">
        <v>931</v>
      </c>
      <c r="C1541" s="72">
        <v>30448</v>
      </c>
      <c r="D1541" t="s">
        <v>6577</v>
      </c>
      <c r="E1541" t="s">
        <v>7999</v>
      </c>
      <c r="F1541" t="s">
        <v>3591</v>
      </c>
      <c r="G1541" t="s">
        <v>3591</v>
      </c>
      <c r="H1541" t="s">
        <v>1373</v>
      </c>
      <c r="I1541" t="s">
        <v>10369</v>
      </c>
      <c r="J1541" t="s">
        <v>931</v>
      </c>
      <c r="K1541">
        <v>457425</v>
      </c>
      <c r="L1541" t="s">
        <v>931</v>
      </c>
      <c r="M1541">
        <v>1422586</v>
      </c>
      <c r="N1541" t="s">
        <v>931</v>
      </c>
      <c r="O1541" t="s">
        <v>5925</v>
      </c>
      <c r="P1541" t="s">
        <v>4449</v>
      </c>
      <c r="Q1541">
        <v>8151</v>
      </c>
      <c r="R1541" t="s">
        <v>931</v>
      </c>
      <c r="S1541">
        <v>28934</v>
      </c>
      <c r="T1541" t="s">
        <v>931</v>
      </c>
      <c r="V1541" t="s">
        <v>5926</v>
      </c>
      <c r="W1541">
        <v>48112</v>
      </c>
      <c r="X1541">
        <v>8151</v>
      </c>
      <c r="Y1541" t="s">
        <v>931</v>
      </c>
      <c r="Z1541" t="s">
        <v>5927</v>
      </c>
      <c r="AA1541" t="s">
        <v>658</v>
      </c>
      <c r="AB1541" t="s">
        <v>658</v>
      </c>
      <c r="AC1541" t="s">
        <v>931</v>
      </c>
      <c r="AD1541" t="s">
        <v>5927</v>
      </c>
      <c r="AI1541">
        <v>1587</v>
      </c>
      <c r="AK1541" t="s">
        <v>931</v>
      </c>
      <c r="AL1541" t="s">
        <v>18947</v>
      </c>
      <c r="AM1541" t="s">
        <v>931</v>
      </c>
      <c r="AN1541" t="s">
        <v>931</v>
      </c>
      <c r="AO1541" t="s">
        <v>1373</v>
      </c>
      <c r="AP1541" t="s">
        <v>5927</v>
      </c>
      <c r="AQ1541" t="s">
        <v>20402</v>
      </c>
    </row>
    <row r="1542" spans="1:43" x14ac:dyDescent="0.3">
      <c r="A1542" t="s">
        <v>12041</v>
      </c>
      <c r="B1542" t="s">
        <v>11347</v>
      </c>
      <c r="C1542" s="72">
        <v>34140</v>
      </c>
      <c r="D1542" t="s">
        <v>12042</v>
      </c>
      <c r="E1542" t="s">
        <v>7298</v>
      </c>
      <c r="F1542" t="s">
        <v>1470</v>
      </c>
      <c r="G1542" t="s">
        <v>6120</v>
      </c>
      <c r="H1542" t="s">
        <v>1373</v>
      </c>
      <c r="I1542" t="s">
        <v>11812</v>
      </c>
      <c r="J1542" t="s">
        <v>11347</v>
      </c>
      <c r="K1542">
        <v>606167</v>
      </c>
      <c r="L1542" t="s">
        <v>11347</v>
      </c>
      <c r="M1542">
        <v>2117045</v>
      </c>
      <c r="N1542" t="s">
        <v>11347</v>
      </c>
      <c r="O1542" t="s">
        <v>13115</v>
      </c>
      <c r="P1542" t="s">
        <v>12041</v>
      </c>
      <c r="Q1542">
        <v>9891</v>
      </c>
      <c r="R1542" t="s">
        <v>11347</v>
      </c>
      <c r="S1542">
        <v>33198</v>
      </c>
      <c r="T1542" t="s">
        <v>11347</v>
      </c>
      <c r="V1542" t="s">
        <v>12043</v>
      </c>
      <c r="W1542">
        <v>69644</v>
      </c>
      <c r="X1542">
        <v>9891</v>
      </c>
      <c r="Y1542" t="s">
        <v>14434</v>
      </c>
      <c r="Z1542" t="s">
        <v>12044</v>
      </c>
      <c r="AA1542" t="s">
        <v>666</v>
      </c>
      <c r="AB1542" t="s">
        <v>666</v>
      </c>
      <c r="AC1542" t="s">
        <v>11347</v>
      </c>
      <c r="AD1542" t="s">
        <v>12044</v>
      </c>
      <c r="AE1542">
        <v>12728</v>
      </c>
      <c r="AF1542" t="s">
        <v>11347</v>
      </c>
      <c r="AG1542">
        <v>60653</v>
      </c>
      <c r="AH1542" t="s">
        <v>11347</v>
      </c>
      <c r="AI1542">
        <v>23638</v>
      </c>
      <c r="AJ1542">
        <v>5335</v>
      </c>
      <c r="AK1542" t="s">
        <v>11347</v>
      </c>
      <c r="AL1542" t="s">
        <v>18948</v>
      </c>
      <c r="AM1542" t="s">
        <v>11347</v>
      </c>
      <c r="AN1542" t="s">
        <v>11347</v>
      </c>
      <c r="AO1542" t="s">
        <v>1373</v>
      </c>
      <c r="AP1542" t="s">
        <v>12044</v>
      </c>
      <c r="AQ1542" t="s">
        <v>20403</v>
      </c>
    </row>
    <row r="1543" spans="1:43" x14ac:dyDescent="0.3">
      <c r="A1543" t="s">
        <v>2624</v>
      </c>
      <c r="B1543" t="s">
        <v>337</v>
      </c>
      <c r="C1543" s="72">
        <v>31383</v>
      </c>
      <c r="D1543" t="s">
        <v>7299</v>
      </c>
      <c r="E1543" t="s">
        <v>7298</v>
      </c>
      <c r="F1543" t="s">
        <v>3591</v>
      </c>
      <c r="G1543" t="s">
        <v>3591</v>
      </c>
      <c r="H1543" t="s">
        <v>660</v>
      </c>
      <c r="I1543" t="s">
        <v>336</v>
      </c>
      <c r="J1543" t="s">
        <v>337</v>
      </c>
      <c r="K1543">
        <v>448171</v>
      </c>
      <c r="L1543" t="s">
        <v>337</v>
      </c>
      <c r="M1543">
        <v>1727462</v>
      </c>
      <c r="N1543" t="s">
        <v>337</v>
      </c>
      <c r="P1543" t="s">
        <v>2624</v>
      </c>
      <c r="R1543" t="s">
        <v>337</v>
      </c>
      <c r="S1543">
        <v>30426</v>
      </c>
      <c r="T1543" t="s">
        <v>337</v>
      </c>
      <c r="V1543" t="s">
        <v>4450</v>
      </c>
      <c r="W1543">
        <v>48124</v>
      </c>
      <c r="Y1543" t="s">
        <v>337</v>
      </c>
      <c r="Z1543" t="s">
        <v>8796</v>
      </c>
      <c r="AA1543" t="s">
        <v>658</v>
      </c>
      <c r="AB1543" t="s">
        <v>658</v>
      </c>
      <c r="AC1543" t="s">
        <v>337</v>
      </c>
      <c r="AD1543" t="s">
        <v>8796</v>
      </c>
      <c r="AE1543">
        <v>14146</v>
      </c>
      <c r="AI1543">
        <v>3946</v>
      </c>
      <c r="AK1543" t="s">
        <v>337</v>
      </c>
      <c r="AL1543" t="s">
        <v>18949</v>
      </c>
      <c r="AM1543" t="s">
        <v>337</v>
      </c>
      <c r="AN1543" t="s">
        <v>337</v>
      </c>
      <c r="AO1543" t="s">
        <v>660</v>
      </c>
      <c r="AP1543" t="s">
        <v>8796</v>
      </c>
      <c r="AQ1543" t="s">
        <v>20403</v>
      </c>
    </row>
    <row r="1544" spans="1:43" x14ac:dyDescent="0.3">
      <c r="A1544" t="s">
        <v>13326</v>
      </c>
      <c r="B1544" t="s">
        <v>11527</v>
      </c>
      <c r="C1544" s="72">
        <v>34999</v>
      </c>
      <c r="D1544" t="s">
        <v>6948</v>
      </c>
      <c r="E1544" t="s">
        <v>7298</v>
      </c>
      <c r="F1544" t="s">
        <v>1439</v>
      </c>
      <c r="G1544" t="s">
        <v>6120</v>
      </c>
      <c r="H1544" t="s">
        <v>1424</v>
      </c>
      <c r="I1544" t="s">
        <v>13960</v>
      </c>
      <c r="J1544" t="s">
        <v>11527</v>
      </c>
      <c r="K1544">
        <v>642336</v>
      </c>
      <c r="L1544" t="s">
        <v>11527</v>
      </c>
      <c r="M1544">
        <v>2117123</v>
      </c>
      <c r="N1544" t="s">
        <v>11527</v>
      </c>
      <c r="O1544" t="s">
        <v>15162</v>
      </c>
      <c r="P1544" t="s">
        <v>13326</v>
      </c>
      <c r="Q1544">
        <v>10457</v>
      </c>
      <c r="R1544" t="s">
        <v>11527</v>
      </c>
      <c r="S1544">
        <v>33248</v>
      </c>
      <c r="T1544" t="s">
        <v>11527</v>
      </c>
      <c r="V1544" t="s">
        <v>16400</v>
      </c>
      <c r="W1544">
        <v>102864</v>
      </c>
      <c r="X1544">
        <v>10457</v>
      </c>
      <c r="Y1544" t="s">
        <v>11527</v>
      </c>
      <c r="Z1544" t="s">
        <v>13327</v>
      </c>
      <c r="AA1544" t="s">
        <v>5068</v>
      </c>
      <c r="AB1544" t="s">
        <v>658</v>
      </c>
      <c r="AC1544" t="s">
        <v>11527</v>
      </c>
      <c r="AD1544" t="s">
        <v>13327</v>
      </c>
      <c r="AE1544">
        <v>13707</v>
      </c>
      <c r="AH1544" t="s">
        <v>11527</v>
      </c>
      <c r="AI1544">
        <v>19963</v>
      </c>
      <c r="AJ1544">
        <v>5182</v>
      </c>
      <c r="AK1544" t="s">
        <v>11527</v>
      </c>
      <c r="AL1544" t="s">
        <v>18950</v>
      </c>
      <c r="AM1544" t="s">
        <v>11527</v>
      </c>
      <c r="AN1544" t="s">
        <v>11527</v>
      </c>
      <c r="AO1544" t="s">
        <v>1424</v>
      </c>
      <c r="AP1544" t="s">
        <v>13327</v>
      </c>
      <c r="AQ1544" t="s">
        <v>20403</v>
      </c>
    </row>
    <row r="1545" spans="1:43" x14ac:dyDescent="0.3">
      <c r="A1545" t="s">
        <v>2625</v>
      </c>
      <c r="B1545" t="s">
        <v>995</v>
      </c>
      <c r="C1545" s="72">
        <v>32792</v>
      </c>
      <c r="D1545" t="s">
        <v>7693</v>
      </c>
      <c r="E1545" t="s">
        <v>7298</v>
      </c>
      <c r="F1545" t="s">
        <v>1509</v>
      </c>
      <c r="G1545" t="s">
        <v>9094</v>
      </c>
      <c r="H1545" t="s">
        <v>1373</v>
      </c>
      <c r="I1545" t="s">
        <v>10550</v>
      </c>
      <c r="J1545" t="s">
        <v>995</v>
      </c>
      <c r="K1545">
        <v>516769</v>
      </c>
      <c r="L1545" t="s">
        <v>995</v>
      </c>
      <c r="M1545">
        <v>1697838</v>
      </c>
      <c r="N1545" t="s">
        <v>995</v>
      </c>
      <c r="O1545" t="s">
        <v>2626</v>
      </c>
      <c r="P1545" t="s">
        <v>2625</v>
      </c>
      <c r="Q1545">
        <v>8667</v>
      </c>
      <c r="R1545" t="s">
        <v>995</v>
      </c>
      <c r="S1545">
        <v>30541</v>
      </c>
      <c r="T1545" t="s">
        <v>3499</v>
      </c>
      <c r="V1545" t="s">
        <v>4451</v>
      </c>
      <c r="W1545">
        <v>56089</v>
      </c>
      <c r="X1545">
        <v>8667</v>
      </c>
      <c r="Y1545" t="s">
        <v>995</v>
      </c>
      <c r="Z1545" t="s">
        <v>5928</v>
      </c>
      <c r="AA1545" t="s">
        <v>658</v>
      </c>
      <c r="AB1545" t="s">
        <v>658</v>
      </c>
      <c r="AC1545" t="s">
        <v>995</v>
      </c>
      <c r="AD1545" t="s">
        <v>5928</v>
      </c>
      <c r="AE1545">
        <v>10904</v>
      </c>
      <c r="AF1545" t="s">
        <v>995</v>
      </c>
      <c r="AG1545">
        <v>11348</v>
      </c>
      <c r="AH1545" t="s">
        <v>995</v>
      </c>
      <c r="AI1545">
        <v>8476</v>
      </c>
      <c r="AK1545" t="s">
        <v>995</v>
      </c>
      <c r="AL1545" t="s">
        <v>18951</v>
      </c>
      <c r="AM1545" t="s">
        <v>995</v>
      </c>
      <c r="AN1545" t="s">
        <v>995</v>
      </c>
      <c r="AO1545" t="s">
        <v>1373</v>
      </c>
      <c r="AP1545" t="s">
        <v>5928</v>
      </c>
      <c r="AQ1545" t="s">
        <v>20403</v>
      </c>
    </row>
    <row r="1546" spans="1:43" x14ac:dyDescent="0.3">
      <c r="A1546" t="s">
        <v>16401</v>
      </c>
      <c r="B1546" t="s">
        <v>16402</v>
      </c>
      <c r="C1546" s="72">
        <v>33798</v>
      </c>
      <c r="D1546" t="s">
        <v>6874</v>
      </c>
      <c r="E1546" t="s">
        <v>16403</v>
      </c>
      <c r="F1546" t="s">
        <v>1409</v>
      </c>
      <c r="G1546" t="s">
        <v>9094</v>
      </c>
      <c r="H1546" t="s">
        <v>1396</v>
      </c>
      <c r="I1546" t="s">
        <v>16404</v>
      </c>
      <c r="J1546" t="s">
        <v>16402</v>
      </c>
      <c r="K1546">
        <v>623180</v>
      </c>
      <c r="L1546" t="s">
        <v>16402</v>
      </c>
      <c r="M1546">
        <v>2044555</v>
      </c>
      <c r="N1546" t="s">
        <v>16402</v>
      </c>
      <c r="P1546" t="s">
        <v>16401</v>
      </c>
      <c r="Q1546">
        <v>11655</v>
      </c>
      <c r="R1546" t="s">
        <v>16402</v>
      </c>
      <c r="S1546">
        <v>32800</v>
      </c>
      <c r="T1546" t="s">
        <v>16402</v>
      </c>
      <c r="W1546">
        <v>101260</v>
      </c>
      <c r="X1546">
        <v>11655</v>
      </c>
      <c r="Y1546" t="s">
        <v>16402</v>
      </c>
      <c r="Z1546" t="s">
        <v>16405</v>
      </c>
      <c r="AA1546" t="s">
        <v>658</v>
      </c>
      <c r="AB1546" t="s">
        <v>658</v>
      </c>
      <c r="AC1546" t="s">
        <v>16402</v>
      </c>
      <c r="AD1546" t="s">
        <v>16405</v>
      </c>
      <c r="AE1546">
        <v>13181</v>
      </c>
      <c r="AK1546" t="s">
        <v>16402</v>
      </c>
      <c r="AL1546" t="s">
        <v>18952</v>
      </c>
      <c r="AM1546" t="s">
        <v>16402</v>
      </c>
      <c r="AN1546" t="s">
        <v>16402</v>
      </c>
      <c r="AO1546" t="s">
        <v>1396</v>
      </c>
      <c r="AP1546" t="s">
        <v>16405</v>
      </c>
      <c r="AQ1546" t="s">
        <v>20403</v>
      </c>
    </row>
    <row r="1547" spans="1:43" x14ac:dyDescent="0.3">
      <c r="A1547" t="s">
        <v>2627</v>
      </c>
      <c r="B1547" t="s">
        <v>1264</v>
      </c>
      <c r="C1547" s="72">
        <v>31134</v>
      </c>
      <c r="D1547" t="s">
        <v>6720</v>
      </c>
      <c r="E1547" t="s">
        <v>7683</v>
      </c>
      <c r="F1547" t="s">
        <v>1460</v>
      </c>
      <c r="G1547" t="s">
        <v>9094</v>
      </c>
      <c r="H1547" t="s">
        <v>1373</v>
      </c>
      <c r="I1547" t="s">
        <v>10754</v>
      </c>
      <c r="J1547" t="s">
        <v>1264</v>
      </c>
      <c r="K1547">
        <v>453343</v>
      </c>
      <c r="L1547" t="s">
        <v>1264</v>
      </c>
      <c r="M1547">
        <v>1493886</v>
      </c>
      <c r="N1547" t="s">
        <v>1264</v>
      </c>
      <c r="O1547" t="s">
        <v>2628</v>
      </c>
      <c r="P1547" t="s">
        <v>2627</v>
      </c>
      <c r="Q1547">
        <v>8458</v>
      </c>
      <c r="R1547" t="s">
        <v>1264</v>
      </c>
      <c r="S1547">
        <v>29446</v>
      </c>
      <c r="T1547" t="s">
        <v>1264</v>
      </c>
      <c r="V1547" t="s">
        <v>4452</v>
      </c>
      <c r="W1547">
        <v>52231</v>
      </c>
      <c r="X1547">
        <v>8458</v>
      </c>
      <c r="Y1547" t="s">
        <v>1264</v>
      </c>
      <c r="Z1547" t="s">
        <v>5929</v>
      </c>
      <c r="AA1547" t="s">
        <v>658</v>
      </c>
      <c r="AB1547" t="s">
        <v>658</v>
      </c>
      <c r="AC1547" t="s">
        <v>1264</v>
      </c>
      <c r="AD1547" t="s">
        <v>5929</v>
      </c>
      <c r="AE1547">
        <v>9302</v>
      </c>
      <c r="AF1547" t="s">
        <v>1264</v>
      </c>
      <c r="AG1547">
        <v>6054</v>
      </c>
      <c r="AH1547" t="s">
        <v>1264</v>
      </c>
      <c r="AI1547">
        <v>3096</v>
      </c>
      <c r="AJ1547">
        <v>3217</v>
      </c>
      <c r="AK1547" t="s">
        <v>1264</v>
      </c>
      <c r="AL1547" t="s">
        <v>18953</v>
      </c>
      <c r="AM1547" t="s">
        <v>1264</v>
      </c>
      <c r="AN1547" t="s">
        <v>1264</v>
      </c>
      <c r="AO1547" t="s">
        <v>14933</v>
      </c>
      <c r="AP1547" t="s">
        <v>5929</v>
      </c>
      <c r="AQ1547" t="s">
        <v>20403</v>
      </c>
    </row>
    <row r="1548" spans="1:43" x14ac:dyDescent="0.3">
      <c r="A1548" t="s">
        <v>16406</v>
      </c>
      <c r="B1548" t="s">
        <v>16407</v>
      </c>
      <c r="C1548" s="72">
        <v>32790</v>
      </c>
      <c r="D1548" t="s">
        <v>7044</v>
      </c>
      <c r="E1548" t="s">
        <v>16408</v>
      </c>
      <c r="F1548" t="s">
        <v>1526</v>
      </c>
      <c r="G1548" t="s">
        <v>9094</v>
      </c>
      <c r="H1548" t="s">
        <v>1373</v>
      </c>
      <c r="I1548" t="s">
        <v>16409</v>
      </c>
      <c r="J1548" t="s">
        <v>16407</v>
      </c>
      <c r="K1548">
        <v>543532</v>
      </c>
      <c r="L1548" t="s">
        <v>16407</v>
      </c>
      <c r="M1548">
        <v>1744705</v>
      </c>
      <c r="N1548" t="s">
        <v>16407</v>
      </c>
      <c r="O1548" t="s">
        <v>16410</v>
      </c>
      <c r="P1548" t="s">
        <v>16406</v>
      </c>
      <c r="Q1548">
        <v>10260</v>
      </c>
      <c r="R1548" t="s">
        <v>16407</v>
      </c>
      <c r="S1548">
        <v>31803</v>
      </c>
      <c r="T1548" t="s">
        <v>16407</v>
      </c>
      <c r="W1548">
        <v>60016</v>
      </c>
      <c r="X1548">
        <v>10260</v>
      </c>
      <c r="Y1548" t="s">
        <v>16407</v>
      </c>
      <c r="Z1548" t="s">
        <v>16411</v>
      </c>
      <c r="AA1548" t="s">
        <v>658</v>
      </c>
      <c r="AB1548" t="s">
        <v>658</v>
      </c>
      <c r="AC1548" t="s">
        <v>16407</v>
      </c>
      <c r="AD1548" t="s">
        <v>16411</v>
      </c>
      <c r="AE1548">
        <v>10509</v>
      </c>
      <c r="AK1548" t="s">
        <v>16407</v>
      </c>
      <c r="AL1548" t="s">
        <v>18954</v>
      </c>
      <c r="AM1548" t="s">
        <v>16407</v>
      </c>
      <c r="AN1548" t="s">
        <v>16407</v>
      </c>
      <c r="AO1548" t="s">
        <v>1373</v>
      </c>
      <c r="AP1548" t="s">
        <v>16411</v>
      </c>
      <c r="AQ1548" t="s">
        <v>20403</v>
      </c>
    </row>
    <row r="1549" spans="1:43" x14ac:dyDescent="0.3">
      <c r="A1549" t="s">
        <v>13315</v>
      </c>
      <c r="B1549" t="s">
        <v>11236</v>
      </c>
      <c r="C1549" s="72">
        <v>34716</v>
      </c>
      <c r="D1549" t="s">
        <v>13316</v>
      </c>
      <c r="E1549" t="s">
        <v>13317</v>
      </c>
      <c r="F1549" t="s">
        <v>1430</v>
      </c>
      <c r="G1549" t="s">
        <v>6120</v>
      </c>
      <c r="H1549" t="s">
        <v>1373</v>
      </c>
      <c r="I1549" t="s">
        <v>11833</v>
      </c>
      <c r="J1549" t="s">
        <v>11236</v>
      </c>
      <c r="K1549">
        <v>622795</v>
      </c>
      <c r="L1549" t="s">
        <v>11236</v>
      </c>
      <c r="M1549">
        <v>2210227</v>
      </c>
      <c r="N1549" t="s">
        <v>11236</v>
      </c>
      <c r="O1549" t="s">
        <v>13318</v>
      </c>
      <c r="P1549" t="s">
        <v>13315</v>
      </c>
      <c r="Q1549">
        <v>10386</v>
      </c>
      <c r="R1549" t="s">
        <v>11236</v>
      </c>
      <c r="S1549">
        <v>34875</v>
      </c>
      <c r="T1549" t="s">
        <v>11236</v>
      </c>
      <c r="V1549" t="s">
        <v>16412</v>
      </c>
      <c r="W1549">
        <v>101198</v>
      </c>
      <c r="X1549">
        <v>10386</v>
      </c>
      <c r="Y1549" t="s">
        <v>14435</v>
      </c>
      <c r="Z1549" t="s">
        <v>13319</v>
      </c>
      <c r="AA1549" t="s">
        <v>666</v>
      </c>
      <c r="AB1549" t="s">
        <v>666</v>
      </c>
      <c r="AC1549" t="s">
        <v>11236</v>
      </c>
      <c r="AD1549" t="s">
        <v>13319</v>
      </c>
      <c r="AE1549">
        <v>14030</v>
      </c>
      <c r="AH1549" t="s">
        <v>11236</v>
      </c>
      <c r="AI1549">
        <v>23615</v>
      </c>
      <c r="AJ1549">
        <v>5348</v>
      </c>
      <c r="AK1549" t="s">
        <v>11236</v>
      </c>
      <c r="AL1549" t="s">
        <v>18955</v>
      </c>
      <c r="AM1549" t="s">
        <v>11236</v>
      </c>
      <c r="AN1549" t="s">
        <v>11236</v>
      </c>
      <c r="AO1549" t="s">
        <v>1373</v>
      </c>
      <c r="AP1549" t="s">
        <v>13319</v>
      </c>
      <c r="AQ1549" t="s">
        <v>20403</v>
      </c>
    </row>
    <row r="1550" spans="1:43" x14ac:dyDescent="0.3">
      <c r="A1550" t="s">
        <v>16413</v>
      </c>
      <c r="B1550" t="s">
        <v>16414</v>
      </c>
      <c r="C1550" s="72">
        <v>34240</v>
      </c>
      <c r="D1550" t="s">
        <v>6859</v>
      </c>
      <c r="E1550" t="s">
        <v>16415</v>
      </c>
      <c r="F1550" t="s">
        <v>1464</v>
      </c>
      <c r="G1550" t="s">
        <v>6120</v>
      </c>
      <c r="H1550" t="s">
        <v>661</v>
      </c>
      <c r="I1550" t="s">
        <v>16416</v>
      </c>
      <c r="J1550" t="s">
        <v>16414</v>
      </c>
      <c r="K1550">
        <v>664901</v>
      </c>
      <c r="L1550" t="s">
        <v>16414</v>
      </c>
      <c r="M1550">
        <v>2824375</v>
      </c>
      <c r="N1550" t="s">
        <v>16414</v>
      </c>
      <c r="P1550" t="s">
        <v>16413</v>
      </c>
      <c r="Q1550">
        <v>11651</v>
      </c>
      <c r="R1550" t="s">
        <v>16414</v>
      </c>
      <c r="S1550">
        <v>40393</v>
      </c>
      <c r="T1550" t="s">
        <v>16414</v>
      </c>
      <c r="W1550">
        <v>106466</v>
      </c>
      <c r="X1550">
        <v>11651</v>
      </c>
      <c r="Y1550" t="s">
        <v>16414</v>
      </c>
      <c r="Z1550" t="s">
        <v>16417</v>
      </c>
      <c r="AA1550" t="s">
        <v>658</v>
      </c>
      <c r="AB1550" t="s">
        <v>658</v>
      </c>
      <c r="AC1550" t="s">
        <v>16414</v>
      </c>
      <c r="AD1550" t="s">
        <v>16417</v>
      </c>
      <c r="AE1550">
        <v>15933</v>
      </c>
      <c r="AK1550" t="s">
        <v>16414</v>
      </c>
      <c r="AL1550" t="s">
        <v>18956</v>
      </c>
      <c r="AM1550" t="s">
        <v>16414</v>
      </c>
      <c r="AN1550" t="s">
        <v>16414</v>
      </c>
      <c r="AO1550" t="s">
        <v>661</v>
      </c>
      <c r="AP1550" t="s">
        <v>16417</v>
      </c>
      <c r="AQ1550" t="s">
        <v>20403</v>
      </c>
    </row>
    <row r="1551" spans="1:43" hidden="1" x14ac:dyDescent="0.3">
      <c r="A1551" t="s">
        <v>2629</v>
      </c>
      <c r="B1551" t="s">
        <v>984</v>
      </c>
      <c r="C1551" s="72">
        <v>30620</v>
      </c>
      <c r="D1551" t="s">
        <v>6939</v>
      </c>
      <c r="E1551" t="s">
        <v>8000</v>
      </c>
      <c r="F1551" t="s">
        <v>3591</v>
      </c>
      <c r="G1551" t="s">
        <v>3591</v>
      </c>
      <c r="H1551" t="s">
        <v>1373</v>
      </c>
      <c r="I1551" t="s">
        <v>9516</v>
      </c>
      <c r="J1551" t="s">
        <v>984</v>
      </c>
      <c r="K1551">
        <v>434669</v>
      </c>
      <c r="L1551" t="s">
        <v>984</v>
      </c>
      <c r="M1551">
        <v>533211</v>
      </c>
      <c r="N1551" t="s">
        <v>984</v>
      </c>
      <c r="O1551" t="s">
        <v>2630</v>
      </c>
      <c r="P1551" t="s">
        <v>2629</v>
      </c>
      <c r="Q1551">
        <v>8134</v>
      </c>
      <c r="R1551" t="s">
        <v>984</v>
      </c>
      <c r="S1551">
        <v>28906</v>
      </c>
      <c r="T1551" t="s">
        <v>984</v>
      </c>
      <c r="V1551" t="s">
        <v>4453</v>
      </c>
      <c r="W1551">
        <v>48165</v>
      </c>
      <c r="X1551">
        <v>8134</v>
      </c>
      <c r="Y1551" t="s">
        <v>984</v>
      </c>
      <c r="Z1551" t="s">
        <v>8797</v>
      </c>
      <c r="AA1551" t="s">
        <v>658</v>
      </c>
      <c r="AB1551" t="s">
        <v>658</v>
      </c>
      <c r="AC1551" t="s">
        <v>984</v>
      </c>
      <c r="AD1551" t="s">
        <v>8797</v>
      </c>
      <c r="AI1551">
        <v>1201</v>
      </c>
      <c r="AK1551" t="s">
        <v>984</v>
      </c>
      <c r="AN1551" t="s">
        <v>984</v>
      </c>
      <c r="AO1551" t="s">
        <v>1373</v>
      </c>
      <c r="AP1551" t="s">
        <v>8797</v>
      </c>
      <c r="AQ1551" t="s">
        <v>20402</v>
      </c>
    </row>
    <row r="1552" spans="1:43" x14ac:dyDescent="0.3">
      <c r="A1552" t="s">
        <v>12221</v>
      </c>
      <c r="B1552" t="s">
        <v>11233</v>
      </c>
      <c r="C1552" s="72">
        <v>34019</v>
      </c>
      <c r="D1552" t="s">
        <v>6646</v>
      </c>
      <c r="E1552" t="s">
        <v>12222</v>
      </c>
      <c r="F1552" t="s">
        <v>1386</v>
      </c>
      <c r="G1552" t="s">
        <v>6120</v>
      </c>
      <c r="H1552" t="s">
        <v>1373</v>
      </c>
      <c r="I1552" t="s">
        <v>11743</v>
      </c>
      <c r="J1552" t="s">
        <v>11233</v>
      </c>
      <c r="K1552">
        <v>596043</v>
      </c>
      <c r="L1552" t="s">
        <v>11233</v>
      </c>
      <c r="M1552">
        <v>2170126</v>
      </c>
      <c r="N1552" t="s">
        <v>11233</v>
      </c>
      <c r="O1552" t="s">
        <v>13296</v>
      </c>
      <c r="P1552" t="s">
        <v>12221</v>
      </c>
      <c r="Q1552">
        <v>10315</v>
      </c>
      <c r="R1552" t="s">
        <v>11233</v>
      </c>
      <c r="S1552">
        <v>35096</v>
      </c>
      <c r="T1552" t="s">
        <v>11233</v>
      </c>
      <c r="V1552" t="s">
        <v>12223</v>
      </c>
      <c r="W1552">
        <v>105384</v>
      </c>
      <c r="X1552">
        <v>10315</v>
      </c>
      <c r="Y1552" t="s">
        <v>11233</v>
      </c>
      <c r="Z1552" t="s">
        <v>12224</v>
      </c>
      <c r="AA1552" t="s">
        <v>658</v>
      </c>
      <c r="AB1552" t="s">
        <v>658</v>
      </c>
      <c r="AC1552" t="s">
        <v>11233</v>
      </c>
      <c r="AD1552" t="s">
        <v>12224</v>
      </c>
      <c r="AE1552">
        <v>13468</v>
      </c>
      <c r="AF1552" t="s">
        <v>11233</v>
      </c>
      <c r="AG1552">
        <v>70634</v>
      </c>
      <c r="AH1552" t="s">
        <v>11233</v>
      </c>
      <c r="AI1552">
        <v>20991</v>
      </c>
      <c r="AJ1552">
        <v>5274</v>
      </c>
      <c r="AK1552" t="s">
        <v>11233</v>
      </c>
      <c r="AL1552" t="s">
        <v>18957</v>
      </c>
      <c r="AM1552" t="s">
        <v>11233</v>
      </c>
      <c r="AN1552" t="s">
        <v>11233</v>
      </c>
      <c r="AO1552" t="s">
        <v>1373</v>
      </c>
      <c r="AP1552" t="s">
        <v>12224</v>
      </c>
      <c r="AQ1552" t="s">
        <v>20403</v>
      </c>
    </row>
    <row r="1553" spans="1:43" x14ac:dyDescent="0.3">
      <c r="A1553" t="s">
        <v>16418</v>
      </c>
      <c r="B1553" t="s">
        <v>14995</v>
      </c>
      <c r="C1553" s="72">
        <v>34684</v>
      </c>
      <c r="D1553" t="s">
        <v>7356</v>
      </c>
      <c r="E1553" t="s">
        <v>16419</v>
      </c>
      <c r="F1553" t="s">
        <v>1402</v>
      </c>
      <c r="G1553" t="s">
        <v>6120</v>
      </c>
      <c r="H1553" t="s">
        <v>1380</v>
      </c>
      <c r="I1553" t="s">
        <v>16420</v>
      </c>
      <c r="J1553" t="s">
        <v>14995</v>
      </c>
      <c r="K1553">
        <v>640458</v>
      </c>
      <c r="L1553" t="s">
        <v>14995</v>
      </c>
      <c r="M1553">
        <v>2066823</v>
      </c>
      <c r="N1553" t="s">
        <v>14995</v>
      </c>
      <c r="P1553" t="s">
        <v>16418</v>
      </c>
      <c r="Q1553">
        <v>9846</v>
      </c>
      <c r="R1553" t="s">
        <v>14995</v>
      </c>
      <c r="S1553">
        <v>35170</v>
      </c>
      <c r="T1553" t="s">
        <v>14995</v>
      </c>
      <c r="V1553" t="s">
        <v>16421</v>
      </c>
      <c r="W1553">
        <v>102433</v>
      </c>
      <c r="X1553">
        <v>11095</v>
      </c>
      <c r="Y1553" t="s">
        <v>14995</v>
      </c>
      <c r="Z1553" t="s">
        <v>15361</v>
      </c>
      <c r="AA1553" t="s">
        <v>658</v>
      </c>
      <c r="AB1553" t="s">
        <v>658</v>
      </c>
      <c r="AC1553" t="s">
        <v>14995</v>
      </c>
      <c r="AD1553" t="s">
        <v>15361</v>
      </c>
      <c r="AE1553">
        <v>12971</v>
      </c>
      <c r="AH1553" t="s">
        <v>14995</v>
      </c>
      <c r="AJ1553">
        <v>6038</v>
      </c>
      <c r="AK1553" t="s">
        <v>14995</v>
      </c>
      <c r="AL1553" t="s">
        <v>18958</v>
      </c>
      <c r="AM1553" t="s">
        <v>14995</v>
      </c>
      <c r="AN1553" t="s">
        <v>14995</v>
      </c>
      <c r="AO1553" t="s">
        <v>1380</v>
      </c>
      <c r="AP1553" t="s">
        <v>15361</v>
      </c>
      <c r="AQ1553" t="s">
        <v>20403</v>
      </c>
    </row>
    <row r="1554" spans="1:43" x14ac:dyDescent="0.3">
      <c r="A1554" t="s">
        <v>2631</v>
      </c>
      <c r="B1554" t="s">
        <v>124</v>
      </c>
      <c r="C1554" s="72">
        <v>31651</v>
      </c>
      <c r="D1554" t="s">
        <v>6742</v>
      </c>
      <c r="E1554" t="s">
        <v>6741</v>
      </c>
      <c r="F1554" t="s">
        <v>1434</v>
      </c>
      <c r="G1554" t="s">
        <v>9094</v>
      </c>
      <c r="H1554" t="s">
        <v>1431</v>
      </c>
      <c r="I1554" t="s">
        <v>9972</v>
      </c>
      <c r="J1554" t="s">
        <v>124</v>
      </c>
      <c r="K1554">
        <v>474568</v>
      </c>
      <c r="L1554" t="s">
        <v>124</v>
      </c>
      <c r="M1554">
        <v>1667441</v>
      </c>
      <c r="N1554" t="s">
        <v>124</v>
      </c>
      <c r="O1554" t="s">
        <v>4454</v>
      </c>
      <c r="P1554" t="s">
        <v>2631</v>
      </c>
      <c r="Q1554">
        <v>9198</v>
      </c>
      <c r="R1554" t="s">
        <v>124</v>
      </c>
      <c r="S1554">
        <v>30687</v>
      </c>
      <c r="T1554" t="s">
        <v>124</v>
      </c>
      <c r="U1554" t="s">
        <v>124</v>
      </c>
      <c r="V1554" t="s">
        <v>4455</v>
      </c>
      <c r="W1554">
        <v>58450</v>
      </c>
      <c r="X1554">
        <v>9198</v>
      </c>
      <c r="Y1554" t="s">
        <v>124</v>
      </c>
      <c r="Z1554" t="s">
        <v>5930</v>
      </c>
      <c r="AA1554" t="s">
        <v>658</v>
      </c>
      <c r="AB1554" t="s">
        <v>658</v>
      </c>
      <c r="AC1554" t="s">
        <v>124</v>
      </c>
      <c r="AD1554" t="s">
        <v>5930</v>
      </c>
      <c r="AE1554">
        <v>10581</v>
      </c>
      <c r="AF1554" t="s">
        <v>124</v>
      </c>
      <c r="AG1554">
        <v>13687</v>
      </c>
      <c r="AH1554" t="s">
        <v>124</v>
      </c>
      <c r="AI1554">
        <v>5054</v>
      </c>
      <c r="AJ1554">
        <v>4113</v>
      </c>
      <c r="AK1554" t="s">
        <v>124</v>
      </c>
      <c r="AL1554" t="s">
        <v>18959</v>
      </c>
      <c r="AM1554" t="s">
        <v>124</v>
      </c>
      <c r="AN1554" t="s">
        <v>124</v>
      </c>
      <c r="AO1554" t="s">
        <v>1431</v>
      </c>
      <c r="AP1554" t="s">
        <v>5930</v>
      </c>
      <c r="AQ1554" t="s">
        <v>20403</v>
      </c>
    </row>
    <row r="1555" spans="1:43" hidden="1" x14ac:dyDescent="0.3">
      <c r="A1555" t="s">
        <v>2632</v>
      </c>
      <c r="B1555" t="s">
        <v>1308</v>
      </c>
      <c r="C1555" s="72">
        <v>29671</v>
      </c>
      <c r="D1555" t="s">
        <v>7155</v>
      </c>
      <c r="E1555" t="s">
        <v>7300</v>
      </c>
      <c r="F1555" t="s">
        <v>3591</v>
      </c>
      <c r="G1555" t="s">
        <v>3591</v>
      </c>
      <c r="H1555" t="s">
        <v>1431</v>
      </c>
      <c r="I1555" t="s">
        <v>1307</v>
      </c>
      <c r="J1555" t="s">
        <v>1308</v>
      </c>
      <c r="K1555">
        <v>462810</v>
      </c>
      <c r="L1555" t="s">
        <v>1308</v>
      </c>
      <c r="M1555">
        <v>490434</v>
      </c>
      <c r="N1555" t="s">
        <v>1308</v>
      </c>
      <c r="P1555" t="s">
        <v>2632</v>
      </c>
      <c r="R1555" t="s">
        <v>1308</v>
      </c>
      <c r="S1555">
        <v>29781</v>
      </c>
      <c r="T1555" t="s">
        <v>1308</v>
      </c>
      <c r="V1555" t="s">
        <v>12397</v>
      </c>
      <c r="W1555">
        <v>39570</v>
      </c>
      <c r="Y1555" t="s">
        <v>1308</v>
      </c>
      <c r="Z1555" t="s">
        <v>8798</v>
      </c>
      <c r="AA1555" t="s">
        <v>658</v>
      </c>
      <c r="AB1555" t="s">
        <v>658</v>
      </c>
      <c r="AC1555" t="s">
        <v>1308</v>
      </c>
      <c r="AD1555" t="s">
        <v>8798</v>
      </c>
      <c r="AI1555">
        <v>1400</v>
      </c>
      <c r="AK1555" t="s">
        <v>1308</v>
      </c>
      <c r="AN1555" t="s">
        <v>1308</v>
      </c>
      <c r="AO1555" t="s">
        <v>1431</v>
      </c>
      <c r="AP1555" t="s">
        <v>8798</v>
      </c>
      <c r="AQ1555" t="s">
        <v>20402</v>
      </c>
    </row>
    <row r="1556" spans="1:43" x14ac:dyDescent="0.3">
      <c r="A1556" t="s">
        <v>14621</v>
      </c>
      <c r="B1556" t="s">
        <v>14229</v>
      </c>
      <c r="C1556" s="72">
        <v>33655</v>
      </c>
      <c r="D1556" t="s">
        <v>6650</v>
      </c>
      <c r="E1556" t="s">
        <v>14622</v>
      </c>
      <c r="F1556" t="s">
        <v>1402</v>
      </c>
      <c r="G1556" t="s">
        <v>6120</v>
      </c>
      <c r="H1556" t="s">
        <v>1373</v>
      </c>
      <c r="I1556" t="s">
        <v>14524</v>
      </c>
      <c r="J1556" t="s">
        <v>14229</v>
      </c>
      <c r="K1556">
        <v>607320</v>
      </c>
      <c r="L1556" t="s">
        <v>14229</v>
      </c>
      <c r="M1556">
        <v>2159729</v>
      </c>
      <c r="N1556" t="s">
        <v>14229</v>
      </c>
      <c r="O1556" t="s">
        <v>17570</v>
      </c>
      <c r="P1556" t="s">
        <v>14623</v>
      </c>
      <c r="Q1556">
        <v>10305</v>
      </c>
      <c r="R1556" t="s">
        <v>14229</v>
      </c>
      <c r="S1556">
        <v>33644</v>
      </c>
      <c r="T1556" t="s">
        <v>14229</v>
      </c>
      <c r="V1556" t="s">
        <v>16422</v>
      </c>
      <c r="W1556">
        <v>70558</v>
      </c>
      <c r="X1556">
        <v>10305</v>
      </c>
      <c r="Y1556" t="s">
        <v>14229</v>
      </c>
      <c r="Z1556" t="s">
        <v>15163</v>
      </c>
      <c r="AA1556" t="s">
        <v>666</v>
      </c>
      <c r="AB1556" t="s">
        <v>666</v>
      </c>
      <c r="AC1556" t="s">
        <v>14229</v>
      </c>
      <c r="AD1556" t="s">
        <v>15163</v>
      </c>
      <c r="AE1556">
        <v>13662</v>
      </c>
      <c r="AH1556" t="s">
        <v>14229</v>
      </c>
      <c r="AI1556">
        <v>23727</v>
      </c>
      <c r="AJ1556">
        <v>5281</v>
      </c>
      <c r="AK1556" t="s">
        <v>14229</v>
      </c>
      <c r="AL1556" t="s">
        <v>18960</v>
      </c>
      <c r="AM1556" t="s">
        <v>14229</v>
      </c>
      <c r="AN1556" t="s">
        <v>14229</v>
      </c>
      <c r="AO1556" t="s">
        <v>1373</v>
      </c>
      <c r="AP1556" t="s">
        <v>15163</v>
      </c>
      <c r="AQ1556" t="s">
        <v>20403</v>
      </c>
    </row>
    <row r="1557" spans="1:43" x14ac:dyDescent="0.3">
      <c r="A1557" t="s">
        <v>12585</v>
      </c>
      <c r="B1557" t="s">
        <v>11584</v>
      </c>
      <c r="C1557" s="72">
        <v>32532</v>
      </c>
      <c r="D1557" t="s">
        <v>12586</v>
      </c>
      <c r="E1557" t="s">
        <v>12587</v>
      </c>
      <c r="F1557" t="s">
        <v>1553</v>
      </c>
      <c r="G1557" t="s">
        <v>6120</v>
      </c>
      <c r="H1557" t="s">
        <v>661</v>
      </c>
      <c r="I1557" t="s">
        <v>11585</v>
      </c>
      <c r="J1557" t="s">
        <v>11584</v>
      </c>
      <c r="K1557">
        <v>593160</v>
      </c>
      <c r="L1557" t="s">
        <v>11584</v>
      </c>
      <c r="M1557">
        <v>1961293</v>
      </c>
      <c r="N1557" t="s">
        <v>11584</v>
      </c>
      <c r="O1557" t="s">
        <v>13451</v>
      </c>
      <c r="P1557" t="s">
        <v>12585</v>
      </c>
      <c r="Q1557">
        <v>10298</v>
      </c>
      <c r="R1557" t="s">
        <v>11584</v>
      </c>
      <c r="S1557">
        <v>32422</v>
      </c>
      <c r="T1557" t="s">
        <v>11584</v>
      </c>
      <c r="V1557" t="s">
        <v>12588</v>
      </c>
      <c r="W1557">
        <v>67175</v>
      </c>
      <c r="X1557">
        <v>10298</v>
      </c>
      <c r="Y1557" t="s">
        <v>11584</v>
      </c>
      <c r="Z1557" t="s">
        <v>12589</v>
      </c>
      <c r="AA1557" t="s">
        <v>658</v>
      </c>
      <c r="AB1557" t="s">
        <v>658</v>
      </c>
      <c r="AC1557" t="s">
        <v>11584</v>
      </c>
      <c r="AD1557" t="s">
        <v>12589</v>
      </c>
      <c r="AE1557">
        <v>14173</v>
      </c>
      <c r="AF1557" t="s">
        <v>11584</v>
      </c>
      <c r="AG1557">
        <v>70562</v>
      </c>
      <c r="AH1557" t="s">
        <v>11584</v>
      </c>
      <c r="AI1557">
        <v>14694</v>
      </c>
      <c r="AJ1557">
        <v>5270</v>
      </c>
      <c r="AK1557" t="s">
        <v>11584</v>
      </c>
      <c r="AL1557" t="s">
        <v>18961</v>
      </c>
      <c r="AM1557" t="s">
        <v>11584</v>
      </c>
      <c r="AN1557" t="s">
        <v>11584</v>
      </c>
      <c r="AO1557" t="s">
        <v>14948</v>
      </c>
      <c r="AP1557" t="s">
        <v>12589</v>
      </c>
      <c r="AQ1557" t="s">
        <v>20403</v>
      </c>
    </row>
    <row r="1558" spans="1:43" x14ac:dyDescent="0.3">
      <c r="A1558" t="s">
        <v>2633</v>
      </c>
      <c r="B1558" t="s">
        <v>109</v>
      </c>
      <c r="C1558" s="72">
        <v>31808</v>
      </c>
      <c r="D1558" t="s">
        <v>6618</v>
      </c>
      <c r="E1558" t="s">
        <v>7301</v>
      </c>
      <c r="F1558" t="s">
        <v>3591</v>
      </c>
      <c r="G1558" t="s">
        <v>3591</v>
      </c>
      <c r="H1558" t="s">
        <v>1380</v>
      </c>
      <c r="I1558" t="s">
        <v>10291</v>
      </c>
      <c r="J1558" t="s">
        <v>109</v>
      </c>
      <c r="K1558">
        <v>444859</v>
      </c>
      <c r="L1558" t="s">
        <v>109</v>
      </c>
      <c r="M1558">
        <v>1670557</v>
      </c>
      <c r="N1558" t="s">
        <v>109</v>
      </c>
      <c r="O1558" t="s">
        <v>4456</v>
      </c>
      <c r="P1558" t="s">
        <v>2633</v>
      </c>
      <c r="Q1558">
        <v>9308</v>
      </c>
      <c r="R1558" t="s">
        <v>109</v>
      </c>
      <c r="S1558">
        <v>31022</v>
      </c>
      <c r="T1558" t="s">
        <v>109</v>
      </c>
      <c r="V1558" t="s">
        <v>4457</v>
      </c>
      <c r="W1558">
        <v>52280</v>
      </c>
      <c r="X1558">
        <v>9308</v>
      </c>
      <c r="Y1558" t="s">
        <v>109</v>
      </c>
      <c r="Z1558" t="s">
        <v>8799</v>
      </c>
      <c r="AA1558" t="s">
        <v>658</v>
      </c>
      <c r="AB1558" t="s">
        <v>658</v>
      </c>
      <c r="AC1558" t="s">
        <v>109</v>
      </c>
      <c r="AD1558" t="s">
        <v>8799</v>
      </c>
      <c r="AE1558">
        <v>11278</v>
      </c>
      <c r="AI1558">
        <v>4404</v>
      </c>
      <c r="AK1558" t="s">
        <v>109</v>
      </c>
      <c r="AL1558" t="s">
        <v>18962</v>
      </c>
      <c r="AM1558" t="s">
        <v>109</v>
      </c>
      <c r="AN1558" t="s">
        <v>109</v>
      </c>
      <c r="AO1558" t="s">
        <v>1380</v>
      </c>
      <c r="AP1558" t="s">
        <v>8799</v>
      </c>
      <c r="AQ1558" t="s">
        <v>20403</v>
      </c>
    </row>
    <row r="1559" spans="1:43" x14ac:dyDescent="0.3">
      <c r="A1559" t="s">
        <v>16423</v>
      </c>
      <c r="B1559" t="s">
        <v>16424</v>
      </c>
      <c r="C1559" s="72"/>
      <c r="D1559" t="s">
        <v>6844</v>
      </c>
      <c r="E1559" t="s">
        <v>16425</v>
      </c>
      <c r="F1559" t="s">
        <v>1413</v>
      </c>
      <c r="G1559" t="s">
        <v>9094</v>
      </c>
      <c r="H1559" t="s">
        <v>1380</v>
      </c>
      <c r="I1559" t="s">
        <v>17184</v>
      </c>
      <c r="J1559" t="s">
        <v>16424</v>
      </c>
      <c r="K1559">
        <v>673516</v>
      </c>
      <c r="L1559" t="s">
        <v>16424</v>
      </c>
      <c r="M1559">
        <v>3059233</v>
      </c>
      <c r="N1559" t="s">
        <v>16424</v>
      </c>
      <c r="P1559" t="s">
        <v>16423</v>
      </c>
      <c r="Q1559">
        <v>10359</v>
      </c>
      <c r="R1559" t="s">
        <v>16424</v>
      </c>
      <c r="S1559">
        <v>41134</v>
      </c>
      <c r="T1559" t="s">
        <v>16424</v>
      </c>
      <c r="W1559">
        <v>129297</v>
      </c>
      <c r="X1559">
        <v>11250</v>
      </c>
      <c r="Y1559" t="s">
        <v>16424</v>
      </c>
      <c r="Z1559" t="s">
        <v>16426</v>
      </c>
      <c r="AA1559" t="s">
        <v>658</v>
      </c>
      <c r="AB1559" t="s">
        <v>658</v>
      </c>
      <c r="AC1559" t="s">
        <v>16424</v>
      </c>
      <c r="AD1559" t="s">
        <v>15378</v>
      </c>
      <c r="AH1559" t="s">
        <v>16424</v>
      </c>
      <c r="AK1559" t="s">
        <v>16424</v>
      </c>
      <c r="AL1559" t="s">
        <v>18963</v>
      </c>
      <c r="AM1559" t="s">
        <v>16424</v>
      </c>
      <c r="AN1559" t="s">
        <v>16424</v>
      </c>
      <c r="AO1559" t="s">
        <v>1380</v>
      </c>
      <c r="AP1559" t="s">
        <v>16426</v>
      </c>
      <c r="AQ1559" t="s">
        <v>20403</v>
      </c>
    </row>
    <row r="1560" spans="1:43" x14ac:dyDescent="0.3">
      <c r="A1560" t="s">
        <v>2634</v>
      </c>
      <c r="B1560" t="s">
        <v>488</v>
      </c>
      <c r="C1560" s="72">
        <v>32313</v>
      </c>
      <c r="D1560" t="s">
        <v>6905</v>
      </c>
      <c r="E1560" t="s">
        <v>6904</v>
      </c>
      <c r="F1560" t="s">
        <v>1509</v>
      </c>
      <c r="G1560" t="s">
        <v>9094</v>
      </c>
      <c r="H1560" t="s">
        <v>1424</v>
      </c>
      <c r="I1560" t="s">
        <v>9744</v>
      </c>
      <c r="J1560" t="s">
        <v>488</v>
      </c>
      <c r="K1560">
        <v>519023</v>
      </c>
      <c r="L1560" t="s">
        <v>488</v>
      </c>
      <c r="M1560">
        <v>1660451</v>
      </c>
      <c r="N1560" t="s">
        <v>488</v>
      </c>
      <c r="O1560" t="s">
        <v>2635</v>
      </c>
      <c r="P1560" t="s">
        <v>2634</v>
      </c>
      <c r="Q1560">
        <v>8851</v>
      </c>
      <c r="R1560" t="s">
        <v>488</v>
      </c>
      <c r="S1560">
        <v>29950</v>
      </c>
      <c r="T1560" t="s">
        <v>488</v>
      </c>
      <c r="U1560" t="s">
        <v>488</v>
      </c>
      <c r="V1560" t="s">
        <v>4458</v>
      </c>
      <c r="W1560">
        <v>56104</v>
      </c>
      <c r="X1560">
        <v>8851</v>
      </c>
      <c r="Y1560" t="s">
        <v>488</v>
      </c>
      <c r="Z1560" t="s">
        <v>5931</v>
      </c>
      <c r="AA1560" t="s">
        <v>658</v>
      </c>
      <c r="AB1560" t="s">
        <v>658</v>
      </c>
      <c r="AC1560" t="s">
        <v>488</v>
      </c>
      <c r="AD1560" t="s">
        <v>5931</v>
      </c>
      <c r="AE1560">
        <v>9811</v>
      </c>
      <c r="AF1560" t="s">
        <v>488</v>
      </c>
      <c r="AG1560">
        <v>12923</v>
      </c>
      <c r="AH1560" t="s">
        <v>488</v>
      </c>
      <c r="AI1560">
        <v>4479</v>
      </c>
      <c r="AJ1560">
        <v>3855</v>
      </c>
      <c r="AK1560" t="s">
        <v>488</v>
      </c>
      <c r="AL1560" t="s">
        <v>18964</v>
      </c>
      <c r="AM1560" t="s">
        <v>488</v>
      </c>
      <c r="AN1560" t="s">
        <v>488</v>
      </c>
      <c r="AO1560" t="s">
        <v>1424</v>
      </c>
      <c r="AP1560" t="s">
        <v>5931</v>
      </c>
      <c r="AQ1560" t="s">
        <v>20403</v>
      </c>
    </row>
    <row r="1561" spans="1:43" hidden="1" x14ac:dyDescent="0.3">
      <c r="A1561" t="s">
        <v>5932</v>
      </c>
      <c r="B1561" t="s">
        <v>1348</v>
      </c>
      <c r="C1561" s="72">
        <v>32876</v>
      </c>
      <c r="D1561" t="s">
        <v>6541</v>
      </c>
      <c r="E1561" t="s">
        <v>7667</v>
      </c>
      <c r="F1561" t="s">
        <v>1470</v>
      </c>
      <c r="G1561" t="s">
        <v>6120</v>
      </c>
      <c r="H1561" t="s">
        <v>1373</v>
      </c>
      <c r="I1561" t="s">
        <v>9573</v>
      </c>
      <c r="J1561" t="s">
        <v>1348</v>
      </c>
      <c r="K1561">
        <v>543542</v>
      </c>
      <c r="L1561" t="s">
        <v>1348</v>
      </c>
      <c r="M1561">
        <v>1894638</v>
      </c>
      <c r="N1561" t="s">
        <v>1348</v>
      </c>
      <c r="O1561" t="s">
        <v>13428</v>
      </c>
      <c r="P1561" t="s">
        <v>5932</v>
      </c>
      <c r="Q1561">
        <v>9332</v>
      </c>
      <c r="R1561" t="s">
        <v>1348</v>
      </c>
      <c r="S1561">
        <v>32173</v>
      </c>
      <c r="T1561" t="s">
        <v>1348</v>
      </c>
      <c r="V1561" t="s">
        <v>12160</v>
      </c>
      <c r="W1561">
        <v>70760</v>
      </c>
      <c r="X1561">
        <v>9332</v>
      </c>
      <c r="Y1561" t="s">
        <v>1348</v>
      </c>
      <c r="Z1561" t="s">
        <v>8800</v>
      </c>
      <c r="AA1561" t="s">
        <v>658</v>
      </c>
      <c r="AB1561" t="s">
        <v>658</v>
      </c>
      <c r="AC1561" t="s">
        <v>1348</v>
      </c>
      <c r="AD1561" t="s">
        <v>8800</v>
      </c>
      <c r="AE1561">
        <v>10511</v>
      </c>
      <c r="AF1561" t="s">
        <v>1348</v>
      </c>
      <c r="AG1561">
        <v>38003</v>
      </c>
      <c r="AH1561" t="s">
        <v>1348</v>
      </c>
      <c r="AI1561">
        <v>18131</v>
      </c>
      <c r="AJ1561">
        <v>4519</v>
      </c>
      <c r="AK1561" t="s">
        <v>1348</v>
      </c>
      <c r="AN1561" t="s">
        <v>1348</v>
      </c>
      <c r="AO1561" t="s">
        <v>1373</v>
      </c>
      <c r="AP1561" t="s">
        <v>8800</v>
      </c>
      <c r="AQ1561" t="s">
        <v>20402</v>
      </c>
    </row>
    <row r="1562" spans="1:43" x14ac:dyDescent="0.3">
      <c r="A1562" t="s">
        <v>13811</v>
      </c>
      <c r="B1562" t="s">
        <v>11343</v>
      </c>
      <c r="C1562" s="72">
        <v>34224</v>
      </c>
      <c r="D1562" t="s">
        <v>14177</v>
      </c>
      <c r="E1562" t="s">
        <v>13812</v>
      </c>
      <c r="F1562" t="s">
        <v>1392</v>
      </c>
      <c r="G1562" t="s">
        <v>6120</v>
      </c>
      <c r="H1562" t="s">
        <v>1373</v>
      </c>
      <c r="I1562" t="s">
        <v>13813</v>
      </c>
      <c r="J1562" t="s">
        <v>11343</v>
      </c>
      <c r="K1562">
        <v>641871</v>
      </c>
      <c r="L1562" t="s">
        <v>11343</v>
      </c>
      <c r="M1562">
        <v>2444540</v>
      </c>
      <c r="N1562" t="s">
        <v>11343</v>
      </c>
      <c r="O1562" t="s">
        <v>14436</v>
      </c>
      <c r="P1562" t="s">
        <v>13811</v>
      </c>
      <c r="Q1562">
        <v>10694</v>
      </c>
      <c r="R1562" t="s">
        <v>11343</v>
      </c>
      <c r="S1562">
        <v>36045</v>
      </c>
      <c r="T1562" t="s">
        <v>11343</v>
      </c>
      <c r="V1562" t="s">
        <v>16427</v>
      </c>
      <c r="W1562">
        <v>102675</v>
      </c>
      <c r="X1562">
        <v>10694</v>
      </c>
      <c r="Y1562" t="s">
        <v>11343</v>
      </c>
      <c r="Z1562" t="s">
        <v>14437</v>
      </c>
      <c r="AA1562" t="s">
        <v>658</v>
      </c>
      <c r="AB1562" t="s">
        <v>658</v>
      </c>
      <c r="AC1562" t="s">
        <v>11343</v>
      </c>
      <c r="AD1562" t="s">
        <v>14437</v>
      </c>
      <c r="AE1562">
        <v>13078</v>
      </c>
      <c r="AH1562" t="s">
        <v>11343</v>
      </c>
      <c r="AI1562">
        <v>19299</v>
      </c>
      <c r="AJ1562">
        <v>5548</v>
      </c>
      <c r="AK1562" t="s">
        <v>11343</v>
      </c>
      <c r="AL1562" t="s">
        <v>18965</v>
      </c>
      <c r="AM1562" t="s">
        <v>11343</v>
      </c>
      <c r="AN1562" t="s">
        <v>11343</v>
      </c>
      <c r="AO1562" t="s">
        <v>14933</v>
      </c>
      <c r="AP1562" t="s">
        <v>14437</v>
      </c>
      <c r="AQ1562" t="s">
        <v>20403</v>
      </c>
    </row>
    <row r="1563" spans="1:43" hidden="1" x14ac:dyDescent="0.3">
      <c r="A1563" t="s">
        <v>2636</v>
      </c>
      <c r="B1563" t="s">
        <v>431</v>
      </c>
      <c r="C1563" s="72">
        <v>32395</v>
      </c>
      <c r="D1563" t="s">
        <v>6952</v>
      </c>
      <c r="E1563" t="s">
        <v>6951</v>
      </c>
      <c r="F1563" t="s">
        <v>3591</v>
      </c>
      <c r="G1563" t="s">
        <v>3591</v>
      </c>
      <c r="H1563" t="s">
        <v>660</v>
      </c>
      <c r="I1563" t="s">
        <v>10630</v>
      </c>
      <c r="J1563" t="s">
        <v>431</v>
      </c>
      <c r="K1563">
        <v>519025</v>
      </c>
      <c r="L1563" t="s">
        <v>431</v>
      </c>
      <c r="M1563">
        <v>1805190</v>
      </c>
      <c r="N1563" t="s">
        <v>431</v>
      </c>
      <c r="O1563" t="s">
        <v>4459</v>
      </c>
      <c r="P1563" t="s">
        <v>2636</v>
      </c>
      <c r="Q1563">
        <v>9109</v>
      </c>
      <c r="R1563" t="s">
        <v>431</v>
      </c>
      <c r="S1563">
        <v>31232</v>
      </c>
      <c r="T1563" t="s">
        <v>431</v>
      </c>
      <c r="U1563" t="s">
        <v>431</v>
      </c>
      <c r="V1563" t="s">
        <v>4460</v>
      </c>
      <c r="W1563">
        <v>58259</v>
      </c>
      <c r="X1563">
        <v>9109</v>
      </c>
      <c r="Y1563" t="s">
        <v>431</v>
      </c>
      <c r="Z1563" t="s">
        <v>5933</v>
      </c>
      <c r="AA1563" t="s">
        <v>658</v>
      </c>
      <c r="AB1563" t="s">
        <v>658</v>
      </c>
      <c r="AC1563" t="s">
        <v>431</v>
      </c>
      <c r="AD1563" t="s">
        <v>5933</v>
      </c>
      <c r="AE1563">
        <v>9776</v>
      </c>
      <c r="AF1563" t="s">
        <v>431</v>
      </c>
      <c r="AG1563">
        <v>13551</v>
      </c>
      <c r="AH1563" t="s">
        <v>431</v>
      </c>
      <c r="AI1563">
        <v>4561</v>
      </c>
      <c r="AJ1563">
        <v>4028</v>
      </c>
      <c r="AK1563" t="s">
        <v>431</v>
      </c>
      <c r="AN1563" t="s">
        <v>431</v>
      </c>
      <c r="AO1563" t="s">
        <v>660</v>
      </c>
      <c r="AP1563" t="s">
        <v>5933</v>
      </c>
      <c r="AQ1563" t="s">
        <v>20402</v>
      </c>
    </row>
    <row r="1564" spans="1:43" hidden="1" x14ac:dyDescent="0.3">
      <c r="A1564" t="s">
        <v>2637</v>
      </c>
      <c r="B1564" t="s">
        <v>1243</v>
      </c>
      <c r="C1564" s="72">
        <v>30984</v>
      </c>
      <c r="D1564" t="s">
        <v>6543</v>
      </c>
      <c r="E1564" t="s">
        <v>8001</v>
      </c>
      <c r="F1564" t="s">
        <v>3591</v>
      </c>
      <c r="G1564" t="s">
        <v>3591</v>
      </c>
      <c r="H1564" t="s">
        <v>1373</v>
      </c>
      <c r="I1564" t="s">
        <v>9446</v>
      </c>
      <c r="J1564" t="s">
        <v>1243</v>
      </c>
      <c r="K1564">
        <v>467726</v>
      </c>
      <c r="L1564" t="s">
        <v>1243</v>
      </c>
      <c r="M1564">
        <v>580593</v>
      </c>
      <c r="N1564" t="s">
        <v>1243</v>
      </c>
      <c r="O1564" t="s">
        <v>2638</v>
      </c>
      <c r="P1564" t="s">
        <v>2637</v>
      </c>
      <c r="Q1564">
        <v>8351</v>
      </c>
      <c r="R1564" t="s">
        <v>1243</v>
      </c>
      <c r="S1564">
        <v>29236</v>
      </c>
      <c r="T1564" t="s">
        <v>1243</v>
      </c>
      <c r="V1564" t="s">
        <v>4461</v>
      </c>
      <c r="W1564">
        <v>46329</v>
      </c>
      <c r="X1564">
        <v>8351</v>
      </c>
      <c r="Y1564" t="s">
        <v>1243</v>
      </c>
      <c r="Z1564" t="s">
        <v>8801</v>
      </c>
      <c r="AA1564" t="s">
        <v>666</v>
      </c>
      <c r="AB1564" t="s">
        <v>666</v>
      </c>
      <c r="AC1564" t="s">
        <v>1243</v>
      </c>
      <c r="AD1564" t="s">
        <v>8801</v>
      </c>
      <c r="AI1564">
        <v>3240</v>
      </c>
      <c r="AK1564" t="s">
        <v>1243</v>
      </c>
      <c r="AN1564" t="s">
        <v>1243</v>
      </c>
      <c r="AO1564" t="s">
        <v>1373</v>
      </c>
      <c r="AP1564" t="s">
        <v>8801</v>
      </c>
      <c r="AQ1564" t="s">
        <v>20402</v>
      </c>
    </row>
    <row r="1565" spans="1:43" x14ac:dyDescent="0.3">
      <c r="A1565" t="s">
        <v>14004</v>
      </c>
      <c r="B1565" t="s">
        <v>14005</v>
      </c>
      <c r="C1565" s="72">
        <v>32378</v>
      </c>
      <c r="D1565" t="s">
        <v>7462</v>
      </c>
      <c r="E1565" t="s">
        <v>14006</v>
      </c>
      <c r="F1565" t="s">
        <v>1395</v>
      </c>
      <c r="G1565" t="s">
        <v>9094</v>
      </c>
      <c r="H1565" t="s">
        <v>1373</v>
      </c>
      <c r="I1565" t="s">
        <v>14007</v>
      </c>
      <c r="J1565" t="s">
        <v>14005</v>
      </c>
      <c r="K1565">
        <v>571945</v>
      </c>
      <c r="L1565" t="s">
        <v>14005</v>
      </c>
      <c r="M1565">
        <v>1946522</v>
      </c>
      <c r="N1565" t="s">
        <v>14005</v>
      </c>
      <c r="O1565" t="s">
        <v>14438</v>
      </c>
      <c r="P1565" t="s">
        <v>14004</v>
      </c>
      <c r="Q1565">
        <v>9173</v>
      </c>
      <c r="R1565" t="s">
        <v>14005</v>
      </c>
      <c r="S1565">
        <v>32116</v>
      </c>
      <c r="T1565" t="s">
        <v>14005</v>
      </c>
      <c r="V1565" t="s">
        <v>16428</v>
      </c>
      <c r="W1565">
        <v>60625</v>
      </c>
      <c r="X1565">
        <v>9173</v>
      </c>
      <c r="Y1565" t="s">
        <v>14005</v>
      </c>
      <c r="Z1565" t="s">
        <v>14008</v>
      </c>
      <c r="AA1565" t="s">
        <v>658</v>
      </c>
      <c r="AB1565" t="s">
        <v>658</v>
      </c>
      <c r="AC1565" t="s">
        <v>14005</v>
      </c>
      <c r="AD1565" t="s">
        <v>14008</v>
      </c>
      <c r="AE1565">
        <v>11177</v>
      </c>
      <c r="AH1565" t="s">
        <v>14005</v>
      </c>
      <c r="AI1565">
        <v>6106</v>
      </c>
      <c r="AJ1565">
        <v>4092</v>
      </c>
      <c r="AK1565" t="s">
        <v>14005</v>
      </c>
      <c r="AL1565" t="s">
        <v>18966</v>
      </c>
      <c r="AM1565" t="s">
        <v>14005</v>
      </c>
      <c r="AN1565" t="s">
        <v>14005</v>
      </c>
      <c r="AO1565" t="s">
        <v>1373</v>
      </c>
      <c r="AP1565" t="s">
        <v>14008</v>
      </c>
      <c r="AQ1565" t="s">
        <v>20403</v>
      </c>
    </row>
    <row r="1566" spans="1:43" hidden="1" x14ac:dyDescent="0.3">
      <c r="A1566" t="s">
        <v>4462</v>
      </c>
      <c r="B1566" t="s">
        <v>4463</v>
      </c>
      <c r="C1566" s="72">
        <v>28109</v>
      </c>
      <c r="D1566" t="s">
        <v>6594</v>
      </c>
      <c r="E1566" t="s">
        <v>7462</v>
      </c>
      <c r="F1566" t="s">
        <v>3591</v>
      </c>
      <c r="G1566" t="s">
        <v>3591</v>
      </c>
      <c r="H1566" t="s">
        <v>661</v>
      </c>
      <c r="I1566" t="s">
        <v>9776</v>
      </c>
      <c r="J1566" t="s">
        <v>4463</v>
      </c>
      <c r="K1566">
        <v>425446</v>
      </c>
      <c r="L1566" t="s">
        <v>4463</v>
      </c>
      <c r="M1566">
        <v>292281</v>
      </c>
      <c r="N1566" t="s">
        <v>4463</v>
      </c>
      <c r="O1566" t="s">
        <v>5934</v>
      </c>
      <c r="P1566" t="s">
        <v>4462</v>
      </c>
      <c r="R1566" t="s">
        <v>4463</v>
      </c>
      <c r="S1566">
        <v>29385</v>
      </c>
      <c r="T1566" t="s">
        <v>4463</v>
      </c>
      <c r="V1566" t="s">
        <v>5935</v>
      </c>
      <c r="W1566">
        <v>31777</v>
      </c>
      <c r="Y1566" t="s">
        <v>4463</v>
      </c>
      <c r="Z1566" t="s">
        <v>8802</v>
      </c>
      <c r="AA1566" t="s">
        <v>5068</v>
      </c>
      <c r="AB1566" t="s">
        <v>658</v>
      </c>
      <c r="AC1566" t="s">
        <v>4463</v>
      </c>
      <c r="AD1566" t="s">
        <v>8802</v>
      </c>
      <c r="AI1566">
        <v>10933</v>
      </c>
      <c r="AK1566" t="s">
        <v>4463</v>
      </c>
      <c r="AN1566" t="s">
        <v>4463</v>
      </c>
      <c r="AO1566" t="s">
        <v>661</v>
      </c>
      <c r="AP1566" t="s">
        <v>8802</v>
      </c>
      <c r="AQ1566" t="s">
        <v>20402</v>
      </c>
    </row>
    <row r="1567" spans="1:43" x14ac:dyDescent="0.3">
      <c r="A1567" t="s">
        <v>2639</v>
      </c>
      <c r="B1567" t="s">
        <v>791</v>
      </c>
      <c r="C1567" s="72">
        <v>31729</v>
      </c>
      <c r="D1567" t="s">
        <v>7518</v>
      </c>
      <c r="E1567" t="s">
        <v>7517</v>
      </c>
      <c r="F1567" t="s">
        <v>1446</v>
      </c>
      <c r="G1567" t="s">
        <v>9094</v>
      </c>
      <c r="H1567" t="s">
        <v>1373</v>
      </c>
      <c r="I1567" t="s">
        <v>10424</v>
      </c>
      <c r="J1567" t="s">
        <v>791</v>
      </c>
      <c r="K1567">
        <v>489119</v>
      </c>
      <c r="L1567" t="s">
        <v>791</v>
      </c>
      <c r="M1567">
        <v>1716842</v>
      </c>
      <c r="N1567" t="s">
        <v>791</v>
      </c>
      <c r="O1567" t="s">
        <v>2640</v>
      </c>
      <c r="P1567" t="s">
        <v>2639</v>
      </c>
      <c r="Q1567">
        <v>9017</v>
      </c>
      <c r="R1567" t="s">
        <v>791</v>
      </c>
      <c r="S1567">
        <v>31094</v>
      </c>
      <c r="T1567" t="s">
        <v>791</v>
      </c>
      <c r="V1567" t="s">
        <v>4464</v>
      </c>
      <c r="W1567">
        <v>58453</v>
      </c>
      <c r="X1567">
        <v>9017</v>
      </c>
      <c r="Y1567" t="s">
        <v>791</v>
      </c>
      <c r="Z1567" t="s">
        <v>5936</v>
      </c>
      <c r="AA1567" t="s">
        <v>666</v>
      </c>
      <c r="AB1567" t="s">
        <v>666</v>
      </c>
      <c r="AC1567" t="s">
        <v>791</v>
      </c>
      <c r="AD1567" t="s">
        <v>5936</v>
      </c>
      <c r="AE1567">
        <v>10501</v>
      </c>
      <c r="AF1567" t="s">
        <v>791</v>
      </c>
      <c r="AG1567">
        <v>12972</v>
      </c>
      <c r="AH1567" t="s">
        <v>791</v>
      </c>
      <c r="AI1567">
        <v>8658</v>
      </c>
      <c r="AJ1567">
        <v>3645</v>
      </c>
      <c r="AK1567" t="s">
        <v>791</v>
      </c>
      <c r="AL1567" t="s">
        <v>18967</v>
      </c>
      <c r="AM1567" t="s">
        <v>791</v>
      </c>
      <c r="AN1567" t="s">
        <v>791</v>
      </c>
      <c r="AO1567" t="s">
        <v>1373</v>
      </c>
      <c r="AP1567" t="s">
        <v>5936</v>
      </c>
      <c r="AQ1567" t="s">
        <v>20403</v>
      </c>
    </row>
    <row r="1568" spans="1:43" x14ac:dyDescent="0.3">
      <c r="A1568" t="s">
        <v>2641</v>
      </c>
      <c r="B1568" t="s">
        <v>1097</v>
      </c>
      <c r="C1568" s="72">
        <v>31188</v>
      </c>
      <c r="D1568" t="s">
        <v>6562</v>
      </c>
      <c r="E1568" t="s">
        <v>6875</v>
      </c>
      <c r="F1568" t="s">
        <v>1395</v>
      </c>
      <c r="G1568" t="s">
        <v>9094</v>
      </c>
      <c r="H1568" t="s">
        <v>1373</v>
      </c>
      <c r="I1568" t="s">
        <v>10257</v>
      </c>
      <c r="J1568" t="s">
        <v>1097</v>
      </c>
      <c r="K1568">
        <v>453192</v>
      </c>
      <c r="L1568" t="s">
        <v>1097</v>
      </c>
      <c r="M1568">
        <v>1116708</v>
      </c>
      <c r="N1568" t="s">
        <v>1097</v>
      </c>
      <c r="O1568" t="s">
        <v>2642</v>
      </c>
      <c r="P1568" t="s">
        <v>2641</v>
      </c>
      <c r="Q1568">
        <v>7847</v>
      </c>
      <c r="R1568" t="s">
        <v>1097</v>
      </c>
      <c r="S1568">
        <v>28563</v>
      </c>
      <c r="T1568" t="s">
        <v>1097</v>
      </c>
      <c r="V1568" t="s">
        <v>4465</v>
      </c>
      <c r="W1568">
        <v>49617</v>
      </c>
      <c r="X1568">
        <v>7847</v>
      </c>
      <c r="Y1568" t="s">
        <v>1097</v>
      </c>
      <c r="Z1568" t="s">
        <v>5937</v>
      </c>
      <c r="AA1568" t="s">
        <v>666</v>
      </c>
      <c r="AB1568" t="s">
        <v>666</v>
      </c>
      <c r="AC1568" t="s">
        <v>1097</v>
      </c>
      <c r="AD1568" t="s">
        <v>5937</v>
      </c>
      <c r="AE1568">
        <v>7641</v>
      </c>
      <c r="AF1568" t="s">
        <v>1097</v>
      </c>
      <c r="AG1568">
        <v>6057</v>
      </c>
      <c r="AH1568" t="s">
        <v>1097</v>
      </c>
      <c r="AI1568">
        <v>2191</v>
      </c>
      <c r="AJ1568">
        <v>2418</v>
      </c>
      <c r="AK1568" t="s">
        <v>1097</v>
      </c>
      <c r="AL1568" t="s">
        <v>18968</v>
      </c>
      <c r="AM1568" t="s">
        <v>1097</v>
      </c>
      <c r="AN1568" t="s">
        <v>1097</v>
      </c>
      <c r="AO1568" t="s">
        <v>14933</v>
      </c>
      <c r="AP1568" t="s">
        <v>5937</v>
      </c>
      <c r="AQ1568" t="s">
        <v>20403</v>
      </c>
    </row>
    <row r="1569" spans="1:43" x14ac:dyDescent="0.3">
      <c r="A1569" t="s">
        <v>3500</v>
      </c>
      <c r="B1569" t="s">
        <v>148</v>
      </c>
      <c r="C1569" s="72">
        <v>32799</v>
      </c>
      <c r="D1569" t="s">
        <v>6876</v>
      </c>
      <c r="E1569" t="s">
        <v>6875</v>
      </c>
      <c r="F1569" t="s">
        <v>1395</v>
      </c>
      <c r="G1569" t="s">
        <v>9094</v>
      </c>
      <c r="H1569" t="s">
        <v>660</v>
      </c>
      <c r="I1569" t="s">
        <v>9401</v>
      </c>
      <c r="J1569" t="s">
        <v>148</v>
      </c>
      <c r="K1569">
        <v>543543</v>
      </c>
      <c r="L1569" t="s">
        <v>148</v>
      </c>
      <c r="M1569">
        <v>1953818</v>
      </c>
      <c r="N1569" t="s">
        <v>148</v>
      </c>
      <c r="O1569" t="s">
        <v>13476</v>
      </c>
      <c r="P1569" t="s">
        <v>3500</v>
      </c>
      <c r="Q1569">
        <v>9446</v>
      </c>
      <c r="R1569" t="s">
        <v>148</v>
      </c>
      <c r="S1569">
        <v>32206</v>
      </c>
      <c r="T1569" t="s">
        <v>148</v>
      </c>
      <c r="U1569" t="s">
        <v>148</v>
      </c>
      <c r="V1569" t="s">
        <v>12901</v>
      </c>
      <c r="W1569">
        <v>65980</v>
      </c>
      <c r="X1569">
        <v>9446</v>
      </c>
      <c r="Y1569" t="s">
        <v>148</v>
      </c>
      <c r="Z1569" t="s">
        <v>5938</v>
      </c>
      <c r="AA1569" t="s">
        <v>666</v>
      </c>
      <c r="AB1569" t="s">
        <v>658</v>
      </c>
      <c r="AC1569" t="s">
        <v>148</v>
      </c>
      <c r="AD1569" t="s">
        <v>5938</v>
      </c>
      <c r="AE1569">
        <v>12194</v>
      </c>
      <c r="AF1569" t="s">
        <v>148</v>
      </c>
      <c r="AG1569">
        <v>17167</v>
      </c>
      <c r="AH1569" t="s">
        <v>148</v>
      </c>
      <c r="AI1569">
        <v>18156</v>
      </c>
      <c r="AJ1569">
        <v>4326</v>
      </c>
      <c r="AK1569" t="s">
        <v>148</v>
      </c>
      <c r="AL1569" t="s">
        <v>18969</v>
      </c>
      <c r="AM1569" t="s">
        <v>148</v>
      </c>
      <c r="AN1569" t="s">
        <v>148</v>
      </c>
      <c r="AO1569" t="s">
        <v>14939</v>
      </c>
      <c r="AP1569" t="s">
        <v>5938</v>
      </c>
      <c r="AQ1569" t="s">
        <v>20403</v>
      </c>
    </row>
    <row r="1570" spans="1:43" x14ac:dyDescent="0.3">
      <c r="A1570" t="s">
        <v>13105</v>
      </c>
      <c r="B1570" t="s">
        <v>11352</v>
      </c>
      <c r="C1570" s="72">
        <v>34202</v>
      </c>
      <c r="D1570" t="s">
        <v>7796</v>
      </c>
      <c r="E1570" t="s">
        <v>6875</v>
      </c>
      <c r="F1570" t="s">
        <v>1531</v>
      </c>
      <c r="G1570" t="s">
        <v>9094</v>
      </c>
      <c r="H1570" t="s">
        <v>1373</v>
      </c>
      <c r="I1570" t="s">
        <v>13106</v>
      </c>
      <c r="J1570" t="s">
        <v>11352</v>
      </c>
      <c r="K1570">
        <v>656744</v>
      </c>
      <c r="L1570" t="s">
        <v>11352</v>
      </c>
      <c r="M1570">
        <v>2702105</v>
      </c>
      <c r="N1570" t="s">
        <v>11352</v>
      </c>
      <c r="P1570" t="s">
        <v>13105</v>
      </c>
      <c r="Q1570">
        <v>11173</v>
      </c>
      <c r="R1570" t="s">
        <v>11352</v>
      </c>
      <c r="S1570">
        <v>36119</v>
      </c>
      <c r="T1570" t="s">
        <v>11352</v>
      </c>
      <c r="V1570" t="s">
        <v>16429</v>
      </c>
      <c r="W1570">
        <v>104851</v>
      </c>
      <c r="X1570">
        <v>11173</v>
      </c>
      <c r="Y1570" t="s">
        <v>11352</v>
      </c>
      <c r="Z1570" t="s">
        <v>13107</v>
      </c>
      <c r="AA1570" t="s">
        <v>666</v>
      </c>
      <c r="AB1570" t="s">
        <v>666</v>
      </c>
      <c r="AC1570" t="s">
        <v>11352</v>
      </c>
      <c r="AD1570" t="s">
        <v>13107</v>
      </c>
      <c r="AE1570">
        <v>14703</v>
      </c>
      <c r="AK1570" t="s">
        <v>11352</v>
      </c>
      <c r="AL1570" t="s">
        <v>18970</v>
      </c>
      <c r="AM1570" t="s">
        <v>11352</v>
      </c>
      <c r="AN1570" t="s">
        <v>11352</v>
      </c>
      <c r="AO1570" t="s">
        <v>1373</v>
      </c>
      <c r="AP1570" t="s">
        <v>13107</v>
      </c>
      <c r="AQ1570" t="s">
        <v>20403</v>
      </c>
    </row>
    <row r="1571" spans="1:43" hidden="1" x14ac:dyDescent="0.3">
      <c r="A1571" t="s">
        <v>2643</v>
      </c>
      <c r="B1571" t="s">
        <v>991</v>
      </c>
      <c r="C1571" s="72">
        <v>30069</v>
      </c>
      <c r="D1571" t="s">
        <v>7413</v>
      </c>
      <c r="E1571" t="s">
        <v>6875</v>
      </c>
      <c r="F1571" t="s">
        <v>3591</v>
      </c>
      <c r="G1571" t="s">
        <v>3591</v>
      </c>
      <c r="H1571" t="s">
        <v>1373</v>
      </c>
      <c r="I1571" t="s">
        <v>10343</v>
      </c>
      <c r="J1571" t="s">
        <v>991</v>
      </c>
      <c r="K1571">
        <v>461848</v>
      </c>
      <c r="L1571" t="s">
        <v>991</v>
      </c>
      <c r="M1571">
        <v>589253</v>
      </c>
      <c r="N1571" t="s">
        <v>991</v>
      </c>
      <c r="O1571" t="s">
        <v>12231</v>
      </c>
      <c r="P1571" t="s">
        <v>2643</v>
      </c>
      <c r="Q1571">
        <v>8348</v>
      </c>
      <c r="R1571" t="s">
        <v>991</v>
      </c>
      <c r="S1571">
        <v>29233</v>
      </c>
      <c r="T1571" t="s">
        <v>991</v>
      </c>
      <c r="V1571" t="s">
        <v>12232</v>
      </c>
      <c r="W1571">
        <v>26209</v>
      </c>
      <c r="X1571">
        <v>8348</v>
      </c>
      <c r="Y1571" t="s">
        <v>991</v>
      </c>
      <c r="Z1571" t="s">
        <v>5939</v>
      </c>
      <c r="AA1571" t="s">
        <v>658</v>
      </c>
      <c r="AB1571" t="s">
        <v>658</v>
      </c>
      <c r="AC1571" t="s">
        <v>991</v>
      </c>
      <c r="AD1571" t="s">
        <v>5939</v>
      </c>
      <c r="AE1571">
        <v>8889</v>
      </c>
      <c r="AI1571">
        <v>1221</v>
      </c>
      <c r="AK1571" t="s">
        <v>991</v>
      </c>
      <c r="AN1571" t="s">
        <v>991</v>
      </c>
      <c r="AO1571" t="s">
        <v>1373</v>
      </c>
      <c r="AP1571" t="s">
        <v>5939</v>
      </c>
      <c r="AQ1571" t="s">
        <v>20402</v>
      </c>
    </row>
    <row r="1572" spans="1:43" x14ac:dyDescent="0.3">
      <c r="A1572" t="s">
        <v>11171</v>
      </c>
      <c r="B1572" t="s">
        <v>11172</v>
      </c>
      <c r="C1572" s="72">
        <v>31941</v>
      </c>
      <c r="D1572" t="s">
        <v>6648</v>
      </c>
      <c r="E1572" t="s">
        <v>6875</v>
      </c>
      <c r="F1572" t="s">
        <v>1434</v>
      </c>
      <c r="G1572" t="s">
        <v>9094</v>
      </c>
      <c r="H1572" t="s">
        <v>1373</v>
      </c>
      <c r="I1572" t="s">
        <v>11173</v>
      </c>
      <c r="J1572" t="s">
        <v>11172</v>
      </c>
      <c r="K1572">
        <v>502522</v>
      </c>
      <c r="L1572" t="s">
        <v>11172</v>
      </c>
      <c r="M1572">
        <v>1810726</v>
      </c>
      <c r="N1572" t="s">
        <v>11172</v>
      </c>
      <c r="O1572" t="s">
        <v>12269</v>
      </c>
      <c r="P1572" t="s">
        <v>11171</v>
      </c>
      <c r="Q1572">
        <v>9366</v>
      </c>
      <c r="R1572" t="s">
        <v>11172</v>
      </c>
      <c r="S1572">
        <v>31364</v>
      </c>
      <c r="T1572" t="s">
        <v>11172</v>
      </c>
      <c r="V1572" t="s">
        <v>12270</v>
      </c>
      <c r="W1572">
        <v>58260</v>
      </c>
      <c r="X1572">
        <v>9366</v>
      </c>
      <c r="Y1572" t="s">
        <v>11172</v>
      </c>
      <c r="Z1572" t="s">
        <v>11174</v>
      </c>
      <c r="AA1572" t="s">
        <v>658</v>
      </c>
      <c r="AB1572" t="s">
        <v>658</v>
      </c>
      <c r="AC1572" t="s">
        <v>11172</v>
      </c>
      <c r="AD1572" t="s">
        <v>11174</v>
      </c>
      <c r="AE1572">
        <v>12339</v>
      </c>
      <c r="AF1572" t="s">
        <v>11172</v>
      </c>
      <c r="AG1572">
        <v>13838</v>
      </c>
      <c r="AH1572" t="s">
        <v>11172</v>
      </c>
      <c r="AI1572">
        <v>4431</v>
      </c>
      <c r="AJ1572">
        <v>3871</v>
      </c>
      <c r="AK1572" t="s">
        <v>11172</v>
      </c>
      <c r="AL1572" t="s">
        <v>18971</v>
      </c>
      <c r="AM1572" t="s">
        <v>11172</v>
      </c>
      <c r="AN1572" t="s">
        <v>11172</v>
      </c>
      <c r="AO1572" t="s">
        <v>1373</v>
      </c>
      <c r="AP1572" t="s">
        <v>11174</v>
      </c>
      <c r="AQ1572" t="s">
        <v>20403</v>
      </c>
    </row>
    <row r="1573" spans="1:43" hidden="1" x14ac:dyDescent="0.3">
      <c r="A1573" t="s">
        <v>5940</v>
      </c>
      <c r="B1573" t="s">
        <v>4466</v>
      </c>
      <c r="C1573" s="72">
        <v>31142</v>
      </c>
      <c r="D1573" t="s">
        <v>7464</v>
      </c>
      <c r="E1573" t="s">
        <v>7463</v>
      </c>
      <c r="F1573" t="s">
        <v>3591</v>
      </c>
      <c r="G1573" t="s">
        <v>3591</v>
      </c>
      <c r="H1573" t="s">
        <v>1380</v>
      </c>
      <c r="I1573" t="s">
        <v>9340</v>
      </c>
      <c r="J1573" t="s">
        <v>4466</v>
      </c>
      <c r="K1573">
        <v>451186</v>
      </c>
      <c r="L1573" t="s">
        <v>4466</v>
      </c>
      <c r="M1573">
        <v>584804</v>
      </c>
      <c r="N1573" t="s">
        <v>4466</v>
      </c>
      <c r="O1573" t="s">
        <v>5941</v>
      </c>
      <c r="P1573" t="s">
        <v>5940</v>
      </c>
      <c r="R1573" t="s">
        <v>4466</v>
      </c>
      <c r="S1573">
        <v>6477</v>
      </c>
      <c r="T1573" t="s">
        <v>4466</v>
      </c>
      <c r="V1573" t="s">
        <v>5942</v>
      </c>
      <c r="W1573">
        <v>45451</v>
      </c>
      <c r="Y1573" t="s">
        <v>4466</v>
      </c>
      <c r="Z1573" t="s">
        <v>8803</v>
      </c>
      <c r="AA1573" t="s">
        <v>666</v>
      </c>
      <c r="AB1573" t="s">
        <v>666</v>
      </c>
      <c r="AC1573" t="s">
        <v>4466</v>
      </c>
      <c r="AD1573" t="s">
        <v>8803</v>
      </c>
      <c r="AI1573">
        <v>3683</v>
      </c>
      <c r="AK1573" t="s">
        <v>4466</v>
      </c>
      <c r="AN1573" t="s">
        <v>4466</v>
      </c>
      <c r="AO1573" t="s">
        <v>1380</v>
      </c>
      <c r="AP1573" t="s">
        <v>8803</v>
      </c>
      <c r="AQ1573" t="s">
        <v>20402</v>
      </c>
    </row>
    <row r="1574" spans="1:43" x14ac:dyDescent="0.3">
      <c r="A1574" t="s">
        <v>20378</v>
      </c>
      <c r="B1574" t="s">
        <v>20379</v>
      </c>
      <c r="C1574" s="72">
        <v>35384</v>
      </c>
      <c r="D1574" t="s">
        <v>20380</v>
      </c>
      <c r="E1574" t="s">
        <v>6875</v>
      </c>
      <c r="F1574" t="s">
        <v>1402</v>
      </c>
      <c r="G1574" t="s">
        <v>6120</v>
      </c>
      <c r="H1574" t="s">
        <v>1431</v>
      </c>
      <c r="I1574" t="s">
        <v>20381</v>
      </c>
      <c r="J1574" t="s">
        <v>20379</v>
      </c>
      <c r="K1574">
        <v>680911</v>
      </c>
      <c r="L1574" t="s">
        <v>20379</v>
      </c>
      <c r="M1574">
        <v>2932941</v>
      </c>
      <c r="N1574" t="s">
        <v>20379</v>
      </c>
      <c r="P1574" t="s">
        <v>20378</v>
      </c>
      <c r="Q1574">
        <v>10423</v>
      </c>
      <c r="R1574" t="s">
        <v>20379</v>
      </c>
      <c r="W1574">
        <v>129503</v>
      </c>
      <c r="Z1574" t="s">
        <v>20382</v>
      </c>
      <c r="AA1574" t="s">
        <v>658</v>
      </c>
      <c r="AB1574" t="s">
        <v>658</v>
      </c>
      <c r="AC1574" t="s">
        <v>20379</v>
      </c>
      <c r="AD1574" t="s">
        <v>20382</v>
      </c>
      <c r="AK1574" t="s">
        <v>20379</v>
      </c>
      <c r="AO1574" t="s">
        <v>1431</v>
      </c>
      <c r="AP1574" t="s">
        <v>20382</v>
      </c>
      <c r="AQ1574" t="s">
        <v>20403</v>
      </c>
    </row>
    <row r="1575" spans="1:43" x14ac:dyDescent="0.3">
      <c r="A1575" t="s">
        <v>2644</v>
      </c>
      <c r="B1575" t="s">
        <v>729</v>
      </c>
      <c r="C1575" s="72">
        <v>33156</v>
      </c>
      <c r="D1575" t="s">
        <v>7559</v>
      </c>
      <c r="E1575" t="s">
        <v>6875</v>
      </c>
      <c r="F1575" t="s">
        <v>1430</v>
      </c>
      <c r="G1575" t="s">
        <v>6120</v>
      </c>
      <c r="H1575" t="s">
        <v>1373</v>
      </c>
      <c r="I1575" t="s">
        <v>9679</v>
      </c>
      <c r="J1575" t="s">
        <v>729</v>
      </c>
      <c r="K1575">
        <v>571946</v>
      </c>
      <c r="L1575" t="s">
        <v>729</v>
      </c>
      <c r="M1575">
        <v>1739603</v>
      </c>
      <c r="N1575" t="s">
        <v>729</v>
      </c>
      <c r="O1575" t="s">
        <v>4467</v>
      </c>
      <c r="P1575" t="s">
        <v>2644</v>
      </c>
      <c r="Q1575">
        <v>8871</v>
      </c>
      <c r="R1575" t="s">
        <v>729</v>
      </c>
      <c r="S1575">
        <v>30738</v>
      </c>
      <c r="T1575" t="s">
        <v>729</v>
      </c>
      <c r="V1575" t="s">
        <v>4468</v>
      </c>
      <c r="W1575">
        <v>60626</v>
      </c>
      <c r="X1575">
        <v>8871</v>
      </c>
      <c r="Y1575" t="s">
        <v>729</v>
      </c>
      <c r="Z1575" t="s">
        <v>5943</v>
      </c>
      <c r="AA1575" t="s">
        <v>658</v>
      </c>
      <c r="AB1575" t="s">
        <v>658</v>
      </c>
      <c r="AC1575" t="s">
        <v>729</v>
      </c>
      <c r="AD1575" t="s">
        <v>5943</v>
      </c>
      <c r="AE1575">
        <v>10952</v>
      </c>
      <c r="AF1575" t="s">
        <v>729</v>
      </c>
      <c r="AG1575">
        <v>12943</v>
      </c>
      <c r="AH1575" t="s">
        <v>729</v>
      </c>
      <c r="AI1575">
        <v>6289</v>
      </c>
      <c r="AJ1575">
        <v>4026</v>
      </c>
      <c r="AK1575" t="s">
        <v>729</v>
      </c>
      <c r="AL1575" t="s">
        <v>18972</v>
      </c>
      <c r="AM1575" t="s">
        <v>729</v>
      </c>
      <c r="AN1575" t="s">
        <v>729</v>
      </c>
      <c r="AO1575" t="s">
        <v>1373</v>
      </c>
      <c r="AP1575" t="s">
        <v>5943</v>
      </c>
      <c r="AQ1575" t="s">
        <v>20403</v>
      </c>
    </row>
    <row r="1576" spans="1:43" x14ac:dyDescent="0.3">
      <c r="A1576" t="s">
        <v>11921</v>
      </c>
      <c r="B1576" t="s">
        <v>11304</v>
      </c>
      <c r="C1576" s="72">
        <v>33572</v>
      </c>
      <c r="D1576" t="s">
        <v>11922</v>
      </c>
      <c r="E1576" t="s">
        <v>8002</v>
      </c>
      <c r="F1576" t="s">
        <v>1481</v>
      </c>
      <c r="G1576" t="s">
        <v>9094</v>
      </c>
      <c r="H1576" t="s">
        <v>1373</v>
      </c>
      <c r="I1576" t="s">
        <v>11751</v>
      </c>
      <c r="J1576" t="s">
        <v>11304</v>
      </c>
      <c r="K1576">
        <v>621219</v>
      </c>
      <c r="L1576" t="s">
        <v>11304</v>
      </c>
      <c r="M1576">
        <v>2210232</v>
      </c>
      <c r="N1576" t="s">
        <v>11304</v>
      </c>
      <c r="O1576" t="s">
        <v>13252</v>
      </c>
      <c r="P1576" t="s">
        <v>11921</v>
      </c>
      <c r="Q1576">
        <v>10297</v>
      </c>
      <c r="R1576" t="s">
        <v>11304</v>
      </c>
      <c r="S1576">
        <v>34863</v>
      </c>
      <c r="T1576" t="s">
        <v>11304</v>
      </c>
      <c r="V1576" t="s">
        <v>11923</v>
      </c>
      <c r="W1576">
        <v>100555</v>
      </c>
      <c r="X1576">
        <v>10297</v>
      </c>
      <c r="Y1576" t="s">
        <v>11304</v>
      </c>
      <c r="Z1576" t="s">
        <v>11924</v>
      </c>
      <c r="AA1576" t="s">
        <v>658</v>
      </c>
      <c r="AB1576" t="s">
        <v>658</v>
      </c>
      <c r="AC1576" t="s">
        <v>11304</v>
      </c>
      <c r="AD1576" t="s">
        <v>11924</v>
      </c>
      <c r="AE1576">
        <v>14114</v>
      </c>
      <c r="AH1576" t="s">
        <v>11304</v>
      </c>
      <c r="AI1576">
        <v>30759</v>
      </c>
      <c r="AJ1576">
        <v>5271</v>
      </c>
      <c r="AK1576" t="s">
        <v>11304</v>
      </c>
      <c r="AL1576" t="s">
        <v>18973</v>
      </c>
      <c r="AM1576" t="s">
        <v>11304</v>
      </c>
      <c r="AN1576" t="s">
        <v>11304</v>
      </c>
      <c r="AO1576" t="s">
        <v>14935</v>
      </c>
      <c r="AP1576" t="s">
        <v>11924</v>
      </c>
      <c r="AQ1576" t="s">
        <v>20403</v>
      </c>
    </row>
    <row r="1577" spans="1:43" x14ac:dyDescent="0.3">
      <c r="A1577" t="s">
        <v>2645</v>
      </c>
      <c r="B1577" t="s">
        <v>952</v>
      </c>
      <c r="C1577" s="72">
        <v>31111</v>
      </c>
      <c r="D1577" t="s">
        <v>6876</v>
      </c>
      <c r="E1577" t="s">
        <v>8002</v>
      </c>
      <c r="F1577" t="s">
        <v>3591</v>
      </c>
      <c r="G1577" t="s">
        <v>3591</v>
      </c>
      <c r="H1577" t="s">
        <v>1373</v>
      </c>
      <c r="I1577" t="s">
        <v>10371</v>
      </c>
      <c r="J1577" t="s">
        <v>952</v>
      </c>
      <c r="K1577">
        <v>502166</v>
      </c>
      <c r="L1577" t="s">
        <v>952</v>
      </c>
      <c r="M1577">
        <v>1663605</v>
      </c>
      <c r="N1577" t="s">
        <v>952</v>
      </c>
      <c r="O1577" t="s">
        <v>11851</v>
      </c>
      <c r="P1577" t="s">
        <v>2645</v>
      </c>
      <c r="Q1577">
        <v>8420</v>
      </c>
      <c r="R1577" t="s">
        <v>952</v>
      </c>
      <c r="S1577">
        <v>30201</v>
      </c>
      <c r="T1577" t="s">
        <v>952</v>
      </c>
      <c r="V1577" t="s">
        <v>11852</v>
      </c>
      <c r="W1577">
        <v>26248</v>
      </c>
      <c r="X1577">
        <v>8420</v>
      </c>
      <c r="Y1577" t="s">
        <v>952</v>
      </c>
      <c r="Z1577" t="s">
        <v>5944</v>
      </c>
      <c r="AA1577" t="s">
        <v>658</v>
      </c>
      <c r="AB1577" t="s">
        <v>666</v>
      </c>
      <c r="AC1577" t="s">
        <v>952</v>
      </c>
      <c r="AD1577" t="s">
        <v>5944</v>
      </c>
      <c r="AE1577">
        <v>9968</v>
      </c>
      <c r="AI1577">
        <v>17659</v>
      </c>
      <c r="AK1577" t="s">
        <v>952</v>
      </c>
      <c r="AL1577" t="s">
        <v>18974</v>
      </c>
      <c r="AM1577" t="s">
        <v>952</v>
      </c>
      <c r="AN1577" t="s">
        <v>952</v>
      </c>
      <c r="AO1577" t="s">
        <v>1373</v>
      </c>
      <c r="AP1577" t="s">
        <v>5944</v>
      </c>
      <c r="AQ1577" t="s">
        <v>20403</v>
      </c>
    </row>
    <row r="1578" spans="1:43" hidden="1" x14ac:dyDescent="0.3">
      <c r="A1578" t="s">
        <v>2646</v>
      </c>
      <c r="B1578" t="s">
        <v>1078</v>
      </c>
      <c r="C1578" s="72">
        <v>27387</v>
      </c>
      <c r="D1578" t="s">
        <v>6821</v>
      </c>
      <c r="E1578" t="s">
        <v>8003</v>
      </c>
      <c r="F1578" t="s">
        <v>3591</v>
      </c>
      <c r="G1578" t="s">
        <v>3591</v>
      </c>
      <c r="H1578" t="s">
        <v>1373</v>
      </c>
      <c r="I1578" t="s">
        <v>9742</v>
      </c>
      <c r="J1578" t="s">
        <v>1078</v>
      </c>
      <c r="K1578">
        <v>119154</v>
      </c>
      <c r="L1578" t="s">
        <v>1078</v>
      </c>
      <c r="M1578">
        <v>7889</v>
      </c>
      <c r="N1578" t="s">
        <v>1078</v>
      </c>
      <c r="O1578" t="s">
        <v>2647</v>
      </c>
      <c r="P1578" t="s">
        <v>2646</v>
      </c>
      <c r="Q1578">
        <v>5848</v>
      </c>
      <c r="R1578" t="s">
        <v>1078</v>
      </c>
      <c r="S1578">
        <v>3687</v>
      </c>
      <c r="T1578" t="s">
        <v>1078</v>
      </c>
      <c r="V1578" t="s">
        <v>4469</v>
      </c>
      <c r="W1578">
        <v>100</v>
      </c>
      <c r="Y1578" t="s">
        <v>1078</v>
      </c>
      <c r="Z1578" t="s">
        <v>8804</v>
      </c>
      <c r="AA1578" t="s">
        <v>658</v>
      </c>
      <c r="AB1578" t="s">
        <v>658</v>
      </c>
      <c r="AC1578" t="s">
        <v>1078</v>
      </c>
      <c r="AD1578" t="s">
        <v>8804</v>
      </c>
      <c r="AI1578">
        <v>4292</v>
      </c>
      <c r="AK1578" t="s">
        <v>1078</v>
      </c>
      <c r="AN1578" t="s">
        <v>1078</v>
      </c>
      <c r="AO1578" t="s">
        <v>1373</v>
      </c>
      <c r="AP1578" t="s">
        <v>8804</v>
      </c>
      <c r="AQ1578" t="s">
        <v>20402</v>
      </c>
    </row>
    <row r="1579" spans="1:43" x14ac:dyDescent="0.3">
      <c r="A1579" t="s">
        <v>2648</v>
      </c>
      <c r="B1579" t="s">
        <v>777</v>
      </c>
      <c r="C1579" s="72">
        <v>31824</v>
      </c>
      <c r="D1579" t="s">
        <v>7031</v>
      </c>
      <c r="E1579" t="s">
        <v>7615</v>
      </c>
      <c r="F1579" t="s">
        <v>1460</v>
      </c>
      <c r="G1579" t="s">
        <v>9094</v>
      </c>
      <c r="H1579" t="s">
        <v>1373</v>
      </c>
      <c r="I1579" t="s">
        <v>9506</v>
      </c>
      <c r="J1579" t="s">
        <v>777</v>
      </c>
      <c r="K1579">
        <v>543548</v>
      </c>
      <c r="L1579" t="s">
        <v>777</v>
      </c>
      <c r="M1579">
        <v>1846229</v>
      </c>
      <c r="N1579" t="s">
        <v>777</v>
      </c>
      <c r="O1579" t="s">
        <v>2649</v>
      </c>
      <c r="P1579" t="s">
        <v>2648</v>
      </c>
      <c r="Q1579">
        <v>9035</v>
      </c>
      <c r="R1579" t="s">
        <v>777</v>
      </c>
      <c r="S1579">
        <v>31706</v>
      </c>
      <c r="T1579" t="s">
        <v>777</v>
      </c>
      <c r="V1579" t="s">
        <v>4470</v>
      </c>
      <c r="W1579">
        <v>58459</v>
      </c>
      <c r="X1579">
        <v>9035</v>
      </c>
      <c r="Y1579" t="s">
        <v>777</v>
      </c>
      <c r="Z1579" t="s">
        <v>5945</v>
      </c>
      <c r="AA1579" t="s">
        <v>666</v>
      </c>
      <c r="AB1579" t="s">
        <v>666</v>
      </c>
      <c r="AC1579" t="s">
        <v>777</v>
      </c>
      <c r="AD1579" t="s">
        <v>5945</v>
      </c>
      <c r="AE1579">
        <v>11648</v>
      </c>
      <c r="AF1579" t="s">
        <v>777</v>
      </c>
      <c r="AG1579">
        <v>15221</v>
      </c>
      <c r="AH1579" t="s">
        <v>777</v>
      </c>
      <c r="AI1579">
        <v>5227</v>
      </c>
      <c r="AJ1579">
        <v>3917</v>
      </c>
      <c r="AK1579" t="s">
        <v>777</v>
      </c>
      <c r="AL1579" t="s">
        <v>18975</v>
      </c>
      <c r="AM1579" t="s">
        <v>777</v>
      </c>
      <c r="AN1579" t="s">
        <v>777</v>
      </c>
      <c r="AO1579" t="s">
        <v>1373</v>
      </c>
      <c r="AP1579" t="s">
        <v>5945</v>
      </c>
      <c r="AQ1579" t="s">
        <v>20403</v>
      </c>
    </row>
    <row r="1580" spans="1:43" x14ac:dyDescent="0.3">
      <c r="A1580" t="s">
        <v>13814</v>
      </c>
      <c r="B1580" t="s">
        <v>11209</v>
      </c>
      <c r="C1580" s="72">
        <v>33134</v>
      </c>
      <c r="D1580" t="s">
        <v>6715</v>
      </c>
      <c r="E1580" t="s">
        <v>13815</v>
      </c>
      <c r="F1580" t="s">
        <v>1565</v>
      </c>
      <c r="G1580" t="s">
        <v>6120</v>
      </c>
      <c r="H1580" t="s">
        <v>1373</v>
      </c>
      <c r="I1580" t="s">
        <v>11800</v>
      </c>
      <c r="J1580" t="s">
        <v>11209</v>
      </c>
      <c r="K1580">
        <v>573668</v>
      </c>
      <c r="L1580" t="s">
        <v>11209</v>
      </c>
      <c r="M1580">
        <v>2210084</v>
      </c>
      <c r="N1580" t="s">
        <v>11209</v>
      </c>
      <c r="O1580" t="s">
        <v>13816</v>
      </c>
      <c r="P1580" t="s">
        <v>13814</v>
      </c>
      <c r="Q1580">
        <v>10384</v>
      </c>
      <c r="R1580" t="s">
        <v>11209</v>
      </c>
      <c r="S1580">
        <v>34845</v>
      </c>
      <c r="T1580" t="s">
        <v>11209</v>
      </c>
      <c r="V1580" t="s">
        <v>16430</v>
      </c>
      <c r="W1580">
        <v>60317</v>
      </c>
      <c r="X1580">
        <v>10384</v>
      </c>
      <c r="Y1580" t="s">
        <v>11209</v>
      </c>
      <c r="Z1580" t="s">
        <v>13817</v>
      </c>
      <c r="AA1580" t="s">
        <v>658</v>
      </c>
      <c r="AB1580" t="s">
        <v>658</v>
      </c>
      <c r="AC1580" t="s">
        <v>11209</v>
      </c>
      <c r="AD1580" t="s">
        <v>13817</v>
      </c>
      <c r="AE1580">
        <v>14094</v>
      </c>
      <c r="AH1580" t="s">
        <v>11209</v>
      </c>
      <c r="AI1580">
        <v>5900</v>
      </c>
      <c r="AJ1580">
        <v>5370</v>
      </c>
      <c r="AK1580" t="s">
        <v>11209</v>
      </c>
      <c r="AL1580" t="s">
        <v>18976</v>
      </c>
      <c r="AM1580" t="s">
        <v>11209</v>
      </c>
      <c r="AN1580" t="s">
        <v>11209</v>
      </c>
      <c r="AO1580" t="s">
        <v>1373</v>
      </c>
      <c r="AP1580" t="s">
        <v>13817</v>
      </c>
      <c r="AQ1580" t="s">
        <v>20403</v>
      </c>
    </row>
    <row r="1581" spans="1:43" x14ac:dyDescent="0.3">
      <c r="A1581" t="s">
        <v>2650</v>
      </c>
      <c r="B1581" t="s">
        <v>810</v>
      </c>
      <c r="C1581" s="72">
        <v>32137</v>
      </c>
      <c r="D1581" t="s">
        <v>6539</v>
      </c>
      <c r="E1581" t="s">
        <v>7635</v>
      </c>
      <c r="F1581" t="s">
        <v>1553</v>
      </c>
      <c r="G1581" t="s">
        <v>6120</v>
      </c>
      <c r="H1581" t="s">
        <v>1373</v>
      </c>
      <c r="I1581" t="s">
        <v>10304</v>
      </c>
      <c r="J1581" t="s">
        <v>810</v>
      </c>
      <c r="K1581">
        <v>501985</v>
      </c>
      <c r="L1581" t="s">
        <v>810</v>
      </c>
      <c r="M1581">
        <v>1735792</v>
      </c>
      <c r="N1581" t="s">
        <v>810</v>
      </c>
      <c r="O1581" t="s">
        <v>2651</v>
      </c>
      <c r="P1581" t="s">
        <v>2650</v>
      </c>
      <c r="Q1581">
        <v>8781</v>
      </c>
      <c r="R1581" t="s">
        <v>810</v>
      </c>
      <c r="S1581">
        <v>30624</v>
      </c>
      <c r="T1581" t="s">
        <v>810</v>
      </c>
      <c r="V1581" t="s">
        <v>4471</v>
      </c>
      <c r="W1581">
        <v>59266</v>
      </c>
      <c r="X1581">
        <v>8781</v>
      </c>
      <c r="Y1581" t="s">
        <v>810</v>
      </c>
      <c r="Z1581" t="s">
        <v>5946</v>
      </c>
      <c r="AA1581" t="s">
        <v>658</v>
      </c>
      <c r="AB1581" t="s">
        <v>666</v>
      </c>
      <c r="AC1581" t="s">
        <v>810</v>
      </c>
      <c r="AD1581" t="s">
        <v>5946</v>
      </c>
      <c r="AE1581">
        <v>10954</v>
      </c>
      <c r="AF1581" t="s">
        <v>810</v>
      </c>
      <c r="AG1581">
        <v>12481</v>
      </c>
      <c r="AH1581" t="s">
        <v>810</v>
      </c>
      <c r="AI1581">
        <v>5147</v>
      </c>
      <c r="AJ1581">
        <v>3527</v>
      </c>
      <c r="AK1581" t="s">
        <v>810</v>
      </c>
      <c r="AL1581" t="s">
        <v>18977</v>
      </c>
      <c r="AM1581" t="s">
        <v>810</v>
      </c>
      <c r="AN1581" t="s">
        <v>810</v>
      </c>
      <c r="AO1581" t="s">
        <v>14935</v>
      </c>
      <c r="AP1581" t="s">
        <v>5946</v>
      </c>
      <c r="AQ1581" t="s">
        <v>20403</v>
      </c>
    </row>
    <row r="1582" spans="1:43" x14ac:dyDescent="0.3">
      <c r="A1582" t="s">
        <v>14127</v>
      </c>
      <c r="B1582" t="s">
        <v>13948</v>
      </c>
      <c r="C1582" s="72">
        <v>34214</v>
      </c>
      <c r="D1582" t="s">
        <v>6776</v>
      </c>
      <c r="E1582" t="s">
        <v>14128</v>
      </c>
      <c r="F1582" t="s">
        <v>1460</v>
      </c>
      <c r="G1582" t="s">
        <v>9094</v>
      </c>
      <c r="H1582" t="s">
        <v>1373</v>
      </c>
      <c r="I1582" t="s">
        <v>13979</v>
      </c>
      <c r="J1582" t="s">
        <v>13948</v>
      </c>
      <c r="K1582">
        <v>621345</v>
      </c>
      <c r="L1582" t="s">
        <v>13948</v>
      </c>
      <c r="M1582">
        <v>2449982</v>
      </c>
      <c r="N1582" t="s">
        <v>13948</v>
      </c>
      <c r="O1582" t="s">
        <v>14439</v>
      </c>
      <c r="P1582" t="s">
        <v>14127</v>
      </c>
      <c r="Q1582">
        <v>10794</v>
      </c>
      <c r="R1582" t="s">
        <v>13948</v>
      </c>
      <c r="S1582">
        <v>36133</v>
      </c>
      <c r="T1582" t="s">
        <v>13948</v>
      </c>
      <c r="V1582" t="s">
        <v>16431</v>
      </c>
      <c r="W1582">
        <v>108235</v>
      </c>
      <c r="X1582">
        <v>10794</v>
      </c>
      <c r="Y1582" t="s">
        <v>13948</v>
      </c>
      <c r="Z1582" t="s">
        <v>14129</v>
      </c>
      <c r="AA1582" t="s">
        <v>666</v>
      </c>
      <c r="AB1582" t="s">
        <v>666</v>
      </c>
      <c r="AC1582" t="s">
        <v>13948</v>
      </c>
      <c r="AD1582" t="s">
        <v>14129</v>
      </c>
      <c r="AE1582">
        <v>13889</v>
      </c>
      <c r="AH1582" t="s">
        <v>13948</v>
      </c>
      <c r="AI1582">
        <v>23679</v>
      </c>
      <c r="AJ1582">
        <v>5690</v>
      </c>
      <c r="AK1582" t="s">
        <v>13948</v>
      </c>
      <c r="AL1582" t="s">
        <v>18978</v>
      </c>
      <c r="AM1582" t="s">
        <v>13948</v>
      </c>
      <c r="AN1582" t="s">
        <v>13948</v>
      </c>
      <c r="AO1582" t="s">
        <v>14933</v>
      </c>
      <c r="AP1582" t="s">
        <v>14129</v>
      </c>
      <c r="AQ1582" t="s">
        <v>20403</v>
      </c>
    </row>
    <row r="1583" spans="1:43" x14ac:dyDescent="0.3">
      <c r="A1583" t="s">
        <v>11873</v>
      </c>
      <c r="B1583" t="s">
        <v>11244</v>
      </c>
      <c r="C1583" s="72">
        <v>32518</v>
      </c>
      <c r="D1583" t="s">
        <v>11874</v>
      </c>
      <c r="E1583" t="s">
        <v>11875</v>
      </c>
      <c r="F1583" t="s">
        <v>3591</v>
      </c>
      <c r="G1583" t="s">
        <v>3591</v>
      </c>
      <c r="H1583" t="s">
        <v>1373</v>
      </c>
      <c r="I1583" t="s">
        <v>11826</v>
      </c>
      <c r="J1583" t="s">
        <v>11244</v>
      </c>
      <c r="K1583">
        <v>664641</v>
      </c>
      <c r="L1583" t="s">
        <v>11244</v>
      </c>
      <c r="M1583">
        <v>2226885</v>
      </c>
      <c r="N1583" t="s">
        <v>11244</v>
      </c>
      <c r="O1583" t="s">
        <v>13324</v>
      </c>
      <c r="P1583" t="s">
        <v>11873</v>
      </c>
      <c r="Q1583">
        <v>10330</v>
      </c>
      <c r="R1583" t="s">
        <v>11244</v>
      </c>
      <c r="S1583">
        <v>35305</v>
      </c>
      <c r="T1583" t="s">
        <v>11244</v>
      </c>
      <c r="V1583" t="s">
        <v>12946</v>
      </c>
      <c r="W1583">
        <v>106487</v>
      </c>
      <c r="X1583">
        <v>10330</v>
      </c>
      <c r="Y1583" t="s">
        <v>11244</v>
      </c>
      <c r="Z1583" t="s">
        <v>11876</v>
      </c>
      <c r="AA1583" t="s">
        <v>666</v>
      </c>
      <c r="AB1583" t="s">
        <v>666</v>
      </c>
      <c r="AC1583" t="s">
        <v>11244</v>
      </c>
      <c r="AD1583" t="s">
        <v>11876</v>
      </c>
      <c r="AE1583">
        <v>13793</v>
      </c>
      <c r="AF1583" t="s">
        <v>11244</v>
      </c>
      <c r="AG1583">
        <v>71184</v>
      </c>
      <c r="AH1583" t="s">
        <v>11244</v>
      </c>
      <c r="AI1583">
        <v>23322</v>
      </c>
      <c r="AJ1583">
        <v>5307</v>
      </c>
      <c r="AK1583" t="s">
        <v>11244</v>
      </c>
      <c r="AL1583" t="s">
        <v>18979</v>
      </c>
      <c r="AM1583" t="s">
        <v>11244</v>
      </c>
      <c r="AN1583" t="s">
        <v>11244</v>
      </c>
      <c r="AO1583" t="s">
        <v>1373</v>
      </c>
      <c r="AP1583" t="s">
        <v>11876</v>
      </c>
      <c r="AQ1583" t="s">
        <v>20403</v>
      </c>
    </row>
    <row r="1584" spans="1:43" x14ac:dyDescent="0.3">
      <c r="A1584" t="s">
        <v>12487</v>
      </c>
      <c r="B1584" t="s">
        <v>11298</v>
      </c>
      <c r="C1584" s="72">
        <v>33347</v>
      </c>
      <c r="D1584" t="s">
        <v>7064</v>
      </c>
      <c r="E1584" t="s">
        <v>7785</v>
      </c>
      <c r="F1584" t="s">
        <v>1464</v>
      </c>
      <c r="G1584" t="s">
        <v>6120</v>
      </c>
      <c r="H1584" t="s">
        <v>1373</v>
      </c>
      <c r="I1584" t="s">
        <v>11299</v>
      </c>
      <c r="J1584" t="s">
        <v>11298</v>
      </c>
      <c r="K1584">
        <v>571951</v>
      </c>
      <c r="L1584" t="s">
        <v>11298</v>
      </c>
      <c r="M1584">
        <v>2040767</v>
      </c>
      <c r="N1584" t="s">
        <v>11298</v>
      </c>
      <c r="O1584" t="s">
        <v>12488</v>
      </c>
      <c r="P1584" t="s">
        <v>12487</v>
      </c>
      <c r="Q1584">
        <v>9680</v>
      </c>
      <c r="R1584" t="s">
        <v>11298</v>
      </c>
      <c r="S1584">
        <v>31910</v>
      </c>
      <c r="T1584" t="s">
        <v>11298</v>
      </c>
      <c r="V1584" t="s">
        <v>12489</v>
      </c>
      <c r="W1584">
        <v>66570</v>
      </c>
      <c r="X1584">
        <v>9680</v>
      </c>
      <c r="Y1584" t="s">
        <v>11298</v>
      </c>
      <c r="Z1584" t="s">
        <v>12490</v>
      </c>
      <c r="AA1584" t="s">
        <v>666</v>
      </c>
      <c r="AB1584" t="s">
        <v>658</v>
      </c>
      <c r="AC1584" t="s">
        <v>11298</v>
      </c>
      <c r="AD1584" t="s">
        <v>12490</v>
      </c>
      <c r="AE1584">
        <v>12730</v>
      </c>
      <c r="AF1584" t="s">
        <v>11298</v>
      </c>
      <c r="AG1584">
        <v>38142</v>
      </c>
      <c r="AH1584" t="s">
        <v>11298</v>
      </c>
      <c r="AI1584">
        <v>14074</v>
      </c>
      <c r="AJ1584">
        <v>4609</v>
      </c>
      <c r="AK1584" t="s">
        <v>11298</v>
      </c>
      <c r="AL1584" t="s">
        <v>18980</v>
      </c>
      <c r="AM1584" t="s">
        <v>11298</v>
      </c>
      <c r="AN1584" t="s">
        <v>11298</v>
      </c>
      <c r="AO1584" t="s">
        <v>1373</v>
      </c>
      <c r="AP1584" t="s">
        <v>12490</v>
      </c>
      <c r="AQ1584" t="s">
        <v>20403</v>
      </c>
    </row>
    <row r="1585" spans="1:43" x14ac:dyDescent="0.3">
      <c r="A1585" t="s">
        <v>2652</v>
      </c>
      <c r="B1585" t="s">
        <v>924</v>
      </c>
      <c r="C1585" s="72">
        <v>31910</v>
      </c>
      <c r="D1585" t="s">
        <v>7803</v>
      </c>
      <c r="E1585" t="s">
        <v>7785</v>
      </c>
      <c r="F1585" t="s">
        <v>3591</v>
      </c>
      <c r="G1585" t="s">
        <v>3591</v>
      </c>
      <c r="H1585" t="s">
        <v>1373</v>
      </c>
      <c r="I1585" t="s">
        <v>9892</v>
      </c>
      <c r="J1585" t="s">
        <v>924</v>
      </c>
      <c r="K1585">
        <v>543551</v>
      </c>
      <c r="L1585" t="s">
        <v>924</v>
      </c>
      <c r="M1585">
        <v>1737857</v>
      </c>
      <c r="N1585" t="s">
        <v>924</v>
      </c>
      <c r="O1585" t="s">
        <v>4472</v>
      </c>
      <c r="P1585" t="s">
        <v>2652</v>
      </c>
      <c r="Q1585">
        <v>9169</v>
      </c>
      <c r="R1585" t="s">
        <v>924</v>
      </c>
      <c r="S1585">
        <v>30673</v>
      </c>
      <c r="T1585" t="s">
        <v>924</v>
      </c>
      <c r="V1585" t="s">
        <v>5947</v>
      </c>
      <c r="W1585">
        <v>60018</v>
      </c>
      <c r="X1585">
        <v>9169</v>
      </c>
      <c r="Y1585" t="s">
        <v>924</v>
      </c>
      <c r="Z1585" t="s">
        <v>8805</v>
      </c>
      <c r="AA1585" t="s">
        <v>658</v>
      </c>
      <c r="AB1585" t="s">
        <v>658</v>
      </c>
      <c r="AC1585" t="s">
        <v>924</v>
      </c>
      <c r="AD1585" t="s">
        <v>8805</v>
      </c>
      <c r="AI1585">
        <v>5328</v>
      </c>
      <c r="AK1585" t="s">
        <v>924</v>
      </c>
      <c r="AL1585" t="s">
        <v>18981</v>
      </c>
      <c r="AM1585" t="s">
        <v>924</v>
      </c>
      <c r="AN1585" t="s">
        <v>924</v>
      </c>
      <c r="AO1585" t="s">
        <v>1373</v>
      </c>
      <c r="AP1585" t="s">
        <v>8805</v>
      </c>
      <c r="AQ1585" t="s">
        <v>20403</v>
      </c>
    </row>
    <row r="1586" spans="1:43" x14ac:dyDescent="0.3">
      <c r="A1586" t="s">
        <v>17344</v>
      </c>
      <c r="B1586" t="s">
        <v>17202</v>
      </c>
      <c r="C1586" s="72">
        <v>35551</v>
      </c>
      <c r="D1586" t="s">
        <v>6767</v>
      </c>
      <c r="E1586" t="s">
        <v>17374</v>
      </c>
      <c r="F1586" t="s">
        <v>1405</v>
      </c>
      <c r="G1586" t="s">
        <v>6120</v>
      </c>
      <c r="H1586" t="s">
        <v>1373</v>
      </c>
      <c r="I1586" t="s">
        <v>19848</v>
      </c>
      <c r="J1586" t="s">
        <v>17202</v>
      </c>
      <c r="K1586">
        <v>663554</v>
      </c>
      <c r="L1586" t="s">
        <v>17202</v>
      </c>
      <c r="M1586">
        <v>2942958</v>
      </c>
      <c r="N1586" t="s">
        <v>17202</v>
      </c>
      <c r="P1586" t="s">
        <v>17344</v>
      </c>
      <c r="Q1586">
        <v>10159</v>
      </c>
      <c r="R1586" t="s">
        <v>17202</v>
      </c>
      <c r="S1586">
        <v>41167</v>
      </c>
      <c r="T1586" t="s">
        <v>17202</v>
      </c>
      <c r="W1586">
        <v>122776</v>
      </c>
      <c r="X1586">
        <v>11083</v>
      </c>
      <c r="Y1586" t="s">
        <v>17202</v>
      </c>
      <c r="Z1586" t="s">
        <v>17330</v>
      </c>
      <c r="AA1586" t="s">
        <v>658</v>
      </c>
      <c r="AB1586" t="s">
        <v>658</v>
      </c>
      <c r="AC1586" t="s">
        <v>17202</v>
      </c>
      <c r="AD1586" t="s">
        <v>17330</v>
      </c>
      <c r="AJ1586">
        <v>6039</v>
      </c>
      <c r="AK1586" t="s">
        <v>17202</v>
      </c>
      <c r="AL1586" t="s">
        <v>18982</v>
      </c>
      <c r="AM1586" t="s">
        <v>17202</v>
      </c>
      <c r="AN1586" t="s">
        <v>17202</v>
      </c>
      <c r="AO1586" t="s">
        <v>1373</v>
      </c>
      <c r="AP1586" t="s">
        <v>17330</v>
      </c>
      <c r="AQ1586" t="s">
        <v>20403</v>
      </c>
    </row>
    <row r="1587" spans="1:43" hidden="1" x14ac:dyDescent="0.3">
      <c r="A1587" t="s">
        <v>2653</v>
      </c>
      <c r="B1587" t="s">
        <v>145</v>
      </c>
      <c r="C1587" s="72">
        <v>27548</v>
      </c>
      <c r="D1587" t="s">
        <v>6543</v>
      </c>
      <c r="E1587" t="s">
        <v>6877</v>
      </c>
      <c r="F1587" t="s">
        <v>3591</v>
      </c>
      <c r="G1587" t="s">
        <v>3591</v>
      </c>
      <c r="H1587" t="s">
        <v>1424</v>
      </c>
      <c r="I1587" t="s">
        <v>9898</v>
      </c>
      <c r="J1587" t="s">
        <v>145</v>
      </c>
      <c r="K1587">
        <v>150040</v>
      </c>
      <c r="L1587" t="s">
        <v>145</v>
      </c>
      <c r="M1587">
        <v>27429</v>
      </c>
      <c r="N1587" t="s">
        <v>145</v>
      </c>
      <c r="O1587" t="s">
        <v>2654</v>
      </c>
      <c r="P1587" t="s">
        <v>2653</v>
      </c>
      <c r="Q1587">
        <v>6330</v>
      </c>
      <c r="R1587" t="s">
        <v>145</v>
      </c>
      <c r="S1587">
        <v>4169</v>
      </c>
      <c r="T1587" t="s">
        <v>145</v>
      </c>
      <c r="U1587" t="s">
        <v>145</v>
      </c>
      <c r="V1587" t="s">
        <v>4473</v>
      </c>
      <c r="W1587">
        <v>894</v>
      </c>
      <c r="X1587">
        <v>6330</v>
      </c>
      <c r="Y1587" t="s">
        <v>145</v>
      </c>
      <c r="Z1587" t="s">
        <v>5948</v>
      </c>
      <c r="AA1587" t="s">
        <v>658</v>
      </c>
      <c r="AB1587" t="s">
        <v>658</v>
      </c>
      <c r="AC1587" t="s">
        <v>145</v>
      </c>
      <c r="AD1587" t="s">
        <v>5948</v>
      </c>
      <c r="AI1587">
        <v>9166</v>
      </c>
      <c r="AK1587" t="s">
        <v>145</v>
      </c>
      <c r="AN1587" t="s">
        <v>145</v>
      </c>
      <c r="AO1587" t="s">
        <v>1424</v>
      </c>
      <c r="AP1587" t="s">
        <v>5948</v>
      </c>
      <c r="AQ1587" t="s">
        <v>20402</v>
      </c>
    </row>
    <row r="1588" spans="1:43" x14ac:dyDescent="0.3">
      <c r="A1588" t="s">
        <v>2655</v>
      </c>
      <c r="B1588" t="s">
        <v>570</v>
      </c>
      <c r="C1588" s="72">
        <v>30145</v>
      </c>
      <c r="D1588" t="s">
        <v>6878</v>
      </c>
      <c r="E1588" t="s">
        <v>6877</v>
      </c>
      <c r="F1588" t="s">
        <v>1395</v>
      </c>
      <c r="G1588" t="s">
        <v>9094</v>
      </c>
      <c r="H1588" t="s">
        <v>1424</v>
      </c>
      <c r="I1588" t="s">
        <v>9596</v>
      </c>
      <c r="J1588" t="s">
        <v>570</v>
      </c>
      <c r="K1588">
        <v>425877</v>
      </c>
      <c r="L1588" t="s">
        <v>570</v>
      </c>
      <c r="M1588">
        <v>390815</v>
      </c>
      <c r="N1588" t="s">
        <v>570</v>
      </c>
      <c r="O1588" t="s">
        <v>2656</v>
      </c>
      <c r="P1588" t="s">
        <v>2655</v>
      </c>
      <c r="Q1588">
        <v>7345</v>
      </c>
      <c r="R1588" t="s">
        <v>570</v>
      </c>
      <c r="S1588">
        <v>5986</v>
      </c>
      <c r="T1588" t="s">
        <v>570</v>
      </c>
      <c r="U1588" t="s">
        <v>570</v>
      </c>
      <c r="V1588" t="s">
        <v>4474</v>
      </c>
      <c r="W1588">
        <v>31391</v>
      </c>
      <c r="X1588">
        <v>7345</v>
      </c>
      <c r="Y1588" t="s">
        <v>570</v>
      </c>
      <c r="Z1588" t="s">
        <v>5949</v>
      </c>
      <c r="AA1588" t="s">
        <v>658</v>
      </c>
      <c r="AB1588" t="s">
        <v>658</v>
      </c>
      <c r="AC1588" t="s">
        <v>570</v>
      </c>
      <c r="AD1588" t="s">
        <v>5949</v>
      </c>
      <c r="AE1588">
        <v>7501</v>
      </c>
      <c r="AF1588" t="s">
        <v>570</v>
      </c>
      <c r="AG1588">
        <v>5181</v>
      </c>
      <c r="AH1588" t="s">
        <v>570</v>
      </c>
      <c r="AI1588">
        <v>8742</v>
      </c>
      <c r="AJ1588">
        <v>1203</v>
      </c>
      <c r="AK1588" t="s">
        <v>570</v>
      </c>
      <c r="AL1588" t="s">
        <v>18983</v>
      </c>
      <c r="AM1588" t="s">
        <v>570</v>
      </c>
      <c r="AN1588" t="s">
        <v>570</v>
      </c>
      <c r="AO1588" t="s">
        <v>1424</v>
      </c>
      <c r="AP1588" t="s">
        <v>5949</v>
      </c>
      <c r="AQ1588" t="s">
        <v>20403</v>
      </c>
    </row>
    <row r="1589" spans="1:43" x14ac:dyDescent="0.3">
      <c r="A1589" t="s">
        <v>10322</v>
      </c>
      <c r="B1589" t="s">
        <v>10323</v>
      </c>
      <c r="C1589" s="72">
        <v>34846</v>
      </c>
      <c r="D1589" t="s">
        <v>10324</v>
      </c>
      <c r="E1589" t="s">
        <v>10325</v>
      </c>
      <c r="F1589" t="s">
        <v>1464</v>
      </c>
      <c r="G1589" t="s">
        <v>6120</v>
      </c>
      <c r="H1589" t="s">
        <v>660</v>
      </c>
      <c r="I1589" t="s">
        <v>11657</v>
      </c>
      <c r="J1589" t="s">
        <v>10323</v>
      </c>
      <c r="K1589">
        <v>660162</v>
      </c>
      <c r="L1589" t="s">
        <v>10323</v>
      </c>
      <c r="M1589">
        <v>2170320</v>
      </c>
      <c r="N1589" t="s">
        <v>10323</v>
      </c>
      <c r="O1589" t="s">
        <v>13494</v>
      </c>
      <c r="P1589" t="s">
        <v>10322</v>
      </c>
      <c r="Q1589">
        <v>9900</v>
      </c>
      <c r="R1589" t="s">
        <v>10323</v>
      </c>
      <c r="S1589">
        <v>33984</v>
      </c>
      <c r="T1589" t="s">
        <v>10323</v>
      </c>
      <c r="V1589" t="s">
        <v>12934</v>
      </c>
      <c r="W1589">
        <v>105432</v>
      </c>
      <c r="X1589">
        <v>9900</v>
      </c>
      <c r="Y1589" t="s">
        <v>10323</v>
      </c>
      <c r="Z1589" t="s">
        <v>10326</v>
      </c>
      <c r="AA1589" t="s">
        <v>5068</v>
      </c>
      <c r="AB1589" t="s">
        <v>658</v>
      </c>
      <c r="AC1589" t="s">
        <v>10323</v>
      </c>
      <c r="AD1589" t="s">
        <v>10326</v>
      </c>
      <c r="AE1589">
        <v>13652</v>
      </c>
      <c r="AH1589" t="s">
        <v>10323</v>
      </c>
      <c r="AI1589">
        <v>18425</v>
      </c>
      <c r="AJ1589">
        <v>5210</v>
      </c>
      <c r="AK1589" t="s">
        <v>10323</v>
      </c>
      <c r="AL1589" t="s">
        <v>18984</v>
      </c>
      <c r="AM1589" t="s">
        <v>10323</v>
      </c>
      <c r="AN1589" t="s">
        <v>10323</v>
      </c>
      <c r="AO1589" t="s">
        <v>660</v>
      </c>
      <c r="AP1589" t="s">
        <v>10326</v>
      </c>
      <c r="AQ1589" t="s">
        <v>20403</v>
      </c>
    </row>
    <row r="1590" spans="1:43" x14ac:dyDescent="0.3">
      <c r="A1590" t="s">
        <v>10016</v>
      </c>
      <c r="B1590" t="s">
        <v>14696</v>
      </c>
      <c r="C1590" s="72">
        <v>34907</v>
      </c>
      <c r="D1590" t="s">
        <v>12042</v>
      </c>
      <c r="E1590" t="s">
        <v>10017</v>
      </c>
      <c r="F1590" t="s">
        <v>1553</v>
      </c>
      <c r="G1590" t="s">
        <v>6120</v>
      </c>
      <c r="H1590" t="s">
        <v>1431</v>
      </c>
      <c r="I1590" t="s">
        <v>11538</v>
      </c>
      <c r="J1590" t="s">
        <v>14696</v>
      </c>
      <c r="K1590">
        <v>609275</v>
      </c>
      <c r="L1590" t="s">
        <v>14696</v>
      </c>
      <c r="M1590">
        <v>2044531</v>
      </c>
      <c r="N1590" t="s">
        <v>14696</v>
      </c>
      <c r="O1590" t="s">
        <v>12407</v>
      </c>
      <c r="P1590" t="s">
        <v>10016</v>
      </c>
      <c r="Q1590">
        <v>9581</v>
      </c>
      <c r="R1590" t="s">
        <v>14696</v>
      </c>
      <c r="S1590">
        <v>32821</v>
      </c>
      <c r="T1590" t="s">
        <v>14696</v>
      </c>
      <c r="V1590" t="s">
        <v>12869</v>
      </c>
      <c r="W1590">
        <v>100344</v>
      </c>
      <c r="X1590">
        <v>9581</v>
      </c>
      <c r="Y1590" t="s">
        <v>14696</v>
      </c>
      <c r="Z1590" t="s">
        <v>22085</v>
      </c>
      <c r="AA1590" t="s">
        <v>5068</v>
      </c>
      <c r="AB1590" t="s">
        <v>658</v>
      </c>
      <c r="AC1590" t="s">
        <v>14696</v>
      </c>
      <c r="AD1590" t="s">
        <v>15301</v>
      </c>
      <c r="AE1590">
        <v>12800</v>
      </c>
      <c r="AF1590" t="s">
        <v>14696</v>
      </c>
      <c r="AG1590">
        <v>52164</v>
      </c>
      <c r="AH1590" t="s">
        <v>14696</v>
      </c>
      <c r="AI1590">
        <v>18218</v>
      </c>
      <c r="AJ1590">
        <v>5089</v>
      </c>
      <c r="AK1590" t="s">
        <v>14696</v>
      </c>
      <c r="AL1590" t="s">
        <v>18985</v>
      </c>
      <c r="AM1590" t="s">
        <v>14696</v>
      </c>
      <c r="AN1590" t="s">
        <v>14696</v>
      </c>
      <c r="AO1590" t="s">
        <v>1431</v>
      </c>
      <c r="AP1590" t="s">
        <v>15301</v>
      </c>
      <c r="AQ1590" t="s">
        <v>20403</v>
      </c>
    </row>
    <row r="1591" spans="1:43" x14ac:dyDescent="0.3">
      <c r="A1591" t="s">
        <v>13520</v>
      </c>
      <c r="B1591" t="s">
        <v>12917</v>
      </c>
      <c r="C1591" s="72">
        <v>35928</v>
      </c>
      <c r="D1591" t="s">
        <v>8093</v>
      </c>
      <c r="E1591" t="s">
        <v>13521</v>
      </c>
      <c r="F1591" t="s">
        <v>1398</v>
      </c>
      <c r="G1591" t="s">
        <v>9094</v>
      </c>
      <c r="H1591" t="s">
        <v>1380</v>
      </c>
      <c r="I1591" t="s">
        <v>13042</v>
      </c>
      <c r="J1591" t="s">
        <v>12917</v>
      </c>
      <c r="K1591">
        <v>666160</v>
      </c>
      <c r="L1591" t="s">
        <v>12917</v>
      </c>
      <c r="M1591">
        <v>2250588</v>
      </c>
      <c r="N1591" t="s">
        <v>12917</v>
      </c>
      <c r="P1591" t="s">
        <v>13520</v>
      </c>
      <c r="Q1591">
        <v>9784</v>
      </c>
      <c r="R1591" t="s">
        <v>12917</v>
      </c>
      <c r="S1591">
        <v>36181</v>
      </c>
      <c r="T1591" t="s">
        <v>12917</v>
      </c>
      <c r="V1591" t="s">
        <v>16432</v>
      </c>
      <c r="W1591">
        <v>108243</v>
      </c>
      <c r="X1591">
        <v>10557</v>
      </c>
      <c r="Y1591" t="s">
        <v>12917</v>
      </c>
      <c r="Z1591" t="s">
        <v>13522</v>
      </c>
      <c r="AA1591" t="s">
        <v>666</v>
      </c>
      <c r="AB1591" t="s">
        <v>658</v>
      </c>
      <c r="AC1591" t="s">
        <v>12917</v>
      </c>
      <c r="AD1591" t="s">
        <v>13522</v>
      </c>
      <c r="AE1591">
        <v>14236</v>
      </c>
      <c r="AH1591" t="s">
        <v>12917</v>
      </c>
      <c r="AK1591" t="s">
        <v>12917</v>
      </c>
      <c r="AL1591" t="s">
        <v>18986</v>
      </c>
      <c r="AM1591" t="s">
        <v>12917</v>
      </c>
      <c r="AN1591" t="s">
        <v>12917</v>
      </c>
      <c r="AO1591" t="s">
        <v>1380</v>
      </c>
      <c r="AP1591" t="s">
        <v>13522</v>
      </c>
      <c r="AQ1591" t="s">
        <v>20403</v>
      </c>
    </row>
    <row r="1592" spans="1:43" x14ac:dyDescent="0.3">
      <c r="A1592" t="s">
        <v>10509</v>
      </c>
      <c r="B1592" t="s">
        <v>10510</v>
      </c>
      <c r="C1592" s="72">
        <v>34049</v>
      </c>
      <c r="D1592" t="s">
        <v>10511</v>
      </c>
      <c r="E1592" t="s">
        <v>10512</v>
      </c>
      <c r="F1592" t="s">
        <v>1386</v>
      </c>
      <c r="G1592" t="s">
        <v>6120</v>
      </c>
      <c r="H1592" t="s">
        <v>1373</v>
      </c>
      <c r="I1592" t="s">
        <v>10513</v>
      </c>
      <c r="J1592" t="s">
        <v>10510</v>
      </c>
      <c r="K1592">
        <v>593423</v>
      </c>
      <c r="L1592" t="s">
        <v>10510</v>
      </c>
      <c r="M1592">
        <v>2117122</v>
      </c>
      <c r="N1592" t="s">
        <v>10510</v>
      </c>
      <c r="O1592" t="s">
        <v>13490</v>
      </c>
      <c r="P1592" t="s">
        <v>10509</v>
      </c>
      <c r="Q1592">
        <v>10027</v>
      </c>
      <c r="R1592" t="s">
        <v>10510</v>
      </c>
      <c r="S1592">
        <v>33249</v>
      </c>
      <c r="T1592" t="s">
        <v>10510</v>
      </c>
      <c r="V1592" t="s">
        <v>12136</v>
      </c>
      <c r="W1592">
        <v>67243</v>
      </c>
      <c r="X1592">
        <v>10027</v>
      </c>
      <c r="Y1592" t="s">
        <v>10510</v>
      </c>
      <c r="Z1592" t="s">
        <v>10514</v>
      </c>
      <c r="AA1592" t="s">
        <v>658</v>
      </c>
      <c r="AB1592" t="s">
        <v>658</v>
      </c>
      <c r="AC1592" t="s">
        <v>10510</v>
      </c>
      <c r="AD1592" t="s">
        <v>10514</v>
      </c>
      <c r="AE1592">
        <v>12845</v>
      </c>
      <c r="AF1592" t="s">
        <v>10510</v>
      </c>
      <c r="AG1592">
        <v>63781</v>
      </c>
      <c r="AH1592" t="s">
        <v>10510</v>
      </c>
      <c r="AI1592">
        <v>13126</v>
      </c>
      <c r="AJ1592">
        <v>4978</v>
      </c>
      <c r="AK1592" t="s">
        <v>10510</v>
      </c>
      <c r="AL1592" t="s">
        <v>18987</v>
      </c>
      <c r="AM1592" t="s">
        <v>10510</v>
      </c>
      <c r="AN1592" t="s">
        <v>10510</v>
      </c>
      <c r="AO1592" t="s">
        <v>14935</v>
      </c>
      <c r="AP1592" t="s">
        <v>10514</v>
      </c>
      <c r="AQ1592" t="s">
        <v>20403</v>
      </c>
    </row>
    <row r="1593" spans="1:43" x14ac:dyDescent="0.3">
      <c r="A1593" t="s">
        <v>2657</v>
      </c>
      <c r="B1593" t="s">
        <v>382</v>
      </c>
      <c r="C1593" s="72">
        <v>32840</v>
      </c>
      <c r="D1593" t="s">
        <v>7155</v>
      </c>
      <c r="E1593" t="s">
        <v>6910</v>
      </c>
      <c r="F1593" t="s">
        <v>3591</v>
      </c>
      <c r="G1593" t="s">
        <v>3591</v>
      </c>
      <c r="H1593" t="s">
        <v>1396</v>
      </c>
      <c r="I1593" t="s">
        <v>10555</v>
      </c>
      <c r="J1593" t="s">
        <v>382</v>
      </c>
      <c r="K1593">
        <v>524968</v>
      </c>
      <c r="L1593" t="s">
        <v>382</v>
      </c>
      <c r="M1593">
        <v>1495872</v>
      </c>
      <c r="N1593" t="s">
        <v>382</v>
      </c>
      <c r="O1593" t="s">
        <v>2658</v>
      </c>
      <c r="P1593" t="s">
        <v>2657</v>
      </c>
      <c r="Q1593">
        <v>8638</v>
      </c>
      <c r="R1593" t="s">
        <v>382</v>
      </c>
      <c r="S1593">
        <v>29448</v>
      </c>
      <c r="T1593" t="s">
        <v>382</v>
      </c>
      <c r="U1593" t="s">
        <v>382</v>
      </c>
      <c r="V1593" t="s">
        <v>4475</v>
      </c>
      <c r="W1593">
        <v>57472</v>
      </c>
      <c r="X1593">
        <v>8638</v>
      </c>
      <c r="Y1593" t="s">
        <v>382</v>
      </c>
      <c r="Z1593" t="s">
        <v>5950</v>
      </c>
      <c r="AA1593" t="s">
        <v>658</v>
      </c>
      <c r="AB1593" t="s">
        <v>658</v>
      </c>
      <c r="AC1593" t="s">
        <v>382</v>
      </c>
      <c r="AD1593" t="s">
        <v>5950</v>
      </c>
      <c r="AE1593">
        <v>10150</v>
      </c>
      <c r="AI1593">
        <v>5387</v>
      </c>
      <c r="AJ1593">
        <v>3639</v>
      </c>
      <c r="AK1593" t="s">
        <v>382</v>
      </c>
      <c r="AL1593" t="s">
        <v>18988</v>
      </c>
      <c r="AM1593" t="s">
        <v>382</v>
      </c>
      <c r="AN1593" t="s">
        <v>382</v>
      </c>
      <c r="AO1593" t="s">
        <v>1396</v>
      </c>
      <c r="AP1593" t="s">
        <v>5950</v>
      </c>
      <c r="AQ1593" t="s">
        <v>20403</v>
      </c>
    </row>
    <row r="1594" spans="1:43" hidden="1" x14ac:dyDescent="0.3">
      <c r="A1594" t="s">
        <v>2659</v>
      </c>
      <c r="B1594" t="s">
        <v>582</v>
      </c>
      <c r="C1594" s="72">
        <v>30506</v>
      </c>
      <c r="D1594" t="s">
        <v>6554</v>
      </c>
      <c r="E1594" t="s">
        <v>6910</v>
      </c>
      <c r="F1594" t="s">
        <v>3591</v>
      </c>
      <c r="G1594" t="s">
        <v>3591</v>
      </c>
      <c r="H1594" t="s">
        <v>1424</v>
      </c>
      <c r="I1594" t="s">
        <v>9296</v>
      </c>
      <c r="J1594" t="s">
        <v>582</v>
      </c>
      <c r="K1594">
        <v>471083</v>
      </c>
      <c r="L1594" t="s">
        <v>582</v>
      </c>
      <c r="M1594">
        <v>580594</v>
      </c>
      <c r="N1594" t="s">
        <v>582</v>
      </c>
      <c r="O1594" t="s">
        <v>2660</v>
      </c>
      <c r="P1594" t="s">
        <v>2659</v>
      </c>
      <c r="Q1594">
        <v>7865</v>
      </c>
      <c r="R1594" t="s">
        <v>582</v>
      </c>
      <c r="S1594">
        <v>28586</v>
      </c>
      <c r="T1594" t="s">
        <v>582</v>
      </c>
      <c r="U1594" t="s">
        <v>582</v>
      </c>
      <c r="V1594" t="s">
        <v>4476</v>
      </c>
      <c r="W1594">
        <v>39835</v>
      </c>
      <c r="X1594">
        <v>7865</v>
      </c>
      <c r="Y1594" t="s">
        <v>582</v>
      </c>
      <c r="Z1594" t="s">
        <v>5951</v>
      </c>
      <c r="AA1594" t="s">
        <v>666</v>
      </c>
      <c r="AB1594" t="s">
        <v>658</v>
      </c>
      <c r="AC1594" t="s">
        <v>582</v>
      </c>
      <c r="AD1594" t="s">
        <v>5951</v>
      </c>
      <c r="AE1594">
        <v>8746</v>
      </c>
      <c r="AF1594" t="s">
        <v>582</v>
      </c>
      <c r="AG1594">
        <v>5475</v>
      </c>
      <c r="AH1594" t="s">
        <v>582</v>
      </c>
      <c r="AI1594">
        <v>7761</v>
      </c>
      <c r="AJ1594">
        <v>2440</v>
      </c>
      <c r="AK1594" t="s">
        <v>582</v>
      </c>
      <c r="AL1594" t="s">
        <v>18989</v>
      </c>
      <c r="AM1594" t="s">
        <v>582</v>
      </c>
      <c r="AN1594" t="s">
        <v>582</v>
      </c>
      <c r="AO1594" t="s">
        <v>1424</v>
      </c>
      <c r="AP1594" t="s">
        <v>5951</v>
      </c>
      <c r="AQ1594" t="s">
        <v>20402</v>
      </c>
    </row>
    <row r="1595" spans="1:43" x14ac:dyDescent="0.3">
      <c r="A1595" t="s">
        <v>3501</v>
      </c>
      <c r="B1595" t="s">
        <v>1080</v>
      </c>
      <c r="C1595" s="72">
        <v>33163</v>
      </c>
      <c r="D1595" t="s">
        <v>7012</v>
      </c>
      <c r="E1595" t="s">
        <v>6910</v>
      </c>
      <c r="F1595" t="s">
        <v>1392</v>
      </c>
      <c r="G1595" t="s">
        <v>6120</v>
      </c>
      <c r="H1595" t="s">
        <v>1373</v>
      </c>
      <c r="I1595" t="s">
        <v>10108</v>
      </c>
      <c r="J1595" t="s">
        <v>1080</v>
      </c>
      <c r="K1595">
        <v>606160</v>
      </c>
      <c r="L1595" t="s">
        <v>1080</v>
      </c>
      <c r="M1595">
        <v>2038824</v>
      </c>
      <c r="N1595" t="s">
        <v>1080</v>
      </c>
      <c r="O1595" t="s">
        <v>8806</v>
      </c>
      <c r="P1595" t="s">
        <v>3501</v>
      </c>
      <c r="Q1595">
        <v>9598</v>
      </c>
      <c r="R1595" t="s">
        <v>1080</v>
      </c>
      <c r="S1595">
        <v>32631</v>
      </c>
      <c r="T1595" t="s">
        <v>1080</v>
      </c>
      <c r="V1595" t="s">
        <v>5952</v>
      </c>
      <c r="W1595">
        <v>69637</v>
      </c>
      <c r="X1595">
        <v>9598</v>
      </c>
      <c r="Y1595" t="s">
        <v>1080</v>
      </c>
      <c r="Z1595" t="s">
        <v>5953</v>
      </c>
      <c r="AA1595" t="s">
        <v>658</v>
      </c>
      <c r="AB1595" t="s">
        <v>658</v>
      </c>
      <c r="AC1595" t="s">
        <v>1080</v>
      </c>
      <c r="AD1595" t="s">
        <v>5953</v>
      </c>
      <c r="AE1595">
        <v>12735</v>
      </c>
      <c r="AF1595" t="s">
        <v>1080</v>
      </c>
      <c r="AG1595">
        <v>38240</v>
      </c>
      <c r="AH1595" t="s">
        <v>1080</v>
      </c>
      <c r="AI1595">
        <v>18198</v>
      </c>
      <c r="AJ1595">
        <v>4474</v>
      </c>
      <c r="AK1595" t="s">
        <v>1080</v>
      </c>
      <c r="AL1595" t="s">
        <v>18990</v>
      </c>
      <c r="AM1595" t="s">
        <v>1080</v>
      </c>
      <c r="AN1595" t="s">
        <v>1080</v>
      </c>
      <c r="AO1595" t="s">
        <v>14933</v>
      </c>
      <c r="AP1595" t="s">
        <v>5953</v>
      </c>
      <c r="AQ1595" t="s">
        <v>20403</v>
      </c>
    </row>
    <row r="1596" spans="1:43" x14ac:dyDescent="0.3">
      <c r="A1596" t="s">
        <v>13124</v>
      </c>
      <c r="B1596" t="s">
        <v>13125</v>
      </c>
      <c r="C1596" s="72">
        <v>33965</v>
      </c>
      <c r="D1596" t="s">
        <v>7001</v>
      </c>
      <c r="E1596" t="s">
        <v>8282</v>
      </c>
      <c r="F1596" t="s">
        <v>1372</v>
      </c>
      <c r="G1596" t="s">
        <v>6120</v>
      </c>
      <c r="H1596" t="s">
        <v>1373</v>
      </c>
      <c r="I1596" t="s">
        <v>13126</v>
      </c>
      <c r="J1596" t="s">
        <v>13125</v>
      </c>
      <c r="K1596">
        <v>656756</v>
      </c>
      <c r="L1596" t="s">
        <v>13125</v>
      </c>
      <c r="M1596">
        <v>2453275</v>
      </c>
      <c r="N1596" t="s">
        <v>13125</v>
      </c>
      <c r="O1596" t="s">
        <v>14440</v>
      </c>
      <c r="P1596" t="s">
        <v>13124</v>
      </c>
      <c r="Q1596">
        <v>10660</v>
      </c>
      <c r="R1596" t="s">
        <v>13125</v>
      </c>
      <c r="S1596">
        <v>38173</v>
      </c>
      <c r="T1596" t="s">
        <v>13125</v>
      </c>
      <c r="V1596" t="s">
        <v>16433</v>
      </c>
      <c r="W1596">
        <v>104855</v>
      </c>
      <c r="X1596">
        <v>10660</v>
      </c>
      <c r="Y1596" t="s">
        <v>13125</v>
      </c>
      <c r="Z1596" t="s">
        <v>13127</v>
      </c>
      <c r="AA1596" t="s">
        <v>666</v>
      </c>
      <c r="AB1596" t="s">
        <v>666</v>
      </c>
      <c r="AC1596" t="s">
        <v>13125</v>
      </c>
      <c r="AD1596" t="s">
        <v>13127</v>
      </c>
      <c r="AE1596">
        <v>13481</v>
      </c>
      <c r="AF1596" t="s">
        <v>13125</v>
      </c>
      <c r="AG1596">
        <v>79853</v>
      </c>
      <c r="AH1596" t="s">
        <v>13125</v>
      </c>
      <c r="AI1596">
        <v>21017</v>
      </c>
      <c r="AJ1596">
        <v>5513</v>
      </c>
      <c r="AK1596" t="s">
        <v>13125</v>
      </c>
      <c r="AL1596" t="s">
        <v>18991</v>
      </c>
      <c r="AM1596" t="s">
        <v>13125</v>
      </c>
      <c r="AN1596" t="s">
        <v>13125</v>
      </c>
      <c r="AO1596" t="s">
        <v>14935</v>
      </c>
      <c r="AP1596" t="s">
        <v>13127</v>
      </c>
      <c r="AQ1596" t="s">
        <v>20403</v>
      </c>
    </row>
    <row r="1597" spans="1:43" x14ac:dyDescent="0.3">
      <c r="A1597" t="s">
        <v>8281</v>
      </c>
      <c r="B1597" t="s">
        <v>8807</v>
      </c>
      <c r="C1597" s="72">
        <v>32690</v>
      </c>
      <c r="D1597" t="s">
        <v>6596</v>
      </c>
      <c r="E1597" t="s">
        <v>8282</v>
      </c>
      <c r="F1597" t="s">
        <v>1553</v>
      </c>
      <c r="G1597" t="s">
        <v>6120</v>
      </c>
      <c r="H1597" t="s">
        <v>1373</v>
      </c>
      <c r="I1597" t="s">
        <v>9259</v>
      </c>
      <c r="J1597" t="s">
        <v>8808</v>
      </c>
      <c r="K1597">
        <v>543557</v>
      </c>
      <c r="L1597" t="s">
        <v>8808</v>
      </c>
      <c r="M1597">
        <v>1708184</v>
      </c>
      <c r="N1597" t="s">
        <v>8808</v>
      </c>
      <c r="O1597" t="s">
        <v>13132</v>
      </c>
      <c r="P1597" t="s">
        <v>8281</v>
      </c>
      <c r="Q1597">
        <v>8684</v>
      </c>
      <c r="R1597" t="s">
        <v>8808</v>
      </c>
      <c r="S1597">
        <v>31092</v>
      </c>
      <c r="T1597" t="s">
        <v>8808</v>
      </c>
      <c r="V1597" t="s">
        <v>8809</v>
      </c>
      <c r="W1597">
        <v>58857</v>
      </c>
      <c r="X1597">
        <v>8684</v>
      </c>
      <c r="Y1597" t="s">
        <v>8808</v>
      </c>
      <c r="Z1597" t="s">
        <v>9260</v>
      </c>
      <c r="AA1597" t="s">
        <v>666</v>
      </c>
      <c r="AB1597" t="s">
        <v>666</v>
      </c>
      <c r="AC1597" t="s">
        <v>8808</v>
      </c>
      <c r="AD1597" t="s">
        <v>8810</v>
      </c>
      <c r="AE1597">
        <v>10485</v>
      </c>
      <c r="AF1597" t="s">
        <v>8808</v>
      </c>
      <c r="AG1597">
        <v>11321</v>
      </c>
      <c r="AH1597" t="s">
        <v>8808</v>
      </c>
      <c r="AI1597">
        <v>8628</v>
      </c>
      <c r="AJ1597">
        <v>3661</v>
      </c>
      <c r="AK1597" t="s">
        <v>8808</v>
      </c>
      <c r="AL1597" t="s">
        <v>18992</v>
      </c>
      <c r="AM1597" t="s">
        <v>8808</v>
      </c>
      <c r="AN1597" t="s">
        <v>8808</v>
      </c>
      <c r="AO1597" t="s">
        <v>1373</v>
      </c>
      <c r="AP1597" t="s">
        <v>9260</v>
      </c>
      <c r="AQ1597" t="s">
        <v>20403</v>
      </c>
    </row>
    <row r="1598" spans="1:43" hidden="1" x14ac:dyDescent="0.3">
      <c r="A1598" t="s">
        <v>2661</v>
      </c>
      <c r="B1598" t="s">
        <v>64</v>
      </c>
      <c r="C1598" s="72">
        <v>30810</v>
      </c>
      <c r="D1598" t="s">
        <v>6566</v>
      </c>
      <c r="E1598" t="s">
        <v>7125</v>
      </c>
      <c r="F1598" t="s">
        <v>3591</v>
      </c>
      <c r="G1598" t="s">
        <v>3591</v>
      </c>
      <c r="H1598" t="s">
        <v>1424</v>
      </c>
      <c r="I1598" t="s">
        <v>9996</v>
      </c>
      <c r="J1598" t="s">
        <v>64</v>
      </c>
      <c r="K1598">
        <v>446192</v>
      </c>
      <c r="L1598" t="s">
        <v>64</v>
      </c>
      <c r="M1598">
        <v>1225742</v>
      </c>
      <c r="N1598" t="s">
        <v>64</v>
      </c>
      <c r="O1598" t="s">
        <v>2662</v>
      </c>
      <c r="P1598" t="s">
        <v>2661</v>
      </c>
      <c r="Q1598">
        <v>8597</v>
      </c>
      <c r="R1598" t="s">
        <v>64</v>
      </c>
      <c r="S1598">
        <v>29491</v>
      </c>
      <c r="T1598" t="s">
        <v>64</v>
      </c>
      <c r="V1598" t="s">
        <v>4477</v>
      </c>
      <c r="W1598">
        <v>52441</v>
      </c>
      <c r="X1598">
        <v>8597</v>
      </c>
      <c r="Y1598" t="s">
        <v>64</v>
      </c>
      <c r="Z1598" t="s">
        <v>5954</v>
      </c>
      <c r="AA1598" t="s">
        <v>658</v>
      </c>
      <c r="AB1598" t="s">
        <v>658</v>
      </c>
      <c r="AC1598" t="s">
        <v>64</v>
      </c>
      <c r="AD1598" t="s">
        <v>5954</v>
      </c>
      <c r="AE1598">
        <v>9412</v>
      </c>
      <c r="AF1598" t="s">
        <v>64</v>
      </c>
      <c r="AG1598">
        <v>6915</v>
      </c>
      <c r="AH1598" t="s">
        <v>64</v>
      </c>
      <c r="AI1598">
        <v>1896</v>
      </c>
      <c r="AJ1598">
        <v>3108</v>
      </c>
      <c r="AK1598" t="s">
        <v>64</v>
      </c>
      <c r="AL1598" t="s">
        <v>18993</v>
      </c>
      <c r="AM1598" t="s">
        <v>64</v>
      </c>
      <c r="AN1598" t="s">
        <v>64</v>
      </c>
      <c r="AO1598" t="s">
        <v>1424</v>
      </c>
      <c r="AP1598" t="s">
        <v>5954</v>
      </c>
      <c r="AQ1598" t="s">
        <v>20402</v>
      </c>
    </row>
    <row r="1599" spans="1:43" x14ac:dyDescent="0.3">
      <c r="A1599" t="s">
        <v>13818</v>
      </c>
      <c r="B1599" t="s">
        <v>13819</v>
      </c>
      <c r="C1599" s="72">
        <v>34487</v>
      </c>
      <c r="D1599" t="s">
        <v>6562</v>
      </c>
      <c r="E1599" t="s">
        <v>7125</v>
      </c>
      <c r="F1599" t="s">
        <v>1392</v>
      </c>
      <c r="G1599" t="s">
        <v>6120</v>
      </c>
      <c r="H1599" t="s">
        <v>1373</v>
      </c>
      <c r="I1599" t="s">
        <v>13820</v>
      </c>
      <c r="J1599" t="s">
        <v>13819</v>
      </c>
      <c r="K1599">
        <v>621058</v>
      </c>
      <c r="L1599" t="s">
        <v>13819</v>
      </c>
      <c r="M1599">
        <v>2211218</v>
      </c>
      <c r="N1599" t="s">
        <v>13819</v>
      </c>
      <c r="O1599" t="s">
        <v>14441</v>
      </c>
      <c r="P1599" t="s">
        <v>13818</v>
      </c>
      <c r="Q1599">
        <v>10589</v>
      </c>
      <c r="R1599" t="s">
        <v>13819</v>
      </c>
      <c r="S1599">
        <v>35035</v>
      </c>
      <c r="T1599" t="s">
        <v>13819</v>
      </c>
      <c r="V1599" t="s">
        <v>16434</v>
      </c>
      <c r="W1599">
        <v>106502</v>
      </c>
      <c r="X1599">
        <v>10589</v>
      </c>
      <c r="Y1599" t="s">
        <v>13819</v>
      </c>
      <c r="Z1599" t="s">
        <v>13821</v>
      </c>
      <c r="AA1599" t="s">
        <v>658</v>
      </c>
      <c r="AB1599" t="s">
        <v>658</v>
      </c>
      <c r="AC1599" t="s">
        <v>13819</v>
      </c>
      <c r="AD1599" t="s">
        <v>13821</v>
      </c>
      <c r="AE1599">
        <v>13887</v>
      </c>
      <c r="AH1599" t="s">
        <v>13819</v>
      </c>
      <c r="AI1599">
        <v>22691</v>
      </c>
      <c r="AJ1599">
        <v>5496</v>
      </c>
      <c r="AK1599" t="s">
        <v>13819</v>
      </c>
      <c r="AL1599" t="s">
        <v>18994</v>
      </c>
      <c r="AM1599" t="s">
        <v>13819</v>
      </c>
      <c r="AN1599" t="s">
        <v>13819</v>
      </c>
      <c r="AO1599" t="s">
        <v>1373</v>
      </c>
      <c r="AP1599" t="s">
        <v>13821</v>
      </c>
      <c r="AQ1599" t="s">
        <v>20403</v>
      </c>
    </row>
    <row r="1600" spans="1:43" x14ac:dyDescent="0.3">
      <c r="A1600" t="s">
        <v>16435</v>
      </c>
      <c r="B1600" t="s">
        <v>14994</v>
      </c>
      <c r="C1600" s="72">
        <v>33818</v>
      </c>
      <c r="D1600" t="s">
        <v>7755</v>
      </c>
      <c r="E1600" t="s">
        <v>7125</v>
      </c>
      <c r="F1600" t="s">
        <v>1392</v>
      </c>
      <c r="G1600" t="s">
        <v>6120</v>
      </c>
      <c r="H1600" t="s">
        <v>661</v>
      </c>
      <c r="I1600" t="s">
        <v>16436</v>
      </c>
      <c r="J1600" t="s">
        <v>14994</v>
      </c>
      <c r="K1600">
        <v>664238</v>
      </c>
      <c r="L1600" t="s">
        <v>14994</v>
      </c>
      <c r="M1600">
        <v>2226911</v>
      </c>
      <c r="N1600" t="s">
        <v>14994</v>
      </c>
      <c r="P1600" t="s">
        <v>16435</v>
      </c>
      <c r="Q1600">
        <v>11172</v>
      </c>
      <c r="R1600" t="s">
        <v>14994</v>
      </c>
      <c r="S1600">
        <v>40593</v>
      </c>
      <c r="T1600" t="s">
        <v>14994</v>
      </c>
      <c r="W1600">
        <v>106503</v>
      </c>
      <c r="X1600">
        <v>11172</v>
      </c>
      <c r="Y1600" t="s">
        <v>14994</v>
      </c>
      <c r="Z1600" t="s">
        <v>16437</v>
      </c>
      <c r="AA1600" t="s">
        <v>658</v>
      </c>
      <c r="AB1600" t="s">
        <v>658</v>
      </c>
      <c r="AC1600" t="s">
        <v>14994</v>
      </c>
      <c r="AD1600" t="s">
        <v>16437</v>
      </c>
      <c r="AE1600">
        <v>14531</v>
      </c>
      <c r="AJ1600">
        <v>6083</v>
      </c>
      <c r="AK1600" t="s">
        <v>14994</v>
      </c>
      <c r="AL1600" t="s">
        <v>18995</v>
      </c>
      <c r="AM1600" t="s">
        <v>14994</v>
      </c>
      <c r="AN1600" t="s">
        <v>14994</v>
      </c>
      <c r="AO1600" t="s">
        <v>14948</v>
      </c>
      <c r="AP1600" t="s">
        <v>16437</v>
      </c>
      <c r="AQ1600" t="s">
        <v>20403</v>
      </c>
    </row>
    <row r="1601" spans="1:43" x14ac:dyDescent="0.3">
      <c r="A1601" t="s">
        <v>2663</v>
      </c>
      <c r="B1601" t="s">
        <v>765</v>
      </c>
      <c r="C1601" s="72">
        <v>32677</v>
      </c>
      <c r="D1601" t="s">
        <v>6623</v>
      </c>
      <c r="E1601" t="s">
        <v>7125</v>
      </c>
      <c r="F1601" t="s">
        <v>1398</v>
      </c>
      <c r="G1601" t="s">
        <v>9094</v>
      </c>
      <c r="H1601" t="s">
        <v>1373</v>
      </c>
      <c r="I1601" t="s">
        <v>9265</v>
      </c>
      <c r="J1601" t="s">
        <v>765</v>
      </c>
      <c r="K1601">
        <v>519043</v>
      </c>
      <c r="L1601" t="s">
        <v>765</v>
      </c>
      <c r="M1601">
        <v>1739600</v>
      </c>
      <c r="N1601" t="s">
        <v>765</v>
      </c>
      <c r="O1601" t="s">
        <v>2664</v>
      </c>
      <c r="P1601" t="s">
        <v>2663</v>
      </c>
      <c r="Q1601">
        <v>8873</v>
      </c>
      <c r="R1601" t="s">
        <v>765</v>
      </c>
      <c r="S1601">
        <v>31099</v>
      </c>
      <c r="T1601" t="s">
        <v>765</v>
      </c>
      <c r="V1601" t="s">
        <v>4478</v>
      </c>
      <c r="W1601">
        <v>57473</v>
      </c>
      <c r="X1601">
        <v>8873</v>
      </c>
      <c r="Y1601" t="s">
        <v>765</v>
      </c>
      <c r="Z1601" t="s">
        <v>5955</v>
      </c>
      <c r="AA1601" t="s">
        <v>666</v>
      </c>
      <c r="AB1601" t="s">
        <v>666</v>
      </c>
      <c r="AC1601" t="s">
        <v>765</v>
      </c>
      <c r="AD1601" t="s">
        <v>5955</v>
      </c>
      <c r="AE1601">
        <v>10179</v>
      </c>
      <c r="AF1601" t="s">
        <v>765</v>
      </c>
      <c r="AG1601">
        <v>12946</v>
      </c>
      <c r="AH1601" t="s">
        <v>765</v>
      </c>
      <c r="AI1601">
        <v>4914</v>
      </c>
      <c r="AJ1601">
        <v>3916</v>
      </c>
      <c r="AK1601" t="s">
        <v>765</v>
      </c>
      <c r="AL1601" t="s">
        <v>18996</v>
      </c>
      <c r="AM1601" t="s">
        <v>765</v>
      </c>
      <c r="AN1601" t="s">
        <v>765</v>
      </c>
      <c r="AO1601" t="s">
        <v>1373</v>
      </c>
      <c r="AP1601" t="s">
        <v>5955</v>
      </c>
      <c r="AQ1601" t="s">
        <v>20403</v>
      </c>
    </row>
    <row r="1602" spans="1:43" hidden="1" x14ac:dyDescent="0.3">
      <c r="A1602" t="s">
        <v>2665</v>
      </c>
      <c r="B1602" t="s">
        <v>285</v>
      </c>
      <c r="C1602" s="72">
        <v>30637</v>
      </c>
      <c r="D1602" t="s">
        <v>6990</v>
      </c>
      <c r="E1602" t="s">
        <v>7125</v>
      </c>
      <c r="F1602" t="s">
        <v>3591</v>
      </c>
      <c r="G1602" t="s">
        <v>3591</v>
      </c>
      <c r="H1602" t="s">
        <v>660</v>
      </c>
      <c r="I1602" t="s">
        <v>9937</v>
      </c>
      <c r="J1602" t="s">
        <v>285</v>
      </c>
      <c r="K1602">
        <v>445599</v>
      </c>
      <c r="L1602" t="s">
        <v>285</v>
      </c>
      <c r="M1602">
        <v>547900</v>
      </c>
      <c r="N1602" t="s">
        <v>285</v>
      </c>
      <c r="O1602" t="s">
        <v>2666</v>
      </c>
      <c r="P1602" t="s">
        <v>2665</v>
      </c>
      <c r="Q1602">
        <v>7867</v>
      </c>
      <c r="R1602" t="s">
        <v>285</v>
      </c>
      <c r="S1602">
        <v>28589</v>
      </c>
      <c r="T1602" t="s">
        <v>285</v>
      </c>
      <c r="V1602" t="s">
        <v>4479</v>
      </c>
      <c r="W1602">
        <v>45453</v>
      </c>
      <c r="X1602">
        <v>7867</v>
      </c>
      <c r="Y1602" t="s">
        <v>285</v>
      </c>
      <c r="Z1602" t="s">
        <v>5956</v>
      </c>
      <c r="AA1602" t="s">
        <v>666</v>
      </c>
      <c r="AB1602" t="s">
        <v>658</v>
      </c>
      <c r="AC1602" t="s">
        <v>285</v>
      </c>
      <c r="AD1602" t="s">
        <v>5956</v>
      </c>
      <c r="AE1602">
        <v>7551</v>
      </c>
      <c r="AI1602">
        <v>502</v>
      </c>
      <c r="AK1602" t="s">
        <v>285</v>
      </c>
      <c r="AN1602" t="s">
        <v>285</v>
      </c>
      <c r="AO1602" t="s">
        <v>660</v>
      </c>
      <c r="AP1602" t="s">
        <v>5956</v>
      </c>
      <c r="AQ1602" t="s">
        <v>20402</v>
      </c>
    </row>
    <row r="1603" spans="1:43" x14ac:dyDescent="0.3">
      <c r="A1603" t="s">
        <v>2667</v>
      </c>
      <c r="B1603" t="s">
        <v>351</v>
      </c>
      <c r="C1603" s="72">
        <v>31807</v>
      </c>
      <c r="D1603" t="s">
        <v>6987</v>
      </c>
      <c r="E1603" t="s">
        <v>7125</v>
      </c>
      <c r="F1603" t="s">
        <v>3591</v>
      </c>
      <c r="G1603" t="s">
        <v>3591</v>
      </c>
      <c r="H1603" t="s">
        <v>1396</v>
      </c>
      <c r="I1603" t="s">
        <v>10516</v>
      </c>
      <c r="J1603" t="s">
        <v>351</v>
      </c>
      <c r="K1603">
        <v>489138</v>
      </c>
      <c r="L1603" t="s">
        <v>351</v>
      </c>
      <c r="M1603">
        <v>1740975</v>
      </c>
      <c r="N1603" t="s">
        <v>351</v>
      </c>
      <c r="O1603" t="s">
        <v>4480</v>
      </c>
      <c r="P1603" t="s">
        <v>2667</v>
      </c>
      <c r="Q1603">
        <v>9170</v>
      </c>
      <c r="R1603" t="s">
        <v>351</v>
      </c>
      <c r="S1603">
        <v>30635</v>
      </c>
      <c r="T1603" t="s">
        <v>351</v>
      </c>
      <c r="U1603" t="s">
        <v>351</v>
      </c>
      <c r="V1603" t="s">
        <v>4481</v>
      </c>
      <c r="W1603">
        <v>58470</v>
      </c>
      <c r="X1603">
        <v>9170</v>
      </c>
      <c r="Y1603" t="s">
        <v>351</v>
      </c>
      <c r="Z1603" t="s">
        <v>5957</v>
      </c>
      <c r="AA1603" t="s">
        <v>658</v>
      </c>
      <c r="AB1603" t="s">
        <v>658</v>
      </c>
      <c r="AC1603" t="s">
        <v>351</v>
      </c>
      <c r="AD1603" t="s">
        <v>5957</v>
      </c>
      <c r="AE1603">
        <v>11766</v>
      </c>
      <c r="AF1603" t="s">
        <v>351</v>
      </c>
      <c r="AG1603">
        <v>13785</v>
      </c>
      <c r="AH1603" t="s">
        <v>351</v>
      </c>
      <c r="AI1603">
        <v>4610</v>
      </c>
      <c r="AJ1603">
        <v>4085</v>
      </c>
      <c r="AK1603" t="s">
        <v>351</v>
      </c>
      <c r="AL1603" t="s">
        <v>18997</v>
      </c>
      <c r="AM1603" t="s">
        <v>351</v>
      </c>
      <c r="AN1603" t="s">
        <v>351</v>
      </c>
      <c r="AO1603" t="s">
        <v>1396</v>
      </c>
      <c r="AP1603" t="s">
        <v>5957</v>
      </c>
      <c r="AQ1603" t="s">
        <v>20403</v>
      </c>
    </row>
    <row r="1604" spans="1:43" x14ac:dyDescent="0.3">
      <c r="A1604" t="s">
        <v>2668</v>
      </c>
      <c r="B1604" t="s">
        <v>1076</v>
      </c>
      <c r="C1604" s="72">
        <v>31436</v>
      </c>
      <c r="D1604" t="s">
        <v>6813</v>
      </c>
      <c r="E1604" t="s">
        <v>6787</v>
      </c>
      <c r="F1604" t="s">
        <v>1426</v>
      </c>
      <c r="G1604" t="s">
        <v>6120</v>
      </c>
      <c r="H1604" t="s">
        <v>1373</v>
      </c>
      <c r="I1604" t="s">
        <v>9661</v>
      </c>
      <c r="J1604" t="s">
        <v>1076</v>
      </c>
      <c r="K1604">
        <v>462985</v>
      </c>
      <c r="L1604" t="s">
        <v>1076</v>
      </c>
      <c r="M1604">
        <v>1200730</v>
      </c>
      <c r="N1604" t="s">
        <v>1076</v>
      </c>
      <c r="O1604" t="s">
        <v>2669</v>
      </c>
      <c r="P1604" t="s">
        <v>2668</v>
      </c>
      <c r="Q1604">
        <v>7951</v>
      </c>
      <c r="R1604" t="s">
        <v>1076</v>
      </c>
      <c r="S1604">
        <v>28675</v>
      </c>
      <c r="T1604" t="s">
        <v>1076</v>
      </c>
      <c r="V1604" t="s">
        <v>4482</v>
      </c>
      <c r="W1604">
        <v>48448</v>
      </c>
      <c r="X1604">
        <v>7951</v>
      </c>
      <c r="Y1604" t="s">
        <v>1076</v>
      </c>
      <c r="Z1604" t="s">
        <v>5958</v>
      </c>
      <c r="AA1604" t="s">
        <v>666</v>
      </c>
      <c r="AB1604" t="s">
        <v>666</v>
      </c>
      <c r="AC1604" t="s">
        <v>1076</v>
      </c>
      <c r="AD1604" t="s">
        <v>5958</v>
      </c>
      <c r="AE1604">
        <v>9590</v>
      </c>
      <c r="AF1604" t="s">
        <v>1076</v>
      </c>
      <c r="AG1604">
        <v>5555</v>
      </c>
      <c r="AH1604" t="s">
        <v>1076</v>
      </c>
      <c r="AI1604">
        <v>3071</v>
      </c>
      <c r="AK1604" t="s">
        <v>1076</v>
      </c>
      <c r="AL1604" t="s">
        <v>18998</v>
      </c>
      <c r="AM1604" t="s">
        <v>1076</v>
      </c>
      <c r="AN1604" t="s">
        <v>1076</v>
      </c>
      <c r="AO1604" t="s">
        <v>1373</v>
      </c>
      <c r="AP1604" t="s">
        <v>5958</v>
      </c>
      <c r="AQ1604" t="s">
        <v>20403</v>
      </c>
    </row>
    <row r="1605" spans="1:43" hidden="1" x14ac:dyDescent="0.3">
      <c r="A1605" t="s">
        <v>2670</v>
      </c>
      <c r="B1605" t="s">
        <v>536</v>
      </c>
      <c r="C1605" s="72">
        <v>30487</v>
      </c>
      <c r="D1605" t="s">
        <v>6788</v>
      </c>
      <c r="E1605" t="s">
        <v>6787</v>
      </c>
      <c r="F1605" t="s">
        <v>1372</v>
      </c>
      <c r="G1605" t="s">
        <v>6120</v>
      </c>
      <c r="H1605" t="s">
        <v>1396</v>
      </c>
      <c r="I1605" t="s">
        <v>10038</v>
      </c>
      <c r="J1605" t="s">
        <v>536</v>
      </c>
      <c r="K1605">
        <v>434778</v>
      </c>
      <c r="L1605" t="s">
        <v>536</v>
      </c>
      <c r="M1605">
        <v>534114</v>
      </c>
      <c r="N1605" t="s">
        <v>536</v>
      </c>
      <c r="O1605" t="s">
        <v>2671</v>
      </c>
      <c r="P1605" t="s">
        <v>2670</v>
      </c>
      <c r="Q1605">
        <v>7481</v>
      </c>
      <c r="R1605" t="s">
        <v>536</v>
      </c>
      <c r="S1605">
        <v>6188</v>
      </c>
      <c r="T1605" t="s">
        <v>536</v>
      </c>
      <c r="V1605" t="s">
        <v>4483</v>
      </c>
      <c r="W1605">
        <v>45379</v>
      </c>
      <c r="X1605">
        <v>7481</v>
      </c>
      <c r="Y1605" t="s">
        <v>536</v>
      </c>
      <c r="Z1605" t="s">
        <v>5959</v>
      </c>
      <c r="AA1605" t="s">
        <v>5068</v>
      </c>
      <c r="AB1605" t="s">
        <v>658</v>
      </c>
      <c r="AC1605" t="s">
        <v>536</v>
      </c>
      <c r="AD1605" t="s">
        <v>5959</v>
      </c>
      <c r="AE1605">
        <v>8373</v>
      </c>
      <c r="AF1605" t="s">
        <v>536</v>
      </c>
      <c r="AG1605">
        <v>5279</v>
      </c>
      <c r="AH1605" t="s">
        <v>536</v>
      </c>
      <c r="AI1605">
        <v>557</v>
      </c>
      <c r="AJ1605">
        <v>1770</v>
      </c>
      <c r="AK1605" t="s">
        <v>536</v>
      </c>
      <c r="AM1605" t="s">
        <v>536</v>
      </c>
      <c r="AN1605" t="s">
        <v>536</v>
      </c>
      <c r="AO1605" t="s">
        <v>1396</v>
      </c>
      <c r="AP1605" t="s">
        <v>5959</v>
      </c>
      <c r="AQ1605" t="s">
        <v>20402</v>
      </c>
    </row>
    <row r="1606" spans="1:43" hidden="1" x14ac:dyDescent="0.3">
      <c r="A1606" t="s">
        <v>4484</v>
      </c>
      <c r="B1606" t="s">
        <v>4485</v>
      </c>
      <c r="C1606" s="72">
        <v>26336</v>
      </c>
      <c r="D1606" t="s">
        <v>7466</v>
      </c>
      <c r="E1606" t="s">
        <v>7465</v>
      </c>
      <c r="F1606" t="s">
        <v>3591</v>
      </c>
      <c r="G1606" t="s">
        <v>3591</v>
      </c>
      <c r="H1606" t="s">
        <v>660</v>
      </c>
      <c r="I1606" t="s">
        <v>10904</v>
      </c>
      <c r="J1606" t="s">
        <v>4485</v>
      </c>
      <c r="K1606">
        <v>206551</v>
      </c>
      <c r="L1606" t="s">
        <v>4485</v>
      </c>
      <c r="M1606">
        <v>27501</v>
      </c>
      <c r="N1606" t="s">
        <v>4485</v>
      </c>
      <c r="O1606" t="s">
        <v>5960</v>
      </c>
      <c r="P1606" t="s">
        <v>4484</v>
      </c>
      <c r="R1606" t="s">
        <v>4485</v>
      </c>
      <c r="S1606">
        <v>4078</v>
      </c>
      <c r="T1606" t="s">
        <v>4485</v>
      </c>
      <c r="V1606" t="s">
        <v>5961</v>
      </c>
      <c r="W1606">
        <v>1231</v>
      </c>
      <c r="Y1606" t="s">
        <v>4485</v>
      </c>
      <c r="Z1606" t="s">
        <v>8811</v>
      </c>
      <c r="AA1606" t="s">
        <v>658</v>
      </c>
      <c r="AB1606" t="s">
        <v>658</v>
      </c>
      <c r="AC1606" t="s">
        <v>4485</v>
      </c>
      <c r="AD1606" t="s">
        <v>8811</v>
      </c>
      <c r="AI1606">
        <v>9082</v>
      </c>
      <c r="AK1606" t="s">
        <v>4485</v>
      </c>
      <c r="AN1606" t="s">
        <v>4485</v>
      </c>
      <c r="AO1606" t="s">
        <v>660</v>
      </c>
      <c r="AP1606" t="s">
        <v>8811</v>
      </c>
      <c r="AQ1606" t="s">
        <v>20402</v>
      </c>
    </row>
    <row r="1607" spans="1:43" x14ac:dyDescent="0.3">
      <c r="A1607" t="s">
        <v>12748</v>
      </c>
      <c r="B1607" t="s">
        <v>11474</v>
      </c>
      <c r="C1607" s="72">
        <v>33878</v>
      </c>
      <c r="D1607" t="s">
        <v>11107</v>
      </c>
      <c r="E1607" t="s">
        <v>12749</v>
      </c>
      <c r="F1607" t="s">
        <v>1416</v>
      </c>
      <c r="G1607" t="s">
        <v>9094</v>
      </c>
      <c r="H1607" t="s">
        <v>1396</v>
      </c>
      <c r="I1607" t="s">
        <v>11475</v>
      </c>
      <c r="J1607" t="s">
        <v>11474</v>
      </c>
      <c r="K1607">
        <v>592567</v>
      </c>
      <c r="L1607" t="s">
        <v>11474</v>
      </c>
      <c r="M1607">
        <v>2070065</v>
      </c>
      <c r="N1607" t="s">
        <v>11474</v>
      </c>
      <c r="O1607" t="s">
        <v>13430</v>
      </c>
      <c r="P1607" t="s">
        <v>12748</v>
      </c>
      <c r="Q1607">
        <v>9587</v>
      </c>
      <c r="R1607" t="s">
        <v>11474</v>
      </c>
      <c r="S1607">
        <v>33200</v>
      </c>
      <c r="T1607" t="s">
        <v>11474</v>
      </c>
      <c r="V1607" t="s">
        <v>16438</v>
      </c>
      <c r="W1607">
        <v>102040</v>
      </c>
      <c r="X1607">
        <v>9587</v>
      </c>
      <c r="Y1607" t="s">
        <v>11474</v>
      </c>
      <c r="Z1607" t="s">
        <v>12750</v>
      </c>
      <c r="AA1607" t="s">
        <v>666</v>
      </c>
      <c r="AB1607" t="s">
        <v>658</v>
      </c>
      <c r="AC1607" t="s">
        <v>11474</v>
      </c>
      <c r="AD1607" t="s">
        <v>12750</v>
      </c>
      <c r="AE1607">
        <v>12941</v>
      </c>
      <c r="AI1607">
        <v>18247</v>
      </c>
      <c r="AJ1607">
        <v>4843</v>
      </c>
      <c r="AK1607" t="s">
        <v>11474</v>
      </c>
      <c r="AL1607" t="s">
        <v>18999</v>
      </c>
      <c r="AM1607" t="s">
        <v>11474</v>
      </c>
      <c r="AN1607" t="s">
        <v>11474</v>
      </c>
      <c r="AO1607" t="s">
        <v>14937</v>
      </c>
      <c r="AP1607" t="s">
        <v>12750</v>
      </c>
      <c r="AQ1607" t="s">
        <v>20403</v>
      </c>
    </row>
    <row r="1608" spans="1:43" x14ac:dyDescent="0.3">
      <c r="A1608" t="s">
        <v>16439</v>
      </c>
      <c r="B1608" t="s">
        <v>16440</v>
      </c>
      <c r="C1608" s="72">
        <v>36218</v>
      </c>
      <c r="D1608" t="s">
        <v>6573</v>
      </c>
      <c r="E1608" t="s">
        <v>16441</v>
      </c>
      <c r="F1608" t="s">
        <v>1409</v>
      </c>
      <c r="G1608" t="s">
        <v>9094</v>
      </c>
      <c r="H1608" t="s">
        <v>1373</v>
      </c>
      <c r="I1608" t="s">
        <v>19849</v>
      </c>
      <c r="J1608" t="s">
        <v>16440</v>
      </c>
      <c r="K1608">
        <v>670970</v>
      </c>
      <c r="L1608" t="s">
        <v>16440</v>
      </c>
      <c r="M1608">
        <v>2803408</v>
      </c>
      <c r="N1608" t="s">
        <v>16440</v>
      </c>
      <c r="P1608" t="s">
        <v>16439</v>
      </c>
      <c r="Q1608">
        <v>10123</v>
      </c>
      <c r="R1608" t="s">
        <v>16440</v>
      </c>
      <c r="S1608">
        <v>40917</v>
      </c>
      <c r="T1608" t="s">
        <v>16440</v>
      </c>
      <c r="V1608" t="s">
        <v>16442</v>
      </c>
      <c r="W1608">
        <v>109125</v>
      </c>
      <c r="X1608">
        <v>10574</v>
      </c>
      <c r="Y1608" t="s">
        <v>16440</v>
      </c>
      <c r="Z1608" t="s">
        <v>16443</v>
      </c>
      <c r="AA1608" t="s">
        <v>666</v>
      </c>
      <c r="AB1608" t="s">
        <v>666</v>
      </c>
      <c r="AC1608" t="s">
        <v>16440</v>
      </c>
      <c r="AD1608" t="s">
        <v>16443</v>
      </c>
      <c r="AE1608">
        <v>14068</v>
      </c>
      <c r="AJ1608">
        <v>6194</v>
      </c>
      <c r="AK1608" t="s">
        <v>16440</v>
      </c>
      <c r="AL1608" t="s">
        <v>19000</v>
      </c>
      <c r="AM1608" t="s">
        <v>16440</v>
      </c>
      <c r="AN1608" t="s">
        <v>16440</v>
      </c>
      <c r="AO1608" t="s">
        <v>14933</v>
      </c>
      <c r="AP1608" t="s">
        <v>16443</v>
      </c>
      <c r="AQ1608" t="s">
        <v>20403</v>
      </c>
    </row>
    <row r="1609" spans="1:43" x14ac:dyDescent="0.3">
      <c r="A1609" t="s">
        <v>4486</v>
      </c>
      <c r="B1609" t="s">
        <v>139</v>
      </c>
      <c r="C1609" s="72">
        <v>31888</v>
      </c>
      <c r="D1609" t="s">
        <v>7287</v>
      </c>
      <c r="E1609" t="s">
        <v>7302</v>
      </c>
      <c r="F1609" t="s">
        <v>3591</v>
      </c>
      <c r="G1609" t="s">
        <v>3591</v>
      </c>
      <c r="H1609" t="s">
        <v>660</v>
      </c>
      <c r="I1609" t="s">
        <v>9670</v>
      </c>
      <c r="J1609" t="s">
        <v>139</v>
      </c>
      <c r="K1609">
        <v>543569</v>
      </c>
      <c r="L1609" t="s">
        <v>139</v>
      </c>
      <c r="M1609">
        <v>1708037</v>
      </c>
      <c r="N1609" t="s">
        <v>139</v>
      </c>
      <c r="O1609" t="s">
        <v>5962</v>
      </c>
      <c r="P1609" t="s">
        <v>4486</v>
      </c>
      <c r="Q1609">
        <v>8811</v>
      </c>
      <c r="R1609" t="s">
        <v>139</v>
      </c>
      <c r="S1609">
        <v>30601</v>
      </c>
      <c r="T1609" t="s">
        <v>139</v>
      </c>
      <c r="V1609" t="s">
        <v>5963</v>
      </c>
      <c r="W1609">
        <v>58918</v>
      </c>
      <c r="X1609">
        <v>8811</v>
      </c>
      <c r="Y1609" t="s">
        <v>139</v>
      </c>
      <c r="Z1609" t="s">
        <v>5964</v>
      </c>
      <c r="AA1609" t="s">
        <v>658</v>
      </c>
      <c r="AB1609" t="s">
        <v>658</v>
      </c>
      <c r="AC1609" t="s">
        <v>139</v>
      </c>
      <c r="AD1609" t="s">
        <v>5964</v>
      </c>
      <c r="AE1609">
        <v>10575</v>
      </c>
      <c r="AI1609">
        <v>5310</v>
      </c>
      <c r="AK1609" t="s">
        <v>139</v>
      </c>
      <c r="AL1609" t="s">
        <v>19001</v>
      </c>
      <c r="AM1609" t="s">
        <v>139</v>
      </c>
      <c r="AN1609" t="s">
        <v>139</v>
      </c>
      <c r="AO1609" t="s">
        <v>660</v>
      </c>
      <c r="AP1609" t="s">
        <v>5964</v>
      </c>
      <c r="AQ1609" t="s">
        <v>20403</v>
      </c>
    </row>
    <row r="1610" spans="1:43" x14ac:dyDescent="0.3">
      <c r="A1610" t="s">
        <v>2672</v>
      </c>
      <c r="B1610" t="s">
        <v>509</v>
      </c>
      <c r="C1610" s="72">
        <v>31296</v>
      </c>
      <c r="D1610" t="s">
        <v>6901</v>
      </c>
      <c r="E1610" t="s">
        <v>6900</v>
      </c>
      <c r="F1610" t="s">
        <v>1389</v>
      </c>
      <c r="G1610" t="s">
        <v>6120</v>
      </c>
      <c r="H1610" t="s">
        <v>1396</v>
      </c>
      <c r="I1610" t="s">
        <v>10969</v>
      </c>
      <c r="J1610" t="s">
        <v>509</v>
      </c>
      <c r="K1610">
        <v>519048</v>
      </c>
      <c r="L1610" t="s">
        <v>509</v>
      </c>
      <c r="M1610">
        <v>1666536</v>
      </c>
      <c r="N1610" t="s">
        <v>509</v>
      </c>
      <c r="O1610" t="s">
        <v>2673</v>
      </c>
      <c r="P1610" t="s">
        <v>2672</v>
      </c>
      <c r="Q1610">
        <v>8772</v>
      </c>
      <c r="R1610" t="s">
        <v>509</v>
      </c>
      <c r="S1610">
        <v>30452</v>
      </c>
      <c r="T1610" t="s">
        <v>509</v>
      </c>
      <c r="U1610" t="s">
        <v>509</v>
      </c>
      <c r="V1610" t="s">
        <v>4487</v>
      </c>
      <c r="W1610">
        <v>57476</v>
      </c>
      <c r="X1610">
        <v>8772</v>
      </c>
      <c r="Y1610" t="s">
        <v>509</v>
      </c>
      <c r="Z1610" t="s">
        <v>5965</v>
      </c>
      <c r="AA1610" t="s">
        <v>666</v>
      </c>
      <c r="AB1610" t="s">
        <v>666</v>
      </c>
      <c r="AC1610" t="s">
        <v>509</v>
      </c>
      <c r="AD1610" t="s">
        <v>5965</v>
      </c>
      <c r="AE1610">
        <v>11331</v>
      </c>
      <c r="AF1610" t="s">
        <v>509</v>
      </c>
      <c r="AG1610">
        <v>12462</v>
      </c>
      <c r="AH1610" t="s">
        <v>509</v>
      </c>
      <c r="AI1610">
        <v>15559</v>
      </c>
      <c r="AJ1610">
        <v>3562</v>
      </c>
      <c r="AK1610" t="s">
        <v>509</v>
      </c>
      <c r="AL1610" t="s">
        <v>19002</v>
      </c>
      <c r="AM1610" t="s">
        <v>509</v>
      </c>
      <c r="AN1610" t="s">
        <v>509</v>
      </c>
      <c r="AO1610" t="s">
        <v>1396</v>
      </c>
      <c r="AP1610" t="s">
        <v>5965</v>
      </c>
      <c r="AQ1610" t="s">
        <v>20403</v>
      </c>
    </row>
    <row r="1611" spans="1:43" x14ac:dyDescent="0.3">
      <c r="A1611" t="s">
        <v>11093</v>
      </c>
      <c r="B1611" t="s">
        <v>11094</v>
      </c>
      <c r="C1611" s="72">
        <v>32931</v>
      </c>
      <c r="D1611" t="s">
        <v>6566</v>
      </c>
      <c r="E1611" t="s">
        <v>7303</v>
      </c>
      <c r="F1611" t="s">
        <v>1398</v>
      </c>
      <c r="G1611" t="s">
        <v>9094</v>
      </c>
      <c r="H1611" t="s">
        <v>1373</v>
      </c>
      <c r="I1611" t="s">
        <v>11095</v>
      </c>
      <c r="J1611" t="s">
        <v>11094</v>
      </c>
      <c r="K1611">
        <v>605388</v>
      </c>
      <c r="L1611" t="s">
        <v>11094</v>
      </c>
      <c r="M1611">
        <v>2039892</v>
      </c>
      <c r="N1611" t="s">
        <v>11094</v>
      </c>
      <c r="O1611" t="s">
        <v>13251</v>
      </c>
      <c r="P1611" t="s">
        <v>11093</v>
      </c>
      <c r="Q1611">
        <v>10005</v>
      </c>
      <c r="R1611" t="s">
        <v>11094</v>
      </c>
      <c r="S1611">
        <v>32636</v>
      </c>
      <c r="T1611" t="s">
        <v>11094</v>
      </c>
      <c r="V1611" t="s">
        <v>11888</v>
      </c>
      <c r="W1611">
        <v>70472</v>
      </c>
      <c r="X1611">
        <v>10005</v>
      </c>
      <c r="Y1611" t="s">
        <v>11094</v>
      </c>
      <c r="Z1611" t="s">
        <v>11096</v>
      </c>
      <c r="AA1611" t="s">
        <v>666</v>
      </c>
      <c r="AB1611" t="s">
        <v>666</v>
      </c>
      <c r="AC1611" t="s">
        <v>11094</v>
      </c>
      <c r="AD1611" t="s">
        <v>11096</v>
      </c>
      <c r="AE1611">
        <v>12243</v>
      </c>
      <c r="AF1611" t="s">
        <v>11094</v>
      </c>
      <c r="AG1611">
        <v>38215</v>
      </c>
      <c r="AH1611" t="s">
        <v>11094</v>
      </c>
      <c r="AI1611">
        <v>18200</v>
      </c>
      <c r="AJ1611">
        <v>4273</v>
      </c>
      <c r="AK1611" t="s">
        <v>11094</v>
      </c>
      <c r="AL1611" t="s">
        <v>19003</v>
      </c>
      <c r="AM1611" t="s">
        <v>11094</v>
      </c>
      <c r="AN1611" t="s">
        <v>11094</v>
      </c>
      <c r="AO1611" t="s">
        <v>14933</v>
      </c>
      <c r="AP1611" t="s">
        <v>11096</v>
      </c>
      <c r="AQ1611" t="s">
        <v>20403</v>
      </c>
    </row>
    <row r="1612" spans="1:43" hidden="1" x14ac:dyDescent="0.3">
      <c r="A1612" t="s">
        <v>2674</v>
      </c>
      <c r="B1612" t="s">
        <v>255</v>
      </c>
      <c r="C1612" s="72">
        <v>29404</v>
      </c>
      <c r="D1612" t="s">
        <v>7304</v>
      </c>
      <c r="E1612" t="s">
        <v>7303</v>
      </c>
      <c r="F1612" t="s">
        <v>3591</v>
      </c>
      <c r="G1612" t="s">
        <v>3591</v>
      </c>
      <c r="H1612" t="s">
        <v>1380</v>
      </c>
      <c r="I1612" t="s">
        <v>9230</v>
      </c>
      <c r="J1612" t="s">
        <v>255</v>
      </c>
      <c r="K1612">
        <v>460579</v>
      </c>
      <c r="L1612" t="s">
        <v>255</v>
      </c>
      <c r="M1612">
        <v>1099503</v>
      </c>
      <c r="N1612" t="s">
        <v>255</v>
      </c>
      <c r="O1612" t="s">
        <v>2675</v>
      </c>
      <c r="P1612" t="s">
        <v>2674</v>
      </c>
      <c r="Q1612">
        <v>8116</v>
      </c>
      <c r="R1612" t="s">
        <v>255</v>
      </c>
      <c r="S1612">
        <v>28885</v>
      </c>
      <c r="T1612" t="s">
        <v>255</v>
      </c>
      <c r="V1612" t="s">
        <v>5966</v>
      </c>
      <c r="W1612">
        <v>48487</v>
      </c>
      <c r="X1612">
        <v>8116</v>
      </c>
      <c r="Y1612" t="s">
        <v>255</v>
      </c>
      <c r="Z1612" t="s">
        <v>5967</v>
      </c>
      <c r="AA1612" t="s">
        <v>666</v>
      </c>
      <c r="AB1612" t="s">
        <v>666</v>
      </c>
      <c r="AC1612" t="s">
        <v>255</v>
      </c>
      <c r="AD1612" t="s">
        <v>5967</v>
      </c>
      <c r="AE1612">
        <v>8124</v>
      </c>
      <c r="AI1612">
        <v>472</v>
      </c>
      <c r="AK1612" t="s">
        <v>255</v>
      </c>
      <c r="AL1612" t="s">
        <v>19004</v>
      </c>
      <c r="AM1612" t="s">
        <v>255</v>
      </c>
      <c r="AN1612" t="s">
        <v>255</v>
      </c>
      <c r="AO1612" t="s">
        <v>1380</v>
      </c>
      <c r="AP1612" t="s">
        <v>5967</v>
      </c>
      <c r="AQ1612" t="s">
        <v>20402</v>
      </c>
    </row>
    <row r="1613" spans="1:43" x14ac:dyDescent="0.3">
      <c r="A1613" t="s">
        <v>12558</v>
      </c>
      <c r="B1613" t="s">
        <v>11325</v>
      </c>
      <c r="C1613" s="72">
        <v>33928</v>
      </c>
      <c r="D1613" t="s">
        <v>7799</v>
      </c>
      <c r="E1613" t="s">
        <v>12559</v>
      </c>
      <c r="F1613" t="s">
        <v>1402</v>
      </c>
      <c r="G1613" t="s">
        <v>6120</v>
      </c>
      <c r="H1613" t="s">
        <v>1373</v>
      </c>
      <c r="I1613" t="s">
        <v>11819</v>
      </c>
      <c r="J1613" t="s">
        <v>11325</v>
      </c>
      <c r="K1613">
        <v>596049</v>
      </c>
      <c r="L1613" t="s">
        <v>11325</v>
      </c>
      <c r="M1613">
        <v>2210219</v>
      </c>
      <c r="N1613" t="s">
        <v>11325</v>
      </c>
      <c r="O1613" t="s">
        <v>13189</v>
      </c>
      <c r="P1613" t="s">
        <v>12558</v>
      </c>
      <c r="Q1613">
        <v>10327</v>
      </c>
      <c r="R1613" t="s">
        <v>11325</v>
      </c>
      <c r="S1613">
        <v>34866</v>
      </c>
      <c r="T1613" t="s">
        <v>11325</v>
      </c>
      <c r="V1613" t="s">
        <v>12560</v>
      </c>
      <c r="W1613">
        <v>70403</v>
      </c>
      <c r="X1613">
        <v>10327</v>
      </c>
      <c r="Y1613" t="s">
        <v>11325</v>
      </c>
      <c r="Z1613" t="s">
        <v>12561</v>
      </c>
      <c r="AA1613" t="s">
        <v>666</v>
      </c>
      <c r="AB1613" t="s">
        <v>666</v>
      </c>
      <c r="AC1613" t="s">
        <v>11325</v>
      </c>
      <c r="AD1613" t="s">
        <v>12561</v>
      </c>
      <c r="AE1613">
        <v>13041</v>
      </c>
      <c r="AH1613" t="s">
        <v>11325</v>
      </c>
      <c r="AI1613">
        <v>23821</v>
      </c>
      <c r="AJ1613">
        <v>5305</v>
      </c>
      <c r="AK1613" t="s">
        <v>11325</v>
      </c>
      <c r="AL1613" t="s">
        <v>19005</v>
      </c>
      <c r="AM1613" t="s">
        <v>11325</v>
      </c>
      <c r="AN1613" t="s">
        <v>11325</v>
      </c>
      <c r="AO1613" t="s">
        <v>1373</v>
      </c>
      <c r="AP1613" t="s">
        <v>12561</v>
      </c>
      <c r="AQ1613" t="s">
        <v>20403</v>
      </c>
    </row>
    <row r="1614" spans="1:43" x14ac:dyDescent="0.3">
      <c r="A1614" t="s">
        <v>14624</v>
      </c>
      <c r="B1614" t="s">
        <v>14248</v>
      </c>
      <c r="C1614" s="72">
        <v>33361</v>
      </c>
      <c r="D1614" t="s">
        <v>6539</v>
      </c>
      <c r="E1614" t="s">
        <v>14625</v>
      </c>
      <c r="F1614" t="s">
        <v>1398</v>
      </c>
      <c r="G1614" t="s">
        <v>9094</v>
      </c>
      <c r="H1614" t="s">
        <v>1373</v>
      </c>
      <c r="I1614" t="s">
        <v>14626</v>
      </c>
      <c r="J1614" t="s">
        <v>14248</v>
      </c>
      <c r="K1614">
        <v>573046</v>
      </c>
      <c r="L1614" t="s">
        <v>14248</v>
      </c>
      <c r="M1614">
        <v>2050371</v>
      </c>
      <c r="N1614" t="s">
        <v>14248</v>
      </c>
      <c r="O1614" t="s">
        <v>17571</v>
      </c>
      <c r="P1614" t="s">
        <v>14624</v>
      </c>
      <c r="Q1614">
        <v>9687</v>
      </c>
      <c r="R1614" t="s">
        <v>14248</v>
      </c>
      <c r="S1614">
        <v>32949</v>
      </c>
      <c r="T1614" t="s">
        <v>14248</v>
      </c>
      <c r="V1614" t="s">
        <v>16444</v>
      </c>
      <c r="W1614">
        <v>99992</v>
      </c>
      <c r="X1614">
        <v>9687</v>
      </c>
      <c r="Y1614" t="s">
        <v>14248</v>
      </c>
      <c r="Z1614" t="s">
        <v>15164</v>
      </c>
      <c r="AA1614" t="s">
        <v>658</v>
      </c>
      <c r="AB1614" t="s">
        <v>658</v>
      </c>
      <c r="AC1614" t="s">
        <v>14248</v>
      </c>
      <c r="AD1614" t="s">
        <v>15164</v>
      </c>
      <c r="AE1614">
        <v>13318</v>
      </c>
      <c r="AH1614" t="s">
        <v>14248</v>
      </c>
      <c r="AI1614">
        <v>18340</v>
      </c>
      <c r="AJ1614">
        <v>4506</v>
      </c>
      <c r="AK1614" t="s">
        <v>14248</v>
      </c>
      <c r="AL1614" t="s">
        <v>19006</v>
      </c>
      <c r="AM1614" t="s">
        <v>14248</v>
      </c>
      <c r="AN1614" t="s">
        <v>14248</v>
      </c>
      <c r="AO1614" t="s">
        <v>1373</v>
      </c>
      <c r="AP1614" t="s">
        <v>15164</v>
      </c>
      <c r="AQ1614" t="s">
        <v>20403</v>
      </c>
    </row>
    <row r="1615" spans="1:43" hidden="1" x14ac:dyDescent="0.3">
      <c r="A1615" t="s">
        <v>2676</v>
      </c>
      <c r="B1615" t="s">
        <v>541</v>
      </c>
      <c r="C1615" s="72">
        <v>29721</v>
      </c>
      <c r="D1615" t="s">
        <v>6648</v>
      </c>
      <c r="E1615" t="s">
        <v>6809</v>
      </c>
      <c r="F1615" t="s">
        <v>3591</v>
      </c>
      <c r="G1615" t="s">
        <v>3591</v>
      </c>
      <c r="H1615" t="s">
        <v>2147</v>
      </c>
      <c r="I1615" t="s">
        <v>10571</v>
      </c>
      <c r="J1615" t="s">
        <v>541</v>
      </c>
      <c r="K1615">
        <v>408047</v>
      </c>
      <c r="L1615" t="s">
        <v>541</v>
      </c>
      <c r="M1615">
        <v>288974</v>
      </c>
      <c r="N1615" t="s">
        <v>541</v>
      </c>
      <c r="O1615" t="s">
        <v>2677</v>
      </c>
      <c r="P1615" t="s">
        <v>2676</v>
      </c>
      <c r="Q1615">
        <v>7063</v>
      </c>
      <c r="R1615" t="s">
        <v>541</v>
      </c>
      <c r="S1615">
        <v>5379</v>
      </c>
      <c r="T1615" t="s">
        <v>541</v>
      </c>
      <c r="U1615" t="s">
        <v>541</v>
      </c>
      <c r="V1615" t="s">
        <v>4488</v>
      </c>
      <c r="W1615">
        <v>31760</v>
      </c>
      <c r="X1615">
        <v>7063</v>
      </c>
      <c r="Y1615" t="s">
        <v>541</v>
      </c>
      <c r="Z1615" t="s">
        <v>5968</v>
      </c>
      <c r="AA1615" t="s">
        <v>666</v>
      </c>
      <c r="AB1615" t="s">
        <v>658</v>
      </c>
      <c r="AC1615" t="s">
        <v>541</v>
      </c>
      <c r="AD1615" t="s">
        <v>5968</v>
      </c>
      <c r="AE1615">
        <v>6953</v>
      </c>
      <c r="AF1615" t="s">
        <v>541</v>
      </c>
      <c r="AG1615">
        <v>5207</v>
      </c>
      <c r="AH1615" t="s">
        <v>541</v>
      </c>
      <c r="AI1615">
        <v>15182</v>
      </c>
      <c r="AK1615" t="s">
        <v>541</v>
      </c>
      <c r="AN1615" t="s">
        <v>541</v>
      </c>
      <c r="AO1615" t="s">
        <v>2147</v>
      </c>
      <c r="AP1615" t="s">
        <v>5968</v>
      </c>
      <c r="AQ1615" t="s">
        <v>20402</v>
      </c>
    </row>
    <row r="1616" spans="1:43" x14ac:dyDescent="0.3">
      <c r="A1616" t="s">
        <v>13822</v>
      </c>
      <c r="B1616" t="s">
        <v>12999</v>
      </c>
      <c r="C1616" s="72">
        <v>34102</v>
      </c>
      <c r="D1616" t="s">
        <v>7510</v>
      </c>
      <c r="E1616" t="s">
        <v>13823</v>
      </c>
      <c r="F1616" t="s">
        <v>1395</v>
      </c>
      <c r="G1616" t="s">
        <v>9094</v>
      </c>
      <c r="H1616" t="s">
        <v>661</v>
      </c>
      <c r="I1616" t="s">
        <v>13000</v>
      </c>
      <c r="J1616" t="s">
        <v>12999</v>
      </c>
      <c r="K1616">
        <v>621559</v>
      </c>
      <c r="L1616" t="s">
        <v>12999</v>
      </c>
      <c r="M1616">
        <v>2171093</v>
      </c>
      <c r="N1616" t="s">
        <v>12999</v>
      </c>
      <c r="O1616" t="s">
        <v>13824</v>
      </c>
      <c r="P1616" t="s">
        <v>13822</v>
      </c>
      <c r="Q1616">
        <v>10354</v>
      </c>
      <c r="R1616" t="s">
        <v>12999</v>
      </c>
      <c r="S1616">
        <v>34058</v>
      </c>
      <c r="T1616" t="s">
        <v>12999</v>
      </c>
      <c r="V1616" t="s">
        <v>16445</v>
      </c>
      <c r="W1616">
        <v>100663</v>
      </c>
      <c r="X1616">
        <v>10354</v>
      </c>
      <c r="Y1616" t="s">
        <v>12999</v>
      </c>
      <c r="Z1616" t="s">
        <v>13825</v>
      </c>
      <c r="AA1616" t="s">
        <v>5068</v>
      </c>
      <c r="AB1616" t="s">
        <v>658</v>
      </c>
      <c r="AC1616" t="s">
        <v>12999</v>
      </c>
      <c r="AD1616" t="s">
        <v>13825</v>
      </c>
      <c r="AE1616">
        <v>14057</v>
      </c>
      <c r="AH1616" t="s">
        <v>12999</v>
      </c>
      <c r="AI1616">
        <v>23692</v>
      </c>
      <c r="AJ1616">
        <v>5340</v>
      </c>
      <c r="AK1616" t="s">
        <v>12999</v>
      </c>
      <c r="AL1616" t="s">
        <v>19007</v>
      </c>
      <c r="AM1616" t="s">
        <v>12999</v>
      </c>
      <c r="AN1616" t="s">
        <v>12999</v>
      </c>
      <c r="AO1616" t="s">
        <v>661</v>
      </c>
      <c r="AP1616" t="s">
        <v>13825</v>
      </c>
      <c r="AQ1616" t="s">
        <v>20403</v>
      </c>
    </row>
    <row r="1617" spans="1:43" x14ac:dyDescent="0.3">
      <c r="A1617" t="s">
        <v>16446</v>
      </c>
      <c r="B1617" t="s">
        <v>14271</v>
      </c>
      <c r="C1617" s="72">
        <v>33975</v>
      </c>
      <c r="D1617" t="s">
        <v>6590</v>
      </c>
      <c r="E1617" t="s">
        <v>16447</v>
      </c>
      <c r="F1617" t="s">
        <v>1383</v>
      </c>
      <c r="G1617" t="s">
        <v>9094</v>
      </c>
      <c r="H1617" t="s">
        <v>1373</v>
      </c>
      <c r="I1617" t="s">
        <v>16448</v>
      </c>
      <c r="J1617" t="s">
        <v>14271</v>
      </c>
      <c r="K1617">
        <v>606625</v>
      </c>
      <c r="L1617" t="s">
        <v>14271</v>
      </c>
      <c r="M1617">
        <v>2444513</v>
      </c>
      <c r="N1617" t="s">
        <v>14271</v>
      </c>
      <c r="O1617" t="s">
        <v>17572</v>
      </c>
      <c r="P1617" t="s">
        <v>16446</v>
      </c>
      <c r="Q1617">
        <v>9513</v>
      </c>
      <c r="R1617" t="s">
        <v>14271</v>
      </c>
      <c r="S1617">
        <v>36069</v>
      </c>
      <c r="T1617" t="s">
        <v>14271</v>
      </c>
      <c r="V1617" t="s">
        <v>16449</v>
      </c>
      <c r="W1617">
        <v>69826</v>
      </c>
      <c r="X1617">
        <v>10699</v>
      </c>
      <c r="Y1617" t="s">
        <v>14271</v>
      </c>
      <c r="Z1617" t="s">
        <v>15371</v>
      </c>
      <c r="AA1617" t="s">
        <v>658</v>
      </c>
      <c r="AB1617" t="s">
        <v>658</v>
      </c>
      <c r="AC1617" t="s">
        <v>14271</v>
      </c>
      <c r="AD1617" t="s">
        <v>15371</v>
      </c>
      <c r="AE1617">
        <v>14619</v>
      </c>
      <c r="AH1617" t="s">
        <v>14271</v>
      </c>
      <c r="AJ1617">
        <v>5555</v>
      </c>
      <c r="AK1617" t="s">
        <v>14271</v>
      </c>
      <c r="AL1617" t="s">
        <v>19008</v>
      </c>
      <c r="AM1617" t="s">
        <v>14271</v>
      </c>
      <c r="AN1617" t="s">
        <v>14271</v>
      </c>
      <c r="AO1617" t="s">
        <v>1373</v>
      </c>
      <c r="AP1617" t="s">
        <v>15371</v>
      </c>
      <c r="AQ1617" t="s">
        <v>20403</v>
      </c>
    </row>
    <row r="1618" spans="1:43" x14ac:dyDescent="0.3">
      <c r="A1618" t="s">
        <v>2678</v>
      </c>
      <c r="B1618" t="s">
        <v>1081</v>
      </c>
      <c r="C1618" s="72">
        <v>31864</v>
      </c>
      <c r="D1618" t="s">
        <v>7064</v>
      </c>
      <c r="E1618" t="s">
        <v>8004</v>
      </c>
      <c r="F1618" t="s">
        <v>3591</v>
      </c>
      <c r="G1618" t="s">
        <v>3591</v>
      </c>
      <c r="H1618" t="s">
        <v>1373</v>
      </c>
      <c r="I1618" t="s">
        <v>10218</v>
      </c>
      <c r="J1618" t="s">
        <v>1081</v>
      </c>
      <c r="K1618">
        <v>457768</v>
      </c>
      <c r="L1618" t="s">
        <v>1081</v>
      </c>
      <c r="M1618">
        <v>1725407</v>
      </c>
      <c r="N1618" t="s">
        <v>1081</v>
      </c>
      <c r="O1618" t="s">
        <v>4489</v>
      </c>
      <c r="P1618" t="s">
        <v>2678</v>
      </c>
      <c r="Q1618">
        <v>9221</v>
      </c>
      <c r="R1618" t="s">
        <v>1081</v>
      </c>
      <c r="S1618">
        <v>30497</v>
      </c>
      <c r="T1618" t="s">
        <v>1081</v>
      </c>
      <c r="V1618" t="s">
        <v>4490</v>
      </c>
      <c r="W1618">
        <v>51993</v>
      </c>
      <c r="X1618">
        <v>9221</v>
      </c>
      <c r="Y1618" t="s">
        <v>1081</v>
      </c>
      <c r="Z1618" t="s">
        <v>5969</v>
      </c>
      <c r="AA1618" t="s">
        <v>666</v>
      </c>
      <c r="AB1618" t="s">
        <v>658</v>
      </c>
      <c r="AC1618" t="s">
        <v>1081</v>
      </c>
      <c r="AD1618" t="s">
        <v>5969</v>
      </c>
      <c r="AE1618">
        <v>9297</v>
      </c>
      <c r="AF1618" t="s">
        <v>1081</v>
      </c>
      <c r="AG1618">
        <v>13131</v>
      </c>
      <c r="AH1618" t="s">
        <v>1081</v>
      </c>
      <c r="AI1618">
        <v>5022</v>
      </c>
      <c r="AK1618" t="s">
        <v>1081</v>
      </c>
      <c r="AL1618" t="s">
        <v>19009</v>
      </c>
      <c r="AM1618" t="s">
        <v>1081</v>
      </c>
      <c r="AN1618" t="s">
        <v>1081</v>
      </c>
      <c r="AO1618" t="s">
        <v>1373</v>
      </c>
      <c r="AP1618" t="s">
        <v>5969</v>
      </c>
      <c r="AQ1618" t="s">
        <v>20403</v>
      </c>
    </row>
    <row r="1619" spans="1:43" x14ac:dyDescent="0.3">
      <c r="A1619" t="s">
        <v>2679</v>
      </c>
      <c r="B1619" t="s">
        <v>591</v>
      </c>
      <c r="C1619" s="72">
        <v>32014</v>
      </c>
      <c r="D1619" t="s">
        <v>6745</v>
      </c>
      <c r="E1619" t="s">
        <v>6744</v>
      </c>
      <c r="F1619" t="s">
        <v>1437</v>
      </c>
      <c r="G1619" t="s">
        <v>9094</v>
      </c>
      <c r="H1619" t="s">
        <v>2147</v>
      </c>
      <c r="I1619" t="s">
        <v>10136</v>
      </c>
      <c r="J1619" t="s">
        <v>591</v>
      </c>
      <c r="K1619">
        <v>489149</v>
      </c>
      <c r="L1619" t="s">
        <v>591</v>
      </c>
      <c r="M1619">
        <v>1630087</v>
      </c>
      <c r="N1619" t="s">
        <v>591</v>
      </c>
      <c r="O1619" t="s">
        <v>2680</v>
      </c>
      <c r="P1619" t="s">
        <v>2679</v>
      </c>
      <c r="Q1619">
        <v>8633</v>
      </c>
      <c r="R1619" t="s">
        <v>591</v>
      </c>
      <c r="S1619">
        <v>30536</v>
      </c>
      <c r="T1619" t="s">
        <v>591</v>
      </c>
      <c r="U1619" t="s">
        <v>591</v>
      </c>
      <c r="V1619" t="s">
        <v>4491</v>
      </c>
      <c r="W1619">
        <v>51804</v>
      </c>
      <c r="X1619">
        <v>8633</v>
      </c>
      <c r="Y1619" t="s">
        <v>591</v>
      </c>
      <c r="Z1619" t="s">
        <v>5970</v>
      </c>
      <c r="AA1619" t="s">
        <v>666</v>
      </c>
      <c r="AB1619" t="s">
        <v>666</v>
      </c>
      <c r="AC1619" t="s">
        <v>591</v>
      </c>
      <c r="AD1619" t="s">
        <v>5970</v>
      </c>
      <c r="AE1619">
        <v>10427</v>
      </c>
      <c r="AF1619" t="s">
        <v>591</v>
      </c>
      <c r="AG1619">
        <v>12458</v>
      </c>
      <c r="AH1619" t="s">
        <v>591</v>
      </c>
      <c r="AI1619">
        <v>2581</v>
      </c>
      <c r="AJ1619">
        <v>3118</v>
      </c>
      <c r="AK1619" t="s">
        <v>591</v>
      </c>
      <c r="AL1619" t="s">
        <v>19010</v>
      </c>
      <c r="AM1619" t="s">
        <v>591</v>
      </c>
      <c r="AN1619" t="s">
        <v>591</v>
      </c>
      <c r="AO1619" t="s">
        <v>2147</v>
      </c>
      <c r="AP1619" t="s">
        <v>5970</v>
      </c>
      <c r="AQ1619" t="s">
        <v>20403</v>
      </c>
    </row>
    <row r="1620" spans="1:43" x14ac:dyDescent="0.3">
      <c r="A1620" t="s">
        <v>2681</v>
      </c>
      <c r="B1620" t="s">
        <v>759</v>
      </c>
      <c r="C1620" s="72">
        <v>30889</v>
      </c>
      <c r="D1620" t="s">
        <v>6677</v>
      </c>
      <c r="E1620" t="s">
        <v>7647</v>
      </c>
      <c r="F1620" t="s">
        <v>1379</v>
      </c>
      <c r="G1620" t="s">
        <v>9094</v>
      </c>
      <c r="H1620" t="s">
        <v>1373</v>
      </c>
      <c r="I1620" t="s">
        <v>9794</v>
      </c>
      <c r="J1620" t="s">
        <v>759</v>
      </c>
      <c r="K1620">
        <v>453344</v>
      </c>
      <c r="L1620" t="s">
        <v>759</v>
      </c>
      <c r="M1620">
        <v>1200838</v>
      </c>
      <c r="N1620" t="s">
        <v>759</v>
      </c>
      <c r="O1620" t="s">
        <v>2682</v>
      </c>
      <c r="P1620" t="s">
        <v>2681</v>
      </c>
      <c r="Q1620">
        <v>8002</v>
      </c>
      <c r="R1620" t="s">
        <v>759</v>
      </c>
      <c r="S1620">
        <v>28734</v>
      </c>
      <c r="T1620" t="s">
        <v>759</v>
      </c>
      <c r="V1620" t="s">
        <v>4492</v>
      </c>
      <c r="W1620">
        <v>52232</v>
      </c>
      <c r="X1620">
        <v>8002</v>
      </c>
      <c r="Y1620" t="s">
        <v>759</v>
      </c>
      <c r="Z1620" t="s">
        <v>5971</v>
      </c>
      <c r="AA1620" t="s">
        <v>658</v>
      </c>
      <c r="AB1620" t="s">
        <v>658</v>
      </c>
      <c r="AC1620" t="s">
        <v>759</v>
      </c>
      <c r="AD1620" t="s">
        <v>5971</v>
      </c>
      <c r="AE1620">
        <v>9279</v>
      </c>
      <c r="AF1620" t="s">
        <v>759</v>
      </c>
      <c r="AG1620">
        <v>6067</v>
      </c>
      <c r="AH1620" t="s">
        <v>759</v>
      </c>
      <c r="AI1620">
        <v>7509</v>
      </c>
      <c r="AJ1620">
        <v>2566</v>
      </c>
      <c r="AK1620" t="s">
        <v>759</v>
      </c>
      <c r="AL1620" t="s">
        <v>19011</v>
      </c>
      <c r="AM1620" t="s">
        <v>759</v>
      </c>
      <c r="AN1620" t="s">
        <v>759</v>
      </c>
      <c r="AO1620" t="s">
        <v>1373</v>
      </c>
      <c r="AP1620" t="s">
        <v>5971</v>
      </c>
      <c r="AQ1620" t="s">
        <v>20403</v>
      </c>
    </row>
    <row r="1621" spans="1:43" hidden="1" x14ac:dyDescent="0.3">
      <c r="A1621" t="s">
        <v>2683</v>
      </c>
      <c r="B1621" t="s">
        <v>427</v>
      </c>
      <c r="C1621" s="72">
        <v>30032</v>
      </c>
      <c r="D1621" t="s">
        <v>6596</v>
      </c>
      <c r="E1621" t="s">
        <v>6746</v>
      </c>
      <c r="F1621" t="s">
        <v>3591</v>
      </c>
      <c r="G1621" t="s">
        <v>3591</v>
      </c>
      <c r="H1621" t="s">
        <v>1396</v>
      </c>
      <c r="I1621" t="s">
        <v>9161</v>
      </c>
      <c r="J1621" t="s">
        <v>427</v>
      </c>
      <c r="K1621">
        <v>434604</v>
      </c>
      <c r="L1621" t="s">
        <v>427</v>
      </c>
      <c r="M1621">
        <v>489791</v>
      </c>
      <c r="N1621" t="s">
        <v>427</v>
      </c>
      <c r="O1621" t="s">
        <v>2684</v>
      </c>
      <c r="P1621" t="s">
        <v>2683</v>
      </c>
      <c r="Q1621">
        <v>7562</v>
      </c>
      <c r="R1621" t="s">
        <v>427</v>
      </c>
      <c r="S1621">
        <v>6300</v>
      </c>
      <c r="T1621" t="s">
        <v>427</v>
      </c>
      <c r="U1621" t="s">
        <v>427</v>
      </c>
      <c r="V1621" t="s">
        <v>4493</v>
      </c>
      <c r="W1621">
        <v>40007</v>
      </c>
      <c r="X1621">
        <v>7562</v>
      </c>
      <c r="Y1621" t="s">
        <v>427</v>
      </c>
      <c r="Z1621" t="s">
        <v>5972</v>
      </c>
      <c r="AA1621" t="s">
        <v>658</v>
      </c>
      <c r="AB1621" t="s">
        <v>658</v>
      </c>
      <c r="AC1621" t="s">
        <v>427</v>
      </c>
      <c r="AD1621" t="s">
        <v>5972</v>
      </c>
      <c r="AF1621" t="s">
        <v>427</v>
      </c>
      <c r="AG1621">
        <v>6068</v>
      </c>
      <c r="AH1621" t="s">
        <v>427</v>
      </c>
      <c r="AI1621">
        <v>1020</v>
      </c>
      <c r="AJ1621">
        <v>1070</v>
      </c>
      <c r="AK1621" t="s">
        <v>427</v>
      </c>
      <c r="AL1621" t="s">
        <v>19012</v>
      </c>
      <c r="AM1621" t="s">
        <v>427</v>
      </c>
      <c r="AN1621" t="s">
        <v>427</v>
      </c>
      <c r="AO1621" t="s">
        <v>1396</v>
      </c>
      <c r="AP1621" t="s">
        <v>5972</v>
      </c>
      <c r="AQ1621" t="s">
        <v>20402</v>
      </c>
    </row>
    <row r="1622" spans="1:43" x14ac:dyDescent="0.3">
      <c r="A1622" t="s">
        <v>2685</v>
      </c>
      <c r="B1622" t="s">
        <v>1105</v>
      </c>
      <c r="C1622" s="72">
        <v>30601</v>
      </c>
      <c r="D1622" t="s">
        <v>6661</v>
      </c>
      <c r="E1622" t="s">
        <v>8005</v>
      </c>
      <c r="F1622" t="s">
        <v>1460</v>
      </c>
      <c r="G1622" t="s">
        <v>9094</v>
      </c>
      <c r="H1622" t="s">
        <v>1373</v>
      </c>
      <c r="I1622" t="s">
        <v>10646</v>
      </c>
      <c r="J1622" t="s">
        <v>1105</v>
      </c>
      <c r="K1622">
        <v>450203</v>
      </c>
      <c r="L1622" t="s">
        <v>1105</v>
      </c>
      <c r="M1622">
        <v>1390876</v>
      </c>
      <c r="N1622" t="s">
        <v>1105</v>
      </c>
      <c r="O1622" t="s">
        <v>11863</v>
      </c>
      <c r="P1622" t="s">
        <v>2685</v>
      </c>
      <c r="Q1622">
        <v>8270</v>
      </c>
      <c r="R1622" t="s">
        <v>1105</v>
      </c>
      <c r="S1622">
        <v>29155</v>
      </c>
      <c r="T1622" t="s">
        <v>1105</v>
      </c>
      <c r="V1622" t="s">
        <v>12805</v>
      </c>
      <c r="W1622">
        <v>48258</v>
      </c>
      <c r="X1622">
        <v>8270</v>
      </c>
      <c r="Y1622" t="s">
        <v>1105</v>
      </c>
      <c r="Z1622" t="s">
        <v>5973</v>
      </c>
      <c r="AA1622" t="s">
        <v>658</v>
      </c>
      <c r="AB1622" t="s">
        <v>658</v>
      </c>
      <c r="AC1622" t="s">
        <v>1105</v>
      </c>
      <c r="AD1622" t="s">
        <v>5973</v>
      </c>
      <c r="AE1622">
        <v>7945</v>
      </c>
      <c r="AF1622" t="s">
        <v>1105</v>
      </c>
      <c r="AG1622">
        <v>5466</v>
      </c>
      <c r="AH1622" t="s">
        <v>1105</v>
      </c>
      <c r="AI1622">
        <v>1427</v>
      </c>
      <c r="AJ1622">
        <v>2819</v>
      </c>
      <c r="AK1622" t="s">
        <v>1105</v>
      </c>
      <c r="AL1622" t="s">
        <v>19013</v>
      </c>
      <c r="AM1622" t="s">
        <v>1105</v>
      </c>
      <c r="AN1622" t="s">
        <v>1105</v>
      </c>
      <c r="AO1622" t="s">
        <v>1373</v>
      </c>
      <c r="AP1622" t="s">
        <v>5973</v>
      </c>
      <c r="AQ1622" t="s">
        <v>20403</v>
      </c>
    </row>
    <row r="1623" spans="1:43" hidden="1" x14ac:dyDescent="0.3">
      <c r="A1623" t="s">
        <v>4494</v>
      </c>
      <c r="B1623" t="s">
        <v>938</v>
      </c>
      <c r="C1623" s="72">
        <v>30634</v>
      </c>
      <c r="D1623" t="s">
        <v>8007</v>
      </c>
      <c r="E1623" t="s">
        <v>8006</v>
      </c>
      <c r="F1623" t="s">
        <v>1379</v>
      </c>
      <c r="G1623" t="s">
        <v>9094</v>
      </c>
      <c r="H1623" t="s">
        <v>1373</v>
      </c>
      <c r="I1623" t="s">
        <v>10940</v>
      </c>
      <c r="J1623" t="s">
        <v>938</v>
      </c>
      <c r="K1623">
        <v>446861</v>
      </c>
      <c r="L1623" t="s">
        <v>938</v>
      </c>
      <c r="M1623">
        <v>1654339</v>
      </c>
      <c r="N1623" t="s">
        <v>938</v>
      </c>
      <c r="O1623" t="s">
        <v>5974</v>
      </c>
      <c r="P1623" t="s">
        <v>4494</v>
      </c>
      <c r="Q1623">
        <v>8500</v>
      </c>
      <c r="R1623" t="s">
        <v>938</v>
      </c>
      <c r="S1623">
        <v>30068</v>
      </c>
      <c r="T1623" t="s">
        <v>938</v>
      </c>
      <c r="V1623" t="s">
        <v>5975</v>
      </c>
      <c r="W1623">
        <v>46466</v>
      </c>
      <c r="X1623">
        <v>8500</v>
      </c>
      <c r="Y1623" t="s">
        <v>938</v>
      </c>
      <c r="Z1623" t="s">
        <v>8812</v>
      </c>
      <c r="AA1623" t="s">
        <v>658</v>
      </c>
      <c r="AB1623" t="s">
        <v>658</v>
      </c>
      <c r="AC1623" t="s">
        <v>938</v>
      </c>
      <c r="AD1623" t="s">
        <v>8812</v>
      </c>
      <c r="AI1623">
        <v>5436</v>
      </c>
      <c r="AK1623" t="s">
        <v>938</v>
      </c>
      <c r="AN1623" t="s">
        <v>938</v>
      </c>
      <c r="AO1623" t="s">
        <v>1373</v>
      </c>
      <c r="AP1623" t="s">
        <v>8812</v>
      </c>
      <c r="AQ1623" t="s">
        <v>20402</v>
      </c>
    </row>
    <row r="1624" spans="1:43" hidden="1" x14ac:dyDescent="0.3">
      <c r="A1624" t="s">
        <v>2686</v>
      </c>
      <c r="B1624" t="s">
        <v>1345</v>
      </c>
      <c r="C1624" s="72">
        <v>29946</v>
      </c>
      <c r="D1624" t="s">
        <v>6556</v>
      </c>
      <c r="E1624" t="s">
        <v>8008</v>
      </c>
      <c r="F1624" t="s">
        <v>3591</v>
      </c>
      <c r="G1624" t="s">
        <v>3591</v>
      </c>
      <c r="H1624" t="s">
        <v>1373</v>
      </c>
      <c r="I1624" t="s">
        <v>9793</v>
      </c>
      <c r="J1624" t="s">
        <v>1345</v>
      </c>
      <c r="K1624">
        <v>400291</v>
      </c>
      <c r="L1624" t="s">
        <v>1345</v>
      </c>
      <c r="M1624">
        <v>223487</v>
      </c>
      <c r="N1624" t="s">
        <v>1345</v>
      </c>
      <c r="O1624" t="s">
        <v>2687</v>
      </c>
      <c r="P1624" t="s">
        <v>2686</v>
      </c>
      <c r="Q1624">
        <v>7507</v>
      </c>
      <c r="R1624" t="s">
        <v>1345</v>
      </c>
      <c r="S1624">
        <v>6214</v>
      </c>
      <c r="T1624" t="s">
        <v>1345</v>
      </c>
      <c r="V1624" t="s">
        <v>4495</v>
      </c>
      <c r="W1624">
        <v>31571</v>
      </c>
      <c r="Y1624" t="s">
        <v>1345</v>
      </c>
      <c r="Z1624" t="s">
        <v>8813</v>
      </c>
      <c r="AA1624" t="s">
        <v>658</v>
      </c>
      <c r="AB1624" t="s">
        <v>658</v>
      </c>
      <c r="AC1624" t="s">
        <v>1345</v>
      </c>
      <c r="AD1624" t="s">
        <v>8813</v>
      </c>
      <c r="AI1624">
        <v>7906</v>
      </c>
      <c r="AK1624" t="s">
        <v>1345</v>
      </c>
      <c r="AN1624" t="s">
        <v>1345</v>
      </c>
      <c r="AO1624" t="s">
        <v>1373</v>
      </c>
      <c r="AP1624" t="s">
        <v>8813</v>
      </c>
      <c r="AQ1624" t="s">
        <v>20402</v>
      </c>
    </row>
    <row r="1625" spans="1:43" hidden="1" x14ac:dyDescent="0.3">
      <c r="A1625" t="s">
        <v>2688</v>
      </c>
      <c r="B1625" t="s">
        <v>469</v>
      </c>
      <c r="C1625" s="72">
        <v>30575</v>
      </c>
      <c r="D1625" t="s">
        <v>6677</v>
      </c>
      <c r="E1625" t="s">
        <v>6842</v>
      </c>
      <c r="F1625" t="s">
        <v>3591</v>
      </c>
      <c r="G1625" t="s">
        <v>3591</v>
      </c>
      <c r="H1625" t="s">
        <v>2147</v>
      </c>
      <c r="I1625" t="s">
        <v>9503</v>
      </c>
      <c r="J1625" t="s">
        <v>469</v>
      </c>
      <c r="K1625">
        <v>461235</v>
      </c>
      <c r="L1625" t="s">
        <v>469</v>
      </c>
      <c r="M1625">
        <v>490865</v>
      </c>
      <c r="N1625" t="s">
        <v>469</v>
      </c>
      <c r="O1625" t="s">
        <v>2689</v>
      </c>
      <c r="P1625" t="s">
        <v>2688</v>
      </c>
      <c r="Q1625">
        <v>8082</v>
      </c>
      <c r="R1625" t="s">
        <v>469</v>
      </c>
      <c r="S1625">
        <v>28844</v>
      </c>
      <c r="T1625" t="s">
        <v>469</v>
      </c>
      <c r="U1625" t="s">
        <v>469</v>
      </c>
      <c r="V1625" t="s">
        <v>4496</v>
      </c>
      <c r="W1625">
        <v>45457</v>
      </c>
      <c r="X1625">
        <v>8082</v>
      </c>
      <c r="Y1625" t="s">
        <v>469</v>
      </c>
      <c r="Z1625" t="s">
        <v>5976</v>
      </c>
      <c r="AA1625" t="s">
        <v>666</v>
      </c>
      <c r="AB1625" t="s">
        <v>658</v>
      </c>
      <c r="AC1625" t="s">
        <v>469</v>
      </c>
      <c r="AD1625" t="s">
        <v>5976</v>
      </c>
      <c r="AE1625">
        <v>8386</v>
      </c>
      <c r="AF1625" t="s">
        <v>469</v>
      </c>
      <c r="AG1625">
        <v>5463</v>
      </c>
      <c r="AH1625" t="s">
        <v>469</v>
      </c>
      <c r="AI1625">
        <v>861</v>
      </c>
      <c r="AJ1625">
        <v>2715</v>
      </c>
      <c r="AK1625" t="s">
        <v>469</v>
      </c>
      <c r="AL1625" t="s">
        <v>19014</v>
      </c>
      <c r="AM1625" t="s">
        <v>469</v>
      </c>
      <c r="AN1625" t="s">
        <v>469</v>
      </c>
      <c r="AO1625" t="s">
        <v>2147</v>
      </c>
      <c r="AP1625" t="s">
        <v>5976</v>
      </c>
      <c r="AQ1625" t="s">
        <v>20402</v>
      </c>
    </row>
    <row r="1626" spans="1:43" hidden="1" x14ac:dyDescent="0.3">
      <c r="A1626" t="s">
        <v>4497</v>
      </c>
      <c r="B1626" t="s">
        <v>1169</v>
      </c>
      <c r="C1626" s="72">
        <v>26870</v>
      </c>
      <c r="D1626" t="s">
        <v>8007</v>
      </c>
      <c r="E1626" t="s">
        <v>8009</v>
      </c>
      <c r="F1626" t="s">
        <v>3591</v>
      </c>
      <c r="G1626" t="s">
        <v>3591</v>
      </c>
      <c r="H1626" t="s">
        <v>1373</v>
      </c>
      <c r="I1626" t="s">
        <v>9369</v>
      </c>
      <c r="J1626" t="s">
        <v>1169</v>
      </c>
      <c r="K1626">
        <v>150407</v>
      </c>
      <c r="L1626" t="s">
        <v>1169</v>
      </c>
      <c r="M1626">
        <v>21650</v>
      </c>
      <c r="N1626" t="s">
        <v>1169</v>
      </c>
      <c r="O1626" t="s">
        <v>5977</v>
      </c>
      <c r="P1626" t="s">
        <v>4497</v>
      </c>
      <c r="Q1626">
        <v>6214</v>
      </c>
      <c r="R1626" t="s">
        <v>1169</v>
      </c>
      <c r="S1626">
        <v>4053</v>
      </c>
      <c r="T1626" t="s">
        <v>1169</v>
      </c>
      <c r="V1626" t="s">
        <v>5978</v>
      </c>
      <c r="W1626">
        <v>372</v>
      </c>
      <c r="Y1626" t="s">
        <v>1169</v>
      </c>
      <c r="Z1626" t="s">
        <v>8814</v>
      </c>
      <c r="AA1626" t="s">
        <v>658</v>
      </c>
      <c r="AB1626" t="s">
        <v>658</v>
      </c>
      <c r="AC1626" t="s">
        <v>1169</v>
      </c>
      <c r="AD1626" t="s">
        <v>8814</v>
      </c>
      <c r="AI1626">
        <v>4111</v>
      </c>
      <c r="AK1626" t="s">
        <v>1169</v>
      </c>
      <c r="AN1626" t="s">
        <v>1169</v>
      </c>
      <c r="AO1626" t="s">
        <v>1373</v>
      </c>
      <c r="AP1626" t="s">
        <v>8814</v>
      </c>
      <c r="AQ1626" t="s">
        <v>20402</v>
      </c>
    </row>
    <row r="1627" spans="1:43" hidden="1" x14ac:dyDescent="0.3">
      <c r="A1627" t="s">
        <v>2690</v>
      </c>
      <c r="B1627" t="s">
        <v>702</v>
      </c>
      <c r="C1627" s="72">
        <v>30124</v>
      </c>
      <c r="D1627" t="s">
        <v>6627</v>
      </c>
      <c r="E1627" t="s">
        <v>7725</v>
      </c>
      <c r="F1627" t="s">
        <v>3591</v>
      </c>
      <c r="G1627" t="s">
        <v>3591</v>
      </c>
      <c r="H1627" t="s">
        <v>1373</v>
      </c>
      <c r="I1627" t="s">
        <v>9316</v>
      </c>
      <c r="J1627" t="s">
        <v>702</v>
      </c>
      <c r="K1627">
        <v>435400</v>
      </c>
      <c r="L1627" t="s">
        <v>702</v>
      </c>
      <c r="M1627">
        <v>546238</v>
      </c>
      <c r="N1627" t="s">
        <v>702</v>
      </c>
      <c r="O1627" t="s">
        <v>2691</v>
      </c>
      <c r="P1627" t="s">
        <v>2690</v>
      </c>
      <c r="Q1627">
        <v>8369</v>
      </c>
      <c r="R1627" t="s">
        <v>702</v>
      </c>
      <c r="S1627">
        <v>29256</v>
      </c>
      <c r="T1627" t="s">
        <v>702</v>
      </c>
      <c r="V1627" t="s">
        <v>4498</v>
      </c>
      <c r="W1627">
        <v>48314</v>
      </c>
      <c r="X1627">
        <v>8369</v>
      </c>
      <c r="Y1627" t="s">
        <v>702</v>
      </c>
      <c r="Z1627" t="s">
        <v>5979</v>
      </c>
      <c r="AA1627" t="s">
        <v>658</v>
      </c>
      <c r="AB1627" t="s">
        <v>658</v>
      </c>
      <c r="AC1627" t="s">
        <v>702</v>
      </c>
      <c r="AD1627" t="s">
        <v>5979</v>
      </c>
      <c r="AE1627">
        <v>10258</v>
      </c>
      <c r="AF1627" t="s">
        <v>702</v>
      </c>
      <c r="AG1627">
        <v>5187</v>
      </c>
      <c r="AH1627" t="s">
        <v>702</v>
      </c>
      <c r="AI1627">
        <v>2007</v>
      </c>
      <c r="AK1627" t="s">
        <v>702</v>
      </c>
      <c r="AL1627" t="s">
        <v>19015</v>
      </c>
      <c r="AM1627" t="s">
        <v>702</v>
      </c>
      <c r="AN1627" t="s">
        <v>702</v>
      </c>
      <c r="AO1627" t="s">
        <v>1373</v>
      </c>
      <c r="AP1627" t="s">
        <v>5979</v>
      </c>
      <c r="AQ1627" t="s">
        <v>20402</v>
      </c>
    </row>
    <row r="1628" spans="1:43" x14ac:dyDescent="0.3">
      <c r="A1628" t="s">
        <v>11864</v>
      </c>
      <c r="B1628" t="s">
        <v>11548</v>
      </c>
      <c r="C1628" s="72">
        <v>32769</v>
      </c>
      <c r="D1628" t="s">
        <v>6970</v>
      </c>
      <c r="E1628" t="s">
        <v>11865</v>
      </c>
      <c r="F1628" t="s">
        <v>3591</v>
      </c>
      <c r="G1628" t="s">
        <v>3591</v>
      </c>
      <c r="H1628" t="s">
        <v>1431</v>
      </c>
      <c r="I1628" t="s">
        <v>11549</v>
      </c>
      <c r="J1628" t="s">
        <v>11548</v>
      </c>
      <c r="K1628">
        <v>600301</v>
      </c>
      <c r="L1628" t="s">
        <v>11548</v>
      </c>
      <c r="M1628">
        <v>2043829</v>
      </c>
      <c r="N1628" t="s">
        <v>11548</v>
      </c>
      <c r="O1628" t="s">
        <v>13475</v>
      </c>
      <c r="P1628" t="s">
        <v>11864</v>
      </c>
      <c r="Q1628">
        <v>10294</v>
      </c>
      <c r="R1628" t="s">
        <v>11548</v>
      </c>
      <c r="S1628">
        <v>32715</v>
      </c>
      <c r="T1628" t="s">
        <v>11548</v>
      </c>
      <c r="V1628" t="s">
        <v>11866</v>
      </c>
      <c r="W1628">
        <v>69304</v>
      </c>
      <c r="X1628">
        <v>10294</v>
      </c>
      <c r="Y1628" t="s">
        <v>11548</v>
      </c>
      <c r="Z1628" t="s">
        <v>11867</v>
      </c>
      <c r="AA1628" t="s">
        <v>658</v>
      </c>
      <c r="AB1628" t="s">
        <v>658</v>
      </c>
      <c r="AC1628" t="s">
        <v>11548</v>
      </c>
      <c r="AD1628" t="s">
        <v>11867</v>
      </c>
      <c r="AE1628">
        <v>14110</v>
      </c>
      <c r="AF1628" t="s">
        <v>11548</v>
      </c>
      <c r="AG1628">
        <v>70518</v>
      </c>
      <c r="AH1628" t="s">
        <v>11548</v>
      </c>
      <c r="AI1628">
        <v>23760</v>
      </c>
      <c r="AJ1628">
        <v>5211</v>
      </c>
      <c r="AK1628" t="s">
        <v>11548</v>
      </c>
      <c r="AL1628" t="s">
        <v>19016</v>
      </c>
      <c r="AM1628" t="s">
        <v>11548</v>
      </c>
      <c r="AN1628" t="s">
        <v>11548</v>
      </c>
      <c r="AO1628" t="s">
        <v>1431</v>
      </c>
      <c r="AP1628" t="s">
        <v>11867</v>
      </c>
      <c r="AQ1628" t="s">
        <v>20403</v>
      </c>
    </row>
    <row r="1629" spans="1:43" x14ac:dyDescent="0.3">
      <c r="A1629" t="s">
        <v>16450</v>
      </c>
      <c r="B1629" t="s">
        <v>15441</v>
      </c>
      <c r="C1629" s="72">
        <v>35479</v>
      </c>
      <c r="D1629" t="s">
        <v>6650</v>
      </c>
      <c r="E1629" t="s">
        <v>16451</v>
      </c>
      <c r="F1629" t="s">
        <v>1449</v>
      </c>
      <c r="G1629" t="s">
        <v>6120</v>
      </c>
      <c r="H1629" t="s">
        <v>1380</v>
      </c>
      <c r="I1629" t="s">
        <v>19850</v>
      </c>
      <c r="J1629" t="s">
        <v>15441</v>
      </c>
      <c r="K1629">
        <v>663624</v>
      </c>
      <c r="L1629" t="s">
        <v>15441</v>
      </c>
      <c r="M1629">
        <v>2211203</v>
      </c>
      <c r="N1629" t="s">
        <v>15441</v>
      </c>
      <c r="P1629" t="s">
        <v>16450</v>
      </c>
      <c r="Q1629">
        <v>9977</v>
      </c>
      <c r="R1629" t="s">
        <v>15441</v>
      </c>
      <c r="S1629">
        <v>34940</v>
      </c>
      <c r="T1629" t="s">
        <v>15441</v>
      </c>
      <c r="V1629" t="s">
        <v>16452</v>
      </c>
      <c r="W1629">
        <v>106527</v>
      </c>
      <c r="X1629">
        <v>10429</v>
      </c>
      <c r="Y1629" t="s">
        <v>15441</v>
      </c>
      <c r="Z1629" t="s">
        <v>15363</v>
      </c>
      <c r="AA1629" t="s">
        <v>658</v>
      </c>
      <c r="AB1629" t="s">
        <v>658</v>
      </c>
      <c r="AC1629" t="s">
        <v>15441</v>
      </c>
      <c r="AD1629" t="s">
        <v>15363</v>
      </c>
      <c r="AH1629" t="s">
        <v>15441</v>
      </c>
      <c r="AJ1629">
        <v>6248</v>
      </c>
      <c r="AK1629" t="s">
        <v>15441</v>
      </c>
      <c r="AL1629" t="s">
        <v>19017</v>
      </c>
      <c r="AM1629" t="s">
        <v>15441</v>
      </c>
      <c r="AN1629" t="s">
        <v>15441</v>
      </c>
      <c r="AO1629" t="s">
        <v>14938</v>
      </c>
      <c r="AP1629" t="s">
        <v>15363</v>
      </c>
      <c r="AQ1629" t="s">
        <v>20403</v>
      </c>
    </row>
    <row r="1630" spans="1:43" x14ac:dyDescent="0.3">
      <c r="A1630" t="s">
        <v>2692</v>
      </c>
      <c r="B1630" t="s">
        <v>480</v>
      </c>
      <c r="C1630" s="72">
        <v>32397</v>
      </c>
      <c r="D1630" t="s">
        <v>6539</v>
      </c>
      <c r="E1630" t="s">
        <v>6782</v>
      </c>
      <c r="F1630" t="s">
        <v>1446</v>
      </c>
      <c r="G1630" t="s">
        <v>9094</v>
      </c>
      <c r="H1630" t="s">
        <v>661</v>
      </c>
      <c r="I1630" t="s">
        <v>10255</v>
      </c>
      <c r="J1630" t="s">
        <v>480</v>
      </c>
      <c r="K1630">
        <v>519058</v>
      </c>
      <c r="L1630" t="s">
        <v>480</v>
      </c>
      <c r="M1630">
        <v>1232128</v>
      </c>
      <c r="N1630" t="s">
        <v>480</v>
      </c>
      <c r="O1630" t="s">
        <v>2693</v>
      </c>
      <c r="P1630" t="s">
        <v>2692</v>
      </c>
      <c r="Q1630">
        <v>8685</v>
      </c>
      <c r="R1630" t="s">
        <v>480</v>
      </c>
      <c r="S1630">
        <v>29999</v>
      </c>
      <c r="T1630" t="s">
        <v>480</v>
      </c>
      <c r="U1630" t="s">
        <v>480</v>
      </c>
      <c r="V1630" t="s">
        <v>4499</v>
      </c>
      <c r="W1630">
        <v>57478</v>
      </c>
      <c r="X1630">
        <v>8685</v>
      </c>
      <c r="Y1630" t="s">
        <v>480</v>
      </c>
      <c r="Z1630" t="s">
        <v>5980</v>
      </c>
      <c r="AA1630" t="s">
        <v>666</v>
      </c>
      <c r="AB1630" t="s">
        <v>658</v>
      </c>
      <c r="AC1630" t="s">
        <v>480</v>
      </c>
      <c r="AD1630" t="s">
        <v>5980</v>
      </c>
      <c r="AE1630">
        <v>9756</v>
      </c>
      <c r="AF1630" t="s">
        <v>480</v>
      </c>
      <c r="AG1630">
        <v>11322</v>
      </c>
      <c r="AH1630" t="s">
        <v>480</v>
      </c>
      <c r="AI1630">
        <v>7624</v>
      </c>
      <c r="AJ1630">
        <v>3654</v>
      </c>
      <c r="AK1630" t="s">
        <v>480</v>
      </c>
      <c r="AL1630" t="s">
        <v>19018</v>
      </c>
      <c r="AM1630" t="s">
        <v>480</v>
      </c>
      <c r="AN1630" t="s">
        <v>480</v>
      </c>
      <c r="AO1630" t="s">
        <v>14949</v>
      </c>
      <c r="AP1630" t="s">
        <v>5980</v>
      </c>
      <c r="AQ1630" t="s">
        <v>20403</v>
      </c>
    </row>
    <row r="1631" spans="1:43" x14ac:dyDescent="0.3">
      <c r="A1631" t="s">
        <v>16453</v>
      </c>
      <c r="B1631" t="s">
        <v>16454</v>
      </c>
      <c r="C1631" s="72">
        <v>34708</v>
      </c>
      <c r="D1631" t="s">
        <v>16455</v>
      </c>
      <c r="E1631" t="s">
        <v>8197</v>
      </c>
      <c r="F1631" t="s">
        <v>1565</v>
      </c>
      <c r="G1631" t="s">
        <v>6120</v>
      </c>
      <c r="H1631" t="s">
        <v>1373</v>
      </c>
      <c r="I1631" t="s">
        <v>16456</v>
      </c>
      <c r="J1631" t="s">
        <v>14273</v>
      </c>
      <c r="K1631">
        <v>622382</v>
      </c>
      <c r="L1631" t="s">
        <v>14273</v>
      </c>
      <c r="M1631">
        <v>2791768</v>
      </c>
      <c r="N1631" t="s">
        <v>14273</v>
      </c>
      <c r="O1631" t="s">
        <v>17573</v>
      </c>
      <c r="P1631" t="s">
        <v>16453</v>
      </c>
      <c r="Q1631">
        <v>10831</v>
      </c>
      <c r="R1631" t="s">
        <v>14273</v>
      </c>
      <c r="S1631">
        <v>38250</v>
      </c>
      <c r="T1631" t="s">
        <v>14273</v>
      </c>
      <c r="W1631">
        <v>100857</v>
      </c>
      <c r="X1631">
        <v>10831</v>
      </c>
      <c r="Y1631" t="s">
        <v>14273</v>
      </c>
      <c r="Z1631" t="s">
        <v>17574</v>
      </c>
      <c r="AA1631" t="s">
        <v>666</v>
      </c>
      <c r="AB1631" t="s">
        <v>666</v>
      </c>
      <c r="AC1631" t="s">
        <v>16454</v>
      </c>
      <c r="AD1631" t="s">
        <v>16457</v>
      </c>
      <c r="AE1631">
        <v>15143</v>
      </c>
      <c r="AJ1631">
        <v>5724</v>
      </c>
      <c r="AK1631" t="s">
        <v>14273</v>
      </c>
      <c r="AL1631" t="s">
        <v>22086</v>
      </c>
      <c r="AM1631" t="s">
        <v>14273</v>
      </c>
      <c r="AN1631" t="s">
        <v>16454</v>
      </c>
      <c r="AO1631" t="s">
        <v>1373</v>
      </c>
      <c r="AP1631" t="s">
        <v>16457</v>
      </c>
      <c r="AQ1631" t="s">
        <v>20403</v>
      </c>
    </row>
    <row r="1632" spans="1:43" x14ac:dyDescent="0.3">
      <c r="A1632" t="s">
        <v>8196</v>
      </c>
      <c r="B1632" t="s">
        <v>8815</v>
      </c>
      <c r="C1632" s="72">
        <v>33459</v>
      </c>
      <c r="D1632" t="s">
        <v>6828</v>
      </c>
      <c r="E1632" t="s">
        <v>8197</v>
      </c>
      <c r="F1632" t="s">
        <v>3591</v>
      </c>
      <c r="G1632" t="s">
        <v>3591</v>
      </c>
      <c r="H1632" t="s">
        <v>1380</v>
      </c>
      <c r="I1632" t="s">
        <v>9214</v>
      </c>
      <c r="J1632" t="s">
        <v>8815</v>
      </c>
      <c r="K1632">
        <v>570615</v>
      </c>
      <c r="L1632" t="s">
        <v>8815</v>
      </c>
      <c r="M1632">
        <v>1956965</v>
      </c>
      <c r="N1632" t="s">
        <v>8815</v>
      </c>
      <c r="O1632" t="s">
        <v>8816</v>
      </c>
      <c r="P1632" t="s">
        <v>8196</v>
      </c>
      <c r="Q1632">
        <v>9816</v>
      </c>
      <c r="R1632" t="s">
        <v>8815</v>
      </c>
      <c r="S1632">
        <v>32257</v>
      </c>
      <c r="T1632" t="s">
        <v>8815</v>
      </c>
      <c r="V1632" t="s">
        <v>8817</v>
      </c>
      <c r="W1632">
        <v>66299</v>
      </c>
      <c r="X1632">
        <v>9816</v>
      </c>
      <c r="Y1632" t="s">
        <v>9215</v>
      </c>
      <c r="Z1632" t="s">
        <v>8818</v>
      </c>
      <c r="AA1632" t="s">
        <v>666</v>
      </c>
      <c r="AB1632" t="s">
        <v>658</v>
      </c>
      <c r="AC1632" t="s">
        <v>8815</v>
      </c>
      <c r="AD1632" t="s">
        <v>8818</v>
      </c>
      <c r="AE1632">
        <v>12418</v>
      </c>
      <c r="AF1632" t="s">
        <v>8815</v>
      </c>
      <c r="AG1632">
        <v>21154</v>
      </c>
      <c r="AI1632">
        <v>10533</v>
      </c>
      <c r="AJ1632">
        <v>4742</v>
      </c>
      <c r="AK1632" t="s">
        <v>8815</v>
      </c>
      <c r="AL1632" t="s">
        <v>19019</v>
      </c>
      <c r="AM1632" t="s">
        <v>8815</v>
      </c>
      <c r="AN1632" t="s">
        <v>8815</v>
      </c>
      <c r="AO1632" t="s">
        <v>1380</v>
      </c>
      <c r="AP1632" t="s">
        <v>8818</v>
      </c>
      <c r="AQ1632" t="s">
        <v>20403</v>
      </c>
    </row>
    <row r="1633" spans="1:43" hidden="1" x14ac:dyDescent="0.3">
      <c r="A1633" t="s">
        <v>2694</v>
      </c>
      <c r="B1633" t="s">
        <v>1096</v>
      </c>
      <c r="C1633" s="72">
        <v>28826</v>
      </c>
      <c r="D1633" t="s">
        <v>6936</v>
      </c>
      <c r="E1633" t="s">
        <v>8010</v>
      </c>
      <c r="F1633" t="s">
        <v>3591</v>
      </c>
      <c r="G1633" t="s">
        <v>3591</v>
      </c>
      <c r="H1633" t="s">
        <v>1373</v>
      </c>
      <c r="I1633" t="s">
        <v>9857</v>
      </c>
      <c r="J1633" t="s">
        <v>1096</v>
      </c>
      <c r="K1633">
        <v>493247</v>
      </c>
      <c r="L1633" t="s">
        <v>1096</v>
      </c>
      <c r="M1633">
        <v>1102973</v>
      </c>
      <c r="N1633" t="s">
        <v>1096</v>
      </c>
      <c r="O1633" t="s">
        <v>2695</v>
      </c>
      <c r="P1633" t="s">
        <v>2694</v>
      </c>
      <c r="Q1633">
        <v>7728</v>
      </c>
      <c r="R1633" t="s">
        <v>1096</v>
      </c>
      <c r="S1633">
        <v>6500</v>
      </c>
      <c r="T1633" t="s">
        <v>1096</v>
      </c>
      <c r="V1633" t="s">
        <v>4500</v>
      </c>
      <c r="W1633">
        <v>49614</v>
      </c>
      <c r="X1633">
        <v>7728</v>
      </c>
      <c r="Y1633" t="s">
        <v>1096</v>
      </c>
      <c r="Z1633" t="s">
        <v>8819</v>
      </c>
      <c r="AA1633" t="s">
        <v>658</v>
      </c>
      <c r="AB1633" t="s">
        <v>658</v>
      </c>
      <c r="AC1633" t="s">
        <v>1096</v>
      </c>
      <c r="AD1633" t="s">
        <v>8819</v>
      </c>
      <c r="AE1633">
        <v>9009</v>
      </c>
      <c r="AH1633" t="s">
        <v>1096</v>
      </c>
      <c r="AI1633">
        <v>3416</v>
      </c>
      <c r="AJ1633">
        <v>2225</v>
      </c>
      <c r="AK1633" t="s">
        <v>1096</v>
      </c>
      <c r="AN1633" t="s">
        <v>1096</v>
      </c>
      <c r="AO1633" t="s">
        <v>1373</v>
      </c>
      <c r="AP1633" t="s">
        <v>8819</v>
      </c>
      <c r="AQ1633" t="s">
        <v>20402</v>
      </c>
    </row>
    <row r="1634" spans="1:43" hidden="1" x14ac:dyDescent="0.3">
      <c r="A1634" t="s">
        <v>2696</v>
      </c>
      <c r="B1634" t="s">
        <v>1249</v>
      </c>
      <c r="C1634" s="72">
        <v>30812</v>
      </c>
      <c r="D1634" t="s">
        <v>8012</v>
      </c>
      <c r="E1634" t="s">
        <v>8011</v>
      </c>
      <c r="F1634" t="s">
        <v>3591</v>
      </c>
      <c r="G1634" t="s">
        <v>3591</v>
      </c>
      <c r="H1634" t="s">
        <v>1373</v>
      </c>
      <c r="I1634" t="s">
        <v>9107</v>
      </c>
      <c r="J1634" t="s">
        <v>1249</v>
      </c>
      <c r="K1634">
        <v>465629</v>
      </c>
      <c r="L1634" t="s">
        <v>1249</v>
      </c>
      <c r="M1634">
        <v>580528</v>
      </c>
      <c r="N1634" t="s">
        <v>1249</v>
      </c>
      <c r="O1634" t="s">
        <v>2697</v>
      </c>
      <c r="P1634" t="s">
        <v>2696</v>
      </c>
      <c r="Q1634">
        <v>7801</v>
      </c>
      <c r="R1634" t="s">
        <v>1249</v>
      </c>
      <c r="S1634">
        <v>28501</v>
      </c>
      <c r="T1634" t="s">
        <v>1249</v>
      </c>
      <c r="V1634" t="s">
        <v>4501</v>
      </c>
      <c r="W1634">
        <v>46483</v>
      </c>
      <c r="X1634">
        <v>7801</v>
      </c>
      <c r="Y1634" t="s">
        <v>1249</v>
      </c>
      <c r="Z1634" t="s">
        <v>5981</v>
      </c>
      <c r="AA1634" t="s">
        <v>658</v>
      </c>
      <c r="AB1634" t="s">
        <v>658</v>
      </c>
      <c r="AC1634" t="s">
        <v>1249</v>
      </c>
      <c r="AD1634" t="s">
        <v>5981</v>
      </c>
      <c r="AE1634">
        <v>8926</v>
      </c>
      <c r="AF1634" t="s">
        <v>1249</v>
      </c>
      <c r="AG1634">
        <v>5040</v>
      </c>
      <c r="AH1634" t="s">
        <v>1249</v>
      </c>
      <c r="AI1634">
        <v>3383</v>
      </c>
      <c r="AK1634" t="s">
        <v>1249</v>
      </c>
      <c r="AL1634" t="s">
        <v>19020</v>
      </c>
      <c r="AM1634" t="s">
        <v>1249</v>
      </c>
      <c r="AN1634" t="s">
        <v>1249</v>
      </c>
      <c r="AO1634" t="s">
        <v>1373</v>
      </c>
      <c r="AP1634" t="s">
        <v>5981</v>
      </c>
      <c r="AQ1634" t="s">
        <v>20402</v>
      </c>
    </row>
    <row r="1635" spans="1:43" x14ac:dyDescent="0.3">
      <c r="A1635" t="s">
        <v>14831</v>
      </c>
      <c r="B1635" t="s">
        <v>14670</v>
      </c>
      <c r="C1635" s="72">
        <v>34608</v>
      </c>
      <c r="D1635" t="s">
        <v>14832</v>
      </c>
      <c r="E1635" t="s">
        <v>14833</v>
      </c>
      <c r="F1635" t="s">
        <v>1449</v>
      </c>
      <c r="G1635" t="s">
        <v>6120</v>
      </c>
      <c r="H1635" t="s">
        <v>1380</v>
      </c>
      <c r="I1635" t="s">
        <v>14834</v>
      </c>
      <c r="J1635" t="s">
        <v>14699</v>
      </c>
      <c r="K1635">
        <v>656775</v>
      </c>
      <c r="L1635" t="s">
        <v>14670</v>
      </c>
      <c r="M1635">
        <v>2227731</v>
      </c>
      <c r="N1635" t="s">
        <v>14670</v>
      </c>
      <c r="O1635" t="s">
        <v>17575</v>
      </c>
      <c r="P1635" t="s">
        <v>14831</v>
      </c>
      <c r="Q1635">
        <v>10849</v>
      </c>
      <c r="R1635" t="s">
        <v>14670</v>
      </c>
      <c r="S1635">
        <v>35578</v>
      </c>
      <c r="T1635" t="s">
        <v>14670</v>
      </c>
      <c r="V1635" t="s">
        <v>16458</v>
      </c>
      <c r="W1635">
        <v>105439</v>
      </c>
      <c r="X1635">
        <v>10849</v>
      </c>
      <c r="Y1635" t="s">
        <v>14670</v>
      </c>
      <c r="Z1635" t="s">
        <v>15165</v>
      </c>
      <c r="AA1635" t="s">
        <v>5068</v>
      </c>
      <c r="AB1635" t="s">
        <v>666</v>
      </c>
      <c r="AC1635" t="s">
        <v>14670</v>
      </c>
      <c r="AD1635" t="s">
        <v>15165</v>
      </c>
      <c r="AE1635">
        <v>14740</v>
      </c>
      <c r="AH1635" t="s">
        <v>14670</v>
      </c>
      <c r="AJ1635">
        <v>5900</v>
      </c>
      <c r="AK1635" t="s">
        <v>14670</v>
      </c>
      <c r="AL1635" t="s">
        <v>19021</v>
      </c>
      <c r="AM1635" t="s">
        <v>14670</v>
      </c>
      <c r="AN1635" t="s">
        <v>14670</v>
      </c>
      <c r="AO1635" t="s">
        <v>1380</v>
      </c>
      <c r="AP1635" t="s">
        <v>15165</v>
      </c>
      <c r="AQ1635" t="s">
        <v>20403</v>
      </c>
    </row>
    <row r="1636" spans="1:43" x14ac:dyDescent="0.3">
      <c r="A1636" t="s">
        <v>12774</v>
      </c>
      <c r="B1636" t="s">
        <v>11464</v>
      </c>
      <c r="C1636" s="72">
        <v>33110</v>
      </c>
      <c r="D1636" t="s">
        <v>7510</v>
      </c>
      <c r="E1636" t="s">
        <v>12775</v>
      </c>
      <c r="F1636" t="s">
        <v>1379</v>
      </c>
      <c r="G1636" t="s">
        <v>9094</v>
      </c>
      <c r="H1636" t="s">
        <v>661</v>
      </c>
      <c r="I1636" t="s">
        <v>11465</v>
      </c>
      <c r="J1636" t="s">
        <v>11464</v>
      </c>
      <c r="K1636">
        <v>571970</v>
      </c>
      <c r="L1636" t="s">
        <v>11464</v>
      </c>
      <c r="M1636">
        <v>2106304</v>
      </c>
      <c r="N1636" t="s">
        <v>11464</v>
      </c>
      <c r="O1636" t="s">
        <v>13168</v>
      </c>
      <c r="P1636" t="s">
        <v>12774</v>
      </c>
      <c r="Q1636">
        <v>9606</v>
      </c>
      <c r="R1636" t="s">
        <v>11464</v>
      </c>
      <c r="S1636">
        <v>33303</v>
      </c>
      <c r="T1636" t="s">
        <v>11464</v>
      </c>
      <c r="V1636" t="s">
        <v>16459</v>
      </c>
      <c r="W1636">
        <v>100007</v>
      </c>
      <c r="X1636">
        <v>9606</v>
      </c>
      <c r="Y1636" t="s">
        <v>11464</v>
      </c>
      <c r="Z1636" t="s">
        <v>12776</v>
      </c>
      <c r="AA1636" t="s">
        <v>666</v>
      </c>
      <c r="AB1636" t="s">
        <v>658</v>
      </c>
      <c r="AC1636" t="s">
        <v>11464</v>
      </c>
      <c r="AD1636" t="s">
        <v>12776</v>
      </c>
      <c r="AE1636">
        <v>13211</v>
      </c>
      <c r="AH1636" t="s">
        <v>11464</v>
      </c>
      <c r="AI1636">
        <v>18255</v>
      </c>
      <c r="AJ1636">
        <v>4908</v>
      </c>
      <c r="AK1636" t="s">
        <v>11464</v>
      </c>
      <c r="AL1636" t="s">
        <v>19022</v>
      </c>
      <c r="AM1636" t="s">
        <v>11464</v>
      </c>
      <c r="AN1636" t="s">
        <v>11464</v>
      </c>
      <c r="AO1636" t="s">
        <v>14987</v>
      </c>
      <c r="AP1636" t="s">
        <v>12776</v>
      </c>
      <c r="AQ1636" t="s">
        <v>20403</v>
      </c>
    </row>
    <row r="1637" spans="1:43" x14ac:dyDescent="0.3">
      <c r="A1637" t="s">
        <v>17355</v>
      </c>
      <c r="B1637" t="s">
        <v>17208</v>
      </c>
      <c r="C1637" s="72">
        <v>36176</v>
      </c>
      <c r="D1637" t="s">
        <v>7360</v>
      </c>
      <c r="E1637" t="s">
        <v>14132</v>
      </c>
      <c r="F1637" t="s">
        <v>1409</v>
      </c>
      <c r="G1637" t="s">
        <v>9094</v>
      </c>
      <c r="H1637" t="s">
        <v>1373</v>
      </c>
      <c r="I1637" t="s">
        <v>17375</v>
      </c>
      <c r="J1637" t="s">
        <v>17208</v>
      </c>
      <c r="K1637">
        <v>662253</v>
      </c>
      <c r="L1637" t="s">
        <v>17208</v>
      </c>
      <c r="M1637">
        <v>2910638</v>
      </c>
      <c r="N1637" t="s">
        <v>17208</v>
      </c>
      <c r="P1637" t="s">
        <v>17355</v>
      </c>
      <c r="Q1637">
        <v>10134</v>
      </c>
      <c r="R1637" t="s">
        <v>17208</v>
      </c>
      <c r="S1637">
        <v>40939</v>
      </c>
      <c r="T1637" t="s">
        <v>17208</v>
      </c>
      <c r="W1637">
        <v>108274</v>
      </c>
      <c r="X1637">
        <v>11526</v>
      </c>
      <c r="Y1637" t="s">
        <v>17208</v>
      </c>
      <c r="Z1637" t="s">
        <v>17319</v>
      </c>
      <c r="AA1637" t="s">
        <v>658</v>
      </c>
      <c r="AB1637" t="s">
        <v>658</v>
      </c>
      <c r="AC1637" t="s">
        <v>17208</v>
      </c>
      <c r="AD1637" t="s">
        <v>17319</v>
      </c>
      <c r="AE1637">
        <v>15238</v>
      </c>
      <c r="AJ1637">
        <v>6142</v>
      </c>
      <c r="AK1637" t="s">
        <v>17208</v>
      </c>
      <c r="AL1637" t="s">
        <v>19023</v>
      </c>
      <c r="AM1637" t="s">
        <v>17208</v>
      </c>
      <c r="AN1637" t="s">
        <v>17208</v>
      </c>
      <c r="AO1637" t="s">
        <v>1373</v>
      </c>
      <c r="AP1637" t="s">
        <v>17319</v>
      </c>
      <c r="AQ1637" t="s">
        <v>20403</v>
      </c>
    </row>
    <row r="1638" spans="1:43" x14ac:dyDescent="0.3">
      <c r="A1638" t="s">
        <v>14130</v>
      </c>
      <c r="B1638" t="s">
        <v>14031</v>
      </c>
      <c r="C1638" s="72">
        <v>34722</v>
      </c>
      <c r="D1638" t="s">
        <v>14131</v>
      </c>
      <c r="E1638" t="s">
        <v>14132</v>
      </c>
      <c r="F1638" t="s">
        <v>1395</v>
      </c>
      <c r="G1638" t="s">
        <v>9094</v>
      </c>
      <c r="H1638" t="s">
        <v>1380</v>
      </c>
      <c r="I1638" t="s">
        <v>14922</v>
      </c>
      <c r="J1638" t="s">
        <v>14031</v>
      </c>
      <c r="K1638">
        <v>622168</v>
      </c>
      <c r="L1638" t="s">
        <v>14031</v>
      </c>
      <c r="M1638">
        <v>2167485</v>
      </c>
      <c r="N1638" t="s">
        <v>14031</v>
      </c>
      <c r="O1638" t="s">
        <v>17576</v>
      </c>
      <c r="P1638" t="s">
        <v>14130</v>
      </c>
      <c r="Q1638">
        <v>10551</v>
      </c>
      <c r="R1638" t="s">
        <v>14031</v>
      </c>
      <c r="S1638">
        <v>33828</v>
      </c>
      <c r="T1638" t="s">
        <v>14031</v>
      </c>
      <c r="V1638" t="s">
        <v>16460</v>
      </c>
      <c r="W1638">
        <v>100748</v>
      </c>
      <c r="X1638">
        <v>10551</v>
      </c>
      <c r="Y1638" t="s">
        <v>14031</v>
      </c>
      <c r="Z1638" t="s">
        <v>14133</v>
      </c>
      <c r="AA1638" t="s">
        <v>658</v>
      </c>
      <c r="AB1638" t="s">
        <v>658</v>
      </c>
      <c r="AC1638" t="s">
        <v>14031</v>
      </c>
      <c r="AD1638" t="s">
        <v>14133</v>
      </c>
      <c r="AE1638">
        <v>12372</v>
      </c>
      <c r="AH1638" t="s">
        <v>14031</v>
      </c>
      <c r="AI1638">
        <v>23841</v>
      </c>
      <c r="AJ1638">
        <v>5786</v>
      </c>
      <c r="AK1638" t="s">
        <v>14031</v>
      </c>
      <c r="AL1638" t="s">
        <v>19024</v>
      </c>
      <c r="AM1638" t="s">
        <v>14031</v>
      </c>
      <c r="AN1638" t="s">
        <v>14031</v>
      </c>
      <c r="AO1638" t="s">
        <v>1380</v>
      </c>
      <c r="AP1638" t="s">
        <v>14133</v>
      </c>
      <c r="AQ1638" t="s">
        <v>20403</v>
      </c>
    </row>
    <row r="1639" spans="1:43" hidden="1" x14ac:dyDescent="0.3">
      <c r="A1639" t="s">
        <v>2698</v>
      </c>
      <c r="B1639" t="s">
        <v>552</v>
      </c>
      <c r="C1639" s="72">
        <v>29877</v>
      </c>
      <c r="D1639" t="s">
        <v>6683</v>
      </c>
      <c r="E1639" t="s">
        <v>6645</v>
      </c>
      <c r="F1639" t="s">
        <v>3591</v>
      </c>
      <c r="G1639" t="s">
        <v>3591</v>
      </c>
      <c r="H1639" t="s">
        <v>1380</v>
      </c>
      <c r="I1639" t="s">
        <v>10863</v>
      </c>
      <c r="J1639" t="s">
        <v>552</v>
      </c>
      <c r="K1639">
        <v>461815</v>
      </c>
      <c r="L1639" t="s">
        <v>552</v>
      </c>
      <c r="M1639">
        <v>486548</v>
      </c>
      <c r="N1639" t="s">
        <v>552</v>
      </c>
      <c r="O1639" t="s">
        <v>2699</v>
      </c>
      <c r="P1639" t="s">
        <v>2698</v>
      </c>
      <c r="Q1639">
        <v>7862</v>
      </c>
      <c r="R1639" t="s">
        <v>552</v>
      </c>
      <c r="S1639">
        <v>28582</v>
      </c>
      <c r="T1639" t="s">
        <v>552</v>
      </c>
      <c r="U1639" t="s">
        <v>552</v>
      </c>
      <c r="V1639" t="s">
        <v>4502</v>
      </c>
      <c r="W1639">
        <v>45458</v>
      </c>
      <c r="X1639">
        <v>7862</v>
      </c>
      <c r="Y1639" t="s">
        <v>552</v>
      </c>
      <c r="Z1639" t="s">
        <v>5982</v>
      </c>
      <c r="AA1639" t="s">
        <v>666</v>
      </c>
      <c r="AB1639" t="s">
        <v>666</v>
      </c>
      <c r="AC1639" t="s">
        <v>552</v>
      </c>
      <c r="AD1639" t="s">
        <v>5982</v>
      </c>
      <c r="AE1639">
        <v>7628</v>
      </c>
      <c r="AF1639" t="s">
        <v>552</v>
      </c>
      <c r="AG1639">
        <v>5356</v>
      </c>
      <c r="AH1639" t="s">
        <v>552</v>
      </c>
      <c r="AI1639">
        <v>862</v>
      </c>
      <c r="AK1639" t="s">
        <v>552</v>
      </c>
      <c r="AL1639" t="s">
        <v>19025</v>
      </c>
      <c r="AM1639" t="s">
        <v>552</v>
      </c>
      <c r="AN1639" t="s">
        <v>552</v>
      </c>
      <c r="AO1639" t="s">
        <v>1380</v>
      </c>
      <c r="AP1639" t="s">
        <v>5982</v>
      </c>
      <c r="AQ1639" t="s">
        <v>20402</v>
      </c>
    </row>
    <row r="1640" spans="1:43" x14ac:dyDescent="0.3">
      <c r="A1640" t="s">
        <v>2700</v>
      </c>
      <c r="B1640" t="s">
        <v>436</v>
      </c>
      <c r="C1640" s="72">
        <v>31138</v>
      </c>
      <c r="D1640" t="s">
        <v>6646</v>
      </c>
      <c r="E1640" t="s">
        <v>6645</v>
      </c>
      <c r="F1640" t="s">
        <v>1526</v>
      </c>
      <c r="G1640" t="s">
        <v>9094</v>
      </c>
      <c r="H1640" t="s">
        <v>1396</v>
      </c>
      <c r="I1640" t="s">
        <v>9209</v>
      </c>
      <c r="J1640" t="s">
        <v>436</v>
      </c>
      <c r="K1640">
        <v>502517</v>
      </c>
      <c r="L1640" t="s">
        <v>436</v>
      </c>
      <c r="M1640">
        <v>1208667</v>
      </c>
      <c r="N1640" t="s">
        <v>436</v>
      </c>
      <c r="O1640" t="s">
        <v>2701</v>
      </c>
      <c r="P1640" t="s">
        <v>2700</v>
      </c>
      <c r="Q1640">
        <v>8314</v>
      </c>
      <c r="R1640" t="s">
        <v>436</v>
      </c>
      <c r="S1640">
        <v>29200</v>
      </c>
      <c r="T1640" t="s">
        <v>436</v>
      </c>
      <c r="U1640" t="s">
        <v>436</v>
      </c>
      <c r="V1640" t="s">
        <v>4503</v>
      </c>
      <c r="W1640">
        <v>50312</v>
      </c>
      <c r="X1640">
        <v>8314</v>
      </c>
      <c r="Y1640" t="s">
        <v>436</v>
      </c>
      <c r="Z1640" t="s">
        <v>5983</v>
      </c>
      <c r="AA1640" t="s">
        <v>666</v>
      </c>
      <c r="AB1640" t="s">
        <v>658</v>
      </c>
      <c r="AC1640" t="s">
        <v>436</v>
      </c>
      <c r="AD1640" t="s">
        <v>5983</v>
      </c>
      <c r="AE1640">
        <v>10364</v>
      </c>
      <c r="AF1640" t="s">
        <v>436</v>
      </c>
      <c r="AG1640">
        <v>5094</v>
      </c>
      <c r="AH1640" t="s">
        <v>436</v>
      </c>
      <c r="AI1640">
        <v>17636</v>
      </c>
      <c r="AJ1640">
        <v>3013</v>
      </c>
      <c r="AK1640" t="s">
        <v>436</v>
      </c>
      <c r="AL1640" t="s">
        <v>19026</v>
      </c>
      <c r="AM1640" t="s">
        <v>436</v>
      </c>
      <c r="AN1640" t="s">
        <v>436</v>
      </c>
      <c r="AO1640" t="s">
        <v>1396</v>
      </c>
      <c r="AP1640" t="s">
        <v>5983</v>
      </c>
      <c r="AQ1640" t="s">
        <v>20403</v>
      </c>
    </row>
    <row r="1641" spans="1:43" x14ac:dyDescent="0.3">
      <c r="A1641" t="s">
        <v>9574</v>
      </c>
      <c r="B1641" t="s">
        <v>9575</v>
      </c>
      <c r="C1641" s="72">
        <v>33371</v>
      </c>
      <c r="D1641" t="s">
        <v>9576</v>
      </c>
      <c r="E1641" t="s">
        <v>6645</v>
      </c>
      <c r="F1641" t="s">
        <v>1416</v>
      </c>
      <c r="G1641" t="s">
        <v>9094</v>
      </c>
      <c r="H1641" t="s">
        <v>1424</v>
      </c>
      <c r="I1641" t="s">
        <v>9577</v>
      </c>
      <c r="J1641" t="s">
        <v>9575</v>
      </c>
      <c r="K1641">
        <v>571974</v>
      </c>
      <c r="L1641" t="s">
        <v>9575</v>
      </c>
      <c r="M1641">
        <v>1813193</v>
      </c>
      <c r="N1641" t="s">
        <v>9575</v>
      </c>
      <c r="O1641" t="s">
        <v>12389</v>
      </c>
      <c r="P1641" t="s">
        <v>9574</v>
      </c>
      <c r="Q1641">
        <v>9509</v>
      </c>
      <c r="R1641" t="s">
        <v>9578</v>
      </c>
      <c r="S1641">
        <v>31477</v>
      </c>
      <c r="T1641" t="s">
        <v>9578</v>
      </c>
      <c r="V1641" t="s">
        <v>12390</v>
      </c>
      <c r="W1641">
        <v>60633</v>
      </c>
      <c r="X1641">
        <v>9509</v>
      </c>
      <c r="Y1641" t="s">
        <v>9575</v>
      </c>
      <c r="Z1641" t="s">
        <v>9579</v>
      </c>
      <c r="AA1641" t="s">
        <v>658</v>
      </c>
      <c r="AB1641" t="s">
        <v>658</v>
      </c>
      <c r="AC1641" t="s">
        <v>9575</v>
      </c>
      <c r="AD1641" t="s">
        <v>9579</v>
      </c>
      <c r="AE1641">
        <v>11031</v>
      </c>
      <c r="AF1641" t="s">
        <v>9575</v>
      </c>
      <c r="AG1641">
        <v>14018</v>
      </c>
      <c r="AH1641" t="s">
        <v>9575</v>
      </c>
      <c r="AI1641">
        <v>17635</v>
      </c>
      <c r="AJ1641">
        <v>4454</v>
      </c>
      <c r="AK1641" t="s">
        <v>9575</v>
      </c>
      <c r="AL1641" t="s">
        <v>19027</v>
      </c>
      <c r="AM1641" t="s">
        <v>9575</v>
      </c>
      <c r="AN1641" t="s">
        <v>9575</v>
      </c>
      <c r="AO1641" t="s">
        <v>1424</v>
      </c>
      <c r="AP1641" t="s">
        <v>15351</v>
      </c>
      <c r="AQ1641" t="s">
        <v>20403</v>
      </c>
    </row>
    <row r="1642" spans="1:43" x14ac:dyDescent="0.3">
      <c r="A1642" t="s">
        <v>16461</v>
      </c>
      <c r="B1642" t="s">
        <v>16462</v>
      </c>
      <c r="C1642" s="72">
        <v>34617</v>
      </c>
      <c r="D1642" t="s">
        <v>7077</v>
      </c>
      <c r="E1642" t="s">
        <v>6645</v>
      </c>
      <c r="F1642" t="s">
        <v>1386</v>
      </c>
      <c r="G1642" t="s">
        <v>6120</v>
      </c>
      <c r="H1642" t="s">
        <v>1424</v>
      </c>
      <c r="I1642" t="s">
        <v>16463</v>
      </c>
      <c r="J1642" t="s">
        <v>16462</v>
      </c>
      <c r="K1642">
        <v>669221</v>
      </c>
      <c r="L1642" t="s">
        <v>16462</v>
      </c>
      <c r="M1642">
        <v>2483273</v>
      </c>
      <c r="N1642" t="s">
        <v>16462</v>
      </c>
      <c r="P1642" t="s">
        <v>16461</v>
      </c>
      <c r="Q1642">
        <v>10327</v>
      </c>
      <c r="R1642" t="s">
        <v>16462</v>
      </c>
      <c r="S1642">
        <v>33557</v>
      </c>
      <c r="T1642" t="s">
        <v>16462</v>
      </c>
      <c r="V1642" t="s">
        <v>16464</v>
      </c>
      <c r="W1642">
        <v>108278</v>
      </c>
      <c r="X1642">
        <v>10929</v>
      </c>
      <c r="Y1642" t="s">
        <v>16462</v>
      </c>
      <c r="Z1642" t="s">
        <v>15373</v>
      </c>
      <c r="AA1642" t="s">
        <v>658</v>
      </c>
      <c r="AB1642" t="s">
        <v>658</v>
      </c>
      <c r="AC1642" t="s">
        <v>16462</v>
      </c>
      <c r="AD1642" t="s">
        <v>15373</v>
      </c>
      <c r="AE1642">
        <v>14275</v>
      </c>
      <c r="AH1642" t="s">
        <v>16462</v>
      </c>
      <c r="AJ1642">
        <v>6019</v>
      </c>
      <c r="AK1642" t="s">
        <v>16462</v>
      </c>
      <c r="AL1642" t="s">
        <v>19028</v>
      </c>
      <c r="AM1642" t="s">
        <v>16462</v>
      </c>
      <c r="AN1642" t="s">
        <v>16462</v>
      </c>
      <c r="AO1642" t="s">
        <v>1424</v>
      </c>
      <c r="AP1642" t="s">
        <v>15373</v>
      </c>
      <c r="AQ1642" t="s">
        <v>20403</v>
      </c>
    </row>
    <row r="1643" spans="1:43" x14ac:dyDescent="0.3">
      <c r="A1643" t="s">
        <v>12055</v>
      </c>
      <c r="B1643" t="s">
        <v>11466</v>
      </c>
      <c r="C1643" s="72">
        <v>33331</v>
      </c>
      <c r="D1643" t="s">
        <v>7557</v>
      </c>
      <c r="E1643" t="s">
        <v>6645</v>
      </c>
      <c r="F1643" t="s">
        <v>1392</v>
      </c>
      <c r="G1643" t="s">
        <v>6120</v>
      </c>
      <c r="H1643" t="s">
        <v>1424</v>
      </c>
      <c r="I1643" t="s">
        <v>11467</v>
      </c>
      <c r="J1643" t="s">
        <v>11466</v>
      </c>
      <c r="K1643">
        <v>608596</v>
      </c>
      <c r="L1643" t="s">
        <v>11466</v>
      </c>
      <c r="M1643">
        <v>2064804</v>
      </c>
      <c r="N1643" t="s">
        <v>11466</v>
      </c>
      <c r="O1643" t="s">
        <v>13145</v>
      </c>
      <c r="P1643" t="s">
        <v>12055</v>
      </c>
      <c r="Q1643">
        <v>9570</v>
      </c>
      <c r="R1643" t="s">
        <v>11466</v>
      </c>
      <c r="S1643">
        <v>33225</v>
      </c>
      <c r="T1643" t="s">
        <v>11466</v>
      </c>
      <c r="V1643" t="s">
        <v>12812</v>
      </c>
      <c r="W1643">
        <v>70673</v>
      </c>
      <c r="X1643">
        <v>9570</v>
      </c>
      <c r="Y1643" t="s">
        <v>11466</v>
      </c>
      <c r="Z1643" t="s">
        <v>12056</v>
      </c>
      <c r="AA1643" t="s">
        <v>658</v>
      </c>
      <c r="AB1643" t="s">
        <v>658</v>
      </c>
      <c r="AC1643" t="s">
        <v>11466</v>
      </c>
      <c r="AD1643" t="s">
        <v>12056</v>
      </c>
      <c r="AE1643">
        <v>12552</v>
      </c>
      <c r="AF1643" t="s">
        <v>11466</v>
      </c>
      <c r="AG1643">
        <v>52157</v>
      </c>
      <c r="AH1643" t="s">
        <v>11466</v>
      </c>
      <c r="AI1643">
        <v>18450</v>
      </c>
      <c r="AJ1643">
        <v>5035</v>
      </c>
      <c r="AK1643" t="s">
        <v>11466</v>
      </c>
      <c r="AL1643" t="s">
        <v>19029</v>
      </c>
      <c r="AM1643" t="s">
        <v>11466</v>
      </c>
      <c r="AN1643" t="s">
        <v>11466</v>
      </c>
      <c r="AO1643" t="s">
        <v>1424</v>
      </c>
      <c r="AP1643" t="s">
        <v>12056</v>
      </c>
      <c r="AQ1643" t="s">
        <v>20403</v>
      </c>
    </row>
    <row r="1644" spans="1:43" x14ac:dyDescent="0.3">
      <c r="A1644" t="s">
        <v>12273</v>
      </c>
      <c r="B1644" t="s">
        <v>11355</v>
      </c>
      <c r="C1644" s="72">
        <v>33942</v>
      </c>
      <c r="D1644" t="s">
        <v>6629</v>
      </c>
      <c r="E1644" t="s">
        <v>12274</v>
      </c>
      <c r="F1644" t="s">
        <v>1409</v>
      </c>
      <c r="G1644" t="s">
        <v>9094</v>
      </c>
      <c r="H1644" t="s">
        <v>1373</v>
      </c>
      <c r="I1644" t="s">
        <v>11817</v>
      </c>
      <c r="J1644" t="s">
        <v>11355</v>
      </c>
      <c r="K1644">
        <v>605397</v>
      </c>
      <c r="L1644" t="s">
        <v>11355</v>
      </c>
      <c r="M1644">
        <v>2002312</v>
      </c>
      <c r="N1644" t="s">
        <v>11355</v>
      </c>
      <c r="O1644" t="s">
        <v>13147</v>
      </c>
      <c r="P1644" t="s">
        <v>12273</v>
      </c>
      <c r="Q1644">
        <v>10185</v>
      </c>
      <c r="R1644" t="s">
        <v>11355</v>
      </c>
      <c r="S1644">
        <v>34848</v>
      </c>
      <c r="T1644" t="s">
        <v>11355</v>
      </c>
      <c r="V1644" t="s">
        <v>12275</v>
      </c>
      <c r="W1644">
        <v>70473</v>
      </c>
      <c r="X1644">
        <v>10185</v>
      </c>
      <c r="Y1644" t="s">
        <v>11355</v>
      </c>
      <c r="Z1644" t="s">
        <v>12276</v>
      </c>
      <c r="AA1644" t="s">
        <v>658</v>
      </c>
      <c r="AB1644" t="s">
        <v>658</v>
      </c>
      <c r="AC1644" t="s">
        <v>11355</v>
      </c>
      <c r="AD1644" t="s">
        <v>12276</v>
      </c>
      <c r="AE1644">
        <v>12185</v>
      </c>
      <c r="AF1644" t="s">
        <v>11355</v>
      </c>
      <c r="AG1644">
        <v>68523</v>
      </c>
      <c r="AH1644" t="s">
        <v>11355</v>
      </c>
      <c r="AI1644">
        <v>18462</v>
      </c>
      <c r="AJ1644">
        <v>5237</v>
      </c>
      <c r="AK1644" t="s">
        <v>11355</v>
      </c>
      <c r="AL1644" t="s">
        <v>19030</v>
      </c>
      <c r="AM1644" t="s">
        <v>11355</v>
      </c>
      <c r="AN1644" t="s">
        <v>11355</v>
      </c>
      <c r="AO1644" t="s">
        <v>1373</v>
      </c>
      <c r="AP1644" t="s">
        <v>12276</v>
      </c>
      <c r="AQ1644" t="s">
        <v>20403</v>
      </c>
    </row>
    <row r="1645" spans="1:43" hidden="1" x14ac:dyDescent="0.3">
      <c r="A1645" t="s">
        <v>2702</v>
      </c>
      <c r="B1645" t="s">
        <v>426</v>
      </c>
      <c r="C1645" s="72">
        <v>30902</v>
      </c>
      <c r="D1645" t="s">
        <v>7306</v>
      </c>
      <c r="E1645" t="s">
        <v>7305</v>
      </c>
      <c r="F1645" t="s">
        <v>3591</v>
      </c>
      <c r="G1645" t="s">
        <v>3591</v>
      </c>
      <c r="H1645" t="s">
        <v>660</v>
      </c>
      <c r="I1645" t="s">
        <v>425</v>
      </c>
      <c r="J1645" t="s">
        <v>426</v>
      </c>
      <c r="K1645">
        <v>608589</v>
      </c>
      <c r="L1645" t="s">
        <v>426</v>
      </c>
      <c r="M1645">
        <v>1958130</v>
      </c>
      <c r="N1645" t="s">
        <v>426</v>
      </c>
      <c r="P1645" t="s">
        <v>2702</v>
      </c>
      <c r="Q1645">
        <v>10331</v>
      </c>
      <c r="R1645" t="s">
        <v>426</v>
      </c>
      <c r="S1645">
        <v>32289</v>
      </c>
      <c r="T1645" t="s">
        <v>426</v>
      </c>
      <c r="V1645" t="s">
        <v>12238</v>
      </c>
      <c r="W1645">
        <v>70668</v>
      </c>
      <c r="X1645">
        <v>10331</v>
      </c>
      <c r="Y1645" t="s">
        <v>426</v>
      </c>
      <c r="Z1645" t="s">
        <v>8820</v>
      </c>
      <c r="AA1645" t="s">
        <v>658</v>
      </c>
      <c r="AB1645" t="s">
        <v>658</v>
      </c>
      <c r="AC1645" t="s">
        <v>426</v>
      </c>
      <c r="AD1645" t="s">
        <v>8820</v>
      </c>
      <c r="AE1645">
        <v>12826</v>
      </c>
      <c r="AJ1645">
        <v>4320</v>
      </c>
      <c r="AK1645" t="s">
        <v>426</v>
      </c>
      <c r="AL1645" t="s">
        <v>19031</v>
      </c>
      <c r="AM1645" t="s">
        <v>426</v>
      </c>
      <c r="AN1645" t="s">
        <v>426</v>
      </c>
      <c r="AO1645" t="s">
        <v>660</v>
      </c>
      <c r="AP1645" t="s">
        <v>8820</v>
      </c>
      <c r="AQ1645" t="s">
        <v>20402</v>
      </c>
    </row>
    <row r="1646" spans="1:43" hidden="1" x14ac:dyDescent="0.3">
      <c r="A1646" t="s">
        <v>2703</v>
      </c>
      <c r="B1646" t="s">
        <v>864</v>
      </c>
      <c r="C1646" s="72">
        <v>29450</v>
      </c>
      <c r="D1646" t="s">
        <v>6551</v>
      </c>
      <c r="E1646" t="s">
        <v>6739</v>
      </c>
      <c r="F1646" t="s">
        <v>3591</v>
      </c>
      <c r="G1646" t="s">
        <v>3591</v>
      </c>
      <c r="H1646" t="s">
        <v>1373</v>
      </c>
      <c r="I1646" t="s">
        <v>9836</v>
      </c>
      <c r="J1646" t="s">
        <v>864</v>
      </c>
      <c r="K1646">
        <v>408206</v>
      </c>
      <c r="L1646" t="s">
        <v>864</v>
      </c>
      <c r="M1646">
        <v>288913</v>
      </c>
      <c r="N1646" t="s">
        <v>864</v>
      </c>
      <c r="O1646" t="s">
        <v>2704</v>
      </c>
      <c r="P1646" t="s">
        <v>2703</v>
      </c>
      <c r="Q1646">
        <v>6864</v>
      </c>
      <c r="R1646" t="s">
        <v>864</v>
      </c>
      <c r="S1646">
        <v>5017</v>
      </c>
      <c r="T1646" t="s">
        <v>864</v>
      </c>
      <c r="V1646" t="s">
        <v>4504</v>
      </c>
      <c r="W1646">
        <v>677</v>
      </c>
      <c r="X1646">
        <v>6864</v>
      </c>
      <c r="Y1646" t="s">
        <v>864</v>
      </c>
      <c r="Z1646" t="s">
        <v>8821</v>
      </c>
      <c r="AA1646" t="s">
        <v>658</v>
      </c>
      <c r="AB1646" t="s">
        <v>658</v>
      </c>
      <c r="AC1646" t="s">
        <v>864</v>
      </c>
      <c r="AD1646" t="s">
        <v>8821</v>
      </c>
      <c r="AI1646">
        <v>7019</v>
      </c>
      <c r="AK1646" t="s">
        <v>864</v>
      </c>
      <c r="AN1646" t="s">
        <v>864</v>
      </c>
      <c r="AO1646" t="s">
        <v>1373</v>
      </c>
      <c r="AP1646" t="s">
        <v>8821</v>
      </c>
      <c r="AQ1646" t="s">
        <v>20402</v>
      </c>
    </row>
    <row r="1647" spans="1:43" x14ac:dyDescent="0.3">
      <c r="A1647" t="s">
        <v>2705</v>
      </c>
      <c r="B1647" t="s">
        <v>538</v>
      </c>
      <c r="C1647" s="72">
        <v>33217</v>
      </c>
      <c r="D1647" t="s">
        <v>6740</v>
      </c>
      <c r="E1647" t="s">
        <v>6739</v>
      </c>
      <c r="F1647" t="s">
        <v>1409</v>
      </c>
      <c r="G1647" t="s">
        <v>9094</v>
      </c>
      <c r="H1647" t="s">
        <v>1380</v>
      </c>
      <c r="I1647" t="s">
        <v>9693</v>
      </c>
      <c r="J1647" t="s">
        <v>538</v>
      </c>
      <c r="K1647">
        <v>571976</v>
      </c>
      <c r="L1647" t="s">
        <v>538</v>
      </c>
      <c r="M1647">
        <v>1744704</v>
      </c>
      <c r="N1647" t="s">
        <v>538</v>
      </c>
      <c r="O1647" t="s">
        <v>4505</v>
      </c>
      <c r="P1647" t="s">
        <v>2705</v>
      </c>
      <c r="Q1647">
        <v>8859</v>
      </c>
      <c r="R1647" t="s">
        <v>538</v>
      </c>
      <c r="S1647">
        <v>31265</v>
      </c>
      <c r="T1647" t="s">
        <v>538</v>
      </c>
      <c r="U1647" t="s">
        <v>538</v>
      </c>
      <c r="V1647" t="s">
        <v>4506</v>
      </c>
      <c r="W1647">
        <v>60635</v>
      </c>
      <c r="X1647">
        <v>8859</v>
      </c>
      <c r="Y1647" t="s">
        <v>538</v>
      </c>
      <c r="Z1647" t="s">
        <v>5984</v>
      </c>
      <c r="AA1647" t="s">
        <v>658</v>
      </c>
      <c r="AB1647" t="s">
        <v>658</v>
      </c>
      <c r="AC1647" t="s">
        <v>538</v>
      </c>
      <c r="AD1647" t="s">
        <v>5984</v>
      </c>
      <c r="AE1647">
        <v>10972</v>
      </c>
      <c r="AF1647" t="s">
        <v>538</v>
      </c>
      <c r="AG1647">
        <v>12931</v>
      </c>
      <c r="AH1647" t="s">
        <v>538</v>
      </c>
      <c r="AI1647">
        <v>8563</v>
      </c>
      <c r="AJ1647">
        <v>4091</v>
      </c>
      <c r="AK1647" t="s">
        <v>538</v>
      </c>
      <c r="AL1647" t="s">
        <v>19032</v>
      </c>
      <c r="AM1647" t="s">
        <v>538</v>
      </c>
      <c r="AN1647" t="s">
        <v>538</v>
      </c>
      <c r="AO1647" t="s">
        <v>1380</v>
      </c>
      <c r="AP1647" t="s">
        <v>5984</v>
      </c>
      <c r="AQ1647" t="s">
        <v>20403</v>
      </c>
    </row>
    <row r="1648" spans="1:43" hidden="1" x14ac:dyDescent="0.3">
      <c r="A1648" t="s">
        <v>2706</v>
      </c>
      <c r="B1648" t="s">
        <v>34</v>
      </c>
      <c r="C1648" s="72">
        <v>28808</v>
      </c>
      <c r="D1648" t="s">
        <v>7308</v>
      </c>
      <c r="E1648" t="s">
        <v>7307</v>
      </c>
      <c r="F1648" t="s">
        <v>3591</v>
      </c>
      <c r="G1648" t="s">
        <v>3591</v>
      </c>
      <c r="H1648" t="s">
        <v>1380</v>
      </c>
      <c r="I1648" t="s">
        <v>9390</v>
      </c>
      <c r="J1648" t="s">
        <v>34</v>
      </c>
      <c r="K1648">
        <v>294558</v>
      </c>
      <c r="L1648" t="s">
        <v>34</v>
      </c>
      <c r="M1648">
        <v>205682</v>
      </c>
      <c r="N1648" t="s">
        <v>34</v>
      </c>
      <c r="O1648" t="s">
        <v>2707</v>
      </c>
      <c r="P1648" t="s">
        <v>2706</v>
      </c>
      <c r="Q1648">
        <v>6610</v>
      </c>
      <c r="R1648" t="s">
        <v>34</v>
      </c>
      <c r="S1648">
        <v>4564</v>
      </c>
      <c r="T1648" t="s">
        <v>34</v>
      </c>
      <c r="V1648" t="s">
        <v>5985</v>
      </c>
      <c r="W1648">
        <v>16624</v>
      </c>
      <c r="X1648">
        <v>6610</v>
      </c>
      <c r="Y1648" t="s">
        <v>34</v>
      </c>
      <c r="Z1648" t="s">
        <v>5986</v>
      </c>
      <c r="AA1648" t="s">
        <v>658</v>
      </c>
      <c r="AB1648" t="s">
        <v>658</v>
      </c>
      <c r="AC1648" t="s">
        <v>34</v>
      </c>
      <c r="AD1648" t="s">
        <v>5986</v>
      </c>
      <c r="AE1648">
        <v>6555</v>
      </c>
      <c r="AI1648">
        <v>12111</v>
      </c>
      <c r="AK1648" t="s">
        <v>34</v>
      </c>
      <c r="AN1648" t="s">
        <v>34</v>
      </c>
      <c r="AO1648" t="s">
        <v>1380</v>
      </c>
      <c r="AP1648" t="s">
        <v>5986</v>
      </c>
      <c r="AQ1648" t="s">
        <v>20402</v>
      </c>
    </row>
    <row r="1649" spans="1:43" hidden="1" x14ac:dyDescent="0.3">
      <c r="A1649" t="s">
        <v>3408</v>
      </c>
      <c r="B1649" t="s">
        <v>2708</v>
      </c>
      <c r="C1649" s="72">
        <v>30163</v>
      </c>
      <c r="D1649" t="s">
        <v>7310</v>
      </c>
      <c r="E1649" t="s">
        <v>7309</v>
      </c>
      <c r="F1649" t="s">
        <v>3591</v>
      </c>
      <c r="G1649" t="s">
        <v>3591</v>
      </c>
      <c r="H1649" t="s">
        <v>1431</v>
      </c>
      <c r="I1649" t="s">
        <v>10420</v>
      </c>
      <c r="J1649" t="s">
        <v>2708</v>
      </c>
      <c r="K1649">
        <v>493141</v>
      </c>
      <c r="L1649" t="s">
        <v>2708</v>
      </c>
      <c r="M1649">
        <v>2030196</v>
      </c>
      <c r="N1649" t="s">
        <v>2708</v>
      </c>
      <c r="P1649" t="s">
        <v>3408</v>
      </c>
      <c r="R1649" t="s">
        <v>2708</v>
      </c>
      <c r="S1649">
        <v>32584</v>
      </c>
      <c r="T1649" t="s">
        <v>2708</v>
      </c>
      <c r="V1649" t="s">
        <v>12418</v>
      </c>
      <c r="W1649">
        <v>54402</v>
      </c>
      <c r="Y1649" t="s">
        <v>2708</v>
      </c>
      <c r="Z1649" t="s">
        <v>8822</v>
      </c>
      <c r="AA1649" t="s">
        <v>658</v>
      </c>
      <c r="AB1649" t="s">
        <v>658</v>
      </c>
      <c r="AC1649" t="s">
        <v>2708</v>
      </c>
      <c r="AD1649" t="s">
        <v>8822</v>
      </c>
      <c r="AI1649">
        <v>18214</v>
      </c>
      <c r="AK1649" t="s">
        <v>2708</v>
      </c>
      <c r="AL1649" t="s">
        <v>19033</v>
      </c>
      <c r="AM1649" t="s">
        <v>2708</v>
      </c>
      <c r="AN1649" t="s">
        <v>2708</v>
      </c>
      <c r="AO1649" t="s">
        <v>1431</v>
      </c>
      <c r="AP1649" t="s">
        <v>8822</v>
      </c>
      <c r="AQ1649" t="s">
        <v>20402</v>
      </c>
    </row>
    <row r="1650" spans="1:43" hidden="1" x14ac:dyDescent="0.3">
      <c r="A1650" t="s">
        <v>2709</v>
      </c>
      <c r="B1650" t="s">
        <v>627</v>
      </c>
      <c r="C1650" s="72">
        <v>29890</v>
      </c>
      <c r="D1650" t="s">
        <v>6539</v>
      </c>
      <c r="E1650" t="s">
        <v>6774</v>
      </c>
      <c r="F1650" t="s">
        <v>3591</v>
      </c>
      <c r="G1650" t="s">
        <v>3591</v>
      </c>
      <c r="H1650" t="s">
        <v>1396</v>
      </c>
      <c r="I1650" t="s">
        <v>9355</v>
      </c>
      <c r="J1650" t="s">
        <v>627</v>
      </c>
      <c r="K1650">
        <v>435063</v>
      </c>
      <c r="L1650" t="s">
        <v>627</v>
      </c>
      <c r="M1650">
        <v>293103</v>
      </c>
      <c r="N1650" t="s">
        <v>627</v>
      </c>
      <c r="O1650" t="s">
        <v>2710</v>
      </c>
      <c r="P1650" t="s">
        <v>2709</v>
      </c>
      <c r="Q1650">
        <v>7754</v>
      </c>
      <c r="R1650" t="s">
        <v>627</v>
      </c>
      <c r="S1650">
        <v>28444</v>
      </c>
      <c r="T1650" t="s">
        <v>627</v>
      </c>
      <c r="U1650" t="s">
        <v>627</v>
      </c>
      <c r="V1650" t="s">
        <v>4507</v>
      </c>
      <c r="W1650">
        <v>31606</v>
      </c>
      <c r="X1650">
        <v>7754</v>
      </c>
      <c r="Y1650" t="s">
        <v>627</v>
      </c>
      <c r="Z1650" t="s">
        <v>5987</v>
      </c>
      <c r="AA1650" t="s">
        <v>658</v>
      </c>
      <c r="AB1650" t="s">
        <v>658</v>
      </c>
      <c r="AC1650" t="s">
        <v>627</v>
      </c>
      <c r="AD1650" t="s">
        <v>5987</v>
      </c>
      <c r="AE1650">
        <v>8247</v>
      </c>
      <c r="AF1650" t="s">
        <v>627</v>
      </c>
      <c r="AG1650">
        <v>5590</v>
      </c>
      <c r="AH1650" t="s">
        <v>627</v>
      </c>
      <c r="AI1650">
        <v>8817</v>
      </c>
      <c r="AJ1650">
        <v>2260</v>
      </c>
      <c r="AK1650" t="s">
        <v>627</v>
      </c>
      <c r="AN1650" t="s">
        <v>627</v>
      </c>
      <c r="AO1650" t="s">
        <v>1396</v>
      </c>
      <c r="AP1650" t="s">
        <v>5987</v>
      </c>
      <c r="AQ1650" t="s">
        <v>20402</v>
      </c>
    </row>
    <row r="1651" spans="1:43" x14ac:dyDescent="0.3">
      <c r="A1651" t="s">
        <v>12314</v>
      </c>
      <c r="B1651" t="s">
        <v>11618</v>
      </c>
      <c r="C1651" s="72">
        <v>33352</v>
      </c>
      <c r="D1651" t="s">
        <v>6987</v>
      </c>
      <c r="E1651" t="s">
        <v>12315</v>
      </c>
      <c r="F1651" t="s">
        <v>1402</v>
      </c>
      <c r="G1651" t="s">
        <v>6120</v>
      </c>
      <c r="H1651" t="s">
        <v>1380</v>
      </c>
      <c r="I1651" t="s">
        <v>11619</v>
      </c>
      <c r="J1651" t="s">
        <v>11618</v>
      </c>
      <c r="K1651">
        <v>571980</v>
      </c>
      <c r="L1651" t="s">
        <v>11618</v>
      </c>
      <c r="M1651">
        <v>2044528</v>
      </c>
      <c r="N1651" t="s">
        <v>11618</v>
      </c>
      <c r="O1651" t="s">
        <v>13503</v>
      </c>
      <c r="P1651" t="s">
        <v>12314</v>
      </c>
      <c r="Q1651">
        <v>10121</v>
      </c>
      <c r="R1651" t="s">
        <v>11618</v>
      </c>
      <c r="S1651">
        <v>32788</v>
      </c>
      <c r="T1651" t="s">
        <v>11618</v>
      </c>
      <c r="V1651" t="s">
        <v>12316</v>
      </c>
      <c r="W1651">
        <v>70362</v>
      </c>
      <c r="X1651">
        <v>10121</v>
      </c>
      <c r="Y1651" t="s">
        <v>11618</v>
      </c>
      <c r="Z1651" t="s">
        <v>12317</v>
      </c>
      <c r="AA1651" t="s">
        <v>666</v>
      </c>
      <c r="AB1651" t="s">
        <v>658</v>
      </c>
      <c r="AC1651" t="s">
        <v>11618</v>
      </c>
      <c r="AD1651" t="s">
        <v>12317</v>
      </c>
      <c r="AE1651">
        <v>12476</v>
      </c>
      <c r="AF1651" t="s">
        <v>11618</v>
      </c>
      <c r="AG1651">
        <v>38293</v>
      </c>
      <c r="AH1651" t="s">
        <v>11618</v>
      </c>
      <c r="AI1651">
        <v>18169</v>
      </c>
      <c r="AJ1651">
        <v>5153</v>
      </c>
      <c r="AK1651" t="s">
        <v>11618</v>
      </c>
      <c r="AL1651" t="s">
        <v>19034</v>
      </c>
      <c r="AM1651" t="s">
        <v>11618</v>
      </c>
      <c r="AN1651" t="s">
        <v>11618</v>
      </c>
      <c r="AO1651" t="s">
        <v>1380</v>
      </c>
      <c r="AP1651" t="s">
        <v>12317</v>
      </c>
      <c r="AQ1651" t="s">
        <v>20403</v>
      </c>
    </row>
    <row r="1652" spans="1:43" x14ac:dyDescent="0.3">
      <c r="A1652" t="s">
        <v>12621</v>
      </c>
      <c r="B1652" t="s">
        <v>11663</v>
      </c>
      <c r="C1652" s="72">
        <v>33644</v>
      </c>
      <c r="D1652" t="s">
        <v>6830</v>
      </c>
      <c r="E1652" t="s">
        <v>12622</v>
      </c>
      <c r="F1652" t="s">
        <v>1437</v>
      </c>
      <c r="G1652" t="s">
        <v>9094</v>
      </c>
      <c r="H1652" t="s">
        <v>1424</v>
      </c>
      <c r="I1652" t="s">
        <v>11664</v>
      </c>
      <c r="J1652" t="s">
        <v>11663</v>
      </c>
      <c r="K1652">
        <v>553882</v>
      </c>
      <c r="L1652" t="s">
        <v>11663</v>
      </c>
      <c r="M1652">
        <v>2171702</v>
      </c>
      <c r="N1652" t="s">
        <v>11663</v>
      </c>
      <c r="O1652" t="s">
        <v>13383</v>
      </c>
      <c r="P1652" t="s">
        <v>12621</v>
      </c>
      <c r="Q1652">
        <v>10337</v>
      </c>
      <c r="R1652" t="s">
        <v>11663</v>
      </c>
      <c r="S1652">
        <v>34254</v>
      </c>
      <c r="T1652" t="s">
        <v>11663</v>
      </c>
      <c r="V1652" t="s">
        <v>12623</v>
      </c>
      <c r="W1652">
        <v>66068</v>
      </c>
      <c r="X1652">
        <v>10337</v>
      </c>
      <c r="Y1652" t="s">
        <v>14442</v>
      </c>
      <c r="Z1652" t="s">
        <v>12624</v>
      </c>
      <c r="AA1652" t="s">
        <v>666</v>
      </c>
      <c r="AB1652" t="s">
        <v>658</v>
      </c>
      <c r="AC1652" t="s">
        <v>11663</v>
      </c>
      <c r="AD1652" t="s">
        <v>12624</v>
      </c>
      <c r="AE1652">
        <v>14456</v>
      </c>
      <c r="AF1652" t="s">
        <v>11663</v>
      </c>
      <c r="AG1652">
        <v>71217</v>
      </c>
      <c r="AH1652" t="s">
        <v>11663</v>
      </c>
      <c r="AI1652">
        <v>9639</v>
      </c>
      <c r="AJ1652">
        <v>5316</v>
      </c>
      <c r="AK1652" t="s">
        <v>11663</v>
      </c>
      <c r="AL1652" t="s">
        <v>19035</v>
      </c>
      <c r="AM1652" t="s">
        <v>11663</v>
      </c>
      <c r="AN1652" t="s">
        <v>11663</v>
      </c>
      <c r="AO1652" t="s">
        <v>1424</v>
      </c>
      <c r="AP1652" t="s">
        <v>12624</v>
      </c>
      <c r="AQ1652" t="s">
        <v>20403</v>
      </c>
    </row>
    <row r="1653" spans="1:43" hidden="1" x14ac:dyDescent="0.3">
      <c r="A1653" t="s">
        <v>2711</v>
      </c>
      <c r="B1653" t="s">
        <v>880</v>
      </c>
      <c r="C1653" s="72">
        <v>29940</v>
      </c>
      <c r="D1653" t="s">
        <v>6655</v>
      </c>
      <c r="E1653" t="s">
        <v>8013</v>
      </c>
      <c r="F1653" t="s">
        <v>3591</v>
      </c>
      <c r="G1653" t="s">
        <v>3591</v>
      </c>
      <c r="H1653" t="s">
        <v>1373</v>
      </c>
      <c r="I1653" t="s">
        <v>10831</v>
      </c>
      <c r="J1653" t="s">
        <v>880</v>
      </c>
      <c r="K1653">
        <v>429780</v>
      </c>
      <c r="L1653" t="s">
        <v>880</v>
      </c>
      <c r="M1653">
        <v>448956</v>
      </c>
      <c r="N1653" t="s">
        <v>880</v>
      </c>
      <c r="O1653" t="s">
        <v>2712</v>
      </c>
      <c r="P1653" t="s">
        <v>2711</v>
      </c>
      <c r="Q1653">
        <v>7508</v>
      </c>
      <c r="R1653" t="s">
        <v>880</v>
      </c>
      <c r="S1653">
        <v>6215</v>
      </c>
      <c r="T1653" t="s">
        <v>880</v>
      </c>
      <c r="V1653" t="s">
        <v>4508</v>
      </c>
      <c r="W1653">
        <v>31392</v>
      </c>
      <c r="X1653">
        <v>7508</v>
      </c>
      <c r="Y1653" t="s">
        <v>880</v>
      </c>
      <c r="Z1653" t="s">
        <v>8823</v>
      </c>
      <c r="AA1653" t="s">
        <v>666</v>
      </c>
      <c r="AB1653" t="s">
        <v>666</v>
      </c>
      <c r="AC1653" t="s">
        <v>880</v>
      </c>
      <c r="AD1653" t="s">
        <v>8823</v>
      </c>
      <c r="AE1653">
        <v>6964</v>
      </c>
      <c r="AF1653" t="s">
        <v>880</v>
      </c>
      <c r="AG1653">
        <v>6078</v>
      </c>
      <c r="AI1653">
        <v>826</v>
      </c>
      <c r="AK1653" t="s">
        <v>880</v>
      </c>
      <c r="AL1653" t="s">
        <v>19036</v>
      </c>
      <c r="AM1653" t="s">
        <v>880</v>
      </c>
      <c r="AN1653" t="s">
        <v>880</v>
      </c>
      <c r="AO1653" t="s">
        <v>1373</v>
      </c>
      <c r="AP1653" t="s">
        <v>8823</v>
      </c>
      <c r="AQ1653" t="s">
        <v>20402</v>
      </c>
    </row>
    <row r="1654" spans="1:43" hidden="1" x14ac:dyDescent="0.3">
      <c r="A1654" t="s">
        <v>2713</v>
      </c>
      <c r="B1654" t="s">
        <v>710</v>
      </c>
      <c r="C1654" s="72">
        <v>27355</v>
      </c>
      <c r="D1654" t="s">
        <v>6629</v>
      </c>
      <c r="E1654" t="s">
        <v>7528</v>
      </c>
      <c r="F1654" t="s">
        <v>3591</v>
      </c>
      <c r="G1654" t="s">
        <v>3591</v>
      </c>
      <c r="H1654" t="s">
        <v>1373</v>
      </c>
      <c r="I1654" t="s">
        <v>9877</v>
      </c>
      <c r="J1654" t="s">
        <v>710</v>
      </c>
      <c r="K1654">
        <v>150274</v>
      </c>
      <c r="L1654" t="s">
        <v>710</v>
      </c>
      <c r="M1654">
        <v>21655</v>
      </c>
      <c r="N1654" t="s">
        <v>710</v>
      </c>
      <c r="O1654" t="s">
        <v>2714</v>
      </c>
      <c r="P1654" t="s">
        <v>2713</v>
      </c>
      <c r="Q1654">
        <v>6205</v>
      </c>
      <c r="R1654" t="s">
        <v>710</v>
      </c>
      <c r="S1654">
        <v>4044</v>
      </c>
      <c r="T1654" t="s">
        <v>710</v>
      </c>
      <c r="V1654" t="s">
        <v>4509</v>
      </c>
      <c r="W1654">
        <v>461</v>
      </c>
      <c r="X1654">
        <v>6205</v>
      </c>
      <c r="Y1654" t="s">
        <v>710</v>
      </c>
      <c r="Z1654" t="s">
        <v>5988</v>
      </c>
      <c r="AA1654" t="s">
        <v>658</v>
      </c>
      <c r="AB1654" t="s">
        <v>658</v>
      </c>
      <c r="AC1654" t="s">
        <v>710</v>
      </c>
      <c r="AD1654" t="s">
        <v>5988</v>
      </c>
      <c r="AE1654">
        <v>6151</v>
      </c>
      <c r="AH1654" t="s">
        <v>710</v>
      </c>
      <c r="AI1654">
        <v>15181</v>
      </c>
      <c r="AK1654" t="s">
        <v>710</v>
      </c>
      <c r="AL1654" t="s">
        <v>19037</v>
      </c>
      <c r="AM1654" t="s">
        <v>710</v>
      </c>
      <c r="AN1654" t="s">
        <v>710</v>
      </c>
      <c r="AO1654" t="s">
        <v>1373</v>
      </c>
      <c r="AP1654" t="s">
        <v>5988</v>
      </c>
      <c r="AQ1654" t="s">
        <v>20402</v>
      </c>
    </row>
    <row r="1655" spans="1:43" hidden="1" x14ac:dyDescent="0.3">
      <c r="A1655" t="s">
        <v>2715</v>
      </c>
      <c r="B1655" t="s">
        <v>396</v>
      </c>
      <c r="C1655" s="72">
        <v>30369</v>
      </c>
      <c r="D1655" t="s">
        <v>6646</v>
      </c>
      <c r="E1655" t="s">
        <v>7098</v>
      </c>
      <c r="F1655" t="s">
        <v>3591</v>
      </c>
      <c r="G1655" t="s">
        <v>3591</v>
      </c>
      <c r="H1655" t="s">
        <v>1380</v>
      </c>
      <c r="I1655" t="s">
        <v>10734</v>
      </c>
      <c r="J1655" t="s">
        <v>396</v>
      </c>
      <c r="K1655">
        <v>537953</v>
      </c>
      <c r="L1655" t="s">
        <v>396</v>
      </c>
      <c r="M1655">
        <v>1601139</v>
      </c>
      <c r="N1655" t="s">
        <v>396</v>
      </c>
      <c r="O1655" t="s">
        <v>2716</v>
      </c>
      <c r="P1655" t="s">
        <v>2715</v>
      </c>
      <c r="Q1655">
        <v>8742</v>
      </c>
      <c r="R1655" t="s">
        <v>396</v>
      </c>
      <c r="S1655">
        <v>30910</v>
      </c>
      <c r="T1655" t="s">
        <v>396</v>
      </c>
      <c r="U1655" t="s">
        <v>396</v>
      </c>
      <c r="V1655" t="s">
        <v>4510</v>
      </c>
      <c r="W1655">
        <v>58488</v>
      </c>
      <c r="X1655">
        <v>8742</v>
      </c>
      <c r="Y1655" t="s">
        <v>396</v>
      </c>
      <c r="Z1655" t="s">
        <v>5989</v>
      </c>
      <c r="AA1655" t="s">
        <v>5068</v>
      </c>
      <c r="AB1655" t="s">
        <v>666</v>
      </c>
      <c r="AC1655" t="s">
        <v>396</v>
      </c>
      <c r="AD1655" t="s">
        <v>5989</v>
      </c>
      <c r="AE1655">
        <v>11391</v>
      </c>
      <c r="AF1655" t="s">
        <v>396</v>
      </c>
      <c r="AG1655">
        <v>12311</v>
      </c>
      <c r="AH1655" t="s">
        <v>396</v>
      </c>
      <c r="AI1655">
        <v>5509</v>
      </c>
      <c r="AJ1655">
        <v>3532</v>
      </c>
      <c r="AK1655" t="s">
        <v>396</v>
      </c>
      <c r="AL1655" t="s">
        <v>19038</v>
      </c>
      <c r="AM1655" t="s">
        <v>396</v>
      </c>
      <c r="AN1655" t="s">
        <v>396</v>
      </c>
      <c r="AO1655" t="s">
        <v>1380</v>
      </c>
      <c r="AP1655" t="s">
        <v>5989</v>
      </c>
      <c r="AQ1655" t="s">
        <v>20402</v>
      </c>
    </row>
    <row r="1656" spans="1:43" hidden="1" x14ac:dyDescent="0.3">
      <c r="A1656" t="s">
        <v>2717</v>
      </c>
      <c r="B1656" t="s">
        <v>235</v>
      </c>
      <c r="C1656" s="72">
        <v>30721</v>
      </c>
      <c r="D1656" t="s">
        <v>7016</v>
      </c>
      <c r="E1656" t="s">
        <v>7015</v>
      </c>
      <c r="F1656" t="s">
        <v>1426</v>
      </c>
      <c r="G1656" t="s">
        <v>6120</v>
      </c>
      <c r="H1656" t="s">
        <v>1424</v>
      </c>
      <c r="I1656" t="s">
        <v>10387</v>
      </c>
      <c r="J1656" t="s">
        <v>235</v>
      </c>
      <c r="K1656">
        <v>425900</v>
      </c>
      <c r="L1656" t="s">
        <v>235</v>
      </c>
      <c r="M1656">
        <v>387245</v>
      </c>
      <c r="N1656" t="s">
        <v>235</v>
      </c>
      <c r="O1656" t="s">
        <v>4511</v>
      </c>
      <c r="P1656" t="s">
        <v>2717</v>
      </c>
      <c r="Q1656">
        <v>7276</v>
      </c>
      <c r="R1656" t="s">
        <v>235</v>
      </c>
      <c r="S1656">
        <v>5902</v>
      </c>
      <c r="T1656" t="s">
        <v>235</v>
      </c>
      <c r="U1656" t="s">
        <v>235</v>
      </c>
      <c r="V1656" t="s">
        <v>4512</v>
      </c>
      <c r="W1656">
        <v>40216</v>
      </c>
      <c r="X1656">
        <v>7276</v>
      </c>
      <c r="Y1656" t="s">
        <v>235</v>
      </c>
      <c r="Z1656" t="s">
        <v>5990</v>
      </c>
      <c r="AA1656" t="s">
        <v>5068</v>
      </c>
      <c r="AB1656" t="s">
        <v>658</v>
      </c>
      <c r="AC1656" t="s">
        <v>235</v>
      </c>
      <c r="AD1656" t="s">
        <v>5990</v>
      </c>
      <c r="AE1656">
        <v>7232</v>
      </c>
      <c r="AF1656" t="s">
        <v>235</v>
      </c>
      <c r="AG1656">
        <v>5623</v>
      </c>
      <c r="AH1656" t="s">
        <v>235</v>
      </c>
      <c r="AI1656">
        <v>7794</v>
      </c>
      <c r="AJ1656">
        <v>1078</v>
      </c>
      <c r="AK1656" t="s">
        <v>235</v>
      </c>
      <c r="AL1656" t="s">
        <v>19039</v>
      </c>
      <c r="AM1656" t="s">
        <v>235</v>
      </c>
      <c r="AN1656" t="s">
        <v>235</v>
      </c>
      <c r="AO1656" t="s">
        <v>1424</v>
      </c>
      <c r="AP1656" t="s">
        <v>5990</v>
      </c>
      <c r="AQ1656" t="s">
        <v>20402</v>
      </c>
    </row>
    <row r="1657" spans="1:43" x14ac:dyDescent="0.3">
      <c r="A1657" t="s">
        <v>10997</v>
      </c>
      <c r="B1657" t="s">
        <v>10998</v>
      </c>
      <c r="C1657" s="72">
        <v>31546</v>
      </c>
      <c r="D1657" t="s">
        <v>10999</v>
      </c>
      <c r="E1657" t="s">
        <v>7015</v>
      </c>
      <c r="F1657" t="s">
        <v>3591</v>
      </c>
      <c r="G1657" t="s">
        <v>3591</v>
      </c>
      <c r="H1657" t="s">
        <v>1396</v>
      </c>
      <c r="I1657" t="s">
        <v>11000</v>
      </c>
      <c r="J1657" t="s">
        <v>10998</v>
      </c>
      <c r="K1657">
        <v>519068</v>
      </c>
      <c r="L1657" t="s">
        <v>10998</v>
      </c>
      <c r="M1657">
        <v>1671055</v>
      </c>
      <c r="N1657" t="s">
        <v>10998</v>
      </c>
      <c r="O1657" t="s">
        <v>12580</v>
      </c>
      <c r="P1657" t="s">
        <v>10997</v>
      </c>
      <c r="Q1657">
        <v>9051</v>
      </c>
      <c r="R1657" t="s">
        <v>10998</v>
      </c>
      <c r="S1657">
        <v>30337</v>
      </c>
      <c r="T1657" t="s">
        <v>10998</v>
      </c>
      <c r="V1657" t="s">
        <v>12581</v>
      </c>
      <c r="W1657">
        <v>56991</v>
      </c>
      <c r="X1657">
        <v>9051</v>
      </c>
      <c r="Y1657" t="s">
        <v>10998</v>
      </c>
      <c r="Z1657" t="s">
        <v>11001</v>
      </c>
      <c r="AA1657" t="s">
        <v>666</v>
      </c>
      <c r="AB1657" t="s">
        <v>666</v>
      </c>
      <c r="AC1657" t="s">
        <v>10998</v>
      </c>
      <c r="AD1657" t="s">
        <v>11001</v>
      </c>
      <c r="AE1657">
        <v>12308</v>
      </c>
      <c r="AI1657">
        <v>17630</v>
      </c>
      <c r="AJ1657">
        <v>3914</v>
      </c>
      <c r="AK1657" t="s">
        <v>10998</v>
      </c>
      <c r="AL1657" t="s">
        <v>19040</v>
      </c>
      <c r="AM1657" t="s">
        <v>10998</v>
      </c>
      <c r="AN1657" t="s">
        <v>10998</v>
      </c>
      <c r="AO1657" t="s">
        <v>1396</v>
      </c>
      <c r="AP1657" t="s">
        <v>11001</v>
      </c>
      <c r="AQ1657" t="s">
        <v>20403</v>
      </c>
    </row>
    <row r="1658" spans="1:43" x14ac:dyDescent="0.3">
      <c r="A1658" t="s">
        <v>16465</v>
      </c>
      <c r="B1658" t="s">
        <v>15440</v>
      </c>
      <c r="C1658" s="72">
        <v>35603</v>
      </c>
      <c r="D1658" t="s">
        <v>6620</v>
      </c>
      <c r="E1658" t="s">
        <v>16466</v>
      </c>
      <c r="F1658" t="s">
        <v>1402</v>
      </c>
      <c r="G1658" t="s">
        <v>6120</v>
      </c>
      <c r="H1658" t="s">
        <v>1380</v>
      </c>
      <c r="I1658" t="s">
        <v>16467</v>
      </c>
      <c r="J1658" t="s">
        <v>15440</v>
      </c>
      <c r="K1658">
        <v>647304</v>
      </c>
      <c r="L1658" t="s">
        <v>15440</v>
      </c>
      <c r="M1658">
        <v>2184448</v>
      </c>
      <c r="N1658" t="s">
        <v>15440</v>
      </c>
      <c r="P1658" t="s">
        <v>16465</v>
      </c>
      <c r="Q1658">
        <v>10255</v>
      </c>
      <c r="R1658" t="s">
        <v>15440</v>
      </c>
      <c r="S1658">
        <v>35066</v>
      </c>
      <c r="T1658" t="s">
        <v>15440</v>
      </c>
      <c r="V1658" t="s">
        <v>16468</v>
      </c>
      <c r="W1658">
        <v>106548</v>
      </c>
      <c r="X1658">
        <v>10572</v>
      </c>
      <c r="Y1658" t="s">
        <v>15440</v>
      </c>
      <c r="Z1658" t="s">
        <v>15465</v>
      </c>
      <c r="AA1658" t="s">
        <v>666</v>
      </c>
      <c r="AB1658" t="s">
        <v>666</v>
      </c>
      <c r="AC1658" t="s">
        <v>15440</v>
      </c>
      <c r="AD1658" t="s">
        <v>15465</v>
      </c>
      <c r="AE1658">
        <v>13853</v>
      </c>
      <c r="AH1658" t="s">
        <v>15440</v>
      </c>
      <c r="AJ1658">
        <v>5607</v>
      </c>
      <c r="AK1658" t="s">
        <v>15440</v>
      </c>
      <c r="AL1658" t="s">
        <v>19041</v>
      </c>
      <c r="AM1658" t="s">
        <v>15440</v>
      </c>
      <c r="AN1658" t="s">
        <v>15440</v>
      </c>
      <c r="AO1658" t="s">
        <v>14942</v>
      </c>
      <c r="AP1658" t="s">
        <v>15465</v>
      </c>
      <c r="AQ1658" t="s">
        <v>20403</v>
      </c>
    </row>
    <row r="1659" spans="1:43" x14ac:dyDescent="0.3">
      <c r="A1659" t="s">
        <v>2718</v>
      </c>
      <c r="B1659" t="s">
        <v>314</v>
      </c>
      <c r="C1659" s="72">
        <v>32006</v>
      </c>
      <c r="D1659" t="s">
        <v>7312</v>
      </c>
      <c r="E1659" t="s">
        <v>7311</v>
      </c>
      <c r="F1659" t="s">
        <v>3591</v>
      </c>
      <c r="G1659" t="s">
        <v>3591</v>
      </c>
      <c r="H1659" t="s">
        <v>1380</v>
      </c>
      <c r="I1659" t="s">
        <v>10817</v>
      </c>
      <c r="J1659" t="s">
        <v>314</v>
      </c>
      <c r="K1659">
        <v>489166</v>
      </c>
      <c r="L1659" t="s">
        <v>314</v>
      </c>
      <c r="M1659">
        <v>1733549</v>
      </c>
      <c r="N1659" t="s">
        <v>314</v>
      </c>
      <c r="O1659" t="s">
        <v>4513</v>
      </c>
      <c r="P1659" t="s">
        <v>2718</v>
      </c>
      <c r="Q1659">
        <v>9287</v>
      </c>
      <c r="R1659" t="s">
        <v>314</v>
      </c>
      <c r="S1659">
        <v>30572</v>
      </c>
      <c r="T1659" t="s">
        <v>314</v>
      </c>
      <c r="V1659" t="s">
        <v>4514</v>
      </c>
      <c r="W1659">
        <v>51808</v>
      </c>
      <c r="X1659">
        <v>9287</v>
      </c>
      <c r="Y1659" t="s">
        <v>314</v>
      </c>
      <c r="Z1659" t="s">
        <v>8824</v>
      </c>
      <c r="AA1659" t="s">
        <v>658</v>
      </c>
      <c r="AB1659" t="s">
        <v>658</v>
      </c>
      <c r="AC1659" t="s">
        <v>314</v>
      </c>
      <c r="AD1659" t="s">
        <v>8824</v>
      </c>
      <c r="AE1659">
        <v>11124</v>
      </c>
      <c r="AI1659">
        <v>5062</v>
      </c>
      <c r="AK1659" t="s">
        <v>314</v>
      </c>
      <c r="AL1659" t="s">
        <v>19042</v>
      </c>
      <c r="AM1659" t="s">
        <v>314</v>
      </c>
      <c r="AN1659" t="s">
        <v>314</v>
      </c>
      <c r="AO1659" t="s">
        <v>1380</v>
      </c>
      <c r="AP1659" t="s">
        <v>8824</v>
      </c>
      <c r="AQ1659" t="s">
        <v>20403</v>
      </c>
    </row>
    <row r="1660" spans="1:43" x14ac:dyDescent="0.3">
      <c r="A1660" t="s">
        <v>8198</v>
      </c>
      <c r="B1660" t="s">
        <v>8825</v>
      </c>
      <c r="C1660" s="72">
        <v>31444</v>
      </c>
      <c r="D1660" t="s">
        <v>8200</v>
      </c>
      <c r="E1660" t="s">
        <v>8199</v>
      </c>
      <c r="F1660" t="s">
        <v>1379</v>
      </c>
      <c r="G1660" t="s">
        <v>9094</v>
      </c>
      <c r="H1660" t="s">
        <v>1380</v>
      </c>
      <c r="I1660" t="s">
        <v>9454</v>
      </c>
      <c r="J1660" t="s">
        <v>8825</v>
      </c>
      <c r="K1660">
        <v>502117</v>
      </c>
      <c r="L1660" t="s">
        <v>8825</v>
      </c>
      <c r="M1660">
        <v>1600292</v>
      </c>
      <c r="N1660" t="s">
        <v>8826</v>
      </c>
      <c r="O1660" t="s">
        <v>8827</v>
      </c>
      <c r="P1660" t="s">
        <v>8198</v>
      </c>
      <c r="Q1660">
        <v>9210</v>
      </c>
      <c r="R1660" t="s">
        <v>8825</v>
      </c>
      <c r="S1660">
        <v>29307</v>
      </c>
      <c r="T1660" t="s">
        <v>8826</v>
      </c>
      <c r="V1660" t="s">
        <v>8828</v>
      </c>
      <c r="W1660">
        <v>50131</v>
      </c>
      <c r="X1660">
        <v>9210</v>
      </c>
      <c r="Y1660" t="s">
        <v>8825</v>
      </c>
      <c r="Z1660" t="s">
        <v>8829</v>
      </c>
      <c r="AA1660" t="s">
        <v>658</v>
      </c>
      <c r="AB1660" t="s">
        <v>658</v>
      </c>
      <c r="AC1660" t="s">
        <v>8825</v>
      </c>
      <c r="AD1660" t="s">
        <v>8829</v>
      </c>
      <c r="AE1660">
        <v>12379</v>
      </c>
      <c r="AF1660" t="s">
        <v>8826</v>
      </c>
      <c r="AG1660">
        <v>13302</v>
      </c>
      <c r="AH1660" t="s">
        <v>8825</v>
      </c>
      <c r="AI1660">
        <v>17629</v>
      </c>
      <c r="AJ1660">
        <v>4119</v>
      </c>
      <c r="AK1660" t="s">
        <v>8826</v>
      </c>
      <c r="AL1660" t="s">
        <v>19043</v>
      </c>
      <c r="AM1660" t="s">
        <v>8825</v>
      </c>
      <c r="AN1660" t="s">
        <v>8825</v>
      </c>
      <c r="AO1660" t="s">
        <v>1380</v>
      </c>
      <c r="AP1660" t="s">
        <v>8829</v>
      </c>
      <c r="AQ1660" t="s">
        <v>20403</v>
      </c>
    </row>
    <row r="1661" spans="1:43" x14ac:dyDescent="0.3">
      <c r="A1661" t="s">
        <v>16469</v>
      </c>
      <c r="B1661" t="s">
        <v>15067</v>
      </c>
      <c r="C1661" s="72">
        <v>35389</v>
      </c>
      <c r="D1661" t="s">
        <v>6581</v>
      </c>
      <c r="E1661" t="s">
        <v>16470</v>
      </c>
      <c r="F1661" t="s">
        <v>1413</v>
      </c>
      <c r="G1661" t="s">
        <v>9094</v>
      </c>
      <c r="H1661" t="s">
        <v>1373</v>
      </c>
      <c r="I1661" t="s">
        <v>19851</v>
      </c>
      <c r="J1661" t="s">
        <v>15067</v>
      </c>
      <c r="K1661">
        <v>663734</v>
      </c>
      <c r="L1661" t="s">
        <v>15067</v>
      </c>
      <c r="M1661">
        <v>2211239</v>
      </c>
      <c r="N1661" t="s">
        <v>15067</v>
      </c>
      <c r="P1661" t="s">
        <v>16469</v>
      </c>
      <c r="Q1661">
        <v>10298</v>
      </c>
      <c r="R1661" t="s">
        <v>15067</v>
      </c>
      <c r="S1661">
        <v>35036</v>
      </c>
      <c r="T1661" t="s">
        <v>15067</v>
      </c>
      <c r="V1661" t="s">
        <v>16471</v>
      </c>
      <c r="W1661">
        <v>106550</v>
      </c>
      <c r="X1661">
        <v>10587</v>
      </c>
      <c r="Y1661" t="s">
        <v>15067</v>
      </c>
      <c r="Z1661" t="s">
        <v>15325</v>
      </c>
      <c r="AA1661" t="s">
        <v>658</v>
      </c>
      <c r="AB1661" t="s">
        <v>658</v>
      </c>
      <c r="AC1661" t="s">
        <v>15067</v>
      </c>
      <c r="AD1661" t="s">
        <v>15325</v>
      </c>
      <c r="AH1661" t="s">
        <v>15067</v>
      </c>
      <c r="AK1661" t="s">
        <v>15067</v>
      </c>
      <c r="AL1661" t="s">
        <v>19044</v>
      </c>
      <c r="AM1661" t="s">
        <v>15067</v>
      </c>
      <c r="AN1661" t="s">
        <v>15067</v>
      </c>
      <c r="AO1661" t="s">
        <v>1373</v>
      </c>
      <c r="AP1661" t="s">
        <v>15325</v>
      </c>
      <c r="AQ1661" t="s">
        <v>20403</v>
      </c>
    </row>
    <row r="1662" spans="1:43" x14ac:dyDescent="0.3">
      <c r="A1662" t="s">
        <v>2719</v>
      </c>
      <c r="B1662" t="s">
        <v>476</v>
      </c>
      <c r="C1662" s="72">
        <v>31293</v>
      </c>
      <c r="D1662" t="s">
        <v>6655</v>
      </c>
      <c r="E1662" t="s">
        <v>6731</v>
      </c>
      <c r="F1662" t="s">
        <v>3591</v>
      </c>
      <c r="G1662" t="s">
        <v>3591</v>
      </c>
      <c r="H1662" t="s">
        <v>660</v>
      </c>
      <c r="I1662" t="s">
        <v>9962</v>
      </c>
      <c r="J1662" t="s">
        <v>476</v>
      </c>
      <c r="K1662">
        <v>455126</v>
      </c>
      <c r="L1662" t="s">
        <v>476</v>
      </c>
      <c r="M1662">
        <v>548998</v>
      </c>
      <c r="N1662" t="s">
        <v>476</v>
      </c>
      <c r="O1662" t="s">
        <v>13311</v>
      </c>
      <c r="P1662" t="s">
        <v>2719</v>
      </c>
      <c r="Q1662">
        <v>8592</v>
      </c>
      <c r="R1662" t="s">
        <v>476</v>
      </c>
      <c r="S1662">
        <v>30156</v>
      </c>
      <c r="T1662" t="s">
        <v>476</v>
      </c>
      <c r="V1662" t="s">
        <v>11974</v>
      </c>
      <c r="W1662">
        <v>40246</v>
      </c>
      <c r="X1662">
        <v>8592</v>
      </c>
      <c r="Y1662" t="s">
        <v>476</v>
      </c>
      <c r="Z1662" t="s">
        <v>5991</v>
      </c>
      <c r="AA1662" t="s">
        <v>658</v>
      </c>
      <c r="AB1662" t="s">
        <v>658</v>
      </c>
      <c r="AC1662" t="s">
        <v>476</v>
      </c>
      <c r="AD1662" t="s">
        <v>5991</v>
      </c>
      <c r="AE1662">
        <v>8263</v>
      </c>
      <c r="AI1662">
        <v>2288</v>
      </c>
      <c r="AK1662" t="s">
        <v>476</v>
      </c>
      <c r="AL1662" t="s">
        <v>19045</v>
      </c>
      <c r="AM1662" t="s">
        <v>476</v>
      </c>
      <c r="AN1662" t="s">
        <v>476</v>
      </c>
      <c r="AO1662" t="s">
        <v>660</v>
      </c>
      <c r="AP1662" t="s">
        <v>5991</v>
      </c>
      <c r="AQ1662" t="s">
        <v>20403</v>
      </c>
    </row>
    <row r="1663" spans="1:43" x14ac:dyDescent="0.3">
      <c r="A1663" t="s">
        <v>3502</v>
      </c>
      <c r="B1663" t="s">
        <v>3452</v>
      </c>
      <c r="C1663" s="72">
        <v>32664</v>
      </c>
      <c r="D1663" t="s">
        <v>6611</v>
      </c>
      <c r="E1663" t="s">
        <v>6731</v>
      </c>
      <c r="F1663" t="s">
        <v>1379</v>
      </c>
      <c r="G1663" t="s">
        <v>9094</v>
      </c>
      <c r="H1663" t="s">
        <v>1373</v>
      </c>
      <c r="I1663" t="s">
        <v>9875</v>
      </c>
      <c r="J1663" t="s">
        <v>3452</v>
      </c>
      <c r="K1663">
        <v>519076</v>
      </c>
      <c r="L1663" t="s">
        <v>3452</v>
      </c>
      <c r="M1663">
        <v>2044107</v>
      </c>
      <c r="N1663" t="s">
        <v>3452</v>
      </c>
      <c r="O1663" t="s">
        <v>4515</v>
      </c>
      <c r="P1663" t="s">
        <v>3502</v>
      </c>
      <c r="Q1663">
        <v>9518</v>
      </c>
      <c r="R1663" t="s">
        <v>3452</v>
      </c>
      <c r="S1663">
        <v>32738</v>
      </c>
      <c r="T1663" t="s">
        <v>3452</v>
      </c>
      <c r="V1663" t="s">
        <v>4516</v>
      </c>
      <c r="W1663">
        <v>65895</v>
      </c>
      <c r="X1663">
        <v>9518</v>
      </c>
      <c r="Y1663" t="s">
        <v>3452</v>
      </c>
      <c r="Z1663" t="s">
        <v>5992</v>
      </c>
      <c r="AA1663" t="s">
        <v>658</v>
      </c>
      <c r="AB1663" t="s">
        <v>658</v>
      </c>
      <c r="AC1663" t="s">
        <v>3452</v>
      </c>
      <c r="AD1663" t="s">
        <v>5992</v>
      </c>
      <c r="AE1663">
        <v>11638</v>
      </c>
      <c r="AF1663" t="s">
        <v>3452</v>
      </c>
      <c r="AG1663">
        <v>38164</v>
      </c>
      <c r="AH1663" t="s">
        <v>3452</v>
      </c>
      <c r="AI1663">
        <v>14409</v>
      </c>
      <c r="AJ1663">
        <v>4461</v>
      </c>
      <c r="AK1663" t="s">
        <v>3452</v>
      </c>
      <c r="AL1663" t="s">
        <v>19046</v>
      </c>
      <c r="AM1663" t="s">
        <v>3452</v>
      </c>
      <c r="AN1663" t="s">
        <v>3452</v>
      </c>
      <c r="AO1663" t="s">
        <v>1373</v>
      </c>
      <c r="AP1663" t="s">
        <v>5992</v>
      </c>
      <c r="AQ1663" t="s">
        <v>20403</v>
      </c>
    </row>
    <row r="1664" spans="1:43" x14ac:dyDescent="0.3">
      <c r="A1664" t="s">
        <v>12495</v>
      </c>
      <c r="B1664" t="s">
        <v>11353</v>
      </c>
      <c r="C1664" s="72">
        <v>32673</v>
      </c>
      <c r="D1664" t="s">
        <v>7171</v>
      </c>
      <c r="E1664" t="s">
        <v>12496</v>
      </c>
      <c r="F1664" t="s">
        <v>1398</v>
      </c>
      <c r="G1664" t="s">
        <v>9094</v>
      </c>
      <c r="H1664" t="s">
        <v>1373</v>
      </c>
      <c r="I1664" t="s">
        <v>11354</v>
      </c>
      <c r="J1664" t="s">
        <v>11353</v>
      </c>
      <c r="K1664">
        <v>593576</v>
      </c>
      <c r="L1664" t="s">
        <v>11353</v>
      </c>
      <c r="M1664">
        <v>1960527</v>
      </c>
      <c r="N1664" t="s">
        <v>11353</v>
      </c>
      <c r="O1664" t="s">
        <v>12497</v>
      </c>
      <c r="P1664" t="s">
        <v>12495</v>
      </c>
      <c r="Q1664">
        <v>9779</v>
      </c>
      <c r="R1664" t="s">
        <v>11353</v>
      </c>
      <c r="S1664">
        <v>32377</v>
      </c>
      <c r="T1664" t="s">
        <v>11353</v>
      </c>
      <c r="V1664" t="s">
        <v>12498</v>
      </c>
      <c r="W1664">
        <v>67355</v>
      </c>
      <c r="X1664">
        <v>9779</v>
      </c>
      <c r="Y1664" t="s">
        <v>14443</v>
      </c>
      <c r="Z1664" t="s">
        <v>12499</v>
      </c>
      <c r="AA1664" t="s">
        <v>658</v>
      </c>
      <c r="AB1664" t="s">
        <v>658</v>
      </c>
      <c r="AC1664" t="s">
        <v>11353</v>
      </c>
      <c r="AD1664" t="s">
        <v>12499</v>
      </c>
      <c r="AE1664">
        <v>13603</v>
      </c>
      <c r="AF1664" t="s">
        <v>11353</v>
      </c>
      <c r="AG1664">
        <v>21653</v>
      </c>
      <c r="AH1664" t="s">
        <v>12499</v>
      </c>
      <c r="AI1664">
        <v>13080</v>
      </c>
      <c r="AJ1664">
        <v>4711</v>
      </c>
      <c r="AK1664" t="s">
        <v>11353</v>
      </c>
      <c r="AL1664" t="s">
        <v>19047</v>
      </c>
      <c r="AM1664" t="s">
        <v>11353</v>
      </c>
      <c r="AN1664" t="s">
        <v>11353</v>
      </c>
      <c r="AO1664" t="s">
        <v>14933</v>
      </c>
      <c r="AP1664" t="s">
        <v>12499</v>
      </c>
      <c r="AQ1664" t="s">
        <v>20403</v>
      </c>
    </row>
    <row r="1665" spans="1:43" hidden="1" x14ac:dyDescent="0.3">
      <c r="A1665" t="s">
        <v>2720</v>
      </c>
      <c r="B1665" t="s">
        <v>1263</v>
      </c>
      <c r="C1665" s="72">
        <v>29468</v>
      </c>
      <c r="D1665" t="s">
        <v>7394</v>
      </c>
      <c r="E1665" t="s">
        <v>8014</v>
      </c>
      <c r="F1665" t="s">
        <v>1398</v>
      </c>
      <c r="G1665" t="s">
        <v>9094</v>
      </c>
      <c r="H1665" t="s">
        <v>1373</v>
      </c>
      <c r="I1665" t="s">
        <v>9683</v>
      </c>
      <c r="J1665" t="s">
        <v>1263</v>
      </c>
      <c r="K1665">
        <v>450212</v>
      </c>
      <c r="L1665" t="s">
        <v>1263</v>
      </c>
      <c r="M1665">
        <v>549738</v>
      </c>
      <c r="N1665" t="s">
        <v>1263</v>
      </c>
      <c r="O1665" t="s">
        <v>2721</v>
      </c>
      <c r="P1665" t="s">
        <v>2720</v>
      </c>
      <c r="Q1665">
        <v>7792</v>
      </c>
      <c r="R1665" t="s">
        <v>1263</v>
      </c>
      <c r="S1665">
        <v>28489</v>
      </c>
      <c r="T1665" t="s">
        <v>1263</v>
      </c>
      <c r="V1665" t="s">
        <v>4517</v>
      </c>
      <c r="W1665">
        <v>40263</v>
      </c>
      <c r="X1665">
        <v>7792</v>
      </c>
      <c r="Y1665" t="s">
        <v>1263</v>
      </c>
      <c r="Z1665" t="s">
        <v>5993</v>
      </c>
      <c r="AA1665" t="s">
        <v>5068</v>
      </c>
      <c r="AB1665" t="s">
        <v>658</v>
      </c>
      <c r="AC1665" t="s">
        <v>1263</v>
      </c>
      <c r="AD1665" t="s">
        <v>5993</v>
      </c>
      <c r="AE1665">
        <v>7790</v>
      </c>
      <c r="AF1665" t="s">
        <v>1263</v>
      </c>
      <c r="AG1665">
        <v>6081</v>
      </c>
      <c r="AH1665" t="s">
        <v>1263</v>
      </c>
      <c r="AI1665">
        <v>13399</v>
      </c>
      <c r="AJ1665">
        <v>2358</v>
      </c>
      <c r="AK1665" t="s">
        <v>1263</v>
      </c>
      <c r="AL1665" t="s">
        <v>19048</v>
      </c>
      <c r="AM1665" t="s">
        <v>1263</v>
      </c>
      <c r="AN1665" t="s">
        <v>1263</v>
      </c>
      <c r="AO1665" t="s">
        <v>1373</v>
      </c>
      <c r="AP1665" t="s">
        <v>5993</v>
      </c>
      <c r="AQ1665" t="s">
        <v>20402</v>
      </c>
    </row>
    <row r="1666" spans="1:43" x14ac:dyDescent="0.3">
      <c r="A1666" t="s">
        <v>16472</v>
      </c>
      <c r="B1666" t="s">
        <v>16473</v>
      </c>
      <c r="C1666" s="72">
        <v>34678</v>
      </c>
      <c r="D1666" t="s">
        <v>16474</v>
      </c>
      <c r="E1666" t="s">
        <v>16475</v>
      </c>
      <c r="F1666" t="s">
        <v>1386</v>
      </c>
      <c r="G1666" t="s">
        <v>6120</v>
      </c>
      <c r="H1666" t="s">
        <v>661</v>
      </c>
      <c r="I1666" t="s">
        <v>16476</v>
      </c>
      <c r="J1666" t="s">
        <v>16473</v>
      </c>
      <c r="K1666">
        <v>641914</v>
      </c>
      <c r="L1666" t="s">
        <v>16473</v>
      </c>
      <c r="M1666">
        <v>2507189</v>
      </c>
      <c r="N1666" t="s">
        <v>16473</v>
      </c>
      <c r="P1666" t="s">
        <v>16472</v>
      </c>
      <c r="Q1666">
        <v>10623</v>
      </c>
      <c r="R1666" t="s">
        <v>16473</v>
      </c>
      <c r="S1666">
        <v>39666</v>
      </c>
      <c r="T1666" t="s">
        <v>16473</v>
      </c>
      <c r="W1666">
        <v>108291</v>
      </c>
      <c r="X1666">
        <v>10623</v>
      </c>
      <c r="Y1666" t="s">
        <v>16473</v>
      </c>
      <c r="Z1666" t="s">
        <v>16477</v>
      </c>
      <c r="AA1666" t="s">
        <v>658</v>
      </c>
      <c r="AB1666" t="s">
        <v>658</v>
      </c>
      <c r="AC1666" t="s">
        <v>16473</v>
      </c>
      <c r="AD1666" t="s">
        <v>16477</v>
      </c>
      <c r="AE1666">
        <v>14283</v>
      </c>
      <c r="AJ1666">
        <v>5597</v>
      </c>
      <c r="AK1666" t="s">
        <v>16473</v>
      </c>
      <c r="AL1666" t="s">
        <v>19049</v>
      </c>
      <c r="AM1666" t="s">
        <v>16473</v>
      </c>
      <c r="AN1666" t="s">
        <v>16473</v>
      </c>
      <c r="AO1666" t="s">
        <v>661</v>
      </c>
      <c r="AP1666" t="s">
        <v>16477</v>
      </c>
      <c r="AQ1666" t="s">
        <v>20403</v>
      </c>
    </row>
    <row r="1667" spans="1:43" x14ac:dyDescent="0.3">
      <c r="A1667" t="s">
        <v>16478</v>
      </c>
      <c r="B1667" t="s">
        <v>14269</v>
      </c>
      <c r="C1667" s="72">
        <v>33983</v>
      </c>
      <c r="D1667" t="s">
        <v>16479</v>
      </c>
      <c r="E1667" t="s">
        <v>16480</v>
      </c>
      <c r="F1667" t="s">
        <v>3591</v>
      </c>
      <c r="G1667" t="s">
        <v>3591</v>
      </c>
      <c r="H1667" t="s">
        <v>1373</v>
      </c>
      <c r="I1667" t="s">
        <v>16481</v>
      </c>
      <c r="J1667" t="s">
        <v>14269</v>
      </c>
      <c r="K1667">
        <v>596720</v>
      </c>
      <c r="L1667" t="s">
        <v>14269</v>
      </c>
      <c r="M1667">
        <v>2228429</v>
      </c>
      <c r="N1667" t="s">
        <v>14269</v>
      </c>
      <c r="O1667" t="s">
        <v>17577</v>
      </c>
      <c r="P1667" t="s">
        <v>16478</v>
      </c>
      <c r="Q1667">
        <v>9472</v>
      </c>
      <c r="R1667" t="s">
        <v>14269</v>
      </c>
      <c r="S1667">
        <v>35804</v>
      </c>
      <c r="T1667" t="s">
        <v>14269</v>
      </c>
      <c r="W1667">
        <v>68132</v>
      </c>
      <c r="X1667">
        <v>10684</v>
      </c>
      <c r="Y1667" t="s">
        <v>14269</v>
      </c>
      <c r="Z1667" t="s">
        <v>16482</v>
      </c>
      <c r="AA1667" t="s">
        <v>658</v>
      </c>
      <c r="AB1667" t="s">
        <v>658</v>
      </c>
      <c r="AC1667" t="s">
        <v>14269</v>
      </c>
      <c r="AD1667" t="s">
        <v>16482</v>
      </c>
      <c r="AE1667">
        <v>14588</v>
      </c>
      <c r="AJ1667">
        <v>5539</v>
      </c>
      <c r="AK1667" t="s">
        <v>14269</v>
      </c>
      <c r="AL1667" t="s">
        <v>19050</v>
      </c>
      <c r="AM1667" t="s">
        <v>14269</v>
      </c>
      <c r="AN1667" t="s">
        <v>14269</v>
      </c>
      <c r="AO1667" t="s">
        <v>14933</v>
      </c>
      <c r="AP1667" t="s">
        <v>16482</v>
      </c>
      <c r="AQ1667" t="s">
        <v>20403</v>
      </c>
    </row>
    <row r="1668" spans="1:43" x14ac:dyDescent="0.3">
      <c r="A1668" t="s">
        <v>16483</v>
      </c>
      <c r="B1668" t="s">
        <v>14727</v>
      </c>
      <c r="C1668" s="72">
        <v>34658</v>
      </c>
      <c r="D1668" t="s">
        <v>6764</v>
      </c>
      <c r="E1668" t="s">
        <v>16484</v>
      </c>
      <c r="F1668" t="s">
        <v>1553</v>
      </c>
      <c r="G1668" t="s">
        <v>6120</v>
      </c>
      <c r="H1668" t="s">
        <v>1373</v>
      </c>
      <c r="I1668" t="s">
        <v>16485</v>
      </c>
      <c r="J1668" t="s">
        <v>14727</v>
      </c>
      <c r="K1668">
        <v>623470</v>
      </c>
      <c r="L1668" t="s">
        <v>14727</v>
      </c>
      <c r="M1668">
        <v>2788683</v>
      </c>
      <c r="N1668" t="s">
        <v>14727</v>
      </c>
      <c r="O1668" t="s">
        <v>16486</v>
      </c>
      <c r="P1668" t="s">
        <v>16483</v>
      </c>
      <c r="Q1668">
        <v>11136</v>
      </c>
      <c r="R1668" t="s">
        <v>14727</v>
      </c>
      <c r="S1668">
        <v>36500</v>
      </c>
      <c r="T1668" t="s">
        <v>14727</v>
      </c>
      <c r="W1668">
        <v>101452</v>
      </c>
      <c r="X1668">
        <v>11136</v>
      </c>
      <c r="Y1668" t="s">
        <v>14727</v>
      </c>
      <c r="Z1668" t="s">
        <v>16487</v>
      </c>
      <c r="AA1668" t="s">
        <v>658</v>
      </c>
      <c r="AB1668" t="s">
        <v>658</v>
      </c>
      <c r="AC1668" t="s">
        <v>14727</v>
      </c>
      <c r="AD1668" t="s">
        <v>16487</v>
      </c>
      <c r="AE1668">
        <v>15704</v>
      </c>
      <c r="AJ1668">
        <v>5960</v>
      </c>
      <c r="AK1668" t="s">
        <v>14727</v>
      </c>
      <c r="AL1668" t="s">
        <v>19051</v>
      </c>
      <c r="AM1668" t="s">
        <v>14727</v>
      </c>
      <c r="AN1668" t="s">
        <v>14727</v>
      </c>
      <c r="AO1668" t="s">
        <v>14933</v>
      </c>
      <c r="AP1668" t="s">
        <v>16487</v>
      </c>
      <c r="AQ1668" t="s">
        <v>20403</v>
      </c>
    </row>
    <row r="1669" spans="1:43" x14ac:dyDescent="0.3">
      <c r="A1669" t="s">
        <v>12431</v>
      </c>
      <c r="B1669" t="s">
        <v>11379</v>
      </c>
      <c r="C1669" s="72">
        <v>34132</v>
      </c>
      <c r="D1669" t="s">
        <v>7077</v>
      </c>
      <c r="E1669" t="s">
        <v>12432</v>
      </c>
      <c r="F1669" t="s">
        <v>1460</v>
      </c>
      <c r="G1669" t="s">
        <v>9094</v>
      </c>
      <c r="H1669" t="s">
        <v>1373</v>
      </c>
      <c r="I1669" t="s">
        <v>13826</v>
      </c>
      <c r="J1669" t="s">
        <v>11379</v>
      </c>
      <c r="K1669">
        <v>656794</v>
      </c>
      <c r="L1669" t="s">
        <v>11379</v>
      </c>
      <c r="M1669">
        <v>2165525</v>
      </c>
      <c r="N1669" t="s">
        <v>11379</v>
      </c>
      <c r="O1669" t="s">
        <v>14444</v>
      </c>
      <c r="P1669" t="s">
        <v>12431</v>
      </c>
      <c r="Q1669">
        <v>9868</v>
      </c>
      <c r="R1669" t="s">
        <v>11379</v>
      </c>
      <c r="S1669">
        <v>33856</v>
      </c>
      <c r="T1669" t="s">
        <v>11379</v>
      </c>
      <c r="V1669" t="s">
        <v>12433</v>
      </c>
      <c r="W1669">
        <v>104863</v>
      </c>
      <c r="X1669">
        <v>9868</v>
      </c>
      <c r="Y1669" t="s">
        <v>11379</v>
      </c>
      <c r="Z1669" t="s">
        <v>12434</v>
      </c>
      <c r="AA1669" t="s">
        <v>666</v>
      </c>
      <c r="AB1669" t="s">
        <v>666</v>
      </c>
      <c r="AC1669" t="s">
        <v>11379</v>
      </c>
      <c r="AD1669" t="s">
        <v>12434</v>
      </c>
      <c r="AE1669">
        <v>13368</v>
      </c>
      <c r="AH1669" t="s">
        <v>11379</v>
      </c>
      <c r="AI1669">
        <v>18459</v>
      </c>
      <c r="AJ1669">
        <v>5077</v>
      </c>
      <c r="AK1669" t="s">
        <v>11379</v>
      </c>
      <c r="AL1669" t="s">
        <v>19052</v>
      </c>
      <c r="AM1669" t="s">
        <v>11379</v>
      </c>
      <c r="AN1669" t="s">
        <v>11379</v>
      </c>
      <c r="AO1669" t="s">
        <v>1373</v>
      </c>
      <c r="AP1669" t="s">
        <v>12434</v>
      </c>
      <c r="AQ1669" t="s">
        <v>20403</v>
      </c>
    </row>
    <row r="1670" spans="1:43" x14ac:dyDescent="0.3">
      <c r="A1670" t="s">
        <v>13465</v>
      </c>
      <c r="B1670" t="s">
        <v>11698</v>
      </c>
      <c r="C1670" s="72">
        <v>34185</v>
      </c>
      <c r="D1670" t="s">
        <v>6821</v>
      </c>
      <c r="E1670" t="s">
        <v>13466</v>
      </c>
      <c r="F1670" t="s">
        <v>1416</v>
      </c>
      <c r="G1670" t="s">
        <v>9094</v>
      </c>
      <c r="H1670" t="s">
        <v>1431</v>
      </c>
      <c r="I1670" t="s">
        <v>14923</v>
      </c>
      <c r="J1670" t="s">
        <v>11698</v>
      </c>
      <c r="K1670">
        <v>621028</v>
      </c>
      <c r="L1670" t="s">
        <v>11698</v>
      </c>
      <c r="M1670">
        <v>2184455</v>
      </c>
      <c r="N1670" t="s">
        <v>11698</v>
      </c>
      <c r="O1670" t="s">
        <v>17578</v>
      </c>
      <c r="P1670" t="s">
        <v>13465</v>
      </c>
      <c r="Q1670">
        <v>10564</v>
      </c>
      <c r="R1670" t="s">
        <v>11698</v>
      </c>
      <c r="S1670">
        <v>35022</v>
      </c>
      <c r="T1670" t="s">
        <v>11698</v>
      </c>
      <c r="V1670" t="s">
        <v>16488</v>
      </c>
      <c r="W1670">
        <v>106558</v>
      </c>
      <c r="X1670">
        <v>10564</v>
      </c>
      <c r="Y1670" t="s">
        <v>11698</v>
      </c>
      <c r="Z1670" t="s">
        <v>13467</v>
      </c>
      <c r="AA1670" t="s">
        <v>658</v>
      </c>
      <c r="AB1670" t="s">
        <v>658</v>
      </c>
      <c r="AC1670" t="s">
        <v>11698</v>
      </c>
      <c r="AD1670" t="s">
        <v>13467</v>
      </c>
      <c r="AE1670">
        <v>13831</v>
      </c>
      <c r="AH1670" t="s">
        <v>11698</v>
      </c>
      <c r="AI1670">
        <v>18508</v>
      </c>
      <c r="AJ1670">
        <v>5505</v>
      </c>
      <c r="AK1670" t="s">
        <v>11698</v>
      </c>
      <c r="AL1670" t="s">
        <v>19053</v>
      </c>
      <c r="AM1670" t="s">
        <v>11698</v>
      </c>
      <c r="AN1670" t="s">
        <v>11698</v>
      </c>
      <c r="AO1670" t="s">
        <v>14958</v>
      </c>
      <c r="AP1670" t="s">
        <v>13467</v>
      </c>
      <c r="AQ1670" t="s">
        <v>20403</v>
      </c>
    </row>
    <row r="1671" spans="1:43" x14ac:dyDescent="0.3">
      <c r="A1671" t="s">
        <v>14627</v>
      </c>
      <c r="B1671" t="s">
        <v>14291</v>
      </c>
      <c r="C1671" s="72">
        <v>32891</v>
      </c>
      <c r="D1671" t="s">
        <v>14628</v>
      </c>
      <c r="E1671" t="s">
        <v>14629</v>
      </c>
      <c r="F1671" t="s">
        <v>1426</v>
      </c>
      <c r="G1671" t="s">
        <v>6120</v>
      </c>
      <c r="H1671" t="s">
        <v>661</v>
      </c>
      <c r="I1671" t="s">
        <v>14507</v>
      </c>
      <c r="J1671" t="s">
        <v>14291</v>
      </c>
      <c r="K1671">
        <v>547912</v>
      </c>
      <c r="L1671" t="s">
        <v>14291</v>
      </c>
      <c r="M1671">
        <v>1740978</v>
      </c>
      <c r="N1671" t="s">
        <v>14291</v>
      </c>
      <c r="O1671" t="s">
        <v>17579</v>
      </c>
      <c r="P1671" t="s">
        <v>14627</v>
      </c>
      <c r="Q1671">
        <v>10686</v>
      </c>
      <c r="R1671" t="s">
        <v>14291</v>
      </c>
      <c r="S1671">
        <v>30788</v>
      </c>
      <c r="T1671" t="s">
        <v>14291</v>
      </c>
      <c r="V1671" t="s">
        <v>16489</v>
      </c>
      <c r="W1671">
        <v>59480</v>
      </c>
      <c r="X1671">
        <v>10686</v>
      </c>
      <c r="Y1671" t="s">
        <v>14291</v>
      </c>
      <c r="Z1671" t="s">
        <v>15166</v>
      </c>
      <c r="AA1671" t="s">
        <v>658</v>
      </c>
      <c r="AB1671" t="s">
        <v>658</v>
      </c>
      <c r="AC1671" t="s">
        <v>14291</v>
      </c>
      <c r="AD1671" t="s">
        <v>15166</v>
      </c>
      <c r="AE1671">
        <v>12706</v>
      </c>
      <c r="AH1671" t="s">
        <v>14291</v>
      </c>
      <c r="AI1671">
        <v>5021</v>
      </c>
      <c r="AJ1671">
        <v>5540</v>
      </c>
      <c r="AK1671" t="s">
        <v>14291</v>
      </c>
      <c r="AL1671" t="s">
        <v>19054</v>
      </c>
      <c r="AM1671" t="s">
        <v>14291</v>
      </c>
      <c r="AN1671" t="s">
        <v>14291</v>
      </c>
      <c r="AO1671" t="s">
        <v>661</v>
      </c>
      <c r="AP1671" t="s">
        <v>15166</v>
      </c>
      <c r="AQ1671" t="s">
        <v>20403</v>
      </c>
    </row>
    <row r="1672" spans="1:43" x14ac:dyDescent="0.3">
      <c r="A1672" t="s">
        <v>2722</v>
      </c>
      <c r="B1672" t="s">
        <v>1212</v>
      </c>
      <c r="C1672" s="72">
        <v>31655</v>
      </c>
      <c r="D1672" t="s">
        <v>6715</v>
      </c>
      <c r="E1672" t="s">
        <v>8015</v>
      </c>
      <c r="F1672" t="s">
        <v>1398</v>
      </c>
      <c r="G1672" t="s">
        <v>9094</v>
      </c>
      <c r="H1672" t="s">
        <v>1373</v>
      </c>
      <c r="I1672" t="s">
        <v>9570</v>
      </c>
      <c r="J1672" t="s">
        <v>1212</v>
      </c>
      <c r="K1672">
        <v>504379</v>
      </c>
      <c r="L1672" t="s">
        <v>1212</v>
      </c>
      <c r="M1672">
        <v>1725393</v>
      </c>
      <c r="N1672" t="s">
        <v>1212</v>
      </c>
      <c r="O1672" t="s">
        <v>2723</v>
      </c>
      <c r="P1672" t="s">
        <v>2722</v>
      </c>
      <c r="Q1672">
        <v>8942</v>
      </c>
      <c r="R1672" t="s">
        <v>1212</v>
      </c>
      <c r="S1672">
        <v>30511</v>
      </c>
      <c r="T1672" t="s">
        <v>1212</v>
      </c>
      <c r="V1672" t="s">
        <v>4518</v>
      </c>
      <c r="W1672">
        <v>57000</v>
      </c>
      <c r="X1672">
        <v>8942</v>
      </c>
      <c r="Y1672" t="s">
        <v>1212</v>
      </c>
      <c r="Z1672" t="s">
        <v>5994</v>
      </c>
      <c r="AA1672" t="s">
        <v>658</v>
      </c>
      <c r="AB1672" t="s">
        <v>658</v>
      </c>
      <c r="AC1672" t="s">
        <v>1212</v>
      </c>
      <c r="AD1672" t="s">
        <v>5994</v>
      </c>
      <c r="AE1672">
        <v>11310</v>
      </c>
      <c r="AF1672" t="s">
        <v>1212</v>
      </c>
      <c r="AG1672">
        <v>13720</v>
      </c>
      <c r="AH1672" t="s">
        <v>1212</v>
      </c>
      <c r="AI1672">
        <v>4760</v>
      </c>
      <c r="AJ1672">
        <v>3812</v>
      </c>
      <c r="AK1672" t="s">
        <v>1212</v>
      </c>
      <c r="AL1672" t="s">
        <v>19055</v>
      </c>
      <c r="AM1672" t="s">
        <v>1212</v>
      </c>
      <c r="AN1672" t="s">
        <v>1212</v>
      </c>
      <c r="AO1672" t="s">
        <v>1373</v>
      </c>
      <c r="AP1672" t="s">
        <v>5994</v>
      </c>
      <c r="AQ1672" t="s">
        <v>20403</v>
      </c>
    </row>
    <row r="1673" spans="1:43" hidden="1" x14ac:dyDescent="0.3">
      <c r="A1673" t="s">
        <v>2724</v>
      </c>
      <c r="B1673" t="s">
        <v>44</v>
      </c>
      <c r="C1673" s="72">
        <v>30360</v>
      </c>
      <c r="D1673" t="s">
        <v>6539</v>
      </c>
      <c r="E1673" t="s">
        <v>7313</v>
      </c>
      <c r="F1673" t="s">
        <v>3591</v>
      </c>
      <c r="G1673" t="s">
        <v>3591</v>
      </c>
      <c r="H1673" t="s">
        <v>1424</v>
      </c>
      <c r="I1673" t="s">
        <v>9320</v>
      </c>
      <c r="J1673" t="s">
        <v>44</v>
      </c>
      <c r="K1673">
        <v>435081</v>
      </c>
      <c r="L1673" t="s">
        <v>44</v>
      </c>
      <c r="M1673">
        <v>538914</v>
      </c>
      <c r="N1673" t="s">
        <v>44</v>
      </c>
      <c r="O1673" t="s">
        <v>2725</v>
      </c>
      <c r="P1673" t="s">
        <v>2724</v>
      </c>
      <c r="Q1673">
        <v>8808</v>
      </c>
      <c r="R1673" t="s">
        <v>44</v>
      </c>
      <c r="S1673">
        <v>29665</v>
      </c>
      <c r="T1673" t="s">
        <v>44</v>
      </c>
      <c r="V1673" t="s">
        <v>4519</v>
      </c>
      <c r="W1673">
        <v>46457</v>
      </c>
      <c r="X1673">
        <v>8808</v>
      </c>
      <c r="Y1673" t="s">
        <v>44</v>
      </c>
      <c r="Z1673" t="s">
        <v>8830</v>
      </c>
      <c r="AA1673" t="s">
        <v>658</v>
      </c>
      <c r="AB1673" t="s">
        <v>658</v>
      </c>
      <c r="AC1673" t="s">
        <v>44</v>
      </c>
      <c r="AD1673" t="s">
        <v>8830</v>
      </c>
      <c r="AE1673">
        <v>9506</v>
      </c>
      <c r="AI1673">
        <v>3495</v>
      </c>
      <c r="AK1673" t="s">
        <v>44</v>
      </c>
      <c r="AN1673" t="s">
        <v>44</v>
      </c>
      <c r="AO1673" t="s">
        <v>1424</v>
      </c>
      <c r="AP1673" t="s">
        <v>8830</v>
      </c>
      <c r="AQ1673" t="s">
        <v>20402</v>
      </c>
    </row>
    <row r="1674" spans="1:43" x14ac:dyDescent="0.3">
      <c r="A1674" t="s">
        <v>11023</v>
      </c>
      <c r="B1674" t="s">
        <v>11024</v>
      </c>
      <c r="C1674" s="72">
        <v>33806</v>
      </c>
      <c r="D1674" t="s">
        <v>6648</v>
      </c>
      <c r="E1674" t="s">
        <v>11025</v>
      </c>
      <c r="F1674" t="s">
        <v>1446</v>
      </c>
      <c r="G1674" t="s">
        <v>9094</v>
      </c>
      <c r="H1674" t="s">
        <v>1373</v>
      </c>
      <c r="I1674" t="s">
        <v>11026</v>
      </c>
      <c r="J1674" t="s">
        <v>11024</v>
      </c>
      <c r="K1674">
        <v>592593</v>
      </c>
      <c r="L1674" t="s">
        <v>11024</v>
      </c>
      <c r="M1674">
        <v>1935824</v>
      </c>
      <c r="N1674" t="s">
        <v>11024</v>
      </c>
      <c r="O1674" t="s">
        <v>13277</v>
      </c>
      <c r="P1674" t="s">
        <v>11023</v>
      </c>
      <c r="Q1674">
        <v>9588</v>
      </c>
      <c r="R1674" t="s">
        <v>11024</v>
      </c>
      <c r="S1674">
        <v>31708</v>
      </c>
      <c r="T1674" t="s">
        <v>11024</v>
      </c>
      <c r="V1674" t="s">
        <v>12045</v>
      </c>
      <c r="W1674">
        <v>68637</v>
      </c>
      <c r="X1674">
        <v>9588</v>
      </c>
      <c r="Y1674" t="s">
        <v>11024</v>
      </c>
      <c r="Z1674" t="s">
        <v>11027</v>
      </c>
      <c r="AA1674" t="s">
        <v>666</v>
      </c>
      <c r="AB1674" t="s">
        <v>666</v>
      </c>
      <c r="AC1674" t="s">
        <v>11024</v>
      </c>
      <c r="AD1674" t="s">
        <v>11027</v>
      </c>
      <c r="AE1674">
        <v>11598</v>
      </c>
      <c r="AF1674" t="s">
        <v>11024</v>
      </c>
      <c r="AG1674">
        <v>39107</v>
      </c>
      <c r="AH1674" t="s">
        <v>11024</v>
      </c>
      <c r="AI1674">
        <v>14830</v>
      </c>
      <c r="AJ1674">
        <v>4486</v>
      </c>
      <c r="AK1674" t="s">
        <v>11024</v>
      </c>
      <c r="AL1674" t="s">
        <v>19056</v>
      </c>
      <c r="AM1674" t="s">
        <v>11024</v>
      </c>
      <c r="AN1674" t="s">
        <v>11024</v>
      </c>
      <c r="AO1674" t="s">
        <v>1373</v>
      </c>
      <c r="AP1674" t="s">
        <v>11027</v>
      </c>
      <c r="AQ1674" t="s">
        <v>20403</v>
      </c>
    </row>
    <row r="1675" spans="1:43" x14ac:dyDescent="0.3">
      <c r="A1675" t="s">
        <v>16490</v>
      </c>
      <c r="B1675" t="s">
        <v>14297</v>
      </c>
      <c r="C1675" s="72">
        <v>34436</v>
      </c>
      <c r="D1675" t="s">
        <v>7489</v>
      </c>
      <c r="E1675" t="s">
        <v>16491</v>
      </c>
      <c r="F1675" t="s">
        <v>1509</v>
      </c>
      <c r="G1675" t="s">
        <v>9094</v>
      </c>
      <c r="H1675" t="s">
        <v>1424</v>
      </c>
      <c r="I1675" t="s">
        <v>16492</v>
      </c>
      <c r="J1675" t="s">
        <v>14297</v>
      </c>
      <c r="K1675">
        <v>621512</v>
      </c>
      <c r="L1675" t="s">
        <v>14297</v>
      </c>
      <c r="M1675">
        <v>2443614</v>
      </c>
      <c r="N1675" t="s">
        <v>14297</v>
      </c>
      <c r="O1675" t="s">
        <v>16493</v>
      </c>
      <c r="P1675" t="s">
        <v>16490</v>
      </c>
      <c r="Q1675">
        <v>10829</v>
      </c>
      <c r="R1675" t="s">
        <v>14297</v>
      </c>
      <c r="S1675">
        <v>36068</v>
      </c>
      <c r="T1675" t="s">
        <v>14297</v>
      </c>
      <c r="W1675">
        <v>100653</v>
      </c>
      <c r="X1675">
        <v>10829</v>
      </c>
      <c r="Y1675" t="s">
        <v>14297</v>
      </c>
      <c r="Z1675" t="s">
        <v>16494</v>
      </c>
      <c r="AA1675" t="s">
        <v>658</v>
      </c>
      <c r="AB1675" t="s">
        <v>658</v>
      </c>
      <c r="AC1675" t="s">
        <v>14297</v>
      </c>
      <c r="AD1675" t="s">
        <v>16494</v>
      </c>
      <c r="AE1675">
        <v>14595</v>
      </c>
      <c r="AJ1675">
        <v>5723</v>
      </c>
      <c r="AK1675" t="s">
        <v>14297</v>
      </c>
      <c r="AL1675" t="s">
        <v>19057</v>
      </c>
      <c r="AM1675" t="s">
        <v>14297</v>
      </c>
      <c r="AN1675" t="s">
        <v>14297</v>
      </c>
      <c r="AO1675" t="s">
        <v>1424</v>
      </c>
      <c r="AP1675" t="s">
        <v>16494</v>
      </c>
      <c r="AQ1675" t="s">
        <v>20403</v>
      </c>
    </row>
    <row r="1676" spans="1:43" hidden="1" x14ac:dyDescent="0.3">
      <c r="A1676" t="s">
        <v>2726</v>
      </c>
      <c r="B1676" t="s">
        <v>834</v>
      </c>
      <c r="C1676" s="72">
        <v>30375</v>
      </c>
      <c r="D1676" t="s">
        <v>7073</v>
      </c>
      <c r="E1676" t="s">
        <v>8016</v>
      </c>
      <c r="F1676" t="s">
        <v>3591</v>
      </c>
      <c r="G1676" t="s">
        <v>3591</v>
      </c>
      <c r="H1676" t="s">
        <v>1373</v>
      </c>
      <c r="I1676" t="s">
        <v>9963</v>
      </c>
      <c r="J1676" t="s">
        <v>834</v>
      </c>
      <c r="K1676">
        <v>435298</v>
      </c>
      <c r="L1676" t="s">
        <v>834</v>
      </c>
      <c r="M1676">
        <v>541523</v>
      </c>
      <c r="N1676" t="s">
        <v>834</v>
      </c>
      <c r="O1676" t="s">
        <v>2727</v>
      </c>
      <c r="P1676" t="s">
        <v>2726</v>
      </c>
      <c r="Q1676">
        <v>7915</v>
      </c>
      <c r="R1676" t="s">
        <v>834</v>
      </c>
      <c r="S1676">
        <v>6243</v>
      </c>
      <c r="T1676" t="s">
        <v>834</v>
      </c>
      <c r="V1676" t="s">
        <v>4520</v>
      </c>
      <c r="W1676">
        <v>48246</v>
      </c>
      <c r="X1676">
        <v>7915</v>
      </c>
      <c r="Y1676" t="s">
        <v>834</v>
      </c>
      <c r="Z1676" t="s">
        <v>8831</v>
      </c>
      <c r="AA1676" t="s">
        <v>658</v>
      </c>
      <c r="AB1676" t="s">
        <v>658</v>
      </c>
      <c r="AC1676" t="s">
        <v>834</v>
      </c>
      <c r="AD1676" t="s">
        <v>8831</v>
      </c>
      <c r="AI1676">
        <v>992</v>
      </c>
      <c r="AK1676" t="s">
        <v>834</v>
      </c>
      <c r="AL1676" t="s">
        <v>19058</v>
      </c>
      <c r="AM1676" t="s">
        <v>834</v>
      </c>
      <c r="AN1676" t="s">
        <v>834</v>
      </c>
      <c r="AO1676" t="s">
        <v>1373</v>
      </c>
      <c r="AP1676" t="s">
        <v>8831</v>
      </c>
      <c r="AQ1676" t="s">
        <v>20402</v>
      </c>
    </row>
    <row r="1677" spans="1:43" hidden="1" x14ac:dyDescent="0.3">
      <c r="A1677" t="s">
        <v>2728</v>
      </c>
      <c r="B1677" t="s">
        <v>775</v>
      </c>
      <c r="C1677" s="72">
        <v>31712</v>
      </c>
      <c r="D1677" t="s">
        <v>6899</v>
      </c>
      <c r="E1677" t="s">
        <v>7567</v>
      </c>
      <c r="F1677" t="s">
        <v>1372</v>
      </c>
      <c r="G1677" t="s">
        <v>6120</v>
      </c>
      <c r="H1677" t="s">
        <v>1373</v>
      </c>
      <c r="I1677" t="s">
        <v>9284</v>
      </c>
      <c r="J1677" t="s">
        <v>775</v>
      </c>
      <c r="K1677">
        <v>477003</v>
      </c>
      <c r="L1677" t="s">
        <v>775</v>
      </c>
      <c r="M1677">
        <v>1537190</v>
      </c>
      <c r="N1677" t="s">
        <v>2729</v>
      </c>
      <c r="O1677" t="s">
        <v>2730</v>
      </c>
      <c r="P1677" t="s">
        <v>2728</v>
      </c>
      <c r="Q1677">
        <v>8333</v>
      </c>
      <c r="R1677" t="s">
        <v>2729</v>
      </c>
      <c r="S1677">
        <v>29219</v>
      </c>
      <c r="T1677" t="s">
        <v>3503</v>
      </c>
      <c r="V1677" t="s">
        <v>4521</v>
      </c>
      <c r="W1677">
        <v>46468</v>
      </c>
      <c r="X1677">
        <v>8333</v>
      </c>
      <c r="Y1677" t="s">
        <v>2729</v>
      </c>
      <c r="Z1677" t="s">
        <v>5995</v>
      </c>
      <c r="AA1677" t="s">
        <v>666</v>
      </c>
      <c r="AB1677" t="s">
        <v>666</v>
      </c>
      <c r="AC1677" t="s">
        <v>2729</v>
      </c>
      <c r="AD1677" t="s">
        <v>5995</v>
      </c>
      <c r="AE1677">
        <v>8846</v>
      </c>
      <c r="AF1677" t="s">
        <v>2729</v>
      </c>
      <c r="AG1677">
        <v>6082</v>
      </c>
      <c r="AH1677" t="s">
        <v>2729</v>
      </c>
      <c r="AI1677">
        <v>2245</v>
      </c>
      <c r="AJ1677">
        <v>3009</v>
      </c>
      <c r="AK1677" t="s">
        <v>775</v>
      </c>
      <c r="AL1677" t="s">
        <v>22087</v>
      </c>
      <c r="AM1677" t="s">
        <v>2729</v>
      </c>
      <c r="AN1677" t="s">
        <v>775</v>
      </c>
      <c r="AO1677" t="s">
        <v>1373</v>
      </c>
      <c r="AP1677" t="s">
        <v>15396</v>
      </c>
      <c r="AQ1677" t="s">
        <v>20402</v>
      </c>
    </row>
    <row r="1678" spans="1:43" hidden="1" x14ac:dyDescent="0.3">
      <c r="A1678" t="s">
        <v>2731</v>
      </c>
      <c r="B1678" t="s">
        <v>295</v>
      </c>
      <c r="C1678" s="72">
        <v>31996</v>
      </c>
      <c r="D1678" t="s">
        <v>7093</v>
      </c>
      <c r="E1678" t="s">
        <v>7092</v>
      </c>
      <c r="F1678" t="s">
        <v>3591</v>
      </c>
      <c r="G1678" t="s">
        <v>3591</v>
      </c>
      <c r="H1678" t="s">
        <v>1380</v>
      </c>
      <c r="I1678" t="s">
        <v>10328</v>
      </c>
      <c r="J1678" t="s">
        <v>295</v>
      </c>
      <c r="K1678">
        <v>543590</v>
      </c>
      <c r="L1678" t="s">
        <v>295</v>
      </c>
      <c r="M1678">
        <v>1667064</v>
      </c>
      <c r="N1678" t="s">
        <v>295</v>
      </c>
      <c r="O1678" t="s">
        <v>4522</v>
      </c>
      <c r="P1678" t="s">
        <v>2731</v>
      </c>
      <c r="Q1678">
        <v>9152</v>
      </c>
      <c r="R1678" t="s">
        <v>295</v>
      </c>
      <c r="S1678">
        <v>30218</v>
      </c>
      <c r="T1678" t="s">
        <v>295</v>
      </c>
      <c r="V1678" t="s">
        <v>4523</v>
      </c>
      <c r="W1678">
        <v>58495</v>
      </c>
      <c r="X1678">
        <v>9152</v>
      </c>
      <c r="Y1678" t="s">
        <v>295</v>
      </c>
      <c r="Z1678" t="s">
        <v>5996</v>
      </c>
      <c r="AA1678" t="s">
        <v>666</v>
      </c>
      <c r="AB1678" t="s">
        <v>658</v>
      </c>
      <c r="AC1678" t="s">
        <v>295</v>
      </c>
      <c r="AD1678" t="s">
        <v>5996</v>
      </c>
      <c r="AE1678">
        <v>10567</v>
      </c>
      <c r="AF1678" t="s">
        <v>295</v>
      </c>
      <c r="AG1678">
        <v>12998</v>
      </c>
      <c r="AH1678" t="s">
        <v>295</v>
      </c>
      <c r="AI1678">
        <v>5239</v>
      </c>
      <c r="AJ1678">
        <v>3456</v>
      </c>
      <c r="AK1678" t="s">
        <v>295</v>
      </c>
      <c r="AN1678" t="s">
        <v>295</v>
      </c>
      <c r="AO1678" t="s">
        <v>1380</v>
      </c>
      <c r="AP1678" t="s">
        <v>5996</v>
      </c>
      <c r="AQ1678" t="s">
        <v>20402</v>
      </c>
    </row>
    <row r="1679" spans="1:43" hidden="1" x14ac:dyDescent="0.3">
      <c r="A1679" t="s">
        <v>2732</v>
      </c>
      <c r="B1679" t="s">
        <v>2</v>
      </c>
      <c r="C1679" s="72">
        <v>28393</v>
      </c>
      <c r="D1679" t="s">
        <v>6740</v>
      </c>
      <c r="E1679" t="s">
        <v>7314</v>
      </c>
      <c r="F1679" t="s">
        <v>3591</v>
      </c>
      <c r="G1679" t="s">
        <v>3591</v>
      </c>
      <c r="H1679" t="s">
        <v>1424</v>
      </c>
      <c r="I1679" t="s">
        <v>10671</v>
      </c>
      <c r="J1679" t="s">
        <v>2</v>
      </c>
      <c r="K1679">
        <v>408242</v>
      </c>
      <c r="L1679" t="s">
        <v>2</v>
      </c>
      <c r="M1679">
        <v>225410</v>
      </c>
      <c r="N1679" t="s">
        <v>2</v>
      </c>
      <c r="O1679" t="s">
        <v>2733</v>
      </c>
      <c r="P1679" t="s">
        <v>2732</v>
      </c>
      <c r="Q1679">
        <v>6968</v>
      </c>
      <c r="R1679" t="s">
        <v>2</v>
      </c>
      <c r="S1679">
        <v>5219</v>
      </c>
      <c r="T1679" t="s">
        <v>2</v>
      </c>
      <c r="U1679" t="s">
        <v>2</v>
      </c>
      <c r="V1679" t="s">
        <v>4524</v>
      </c>
      <c r="W1679">
        <v>11429</v>
      </c>
      <c r="X1679">
        <v>6968</v>
      </c>
      <c r="Y1679" t="s">
        <v>2</v>
      </c>
      <c r="Z1679" t="s">
        <v>5997</v>
      </c>
      <c r="AA1679" t="s">
        <v>658</v>
      </c>
      <c r="AB1679" t="s">
        <v>658</v>
      </c>
      <c r="AC1679" t="s">
        <v>2</v>
      </c>
      <c r="AD1679" t="s">
        <v>5997</v>
      </c>
      <c r="AE1679">
        <v>7108</v>
      </c>
      <c r="AF1679" t="s">
        <v>2</v>
      </c>
      <c r="AG1679">
        <v>5067</v>
      </c>
      <c r="AI1679">
        <v>7124</v>
      </c>
      <c r="AK1679" t="s">
        <v>2</v>
      </c>
      <c r="AN1679" t="s">
        <v>2</v>
      </c>
      <c r="AO1679" t="s">
        <v>1424</v>
      </c>
      <c r="AP1679" t="s">
        <v>5997</v>
      </c>
      <c r="AQ1679" t="s">
        <v>20402</v>
      </c>
    </row>
    <row r="1680" spans="1:43" x14ac:dyDescent="0.3">
      <c r="A1680" t="s">
        <v>9155</v>
      </c>
      <c r="B1680" t="s">
        <v>9156</v>
      </c>
      <c r="C1680" s="72">
        <v>34055</v>
      </c>
      <c r="D1680" t="s">
        <v>6677</v>
      </c>
      <c r="E1680" t="s">
        <v>9157</v>
      </c>
      <c r="F1680" t="s">
        <v>1509</v>
      </c>
      <c r="G1680" t="s">
        <v>9094</v>
      </c>
      <c r="H1680" t="s">
        <v>1380</v>
      </c>
      <c r="I1680" t="s">
        <v>11680</v>
      </c>
      <c r="J1680" t="s">
        <v>9156</v>
      </c>
      <c r="K1680">
        <v>607043</v>
      </c>
      <c r="L1680" t="s">
        <v>9156</v>
      </c>
      <c r="M1680">
        <v>1894663</v>
      </c>
      <c r="N1680" t="s">
        <v>9156</v>
      </c>
      <c r="O1680" t="s">
        <v>13308</v>
      </c>
      <c r="P1680" t="s">
        <v>9155</v>
      </c>
      <c r="Q1680">
        <v>9876</v>
      </c>
      <c r="R1680" t="s">
        <v>9156</v>
      </c>
      <c r="S1680">
        <v>32159</v>
      </c>
      <c r="T1680" t="s">
        <v>9156</v>
      </c>
      <c r="V1680" t="s">
        <v>12444</v>
      </c>
      <c r="W1680">
        <v>70524</v>
      </c>
      <c r="X1680">
        <v>9876</v>
      </c>
      <c r="Y1680" t="s">
        <v>9156</v>
      </c>
      <c r="Z1680" t="s">
        <v>9158</v>
      </c>
      <c r="AA1680" t="s">
        <v>666</v>
      </c>
      <c r="AB1680" t="s">
        <v>658</v>
      </c>
      <c r="AC1680" t="s">
        <v>9156</v>
      </c>
      <c r="AD1680" t="s">
        <v>9158</v>
      </c>
      <c r="AE1680">
        <v>12146</v>
      </c>
      <c r="AF1680" t="s">
        <v>9156</v>
      </c>
      <c r="AG1680">
        <v>17097</v>
      </c>
      <c r="AH1680" t="s">
        <v>9156</v>
      </c>
      <c r="AI1680">
        <v>18126</v>
      </c>
      <c r="AJ1680">
        <v>4773</v>
      </c>
      <c r="AK1680" t="s">
        <v>9156</v>
      </c>
      <c r="AL1680" t="s">
        <v>19059</v>
      </c>
      <c r="AM1680" t="s">
        <v>9156</v>
      </c>
      <c r="AN1680" t="s">
        <v>9156</v>
      </c>
      <c r="AO1680" t="s">
        <v>1380</v>
      </c>
      <c r="AP1680" t="s">
        <v>9158</v>
      </c>
      <c r="AQ1680" t="s">
        <v>20403</v>
      </c>
    </row>
    <row r="1681" spans="1:43" hidden="1" x14ac:dyDescent="0.3">
      <c r="A1681" t="s">
        <v>2734</v>
      </c>
      <c r="B1681" t="s">
        <v>158</v>
      </c>
      <c r="C1681" s="72">
        <v>30890</v>
      </c>
      <c r="D1681" t="s">
        <v>7468</v>
      </c>
      <c r="E1681" t="s">
        <v>7467</v>
      </c>
      <c r="F1681" t="s">
        <v>3591</v>
      </c>
      <c r="G1681" t="s">
        <v>3591</v>
      </c>
      <c r="H1681" t="s">
        <v>1431</v>
      </c>
      <c r="I1681" t="s">
        <v>10426</v>
      </c>
      <c r="J1681" t="s">
        <v>158</v>
      </c>
      <c r="K1681">
        <v>457292</v>
      </c>
      <c r="L1681" t="s">
        <v>158</v>
      </c>
      <c r="M1681">
        <v>1788883</v>
      </c>
      <c r="N1681" t="s">
        <v>158</v>
      </c>
      <c r="O1681" t="s">
        <v>4525</v>
      </c>
      <c r="P1681" t="s">
        <v>2734</v>
      </c>
      <c r="Q1681">
        <v>8845</v>
      </c>
      <c r="R1681" t="s">
        <v>158</v>
      </c>
      <c r="S1681">
        <v>30966</v>
      </c>
      <c r="T1681" t="s">
        <v>158</v>
      </c>
      <c r="V1681" t="s">
        <v>5998</v>
      </c>
      <c r="W1681">
        <v>51906</v>
      </c>
      <c r="Y1681" t="s">
        <v>158</v>
      </c>
      <c r="Z1681" t="s">
        <v>8832</v>
      </c>
      <c r="AA1681" t="s">
        <v>5068</v>
      </c>
      <c r="AB1681" t="s">
        <v>658</v>
      </c>
      <c r="AC1681" t="s">
        <v>158</v>
      </c>
      <c r="AD1681" t="s">
        <v>8832</v>
      </c>
      <c r="AI1681">
        <v>15558</v>
      </c>
      <c r="AK1681" t="s">
        <v>158</v>
      </c>
      <c r="AN1681" t="s">
        <v>158</v>
      </c>
      <c r="AO1681" t="s">
        <v>1431</v>
      </c>
      <c r="AP1681" t="s">
        <v>8832</v>
      </c>
      <c r="AQ1681" t="s">
        <v>20402</v>
      </c>
    </row>
    <row r="1682" spans="1:43" hidden="1" x14ac:dyDescent="0.3">
      <c r="A1682" t="s">
        <v>2735</v>
      </c>
      <c r="B1682" t="s">
        <v>252</v>
      </c>
      <c r="C1682" s="72">
        <v>30189</v>
      </c>
      <c r="D1682" t="s">
        <v>6790</v>
      </c>
      <c r="E1682" t="s">
        <v>7315</v>
      </c>
      <c r="F1682" t="s">
        <v>3591</v>
      </c>
      <c r="G1682" t="s">
        <v>3591</v>
      </c>
      <c r="H1682" t="s">
        <v>660</v>
      </c>
      <c r="I1682" t="s">
        <v>10971</v>
      </c>
      <c r="J1682" t="s">
        <v>252</v>
      </c>
      <c r="K1682">
        <v>434624</v>
      </c>
      <c r="L1682" t="s">
        <v>252</v>
      </c>
      <c r="M1682">
        <v>292038</v>
      </c>
      <c r="N1682" t="s">
        <v>252</v>
      </c>
      <c r="O1682" t="s">
        <v>2736</v>
      </c>
      <c r="P1682" t="s">
        <v>2735</v>
      </c>
      <c r="Q1682">
        <v>8168</v>
      </c>
      <c r="R1682" t="s">
        <v>252</v>
      </c>
      <c r="S1682">
        <v>28951</v>
      </c>
      <c r="T1682" t="s">
        <v>252</v>
      </c>
      <c r="U1682" t="s">
        <v>252</v>
      </c>
      <c r="V1682" t="s">
        <v>4526</v>
      </c>
      <c r="W1682">
        <v>40354</v>
      </c>
      <c r="X1682">
        <v>8168</v>
      </c>
      <c r="Y1682" t="s">
        <v>252</v>
      </c>
      <c r="Z1682" t="s">
        <v>5999</v>
      </c>
      <c r="AA1682" t="s">
        <v>658</v>
      </c>
      <c r="AB1682" t="s">
        <v>658</v>
      </c>
      <c r="AC1682" t="s">
        <v>252</v>
      </c>
      <c r="AD1682" t="s">
        <v>5999</v>
      </c>
      <c r="AE1682">
        <v>7113</v>
      </c>
      <c r="AI1682">
        <v>1153</v>
      </c>
      <c r="AK1682" t="s">
        <v>252</v>
      </c>
      <c r="AN1682" t="s">
        <v>252</v>
      </c>
      <c r="AO1682" t="s">
        <v>660</v>
      </c>
      <c r="AP1682" t="s">
        <v>5999</v>
      </c>
      <c r="AQ1682" t="s">
        <v>20402</v>
      </c>
    </row>
    <row r="1683" spans="1:43" x14ac:dyDescent="0.3">
      <c r="A1683" t="s">
        <v>14835</v>
      </c>
      <c r="B1683" t="s">
        <v>14741</v>
      </c>
      <c r="C1683" s="72">
        <v>35073</v>
      </c>
      <c r="D1683" t="s">
        <v>7526</v>
      </c>
      <c r="E1683" t="s">
        <v>7315</v>
      </c>
      <c r="F1683" t="s">
        <v>1409</v>
      </c>
      <c r="G1683" t="s">
        <v>9094</v>
      </c>
      <c r="H1683" t="s">
        <v>1373</v>
      </c>
      <c r="I1683" t="s">
        <v>14836</v>
      </c>
      <c r="J1683" t="s">
        <v>14741</v>
      </c>
      <c r="K1683">
        <v>656798</v>
      </c>
      <c r="L1683" t="s">
        <v>14741</v>
      </c>
      <c r="M1683">
        <v>2453411</v>
      </c>
      <c r="N1683" t="s">
        <v>14741</v>
      </c>
      <c r="O1683" t="s">
        <v>17580</v>
      </c>
      <c r="P1683" t="s">
        <v>14835</v>
      </c>
      <c r="Q1683">
        <v>11131</v>
      </c>
      <c r="R1683" t="s">
        <v>14741</v>
      </c>
      <c r="S1683">
        <v>35282</v>
      </c>
      <c r="T1683" t="s">
        <v>14741</v>
      </c>
      <c r="V1683" t="s">
        <v>16495</v>
      </c>
      <c r="W1683">
        <v>106565</v>
      </c>
      <c r="X1683">
        <v>11131</v>
      </c>
      <c r="Y1683" t="s">
        <v>14741</v>
      </c>
      <c r="Z1683" t="s">
        <v>15167</v>
      </c>
      <c r="AA1683" t="s">
        <v>658</v>
      </c>
      <c r="AB1683" t="s">
        <v>658</v>
      </c>
      <c r="AC1683" t="s">
        <v>14741</v>
      </c>
      <c r="AD1683" t="s">
        <v>15167</v>
      </c>
      <c r="AE1683">
        <v>13841</v>
      </c>
      <c r="AH1683" t="s">
        <v>14741</v>
      </c>
      <c r="AI1683">
        <v>21037</v>
      </c>
      <c r="AJ1683">
        <v>5954</v>
      </c>
      <c r="AK1683" t="s">
        <v>14741</v>
      </c>
      <c r="AL1683" t="s">
        <v>19060</v>
      </c>
      <c r="AM1683" t="s">
        <v>14741</v>
      </c>
      <c r="AN1683" t="s">
        <v>14741</v>
      </c>
      <c r="AO1683" t="s">
        <v>1373</v>
      </c>
      <c r="AP1683" t="s">
        <v>15167</v>
      </c>
      <c r="AQ1683" t="s">
        <v>20403</v>
      </c>
    </row>
    <row r="1684" spans="1:43" hidden="1" x14ac:dyDescent="0.3">
      <c r="A1684" t="s">
        <v>2737</v>
      </c>
      <c r="B1684" t="s">
        <v>298</v>
      </c>
      <c r="C1684" s="72">
        <v>29524</v>
      </c>
      <c r="D1684" t="s">
        <v>7316</v>
      </c>
      <c r="E1684" t="s">
        <v>7315</v>
      </c>
      <c r="F1684" t="s">
        <v>3591</v>
      </c>
      <c r="G1684" t="s">
        <v>3591</v>
      </c>
      <c r="H1684" t="s">
        <v>1380</v>
      </c>
      <c r="I1684" t="s">
        <v>9739</v>
      </c>
      <c r="J1684" t="s">
        <v>298</v>
      </c>
      <c r="K1684">
        <v>425556</v>
      </c>
      <c r="L1684" t="s">
        <v>298</v>
      </c>
      <c r="M1684">
        <v>225411</v>
      </c>
      <c r="N1684" t="s">
        <v>298</v>
      </c>
      <c r="O1684" t="s">
        <v>2738</v>
      </c>
      <c r="P1684" t="s">
        <v>2737</v>
      </c>
      <c r="Q1684">
        <v>7176</v>
      </c>
      <c r="R1684" t="s">
        <v>298</v>
      </c>
      <c r="S1684">
        <v>5576</v>
      </c>
      <c r="T1684" t="s">
        <v>298</v>
      </c>
      <c r="V1684" t="s">
        <v>4527</v>
      </c>
      <c r="W1684">
        <v>31708</v>
      </c>
      <c r="X1684">
        <v>7176</v>
      </c>
      <c r="Y1684" t="s">
        <v>298</v>
      </c>
      <c r="Z1684" t="s">
        <v>8833</v>
      </c>
      <c r="AA1684" t="s">
        <v>666</v>
      </c>
      <c r="AB1684" t="s">
        <v>666</v>
      </c>
      <c r="AC1684" t="s">
        <v>298</v>
      </c>
      <c r="AD1684" t="s">
        <v>8833</v>
      </c>
      <c r="AE1684">
        <v>7230</v>
      </c>
      <c r="AI1684">
        <v>4026</v>
      </c>
      <c r="AK1684" t="s">
        <v>298</v>
      </c>
      <c r="AN1684" t="s">
        <v>298</v>
      </c>
      <c r="AO1684" t="s">
        <v>1380</v>
      </c>
      <c r="AP1684" t="s">
        <v>8833</v>
      </c>
      <c r="AQ1684" t="s">
        <v>20402</v>
      </c>
    </row>
    <row r="1685" spans="1:43" x14ac:dyDescent="0.3">
      <c r="A1685" t="s">
        <v>2739</v>
      </c>
      <c r="B1685" t="s">
        <v>985</v>
      </c>
      <c r="C1685" s="72">
        <v>31803</v>
      </c>
      <c r="D1685" t="s">
        <v>7171</v>
      </c>
      <c r="E1685" t="s">
        <v>7595</v>
      </c>
      <c r="F1685" t="s">
        <v>1416</v>
      </c>
      <c r="G1685" t="s">
        <v>9094</v>
      </c>
      <c r="H1685" t="s">
        <v>1373</v>
      </c>
      <c r="I1685" t="s">
        <v>9204</v>
      </c>
      <c r="J1685" t="s">
        <v>985</v>
      </c>
      <c r="K1685">
        <v>456051</v>
      </c>
      <c r="L1685" t="s">
        <v>985</v>
      </c>
      <c r="M1685">
        <v>1725348</v>
      </c>
      <c r="N1685" t="s">
        <v>985</v>
      </c>
      <c r="O1685" t="s">
        <v>2740</v>
      </c>
      <c r="P1685" t="s">
        <v>2739</v>
      </c>
      <c r="Q1685">
        <v>8901</v>
      </c>
      <c r="R1685" t="s">
        <v>985</v>
      </c>
      <c r="S1685">
        <v>30502</v>
      </c>
      <c r="T1685" t="s">
        <v>985</v>
      </c>
      <c r="V1685" t="s">
        <v>4528</v>
      </c>
      <c r="W1685">
        <v>52416</v>
      </c>
      <c r="X1685">
        <v>8901</v>
      </c>
      <c r="Y1685" t="s">
        <v>985</v>
      </c>
      <c r="Z1685" t="s">
        <v>6000</v>
      </c>
      <c r="AA1685" t="s">
        <v>658</v>
      </c>
      <c r="AB1685" t="s">
        <v>658</v>
      </c>
      <c r="AC1685" t="s">
        <v>985</v>
      </c>
      <c r="AD1685" t="s">
        <v>6000</v>
      </c>
      <c r="AE1685">
        <v>10923</v>
      </c>
      <c r="AF1685" t="s">
        <v>985</v>
      </c>
      <c r="AG1685">
        <v>13011</v>
      </c>
      <c r="AH1685" t="s">
        <v>985</v>
      </c>
      <c r="AI1685">
        <v>3300</v>
      </c>
      <c r="AJ1685">
        <v>3775</v>
      </c>
      <c r="AK1685" t="s">
        <v>985</v>
      </c>
      <c r="AL1685" t="s">
        <v>19061</v>
      </c>
      <c r="AM1685" t="s">
        <v>985</v>
      </c>
      <c r="AN1685" t="s">
        <v>985</v>
      </c>
      <c r="AO1685" t="s">
        <v>1373</v>
      </c>
      <c r="AP1685" t="s">
        <v>6000</v>
      </c>
      <c r="AQ1685" t="s">
        <v>20403</v>
      </c>
    </row>
    <row r="1686" spans="1:43" x14ac:dyDescent="0.3">
      <c r="A1686" t="s">
        <v>10101</v>
      </c>
      <c r="B1686" t="s">
        <v>10102</v>
      </c>
      <c r="C1686" s="72">
        <v>34124</v>
      </c>
      <c r="D1686" t="s">
        <v>6594</v>
      </c>
      <c r="E1686" t="s">
        <v>10103</v>
      </c>
      <c r="F1686" t="s">
        <v>1398</v>
      </c>
      <c r="G1686" t="s">
        <v>9094</v>
      </c>
      <c r="H1686" t="s">
        <v>1373</v>
      </c>
      <c r="I1686" t="s">
        <v>10104</v>
      </c>
      <c r="J1686" t="s">
        <v>10102</v>
      </c>
      <c r="K1686">
        <v>605400</v>
      </c>
      <c r="L1686" t="s">
        <v>10102</v>
      </c>
      <c r="M1686">
        <v>2133925</v>
      </c>
      <c r="N1686" t="s">
        <v>10102</v>
      </c>
      <c r="O1686" t="s">
        <v>13273</v>
      </c>
      <c r="P1686" t="s">
        <v>10101</v>
      </c>
      <c r="Q1686">
        <v>9882</v>
      </c>
      <c r="R1686" t="s">
        <v>10102</v>
      </c>
      <c r="S1686">
        <v>33709</v>
      </c>
      <c r="T1686" t="s">
        <v>10102</v>
      </c>
      <c r="V1686" t="s">
        <v>12391</v>
      </c>
      <c r="W1686">
        <v>70943</v>
      </c>
      <c r="X1686">
        <v>9882</v>
      </c>
      <c r="Y1686" t="s">
        <v>10102</v>
      </c>
      <c r="Z1686" t="s">
        <v>10105</v>
      </c>
      <c r="AA1686" t="s">
        <v>658</v>
      </c>
      <c r="AB1686" t="s">
        <v>658</v>
      </c>
      <c r="AC1686" t="s">
        <v>10102</v>
      </c>
      <c r="AD1686" t="s">
        <v>10105</v>
      </c>
      <c r="AE1686">
        <v>13359</v>
      </c>
      <c r="AF1686" t="s">
        <v>10102</v>
      </c>
      <c r="AG1686">
        <v>60647</v>
      </c>
      <c r="AH1686" t="s">
        <v>10102</v>
      </c>
      <c r="AI1686">
        <v>18357</v>
      </c>
      <c r="AJ1686">
        <v>4784</v>
      </c>
      <c r="AK1686" t="s">
        <v>10102</v>
      </c>
      <c r="AL1686" t="s">
        <v>19062</v>
      </c>
      <c r="AM1686" t="s">
        <v>10102</v>
      </c>
      <c r="AN1686" t="s">
        <v>10102</v>
      </c>
      <c r="AO1686" t="s">
        <v>14935</v>
      </c>
      <c r="AP1686" t="s">
        <v>10105</v>
      </c>
      <c r="AQ1686" t="s">
        <v>20403</v>
      </c>
    </row>
    <row r="1687" spans="1:43" x14ac:dyDescent="0.3">
      <c r="A1687" t="s">
        <v>16496</v>
      </c>
      <c r="B1687" t="s">
        <v>16497</v>
      </c>
      <c r="C1687" s="72">
        <v>32870</v>
      </c>
      <c r="D1687" t="s">
        <v>6575</v>
      </c>
      <c r="E1687" t="s">
        <v>10103</v>
      </c>
      <c r="F1687" t="s">
        <v>1392</v>
      </c>
      <c r="G1687" t="s">
        <v>6120</v>
      </c>
      <c r="H1687" t="s">
        <v>1424</v>
      </c>
      <c r="I1687" t="s">
        <v>16498</v>
      </c>
      <c r="J1687" t="s">
        <v>16497</v>
      </c>
      <c r="K1687">
        <v>543592</v>
      </c>
      <c r="L1687" t="s">
        <v>16497</v>
      </c>
      <c r="M1687">
        <v>2050477</v>
      </c>
      <c r="N1687" t="s">
        <v>16497</v>
      </c>
      <c r="P1687" t="s">
        <v>16496</v>
      </c>
      <c r="Q1687">
        <v>11599</v>
      </c>
      <c r="R1687" t="s">
        <v>16497</v>
      </c>
      <c r="S1687">
        <v>32961</v>
      </c>
      <c r="T1687" t="s">
        <v>16497</v>
      </c>
      <c r="W1687">
        <v>71054</v>
      </c>
      <c r="X1687">
        <v>11599</v>
      </c>
      <c r="Y1687" t="s">
        <v>16497</v>
      </c>
      <c r="Z1687" t="s">
        <v>16499</v>
      </c>
      <c r="AA1687" t="s">
        <v>658</v>
      </c>
      <c r="AB1687" t="s">
        <v>658</v>
      </c>
      <c r="AC1687" t="s">
        <v>16497</v>
      </c>
      <c r="AD1687" t="s">
        <v>16499</v>
      </c>
      <c r="AE1687">
        <v>14185</v>
      </c>
      <c r="AJ1687">
        <v>6085</v>
      </c>
      <c r="AK1687" t="s">
        <v>16497</v>
      </c>
      <c r="AL1687" t="s">
        <v>19063</v>
      </c>
      <c r="AM1687" t="s">
        <v>16497</v>
      </c>
      <c r="AN1687" t="s">
        <v>16497</v>
      </c>
      <c r="AO1687" t="s">
        <v>1424</v>
      </c>
      <c r="AP1687" t="s">
        <v>16499</v>
      </c>
      <c r="AQ1687" t="s">
        <v>20403</v>
      </c>
    </row>
    <row r="1688" spans="1:43" hidden="1" x14ac:dyDescent="0.3">
      <c r="A1688" t="s">
        <v>2741</v>
      </c>
      <c r="B1688" t="s">
        <v>779</v>
      </c>
      <c r="C1688" s="72">
        <v>30298</v>
      </c>
      <c r="D1688" t="s">
        <v>7617</v>
      </c>
      <c r="E1688" t="s">
        <v>7616</v>
      </c>
      <c r="F1688" t="s">
        <v>1553</v>
      </c>
      <c r="G1688" t="s">
        <v>6120</v>
      </c>
      <c r="H1688" t="s">
        <v>1373</v>
      </c>
      <c r="I1688" t="s">
        <v>10440</v>
      </c>
      <c r="J1688" t="s">
        <v>779</v>
      </c>
      <c r="K1688">
        <v>445060</v>
      </c>
      <c r="L1688" t="s">
        <v>779</v>
      </c>
      <c r="M1688">
        <v>580595</v>
      </c>
      <c r="N1688" t="s">
        <v>779</v>
      </c>
      <c r="O1688" t="s">
        <v>2742</v>
      </c>
      <c r="P1688" t="s">
        <v>2741</v>
      </c>
      <c r="Q1688">
        <v>7720</v>
      </c>
      <c r="R1688" t="s">
        <v>779</v>
      </c>
      <c r="S1688">
        <v>6491</v>
      </c>
      <c r="T1688" t="s">
        <v>779</v>
      </c>
      <c r="V1688" t="s">
        <v>4529</v>
      </c>
      <c r="W1688">
        <v>40375</v>
      </c>
      <c r="X1688">
        <v>7720</v>
      </c>
      <c r="Y1688" t="s">
        <v>779</v>
      </c>
      <c r="Z1688" t="s">
        <v>6001</v>
      </c>
      <c r="AA1688" t="s">
        <v>658</v>
      </c>
      <c r="AB1688" t="s">
        <v>658</v>
      </c>
      <c r="AC1688" t="s">
        <v>779</v>
      </c>
      <c r="AD1688" t="s">
        <v>6001</v>
      </c>
      <c r="AE1688">
        <v>7963</v>
      </c>
      <c r="AF1688" t="s">
        <v>779</v>
      </c>
      <c r="AG1688">
        <v>5742</v>
      </c>
      <c r="AH1688" t="s">
        <v>779</v>
      </c>
      <c r="AI1688">
        <v>3849</v>
      </c>
      <c r="AJ1688">
        <v>2214</v>
      </c>
      <c r="AK1688" t="s">
        <v>779</v>
      </c>
      <c r="AL1688" t="s">
        <v>19064</v>
      </c>
      <c r="AM1688" t="s">
        <v>779</v>
      </c>
      <c r="AN1688" t="s">
        <v>779</v>
      </c>
      <c r="AO1688" t="s">
        <v>1373</v>
      </c>
      <c r="AP1688" t="s">
        <v>6001</v>
      </c>
      <c r="AQ1688" t="s">
        <v>20402</v>
      </c>
    </row>
    <row r="1689" spans="1:43" x14ac:dyDescent="0.3">
      <c r="A1689" t="s">
        <v>11138</v>
      </c>
      <c r="B1689" t="s">
        <v>11139</v>
      </c>
      <c r="C1689" s="72">
        <v>32868</v>
      </c>
      <c r="D1689" t="s">
        <v>7077</v>
      </c>
      <c r="E1689" t="s">
        <v>11140</v>
      </c>
      <c r="F1689" t="s">
        <v>3591</v>
      </c>
      <c r="G1689" t="s">
        <v>3591</v>
      </c>
      <c r="H1689" t="s">
        <v>1373</v>
      </c>
      <c r="I1689" t="s">
        <v>11141</v>
      </c>
      <c r="J1689" t="s">
        <v>11139</v>
      </c>
      <c r="K1689">
        <v>543594</v>
      </c>
      <c r="L1689" t="s">
        <v>11139</v>
      </c>
      <c r="M1689">
        <v>2043264</v>
      </c>
      <c r="N1689" t="s">
        <v>11139</v>
      </c>
      <c r="O1689" t="s">
        <v>12071</v>
      </c>
      <c r="P1689" t="s">
        <v>11138</v>
      </c>
      <c r="Q1689">
        <v>9405</v>
      </c>
      <c r="R1689" t="s">
        <v>11139</v>
      </c>
      <c r="S1689">
        <v>32709</v>
      </c>
      <c r="T1689" t="s">
        <v>11139</v>
      </c>
      <c r="V1689" t="s">
        <v>12072</v>
      </c>
      <c r="W1689">
        <v>65982</v>
      </c>
      <c r="X1689">
        <v>9405</v>
      </c>
      <c r="Y1689" t="s">
        <v>11139</v>
      </c>
      <c r="Z1689" t="s">
        <v>11142</v>
      </c>
      <c r="AA1689" t="s">
        <v>666</v>
      </c>
      <c r="AB1689" t="s">
        <v>666</v>
      </c>
      <c r="AC1689" t="s">
        <v>11139</v>
      </c>
      <c r="AD1689" t="s">
        <v>11142</v>
      </c>
      <c r="AE1689">
        <v>11691</v>
      </c>
      <c r="AF1689" t="s">
        <v>11139</v>
      </c>
      <c r="AG1689">
        <v>38146</v>
      </c>
      <c r="AH1689" t="s">
        <v>11139</v>
      </c>
      <c r="AI1689">
        <v>14746</v>
      </c>
      <c r="AJ1689">
        <v>4367</v>
      </c>
      <c r="AK1689" t="s">
        <v>11139</v>
      </c>
      <c r="AL1689" t="s">
        <v>19065</v>
      </c>
      <c r="AM1689" t="s">
        <v>11139</v>
      </c>
      <c r="AN1689" t="s">
        <v>11139</v>
      </c>
      <c r="AO1689" t="s">
        <v>1373</v>
      </c>
      <c r="AP1689" t="s">
        <v>11142</v>
      </c>
      <c r="AQ1689" t="s">
        <v>20403</v>
      </c>
    </row>
    <row r="1690" spans="1:43" x14ac:dyDescent="0.3">
      <c r="A1690" t="s">
        <v>21994</v>
      </c>
      <c r="B1690" t="s">
        <v>20523</v>
      </c>
      <c r="C1690" s="72">
        <v>34401</v>
      </c>
      <c r="D1690" t="s">
        <v>6764</v>
      </c>
      <c r="E1690" t="s">
        <v>22088</v>
      </c>
      <c r="F1690" t="s">
        <v>1434</v>
      </c>
      <c r="G1690" t="s">
        <v>9094</v>
      </c>
      <c r="H1690" t="s">
        <v>1396</v>
      </c>
      <c r="I1690" t="s">
        <v>22089</v>
      </c>
      <c r="J1690" t="s">
        <v>20523</v>
      </c>
      <c r="K1690">
        <v>669738</v>
      </c>
      <c r="L1690" t="s">
        <v>20523</v>
      </c>
      <c r="M1690">
        <v>2921531</v>
      </c>
      <c r="N1690" t="s">
        <v>20523</v>
      </c>
      <c r="O1690" t="s">
        <v>22090</v>
      </c>
      <c r="P1690" t="s">
        <v>21994</v>
      </c>
      <c r="Q1690">
        <v>10611</v>
      </c>
      <c r="R1690" t="s">
        <v>20523</v>
      </c>
      <c r="S1690">
        <v>40474</v>
      </c>
      <c r="T1690" t="s">
        <v>20523</v>
      </c>
      <c r="V1690" t="s">
        <v>22091</v>
      </c>
      <c r="W1690">
        <v>108300</v>
      </c>
      <c r="X1690">
        <v>11575</v>
      </c>
      <c r="Y1690" t="s">
        <v>20523</v>
      </c>
      <c r="Z1690" t="s">
        <v>22092</v>
      </c>
      <c r="AA1690" t="s">
        <v>658</v>
      </c>
      <c r="AB1690" t="s">
        <v>658</v>
      </c>
      <c r="AC1690" t="s">
        <v>20523</v>
      </c>
      <c r="AD1690" t="s">
        <v>22092</v>
      </c>
      <c r="AE1690">
        <v>14685</v>
      </c>
      <c r="AK1690" t="s">
        <v>20523</v>
      </c>
      <c r="AL1690" t="s">
        <v>22093</v>
      </c>
      <c r="AM1690" t="s">
        <v>20523</v>
      </c>
      <c r="AN1690" t="s">
        <v>20523</v>
      </c>
      <c r="AO1690" t="s">
        <v>1396</v>
      </c>
      <c r="AP1690" t="s">
        <v>22092</v>
      </c>
      <c r="AQ1690" t="s">
        <v>20403</v>
      </c>
    </row>
    <row r="1691" spans="1:43" x14ac:dyDescent="0.3">
      <c r="A1691" t="s">
        <v>2743</v>
      </c>
      <c r="B1691" t="s">
        <v>1158</v>
      </c>
      <c r="C1691" s="72">
        <v>31754</v>
      </c>
      <c r="D1691" t="s">
        <v>7001</v>
      </c>
      <c r="E1691" t="s">
        <v>8017</v>
      </c>
      <c r="F1691" t="s">
        <v>3591</v>
      </c>
      <c r="G1691" t="s">
        <v>3591</v>
      </c>
      <c r="H1691" t="s">
        <v>1373</v>
      </c>
      <c r="I1691" t="s">
        <v>10718</v>
      </c>
      <c r="J1691" t="s">
        <v>1158</v>
      </c>
      <c r="K1691">
        <v>467099</v>
      </c>
      <c r="L1691" t="s">
        <v>1158</v>
      </c>
      <c r="M1691">
        <v>1669887</v>
      </c>
      <c r="N1691" t="s">
        <v>1158</v>
      </c>
      <c r="O1691" t="s">
        <v>2744</v>
      </c>
      <c r="P1691" t="s">
        <v>2743</v>
      </c>
      <c r="Q1691">
        <v>8704</v>
      </c>
      <c r="R1691" t="s">
        <v>1158</v>
      </c>
      <c r="S1691">
        <v>30406</v>
      </c>
      <c r="T1691" t="s">
        <v>1158</v>
      </c>
      <c r="V1691" t="s">
        <v>6002</v>
      </c>
      <c r="W1691">
        <v>49831</v>
      </c>
      <c r="X1691">
        <v>8704</v>
      </c>
      <c r="Y1691" t="s">
        <v>1158</v>
      </c>
      <c r="Z1691" t="s">
        <v>8834</v>
      </c>
      <c r="AA1691" t="s">
        <v>666</v>
      </c>
      <c r="AB1691" t="s">
        <v>666</v>
      </c>
      <c r="AC1691" t="s">
        <v>1158</v>
      </c>
      <c r="AD1691" t="s">
        <v>8834</v>
      </c>
      <c r="AI1691">
        <v>4078</v>
      </c>
      <c r="AK1691" t="s">
        <v>1158</v>
      </c>
      <c r="AN1691" t="s">
        <v>1158</v>
      </c>
      <c r="AO1691" t="s">
        <v>1373</v>
      </c>
      <c r="AP1691" t="s">
        <v>8834</v>
      </c>
      <c r="AQ1691" t="s">
        <v>20403</v>
      </c>
    </row>
    <row r="1692" spans="1:43" x14ac:dyDescent="0.3">
      <c r="A1692" t="s">
        <v>2745</v>
      </c>
      <c r="B1692" t="s">
        <v>838</v>
      </c>
      <c r="C1692" s="72">
        <v>31108</v>
      </c>
      <c r="D1692" t="s">
        <v>7605</v>
      </c>
      <c r="E1692" t="s">
        <v>6921</v>
      </c>
      <c r="F1692" t="s">
        <v>3591</v>
      </c>
      <c r="G1692" t="s">
        <v>3591</v>
      </c>
      <c r="H1692" t="s">
        <v>1373</v>
      </c>
      <c r="I1692" t="s">
        <v>10761</v>
      </c>
      <c r="J1692" t="s">
        <v>838</v>
      </c>
      <c r="K1692">
        <v>502032</v>
      </c>
      <c r="L1692" t="s">
        <v>838</v>
      </c>
      <c r="M1692">
        <v>1657583</v>
      </c>
      <c r="N1692" t="s">
        <v>838</v>
      </c>
      <c r="O1692" t="s">
        <v>2746</v>
      </c>
      <c r="P1692" t="s">
        <v>2745</v>
      </c>
      <c r="Q1692">
        <v>8540</v>
      </c>
      <c r="R1692" t="s">
        <v>838</v>
      </c>
      <c r="S1692">
        <v>30369</v>
      </c>
      <c r="T1692" t="s">
        <v>838</v>
      </c>
      <c r="V1692" t="s">
        <v>4530</v>
      </c>
      <c r="W1692">
        <v>50098</v>
      </c>
      <c r="X1692">
        <v>8540</v>
      </c>
      <c r="Y1692" t="s">
        <v>838</v>
      </c>
      <c r="Z1692" t="s">
        <v>6003</v>
      </c>
      <c r="AA1692" t="s">
        <v>658</v>
      </c>
      <c r="AB1692" t="s">
        <v>658</v>
      </c>
      <c r="AC1692" t="s">
        <v>838</v>
      </c>
      <c r="AD1692" t="s">
        <v>6003</v>
      </c>
      <c r="AE1692">
        <v>10288</v>
      </c>
      <c r="AF1692" t="s">
        <v>838</v>
      </c>
      <c r="AG1692">
        <v>5741</v>
      </c>
      <c r="AH1692" t="s">
        <v>838</v>
      </c>
      <c r="AI1692">
        <v>2541</v>
      </c>
      <c r="AJ1692">
        <v>3168</v>
      </c>
      <c r="AK1692" t="s">
        <v>838</v>
      </c>
      <c r="AL1692" t="s">
        <v>19066</v>
      </c>
      <c r="AM1692" t="s">
        <v>838</v>
      </c>
      <c r="AN1692" t="s">
        <v>838</v>
      </c>
      <c r="AO1692" t="s">
        <v>1373</v>
      </c>
      <c r="AP1692" t="s">
        <v>6003</v>
      </c>
      <c r="AQ1692" t="s">
        <v>20403</v>
      </c>
    </row>
    <row r="1693" spans="1:43" x14ac:dyDescent="0.3">
      <c r="A1693" t="s">
        <v>6004</v>
      </c>
      <c r="B1693" t="s">
        <v>1322</v>
      </c>
      <c r="C1693" s="72">
        <v>34084</v>
      </c>
      <c r="D1693" t="s">
        <v>6646</v>
      </c>
      <c r="E1693" t="s">
        <v>6921</v>
      </c>
      <c r="F1693" t="s">
        <v>1405</v>
      </c>
      <c r="G1693" t="s">
        <v>6120</v>
      </c>
      <c r="H1693" t="s">
        <v>1373</v>
      </c>
      <c r="I1693" t="s">
        <v>10097</v>
      </c>
      <c r="J1693" t="s">
        <v>1322</v>
      </c>
      <c r="K1693">
        <v>596057</v>
      </c>
      <c r="L1693" t="s">
        <v>1322</v>
      </c>
      <c r="M1693">
        <v>1956960</v>
      </c>
      <c r="N1693" t="s">
        <v>1322</v>
      </c>
      <c r="O1693" t="s">
        <v>8835</v>
      </c>
      <c r="P1693" t="s">
        <v>6004</v>
      </c>
      <c r="Q1693">
        <v>9636</v>
      </c>
      <c r="R1693" t="s">
        <v>1322</v>
      </c>
      <c r="S1693">
        <v>33199</v>
      </c>
      <c r="T1693" t="s">
        <v>1322</v>
      </c>
      <c r="V1693" t="s">
        <v>6005</v>
      </c>
      <c r="W1693">
        <v>70778</v>
      </c>
      <c r="X1693">
        <v>9636</v>
      </c>
      <c r="Y1693" t="s">
        <v>1322</v>
      </c>
      <c r="Z1693" t="s">
        <v>6006</v>
      </c>
      <c r="AA1693" t="s">
        <v>666</v>
      </c>
      <c r="AB1693" t="s">
        <v>666</v>
      </c>
      <c r="AC1693" t="s">
        <v>1322</v>
      </c>
      <c r="AD1693" t="s">
        <v>6006</v>
      </c>
      <c r="AE1693">
        <v>12134</v>
      </c>
      <c r="AF1693" t="s">
        <v>1322</v>
      </c>
      <c r="AG1693">
        <v>52195</v>
      </c>
      <c r="AH1693" t="s">
        <v>1322</v>
      </c>
      <c r="AI1693">
        <v>18159</v>
      </c>
      <c r="AJ1693">
        <v>4760</v>
      </c>
      <c r="AK1693" t="s">
        <v>1322</v>
      </c>
      <c r="AL1693" t="s">
        <v>19067</v>
      </c>
      <c r="AM1693" t="s">
        <v>1322</v>
      </c>
      <c r="AN1693" t="s">
        <v>1322</v>
      </c>
      <c r="AO1693" t="s">
        <v>14933</v>
      </c>
      <c r="AP1693" t="s">
        <v>6006</v>
      </c>
      <c r="AQ1693" t="s">
        <v>20403</v>
      </c>
    </row>
    <row r="1694" spans="1:43" x14ac:dyDescent="0.3">
      <c r="A1694" t="s">
        <v>2747</v>
      </c>
      <c r="B1694" t="s">
        <v>190</v>
      </c>
      <c r="C1694" s="72">
        <v>32553</v>
      </c>
      <c r="D1694" t="s">
        <v>6922</v>
      </c>
      <c r="E1694" t="s">
        <v>6921</v>
      </c>
      <c r="F1694" t="s">
        <v>3591</v>
      </c>
      <c r="G1694" t="s">
        <v>3591</v>
      </c>
      <c r="H1694" t="s">
        <v>1424</v>
      </c>
      <c r="I1694" t="s">
        <v>9838</v>
      </c>
      <c r="J1694" t="s">
        <v>190</v>
      </c>
      <c r="K1694">
        <v>519083</v>
      </c>
      <c r="L1694" t="s">
        <v>190</v>
      </c>
      <c r="M1694">
        <v>1669888</v>
      </c>
      <c r="N1694" t="s">
        <v>190</v>
      </c>
      <c r="O1694" t="s">
        <v>4531</v>
      </c>
      <c r="P1694" t="s">
        <v>2747</v>
      </c>
      <c r="Q1694">
        <v>8876</v>
      </c>
      <c r="R1694" t="s">
        <v>190</v>
      </c>
      <c r="S1694">
        <v>30608</v>
      </c>
      <c r="T1694" t="s">
        <v>190</v>
      </c>
      <c r="U1694" t="s">
        <v>190</v>
      </c>
      <c r="V1694" t="s">
        <v>4532</v>
      </c>
      <c r="W1694">
        <v>57013</v>
      </c>
      <c r="X1694">
        <v>8876</v>
      </c>
      <c r="Y1694" t="s">
        <v>190</v>
      </c>
      <c r="Z1694" t="s">
        <v>6007</v>
      </c>
      <c r="AA1694" t="s">
        <v>658</v>
      </c>
      <c r="AB1694" t="s">
        <v>658</v>
      </c>
      <c r="AC1694" t="s">
        <v>190</v>
      </c>
      <c r="AD1694" t="s">
        <v>6007</v>
      </c>
      <c r="AE1694">
        <v>9955</v>
      </c>
      <c r="AF1694" t="s">
        <v>190</v>
      </c>
      <c r="AG1694">
        <v>12949</v>
      </c>
      <c r="AH1694" t="s">
        <v>190</v>
      </c>
      <c r="AI1694">
        <v>4612</v>
      </c>
      <c r="AJ1694">
        <v>3700</v>
      </c>
      <c r="AK1694" t="s">
        <v>190</v>
      </c>
      <c r="AL1694" t="s">
        <v>19068</v>
      </c>
      <c r="AM1694" t="s">
        <v>190</v>
      </c>
      <c r="AN1694" t="s">
        <v>190</v>
      </c>
      <c r="AO1694" t="s">
        <v>1424</v>
      </c>
      <c r="AP1694" t="s">
        <v>6007</v>
      </c>
      <c r="AQ1694" t="s">
        <v>20403</v>
      </c>
    </row>
    <row r="1695" spans="1:43" x14ac:dyDescent="0.3">
      <c r="A1695" t="s">
        <v>12189</v>
      </c>
      <c r="B1695" t="s">
        <v>11651</v>
      </c>
      <c r="C1695" s="72">
        <v>34792</v>
      </c>
      <c r="D1695" t="s">
        <v>7526</v>
      </c>
      <c r="E1695" t="s">
        <v>12190</v>
      </c>
      <c r="F1695" t="s">
        <v>1437</v>
      </c>
      <c r="G1695" t="s">
        <v>9094</v>
      </c>
      <c r="H1695" t="s">
        <v>1424</v>
      </c>
      <c r="I1695" t="s">
        <v>14630</v>
      </c>
      <c r="J1695" t="s">
        <v>11651</v>
      </c>
      <c r="K1695">
        <v>641924</v>
      </c>
      <c r="L1695" t="s">
        <v>11651</v>
      </c>
      <c r="M1695">
        <v>2211174</v>
      </c>
      <c r="N1695" t="s">
        <v>11651</v>
      </c>
      <c r="O1695" t="s">
        <v>17581</v>
      </c>
      <c r="P1695" t="s">
        <v>12189</v>
      </c>
      <c r="Q1695">
        <v>10521</v>
      </c>
      <c r="R1695" t="s">
        <v>11651</v>
      </c>
      <c r="S1695">
        <v>34931</v>
      </c>
      <c r="T1695" t="s">
        <v>11651</v>
      </c>
      <c r="V1695" t="s">
        <v>12191</v>
      </c>
      <c r="W1695">
        <v>102700</v>
      </c>
      <c r="X1695">
        <v>10521</v>
      </c>
      <c r="Y1695" t="s">
        <v>11651</v>
      </c>
      <c r="Z1695" t="s">
        <v>12192</v>
      </c>
      <c r="AA1695" t="s">
        <v>658</v>
      </c>
      <c r="AB1695" t="s">
        <v>658</v>
      </c>
      <c r="AC1695" t="s">
        <v>11651</v>
      </c>
      <c r="AD1695" t="s">
        <v>12192</v>
      </c>
      <c r="AE1695">
        <v>13783</v>
      </c>
      <c r="AH1695" t="s">
        <v>11651</v>
      </c>
      <c r="AI1695">
        <v>18495</v>
      </c>
      <c r="AJ1695">
        <v>5599</v>
      </c>
      <c r="AK1695" t="s">
        <v>11651</v>
      </c>
      <c r="AL1695" t="s">
        <v>19069</v>
      </c>
      <c r="AM1695" t="s">
        <v>11651</v>
      </c>
      <c r="AN1695" t="s">
        <v>11651</v>
      </c>
      <c r="AO1695" t="s">
        <v>1424</v>
      </c>
      <c r="AP1695" t="s">
        <v>12192</v>
      </c>
      <c r="AQ1695" t="s">
        <v>20403</v>
      </c>
    </row>
    <row r="1696" spans="1:43" x14ac:dyDescent="0.3">
      <c r="A1696" t="s">
        <v>2748</v>
      </c>
      <c r="B1696" t="s">
        <v>841</v>
      </c>
      <c r="C1696" s="72">
        <v>31789</v>
      </c>
      <c r="D1696" t="s">
        <v>7408</v>
      </c>
      <c r="E1696" t="s">
        <v>8018</v>
      </c>
      <c r="F1696" t="s">
        <v>1398</v>
      </c>
      <c r="G1696" t="s">
        <v>9094</v>
      </c>
      <c r="H1696" t="s">
        <v>1373</v>
      </c>
      <c r="I1696" t="s">
        <v>10332</v>
      </c>
      <c r="J1696" t="s">
        <v>841</v>
      </c>
      <c r="K1696">
        <v>467100</v>
      </c>
      <c r="L1696" t="s">
        <v>841</v>
      </c>
      <c r="M1696">
        <v>1655641</v>
      </c>
      <c r="N1696" t="s">
        <v>841</v>
      </c>
      <c r="O1696" t="s">
        <v>2749</v>
      </c>
      <c r="P1696" t="s">
        <v>2748</v>
      </c>
      <c r="Q1696">
        <v>8728</v>
      </c>
      <c r="R1696" t="s">
        <v>841</v>
      </c>
      <c r="S1696">
        <v>30400</v>
      </c>
      <c r="T1696" t="s">
        <v>841</v>
      </c>
      <c r="V1696" t="s">
        <v>4533</v>
      </c>
      <c r="W1696">
        <v>49832</v>
      </c>
      <c r="X1696">
        <v>8728</v>
      </c>
      <c r="Y1696" t="s">
        <v>841</v>
      </c>
      <c r="Z1696" t="s">
        <v>6008</v>
      </c>
      <c r="AA1696" t="s">
        <v>658</v>
      </c>
      <c r="AB1696" t="s">
        <v>658</v>
      </c>
      <c r="AC1696" t="s">
        <v>841</v>
      </c>
      <c r="AD1696" t="s">
        <v>6008</v>
      </c>
      <c r="AE1696">
        <v>10412</v>
      </c>
      <c r="AF1696" t="s">
        <v>841</v>
      </c>
      <c r="AG1696">
        <v>12175</v>
      </c>
      <c r="AH1696" t="s">
        <v>841</v>
      </c>
      <c r="AI1696">
        <v>4105</v>
      </c>
      <c r="AJ1696">
        <v>3519</v>
      </c>
      <c r="AK1696" t="s">
        <v>841</v>
      </c>
      <c r="AL1696" t="s">
        <v>19070</v>
      </c>
      <c r="AM1696" t="s">
        <v>841</v>
      </c>
      <c r="AN1696" t="s">
        <v>841</v>
      </c>
      <c r="AO1696" t="s">
        <v>1373</v>
      </c>
      <c r="AP1696" t="s">
        <v>6008</v>
      </c>
      <c r="AQ1696" t="s">
        <v>20403</v>
      </c>
    </row>
    <row r="1697" spans="1:43" x14ac:dyDescent="0.3">
      <c r="A1697" t="s">
        <v>16500</v>
      </c>
      <c r="B1697" t="s">
        <v>16501</v>
      </c>
      <c r="C1697" s="72">
        <v>34716</v>
      </c>
      <c r="D1697" t="s">
        <v>16502</v>
      </c>
      <c r="E1697" t="s">
        <v>7055</v>
      </c>
      <c r="F1697" t="s">
        <v>1526</v>
      </c>
      <c r="G1697" t="s">
        <v>9094</v>
      </c>
      <c r="H1697" t="s">
        <v>1424</v>
      </c>
      <c r="I1697" t="s">
        <v>16503</v>
      </c>
      <c r="J1697" t="s">
        <v>16501</v>
      </c>
      <c r="K1697">
        <v>624513</v>
      </c>
      <c r="L1697" t="s">
        <v>16501</v>
      </c>
      <c r="M1697">
        <v>2165915</v>
      </c>
      <c r="N1697" t="s">
        <v>16501</v>
      </c>
      <c r="P1697" t="s">
        <v>16500</v>
      </c>
      <c r="Q1697">
        <v>10650</v>
      </c>
      <c r="R1697" t="s">
        <v>16501</v>
      </c>
      <c r="S1697">
        <v>33826</v>
      </c>
      <c r="T1697" t="s">
        <v>16501</v>
      </c>
      <c r="W1697">
        <v>101631</v>
      </c>
      <c r="X1697">
        <v>10650</v>
      </c>
      <c r="Y1697" t="s">
        <v>16501</v>
      </c>
      <c r="Z1697" t="s">
        <v>16504</v>
      </c>
      <c r="AA1697" t="s">
        <v>666</v>
      </c>
      <c r="AB1697" t="s">
        <v>658</v>
      </c>
      <c r="AC1697" t="s">
        <v>16501</v>
      </c>
      <c r="AD1697" t="s">
        <v>16504</v>
      </c>
      <c r="AE1697">
        <v>13024</v>
      </c>
      <c r="AJ1697">
        <v>6236</v>
      </c>
      <c r="AK1697" t="s">
        <v>16501</v>
      </c>
      <c r="AL1697" t="s">
        <v>19071</v>
      </c>
      <c r="AM1697" t="s">
        <v>16501</v>
      </c>
      <c r="AN1697" t="s">
        <v>16501</v>
      </c>
      <c r="AO1697" t="s">
        <v>1424</v>
      </c>
      <c r="AP1697" t="s">
        <v>16504</v>
      </c>
      <c r="AQ1697" t="s">
        <v>20403</v>
      </c>
    </row>
    <row r="1698" spans="1:43" x14ac:dyDescent="0.3">
      <c r="A1698" t="s">
        <v>2750</v>
      </c>
      <c r="B1698" t="s">
        <v>194</v>
      </c>
      <c r="C1698" s="72">
        <v>31943</v>
      </c>
      <c r="D1698" t="s">
        <v>7035</v>
      </c>
      <c r="E1698" t="s">
        <v>7055</v>
      </c>
      <c r="F1698" t="s">
        <v>1509</v>
      </c>
      <c r="G1698" t="s">
        <v>9094</v>
      </c>
      <c r="H1698" t="s">
        <v>1380</v>
      </c>
      <c r="I1698" t="s">
        <v>10505</v>
      </c>
      <c r="J1698" t="s">
        <v>194</v>
      </c>
      <c r="K1698">
        <v>456488</v>
      </c>
      <c r="L1698" t="s">
        <v>194</v>
      </c>
      <c r="M1698">
        <v>1098979</v>
      </c>
      <c r="N1698" t="s">
        <v>194</v>
      </c>
      <c r="O1698" t="s">
        <v>13269</v>
      </c>
      <c r="P1698" t="s">
        <v>2750</v>
      </c>
      <c r="Q1698">
        <v>8789</v>
      </c>
      <c r="R1698" t="s">
        <v>194</v>
      </c>
      <c r="S1698">
        <v>30290</v>
      </c>
      <c r="T1698" t="s">
        <v>194</v>
      </c>
      <c r="U1698" t="s">
        <v>194</v>
      </c>
      <c r="V1698" t="s">
        <v>12811</v>
      </c>
      <c r="W1698">
        <v>48318</v>
      </c>
      <c r="X1698">
        <v>8789</v>
      </c>
      <c r="Y1698" t="s">
        <v>194</v>
      </c>
      <c r="Z1698" t="s">
        <v>6009</v>
      </c>
      <c r="AA1698" t="s">
        <v>658</v>
      </c>
      <c r="AB1698" t="s">
        <v>658</v>
      </c>
      <c r="AC1698" t="s">
        <v>194</v>
      </c>
      <c r="AD1698" t="s">
        <v>6009</v>
      </c>
      <c r="AE1698">
        <v>8972</v>
      </c>
      <c r="AF1698" t="s">
        <v>194</v>
      </c>
      <c r="AG1698">
        <v>12505</v>
      </c>
      <c r="AH1698" t="s">
        <v>194</v>
      </c>
      <c r="AI1698">
        <v>2488</v>
      </c>
      <c r="AJ1698">
        <v>3578</v>
      </c>
      <c r="AK1698" t="s">
        <v>194</v>
      </c>
      <c r="AL1698" t="s">
        <v>19072</v>
      </c>
      <c r="AM1698" t="s">
        <v>194</v>
      </c>
      <c r="AN1698" t="s">
        <v>194</v>
      </c>
      <c r="AO1698" t="s">
        <v>1380</v>
      </c>
      <c r="AP1698" t="s">
        <v>6009</v>
      </c>
      <c r="AQ1698" t="s">
        <v>20403</v>
      </c>
    </row>
    <row r="1699" spans="1:43" x14ac:dyDescent="0.3">
      <c r="A1699" t="s">
        <v>14837</v>
      </c>
      <c r="B1699" t="s">
        <v>14333</v>
      </c>
      <c r="C1699" s="72">
        <v>34428</v>
      </c>
      <c r="D1699" t="s">
        <v>14838</v>
      </c>
      <c r="E1699" t="s">
        <v>7055</v>
      </c>
      <c r="F1699" t="s">
        <v>1405</v>
      </c>
      <c r="G1699" t="s">
        <v>6120</v>
      </c>
      <c r="H1699" t="s">
        <v>1396</v>
      </c>
      <c r="I1699" t="s">
        <v>14497</v>
      </c>
      <c r="J1699" t="s">
        <v>14333</v>
      </c>
      <c r="K1699">
        <v>600524</v>
      </c>
      <c r="L1699" t="s">
        <v>14333</v>
      </c>
      <c r="M1699">
        <v>2044537</v>
      </c>
      <c r="N1699" t="s">
        <v>14333</v>
      </c>
      <c r="O1699" t="s">
        <v>17582</v>
      </c>
      <c r="P1699" t="s">
        <v>14837</v>
      </c>
      <c r="Q1699">
        <v>10137</v>
      </c>
      <c r="R1699" t="s">
        <v>14333</v>
      </c>
      <c r="S1699">
        <v>32778</v>
      </c>
      <c r="T1699" t="s">
        <v>14333</v>
      </c>
      <c r="V1699" t="s">
        <v>16505</v>
      </c>
      <c r="W1699">
        <v>69321</v>
      </c>
      <c r="X1699">
        <v>10137</v>
      </c>
      <c r="Y1699" t="s">
        <v>15168</v>
      </c>
      <c r="Z1699" t="s">
        <v>15169</v>
      </c>
      <c r="AA1699" t="s">
        <v>658</v>
      </c>
      <c r="AB1699" t="s">
        <v>658</v>
      </c>
      <c r="AC1699" t="s">
        <v>14333</v>
      </c>
      <c r="AD1699" t="s">
        <v>15169</v>
      </c>
      <c r="AE1699">
        <v>12883</v>
      </c>
      <c r="AH1699" t="s">
        <v>14333</v>
      </c>
      <c r="AI1699">
        <v>18353</v>
      </c>
      <c r="AJ1699">
        <v>5062</v>
      </c>
      <c r="AK1699" t="s">
        <v>14333</v>
      </c>
      <c r="AL1699" t="s">
        <v>19073</v>
      </c>
      <c r="AM1699" t="s">
        <v>14333</v>
      </c>
      <c r="AN1699" t="s">
        <v>14333</v>
      </c>
      <c r="AO1699" t="s">
        <v>14937</v>
      </c>
      <c r="AP1699" t="s">
        <v>15169</v>
      </c>
      <c r="AQ1699" t="s">
        <v>20403</v>
      </c>
    </row>
    <row r="1700" spans="1:43" x14ac:dyDescent="0.3">
      <c r="A1700" t="s">
        <v>4534</v>
      </c>
      <c r="B1700" t="s">
        <v>1333</v>
      </c>
      <c r="C1700" s="72">
        <v>31984</v>
      </c>
      <c r="D1700" t="s">
        <v>8020</v>
      </c>
      <c r="E1700" t="s">
        <v>8019</v>
      </c>
      <c r="F1700" t="s">
        <v>3591</v>
      </c>
      <c r="G1700" t="s">
        <v>3591</v>
      </c>
      <c r="H1700" t="s">
        <v>1373</v>
      </c>
      <c r="I1700" t="s">
        <v>9680</v>
      </c>
      <c r="J1700" t="s">
        <v>1333</v>
      </c>
      <c r="K1700">
        <v>573064</v>
      </c>
      <c r="L1700" t="s">
        <v>1333</v>
      </c>
      <c r="M1700">
        <v>2040769</v>
      </c>
      <c r="N1700" t="s">
        <v>1333</v>
      </c>
      <c r="O1700" t="s">
        <v>4535</v>
      </c>
      <c r="P1700" t="s">
        <v>4534</v>
      </c>
      <c r="Q1700">
        <v>9381</v>
      </c>
      <c r="R1700" t="s">
        <v>1333</v>
      </c>
      <c r="S1700">
        <v>32706</v>
      </c>
      <c r="T1700" t="s">
        <v>1333</v>
      </c>
      <c r="V1700" t="s">
        <v>6010</v>
      </c>
      <c r="W1700">
        <v>60488</v>
      </c>
      <c r="X1700">
        <v>9381</v>
      </c>
      <c r="Y1700" t="s">
        <v>1333</v>
      </c>
      <c r="Z1700" t="s">
        <v>6011</v>
      </c>
      <c r="AA1700" t="s">
        <v>666</v>
      </c>
      <c r="AB1700" t="s">
        <v>666</v>
      </c>
      <c r="AC1700" t="s">
        <v>1333</v>
      </c>
      <c r="AD1700" t="s">
        <v>6011</v>
      </c>
      <c r="AE1700">
        <v>12837</v>
      </c>
      <c r="AF1700" t="s">
        <v>1333</v>
      </c>
      <c r="AG1700">
        <v>38141</v>
      </c>
      <c r="AH1700" t="s">
        <v>1333</v>
      </c>
      <c r="AI1700">
        <v>11311</v>
      </c>
      <c r="AJ1700">
        <v>4352</v>
      </c>
      <c r="AK1700" t="s">
        <v>1333</v>
      </c>
      <c r="AL1700" t="s">
        <v>22094</v>
      </c>
      <c r="AM1700" t="s">
        <v>22095</v>
      </c>
      <c r="AN1700" t="s">
        <v>1333</v>
      </c>
      <c r="AO1700" t="s">
        <v>1373</v>
      </c>
      <c r="AP1700" t="s">
        <v>6011</v>
      </c>
      <c r="AQ1700" t="s">
        <v>20403</v>
      </c>
    </row>
    <row r="1701" spans="1:43" x14ac:dyDescent="0.3">
      <c r="A1701" t="s">
        <v>14839</v>
      </c>
      <c r="B1701" t="s">
        <v>14276</v>
      </c>
      <c r="C1701" s="72">
        <v>32945</v>
      </c>
      <c r="D1701" t="s">
        <v>6990</v>
      </c>
      <c r="E1701" t="s">
        <v>14840</v>
      </c>
      <c r="F1701" t="s">
        <v>1526</v>
      </c>
      <c r="G1701" t="s">
        <v>9094</v>
      </c>
      <c r="H1701" t="s">
        <v>1373</v>
      </c>
      <c r="I1701" t="s">
        <v>14513</v>
      </c>
      <c r="J1701" t="s">
        <v>14276</v>
      </c>
      <c r="K1701">
        <v>623184</v>
      </c>
      <c r="L1701" t="s">
        <v>14276</v>
      </c>
      <c r="M1701">
        <v>2117269</v>
      </c>
      <c r="N1701" t="s">
        <v>14276</v>
      </c>
      <c r="O1701" t="s">
        <v>17583</v>
      </c>
      <c r="P1701" t="s">
        <v>14839</v>
      </c>
      <c r="Q1701">
        <v>9926</v>
      </c>
      <c r="R1701" t="s">
        <v>14276</v>
      </c>
      <c r="S1701">
        <v>33256</v>
      </c>
      <c r="T1701" t="s">
        <v>14276</v>
      </c>
      <c r="V1701" t="s">
        <v>16506</v>
      </c>
      <c r="W1701">
        <v>101264</v>
      </c>
      <c r="X1701">
        <v>9926</v>
      </c>
      <c r="Y1701" t="s">
        <v>14276</v>
      </c>
      <c r="Z1701" t="s">
        <v>15170</v>
      </c>
      <c r="AA1701" t="s">
        <v>658</v>
      </c>
      <c r="AB1701" t="s">
        <v>658</v>
      </c>
      <c r="AC1701" t="s">
        <v>14276</v>
      </c>
      <c r="AD1701" t="s">
        <v>15170</v>
      </c>
      <c r="AE1701">
        <v>12900</v>
      </c>
      <c r="AH1701" t="s">
        <v>14276</v>
      </c>
      <c r="AI1701">
        <v>23778</v>
      </c>
      <c r="AJ1701">
        <v>4899</v>
      </c>
      <c r="AK1701" t="s">
        <v>14276</v>
      </c>
      <c r="AL1701" t="s">
        <v>19074</v>
      </c>
      <c r="AM1701" t="s">
        <v>14276</v>
      </c>
      <c r="AN1701" t="s">
        <v>14276</v>
      </c>
      <c r="AO1701" t="s">
        <v>1373</v>
      </c>
      <c r="AP1701" t="s">
        <v>15170</v>
      </c>
      <c r="AQ1701" t="s">
        <v>20403</v>
      </c>
    </row>
    <row r="1702" spans="1:43" x14ac:dyDescent="0.3">
      <c r="A1702" t="s">
        <v>3504</v>
      </c>
      <c r="B1702" t="s">
        <v>958</v>
      </c>
      <c r="C1702" s="72">
        <v>32690</v>
      </c>
      <c r="D1702" t="s">
        <v>6551</v>
      </c>
      <c r="E1702" t="s">
        <v>7596</v>
      </c>
      <c r="F1702" t="s">
        <v>3591</v>
      </c>
      <c r="G1702" t="s">
        <v>3591</v>
      </c>
      <c r="H1702" t="s">
        <v>1373</v>
      </c>
      <c r="I1702" t="s">
        <v>10166</v>
      </c>
      <c r="J1702" t="s">
        <v>958</v>
      </c>
      <c r="K1702">
        <v>519085</v>
      </c>
      <c r="L1702" t="s">
        <v>958</v>
      </c>
      <c r="M1702">
        <v>1795903</v>
      </c>
      <c r="N1702" t="s">
        <v>958</v>
      </c>
      <c r="O1702" t="s">
        <v>4536</v>
      </c>
      <c r="P1702" t="s">
        <v>3504</v>
      </c>
      <c r="Q1702">
        <v>9373</v>
      </c>
      <c r="R1702" t="s">
        <v>958</v>
      </c>
      <c r="S1702">
        <v>31113</v>
      </c>
      <c r="T1702" t="s">
        <v>958</v>
      </c>
      <c r="V1702" t="s">
        <v>4537</v>
      </c>
      <c r="W1702">
        <v>58503</v>
      </c>
      <c r="X1702">
        <v>9373</v>
      </c>
      <c r="Y1702" t="s">
        <v>958</v>
      </c>
      <c r="Z1702" t="s">
        <v>6012</v>
      </c>
      <c r="AA1702" t="s">
        <v>666</v>
      </c>
      <c r="AB1702" t="s">
        <v>666</v>
      </c>
      <c r="AC1702" t="s">
        <v>958</v>
      </c>
      <c r="AD1702" t="s">
        <v>6012</v>
      </c>
      <c r="AE1702">
        <v>11254</v>
      </c>
      <c r="AF1702" t="s">
        <v>958</v>
      </c>
      <c r="AG1702">
        <v>13141</v>
      </c>
      <c r="AH1702" t="s">
        <v>958</v>
      </c>
      <c r="AI1702">
        <v>5748</v>
      </c>
      <c r="AJ1702">
        <v>4347</v>
      </c>
      <c r="AK1702" t="s">
        <v>958</v>
      </c>
      <c r="AL1702" t="s">
        <v>19075</v>
      </c>
      <c r="AM1702" t="s">
        <v>958</v>
      </c>
      <c r="AN1702" t="s">
        <v>958</v>
      </c>
      <c r="AO1702" t="s">
        <v>1373</v>
      </c>
      <c r="AP1702" t="s">
        <v>6012</v>
      </c>
      <c r="AQ1702" t="s">
        <v>20403</v>
      </c>
    </row>
    <row r="1703" spans="1:43" x14ac:dyDescent="0.3">
      <c r="A1703" t="s">
        <v>12303</v>
      </c>
      <c r="B1703" t="s">
        <v>11472</v>
      </c>
      <c r="C1703" s="72">
        <v>33069</v>
      </c>
      <c r="D1703" t="s">
        <v>6936</v>
      </c>
      <c r="E1703" t="s">
        <v>12304</v>
      </c>
      <c r="F1703" t="s">
        <v>1413</v>
      </c>
      <c r="G1703" t="s">
        <v>9094</v>
      </c>
      <c r="H1703" t="s">
        <v>1380</v>
      </c>
      <c r="I1703" t="s">
        <v>11473</v>
      </c>
      <c r="J1703" t="s">
        <v>11472</v>
      </c>
      <c r="K1703">
        <v>598284</v>
      </c>
      <c r="L1703" t="s">
        <v>11472</v>
      </c>
      <c r="M1703">
        <v>2116989</v>
      </c>
      <c r="N1703" t="s">
        <v>11472</v>
      </c>
      <c r="O1703" t="s">
        <v>13560</v>
      </c>
      <c r="P1703" t="s">
        <v>12303</v>
      </c>
      <c r="Q1703">
        <v>9901</v>
      </c>
      <c r="R1703" t="s">
        <v>11472</v>
      </c>
      <c r="S1703">
        <v>33179</v>
      </c>
      <c r="T1703" t="s">
        <v>11472</v>
      </c>
      <c r="V1703" t="s">
        <v>12943</v>
      </c>
      <c r="W1703">
        <v>68318</v>
      </c>
      <c r="X1703">
        <v>9901</v>
      </c>
      <c r="Y1703" t="s">
        <v>11472</v>
      </c>
      <c r="Z1703" t="s">
        <v>12305</v>
      </c>
      <c r="AA1703" t="s">
        <v>658</v>
      </c>
      <c r="AB1703" t="s">
        <v>658</v>
      </c>
      <c r="AC1703" t="s">
        <v>11472</v>
      </c>
      <c r="AD1703" t="s">
        <v>12305</v>
      </c>
      <c r="AE1703">
        <v>12166</v>
      </c>
      <c r="AH1703" t="s">
        <v>11472</v>
      </c>
      <c r="AI1703">
        <v>18350</v>
      </c>
      <c r="AJ1703">
        <v>4870</v>
      </c>
      <c r="AK1703" t="s">
        <v>11472</v>
      </c>
      <c r="AL1703" t="s">
        <v>19076</v>
      </c>
      <c r="AM1703" t="s">
        <v>11472</v>
      </c>
      <c r="AN1703" t="s">
        <v>11472</v>
      </c>
      <c r="AO1703" t="s">
        <v>1380</v>
      </c>
      <c r="AP1703" t="s">
        <v>12305</v>
      </c>
      <c r="AQ1703" t="s">
        <v>20403</v>
      </c>
    </row>
    <row r="1704" spans="1:43" x14ac:dyDescent="0.3">
      <c r="A1704" t="s">
        <v>2751</v>
      </c>
      <c r="B1704" t="s">
        <v>712</v>
      </c>
      <c r="C1704" s="72">
        <v>30246</v>
      </c>
      <c r="D1704" t="s">
        <v>7695</v>
      </c>
      <c r="E1704" t="s">
        <v>7694</v>
      </c>
      <c r="F1704" t="s">
        <v>1460</v>
      </c>
      <c r="G1704" t="s">
        <v>9094</v>
      </c>
      <c r="H1704" t="s">
        <v>1373</v>
      </c>
      <c r="I1704" t="s">
        <v>9403</v>
      </c>
      <c r="J1704" t="s">
        <v>712</v>
      </c>
      <c r="K1704">
        <v>503285</v>
      </c>
      <c r="L1704" t="s">
        <v>712</v>
      </c>
      <c r="M1704">
        <v>1208736</v>
      </c>
      <c r="N1704" t="s">
        <v>712</v>
      </c>
      <c r="O1704" t="s">
        <v>2752</v>
      </c>
      <c r="P1704" t="s">
        <v>2751</v>
      </c>
      <c r="Q1704">
        <v>8207</v>
      </c>
      <c r="R1704" t="s">
        <v>712</v>
      </c>
      <c r="S1704">
        <v>29081</v>
      </c>
      <c r="T1704" t="s">
        <v>712</v>
      </c>
      <c r="V1704" t="s">
        <v>4538</v>
      </c>
      <c r="W1704">
        <v>50555</v>
      </c>
      <c r="X1704">
        <v>8207</v>
      </c>
      <c r="Y1704" t="s">
        <v>712</v>
      </c>
      <c r="Z1704" t="s">
        <v>6013</v>
      </c>
      <c r="AA1704" t="s">
        <v>658</v>
      </c>
      <c r="AB1704" t="s">
        <v>658</v>
      </c>
      <c r="AC1704" t="s">
        <v>712</v>
      </c>
      <c r="AD1704" t="s">
        <v>6013</v>
      </c>
      <c r="AE1704">
        <v>10353</v>
      </c>
      <c r="AF1704" t="s">
        <v>712</v>
      </c>
      <c r="AG1704">
        <v>5362</v>
      </c>
      <c r="AH1704" t="s">
        <v>712</v>
      </c>
      <c r="AI1704">
        <v>1984</v>
      </c>
      <c r="AJ1704">
        <v>2864</v>
      </c>
      <c r="AK1704" t="s">
        <v>712</v>
      </c>
      <c r="AL1704" t="s">
        <v>19077</v>
      </c>
      <c r="AM1704" t="s">
        <v>712</v>
      </c>
      <c r="AN1704" t="s">
        <v>712</v>
      </c>
      <c r="AO1704" t="s">
        <v>14933</v>
      </c>
      <c r="AP1704" t="s">
        <v>6013</v>
      </c>
      <c r="AQ1704" t="s">
        <v>20403</v>
      </c>
    </row>
    <row r="1705" spans="1:43" x14ac:dyDescent="0.3">
      <c r="A1705" t="s">
        <v>2753</v>
      </c>
      <c r="B1705" t="s">
        <v>968</v>
      </c>
      <c r="C1705" s="72">
        <v>32959</v>
      </c>
      <c r="D1705" t="s">
        <v>6764</v>
      </c>
      <c r="E1705" t="s">
        <v>7597</v>
      </c>
      <c r="F1705" t="s">
        <v>1565</v>
      </c>
      <c r="G1705" t="s">
        <v>6120</v>
      </c>
      <c r="H1705" t="s">
        <v>1373</v>
      </c>
      <c r="I1705" t="s">
        <v>9428</v>
      </c>
      <c r="J1705" t="s">
        <v>968</v>
      </c>
      <c r="K1705">
        <v>543606</v>
      </c>
      <c r="L1705" t="s">
        <v>968</v>
      </c>
      <c r="M1705">
        <v>1757975</v>
      </c>
      <c r="N1705" t="s">
        <v>968</v>
      </c>
      <c r="O1705" t="s">
        <v>4539</v>
      </c>
      <c r="P1705" t="s">
        <v>2753</v>
      </c>
      <c r="Q1705">
        <v>9310</v>
      </c>
      <c r="R1705" t="s">
        <v>968</v>
      </c>
      <c r="S1705">
        <v>31654</v>
      </c>
      <c r="T1705" t="s">
        <v>968</v>
      </c>
      <c r="V1705" t="s">
        <v>4540</v>
      </c>
      <c r="W1705">
        <v>58507</v>
      </c>
      <c r="X1705">
        <v>9310</v>
      </c>
      <c r="Y1705" t="s">
        <v>968</v>
      </c>
      <c r="Z1705" t="s">
        <v>6014</v>
      </c>
      <c r="AA1705" t="s">
        <v>658</v>
      </c>
      <c r="AB1705" t="s">
        <v>658</v>
      </c>
      <c r="AC1705" t="s">
        <v>968</v>
      </c>
      <c r="AD1705" t="s">
        <v>6014</v>
      </c>
      <c r="AE1705">
        <v>10476</v>
      </c>
      <c r="AF1705" t="s">
        <v>968</v>
      </c>
      <c r="AG1705">
        <v>17116</v>
      </c>
      <c r="AH1705" t="s">
        <v>968</v>
      </c>
      <c r="AI1705">
        <v>6232</v>
      </c>
      <c r="AJ1705">
        <v>4103</v>
      </c>
      <c r="AK1705" t="s">
        <v>968</v>
      </c>
      <c r="AL1705" t="s">
        <v>19078</v>
      </c>
      <c r="AM1705" t="s">
        <v>968</v>
      </c>
      <c r="AN1705" t="s">
        <v>968</v>
      </c>
      <c r="AO1705" t="s">
        <v>1373</v>
      </c>
      <c r="AP1705" t="s">
        <v>6014</v>
      </c>
      <c r="AQ1705" t="s">
        <v>20403</v>
      </c>
    </row>
    <row r="1706" spans="1:43" x14ac:dyDescent="0.3">
      <c r="A1706" t="s">
        <v>4541</v>
      </c>
      <c r="B1706" t="s">
        <v>1286</v>
      </c>
      <c r="C1706" s="72">
        <v>34368</v>
      </c>
      <c r="D1706" t="s">
        <v>6943</v>
      </c>
      <c r="E1706" t="s">
        <v>6942</v>
      </c>
      <c r="F1706" t="s">
        <v>1430</v>
      </c>
      <c r="G1706" t="s">
        <v>6120</v>
      </c>
      <c r="H1706" t="s">
        <v>661</v>
      </c>
      <c r="I1706" t="s">
        <v>9950</v>
      </c>
      <c r="J1706" t="s">
        <v>1286</v>
      </c>
      <c r="K1706">
        <v>596059</v>
      </c>
      <c r="L1706" t="s">
        <v>1286</v>
      </c>
      <c r="M1706">
        <v>1947857</v>
      </c>
      <c r="N1706" t="s">
        <v>1286</v>
      </c>
      <c r="O1706" t="s">
        <v>8836</v>
      </c>
      <c r="P1706" t="s">
        <v>4541</v>
      </c>
      <c r="Q1706">
        <v>9634</v>
      </c>
      <c r="R1706" t="s">
        <v>1286</v>
      </c>
      <c r="S1706">
        <v>32170</v>
      </c>
      <c r="T1706" t="s">
        <v>1286</v>
      </c>
      <c r="V1706" t="s">
        <v>6015</v>
      </c>
      <c r="W1706">
        <v>69270</v>
      </c>
      <c r="X1706">
        <v>9634</v>
      </c>
      <c r="Y1706" t="s">
        <v>1286</v>
      </c>
      <c r="Z1706" t="s">
        <v>6016</v>
      </c>
      <c r="AA1706" t="s">
        <v>666</v>
      </c>
      <c r="AB1706" t="s">
        <v>658</v>
      </c>
      <c r="AC1706" t="s">
        <v>1286</v>
      </c>
      <c r="AD1706" t="s">
        <v>6016</v>
      </c>
      <c r="AE1706">
        <v>12052</v>
      </c>
      <c r="AF1706" t="s">
        <v>1286</v>
      </c>
      <c r="AG1706">
        <v>21584</v>
      </c>
      <c r="AH1706" t="s">
        <v>1286</v>
      </c>
      <c r="AI1706">
        <v>18158</v>
      </c>
      <c r="AJ1706">
        <v>4576</v>
      </c>
      <c r="AK1706" t="s">
        <v>1286</v>
      </c>
      <c r="AL1706" t="s">
        <v>19079</v>
      </c>
      <c r="AM1706" t="s">
        <v>1286</v>
      </c>
      <c r="AN1706" t="s">
        <v>1286</v>
      </c>
      <c r="AO1706" t="s">
        <v>661</v>
      </c>
      <c r="AP1706" t="s">
        <v>6016</v>
      </c>
      <c r="AQ1706" t="s">
        <v>20403</v>
      </c>
    </row>
    <row r="1707" spans="1:43" x14ac:dyDescent="0.3">
      <c r="A1707" t="s">
        <v>2754</v>
      </c>
      <c r="B1707" t="s">
        <v>698</v>
      </c>
      <c r="C1707" s="72">
        <v>31083</v>
      </c>
      <c r="D1707" t="s">
        <v>6602</v>
      </c>
      <c r="E1707" t="s">
        <v>8021</v>
      </c>
      <c r="F1707" t="s">
        <v>3591</v>
      </c>
      <c r="G1707" t="s">
        <v>3591</v>
      </c>
      <c r="H1707" t="s">
        <v>1373</v>
      </c>
      <c r="I1707" t="s">
        <v>9255</v>
      </c>
      <c r="J1707" t="s">
        <v>698</v>
      </c>
      <c r="K1707">
        <v>447714</v>
      </c>
      <c r="L1707" t="s">
        <v>698</v>
      </c>
      <c r="M1707">
        <v>1103051</v>
      </c>
      <c r="N1707" t="s">
        <v>698</v>
      </c>
      <c r="O1707" t="s">
        <v>2755</v>
      </c>
      <c r="P1707" t="s">
        <v>2754</v>
      </c>
      <c r="Q1707">
        <v>7837</v>
      </c>
      <c r="R1707" t="s">
        <v>698</v>
      </c>
      <c r="S1707">
        <v>28549</v>
      </c>
      <c r="T1707" t="s">
        <v>698</v>
      </c>
      <c r="V1707" t="s">
        <v>4542</v>
      </c>
      <c r="W1707">
        <v>46413</v>
      </c>
      <c r="X1707">
        <v>7837</v>
      </c>
      <c r="Y1707" t="s">
        <v>698</v>
      </c>
      <c r="Z1707" t="s">
        <v>6017</v>
      </c>
      <c r="AA1707" t="s">
        <v>666</v>
      </c>
      <c r="AB1707" t="s">
        <v>666</v>
      </c>
      <c r="AC1707" t="s">
        <v>698</v>
      </c>
      <c r="AD1707" t="s">
        <v>6017</v>
      </c>
      <c r="AE1707">
        <v>9489</v>
      </c>
      <c r="AF1707" t="s">
        <v>698</v>
      </c>
      <c r="AG1707">
        <v>5469</v>
      </c>
      <c r="AH1707" t="s">
        <v>698</v>
      </c>
      <c r="AI1707">
        <v>1023</v>
      </c>
      <c r="AK1707" t="s">
        <v>698</v>
      </c>
      <c r="AL1707" t="s">
        <v>19080</v>
      </c>
      <c r="AM1707" t="s">
        <v>698</v>
      </c>
      <c r="AN1707" t="s">
        <v>698</v>
      </c>
      <c r="AO1707" t="s">
        <v>1373</v>
      </c>
      <c r="AP1707" t="s">
        <v>6017</v>
      </c>
      <c r="AQ1707" t="s">
        <v>20403</v>
      </c>
    </row>
    <row r="1708" spans="1:43" hidden="1" x14ac:dyDescent="0.3">
      <c r="A1708" t="s">
        <v>2756</v>
      </c>
      <c r="B1708" t="s">
        <v>769</v>
      </c>
      <c r="C1708" s="72">
        <v>30594</v>
      </c>
      <c r="D1708" t="s">
        <v>6870</v>
      </c>
      <c r="E1708" t="s">
        <v>8022</v>
      </c>
      <c r="F1708" t="s">
        <v>3591</v>
      </c>
      <c r="G1708" t="s">
        <v>3591</v>
      </c>
      <c r="H1708" t="s">
        <v>1373</v>
      </c>
      <c r="I1708" t="s">
        <v>10123</v>
      </c>
      <c r="J1708" t="s">
        <v>769</v>
      </c>
      <c r="K1708">
        <v>468396</v>
      </c>
      <c r="L1708" t="s">
        <v>769</v>
      </c>
      <c r="M1708">
        <v>1174266</v>
      </c>
      <c r="N1708" t="s">
        <v>769</v>
      </c>
      <c r="O1708" t="s">
        <v>2757</v>
      </c>
      <c r="P1708" t="s">
        <v>2756</v>
      </c>
      <c r="Q1708">
        <v>8743</v>
      </c>
      <c r="R1708" t="s">
        <v>769</v>
      </c>
      <c r="S1708">
        <v>30549</v>
      </c>
      <c r="T1708" t="s">
        <v>769</v>
      </c>
      <c r="V1708" t="s">
        <v>4543</v>
      </c>
      <c r="W1708">
        <v>49910</v>
      </c>
      <c r="X1708">
        <v>8743</v>
      </c>
      <c r="Y1708" t="s">
        <v>769</v>
      </c>
      <c r="Z1708" t="s">
        <v>6018</v>
      </c>
      <c r="AA1708" t="s">
        <v>658</v>
      </c>
      <c r="AB1708" t="s">
        <v>658</v>
      </c>
      <c r="AC1708" t="s">
        <v>769</v>
      </c>
      <c r="AD1708" t="s">
        <v>6018</v>
      </c>
      <c r="AE1708">
        <v>9564</v>
      </c>
      <c r="AF1708" t="s">
        <v>769</v>
      </c>
      <c r="AG1708">
        <v>12312</v>
      </c>
      <c r="AH1708" t="s">
        <v>769</v>
      </c>
      <c r="AI1708">
        <v>8698</v>
      </c>
      <c r="AJ1708">
        <v>3472</v>
      </c>
      <c r="AK1708" t="s">
        <v>769</v>
      </c>
      <c r="AL1708" t="s">
        <v>19081</v>
      </c>
      <c r="AM1708" t="s">
        <v>769</v>
      </c>
      <c r="AN1708" t="s">
        <v>769</v>
      </c>
      <c r="AO1708" t="s">
        <v>1373</v>
      </c>
      <c r="AP1708" t="s">
        <v>6018</v>
      </c>
      <c r="AQ1708" t="s">
        <v>20402</v>
      </c>
    </row>
    <row r="1709" spans="1:43" x14ac:dyDescent="0.3">
      <c r="A1709" t="s">
        <v>16507</v>
      </c>
      <c r="B1709" t="s">
        <v>16508</v>
      </c>
      <c r="C1709" s="72">
        <v>33741</v>
      </c>
      <c r="D1709" t="s">
        <v>6587</v>
      </c>
      <c r="E1709" t="s">
        <v>14135</v>
      </c>
      <c r="F1709" t="s">
        <v>3591</v>
      </c>
      <c r="G1709" t="s">
        <v>3591</v>
      </c>
      <c r="H1709" t="s">
        <v>1396</v>
      </c>
      <c r="I1709" t="s">
        <v>16509</v>
      </c>
      <c r="J1709" t="s">
        <v>16508</v>
      </c>
      <c r="K1709">
        <v>657434</v>
      </c>
      <c r="L1709" t="s">
        <v>16508</v>
      </c>
      <c r="M1709">
        <v>2169692</v>
      </c>
      <c r="N1709" t="s">
        <v>16508</v>
      </c>
      <c r="P1709" t="s">
        <v>16507</v>
      </c>
      <c r="Q1709">
        <v>11627</v>
      </c>
      <c r="R1709" t="s">
        <v>16508</v>
      </c>
      <c r="S1709">
        <v>33882</v>
      </c>
      <c r="T1709" t="s">
        <v>16508</v>
      </c>
      <c r="W1709">
        <v>105026</v>
      </c>
      <c r="X1709">
        <v>11627</v>
      </c>
      <c r="Y1709" t="s">
        <v>16508</v>
      </c>
      <c r="Z1709" t="s">
        <v>16510</v>
      </c>
      <c r="AA1709" t="s">
        <v>666</v>
      </c>
      <c r="AB1709" t="s">
        <v>658</v>
      </c>
      <c r="AC1709" t="s">
        <v>16508</v>
      </c>
      <c r="AD1709" t="s">
        <v>16510</v>
      </c>
      <c r="AE1709">
        <v>15833</v>
      </c>
      <c r="AJ1709">
        <v>6225</v>
      </c>
      <c r="AK1709" t="s">
        <v>16508</v>
      </c>
      <c r="AL1709" t="s">
        <v>19082</v>
      </c>
      <c r="AM1709" t="s">
        <v>16508</v>
      </c>
      <c r="AN1709" t="s">
        <v>16508</v>
      </c>
      <c r="AO1709" t="s">
        <v>1396</v>
      </c>
      <c r="AP1709" t="s">
        <v>16510</v>
      </c>
      <c r="AQ1709" t="s">
        <v>20403</v>
      </c>
    </row>
    <row r="1710" spans="1:43" x14ac:dyDescent="0.3">
      <c r="A1710" t="s">
        <v>14134</v>
      </c>
      <c r="B1710" t="s">
        <v>12960</v>
      </c>
      <c r="C1710" s="72">
        <v>32980</v>
      </c>
      <c r="D1710" t="s">
        <v>6655</v>
      </c>
      <c r="E1710" t="s">
        <v>14135</v>
      </c>
      <c r="F1710" t="s">
        <v>3591</v>
      </c>
      <c r="G1710" t="s">
        <v>3591</v>
      </c>
      <c r="H1710" t="s">
        <v>1373</v>
      </c>
      <c r="I1710" t="s">
        <v>13965</v>
      </c>
      <c r="J1710" t="s">
        <v>12960</v>
      </c>
      <c r="K1710">
        <v>622217</v>
      </c>
      <c r="L1710" t="s">
        <v>12960</v>
      </c>
      <c r="M1710">
        <v>2171838</v>
      </c>
      <c r="N1710" t="s">
        <v>12960</v>
      </c>
      <c r="O1710" t="s">
        <v>14445</v>
      </c>
      <c r="P1710" t="s">
        <v>14134</v>
      </c>
      <c r="Q1710">
        <v>10758</v>
      </c>
      <c r="R1710" t="s">
        <v>12960</v>
      </c>
      <c r="S1710">
        <v>34294</v>
      </c>
      <c r="T1710" t="s">
        <v>12960</v>
      </c>
      <c r="V1710" t="s">
        <v>16511</v>
      </c>
      <c r="W1710">
        <v>100780</v>
      </c>
      <c r="X1710">
        <v>10758</v>
      </c>
      <c r="Y1710" t="s">
        <v>12960</v>
      </c>
      <c r="Z1710" t="s">
        <v>14136</v>
      </c>
      <c r="AA1710" t="s">
        <v>658</v>
      </c>
      <c r="AB1710" t="s">
        <v>666</v>
      </c>
      <c r="AC1710" t="s">
        <v>12960</v>
      </c>
      <c r="AD1710" t="s">
        <v>14136</v>
      </c>
      <c r="AE1710">
        <v>14127</v>
      </c>
      <c r="AI1710">
        <v>30561</v>
      </c>
      <c r="AJ1710">
        <v>5154</v>
      </c>
      <c r="AK1710" t="s">
        <v>12960</v>
      </c>
      <c r="AL1710" t="s">
        <v>19083</v>
      </c>
      <c r="AM1710" t="s">
        <v>12960</v>
      </c>
      <c r="AN1710" t="s">
        <v>12960</v>
      </c>
      <c r="AO1710" t="s">
        <v>1373</v>
      </c>
      <c r="AP1710" t="s">
        <v>14136</v>
      </c>
      <c r="AQ1710" t="s">
        <v>20403</v>
      </c>
    </row>
    <row r="1711" spans="1:43" x14ac:dyDescent="0.3">
      <c r="A1711" t="s">
        <v>14841</v>
      </c>
      <c r="B1711" t="s">
        <v>14529</v>
      </c>
      <c r="C1711" s="72">
        <v>34176</v>
      </c>
      <c r="D1711" t="s">
        <v>6650</v>
      </c>
      <c r="E1711" t="s">
        <v>14842</v>
      </c>
      <c r="F1711" t="s">
        <v>1553</v>
      </c>
      <c r="G1711" t="s">
        <v>6120</v>
      </c>
      <c r="H1711" t="s">
        <v>1396</v>
      </c>
      <c r="I1711" t="s">
        <v>14843</v>
      </c>
      <c r="J1711" t="s">
        <v>14529</v>
      </c>
      <c r="K1711">
        <v>656811</v>
      </c>
      <c r="L1711" t="s">
        <v>14529</v>
      </c>
      <c r="M1711">
        <v>2211177</v>
      </c>
      <c r="N1711" t="s">
        <v>14529</v>
      </c>
      <c r="O1711" t="s">
        <v>17584</v>
      </c>
      <c r="P1711" t="s">
        <v>14841</v>
      </c>
      <c r="Q1711">
        <v>10485</v>
      </c>
      <c r="R1711" t="s">
        <v>14529</v>
      </c>
      <c r="S1711">
        <v>35183</v>
      </c>
      <c r="T1711" t="s">
        <v>14529</v>
      </c>
      <c r="V1711" t="s">
        <v>16512</v>
      </c>
      <c r="W1711">
        <v>104869</v>
      </c>
      <c r="X1711">
        <v>10485</v>
      </c>
      <c r="Y1711" t="s">
        <v>17585</v>
      </c>
      <c r="Z1711" t="s">
        <v>15171</v>
      </c>
      <c r="AA1711" t="s">
        <v>666</v>
      </c>
      <c r="AB1711" t="s">
        <v>666</v>
      </c>
      <c r="AC1711" t="s">
        <v>14529</v>
      </c>
      <c r="AD1711" t="s">
        <v>15171</v>
      </c>
      <c r="AE1711">
        <v>13799</v>
      </c>
      <c r="AH1711" t="s">
        <v>14529</v>
      </c>
      <c r="AJ1711">
        <v>5731</v>
      </c>
      <c r="AK1711" t="s">
        <v>14529</v>
      </c>
      <c r="AL1711" t="s">
        <v>19084</v>
      </c>
      <c r="AM1711" t="s">
        <v>14529</v>
      </c>
      <c r="AN1711" t="s">
        <v>14529</v>
      </c>
      <c r="AO1711" t="s">
        <v>14937</v>
      </c>
      <c r="AP1711" t="s">
        <v>15171</v>
      </c>
      <c r="AQ1711" t="s">
        <v>20403</v>
      </c>
    </row>
    <row r="1712" spans="1:43" x14ac:dyDescent="0.3">
      <c r="A1712" t="s">
        <v>12600</v>
      </c>
      <c r="B1712" t="s">
        <v>12601</v>
      </c>
      <c r="C1712" s="72">
        <v>30147</v>
      </c>
      <c r="D1712" t="s">
        <v>12602</v>
      </c>
      <c r="E1712" t="s">
        <v>12603</v>
      </c>
      <c r="F1712" t="s">
        <v>1526</v>
      </c>
      <c r="G1712" t="s">
        <v>9094</v>
      </c>
      <c r="H1712" t="s">
        <v>1373</v>
      </c>
      <c r="I1712" t="s">
        <v>11768</v>
      </c>
      <c r="J1712" t="s">
        <v>15405</v>
      </c>
      <c r="K1712">
        <v>493200</v>
      </c>
      <c r="L1712" t="s">
        <v>12601</v>
      </c>
      <c r="M1712">
        <v>2216254</v>
      </c>
      <c r="N1712" t="s">
        <v>11767</v>
      </c>
      <c r="O1712" t="s">
        <v>13827</v>
      </c>
      <c r="P1712" t="s">
        <v>12600</v>
      </c>
      <c r="Q1712">
        <v>10106</v>
      </c>
      <c r="R1712" t="s">
        <v>15405</v>
      </c>
      <c r="S1712">
        <v>34893</v>
      </c>
      <c r="T1712" t="s">
        <v>11767</v>
      </c>
      <c r="V1712" t="s">
        <v>12604</v>
      </c>
      <c r="W1712">
        <v>51354</v>
      </c>
      <c r="X1712">
        <v>10106</v>
      </c>
      <c r="Y1712" t="s">
        <v>11767</v>
      </c>
      <c r="Z1712" t="s">
        <v>15302</v>
      </c>
      <c r="AA1712" t="s">
        <v>658</v>
      </c>
      <c r="AB1712" t="s">
        <v>658</v>
      </c>
      <c r="AC1712" t="s">
        <v>12601</v>
      </c>
      <c r="AD1712" t="s">
        <v>12605</v>
      </c>
      <c r="AE1712">
        <v>8996</v>
      </c>
      <c r="AF1712" t="s">
        <v>11767</v>
      </c>
      <c r="AG1712">
        <v>68458</v>
      </c>
      <c r="AH1712" t="s">
        <v>11767</v>
      </c>
      <c r="AI1712">
        <v>23588</v>
      </c>
      <c r="AJ1712">
        <v>5158</v>
      </c>
      <c r="AK1712" t="s">
        <v>11767</v>
      </c>
      <c r="AL1712" t="s">
        <v>22096</v>
      </c>
      <c r="AM1712" t="s">
        <v>15405</v>
      </c>
      <c r="AN1712" t="s">
        <v>12601</v>
      </c>
      <c r="AO1712" t="s">
        <v>1373</v>
      </c>
      <c r="AP1712" t="s">
        <v>15302</v>
      </c>
      <c r="AQ1712" t="s">
        <v>20403</v>
      </c>
    </row>
    <row r="1713" spans="1:43" x14ac:dyDescent="0.3">
      <c r="A1713" t="s">
        <v>14009</v>
      </c>
      <c r="B1713" t="s">
        <v>14010</v>
      </c>
      <c r="C1713" s="72">
        <v>34520</v>
      </c>
      <c r="D1713" t="s">
        <v>14011</v>
      </c>
      <c r="E1713" t="s">
        <v>14012</v>
      </c>
      <c r="F1713" t="s">
        <v>1470</v>
      </c>
      <c r="G1713" t="s">
        <v>6120</v>
      </c>
      <c r="H1713" t="s">
        <v>2147</v>
      </c>
      <c r="I1713" t="s">
        <v>14021</v>
      </c>
      <c r="J1713" t="s">
        <v>14010</v>
      </c>
      <c r="K1713">
        <v>660271</v>
      </c>
      <c r="L1713" t="s">
        <v>14010</v>
      </c>
      <c r="M1713">
        <v>2901324</v>
      </c>
      <c r="N1713" t="s">
        <v>14010</v>
      </c>
      <c r="O1713" t="s">
        <v>17586</v>
      </c>
      <c r="P1713" t="s">
        <v>14009</v>
      </c>
      <c r="Q1713">
        <v>10835</v>
      </c>
      <c r="R1713" t="s">
        <v>14010</v>
      </c>
      <c r="S1713">
        <v>39832</v>
      </c>
      <c r="T1713" t="s">
        <v>14010</v>
      </c>
      <c r="V1713" t="s">
        <v>16513</v>
      </c>
      <c r="W1713">
        <v>111306</v>
      </c>
      <c r="X1713">
        <v>10835</v>
      </c>
      <c r="Y1713" t="s">
        <v>14010</v>
      </c>
      <c r="Z1713" t="s">
        <v>14137</v>
      </c>
      <c r="AA1713" t="s">
        <v>666</v>
      </c>
      <c r="AB1713" t="s">
        <v>658</v>
      </c>
      <c r="AC1713" t="s">
        <v>14010</v>
      </c>
      <c r="AD1713" t="s">
        <v>14137</v>
      </c>
      <c r="AE1713">
        <v>12739</v>
      </c>
      <c r="AH1713" t="s">
        <v>14010</v>
      </c>
      <c r="AI1713">
        <v>33600</v>
      </c>
      <c r="AJ1713">
        <v>5743</v>
      </c>
      <c r="AK1713" t="s">
        <v>14010</v>
      </c>
      <c r="AL1713" t="s">
        <v>19085</v>
      </c>
      <c r="AM1713" t="s">
        <v>14010</v>
      </c>
      <c r="AN1713" t="s">
        <v>14010</v>
      </c>
      <c r="AO1713" t="s">
        <v>2147</v>
      </c>
      <c r="AP1713" t="s">
        <v>14137</v>
      </c>
      <c r="AQ1713" t="s">
        <v>20403</v>
      </c>
    </row>
    <row r="1714" spans="1:43" x14ac:dyDescent="0.3">
      <c r="A1714" t="s">
        <v>22097</v>
      </c>
      <c r="B1714" t="s">
        <v>14010</v>
      </c>
      <c r="C1714" s="72">
        <v>34520</v>
      </c>
      <c r="D1714" t="s">
        <v>14011</v>
      </c>
      <c r="E1714" t="s">
        <v>14012</v>
      </c>
      <c r="F1714" t="s">
        <v>1470</v>
      </c>
      <c r="G1714" t="s">
        <v>6120</v>
      </c>
      <c r="H1714" t="s">
        <v>1373</v>
      </c>
      <c r="I1714" t="s">
        <v>14021</v>
      </c>
      <c r="J1714" t="s">
        <v>14010</v>
      </c>
      <c r="K1714">
        <v>660271</v>
      </c>
      <c r="L1714" t="s">
        <v>14010</v>
      </c>
      <c r="M1714">
        <v>2901324</v>
      </c>
      <c r="N1714" t="s">
        <v>14010</v>
      </c>
      <c r="O1714" t="s">
        <v>17586</v>
      </c>
      <c r="P1714" t="s">
        <v>14009</v>
      </c>
      <c r="Q1714">
        <v>10835</v>
      </c>
      <c r="R1714" t="s">
        <v>14010</v>
      </c>
      <c r="S1714">
        <v>39832</v>
      </c>
      <c r="T1714" t="s">
        <v>14010</v>
      </c>
      <c r="V1714" t="s">
        <v>16513</v>
      </c>
      <c r="W1714">
        <v>111306</v>
      </c>
      <c r="X1714">
        <v>10835</v>
      </c>
      <c r="Y1714" t="s">
        <v>14010</v>
      </c>
      <c r="Z1714" t="s">
        <v>14137</v>
      </c>
      <c r="AA1714" t="s">
        <v>666</v>
      </c>
      <c r="AB1714" t="s">
        <v>658</v>
      </c>
      <c r="AC1714" t="s">
        <v>14010</v>
      </c>
      <c r="AD1714" t="s">
        <v>14137</v>
      </c>
      <c r="AE1714">
        <v>12739</v>
      </c>
      <c r="AH1714" t="s">
        <v>14010</v>
      </c>
      <c r="AI1714">
        <v>33600</v>
      </c>
      <c r="AJ1714">
        <v>5743</v>
      </c>
      <c r="AK1714" t="s">
        <v>14010</v>
      </c>
      <c r="AL1714" t="s">
        <v>19085</v>
      </c>
      <c r="AM1714" t="s">
        <v>14010</v>
      </c>
      <c r="AN1714" t="s">
        <v>14010</v>
      </c>
      <c r="AO1714" t="s">
        <v>1373</v>
      </c>
      <c r="AP1714" t="s">
        <v>14137</v>
      </c>
      <c r="AQ1714" t="s">
        <v>20403</v>
      </c>
    </row>
    <row r="1715" spans="1:43" x14ac:dyDescent="0.3">
      <c r="A1715" t="s">
        <v>11889</v>
      </c>
      <c r="B1715" t="s">
        <v>11241</v>
      </c>
      <c r="C1715" s="72">
        <v>33428</v>
      </c>
      <c r="D1715" t="s">
        <v>6828</v>
      </c>
      <c r="E1715" t="s">
        <v>11890</v>
      </c>
      <c r="F1715" t="s">
        <v>1383</v>
      </c>
      <c r="G1715" t="s">
        <v>9094</v>
      </c>
      <c r="H1715" t="s">
        <v>1373</v>
      </c>
      <c r="I1715" t="s">
        <v>11814</v>
      </c>
      <c r="J1715" t="s">
        <v>11241</v>
      </c>
      <c r="K1715">
        <v>595345</v>
      </c>
      <c r="L1715" t="s">
        <v>11241</v>
      </c>
      <c r="M1715">
        <v>2167292</v>
      </c>
      <c r="N1715" t="s">
        <v>11241</v>
      </c>
      <c r="O1715" t="s">
        <v>13405</v>
      </c>
      <c r="P1715" t="s">
        <v>11889</v>
      </c>
      <c r="Q1715">
        <v>10109</v>
      </c>
      <c r="R1715" t="s">
        <v>11241</v>
      </c>
      <c r="S1715">
        <v>33716</v>
      </c>
      <c r="T1715" t="s">
        <v>11241</v>
      </c>
      <c r="V1715" t="s">
        <v>11891</v>
      </c>
      <c r="W1715">
        <v>68933</v>
      </c>
      <c r="X1715">
        <v>10109</v>
      </c>
      <c r="Y1715" t="s">
        <v>11241</v>
      </c>
      <c r="Z1715" t="s">
        <v>11892</v>
      </c>
      <c r="AA1715" t="s">
        <v>666</v>
      </c>
      <c r="AB1715" t="s">
        <v>666</v>
      </c>
      <c r="AC1715" t="s">
        <v>11241</v>
      </c>
      <c r="AD1715" t="s">
        <v>11892</v>
      </c>
      <c r="AE1715">
        <v>13720</v>
      </c>
      <c r="AF1715" t="s">
        <v>11241</v>
      </c>
      <c r="AG1715">
        <v>68466</v>
      </c>
      <c r="AH1715" t="s">
        <v>11241</v>
      </c>
      <c r="AI1715">
        <v>18421</v>
      </c>
      <c r="AJ1715">
        <v>5257</v>
      </c>
      <c r="AK1715" t="s">
        <v>11241</v>
      </c>
      <c r="AL1715" t="s">
        <v>19086</v>
      </c>
      <c r="AM1715" t="s">
        <v>11241</v>
      </c>
      <c r="AN1715" t="s">
        <v>11241</v>
      </c>
      <c r="AO1715" t="s">
        <v>1373</v>
      </c>
      <c r="AP1715" t="s">
        <v>11892</v>
      </c>
      <c r="AQ1715" t="s">
        <v>20403</v>
      </c>
    </row>
    <row r="1716" spans="1:43" x14ac:dyDescent="0.3">
      <c r="A1716" t="s">
        <v>20089</v>
      </c>
      <c r="B1716" t="s">
        <v>14991</v>
      </c>
      <c r="C1716" s="72">
        <v>35130</v>
      </c>
      <c r="D1716" t="s">
        <v>8012</v>
      </c>
      <c r="E1716" t="s">
        <v>20090</v>
      </c>
      <c r="F1716" t="s">
        <v>1553</v>
      </c>
      <c r="G1716" t="s">
        <v>6120</v>
      </c>
      <c r="H1716" t="s">
        <v>1380</v>
      </c>
      <c r="I1716" t="s">
        <v>20091</v>
      </c>
      <c r="J1716" t="s">
        <v>14991</v>
      </c>
      <c r="K1716">
        <v>658668</v>
      </c>
      <c r="L1716" t="s">
        <v>14991</v>
      </c>
      <c r="M1716">
        <v>2734289</v>
      </c>
      <c r="N1716" t="s">
        <v>14991</v>
      </c>
      <c r="P1716" t="s">
        <v>20089</v>
      </c>
      <c r="Q1716">
        <v>9605</v>
      </c>
      <c r="R1716" t="s">
        <v>14991</v>
      </c>
      <c r="V1716" t="s">
        <v>20092</v>
      </c>
      <c r="W1716">
        <v>105339</v>
      </c>
      <c r="Z1716" t="s">
        <v>19805</v>
      </c>
      <c r="AA1716" t="s">
        <v>658</v>
      </c>
      <c r="AB1716" t="s">
        <v>658</v>
      </c>
      <c r="AC1716" t="s">
        <v>14991</v>
      </c>
      <c r="AD1716" t="s">
        <v>19805</v>
      </c>
      <c r="AJ1716">
        <v>6475</v>
      </c>
      <c r="AK1716" t="s">
        <v>14991</v>
      </c>
      <c r="AL1716" t="s">
        <v>20093</v>
      </c>
      <c r="AM1716" t="s">
        <v>14991</v>
      </c>
      <c r="AO1716" t="s">
        <v>1380</v>
      </c>
      <c r="AP1716" t="s">
        <v>19805</v>
      </c>
      <c r="AQ1716" t="s">
        <v>20403</v>
      </c>
    </row>
    <row r="1717" spans="1:43" x14ac:dyDescent="0.3">
      <c r="A1717" t="s">
        <v>17587</v>
      </c>
      <c r="B1717" t="s">
        <v>17170</v>
      </c>
      <c r="C1717" s="72">
        <v>35030</v>
      </c>
      <c r="D1717" t="s">
        <v>7796</v>
      </c>
      <c r="E1717" t="s">
        <v>17588</v>
      </c>
      <c r="F1717" t="s">
        <v>1416</v>
      </c>
      <c r="G1717" t="s">
        <v>9094</v>
      </c>
      <c r="H1717" t="s">
        <v>1380</v>
      </c>
      <c r="I1717" t="s">
        <v>17171</v>
      </c>
      <c r="J1717" t="s">
        <v>17170</v>
      </c>
      <c r="K1717">
        <v>666931</v>
      </c>
      <c r="L1717" t="s">
        <v>17170</v>
      </c>
      <c r="M1717">
        <v>2837308</v>
      </c>
      <c r="N1717" t="s">
        <v>17170</v>
      </c>
      <c r="P1717" t="s">
        <v>17587</v>
      </c>
      <c r="Q1717">
        <v>10229</v>
      </c>
      <c r="R1717" t="s">
        <v>17170</v>
      </c>
      <c r="S1717">
        <v>40532</v>
      </c>
      <c r="T1717" t="s">
        <v>17170</v>
      </c>
      <c r="W1717">
        <v>110471</v>
      </c>
      <c r="X1717">
        <v>11522</v>
      </c>
      <c r="Y1717" t="s">
        <v>17170</v>
      </c>
      <c r="Z1717" t="s">
        <v>17299</v>
      </c>
      <c r="AA1717" t="s">
        <v>658</v>
      </c>
      <c r="AB1717" t="s">
        <v>658</v>
      </c>
      <c r="AC1717" t="s">
        <v>17170</v>
      </c>
      <c r="AD1717" t="s">
        <v>17299</v>
      </c>
      <c r="AJ1717">
        <v>6384</v>
      </c>
      <c r="AK1717" t="s">
        <v>17170</v>
      </c>
      <c r="AL1717" t="s">
        <v>19087</v>
      </c>
      <c r="AM1717" t="s">
        <v>17170</v>
      </c>
      <c r="AN1717" t="s">
        <v>17170</v>
      </c>
      <c r="AO1717" t="s">
        <v>1380</v>
      </c>
      <c r="AP1717" t="s">
        <v>17299</v>
      </c>
      <c r="AQ1717" t="s">
        <v>20403</v>
      </c>
    </row>
    <row r="1718" spans="1:43" hidden="1" x14ac:dyDescent="0.3">
      <c r="A1718" t="s">
        <v>2758</v>
      </c>
      <c r="B1718" t="s">
        <v>1257</v>
      </c>
      <c r="C1718" s="72">
        <v>25847</v>
      </c>
      <c r="D1718" t="s">
        <v>7695</v>
      </c>
      <c r="E1718" t="s">
        <v>8023</v>
      </c>
      <c r="F1718" t="s">
        <v>3591</v>
      </c>
      <c r="G1718" t="s">
        <v>3591</v>
      </c>
      <c r="H1718" t="s">
        <v>1373</v>
      </c>
      <c r="I1718" t="s">
        <v>9231</v>
      </c>
      <c r="J1718" t="s">
        <v>1257</v>
      </c>
      <c r="K1718">
        <v>119984</v>
      </c>
      <c r="L1718" t="s">
        <v>1257</v>
      </c>
      <c r="M1718">
        <v>7941</v>
      </c>
      <c r="N1718" t="s">
        <v>1257</v>
      </c>
      <c r="O1718" t="s">
        <v>2759</v>
      </c>
      <c r="P1718" t="s">
        <v>2758</v>
      </c>
      <c r="Q1718">
        <v>5127</v>
      </c>
      <c r="R1718" t="s">
        <v>1257</v>
      </c>
      <c r="S1718">
        <v>2969</v>
      </c>
      <c r="T1718" t="s">
        <v>1257</v>
      </c>
      <c r="V1718" t="s">
        <v>4544</v>
      </c>
      <c r="W1718">
        <v>1340</v>
      </c>
      <c r="X1718">
        <v>5127</v>
      </c>
      <c r="Y1718" t="s">
        <v>1257</v>
      </c>
      <c r="Z1718" t="s">
        <v>8837</v>
      </c>
      <c r="AA1718" t="s">
        <v>658</v>
      </c>
      <c r="AB1718" t="s">
        <v>666</v>
      </c>
      <c r="AC1718" t="s">
        <v>1257</v>
      </c>
      <c r="AD1718" t="s">
        <v>8837</v>
      </c>
      <c r="AI1718">
        <v>15189</v>
      </c>
      <c r="AK1718" t="s">
        <v>1257</v>
      </c>
      <c r="AN1718" t="s">
        <v>1257</v>
      </c>
      <c r="AO1718" t="s">
        <v>1373</v>
      </c>
      <c r="AP1718" t="s">
        <v>8837</v>
      </c>
      <c r="AQ1718" t="s">
        <v>20402</v>
      </c>
    </row>
    <row r="1719" spans="1:43" x14ac:dyDescent="0.3">
      <c r="A1719" t="s">
        <v>9136</v>
      </c>
      <c r="B1719" t="s">
        <v>9137</v>
      </c>
      <c r="C1719" s="72">
        <v>31142</v>
      </c>
      <c r="D1719" t="s">
        <v>7171</v>
      </c>
      <c r="E1719" t="s">
        <v>9138</v>
      </c>
      <c r="F1719" t="s">
        <v>3591</v>
      </c>
      <c r="G1719" t="s">
        <v>3591</v>
      </c>
      <c r="H1719" t="s">
        <v>1380</v>
      </c>
      <c r="I1719" t="s">
        <v>9139</v>
      </c>
      <c r="J1719" t="s">
        <v>9137</v>
      </c>
      <c r="K1719">
        <v>493343</v>
      </c>
      <c r="L1719" t="s">
        <v>9137</v>
      </c>
      <c r="M1719">
        <v>2171333</v>
      </c>
      <c r="N1719" t="s">
        <v>9137</v>
      </c>
      <c r="O1719" t="s">
        <v>13589</v>
      </c>
      <c r="P1719" t="s">
        <v>9136</v>
      </c>
      <c r="Q1719">
        <v>9974</v>
      </c>
      <c r="R1719" t="s">
        <v>9137</v>
      </c>
      <c r="S1719">
        <v>34735</v>
      </c>
      <c r="T1719" t="s">
        <v>9137</v>
      </c>
      <c r="V1719" t="s">
        <v>11940</v>
      </c>
      <c r="W1719">
        <v>54488</v>
      </c>
      <c r="X1719">
        <v>9974</v>
      </c>
      <c r="Y1719" t="s">
        <v>14446</v>
      </c>
      <c r="Z1719" t="s">
        <v>9140</v>
      </c>
      <c r="AA1719" t="s">
        <v>658</v>
      </c>
      <c r="AB1719" t="s">
        <v>658</v>
      </c>
      <c r="AC1719" t="s">
        <v>9137</v>
      </c>
      <c r="AD1719" t="s">
        <v>9140</v>
      </c>
      <c r="AE1719">
        <v>10888</v>
      </c>
      <c r="AF1719" t="s">
        <v>9137</v>
      </c>
      <c r="AG1719">
        <v>65989</v>
      </c>
      <c r="AH1719" t="s">
        <v>9137</v>
      </c>
      <c r="AI1719">
        <v>18435</v>
      </c>
      <c r="AJ1719">
        <v>4878</v>
      </c>
      <c r="AK1719" t="s">
        <v>9137</v>
      </c>
      <c r="AL1719" t="s">
        <v>19088</v>
      </c>
      <c r="AM1719" t="s">
        <v>9137</v>
      </c>
      <c r="AN1719" t="s">
        <v>9137</v>
      </c>
      <c r="AO1719" t="s">
        <v>1380</v>
      </c>
      <c r="AP1719" t="s">
        <v>9140</v>
      </c>
      <c r="AQ1719" t="s">
        <v>20403</v>
      </c>
    </row>
    <row r="1720" spans="1:43" x14ac:dyDescent="0.3">
      <c r="A1720" t="s">
        <v>2760</v>
      </c>
      <c r="B1720" t="s">
        <v>1028</v>
      </c>
      <c r="C1720" s="72">
        <v>32291</v>
      </c>
      <c r="D1720" t="s">
        <v>7507</v>
      </c>
      <c r="E1720" t="s">
        <v>8024</v>
      </c>
      <c r="F1720" t="s">
        <v>3591</v>
      </c>
      <c r="G1720" t="s">
        <v>3591</v>
      </c>
      <c r="H1720" t="s">
        <v>1373</v>
      </c>
      <c r="I1720" t="s">
        <v>9650</v>
      </c>
      <c r="J1720" t="s">
        <v>1028</v>
      </c>
      <c r="K1720">
        <v>500902</v>
      </c>
      <c r="L1720" t="s">
        <v>1028</v>
      </c>
      <c r="M1720">
        <v>1741054</v>
      </c>
      <c r="N1720" t="s">
        <v>1028</v>
      </c>
      <c r="O1720" t="s">
        <v>2761</v>
      </c>
      <c r="P1720" t="s">
        <v>2760</v>
      </c>
      <c r="Q1720">
        <v>8980</v>
      </c>
      <c r="R1720" t="s">
        <v>1028</v>
      </c>
      <c r="S1720">
        <v>30804</v>
      </c>
      <c r="T1720" t="s">
        <v>1028</v>
      </c>
      <c r="V1720" t="s">
        <v>4545</v>
      </c>
      <c r="W1720">
        <v>51681</v>
      </c>
      <c r="X1720">
        <v>8980</v>
      </c>
      <c r="Y1720" t="s">
        <v>1028</v>
      </c>
      <c r="Z1720" t="s">
        <v>6019</v>
      </c>
      <c r="AA1720" t="s">
        <v>658</v>
      </c>
      <c r="AB1720" t="s">
        <v>658</v>
      </c>
      <c r="AC1720" t="s">
        <v>1028</v>
      </c>
      <c r="AD1720" t="s">
        <v>6019</v>
      </c>
      <c r="AE1720">
        <v>11844</v>
      </c>
      <c r="AF1720" t="s">
        <v>1028</v>
      </c>
      <c r="AG1720">
        <v>13484</v>
      </c>
      <c r="AI1720">
        <v>4851</v>
      </c>
      <c r="AK1720" t="s">
        <v>1028</v>
      </c>
      <c r="AN1720" t="s">
        <v>1028</v>
      </c>
      <c r="AO1720" t="s">
        <v>1373</v>
      </c>
      <c r="AP1720" t="s">
        <v>6019</v>
      </c>
      <c r="AQ1720" t="s">
        <v>20403</v>
      </c>
    </row>
    <row r="1721" spans="1:43" hidden="1" x14ac:dyDescent="0.3">
      <c r="A1721" t="s">
        <v>2762</v>
      </c>
      <c r="B1721" t="s">
        <v>379</v>
      </c>
      <c r="C1721" s="72">
        <v>28686</v>
      </c>
      <c r="D1721" t="s">
        <v>6554</v>
      </c>
      <c r="E1721" t="s">
        <v>7317</v>
      </c>
      <c r="F1721" t="s">
        <v>3591</v>
      </c>
      <c r="G1721" t="s">
        <v>3591</v>
      </c>
      <c r="H1721" t="s">
        <v>1424</v>
      </c>
      <c r="I1721" t="s">
        <v>9492</v>
      </c>
      <c r="J1721" t="s">
        <v>379</v>
      </c>
      <c r="K1721">
        <v>400018</v>
      </c>
      <c r="L1721" t="s">
        <v>379</v>
      </c>
      <c r="M1721">
        <v>223565</v>
      </c>
      <c r="N1721" t="s">
        <v>379</v>
      </c>
      <c r="O1721" t="s">
        <v>2763</v>
      </c>
      <c r="P1721" t="s">
        <v>2762</v>
      </c>
      <c r="Q1721">
        <v>7028</v>
      </c>
      <c r="R1721" t="s">
        <v>379</v>
      </c>
      <c r="S1721">
        <v>5355</v>
      </c>
      <c r="T1721" t="s">
        <v>379</v>
      </c>
      <c r="V1721" t="s">
        <v>4546</v>
      </c>
      <c r="W1721">
        <v>1549</v>
      </c>
      <c r="X1721">
        <v>7028</v>
      </c>
      <c r="Y1721" t="s">
        <v>379</v>
      </c>
      <c r="Z1721" t="s">
        <v>6020</v>
      </c>
      <c r="AA1721" t="s">
        <v>658</v>
      </c>
      <c r="AB1721" t="s">
        <v>658</v>
      </c>
      <c r="AC1721" t="s">
        <v>379</v>
      </c>
      <c r="AD1721" t="s">
        <v>6020</v>
      </c>
      <c r="AE1721">
        <v>6632</v>
      </c>
      <c r="AI1721">
        <v>9214</v>
      </c>
      <c r="AJ1721">
        <v>757</v>
      </c>
      <c r="AK1721" t="s">
        <v>379</v>
      </c>
      <c r="AL1721" t="s">
        <v>19089</v>
      </c>
      <c r="AM1721" t="s">
        <v>379</v>
      </c>
      <c r="AN1721" t="s">
        <v>379</v>
      </c>
      <c r="AO1721" t="s">
        <v>1424</v>
      </c>
      <c r="AP1721" t="s">
        <v>6020</v>
      </c>
      <c r="AQ1721" t="s">
        <v>20402</v>
      </c>
    </row>
    <row r="1722" spans="1:43" x14ac:dyDescent="0.3">
      <c r="A1722" t="s">
        <v>14631</v>
      </c>
      <c r="B1722" t="s">
        <v>11533</v>
      </c>
      <c r="C1722" s="72">
        <v>34422</v>
      </c>
      <c r="D1722" t="s">
        <v>6623</v>
      </c>
      <c r="E1722" t="s">
        <v>11453</v>
      </c>
      <c r="F1722" t="s">
        <v>1386</v>
      </c>
      <c r="G1722" t="s">
        <v>6120</v>
      </c>
      <c r="H1722" t="s">
        <v>1396</v>
      </c>
      <c r="I1722" t="s">
        <v>11534</v>
      </c>
      <c r="J1722" t="s">
        <v>11533</v>
      </c>
      <c r="K1722">
        <v>621566</v>
      </c>
      <c r="L1722" t="s">
        <v>11533</v>
      </c>
      <c r="M1722">
        <v>2044509</v>
      </c>
      <c r="N1722" t="s">
        <v>11533</v>
      </c>
      <c r="O1722" t="s">
        <v>13256</v>
      </c>
      <c r="P1722" t="s">
        <v>14631</v>
      </c>
      <c r="Q1722">
        <v>9605</v>
      </c>
      <c r="R1722" t="s">
        <v>11533</v>
      </c>
      <c r="S1722">
        <v>32767</v>
      </c>
      <c r="T1722" t="s">
        <v>11533</v>
      </c>
      <c r="V1722" t="s">
        <v>12830</v>
      </c>
      <c r="W1722">
        <v>100668</v>
      </c>
      <c r="X1722">
        <v>9605</v>
      </c>
      <c r="Y1722" t="s">
        <v>11533</v>
      </c>
      <c r="Z1722" t="s">
        <v>11869</v>
      </c>
      <c r="AA1722" t="s">
        <v>666</v>
      </c>
      <c r="AB1722" t="s">
        <v>658</v>
      </c>
      <c r="AC1722" t="s">
        <v>11533</v>
      </c>
      <c r="AD1722" t="s">
        <v>11869</v>
      </c>
      <c r="AE1722">
        <v>12498</v>
      </c>
      <c r="AH1722" t="s">
        <v>11533</v>
      </c>
      <c r="AI1722">
        <v>18386</v>
      </c>
      <c r="AJ1722">
        <v>5060</v>
      </c>
      <c r="AK1722" t="s">
        <v>11533</v>
      </c>
      <c r="AL1722" t="s">
        <v>19090</v>
      </c>
      <c r="AM1722" t="s">
        <v>11533</v>
      </c>
      <c r="AN1722" t="s">
        <v>11533</v>
      </c>
      <c r="AO1722" t="s">
        <v>1396</v>
      </c>
      <c r="AP1722" t="s">
        <v>11869</v>
      </c>
      <c r="AQ1722" t="s">
        <v>20403</v>
      </c>
    </row>
    <row r="1723" spans="1:43" x14ac:dyDescent="0.3">
      <c r="A1723" t="s">
        <v>16514</v>
      </c>
      <c r="B1723" t="s">
        <v>14265</v>
      </c>
      <c r="C1723" s="72">
        <v>32783</v>
      </c>
      <c r="D1723" t="s">
        <v>6987</v>
      </c>
      <c r="E1723" t="s">
        <v>11453</v>
      </c>
      <c r="F1723" t="s">
        <v>1402</v>
      </c>
      <c r="G1723" t="s">
        <v>6120</v>
      </c>
      <c r="H1723" t="s">
        <v>1373</v>
      </c>
      <c r="I1723" t="s">
        <v>16515</v>
      </c>
      <c r="J1723" t="s">
        <v>14265</v>
      </c>
      <c r="K1723">
        <v>621397</v>
      </c>
      <c r="L1723" t="s">
        <v>14265</v>
      </c>
      <c r="M1723">
        <v>2166760</v>
      </c>
      <c r="N1723" t="s">
        <v>14265</v>
      </c>
      <c r="O1723" t="s">
        <v>16516</v>
      </c>
      <c r="P1723" t="s">
        <v>16514</v>
      </c>
      <c r="Q1723">
        <v>9912</v>
      </c>
      <c r="R1723" t="s">
        <v>14265</v>
      </c>
      <c r="S1723">
        <v>33695</v>
      </c>
      <c r="T1723" t="s">
        <v>14265</v>
      </c>
      <c r="W1723">
        <v>102149</v>
      </c>
      <c r="X1723">
        <v>9912</v>
      </c>
      <c r="Y1723" t="s">
        <v>14265</v>
      </c>
      <c r="Z1723" t="s">
        <v>16517</v>
      </c>
      <c r="AA1723" t="s">
        <v>658</v>
      </c>
      <c r="AB1723" t="s">
        <v>666</v>
      </c>
      <c r="AC1723" t="s">
        <v>14265</v>
      </c>
      <c r="AD1723" t="s">
        <v>16517</v>
      </c>
      <c r="AE1723">
        <v>13748</v>
      </c>
      <c r="AK1723" t="s">
        <v>14265</v>
      </c>
      <c r="AL1723" t="s">
        <v>19091</v>
      </c>
      <c r="AM1723" t="s">
        <v>14265</v>
      </c>
      <c r="AN1723" t="s">
        <v>14265</v>
      </c>
      <c r="AO1723" t="s">
        <v>1373</v>
      </c>
      <c r="AP1723" t="s">
        <v>16517</v>
      </c>
      <c r="AQ1723" t="s">
        <v>20403</v>
      </c>
    </row>
    <row r="1724" spans="1:43" x14ac:dyDescent="0.3">
      <c r="A1724" t="s">
        <v>2764</v>
      </c>
      <c r="B1724" t="s">
        <v>539</v>
      </c>
      <c r="C1724" s="72">
        <v>32382</v>
      </c>
      <c r="D1724" t="s">
        <v>6539</v>
      </c>
      <c r="E1724" t="s">
        <v>7029</v>
      </c>
      <c r="F1724" t="s">
        <v>1464</v>
      </c>
      <c r="G1724" t="s">
        <v>6120</v>
      </c>
      <c r="H1724" t="s">
        <v>660</v>
      </c>
      <c r="I1724" t="s">
        <v>10162</v>
      </c>
      <c r="J1724" t="s">
        <v>539</v>
      </c>
      <c r="K1724">
        <v>592609</v>
      </c>
      <c r="L1724" t="s">
        <v>539</v>
      </c>
      <c r="M1724">
        <v>1757980</v>
      </c>
      <c r="N1724" t="s">
        <v>539</v>
      </c>
      <c r="O1724" t="s">
        <v>4547</v>
      </c>
      <c r="P1724" t="s">
        <v>2764</v>
      </c>
      <c r="Q1724">
        <v>9254</v>
      </c>
      <c r="R1724" t="s">
        <v>539</v>
      </c>
      <c r="S1724">
        <v>31218</v>
      </c>
      <c r="T1724" t="s">
        <v>539</v>
      </c>
      <c r="U1724" t="s">
        <v>539</v>
      </c>
      <c r="V1724" t="s">
        <v>4548</v>
      </c>
      <c r="W1724">
        <v>67070</v>
      </c>
      <c r="X1724">
        <v>9254</v>
      </c>
      <c r="Y1724" t="s">
        <v>539</v>
      </c>
      <c r="Z1724" t="s">
        <v>6021</v>
      </c>
      <c r="AA1724" t="s">
        <v>658</v>
      </c>
      <c r="AB1724" t="s">
        <v>658</v>
      </c>
      <c r="AC1724" t="s">
        <v>539</v>
      </c>
      <c r="AD1724" t="s">
        <v>6021</v>
      </c>
      <c r="AE1724">
        <v>11565</v>
      </c>
      <c r="AF1724" t="s">
        <v>539</v>
      </c>
      <c r="AG1724">
        <v>13505</v>
      </c>
      <c r="AI1724">
        <v>13700</v>
      </c>
      <c r="AJ1724">
        <v>4166</v>
      </c>
      <c r="AK1724" t="s">
        <v>539</v>
      </c>
      <c r="AL1724" t="s">
        <v>19092</v>
      </c>
      <c r="AM1724" t="s">
        <v>539</v>
      </c>
      <c r="AN1724" t="s">
        <v>539</v>
      </c>
      <c r="AO1724" t="s">
        <v>660</v>
      </c>
      <c r="AP1724" t="s">
        <v>6021</v>
      </c>
      <c r="AQ1724" t="s">
        <v>20403</v>
      </c>
    </row>
    <row r="1725" spans="1:43" x14ac:dyDescent="0.3">
      <c r="A1725" t="s">
        <v>12510</v>
      </c>
      <c r="B1725" t="s">
        <v>11560</v>
      </c>
      <c r="C1725" s="72">
        <v>32139</v>
      </c>
      <c r="D1725" t="s">
        <v>7799</v>
      </c>
      <c r="E1725" t="s">
        <v>12511</v>
      </c>
      <c r="F1725" t="s">
        <v>3591</v>
      </c>
      <c r="G1725" t="s">
        <v>3591</v>
      </c>
      <c r="H1725" t="s">
        <v>1431</v>
      </c>
      <c r="I1725" t="s">
        <v>11561</v>
      </c>
      <c r="J1725" t="s">
        <v>11560</v>
      </c>
      <c r="K1725">
        <v>502523</v>
      </c>
      <c r="L1725" t="s">
        <v>11560</v>
      </c>
      <c r="M1725">
        <v>1740982</v>
      </c>
      <c r="N1725" t="s">
        <v>11560</v>
      </c>
      <c r="O1725" t="s">
        <v>12512</v>
      </c>
      <c r="P1725" t="s">
        <v>12510</v>
      </c>
      <c r="Q1725">
        <v>9814</v>
      </c>
      <c r="R1725" t="s">
        <v>11560</v>
      </c>
      <c r="S1725">
        <v>30711</v>
      </c>
      <c r="T1725" t="s">
        <v>11560</v>
      </c>
      <c r="V1725" t="s">
        <v>12513</v>
      </c>
      <c r="W1725">
        <v>50314</v>
      </c>
      <c r="X1725">
        <v>9814</v>
      </c>
      <c r="Y1725" t="s">
        <v>11560</v>
      </c>
      <c r="Z1725" t="s">
        <v>12514</v>
      </c>
      <c r="AA1725" t="s">
        <v>5068</v>
      </c>
      <c r="AB1725" t="s">
        <v>658</v>
      </c>
      <c r="AC1725" t="s">
        <v>11560</v>
      </c>
      <c r="AD1725" t="s">
        <v>12514</v>
      </c>
      <c r="AE1725">
        <v>13254</v>
      </c>
      <c r="AF1725" t="s">
        <v>11560</v>
      </c>
      <c r="AG1725">
        <v>17169</v>
      </c>
      <c r="AH1725" t="s">
        <v>11560</v>
      </c>
      <c r="AI1725">
        <v>5170</v>
      </c>
      <c r="AJ1725">
        <v>4749</v>
      </c>
      <c r="AK1725" t="s">
        <v>11560</v>
      </c>
      <c r="AL1725" t="s">
        <v>19093</v>
      </c>
      <c r="AM1725" t="s">
        <v>11560</v>
      </c>
      <c r="AN1725" t="s">
        <v>11560</v>
      </c>
      <c r="AO1725" t="s">
        <v>1431</v>
      </c>
      <c r="AP1725" t="s">
        <v>12514</v>
      </c>
      <c r="AQ1725" t="s">
        <v>20403</v>
      </c>
    </row>
    <row r="1726" spans="1:43" x14ac:dyDescent="0.3">
      <c r="A1726" t="s">
        <v>2765</v>
      </c>
      <c r="B1726" t="s">
        <v>989</v>
      </c>
      <c r="C1726" s="72">
        <v>31091</v>
      </c>
      <c r="D1726" t="s">
        <v>6745</v>
      </c>
      <c r="E1726" t="s">
        <v>8025</v>
      </c>
      <c r="F1726" t="s">
        <v>3591</v>
      </c>
      <c r="G1726" t="s">
        <v>3591</v>
      </c>
      <c r="H1726" t="s">
        <v>1373</v>
      </c>
      <c r="I1726" t="s">
        <v>9652</v>
      </c>
      <c r="J1726" t="s">
        <v>989</v>
      </c>
      <c r="K1726">
        <v>446185</v>
      </c>
      <c r="L1726" t="s">
        <v>989</v>
      </c>
      <c r="M1726">
        <v>1725349</v>
      </c>
      <c r="N1726" t="s">
        <v>989</v>
      </c>
      <c r="O1726" t="s">
        <v>2766</v>
      </c>
      <c r="P1726" t="s">
        <v>2765</v>
      </c>
      <c r="Q1726">
        <v>8703</v>
      </c>
      <c r="R1726" t="s">
        <v>989</v>
      </c>
      <c r="S1726">
        <v>30393</v>
      </c>
      <c r="T1726" t="s">
        <v>989</v>
      </c>
      <c r="V1726" t="s">
        <v>4549</v>
      </c>
      <c r="W1726">
        <v>46451</v>
      </c>
      <c r="X1726">
        <v>8703</v>
      </c>
      <c r="Y1726" t="s">
        <v>989</v>
      </c>
      <c r="Z1726" t="s">
        <v>6022</v>
      </c>
      <c r="AA1726" t="s">
        <v>658</v>
      </c>
      <c r="AB1726" t="s">
        <v>658</v>
      </c>
      <c r="AC1726" t="s">
        <v>989</v>
      </c>
      <c r="AD1726" t="s">
        <v>6022</v>
      </c>
      <c r="AE1726">
        <v>11304</v>
      </c>
      <c r="AI1726">
        <v>1828</v>
      </c>
      <c r="AK1726" t="s">
        <v>989</v>
      </c>
      <c r="AL1726" t="s">
        <v>19094</v>
      </c>
      <c r="AM1726" t="s">
        <v>989</v>
      </c>
      <c r="AN1726" t="s">
        <v>989</v>
      </c>
      <c r="AO1726" t="s">
        <v>1373</v>
      </c>
      <c r="AP1726" t="s">
        <v>6022</v>
      </c>
      <c r="AQ1726" t="s">
        <v>20403</v>
      </c>
    </row>
    <row r="1727" spans="1:43" x14ac:dyDescent="0.3">
      <c r="A1727" t="s">
        <v>12724</v>
      </c>
      <c r="B1727" t="s">
        <v>11556</v>
      </c>
      <c r="C1727" s="72">
        <v>34872</v>
      </c>
      <c r="D1727" t="s">
        <v>6987</v>
      </c>
      <c r="E1727" t="s">
        <v>12725</v>
      </c>
      <c r="F1727" t="s">
        <v>1395</v>
      </c>
      <c r="G1727" t="s">
        <v>9094</v>
      </c>
      <c r="H1727" t="s">
        <v>1380</v>
      </c>
      <c r="I1727" t="s">
        <v>14632</v>
      </c>
      <c r="J1727" t="s">
        <v>11556</v>
      </c>
      <c r="K1727">
        <v>641933</v>
      </c>
      <c r="L1727" t="s">
        <v>11556</v>
      </c>
      <c r="M1727">
        <v>2171342</v>
      </c>
      <c r="N1727" t="s">
        <v>11556</v>
      </c>
      <c r="O1727" t="s">
        <v>17589</v>
      </c>
      <c r="P1727" t="s">
        <v>12724</v>
      </c>
      <c r="Q1727">
        <v>10215</v>
      </c>
      <c r="R1727" t="s">
        <v>11556</v>
      </c>
      <c r="S1727">
        <v>34168</v>
      </c>
      <c r="T1727" t="s">
        <v>11556</v>
      </c>
      <c r="V1727" t="s">
        <v>16518</v>
      </c>
      <c r="W1727">
        <v>102704</v>
      </c>
      <c r="X1727">
        <v>10215</v>
      </c>
      <c r="Y1727" t="s">
        <v>11556</v>
      </c>
      <c r="Z1727" t="s">
        <v>12726</v>
      </c>
      <c r="AA1727" t="s">
        <v>658</v>
      </c>
      <c r="AB1727" t="s">
        <v>658</v>
      </c>
      <c r="AC1727" t="s">
        <v>11556</v>
      </c>
      <c r="AD1727" t="s">
        <v>12726</v>
      </c>
      <c r="AE1727">
        <v>13054</v>
      </c>
      <c r="AH1727" t="s">
        <v>11556</v>
      </c>
      <c r="AI1727">
        <v>19296</v>
      </c>
      <c r="AJ1727">
        <v>5402</v>
      </c>
      <c r="AK1727" t="s">
        <v>11556</v>
      </c>
      <c r="AL1727" t="s">
        <v>19095</v>
      </c>
      <c r="AM1727" t="s">
        <v>11556</v>
      </c>
      <c r="AN1727" t="s">
        <v>11556</v>
      </c>
      <c r="AO1727" t="s">
        <v>1380</v>
      </c>
      <c r="AP1727" t="s">
        <v>12726</v>
      </c>
      <c r="AQ1727" t="s">
        <v>20403</v>
      </c>
    </row>
    <row r="1728" spans="1:43" hidden="1" x14ac:dyDescent="0.3">
      <c r="A1728" t="s">
        <v>4550</v>
      </c>
      <c r="B1728" t="s">
        <v>4551</v>
      </c>
      <c r="C1728" s="72">
        <v>27057</v>
      </c>
      <c r="D1728" t="s">
        <v>7470</v>
      </c>
      <c r="E1728" t="s">
        <v>7469</v>
      </c>
      <c r="F1728" t="s">
        <v>3591</v>
      </c>
      <c r="G1728" t="s">
        <v>3591</v>
      </c>
      <c r="H1728" t="s">
        <v>1380</v>
      </c>
      <c r="I1728" t="s">
        <v>9131</v>
      </c>
      <c r="J1728" t="s">
        <v>4551</v>
      </c>
      <c r="K1728">
        <v>120044</v>
      </c>
      <c r="L1728" t="s">
        <v>4551</v>
      </c>
      <c r="M1728">
        <v>7946</v>
      </c>
      <c r="N1728" t="s">
        <v>4551</v>
      </c>
      <c r="O1728" t="s">
        <v>6023</v>
      </c>
      <c r="P1728" t="s">
        <v>6024</v>
      </c>
      <c r="R1728" t="s">
        <v>4551</v>
      </c>
      <c r="S1728">
        <v>3728</v>
      </c>
      <c r="T1728" t="s">
        <v>4551</v>
      </c>
      <c r="V1728" t="s">
        <v>6025</v>
      </c>
      <c r="W1728">
        <v>1550</v>
      </c>
      <c r="Y1728" t="s">
        <v>4551</v>
      </c>
      <c r="Z1728" t="s">
        <v>8838</v>
      </c>
      <c r="AA1728" t="s">
        <v>658</v>
      </c>
      <c r="AB1728" t="s">
        <v>658</v>
      </c>
      <c r="AC1728" t="s">
        <v>4551</v>
      </c>
      <c r="AD1728" t="s">
        <v>8838</v>
      </c>
      <c r="AI1728">
        <v>8513</v>
      </c>
      <c r="AK1728" t="s">
        <v>4551</v>
      </c>
      <c r="AN1728" t="s">
        <v>4551</v>
      </c>
      <c r="AO1728" t="s">
        <v>1380</v>
      </c>
      <c r="AP1728" t="s">
        <v>8838</v>
      </c>
      <c r="AQ1728" t="s">
        <v>20402</v>
      </c>
    </row>
    <row r="1729" spans="1:43" x14ac:dyDescent="0.3">
      <c r="A1729" t="s">
        <v>8201</v>
      </c>
      <c r="B1729" t="s">
        <v>8839</v>
      </c>
      <c r="C1729" s="72">
        <v>31352</v>
      </c>
      <c r="D1729" t="s">
        <v>8202</v>
      </c>
      <c r="E1729" t="s">
        <v>7395</v>
      </c>
      <c r="F1729" t="s">
        <v>3591</v>
      </c>
      <c r="G1729" t="s">
        <v>3591</v>
      </c>
      <c r="H1729" t="s">
        <v>1380</v>
      </c>
      <c r="I1729" t="s">
        <v>9380</v>
      </c>
      <c r="J1729" t="s">
        <v>8839</v>
      </c>
      <c r="K1729">
        <v>449181</v>
      </c>
      <c r="L1729" t="s">
        <v>8839</v>
      </c>
      <c r="M1729">
        <v>1208670</v>
      </c>
      <c r="N1729" t="s">
        <v>8839</v>
      </c>
      <c r="O1729" t="s">
        <v>13221</v>
      </c>
      <c r="P1729" t="s">
        <v>8201</v>
      </c>
      <c r="Q1729">
        <v>9918</v>
      </c>
      <c r="R1729" t="s">
        <v>8839</v>
      </c>
      <c r="S1729">
        <v>29357</v>
      </c>
      <c r="T1729" t="s">
        <v>8839</v>
      </c>
      <c r="V1729" t="s">
        <v>12188</v>
      </c>
      <c r="W1729">
        <v>52285</v>
      </c>
      <c r="X1729">
        <v>9918</v>
      </c>
      <c r="Y1729" t="s">
        <v>8839</v>
      </c>
      <c r="Z1729" t="s">
        <v>8840</v>
      </c>
      <c r="AA1729" t="s">
        <v>658</v>
      </c>
      <c r="AB1729" t="s">
        <v>658</v>
      </c>
      <c r="AC1729" t="s">
        <v>8839</v>
      </c>
      <c r="AD1729" t="s">
        <v>8840</v>
      </c>
      <c r="AE1729">
        <v>9805</v>
      </c>
      <c r="AF1729" t="s">
        <v>8839</v>
      </c>
      <c r="AG1729">
        <v>13584</v>
      </c>
      <c r="AH1729" t="s">
        <v>8839</v>
      </c>
      <c r="AI1729">
        <v>1950</v>
      </c>
      <c r="AJ1729">
        <v>4818</v>
      </c>
      <c r="AK1729" t="s">
        <v>8839</v>
      </c>
      <c r="AL1729" t="s">
        <v>19096</v>
      </c>
      <c r="AM1729" t="s">
        <v>8839</v>
      </c>
      <c r="AN1729" t="s">
        <v>8839</v>
      </c>
      <c r="AO1729" t="s">
        <v>1380</v>
      </c>
      <c r="AP1729" t="s">
        <v>8840</v>
      </c>
      <c r="AQ1729" t="s">
        <v>20403</v>
      </c>
    </row>
    <row r="1730" spans="1:43" hidden="1" x14ac:dyDescent="0.3">
      <c r="A1730" t="s">
        <v>2767</v>
      </c>
      <c r="B1730" t="s">
        <v>49</v>
      </c>
      <c r="C1730" s="72">
        <v>29014</v>
      </c>
      <c r="D1730" t="s">
        <v>7014</v>
      </c>
      <c r="E1730" t="s">
        <v>7318</v>
      </c>
      <c r="F1730" t="s">
        <v>3591</v>
      </c>
      <c r="G1730" t="s">
        <v>3591</v>
      </c>
      <c r="H1730" t="s">
        <v>661</v>
      </c>
      <c r="I1730" t="s">
        <v>9737</v>
      </c>
      <c r="J1730" t="s">
        <v>49</v>
      </c>
      <c r="K1730">
        <v>434681</v>
      </c>
      <c r="L1730" t="s">
        <v>49</v>
      </c>
      <c r="M1730">
        <v>292414</v>
      </c>
      <c r="N1730" t="s">
        <v>49</v>
      </c>
      <c r="O1730" t="s">
        <v>2768</v>
      </c>
      <c r="P1730" t="s">
        <v>2767</v>
      </c>
      <c r="Q1730">
        <v>7424</v>
      </c>
      <c r="R1730" t="s">
        <v>49</v>
      </c>
      <c r="S1730">
        <v>6088</v>
      </c>
      <c r="T1730" t="s">
        <v>49</v>
      </c>
      <c r="V1730" t="s">
        <v>4552</v>
      </c>
      <c r="W1730">
        <v>40607</v>
      </c>
      <c r="X1730">
        <v>7424</v>
      </c>
      <c r="Y1730" t="s">
        <v>49</v>
      </c>
      <c r="Z1730" t="s">
        <v>8841</v>
      </c>
      <c r="AA1730" t="s">
        <v>666</v>
      </c>
      <c r="AB1730" t="s">
        <v>658</v>
      </c>
      <c r="AC1730" t="s">
        <v>49</v>
      </c>
      <c r="AD1730" t="s">
        <v>8841</v>
      </c>
      <c r="AI1730">
        <v>5394</v>
      </c>
      <c r="AK1730" t="s">
        <v>49</v>
      </c>
      <c r="AN1730" t="s">
        <v>49</v>
      </c>
      <c r="AO1730" t="s">
        <v>661</v>
      </c>
      <c r="AP1730" t="s">
        <v>8841</v>
      </c>
      <c r="AQ1730" t="s">
        <v>20402</v>
      </c>
    </row>
    <row r="1731" spans="1:43" x14ac:dyDescent="0.3">
      <c r="A1731" t="s">
        <v>2769</v>
      </c>
      <c r="B1731" t="s">
        <v>262</v>
      </c>
      <c r="C1731" s="72">
        <v>33373</v>
      </c>
      <c r="D1731" t="s">
        <v>7012</v>
      </c>
      <c r="E1731" t="s">
        <v>7471</v>
      </c>
      <c r="F1731" t="s">
        <v>1481</v>
      </c>
      <c r="G1731" t="s">
        <v>9094</v>
      </c>
      <c r="H1731" t="s">
        <v>1380</v>
      </c>
      <c r="I1731" t="s">
        <v>10593</v>
      </c>
      <c r="J1731" t="s">
        <v>262</v>
      </c>
      <c r="K1731">
        <v>542364</v>
      </c>
      <c r="L1731" t="s">
        <v>262</v>
      </c>
      <c r="M1731">
        <v>2017392</v>
      </c>
      <c r="N1731" t="s">
        <v>262</v>
      </c>
      <c r="O1731" t="s">
        <v>4553</v>
      </c>
      <c r="P1731" t="s">
        <v>2769</v>
      </c>
      <c r="Q1731">
        <v>9313</v>
      </c>
      <c r="R1731" t="s">
        <v>262</v>
      </c>
      <c r="S1731">
        <v>31833</v>
      </c>
      <c r="T1731" t="s">
        <v>262</v>
      </c>
      <c r="V1731" t="s">
        <v>4554</v>
      </c>
      <c r="W1731">
        <v>59705</v>
      </c>
      <c r="X1731">
        <v>9313</v>
      </c>
      <c r="Y1731" t="s">
        <v>262</v>
      </c>
      <c r="Z1731" t="s">
        <v>8842</v>
      </c>
      <c r="AA1731" t="s">
        <v>666</v>
      </c>
      <c r="AB1731" t="s">
        <v>658</v>
      </c>
      <c r="AC1731" t="s">
        <v>262</v>
      </c>
      <c r="AD1731" t="s">
        <v>8842</v>
      </c>
      <c r="AE1731">
        <v>11819</v>
      </c>
      <c r="AF1731" t="s">
        <v>262</v>
      </c>
      <c r="AG1731">
        <v>24529</v>
      </c>
      <c r="AH1731" t="s">
        <v>262</v>
      </c>
      <c r="AI1731">
        <v>9018</v>
      </c>
      <c r="AJ1731">
        <v>4236</v>
      </c>
      <c r="AK1731" t="s">
        <v>262</v>
      </c>
      <c r="AL1731" t="s">
        <v>19097</v>
      </c>
      <c r="AM1731" t="s">
        <v>262</v>
      </c>
      <c r="AN1731" t="s">
        <v>262</v>
      </c>
      <c r="AO1731" t="s">
        <v>1380</v>
      </c>
      <c r="AP1731" t="s">
        <v>8842</v>
      </c>
      <c r="AQ1731" t="s">
        <v>20403</v>
      </c>
    </row>
    <row r="1732" spans="1:43" hidden="1" x14ac:dyDescent="0.3">
      <c r="A1732" t="s">
        <v>2770</v>
      </c>
      <c r="B1732" t="s">
        <v>646</v>
      </c>
      <c r="C1732" s="72">
        <v>27716</v>
      </c>
      <c r="D1732" t="s">
        <v>6683</v>
      </c>
      <c r="E1732" t="s">
        <v>6682</v>
      </c>
      <c r="F1732" t="s">
        <v>3591</v>
      </c>
      <c r="G1732" t="s">
        <v>3591</v>
      </c>
      <c r="H1732" t="s">
        <v>2147</v>
      </c>
      <c r="I1732" t="s">
        <v>9759</v>
      </c>
      <c r="J1732" t="s">
        <v>646</v>
      </c>
      <c r="K1732">
        <v>120074</v>
      </c>
      <c r="L1732" t="s">
        <v>646</v>
      </c>
      <c r="M1732">
        <v>8236</v>
      </c>
      <c r="N1732" t="s">
        <v>646</v>
      </c>
      <c r="O1732" t="s">
        <v>2771</v>
      </c>
      <c r="P1732" t="s">
        <v>2770</v>
      </c>
      <c r="Q1732">
        <v>5909</v>
      </c>
      <c r="R1732" t="s">
        <v>646</v>
      </c>
      <c r="S1732">
        <v>3748</v>
      </c>
      <c r="T1732" t="s">
        <v>646</v>
      </c>
      <c r="U1732" t="s">
        <v>646</v>
      </c>
      <c r="V1732" t="s">
        <v>4555</v>
      </c>
      <c r="W1732">
        <v>1499</v>
      </c>
      <c r="X1732">
        <v>5909</v>
      </c>
      <c r="Y1732" t="s">
        <v>646</v>
      </c>
      <c r="Z1732" t="s">
        <v>6026</v>
      </c>
      <c r="AA1732" t="s">
        <v>666</v>
      </c>
      <c r="AB1732" t="s">
        <v>666</v>
      </c>
      <c r="AC1732" t="s">
        <v>646</v>
      </c>
      <c r="AD1732" t="s">
        <v>6026</v>
      </c>
      <c r="AE1732">
        <v>5549</v>
      </c>
      <c r="AF1732" t="s">
        <v>646</v>
      </c>
      <c r="AG1732">
        <v>5192</v>
      </c>
      <c r="AH1732" t="s">
        <v>646</v>
      </c>
      <c r="AI1732">
        <v>8765</v>
      </c>
      <c r="AJ1732">
        <v>356</v>
      </c>
      <c r="AK1732" t="s">
        <v>646</v>
      </c>
      <c r="AN1732" t="s">
        <v>646</v>
      </c>
      <c r="AO1732" t="s">
        <v>2147</v>
      </c>
      <c r="AP1732" t="s">
        <v>6026</v>
      </c>
      <c r="AQ1732" t="s">
        <v>20402</v>
      </c>
    </row>
    <row r="1733" spans="1:43" x14ac:dyDescent="0.3">
      <c r="A1733" t="s">
        <v>13353</v>
      </c>
      <c r="B1733" t="s">
        <v>11364</v>
      </c>
      <c r="C1733" s="72">
        <v>34964</v>
      </c>
      <c r="D1733" t="s">
        <v>6939</v>
      </c>
      <c r="E1733" t="s">
        <v>6682</v>
      </c>
      <c r="F1733" t="s">
        <v>3591</v>
      </c>
      <c r="G1733" t="s">
        <v>3591</v>
      </c>
      <c r="H1733" t="s">
        <v>1373</v>
      </c>
      <c r="I1733" t="s">
        <v>13354</v>
      </c>
      <c r="J1733" t="s">
        <v>11364</v>
      </c>
      <c r="K1733">
        <v>656814</v>
      </c>
      <c r="L1733" t="s">
        <v>11364</v>
      </c>
      <c r="M1733">
        <v>2135262</v>
      </c>
      <c r="N1733" t="s">
        <v>11364</v>
      </c>
      <c r="O1733" t="s">
        <v>17590</v>
      </c>
      <c r="P1733" t="s">
        <v>13353</v>
      </c>
      <c r="Q1733">
        <v>10519</v>
      </c>
      <c r="R1733" t="s">
        <v>11364</v>
      </c>
      <c r="S1733">
        <v>28589</v>
      </c>
      <c r="T1733" t="s">
        <v>11364</v>
      </c>
      <c r="V1733" t="s">
        <v>16519</v>
      </c>
      <c r="W1733">
        <v>105424</v>
      </c>
      <c r="X1733">
        <v>10519</v>
      </c>
      <c r="Y1733" t="s">
        <v>11364</v>
      </c>
      <c r="Z1733" t="s">
        <v>13355</v>
      </c>
      <c r="AA1733" t="s">
        <v>658</v>
      </c>
      <c r="AB1733" t="s">
        <v>658</v>
      </c>
      <c r="AC1733" t="s">
        <v>11364</v>
      </c>
      <c r="AD1733" t="s">
        <v>13355</v>
      </c>
      <c r="AE1733">
        <v>13384</v>
      </c>
      <c r="AH1733" t="s">
        <v>11364</v>
      </c>
      <c r="AI1733">
        <v>20918</v>
      </c>
      <c r="AJ1733">
        <v>5432</v>
      </c>
      <c r="AK1733" t="s">
        <v>11364</v>
      </c>
      <c r="AL1733" t="s">
        <v>19098</v>
      </c>
      <c r="AM1733" t="s">
        <v>11364</v>
      </c>
      <c r="AN1733" t="s">
        <v>11364</v>
      </c>
      <c r="AO1733" t="s">
        <v>1373</v>
      </c>
      <c r="AP1733" t="s">
        <v>13355</v>
      </c>
      <c r="AQ1733" t="s">
        <v>20403</v>
      </c>
    </row>
    <row r="1734" spans="1:43" x14ac:dyDescent="0.3">
      <c r="A1734" t="s">
        <v>16520</v>
      </c>
      <c r="B1734" t="s">
        <v>15451</v>
      </c>
      <c r="C1734" s="72">
        <v>32389</v>
      </c>
      <c r="D1734" t="s">
        <v>6620</v>
      </c>
      <c r="E1734" t="s">
        <v>16521</v>
      </c>
      <c r="F1734" t="s">
        <v>1446</v>
      </c>
      <c r="G1734" t="s">
        <v>9094</v>
      </c>
      <c r="H1734" t="s">
        <v>1373</v>
      </c>
      <c r="I1734" t="s">
        <v>16522</v>
      </c>
      <c r="J1734" t="s">
        <v>15451</v>
      </c>
      <c r="K1734">
        <v>592612</v>
      </c>
      <c r="L1734" t="s">
        <v>15451</v>
      </c>
      <c r="M1734">
        <v>2042093</v>
      </c>
      <c r="N1734" t="s">
        <v>15451</v>
      </c>
      <c r="O1734" t="s">
        <v>16523</v>
      </c>
      <c r="P1734" t="s">
        <v>16520</v>
      </c>
      <c r="Q1734">
        <v>10021</v>
      </c>
      <c r="R1734" t="s">
        <v>15451</v>
      </c>
      <c r="S1734">
        <v>32665</v>
      </c>
      <c r="T1734" t="s">
        <v>15451</v>
      </c>
      <c r="W1734">
        <v>68643</v>
      </c>
      <c r="X1734">
        <v>10021</v>
      </c>
      <c r="Y1734" t="s">
        <v>15451</v>
      </c>
      <c r="Z1734" t="s">
        <v>16524</v>
      </c>
      <c r="AA1734" t="s">
        <v>666</v>
      </c>
      <c r="AB1734" t="s">
        <v>666</v>
      </c>
      <c r="AC1734" t="s">
        <v>15451</v>
      </c>
      <c r="AD1734" t="s">
        <v>16524</v>
      </c>
      <c r="AE1734">
        <v>11722</v>
      </c>
      <c r="AJ1734">
        <v>4971</v>
      </c>
      <c r="AK1734" t="s">
        <v>15451</v>
      </c>
      <c r="AL1734" t="s">
        <v>19099</v>
      </c>
      <c r="AM1734" t="s">
        <v>15451</v>
      </c>
      <c r="AN1734" t="s">
        <v>15451</v>
      </c>
      <c r="AO1734" t="s">
        <v>14933</v>
      </c>
      <c r="AP1734" t="s">
        <v>16524</v>
      </c>
      <c r="AQ1734" t="s">
        <v>20403</v>
      </c>
    </row>
    <row r="1735" spans="1:43" x14ac:dyDescent="0.3">
      <c r="A1735" t="s">
        <v>13828</v>
      </c>
      <c r="B1735" t="s">
        <v>11565</v>
      </c>
      <c r="C1735" s="72">
        <v>33950</v>
      </c>
      <c r="D1735" t="s">
        <v>6543</v>
      </c>
      <c r="E1735" t="s">
        <v>8308</v>
      </c>
      <c r="F1735" t="s">
        <v>3591</v>
      </c>
      <c r="G1735" t="s">
        <v>3591</v>
      </c>
      <c r="H1735" t="s">
        <v>1380</v>
      </c>
      <c r="I1735" t="s">
        <v>13019</v>
      </c>
      <c r="J1735" t="s">
        <v>11565</v>
      </c>
      <c r="K1735">
        <v>591741</v>
      </c>
      <c r="L1735" t="s">
        <v>11565</v>
      </c>
      <c r="M1735">
        <v>2170025</v>
      </c>
      <c r="N1735" t="s">
        <v>11565</v>
      </c>
      <c r="O1735" t="s">
        <v>14447</v>
      </c>
      <c r="P1735" t="s">
        <v>13828</v>
      </c>
      <c r="Q1735">
        <v>10656</v>
      </c>
      <c r="R1735" t="s">
        <v>11565</v>
      </c>
      <c r="S1735">
        <v>33918</v>
      </c>
      <c r="T1735" t="s">
        <v>11565</v>
      </c>
      <c r="V1735" t="s">
        <v>16525</v>
      </c>
      <c r="W1735">
        <v>66895</v>
      </c>
      <c r="X1735">
        <v>10656</v>
      </c>
      <c r="Y1735" t="s">
        <v>13829</v>
      </c>
      <c r="Z1735" t="s">
        <v>13830</v>
      </c>
      <c r="AA1735" t="s">
        <v>658</v>
      </c>
      <c r="AB1735" t="s">
        <v>658</v>
      </c>
      <c r="AC1735" t="s">
        <v>11565</v>
      </c>
      <c r="AD1735" t="s">
        <v>13830</v>
      </c>
      <c r="AE1735">
        <v>12665</v>
      </c>
      <c r="AI1735">
        <v>12769</v>
      </c>
      <c r="AJ1735">
        <v>5524</v>
      </c>
      <c r="AK1735" t="s">
        <v>11565</v>
      </c>
      <c r="AL1735" t="s">
        <v>19100</v>
      </c>
      <c r="AM1735" t="s">
        <v>11565</v>
      </c>
      <c r="AN1735" t="s">
        <v>11565</v>
      </c>
      <c r="AO1735" t="s">
        <v>14938</v>
      </c>
      <c r="AP1735" t="s">
        <v>13830</v>
      </c>
      <c r="AQ1735" t="s">
        <v>20403</v>
      </c>
    </row>
    <row r="1736" spans="1:43" x14ac:dyDescent="0.3">
      <c r="A1736" t="s">
        <v>8307</v>
      </c>
      <c r="B1736" t="s">
        <v>8843</v>
      </c>
      <c r="C1736" s="72">
        <v>34737</v>
      </c>
      <c r="D1736" t="s">
        <v>7802</v>
      </c>
      <c r="E1736" t="s">
        <v>8308</v>
      </c>
      <c r="F1736" t="s">
        <v>1376</v>
      </c>
      <c r="G1736" t="s">
        <v>6120</v>
      </c>
      <c r="H1736" t="s">
        <v>1373</v>
      </c>
      <c r="I1736" t="s">
        <v>9222</v>
      </c>
      <c r="J1736" t="s">
        <v>8843</v>
      </c>
      <c r="K1736">
        <v>532077</v>
      </c>
      <c r="L1736" t="s">
        <v>8843</v>
      </c>
      <c r="M1736">
        <v>2042942</v>
      </c>
      <c r="N1736" t="s">
        <v>8843</v>
      </c>
      <c r="O1736" t="s">
        <v>13141</v>
      </c>
      <c r="P1736" t="s">
        <v>8307</v>
      </c>
      <c r="Q1736">
        <v>9907</v>
      </c>
      <c r="R1736" t="s">
        <v>8843</v>
      </c>
      <c r="S1736">
        <v>32693</v>
      </c>
      <c r="T1736" t="s">
        <v>8843</v>
      </c>
      <c r="V1736" t="s">
        <v>12106</v>
      </c>
      <c r="W1736">
        <v>68997</v>
      </c>
      <c r="X1736">
        <v>9907</v>
      </c>
      <c r="Y1736" t="s">
        <v>8843</v>
      </c>
      <c r="Z1736" t="s">
        <v>8844</v>
      </c>
      <c r="AA1736" t="s">
        <v>658</v>
      </c>
      <c r="AB1736" t="s">
        <v>658</v>
      </c>
      <c r="AC1736" t="s">
        <v>8843</v>
      </c>
      <c r="AD1736" t="s">
        <v>8844</v>
      </c>
      <c r="AE1736">
        <v>12816</v>
      </c>
      <c r="AF1736" t="s">
        <v>8843</v>
      </c>
      <c r="AG1736">
        <v>62196</v>
      </c>
      <c r="AH1736" t="s">
        <v>8843</v>
      </c>
      <c r="AI1736">
        <v>18197</v>
      </c>
      <c r="AJ1736">
        <v>4877</v>
      </c>
      <c r="AK1736" t="s">
        <v>8843</v>
      </c>
      <c r="AL1736" t="s">
        <v>19101</v>
      </c>
      <c r="AM1736" t="s">
        <v>8843</v>
      </c>
      <c r="AN1736" t="s">
        <v>8843</v>
      </c>
      <c r="AO1736" t="s">
        <v>1373</v>
      </c>
      <c r="AP1736" t="s">
        <v>8844</v>
      </c>
      <c r="AQ1736" t="s">
        <v>20403</v>
      </c>
    </row>
    <row r="1737" spans="1:43" x14ac:dyDescent="0.3">
      <c r="A1737" t="s">
        <v>14844</v>
      </c>
      <c r="B1737" t="s">
        <v>14264</v>
      </c>
      <c r="C1737" s="72">
        <v>34215</v>
      </c>
      <c r="D1737" t="s">
        <v>6815</v>
      </c>
      <c r="E1737" t="s">
        <v>8026</v>
      </c>
      <c r="F1737" t="s">
        <v>1509</v>
      </c>
      <c r="G1737" t="s">
        <v>9094</v>
      </c>
      <c r="H1737" t="s">
        <v>1373</v>
      </c>
      <c r="I1737" t="s">
        <v>14845</v>
      </c>
      <c r="J1737" t="s">
        <v>14264</v>
      </c>
      <c r="K1737">
        <v>621261</v>
      </c>
      <c r="L1737" t="s">
        <v>14264</v>
      </c>
      <c r="M1737">
        <v>2824815</v>
      </c>
      <c r="N1737" t="s">
        <v>14264</v>
      </c>
      <c r="O1737" t="s">
        <v>17591</v>
      </c>
      <c r="P1737" t="s">
        <v>14844</v>
      </c>
      <c r="Q1737">
        <v>10990</v>
      </c>
      <c r="R1737" t="s">
        <v>14264</v>
      </c>
      <c r="S1737">
        <v>39809</v>
      </c>
      <c r="T1737" t="s">
        <v>14264</v>
      </c>
      <c r="V1737" t="s">
        <v>16526</v>
      </c>
      <c r="W1737">
        <v>100577</v>
      </c>
      <c r="X1737">
        <v>10990</v>
      </c>
      <c r="Y1737" t="s">
        <v>14264</v>
      </c>
      <c r="Z1737" t="s">
        <v>15172</v>
      </c>
      <c r="AA1737" t="s">
        <v>658</v>
      </c>
      <c r="AB1737" t="s">
        <v>658</v>
      </c>
      <c r="AC1737" t="s">
        <v>14264</v>
      </c>
      <c r="AD1737" t="s">
        <v>15172</v>
      </c>
      <c r="AE1737">
        <v>15222</v>
      </c>
      <c r="AH1737" t="s">
        <v>14264</v>
      </c>
      <c r="AI1737">
        <v>30486</v>
      </c>
      <c r="AJ1737">
        <v>5760</v>
      </c>
      <c r="AK1737" t="s">
        <v>14264</v>
      </c>
      <c r="AL1737" t="s">
        <v>19102</v>
      </c>
      <c r="AM1737" t="s">
        <v>14264</v>
      </c>
      <c r="AN1737" t="s">
        <v>14264</v>
      </c>
      <c r="AO1737" t="s">
        <v>1373</v>
      </c>
      <c r="AP1737" t="s">
        <v>15172</v>
      </c>
      <c r="AQ1737" t="s">
        <v>20403</v>
      </c>
    </row>
    <row r="1738" spans="1:43" hidden="1" x14ac:dyDescent="0.3">
      <c r="A1738" t="s">
        <v>2772</v>
      </c>
      <c r="B1738" t="s">
        <v>1165</v>
      </c>
      <c r="C1738" s="72">
        <v>28366</v>
      </c>
      <c r="D1738" t="s">
        <v>7906</v>
      </c>
      <c r="E1738" t="s">
        <v>8026</v>
      </c>
      <c r="F1738" t="s">
        <v>3591</v>
      </c>
      <c r="G1738" t="s">
        <v>3591</v>
      </c>
      <c r="H1738" t="s">
        <v>1373</v>
      </c>
      <c r="I1738" t="s">
        <v>9901</v>
      </c>
      <c r="J1738" t="s">
        <v>1165</v>
      </c>
      <c r="K1738">
        <v>400061</v>
      </c>
      <c r="L1738" t="s">
        <v>1165</v>
      </c>
      <c r="M1738">
        <v>212033</v>
      </c>
      <c r="N1738" t="s">
        <v>1165</v>
      </c>
      <c r="O1738" t="s">
        <v>2773</v>
      </c>
      <c r="P1738" t="s">
        <v>2772</v>
      </c>
      <c r="Q1738">
        <v>6646</v>
      </c>
      <c r="R1738" t="s">
        <v>1165</v>
      </c>
      <c r="S1738">
        <v>4575</v>
      </c>
      <c r="T1738" t="s">
        <v>1165</v>
      </c>
      <c r="V1738" t="s">
        <v>4556</v>
      </c>
      <c r="W1738">
        <v>33</v>
      </c>
      <c r="X1738">
        <v>6646</v>
      </c>
      <c r="Y1738" t="s">
        <v>1165</v>
      </c>
      <c r="Z1738" t="s">
        <v>8845</v>
      </c>
      <c r="AA1738" t="s">
        <v>658</v>
      </c>
      <c r="AB1738" t="s">
        <v>658</v>
      </c>
      <c r="AC1738" t="s">
        <v>1165</v>
      </c>
      <c r="AD1738" t="s">
        <v>8845</v>
      </c>
      <c r="AI1738">
        <v>15240</v>
      </c>
      <c r="AK1738" t="s">
        <v>1165</v>
      </c>
      <c r="AN1738" t="s">
        <v>1165</v>
      </c>
      <c r="AO1738" t="s">
        <v>1373</v>
      </c>
      <c r="AP1738" t="s">
        <v>8845</v>
      </c>
      <c r="AQ1738" t="s">
        <v>20402</v>
      </c>
    </row>
    <row r="1739" spans="1:43" x14ac:dyDescent="0.3">
      <c r="A1739" t="s">
        <v>8317</v>
      </c>
      <c r="B1739" t="s">
        <v>8846</v>
      </c>
      <c r="C1739" s="72">
        <v>31097</v>
      </c>
      <c r="D1739" t="s">
        <v>7270</v>
      </c>
      <c r="E1739" t="s">
        <v>8318</v>
      </c>
      <c r="F1739" t="s">
        <v>1372</v>
      </c>
      <c r="G1739" t="s">
        <v>6120</v>
      </c>
      <c r="H1739" t="s">
        <v>1373</v>
      </c>
      <c r="I1739" t="s">
        <v>9134</v>
      </c>
      <c r="J1739" t="s">
        <v>8846</v>
      </c>
      <c r="K1739">
        <v>519096</v>
      </c>
      <c r="L1739" t="s">
        <v>8846</v>
      </c>
      <c r="M1739">
        <v>1601533</v>
      </c>
      <c r="N1739" t="s">
        <v>8846</v>
      </c>
      <c r="O1739" t="s">
        <v>8847</v>
      </c>
      <c r="P1739" t="s">
        <v>8317</v>
      </c>
      <c r="Q1739">
        <v>9149</v>
      </c>
      <c r="R1739" t="s">
        <v>8846</v>
      </c>
      <c r="S1739">
        <v>30328</v>
      </c>
      <c r="T1739" t="s">
        <v>8846</v>
      </c>
      <c r="V1739" t="s">
        <v>8848</v>
      </c>
      <c r="W1739">
        <v>57047</v>
      </c>
      <c r="X1739">
        <v>9149</v>
      </c>
      <c r="Y1739" t="s">
        <v>8846</v>
      </c>
      <c r="Z1739" t="s">
        <v>8849</v>
      </c>
      <c r="AA1739" t="s">
        <v>658</v>
      </c>
      <c r="AB1739" t="s">
        <v>658</v>
      </c>
      <c r="AC1739" t="s">
        <v>8846</v>
      </c>
      <c r="AD1739" t="s">
        <v>8849</v>
      </c>
      <c r="AE1739">
        <v>12351</v>
      </c>
      <c r="AF1739" t="s">
        <v>8846</v>
      </c>
      <c r="AG1739">
        <v>17036</v>
      </c>
      <c r="AH1739" t="s">
        <v>8846</v>
      </c>
      <c r="AI1739">
        <v>17561</v>
      </c>
      <c r="AJ1739">
        <v>3974</v>
      </c>
      <c r="AK1739" t="s">
        <v>8846</v>
      </c>
      <c r="AL1739" t="s">
        <v>19103</v>
      </c>
      <c r="AM1739" t="s">
        <v>8846</v>
      </c>
      <c r="AN1739" t="s">
        <v>8846</v>
      </c>
      <c r="AO1739" t="s">
        <v>1373</v>
      </c>
      <c r="AP1739" t="s">
        <v>8849</v>
      </c>
      <c r="AQ1739" t="s">
        <v>20403</v>
      </c>
    </row>
    <row r="1740" spans="1:43" x14ac:dyDescent="0.3">
      <c r="A1740" t="s">
        <v>2774</v>
      </c>
      <c r="B1740" t="s">
        <v>1152</v>
      </c>
      <c r="C1740" s="72">
        <v>31373</v>
      </c>
      <c r="D1740" t="s">
        <v>6566</v>
      </c>
      <c r="E1740" t="s">
        <v>7696</v>
      </c>
      <c r="F1740" t="s">
        <v>1389</v>
      </c>
      <c r="G1740" t="s">
        <v>6120</v>
      </c>
      <c r="H1740" t="s">
        <v>1373</v>
      </c>
      <c r="I1740" t="s">
        <v>10598</v>
      </c>
      <c r="J1740" t="s">
        <v>1152</v>
      </c>
      <c r="K1740">
        <v>493603</v>
      </c>
      <c r="L1740" t="s">
        <v>1152</v>
      </c>
      <c r="M1740">
        <v>1537191</v>
      </c>
      <c r="N1740" t="s">
        <v>1152</v>
      </c>
      <c r="O1740" t="s">
        <v>2775</v>
      </c>
      <c r="P1740" t="s">
        <v>2774</v>
      </c>
      <c r="Q1740">
        <v>8736</v>
      </c>
      <c r="R1740" t="s">
        <v>1152</v>
      </c>
      <c r="S1740">
        <v>29705</v>
      </c>
      <c r="T1740" t="s">
        <v>1152</v>
      </c>
      <c r="V1740" t="s">
        <v>4557</v>
      </c>
      <c r="W1740">
        <v>51434</v>
      </c>
      <c r="X1740">
        <v>8736</v>
      </c>
      <c r="Y1740" t="s">
        <v>1152</v>
      </c>
      <c r="Z1740" t="s">
        <v>6027</v>
      </c>
      <c r="AA1740" t="s">
        <v>5068</v>
      </c>
      <c r="AB1740" t="s">
        <v>658</v>
      </c>
      <c r="AC1740" t="s">
        <v>1152</v>
      </c>
      <c r="AD1740" t="s">
        <v>6027</v>
      </c>
      <c r="AE1740">
        <v>9318</v>
      </c>
      <c r="AF1740" t="s">
        <v>1152</v>
      </c>
      <c r="AG1740">
        <v>12257</v>
      </c>
      <c r="AH1740" t="s">
        <v>1152</v>
      </c>
      <c r="AI1740">
        <v>2014</v>
      </c>
      <c r="AJ1740">
        <v>3436</v>
      </c>
      <c r="AK1740" t="s">
        <v>1152</v>
      </c>
      <c r="AL1740" t="s">
        <v>19104</v>
      </c>
      <c r="AM1740" t="s">
        <v>1152</v>
      </c>
      <c r="AN1740" t="s">
        <v>1152</v>
      </c>
      <c r="AO1740" t="s">
        <v>14933</v>
      </c>
      <c r="AP1740" t="s">
        <v>6027</v>
      </c>
      <c r="AQ1740" t="s">
        <v>20403</v>
      </c>
    </row>
    <row r="1741" spans="1:43" hidden="1" x14ac:dyDescent="0.3">
      <c r="A1741" t="s">
        <v>2776</v>
      </c>
      <c r="B1741" t="s">
        <v>957</v>
      </c>
      <c r="C1741" s="72">
        <v>30939</v>
      </c>
      <c r="D1741" t="s">
        <v>6620</v>
      </c>
      <c r="E1741" t="s">
        <v>8027</v>
      </c>
      <c r="F1741" t="s">
        <v>1460</v>
      </c>
      <c r="G1741" t="s">
        <v>9094</v>
      </c>
      <c r="H1741" t="s">
        <v>1373</v>
      </c>
      <c r="I1741" t="s">
        <v>10355</v>
      </c>
      <c r="J1741" t="s">
        <v>957</v>
      </c>
      <c r="K1741">
        <v>489189</v>
      </c>
      <c r="L1741" t="s">
        <v>957</v>
      </c>
      <c r="M1741">
        <v>1447030</v>
      </c>
      <c r="N1741" t="s">
        <v>957</v>
      </c>
      <c r="O1741" t="s">
        <v>2777</v>
      </c>
      <c r="P1741" t="s">
        <v>2776</v>
      </c>
      <c r="Q1741">
        <v>8371</v>
      </c>
      <c r="R1741" t="s">
        <v>957</v>
      </c>
      <c r="S1741">
        <v>29251</v>
      </c>
      <c r="T1741" t="s">
        <v>957</v>
      </c>
      <c r="V1741" t="s">
        <v>4558</v>
      </c>
      <c r="W1741">
        <v>46496</v>
      </c>
      <c r="X1741">
        <v>8371</v>
      </c>
      <c r="Y1741" t="s">
        <v>957</v>
      </c>
      <c r="Z1741" t="s">
        <v>6028</v>
      </c>
      <c r="AA1741" t="s">
        <v>666</v>
      </c>
      <c r="AB1741" t="s">
        <v>666</v>
      </c>
      <c r="AC1741" t="s">
        <v>957</v>
      </c>
      <c r="AD1741" t="s">
        <v>6028</v>
      </c>
      <c r="AF1741" t="s">
        <v>957</v>
      </c>
      <c r="AG1741">
        <v>6089</v>
      </c>
      <c r="AH1741" t="s">
        <v>957</v>
      </c>
      <c r="AI1741">
        <v>1748</v>
      </c>
      <c r="AK1741" t="s">
        <v>957</v>
      </c>
      <c r="AL1741" t="s">
        <v>19105</v>
      </c>
      <c r="AM1741" t="s">
        <v>957</v>
      </c>
      <c r="AN1741" t="s">
        <v>957</v>
      </c>
      <c r="AO1741" t="s">
        <v>1373</v>
      </c>
      <c r="AP1741" t="s">
        <v>6028</v>
      </c>
      <c r="AQ1741" t="s">
        <v>20402</v>
      </c>
    </row>
    <row r="1742" spans="1:43" hidden="1" x14ac:dyDescent="0.3">
      <c r="A1742" t="s">
        <v>2778</v>
      </c>
      <c r="B1742" t="s">
        <v>346</v>
      </c>
      <c r="C1742" s="72">
        <v>28153</v>
      </c>
      <c r="D1742" t="s">
        <v>6969</v>
      </c>
      <c r="E1742" t="s">
        <v>6968</v>
      </c>
      <c r="F1742" t="s">
        <v>3591</v>
      </c>
      <c r="G1742" t="s">
        <v>3591</v>
      </c>
      <c r="H1742" t="s">
        <v>1396</v>
      </c>
      <c r="I1742" t="s">
        <v>9955</v>
      </c>
      <c r="J1742" t="s">
        <v>346</v>
      </c>
      <c r="K1742">
        <v>407489</v>
      </c>
      <c r="L1742" t="s">
        <v>346</v>
      </c>
      <c r="M1742">
        <v>181597</v>
      </c>
      <c r="N1742" t="s">
        <v>346</v>
      </c>
      <c r="O1742" t="s">
        <v>2779</v>
      </c>
      <c r="P1742" t="s">
        <v>2778</v>
      </c>
      <c r="Q1742">
        <v>6639</v>
      </c>
      <c r="R1742" t="s">
        <v>346</v>
      </c>
      <c r="S1742">
        <v>4598</v>
      </c>
      <c r="T1742" t="s">
        <v>346</v>
      </c>
      <c r="V1742" t="s">
        <v>4559</v>
      </c>
      <c r="W1742">
        <v>318</v>
      </c>
      <c r="X1742">
        <v>6639</v>
      </c>
      <c r="Y1742" t="s">
        <v>346</v>
      </c>
      <c r="Z1742" t="s">
        <v>6029</v>
      </c>
      <c r="AA1742" t="s">
        <v>666</v>
      </c>
      <c r="AB1742" t="s">
        <v>666</v>
      </c>
      <c r="AC1742" t="s">
        <v>346</v>
      </c>
      <c r="AD1742" t="s">
        <v>6029</v>
      </c>
      <c r="AI1742">
        <v>7085</v>
      </c>
      <c r="AK1742" t="s">
        <v>346</v>
      </c>
      <c r="AL1742" t="s">
        <v>19106</v>
      </c>
      <c r="AM1742" t="s">
        <v>346</v>
      </c>
      <c r="AN1742" t="s">
        <v>346</v>
      </c>
      <c r="AO1742" t="s">
        <v>1396</v>
      </c>
      <c r="AP1742" t="s">
        <v>6029</v>
      </c>
      <c r="AQ1742" t="s">
        <v>20402</v>
      </c>
    </row>
    <row r="1743" spans="1:43" x14ac:dyDescent="0.3">
      <c r="A1743" t="s">
        <v>12717</v>
      </c>
      <c r="B1743" t="s">
        <v>11317</v>
      </c>
      <c r="C1743" s="72">
        <v>33467</v>
      </c>
      <c r="D1743" t="s">
        <v>7890</v>
      </c>
      <c r="E1743" t="s">
        <v>12718</v>
      </c>
      <c r="F1743" t="s">
        <v>1409</v>
      </c>
      <c r="G1743" t="s">
        <v>9094</v>
      </c>
      <c r="H1743" t="s">
        <v>1373</v>
      </c>
      <c r="I1743" t="s">
        <v>11790</v>
      </c>
      <c r="J1743" t="s">
        <v>11317</v>
      </c>
      <c r="K1743">
        <v>592614</v>
      </c>
      <c r="L1743" t="s">
        <v>11317</v>
      </c>
      <c r="M1743">
        <v>2068551</v>
      </c>
      <c r="N1743" t="s">
        <v>11317</v>
      </c>
      <c r="O1743" t="s">
        <v>13562</v>
      </c>
      <c r="P1743" t="s">
        <v>12717</v>
      </c>
      <c r="Q1743">
        <v>10206</v>
      </c>
      <c r="R1743" t="s">
        <v>11317</v>
      </c>
      <c r="S1743">
        <v>33777</v>
      </c>
      <c r="T1743" t="s">
        <v>11317</v>
      </c>
      <c r="V1743" t="s">
        <v>16527</v>
      </c>
      <c r="W1743">
        <v>68645</v>
      </c>
      <c r="X1743">
        <v>10206</v>
      </c>
      <c r="Y1743" t="s">
        <v>11317</v>
      </c>
      <c r="Z1743" t="s">
        <v>12719</v>
      </c>
      <c r="AA1743" t="s">
        <v>666</v>
      </c>
      <c r="AB1743" t="s">
        <v>666</v>
      </c>
      <c r="AC1743" t="s">
        <v>11317</v>
      </c>
      <c r="AD1743" t="s">
        <v>12719</v>
      </c>
      <c r="AE1743">
        <v>13006</v>
      </c>
      <c r="AF1743" t="s">
        <v>11317</v>
      </c>
      <c r="AG1743">
        <v>68543</v>
      </c>
      <c r="AH1743" t="s">
        <v>11317</v>
      </c>
      <c r="AI1743">
        <v>23648</v>
      </c>
      <c r="AJ1743">
        <v>5296</v>
      </c>
      <c r="AK1743" t="s">
        <v>11317</v>
      </c>
      <c r="AL1743" t="s">
        <v>19107</v>
      </c>
      <c r="AM1743" t="s">
        <v>11317</v>
      </c>
      <c r="AN1743" t="s">
        <v>11317</v>
      </c>
      <c r="AO1743" t="s">
        <v>1373</v>
      </c>
      <c r="AP1743" t="s">
        <v>12719</v>
      </c>
      <c r="AQ1743" t="s">
        <v>20403</v>
      </c>
    </row>
    <row r="1744" spans="1:43" x14ac:dyDescent="0.3">
      <c r="A1744" t="s">
        <v>20035</v>
      </c>
      <c r="B1744" t="s">
        <v>17280</v>
      </c>
      <c r="C1744" s="72">
        <v>35856</v>
      </c>
      <c r="D1744" t="s">
        <v>8076</v>
      </c>
      <c r="E1744" t="s">
        <v>8028</v>
      </c>
      <c r="F1744" t="s">
        <v>1395</v>
      </c>
      <c r="G1744" t="s">
        <v>9094</v>
      </c>
      <c r="H1744" t="s">
        <v>1373</v>
      </c>
      <c r="I1744" t="s">
        <v>20036</v>
      </c>
      <c r="J1744" t="s">
        <v>17280</v>
      </c>
      <c r="K1744">
        <v>670912</v>
      </c>
      <c r="L1744" t="s">
        <v>17280</v>
      </c>
      <c r="M1744">
        <v>2824831</v>
      </c>
      <c r="N1744" t="s">
        <v>17280</v>
      </c>
      <c r="P1744" t="s">
        <v>20035</v>
      </c>
      <c r="Q1744">
        <v>10892</v>
      </c>
      <c r="R1744" t="s">
        <v>17280</v>
      </c>
      <c r="V1744" t="s">
        <v>20037</v>
      </c>
      <c r="W1744">
        <v>109005</v>
      </c>
      <c r="Z1744" t="s">
        <v>20038</v>
      </c>
      <c r="AA1744" t="s">
        <v>658</v>
      </c>
      <c r="AB1744" t="s">
        <v>658</v>
      </c>
      <c r="AC1744" t="s">
        <v>17280</v>
      </c>
      <c r="AD1744" t="s">
        <v>20038</v>
      </c>
      <c r="AJ1744">
        <v>6445</v>
      </c>
      <c r="AK1744" t="s">
        <v>17280</v>
      </c>
      <c r="AL1744" t="s">
        <v>20039</v>
      </c>
      <c r="AM1744" t="s">
        <v>17280</v>
      </c>
      <c r="AO1744" t="s">
        <v>1373</v>
      </c>
      <c r="AP1744" t="s">
        <v>20038</v>
      </c>
      <c r="AQ1744" t="s">
        <v>20403</v>
      </c>
    </row>
    <row r="1745" spans="1:43" hidden="1" x14ac:dyDescent="0.3">
      <c r="A1745" t="s">
        <v>4560</v>
      </c>
      <c r="B1745" t="s">
        <v>1220</v>
      </c>
      <c r="C1745" s="72">
        <v>30025</v>
      </c>
      <c r="D1745" t="s">
        <v>6715</v>
      </c>
      <c r="E1745" t="s">
        <v>8028</v>
      </c>
      <c r="F1745" t="s">
        <v>3591</v>
      </c>
      <c r="G1745" t="s">
        <v>3591</v>
      </c>
      <c r="H1745" t="s">
        <v>1373</v>
      </c>
      <c r="I1745" t="s">
        <v>9413</v>
      </c>
      <c r="J1745" t="s">
        <v>1220</v>
      </c>
      <c r="K1745">
        <v>434663</v>
      </c>
      <c r="L1745" t="s">
        <v>6030</v>
      </c>
      <c r="M1745">
        <v>533057</v>
      </c>
      <c r="N1745" t="s">
        <v>6030</v>
      </c>
      <c r="O1745" t="s">
        <v>6031</v>
      </c>
      <c r="P1745" t="s">
        <v>6032</v>
      </c>
      <c r="Q1745">
        <v>7541</v>
      </c>
      <c r="R1745" t="s">
        <v>6030</v>
      </c>
      <c r="S1745">
        <v>6272</v>
      </c>
      <c r="T1745" t="s">
        <v>6030</v>
      </c>
      <c r="V1745" t="s">
        <v>6033</v>
      </c>
      <c r="W1745">
        <v>40448</v>
      </c>
      <c r="X1745">
        <v>7541</v>
      </c>
      <c r="Y1745" t="s">
        <v>6030</v>
      </c>
      <c r="Z1745" t="s">
        <v>9414</v>
      </c>
      <c r="AA1745" t="s">
        <v>658</v>
      </c>
      <c r="AB1745" t="s">
        <v>658</v>
      </c>
      <c r="AC1745" t="s">
        <v>1220</v>
      </c>
      <c r="AD1745" t="s">
        <v>8850</v>
      </c>
      <c r="AI1745">
        <v>4310</v>
      </c>
      <c r="AK1745" t="s">
        <v>6030</v>
      </c>
      <c r="AN1745" t="s">
        <v>1220</v>
      </c>
      <c r="AO1745" t="s">
        <v>1373</v>
      </c>
      <c r="AP1745" t="s">
        <v>9414</v>
      </c>
      <c r="AQ1745" t="s">
        <v>20402</v>
      </c>
    </row>
    <row r="1746" spans="1:43" x14ac:dyDescent="0.3">
      <c r="A1746" t="s">
        <v>9643</v>
      </c>
      <c r="B1746" t="s">
        <v>9644</v>
      </c>
      <c r="C1746" s="72">
        <v>33806</v>
      </c>
      <c r="D1746" t="s">
        <v>7202</v>
      </c>
      <c r="E1746" t="s">
        <v>9645</v>
      </c>
      <c r="F1746" t="s">
        <v>1379</v>
      </c>
      <c r="G1746" t="s">
        <v>9094</v>
      </c>
      <c r="H1746" t="s">
        <v>1373</v>
      </c>
      <c r="I1746" t="s">
        <v>9646</v>
      </c>
      <c r="J1746" t="s">
        <v>9644</v>
      </c>
      <c r="K1746">
        <v>596064</v>
      </c>
      <c r="L1746" t="s">
        <v>9644</v>
      </c>
      <c r="M1746">
        <v>2049944</v>
      </c>
      <c r="N1746" t="s">
        <v>9644</v>
      </c>
      <c r="O1746" t="s">
        <v>12034</v>
      </c>
      <c r="P1746" t="s">
        <v>9643</v>
      </c>
      <c r="Q1746">
        <v>9859</v>
      </c>
      <c r="R1746" t="s">
        <v>9644</v>
      </c>
      <c r="S1746">
        <v>33211</v>
      </c>
      <c r="T1746" t="s">
        <v>9644</v>
      </c>
      <c r="V1746" t="s">
        <v>12910</v>
      </c>
      <c r="W1746">
        <v>70765</v>
      </c>
      <c r="X1746">
        <v>9859</v>
      </c>
      <c r="Y1746" t="s">
        <v>9644</v>
      </c>
      <c r="Z1746" t="s">
        <v>9647</v>
      </c>
      <c r="AA1746" t="s">
        <v>666</v>
      </c>
      <c r="AB1746" t="s">
        <v>666</v>
      </c>
      <c r="AC1746" t="s">
        <v>9644</v>
      </c>
      <c r="AD1746" t="s">
        <v>9647</v>
      </c>
      <c r="AE1746">
        <v>12139</v>
      </c>
      <c r="AF1746" t="s">
        <v>9644</v>
      </c>
      <c r="AG1746">
        <v>53058</v>
      </c>
      <c r="AH1746" t="s">
        <v>9644</v>
      </c>
      <c r="AI1746">
        <v>18189</v>
      </c>
      <c r="AJ1746">
        <v>4712</v>
      </c>
      <c r="AK1746" t="s">
        <v>9644</v>
      </c>
      <c r="AL1746" t="s">
        <v>19108</v>
      </c>
      <c r="AM1746" t="s">
        <v>9644</v>
      </c>
      <c r="AN1746" t="s">
        <v>9644</v>
      </c>
      <c r="AO1746" t="s">
        <v>1373</v>
      </c>
      <c r="AP1746" t="s">
        <v>9647</v>
      </c>
      <c r="AQ1746" t="s">
        <v>20403</v>
      </c>
    </row>
    <row r="1747" spans="1:43" x14ac:dyDescent="0.3">
      <c r="A1747" t="s">
        <v>3505</v>
      </c>
      <c r="B1747" t="s">
        <v>89</v>
      </c>
      <c r="C1747" s="72">
        <v>33462</v>
      </c>
      <c r="D1747" t="s">
        <v>6655</v>
      </c>
      <c r="E1747" t="s">
        <v>6927</v>
      </c>
      <c r="F1747" t="s">
        <v>1526</v>
      </c>
      <c r="G1747" t="s">
        <v>9094</v>
      </c>
      <c r="H1747" t="s">
        <v>661</v>
      </c>
      <c r="I1747" t="s">
        <v>10151</v>
      </c>
      <c r="J1747" t="s">
        <v>89</v>
      </c>
      <c r="K1747">
        <v>572008</v>
      </c>
      <c r="L1747" t="s">
        <v>89</v>
      </c>
      <c r="M1747">
        <v>1741384</v>
      </c>
      <c r="N1747" t="s">
        <v>89</v>
      </c>
      <c r="O1747" t="s">
        <v>4561</v>
      </c>
      <c r="P1747" t="s">
        <v>3505</v>
      </c>
      <c r="Q1747">
        <v>9526</v>
      </c>
      <c r="R1747" t="s">
        <v>89</v>
      </c>
      <c r="S1747">
        <v>30862</v>
      </c>
      <c r="T1747" t="s">
        <v>89</v>
      </c>
      <c r="U1747" t="s">
        <v>89</v>
      </c>
      <c r="V1747" t="s">
        <v>4562</v>
      </c>
      <c r="W1747">
        <v>60931</v>
      </c>
      <c r="X1747">
        <v>9526</v>
      </c>
      <c r="Y1747" t="s">
        <v>89</v>
      </c>
      <c r="Z1747" t="s">
        <v>6034</v>
      </c>
      <c r="AA1747" t="s">
        <v>658</v>
      </c>
      <c r="AB1747" t="s">
        <v>658</v>
      </c>
      <c r="AC1747" t="s">
        <v>89</v>
      </c>
      <c r="AD1747" t="s">
        <v>6034</v>
      </c>
      <c r="AE1747">
        <v>11004</v>
      </c>
      <c r="AF1747" t="s">
        <v>89</v>
      </c>
      <c r="AG1747">
        <v>13501</v>
      </c>
      <c r="AH1747" t="s">
        <v>89</v>
      </c>
      <c r="AI1747">
        <v>17531</v>
      </c>
      <c r="AJ1747">
        <v>4223</v>
      </c>
      <c r="AK1747" t="s">
        <v>89</v>
      </c>
      <c r="AL1747" t="s">
        <v>19109</v>
      </c>
      <c r="AM1747" t="s">
        <v>89</v>
      </c>
      <c r="AN1747" t="s">
        <v>89</v>
      </c>
      <c r="AO1747" t="s">
        <v>661</v>
      </c>
      <c r="AP1747" t="s">
        <v>6034</v>
      </c>
      <c r="AQ1747" t="s">
        <v>20403</v>
      </c>
    </row>
    <row r="1748" spans="1:43" hidden="1" x14ac:dyDescent="0.3">
      <c r="A1748" t="s">
        <v>2780</v>
      </c>
      <c r="B1748" t="s">
        <v>24</v>
      </c>
      <c r="C1748" s="72">
        <v>30222</v>
      </c>
      <c r="D1748" t="s">
        <v>8029</v>
      </c>
      <c r="E1748" t="s">
        <v>6927</v>
      </c>
      <c r="F1748" t="s">
        <v>3591</v>
      </c>
      <c r="G1748" t="s">
        <v>3591</v>
      </c>
      <c r="H1748" t="s">
        <v>1373</v>
      </c>
      <c r="I1748" t="s">
        <v>10688</v>
      </c>
      <c r="J1748" t="s">
        <v>24</v>
      </c>
      <c r="K1748">
        <v>452249</v>
      </c>
      <c r="L1748" t="s">
        <v>24</v>
      </c>
      <c r="M1748">
        <v>1098982</v>
      </c>
      <c r="N1748" t="s">
        <v>24</v>
      </c>
      <c r="O1748" t="s">
        <v>2781</v>
      </c>
      <c r="P1748" t="s">
        <v>2780</v>
      </c>
      <c r="Q1748">
        <v>7936</v>
      </c>
      <c r="R1748" t="s">
        <v>24</v>
      </c>
      <c r="S1748">
        <v>28660</v>
      </c>
      <c r="T1748" t="s">
        <v>24</v>
      </c>
      <c r="V1748" t="s">
        <v>6035</v>
      </c>
      <c r="W1748">
        <v>46510</v>
      </c>
      <c r="X1748">
        <v>7936</v>
      </c>
      <c r="Y1748" t="s">
        <v>24</v>
      </c>
      <c r="Z1748" t="s">
        <v>8851</v>
      </c>
      <c r="AA1748" t="s">
        <v>658</v>
      </c>
      <c r="AB1748" t="s">
        <v>658</v>
      </c>
      <c r="AC1748" t="s">
        <v>24</v>
      </c>
      <c r="AD1748" t="s">
        <v>8851</v>
      </c>
      <c r="AE1748">
        <v>8341</v>
      </c>
      <c r="AI1748">
        <v>3918</v>
      </c>
      <c r="AK1748" t="s">
        <v>24</v>
      </c>
      <c r="AN1748" t="s">
        <v>24</v>
      </c>
      <c r="AO1748" t="s">
        <v>1373</v>
      </c>
      <c r="AP1748" t="s">
        <v>8851</v>
      </c>
      <c r="AQ1748" t="s">
        <v>20402</v>
      </c>
    </row>
    <row r="1749" spans="1:43" x14ac:dyDescent="0.3">
      <c r="A1749" t="s">
        <v>3506</v>
      </c>
      <c r="B1749" t="s">
        <v>327</v>
      </c>
      <c r="C1749" s="72">
        <v>33189</v>
      </c>
      <c r="D1749" t="s">
        <v>6617</v>
      </c>
      <c r="E1749" t="s">
        <v>6616</v>
      </c>
      <c r="F1749" t="s">
        <v>1460</v>
      </c>
      <c r="G1749" t="s">
        <v>9094</v>
      </c>
      <c r="H1749" t="s">
        <v>1380</v>
      </c>
      <c r="I1749" t="s">
        <v>9692</v>
      </c>
      <c r="J1749" t="s">
        <v>327</v>
      </c>
      <c r="K1749">
        <v>542303</v>
      </c>
      <c r="L1749" t="s">
        <v>327</v>
      </c>
      <c r="M1749">
        <v>1953522</v>
      </c>
      <c r="N1749" t="s">
        <v>327</v>
      </c>
      <c r="O1749" t="s">
        <v>4563</v>
      </c>
      <c r="P1749" t="s">
        <v>3506</v>
      </c>
      <c r="Q1749">
        <v>9385</v>
      </c>
      <c r="R1749" t="s">
        <v>327</v>
      </c>
      <c r="S1749">
        <v>31668</v>
      </c>
      <c r="T1749" t="s">
        <v>327</v>
      </c>
      <c r="U1749" t="s">
        <v>327</v>
      </c>
      <c r="V1749" t="s">
        <v>4564</v>
      </c>
      <c r="W1749">
        <v>59145</v>
      </c>
      <c r="X1749">
        <v>9385</v>
      </c>
      <c r="Y1749" t="s">
        <v>327</v>
      </c>
      <c r="Z1749" t="s">
        <v>6036</v>
      </c>
      <c r="AA1749" t="s">
        <v>658</v>
      </c>
      <c r="AB1749" t="s">
        <v>658</v>
      </c>
      <c r="AC1749" t="s">
        <v>327</v>
      </c>
      <c r="AD1749" t="s">
        <v>6036</v>
      </c>
      <c r="AE1749">
        <v>11770</v>
      </c>
      <c r="AF1749" t="s">
        <v>327</v>
      </c>
      <c r="AG1749">
        <v>17086</v>
      </c>
      <c r="AH1749" t="s">
        <v>327</v>
      </c>
      <c r="AI1749">
        <v>6130</v>
      </c>
      <c r="AJ1749">
        <v>4356</v>
      </c>
      <c r="AK1749" t="s">
        <v>327</v>
      </c>
      <c r="AL1749" t="s">
        <v>19110</v>
      </c>
      <c r="AM1749" t="s">
        <v>327</v>
      </c>
      <c r="AN1749" t="s">
        <v>327</v>
      </c>
      <c r="AO1749" t="s">
        <v>14942</v>
      </c>
      <c r="AP1749" t="s">
        <v>6036</v>
      </c>
      <c r="AQ1749" t="s">
        <v>20403</v>
      </c>
    </row>
    <row r="1750" spans="1:43" x14ac:dyDescent="0.3">
      <c r="A1750" t="s">
        <v>17356</v>
      </c>
      <c r="B1750" t="s">
        <v>17177</v>
      </c>
      <c r="C1750" s="72">
        <v>36118</v>
      </c>
      <c r="D1750" t="s">
        <v>17376</v>
      </c>
      <c r="E1750" t="s">
        <v>17377</v>
      </c>
      <c r="F1750" t="s">
        <v>1460</v>
      </c>
      <c r="G1750" t="s">
        <v>9094</v>
      </c>
      <c r="H1750" t="s">
        <v>1380</v>
      </c>
      <c r="I1750" t="s">
        <v>19852</v>
      </c>
      <c r="J1750" t="s">
        <v>17177</v>
      </c>
      <c r="K1750">
        <v>665506</v>
      </c>
      <c r="L1750" t="s">
        <v>17177</v>
      </c>
      <c r="M1750">
        <v>2507494</v>
      </c>
      <c r="N1750" t="s">
        <v>17177</v>
      </c>
      <c r="P1750" t="s">
        <v>17356</v>
      </c>
      <c r="Q1750">
        <v>10172</v>
      </c>
      <c r="R1750" t="s">
        <v>17177</v>
      </c>
      <c r="S1750">
        <v>39897</v>
      </c>
      <c r="T1750" t="s">
        <v>17177</v>
      </c>
      <c r="W1750">
        <v>108343</v>
      </c>
      <c r="X1750">
        <v>11271</v>
      </c>
      <c r="Y1750" t="s">
        <v>17177</v>
      </c>
      <c r="Z1750" t="s">
        <v>17318</v>
      </c>
      <c r="AA1750" t="s">
        <v>658</v>
      </c>
      <c r="AB1750" t="s">
        <v>658</v>
      </c>
      <c r="AC1750" t="s">
        <v>17177</v>
      </c>
      <c r="AD1750" t="s">
        <v>17318</v>
      </c>
      <c r="AJ1750">
        <v>6293</v>
      </c>
      <c r="AK1750" t="s">
        <v>17177</v>
      </c>
      <c r="AL1750" t="s">
        <v>19111</v>
      </c>
      <c r="AM1750" t="s">
        <v>17177</v>
      </c>
      <c r="AN1750" t="s">
        <v>17177</v>
      </c>
      <c r="AO1750" t="s">
        <v>1380</v>
      </c>
      <c r="AP1750" t="s">
        <v>17318</v>
      </c>
      <c r="AQ1750" t="s">
        <v>20403</v>
      </c>
    </row>
    <row r="1751" spans="1:43" x14ac:dyDescent="0.3">
      <c r="A1751" t="s">
        <v>2782</v>
      </c>
      <c r="B1751" t="s">
        <v>394</v>
      </c>
      <c r="C1751" s="72">
        <v>31442</v>
      </c>
      <c r="D1751" t="s">
        <v>7001</v>
      </c>
      <c r="E1751" t="s">
        <v>7115</v>
      </c>
      <c r="F1751" t="s">
        <v>3591</v>
      </c>
      <c r="G1751" t="s">
        <v>3591</v>
      </c>
      <c r="H1751" t="s">
        <v>660</v>
      </c>
      <c r="I1751" t="s">
        <v>9831</v>
      </c>
      <c r="J1751" t="s">
        <v>394</v>
      </c>
      <c r="K1751">
        <v>457574</v>
      </c>
      <c r="L1751" t="s">
        <v>394</v>
      </c>
      <c r="M1751">
        <v>1736379</v>
      </c>
      <c r="N1751" t="s">
        <v>394</v>
      </c>
      <c r="O1751" t="s">
        <v>2783</v>
      </c>
      <c r="P1751" t="s">
        <v>2782</v>
      </c>
      <c r="Q1751">
        <v>9067</v>
      </c>
      <c r="R1751" t="s">
        <v>394</v>
      </c>
      <c r="S1751">
        <v>30605</v>
      </c>
      <c r="T1751" t="s">
        <v>394</v>
      </c>
      <c r="U1751" t="s">
        <v>394</v>
      </c>
      <c r="V1751" t="s">
        <v>4565</v>
      </c>
      <c r="W1751">
        <v>57053</v>
      </c>
      <c r="X1751">
        <v>9067</v>
      </c>
      <c r="Y1751" t="s">
        <v>394</v>
      </c>
      <c r="Z1751" t="s">
        <v>6037</v>
      </c>
      <c r="AA1751" t="s">
        <v>658</v>
      </c>
      <c r="AB1751" t="s">
        <v>658</v>
      </c>
      <c r="AC1751" t="s">
        <v>394</v>
      </c>
      <c r="AD1751" t="s">
        <v>6037</v>
      </c>
      <c r="AE1751">
        <v>11742</v>
      </c>
      <c r="AF1751" t="s">
        <v>394</v>
      </c>
      <c r="AG1751">
        <v>13230</v>
      </c>
      <c r="AH1751" t="s">
        <v>394</v>
      </c>
      <c r="AI1751">
        <v>4759</v>
      </c>
      <c r="AK1751" t="s">
        <v>394</v>
      </c>
      <c r="AL1751" t="s">
        <v>19112</v>
      </c>
      <c r="AM1751" t="s">
        <v>394</v>
      </c>
      <c r="AN1751" t="s">
        <v>394</v>
      </c>
      <c r="AO1751" t="s">
        <v>660</v>
      </c>
      <c r="AP1751" t="s">
        <v>6037</v>
      </c>
      <c r="AQ1751" t="s">
        <v>20403</v>
      </c>
    </row>
    <row r="1752" spans="1:43" x14ac:dyDescent="0.3">
      <c r="A1752" t="s">
        <v>14968</v>
      </c>
      <c r="B1752" t="s">
        <v>14969</v>
      </c>
      <c r="C1752" s="72">
        <v>35072</v>
      </c>
      <c r="D1752" t="s">
        <v>6655</v>
      </c>
      <c r="E1752" t="s">
        <v>14970</v>
      </c>
      <c r="F1752" t="s">
        <v>1409</v>
      </c>
      <c r="G1752" t="s">
        <v>9094</v>
      </c>
      <c r="H1752" t="s">
        <v>1373</v>
      </c>
      <c r="I1752" t="s">
        <v>16528</v>
      </c>
      <c r="J1752" t="s">
        <v>14969</v>
      </c>
      <c r="K1752">
        <v>663978</v>
      </c>
      <c r="L1752" t="s">
        <v>14969</v>
      </c>
      <c r="M1752">
        <v>2246181</v>
      </c>
      <c r="N1752" t="s">
        <v>14969</v>
      </c>
      <c r="P1752" t="s">
        <v>14968</v>
      </c>
      <c r="Q1752">
        <v>10575</v>
      </c>
      <c r="R1752" t="s">
        <v>14969</v>
      </c>
      <c r="S1752">
        <v>35999</v>
      </c>
      <c r="T1752" t="s">
        <v>14969</v>
      </c>
      <c r="V1752" t="s">
        <v>16529</v>
      </c>
      <c r="W1752">
        <v>106610</v>
      </c>
      <c r="X1752">
        <v>10575</v>
      </c>
      <c r="Y1752" t="s">
        <v>14969</v>
      </c>
      <c r="Z1752" t="s">
        <v>15173</v>
      </c>
      <c r="AA1752" t="s">
        <v>658</v>
      </c>
      <c r="AB1752" t="s">
        <v>658</v>
      </c>
      <c r="AC1752" t="s">
        <v>14969</v>
      </c>
      <c r="AD1752" t="s">
        <v>15173</v>
      </c>
      <c r="AE1752">
        <v>14409</v>
      </c>
      <c r="AH1752" t="s">
        <v>14969</v>
      </c>
      <c r="AJ1752">
        <v>6057</v>
      </c>
      <c r="AK1752" t="s">
        <v>14969</v>
      </c>
      <c r="AL1752" t="s">
        <v>19113</v>
      </c>
      <c r="AM1752" t="s">
        <v>14969</v>
      </c>
      <c r="AN1752" t="s">
        <v>14969</v>
      </c>
      <c r="AO1752" t="s">
        <v>14935</v>
      </c>
      <c r="AP1752" t="s">
        <v>15173</v>
      </c>
      <c r="AQ1752" t="s">
        <v>20403</v>
      </c>
    </row>
    <row r="1753" spans="1:43" hidden="1" x14ac:dyDescent="0.3">
      <c r="A1753" t="s">
        <v>4566</v>
      </c>
      <c r="B1753" t="s">
        <v>1175</v>
      </c>
      <c r="C1753" s="72">
        <v>28395</v>
      </c>
      <c r="D1753" t="s">
        <v>8031</v>
      </c>
      <c r="E1753" t="s">
        <v>8030</v>
      </c>
      <c r="F1753" t="s">
        <v>3591</v>
      </c>
      <c r="G1753" t="s">
        <v>3591</v>
      </c>
      <c r="H1753" t="s">
        <v>1373</v>
      </c>
      <c r="I1753" t="s">
        <v>9212</v>
      </c>
      <c r="J1753" t="s">
        <v>1175</v>
      </c>
      <c r="K1753">
        <v>218894</v>
      </c>
      <c r="L1753" t="s">
        <v>1175</v>
      </c>
      <c r="M1753">
        <v>136232</v>
      </c>
      <c r="N1753" t="s">
        <v>1175</v>
      </c>
      <c r="O1753" t="s">
        <v>6038</v>
      </c>
      <c r="P1753" t="s">
        <v>4566</v>
      </c>
      <c r="Q1753">
        <v>6257</v>
      </c>
      <c r="R1753" t="s">
        <v>1175</v>
      </c>
      <c r="S1753">
        <v>4096</v>
      </c>
      <c r="T1753" t="s">
        <v>1175</v>
      </c>
      <c r="V1753" t="s">
        <v>6039</v>
      </c>
      <c r="W1753">
        <v>679</v>
      </c>
      <c r="Y1753" t="s">
        <v>1175</v>
      </c>
      <c r="Z1753" t="s">
        <v>8852</v>
      </c>
      <c r="AA1753" t="s">
        <v>658</v>
      </c>
      <c r="AB1753" t="s">
        <v>658</v>
      </c>
      <c r="AC1753" t="s">
        <v>1175</v>
      </c>
      <c r="AD1753" t="s">
        <v>8852</v>
      </c>
      <c r="AI1753">
        <v>7061</v>
      </c>
      <c r="AK1753" t="s">
        <v>1175</v>
      </c>
      <c r="AN1753" t="s">
        <v>1175</v>
      </c>
      <c r="AO1753" t="s">
        <v>1373</v>
      </c>
      <c r="AP1753" t="s">
        <v>8852</v>
      </c>
      <c r="AQ1753" t="s">
        <v>20402</v>
      </c>
    </row>
    <row r="1754" spans="1:43" hidden="1" x14ac:dyDescent="0.3">
      <c r="A1754" t="s">
        <v>2784</v>
      </c>
      <c r="B1754" t="s">
        <v>423</v>
      </c>
      <c r="C1754" s="72">
        <v>29769</v>
      </c>
      <c r="D1754" t="s">
        <v>6759</v>
      </c>
      <c r="E1754" t="s">
        <v>6758</v>
      </c>
      <c r="F1754" t="s">
        <v>3591</v>
      </c>
      <c r="G1754" t="s">
        <v>3591</v>
      </c>
      <c r="H1754" t="s">
        <v>1380</v>
      </c>
      <c r="I1754" t="s">
        <v>9379</v>
      </c>
      <c r="J1754" t="s">
        <v>423</v>
      </c>
      <c r="K1754">
        <v>434636</v>
      </c>
      <c r="L1754" t="s">
        <v>423</v>
      </c>
      <c r="M1754">
        <v>490155</v>
      </c>
      <c r="N1754" t="s">
        <v>423</v>
      </c>
      <c r="O1754" t="s">
        <v>2785</v>
      </c>
      <c r="P1754" t="s">
        <v>2784</v>
      </c>
      <c r="Q1754">
        <v>7717</v>
      </c>
      <c r="R1754" t="s">
        <v>423</v>
      </c>
      <c r="S1754">
        <v>6488</v>
      </c>
      <c r="T1754" t="s">
        <v>423</v>
      </c>
      <c r="U1754" t="s">
        <v>423</v>
      </c>
      <c r="V1754" t="s">
        <v>4567</v>
      </c>
      <c r="W1754">
        <v>40737</v>
      </c>
      <c r="X1754">
        <v>7717</v>
      </c>
      <c r="Y1754" t="s">
        <v>423</v>
      </c>
      <c r="Z1754" t="s">
        <v>6040</v>
      </c>
      <c r="AA1754" t="s">
        <v>5068</v>
      </c>
      <c r="AB1754" t="s">
        <v>658</v>
      </c>
      <c r="AC1754" t="s">
        <v>423</v>
      </c>
      <c r="AD1754" t="s">
        <v>6040</v>
      </c>
      <c r="AE1754">
        <v>8436</v>
      </c>
      <c r="AF1754" t="s">
        <v>423</v>
      </c>
      <c r="AG1754">
        <v>5088</v>
      </c>
      <c r="AH1754" t="s">
        <v>423</v>
      </c>
      <c r="AI1754">
        <v>489</v>
      </c>
      <c r="AJ1754">
        <v>2183</v>
      </c>
      <c r="AK1754" t="s">
        <v>423</v>
      </c>
      <c r="AL1754" t="s">
        <v>19114</v>
      </c>
      <c r="AM1754" t="s">
        <v>423</v>
      </c>
      <c r="AN1754" t="s">
        <v>423</v>
      </c>
      <c r="AO1754" t="s">
        <v>1380</v>
      </c>
      <c r="AP1754" t="s">
        <v>6040</v>
      </c>
      <c r="AQ1754" t="s">
        <v>20402</v>
      </c>
    </row>
    <row r="1755" spans="1:43" x14ac:dyDescent="0.3">
      <c r="A1755" t="s">
        <v>14000</v>
      </c>
      <c r="B1755" t="s">
        <v>13943</v>
      </c>
      <c r="C1755" s="72">
        <v>33365</v>
      </c>
      <c r="D1755" t="s">
        <v>6853</v>
      </c>
      <c r="E1755" t="s">
        <v>6758</v>
      </c>
      <c r="F1755" t="s">
        <v>1409</v>
      </c>
      <c r="G1755" t="s">
        <v>9094</v>
      </c>
      <c r="H1755" t="s">
        <v>1373</v>
      </c>
      <c r="I1755" t="s">
        <v>13972</v>
      </c>
      <c r="J1755" t="s">
        <v>13943</v>
      </c>
      <c r="K1755">
        <v>641941</v>
      </c>
      <c r="L1755" t="s">
        <v>13943</v>
      </c>
      <c r="M1755">
        <v>2120160</v>
      </c>
      <c r="N1755" t="s">
        <v>13943</v>
      </c>
      <c r="O1755" t="s">
        <v>14448</v>
      </c>
      <c r="P1755" t="s">
        <v>14000</v>
      </c>
      <c r="Q1755">
        <v>10691</v>
      </c>
      <c r="R1755" t="s">
        <v>13943</v>
      </c>
      <c r="S1755">
        <v>33403</v>
      </c>
      <c r="T1755" t="s">
        <v>13943</v>
      </c>
      <c r="V1755" t="s">
        <v>16530</v>
      </c>
      <c r="W1755">
        <v>102705</v>
      </c>
      <c r="X1755">
        <v>10691</v>
      </c>
      <c r="Y1755" t="s">
        <v>14449</v>
      </c>
      <c r="Z1755" t="s">
        <v>14138</v>
      </c>
      <c r="AA1755" t="s">
        <v>666</v>
      </c>
      <c r="AB1755" t="s">
        <v>658</v>
      </c>
      <c r="AC1755" t="s">
        <v>13943</v>
      </c>
      <c r="AD1755" t="s">
        <v>14138</v>
      </c>
      <c r="AE1755">
        <v>14747</v>
      </c>
      <c r="AI1755">
        <v>19394</v>
      </c>
      <c r="AJ1755">
        <v>5546</v>
      </c>
      <c r="AK1755" t="s">
        <v>13943</v>
      </c>
      <c r="AL1755" t="s">
        <v>19115</v>
      </c>
      <c r="AM1755" t="s">
        <v>13943</v>
      </c>
      <c r="AN1755" t="s">
        <v>13943</v>
      </c>
      <c r="AO1755" t="s">
        <v>14933</v>
      </c>
      <c r="AP1755" t="s">
        <v>14138</v>
      </c>
      <c r="AQ1755" t="s">
        <v>20403</v>
      </c>
    </row>
    <row r="1756" spans="1:43" x14ac:dyDescent="0.3">
      <c r="A1756" t="s">
        <v>14846</v>
      </c>
      <c r="B1756" t="s">
        <v>14320</v>
      </c>
      <c r="C1756" s="72">
        <v>33539</v>
      </c>
      <c r="D1756" t="s">
        <v>6646</v>
      </c>
      <c r="E1756" t="s">
        <v>14847</v>
      </c>
      <c r="F1756" t="s">
        <v>1464</v>
      </c>
      <c r="G1756" t="s">
        <v>6120</v>
      </c>
      <c r="H1756" t="s">
        <v>1380</v>
      </c>
      <c r="I1756" t="s">
        <v>14848</v>
      </c>
      <c r="J1756" t="s">
        <v>14320</v>
      </c>
      <c r="K1756">
        <v>594953</v>
      </c>
      <c r="L1756" t="s">
        <v>14320</v>
      </c>
      <c r="M1756">
        <v>2171296</v>
      </c>
      <c r="N1756" t="s">
        <v>14320</v>
      </c>
      <c r="O1756" t="s">
        <v>17592</v>
      </c>
      <c r="P1756" t="s">
        <v>14846</v>
      </c>
      <c r="Q1756">
        <v>10528</v>
      </c>
      <c r="R1756" t="s">
        <v>14320</v>
      </c>
      <c r="S1756">
        <v>34108</v>
      </c>
      <c r="T1756" t="s">
        <v>14320</v>
      </c>
      <c r="V1756" t="s">
        <v>16531</v>
      </c>
      <c r="W1756">
        <v>68790</v>
      </c>
      <c r="X1756">
        <v>10528</v>
      </c>
      <c r="Y1756" t="s">
        <v>14320</v>
      </c>
      <c r="Z1756" t="s">
        <v>15174</v>
      </c>
      <c r="AA1756" t="s">
        <v>666</v>
      </c>
      <c r="AB1756" t="s">
        <v>666</v>
      </c>
      <c r="AC1756" t="s">
        <v>14320</v>
      </c>
      <c r="AD1756" t="s">
        <v>15174</v>
      </c>
      <c r="AE1756">
        <v>13067</v>
      </c>
      <c r="AH1756" t="s">
        <v>14320</v>
      </c>
      <c r="AI1756">
        <v>23670</v>
      </c>
      <c r="AJ1756">
        <v>5457</v>
      </c>
      <c r="AK1756" t="s">
        <v>14320</v>
      </c>
      <c r="AL1756" t="s">
        <v>19116</v>
      </c>
      <c r="AM1756" t="s">
        <v>14320</v>
      </c>
      <c r="AN1756" t="s">
        <v>14320</v>
      </c>
      <c r="AO1756" t="s">
        <v>1380</v>
      </c>
      <c r="AP1756" t="s">
        <v>15174</v>
      </c>
      <c r="AQ1756" t="s">
        <v>20403</v>
      </c>
    </row>
    <row r="1757" spans="1:43" x14ac:dyDescent="0.3">
      <c r="A1757" t="s">
        <v>14971</v>
      </c>
      <c r="B1757" t="s">
        <v>14972</v>
      </c>
      <c r="C1757" s="72">
        <v>34633</v>
      </c>
      <c r="D1757" t="s">
        <v>6629</v>
      </c>
      <c r="E1757" t="s">
        <v>14973</v>
      </c>
      <c r="F1757" t="s">
        <v>1430</v>
      </c>
      <c r="G1757" t="s">
        <v>6120</v>
      </c>
      <c r="H1757" t="s">
        <v>1373</v>
      </c>
      <c r="I1757" t="s">
        <v>14974</v>
      </c>
      <c r="J1757" t="s">
        <v>14972</v>
      </c>
      <c r="K1757">
        <v>643478</v>
      </c>
      <c r="L1757" t="s">
        <v>14972</v>
      </c>
      <c r="M1757">
        <v>2453420</v>
      </c>
      <c r="N1757" t="s">
        <v>14972</v>
      </c>
      <c r="P1757" t="s">
        <v>14971</v>
      </c>
      <c r="Q1757">
        <v>10968</v>
      </c>
      <c r="R1757" t="s">
        <v>14972</v>
      </c>
      <c r="S1757">
        <v>39824</v>
      </c>
      <c r="T1757" t="s">
        <v>14972</v>
      </c>
      <c r="V1757" t="s">
        <v>16532</v>
      </c>
      <c r="W1757">
        <v>103472</v>
      </c>
      <c r="X1757">
        <v>10968</v>
      </c>
      <c r="Y1757" t="s">
        <v>14972</v>
      </c>
      <c r="Z1757" t="s">
        <v>15175</v>
      </c>
      <c r="AA1757" t="s">
        <v>666</v>
      </c>
      <c r="AB1757" t="s">
        <v>666</v>
      </c>
      <c r="AC1757" t="s">
        <v>14972</v>
      </c>
      <c r="AD1757" t="s">
        <v>15175</v>
      </c>
      <c r="AE1757">
        <v>14567</v>
      </c>
      <c r="AH1757" t="s">
        <v>14972</v>
      </c>
      <c r="AJ1757">
        <v>5967</v>
      </c>
      <c r="AK1757" t="s">
        <v>14972</v>
      </c>
      <c r="AL1757" t="s">
        <v>19117</v>
      </c>
      <c r="AM1757" t="s">
        <v>14972</v>
      </c>
      <c r="AN1757" t="s">
        <v>14972</v>
      </c>
      <c r="AO1757" t="s">
        <v>1373</v>
      </c>
      <c r="AP1757" t="s">
        <v>15175</v>
      </c>
      <c r="AQ1757" t="s">
        <v>20403</v>
      </c>
    </row>
    <row r="1758" spans="1:43" x14ac:dyDescent="0.3">
      <c r="A1758" t="s">
        <v>4568</v>
      </c>
      <c r="B1758" t="s">
        <v>220</v>
      </c>
      <c r="C1758" s="72">
        <v>33176</v>
      </c>
      <c r="D1758" t="s">
        <v>6629</v>
      </c>
      <c r="E1758" t="s">
        <v>6709</v>
      </c>
      <c r="F1758" t="s">
        <v>1426</v>
      </c>
      <c r="G1758" t="s">
        <v>6120</v>
      </c>
      <c r="H1758" t="s">
        <v>1431</v>
      </c>
      <c r="I1758" t="s">
        <v>9440</v>
      </c>
      <c r="J1758" t="s">
        <v>220</v>
      </c>
      <c r="K1758">
        <v>605412</v>
      </c>
      <c r="L1758" t="s">
        <v>220</v>
      </c>
      <c r="M1758">
        <v>1894644</v>
      </c>
      <c r="N1758" t="s">
        <v>220</v>
      </c>
      <c r="O1758" t="s">
        <v>8853</v>
      </c>
      <c r="P1758" t="s">
        <v>4568</v>
      </c>
      <c r="Q1758">
        <v>9742</v>
      </c>
      <c r="R1758" t="s">
        <v>220</v>
      </c>
      <c r="S1758">
        <v>32087</v>
      </c>
      <c r="T1758" t="s">
        <v>220</v>
      </c>
      <c r="V1758" t="s">
        <v>6041</v>
      </c>
      <c r="W1758">
        <v>69564</v>
      </c>
      <c r="X1758">
        <v>9742</v>
      </c>
      <c r="Y1758" t="s">
        <v>220</v>
      </c>
      <c r="Z1758" t="s">
        <v>6042</v>
      </c>
      <c r="AA1758" t="s">
        <v>666</v>
      </c>
      <c r="AB1758" t="s">
        <v>658</v>
      </c>
      <c r="AC1758" t="s">
        <v>220</v>
      </c>
      <c r="AD1758" t="s">
        <v>6042</v>
      </c>
      <c r="AE1758">
        <v>12176</v>
      </c>
      <c r="AF1758" t="s">
        <v>220</v>
      </c>
      <c r="AG1758">
        <v>17025</v>
      </c>
      <c r="AH1758" t="s">
        <v>220</v>
      </c>
      <c r="AI1758">
        <v>18137</v>
      </c>
      <c r="AJ1758">
        <v>4661</v>
      </c>
      <c r="AK1758" t="s">
        <v>220</v>
      </c>
      <c r="AL1758" t="s">
        <v>19118</v>
      </c>
      <c r="AM1758" t="s">
        <v>220</v>
      </c>
      <c r="AN1758" t="s">
        <v>220</v>
      </c>
      <c r="AO1758" t="s">
        <v>20476</v>
      </c>
      <c r="AP1758" t="s">
        <v>6042</v>
      </c>
      <c r="AQ1758" t="s">
        <v>20403</v>
      </c>
    </row>
    <row r="1759" spans="1:43" x14ac:dyDescent="0.3">
      <c r="A1759" t="s">
        <v>16533</v>
      </c>
      <c r="B1759" t="s">
        <v>14215</v>
      </c>
      <c r="C1759" s="72">
        <v>34452</v>
      </c>
      <c r="D1759" t="s">
        <v>7312</v>
      </c>
      <c r="E1759" t="s">
        <v>16534</v>
      </c>
      <c r="F1759" t="s">
        <v>1470</v>
      </c>
      <c r="G1759" t="s">
        <v>6120</v>
      </c>
      <c r="H1759" t="s">
        <v>1373</v>
      </c>
      <c r="I1759" t="s">
        <v>16535</v>
      </c>
      <c r="J1759" t="s">
        <v>14215</v>
      </c>
      <c r="K1759">
        <v>623381</v>
      </c>
      <c r="L1759" t="s">
        <v>14215</v>
      </c>
      <c r="M1759">
        <v>2824875</v>
      </c>
      <c r="N1759" t="s">
        <v>14215</v>
      </c>
      <c r="O1759" t="s">
        <v>17593</v>
      </c>
      <c r="P1759" t="s">
        <v>16533</v>
      </c>
      <c r="Q1759">
        <v>11066</v>
      </c>
      <c r="R1759" t="s">
        <v>14215</v>
      </c>
      <c r="S1759">
        <v>39709</v>
      </c>
      <c r="T1759" t="s">
        <v>14215</v>
      </c>
      <c r="W1759">
        <v>102187</v>
      </c>
      <c r="X1759">
        <v>11066</v>
      </c>
      <c r="Y1759" t="s">
        <v>14215</v>
      </c>
      <c r="Z1759" t="s">
        <v>15334</v>
      </c>
      <c r="AA1759" t="s">
        <v>666</v>
      </c>
      <c r="AB1759" t="s">
        <v>666</v>
      </c>
      <c r="AC1759" t="s">
        <v>14215</v>
      </c>
      <c r="AD1759" t="s">
        <v>15334</v>
      </c>
      <c r="AE1759">
        <v>14758</v>
      </c>
      <c r="AH1759" t="s">
        <v>14215</v>
      </c>
      <c r="AJ1759">
        <v>5753</v>
      </c>
      <c r="AK1759" t="s">
        <v>14215</v>
      </c>
      <c r="AL1759" t="s">
        <v>19119</v>
      </c>
      <c r="AM1759" t="s">
        <v>14215</v>
      </c>
      <c r="AN1759" t="s">
        <v>14215</v>
      </c>
      <c r="AO1759" t="s">
        <v>1373</v>
      </c>
      <c r="AP1759" t="s">
        <v>15334</v>
      </c>
      <c r="AQ1759" t="s">
        <v>20403</v>
      </c>
    </row>
    <row r="1760" spans="1:43" hidden="1" x14ac:dyDescent="0.3">
      <c r="A1760" t="s">
        <v>2786</v>
      </c>
      <c r="B1760" t="s">
        <v>682</v>
      </c>
      <c r="C1760" s="72">
        <v>29548</v>
      </c>
      <c r="D1760" t="s">
        <v>6808</v>
      </c>
      <c r="E1760" t="s">
        <v>7697</v>
      </c>
      <c r="F1760" t="s">
        <v>3591</v>
      </c>
      <c r="G1760" t="s">
        <v>3591</v>
      </c>
      <c r="H1760" t="s">
        <v>1373</v>
      </c>
      <c r="I1760" t="s">
        <v>9632</v>
      </c>
      <c r="J1760" t="s">
        <v>682</v>
      </c>
      <c r="K1760">
        <v>449097</v>
      </c>
      <c r="L1760" t="s">
        <v>682</v>
      </c>
      <c r="M1760">
        <v>549684</v>
      </c>
      <c r="N1760" t="s">
        <v>682</v>
      </c>
      <c r="O1760" t="s">
        <v>2787</v>
      </c>
      <c r="P1760" t="s">
        <v>2786</v>
      </c>
      <c r="Q1760">
        <v>7614</v>
      </c>
      <c r="R1760" t="s">
        <v>682</v>
      </c>
      <c r="S1760">
        <v>6373</v>
      </c>
      <c r="T1760" t="s">
        <v>682</v>
      </c>
      <c r="V1760" t="s">
        <v>4569</v>
      </c>
      <c r="W1760">
        <v>45568</v>
      </c>
      <c r="X1760">
        <v>7614</v>
      </c>
      <c r="Y1760" t="s">
        <v>682</v>
      </c>
      <c r="Z1760" t="s">
        <v>6043</v>
      </c>
      <c r="AA1760" t="s">
        <v>658</v>
      </c>
      <c r="AB1760" t="s">
        <v>658</v>
      </c>
      <c r="AC1760" t="s">
        <v>682</v>
      </c>
      <c r="AD1760" t="s">
        <v>6043</v>
      </c>
      <c r="AE1760">
        <v>7953</v>
      </c>
      <c r="AH1760" t="s">
        <v>682</v>
      </c>
      <c r="AI1760">
        <v>15167</v>
      </c>
      <c r="AJ1760">
        <v>1184</v>
      </c>
      <c r="AK1760" t="s">
        <v>682</v>
      </c>
      <c r="AL1760" t="s">
        <v>19120</v>
      </c>
      <c r="AM1760" t="s">
        <v>682</v>
      </c>
      <c r="AN1760" t="s">
        <v>682</v>
      </c>
      <c r="AO1760" t="s">
        <v>1373</v>
      </c>
      <c r="AP1760" t="s">
        <v>6043</v>
      </c>
      <c r="AQ1760" t="s">
        <v>20402</v>
      </c>
    </row>
    <row r="1761" spans="1:43" x14ac:dyDescent="0.3">
      <c r="A1761" t="s">
        <v>20264</v>
      </c>
      <c r="B1761" t="s">
        <v>17269</v>
      </c>
      <c r="C1761" s="72">
        <v>34970</v>
      </c>
      <c r="D1761" t="s">
        <v>20265</v>
      </c>
      <c r="E1761" t="s">
        <v>7076</v>
      </c>
      <c r="F1761" t="s">
        <v>1376</v>
      </c>
      <c r="G1761" t="s">
        <v>6120</v>
      </c>
      <c r="H1761" t="s">
        <v>1373</v>
      </c>
      <c r="I1761" t="s">
        <v>20266</v>
      </c>
      <c r="J1761" t="s">
        <v>17269</v>
      </c>
      <c r="K1761">
        <v>660600</v>
      </c>
      <c r="L1761" t="s">
        <v>17269</v>
      </c>
      <c r="M1761">
        <v>3094415</v>
      </c>
      <c r="N1761" t="s">
        <v>17269</v>
      </c>
      <c r="P1761" t="s">
        <v>20264</v>
      </c>
      <c r="Q1761">
        <v>10737</v>
      </c>
      <c r="R1761" t="s">
        <v>17269</v>
      </c>
      <c r="V1761" t="s">
        <v>20267</v>
      </c>
      <c r="W1761">
        <v>108349</v>
      </c>
      <c r="Z1761" t="s">
        <v>20268</v>
      </c>
      <c r="AA1761" t="s">
        <v>658</v>
      </c>
      <c r="AB1761" t="s">
        <v>658</v>
      </c>
      <c r="AC1761" t="s">
        <v>17269</v>
      </c>
      <c r="AD1761" t="s">
        <v>20268</v>
      </c>
      <c r="AJ1761">
        <v>6479</v>
      </c>
      <c r="AK1761" t="s">
        <v>17269</v>
      </c>
      <c r="AL1761" t="s">
        <v>20269</v>
      </c>
      <c r="AM1761" t="s">
        <v>17269</v>
      </c>
      <c r="AO1761" t="s">
        <v>14933</v>
      </c>
      <c r="AP1761" t="s">
        <v>20268</v>
      </c>
      <c r="AQ1761" t="s">
        <v>20403</v>
      </c>
    </row>
    <row r="1762" spans="1:43" x14ac:dyDescent="0.3">
      <c r="A1762" t="s">
        <v>17594</v>
      </c>
      <c r="B1762" t="s">
        <v>17134</v>
      </c>
      <c r="C1762" s="72">
        <v>36209</v>
      </c>
      <c r="D1762" t="s">
        <v>15976</v>
      </c>
      <c r="E1762" t="s">
        <v>7076</v>
      </c>
      <c r="F1762" t="s">
        <v>1405</v>
      </c>
      <c r="G1762" t="s">
        <v>6120</v>
      </c>
      <c r="H1762" t="s">
        <v>660</v>
      </c>
      <c r="I1762" t="s">
        <v>19853</v>
      </c>
      <c r="J1762" t="s">
        <v>17134</v>
      </c>
      <c r="K1762">
        <v>670623</v>
      </c>
      <c r="L1762" t="s">
        <v>17134</v>
      </c>
      <c r="M1762">
        <v>2910610</v>
      </c>
      <c r="N1762" t="s">
        <v>17134</v>
      </c>
      <c r="P1762" t="s">
        <v>17594</v>
      </c>
      <c r="Q1762">
        <v>10218</v>
      </c>
      <c r="R1762" t="s">
        <v>17134</v>
      </c>
      <c r="S1762">
        <v>39706</v>
      </c>
      <c r="T1762" t="s">
        <v>17134</v>
      </c>
      <c r="W1762">
        <v>108350</v>
      </c>
      <c r="X1762">
        <v>10881</v>
      </c>
      <c r="Y1762" t="s">
        <v>17134</v>
      </c>
      <c r="Z1762" t="s">
        <v>17285</v>
      </c>
      <c r="AA1762" t="s">
        <v>658</v>
      </c>
      <c r="AB1762" t="s">
        <v>658</v>
      </c>
      <c r="AC1762" t="s">
        <v>17134</v>
      </c>
      <c r="AD1762" t="s">
        <v>17285</v>
      </c>
      <c r="AJ1762">
        <v>6053</v>
      </c>
      <c r="AK1762" t="s">
        <v>17134</v>
      </c>
      <c r="AL1762" t="s">
        <v>19121</v>
      </c>
      <c r="AM1762" t="s">
        <v>17134</v>
      </c>
      <c r="AN1762" t="s">
        <v>17134</v>
      </c>
      <c r="AO1762" t="s">
        <v>660</v>
      </c>
      <c r="AP1762" t="s">
        <v>17285</v>
      </c>
      <c r="AQ1762" t="s">
        <v>20403</v>
      </c>
    </row>
    <row r="1763" spans="1:43" x14ac:dyDescent="0.3">
      <c r="A1763" t="s">
        <v>2788</v>
      </c>
      <c r="B1763" t="s">
        <v>23</v>
      </c>
      <c r="C1763" s="72">
        <v>32472</v>
      </c>
      <c r="D1763" t="s">
        <v>6611</v>
      </c>
      <c r="E1763" t="s">
        <v>7076</v>
      </c>
      <c r="F1763" t="s">
        <v>3591</v>
      </c>
      <c r="G1763" t="s">
        <v>3591</v>
      </c>
      <c r="H1763" t="s">
        <v>1380</v>
      </c>
      <c r="I1763" t="s">
        <v>9905</v>
      </c>
      <c r="J1763" t="s">
        <v>23</v>
      </c>
      <c r="K1763">
        <v>517370</v>
      </c>
      <c r="L1763" t="s">
        <v>23</v>
      </c>
      <c r="M1763">
        <v>1740985</v>
      </c>
      <c r="N1763" t="s">
        <v>23</v>
      </c>
      <c r="O1763" t="s">
        <v>2789</v>
      </c>
      <c r="P1763" t="s">
        <v>2788</v>
      </c>
      <c r="Q1763">
        <v>9005</v>
      </c>
      <c r="R1763" t="s">
        <v>23</v>
      </c>
      <c r="S1763">
        <v>30680</v>
      </c>
      <c r="T1763" t="s">
        <v>23</v>
      </c>
      <c r="V1763" t="s">
        <v>4570</v>
      </c>
      <c r="W1763">
        <v>57065</v>
      </c>
      <c r="X1763">
        <v>9005</v>
      </c>
      <c r="Y1763" t="s">
        <v>23</v>
      </c>
      <c r="Z1763" t="s">
        <v>6044</v>
      </c>
      <c r="AA1763" t="s">
        <v>5068</v>
      </c>
      <c r="AB1763" t="s">
        <v>658</v>
      </c>
      <c r="AC1763" t="s">
        <v>23</v>
      </c>
      <c r="AD1763" t="s">
        <v>6044</v>
      </c>
      <c r="AE1763">
        <v>11263</v>
      </c>
      <c r="AF1763" t="s">
        <v>23</v>
      </c>
      <c r="AG1763">
        <v>13146</v>
      </c>
      <c r="AH1763" t="s">
        <v>23</v>
      </c>
      <c r="AI1763">
        <v>9391</v>
      </c>
      <c r="AJ1763">
        <v>3877</v>
      </c>
      <c r="AK1763" t="s">
        <v>23</v>
      </c>
      <c r="AL1763" t="s">
        <v>19122</v>
      </c>
      <c r="AM1763" t="s">
        <v>23</v>
      </c>
      <c r="AN1763" t="s">
        <v>23</v>
      </c>
      <c r="AO1763" t="s">
        <v>1380</v>
      </c>
      <c r="AP1763" t="s">
        <v>6044</v>
      </c>
      <c r="AQ1763" t="s">
        <v>20403</v>
      </c>
    </row>
    <row r="1764" spans="1:43" x14ac:dyDescent="0.3">
      <c r="A1764" t="s">
        <v>11061</v>
      </c>
      <c r="B1764" t="s">
        <v>11062</v>
      </c>
      <c r="C1764" s="72">
        <v>31603</v>
      </c>
      <c r="D1764" t="s">
        <v>11063</v>
      </c>
      <c r="E1764" t="s">
        <v>11064</v>
      </c>
      <c r="F1764" t="s">
        <v>3591</v>
      </c>
      <c r="G1764" t="s">
        <v>3591</v>
      </c>
      <c r="H1764" t="s">
        <v>1396</v>
      </c>
      <c r="I1764" t="s">
        <v>11580</v>
      </c>
      <c r="J1764" t="s">
        <v>11062</v>
      </c>
      <c r="K1764">
        <v>666560</v>
      </c>
      <c r="L1764" t="s">
        <v>11062</v>
      </c>
      <c r="M1764">
        <v>2210864</v>
      </c>
      <c r="N1764" t="s">
        <v>11062</v>
      </c>
      <c r="O1764" t="s">
        <v>13831</v>
      </c>
      <c r="P1764" t="s">
        <v>11061</v>
      </c>
      <c r="Q1764">
        <v>10101</v>
      </c>
      <c r="R1764" t="s">
        <v>14001</v>
      </c>
      <c r="S1764">
        <v>34839</v>
      </c>
      <c r="T1764" t="s">
        <v>12204</v>
      </c>
      <c r="V1764" t="s">
        <v>12205</v>
      </c>
      <c r="W1764">
        <v>107188</v>
      </c>
      <c r="X1764">
        <v>10101</v>
      </c>
      <c r="Y1764" t="s">
        <v>14001</v>
      </c>
      <c r="Z1764" t="s">
        <v>12884</v>
      </c>
      <c r="AA1764" t="s">
        <v>658</v>
      </c>
      <c r="AB1764" t="s">
        <v>658</v>
      </c>
      <c r="AC1764" t="s">
        <v>11062</v>
      </c>
      <c r="AD1764" t="s">
        <v>12206</v>
      </c>
      <c r="AF1764" t="s">
        <v>12204</v>
      </c>
      <c r="AG1764">
        <v>68359</v>
      </c>
      <c r="AI1764">
        <v>23571</v>
      </c>
      <c r="AJ1764">
        <v>5122</v>
      </c>
      <c r="AK1764" t="s">
        <v>11062</v>
      </c>
      <c r="AL1764" t="s">
        <v>22098</v>
      </c>
      <c r="AM1764" t="s">
        <v>12204</v>
      </c>
      <c r="AN1764" t="s">
        <v>11062</v>
      </c>
      <c r="AO1764" t="s">
        <v>1396</v>
      </c>
      <c r="AP1764" t="s">
        <v>15397</v>
      </c>
      <c r="AQ1764" t="s">
        <v>20403</v>
      </c>
    </row>
    <row r="1765" spans="1:43" x14ac:dyDescent="0.3">
      <c r="A1765" t="s">
        <v>13832</v>
      </c>
      <c r="B1765" t="s">
        <v>11301</v>
      </c>
      <c r="C1765" s="72">
        <v>31217</v>
      </c>
      <c r="D1765" t="s">
        <v>7232</v>
      </c>
      <c r="E1765" t="s">
        <v>7173</v>
      </c>
      <c r="F1765" t="s">
        <v>1398</v>
      </c>
      <c r="G1765" t="s">
        <v>9094</v>
      </c>
      <c r="H1765" t="s">
        <v>1373</v>
      </c>
      <c r="I1765" t="s">
        <v>11302</v>
      </c>
      <c r="J1765" t="s">
        <v>11301</v>
      </c>
      <c r="K1765">
        <v>453284</v>
      </c>
      <c r="L1765" t="s">
        <v>11301</v>
      </c>
      <c r="M1765">
        <v>1725475</v>
      </c>
      <c r="N1765" t="s">
        <v>11301</v>
      </c>
      <c r="O1765" t="s">
        <v>13833</v>
      </c>
      <c r="P1765" t="s">
        <v>13832</v>
      </c>
      <c r="Q1765">
        <v>9185</v>
      </c>
      <c r="R1765" t="s">
        <v>11301</v>
      </c>
      <c r="S1765">
        <v>30517</v>
      </c>
      <c r="T1765" t="s">
        <v>11301</v>
      </c>
      <c r="V1765" t="s">
        <v>16536</v>
      </c>
      <c r="W1765">
        <v>51962</v>
      </c>
      <c r="X1765">
        <v>9185</v>
      </c>
      <c r="Y1765" t="s">
        <v>11301</v>
      </c>
      <c r="Z1765" t="s">
        <v>13834</v>
      </c>
      <c r="AA1765" t="s">
        <v>658</v>
      </c>
      <c r="AB1765" t="s">
        <v>658</v>
      </c>
      <c r="AC1765" t="s">
        <v>11301</v>
      </c>
      <c r="AD1765" t="s">
        <v>13834</v>
      </c>
      <c r="AE1765">
        <v>11301</v>
      </c>
      <c r="AH1765" t="s">
        <v>11301</v>
      </c>
      <c r="AI1765">
        <v>5582</v>
      </c>
      <c r="AJ1765">
        <v>4105</v>
      </c>
      <c r="AK1765" t="s">
        <v>11301</v>
      </c>
      <c r="AL1765" t="s">
        <v>19123</v>
      </c>
      <c r="AM1765" t="s">
        <v>11301</v>
      </c>
      <c r="AN1765" t="s">
        <v>11301</v>
      </c>
      <c r="AO1765" t="s">
        <v>14933</v>
      </c>
      <c r="AP1765" t="s">
        <v>13834</v>
      </c>
      <c r="AQ1765" t="s">
        <v>20403</v>
      </c>
    </row>
    <row r="1766" spans="1:43" x14ac:dyDescent="0.3">
      <c r="A1766" t="s">
        <v>2790</v>
      </c>
      <c r="B1766" t="s">
        <v>753</v>
      </c>
      <c r="C1766" s="72">
        <v>32471</v>
      </c>
      <c r="D1766" t="s">
        <v>6895</v>
      </c>
      <c r="E1766" t="s">
        <v>7173</v>
      </c>
      <c r="F1766" t="s">
        <v>3591</v>
      </c>
      <c r="G1766" t="s">
        <v>3591</v>
      </c>
      <c r="H1766" t="s">
        <v>1373</v>
      </c>
      <c r="I1766" t="s">
        <v>9727</v>
      </c>
      <c r="J1766" t="s">
        <v>753</v>
      </c>
      <c r="K1766">
        <v>519105</v>
      </c>
      <c r="L1766" t="s">
        <v>753</v>
      </c>
      <c r="M1766">
        <v>1531180</v>
      </c>
      <c r="N1766" t="s">
        <v>753</v>
      </c>
      <c r="O1766" t="s">
        <v>2791</v>
      </c>
      <c r="P1766" t="s">
        <v>2790</v>
      </c>
      <c r="Q1766">
        <v>8414</v>
      </c>
      <c r="R1766" t="s">
        <v>753</v>
      </c>
      <c r="S1766">
        <v>29806</v>
      </c>
      <c r="T1766" t="s">
        <v>753</v>
      </c>
      <c r="V1766" t="s">
        <v>4571</v>
      </c>
      <c r="W1766">
        <v>57744</v>
      </c>
      <c r="X1766">
        <v>8414</v>
      </c>
      <c r="Y1766" t="s">
        <v>753</v>
      </c>
      <c r="Z1766" t="s">
        <v>6045</v>
      </c>
      <c r="AA1766" t="s">
        <v>658</v>
      </c>
      <c r="AB1766" t="s">
        <v>658</v>
      </c>
      <c r="AC1766" t="s">
        <v>753</v>
      </c>
      <c r="AD1766" t="s">
        <v>6045</v>
      </c>
      <c r="AE1766">
        <v>9764</v>
      </c>
      <c r="AF1766" t="s">
        <v>753</v>
      </c>
      <c r="AG1766">
        <v>13275</v>
      </c>
      <c r="AH1766" t="s">
        <v>753</v>
      </c>
      <c r="AI1766">
        <v>7647</v>
      </c>
      <c r="AK1766" t="s">
        <v>753</v>
      </c>
      <c r="AN1766" t="s">
        <v>753</v>
      </c>
      <c r="AO1766" t="s">
        <v>1373</v>
      </c>
      <c r="AP1766" t="s">
        <v>6045</v>
      </c>
      <c r="AQ1766" t="s">
        <v>20403</v>
      </c>
    </row>
    <row r="1767" spans="1:43" x14ac:dyDescent="0.3">
      <c r="A1767" t="s">
        <v>11088</v>
      </c>
      <c r="B1767" t="s">
        <v>11089</v>
      </c>
      <c r="C1767" s="72">
        <v>32509</v>
      </c>
      <c r="D1767" t="s">
        <v>11090</v>
      </c>
      <c r="E1767" t="s">
        <v>7173</v>
      </c>
      <c r="F1767" t="s">
        <v>1509</v>
      </c>
      <c r="G1767" t="s">
        <v>9094</v>
      </c>
      <c r="H1767" t="s">
        <v>1380</v>
      </c>
      <c r="I1767" t="s">
        <v>11091</v>
      </c>
      <c r="J1767" t="s">
        <v>11089</v>
      </c>
      <c r="K1767">
        <v>592620</v>
      </c>
      <c r="L1767" t="s">
        <v>11089</v>
      </c>
      <c r="M1767">
        <v>1813025</v>
      </c>
      <c r="N1767" t="s">
        <v>11089</v>
      </c>
      <c r="O1767" t="s">
        <v>13218</v>
      </c>
      <c r="P1767" t="s">
        <v>11088</v>
      </c>
      <c r="Q1767">
        <v>9776</v>
      </c>
      <c r="R1767" t="s">
        <v>11089</v>
      </c>
      <c r="S1767">
        <v>31499</v>
      </c>
      <c r="T1767" t="s">
        <v>11089</v>
      </c>
      <c r="V1767" t="s">
        <v>12070</v>
      </c>
      <c r="W1767">
        <v>68648</v>
      </c>
      <c r="X1767">
        <v>9776</v>
      </c>
      <c r="Y1767" t="s">
        <v>11089</v>
      </c>
      <c r="Z1767" t="s">
        <v>11092</v>
      </c>
      <c r="AA1767" t="s">
        <v>666</v>
      </c>
      <c r="AB1767" t="s">
        <v>666</v>
      </c>
      <c r="AC1767" t="s">
        <v>11089</v>
      </c>
      <c r="AD1767" t="s">
        <v>11092</v>
      </c>
      <c r="AE1767">
        <v>11469</v>
      </c>
      <c r="AF1767" t="s">
        <v>11089</v>
      </c>
      <c r="AG1767">
        <v>14012</v>
      </c>
      <c r="AH1767" t="s">
        <v>11089</v>
      </c>
      <c r="AI1767">
        <v>23567</v>
      </c>
      <c r="AJ1767">
        <v>4707</v>
      </c>
      <c r="AK1767" t="s">
        <v>11089</v>
      </c>
      <c r="AL1767" t="s">
        <v>19124</v>
      </c>
      <c r="AM1767" t="s">
        <v>11089</v>
      </c>
      <c r="AN1767" t="s">
        <v>11089</v>
      </c>
      <c r="AO1767" t="s">
        <v>1380</v>
      </c>
      <c r="AP1767" t="s">
        <v>11092</v>
      </c>
      <c r="AQ1767" t="s">
        <v>20403</v>
      </c>
    </row>
    <row r="1768" spans="1:43" x14ac:dyDescent="0.3">
      <c r="A1768" t="s">
        <v>4572</v>
      </c>
      <c r="B1768" t="s">
        <v>524</v>
      </c>
      <c r="C1768" s="72">
        <v>32781</v>
      </c>
      <c r="D1768" t="s">
        <v>6585</v>
      </c>
      <c r="E1768" t="s">
        <v>7173</v>
      </c>
      <c r="F1768" t="s">
        <v>3591</v>
      </c>
      <c r="G1768" t="s">
        <v>3591</v>
      </c>
      <c r="H1768" t="s">
        <v>1380</v>
      </c>
      <c r="I1768" t="s">
        <v>9881</v>
      </c>
      <c r="J1768" t="s">
        <v>524</v>
      </c>
      <c r="K1768">
        <v>592621</v>
      </c>
      <c r="L1768" t="s">
        <v>524</v>
      </c>
      <c r="M1768">
        <v>1765820</v>
      </c>
      <c r="N1768" t="s">
        <v>524</v>
      </c>
      <c r="O1768" t="s">
        <v>13610</v>
      </c>
      <c r="P1768" t="s">
        <v>4572</v>
      </c>
      <c r="Q1768">
        <v>9568</v>
      </c>
      <c r="R1768" t="s">
        <v>524</v>
      </c>
      <c r="S1768">
        <v>31953</v>
      </c>
      <c r="T1768" t="s">
        <v>524</v>
      </c>
      <c r="V1768" t="s">
        <v>12214</v>
      </c>
      <c r="W1768">
        <v>51952</v>
      </c>
      <c r="X1768">
        <v>9568</v>
      </c>
      <c r="Y1768" t="s">
        <v>524</v>
      </c>
      <c r="Z1768" t="s">
        <v>6046</v>
      </c>
      <c r="AA1768" t="s">
        <v>658</v>
      </c>
      <c r="AB1768" t="s">
        <v>658</v>
      </c>
      <c r="AC1768" t="s">
        <v>524</v>
      </c>
      <c r="AD1768" t="s">
        <v>6046</v>
      </c>
      <c r="AE1768">
        <v>11474</v>
      </c>
      <c r="AI1768">
        <v>18114</v>
      </c>
      <c r="AK1768" t="s">
        <v>524</v>
      </c>
      <c r="AL1768" t="s">
        <v>19125</v>
      </c>
      <c r="AM1768" t="s">
        <v>524</v>
      </c>
      <c r="AN1768" t="s">
        <v>524</v>
      </c>
      <c r="AO1768" t="s">
        <v>1380</v>
      </c>
      <c r="AP1768" t="s">
        <v>6046</v>
      </c>
      <c r="AQ1768" t="s">
        <v>20403</v>
      </c>
    </row>
    <row r="1769" spans="1:43" x14ac:dyDescent="0.3">
      <c r="A1769" t="s">
        <v>2792</v>
      </c>
      <c r="B1769" t="s">
        <v>407</v>
      </c>
      <c r="C1769" s="72">
        <v>32197</v>
      </c>
      <c r="D1769" t="s">
        <v>6655</v>
      </c>
      <c r="E1769" t="s">
        <v>7319</v>
      </c>
      <c r="F1769" t="s">
        <v>3591</v>
      </c>
      <c r="G1769" t="s">
        <v>3591</v>
      </c>
      <c r="H1769" t="s">
        <v>1396</v>
      </c>
      <c r="I1769" t="s">
        <v>10599</v>
      </c>
      <c r="J1769" t="s">
        <v>407</v>
      </c>
      <c r="K1769">
        <v>476633</v>
      </c>
      <c r="L1769" t="s">
        <v>407</v>
      </c>
      <c r="M1769">
        <v>1670981</v>
      </c>
      <c r="N1769" t="s">
        <v>407</v>
      </c>
      <c r="O1769" t="s">
        <v>2793</v>
      </c>
      <c r="P1769" t="s">
        <v>2792</v>
      </c>
      <c r="Q1769">
        <v>9062</v>
      </c>
      <c r="R1769" t="s">
        <v>407</v>
      </c>
      <c r="S1769">
        <v>30228</v>
      </c>
      <c r="T1769" t="s">
        <v>407</v>
      </c>
      <c r="U1769" t="s">
        <v>407</v>
      </c>
      <c r="V1769" t="s">
        <v>4573</v>
      </c>
      <c r="W1769">
        <v>49779</v>
      </c>
      <c r="X1769">
        <v>9062</v>
      </c>
      <c r="Y1769" t="s">
        <v>407</v>
      </c>
      <c r="Z1769" t="s">
        <v>6047</v>
      </c>
      <c r="AA1769" t="s">
        <v>666</v>
      </c>
      <c r="AB1769" t="s">
        <v>666</v>
      </c>
      <c r="AC1769" t="s">
        <v>407</v>
      </c>
      <c r="AD1769" t="s">
        <v>6047</v>
      </c>
      <c r="AE1769">
        <v>9294</v>
      </c>
      <c r="AF1769" t="s">
        <v>10600</v>
      </c>
      <c r="AG1769">
        <v>13082</v>
      </c>
      <c r="AH1769" t="s">
        <v>407</v>
      </c>
      <c r="AI1769">
        <v>3343</v>
      </c>
      <c r="AJ1769">
        <v>3922</v>
      </c>
      <c r="AK1769" t="s">
        <v>407</v>
      </c>
      <c r="AL1769" t="s">
        <v>19126</v>
      </c>
      <c r="AM1769" t="s">
        <v>407</v>
      </c>
      <c r="AN1769" t="s">
        <v>407</v>
      </c>
      <c r="AO1769" t="s">
        <v>1396</v>
      </c>
      <c r="AP1769" t="s">
        <v>6047</v>
      </c>
      <c r="AQ1769" t="s">
        <v>20403</v>
      </c>
    </row>
    <row r="1770" spans="1:43" hidden="1" x14ac:dyDescent="0.3">
      <c r="A1770" t="s">
        <v>2794</v>
      </c>
      <c r="B1770" t="s">
        <v>692</v>
      </c>
      <c r="C1770" s="72">
        <v>30933</v>
      </c>
      <c r="D1770" t="s">
        <v>7180</v>
      </c>
      <c r="E1770" t="s">
        <v>8032</v>
      </c>
      <c r="F1770" t="s">
        <v>3591</v>
      </c>
      <c r="G1770" t="s">
        <v>3591</v>
      </c>
      <c r="H1770" t="s">
        <v>1373</v>
      </c>
      <c r="I1770" t="s">
        <v>9659</v>
      </c>
      <c r="J1770" t="s">
        <v>692</v>
      </c>
      <c r="K1770">
        <v>458730</v>
      </c>
      <c r="L1770" t="s">
        <v>692</v>
      </c>
      <c r="M1770">
        <v>1537192</v>
      </c>
      <c r="N1770" t="s">
        <v>692</v>
      </c>
      <c r="O1770" t="s">
        <v>2795</v>
      </c>
      <c r="P1770" t="s">
        <v>2794</v>
      </c>
      <c r="Q1770">
        <v>8338</v>
      </c>
      <c r="R1770" t="s">
        <v>692</v>
      </c>
      <c r="S1770">
        <v>29227</v>
      </c>
      <c r="T1770" t="s">
        <v>692</v>
      </c>
      <c r="V1770" t="s">
        <v>4574</v>
      </c>
      <c r="W1770">
        <v>48365</v>
      </c>
      <c r="X1770">
        <v>8338</v>
      </c>
      <c r="Y1770" t="s">
        <v>692</v>
      </c>
      <c r="Z1770" t="s">
        <v>6048</v>
      </c>
      <c r="AA1770" t="s">
        <v>658</v>
      </c>
      <c r="AB1770" t="s">
        <v>658</v>
      </c>
      <c r="AC1770" t="s">
        <v>692</v>
      </c>
      <c r="AD1770" t="s">
        <v>6048</v>
      </c>
      <c r="AE1770">
        <v>9649</v>
      </c>
      <c r="AF1770" t="s">
        <v>692</v>
      </c>
      <c r="AG1770">
        <v>5165</v>
      </c>
      <c r="AH1770" t="s">
        <v>692</v>
      </c>
      <c r="AI1770">
        <v>17426</v>
      </c>
      <c r="AK1770" t="s">
        <v>692</v>
      </c>
      <c r="AL1770" t="s">
        <v>19127</v>
      </c>
      <c r="AM1770" t="s">
        <v>692</v>
      </c>
      <c r="AN1770" t="s">
        <v>692</v>
      </c>
      <c r="AO1770" t="s">
        <v>1373</v>
      </c>
      <c r="AP1770" t="s">
        <v>6048</v>
      </c>
      <c r="AQ1770" t="s">
        <v>20402</v>
      </c>
    </row>
    <row r="1771" spans="1:43" x14ac:dyDescent="0.3">
      <c r="A1771" t="s">
        <v>2796</v>
      </c>
      <c r="B1771" t="s">
        <v>448</v>
      </c>
      <c r="C1771" s="72">
        <v>31903</v>
      </c>
      <c r="D1771" t="s">
        <v>6975</v>
      </c>
      <c r="E1771" t="s">
        <v>6974</v>
      </c>
      <c r="F1771" t="s">
        <v>1434</v>
      </c>
      <c r="G1771" t="s">
        <v>9094</v>
      </c>
      <c r="H1771" t="s">
        <v>1380</v>
      </c>
      <c r="I1771" t="s">
        <v>9450</v>
      </c>
      <c r="J1771" t="s">
        <v>448</v>
      </c>
      <c r="K1771">
        <v>467827</v>
      </c>
      <c r="L1771" t="s">
        <v>448</v>
      </c>
      <c r="M1771">
        <v>1208924</v>
      </c>
      <c r="N1771" t="s">
        <v>448</v>
      </c>
      <c r="O1771" t="s">
        <v>2797</v>
      </c>
      <c r="P1771" t="s">
        <v>2796</v>
      </c>
      <c r="Q1771">
        <v>8473</v>
      </c>
      <c r="R1771" t="s">
        <v>448</v>
      </c>
      <c r="S1771">
        <v>29807</v>
      </c>
      <c r="T1771" t="s">
        <v>448</v>
      </c>
      <c r="U1771" t="s">
        <v>448</v>
      </c>
      <c r="V1771" t="s">
        <v>4575</v>
      </c>
      <c r="W1771">
        <v>49890</v>
      </c>
      <c r="X1771">
        <v>8473</v>
      </c>
      <c r="Y1771" t="s">
        <v>448</v>
      </c>
      <c r="Z1771" t="s">
        <v>6049</v>
      </c>
      <c r="AA1771" t="s">
        <v>666</v>
      </c>
      <c r="AB1771" t="s">
        <v>666</v>
      </c>
      <c r="AC1771" t="s">
        <v>448</v>
      </c>
      <c r="AD1771" t="s">
        <v>6049</v>
      </c>
      <c r="AE1771">
        <v>10157</v>
      </c>
      <c r="AF1771" t="s">
        <v>448</v>
      </c>
      <c r="AG1771">
        <v>5473</v>
      </c>
      <c r="AH1771" t="s">
        <v>448</v>
      </c>
      <c r="AI1771">
        <v>2957</v>
      </c>
      <c r="AJ1771">
        <v>3242</v>
      </c>
      <c r="AK1771" t="s">
        <v>448</v>
      </c>
      <c r="AL1771" t="s">
        <v>19128</v>
      </c>
      <c r="AM1771" t="s">
        <v>448</v>
      </c>
      <c r="AN1771" t="s">
        <v>448</v>
      </c>
      <c r="AO1771" t="s">
        <v>1380</v>
      </c>
      <c r="AP1771" t="s">
        <v>6049</v>
      </c>
      <c r="AQ1771" t="s">
        <v>20403</v>
      </c>
    </row>
    <row r="1772" spans="1:43" hidden="1" x14ac:dyDescent="0.3">
      <c r="A1772" t="s">
        <v>2798</v>
      </c>
      <c r="B1772" t="s">
        <v>1162</v>
      </c>
      <c r="C1772" s="72">
        <v>30254</v>
      </c>
      <c r="D1772" t="s">
        <v>6637</v>
      </c>
      <c r="E1772" t="s">
        <v>6974</v>
      </c>
      <c r="F1772" t="s">
        <v>3591</v>
      </c>
      <c r="G1772" t="s">
        <v>3591</v>
      </c>
      <c r="H1772" t="s">
        <v>1373</v>
      </c>
      <c r="I1772" t="s">
        <v>10794</v>
      </c>
      <c r="J1772" t="s">
        <v>1162</v>
      </c>
      <c r="K1772">
        <v>448159</v>
      </c>
      <c r="L1772" t="s">
        <v>1162</v>
      </c>
      <c r="M1772">
        <v>392119</v>
      </c>
      <c r="N1772" t="s">
        <v>1162</v>
      </c>
      <c r="O1772" t="s">
        <v>2799</v>
      </c>
      <c r="P1772" t="s">
        <v>2798</v>
      </c>
      <c r="Q1772">
        <v>8069</v>
      </c>
      <c r="R1772" t="s">
        <v>1162</v>
      </c>
      <c r="S1772">
        <v>28827</v>
      </c>
      <c r="T1772" t="s">
        <v>1162</v>
      </c>
      <c r="V1772" t="s">
        <v>4576</v>
      </c>
      <c r="W1772">
        <v>40798</v>
      </c>
      <c r="X1772">
        <v>8069</v>
      </c>
      <c r="Y1772" t="s">
        <v>1162</v>
      </c>
      <c r="Z1772" t="s">
        <v>6050</v>
      </c>
      <c r="AA1772" t="s">
        <v>666</v>
      </c>
      <c r="AB1772" t="s">
        <v>666</v>
      </c>
      <c r="AC1772" t="s">
        <v>1162</v>
      </c>
      <c r="AD1772" t="s">
        <v>6050</v>
      </c>
      <c r="AE1772">
        <v>7129</v>
      </c>
      <c r="AF1772" t="s">
        <v>1162</v>
      </c>
      <c r="AG1772">
        <v>5728</v>
      </c>
      <c r="AH1772" t="s">
        <v>1162</v>
      </c>
      <c r="AI1772">
        <v>1450</v>
      </c>
      <c r="AK1772" t="s">
        <v>1162</v>
      </c>
      <c r="AL1772" t="s">
        <v>19129</v>
      </c>
      <c r="AM1772" t="s">
        <v>1162</v>
      </c>
      <c r="AN1772" t="s">
        <v>1162</v>
      </c>
      <c r="AO1772" t="s">
        <v>1373</v>
      </c>
      <c r="AP1772" t="s">
        <v>6050</v>
      </c>
      <c r="AQ1772" t="s">
        <v>20402</v>
      </c>
    </row>
    <row r="1773" spans="1:43" x14ac:dyDescent="0.3">
      <c r="A1773" t="s">
        <v>16537</v>
      </c>
      <c r="B1773" t="s">
        <v>14724</v>
      </c>
      <c r="C1773" s="72">
        <v>33853</v>
      </c>
      <c r="D1773" t="s">
        <v>16538</v>
      </c>
      <c r="E1773" t="s">
        <v>16539</v>
      </c>
      <c r="F1773" t="s">
        <v>1526</v>
      </c>
      <c r="G1773" t="s">
        <v>9094</v>
      </c>
      <c r="H1773" t="s">
        <v>1373</v>
      </c>
      <c r="I1773" t="s">
        <v>16540</v>
      </c>
      <c r="J1773" t="s">
        <v>14724</v>
      </c>
      <c r="K1773">
        <v>641149</v>
      </c>
      <c r="L1773" t="s">
        <v>14724</v>
      </c>
      <c r="M1773">
        <v>2118130</v>
      </c>
      <c r="N1773" t="s">
        <v>14724</v>
      </c>
      <c r="O1773" t="s">
        <v>16541</v>
      </c>
      <c r="P1773" t="s">
        <v>16537</v>
      </c>
      <c r="Q1773">
        <v>11055</v>
      </c>
      <c r="R1773" t="s">
        <v>14724</v>
      </c>
      <c r="S1773">
        <v>33284</v>
      </c>
      <c r="T1773" t="s">
        <v>14724</v>
      </c>
      <c r="W1773">
        <v>102489</v>
      </c>
      <c r="X1773">
        <v>11055</v>
      </c>
      <c r="Y1773" t="s">
        <v>14724</v>
      </c>
      <c r="Z1773" t="s">
        <v>16542</v>
      </c>
      <c r="AA1773" t="s">
        <v>658</v>
      </c>
      <c r="AB1773" t="s">
        <v>658</v>
      </c>
      <c r="AC1773" t="s">
        <v>14724</v>
      </c>
      <c r="AD1773" t="s">
        <v>16542</v>
      </c>
      <c r="AE1773">
        <v>15583</v>
      </c>
      <c r="AJ1773">
        <v>5919</v>
      </c>
      <c r="AK1773" t="s">
        <v>14724</v>
      </c>
      <c r="AL1773" t="s">
        <v>19130</v>
      </c>
      <c r="AM1773" t="s">
        <v>14724</v>
      </c>
      <c r="AN1773" t="s">
        <v>14724</v>
      </c>
      <c r="AO1773" t="s">
        <v>1373</v>
      </c>
      <c r="AP1773" t="s">
        <v>16542</v>
      </c>
      <c r="AQ1773" t="s">
        <v>20403</v>
      </c>
    </row>
    <row r="1774" spans="1:43" x14ac:dyDescent="0.3">
      <c r="A1774" t="s">
        <v>2800</v>
      </c>
      <c r="B1774" t="s">
        <v>278</v>
      </c>
      <c r="C1774" s="72">
        <v>32855</v>
      </c>
      <c r="D1774" t="s">
        <v>6987</v>
      </c>
      <c r="E1774" t="s">
        <v>7320</v>
      </c>
      <c r="F1774" t="s">
        <v>3591</v>
      </c>
      <c r="G1774" t="s">
        <v>3591</v>
      </c>
      <c r="H1774" t="s">
        <v>661</v>
      </c>
      <c r="I1774" t="s">
        <v>10655</v>
      </c>
      <c r="J1774" t="s">
        <v>278</v>
      </c>
      <c r="K1774">
        <v>543629</v>
      </c>
      <c r="L1774" t="s">
        <v>278</v>
      </c>
      <c r="M1774">
        <v>1740986</v>
      </c>
      <c r="N1774" t="s">
        <v>278</v>
      </c>
      <c r="O1774" t="s">
        <v>4577</v>
      </c>
      <c r="P1774" t="s">
        <v>2800</v>
      </c>
      <c r="Q1774">
        <v>9090</v>
      </c>
      <c r="R1774" t="s">
        <v>278</v>
      </c>
      <c r="S1774">
        <v>30710</v>
      </c>
      <c r="T1774" t="s">
        <v>278</v>
      </c>
      <c r="U1774" t="s">
        <v>278</v>
      </c>
      <c r="V1774" t="s">
        <v>4578</v>
      </c>
      <c r="W1774">
        <v>58524</v>
      </c>
      <c r="X1774">
        <v>9090</v>
      </c>
      <c r="Y1774" t="s">
        <v>278</v>
      </c>
      <c r="Z1774" t="s">
        <v>6051</v>
      </c>
      <c r="AA1774" t="s">
        <v>658</v>
      </c>
      <c r="AB1774" t="s">
        <v>658</v>
      </c>
      <c r="AC1774" t="s">
        <v>278</v>
      </c>
      <c r="AD1774" t="s">
        <v>6051</v>
      </c>
      <c r="AE1774">
        <v>10638</v>
      </c>
      <c r="AI1774">
        <v>17393</v>
      </c>
      <c r="AK1774" t="s">
        <v>278</v>
      </c>
      <c r="AN1774" t="s">
        <v>278</v>
      </c>
      <c r="AO1774" t="s">
        <v>661</v>
      </c>
      <c r="AP1774" t="s">
        <v>6051</v>
      </c>
      <c r="AQ1774" t="s">
        <v>20403</v>
      </c>
    </row>
    <row r="1775" spans="1:43" x14ac:dyDescent="0.3">
      <c r="A1775" t="s">
        <v>17595</v>
      </c>
      <c r="B1775" t="s">
        <v>17264</v>
      </c>
      <c r="C1775" s="72">
        <v>36459</v>
      </c>
      <c r="D1775" t="s">
        <v>6939</v>
      </c>
      <c r="E1775" t="s">
        <v>17596</v>
      </c>
      <c r="F1775" t="s">
        <v>1439</v>
      </c>
      <c r="G1775" t="s">
        <v>6120</v>
      </c>
      <c r="H1775" t="s">
        <v>1373</v>
      </c>
      <c r="I1775" t="s">
        <v>19854</v>
      </c>
      <c r="J1775" t="s">
        <v>17264</v>
      </c>
      <c r="K1775">
        <v>672715</v>
      </c>
      <c r="L1775" t="s">
        <v>17264</v>
      </c>
      <c r="M1775">
        <v>2829930</v>
      </c>
      <c r="N1775" t="s">
        <v>17264</v>
      </c>
      <c r="P1775" t="s">
        <v>17595</v>
      </c>
      <c r="Q1775">
        <v>10411</v>
      </c>
      <c r="R1775" t="s">
        <v>17264</v>
      </c>
      <c r="S1775">
        <v>41176</v>
      </c>
      <c r="T1775" t="s">
        <v>17264</v>
      </c>
      <c r="W1775">
        <v>110507</v>
      </c>
      <c r="X1775">
        <v>11377</v>
      </c>
      <c r="Y1775" t="s">
        <v>17264</v>
      </c>
      <c r="Z1775" t="s">
        <v>17297</v>
      </c>
      <c r="AA1775" t="s">
        <v>658</v>
      </c>
      <c r="AB1775" t="s">
        <v>658</v>
      </c>
      <c r="AC1775" t="s">
        <v>17264</v>
      </c>
      <c r="AD1775" t="s">
        <v>17297</v>
      </c>
      <c r="AK1775" t="s">
        <v>17264</v>
      </c>
      <c r="AL1775" t="s">
        <v>19131</v>
      </c>
      <c r="AM1775" t="s">
        <v>17264</v>
      </c>
      <c r="AN1775" t="s">
        <v>17264</v>
      </c>
      <c r="AO1775" t="s">
        <v>14933</v>
      </c>
      <c r="AP1775" t="s">
        <v>17297</v>
      </c>
      <c r="AQ1775" t="s">
        <v>20403</v>
      </c>
    </row>
    <row r="1776" spans="1:43" hidden="1" x14ac:dyDescent="0.3">
      <c r="A1776" t="s">
        <v>4579</v>
      </c>
      <c r="B1776" t="s">
        <v>4580</v>
      </c>
      <c r="C1776" s="72">
        <v>29080</v>
      </c>
      <c r="D1776" t="s">
        <v>6815</v>
      </c>
      <c r="E1776" t="s">
        <v>7472</v>
      </c>
      <c r="F1776" t="s">
        <v>3591</v>
      </c>
      <c r="G1776" t="s">
        <v>3591</v>
      </c>
      <c r="H1776" t="s">
        <v>1380</v>
      </c>
      <c r="I1776" t="s">
        <v>10014</v>
      </c>
      <c r="J1776" t="s">
        <v>4580</v>
      </c>
      <c r="K1776">
        <v>279913</v>
      </c>
      <c r="L1776" t="s">
        <v>4580</v>
      </c>
      <c r="M1776">
        <v>174731</v>
      </c>
      <c r="N1776" t="s">
        <v>4580</v>
      </c>
      <c r="O1776" t="s">
        <v>6052</v>
      </c>
      <c r="P1776" t="s">
        <v>4579</v>
      </c>
      <c r="R1776" t="s">
        <v>4580</v>
      </c>
      <c r="S1776">
        <v>4239</v>
      </c>
      <c r="T1776" t="s">
        <v>4580</v>
      </c>
      <c r="V1776" t="s">
        <v>6053</v>
      </c>
      <c r="W1776">
        <v>264</v>
      </c>
      <c r="Y1776" t="s">
        <v>4580</v>
      </c>
      <c r="Z1776" t="s">
        <v>8854</v>
      </c>
      <c r="AA1776" t="s">
        <v>666</v>
      </c>
      <c r="AB1776" t="s">
        <v>658</v>
      </c>
      <c r="AC1776" t="s">
        <v>4580</v>
      </c>
      <c r="AD1776" t="s">
        <v>8854</v>
      </c>
      <c r="AI1776">
        <v>7994</v>
      </c>
      <c r="AK1776" t="s">
        <v>4580</v>
      </c>
      <c r="AN1776" t="s">
        <v>4580</v>
      </c>
      <c r="AO1776" t="s">
        <v>1380</v>
      </c>
      <c r="AP1776" t="s">
        <v>8854</v>
      </c>
      <c r="AQ1776" t="s">
        <v>20402</v>
      </c>
    </row>
    <row r="1777" spans="1:43" x14ac:dyDescent="0.3">
      <c r="A1777" t="s">
        <v>2801</v>
      </c>
      <c r="B1777" t="s">
        <v>1251</v>
      </c>
      <c r="C1777" s="72">
        <v>31293</v>
      </c>
      <c r="D1777" t="s">
        <v>6671</v>
      </c>
      <c r="E1777" t="s">
        <v>8033</v>
      </c>
      <c r="F1777" t="s">
        <v>3591</v>
      </c>
      <c r="G1777" t="s">
        <v>3591</v>
      </c>
      <c r="H1777" t="s">
        <v>1373</v>
      </c>
      <c r="I1777" t="s">
        <v>10451</v>
      </c>
      <c r="J1777" t="s">
        <v>1251</v>
      </c>
      <c r="K1777">
        <v>461856</v>
      </c>
      <c r="L1777" t="s">
        <v>1251</v>
      </c>
      <c r="M1777">
        <v>1205561</v>
      </c>
      <c r="N1777" t="s">
        <v>1251</v>
      </c>
      <c r="O1777" t="s">
        <v>2802</v>
      </c>
      <c r="P1777" t="s">
        <v>2801</v>
      </c>
      <c r="Q1777">
        <v>7962</v>
      </c>
      <c r="R1777" t="s">
        <v>1251</v>
      </c>
      <c r="S1777">
        <v>28686</v>
      </c>
      <c r="T1777" t="s">
        <v>1251</v>
      </c>
      <c r="V1777" t="s">
        <v>4581</v>
      </c>
      <c r="W1777">
        <v>48398</v>
      </c>
      <c r="X1777">
        <v>7962</v>
      </c>
      <c r="Y1777" t="s">
        <v>1251</v>
      </c>
      <c r="Z1777" t="s">
        <v>6054</v>
      </c>
      <c r="AA1777" t="s">
        <v>5068</v>
      </c>
      <c r="AB1777" t="s">
        <v>666</v>
      </c>
      <c r="AC1777" t="s">
        <v>1251</v>
      </c>
      <c r="AD1777" t="s">
        <v>6054</v>
      </c>
      <c r="AE1777">
        <v>8344</v>
      </c>
      <c r="AI1777">
        <v>3184</v>
      </c>
      <c r="AK1777" t="s">
        <v>1251</v>
      </c>
      <c r="AN1777" t="s">
        <v>1251</v>
      </c>
      <c r="AO1777" t="s">
        <v>1373</v>
      </c>
      <c r="AP1777" t="s">
        <v>6054</v>
      </c>
      <c r="AQ1777" t="s">
        <v>20403</v>
      </c>
    </row>
    <row r="1778" spans="1:43" hidden="1" x14ac:dyDescent="0.3">
      <c r="A1778" t="s">
        <v>2803</v>
      </c>
      <c r="B1778" t="s">
        <v>1004</v>
      </c>
      <c r="C1778" s="72">
        <v>30484</v>
      </c>
      <c r="D1778" t="s">
        <v>6683</v>
      </c>
      <c r="E1778" t="s">
        <v>8034</v>
      </c>
      <c r="F1778" t="s">
        <v>3591</v>
      </c>
      <c r="G1778" t="s">
        <v>3591</v>
      </c>
      <c r="H1778" t="s">
        <v>1373</v>
      </c>
      <c r="I1778" t="s">
        <v>9177</v>
      </c>
      <c r="J1778" t="s">
        <v>1004</v>
      </c>
      <c r="K1778">
        <v>456102</v>
      </c>
      <c r="L1778" t="s">
        <v>1004</v>
      </c>
      <c r="M1778">
        <v>580598</v>
      </c>
      <c r="N1778" t="s">
        <v>1004</v>
      </c>
      <c r="O1778" t="s">
        <v>2804</v>
      </c>
      <c r="P1778" t="s">
        <v>2803</v>
      </c>
      <c r="Q1778">
        <v>7782</v>
      </c>
      <c r="R1778" t="s">
        <v>1004</v>
      </c>
      <c r="S1778">
        <v>28478</v>
      </c>
      <c r="T1778" t="s">
        <v>1004</v>
      </c>
      <c r="V1778" t="s">
        <v>6055</v>
      </c>
      <c r="W1778">
        <v>40843</v>
      </c>
      <c r="X1778">
        <v>7782</v>
      </c>
      <c r="Y1778" t="s">
        <v>1004</v>
      </c>
      <c r="Z1778" t="s">
        <v>8855</v>
      </c>
      <c r="AA1778" t="s">
        <v>658</v>
      </c>
      <c r="AB1778" t="s">
        <v>658</v>
      </c>
      <c r="AC1778" t="s">
        <v>1004</v>
      </c>
      <c r="AD1778" t="s">
        <v>8855</v>
      </c>
      <c r="AI1778">
        <v>864</v>
      </c>
      <c r="AK1778" t="s">
        <v>1004</v>
      </c>
      <c r="AL1778" t="s">
        <v>19132</v>
      </c>
      <c r="AM1778" t="s">
        <v>1004</v>
      </c>
      <c r="AN1778" t="s">
        <v>1004</v>
      </c>
      <c r="AO1778" t="s">
        <v>1373</v>
      </c>
      <c r="AP1778" t="s">
        <v>8855</v>
      </c>
      <c r="AQ1778" t="s">
        <v>20402</v>
      </c>
    </row>
    <row r="1779" spans="1:43" x14ac:dyDescent="0.3">
      <c r="A1779" t="s">
        <v>12849</v>
      </c>
      <c r="B1779" t="s">
        <v>11287</v>
      </c>
      <c r="C1779" s="72">
        <v>34371</v>
      </c>
      <c r="D1779" t="s">
        <v>6683</v>
      </c>
      <c r="E1779" t="s">
        <v>7473</v>
      </c>
      <c r="F1779" t="s">
        <v>1398</v>
      </c>
      <c r="G1779" t="s">
        <v>9094</v>
      </c>
      <c r="H1779" t="s">
        <v>1373</v>
      </c>
      <c r="I1779" t="s">
        <v>11829</v>
      </c>
      <c r="J1779" t="s">
        <v>11287</v>
      </c>
      <c r="K1779">
        <v>600944</v>
      </c>
      <c r="L1779" t="s">
        <v>11287</v>
      </c>
      <c r="M1779">
        <v>2210085</v>
      </c>
      <c r="N1779" t="s">
        <v>11287</v>
      </c>
      <c r="O1779" t="s">
        <v>13448</v>
      </c>
      <c r="P1779" t="s">
        <v>12849</v>
      </c>
      <c r="Q1779">
        <v>10398</v>
      </c>
      <c r="R1779" t="s">
        <v>11287</v>
      </c>
      <c r="S1779">
        <v>34846</v>
      </c>
      <c r="T1779" t="s">
        <v>11287</v>
      </c>
      <c r="V1779" t="s">
        <v>16543</v>
      </c>
      <c r="W1779">
        <v>70418</v>
      </c>
      <c r="X1779">
        <v>10398</v>
      </c>
      <c r="Y1779" t="s">
        <v>11287</v>
      </c>
      <c r="Z1779" t="s">
        <v>12850</v>
      </c>
      <c r="AA1779" t="s">
        <v>658</v>
      </c>
      <c r="AB1779" t="s">
        <v>658</v>
      </c>
      <c r="AC1779" t="s">
        <v>11287</v>
      </c>
      <c r="AD1779" t="s">
        <v>12850</v>
      </c>
      <c r="AE1779">
        <v>14096</v>
      </c>
      <c r="AF1779" t="s">
        <v>11287</v>
      </c>
      <c r="AG1779">
        <v>73874</v>
      </c>
      <c r="AH1779" t="s">
        <v>11287</v>
      </c>
      <c r="AI1779">
        <v>23607</v>
      </c>
      <c r="AJ1779">
        <v>5253</v>
      </c>
      <c r="AK1779" t="s">
        <v>11287</v>
      </c>
      <c r="AL1779" t="s">
        <v>19133</v>
      </c>
      <c r="AM1779" t="s">
        <v>11287</v>
      </c>
      <c r="AN1779" t="s">
        <v>11287</v>
      </c>
      <c r="AO1779" t="s">
        <v>1373</v>
      </c>
      <c r="AP1779" t="s">
        <v>12850</v>
      </c>
      <c r="AQ1779" t="s">
        <v>20403</v>
      </c>
    </row>
    <row r="1780" spans="1:43" x14ac:dyDescent="0.3">
      <c r="A1780" t="s">
        <v>9777</v>
      </c>
      <c r="B1780" t="s">
        <v>9778</v>
      </c>
      <c r="C1780" s="72">
        <v>34659</v>
      </c>
      <c r="D1780" t="s">
        <v>9779</v>
      </c>
      <c r="E1780" t="s">
        <v>7473</v>
      </c>
      <c r="F1780" t="s">
        <v>3591</v>
      </c>
      <c r="G1780" t="s">
        <v>3591</v>
      </c>
      <c r="H1780" t="s">
        <v>1431</v>
      </c>
      <c r="I1780" t="s">
        <v>9780</v>
      </c>
      <c r="J1780" t="s">
        <v>9778</v>
      </c>
      <c r="K1780">
        <v>609267</v>
      </c>
      <c r="L1780" t="s">
        <v>9778</v>
      </c>
      <c r="M1780">
        <v>2042941</v>
      </c>
      <c r="N1780" t="s">
        <v>9778</v>
      </c>
      <c r="P1780" t="s">
        <v>9777</v>
      </c>
      <c r="R1780" t="s">
        <v>9778</v>
      </c>
      <c r="S1780">
        <v>32692</v>
      </c>
      <c r="T1780" t="s">
        <v>9778</v>
      </c>
      <c r="V1780" t="s">
        <v>12268</v>
      </c>
      <c r="W1780">
        <v>100337</v>
      </c>
      <c r="Y1780" t="s">
        <v>9778</v>
      </c>
      <c r="Z1780" t="s">
        <v>9781</v>
      </c>
      <c r="AA1780" t="s">
        <v>658</v>
      </c>
      <c r="AB1780" t="s">
        <v>658</v>
      </c>
      <c r="AC1780" t="s">
        <v>9778</v>
      </c>
      <c r="AD1780" t="s">
        <v>9781</v>
      </c>
      <c r="AE1780">
        <v>12273</v>
      </c>
      <c r="AI1780">
        <v>18227</v>
      </c>
      <c r="AK1780" t="s">
        <v>9778</v>
      </c>
      <c r="AL1780" t="s">
        <v>19134</v>
      </c>
      <c r="AM1780" t="s">
        <v>9778</v>
      </c>
      <c r="AN1780" t="s">
        <v>9778</v>
      </c>
      <c r="AO1780" t="s">
        <v>1431</v>
      </c>
      <c r="AP1780" t="s">
        <v>9781</v>
      </c>
      <c r="AQ1780" t="s">
        <v>20403</v>
      </c>
    </row>
    <row r="1781" spans="1:43" hidden="1" x14ac:dyDescent="0.3">
      <c r="A1781" t="s">
        <v>2805</v>
      </c>
      <c r="B1781" t="s">
        <v>1171</v>
      </c>
      <c r="C1781" s="72">
        <v>30594</v>
      </c>
      <c r="D1781" t="s">
        <v>7454</v>
      </c>
      <c r="E1781" t="s">
        <v>7473</v>
      </c>
      <c r="F1781" t="s">
        <v>3591</v>
      </c>
      <c r="G1781" t="s">
        <v>3591</v>
      </c>
      <c r="H1781" t="s">
        <v>1373</v>
      </c>
      <c r="I1781" t="s">
        <v>9796</v>
      </c>
      <c r="J1781" t="s">
        <v>1171</v>
      </c>
      <c r="K1781">
        <v>462956</v>
      </c>
      <c r="L1781" t="s">
        <v>1171</v>
      </c>
      <c r="M1781">
        <v>580599</v>
      </c>
      <c r="N1781" t="s">
        <v>1171</v>
      </c>
      <c r="O1781" t="s">
        <v>2806</v>
      </c>
      <c r="P1781" t="s">
        <v>2805</v>
      </c>
      <c r="Q1781">
        <v>8106</v>
      </c>
      <c r="R1781" t="s">
        <v>1171</v>
      </c>
      <c r="S1781">
        <v>28871</v>
      </c>
      <c r="T1781" t="s">
        <v>1171</v>
      </c>
      <c r="V1781" t="s">
        <v>4582</v>
      </c>
      <c r="W1781">
        <v>46454</v>
      </c>
      <c r="X1781">
        <v>8106</v>
      </c>
      <c r="Y1781" t="s">
        <v>1171</v>
      </c>
      <c r="Z1781" t="s">
        <v>6056</v>
      </c>
      <c r="AA1781" t="s">
        <v>658</v>
      </c>
      <c r="AB1781" t="s">
        <v>658</v>
      </c>
      <c r="AC1781" t="s">
        <v>1171</v>
      </c>
      <c r="AD1781" t="s">
        <v>6056</v>
      </c>
      <c r="AE1781">
        <v>8925</v>
      </c>
      <c r="AH1781" t="s">
        <v>1171</v>
      </c>
      <c r="AI1781">
        <v>4499</v>
      </c>
      <c r="AK1781" t="s">
        <v>1171</v>
      </c>
      <c r="AL1781" t="s">
        <v>19135</v>
      </c>
      <c r="AM1781" t="s">
        <v>1171</v>
      </c>
      <c r="AN1781" t="s">
        <v>1171</v>
      </c>
      <c r="AO1781" t="s">
        <v>1373</v>
      </c>
      <c r="AP1781" t="s">
        <v>6056</v>
      </c>
      <c r="AQ1781" t="s">
        <v>20402</v>
      </c>
    </row>
    <row r="1782" spans="1:43" hidden="1" x14ac:dyDescent="0.3">
      <c r="A1782" t="s">
        <v>2807</v>
      </c>
      <c r="B1782" t="s">
        <v>22</v>
      </c>
      <c r="C1782" s="72">
        <v>29697</v>
      </c>
      <c r="D1782" t="s">
        <v>7219</v>
      </c>
      <c r="E1782" t="s">
        <v>7473</v>
      </c>
      <c r="F1782" t="s">
        <v>3591</v>
      </c>
      <c r="G1782" t="s">
        <v>3591</v>
      </c>
      <c r="H1782" t="s">
        <v>1424</v>
      </c>
      <c r="I1782" t="s">
        <v>10547</v>
      </c>
      <c r="J1782" t="s">
        <v>22</v>
      </c>
      <c r="K1782">
        <v>425661</v>
      </c>
      <c r="L1782" t="s">
        <v>22</v>
      </c>
      <c r="M1782">
        <v>225415</v>
      </c>
      <c r="N1782" t="s">
        <v>22</v>
      </c>
      <c r="O1782" t="s">
        <v>2808</v>
      </c>
      <c r="P1782" t="s">
        <v>2807</v>
      </c>
      <c r="Q1782">
        <v>7089</v>
      </c>
      <c r="R1782" t="s">
        <v>22</v>
      </c>
      <c r="S1782">
        <v>5394</v>
      </c>
      <c r="T1782" t="s">
        <v>22</v>
      </c>
      <c r="V1782" t="s">
        <v>4583</v>
      </c>
      <c r="W1782">
        <v>40851</v>
      </c>
      <c r="X1782">
        <v>7089</v>
      </c>
      <c r="Y1782" t="s">
        <v>22</v>
      </c>
      <c r="Z1782" t="s">
        <v>8856</v>
      </c>
      <c r="AA1782" t="s">
        <v>658</v>
      </c>
      <c r="AB1782" t="s">
        <v>658</v>
      </c>
      <c r="AC1782" t="s">
        <v>22</v>
      </c>
      <c r="AD1782" t="s">
        <v>8856</v>
      </c>
      <c r="AI1782">
        <v>8018</v>
      </c>
      <c r="AK1782" t="s">
        <v>22</v>
      </c>
      <c r="AN1782" t="s">
        <v>22</v>
      </c>
      <c r="AO1782" t="s">
        <v>1424</v>
      </c>
      <c r="AP1782" t="s">
        <v>8856</v>
      </c>
      <c r="AQ1782" t="s">
        <v>20402</v>
      </c>
    </row>
    <row r="1783" spans="1:43" x14ac:dyDescent="0.3">
      <c r="A1783" t="s">
        <v>8203</v>
      </c>
      <c r="B1783" t="s">
        <v>8857</v>
      </c>
      <c r="C1783" s="72">
        <v>32077</v>
      </c>
      <c r="D1783" t="s">
        <v>6560</v>
      </c>
      <c r="E1783" t="s">
        <v>8204</v>
      </c>
      <c r="F1783" t="s">
        <v>3591</v>
      </c>
      <c r="G1783" t="s">
        <v>3591</v>
      </c>
      <c r="H1783" t="s">
        <v>1396</v>
      </c>
      <c r="I1783" t="s">
        <v>9660</v>
      </c>
      <c r="J1783" t="s">
        <v>8857</v>
      </c>
      <c r="K1783">
        <v>572019</v>
      </c>
      <c r="L1783" t="s">
        <v>8857</v>
      </c>
      <c r="M1783">
        <v>1800287</v>
      </c>
      <c r="N1783" t="s">
        <v>8857</v>
      </c>
      <c r="O1783" t="s">
        <v>8858</v>
      </c>
      <c r="P1783" t="s">
        <v>8203</v>
      </c>
      <c r="Q1783">
        <v>9770</v>
      </c>
      <c r="R1783" t="s">
        <v>8857</v>
      </c>
      <c r="S1783">
        <v>31045</v>
      </c>
      <c r="T1783" t="s">
        <v>8857</v>
      </c>
      <c r="V1783" t="s">
        <v>11944</v>
      </c>
      <c r="W1783">
        <v>60645</v>
      </c>
      <c r="X1783">
        <v>9770</v>
      </c>
      <c r="Y1783" t="s">
        <v>8857</v>
      </c>
      <c r="Z1783" t="s">
        <v>8859</v>
      </c>
      <c r="AA1783" t="s">
        <v>666</v>
      </c>
      <c r="AB1783" t="s">
        <v>658</v>
      </c>
      <c r="AC1783" t="s">
        <v>8857</v>
      </c>
      <c r="AD1783" t="s">
        <v>8859</v>
      </c>
      <c r="AE1783">
        <v>11046</v>
      </c>
      <c r="AF1783" t="s">
        <v>8857</v>
      </c>
      <c r="AG1783">
        <v>13223</v>
      </c>
      <c r="AH1783" t="s">
        <v>8857</v>
      </c>
      <c r="AI1783">
        <v>4758</v>
      </c>
      <c r="AJ1783">
        <v>4695</v>
      </c>
      <c r="AK1783" t="s">
        <v>8857</v>
      </c>
      <c r="AL1783" t="s">
        <v>19136</v>
      </c>
      <c r="AM1783" t="s">
        <v>8857</v>
      </c>
      <c r="AN1783" t="s">
        <v>8857</v>
      </c>
      <c r="AO1783" t="s">
        <v>1396</v>
      </c>
      <c r="AP1783" t="s">
        <v>8859</v>
      </c>
      <c r="AQ1783" t="s">
        <v>20403</v>
      </c>
    </row>
    <row r="1784" spans="1:43" x14ac:dyDescent="0.3">
      <c r="A1784" t="s">
        <v>2809</v>
      </c>
      <c r="B1784" t="s">
        <v>403</v>
      </c>
      <c r="C1784" s="72">
        <v>31103</v>
      </c>
      <c r="D1784" t="s">
        <v>7308</v>
      </c>
      <c r="E1784" t="s">
        <v>6564</v>
      </c>
      <c r="F1784" t="s">
        <v>3591</v>
      </c>
      <c r="G1784" t="s">
        <v>3591</v>
      </c>
      <c r="H1784" t="s">
        <v>1380</v>
      </c>
      <c r="I1784" t="s">
        <v>9360</v>
      </c>
      <c r="J1784" t="s">
        <v>403</v>
      </c>
      <c r="K1784">
        <v>449082</v>
      </c>
      <c r="L1784" t="s">
        <v>403</v>
      </c>
      <c r="M1784">
        <v>1098984</v>
      </c>
      <c r="N1784" t="s">
        <v>403</v>
      </c>
      <c r="O1784" t="s">
        <v>2810</v>
      </c>
      <c r="P1784" t="s">
        <v>2809</v>
      </c>
      <c r="Q1784">
        <v>8467</v>
      </c>
      <c r="R1784" t="s">
        <v>403</v>
      </c>
      <c r="S1784">
        <v>28985</v>
      </c>
      <c r="T1784" t="s">
        <v>403</v>
      </c>
      <c r="V1784" t="s">
        <v>4584</v>
      </c>
      <c r="W1784">
        <v>48402</v>
      </c>
      <c r="X1784">
        <v>8467</v>
      </c>
      <c r="Y1784" t="s">
        <v>403</v>
      </c>
      <c r="Z1784" t="s">
        <v>6057</v>
      </c>
      <c r="AA1784" t="s">
        <v>666</v>
      </c>
      <c r="AB1784" t="s">
        <v>658</v>
      </c>
      <c r="AC1784" t="s">
        <v>403</v>
      </c>
      <c r="AD1784" t="s">
        <v>6057</v>
      </c>
      <c r="AE1784">
        <v>8045</v>
      </c>
      <c r="AI1784">
        <v>1549</v>
      </c>
      <c r="AJ1784">
        <v>3236</v>
      </c>
      <c r="AK1784" t="s">
        <v>403</v>
      </c>
      <c r="AN1784" t="s">
        <v>403</v>
      </c>
      <c r="AO1784" t="s">
        <v>1380</v>
      </c>
      <c r="AP1784" t="s">
        <v>6057</v>
      </c>
      <c r="AQ1784" t="s">
        <v>20403</v>
      </c>
    </row>
    <row r="1785" spans="1:43" hidden="1" x14ac:dyDescent="0.3">
      <c r="A1785" t="s">
        <v>4585</v>
      </c>
      <c r="B1785" t="s">
        <v>1121</v>
      </c>
      <c r="C1785" s="72">
        <v>27767</v>
      </c>
      <c r="D1785" t="s">
        <v>6819</v>
      </c>
      <c r="E1785" t="s">
        <v>8035</v>
      </c>
      <c r="F1785" t="s">
        <v>3591</v>
      </c>
      <c r="G1785" t="s">
        <v>3591</v>
      </c>
      <c r="H1785" t="s">
        <v>1373</v>
      </c>
      <c r="I1785" t="s">
        <v>9648</v>
      </c>
      <c r="J1785" t="s">
        <v>1121</v>
      </c>
      <c r="K1785">
        <v>134321</v>
      </c>
      <c r="L1785" t="s">
        <v>1121</v>
      </c>
      <c r="M1785">
        <v>11056</v>
      </c>
      <c r="N1785" t="s">
        <v>1121</v>
      </c>
      <c r="O1785" t="s">
        <v>6058</v>
      </c>
      <c r="P1785" t="s">
        <v>4585</v>
      </c>
      <c r="Q1785">
        <v>5945</v>
      </c>
      <c r="R1785" t="s">
        <v>1121</v>
      </c>
      <c r="S1785">
        <v>3784</v>
      </c>
      <c r="T1785" t="s">
        <v>1121</v>
      </c>
      <c r="V1785" t="s">
        <v>6059</v>
      </c>
      <c r="W1785">
        <v>523</v>
      </c>
      <c r="Y1785" t="s">
        <v>1121</v>
      </c>
      <c r="Z1785" t="s">
        <v>8860</v>
      </c>
      <c r="AA1785" t="s">
        <v>658</v>
      </c>
      <c r="AB1785" t="s">
        <v>658</v>
      </c>
      <c r="AC1785" t="s">
        <v>1121</v>
      </c>
      <c r="AD1785" t="s">
        <v>8860</v>
      </c>
      <c r="AI1785">
        <v>8800</v>
      </c>
      <c r="AK1785" t="s">
        <v>1121</v>
      </c>
      <c r="AN1785" t="s">
        <v>1121</v>
      </c>
      <c r="AO1785" t="s">
        <v>1373</v>
      </c>
      <c r="AP1785" t="s">
        <v>8860</v>
      </c>
      <c r="AQ1785" t="s">
        <v>20402</v>
      </c>
    </row>
    <row r="1786" spans="1:43" x14ac:dyDescent="0.3">
      <c r="A1786" t="s">
        <v>2811</v>
      </c>
      <c r="B1786" t="s">
        <v>1048</v>
      </c>
      <c r="C1786" s="72">
        <v>32453</v>
      </c>
      <c r="D1786" t="s">
        <v>6681</v>
      </c>
      <c r="E1786" t="s">
        <v>7618</v>
      </c>
      <c r="F1786" t="s">
        <v>1372</v>
      </c>
      <c r="G1786" t="s">
        <v>6120</v>
      </c>
      <c r="H1786" t="s">
        <v>1373</v>
      </c>
      <c r="I1786" t="s">
        <v>9916</v>
      </c>
      <c r="J1786" t="s">
        <v>1048</v>
      </c>
      <c r="K1786">
        <v>572020</v>
      </c>
      <c r="L1786" t="s">
        <v>1048</v>
      </c>
      <c r="M1786">
        <v>1805124</v>
      </c>
      <c r="N1786" t="s">
        <v>1048</v>
      </c>
      <c r="O1786" t="s">
        <v>4586</v>
      </c>
      <c r="P1786" t="s">
        <v>2811</v>
      </c>
      <c r="Q1786">
        <v>9331</v>
      </c>
      <c r="R1786" t="s">
        <v>1048</v>
      </c>
      <c r="S1786">
        <v>31980</v>
      </c>
      <c r="T1786" t="s">
        <v>1048</v>
      </c>
      <c r="V1786" t="s">
        <v>4587</v>
      </c>
      <c r="W1786">
        <v>68467</v>
      </c>
      <c r="X1786">
        <v>9331</v>
      </c>
      <c r="Y1786" t="s">
        <v>1048</v>
      </c>
      <c r="Z1786" t="s">
        <v>6060</v>
      </c>
      <c r="AA1786" t="s">
        <v>666</v>
      </c>
      <c r="AB1786" t="s">
        <v>666</v>
      </c>
      <c r="AC1786" t="s">
        <v>1048</v>
      </c>
      <c r="AD1786" t="s">
        <v>6060</v>
      </c>
      <c r="AE1786">
        <v>10966</v>
      </c>
      <c r="AF1786" t="s">
        <v>1048</v>
      </c>
      <c r="AG1786">
        <v>21098</v>
      </c>
      <c r="AH1786" t="s">
        <v>1048</v>
      </c>
      <c r="AI1786">
        <v>18110</v>
      </c>
      <c r="AJ1786">
        <v>3971</v>
      </c>
      <c r="AK1786" t="s">
        <v>1048</v>
      </c>
      <c r="AL1786" t="s">
        <v>19137</v>
      </c>
      <c r="AM1786" t="s">
        <v>1048</v>
      </c>
      <c r="AN1786" t="s">
        <v>1048</v>
      </c>
      <c r="AO1786" t="s">
        <v>1373</v>
      </c>
      <c r="AP1786" t="s">
        <v>6060</v>
      </c>
      <c r="AQ1786" t="s">
        <v>20403</v>
      </c>
    </row>
    <row r="1787" spans="1:43" x14ac:dyDescent="0.3">
      <c r="A1787" t="s">
        <v>17716</v>
      </c>
      <c r="B1787" t="s">
        <v>17150</v>
      </c>
      <c r="C1787" s="72">
        <v>33579</v>
      </c>
      <c r="D1787" t="s">
        <v>6720</v>
      </c>
      <c r="E1787" t="s">
        <v>17717</v>
      </c>
      <c r="F1787" t="s">
        <v>1446</v>
      </c>
      <c r="G1787" t="s">
        <v>9094</v>
      </c>
      <c r="H1787" t="s">
        <v>1380</v>
      </c>
      <c r="I1787" t="s">
        <v>17151</v>
      </c>
      <c r="J1787" t="s">
        <v>17150</v>
      </c>
      <c r="K1787">
        <v>592622</v>
      </c>
      <c r="L1787" t="s">
        <v>17150</v>
      </c>
      <c r="M1787">
        <v>2226316</v>
      </c>
      <c r="N1787" t="s">
        <v>17150</v>
      </c>
      <c r="P1787" t="s">
        <v>17716</v>
      </c>
      <c r="R1787" t="s">
        <v>17150</v>
      </c>
      <c r="S1787">
        <v>34369</v>
      </c>
      <c r="T1787" t="s">
        <v>17150</v>
      </c>
      <c r="W1787">
        <v>68650</v>
      </c>
      <c r="Z1787" t="s">
        <v>17718</v>
      </c>
      <c r="AA1787" t="s">
        <v>666</v>
      </c>
      <c r="AB1787" t="s">
        <v>666</v>
      </c>
      <c r="AC1787" t="s">
        <v>17150</v>
      </c>
      <c r="AD1787" t="s">
        <v>17718</v>
      </c>
      <c r="AJ1787">
        <v>6326</v>
      </c>
      <c r="AK1787" t="s">
        <v>17150</v>
      </c>
      <c r="AL1787" t="s">
        <v>19138</v>
      </c>
      <c r="AM1787" t="s">
        <v>17150</v>
      </c>
      <c r="AN1787" t="s">
        <v>17150</v>
      </c>
      <c r="AO1787" t="s">
        <v>1380</v>
      </c>
      <c r="AP1787" t="s">
        <v>17718</v>
      </c>
      <c r="AQ1787" t="s">
        <v>20403</v>
      </c>
    </row>
    <row r="1788" spans="1:43" x14ac:dyDescent="0.3">
      <c r="A1788" t="s">
        <v>14139</v>
      </c>
      <c r="B1788" t="s">
        <v>11216</v>
      </c>
      <c r="C1788" s="72">
        <v>33363</v>
      </c>
      <c r="D1788" t="s">
        <v>6681</v>
      </c>
      <c r="E1788" t="s">
        <v>14140</v>
      </c>
      <c r="F1788" t="s">
        <v>1379</v>
      </c>
      <c r="G1788" t="s">
        <v>9094</v>
      </c>
      <c r="H1788" t="s">
        <v>1373</v>
      </c>
      <c r="I1788" t="s">
        <v>11217</v>
      </c>
      <c r="J1788" t="s">
        <v>11216</v>
      </c>
      <c r="K1788">
        <v>572021</v>
      </c>
      <c r="L1788" t="s">
        <v>11216</v>
      </c>
      <c r="M1788">
        <v>2120486</v>
      </c>
      <c r="N1788" t="s">
        <v>11216</v>
      </c>
      <c r="O1788" t="s">
        <v>14450</v>
      </c>
      <c r="P1788" t="s">
        <v>14139</v>
      </c>
      <c r="Q1788">
        <v>10066</v>
      </c>
      <c r="R1788" t="s">
        <v>11216</v>
      </c>
      <c r="S1788">
        <v>33426</v>
      </c>
      <c r="T1788" t="s">
        <v>11216</v>
      </c>
      <c r="V1788" t="s">
        <v>16544</v>
      </c>
      <c r="W1788">
        <v>99999</v>
      </c>
      <c r="X1788">
        <v>10066</v>
      </c>
      <c r="Y1788" t="s">
        <v>11216</v>
      </c>
      <c r="Z1788" t="s">
        <v>14141</v>
      </c>
      <c r="AA1788" t="s">
        <v>658</v>
      </c>
      <c r="AB1788" t="s">
        <v>666</v>
      </c>
      <c r="AC1788" t="s">
        <v>11216</v>
      </c>
      <c r="AD1788" t="s">
        <v>14141</v>
      </c>
      <c r="AE1788">
        <v>14038</v>
      </c>
      <c r="AH1788" t="s">
        <v>11216</v>
      </c>
      <c r="AI1788">
        <v>23765</v>
      </c>
      <c r="AJ1788">
        <v>5017</v>
      </c>
      <c r="AK1788" t="s">
        <v>11216</v>
      </c>
      <c r="AL1788" t="s">
        <v>19139</v>
      </c>
      <c r="AM1788" t="s">
        <v>11216</v>
      </c>
      <c r="AN1788" t="s">
        <v>11216</v>
      </c>
      <c r="AO1788" t="s">
        <v>14933</v>
      </c>
      <c r="AP1788" t="s">
        <v>14141</v>
      </c>
      <c r="AQ1788" t="s">
        <v>20403</v>
      </c>
    </row>
    <row r="1789" spans="1:43" x14ac:dyDescent="0.3">
      <c r="A1789" t="s">
        <v>2812</v>
      </c>
      <c r="B1789" t="s">
        <v>933</v>
      </c>
      <c r="C1789" s="72">
        <v>32175</v>
      </c>
      <c r="D1789" t="s">
        <v>6876</v>
      </c>
      <c r="E1789" t="s">
        <v>7636</v>
      </c>
      <c r="F1789" t="s">
        <v>1376</v>
      </c>
      <c r="G1789" t="s">
        <v>6120</v>
      </c>
      <c r="H1789" t="s">
        <v>1373</v>
      </c>
      <c r="I1789" t="s">
        <v>9623</v>
      </c>
      <c r="J1789" t="s">
        <v>933</v>
      </c>
      <c r="K1789">
        <v>502748</v>
      </c>
      <c r="L1789" t="s">
        <v>933</v>
      </c>
      <c r="M1789">
        <v>1833104</v>
      </c>
      <c r="N1789" t="s">
        <v>933</v>
      </c>
      <c r="O1789" t="s">
        <v>4588</v>
      </c>
      <c r="P1789" t="s">
        <v>2812</v>
      </c>
      <c r="Q1789">
        <v>9039</v>
      </c>
      <c r="R1789" t="s">
        <v>933</v>
      </c>
      <c r="S1789">
        <v>31591</v>
      </c>
      <c r="T1789" t="s">
        <v>933</v>
      </c>
      <c r="V1789" t="s">
        <v>4589</v>
      </c>
      <c r="W1789">
        <v>57086</v>
      </c>
      <c r="X1789">
        <v>9039</v>
      </c>
      <c r="Y1789" t="s">
        <v>933</v>
      </c>
      <c r="Z1789" t="s">
        <v>6061</v>
      </c>
      <c r="AA1789" t="s">
        <v>658</v>
      </c>
      <c r="AB1789" t="s">
        <v>658</v>
      </c>
      <c r="AC1789" t="s">
        <v>933</v>
      </c>
      <c r="AD1789" t="s">
        <v>6061</v>
      </c>
      <c r="AE1789">
        <v>11776</v>
      </c>
      <c r="AF1789" t="s">
        <v>933</v>
      </c>
      <c r="AG1789">
        <v>15234</v>
      </c>
      <c r="AH1789" t="s">
        <v>933</v>
      </c>
      <c r="AI1789">
        <v>4603</v>
      </c>
      <c r="AJ1789">
        <v>3926</v>
      </c>
      <c r="AK1789" t="s">
        <v>933</v>
      </c>
      <c r="AL1789" t="s">
        <v>19140</v>
      </c>
      <c r="AM1789" t="s">
        <v>933</v>
      </c>
      <c r="AN1789" t="s">
        <v>933</v>
      </c>
      <c r="AO1789" t="s">
        <v>1373</v>
      </c>
      <c r="AP1789" t="s">
        <v>6061</v>
      </c>
      <c r="AQ1789" t="s">
        <v>20403</v>
      </c>
    </row>
    <row r="1790" spans="1:43" hidden="1" x14ac:dyDescent="0.3">
      <c r="A1790" t="s">
        <v>2813</v>
      </c>
      <c r="B1790" t="s">
        <v>1312</v>
      </c>
      <c r="C1790" s="72">
        <v>30419</v>
      </c>
      <c r="D1790" t="s">
        <v>6736</v>
      </c>
      <c r="E1790" t="s">
        <v>6735</v>
      </c>
      <c r="F1790" t="s">
        <v>1389</v>
      </c>
      <c r="G1790" t="s">
        <v>6120</v>
      </c>
      <c r="H1790" t="s">
        <v>1396</v>
      </c>
      <c r="I1790" t="s">
        <v>9399</v>
      </c>
      <c r="J1790" t="s">
        <v>1312</v>
      </c>
      <c r="K1790">
        <v>456665</v>
      </c>
      <c r="L1790" t="s">
        <v>1312</v>
      </c>
      <c r="M1790">
        <v>1221813</v>
      </c>
      <c r="N1790" t="s">
        <v>1312</v>
      </c>
      <c r="O1790" t="s">
        <v>2814</v>
      </c>
      <c r="P1790" t="s">
        <v>2813</v>
      </c>
      <c r="Q1790">
        <v>8117</v>
      </c>
      <c r="R1790" t="s">
        <v>1312</v>
      </c>
      <c r="S1790">
        <v>28886</v>
      </c>
      <c r="T1790" t="s">
        <v>1312</v>
      </c>
      <c r="U1790" t="s">
        <v>1312</v>
      </c>
      <c r="V1790" t="s">
        <v>4590</v>
      </c>
      <c r="W1790">
        <v>48428</v>
      </c>
      <c r="X1790">
        <v>8117</v>
      </c>
      <c r="Y1790" t="s">
        <v>1312</v>
      </c>
      <c r="Z1790" t="s">
        <v>6062</v>
      </c>
      <c r="AA1790" t="s">
        <v>658</v>
      </c>
      <c r="AB1790" t="s">
        <v>658</v>
      </c>
      <c r="AC1790" t="s">
        <v>1312</v>
      </c>
      <c r="AD1790" t="s">
        <v>6062</v>
      </c>
      <c r="AE1790">
        <v>8369</v>
      </c>
      <c r="AF1790" t="s">
        <v>1312</v>
      </c>
      <c r="AG1790">
        <v>5532</v>
      </c>
      <c r="AH1790" t="s">
        <v>1312</v>
      </c>
      <c r="AI1790">
        <v>16479</v>
      </c>
      <c r="AJ1790">
        <v>2755</v>
      </c>
      <c r="AK1790" t="s">
        <v>1312</v>
      </c>
      <c r="AL1790" t="s">
        <v>19141</v>
      </c>
      <c r="AM1790" t="s">
        <v>1312</v>
      </c>
      <c r="AN1790" t="s">
        <v>1312</v>
      </c>
      <c r="AO1790" t="s">
        <v>1396</v>
      </c>
      <c r="AP1790" t="s">
        <v>6062</v>
      </c>
      <c r="AQ1790" t="s">
        <v>20402</v>
      </c>
    </row>
    <row r="1791" spans="1:43" x14ac:dyDescent="0.3">
      <c r="A1791" t="s">
        <v>16545</v>
      </c>
      <c r="B1791" t="s">
        <v>16546</v>
      </c>
      <c r="C1791" s="72">
        <v>35297</v>
      </c>
      <c r="D1791" t="s">
        <v>7037</v>
      </c>
      <c r="E1791" t="s">
        <v>16547</v>
      </c>
      <c r="F1791" t="s">
        <v>1426</v>
      </c>
      <c r="G1791" t="s">
        <v>6120</v>
      </c>
      <c r="H1791" t="s">
        <v>1373</v>
      </c>
      <c r="I1791" t="s">
        <v>19855</v>
      </c>
      <c r="J1791" t="s">
        <v>16546</v>
      </c>
      <c r="K1791">
        <v>663878</v>
      </c>
      <c r="L1791" t="s">
        <v>16546</v>
      </c>
      <c r="M1791">
        <v>2837332</v>
      </c>
      <c r="N1791" t="s">
        <v>16546</v>
      </c>
      <c r="P1791" t="s">
        <v>16545</v>
      </c>
      <c r="Q1791">
        <v>10295</v>
      </c>
      <c r="R1791" t="s">
        <v>16546</v>
      </c>
      <c r="S1791">
        <v>39646</v>
      </c>
      <c r="T1791" t="s">
        <v>16546</v>
      </c>
      <c r="V1791" t="s">
        <v>16548</v>
      </c>
      <c r="W1791">
        <v>111134</v>
      </c>
      <c r="X1791">
        <v>10960</v>
      </c>
      <c r="Y1791" t="s">
        <v>16546</v>
      </c>
      <c r="Z1791" t="s">
        <v>16549</v>
      </c>
      <c r="AA1791" t="s">
        <v>658</v>
      </c>
      <c r="AB1791" t="s">
        <v>658</v>
      </c>
      <c r="AC1791" t="s">
        <v>16546</v>
      </c>
      <c r="AD1791" t="s">
        <v>16549</v>
      </c>
      <c r="AJ1791">
        <v>6356</v>
      </c>
      <c r="AK1791" t="s">
        <v>16546</v>
      </c>
      <c r="AL1791" t="s">
        <v>19142</v>
      </c>
      <c r="AM1791" t="s">
        <v>16546</v>
      </c>
      <c r="AN1791" t="s">
        <v>16546</v>
      </c>
      <c r="AO1791" t="s">
        <v>1373</v>
      </c>
      <c r="AP1791" t="s">
        <v>16549</v>
      </c>
      <c r="AQ1791" t="s">
        <v>20403</v>
      </c>
    </row>
    <row r="1792" spans="1:43" hidden="1" x14ac:dyDescent="0.3">
      <c r="A1792" t="s">
        <v>2815</v>
      </c>
      <c r="B1792" t="s">
        <v>762</v>
      </c>
      <c r="C1792" s="72">
        <v>29737</v>
      </c>
      <c r="D1792" t="s">
        <v>6764</v>
      </c>
      <c r="E1792" t="s">
        <v>7560</v>
      </c>
      <c r="F1792" t="s">
        <v>3591</v>
      </c>
      <c r="G1792" t="s">
        <v>3591</v>
      </c>
      <c r="H1792" t="s">
        <v>1373</v>
      </c>
      <c r="I1792" t="s">
        <v>10559</v>
      </c>
      <c r="J1792" t="s">
        <v>762</v>
      </c>
      <c r="K1792">
        <v>408241</v>
      </c>
      <c r="L1792" t="s">
        <v>762</v>
      </c>
      <c r="M1792">
        <v>288915</v>
      </c>
      <c r="N1792" t="s">
        <v>762</v>
      </c>
      <c r="O1792" t="s">
        <v>2816</v>
      </c>
      <c r="P1792" t="s">
        <v>2815</v>
      </c>
      <c r="Q1792">
        <v>6872</v>
      </c>
      <c r="R1792" t="s">
        <v>762</v>
      </c>
      <c r="S1792">
        <v>5019</v>
      </c>
      <c r="T1792" t="s">
        <v>762</v>
      </c>
      <c r="V1792" t="s">
        <v>4591</v>
      </c>
      <c r="W1792">
        <v>638</v>
      </c>
      <c r="X1792">
        <v>6872</v>
      </c>
      <c r="Y1792" t="s">
        <v>762</v>
      </c>
      <c r="Z1792" t="s">
        <v>6063</v>
      </c>
      <c r="AA1792" t="s">
        <v>658</v>
      </c>
      <c r="AB1792" t="s">
        <v>658</v>
      </c>
      <c r="AC1792" t="s">
        <v>762</v>
      </c>
      <c r="AD1792" t="s">
        <v>6063</v>
      </c>
      <c r="AE1792">
        <v>6894</v>
      </c>
      <c r="AF1792" t="s">
        <v>762</v>
      </c>
      <c r="AG1792">
        <v>6101</v>
      </c>
      <c r="AH1792" t="s">
        <v>762</v>
      </c>
      <c r="AI1792">
        <v>12537</v>
      </c>
      <c r="AJ1792">
        <v>502</v>
      </c>
      <c r="AK1792" t="s">
        <v>762</v>
      </c>
      <c r="AL1792" t="s">
        <v>19143</v>
      </c>
      <c r="AM1792" t="s">
        <v>762</v>
      </c>
      <c r="AN1792" t="s">
        <v>762</v>
      </c>
      <c r="AO1792" t="s">
        <v>1373</v>
      </c>
      <c r="AP1792" t="s">
        <v>6063</v>
      </c>
      <c r="AQ1792" t="s">
        <v>20402</v>
      </c>
    </row>
    <row r="1793" spans="1:43" x14ac:dyDescent="0.3">
      <c r="A1793" t="s">
        <v>6064</v>
      </c>
      <c r="B1793" t="s">
        <v>438</v>
      </c>
      <c r="C1793" s="72">
        <v>33715</v>
      </c>
      <c r="D1793" t="s">
        <v>6689</v>
      </c>
      <c r="E1793" t="s">
        <v>6688</v>
      </c>
      <c r="F1793" t="s">
        <v>1481</v>
      </c>
      <c r="G1793" t="s">
        <v>9094</v>
      </c>
      <c r="H1793" t="s">
        <v>1380</v>
      </c>
      <c r="I1793" t="s">
        <v>10428</v>
      </c>
      <c r="J1793" t="s">
        <v>438</v>
      </c>
      <c r="K1793">
        <v>592626</v>
      </c>
      <c r="L1793" t="s">
        <v>438</v>
      </c>
      <c r="M1793">
        <v>1811026</v>
      </c>
      <c r="N1793" t="s">
        <v>438</v>
      </c>
      <c r="O1793" t="s">
        <v>8861</v>
      </c>
      <c r="P1793" t="s">
        <v>6064</v>
      </c>
      <c r="Q1793">
        <v>9414</v>
      </c>
      <c r="R1793" t="s">
        <v>438</v>
      </c>
      <c r="S1793">
        <v>31392</v>
      </c>
      <c r="T1793" t="s">
        <v>438</v>
      </c>
      <c r="V1793" t="s">
        <v>6065</v>
      </c>
      <c r="W1793">
        <v>67072</v>
      </c>
      <c r="X1793">
        <v>9414</v>
      </c>
      <c r="Y1793" t="s">
        <v>438</v>
      </c>
      <c r="Z1793" t="s">
        <v>6066</v>
      </c>
      <c r="AA1793" t="s">
        <v>666</v>
      </c>
      <c r="AB1793" t="s">
        <v>666</v>
      </c>
      <c r="AC1793" t="s">
        <v>438</v>
      </c>
      <c r="AD1793" t="s">
        <v>6066</v>
      </c>
      <c r="AE1793">
        <v>11618</v>
      </c>
      <c r="AF1793" t="s">
        <v>438</v>
      </c>
      <c r="AG1793">
        <v>13864</v>
      </c>
      <c r="AH1793" t="s">
        <v>438</v>
      </c>
      <c r="AI1793">
        <v>14895</v>
      </c>
      <c r="AJ1793">
        <v>4377</v>
      </c>
      <c r="AK1793" t="s">
        <v>438</v>
      </c>
      <c r="AL1793" t="s">
        <v>19144</v>
      </c>
      <c r="AM1793" t="s">
        <v>438</v>
      </c>
      <c r="AN1793" t="s">
        <v>438</v>
      </c>
      <c r="AO1793" t="s">
        <v>14942</v>
      </c>
      <c r="AP1793" t="s">
        <v>6066</v>
      </c>
      <c r="AQ1793" t="s">
        <v>20403</v>
      </c>
    </row>
    <row r="1794" spans="1:43" hidden="1" x14ac:dyDescent="0.3">
      <c r="A1794" t="s">
        <v>2817</v>
      </c>
      <c r="B1794" t="s">
        <v>614</v>
      </c>
      <c r="C1794" s="72">
        <v>30545</v>
      </c>
      <c r="D1794" t="s">
        <v>6556</v>
      </c>
      <c r="E1794" t="s">
        <v>6555</v>
      </c>
      <c r="F1794" t="s">
        <v>1389</v>
      </c>
      <c r="G1794" t="s">
        <v>6120</v>
      </c>
      <c r="H1794" t="s">
        <v>661</v>
      </c>
      <c r="I1794" t="s">
        <v>10733</v>
      </c>
      <c r="J1794" t="s">
        <v>614</v>
      </c>
      <c r="K1794">
        <v>456030</v>
      </c>
      <c r="L1794" t="s">
        <v>614</v>
      </c>
      <c r="M1794">
        <v>547429</v>
      </c>
      <c r="N1794" t="s">
        <v>614</v>
      </c>
      <c r="O1794" t="s">
        <v>2818</v>
      </c>
      <c r="P1794" t="s">
        <v>2817</v>
      </c>
      <c r="Q1794">
        <v>7631</v>
      </c>
      <c r="R1794" t="s">
        <v>614</v>
      </c>
      <c r="S1794">
        <v>6393</v>
      </c>
      <c r="T1794" t="s">
        <v>614</v>
      </c>
      <c r="U1794" t="s">
        <v>614</v>
      </c>
      <c r="V1794" t="s">
        <v>4592</v>
      </c>
      <c r="W1794">
        <v>45464</v>
      </c>
      <c r="X1794">
        <v>7631</v>
      </c>
      <c r="Y1794" t="s">
        <v>614</v>
      </c>
      <c r="Z1794" t="s">
        <v>6067</v>
      </c>
      <c r="AA1794" t="s">
        <v>658</v>
      </c>
      <c r="AB1794" t="s">
        <v>658</v>
      </c>
      <c r="AC1794" t="s">
        <v>614</v>
      </c>
      <c r="AD1794" t="s">
        <v>6067</v>
      </c>
      <c r="AE1794">
        <v>8278</v>
      </c>
      <c r="AF1794" t="s">
        <v>614</v>
      </c>
      <c r="AG1794">
        <v>5366</v>
      </c>
      <c r="AH1794" t="s">
        <v>614</v>
      </c>
      <c r="AI1794">
        <v>14855</v>
      </c>
      <c r="AJ1794">
        <v>2411</v>
      </c>
      <c r="AK1794" t="s">
        <v>614</v>
      </c>
      <c r="AL1794" t="s">
        <v>19145</v>
      </c>
      <c r="AM1794" t="s">
        <v>614</v>
      </c>
      <c r="AN1794" t="s">
        <v>614</v>
      </c>
      <c r="AO1794" t="s">
        <v>661</v>
      </c>
      <c r="AP1794" t="s">
        <v>6067</v>
      </c>
      <c r="AQ1794" t="s">
        <v>20402</v>
      </c>
    </row>
    <row r="1795" spans="1:43" x14ac:dyDescent="0.3">
      <c r="A1795" t="s">
        <v>2819</v>
      </c>
      <c r="B1795" t="s">
        <v>72</v>
      </c>
      <c r="C1795" s="72">
        <v>31830</v>
      </c>
      <c r="D1795" t="s">
        <v>6639</v>
      </c>
      <c r="E1795" t="s">
        <v>7321</v>
      </c>
      <c r="F1795" t="s">
        <v>3591</v>
      </c>
      <c r="G1795" t="s">
        <v>3591</v>
      </c>
      <c r="H1795" t="s">
        <v>1380</v>
      </c>
      <c r="I1795" t="s">
        <v>10446</v>
      </c>
      <c r="J1795" t="s">
        <v>72</v>
      </c>
      <c r="K1795">
        <v>451713</v>
      </c>
      <c r="L1795" t="s">
        <v>72</v>
      </c>
      <c r="M1795">
        <v>1740988</v>
      </c>
      <c r="N1795" t="s">
        <v>72</v>
      </c>
      <c r="O1795" t="s">
        <v>2820</v>
      </c>
      <c r="P1795" t="s">
        <v>2819</v>
      </c>
      <c r="Q1795">
        <v>8908</v>
      </c>
      <c r="R1795" t="s">
        <v>72</v>
      </c>
      <c r="S1795">
        <v>31587</v>
      </c>
      <c r="T1795" t="s">
        <v>72</v>
      </c>
      <c r="V1795" t="s">
        <v>4593</v>
      </c>
      <c r="W1795">
        <v>52503</v>
      </c>
      <c r="X1795">
        <v>8908</v>
      </c>
      <c r="Y1795" t="s">
        <v>72</v>
      </c>
      <c r="Z1795" t="s">
        <v>6068</v>
      </c>
      <c r="AA1795" t="s">
        <v>666</v>
      </c>
      <c r="AB1795" t="s">
        <v>666</v>
      </c>
      <c r="AC1795" t="s">
        <v>72</v>
      </c>
      <c r="AD1795" t="s">
        <v>6068</v>
      </c>
      <c r="AE1795">
        <v>10345</v>
      </c>
      <c r="AF1795" t="s">
        <v>72</v>
      </c>
      <c r="AG1795">
        <v>13071</v>
      </c>
      <c r="AI1795">
        <v>3897</v>
      </c>
      <c r="AK1795" t="s">
        <v>72</v>
      </c>
      <c r="AL1795" t="s">
        <v>19146</v>
      </c>
      <c r="AM1795" t="s">
        <v>72</v>
      </c>
      <c r="AN1795" t="s">
        <v>72</v>
      </c>
      <c r="AO1795" t="s">
        <v>1380</v>
      </c>
      <c r="AP1795" t="s">
        <v>6068</v>
      </c>
      <c r="AQ1795" t="s">
        <v>20403</v>
      </c>
    </row>
    <row r="1796" spans="1:43" x14ac:dyDescent="0.3">
      <c r="A1796" t="s">
        <v>2821</v>
      </c>
      <c r="B1796" t="s">
        <v>82</v>
      </c>
      <c r="C1796" s="72">
        <v>32295</v>
      </c>
      <c r="D1796" t="s">
        <v>6948</v>
      </c>
      <c r="E1796" t="s">
        <v>7321</v>
      </c>
      <c r="F1796" t="s">
        <v>3591</v>
      </c>
      <c r="G1796" t="s">
        <v>3591</v>
      </c>
      <c r="H1796" t="s">
        <v>1380</v>
      </c>
      <c r="I1796" t="s">
        <v>9298</v>
      </c>
      <c r="J1796" t="s">
        <v>82</v>
      </c>
      <c r="K1796">
        <v>501317</v>
      </c>
      <c r="L1796" t="s">
        <v>82</v>
      </c>
      <c r="M1796">
        <v>1666195</v>
      </c>
      <c r="N1796" t="s">
        <v>82</v>
      </c>
      <c r="O1796" t="s">
        <v>4594</v>
      </c>
      <c r="P1796" t="s">
        <v>2821</v>
      </c>
      <c r="Q1796">
        <v>9276</v>
      </c>
      <c r="R1796" t="s">
        <v>82</v>
      </c>
      <c r="S1796">
        <v>30402</v>
      </c>
      <c r="T1796" t="s">
        <v>82</v>
      </c>
      <c r="V1796" t="s">
        <v>4595</v>
      </c>
      <c r="W1796">
        <v>50690</v>
      </c>
      <c r="X1796">
        <v>9276</v>
      </c>
      <c r="Y1796" t="s">
        <v>82</v>
      </c>
      <c r="Z1796" t="s">
        <v>8862</v>
      </c>
      <c r="AA1796" t="s">
        <v>658</v>
      </c>
      <c r="AB1796" t="s">
        <v>658</v>
      </c>
      <c r="AC1796" t="s">
        <v>82</v>
      </c>
      <c r="AD1796" t="s">
        <v>8862</v>
      </c>
      <c r="AI1796">
        <v>7580</v>
      </c>
      <c r="AK1796" t="s">
        <v>82</v>
      </c>
      <c r="AL1796" t="s">
        <v>19147</v>
      </c>
      <c r="AM1796" t="s">
        <v>82</v>
      </c>
      <c r="AN1796" t="s">
        <v>82</v>
      </c>
      <c r="AO1796" t="s">
        <v>1380</v>
      </c>
      <c r="AP1796" t="s">
        <v>8862</v>
      </c>
      <c r="AQ1796" t="s">
        <v>20403</v>
      </c>
    </row>
    <row r="1797" spans="1:43" hidden="1" x14ac:dyDescent="0.3">
      <c r="A1797" t="s">
        <v>2822</v>
      </c>
      <c r="B1797" t="s">
        <v>1069</v>
      </c>
      <c r="C1797" s="72">
        <v>30695</v>
      </c>
      <c r="D1797" t="s">
        <v>6539</v>
      </c>
      <c r="E1797" t="s">
        <v>8036</v>
      </c>
      <c r="F1797" t="s">
        <v>3591</v>
      </c>
      <c r="G1797" t="s">
        <v>3591</v>
      </c>
      <c r="H1797" t="s">
        <v>1373</v>
      </c>
      <c r="I1797" t="s">
        <v>9546</v>
      </c>
      <c r="J1797" t="s">
        <v>1069</v>
      </c>
      <c r="K1797">
        <v>460059</v>
      </c>
      <c r="L1797" t="s">
        <v>1069</v>
      </c>
      <c r="M1797">
        <v>585032</v>
      </c>
      <c r="N1797" t="s">
        <v>1069</v>
      </c>
      <c r="O1797" t="s">
        <v>2823</v>
      </c>
      <c r="P1797" t="s">
        <v>2822</v>
      </c>
      <c r="Q1797">
        <v>7807</v>
      </c>
      <c r="R1797" t="s">
        <v>1069</v>
      </c>
      <c r="S1797">
        <v>28507</v>
      </c>
      <c r="T1797" t="s">
        <v>1069</v>
      </c>
      <c r="V1797" t="s">
        <v>4596</v>
      </c>
      <c r="W1797">
        <v>49616</v>
      </c>
      <c r="X1797">
        <v>7807</v>
      </c>
      <c r="Y1797" t="s">
        <v>1069</v>
      </c>
      <c r="Z1797" t="s">
        <v>6069</v>
      </c>
      <c r="AA1797" t="s">
        <v>658</v>
      </c>
      <c r="AB1797" t="s">
        <v>658</v>
      </c>
      <c r="AC1797" t="s">
        <v>1069</v>
      </c>
      <c r="AD1797" t="s">
        <v>6069</v>
      </c>
      <c r="AE1797">
        <v>8618</v>
      </c>
      <c r="AF1797" t="s">
        <v>1069</v>
      </c>
      <c r="AG1797">
        <v>5097</v>
      </c>
      <c r="AH1797" t="s">
        <v>1069</v>
      </c>
      <c r="AI1797">
        <v>2249</v>
      </c>
      <c r="AJ1797">
        <v>2360</v>
      </c>
      <c r="AK1797" t="s">
        <v>1069</v>
      </c>
      <c r="AN1797" t="s">
        <v>1069</v>
      </c>
      <c r="AO1797" t="s">
        <v>1373</v>
      </c>
      <c r="AP1797" t="s">
        <v>6069</v>
      </c>
      <c r="AQ1797" t="s">
        <v>20402</v>
      </c>
    </row>
    <row r="1798" spans="1:43" hidden="1" x14ac:dyDescent="0.3">
      <c r="A1798" t="s">
        <v>2824</v>
      </c>
      <c r="B1798" t="s">
        <v>132</v>
      </c>
      <c r="C1798" s="72">
        <v>29958</v>
      </c>
      <c r="D1798" t="s">
        <v>6994</v>
      </c>
      <c r="E1798" t="s">
        <v>6993</v>
      </c>
      <c r="F1798" t="s">
        <v>3591</v>
      </c>
      <c r="G1798" t="s">
        <v>3591</v>
      </c>
      <c r="H1798" t="s">
        <v>1424</v>
      </c>
      <c r="I1798" t="s">
        <v>9398</v>
      </c>
      <c r="J1798" t="s">
        <v>132</v>
      </c>
      <c r="K1798">
        <v>430910</v>
      </c>
      <c r="L1798" t="s">
        <v>132</v>
      </c>
      <c r="M1798">
        <v>392100</v>
      </c>
      <c r="N1798" t="s">
        <v>132</v>
      </c>
      <c r="O1798" t="s">
        <v>2825</v>
      </c>
      <c r="P1798" t="s">
        <v>2824</v>
      </c>
      <c r="Q1798">
        <v>7551</v>
      </c>
      <c r="R1798" t="s">
        <v>132</v>
      </c>
      <c r="S1798">
        <v>6285</v>
      </c>
      <c r="T1798" t="s">
        <v>132</v>
      </c>
      <c r="U1798" t="s">
        <v>132</v>
      </c>
      <c r="V1798" t="s">
        <v>4597</v>
      </c>
      <c r="W1798">
        <v>40947</v>
      </c>
      <c r="X1798">
        <v>7551</v>
      </c>
      <c r="Y1798" t="s">
        <v>132</v>
      </c>
      <c r="Z1798" t="s">
        <v>6070</v>
      </c>
      <c r="AA1798" t="s">
        <v>5068</v>
      </c>
      <c r="AB1798" t="s">
        <v>658</v>
      </c>
      <c r="AC1798" t="s">
        <v>132</v>
      </c>
      <c r="AD1798" t="s">
        <v>6070</v>
      </c>
      <c r="AE1798">
        <v>7944</v>
      </c>
      <c r="AF1798" t="s">
        <v>132</v>
      </c>
      <c r="AG1798">
        <v>5134</v>
      </c>
      <c r="AH1798" t="s">
        <v>132</v>
      </c>
      <c r="AI1798">
        <v>4183</v>
      </c>
      <c r="AJ1798">
        <v>1087</v>
      </c>
      <c r="AK1798" t="s">
        <v>132</v>
      </c>
      <c r="AL1798" t="s">
        <v>19148</v>
      </c>
      <c r="AM1798" t="s">
        <v>132</v>
      </c>
      <c r="AN1798" t="s">
        <v>132</v>
      </c>
      <c r="AO1798" t="s">
        <v>1424</v>
      </c>
      <c r="AP1798" t="s">
        <v>6070</v>
      </c>
      <c r="AQ1798" t="s">
        <v>20402</v>
      </c>
    </row>
    <row r="1799" spans="1:43" hidden="1" x14ac:dyDescent="0.3">
      <c r="A1799" t="s">
        <v>2826</v>
      </c>
      <c r="B1799" t="s">
        <v>578</v>
      </c>
      <c r="C1799" s="72">
        <v>28627</v>
      </c>
      <c r="D1799" t="s">
        <v>6639</v>
      </c>
      <c r="E1799" t="s">
        <v>6993</v>
      </c>
      <c r="F1799" t="s">
        <v>3591</v>
      </c>
      <c r="G1799" t="s">
        <v>3591</v>
      </c>
      <c r="H1799" t="s">
        <v>1396</v>
      </c>
      <c r="I1799" t="s">
        <v>10286</v>
      </c>
      <c r="J1799" t="s">
        <v>578</v>
      </c>
      <c r="K1799">
        <v>150289</v>
      </c>
      <c r="L1799" t="s">
        <v>578</v>
      </c>
      <c r="M1799">
        <v>127567</v>
      </c>
      <c r="N1799" t="s">
        <v>578</v>
      </c>
      <c r="O1799" t="s">
        <v>2827</v>
      </c>
      <c r="P1799" t="s">
        <v>2826</v>
      </c>
      <c r="Q1799">
        <v>6621</v>
      </c>
      <c r="R1799" t="s">
        <v>578</v>
      </c>
      <c r="S1799">
        <v>4594</v>
      </c>
      <c r="T1799" t="s">
        <v>578</v>
      </c>
      <c r="U1799" t="s">
        <v>578</v>
      </c>
      <c r="V1799" t="s">
        <v>4598</v>
      </c>
      <c r="W1799">
        <v>1443</v>
      </c>
      <c r="X1799">
        <v>6621</v>
      </c>
      <c r="Y1799" t="s">
        <v>578</v>
      </c>
      <c r="Z1799" t="s">
        <v>6071</v>
      </c>
      <c r="AA1799" t="s">
        <v>666</v>
      </c>
      <c r="AB1799" t="s">
        <v>666</v>
      </c>
      <c r="AC1799" t="s">
        <v>578</v>
      </c>
      <c r="AD1799" t="s">
        <v>6071</v>
      </c>
      <c r="AI1799">
        <v>8400</v>
      </c>
      <c r="AK1799" t="s">
        <v>578</v>
      </c>
      <c r="AN1799" t="s">
        <v>578</v>
      </c>
      <c r="AO1799" t="s">
        <v>1396</v>
      </c>
      <c r="AP1799" t="s">
        <v>6071</v>
      </c>
      <c r="AQ1799" t="s">
        <v>20402</v>
      </c>
    </row>
    <row r="1800" spans="1:43" x14ac:dyDescent="0.3">
      <c r="A1800" t="s">
        <v>14849</v>
      </c>
      <c r="B1800" t="s">
        <v>14250</v>
      </c>
      <c r="C1800" s="72">
        <v>32929</v>
      </c>
      <c r="D1800" t="s">
        <v>7327</v>
      </c>
      <c r="E1800" t="s">
        <v>6993</v>
      </c>
      <c r="F1800" t="s">
        <v>1470</v>
      </c>
      <c r="G1800" t="s">
        <v>6120</v>
      </c>
      <c r="H1800" t="s">
        <v>1373</v>
      </c>
      <c r="I1800" t="s">
        <v>14519</v>
      </c>
      <c r="J1800" t="s">
        <v>14250</v>
      </c>
      <c r="K1800">
        <v>570240</v>
      </c>
      <c r="L1800" t="s">
        <v>14250</v>
      </c>
      <c r="M1800">
        <v>2217546</v>
      </c>
      <c r="N1800" t="s">
        <v>14250</v>
      </c>
      <c r="O1800" t="s">
        <v>17597</v>
      </c>
      <c r="P1800" t="s">
        <v>14849</v>
      </c>
      <c r="Q1800">
        <v>10372</v>
      </c>
      <c r="R1800" t="s">
        <v>14250</v>
      </c>
      <c r="S1800">
        <v>34920</v>
      </c>
      <c r="T1800" t="s">
        <v>14250</v>
      </c>
      <c r="V1800" t="s">
        <v>16550</v>
      </c>
      <c r="W1800">
        <v>66234</v>
      </c>
      <c r="X1800">
        <v>10372</v>
      </c>
      <c r="Y1800" t="s">
        <v>15176</v>
      </c>
      <c r="Z1800" t="s">
        <v>15177</v>
      </c>
      <c r="AA1800" t="s">
        <v>658</v>
      </c>
      <c r="AB1800" t="s">
        <v>658</v>
      </c>
      <c r="AC1800" t="s">
        <v>14250</v>
      </c>
      <c r="AD1800" t="s">
        <v>15177</v>
      </c>
      <c r="AE1800">
        <v>14151</v>
      </c>
      <c r="AH1800" t="s">
        <v>14250</v>
      </c>
      <c r="AI1800">
        <v>10205</v>
      </c>
      <c r="AJ1800">
        <v>5359</v>
      </c>
      <c r="AK1800" t="s">
        <v>14250</v>
      </c>
      <c r="AL1800" t="s">
        <v>19149</v>
      </c>
      <c r="AM1800" t="s">
        <v>14250</v>
      </c>
      <c r="AN1800" t="s">
        <v>14250</v>
      </c>
      <c r="AO1800" t="s">
        <v>14933</v>
      </c>
      <c r="AP1800" t="s">
        <v>15177</v>
      </c>
      <c r="AQ1800" t="s">
        <v>20403</v>
      </c>
    </row>
    <row r="1801" spans="1:43" x14ac:dyDescent="0.3">
      <c r="A1801" t="s">
        <v>16551</v>
      </c>
      <c r="B1801" t="s">
        <v>16552</v>
      </c>
      <c r="C1801" s="72">
        <v>32793</v>
      </c>
      <c r="D1801" t="s">
        <v>6948</v>
      </c>
      <c r="E1801" t="s">
        <v>6993</v>
      </c>
      <c r="F1801" t="s">
        <v>1446</v>
      </c>
      <c r="G1801" t="s">
        <v>9094</v>
      </c>
      <c r="H1801" t="s">
        <v>1424</v>
      </c>
      <c r="I1801" t="s">
        <v>16553</v>
      </c>
      <c r="J1801" t="s">
        <v>16552</v>
      </c>
      <c r="K1801">
        <v>506747</v>
      </c>
      <c r="L1801" t="s">
        <v>16552</v>
      </c>
      <c r="M1801">
        <v>1205583</v>
      </c>
      <c r="N1801" t="s">
        <v>16552</v>
      </c>
      <c r="O1801" t="s">
        <v>17598</v>
      </c>
      <c r="P1801" t="s">
        <v>16551</v>
      </c>
      <c r="Q1801">
        <v>9709</v>
      </c>
      <c r="R1801" t="s">
        <v>16552</v>
      </c>
      <c r="S1801">
        <v>30531</v>
      </c>
      <c r="T1801" t="s">
        <v>16552</v>
      </c>
      <c r="W1801">
        <v>57096</v>
      </c>
      <c r="X1801">
        <v>9709</v>
      </c>
      <c r="Y1801" t="s">
        <v>17599</v>
      </c>
      <c r="Z1801" t="s">
        <v>15326</v>
      </c>
      <c r="AA1801" t="s">
        <v>658</v>
      </c>
      <c r="AB1801" t="s">
        <v>658</v>
      </c>
      <c r="AC1801" t="s">
        <v>16552</v>
      </c>
      <c r="AD1801" t="s">
        <v>15326</v>
      </c>
      <c r="AE1801">
        <v>9463</v>
      </c>
      <c r="AK1801" t="s">
        <v>16552</v>
      </c>
      <c r="AL1801" t="s">
        <v>19150</v>
      </c>
      <c r="AM1801" t="s">
        <v>16552</v>
      </c>
      <c r="AN1801" t="s">
        <v>16552</v>
      </c>
      <c r="AO1801" t="s">
        <v>1424</v>
      </c>
      <c r="AP1801" t="s">
        <v>15326</v>
      </c>
      <c r="AQ1801" t="s">
        <v>20403</v>
      </c>
    </row>
    <row r="1802" spans="1:43" x14ac:dyDescent="0.3">
      <c r="A1802" t="s">
        <v>2828</v>
      </c>
      <c r="B1802" t="s">
        <v>28</v>
      </c>
      <c r="C1802" s="72">
        <v>31246</v>
      </c>
      <c r="D1802" t="s">
        <v>7322</v>
      </c>
      <c r="E1802" t="s">
        <v>6993</v>
      </c>
      <c r="F1802" t="s">
        <v>1383</v>
      </c>
      <c r="G1802" t="s">
        <v>9094</v>
      </c>
      <c r="H1802" t="s">
        <v>661</v>
      </c>
      <c r="I1802" t="s">
        <v>10052</v>
      </c>
      <c r="J1802" t="s">
        <v>28</v>
      </c>
      <c r="K1802">
        <v>455369</v>
      </c>
      <c r="L1802" t="s">
        <v>28</v>
      </c>
      <c r="M1802">
        <v>594100</v>
      </c>
      <c r="N1802" t="s">
        <v>28</v>
      </c>
      <c r="O1802" t="s">
        <v>2829</v>
      </c>
      <c r="P1802" t="s">
        <v>2828</v>
      </c>
      <c r="Q1802">
        <v>8441</v>
      </c>
      <c r="R1802" t="s">
        <v>28</v>
      </c>
      <c r="S1802">
        <v>30121</v>
      </c>
      <c r="T1802" t="s">
        <v>28</v>
      </c>
      <c r="V1802" t="s">
        <v>4599</v>
      </c>
      <c r="W1802">
        <v>48481</v>
      </c>
      <c r="X1802">
        <v>8441</v>
      </c>
      <c r="Y1802" t="s">
        <v>28</v>
      </c>
      <c r="Z1802" t="s">
        <v>6072</v>
      </c>
      <c r="AA1802" t="s">
        <v>5068</v>
      </c>
      <c r="AB1802" t="s">
        <v>658</v>
      </c>
      <c r="AC1802" t="s">
        <v>28</v>
      </c>
      <c r="AD1802" t="s">
        <v>6072</v>
      </c>
      <c r="AE1802">
        <v>10709</v>
      </c>
      <c r="AI1802">
        <v>1249</v>
      </c>
      <c r="AJ1802">
        <v>3192</v>
      </c>
      <c r="AK1802" t="s">
        <v>28</v>
      </c>
      <c r="AL1802" t="s">
        <v>19151</v>
      </c>
      <c r="AM1802" t="s">
        <v>28</v>
      </c>
      <c r="AN1802" t="s">
        <v>28</v>
      </c>
      <c r="AO1802" t="s">
        <v>661</v>
      </c>
      <c r="AP1802" t="s">
        <v>6072</v>
      </c>
      <c r="AQ1802" t="s">
        <v>20403</v>
      </c>
    </row>
    <row r="1803" spans="1:43" x14ac:dyDescent="0.3">
      <c r="A1803" t="s">
        <v>2830</v>
      </c>
      <c r="B1803" t="s">
        <v>464</v>
      </c>
      <c r="C1803" s="72">
        <v>30419</v>
      </c>
      <c r="D1803" t="s">
        <v>6589</v>
      </c>
      <c r="E1803" t="s">
        <v>6588</v>
      </c>
      <c r="F1803" t="s">
        <v>1430</v>
      </c>
      <c r="G1803" t="s">
        <v>6120</v>
      </c>
      <c r="H1803" t="s">
        <v>1380</v>
      </c>
      <c r="I1803" t="s">
        <v>10709</v>
      </c>
      <c r="J1803" t="s">
        <v>464</v>
      </c>
      <c r="K1803">
        <v>452254</v>
      </c>
      <c r="L1803" t="s">
        <v>464</v>
      </c>
      <c r="M1803">
        <v>584806</v>
      </c>
      <c r="N1803" t="s">
        <v>464</v>
      </c>
      <c r="O1803" t="s">
        <v>2831</v>
      </c>
      <c r="P1803" t="s">
        <v>2830</v>
      </c>
      <c r="Q1803">
        <v>7963</v>
      </c>
      <c r="R1803" t="s">
        <v>464</v>
      </c>
      <c r="S1803">
        <v>28687</v>
      </c>
      <c r="T1803" t="s">
        <v>464</v>
      </c>
      <c r="U1803" t="s">
        <v>464</v>
      </c>
      <c r="V1803" t="s">
        <v>4600</v>
      </c>
      <c r="W1803">
        <v>45465</v>
      </c>
      <c r="X1803">
        <v>7963</v>
      </c>
      <c r="Y1803" t="s">
        <v>464</v>
      </c>
      <c r="Z1803" t="s">
        <v>6073</v>
      </c>
      <c r="AA1803" t="s">
        <v>658</v>
      </c>
      <c r="AB1803" t="s">
        <v>658</v>
      </c>
      <c r="AC1803" t="s">
        <v>464</v>
      </c>
      <c r="AD1803" t="s">
        <v>6073</v>
      </c>
      <c r="AE1803">
        <v>8727</v>
      </c>
      <c r="AF1803" t="s">
        <v>464</v>
      </c>
      <c r="AG1803">
        <v>5146</v>
      </c>
      <c r="AH1803" t="s">
        <v>464</v>
      </c>
      <c r="AI1803">
        <v>515</v>
      </c>
      <c r="AJ1803">
        <v>2549</v>
      </c>
      <c r="AK1803" t="s">
        <v>464</v>
      </c>
      <c r="AL1803" t="s">
        <v>19152</v>
      </c>
      <c r="AM1803" t="s">
        <v>464</v>
      </c>
      <c r="AN1803" t="s">
        <v>464</v>
      </c>
      <c r="AO1803" t="s">
        <v>14942</v>
      </c>
      <c r="AP1803" t="s">
        <v>6073</v>
      </c>
      <c r="AQ1803" t="s">
        <v>20403</v>
      </c>
    </row>
    <row r="1804" spans="1:43" hidden="1" x14ac:dyDescent="0.3">
      <c r="A1804" t="s">
        <v>2832</v>
      </c>
      <c r="B1804" t="s">
        <v>344</v>
      </c>
      <c r="C1804" s="72">
        <v>30848</v>
      </c>
      <c r="D1804" t="s">
        <v>6958</v>
      </c>
      <c r="E1804" t="s">
        <v>6957</v>
      </c>
      <c r="F1804" t="s">
        <v>3591</v>
      </c>
      <c r="G1804" t="s">
        <v>3591</v>
      </c>
      <c r="H1804" t="s">
        <v>660</v>
      </c>
      <c r="I1804" t="s">
        <v>9206</v>
      </c>
      <c r="J1804" t="s">
        <v>344</v>
      </c>
      <c r="K1804">
        <v>460060</v>
      </c>
      <c r="L1804" t="s">
        <v>344</v>
      </c>
      <c r="M1804">
        <v>583198</v>
      </c>
      <c r="N1804" t="s">
        <v>344</v>
      </c>
      <c r="O1804" t="s">
        <v>2833</v>
      </c>
      <c r="P1804" t="s">
        <v>2832</v>
      </c>
      <c r="Q1804">
        <v>8324</v>
      </c>
      <c r="R1804" t="s">
        <v>344</v>
      </c>
      <c r="S1804">
        <v>29210</v>
      </c>
      <c r="T1804" t="s">
        <v>344</v>
      </c>
      <c r="U1804" t="s">
        <v>344</v>
      </c>
      <c r="V1804" t="s">
        <v>4601</v>
      </c>
      <c r="W1804">
        <v>48486</v>
      </c>
      <c r="X1804">
        <v>8324</v>
      </c>
      <c r="Y1804" t="s">
        <v>344</v>
      </c>
      <c r="Z1804" t="s">
        <v>6074</v>
      </c>
      <c r="AA1804" t="s">
        <v>5068</v>
      </c>
      <c r="AB1804" t="s">
        <v>658</v>
      </c>
      <c r="AC1804" t="s">
        <v>344</v>
      </c>
      <c r="AD1804" t="s">
        <v>6074</v>
      </c>
      <c r="AE1804">
        <v>8637</v>
      </c>
      <c r="AF1804" t="s">
        <v>344</v>
      </c>
      <c r="AG1804">
        <v>5319</v>
      </c>
      <c r="AH1804" t="s">
        <v>344</v>
      </c>
      <c r="AI1804">
        <v>2149</v>
      </c>
      <c r="AJ1804">
        <v>3026</v>
      </c>
      <c r="AK1804" t="s">
        <v>344</v>
      </c>
      <c r="AL1804" t="s">
        <v>19153</v>
      </c>
      <c r="AM1804" t="s">
        <v>344</v>
      </c>
      <c r="AN1804" t="s">
        <v>344</v>
      </c>
      <c r="AO1804" t="s">
        <v>660</v>
      </c>
      <c r="AP1804" t="s">
        <v>6074</v>
      </c>
      <c r="AQ1804" t="s">
        <v>20402</v>
      </c>
    </row>
    <row r="1805" spans="1:43" hidden="1" x14ac:dyDescent="0.3">
      <c r="A1805" t="s">
        <v>4602</v>
      </c>
      <c r="B1805" t="s">
        <v>1089</v>
      </c>
      <c r="C1805" s="72">
        <v>28634</v>
      </c>
      <c r="D1805" t="s">
        <v>6876</v>
      </c>
      <c r="E1805" t="s">
        <v>8037</v>
      </c>
      <c r="F1805" t="s">
        <v>3591</v>
      </c>
      <c r="G1805" t="s">
        <v>3591</v>
      </c>
      <c r="H1805" t="s">
        <v>1373</v>
      </c>
      <c r="I1805" t="s">
        <v>10404</v>
      </c>
      <c r="J1805" t="s">
        <v>1089</v>
      </c>
      <c r="K1805">
        <v>207267</v>
      </c>
      <c r="L1805" t="s">
        <v>1089</v>
      </c>
      <c r="M1805">
        <v>28145</v>
      </c>
      <c r="N1805" t="s">
        <v>1089</v>
      </c>
      <c r="O1805" t="s">
        <v>6075</v>
      </c>
      <c r="P1805" t="s">
        <v>4602</v>
      </c>
      <c r="Q1805">
        <v>6276</v>
      </c>
      <c r="R1805" t="s">
        <v>1089</v>
      </c>
      <c r="S1805">
        <v>4115</v>
      </c>
      <c r="T1805" t="s">
        <v>1089</v>
      </c>
      <c r="V1805" t="s">
        <v>6076</v>
      </c>
      <c r="W1805">
        <v>524</v>
      </c>
      <c r="X1805">
        <v>6276</v>
      </c>
      <c r="Y1805" t="s">
        <v>1089</v>
      </c>
      <c r="Z1805" t="s">
        <v>6077</v>
      </c>
      <c r="AA1805" t="s">
        <v>658</v>
      </c>
      <c r="AB1805" t="s">
        <v>658</v>
      </c>
      <c r="AC1805" t="s">
        <v>1089</v>
      </c>
      <c r="AD1805" t="s">
        <v>6077</v>
      </c>
      <c r="AI1805">
        <v>8820</v>
      </c>
      <c r="AK1805" t="s">
        <v>1089</v>
      </c>
      <c r="AN1805" t="s">
        <v>1089</v>
      </c>
      <c r="AO1805" t="s">
        <v>1373</v>
      </c>
      <c r="AP1805" t="s">
        <v>6077</v>
      </c>
      <c r="AQ1805" t="s">
        <v>20402</v>
      </c>
    </row>
    <row r="1806" spans="1:43" x14ac:dyDescent="0.3">
      <c r="A1806" t="s">
        <v>4603</v>
      </c>
      <c r="B1806" t="s">
        <v>3460</v>
      </c>
      <c r="C1806" s="72">
        <v>32003</v>
      </c>
      <c r="D1806" t="s">
        <v>6683</v>
      </c>
      <c r="E1806" t="s">
        <v>6728</v>
      </c>
      <c r="F1806" t="s">
        <v>1531</v>
      </c>
      <c r="G1806" t="s">
        <v>9094</v>
      </c>
      <c r="H1806" t="s">
        <v>1380</v>
      </c>
      <c r="I1806" t="s">
        <v>9804</v>
      </c>
      <c r="J1806" t="s">
        <v>3460</v>
      </c>
      <c r="K1806">
        <v>444482</v>
      </c>
      <c r="L1806" t="s">
        <v>3460</v>
      </c>
      <c r="M1806">
        <v>2119697</v>
      </c>
      <c r="N1806" t="s">
        <v>3460</v>
      </c>
      <c r="O1806" t="s">
        <v>8863</v>
      </c>
      <c r="P1806" t="s">
        <v>4603</v>
      </c>
      <c r="Q1806">
        <v>9719</v>
      </c>
      <c r="R1806" t="s">
        <v>3460</v>
      </c>
      <c r="S1806">
        <v>33384</v>
      </c>
      <c r="T1806" t="s">
        <v>3460</v>
      </c>
      <c r="V1806" t="s">
        <v>6078</v>
      </c>
      <c r="W1806">
        <v>52260</v>
      </c>
      <c r="X1806">
        <v>9719</v>
      </c>
      <c r="Y1806" t="s">
        <v>3460</v>
      </c>
      <c r="Z1806" t="s">
        <v>6079</v>
      </c>
      <c r="AA1806" t="s">
        <v>666</v>
      </c>
      <c r="AB1806" t="s">
        <v>666</v>
      </c>
      <c r="AC1806" t="s">
        <v>3460</v>
      </c>
      <c r="AD1806" t="s">
        <v>6079</v>
      </c>
      <c r="AE1806">
        <v>13364</v>
      </c>
      <c r="AF1806" t="s">
        <v>3460</v>
      </c>
      <c r="AG1806">
        <v>53586</v>
      </c>
      <c r="AH1806" t="s">
        <v>3460</v>
      </c>
      <c r="AI1806">
        <v>9058</v>
      </c>
      <c r="AJ1806">
        <v>4640</v>
      </c>
      <c r="AK1806" t="s">
        <v>3460</v>
      </c>
      <c r="AL1806" t="s">
        <v>19154</v>
      </c>
      <c r="AM1806" t="s">
        <v>3460</v>
      </c>
      <c r="AN1806" t="s">
        <v>3460</v>
      </c>
      <c r="AO1806" t="s">
        <v>14942</v>
      </c>
      <c r="AP1806" t="s">
        <v>6079</v>
      </c>
      <c r="AQ1806" t="s">
        <v>20403</v>
      </c>
    </row>
    <row r="1807" spans="1:43" x14ac:dyDescent="0.3">
      <c r="A1807" t="s">
        <v>14850</v>
      </c>
      <c r="B1807" t="s">
        <v>14238</v>
      </c>
      <c r="C1807" s="72">
        <v>35220</v>
      </c>
      <c r="D1807" t="s">
        <v>6894</v>
      </c>
      <c r="E1807" t="s">
        <v>6728</v>
      </c>
      <c r="F1807" t="s">
        <v>1437</v>
      </c>
      <c r="G1807" t="s">
        <v>9094</v>
      </c>
      <c r="H1807" t="s">
        <v>1373</v>
      </c>
      <c r="I1807" t="s">
        <v>14851</v>
      </c>
      <c r="J1807" t="s">
        <v>14238</v>
      </c>
      <c r="K1807">
        <v>642547</v>
      </c>
      <c r="L1807" t="s">
        <v>14238</v>
      </c>
      <c r="M1807">
        <v>2900486</v>
      </c>
      <c r="N1807" t="s">
        <v>14238</v>
      </c>
      <c r="O1807" t="s">
        <v>17600</v>
      </c>
      <c r="P1807" t="s">
        <v>14850</v>
      </c>
      <c r="Q1807">
        <v>11014</v>
      </c>
      <c r="R1807" t="s">
        <v>14238</v>
      </c>
      <c r="S1807">
        <v>39825</v>
      </c>
      <c r="T1807" t="s">
        <v>14238</v>
      </c>
      <c r="V1807" t="s">
        <v>16554</v>
      </c>
      <c r="W1807">
        <v>103056</v>
      </c>
      <c r="X1807">
        <v>11014</v>
      </c>
      <c r="Y1807" t="s">
        <v>14238</v>
      </c>
      <c r="Z1807" t="s">
        <v>15178</v>
      </c>
      <c r="AA1807" t="s">
        <v>658</v>
      </c>
      <c r="AB1807" t="s">
        <v>658</v>
      </c>
      <c r="AC1807" t="s">
        <v>14238</v>
      </c>
      <c r="AD1807" t="s">
        <v>15178</v>
      </c>
      <c r="AE1807">
        <v>14194</v>
      </c>
      <c r="AH1807" t="s">
        <v>14238</v>
      </c>
      <c r="AI1807">
        <v>19168</v>
      </c>
      <c r="AJ1807">
        <v>5879</v>
      </c>
      <c r="AK1807" t="s">
        <v>14238</v>
      </c>
      <c r="AL1807" t="s">
        <v>19155</v>
      </c>
      <c r="AM1807" t="s">
        <v>14238</v>
      </c>
      <c r="AN1807" t="s">
        <v>14238</v>
      </c>
      <c r="AO1807" t="s">
        <v>14933</v>
      </c>
      <c r="AP1807" t="s">
        <v>15178</v>
      </c>
      <c r="AQ1807" t="s">
        <v>20403</v>
      </c>
    </row>
    <row r="1808" spans="1:43" hidden="1" x14ac:dyDescent="0.3">
      <c r="A1808" t="s">
        <v>2834</v>
      </c>
      <c r="B1808" t="s">
        <v>397</v>
      </c>
      <c r="C1808" s="72">
        <v>30099</v>
      </c>
      <c r="D1808" t="s">
        <v>6729</v>
      </c>
      <c r="E1808" t="s">
        <v>6728</v>
      </c>
      <c r="F1808" t="s">
        <v>3591</v>
      </c>
      <c r="G1808" t="s">
        <v>3591</v>
      </c>
      <c r="H1808" t="s">
        <v>660</v>
      </c>
      <c r="I1808" t="s">
        <v>10208</v>
      </c>
      <c r="J1808" t="s">
        <v>397</v>
      </c>
      <c r="K1808">
        <v>425509</v>
      </c>
      <c r="L1808" t="s">
        <v>397</v>
      </c>
      <c r="M1808">
        <v>224393</v>
      </c>
      <c r="N1808" t="s">
        <v>397</v>
      </c>
      <c r="O1808" t="s">
        <v>2835</v>
      </c>
      <c r="P1808" t="s">
        <v>2834</v>
      </c>
      <c r="Q1808">
        <v>7156</v>
      </c>
      <c r="R1808" t="s">
        <v>397</v>
      </c>
      <c r="S1808">
        <v>5527</v>
      </c>
      <c r="T1808" t="s">
        <v>397</v>
      </c>
      <c r="U1808" t="s">
        <v>397</v>
      </c>
      <c r="V1808" t="s">
        <v>4604</v>
      </c>
      <c r="W1808">
        <v>40963</v>
      </c>
      <c r="X1808">
        <v>7156</v>
      </c>
      <c r="Y1808" t="s">
        <v>397</v>
      </c>
      <c r="Z1808" t="s">
        <v>6080</v>
      </c>
      <c r="AA1808" t="s">
        <v>658</v>
      </c>
      <c r="AB1808" t="s">
        <v>658</v>
      </c>
      <c r="AC1808" t="s">
        <v>397</v>
      </c>
      <c r="AD1808" t="s">
        <v>6080</v>
      </c>
      <c r="AE1808">
        <v>7165</v>
      </c>
      <c r="AF1808" t="s">
        <v>397</v>
      </c>
      <c r="AG1808">
        <v>5223</v>
      </c>
      <c r="AH1808" t="s">
        <v>397</v>
      </c>
      <c r="AI1808">
        <v>9216</v>
      </c>
      <c r="AJ1808">
        <v>811</v>
      </c>
      <c r="AK1808" t="s">
        <v>397</v>
      </c>
      <c r="AL1808" t="s">
        <v>19156</v>
      </c>
      <c r="AM1808" t="s">
        <v>397</v>
      </c>
      <c r="AN1808" t="s">
        <v>397</v>
      </c>
      <c r="AO1808" t="s">
        <v>660</v>
      </c>
      <c r="AP1808" t="s">
        <v>6080</v>
      </c>
      <c r="AQ1808" t="s">
        <v>20402</v>
      </c>
    </row>
    <row r="1809" spans="1:43" hidden="1" x14ac:dyDescent="0.3">
      <c r="A1809" t="s">
        <v>2836</v>
      </c>
      <c r="B1809" t="s">
        <v>1261</v>
      </c>
      <c r="C1809" s="72">
        <v>27842</v>
      </c>
      <c r="D1809" t="s">
        <v>7805</v>
      </c>
      <c r="E1809" t="s">
        <v>6728</v>
      </c>
      <c r="F1809" t="s">
        <v>3591</v>
      </c>
      <c r="G1809" t="s">
        <v>3591</v>
      </c>
      <c r="H1809" t="s">
        <v>1373</v>
      </c>
      <c r="I1809" t="s">
        <v>10696</v>
      </c>
      <c r="J1809" t="s">
        <v>1261</v>
      </c>
      <c r="K1809">
        <v>407908</v>
      </c>
      <c r="L1809" t="s">
        <v>1261</v>
      </c>
      <c r="M1809">
        <v>538896</v>
      </c>
      <c r="N1809" t="s">
        <v>1261</v>
      </c>
      <c r="O1809" t="s">
        <v>2837</v>
      </c>
      <c r="P1809" t="s">
        <v>2836</v>
      </c>
      <c r="Q1809">
        <v>7553</v>
      </c>
      <c r="R1809" t="s">
        <v>1261</v>
      </c>
      <c r="S1809">
        <v>6287</v>
      </c>
      <c r="T1809" t="s">
        <v>1261</v>
      </c>
      <c r="V1809" t="s">
        <v>4605</v>
      </c>
      <c r="W1809">
        <v>40962</v>
      </c>
      <c r="X1809">
        <v>7553</v>
      </c>
      <c r="Y1809" t="s">
        <v>1261</v>
      </c>
      <c r="Z1809" t="s">
        <v>6081</v>
      </c>
      <c r="AA1809" t="s">
        <v>658</v>
      </c>
      <c r="AB1809" t="s">
        <v>658</v>
      </c>
      <c r="AC1809" t="s">
        <v>1261</v>
      </c>
      <c r="AD1809" t="s">
        <v>6081</v>
      </c>
      <c r="AE1809">
        <v>8541</v>
      </c>
      <c r="AF1809" t="s">
        <v>1261</v>
      </c>
      <c r="AG1809">
        <v>6104</v>
      </c>
      <c r="AH1809" t="s">
        <v>1261</v>
      </c>
      <c r="AI1809">
        <v>5390</v>
      </c>
      <c r="AK1809" t="s">
        <v>1261</v>
      </c>
      <c r="AN1809" t="s">
        <v>1261</v>
      </c>
      <c r="AO1809" t="s">
        <v>1373</v>
      </c>
      <c r="AP1809" t="s">
        <v>6081</v>
      </c>
      <c r="AQ1809" t="s">
        <v>20402</v>
      </c>
    </row>
    <row r="1810" spans="1:43" x14ac:dyDescent="0.3">
      <c r="A1810" t="s">
        <v>13835</v>
      </c>
      <c r="B1810" t="s">
        <v>11219</v>
      </c>
      <c r="C1810" s="72">
        <v>33446</v>
      </c>
      <c r="D1810" t="s">
        <v>8063</v>
      </c>
      <c r="E1810" t="s">
        <v>6728</v>
      </c>
      <c r="F1810" t="s">
        <v>1383</v>
      </c>
      <c r="G1810" t="s">
        <v>9094</v>
      </c>
      <c r="H1810" t="s">
        <v>1373</v>
      </c>
      <c r="I1810" t="s">
        <v>11786</v>
      </c>
      <c r="J1810" t="s">
        <v>11219</v>
      </c>
      <c r="K1810">
        <v>593974</v>
      </c>
      <c r="L1810" t="s">
        <v>11219</v>
      </c>
      <c r="M1810">
        <v>2264742</v>
      </c>
      <c r="N1810" t="s">
        <v>11219</v>
      </c>
      <c r="O1810" t="s">
        <v>13836</v>
      </c>
      <c r="P1810" t="s">
        <v>13835</v>
      </c>
      <c r="Q1810">
        <v>10391</v>
      </c>
      <c r="R1810" t="s">
        <v>11219</v>
      </c>
      <c r="S1810">
        <v>36036</v>
      </c>
      <c r="T1810" t="s">
        <v>11219</v>
      </c>
      <c r="V1810" t="s">
        <v>16555</v>
      </c>
      <c r="W1810">
        <v>67604</v>
      </c>
      <c r="X1810">
        <v>10391</v>
      </c>
      <c r="Y1810" t="s">
        <v>11219</v>
      </c>
      <c r="Z1810" t="s">
        <v>13837</v>
      </c>
      <c r="AA1810" t="s">
        <v>666</v>
      </c>
      <c r="AB1810" t="s">
        <v>666</v>
      </c>
      <c r="AC1810" t="s">
        <v>11219</v>
      </c>
      <c r="AD1810" t="s">
        <v>13837</v>
      </c>
      <c r="AE1810">
        <v>14539</v>
      </c>
      <c r="AH1810" t="s">
        <v>11219</v>
      </c>
      <c r="AI1810">
        <v>13361</v>
      </c>
      <c r="AJ1810">
        <v>5374</v>
      </c>
      <c r="AK1810" t="s">
        <v>11219</v>
      </c>
      <c r="AL1810" t="s">
        <v>19157</v>
      </c>
      <c r="AM1810" t="s">
        <v>11219</v>
      </c>
      <c r="AN1810" t="s">
        <v>11219</v>
      </c>
      <c r="AO1810" t="s">
        <v>14933</v>
      </c>
      <c r="AP1810" t="s">
        <v>13837</v>
      </c>
      <c r="AQ1810" t="s">
        <v>20403</v>
      </c>
    </row>
    <row r="1811" spans="1:43" x14ac:dyDescent="0.3">
      <c r="A1811" t="s">
        <v>2838</v>
      </c>
      <c r="B1811" t="s">
        <v>785</v>
      </c>
      <c r="C1811" s="72">
        <v>32636</v>
      </c>
      <c r="D1811" t="s">
        <v>7534</v>
      </c>
      <c r="E1811" t="s">
        <v>6728</v>
      </c>
      <c r="F1811" t="s">
        <v>1553</v>
      </c>
      <c r="G1811" t="s">
        <v>6120</v>
      </c>
      <c r="H1811" t="s">
        <v>1373</v>
      </c>
      <c r="I1811" t="s">
        <v>9376</v>
      </c>
      <c r="J1811" t="s">
        <v>785</v>
      </c>
      <c r="K1811">
        <v>503449</v>
      </c>
      <c r="L1811" t="s">
        <v>785</v>
      </c>
      <c r="M1811">
        <v>1784971</v>
      </c>
      <c r="N1811" t="s">
        <v>785</v>
      </c>
      <c r="O1811" t="s">
        <v>4606</v>
      </c>
      <c r="P1811" t="s">
        <v>2838</v>
      </c>
      <c r="Q1811">
        <v>9019</v>
      </c>
      <c r="R1811" t="s">
        <v>785</v>
      </c>
      <c r="S1811">
        <v>31140</v>
      </c>
      <c r="T1811" t="s">
        <v>785</v>
      </c>
      <c r="V1811" t="s">
        <v>4607</v>
      </c>
      <c r="W1811">
        <v>50538</v>
      </c>
      <c r="X1811">
        <v>9019</v>
      </c>
      <c r="Y1811" t="s">
        <v>785</v>
      </c>
      <c r="Z1811" t="s">
        <v>6082</v>
      </c>
      <c r="AA1811" t="s">
        <v>658</v>
      </c>
      <c r="AB1811" t="s">
        <v>658</v>
      </c>
      <c r="AC1811" t="s">
        <v>785</v>
      </c>
      <c r="AD1811" t="s">
        <v>6082</v>
      </c>
      <c r="AE1811">
        <v>8997</v>
      </c>
      <c r="AF1811" t="s">
        <v>785</v>
      </c>
      <c r="AG1811">
        <v>13258</v>
      </c>
      <c r="AH1811" t="s">
        <v>785</v>
      </c>
      <c r="AI1811">
        <v>4824</v>
      </c>
      <c r="AJ1811">
        <v>3757</v>
      </c>
      <c r="AK1811" t="s">
        <v>785</v>
      </c>
      <c r="AL1811" t="s">
        <v>19158</v>
      </c>
      <c r="AM1811" t="s">
        <v>785</v>
      </c>
      <c r="AN1811" t="s">
        <v>785</v>
      </c>
      <c r="AO1811" t="s">
        <v>1373</v>
      </c>
      <c r="AP1811" t="s">
        <v>6082</v>
      </c>
      <c r="AQ1811" t="s">
        <v>20403</v>
      </c>
    </row>
    <row r="1812" spans="1:43" x14ac:dyDescent="0.3">
      <c r="A1812" t="s">
        <v>8205</v>
      </c>
      <c r="B1812" t="s">
        <v>8864</v>
      </c>
      <c r="C1812" s="72">
        <v>34454</v>
      </c>
      <c r="D1812" t="s">
        <v>6543</v>
      </c>
      <c r="E1812" t="s">
        <v>8206</v>
      </c>
      <c r="F1812" t="s">
        <v>1509</v>
      </c>
      <c r="G1812" t="s">
        <v>9094</v>
      </c>
      <c r="H1812" t="s">
        <v>661</v>
      </c>
      <c r="I1812" t="s">
        <v>10779</v>
      </c>
      <c r="J1812" t="s">
        <v>8864</v>
      </c>
      <c r="K1812">
        <v>606299</v>
      </c>
      <c r="L1812" t="s">
        <v>8864</v>
      </c>
      <c r="M1812">
        <v>1962826</v>
      </c>
      <c r="N1812" t="s">
        <v>8864</v>
      </c>
      <c r="O1812" t="s">
        <v>13566</v>
      </c>
      <c r="P1812" t="s">
        <v>8205</v>
      </c>
      <c r="Q1812">
        <v>9857</v>
      </c>
      <c r="R1812" t="s">
        <v>8864</v>
      </c>
      <c r="S1812">
        <v>32470</v>
      </c>
      <c r="T1812" t="s">
        <v>8864</v>
      </c>
      <c r="V1812" t="s">
        <v>12329</v>
      </c>
      <c r="W1812">
        <v>69752</v>
      </c>
      <c r="X1812">
        <v>9857</v>
      </c>
      <c r="Y1812" t="s">
        <v>10780</v>
      </c>
      <c r="Z1812" t="s">
        <v>8865</v>
      </c>
      <c r="AA1812" t="s">
        <v>658</v>
      </c>
      <c r="AB1812" t="s">
        <v>658</v>
      </c>
      <c r="AC1812" t="s">
        <v>8864</v>
      </c>
      <c r="AD1812" t="s">
        <v>8865</v>
      </c>
      <c r="AE1812">
        <v>13190</v>
      </c>
      <c r="AF1812" t="s">
        <v>8864</v>
      </c>
      <c r="AG1812">
        <v>21797</v>
      </c>
      <c r="AH1812" t="s">
        <v>8864</v>
      </c>
      <c r="AI1812">
        <v>18349</v>
      </c>
      <c r="AJ1812">
        <v>4779</v>
      </c>
      <c r="AK1812" t="s">
        <v>8864</v>
      </c>
      <c r="AL1812" t="s">
        <v>19159</v>
      </c>
      <c r="AM1812" t="s">
        <v>8864</v>
      </c>
      <c r="AN1812" t="s">
        <v>8864</v>
      </c>
      <c r="AO1812" t="s">
        <v>661</v>
      </c>
      <c r="AP1812" t="s">
        <v>8865</v>
      </c>
      <c r="AQ1812" t="s">
        <v>20403</v>
      </c>
    </row>
    <row r="1813" spans="1:43" x14ac:dyDescent="0.3">
      <c r="A1813" t="s">
        <v>2839</v>
      </c>
      <c r="B1813" t="s">
        <v>962</v>
      </c>
      <c r="C1813" s="72">
        <v>30799</v>
      </c>
      <c r="D1813" t="s">
        <v>6939</v>
      </c>
      <c r="E1813" t="s">
        <v>8038</v>
      </c>
      <c r="F1813" t="s">
        <v>3591</v>
      </c>
      <c r="G1813" t="s">
        <v>3591</v>
      </c>
      <c r="H1813" t="s">
        <v>1373</v>
      </c>
      <c r="I1813" t="s">
        <v>10786</v>
      </c>
      <c r="J1813" t="s">
        <v>962</v>
      </c>
      <c r="K1813">
        <v>466412</v>
      </c>
      <c r="L1813" t="s">
        <v>962</v>
      </c>
      <c r="M1813">
        <v>1655643</v>
      </c>
      <c r="N1813" t="s">
        <v>2840</v>
      </c>
      <c r="O1813" t="s">
        <v>2841</v>
      </c>
      <c r="P1813" t="s">
        <v>2839</v>
      </c>
      <c r="Q1813">
        <v>8425</v>
      </c>
      <c r="R1813" t="s">
        <v>962</v>
      </c>
      <c r="S1813">
        <v>30260</v>
      </c>
      <c r="T1813" t="s">
        <v>962</v>
      </c>
      <c r="V1813" t="s">
        <v>12846</v>
      </c>
      <c r="W1813">
        <v>49641</v>
      </c>
      <c r="X1813">
        <v>8425</v>
      </c>
      <c r="Y1813" t="s">
        <v>962</v>
      </c>
      <c r="Z1813" t="s">
        <v>8866</v>
      </c>
      <c r="AA1813" t="s">
        <v>658</v>
      </c>
      <c r="AB1813" t="s">
        <v>658</v>
      </c>
      <c r="AC1813" t="s">
        <v>962</v>
      </c>
      <c r="AD1813" t="s">
        <v>8866</v>
      </c>
      <c r="AE1813">
        <v>14128</v>
      </c>
      <c r="AF1813" t="s">
        <v>962</v>
      </c>
      <c r="AG1813">
        <v>68662</v>
      </c>
      <c r="AH1813" t="s">
        <v>962</v>
      </c>
      <c r="AI1813">
        <v>2773</v>
      </c>
      <c r="AJ1813">
        <v>5138</v>
      </c>
      <c r="AK1813" t="s">
        <v>962</v>
      </c>
      <c r="AL1813" t="s">
        <v>19160</v>
      </c>
      <c r="AM1813" t="s">
        <v>962</v>
      </c>
      <c r="AN1813" t="s">
        <v>962</v>
      </c>
      <c r="AO1813" t="s">
        <v>1373</v>
      </c>
      <c r="AP1813" t="s">
        <v>8866</v>
      </c>
      <c r="AQ1813" t="s">
        <v>20403</v>
      </c>
    </row>
    <row r="1814" spans="1:43" x14ac:dyDescent="0.3">
      <c r="A1814" t="s">
        <v>12610</v>
      </c>
      <c r="B1814" t="s">
        <v>962</v>
      </c>
      <c r="C1814" s="72">
        <v>34098</v>
      </c>
      <c r="D1814" t="s">
        <v>6939</v>
      </c>
      <c r="E1814" t="s">
        <v>8038</v>
      </c>
      <c r="F1814" t="s">
        <v>3591</v>
      </c>
      <c r="G1814" t="s">
        <v>3591</v>
      </c>
      <c r="H1814" t="s">
        <v>1373</v>
      </c>
      <c r="I1814" t="s">
        <v>11762</v>
      </c>
      <c r="J1814" t="s">
        <v>962</v>
      </c>
      <c r="K1814">
        <v>606131</v>
      </c>
      <c r="L1814" t="s">
        <v>962</v>
      </c>
      <c r="M1814">
        <v>2211467</v>
      </c>
      <c r="N1814" t="s">
        <v>962</v>
      </c>
      <c r="O1814" t="s">
        <v>2841</v>
      </c>
      <c r="P1814" t="s">
        <v>12610</v>
      </c>
      <c r="Q1814">
        <v>10263</v>
      </c>
      <c r="R1814" t="s">
        <v>962</v>
      </c>
      <c r="S1814">
        <v>35970</v>
      </c>
      <c r="T1814" t="s">
        <v>962</v>
      </c>
      <c r="V1814" t="s">
        <v>12846</v>
      </c>
      <c r="W1814">
        <v>69614</v>
      </c>
      <c r="X1814">
        <v>10263</v>
      </c>
      <c r="Y1814" t="s">
        <v>962</v>
      </c>
      <c r="Z1814" t="s">
        <v>8866</v>
      </c>
      <c r="AA1814" t="s">
        <v>658</v>
      </c>
      <c r="AB1814" t="s">
        <v>658</v>
      </c>
      <c r="AC1814" t="s">
        <v>962</v>
      </c>
      <c r="AD1814" t="s">
        <v>8866</v>
      </c>
      <c r="AE1814">
        <v>14128</v>
      </c>
      <c r="AF1814" t="s">
        <v>962</v>
      </c>
      <c r="AG1814">
        <v>68662</v>
      </c>
      <c r="AH1814" t="s">
        <v>962</v>
      </c>
      <c r="AI1814">
        <v>23671</v>
      </c>
      <c r="AJ1814">
        <v>5138</v>
      </c>
      <c r="AK1814" t="s">
        <v>962</v>
      </c>
      <c r="AL1814" t="s">
        <v>19160</v>
      </c>
      <c r="AM1814" t="s">
        <v>962</v>
      </c>
      <c r="AN1814" t="s">
        <v>962</v>
      </c>
      <c r="AO1814" t="s">
        <v>14933</v>
      </c>
      <c r="AP1814" t="s">
        <v>8866</v>
      </c>
      <c r="AQ1814" t="s">
        <v>20403</v>
      </c>
    </row>
    <row r="1815" spans="1:43" x14ac:dyDescent="0.3">
      <c r="A1815" t="s">
        <v>10886</v>
      </c>
      <c r="B1815" t="s">
        <v>10887</v>
      </c>
      <c r="C1815" s="72">
        <v>33173</v>
      </c>
      <c r="D1815" t="s">
        <v>6639</v>
      </c>
      <c r="E1815" t="s">
        <v>6850</v>
      </c>
      <c r="F1815" t="s">
        <v>1386</v>
      </c>
      <c r="G1815" t="s">
        <v>6120</v>
      </c>
      <c r="H1815" t="s">
        <v>1424</v>
      </c>
      <c r="I1815" t="s">
        <v>10888</v>
      </c>
      <c r="J1815" t="s">
        <v>10887</v>
      </c>
      <c r="K1815">
        <v>542208</v>
      </c>
      <c r="L1815" t="s">
        <v>10887</v>
      </c>
      <c r="M1815">
        <v>1945613</v>
      </c>
      <c r="N1815" t="s">
        <v>10887</v>
      </c>
      <c r="O1815" t="s">
        <v>12203</v>
      </c>
      <c r="P1815" t="s">
        <v>10886</v>
      </c>
      <c r="Q1815">
        <v>9956</v>
      </c>
      <c r="R1815" t="s">
        <v>10887</v>
      </c>
      <c r="S1815">
        <v>30237</v>
      </c>
      <c r="T1815" t="s">
        <v>10887</v>
      </c>
      <c r="V1815" t="s">
        <v>12868</v>
      </c>
      <c r="W1815">
        <v>59074</v>
      </c>
      <c r="X1815">
        <v>9956</v>
      </c>
      <c r="Y1815" t="s">
        <v>14451</v>
      </c>
      <c r="Z1815" t="s">
        <v>10889</v>
      </c>
      <c r="AA1815" t="s">
        <v>658</v>
      </c>
      <c r="AB1815" t="s">
        <v>658</v>
      </c>
      <c r="AC1815" t="s">
        <v>10887</v>
      </c>
      <c r="AD1815" t="s">
        <v>10889</v>
      </c>
      <c r="AE1815">
        <v>11243</v>
      </c>
      <c r="AF1815" t="s">
        <v>10887</v>
      </c>
      <c r="AG1815">
        <v>21183</v>
      </c>
      <c r="AH1815" t="s">
        <v>10887</v>
      </c>
      <c r="AI1815">
        <v>9791</v>
      </c>
      <c r="AJ1815">
        <v>4821</v>
      </c>
      <c r="AK1815" t="s">
        <v>10887</v>
      </c>
      <c r="AL1815" t="s">
        <v>19161</v>
      </c>
      <c r="AM1815" t="s">
        <v>10887</v>
      </c>
      <c r="AN1815" t="s">
        <v>10887</v>
      </c>
      <c r="AO1815" t="s">
        <v>1424</v>
      </c>
      <c r="AP1815" t="s">
        <v>10889</v>
      </c>
      <c r="AQ1815" t="s">
        <v>20403</v>
      </c>
    </row>
    <row r="1816" spans="1:43" x14ac:dyDescent="0.3">
      <c r="A1816" t="s">
        <v>2842</v>
      </c>
      <c r="B1816" t="s">
        <v>1223</v>
      </c>
      <c r="C1816" s="72">
        <v>31229</v>
      </c>
      <c r="D1816" t="s">
        <v>6655</v>
      </c>
      <c r="E1816" t="s">
        <v>6850</v>
      </c>
      <c r="F1816" t="s">
        <v>3591</v>
      </c>
      <c r="G1816" t="s">
        <v>3591</v>
      </c>
      <c r="H1816" t="s">
        <v>1373</v>
      </c>
      <c r="I1816" t="s">
        <v>10578</v>
      </c>
      <c r="J1816" t="s">
        <v>1223</v>
      </c>
      <c r="K1816">
        <v>453198</v>
      </c>
      <c r="L1816" t="s">
        <v>1223</v>
      </c>
      <c r="M1816">
        <v>1209053</v>
      </c>
      <c r="N1816" t="s">
        <v>1223</v>
      </c>
      <c r="O1816" t="s">
        <v>2843</v>
      </c>
      <c r="P1816" t="s">
        <v>2842</v>
      </c>
      <c r="Q1816">
        <v>8251</v>
      </c>
      <c r="R1816" t="s">
        <v>1223</v>
      </c>
      <c r="S1816">
        <v>29134</v>
      </c>
      <c r="T1816" t="s">
        <v>1223</v>
      </c>
      <c r="V1816" t="s">
        <v>4608</v>
      </c>
      <c r="W1816">
        <v>51934</v>
      </c>
      <c r="X1816">
        <v>8251</v>
      </c>
      <c r="Y1816" t="s">
        <v>1223</v>
      </c>
      <c r="Z1816" t="s">
        <v>6083</v>
      </c>
      <c r="AA1816" t="s">
        <v>658</v>
      </c>
      <c r="AB1816" t="s">
        <v>658</v>
      </c>
      <c r="AC1816" t="s">
        <v>1223</v>
      </c>
      <c r="AD1816" t="s">
        <v>6083</v>
      </c>
      <c r="AE1816">
        <v>9328</v>
      </c>
      <c r="AI1816">
        <v>7421</v>
      </c>
      <c r="AK1816" t="s">
        <v>1223</v>
      </c>
      <c r="AN1816" t="s">
        <v>1223</v>
      </c>
      <c r="AO1816" t="s">
        <v>1373</v>
      </c>
      <c r="AP1816" t="s">
        <v>6083</v>
      </c>
      <c r="AQ1816" t="s">
        <v>20403</v>
      </c>
    </row>
    <row r="1817" spans="1:43" x14ac:dyDescent="0.3">
      <c r="A1817" t="s">
        <v>16556</v>
      </c>
      <c r="B1817" t="s">
        <v>14219</v>
      </c>
      <c r="C1817" s="72">
        <v>35176</v>
      </c>
      <c r="D1817" t="s">
        <v>16557</v>
      </c>
      <c r="E1817" t="s">
        <v>6850</v>
      </c>
      <c r="F1817" t="s">
        <v>1376</v>
      </c>
      <c r="G1817" t="s">
        <v>6120</v>
      </c>
      <c r="H1817" t="s">
        <v>1373</v>
      </c>
      <c r="I1817" t="s">
        <v>16558</v>
      </c>
      <c r="J1817" t="s">
        <v>14219</v>
      </c>
      <c r="K1817">
        <v>672335</v>
      </c>
      <c r="L1817" t="s">
        <v>14219</v>
      </c>
      <c r="M1817">
        <v>2900485</v>
      </c>
      <c r="N1817" t="s">
        <v>14219</v>
      </c>
      <c r="O1817" t="s">
        <v>17601</v>
      </c>
      <c r="P1817" t="s">
        <v>16556</v>
      </c>
      <c r="Q1817">
        <v>9869</v>
      </c>
      <c r="R1817" t="s">
        <v>14219</v>
      </c>
      <c r="S1817">
        <v>36089</v>
      </c>
      <c r="T1817" t="s">
        <v>14219</v>
      </c>
      <c r="U1817" t="s">
        <v>14219</v>
      </c>
      <c r="W1817">
        <v>109130</v>
      </c>
      <c r="X1817">
        <v>10644</v>
      </c>
      <c r="Y1817" t="s">
        <v>14219</v>
      </c>
      <c r="Z1817" t="s">
        <v>16559</v>
      </c>
      <c r="AA1817" t="s">
        <v>666</v>
      </c>
      <c r="AB1817" t="s">
        <v>666</v>
      </c>
      <c r="AC1817" t="s">
        <v>14219</v>
      </c>
      <c r="AD1817" t="s">
        <v>16559</v>
      </c>
      <c r="AE1817">
        <v>14546</v>
      </c>
      <c r="AF1817" t="s">
        <v>14219</v>
      </c>
      <c r="AH1817" t="s">
        <v>14219</v>
      </c>
      <c r="AJ1817">
        <v>5922</v>
      </c>
      <c r="AK1817" t="s">
        <v>14219</v>
      </c>
      <c r="AL1817" t="s">
        <v>19162</v>
      </c>
      <c r="AM1817" t="s">
        <v>14219</v>
      </c>
      <c r="AN1817" t="s">
        <v>14219</v>
      </c>
      <c r="AO1817" t="s">
        <v>14933</v>
      </c>
      <c r="AP1817" t="s">
        <v>16559</v>
      </c>
      <c r="AQ1817" t="s">
        <v>20403</v>
      </c>
    </row>
    <row r="1818" spans="1:43" x14ac:dyDescent="0.3">
      <c r="A1818" t="s">
        <v>13374</v>
      </c>
      <c r="B1818" t="s">
        <v>12952</v>
      </c>
      <c r="C1818" s="72">
        <v>36123</v>
      </c>
      <c r="D1818" t="s">
        <v>13375</v>
      </c>
      <c r="E1818" t="s">
        <v>6850</v>
      </c>
      <c r="F1818" t="s">
        <v>1395</v>
      </c>
      <c r="G1818" t="s">
        <v>9094</v>
      </c>
      <c r="H1818" t="s">
        <v>1431</v>
      </c>
      <c r="I1818" t="s">
        <v>13376</v>
      </c>
      <c r="J1818" t="s">
        <v>12952</v>
      </c>
      <c r="K1818">
        <v>666206</v>
      </c>
      <c r="L1818" t="s">
        <v>12952</v>
      </c>
      <c r="M1818">
        <v>2250608</v>
      </c>
      <c r="N1818" t="s">
        <v>12952</v>
      </c>
      <c r="P1818" t="s">
        <v>13374</v>
      </c>
      <c r="R1818" t="s">
        <v>12952</v>
      </c>
      <c r="S1818">
        <v>40505</v>
      </c>
      <c r="T1818" t="s">
        <v>12952</v>
      </c>
      <c r="V1818" t="s">
        <v>16560</v>
      </c>
      <c r="W1818">
        <v>108380</v>
      </c>
      <c r="X1818">
        <v>10595</v>
      </c>
      <c r="Y1818" t="s">
        <v>12952</v>
      </c>
      <c r="Z1818" t="s">
        <v>13377</v>
      </c>
      <c r="AA1818" t="s">
        <v>658</v>
      </c>
      <c r="AB1818" t="s">
        <v>658</v>
      </c>
      <c r="AC1818" t="s">
        <v>12952</v>
      </c>
      <c r="AD1818" t="s">
        <v>13377</v>
      </c>
      <c r="AE1818">
        <v>14238</v>
      </c>
      <c r="AK1818" t="s">
        <v>12952</v>
      </c>
      <c r="AL1818" t="s">
        <v>19163</v>
      </c>
      <c r="AM1818" t="s">
        <v>12952</v>
      </c>
      <c r="AN1818" t="s">
        <v>12952</v>
      </c>
      <c r="AO1818" t="s">
        <v>1431</v>
      </c>
      <c r="AP1818" t="s">
        <v>13377</v>
      </c>
      <c r="AQ1818" t="s">
        <v>20403</v>
      </c>
    </row>
    <row r="1819" spans="1:43" x14ac:dyDescent="0.3">
      <c r="A1819" t="s">
        <v>2844</v>
      </c>
      <c r="B1819" t="s">
        <v>97</v>
      </c>
      <c r="C1819" s="72">
        <v>33023</v>
      </c>
      <c r="D1819" t="s">
        <v>7323</v>
      </c>
      <c r="E1819" t="s">
        <v>6850</v>
      </c>
      <c r="F1819" t="s">
        <v>3591</v>
      </c>
      <c r="G1819" t="s">
        <v>3591</v>
      </c>
      <c r="H1819" t="s">
        <v>1380</v>
      </c>
      <c r="I1819" t="s">
        <v>10331</v>
      </c>
      <c r="J1819" t="s">
        <v>97</v>
      </c>
      <c r="K1819">
        <v>516811</v>
      </c>
      <c r="L1819" t="s">
        <v>97</v>
      </c>
      <c r="M1819">
        <v>1756632</v>
      </c>
      <c r="N1819" t="s">
        <v>97</v>
      </c>
      <c r="O1819" t="s">
        <v>4609</v>
      </c>
      <c r="P1819" t="s">
        <v>2844</v>
      </c>
      <c r="Q1819">
        <v>9290</v>
      </c>
      <c r="R1819" t="s">
        <v>97</v>
      </c>
      <c r="S1819">
        <v>31286</v>
      </c>
      <c r="T1819" t="s">
        <v>97</v>
      </c>
      <c r="V1819" t="s">
        <v>4610</v>
      </c>
      <c r="W1819">
        <v>57115</v>
      </c>
      <c r="X1819">
        <v>9290</v>
      </c>
      <c r="Y1819" t="s">
        <v>97</v>
      </c>
      <c r="Z1819" t="s">
        <v>6084</v>
      </c>
      <c r="AA1819" t="s">
        <v>658</v>
      </c>
      <c r="AB1819" t="s">
        <v>658</v>
      </c>
      <c r="AC1819" t="s">
        <v>97</v>
      </c>
      <c r="AD1819" t="s">
        <v>6084</v>
      </c>
      <c r="AE1819">
        <v>11247</v>
      </c>
      <c r="AF1819" t="s">
        <v>97</v>
      </c>
      <c r="AG1819">
        <v>13618</v>
      </c>
      <c r="AH1819" t="s">
        <v>97</v>
      </c>
      <c r="AI1819">
        <v>5822</v>
      </c>
      <c r="AJ1819">
        <v>4192</v>
      </c>
      <c r="AK1819" t="s">
        <v>97</v>
      </c>
      <c r="AL1819" t="s">
        <v>19164</v>
      </c>
      <c r="AM1819" t="s">
        <v>97</v>
      </c>
      <c r="AN1819" t="s">
        <v>97</v>
      </c>
      <c r="AO1819" t="s">
        <v>1380</v>
      </c>
      <c r="AP1819" t="s">
        <v>6084</v>
      </c>
      <c r="AQ1819" t="s">
        <v>20403</v>
      </c>
    </row>
    <row r="1820" spans="1:43" x14ac:dyDescent="0.3">
      <c r="A1820" t="s">
        <v>13075</v>
      </c>
      <c r="B1820" t="s">
        <v>11794</v>
      </c>
      <c r="C1820" s="72">
        <v>35770</v>
      </c>
      <c r="D1820" t="s">
        <v>6813</v>
      </c>
      <c r="E1820" t="s">
        <v>6850</v>
      </c>
      <c r="F1820" t="s">
        <v>1405</v>
      </c>
      <c r="G1820" t="s">
        <v>6120</v>
      </c>
      <c r="H1820" t="s">
        <v>1373</v>
      </c>
      <c r="I1820" t="s">
        <v>13076</v>
      </c>
      <c r="J1820" t="s">
        <v>11794</v>
      </c>
      <c r="K1820">
        <v>658530</v>
      </c>
      <c r="L1820" t="s">
        <v>11794</v>
      </c>
      <c r="M1820">
        <v>2507511</v>
      </c>
      <c r="N1820" t="s">
        <v>11794</v>
      </c>
      <c r="P1820" t="s">
        <v>13075</v>
      </c>
      <c r="Q1820">
        <v>10482</v>
      </c>
      <c r="R1820" t="s">
        <v>11794</v>
      </c>
      <c r="S1820">
        <v>36187</v>
      </c>
      <c r="T1820" t="s">
        <v>11794</v>
      </c>
      <c r="V1820" t="s">
        <v>16561</v>
      </c>
      <c r="W1820">
        <v>106651</v>
      </c>
      <c r="X1820">
        <v>10482</v>
      </c>
      <c r="Y1820" t="s">
        <v>11794</v>
      </c>
      <c r="Z1820" t="s">
        <v>13077</v>
      </c>
      <c r="AA1820" t="s">
        <v>658</v>
      </c>
      <c r="AB1820" t="s">
        <v>658</v>
      </c>
      <c r="AC1820" t="s">
        <v>11794</v>
      </c>
      <c r="AD1820" t="s">
        <v>13077</v>
      </c>
      <c r="AE1820">
        <v>13548</v>
      </c>
      <c r="AJ1820">
        <v>5795</v>
      </c>
      <c r="AK1820" t="s">
        <v>11794</v>
      </c>
      <c r="AL1820" t="s">
        <v>19165</v>
      </c>
      <c r="AM1820" t="s">
        <v>11794</v>
      </c>
      <c r="AN1820" t="s">
        <v>11794</v>
      </c>
      <c r="AO1820" t="s">
        <v>1373</v>
      </c>
      <c r="AP1820" t="s">
        <v>13077</v>
      </c>
      <c r="AQ1820" t="s">
        <v>20403</v>
      </c>
    </row>
    <row r="1821" spans="1:43" x14ac:dyDescent="0.3">
      <c r="A1821" t="s">
        <v>2845</v>
      </c>
      <c r="B1821" t="s">
        <v>9</v>
      </c>
      <c r="C1821" s="72">
        <v>33323</v>
      </c>
      <c r="D1821" t="s">
        <v>7080</v>
      </c>
      <c r="E1821" t="s">
        <v>6850</v>
      </c>
      <c r="F1821" t="s">
        <v>1434</v>
      </c>
      <c r="G1821" t="s">
        <v>9094</v>
      </c>
      <c r="H1821" t="s">
        <v>1396</v>
      </c>
      <c r="I1821" t="s">
        <v>10494</v>
      </c>
      <c r="J1821" t="s">
        <v>9</v>
      </c>
      <c r="K1821">
        <v>541650</v>
      </c>
      <c r="L1821" t="s">
        <v>9</v>
      </c>
      <c r="M1821">
        <v>1741611</v>
      </c>
      <c r="N1821" t="s">
        <v>9</v>
      </c>
      <c r="O1821" t="s">
        <v>4611</v>
      </c>
      <c r="P1821" t="s">
        <v>2845</v>
      </c>
      <c r="Q1821">
        <v>9213</v>
      </c>
      <c r="R1821" t="s">
        <v>9</v>
      </c>
      <c r="S1821">
        <v>30878</v>
      </c>
      <c r="T1821" t="s">
        <v>9</v>
      </c>
      <c r="V1821" t="s">
        <v>4612</v>
      </c>
      <c r="W1821">
        <v>59021</v>
      </c>
      <c r="X1821">
        <v>9213</v>
      </c>
      <c r="Y1821" t="s">
        <v>9</v>
      </c>
      <c r="Z1821" t="s">
        <v>6085</v>
      </c>
      <c r="AA1821" t="s">
        <v>658</v>
      </c>
      <c r="AB1821" t="s">
        <v>658</v>
      </c>
      <c r="AC1821" t="s">
        <v>9</v>
      </c>
      <c r="AD1821" t="s">
        <v>6085</v>
      </c>
      <c r="AE1821">
        <v>12334</v>
      </c>
      <c r="AF1821" t="s">
        <v>9</v>
      </c>
      <c r="AG1821">
        <v>13892</v>
      </c>
      <c r="AH1821" t="s">
        <v>9</v>
      </c>
      <c r="AI1821">
        <v>6080</v>
      </c>
      <c r="AJ1821">
        <v>4122</v>
      </c>
      <c r="AK1821" t="s">
        <v>9</v>
      </c>
      <c r="AL1821" t="s">
        <v>19166</v>
      </c>
      <c r="AM1821" t="s">
        <v>9</v>
      </c>
      <c r="AN1821" t="s">
        <v>9</v>
      </c>
      <c r="AO1821" t="s">
        <v>1396</v>
      </c>
      <c r="AP1821" t="s">
        <v>6085</v>
      </c>
      <c r="AQ1821" t="s">
        <v>20403</v>
      </c>
    </row>
    <row r="1822" spans="1:43" hidden="1" x14ac:dyDescent="0.3">
      <c r="A1822" t="s">
        <v>2846</v>
      </c>
      <c r="B1822" t="s">
        <v>51</v>
      </c>
      <c r="C1822" s="72">
        <v>28736</v>
      </c>
      <c r="D1822" t="s">
        <v>6715</v>
      </c>
      <c r="E1822" t="s">
        <v>6850</v>
      </c>
      <c r="F1822" t="s">
        <v>3591</v>
      </c>
      <c r="G1822" t="s">
        <v>3591</v>
      </c>
      <c r="H1822" t="s">
        <v>1380</v>
      </c>
      <c r="I1822" t="s">
        <v>9130</v>
      </c>
      <c r="J1822" t="s">
        <v>51</v>
      </c>
      <c r="K1822">
        <v>448722</v>
      </c>
      <c r="L1822" t="s">
        <v>51</v>
      </c>
      <c r="M1822">
        <v>1794785</v>
      </c>
      <c r="N1822" t="s">
        <v>51</v>
      </c>
      <c r="O1822" t="s">
        <v>13555</v>
      </c>
      <c r="P1822" t="s">
        <v>2846</v>
      </c>
      <c r="Q1822">
        <v>9428</v>
      </c>
      <c r="R1822" t="s">
        <v>51</v>
      </c>
      <c r="S1822">
        <v>28605</v>
      </c>
      <c r="T1822" t="s">
        <v>51</v>
      </c>
      <c r="V1822" t="s">
        <v>12012</v>
      </c>
      <c r="W1822">
        <v>40994</v>
      </c>
      <c r="X1822">
        <v>7882</v>
      </c>
      <c r="Y1822" t="s">
        <v>51</v>
      </c>
      <c r="Z1822" t="s">
        <v>6086</v>
      </c>
      <c r="AA1822" t="s">
        <v>658</v>
      </c>
      <c r="AB1822" t="s">
        <v>666</v>
      </c>
      <c r="AC1822" t="s">
        <v>51</v>
      </c>
      <c r="AD1822" t="s">
        <v>6086</v>
      </c>
      <c r="AI1822">
        <v>3842</v>
      </c>
      <c r="AK1822" t="s">
        <v>51</v>
      </c>
      <c r="AL1822" t="s">
        <v>19167</v>
      </c>
      <c r="AM1822" t="s">
        <v>51</v>
      </c>
      <c r="AN1822" t="s">
        <v>51</v>
      </c>
      <c r="AO1822" t="s">
        <v>1380</v>
      </c>
      <c r="AP1822" t="s">
        <v>6086</v>
      </c>
      <c r="AQ1822" t="s">
        <v>20402</v>
      </c>
    </row>
    <row r="1823" spans="1:43" x14ac:dyDescent="0.3">
      <c r="A1823" t="s">
        <v>2847</v>
      </c>
      <c r="B1823" t="s">
        <v>1217</v>
      </c>
      <c r="C1823" s="72">
        <v>31067</v>
      </c>
      <c r="D1823" t="s">
        <v>6939</v>
      </c>
      <c r="E1823" t="s">
        <v>6850</v>
      </c>
      <c r="F1823" t="s">
        <v>3591</v>
      </c>
      <c r="G1823" t="s">
        <v>3591</v>
      </c>
      <c r="H1823" t="s">
        <v>1373</v>
      </c>
      <c r="I1823" t="s">
        <v>9250</v>
      </c>
      <c r="J1823" t="s">
        <v>1217</v>
      </c>
      <c r="K1823">
        <v>469802</v>
      </c>
      <c r="L1823" t="s">
        <v>1217</v>
      </c>
      <c r="M1823">
        <v>1654343</v>
      </c>
      <c r="N1823" t="s">
        <v>1217</v>
      </c>
      <c r="O1823" t="s">
        <v>13497</v>
      </c>
      <c r="P1823" t="s">
        <v>2847</v>
      </c>
      <c r="Q1823">
        <v>8902</v>
      </c>
      <c r="R1823" t="s">
        <v>1217</v>
      </c>
      <c r="S1823">
        <v>30083</v>
      </c>
      <c r="T1823" t="s">
        <v>1217</v>
      </c>
      <c r="V1823" t="s">
        <v>11934</v>
      </c>
      <c r="W1823">
        <v>48306</v>
      </c>
      <c r="X1823">
        <v>8902</v>
      </c>
      <c r="Y1823" t="s">
        <v>1217</v>
      </c>
      <c r="Z1823" t="s">
        <v>8867</v>
      </c>
      <c r="AA1823" t="s">
        <v>666</v>
      </c>
      <c r="AB1823" t="s">
        <v>666</v>
      </c>
      <c r="AC1823" t="s">
        <v>1217</v>
      </c>
      <c r="AD1823" t="s">
        <v>8867</v>
      </c>
      <c r="AE1823">
        <v>10733</v>
      </c>
      <c r="AI1823">
        <v>5121</v>
      </c>
      <c r="AK1823" t="s">
        <v>1217</v>
      </c>
      <c r="AN1823" t="s">
        <v>1217</v>
      </c>
      <c r="AO1823" t="s">
        <v>1373</v>
      </c>
      <c r="AP1823" t="s">
        <v>8867</v>
      </c>
      <c r="AQ1823" t="s">
        <v>20403</v>
      </c>
    </row>
    <row r="1824" spans="1:43" x14ac:dyDescent="0.3">
      <c r="A1824" t="s">
        <v>2848</v>
      </c>
      <c r="B1824" t="s">
        <v>842</v>
      </c>
      <c r="C1824" s="72">
        <v>33332</v>
      </c>
      <c r="D1824" t="s">
        <v>6570</v>
      </c>
      <c r="E1824" t="s">
        <v>6850</v>
      </c>
      <c r="F1824" t="s">
        <v>1389</v>
      </c>
      <c r="G1824" t="s">
        <v>6120</v>
      </c>
      <c r="H1824" t="s">
        <v>1373</v>
      </c>
      <c r="I1824" t="s">
        <v>9537</v>
      </c>
      <c r="J1824" t="s">
        <v>842</v>
      </c>
      <c r="K1824">
        <v>527048</v>
      </c>
      <c r="L1824" t="s">
        <v>842</v>
      </c>
      <c r="M1824">
        <v>1674411</v>
      </c>
      <c r="N1824" t="s">
        <v>842</v>
      </c>
      <c r="O1824" t="s">
        <v>4613</v>
      </c>
      <c r="P1824" t="s">
        <v>2848</v>
      </c>
      <c r="Q1824">
        <v>8652</v>
      </c>
      <c r="R1824" t="s">
        <v>842</v>
      </c>
      <c r="S1824">
        <v>31098</v>
      </c>
      <c r="T1824" t="s">
        <v>842</v>
      </c>
      <c r="V1824" t="s">
        <v>4614</v>
      </c>
      <c r="W1824">
        <v>58533</v>
      </c>
      <c r="X1824">
        <v>8652</v>
      </c>
      <c r="Y1824" t="s">
        <v>842</v>
      </c>
      <c r="Z1824" t="s">
        <v>6087</v>
      </c>
      <c r="AA1824" t="s">
        <v>666</v>
      </c>
      <c r="AB1824" t="s">
        <v>666</v>
      </c>
      <c r="AC1824" t="s">
        <v>842</v>
      </c>
      <c r="AD1824" t="s">
        <v>6087</v>
      </c>
      <c r="AE1824">
        <v>10867</v>
      </c>
      <c r="AF1824" t="s">
        <v>842</v>
      </c>
      <c r="AG1824">
        <v>11328</v>
      </c>
      <c r="AH1824" t="s">
        <v>842</v>
      </c>
      <c r="AI1824">
        <v>8147</v>
      </c>
      <c r="AJ1824">
        <v>3632</v>
      </c>
      <c r="AK1824" t="s">
        <v>842</v>
      </c>
      <c r="AL1824" t="s">
        <v>19168</v>
      </c>
      <c r="AM1824" t="s">
        <v>842</v>
      </c>
      <c r="AN1824" t="s">
        <v>842</v>
      </c>
      <c r="AO1824" t="s">
        <v>14935</v>
      </c>
      <c r="AP1824" t="s">
        <v>6087</v>
      </c>
      <c r="AQ1824" t="s">
        <v>20403</v>
      </c>
    </row>
    <row r="1825" spans="1:43" x14ac:dyDescent="0.3">
      <c r="A1825" t="s">
        <v>16562</v>
      </c>
      <c r="B1825" t="s">
        <v>14679</v>
      </c>
      <c r="C1825" s="72">
        <v>33823</v>
      </c>
      <c r="D1825" t="s">
        <v>6596</v>
      </c>
      <c r="E1825" t="s">
        <v>6850</v>
      </c>
      <c r="F1825" t="s">
        <v>1439</v>
      </c>
      <c r="G1825" t="s">
        <v>6120</v>
      </c>
      <c r="H1825" t="s">
        <v>1424</v>
      </c>
      <c r="I1825" t="s">
        <v>16563</v>
      </c>
      <c r="J1825" t="s">
        <v>14679</v>
      </c>
      <c r="K1825">
        <v>605421</v>
      </c>
      <c r="L1825" t="s">
        <v>14679</v>
      </c>
      <c r="M1825">
        <v>1963326</v>
      </c>
      <c r="N1825" t="s">
        <v>14679</v>
      </c>
      <c r="O1825" t="s">
        <v>17602</v>
      </c>
      <c r="P1825" t="s">
        <v>16562</v>
      </c>
      <c r="Q1825">
        <v>10062</v>
      </c>
      <c r="R1825" t="s">
        <v>14679</v>
      </c>
      <c r="S1825">
        <v>32516</v>
      </c>
      <c r="T1825" t="s">
        <v>14679</v>
      </c>
      <c r="V1825" t="s">
        <v>16564</v>
      </c>
      <c r="W1825">
        <v>70477</v>
      </c>
      <c r="X1825">
        <v>11119</v>
      </c>
      <c r="Y1825" t="s">
        <v>17603</v>
      </c>
      <c r="Z1825" t="s">
        <v>15353</v>
      </c>
      <c r="AA1825" t="s">
        <v>666</v>
      </c>
      <c r="AB1825" t="s">
        <v>658</v>
      </c>
      <c r="AC1825" t="s">
        <v>14679</v>
      </c>
      <c r="AD1825" t="s">
        <v>15353</v>
      </c>
      <c r="AE1825">
        <v>12255</v>
      </c>
      <c r="AH1825" t="s">
        <v>14679</v>
      </c>
      <c r="AJ1825">
        <v>5939</v>
      </c>
      <c r="AK1825" t="s">
        <v>14679</v>
      </c>
      <c r="AL1825" t="s">
        <v>19169</v>
      </c>
      <c r="AM1825" t="s">
        <v>14679</v>
      </c>
      <c r="AN1825" t="s">
        <v>14679</v>
      </c>
      <c r="AO1825" t="s">
        <v>1424</v>
      </c>
      <c r="AP1825" t="s">
        <v>15353</v>
      </c>
      <c r="AQ1825" t="s">
        <v>20403</v>
      </c>
    </row>
    <row r="1826" spans="1:43" x14ac:dyDescent="0.3">
      <c r="A1826" t="s">
        <v>2849</v>
      </c>
      <c r="B1826" t="s">
        <v>1018</v>
      </c>
      <c r="C1826" s="72">
        <v>29813</v>
      </c>
      <c r="D1826" t="s">
        <v>8023</v>
      </c>
      <c r="E1826" t="s">
        <v>6850</v>
      </c>
      <c r="F1826" t="s">
        <v>1402</v>
      </c>
      <c r="G1826" t="s">
        <v>6120</v>
      </c>
      <c r="H1826" t="s">
        <v>1373</v>
      </c>
      <c r="I1826" t="s">
        <v>9436</v>
      </c>
      <c r="J1826" t="s">
        <v>1018</v>
      </c>
      <c r="K1826">
        <v>424144</v>
      </c>
      <c r="L1826" t="s">
        <v>1018</v>
      </c>
      <c r="M1826">
        <v>225417</v>
      </c>
      <c r="N1826" t="s">
        <v>1018</v>
      </c>
      <c r="O1826" t="s">
        <v>2850</v>
      </c>
      <c r="P1826" t="s">
        <v>2849</v>
      </c>
      <c r="Q1826">
        <v>6945</v>
      </c>
      <c r="R1826" t="s">
        <v>1018</v>
      </c>
      <c r="S1826">
        <v>5192</v>
      </c>
      <c r="T1826" t="s">
        <v>1018</v>
      </c>
      <c r="V1826" t="s">
        <v>4615</v>
      </c>
      <c r="W1826">
        <v>639</v>
      </c>
      <c r="X1826">
        <v>6945</v>
      </c>
      <c r="Y1826" t="s">
        <v>1018</v>
      </c>
      <c r="Z1826" t="s">
        <v>6088</v>
      </c>
      <c r="AA1826" t="s">
        <v>666</v>
      </c>
      <c r="AB1826" t="s">
        <v>666</v>
      </c>
      <c r="AC1826" t="s">
        <v>1018</v>
      </c>
      <c r="AD1826" t="s">
        <v>6088</v>
      </c>
      <c r="AE1826">
        <v>7063</v>
      </c>
      <c r="AF1826" t="s">
        <v>1018</v>
      </c>
      <c r="AG1826">
        <v>5683</v>
      </c>
      <c r="AH1826" t="s">
        <v>1018</v>
      </c>
      <c r="AI1826">
        <v>9744</v>
      </c>
      <c r="AJ1826">
        <v>709</v>
      </c>
      <c r="AK1826" t="s">
        <v>1018</v>
      </c>
      <c r="AL1826" t="s">
        <v>19170</v>
      </c>
      <c r="AM1826" t="s">
        <v>1018</v>
      </c>
      <c r="AN1826" t="s">
        <v>1018</v>
      </c>
      <c r="AO1826" t="s">
        <v>14933</v>
      </c>
      <c r="AP1826" t="s">
        <v>6088</v>
      </c>
      <c r="AQ1826" t="s">
        <v>20403</v>
      </c>
    </row>
    <row r="1827" spans="1:43" x14ac:dyDescent="0.3">
      <c r="A1827" t="s">
        <v>8207</v>
      </c>
      <c r="B1827" t="s">
        <v>8868</v>
      </c>
      <c r="C1827" s="72">
        <v>32500</v>
      </c>
      <c r="D1827" t="s">
        <v>7802</v>
      </c>
      <c r="E1827" t="s">
        <v>6850</v>
      </c>
      <c r="F1827" t="s">
        <v>1402</v>
      </c>
      <c r="G1827" t="s">
        <v>6120</v>
      </c>
      <c r="H1827" t="s">
        <v>1424</v>
      </c>
      <c r="I1827" t="s">
        <v>9587</v>
      </c>
      <c r="J1827" t="s">
        <v>8868</v>
      </c>
      <c r="K1827">
        <v>547379</v>
      </c>
      <c r="L1827" t="s">
        <v>8868</v>
      </c>
      <c r="M1827">
        <v>1740989</v>
      </c>
      <c r="N1827" t="s">
        <v>8868</v>
      </c>
      <c r="O1827" t="s">
        <v>13276</v>
      </c>
      <c r="P1827" t="s">
        <v>8207</v>
      </c>
      <c r="Q1827">
        <v>9761</v>
      </c>
      <c r="R1827" t="s">
        <v>8868</v>
      </c>
      <c r="S1827">
        <v>32265</v>
      </c>
      <c r="T1827" t="s">
        <v>8868</v>
      </c>
      <c r="V1827" t="s">
        <v>12879</v>
      </c>
      <c r="W1827">
        <v>59467</v>
      </c>
      <c r="X1827">
        <v>9761</v>
      </c>
      <c r="Y1827" t="s">
        <v>9588</v>
      </c>
      <c r="Z1827" t="s">
        <v>8869</v>
      </c>
      <c r="AA1827" t="s">
        <v>658</v>
      </c>
      <c r="AB1827" t="s">
        <v>658</v>
      </c>
      <c r="AC1827" t="s">
        <v>8868</v>
      </c>
      <c r="AD1827" t="s">
        <v>8869</v>
      </c>
      <c r="AE1827">
        <v>13574</v>
      </c>
      <c r="AF1827" t="s">
        <v>8868</v>
      </c>
      <c r="AG1827">
        <v>21165</v>
      </c>
      <c r="AH1827" t="s">
        <v>8868</v>
      </c>
      <c r="AI1827">
        <v>5950</v>
      </c>
      <c r="AJ1827">
        <v>4681</v>
      </c>
      <c r="AK1827" t="s">
        <v>8868</v>
      </c>
      <c r="AL1827" t="s">
        <v>19171</v>
      </c>
      <c r="AM1827" t="s">
        <v>8868</v>
      </c>
      <c r="AN1827" t="s">
        <v>8868</v>
      </c>
      <c r="AO1827" t="s">
        <v>1424</v>
      </c>
      <c r="AP1827" t="s">
        <v>8869</v>
      </c>
      <c r="AQ1827" t="s">
        <v>20403</v>
      </c>
    </row>
    <row r="1828" spans="1:43" x14ac:dyDescent="0.3">
      <c r="A1828" t="s">
        <v>2851</v>
      </c>
      <c r="B1828" t="s">
        <v>481</v>
      </c>
      <c r="C1828" s="72">
        <v>33003</v>
      </c>
      <c r="D1828" t="s">
        <v>6851</v>
      </c>
      <c r="E1828" t="s">
        <v>6850</v>
      </c>
      <c r="F1828" t="s">
        <v>1553</v>
      </c>
      <c r="G1828" t="s">
        <v>6120</v>
      </c>
      <c r="H1828" t="s">
        <v>1424</v>
      </c>
      <c r="I1828" t="s">
        <v>10492</v>
      </c>
      <c r="J1828" t="s">
        <v>481</v>
      </c>
      <c r="K1828">
        <v>521692</v>
      </c>
      <c r="L1828" t="s">
        <v>481</v>
      </c>
      <c r="M1828">
        <v>1793168</v>
      </c>
      <c r="N1828" t="s">
        <v>481</v>
      </c>
      <c r="O1828" t="s">
        <v>2852</v>
      </c>
      <c r="P1828" t="s">
        <v>2851</v>
      </c>
      <c r="Q1828">
        <v>9015</v>
      </c>
      <c r="R1828" t="s">
        <v>481</v>
      </c>
      <c r="S1828">
        <v>31127</v>
      </c>
      <c r="T1828" t="s">
        <v>481</v>
      </c>
      <c r="U1828" t="s">
        <v>481</v>
      </c>
      <c r="V1828" t="s">
        <v>4616</v>
      </c>
      <c r="W1828">
        <v>57335</v>
      </c>
      <c r="X1828">
        <v>9015</v>
      </c>
      <c r="Y1828" t="s">
        <v>481</v>
      </c>
      <c r="Z1828" t="s">
        <v>6089</v>
      </c>
      <c r="AA1828" t="s">
        <v>658</v>
      </c>
      <c r="AB1828" t="s">
        <v>658</v>
      </c>
      <c r="AC1828" t="s">
        <v>481</v>
      </c>
      <c r="AD1828" t="s">
        <v>6089</v>
      </c>
      <c r="AE1828">
        <v>11258</v>
      </c>
      <c r="AF1828" t="s">
        <v>481</v>
      </c>
      <c r="AG1828">
        <v>13266</v>
      </c>
      <c r="AH1828" t="s">
        <v>481</v>
      </c>
      <c r="AI1828">
        <v>8626</v>
      </c>
      <c r="AJ1828">
        <v>3849</v>
      </c>
      <c r="AK1828" t="s">
        <v>481</v>
      </c>
      <c r="AL1828" t="s">
        <v>19172</v>
      </c>
      <c r="AM1828" t="s">
        <v>481</v>
      </c>
      <c r="AN1828" t="s">
        <v>481</v>
      </c>
      <c r="AO1828" t="s">
        <v>1424</v>
      </c>
      <c r="AP1828" t="s">
        <v>6089</v>
      </c>
      <c r="AQ1828" t="s">
        <v>20403</v>
      </c>
    </row>
    <row r="1829" spans="1:43" x14ac:dyDescent="0.3">
      <c r="A1829" t="s">
        <v>11148</v>
      </c>
      <c r="B1829" t="s">
        <v>11149</v>
      </c>
      <c r="C1829" s="72">
        <v>33379</v>
      </c>
      <c r="D1829" t="s">
        <v>7650</v>
      </c>
      <c r="E1829" t="s">
        <v>6850</v>
      </c>
      <c r="F1829" t="s">
        <v>1481</v>
      </c>
      <c r="G1829" t="s">
        <v>9094</v>
      </c>
      <c r="H1829" t="s">
        <v>1373</v>
      </c>
      <c r="I1829" t="s">
        <v>11150</v>
      </c>
      <c r="J1829" t="s">
        <v>11149</v>
      </c>
      <c r="K1829">
        <v>554234</v>
      </c>
      <c r="L1829" t="s">
        <v>11149</v>
      </c>
      <c r="M1829">
        <v>2159712</v>
      </c>
      <c r="N1829" t="s">
        <v>11149</v>
      </c>
      <c r="O1829" t="s">
        <v>13393</v>
      </c>
      <c r="P1829" t="s">
        <v>11148</v>
      </c>
      <c r="Q1829">
        <v>9957</v>
      </c>
      <c r="R1829" t="s">
        <v>11149</v>
      </c>
      <c r="S1829">
        <v>33650</v>
      </c>
      <c r="T1829" t="s">
        <v>11149</v>
      </c>
      <c r="V1829" t="s">
        <v>12218</v>
      </c>
      <c r="W1829">
        <v>66155</v>
      </c>
      <c r="X1829">
        <v>9957</v>
      </c>
      <c r="Y1829" t="s">
        <v>14452</v>
      </c>
      <c r="Z1829" t="s">
        <v>11151</v>
      </c>
      <c r="AA1829" t="s">
        <v>658</v>
      </c>
      <c r="AB1829" t="s">
        <v>658</v>
      </c>
      <c r="AC1829" t="s">
        <v>11149</v>
      </c>
      <c r="AD1829" t="s">
        <v>11151</v>
      </c>
      <c r="AE1829">
        <v>13681</v>
      </c>
      <c r="AF1829" t="s">
        <v>11149</v>
      </c>
      <c r="AG1829">
        <v>62603</v>
      </c>
      <c r="AH1829" t="s">
        <v>11149</v>
      </c>
      <c r="AI1829">
        <v>9867</v>
      </c>
      <c r="AJ1829">
        <v>4917</v>
      </c>
      <c r="AK1829" t="s">
        <v>11149</v>
      </c>
      <c r="AL1829" t="s">
        <v>19173</v>
      </c>
      <c r="AM1829" t="s">
        <v>11149</v>
      </c>
      <c r="AN1829" t="s">
        <v>11149</v>
      </c>
      <c r="AO1829" t="s">
        <v>1373</v>
      </c>
      <c r="AP1829" t="s">
        <v>11151</v>
      </c>
      <c r="AQ1829" t="s">
        <v>20403</v>
      </c>
    </row>
    <row r="1830" spans="1:43" x14ac:dyDescent="0.3">
      <c r="A1830" t="s">
        <v>13838</v>
      </c>
      <c r="B1830" t="s">
        <v>13036</v>
      </c>
      <c r="C1830" s="72">
        <v>33143</v>
      </c>
      <c r="D1830" t="s">
        <v>8303</v>
      </c>
      <c r="E1830" t="s">
        <v>7698</v>
      </c>
      <c r="F1830" t="s">
        <v>3591</v>
      </c>
      <c r="G1830" t="s">
        <v>3591</v>
      </c>
      <c r="H1830" t="s">
        <v>1380</v>
      </c>
      <c r="I1830" t="s">
        <v>13037</v>
      </c>
      <c r="J1830" t="s">
        <v>13036</v>
      </c>
      <c r="K1830">
        <v>573088</v>
      </c>
      <c r="L1830" t="s">
        <v>13839</v>
      </c>
      <c r="M1830">
        <v>2120630</v>
      </c>
      <c r="N1830" t="s">
        <v>13839</v>
      </c>
      <c r="O1830" t="s">
        <v>14453</v>
      </c>
      <c r="P1830" t="s">
        <v>13838</v>
      </c>
      <c r="Q1830">
        <v>10737</v>
      </c>
      <c r="R1830" t="s">
        <v>13839</v>
      </c>
      <c r="S1830">
        <v>33507</v>
      </c>
      <c r="T1830" t="s">
        <v>13839</v>
      </c>
      <c r="V1830" t="s">
        <v>16565</v>
      </c>
      <c r="W1830">
        <v>100025</v>
      </c>
      <c r="X1830">
        <v>10737</v>
      </c>
      <c r="Y1830" t="s">
        <v>13839</v>
      </c>
      <c r="Z1830" t="s">
        <v>13840</v>
      </c>
      <c r="AA1830" t="s">
        <v>658</v>
      </c>
      <c r="AB1830" t="s">
        <v>658</v>
      </c>
      <c r="AC1830" t="s">
        <v>13036</v>
      </c>
      <c r="AD1830" t="s">
        <v>13840</v>
      </c>
      <c r="AE1830">
        <v>13278</v>
      </c>
      <c r="AI1830">
        <v>23801</v>
      </c>
      <c r="AJ1830">
        <v>4786</v>
      </c>
      <c r="AK1830" t="s">
        <v>13839</v>
      </c>
      <c r="AL1830" t="s">
        <v>22099</v>
      </c>
      <c r="AM1830" t="s">
        <v>13839</v>
      </c>
      <c r="AN1830" t="s">
        <v>13036</v>
      </c>
      <c r="AO1830" t="s">
        <v>1380</v>
      </c>
      <c r="AP1830" t="s">
        <v>15398</v>
      </c>
      <c r="AQ1830" t="s">
        <v>20403</v>
      </c>
    </row>
    <row r="1831" spans="1:43" hidden="1" x14ac:dyDescent="0.3">
      <c r="A1831" t="s">
        <v>2853</v>
      </c>
      <c r="B1831" t="s">
        <v>715</v>
      </c>
      <c r="C1831" s="72">
        <v>30377</v>
      </c>
      <c r="D1831" t="s">
        <v>7699</v>
      </c>
      <c r="E1831" t="s">
        <v>7698</v>
      </c>
      <c r="F1831" t="s">
        <v>3591</v>
      </c>
      <c r="G1831" t="s">
        <v>3591</v>
      </c>
      <c r="H1831" t="s">
        <v>1373</v>
      </c>
      <c r="I1831" t="s">
        <v>10855</v>
      </c>
      <c r="J1831" t="s">
        <v>715</v>
      </c>
      <c r="K1831">
        <v>450282</v>
      </c>
      <c r="L1831" t="s">
        <v>715</v>
      </c>
      <c r="M1831">
        <v>549693</v>
      </c>
      <c r="N1831" t="s">
        <v>715</v>
      </c>
      <c r="O1831" t="s">
        <v>2854</v>
      </c>
      <c r="P1831" t="s">
        <v>2853</v>
      </c>
      <c r="Q1831">
        <v>7711</v>
      </c>
      <c r="R1831" t="s">
        <v>715</v>
      </c>
      <c r="S1831">
        <v>6482</v>
      </c>
      <c r="T1831" t="s">
        <v>715</v>
      </c>
      <c r="V1831" t="s">
        <v>4617</v>
      </c>
      <c r="W1831">
        <v>48557</v>
      </c>
      <c r="X1831">
        <v>7711</v>
      </c>
      <c r="Y1831" t="s">
        <v>715</v>
      </c>
      <c r="Z1831" t="s">
        <v>6090</v>
      </c>
      <c r="AA1831" t="s">
        <v>666</v>
      </c>
      <c r="AB1831" t="s">
        <v>666</v>
      </c>
      <c r="AC1831" t="s">
        <v>715</v>
      </c>
      <c r="AD1831" t="s">
        <v>6090</v>
      </c>
      <c r="AE1831">
        <v>8328</v>
      </c>
      <c r="AF1831" t="s">
        <v>715</v>
      </c>
      <c r="AG1831">
        <v>6107</v>
      </c>
      <c r="AH1831" t="s">
        <v>715</v>
      </c>
      <c r="AI1831">
        <v>3150</v>
      </c>
      <c r="AJ1831">
        <v>2477</v>
      </c>
      <c r="AK1831" t="s">
        <v>715</v>
      </c>
      <c r="AN1831" t="s">
        <v>715</v>
      </c>
      <c r="AO1831" t="s">
        <v>1373</v>
      </c>
      <c r="AP1831" t="s">
        <v>6090</v>
      </c>
      <c r="AQ1831" t="s">
        <v>20402</v>
      </c>
    </row>
    <row r="1832" spans="1:43" x14ac:dyDescent="0.3">
      <c r="A1832" t="s">
        <v>2855</v>
      </c>
      <c r="B1832" t="s">
        <v>1270</v>
      </c>
      <c r="C1832" s="72">
        <v>31098</v>
      </c>
      <c r="D1832" t="s">
        <v>7814</v>
      </c>
      <c r="E1832" t="s">
        <v>8039</v>
      </c>
      <c r="F1832" t="s">
        <v>3591</v>
      </c>
      <c r="G1832" t="s">
        <v>3591</v>
      </c>
      <c r="H1832" t="s">
        <v>1373</v>
      </c>
      <c r="I1832" t="s">
        <v>10236</v>
      </c>
      <c r="J1832" t="s">
        <v>1270</v>
      </c>
      <c r="K1832">
        <v>502260</v>
      </c>
      <c r="L1832" t="s">
        <v>1270</v>
      </c>
      <c r="M1832">
        <v>1771184</v>
      </c>
      <c r="N1832" t="s">
        <v>1270</v>
      </c>
      <c r="O1832" t="s">
        <v>2856</v>
      </c>
      <c r="P1832" t="s">
        <v>2855</v>
      </c>
      <c r="Q1832">
        <v>8841</v>
      </c>
      <c r="R1832" t="s">
        <v>1270</v>
      </c>
      <c r="S1832">
        <v>30964</v>
      </c>
      <c r="T1832" t="s">
        <v>1270</v>
      </c>
      <c r="V1832" t="s">
        <v>4618</v>
      </c>
      <c r="W1832">
        <v>57123</v>
      </c>
      <c r="X1832">
        <v>8841</v>
      </c>
      <c r="Y1832" t="s">
        <v>1270</v>
      </c>
      <c r="Z1832" t="s">
        <v>6091</v>
      </c>
      <c r="AA1832" t="s">
        <v>658</v>
      </c>
      <c r="AB1832" t="s">
        <v>658</v>
      </c>
      <c r="AC1832" t="s">
        <v>1270</v>
      </c>
      <c r="AD1832" t="s">
        <v>6091</v>
      </c>
      <c r="AE1832">
        <v>11790</v>
      </c>
      <c r="AF1832" t="s">
        <v>1270</v>
      </c>
      <c r="AG1832">
        <v>12763</v>
      </c>
      <c r="AI1832">
        <v>5342</v>
      </c>
      <c r="AK1832" t="s">
        <v>1270</v>
      </c>
      <c r="AL1832" t="s">
        <v>19174</v>
      </c>
      <c r="AM1832" t="s">
        <v>1270</v>
      </c>
      <c r="AN1832" t="s">
        <v>1270</v>
      </c>
      <c r="AO1832" t="s">
        <v>1373</v>
      </c>
      <c r="AP1832" t="s">
        <v>6091</v>
      </c>
      <c r="AQ1832" t="s">
        <v>20403</v>
      </c>
    </row>
    <row r="1833" spans="1:43" x14ac:dyDescent="0.3">
      <c r="A1833" t="s">
        <v>2857</v>
      </c>
      <c r="B1833" t="s">
        <v>270</v>
      </c>
      <c r="C1833" s="72">
        <v>31511</v>
      </c>
      <c r="D1833" t="s">
        <v>7064</v>
      </c>
      <c r="E1833" t="s">
        <v>7474</v>
      </c>
      <c r="F1833" t="s">
        <v>3591</v>
      </c>
      <c r="G1833" t="s">
        <v>3591</v>
      </c>
      <c r="H1833" t="s">
        <v>1380</v>
      </c>
      <c r="I1833" t="s">
        <v>10453</v>
      </c>
      <c r="J1833" t="s">
        <v>270</v>
      </c>
      <c r="K1833">
        <v>519128</v>
      </c>
      <c r="L1833" t="s">
        <v>270</v>
      </c>
      <c r="M1833">
        <v>1671056</v>
      </c>
      <c r="N1833" t="s">
        <v>270</v>
      </c>
      <c r="O1833" t="s">
        <v>2858</v>
      </c>
      <c r="P1833" t="s">
        <v>2857</v>
      </c>
      <c r="Q1833">
        <v>8726</v>
      </c>
      <c r="R1833" t="s">
        <v>270</v>
      </c>
      <c r="S1833">
        <v>30240</v>
      </c>
      <c r="T1833" t="s">
        <v>270</v>
      </c>
      <c r="V1833" t="s">
        <v>4619</v>
      </c>
      <c r="W1833">
        <v>57494</v>
      </c>
      <c r="X1833">
        <v>8726</v>
      </c>
      <c r="Y1833" t="s">
        <v>270</v>
      </c>
      <c r="Z1833" t="s">
        <v>8870</v>
      </c>
      <c r="AA1833" t="s">
        <v>666</v>
      </c>
      <c r="AB1833" t="s">
        <v>658</v>
      </c>
      <c r="AC1833" t="s">
        <v>270</v>
      </c>
      <c r="AD1833" t="s">
        <v>8870</v>
      </c>
      <c r="AE1833">
        <v>9960</v>
      </c>
      <c r="AI1833">
        <v>5524</v>
      </c>
      <c r="AK1833" t="s">
        <v>270</v>
      </c>
      <c r="AL1833" t="s">
        <v>19175</v>
      </c>
      <c r="AM1833" t="s">
        <v>270</v>
      </c>
      <c r="AN1833" t="s">
        <v>270</v>
      </c>
      <c r="AO1833" t="s">
        <v>1380</v>
      </c>
      <c r="AP1833" t="s">
        <v>8870</v>
      </c>
      <c r="AQ1833" t="s">
        <v>20403</v>
      </c>
    </row>
    <row r="1834" spans="1:43" x14ac:dyDescent="0.3">
      <c r="A1834" t="s">
        <v>16566</v>
      </c>
      <c r="B1834" t="s">
        <v>16567</v>
      </c>
      <c r="C1834" s="72">
        <v>34945</v>
      </c>
      <c r="D1834" t="s">
        <v>6683</v>
      </c>
      <c r="E1834" t="s">
        <v>8209</v>
      </c>
      <c r="F1834" t="s">
        <v>1509</v>
      </c>
      <c r="G1834" t="s">
        <v>9094</v>
      </c>
      <c r="H1834" t="s">
        <v>1373</v>
      </c>
      <c r="I1834" t="s">
        <v>19856</v>
      </c>
      <c r="J1834" t="s">
        <v>16567</v>
      </c>
      <c r="K1834">
        <v>656849</v>
      </c>
      <c r="L1834" t="s">
        <v>16567</v>
      </c>
      <c r="M1834">
        <v>2835074</v>
      </c>
      <c r="N1834" t="s">
        <v>16567</v>
      </c>
      <c r="P1834" t="s">
        <v>16566</v>
      </c>
      <c r="Q1834">
        <v>10181</v>
      </c>
      <c r="R1834" t="s">
        <v>16567</v>
      </c>
      <c r="S1834">
        <v>40921</v>
      </c>
      <c r="T1834" t="s">
        <v>16567</v>
      </c>
      <c r="V1834" t="s">
        <v>16568</v>
      </c>
      <c r="W1834">
        <v>111244</v>
      </c>
      <c r="X1834">
        <v>10921</v>
      </c>
      <c r="Y1834" t="s">
        <v>16567</v>
      </c>
      <c r="Z1834" t="s">
        <v>16569</v>
      </c>
      <c r="AA1834" t="s">
        <v>666</v>
      </c>
      <c r="AB1834" t="s">
        <v>666</v>
      </c>
      <c r="AC1834" t="s">
        <v>16567</v>
      </c>
      <c r="AD1834" t="s">
        <v>16569</v>
      </c>
      <c r="AH1834" t="s">
        <v>16567</v>
      </c>
      <c r="AJ1834">
        <v>6004</v>
      </c>
      <c r="AK1834" t="s">
        <v>16567</v>
      </c>
      <c r="AL1834" t="s">
        <v>19176</v>
      </c>
      <c r="AM1834" t="s">
        <v>16567</v>
      </c>
      <c r="AN1834" t="s">
        <v>16567</v>
      </c>
      <c r="AO1834" t="s">
        <v>1373</v>
      </c>
      <c r="AP1834" t="s">
        <v>16569</v>
      </c>
      <c r="AQ1834" t="s">
        <v>20403</v>
      </c>
    </row>
    <row r="1835" spans="1:43" x14ac:dyDescent="0.3">
      <c r="A1835" t="s">
        <v>13207</v>
      </c>
      <c r="B1835" t="s">
        <v>11239</v>
      </c>
      <c r="C1835" s="72">
        <v>33847</v>
      </c>
      <c r="D1835" t="s">
        <v>7890</v>
      </c>
      <c r="E1835" t="s">
        <v>13208</v>
      </c>
      <c r="F1835" t="s">
        <v>1470</v>
      </c>
      <c r="G1835" t="s">
        <v>6120</v>
      </c>
      <c r="H1835" t="s">
        <v>1373</v>
      </c>
      <c r="I1835" t="s">
        <v>13962</v>
      </c>
      <c r="J1835" t="s">
        <v>11239</v>
      </c>
      <c r="K1835">
        <v>596071</v>
      </c>
      <c r="L1835" t="s">
        <v>11239</v>
      </c>
      <c r="M1835">
        <v>2699269</v>
      </c>
      <c r="N1835" t="s">
        <v>11239</v>
      </c>
      <c r="O1835" t="s">
        <v>15179</v>
      </c>
      <c r="P1835" t="s">
        <v>13207</v>
      </c>
      <c r="Q1835">
        <v>10802</v>
      </c>
      <c r="R1835" t="s">
        <v>11239</v>
      </c>
      <c r="S1835">
        <v>36169</v>
      </c>
      <c r="T1835" t="s">
        <v>11239</v>
      </c>
      <c r="V1835" t="s">
        <v>16570</v>
      </c>
      <c r="W1835">
        <v>70921</v>
      </c>
      <c r="X1835">
        <v>10802</v>
      </c>
      <c r="Y1835" t="s">
        <v>11239</v>
      </c>
      <c r="Z1835" t="s">
        <v>13209</v>
      </c>
      <c r="AA1835" t="s">
        <v>666</v>
      </c>
      <c r="AB1835" t="s">
        <v>666</v>
      </c>
      <c r="AC1835" t="s">
        <v>11239</v>
      </c>
      <c r="AD1835" t="s">
        <v>13209</v>
      </c>
      <c r="AE1835">
        <v>14671</v>
      </c>
      <c r="AH1835" t="s">
        <v>11239</v>
      </c>
      <c r="AI1835">
        <v>23731</v>
      </c>
      <c r="AJ1835">
        <v>5697</v>
      </c>
      <c r="AK1835" t="s">
        <v>11239</v>
      </c>
      <c r="AL1835" t="s">
        <v>19177</v>
      </c>
      <c r="AM1835" t="s">
        <v>11239</v>
      </c>
      <c r="AN1835" t="s">
        <v>11239</v>
      </c>
      <c r="AO1835" t="s">
        <v>1373</v>
      </c>
      <c r="AP1835" t="s">
        <v>13209</v>
      </c>
      <c r="AQ1835" t="s">
        <v>20403</v>
      </c>
    </row>
    <row r="1836" spans="1:43" x14ac:dyDescent="0.3">
      <c r="A1836" t="s">
        <v>11941</v>
      </c>
      <c r="B1836" t="s">
        <v>11525</v>
      </c>
      <c r="C1836" s="72">
        <v>33603</v>
      </c>
      <c r="D1836" t="s">
        <v>7803</v>
      </c>
      <c r="E1836" t="s">
        <v>8209</v>
      </c>
      <c r="F1836" t="s">
        <v>1446</v>
      </c>
      <c r="G1836" t="s">
        <v>9094</v>
      </c>
      <c r="H1836" t="s">
        <v>660</v>
      </c>
      <c r="I1836" t="s">
        <v>11526</v>
      </c>
      <c r="J1836" t="s">
        <v>11525</v>
      </c>
      <c r="K1836">
        <v>592637</v>
      </c>
      <c r="L1836" t="s">
        <v>11525</v>
      </c>
      <c r="M1836">
        <v>2066297</v>
      </c>
      <c r="N1836" t="s">
        <v>11525</v>
      </c>
      <c r="P1836" t="s">
        <v>11941</v>
      </c>
      <c r="Q1836">
        <v>9622</v>
      </c>
      <c r="R1836" t="s">
        <v>11525</v>
      </c>
      <c r="S1836">
        <v>33208</v>
      </c>
      <c r="T1836" t="s">
        <v>11525</v>
      </c>
      <c r="V1836" t="s">
        <v>11942</v>
      </c>
      <c r="W1836">
        <v>68653</v>
      </c>
      <c r="X1836">
        <v>9622</v>
      </c>
      <c r="Y1836" t="s">
        <v>11525</v>
      </c>
      <c r="Z1836" t="s">
        <v>11943</v>
      </c>
      <c r="AA1836" t="s">
        <v>658</v>
      </c>
      <c r="AB1836" t="s">
        <v>658</v>
      </c>
      <c r="AC1836" t="s">
        <v>11525</v>
      </c>
      <c r="AD1836" t="s">
        <v>11943</v>
      </c>
      <c r="AE1836">
        <v>12946</v>
      </c>
      <c r="AH1836" t="s">
        <v>11525</v>
      </c>
      <c r="AI1836">
        <v>18250</v>
      </c>
      <c r="AJ1836">
        <v>4809</v>
      </c>
      <c r="AK1836" t="s">
        <v>11525</v>
      </c>
      <c r="AL1836" t="s">
        <v>19178</v>
      </c>
      <c r="AM1836" t="s">
        <v>11525</v>
      </c>
      <c r="AN1836" t="s">
        <v>11525</v>
      </c>
      <c r="AO1836" t="s">
        <v>660</v>
      </c>
      <c r="AP1836" t="s">
        <v>11943</v>
      </c>
      <c r="AQ1836" t="s">
        <v>20403</v>
      </c>
    </row>
    <row r="1837" spans="1:43" x14ac:dyDescent="0.3">
      <c r="A1837" t="s">
        <v>16571</v>
      </c>
      <c r="B1837" t="s">
        <v>15443</v>
      </c>
      <c r="C1837" s="72">
        <v>34587</v>
      </c>
      <c r="D1837" t="s">
        <v>6556</v>
      </c>
      <c r="E1837" t="s">
        <v>8209</v>
      </c>
      <c r="F1837" t="s">
        <v>1405</v>
      </c>
      <c r="G1837" t="s">
        <v>6120</v>
      </c>
      <c r="H1837" t="s">
        <v>1380</v>
      </c>
      <c r="I1837" t="s">
        <v>16572</v>
      </c>
      <c r="J1837" t="s">
        <v>15443</v>
      </c>
      <c r="K1837">
        <v>640460</v>
      </c>
      <c r="L1837" t="s">
        <v>15443</v>
      </c>
      <c r="M1837">
        <v>2066816</v>
      </c>
      <c r="N1837" t="s">
        <v>15443</v>
      </c>
      <c r="O1837" t="s">
        <v>16573</v>
      </c>
      <c r="P1837" t="s">
        <v>16571</v>
      </c>
      <c r="Q1837">
        <v>11026</v>
      </c>
      <c r="R1837" t="s">
        <v>15443</v>
      </c>
      <c r="S1837">
        <v>33292</v>
      </c>
      <c r="T1837" t="s">
        <v>15443</v>
      </c>
      <c r="W1837">
        <v>102435</v>
      </c>
      <c r="X1837">
        <v>11026</v>
      </c>
      <c r="Y1837" t="s">
        <v>15443</v>
      </c>
      <c r="Z1837" t="s">
        <v>16574</v>
      </c>
      <c r="AA1837" t="s">
        <v>658</v>
      </c>
      <c r="AB1837" t="s">
        <v>658</v>
      </c>
      <c r="AC1837" t="s">
        <v>15443</v>
      </c>
      <c r="AD1837" t="s">
        <v>16574</v>
      </c>
      <c r="AE1837">
        <v>13008</v>
      </c>
      <c r="AJ1837">
        <v>5837</v>
      </c>
      <c r="AK1837" t="s">
        <v>15443</v>
      </c>
      <c r="AL1837" t="s">
        <v>19179</v>
      </c>
      <c r="AM1837" t="s">
        <v>15443</v>
      </c>
      <c r="AN1837" t="s">
        <v>15443</v>
      </c>
      <c r="AO1837" t="s">
        <v>1380</v>
      </c>
      <c r="AP1837" t="s">
        <v>16574</v>
      </c>
      <c r="AQ1837" t="s">
        <v>20403</v>
      </c>
    </row>
    <row r="1838" spans="1:43" x14ac:dyDescent="0.3">
      <c r="A1838" t="s">
        <v>8208</v>
      </c>
      <c r="B1838" t="s">
        <v>8871</v>
      </c>
      <c r="C1838" s="72">
        <v>33002</v>
      </c>
      <c r="D1838" t="s">
        <v>8210</v>
      </c>
      <c r="E1838" t="s">
        <v>8209</v>
      </c>
      <c r="F1838" t="s">
        <v>1437</v>
      </c>
      <c r="G1838" t="s">
        <v>9094</v>
      </c>
      <c r="H1838" t="s">
        <v>1380</v>
      </c>
      <c r="I1838" t="s">
        <v>9965</v>
      </c>
      <c r="J1838" t="s">
        <v>8871</v>
      </c>
      <c r="K1838">
        <v>607054</v>
      </c>
      <c r="L1838" t="s">
        <v>8871</v>
      </c>
      <c r="M1838">
        <v>1959186</v>
      </c>
      <c r="N1838" t="s">
        <v>8871</v>
      </c>
      <c r="O1838" t="s">
        <v>8872</v>
      </c>
      <c r="P1838" t="s">
        <v>8208</v>
      </c>
      <c r="Q1838">
        <v>9618</v>
      </c>
      <c r="R1838" t="s">
        <v>8871</v>
      </c>
      <c r="S1838">
        <v>32323</v>
      </c>
      <c r="T1838" t="s">
        <v>8871</v>
      </c>
      <c r="V1838" t="s">
        <v>12236</v>
      </c>
      <c r="W1838">
        <v>69854</v>
      </c>
      <c r="X1838">
        <v>9618</v>
      </c>
      <c r="Y1838" t="s">
        <v>8871</v>
      </c>
      <c r="Z1838" t="s">
        <v>8873</v>
      </c>
      <c r="AA1838" t="s">
        <v>666</v>
      </c>
      <c r="AB1838" t="s">
        <v>658</v>
      </c>
      <c r="AC1838" t="s">
        <v>8871</v>
      </c>
      <c r="AD1838" t="s">
        <v>8873</v>
      </c>
      <c r="AE1838">
        <v>12192</v>
      </c>
      <c r="AF1838" t="s">
        <v>8871</v>
      </c>
      <c r="AG1838">
        <v>21573</v>
      </c>
      <c r="AH1838" t="s">
        <v>8871</v>
      </c>
      <c r="AI1838">
        <v>18290</v>
      </c>
      <c r="AJ1838">
        <v>4611</v>
      </c>
      <c r="AK1838" t="s">
        <v>8871</v>
      </c>
      <c r="AL1838" t="s">
        <v>19180</v>
      </c>
      <c r="AM1838" t="s">
        <v>8871</v>
      </c>
      <c r="AN1838" t="s">
        <v>8871</v>
      </c>
      <c r="AO1838" t="s">
        <v>1380</v>
      </c>
      <c r="AP1838" t="s">
        <v>8873</v>
      </c>
      <c r="AQ1838" t="s">
        <v>20403</v>
      </c>
    </row>
    <row r="1839" spans="1:43" x14ac:dyDescent="0.3">
      <c r="A1839" t="s">
        <v>10973</v>
      </c>
      <c r="B1839" t="s">
        <v>10974</v>
      </c>
      <c r="C1839" s="72">
        <v>32184</v>
      </c>
      <c r="D1839" t="s">
        <v>6918</v>
      </c>
      <c r="E1839" t="s">
        <v>8209</v>
      </c>
      <c r="F1839" t="s">
        <v>3591</v>
      </c>
      <c r="G1839" t="s">
        <v>3591</v>
      </c>
      <c r="H1839" t="s">
        <v>1380</v>
      </c>
      <c r="I1839" t="s">
        <v>10975</v>
      </c>
      <c r="J1839" t="s">
        <v>10974</v>
      </c>
      <c r="K1839">
        <v>451089</v>
      </c>
      <c r="L1839" t="s">
        <v>10974</v>
      </c>
      <c r="M1839">
        <v>1811027</v>
      </c>
      <c r="N1839" t="s">
        <v>10974</v>
      </c>
      <c r="O1839" t="s">
        <v>12120</v>
      </c>
      <c r="P1839" t="s">
        <v>10973</v>
      </c>
      <c r="Q1839">
        <v>9361</v>
      </c>
      <c r="R1839" t="s">
        <v>10974</v>
      </c>
      <c r="S1839">
        <v>31381</v>
      </c>
      <c r="T1839" t="s">
        <v>10974</v>
      </c>
      <c r="V1839" t="s">
        <v>12121</v>
      </c>
      <c r="W1839">
        <v>58267</v>
      </c>
      <c r="X1839">
        <v>9361</v>
      </c>
      <c r="Y1839" t="s">
        <v>10974</v>
      </c>
      <c r="Z1839" t="s">
        <v>10976</v>
      </c>
      <c r="AA1839" t="s">
        <v>666</v>
      </c>
      <c r="AB1839" t="s">
        <v>666</v>
      </c>
      <c r="AC1839" t="s">
        <v>10974</v>
      </c>
      <c r="AD1839" t="s">
        <v>10976</v>
      </c>
      <c r="AE1839">
        <v>10552</v>
      </c>
      <c r="AF1839" t="s">
        <v>10974</v>
      </c>
      <c r="AG1839">
        <v>13871</v>
      </c>
      <c r="AH1839" t="s">
        <v>10974</v>
      </c>
      <c r="AI1839">
        <v>8089</v>
      </c>
      <c r="AJ1839">
        <v>4345</v>
      </c>
      <c r="AK1839" t="s">
        <v>10974</v>
      </c>
      <c r="AL1839" t="s">
        <v>19181</v>
      </c>
      <c r="AM1839" t="s">
        <v>10974</v>
      </c>
      <c r="AN1839" t="s">
        <v>10974</v>
      </c>
      <c r="AO1839" t="s">
        <v>1380</v>
      </c>
      <c r="AP1839" t="s">
        <v>10976</v>
      </c>
      <c r="AQ1839" t="s">
        <v>20403</v>
      </c>
    </row>
    <row r="1840" spans="1:43" hidden="1" x14ac:dyDescent="0.3">
      <c r="A1840" t="s">
        <v>12516</v>
      </c>
      <c r="B1840" t="s">
        <v>11507</v>
      </c>
      <c r="C1840" s="72">
        <v>31026</v>
      </c>
      <c r="D1840" t="s">
        <v>12517</v>
      </c>
      <c r="E1840" t="s">
        <v>7653</v>
      </c>
      <c r="F1840" t="s">
        <v>1398</v>
      </c>
      <c r="G1840" t="s">
        <v>9094</v>
      </c>
      <c r="H1840" t="s">
        <v>661</v>
      </c>
      <c r="I1840" t="s">
        <v>11508</v>
      </c>
      <c r="J1840" t="s">
        <v>11507</v>
      </c>
      <c r="K1840">
        <v>463610</v>
      </c>
      <c r="L1840" t="s">
        <v>11507</v>
      </c>
      <c r="M1840">
        <v>1226053</v>
      </c>
      <c r="N1840" t="s">
        <v>11507</v>
      </c>
      <c r="O1840" t="s">
        <v>12518</v>
      </c>
      <c r="P1840" t="s">
        <v>12516</v>
      </c>
      <c r="Q1840">
        <v>8250</v>
      </c>
      <c r="R1840" t="s">
        <v>11507</v>
      </c>
      <c r="S1840">
        <v>29136</v>
      </c>
      <c r="T1840" t="s">
        <v>11507</v>
      </c>
      <c r="V1840" t="s">
        <v>12519</v>
      </c>
      <c r="W1840">
        <v>48591</v>
      </c>
      <c r="X1840">
        <v>8250</v>
      </c>
      <c r="Y1840" t="s">
        <v>11507</v>
      </c>
      <c r="Z1840" t="s">
        <v>12520</v>
      </c>
      <c r="AA1840" t="s">
        <v>658</v>
      </c>
      <c r="AB1840" t="s">
        <v>658</v>
      </c>
      <c r="AC1840" t="s">
        <v>11507</v>
      </c>
      <c r="AD1840" t="s">
        <v>12520</v>
      </c>
      <c r="AE1840">
        <v>9723</v>
      </c>
      <c r="AH1840" t="s">
        <v>11507</v>
      </c>
      <c r="AI1840">
        <v>1490</v>
      </c>
      <c r="AJ1840">
        <v>2865</v>
      </c>
      <c r="AK1840" t="s">
        <v>11507</v>
      </c>
      <c r="AL1840" t="s">
        <v>19182</v>
      </c>
      <c r="AM1840" t="s">
        <v>11507</v>
      </c>
      <c r="AN1840" t="s">
        <v>11507</v>
      </c>
      <c r="AO1840" t="s">
        <v>661</v>
      </c>
      <c r="AP1840" t="s">
        <v>12520</v>
      </c>
      <c r="AQ1840" t="s">
        <v>20402</v>
      </c>
    </row>
    <row r="1841" spans="1:43" x14ac:dyDescent="0.3">
      <c r="A1841" t="s">
        <v>4620</v>
      </c>
      <c r="B1841" t="s">
        <v>1143</v>
      </c>
      <c r="C1841" s="72">
        <v>31008</v>
      </c>
      <c r="D1841" t="s">
        <v>7654</v>
      </c>
      <c r="E1841" t="s">
        <v>7653</v>
      </c>
      <c r="F1841" t="s">
        <v>1386</v>
      </c>
      <c r="G1841" t="s">
        <v>6120</v>
      </c>
      <c r="H1841" t="s">
        <v>1373</v>
      </c>
      <c r="I1841" t="s">
        <v>10220</v>
      </c>
      <c r="J1841" t="s">
        <v>1143</v>
      </c>
      <c r="K1841">
        <v>433589</v>
      </c>
      <c r="L1841" t="s">
        <v>1143</v>
      </c>
      <c r="M1841">
        <v>546240</v>
      </c>
      <c r="N1841" t="s">
        <v>1143</v>
      </c>
      <c r="O1841" t="s">
        <v>13453</v>
      </c>
      <c r="P1841" t="s">
        <v>4620</v>
      </c>
      <c r="Q1841">
        <v>7699</v>
      </c>
      <c r="R1841" t="s">
        <v>1143</v>
      </c>
      <c r="S1841">
        <v>6470</v>
      </c>
      <c r="T1841" t="s">
        <v>1143</v>
      </c>
      <c r="V1841" t="s">
        <v>12234</v>
      </c>
      <c r="W1841">
        <v>45571</v>
      </c>
      <c r="X1841">
        <v>7699</v>
      </c>
      <c r="Y1841" t="s">
        <v>1143</v>
      </c>
      <c r="Z1841" t="s">
        <v>6092</v>
      </c>
      <c r="AA1841" t="s">
        <v>658</v>
      </c>
      <c r="AB1841" t="s">
        <v>658</v>
      </c>
      <c r="AC1841" t="s">
        <v>1143</v>
      </c>
      <c r="AD1841" t="s">
        <v>6092</v>
      </c>
      <c r="AE1841">
        <v>8092</v>
      </c>
      <c r="AF1841" t="s">
        <v>1143</v>
      </c>
      <c r="AG1841">
        <v>5743</v>
      </c>
      <c r="AH1841" t="s">
        <v>1143</v>
      </c>
      <c r="AI1841">
        <v>1128</v>
      </c>
      <c r="AJ1841">
        <v>2275</v>
      </c>
      <c r="AK1841" t="s">
        <v>1143</v>
      </c>
      <c r="AL1841" t="s">
        <v>19183</v>
      </c>
      <c r="AM1841" t="s">
        <v>1143</v>
      </c>
      <c r="AN1841" t="s">
        <v>1143</v>
      </c>
      <c r="AO1841" t="s">
        <v>14933</v>
      </c>
      <c r="AP1841" t="s">
        <v>6092</v>
      </c>
      <c r="AQ1841" t="s">
        <v>20403</v>
      </c>
    </row>
    <row r="1842" spans="1:43" x14ac:dyDescent="0.3">
      <c r="A1842" t="s">
        <v>6093</v>
      </c>
      <c r="B1842" t="s">
        <v>3453</v>
      </c>
      <c r="C1842" s="72">
        <v>32299</v>
      </c>
      <c r="D1842" t="s">
        <v>6764</v>
      </c>
      <c r="E1842" t="s">
        <v>8040</v>
      </c>
      <c r="F1842" t="s">
        <v>1426</v>
      </c>
      <c r="G1842" t="s">
        <v>6120</v>
      </c>
      <c r="H1842" t="s">
        <v>1373</v>
      </c>
      <c r="I1842" t="s">
        <v>9560</v>
      </c>
      <c r="J1842" t="s">
        <v>3453</v>
      </c>
      <c r="K1842">
        <v>502593</v>
      </c>
      <c r="L1842" t="s">
        <v>3453</v>
      </c>
      <c r="M1842">
        <v>1938646</v>
      </c>
      <c r="N1842" t="s">
        <v>3453</v>
      </c>
      <c r="O1842" t="s">
        <v>6094</v>
      </c>
      <c r="P1842" t="s">
        <v>6093</v>
      </c>
      <c r="Q1842">
        <v>9494</v>
      </c>
      <c r="R1842" t="s">
        <v>3453</v>
      </c>
      <c r="S1842">
        <v>31842</v>
      </c>
      <c r="T1842" t="s">
        <v>3453</v>
      </c>
      <c r="V1842" t="s">
        <v>6095</v>
      </c>
      <c r="W1842">
        <v>65830</v>
      </c>
      <c r="X1842">
        <v>9494</v>
      </c>
      <c r="Y1842" t="s">
        <v>3453</v>
      </c>
      <c r="Z1842" t="s">
        <v>6096</v>
      </c>
      <c r="AA1842" t="s">
        <v>658</v>
      </c>
      <c r="AB1842" t="s">
        <v>658</v>
      </c>
      <c r="AC1842" t="s">
        <v>3453</v>
      </c>
      <c r="AD1842" t="s">
        <v>6096</v>
      </c>
      <c r="AE1842">
        <v>11495</v>
      </c>
      <c r="AF1842" t="s">
        <v>8874</v>
      </c>
      <c r="AG1842">
        <v>38122</v>
      </c>
      <c r="AH1842" t="s">
        <v>3453</v>
      </c>
      <c r="AI1842">
        <v>14237</v>
      </c>
      <c r="AJ1842">
        <v>4441</v>
      </c>
      <c r="AK1842" t="s">
        <v>3453</v>
      </c>
      <c r="AL1842" t="s">
        <v>19184</v>
      </c>
      <c r="AM1842" t="s">
        <v>3453</v>
      </c>
      <c r="AN1842" t="s">
        <v>3453</v>
      </c>
      <c r="AO1842" t="s">
        <v>1373</v>
      </c>
      <c r="AP1842" t="s">
        <v>6096</v>
      </c>
      <c r="AQ1842" t="s">
        <v>20403</v>
      </c>
    </row>
    <row r="1843" spans="1:43" hidden="1" x14ac:dyDescent="0.3">
      <c r="A1843" t="s">
        <v>2859</v>
      </c>
      <c r="B1843" t="s">
        <v>792</v>
      </c>
      <c r="C1843" s="72">
        <v>26465</v>
      </c>
      <c r="D1843" t="s">
        <v>7235</v>
      </c>
      <c r="E1843" t="s">
        <v>8041</v>
      </c>
      <c r="F1843" t="s">
        <v>3591</v>
      </c>
      <c r="G1843" t="s">
        <v>3591</v>
      </c>
      <c r="H1843" t="s">
        <v>1373</v>
      </c>
      <c r="I1843" t="s">
        <v>10396</v>
      </c>
      <c r="J1843" t="s">
        <v>792</v>
      </c>
      <c r="K1843">
        <v>120485</v>
      </c>
      <c r="L1843" t="s">
        <v>792</v>
      </c>
      <c r="M1843">
        <v>7976</v>
      </c>
      <c r="N1843" t="s">
        <v>792</v>
      </c>
      <c r="O1843" t="s">
        <v>4621</v>
      </c>
      <c r="P1843" t="s">
        <v>2859</v>
      </c>
      <c r="Q1843">
        <v>5331</v>
      </c>
      <c r="R1843" t="s">
        <v>792</v>
      </c>
      <c r="S1843">
        <v>3171</v>
      </c>
      <c r="T1843" t="s">
        <v>792</v>
      </c>
      <c r="V1843" t="s">
        <v>4622</v>
      </c>
      <c r="W1843">
        <v>1600</v>
      </c>
      <c r="X1843">
        <v>5331</v>
      </c>
      <c r="Y1843" t="s">
        <v>792</v>
      </c>
      <c r="Z1843" t="s">
        <v>8875</v>
      </c>
      <c r="AA1843" t="s">
        <v>666</v>
      </c>
      <c r="AB1843" t="s">
        <v>666</v>
      </c>
      <c r="AC1843" t="s">
        <v>792</v>
      </c>
      <c r="AD1843" t="s">
        <v>8875</v>
      </c>
      <c r="AI1843">
        <v>14955</v>
      </c>
      <c r="AK1843" t="s">
        <v>792</v>
      </c>
      <c r="AN1843" t="s">
        <v>792</v>
      </c>
      <c r="AO1843" t="s">
        <v>1373</v>
      </c>
      <c r="AP1843" t="s">
        <v>8875</v>
      </c>
      <c r="AQ1843" t="s">
        <v>20402</v>
      </c>
    </row>
    <row r="1844" spans="1:43" x14ac:dyDescent="0.3">
      <c r="A1844" t="s">
        <v>2860</v>
      </c>
      <c r="B1844" t="s">
        <v>1072</v>
      </c>
      <c r="C1844" s="72">
        <v>33073</v>
      </c>
      <c r="D1844" t="s">
        <v>6808</v>
      </c>
      <c r="E1844" t="s">
        <v>8042</v>
      </c>
      <c r="F1844" t="s">
        <v>3591</v>
      </c>
      <c r="G1844" t="s">
        <v>3591</v>
      </c>
      <c r="H1844" t="s">
        <v>1373</v>
      </c>
      <c r="I1844" t="s">
        <v>9347</v>
      </c>
      <c r="J1844" t="s">
        <v>1072</v>
      </c>
      <c r="K1844">
        <v>543643</v>
      </c>
      <c r="L1844" t="s">
        <v>1072</v>
      </c>
      <c r="M1844">
        <v>1937141</v>
      </c>
      <c r="N1844" t="s">
        <v>1072</v>
      </c>
      <c r="O1844" t="s">
        <v>4623</v>
      </c>
      <c r="P1844" t="s">
        <v>4624</v>
      </c>
      <c r="Q1844">
        <v>9374</v>
      </c>
      <c r="R1844" t="s">
        <v>1072</v>
      </c>
      <c r="S1844">
        <v>31849</v>
      </c>
      <c r="T1844" t="s">
        <v>1072</v>
      </c>
      <c r="V1844" t="s">
        <v>6097</v>
      </c>
      <c r="W1844">
        <v>58538</v>
      </c>
      <c r="X1844">
        <v>9374</v>
      </c>
      <c r="Y1844" t="s">
        <v>1072</v>
      </c>
      <c r="Z1844" t="s">
        <v>6098</v>
      </c>
      <c r="AA1844" t="s">
        <v>658</v>
      </c>
      <c r="AB1844" t="s">
        <v>658</v>
      </c>
      <c r="AC1844" t="s">
        <v>1072</v>
      </c>
      <c r="AD1844" t="s">
        <v>6098</v>
      </c>
      <c r="AE1844">
        <v>10569</v>
      </c>
      <c r="AF1844" t="s">
        <v>1072</v>
      </c>
      <c r="AG1844">
        <v>38227</v>
      </c>
      <c r="AI1844">
        <v>5848</v>
      </c>
      <c r="AK1844" t="s">
        <v>1072</v>
      </c>
      <c r="AL1844" t="s">
        <v>19185</v>
      </c>
      <c r="AM1844" t="s">
        <v>1072</v>
      </c>
      <c r="AN1844" t="s">
        <v>1072</v>
      </c>
      <c r="AO1844" t="s">
        <v>1373</v>
      </c>
      <c r="AP1844" t="s">
        <v>6098</v>
      </c>
      <c r="AQ1844" t="s">
        <v>20403</v>
      </c>
    </row>
    <row r="1845" spans="1:43" x14ac:dyDescent="0.3">
      <c r="A1845" t="s">
        <v>14633</v>
      </c>
      <c r="B1845" t="s">
        <v>11065</v>
      </c>
      <c r="C1845" s="72">
        <v>32210</v>
      </c>
      <c r="D1845" t="s">
        <v>7031</v>
      </c>
      <c r="E1845" t="s">
        <v>11066</v>
      </c>
      <c r="F1845" t="s">
        <v>1409</v>
      </c>
      <c r="G1845" t="s">
        <v>9094</v>
      </c>
      <c r="H1845" t="s">
        <v>1380</v>
      </c>
      <c r="I1845" t="s">
        <v>11067</v>
      </c>
      <c r="J1845" t="s">
        <v>11065</v>
      </c>
      <c r="K1845">
        <v>502054</v>
      </c>
      <c r="L1845" t="s">
        <v>11065</v>
      </c>
      <c r="M1845">
        <v>1804466</v>
      </c>
      <c r="N1845" t="s">
        <v>11065</v>
      </c>
      <c r="O1845" t="s">
        <v>12291</v>
      </c>
      <c r="P1845" t="s">
        <v>14633</v>
      </c>
      <c r="Q1845">
        <v>9842</v>
      </c>
      <c r="R1845" t="s">
        <v>11065</v>
      </c>
      <c r="S1845">
        <v>31208</v>
      </c>
      <c r="T1845" t="s">
        <v>11065</v>
      </c>
      <c r="V1845" t="s">
        <v>12292</v>
      </c>
      <c r="W1845">
        <v>50106</v>
      </c>
      <c r="X1845">
        <v>9842</v>
      </c>
      <c r="Y1845" t="s">
        <v>11065</v>
      </c>
      <c r="Z1845" t="s">
        <v>11068</v>
      </c>
      <c r="AA1845" t="s">
        <v>658</v>
      </c>
      <c r="AB1845" t="s">
        <v>658</v>
      </c>
      <c r="AC1845" t="s">
        <v>11065</v>
      </c>
      <c r="AD1845" t="s">
        <v>11068</v>
      </c>
      <c r="AE1845">
        <v>11374</v>
      </c>
      <c r="AF1845" t="s">
        <v>11065</v>
      </c>
      <c r="AG1845">
        <v>13487</v>
      </c>
      <c r="AH1845" t="s">
        <v>11065</v>
      </c>
      <c r="AI1845">
        <v>4322</v>
      </c>
      <c r="AJ1845">
        <v>4765</v>
      </c>
      <c r="AK1845" t="s">
        <v>11065</v>
      </c>
      <c r="AL1845" t="s">
        <v>19186</v>
      </c>
      <c r="AM1845" t="s">
        <v>11065</v>
      </c>
      <c r="AN1845" t="s">
        <v>11065</v>
      </c>
      <c r="AO1845" t="s">
        <v>14942</v>
      </c>
      <c r="AP1845" t="s">
        <v>11068</v>
      </c>
      <c r="AQ1845" t="s">
        <v>20403</v>
      </c>
    </row>
    <row r="1846" spans="1:43" x14ac:dyDescent="0.3">
      <c r="A1846" t="s">
        <v>3507</v>
      </c>
      <c r="B1846" t="s">
        <v>92</v>
      </c>
      <c r="C1846" s="72">
        <v>32185</v>
      </c>
      <c r="D1846" t="s">
        <v>6620</v>
      </c>
      <c r="E1846" t="s">
        <v>7067</v>
      </c>
      <c r="F1846" t="s">
        <v>1386</v>
      </c>
      <c r="G1846" t="s">
        <v>6120</v>
      </c>
      <c r="H1846" t="s">
        <v>2147</v>
      </c>
      <c r="I1846" t="s">
        <v>9232</v>
      </c>
      <c r="J1846" t="s">
        <v>92</v>
      </c>
      <c r="K1846">
        <v>572033</v>
      </c>
      <c r="L1846" t="s">
        <v>92</v>
      </c>
      <c r="M1846">
        <v>1732763</v>
      </c>
      <c r="N1846" t="s">
        <v>92</v>
      </c>
      <c r="O1846" t="s">
        <v>4625</v>
      </c>
      <c r="P1846" t="s">
        <v>3507</v>
      </c>
      <c r="Q1846">
        <v>9452</v>
      </c>
      <c r="R1846" t="s">
        <v>92</v>
      </c>
      <c r="S1846">
        <v>30600</v>
      </c>
      <c r="T1846" t="s">
        <v>92</v>
      </c>
      <c r="U1846" t="s">
        <v>92</v>
      </c>
      <c r="V1846" t="s">
        <v>6099</v>
      </c>
      <c r="W1846">
        <v>60649</v>
      </c>
      <c r="X1846">
        <v>9452</v>
      </c>
      <c r="Y1846" t="s">
        <v>92</v>
      </c>
      <c r="Z1846" t="s">
        <v>6100</v>
      </c>
      <c r="AA1846" t="s">
        <v>658</v>
      </c>
      <c r="AB1846" t="s">
        <v>658</v>
      </c>
      <c r="AC1846" t="s">
        <v>92</v>
      </c>
      <c r="AD1846" t="s">
        <v>6100</v>
      </c>
      <c r="AE1846">
        <v>11003</v>
      </c>
      <c r="AF1846" t="s">
        <v>92</v>
      </c>
      <c r="AG1846">
        <v>13238</v>
      </c>
      <c r="AH1846" t="s">
        <v>92</v>
      </c>
      <c r="AI1846">
        <v>4579</v>
      </c>
      <c r="AJ1846">
        <v>4306</v>
      </c>
      <c r="AK1846" t="s">
        <v>92</v>
      </c>
      <c r="AL1846" t="s">
        <v>19187</v>
      </c>
      <c r="AM1846" t="s">
        <v>92</v>
      </c>
      <c r="AN1846" t="s">
        <v>92</v>
      </c>
      <c r="AO1846" t="s">
        <v>2147</v>
      </c>
      <c r="AP1846" t="s">
        <v>6100</v>
      </c>
      <c r="AQ1846" t="s">
        <v>20403</v>
      </c>
    </row>
    <row r="1847" spans="1:43" x14ac:dyDescent="0.3">
      <c r="A1847" t="s">
        <v>2861</v>
      </c>
      <c r="B1847" t="s">
        <v>272</v>
      </c>
      <c r="C1847" s="72">
        <v>31800</v>
      </c>
      <c r="D1847" t="s">
        <v>7325</v>
      </c>
      <c r="E1847" t="s">
        <v>7324</v>
      </c>
      <c r="F1847" t="s">
        <v>3591</v>
      </c>
      <c r="G1847" t="s">
        <v>3591</v>
      </c>
      <c r="H1847" t="s">
        <v>661</v>
      </c>
      <c r="I1847" t="s">
        <v>10353</v>
      </c>
      <c r="J1847" t="s">
        <v>272</v>
      </c>
      <c r="K1847">
        <v>543647</v>
      </c>
      <c r="L1847" t="s">
        <v>272</v>
      </c>
      <c r="M1847">
        <v>1740990</v>
      </c>
      <c r="N1847" t="s">
        <v>272</v>
      </c>
      <c r="O1847" t="s">
        <v>4626</v>
      </c>
      <c r="P1847" t="s">
        <v>2861</v>
      </c>
      <c r="Q1847">
        <v>8959</v>
      </c>
      <c r="R1847" t="s">
        <v>272</v>
      </c>
      <c r="S1847">
        <v>30823</v>
      </c>
      <c r="T1847" t="s">
        <v>272</v>
      </c>
      <c r="V1847" t="s">
        <v>4627</v>
      </c>
      <c r="W1847">
        <v>58541</v>
      </c>
      <c r="X1847">
        <v>8959</v>
      </c>
      <c r="Y1847" t="s">
        <v>272</v>
      </c>
      <c r="Z1847" t="s">
        <v>6101</v>
      </c>
      <c r="AA1847" t="s">
        <v>5068</v>
      </c>
      <c r="AB1847" t="s">
        <v>658</v>
      </c>
      <c r="AC1847" t="s">
        <v>272</v>
      </c>
      <c r="AD1847" t="s">
        <v>6101</v>
      </c>
      <c r="AE1847">
        <v>10576</v>
      </c>
      <c r="AI1847">
        <v>17191</v>
      </c>
      <c r="AK1847" t="s">
        <v>272</v>
      </c>
      <c r="AL1847" t="s">
        <v>19188</v>
      </c>
      <c r="AM1847" t="s">
        <v>272</v>
      </c>
      <c r="AN1847" t="s">
        <v>272</v>
      </c>
      <c r="AO1847" t="s">
        <v>661</v>
      </c>
      <c r="AP1847" t="s">
        <v>6101</v>
      </c>
      <c r="AQ1847" t="s">
        <v>20403</v>
      </c>
    </row>
    <row r="1848" spans="1:43" x14ac:dyDescent="0.3">
      <c r="A1848" t="s">
        <v>2862</v>
      </c>
      <c r="B1848" t="s">
        <v>823</v>
      </c>
      <c r="C1848" s="72">
        <v>31694</v>
      </c>
      <c r="D1848" t="s">
        <v>6683</v>
      </c>
      <c r="E1848" t="s">
        <v>7324</v>
      </c>
      <c r="F1848" t="s">
        <v>1437</v>
      </c>
      <c r="G1848" t="s">
        <v>9094</v>
      </c>
      <c r="H1848" t="s">
        <v>1373</v>
      </c>
      <c r="I1848" t="s">
        <v>9590</v>
      </c>
      <c r="J1848" t="s">
        <v>823</v>
      </c>
      <c r="K1848">
        <v>475479</v>
      </c>
      <c r="L1848" t="s">
        <v>823</v>
      </c>
      <c r="M1848">
        <v>1800944</v>
      </c>
      <c r="N1848" t="s">
        <v>823</v>
      </c>
      <c r="O1848" t="s">
        <v>4628</v>
      </c>
      <c r="P1848" t="s">
        <v>2862</v>
      </c>
      <c r="Q1848">
        <v>9148</v>
      </c>
      <c r="R1848" t="s">
        <v>823</v>
      </c>
      <c r="S1848">
        <v>31124</v>
      </c>
      <c r="T1848" t="s">
        <v>823</v>
      </c>
      <c r="V1848" t="s">
        <v>4629</v>
      </c>
      <c r="W1848">
        <v>58268</v>
      </c>
      <c r="X1848">
        <v>9148</v>
      </c>
      <c r="Y1848" t="s">
        <v>823</v>
      </c>
      <c r="Z1848" t="s">
        <v>6102</v>
      </c>
      <c r="AA1848" t="s">
        <v>658</v>
      </c>
      <c r="AB1848" t="s">
        <v>658</v>
      </c>
      <c r="AC1848" t="s">
        <v>823</v>
      </c>
      <c r="AD1848" t="s">
        <v>6102</v>
      </c>
      <c r="AE1848">
        <v>11199</v>
      </c>
      <c r="AF1848" t="s">
        <v>823</v>
      </c>
      <c r="AG1848">
        <v>13010</v>
      </c>
      <c r="AH1848" t="s">
        <v>823</v>
      </c>
      <c r="AI1848">
        <v>5326</v>
      </c>
      <c r="AJ1848">
        <v>3987</v>
      </c>
      <c r="AK1848" t="s">
        <v>823</v>
      </c>
      <c r="AL1848" t="s">
        <v>19189</v>
      </c>
      <c r="AM1848" t="s">
        <v>823</v>
      </c>
      <c r="AN1848" t="s">
        <v>823</v>
      </c>
      <c r="AO1848" t="s">
        <v>14933</v>
      </c>
      <c r="AP1848" t="s">
        <v>6102</v>
      </c>
      <c r="AQ1848" t="s">
        <v>20403</v>
      </c>
    </row>
    <row r="1849" spans="1:43" hidden="1" x14ac:dyDescent="0.3">
      <c r="A1849" t="s">
        <v>2863</v>
      </c>
      <c r="B1849" t="s">
        <v>523</v>
      </c>
      <c r="C1849" s="72">
        <v>29765</v>
      </c>
      <c r="D1849" t="s">
        <v>6677</v>
      </c>
      <c r="E1849" t="s">
        <v>6786</v>
      </c>
      <c r="F1849" t="s">
        <v>3591</v>
      </c>
      <c r="G1849" t="s">
        <v>3591</v>
      </c>
      <c r="H1849" t="s">
        <v>661</v>
      </c>
      <c r="I1849" t="s">
        <v>10903</v>
      </c>
      <c r="J1849" t="s">
        <v>523</v>
      </c>
      <c r="K1849">
        <v>408252</v>
      </c>
      <c r="L1849" t="s">
        <v>523</v>
      </c>
      <c r="M1849">
        <v>225418</v>
      </c>
      <c r="N1849" t="s">
        <v>523</v>
      </c>
      <c r="O1849" t="s">
        <v>2864</v>
      </c>
      <c r="P1849" t="s">
        <v>2863</v>
      </c>
      <c r="Q1849">
        <v>6857</v>
      </c>
      <c r="R1849" t="s">
        <v>523</v>
      </c>
      <c r="S1849">
        <v>5031</v>
      </c>
      <c r="T1849" t="s">
        <v>523</v>
      </c>
      <c r="U1849" t="s">
        <v>523</v>
      </c>
      <c r="V1849" t="s">
        <v>4630</v>
      </c>
      <c r="W1849">
        <v>1113</v>
      </c>
      <c r="X1849">
        <v>6857</v>
      </c>
      <c r="Y1849" t="s">
        <v>523</v>
      </c>
      <c r="Z1849" t="s">
        <v>6103</v>
      </c>
      <c r="AA1849" t="s">
        <v>658</v>
      </c>
      <c r="AB1849" t="s">
        <v>658</v>
      </c>
      <c r="AC1849" t="s">
        <v>523</v>
      </c>
      <c r="AD1849" t="s">
        <v>6103</v>
      </c>
      <c r="AE1849">
        <v>6891</v>
      </c>
      <c r="AF1849" t="s">
        <v>523</v>
      </c>
      <c r="AG1849">
        <v>5489</v>
      </c>
      <c r="AH1849" t="s">
        <v>523</v>
      </c>
      <c r="AI1849">
        <v>15270</v>
      </c>
      <c r="AJ1849">
        <v>377</v>
      </c>
      <c r="AK1849" t="s">
        <v>523</v>
      </c>
      <c r="AL1849" t="s">
        <v>19190</v>
      </c>
      <c r="AM1849" t="s">
        <v>523</v>
      </c>
      <c r="AN1849" t="s">
        <v>523</v>
      </c>
      <c r="AO1849" t="s">
        <v>661</v>
      </c>
      <c r="AP1849" t="s">
        <v>6103</v>
      </c>
      <c r="AQ1849" t="s">
        <v>20402</v>
      </c>
    </row>
    <row r="1850" spans="1:43" x14ac:dyDescent="0.3">
      <c r="A1850" t="s">
        <v>11459</v>
      </c>
      <c r="B1850" t="s">
        <v>11681</v>
      </c>
      <c r="C1850" s="72">
        <v>34484</v>
      </c>
      <c r="D1850" t="s">
        <v>6551</v>
      </c>
      <c r="E1850" t="s">
        <v>6786</v>
      </c>
      <c r="F1850" t="s">
        <v>1553</v>
      </c>
      <c r="G1850" t="s">
        <v>6120</v>
      </c>
      <c r="H1850" t="s">
        <v>1380</v>
      </c>
      <c r="I1850" t="s">
        <v>13014</v>
      </c>
      <c r="J1850" t="s">
        <v>11681</v>
      </c>
      <c r="K1850">
        <v>621433</v>
      </c>
      <c r="L1850" t="s">
        <v>11681</v>
      </c>
      <c r="M1850">
        <v>2167477</v>
      </c>
      <c r="N1850" t="s">
        <v>11681</v>
      </c>
      <c r="O1850" t="s">
        <v>15180</v>
      </c>
      <c r="P1850" t="s">
        <v>11459</v>
      </c>
      <c r="Q1850">
        <v>10194</v>
      </c>
      <c r="R1850" t="s">
        <v>11681</v>
      </c>
      <c r="S1850">
        <v>33822</v>
      </c>
      <c r="T1850" t="s">
        <v>11681</v>
      </c>
      <c r="V1850" t="s">
        <v>12480</v>
      </c>
      <c r="W1850">
        <v>100628</v>
      </c>
      <c r="X1850">
        <v>10194</v>
      </c>
      <c r="Y1850" t="s">
        <v>11681</v>
      </c>
      <c r="Z1850" t="s">
        <v>12481</v>
      </c>
      <c r="AA1850" t="s">
        <v>666</v>
      </c>
      <c r="AB1850" t="s">
        <v>658</v>
      </c>
      <c r="AC1850" t="s">
        <v>11681</v>
      </c>
      <c r="AD1850" t="s">
        <v>12481</v>
      </c>
      <c r="AE1850">
        <v>13711</v>
      </c>
      <c r="AH1850" t="s">
        <v>11681</v>
      </c>
      <c r="AI1850">
        <v>18441</v>
      </c>
      <c r="AJ1850">
        <v>5074</v>
      </c>
      <c r="AK1850" t="s">
        <v>11681</v>
      </c>
      <c r="AL1850" t="s">
        <v>19191</v>
      </c>
      <c r="AM1850" t="s">
        <v>11681</v>
      </c>
      <c r="AN1850" t="s">
        <v>11681</v>
      </c>
      <c r="AO1850" t="s">
        <v>1380</v>
      </c>
      <c r="AP1850" t="s">
        <v>12481</v>
      </c>
      <c r="AQ1850" t="s">
        <v>20403</v>
      </c>
    </row>
    <row r="1851" spans="1:43" x14ac:dyDescent="0.3">
      <c r="A1851" t="s">
        <v>2865</v>
      </c>
      <c r="B1851" t="s">
        <v>161</v>
      </c>
      <c r="C1851" s="72">
        <v>31250</v>
      </c>
      <c r="D1851" t="s">
        <v>7476</v>
      </c>
      <c r="E1851" t="s">
        <v>7475</v>
      </c>
      <c r="F1851" t="s">
        <v>3591</v>
      </c>
      <c r="G1851" t="s">
        <v>3591</v>
      </c>
      <c r="H1851" t="s">
        <v>1380</v>
      </c>
      <c r="I1851" t="s">
        <v>10003</v>
      </c>
      <c r="J1851" t="s">
        <v>161</v>
      </c>
      <c r="K1851">
        <v>464426</v>
      </c>
      <c r="L1851" t="s">
        <v>161</v>
      </c>
      <c r="M1851">
        <v>1740991</v>
      </c>
      <c r="N1851" t="s">
        <v>161</v>
      </c>
      <c r="O1851" t="s">
        <v>4631</v>
      </c>
      <c r="P1851" t="s">
        <v>2865</v>
      </c>
      <c r="Q1851">
        <v>9283</v>
      </c>
      <c r="R1851" t="s">
        <v>161</v>
      </c>
      <c r="S1851">
        <v>30808</v>
      </c>
      <c r="T1851" t="s">
        <v>161</v>
      </c>
      <c r="V1851" t="s">
        <v>4632</v>
      </c>
      <c r="W1851">
        <v>52171</v>
      </c>
      <c r="X1851">
        <v>9283</v>
      </c>
      <c r="Y1851" t="s">
        <v>161</v>
      </c>
      <c r="Z1851" t="s">
        <v>8876</v>
      </c>
      <c r="AA1851" t="s">
        <v>658</v>
      </c>
      <c r="AB1851" t="s">
        <v>658</v>
      </c>
      <c r="AC1851" t="s">
        <v>161</v>
      </c>
      <c r="AD1851" t="s">
        <v>8876</v>
      </c>
      <c r="AI1851">
        <v>3005</v>
      </c>
      <c r="AK1851" t="s">
        <v>161</v>
      </c>
      <c r="AN1851" t="s">
        <v>161</v>
      </c>
      <c r="AO1851" t="s">
        <v>1380</v>
      </c>
      <c r="AP1851" t="s">
        <v>8876</v>
      </c>
      <c r="AQ1851" t="s">
        <v>20403</v>
      </c>
    </row>
    <row r="1852" spans="1:43" hidden="1" x14ac:dyDescent="0.3">
      <c r="A1852" t="s">
        <v>4633</v>
      </c>
      <c r="B1852" t="s">
        <v>289</v>
      </c>
      <c r="C1852" s="72">
        <v>31086</v>
      </c>
      <c r="D1852" t="s">
        <v>7327</v>
      </c>
      <c r="E1852" t="s">
        <v>7326</v>
      </c>
      <c r="F1852" t="s">
        <v>3591</v>
      </c>
      <c r="G1852" t="s">
        <v>3591</v>
      </c>
      <c r="H1852" t="s">
        <v>1380</v>
      </c>
      <c r="I1852" t="s">
        <v>9929</v>
      </c>
      <c r="J1852" t="s">
        <v>289</v>
      </c>
      <c r="K1852">
        <v>429712</v>
      </c>
      <c r="L1852" t="s">
        <v>289</v>
      </c>
      <c r="M1852">
        <v>393587</v>
      </c>
      <c r="N1852" t="s">
        <v>289</v>
      </c>
      <c r="O1852" t="s">
        <v>6104</v>
      </c>
      <c r="P1852" t="s">
        <v>4633</v>
      </c>
      <c r="Q1852">
        <v>7704</v>
      </c>
      <c r="R1852" t="s">
        <v>289</v>
      </c>
      <c r="S1852">
        <v>6475</v>
      </c>
      <c r="T1852" t="s">
        <v>289</v>
      </c>
      <c r="V1852" t="s">
        <v>6105</v>
      </c>
      <c r="W1852">
        <v>41127</v>
      </c>
      <c r="X1852">
        <v>7704</v>
      </c>
      <c r="Y1852" t="s">
        <v>289</v>
      </c>
      <c r="Z1852" t="s">
        <v>8877</v>
      </c>
      <c r="AA1852" t="s">
        <v>666</v>
      </c>
      <c r="AB1852" t="s">
        <v>666</v>
      </c>
      <c r="AC1852" t="s">
        <v>289</v>
      </c>
      <c r="AD1852" t="s">
        <v>8877</v>
      </c>
      <c r="AI1852">
        <v>487</v>
      </c>
      <c r="AK1852" t="s">
        <v>289</v>
      </c>
      <c r="AN1852" t="s">
        <v>289</v>
      </c>
      <c r="AO1852" t="s">
        <v>1380</v>
      </c>
      <c r="AP1852" t="s">
        <v>8877</v>
      </c>
      <c r="AQ1852" t="s">
        <v>20402</v>
      </c>
    </row>
    <row r="1853" spans="1:43" hidden="1" x14ac:dyDescent="0.3">
      <c r="A1853" t="s">
        <v>2866</v>
      </c>
      <c r="B1853" t="s">
        <v>286</v>
      </c>
      <c r="C1853" s="72">
        <v>28351</v>
      </c>
      <c r="D1853" t="s">
        <v>6715</v>
      </c>
      <c r="E1853" t="s">
        <v>7328</v>
      </c>
      <c r="F1853" t="s">
        <v>3591</v>
      </c>
      <c r="G1853" t="s">
        <v>3591</v>
      </c>
      <c r="H1853" t="s">
        <v>1380</v>
      </c>
      <c r="I1853" t="s">
        <v>10033</v>
      </c>
      <c r="J1853" t="s">
        <v>286</v>
      </c>
      <c r="K1853">
        <v>334393</v>
      </c>
      <c r="L1853" t="s">
        <v>286</v>
      </c>
      <c r="M1853">
        <v>132725</v>
      </c>
      <c r="N1853" t="s">
        <v>286</v>
      </c>
      <c r="O1853" t="s">
        <v>2867</v>
      </c>
      <c r="P1853" t="s">
        <v>2866</v>
      </c>
      <c r="Q1853">
        <v>6550</v>
      </c>
      <c r="R1853" t="s">
        <v>286</v>
      </c>
      <c r="S1853">
        <v>4486</v>
      </c>
      <c r="T1853" t="s">
        <v>286</v>
      </c>
      <c r="V1853" t="s">
        <v>4634</v>
      </c>
      <c r="W1853">
        <v>849</v>
      </c>
      <c r="X1853">
        <v>6550</v>
      </c>
      <c r="Y1853" t="s">
        <v>286</v>
      </c>
      <c r="Z1853" t="s">
        <v>8878</v>
      </c>
      <c r="AA1853" t="s">
        <v>666</v>
      </c>
      <c r="AB1853" t="s">
        <v>666</v>
      </c>
      <c r="AC1853" t="s">
        <v>286</v>
      </c>
      <c r="AD1853" t="s">
        <v>8878</v>
      </c>
      <c r="AI1853">
        <v>8776</v>
      </c>
      <c r="AK1853" t="s">
        <v>286</v>
      </c>
      <c r="AN1853" t="s">
        <v>286</v>
      </c>
      <c r="AO1853" t="s">
        <v>1380</v>
      </c>
      <c r="AP1853" t="s">
        <v>8878</v>
      </c>
      <c r="AQ1853" t="s">
        <v>20402</v>
      </c>
    </row>
    <row r="1854" spans="1:43" hidden="1" x14ac:dyDescent="0.3">
      <c r="A1854" t="s">
        <v>2868</v>
      </c>
      <c r="B1854" t="s">
        <v>477</v>
      </c>
      <c r="C1854" s="72">
        <v>28124</v>
      </c>
      <c r="D1854" t="s">
        <v>6776</v>
      </c>
      <c r="E1854" t="s">
        <v>7054</v>
      </c>
      <c r="F1854" t="s">
        <v>3591</v>
      </c>
      <c r="G1854" t="s">
        <v>3591</v>
      </c>
      <c r="H1854" t="s">
        <v>1424</v>
      </c>
      <c r="I1854" t="s">
        <v>9895</v>
      </c>
      <c r="J1854" t="s">
        <v>477</v>
      </c>
      <c r="K1854">
        <v>150229</v>
      </c>
      <c r="L1854" t="s">
        <v>477</v>
      </c>
      <c r="M1854">
        <v>18720</v>
      </c>
      <c r="N1854" t="s">
        <v>477</v>
      </c>
      <c r="O1854" t="s">
        <v>2869</v>
      </c>
      <c r="P1854" t="s">
        <v>2868</v>
      </c>
      <c r="Q1854">
        <v>6109</v>
      </c>
      <c r="R1854" t="s">
        <v>477</v>
      </c>
      <c r="S1854">
        <v>3948</v>
      </c>
      <c r="T1854" t="s">
        <v>477</v>
      </c>
      <c r="U1854" t="s">
        <v>477</v>
      </c>
      <c r="V1854" t="s">
        <v>4635</v>
      </c>
      <c r="W1854">
        <v>1501</v>
      </c>
      <c r="X1854">
        <v>6109</v>
      </c>
      <c r="Y1854" t="s">
        <v>477</v>
      </c>
      <c r="Z1854" t="s">
        <v>6106</v>
      </c>
      <c r="AA1854" t="s">
        <v>666</v>
      </c>
      <c r="AB1854" t="s">
        <v>658</v>
      </c>
      <c r="AC1854" t="s">
        <v>477</v>
      </c>
      <c r="AD1854" t="s">
        <v>6106</v>
      </c>
      <c r="AE1854">
        <v>5650</v>
      </c>
      <c r="AF1854" t="s">
        <v>477</v>
      </c>
      <c r="AG1854">
        <v>5332</v>
      </c>
      <c r="AH1854" t="s">
        <v>477</v>
      </c>
      <c r="AI1854">
        <v>15276</v>
      </c>
      <c r="AK1854" t="s">
        <v>477</v>
      </c>
      <c r="AL1854" t="s">
        <v>19192</v>
      </c>
      <c r="AM1854" t="s">
        <v>477</v>
      </c>
      <c r="AN1854" t="s">
        <v>477</v>
      </c>
      <c r="AO1854" t="s">
        <v>1424</v>
      </c>
      <c r="AP1854" t="s">
        <v>6106</v>
      </c>
      <c r="AQ1854" t="s">
        <v>20402</v>
      </c>
    </row>
    <row r="1855" spans="1:43" x14ac:dyDescent="0.3">
      <c r="A1855" t="s">
        <v>8211</v>
      </c>
      <c r="B1855" t="s">
        <v>8879</v>
      </c>
      <c r="C1855" s="72">
        <v>32512</v>
      </c>
      <c r="D1855" t="s">
        <v>6821</v>
      </c>
      <c r="E1855" t="s">
        <v>8212</v>
      </c>
      <c r="F1855" t="s">
        <v>1389</v>
      </c>
      <c r="G1855" t="s">
        <v>6120</v>
      </c>
      <c r="H1855" t="s">
        <v>1380</v>
      </c>
      <c r="I1855" t="s">
        <v>10864</v>
      </c>
      <c r="J1855" t="s">
        <v>8879</v>
      </c>
      <c r="K1855">
        <v>607680</v>
      </c>
      <c r="L1855" t="s">
        <v>8879</v>
      </c>
      <c r="M1855">
        <v>2046044</v>
      </c>
      <c r="N1855" t="s">
        <v>8879</v>
      </c>
      <c r="O1855" t="s">
        <v>8880</v>
      </c>
      <c r="P1855" t="s">
        <v>8211</v>
      </c>
      <c r="Q1855">
        <v>9490</v>
      </c>
      <c r="R1855" t="s">
        <v>8879</v>
      </c>
      <c r="S1855">
        <v>32859</v>
      </c>
      <c r="T1855" t="s">
        <v>8879</v>
      </c>
      <c r="V1855" t="s">
        <v>8881</v>
      </c>
      <c r="W1855">
        <v>70093</v>
      </c>
      <c r="X1855">
        <v>9490</v>
      </c>
      <c r="Y1855" t="s">
        <v>8879</v>
      </c>
      <c r="Z1855" t="s">
        <v>8882</v>
      </c>
      <c r="AA1855" t="s">
        <v>658</v>
      </c>
      <c r="AB1855" t="s">
        <v>658</v>
      </c>
      <c r="AC1855" t="s">
        <v>8879</v>
      </c>
      <c r="AD1855" t="s">
        <v>8882</v>
      </c>
      <c r="AE1855">
        <v>12678</v>
      </c>
      <c r="AF1855" t="s">
        <v>8879</v>
      </c>
      <c r="AG1855">
        <v>38299</v>
      </c>
      <c r="AH1855" t="s">
        <v>8879</v>
      </c>
      <c r="AI1855">
        <v>18429</v>
      </c>
      <c r="AJ1855">
        <v>4438</v>
      </c>
      <c r="AK1855" t="s">
        <v>8879</v>
      </c>
      <c r="AL1855" t="s">
        <v>19193</v>
      </c>
      <c r="AM1855" t="s">
        <v>8879</v>
      </c>
      <c r="AN1855" t="s">
        <v>8879</v>
      </c>
      <c r="AO1855" t="s">
        <v>1380</v>
      </c>
      <c r="AP1855" t="s">
        <v>8882</v>
      </c>
      <c r="AQ1855" t="s">
        <v>20403</v>
      </c>
    </row>
    <row r="1856" spans="1:43" hidden="1" x14ac:dyDescent="0.3">
      <c r="A1856" t="s">
        <v>2870</v>
      </c>
      <c r="B1856" t="s">
        <v>299</v>
      </c>
      <c r="C1856" s="72">
        <v>30934</v>
      </c>
      <c r="D1856" t="s">
        <v>6551</v>
      </c>
      <c r="E1856" t="s">
        <v>7329</v>
      </c>
      <c r="F1856" t="s">
        <v>3591</v>
      </c>
      <c r="G1856" t="s">
        <v>3591</v>
      </c>
      <c r="H1856" t="s">
        <v>1396</v>
      </c>
      <c r="I1856" t="s">
        <v>10592</v>
      </c>
      <c r="J1856" t="s">
        <v>299</v>
      </c>
      <c r="K1856">
        <v>489209</v>
      </c>
      <c r="L1856" t="s">
        <v>299</v>
      </c>
      <c r="M1856">
        <v>1666694</v>
      </c>
      <c r="N1856" t="s">
        <v>299</v>
      </c>
      <c r="O1856" t="s">
        <v>2871</v>
      </c>
      <c r="P1856" t="s">
        <v>2870</v>
      </c>
      <c r="Q1856">
        <v>9041</v>
      </c>
      <c r="R1856" t="s">
        <v>299</v>
      </c>
      <c r="S1856">
        <v>30389</v>
      </c>
      <c r="T1856" t="s">
        <v>299</v>
      </c>
      <c r="V1856" t="s">
        <v>4636</v>
      </c>
      <c r="W1856">
        <v>51815</v>
      </c>
      <c r="X1856">
        <v>9041</v>
      </c>
      <c r="Y1856" t="s">
        <v>299</v>
      </c>
      <c r="Z1856" t="s">
        <v>8883</v>
      </c>
      <c r="AA1856" t="s">
        <v>658</v>
      </c>
      <c r="AB1856" t="s">
        <v>658</v>
      </c>
      <c r="AC1856" t="s">
        <v>299</v>
      </c>
      <c r="AD1856" t="s">
        <v>8883</v>
      </c>
      <c r="AE1856">
        <v>9513</v>
      </c>
      <c r="AI1856">
        <v>2423</v>
      </c>
      <c r="AK1856" t="s">
        <v>299</v>
      </c>
      <c r="AN1856" t="s">
        <v>299</v>
      </c>
      <c r="AO1856" t="s">
        <v>1396</v>
      </c>
      <c r="AP1856" t="s">
        <v>8883</v>
      </c>
      <c r="AQ1856" t="s">
        <v>20402</v>
      </c>
    </row>
    <row r="1857" spans="1:43" x14ac:dyDescent="0.3">
      <c r="A1857" t="s">
        <v>2872</v>
      </c>
      <c r="B1857" t="s">
        <v>228</v>
      </c>
      <c r="C1857" s="72">
        <v>31933</v>
      </c>
      <c r="D1857" t="s">
        <v>6637</v>
      </c>
      <c r="E1857" t="s">
        <v>7477</v>
      </c>
      <c r="F1857" t="s">
        <v>1437</v>
      </c>
      <c r="G1857" t="s">
        <v>9094</v>
      </c>
      <c r="H1857" t="s">
        <v>1424</v>
      </c>
      <c r="I1857" t="s">
        <v>10138</v>
      </c>
      <c r="J1857" t="s">
        <v>228</v>
      </c>
      <c r="K1857">
        <v>444489</v>
      </c>
      <c r="L1857" t="s">
        <v>228</v>
      </c>
      <c r="M1857">
        <v>1662811</v>
      </c>
      <c r="N1857" t="s">
        <v>228</v>
      </c>
      <c r="O1857" t="s">
        <v>2873</v>
      </c>
      <c r="P1857" t="s">
        <v>2872</v>
      </c>
      <c r="Q1857">
        <v>9004</v>
      </c>
      <c r="R1857" t="s">
        <v>228</v>
      </c>
      <c r="S1857">
        <v>30268</v>
      </c>
      <c r="T1857" t="s">
        <v>2874</v>
      </c>
      <c r="V1857" t="s">
        <v>6107</v>
      </c>
      <c r="W1857">
        <v>48685</v>
      </c>
      <c r="X1857">
        <v>9004</v>
      </c>
      <c r="Y1857" t="s">
        <v>2874</v>
      </c>
      <c r="Z1857" t="s">
        <v>8884</v>
      </c>
      <c r="AA1857" t="s">
        <v>658</v>
      </c>
      <c r="AB1857" t="s">
        <v>658</v>
      </c>
      <c r="AC1857" t="s">
        <v>228</v>
      </c>
      <c r="AD1857" t="s">
        <v>8884</v>
      </c>
      <c r="AE1857">
        <v>11386</v>
      </c>
      <c r="AF1857" t="s">
        <v>228</v>
      </c>
      <c r="AG1857">
        <v>13209</v>
      </c>
      <c r="AH1857" t="s">
        <v>228</v>
      </c>
      <c r="AI1857">
        <v>2891</v>
      </c>
      <c r="AJ1857">
        <v>3875</v>
      </c>
      <c r="AK1857" t="s">
        <v>228</v>
      </c>
      <c r="AL1857" t="s">
        <v>19194</v>
      </c>
      <c r="AM1857" t="s">
        <v>228</v>
      </c>
      <c r="AN1857" t="s">
        <v>228</v>
      </c>
      <c r="AO1857" t="s">
        <v>1424</v>
      </c>
      <c r="AP1857" t="s">
        <v>8884</v>
      </c>
      <c r="AQ1857" t="s">
        <v>20403</v>
      </c>
    </row>
    <row r="1858" spans="1:43" x14ac:dyDescent="0.3">
      <c r="A1858" t="s">
        <v>12819</v>
      </c>
      <c r="B1858" t="s">
        <v>11691</v>
      </c>
      <c r="C1858" s="72">
        <v>33692</v>
      </c>
      <c r="D1858" t="s">
        <v>7364</v>
      </c>
      <c r="E1858" t="s">
        <v>12820</v>
      </c>
      <c r="F1858" t="s">
        <v>1386</v>
      </c>
      <c r="G1858" t="s">
        <v>6120</v>
      </c>
      <c r="H1858" t="s">
        <v>661</v>
      </c>
      <c r="I1858" t="s">
        <v>11692</v>
      </c>
      <c r="J1858" t="s">
        <v>11691</v>
      </c>
      <c r="K1858">
        <v>640461</v>
      </c>
      <c r="L1858" t="s">
        <v>11691</v>
      </c>
      <c r="M1858">
        <v>2066836</v>
      </c>
      <c r="N1858" t="s">
        <v>11691</v>
      </c>
      <c r="O1858" t="s">
        <v>13078</v>
      </c>
      <c r="P1858" t="s">
        <v>12819</v>
      </c>
      <c r="Q1858">
        <v>10138</v>
      </c>
      <c r="R1858" t="s">
        <v>11691</v>
      </c>
      <c r="S1858">
        <v>33771</v>
      </c>
      <c r="T1858" t="s">
        <v>11691</v>
      </c>
      <c r="V1858" t="s">
        <v>16575</v>
      </c>
      <c r="W1858">
        <v>102436</v>
      </c>
      <c r="X1858">
        <v>10138</v>
      </c>
      <c r="Y1858" t="s">
        <v>11691</v>
      </c>
      <c r="Z1858" t="s">
        <v>12821</v>
      </c>
      <c r="AA1858" t="s">
        <v>658</v>
      </c>
      <c r="AB1858" t="s">
        <v>658</v>
      </c>
      <c r="AC1858" t="s">
        <v>11691</v>
      </c>
      <c r="AD1858" t="s">
        <v>12821</v>
      </c>
      <c r="AE1858">
        <v>12984</v>
      </c>
      <c r="AF1858" t="s">
        <v>11691</v>
      </c>
      <c r="AG1858">
        <v>68478</v>
      </c>
      <c r="AH1858" t="s">
        <v>11691</v>
      </c>
      <c r="AI1858">
        <v>18633</v>
      </c>
      <c r="AJ1858">
        <v>4997</v>
      </c>
      <c r="AK1858" t="s">
        <v>11691</v>
      </c>
      <c r="AL1858" t="s">
        <v>19195</v>
      </c>
      <c r="AM1858" t="s">
        <v>11691</v>
      </c>
      <c r="AN1858" t="s">
        <v>11691</v>
      </c>
      <c r="AO1858" t="s">
        <v>14947</v>
      </c>
      <c r="AP1858" t="s">
        <v>12821</v>
      </c>
      <c r="AQ1858" t="s">
        <v>20403</v>
      </c>
    </row>
    <row r="1859" spans="1:43" x14ac:dyDescent="0.3">
      <c r="A1859" t="s">
        <v>2875</v>
      </c>
      <c r="B1859" t="s">
        <v>1114</v>
      </c>
      <c r="C1859" s="72">
        <v>32526</v>
      </c>
      <c r="D1859" t="s">
        <v>6596</v>
      </c>
      <c r="E1859" t="s">
        <v>7641</v>
      </c>
      <c r="F1859" t="s">
        <v>1565</v>
      </c>
      <c r="G1859" t="s">
        <v>6120</v>
      </c>
      <c r="H1859" t="s">
        <v>1373</v>
      </c>
      <c r="I1859" t="s">
        <v>10053</v>
      </c>
      <c r="J1859" t="s">
        <v>1114</v>
      </c>
      <c r="K1859">
        <v>501381</v>
      </c>
      <c r="L1859" t="s">
        <v>1114</v>
      </c>
      <c r="M1859">
        <v>1741763</v>
      </c>
      <c r="N1859" t="s">
        <v>1114</v>
      </c>
      <c r="O1859" t="s">
        <v>2876</v>
      </c>
      <c r="P1859" t="s">
        <v>2875</v>
      </c>
      <c r="Q1859">
        <v>8759</v>
      </c>
      <c r="R1859" t="s">
        <v>1114</v>
      </c>
      <c r="S1859">
        <v>30937</v>
      </c>
      <c r="T1859" t="s">
        <v>1114</v>
      </c>
      <c r="V1859" t="s">
        <v>4637</v>
      </c>
      <c r="W1859">
        <v>50704</v>
      </c>
      <c r="X1859">
        <v>8759</v>
      </c>
      <c r="Y1859" t="s">
        <v>1114</v>
      </c>
      <c r="Z1859" t="s">
        <v>6108</v>
      </c>
      <c r="AA1859" t="s">
        <v>658</v>
      </c>
      <c r="AB1859" t="s">
        <v>658</v>
      </c>
      <c r="AC1859" t="s">
        <v>1114</v>
      </c>
      <c r="AD1859" t="s">
        <v>6108</v>
      </c>
      <c r="AE1859">
        <v>10916</v>
      </c>
      <c r="AF1859" t="s">
        <v>1114</v>
      </c>
      <c r="AG1859">
        <v>12864</v>
      </c>
      <c r="AH1859" t="s">
        <v>1114</v>
      </c>
      <c r="AI1859">
        <v>5134</v>
      </c>
      <c r="AJ1859">
        <v>3543</v>
      </c>
      <c r="AK1859" t="s">
        <v>1114</v>
      </c>
      <c r="AL1859" t="s">
        <v>19196</v>
      </c>
      <c r="AM1859" t="s">
        <v>1114</v>
      </c>
      <c r="AN1859" t="s">
        <v>1114</v>
      </c>
      <c r="AO1859" t="s">
        <v>1373</v>
      </c>
      <c r="AP1859" t="s">
        <v>6108</v>
      </c>
      <c r="AQ1859" t="s">
        <v>20403</v>
      </c>
    </row>
    <row r="1860" spans="1:43" hidden="1" x14ac:dyDescent="0.3">
      <c r="A1860" t="s">
        <v>4638</v>
      </c>
      <c r="B1860" t="s">
        <v>1045</v>
      </c>
      <c r="C1860" s="72">
        <v>28758</v>
      </c>
      <c r="D1860" t="s">
        <v>7805</v>
      </c>
      <c r="E1860" t="s">
        <v>8043</v>
      </c>
      <c r="F1860" t="s">
        <v>3591</v>
      </c>
      <c r="G1860" t="s">
        <v>3591</v>
      </c>
      <c r="H1860" t="s">
        <v>1373</v>
      </c>
      <c r="I1860" t="s">
        <v>9859</v>
      </c>
      <c r="J1860" t="s">
        <v>1045</v>
      </c>
      <c r="K1860">
        <v>334492</v>
      </c>
      <c r="L1860" t="s">
        <v>1045</v>
      </c>
      <c r="M1860">
        <v>200754</v>
      </c>
      <c r="N1860" t="s">
        <v>1045</v>
      </c>
      <c r="O1860" t="s">
        <v>6109</v>
      </c>
      <c r="P1860" t="s">
        <v>4638</v>
      </c>
      <c r="R1860" t="s">
        <v>1045</v>
      </c>
      <c r="S1860">
        <v>4485</v>
      </c>
      <c r="T1860" t="s">
        <v>1045</v>
      </c>
      <c r="V1860" t="s">
        <v>6110</v>
      </c>
      <c r="W1860">
        <v>1173</v>
      </c>
      <c r="Y1860" t="s">
        <v>1045</v>
      </c>
      <c r="Z1860" t="s">
        <v>8885</v>
      </c>
      <c r="AA1860" t="s">
        <v>658</v>
      </c>
      <c r="AB1860" t="s">
        <v>658</v>
      </c>
      <c r="AC1860" t="s">
        <v>1045</v>
      </c>
      <c r="AD1860" t="s">
        <v>8885</v>
      </c>
      <c r="AI1860">
        <v>7081</v>
      </c>
      <c r="AK1860" t="s">
        <v>1045</v>
      </c>
      <c r="AN1860" t="s">
        <v>1045</v>
      </c>
      <c r="AO1860" t="s">
        <v>1373</v>
      </c>
      <c r="AP1860" t="s">
        <v>8885</v>
      </c>
      <c r="AQ1860" t="s">
        <v>20402</v>
      </c>
    </row>
    <row r="1861" spans="1:43" x14ac:dyDescent="0.3">
      <c r="A1861" t="s">
        <v>3508</v>
      </c>
      <c r="B1861" t="s">
        <v>93</v>
      </c>
      <c r="C1861" s="72">
        <v>32598</v>
      </c>
      <c r="D1861" t="s">
        <v>6950</v>
      </c>
      <c r="E1861" t="s">
        <v>6949</v>
      </c>
      <c r="F1861" t="s">
        <v>3591</v>
      </c>
      <c r="G1861" t="s">
        <v>3591</v>
      </c>
      <c r="H1861" t="s">
        <v>1424</v>
      </c>
      <c r="I1861" t="s">
        <v>10650</v>
      </c>
      <c r="J1861" t="s">
        <v>93</v>
      </c>
      <c r="K1861">
        <v>500887</v>
      </c>
      <c r="L1861" t="s">
        <v>93</v>
      </c>
      <c r="M1861">
        <v>1961512</v>
      </c>
      <c r="N1861" t="s">
        <v>93</v>
      </c>
      <c r="O1861" t="s">
        <v>4639</v>
      </c>
      <c r="P1861" t="s">
        <v>3508</v>
      </c>
      <c r="Q1861">
        <v>9505</v>
      </c>
      <c r="R1861" t="s">
        <v>93</v>
      </c>
      <c r="S1861">
        <v>31851</v>
      </c>
      <c r="T1861" t="s">
        <v>93</v>
      </c>
      <c r="U1861" t="s">
        <v>93</v>
      </c>
      <c r="V1861" t="s">
        <v>4640</v>
      </c>
      <c r="W1861">
        <v>51667</v>
      </c>
      <c r="X1861">
        <v>9505</v>
      </c>
      <c r="Y1861" t="s">
        <v>93</v>
      </c>
      <c r="Z1861" t="s">
        <v>6111</v>
      </c>
      <c r="AA1861" t="s">
        <v>658</v>
      </c>
      <c r="AB1861" t="s">
        <v>658</v>
      </c>
      <c r="AC1861" t="s">
        <v>93</v>
      </c>
      <c r="AD1861" t="s">
        <v>6111</v>
      </c>
      <c r="AE1861">
        <v>12765</v>
      </c>
      <c r="AH1861" t="s">
        <v>93</v>
      </c>
      <c r="AI1861">
        <v>5788</v>
      </c>
      <c r="AJ1861">
        <v>4451</v>
      </c>
      <c r="AK1861" t="s">
        <v>93</v>
      </c>
      <c r="AL1861" t="s">
        <v>19197</v>
      </c>
      <c r="AM1861" t="s">
        <v>93</v>
      </c>
      <c r="AN1861" t="s">
        <v>93</v>
      </c>
      <c r="AO1861" t="s">
        <v>1424</v>
      </c>
      <c r="AP1861" t="s">
        <v>6111</v>
      </c>
      <c r="AQ1861" t="s">
        <v>20403</v>
      </c>
    </row>
    <row r="1862" spans="1:43" x14ac:dyDescent="0.3">
      <c r="A1862" t="s">
        <v>13212</v>
      </c>
      <c r="B1862" t="s">
        <v>12822</v>
      </c>
      <c r="C1862" s="72">
        <v>35740</v>
      </c>
      <c r="D1862" t="s">
        <v>13213</v>
      </c>
      <c r="E1862" t="s">
        <v>13214</v>
      </c>
      <c r="F1862" t="s">
        <v>1526</v>
      </c>
      <c r="G1862" t="s">
        <v>9094</v>
      </c>
      <c r="H1862" t="s">
        <v>1373</v>
      </c>
      <c r="I1862" t="s">
        <v>13215</v>
      </c>
      <c r="J1862" t="s">
        <v>12822</v>
      </c>
      <c r="K1862">
        <v>666207</v>
      </c>
      <c r="L1862" t="s">
        <v>12822</v>
      </c>
      <c r="M1862">
        <v>2250591</v>
      </c>
      <c r="N1862" t="s">
        <v>12822</v>
      </c>
      <c r="P1862" t="s">
        <v>13212</v>
      </c>
      <c r="R1862" t="s">
        <v>12822</v>
      </c>
      <c r="S1862">
        <v>36183</v>
      </c>
      <c r="T1862" t="s">
        <v>12822</v>
      </c>
      <c r="V1862" t="s">
        <v>16576</v>
      </c>
      <c r="W1862">
        <v>109022</v>
      </c>
      <c r="X1862">
        <v>10466</v>
      </c>
      <c r="Y1862" t="s">
        <v>12822</v>
      </c>
      <c r="Z1862" t="s">
        <v>13216</v>
      </c>
      <c r="AA1862" t="s">
        <v>658</v>
      </c>
      <c r="AB1862" t="s">
        <v>658</v>
      </c>
      <c r="AC1862" t="s">
        <v>12822</v>
      </c>
      <c r="AD1862" t="s">
        <v>13216</v>
      </c>
      <c r="AE1862">
        <v>14233</v>
      </c>
      <c r="AK1862" t="s">
        <v>12822</v>
      </c>
      <c r="AL1862" t="s">
        <v>19198</v>
      </c>
      <c r="AM1862" t="s">
        <v>12822</v>
      </c>
      <c r="AN1862" t="s">
        <v>12822</v>
      </c>
      <c r="AO1862" t="s">
        <v>1373</v>
      </c>
      <c r="AP1862" t="s">
        <v>13216</v>
      </c>
      <c r="AQ1862" t="s">
        <v>20403</v>
      </c>
    </row>
    <row r="1863" spans="1:43" x14ac:dyDescent="0.3">
      <c r="A1863" t="s">
        <v>8213</v>
      </c>
      <c r="B1863" t="s">
        <v>8886</v>
      </c>
      <c r="C1863" s="72">
        <v>32833</v>
      </c>
      <c r="D1863" t="s">
        <v>6543</v>
      </c>
      <c r="E1863" t="s">
        <v>8214</v>
      </c>
      <c r="F1863" t="s">
        <v>1398</v>
      </c>
      <c r="G1863" t="s">
        <v>9094</v>
      </c>
      <c r="H1863" t="s">
        <v>1380</v>
      </c>
      <c r="I1863" t="s">
        <v>10066</v>
      </c>
      <c r="J1863" t="s">
        <v>8886</v>
      </c>
      <c r="K1863">
        <v>517369</v>
      </c>
      <c r="L1863" t="s">
        <v>8886</v>
      </c>
      <c r="M1863">
        <v>1741055</v>
      </c>
      <c r="N1863" t="s">
        <v>8886</v>
      </c>
      <c r="O1863" t="s">
        <v>8887</v>
      </c>
      <c r="P1863" t="s">
        <v>8213</v>
      </c>
      <c r="Q1863">
        <v>9843</v>
      </c>
      <c r="R1863" t="s">
        <v>8886</v>
      </c>
      <c r="S1863">
        <v>30817</v>
      </c>
      <c r="T1863" t="s">
        <v>8886</v>
      </c>
      <c r="V1863" t="s">
        <v>8888</v>
      </c>
      <c r="W1863">
        <v>57268</v>
      </c>
      <c r="X1863">
        <v>9843</v>
      </c>
      <c r="Y1863" t="s">
        <v>10067</v>
      </c>
      <c r="Z1863" t="s">
        <v>8889</v>
      </c>
      <c r="AA1863" t="s">
        <v>658</v>
      </c>
      <c r="AB1863" t="s">
        <v>658</v>
      </c>
      <c r="AC1863" t="s">
        <v>8886</v>
      </c>
      <c r="AD1863" t="s">
        <v>8889</v>
      </c>
      <c r="AE1863">
        <v>12613</v>
      </c>
      <c r="AF1863" t="s">
        <v>8886</v>
      </c>
      <c r="AG1863">
        <v>13575</v>
      </c>
      <c r="AH1863" t="s">
        <v>8886</v>
      </c>
      <c r="AI1863">
        <v>4412</v>
      </c>
      <c r="AJ1863">
        <v>4772</v>
      </c>
      <c r="AK1863" t="s">
        <v>8886</v>
      </c>
      <c r="AL1863" t="s">
        <v>19199</v>
      </c>
      <c r="AM1863" t="s">
        <v>8886</v>
      </c>
      <c r="AN1863" t="s">
        <v>8886</v>
      </c>
      <c r="AO1863" t="s">
        <v>1380</v>
      </c>
      <c r="AP1863" t="s">
        <v>8889</v>
      </c>
      <c r="AQ1863" t="s">
        <v>20403</v>
      </c>
    </row>
    <row r="1864" spans="1:43" x14ac:dyDescent="0.3">
      <c r="A1864" t="s">
        <v>10197</v>
      </c>
      <c r="B1864" t="s">
        <v>10198</v>
      </c>
      <c r="C1864" s="72">
        <v>33252</v>
      </c>
      <c r="D1864" t="s">
        <v>6886</v>
      </c>
      <c r="E1864" t="s">
        <v>10199</v>
      </c>
      <c r="F1864" t="s">
        <v>1386</v>
      </c>
      <c r="G1864" t="s">
        <v>6120</v>
      </c>
      <c r="H1864" t="s">
        <v>1380</v>
      </c>
      <c r="I1864" t="s">
        <v>10200</v>
      </c>
      <c r="J1864" t="s">
        <v>10198</v>
      </c>
      <c r="K1864">
        <v>572039</v>
      </c>
      <c r="L1864" t="s">
        <v>10198</v>
      </c>
      <c r="M1864">
        <v>2044751</v>
      </c>
      <c r="N1864" t="s">
        <v>10198</v>
      </c>
      <c r="O1864" t="s">
        <v>13063</v>
      </c>
      <c r="P1864" t="s">
        <v>10197</v>
      </c>
      <c r="Q1864">
        <v>9628</v>
      </c>
      <c r="R1864" t="s">
        <v>10198</v>
      </c>
      <c r="S1864">
        <v>32842</v>
      </c>
      <c r="T1864" t="s">
        <v>10198</v>
      </c>
      <c r="V1864" t="s">
        <v>12590</v>
      </c>
      <c r="W1864">
        <v>100059</v>
      </c>
      <c r="X1864">
        <v>9628</v>
      </c>
      <c r="Y1864" t="s">
        <v>10198</v>
      </c>
      <c r="Z1864" t="s">
        <v>10201</v>
      </c>
      <c r="AA1864" t="s">
        <v>658</v>
      </c>
      <c r="AB1864" t="s">
        <v>658</v>
      </c>
      <c r="AC1864" t="s">
        <v>10198</v>
      </c>
      <c r="AD1864" t="s">
        <v>10201</v>
      </c>
      <c r="AE1864">
        <v>12464</v>
      </c>
      <c r="AF1864" t="s">
        <v>10198</v>
      </c>
      <c r="AG1864">
        <v>38252</v>
      </c>
      <c r="AH1864" t="s">
        <v>10198</v>
      </c>
      <c r="AI1864">
        <v>18285</v>
      </c>
      <c r="AJ1864">
        <v>4599</v>
      </c>
      <c r="AK1864" t="s">
        <v>10198</v>
      </c>
      <c r="AL1864" t="s">
        <v>19200</v>
      </c>
      <c r="AM1864" t="s">
        <v>10198</v>
      </c>
      <c r="AN1864" t="s">
        <v>10198</v>
      </c>
      <c r="AO1864" t="s">
        <v>1380</v>
      </c>
      <c r="AP1864" t="s">
        <v>10201</v>
      </c>
      <c r="AQ1864" t="s">
        <v>20403</v>
      </c>
    </row>
    <row r="1865" spans="1:43" x14ac:dyDescent="0.3">
      <c r="A1865" t="s">
        <v>13841</v>
      </c>
      <c r="B1865" t="s">
        <v>11262</v>
      </c>
      <c r="C1865" s="72">
        <v>34014</v>
      </c>
      <c r="D1865" t="s">
        <v>6581</v>
      </c>
      <c r="E1865" t="s">
        <v>13842</v>
      </c>
      <c r="F1865" t="s">
        <v>1398</v>
      </c>
      <c r="G1865" t="s">
        <v>9094</v>
      </c>
      <c r="H1865" t="s">
        <v>1373</v>
      </c>
      <c r="I1865" t="s">
        <v>13843</v>
      </c>
      <c r="J1865" t="s">
        <v>11262</v>
      </c>
      <c r="K1865">
        <v>601713</v>
      </c>
      <c r="L1865" t="s">
        <v>11262</v>
      </c>
      <c r="M1865">
        <v>2167338</v>
      </c>
      <c r="N1865" t="s">
        <v>11262</v>
      </c>
      <c r="O1865" t="s">
        <v>14454</v>
      </c>
      <c r="P1865" t="s">
        <v>13841</v>
      </c>
      <c r="Q1865">
        <v>10683</v>
      </c>
      <c r="R1865" t="s">
        <v>11262</v>
      </c>
      <c r="S1865">
        <v>36071</v>
      </c>
      <c r="T1865" t="s">
        <v>11262</v>
      </c>
      <c r="V1865" t="s">
        <v>16577</v>
      </c>
      <c r="W1865">
        <v>102061</v>
      </c>
      <c r="X1865">
        <v>10683</v>
      </c>
      <c r="Y1865" t="s">
        <v>11262</v>
      </c>
      <c r="Z1865" t="s">
        <v>13844</v>
      </c>
      <c r="AA1865" t="s">
        <v>658</v>
      </c>
      <c r="AB1865" t="s">
        <v>658</v>
      </c>
      <c r="AC1865" t="s">
        <v>11262</v>
      </c>
      <c r="AD1865" t="s">
        <v>13844</v>
      </c>
      <c r="AE1865">
        <v>14014</v>
      </c>
      <c r="AH1865" t="s">
        <v>11262</v>
      </c>
      <c r="AI1865">
        <v>19398</v>
      </c>
      <c r="AJ1865">
        <v>5169</v>
      </c>
      <c r="AK1865" t="s">
        <v>11262</v>
      </c>
      <c r="AL1865" t="s">
        <v>19201</v>
      </c>
      <c r="AM1865" t="s">
        <v>11262</v>
      </c>
      <c r="AN1865" t="s">
        <v>11262</v>
      </c>
      <c r="AO1865" t="s">
        <v>1373</v>
      </c>
      <c r="AP1865" t="s">
        <v>13844</v>
      </c>
      <c r="AQ1865" t="s">
        <v>20403</v>
      </c>
    </row>
    <row r="1866" spans="1:43" x14ac:dyDescent="0.3">
      <c r="A1866" t="s">
        <v>8215</v>
      </c>
      <c r="B1866" t="s">
        <v>8890</v>
      </c>
      <c r="C1866" s="72">
        <v>33295</v>
      </c>
      <c r="D1866" t="s">
        <v>6821</v>
      </c>
      <c r="E1866" t="s">
        <v>8216</v>
      </c>
      <c r="F1866" t="s">
        <v>1389</v>
      </c>
      <c r="G1866" t="s">
        <v>6120</v>
      </c>
      <c r="H1866" t="s">
        <v>1424</v>
      </c>
      <c r="I1866" t="s">
        <v>10603</v>
      </c>
      <c r="J1866" t="s">
        <v>8890</v>
      </c>
      <c r="K1866">
        <v>608700</v>
      </c>
      <c r="L1866" t="s">
        <v>8890</v>
      </c>
      <c r="M1866">
        <v>2066320</v>
      </c>
      <c r="N1866" t="s">
        <v>8890</v>
      </c>
      <c r="O1866" t="s">
        <v>13437</v>
      </c>
      <c r="P1866" t="s">
        <v>8215</v>
      </c>
      <c r="Q1866">
        <v>9596</v>
      </c>
      <c r="R1866" t="s">
        <v>8890</v>
      </c>
      <c r="S1866">
        <v>33132</v>
      </c>
      <c r="T1866" t="s">
        <v>8890</v>
      </c>
      <c r="V1866" t="s">
        <v>8891</v>
      </c>
      <c r="W1866">
        <v>100316</v>
      </c>
      <c r="X1866">
        <v>9596</v>
      </c>
      <c r="Y1866" t="s">
        <v>8890</v>
      </c>
      <c r="Z1866" t="s">
        <v>8892</v>
      </c>
      <c r="AA1866" t="s">
        <v>658</v>
      </c>
      <c r="AB1866" t="s">
        <v>658</v>
      </c>
      <c r="AC1866" t="s">
        <v>8890</v>
      </c>
      <c r="AD1866" t="s">
        <v>8892</v>
      </c>
      <c r="AE1866">
        <v>12499</v>
      </c>
      <c r="AF1866" t="s">
        <v>8890</v>
      </c>
      <c r="AG1866">
        <v>52171</v>
      </c>
      <c r="AH1866" t="s">
        <v>8890</v>
      </c>
      <c r="AI1866">
        <v>18343</v>
      </c>
      <c r="AJ1866">
        <v>4471</v>
      </c>
      <c r="AK1866" t="s">
        <v>8890</v>
      </c>
      <c r="AL1866" t="s">
        <v>19202</v>
      </c>
      <c r="AM1866" t="s">
        <v>8890</v>
      </c>
      <c r="AN1866" t="s">
        <v>8890</v>
      </c>
      <c r="AO1866" t="s">
        <v>1424</v>
      </c>
      <c r="AP1866" t="s">
        <v>8892</v>
      </c>
      <c r="AQ1866" t="s">
        <v>20403</v>
      </c>
    </row>
    <row r="1867" spans="1:43" x14ac:dyDescent="0.3">
      <c r="A1867" t="s">
        <v>16578</v>
      </c>
      <c r="B1867" t="s">
        <v>16579</v>
      </c>
      <c r="C1867" s="72">
        <v>34720</v>
      </c>
      <c r="D1867" t="s">
        <v>7111</v>
      </c>
      <c r="E1867" t="s">
        <v>16580</v>
      </c>
      <c r="F1867" t="s">
        <v>1402</v>
      </c>
      <c r="G1867" t="s">
        <v>6120</v>
      </c>
      <c r="H1867" t="s">
        <v>1373</v>
      </c>
      <c r="I1867" t="s">
        <v>16581</v>
      </c>
      <c r="J1867" t="s">
        <v>16579</v>
      </c>
      <c r="K1867">
        <v>668676</v>
      </c>
      <c r="L1867" t="s">
        <v>16579</v>
      </c>
      <c r="M1867">
        <v>3117235</v>
      </c>
      <c r="N1867" t="s">
        <v>16579</v>
      </c>
      <c r="P1867" t="s">
        <v>16578</v>
      </c>
      <c r="Q1867">
        <v>11590</v>
      </c>
      <c r="R1867" t="s">
        <v>16579</v>
      </c>
      <c r="S1867">
        <v>42169</v>
      </c>
      <c r="T1867" t="s">
        <v>16579</v>
      </c>
      <c r="W1867">
        <v>110582</v>
      </c>
      <c r="X1867">
        <v>11590</v>
      </c>
      <c r="Y1867" t="s">
        <v>16579</v>
      </c>
      <c r="Z1867" t="s">
        <v>16582</v>
      </c>
      <c r="AA1867" t="s">
        <v>658</v>
      </c>
      <c r="AB1867" t="s">
        <v>658</v>
      </c>
      <c r="AC1867" t="s">
        <v>16579</v>
      </c>
      <c r="AD1867" t="s">
        <v>16582</v>
      </c>
      <c r="AE1867">
        <v>15384</v>
      </c>
      <c r="AF1867" t="s">
        <v>16579</v>
      </c>
      <c r="AH1867" t="s">
        <v>16579</v>
      </c>
      <c r="AJ1867">
        <v>6149</v>
      </c>
      <c r="AK1867" t="s">
        <v>16579</v>
      </c>
      <c r="AL1867" t="s">
        <v>19203</v>
      </c>
      <c r="AM1867" t="s">
        <v>16579</v>
      </c>
      <c r="AN1867" t="s">
        <v>16579</v>
      </c>
      <c r="AO1867" t="s">
        <v>1373</v>
      </c>
      <c r="AP1867" t="s">
        <v>16582</v>
      </c>
      <c r="AQ1867" t="s">
        <v>20403</v>
      </c>
    </row>
    <row r="1868" spans="1:43" x14ac:dyDescent="0.3">
      <c r="A1868" t="s">
        <v>2877</v>
      </c>
      <c r="B1868" t="s">
        <v>437</v>
      </c>
      <c r="C1868" s="72">
        <v>31578</v>
      </c>
      <c r="D1868" t="s">
        <v>6825</v>
      </c>
      <c r="E1868" t="s">
        <v>6824</v>
      </c>
      <c r="F1868" t="s">
        <v>3591</v>
      </c>
      <c r="G1868" t="s">
        <v>3591</v>
      </c>
      <c r="H1868" t="s">
        <v>660</v>
      </c>
      <c r="I1868" t="s">
        <v>9790</v>
      </c>
      <c r="J1868" t="s">
        <v>437</v>
      </c>
      <c r="K1868">
        <v>461858</v>
      </c>
      <c r="L1868" t="s">
        <v>437</v>
      </c>
      <c r="M1868">
        <v>1103761</v>
      </c>
      <c r="N1868" t="s">
        <v>437</v>
      </c>
      <c r="O1868" t="s">
        <v>2878</v>
      </c>
      <c r="P1868" t="s">
        <v>2877</v>
      </c>
      <c r="Q1868">
        <v>8733</v>
      </c>
      <c r="R1868" t="s">
        <v>437</v>
      </c>
      <c r="S1868">
        <v>29441</v>
      </c>
      <c r="T1868" t="s">
        <v>437</v>
      </c>
      <c r="U1868" t="s">
        <v>437</v>
      </c>
      <c r="V1868" t="s">
        <v>4641</v>
      </c>
      <c r="W1868">
        <v>46607</v>
      </c>
      <c r="X1868">
        <v>8733</v>
      </c>
      <c r="Y1868" t="s">
        <v>437</v>
      </c>
      <c r="Z1868" t="s">
        <v>6112</v>
      </c>
      <c r="AA1868" t="s">
        <v>658</v>
      </c>
      <c r="AB1868" t="s">
        <v>658</v>
      </c>
      <c r="AC1868" t="s">
        <v>437</v>
      </c>
      <c r="AD1868" t="s">
        <v>6112</v>
      </c>
      <c r="AE1868">
        <v>8273</v>
      </c>
      <c r="AF1868" t="s">
        <v>437</v>
      </c>
      <c r="AG1868">
        <v>12236</v>
      </c>
      <c r="AH1868" t="s">
        <v>437</v>
      </c>
      <c r="AI1868">
        <v>3243</v>
      </c>
      <c r="AJ1868">
        <v>3524</v>
      </c>
      <c r="AK1868" t="s">
        <v>437</v>
      </c>
      <c r="AL1868" t="s">
        <v>19204</v>
      </c>
      <c r="AM1868" t="s">
        <v>437</v>
      </c>
      <c r="AN1868" t="s">
        <v>437</v>
      </c>
      <c r="AO1868" t="s">
        <v>660</v>
      </c>
      <c r="AP1868" t="s">
        <v>6112</v>
      </c>
      <c r="AQ1868" t="s">
        <v>20403</v>
      </c>
    </row>
    <row r="1869" spans="1:43" x14ac:dyDescent="0.3">
      <c r="A1869" t="s">
        <v>15258</v>
      </c>
      <c r="B1869" t="s">
        <v>14201</v>
      </c>
      <c r="C1869" s="72">
        <v>33514</v>
      </c>
      <c r="D1869" t="s">
        <v>6566</v>
      </c>
      <c r="E1869" t="s">
        <v>15259</v>
      </c>
      <c r="F1869" t="s">
        <v>1402</v>
      </c>
      <c r="G1869" t="s">
        <v>6120</v>
      </c>
      <c r="H1869" t="s">
        <v>1373</v>
      </c>
      <c r="I1869" t="s">
        <v>15260</v>
      </c>
      <c r="J1869" t="s">
        <v>14201</v>
      </c>
      <c r="K1869">
        <v>592644</v>
      </c>
      <c r="L1869" t="s">
        <v>14201</v>
      </c>
      <c r="M1869">
        <v>2169611</v>
      </c>
      <c r="N1869" t="s">
        <v>14201</v>
      </c>
      <c r="O1869" t="s">
        <v>17604</v>
      </c>
      <c r="P1869" t="s">
        <v>15258</v>
      </c>
      <c r="Q1869">
        <v>9462</v>
      </c>
      <c r="R1869" t="s">
        <v>14201</v>
      </c>
      <c r="S1869">
        <v>34955</v>
      </c>
      <c r="T1869" t="s">
        <v>14201</v>
      </c>
      <c r="V1869" t="s">
        <v>16583</v>
      </c>
      <c r="W1869">
        <v>68656</v>
      </c>
      <c r="X1869">
        <v>10123</v>
      </c>
      <c r="Y1869" t="s">
        <v>14201</v>
      </c>
      <c r="Z1869" t="s">
        <v>15303</v>
      </c>
      <c r="AA1869" t="s">
        <v>658</v>
      </c>
      <c r="AB1869" t="s">
        <v>658</v>
      </c>
      <c r="AC1869" t="s">
        <v>14201</v>
      </c>
      <c r="AD1869" t="s">
        <v>15303</v>
      </c>
      <c r="AE1869">
        <v>11505</v>
      </c>
      <c r="AH1869" t="s">
        <v>14201</v>
      </c>
      <c r="AJ1869">
        <v>5397</v>
      </c>
      <c r="AK1869" t="s">
        <v>14201</v>
      </c>
      <c r="AL1869" t="s">
        <v>19205</v>
      </c>
      <c r="AM1869" t="s">
        <v>14201</v>
      </c>
      <c r="AN1869" t="s">
        <v>14201</v>
      </c>
      <c r="AO1869" t="s">
        <v>14933</v>
      </c>
      <c r="AP1869" t="s">
        <v>15303</v>
      </c>
      <c r="AQ1869" t="s">
        <v>20403</v>
      </c>
    </row>
    <row r="1870" spans="1:43" x14ac:dyDescent="0.3">
      <c r="A1870" t="s">
        <v>16584</v>
      </c>
      <c r="B1870" t="s">
        <v>15434</v>
      </c>
      <c r="C1870" s="72">
        <v>34351</v>
      </c>
      <c r="D1870" t="s">
        <v>11107</v>
      </c>
      <c r="E1870" t="s">
        <v>16585</v>
      </c>
      <c r="F1870" t="s">
        <v>1439</v>
      </c>
      <c r="G1870" t="s">
        <v>6120</v>
      </c>
      <c r="H1870" t="s">
        <v>1373</v>
      </c>
      <c r="I1870" t="s">
        <v>16586</v>
      </c>
      <c r="J1870" t="s">
        <v>15434</v>
      </c>
      <c r="K1870">
        <v>621363</v>
      </c>
      <c r="L1870" t="s">
        <v>15434</v>
      </c>
      <c r="M1870">
        <v>2915811</v>
      </c>
      <c r="N1870" t="s">
        <v>15434</v>
      </c>
      <c r="P1870" t="s">
        <v>16584</v>
      </c>
      <c r="Q1870">
        <v>10502</v>
      </c>
      <c r="R1870" t="s">
        <v>15434</v>
      </c>
      <c r="S1870">
        <v>40364</v>
      </c>
      <c r="T1870" t="s">
        <v>15434</v>
      </c>
      <c r="V1870" t="s">
        <v>16587</v>
      </c>
      <c r="W1870">
        <v>108406</v>
      </c>
      <c r="X1870">
        <v>11548</v>
      </c>
      <c r="Y1870" t="s">
        <v>15434</v>
      </c>
      <c r="Z1870" t="s">
        <v>15352</v>
      </c>
      <c r="AA1870" t="s">
        <v>666</v>
      </c>
      <c r="AB1870" t="s">
        <v>666</v>
      </c>
      <c r="AC1870" t="s">
        <v>15434</v>
      </c>
      <c r="AD1870" t="s">
        <v>15352</v>
      </c>
      <c r="AE1870">
        <v>15393</v>
      </c>
      <c r="AH1870" t="s">
        <v>15434</v>
      </c>
      <c r="AJ1870">
        <v>5873</v>
      </c>
      <c r="AK1870" t="s">
        <v>15434</v>
      </c>
      <c r="AL1870" t="s">
        <v>19206</v>
      </c>
      <c r="AM1870" t="s">
        <v>15434</v>
      </c>
      <c r="AN1870" t="s">
        <v>15434</v>
      </c>
      <c r="AO1870" t="s">
        <v>1373</v>
      </c>
      <c r="AP1870" t="s">
        <v>15352</v>
      </c>
      <c r="AQ1870" t="s">
        <v>20403</v>
      </c>
    </row>
    <row r="1871" spans="1:43" hidden="1" x14ac:dyDescent="0.3">
      <c r="A1871" t="s">
        <v>4642</v>
      </c>
      <c r="B1871" t="s">
        <v>14</v>
      </c>
      <c r="C1871" s="72">
        <v>27837</v>
      </c>
      <c r="D1871" t="s">
        <v>6990</v>
      </c>
      <c r="E1871" t="s">
        <v>7478</v>
      </c>
      <c r="F1871" t="s">
        <v>3591</v>
      </c>
      <c r="G1871" t="s">
        <v>3591</v>
      </c>
      <c r="H1871" t="s">
        <v>1380</v>
      </c>
      <c r="I1871" t="s">
        <v>10898</v>
      </c>
      <c r="J1871" t="s">
        <v>14</v>
      </c>
      <c r="K1871">
        <v>325392</v>
      </c>
      <c r="L1871" t="s">
        <v>14</v>
      </c>
      <c r="M1871">
        <v>223569</v>
      </c>
      <c r="N1871" t="s">
        <v>14</v>
      </c>
      <c r="O1871" t="s">
        <v>6113</v>
      </c>
      <c r="P1871" t="s">
        <v>4642</v>
      </c>
      <c r="Q1871">
        <v>6489</v>
      </c>
      <c r="R1871" t="s">
        <v>14</v>
      </c>
      <c r="S1871">
        <v>4405</v>
      </c>
      <c r="T1871" t="s">
        <v>14</v>
      </c>
      <c r="V1871" t="s">
        <v>6114</v>
      </c>
      <c r="W1871">
        <v>12481</v>
      </c>
      <c r="Y1871" t="s">
        <v>14</v>
      </c>
      <c r="Z1871" t="s">
        <v>8893</v>
      </c>
      <c r="AA1871" t="s">
        <v>666</v>
      </c>
      <c r="AB1871" t="s">
        <v>666</v>
      </c>
      <c r="AC1871" t="s">
        <v>14</v>
      </c>
      <c r="AD1871" t="s">
        <v>8893</v>
      </c>
      <c r="AI1871">
        <v>4490</v>
      </c>
      <c r="AK1871" t="s">
        <v>14</v>
      </c>
      <c r="AN1871" t="s">
        <v>14</v>
      </c>
      <c r="AO1871" t="s">
        <v>1380</v>
      </c>
      <c r="AP1871" t="s">
        <v>8893</v>
      </c>
      <c r="AQ1871" t="s">
        <v>20402</v>
      </c>
    </row>
    <row r="1872" spans="1:43" x14ac:dyDescent="0.3">
      <c r="A1872" t="s">
        <v>3509</v>
      </c>
      <c r="B1872" t="s">
        <v>1296</v>
      </c>
      <c r="C1872" s="72">
        <v>33495</v>
      </c>
      <c r="D1872" t="s">
        <v>6771</v>
      </c>
      <c r="E1872" t="s">
        <v>6770</v>
      </c>
      <c r="F1872" t="s">
        <v>1416</v>
      </c>
      <c r="G1872" t="s">
        <v>9094</v>
      </c>
      <c r="H1872" t="s">
        <v>1380</v>
      </c>
      <c r="I1872" t="s">
        <v>10523</v>
      </c>
      <c r="J1872" t="s">
        <v>1296</v>
      </c>
      <c r="K1872">
        <v>570256</v>
      </c>
      <c r="L1872" t="s">
        <v>1296</v>
      </c>
      <c r="M1872">
        <v>1954592</v>
      </c>
      <c r="N1872" t="s">
        <v>1296</v>
      </c>
      <c r="O1872" t="s">
        <v>8894</v>
      </c>
      <c r="P1872" t="s">
        <v>3509</v>
      </c>
      <c r="Q1872">
        <v>9613</v>
      </c>
      <c r="R1872" t="s">
        <v>1296</v>
      </c>
      <c r="S1872">
        <v>32950</v>
      </c>
      <c r="T1872" t="s">
        <v>1296</v>
      </c>
      <c r="U1872" t="s">
        <v>1296</v>
      </c>
      <c r="V1872" t="s">
        <v>4643</v>
      </c>
      <c r="W1872">
        <v>66245</v>
      </c>
      <c r="X1872">
        <v>9613</v>
      </c>
      <c r="Y1872" t="s">
        <v>1296</v>
      </c>
      <c r="Z1872" t="s">
        <v>6115</v>
      </c>
      <c r="AA1872" t="s">
        <v>666</v>
      </c>
      <c r="AB1872" t="s">
        <v>666</v>
      </c>
      <c r="AC1872" t="s">
        <v>1296</v>
      </c>
      <c r="AD1872" t="s">
        <v>6115</v>
      </c>
      <c r="AE1872">
        <v>12634</v>
      </c>
      <c r="AF1872" t="s">
        <v>1296</v>
      </c>
      <c r="AG1872">
        <v>17382</v>
      </c>
      <c r="AH1872" t="s">
        <v>1296</v>
      </c>
      <c r="AI1872">
        <v>10505</v>
      </c>
      <c r="AJ1872">
        <v>4403</v>
      </c>
      <c r="AK1872" t="s">
        <v>1296</v>
      </c>
      <c r="AL1872" t="s">
        <v>19207</v>
      </c>
      <c r="AM1872" t="s">
        <v>1296</v>
      </c>
      <c r="AN1872" t="s">
        <v>1296</v>
      </c>
      <c r="AO1872" t="s">
        <v>14942</v>
      </c>
      <c r="AP1872" t="s">
        <v>6115</v>
      </c>
      <c r="AQ1872" t="s">
        <v>20403</v>
      </c>
    </row>
    <row r="1873" spans="1:43" x14ac:dyDescent="0.3">
      <c r="A1873" t="s">
        <v>11856</v>
      </c>
      <c r="B1873" t="s">
        <v>11509</v>
      </c>
      <c r="C1873" s="72">
        <v>34155</v>
      </c>
      <c r="D1873" t="s">
        <v>6773</v>
      </c>
      <c r="E1873" t="s">
        <v>6770</v>
      </c>
      <c r="F1873" t="s">
        <v>1565</v>
      </c>
      <c r="G1873" t="s">
        <v>6120</v>
      </c>
      <c r="H1873" t="s">
        <v>1431</v>
      </c>
      <c r="I1873" t="s">
        <v>11510</v>
      </c>
      <c r="J1873" t="s">
        <v>11509</v>
      </c>
      <c r="K1873">
        <v>593871</v>
      </c>
      <c r="L1873" t="s">
        <v>11509</v>
      </c>
      <c r="M1873">
        <v>2106657</v>
      </c>
      <c r="N1873" t="s">
        <v>11509</v>
      </c>
      <c r="O1873" t="s">
        <v>11857</v>
      </c>
      <c r="P1873" t="s">
        <v>11856</v>
      </c>
      <c r="Q1873">
        <v>9750</v>
      </c>
      <c r="R1873" t="s">
        <v>11509</v>
      </c>
      <c r="S1873">
        <v>32525</v>
      </c>
      <c r="T1873" t="s">
        <v>11509</v>
      </c>
      <c r="V1873" t="s">
        <v>11858</v>
      </c>
      <c r="W1873">
        <v>67568</v>
      </c>
      <c r="X1873">
        <v>9750</v>
      </c>
      <c r="Y1873" t="s">
        <v>11509</v>
      </c>
      <c r="Z1873" t="s">
        <v>11859</v>
      </c>
      <c r="AA1873" t="s">
        <v>5068</v>
      </c>
      <c r="AB1873" t="s">
        <v>658</v>
      </c>
      <c r="AC1873" t="s">
        <v>11509</v>
      </c>
      <c r="AD1873" t="s">
        <v>11859</v>
      </c>
      <c r="AE1873">
        <v>11359</v>
      </c>
      <c r="AF1873" t="s">
        <v>11509</v>
      </c>
      <c r="AG1873">
        <v>21874</v>
      </c>
      <c r="AH1873" t="s">
        <v>11509</v>
      </c>
      <c r="AI1873">
        <v>13217</v>
      </c>
      <c r="AJ1873">
        <v>4672</v>
      </c>
      <c r="AK1873" t="s">
        <v>11509</v>
      </c>
      <c r="AL1873" t="s">
        <v>19208</v>
      </c>
      <c r="AM1873" t="s">
        <v>11509</v>
      </c>
      <c r="AN1873" t="s">
        <v>11509</v>
      </c>
      <c r="AO1873" t="s">
        <v>1431</v>
      </c>
      <c r="AP1873" t="s">
        <v>11859</v>
      </c>
      <c r="AQ1873" t="s">
        <v>20403</v>
      </c>
    </row>
    <row r="1874" spans="1:43" hidden="1" x14ac:dyDescent="0.3">
      <c r="A1874" t="s">
        <v>2879</v>
      </c>
      <c r="B1874" t="s">
        <v>163</v>
      </c>
      <c r="C1874" s="72">
        <v>27677</v>
      </c>
      <c r="D1874" t="s">
        <v>7330</v>
      </c>
      <c r="E1874" t="s">
        <v>6770</v>
      </c>
      <c r="F1874" t="s">
        <v>3591</v>
      </c>
      <c r="G1874" t="s">
        <v>3591</v>
      </c>
      <c r="H1874" t="s">
        <v>660</v>
      </c>
      <c r="I1874" t="s">
        <v>9469</v>
      </c>
      <c r="J1874" t="s">
        <v>163</v>
      </c>
      <c r="K1874">
        <v>135784</v>
      </c>
      <c r="L1874" t="s">
        <v>163</v>
      </c>
      <c r="M1874">
        <v>11714</v>
      </c>
      <c r="N1874" t="s">
        <v>163</v>
      </c>
      <c r="O1874" t="s">
        <v>2880</v>
      </c>
      <c r="P1874" t="s">
        <v>2879</v>
      </c>
      <c r="Q1874">
        <v>6049</v>
      </c>
      <c r="R1874" t="s">
        <v>163</v>
      </c>
      <c r="S1874">
        <v>3888</v>
      </c>
      <c r="T1874" t="s">
        <v>163</v>
      </c>
      <c r="V1874" t="s">
        <v>4644</v>
      </c>
      <c r="W1874">
        <v>684</v>
      </c>
      <c r="X1874">
        <v>6049</v>
      </c>
      <c r="Y1874" t="s">
        <v>163</v>
      </c>
      <c r="Z1874" t="s">
        <v>8895</v>
      </c>
      <c r="AA1874" t="s">
        <v>658</v>
      </c>
      <c r="AB1874" t="s">
        <v>658</v>
      </c>
      <c r="AC1874" t="s">
        <v>163</v>
      </c>
      <c r="AD1874" t="s">
        <v>8895</v>
      </c>
      <c r="AI1874">
        <v>12629</v>
      </c>
      <c r="AK1874" t="s">
        <v>163</v>
      </c>
      <c r="AN1874" t="s">
        <v>163</v>
      </c>
      <c r="AO1874" t="s">
        <v>660</v>
      </c>
      <c r="AP1874" t="s">
        <v>8895</v>
      </c>
      <c r="AQ1874" t="s">
        <v>20402</v>
      </c>
    </row>
    <row r="1875" spans="1:43" x14ac:dyDescent="0.3">
      <c r="A1875" t="s">
        <v>2881</v>
      </c>
      <c r="B1875" t="s">
        <v>210</v>
      </c>
      <c r="C1875" s="72">
        <v>32116</v>
      </c>
      <c r="D1875" t="s">
        <v>6776</v>
      </c>
      <c r="E1875" t="s">
        <v>6775</v>
      </c>
      <c r="F1875" t="s">
        <v>1379</v>
      </c>
      <c r="G1875" t="s">
        <v>9094</v>
      </c>
      <c r="H1875" t="s">
        <v>1380</v>
      </c>
      <c r="I1875" t="s">
        <v>10310</v>
      </c>
      <c r="J1875" t="s">
        <v>210</v>
      </c>
      <c r="K1875">
        <v>572041</v>
      </c>
      <c r="L1875" t="s">
        <v>210</v>
      </c>
      <c r="M1875">
        <v>1740992</v>
      </c>
      <c r="N1875" t="s">
        <v>210</v>
      </c>
      <c r="O1875" t="s">
        <v>4645</v>
      </c>
      <c r="P1875" t="s">
        <v>2881</v>
      </c>
      <c r="Q1875">
        <v>9157</v>
      </c>
      <c r="R1875" t="s">
        <v>19857</v>
      </c>
      <c r="S1875">
        <v>30699</v>
      </c>
      <c r="T1875" t="s">
        <v>210</v>
      </c>
      <c r="U1875" t="s">
        <v>210</v>
      </c>
      <c r="V1875" t="s">
        <v>4646</v>
      </c>
      <c r="W1875">
        <v>60932</v>
      </c>
      <c r="X1875">
        <v>9157</v>
      </c>
      <c r="Y1875" t="s">
        <v>210</v>
      </c>
      <c r="Z1875" t="s">
        <v>6116</v>
      </c>
      <c r="AA1875" t="s">
        <v>658</v>
      </c>
      <c r="AB1875" t="s">
        <v>658</v>
      </c>
      <c r="AC1875" t="s">
        <v>210</v>
      </c>
      <c r="AD1875" t="s">
        <v>6116</v>
      </c>
      <c r="AE1875">
        <v>10968</v>
      </c>
      <c r="AF1875" t="s">
        <v>210</v>
      </c>
      <c r="AG1875">
        <v>12970</v>
      </c>
      <c r="AH1875" t="s">
        <v>210</v>
      </c>
      <c r="AI1875">
        <v>12258</v>
      </c>
      <c r="AJ1875">
        <v>3951</v>
      </c>
      <c r="AK1875" t="s">
        <v>19857</v>
      </c>
      <c r="AL1875" t="s">
        <v>19209</v>
      </c>
      <c r="AM1875" t="s">
        <v>19857</v>
      </c>
      <c r="AN1875" t="s">
        <v>210</v>
      </c>
      <c r="AO1875" t="s">
        <v>14942</v>
      </c>
      <c r="AP1875" t="s">
        <v>19912</v>
      </c>
      <c r="AQ1875" t="s">
        <v>20403</v>
      </c>
    </row>
    <row r="1876" spans="1:43" x14ac:dyDescent="0.3">
      <c r="A1876" t="s">
        <v>2882</v>
      </c>
      <c r="B1876" t="s">
        <v>1052</v>
      </c>
      <c r="C1876" s="72">
        <v>32469</v>
      </c>
      <c r="D1876" t="s">
        <v>6872</v>
      </c>
      <c r="E1876" t="s">
        <v>7626</v>
      </c>
      <c r="F1876" t="s">
        <v>1409</v>
      </c>
      <c r="G1876" t="s">
        <v>9094</v>
      </c>
      <c r="H1876" t="s">
        <v>1373</v>
      </c>
      <c r="I1876" t="s">
        <v>9452</v>
      </c>
      <c r="J1876" t="s">
        <v>1052</v>
      </c>
      <c r="K1876">
        <v>519141</v>
      </c>
      <c r="L1876" t="s">
        <v>1052</v>
      </c>
      <c r="M1876">
        <v>1765810</v>
      </c>
      <c r="N1876" t="s">
        <v>1052</v>
      </c>
      <c r="O1876" t="s">
        <v>2883</v>
      </c>
      <c r="P1876" t="s">
        <v>2882</v>
      </c>
      <c r="Q1876">
        <v>9068</v>
      </c>
      <c r="R1876" t="s">
        <v>1052</v>
      </c>
      <c r="S1876">
        <v>31010</v>
      </c>
      <c r="T1876" t="s">
        <v>1052</v>
      </c>
      <c r="V1876" t="s">
        <v>4647</v>
      </c>
      <c r="W1876">
        <v>68404</v>
      </c>
      <c r="X1876">
        <v>9068</v>
      </c>
      <c r="Y1876" t="s">
        <v>1052</v>
      </c>
      <c r="Z1876" t="s">
        <v>6117</v>
      </c>
      <c r="AA1876" t="s">
        <v>658</v>
      </c>
      <c r="AB1876" t="s">
        <v>666</v>
      </c>
      <c r="AC1876" t="s">
        <v>1052</v>
      </c>
      <c r="AD1876" t="s">
        <v>6117</v>
      </c>
      <c r="AE1876">
        <v>11436</v>
      </c>
      <c r="AF1876" t="s">
        <v>1052</v>
      </c>
      <c r="AG1876">
        <v>13438</v>
      </c>
      <c r="AH1876" t="s">
        <v>1052</v>
      </c>
      <c r="AI1876">
        <v>18095</v>
      </c>
      <c r="AJ1876">
        <v>3927</v>
      </c>
      <c r="AK1876" t="s">
        <v>1052</v>
      </c>
      <c r="AL1876" t="s">
        <v>19210</v>
      </c>
      <c r="AM1876" t="s">
        <v>1052</v>
      </c>
      <c r="AN1876" t="s">
        <v>1052</v>
      </c>
      <c r="AO1876" t="s">
        <v>14933</v>
      </c>
      <c r="AP1876" t="s">
        <v>6117</v>
      </c>
      <c r="AQ1876" t="s">
        <v>20403</v>
      </c>
    </row>
    <row r="1877" spans="1:43" x14ac:dyDescent="0.3">
      <c r="A1877" t="s">
        <v>2884</v>
      </c>
      <c r="B1877" t="s">
        <v>1094</v>
      </c>
      <c r="C1877" s="72">
        <v>31033</v>
      </c>
      <c r="D1877" t="s">
        <v>8044</v>
      </c>
      <c r="E1877" t="s">
        <v>7626</v>
      </c>
      <c r="F1877" t="s">
        <v>3591</v>
      </c>
      <c r="G1877" t="s">
        <v>3591</v>
      </c>
      <c r="H1877" t="s">
        <v>1373</v>
      </c>
      <c r="I1877" t="s">
        <v>10430</v>
      </c>
      <c r="J1877" t="s">
        <v>1094</v>
      </c>
      <c r="K1877">
        <v>456421</v>
      </c>
      <c r="L1877" t="s">
        <v>1094</v>
      </c>
      <c r="M1877">
        <v>1568447</v>
      </c>
      <c r="N1877" t="s">
        <v>2885</v>
      </c>
      <c r="O1877" t="s">
        <v>4648</v>
      </c>
      <c r="P1877" t="s">
        <v>2884</v>
      </c>
      <c r="Q1877">
        <v>9175</v>
      </c>
      <c r="R1877" t="s">
        <v>1094</v>
      </c>
      <c r="S1877">
        <v>29704</v>
      </c>
      <c r="T1877" t="s">
        <v>1094</v>
      </c>
      <c r="V1877" t="s">
        <v>6118</v>
      </c>
      <c r="W1877">
        <v>45573</v>
      </c>
      <c r="X1877">
        <v>9175</v>
      </c>
      <c r="Y1877" t="s">
        <v>2885</v>
      </c>
      <c r="Z1877" t="s">
        <v>8896</v>
      </c>
      <c r="AA1877" t="s">
        <v>658</v>
      </c>
      <c r="AB1877" t="s">
        <v>658</v>
      </c>
      <c r="AC1877" t="s">
        <v>1094</v>
      </c>
      <c r="AD1877" t="s">
        <v>8896</v>
      </c>
      <c r="AI1877">
        <v>3363</v>
      </c>
      <c r="AK1877" t="s">
        <v>1094</v>
      </c>
      <c r="AN1877" t="s">
        <v>1094</v>
      </c>
      <c r="AO1877" t="s">
        <v>1373</v>
      </c>
      <c r="AP1877" t="s">
        <v>8896</v>
      </c>
      <c r="AQ1877" t="s">
        <v>20403</v>
      </c>
    </row>
    <row r="1878" spans="1:43" x14ac:dyDescent="0.3">
      <c r="A1878" t="s">
        <v>6119</v>
      </c>
      <c r="B1878" t="s">
        <v>1285</v>
      </c>
      <c r="C1878" s="72">
        <v>33949</v>
      </c>
      <c r="D1878" t="s">
        <v>6889</v>
      </c>
      <c r="E1878" t="s">
        <v>6888</v>
      </c>
      <c r="F1878" t="s">
        <v>1426</v>
      </c>
      <c r="G1878" t="s">
        <v>6120</v>
      </c>
      <c r="H1878" t="s">
        <v>2147</v>
      </c>
      <c r="I1878" t="s">
        <v>10480</v>
      </c>
      <c r="J1878" t="s">
        <v>1285</v>
      </c>
      <c r="K1878">
        <v>592647</v>
      </c>
      <c r="L1878" t="s">
        <v>1285</v>
      </c>
      <c r="M1878">
        <v>1953811</v>
      </c>
      <c r="N1878" t="s">
        <v>1285</v>
      </c>
      <c r="O1878" t="s">
        <v>8897</v>
      </c>
      <c r="P1878" t="s">
        <v>6119</v>
      </c>
      <c r="Q1878">
        <v>9822</v>
      </c>
      <c r="R1878" t="s">
        <v>1285</v>
      </c>
      <c r="S1878">
        <v>32210</v>
      </c>
      <c r="T1878" t="s">
        <v>1285</v>
      </c>
      <c r="V1878" t="s">
        <v>6121</v>
      </c>
      <c r="W1878">
        <v>67078</v>
      </c>
      <c r="X1878">
        <v>9822</v>
      </c>
      <c r="Y1878" t="s">
        <v>1285</v>
      </c>
      <c r="Z1878" t="s">
        <v>6122</v>
      </c>
      <c r="AA1878" t="s">
        <v>5068</v>
      </c>
      <c r="AB1878" t="s">
        <v>658</v>
      </c>
      <c r="AC1878" t="s">
        <v>1285</v>
      </c>
      <c r="AD1878" t="s">
        <v>6122</v>
      </c>
      <c r="AE1878">
        <v>12860</v>
      </c>
      <c r="AF1878" t="s">
        <v>1285</v>
      </c>
      <c r="AG1878">
        <v>17151</v>
      </c>
      <c r="AH1878" t="s">
        <v>1285</v>
      </c>
      <c r="AI1878">
        <v>14549</v>
      </c>
      <c r="AJ1878">
        <v>4751</v>
      </c>
      <c r="AK1878" t="s">
        <v>1285</v>
      </c>
      <c r="AL1878" t="s">
        <v>19211</v>
      </c>
      <c r="AM1878" t="s">
        <v>1285</v>
      </c>
      <c r="AN1878" t="s">
        <v>1285</v>
      </c>
      <c r="AO1878" t="s">
        <v>2147</v>
      </c>
      <c r="AP1878" t="s">
        <v>6122</v>
      </c>
      <c r="AQ1878" t="s">
        <v>20403</v>
      </c>
    </row>
    <row r="1879" spans="1:43" x14ac:dyDescent="0.3">
      <c r="A1879" t="s">
        <v>14852</v>
      </c>
      <c r="B1879" t="s">
        <v>14703</v>
      </c>
      <c r="C1879" s="72">
        <v>33619</v>
      </c>
      <c r="D1879" t="s">
        <v>6646</v>
      </c>
      <c r="E1879" t="s">
        <v>14853</v>
      </c>
      <c r="F1879" t="s">
        <v>1395</v>
      </c>
      <c r="G1879" t="s">
        <v>9094</v>
      </c>
      <c r="H1879" t="s">
        <v>1373</v>
      </c>
      <c r="I1879" t="s">
        <v>14854</v>
      </c>
      <c r="J1879" t="s">
        <v>16588</v>
      </c>
      <c r="K1879">
        <v>594965</v>
      </c>
      <c r="L1879" t="s">
        <v>14703</v>
      </c>
      <c r="M1879">
        <v>2216701</v>
      </c>
      <c r="N1879" t="s">
        <v>16590</v>
      </c>
      <c r="O1879" t="s">
        <v>17605</v>
      </c>
      <c r="P1879" t="s">
        <v>14852</v>
      </c>
      <c r="Q1879">
        <v>11043</v>
      </c>
      <c r="R1879" t="s">
        <v>16590</v>
      </c>
      <c r="S1879">
        <v>34899</v>
      </c>
      <c r="T1879" t="s">
        <v>14703</v>
      </c>
      <c r="V1879" t="s">
        <v>16589</v>
      </c>
      <c r="W1879">
        <v>68794</v>
      </c>
      <c r="X1879">
        <v>11043</v>
      </c>
      <c r="Y1879" t="s">
        <v>14703</v>
      </c>
      <c r="Z1879" t="s">
        <v>17311</v>
      </c>
      <c r="AA1879" t="s">
        <v>658</v>
      </c>
      <c r="AB1879" t="s">
        <v>658</v>
      </c>
      <c r="AC1879" t="s">
        <v>16590</v>
      </c>
      <c r="AD1879" t="s">
        <v>15181</v>
      </c>
      <c r="AE1879">
        <v>14752</v>
      </c>
      <c r="AH1879" t="s">
        <v>16590</v>
      </c>
      <c r="AI1879">
        <v>27806</v>
      </c>
      <c r="AJ1879">
        <v>5905</v>
      </c>
      <c r="AK1879" t="s">
        <v>16588</v>
      </c>
      <c r="AL1879" t="s">
        <v>22100</v>
      </c>
      <c r="AM1879" t="s">
        <v>16590</v>
      </c>
      <c r="AN1879" t="s">
        <v>16590</v>
      </c>
      <c r="AO1879" t="s">
        <v>1373</v>
      </c>
      <c r="AP1879" t="s">
        <v>17311</v>
      </c>
      <c r="AQ1879" t="s">
        <v>20403</v>
      </c>
    </row>
    <row r="1880" spans="1:43" x14ac:dyDescent="0.3">
      <c r="A1880" t="s">
        <v>2886</v>
      </c>
      <c r="B1880" t="s">
        <v>800</v>
      </c>
      <c r="C1880" s="72">
        <v>32504</v>
      </c>
      <c r="D1880" t="s">
        <v>7184</v>
      </c>
      <c r="E1880" t="s">
        <v>7519</v>
      </c>
      <c r="F1880" t="s">
        <v>1509</v>
      </c>
      <c r="G1880" t="s">
        <v>9094</v>
      </c>
      <c r="H1880" t="s">
        <v>1373</v>
      </c>
      <c r="I1880" t="s">
        <v>10700</v>
      </c>
      <c r="J1880" t="s">
        <v>800</v>
      </c>
      <c r="K1880">
        <v>519144</v>
      </c>
      <c r="L1880" t="s">
        <v>800</v>
      </c>
      <c r="M1880">
        <v>1232129</v>
      </c>
      <c r="N1880" t="s">
        <v>800</v>
      </c>
      <c r="O1880" t="s">
        <v>2887</v>
      </c>
      <c r="P1880" t="s">
        <v>2886</v>
      </c>
      <c r="Q1880">
        <v>8419</v>
      </c>
      <c r="R1880" t="s">
        <v>800</v>
      </c>
      <c r="S1880">
        <v>29966</v>
      </c>
      <c r="T1880" t="s">
        <v>800</v>
      </c>
      <c r="V1880" t="s">
        <v>4649</v>
      </c>
      <c r="W1880">
        <v>57745</v>
      </c>
      <c r="X1880">
        <v>8419</v>
      </c>
      <c r="Y1880" t="s">
        <v>800</v>
      </c>
      <c r="Z1880" t="s">
        <v>6123</v>
      </c>
      <c r="AA1880" t="s">
        <v>658</v>
      </c>
      <c r="AB1880" t="s">
        <v>658</v>
      </c>
      <c r="AC1880" t="s">
        <v>800</v>
      </c>
      <c r="AD1880" t="s">
        <v>6123</v>
      </c>
      <c r="AE1880">
        <v>9759</v>
      </c>
      <c r="AF1880" t="s">
        <v>800</v>
      </c>
      <c r="AG1880">
        <v>5659</v>
      </c>
      <c r="AH1880" t="s">
        <v>800</v>
      </c>
      <c r="AI1880">
        <v>7519</v>
      </c>
      <c r="AJ1880">
        <v>3175</v>
      </c>
      <c r="AK1880" t="s">
        <v>800</v>
      </c>
      <c r="AL1880" t="s">
        <v>19212</v>
      </c>
      <c r="AM1880" t="s">
        <v>800</v>
      </c>
      <c r="AN1880" t="s">
        <v>800</v>
      </c>
      <c r="AO1880" t="s">
        <v>14935</v>
      </c>
      <c r="AP1880" t="s">
        <v>6123</v>
      </c>
      <c r="AQ1880" t="s">
        <v>20403</v>
      </c>
    </row>
    <row r="1881" spans="1:43" hidden="1" x14ac:dyDescent="0.3">
      <c r="A1881" t="s">
        <v>4650</v>
      </c>
      <c r="B1881" t="s">
        <v>4651</v>
      </c>
      <c r="C1881" s="72">
        <v>26162</v>
      </c>
      <c r="D1881" t="s">
        <v>6773</v>
      </c>
      <c r="E1881" t="s">
        <v>7479</v>
      </c>
      <c r="F1881" t="s">
        <v>3591</v>
      </c>
      <c r="G1881" t="s">
        <v>3591</v>
      </c>
      <c r="H1881" t="s">
        <v>1424</v>
      </c>
      <c r="I1881" t="s">
        <v>9787</v>
      </c>
      <c r="J1881" t="s">
        <v>4651</v>
      </c>
      <c r="K1881">
        <v>120691</v>
      </c>
      <c r="L1881" t="s">
        <v>4651</v>
      </c>
      <c r="M1881">
        <v>7987</v>
      </c>
      <c r="N1881" t="s">
        <v>4651</v>
      </c>
      <c r="O1881" t="s">
        <v>6124</v>
      </c>
      <c r="P1881" t="s">
        <v>4650</v>
      </c>
      <c r="R1881" t="s">
        <v>4651</v>
      </c>
      <c r="S1881">
        <v>3341</v>
      </c>
      <c r="T1881" t="s">
        <v>4651</v>
      </c>
      <c r="V1881" t="s">
        <v>6125</v>
      </c>
      <c r="W1881">
        <v>1602</v>
      </c>
      <c r="Y1881" t="s">
        <v>4651</v>
      </c>
      <c r="Z1881" t="s">
        <v>8898</v>
      </c>
      <c r="AA1881" t="s">
        <v>5068</v>
      </c>
      <c r="AB1881" t="s">
        <v>658</v>
      </c>
      <c r="AC1881" t="s">
        <v>4651</v>
      </c>
      <c r="AD1881" t="s">
        <v>8898</v>
      </c>
      <c r="AI1881">
        <v>9115</v>
      </c>
      <c r="AK1881" t="s">
        <v>4651</v>
      </c>
      <c r="AN1881" t="s">
        <v>4651</v>
      </c>
      <c r="AO1881" t="s">
        <v>1424</v>
      </c>
      <c r="AP1881" t="s">
        <v>8898</v>
      </c>
      <c r="AQ1881" t="s">
        <v>20402</v>
      </c>
    </row>
    <row r="1882" spans="1:43" x14ac:dyDescent="0.3">
      <c r="A1882" t="s">
        <v>2888</v>
      </c>
      <c r="B1882" t="s">
        <v>637</v>
      </c>
      <c r="C1882" s="72">
        <v>31863</v>
      </c>
      <c r="D1882" t="s">
        <v>6734</v>
      </c>
      <c r="E1882" t="s">
        <v>6733</v>
      </c>
      <c r="F1882" t="s">
        <v>1383</v>
      </c>
      <c r="G1882" t="s">
        <v>9094</v>
      </c>
      <c r="H1882" t="s">
        <v>1424</v>
      </c>
      <c r="I1882" t="s">
        <v>9957</v>
      </c>
      <c r="J1882" t="s">
        <v>637</v>
      </c>
      <c r="K1882">
        <v>457763</v>
      </c>
      <c r="L1882" t="s">
        <v>637</v>
      </c>
      <c r="M1882">
        <v>1660162</v>
      </c>
      <c r="N1882" t="s">
        <v>637</v>
      </c>
      <c r="O1882" t="s">
        <v>2889</v>
      </c>
      <c r="P1882" t="s">
        <v>2888</v>
      </c>
      <c r="Q1882">
        <v>8578</v>
      </c>
      <c r="R1882" t="s">
        <v>637</v>
      </c>
      <c r="S1882">
        <v>30112</v>
      </c>
      <c r="T1882" t="s">
        <v>637</v>
      </c>
      <c r="U1882" t="s">
        <v>637</v>
      </c>
      <c r="V1882" t="s">
        <v>4652</v>
      </c>
      <c r="W1882">
        <v>58548</v>
      </c>
      <c r="X1882">
        <v>8578</v>
      </c>
      <c r="Y1882" t="s">
        <v>637</v>
      </c>
      <c r="Z1882" t="s">
        <v>6126</v>
      </c>
      <c r="AA1882" t="s">
        <v>658</v>
      </c>
      <c r="AB1882" t="s">
        <v>658</v>
      </c>
      <c r="AC1882" t="s">
        <v>637</v>
      </c>
      <c r="AD1882" t="s">
        <v>6126</v>
      </c>
      <c r="AE1882">
        <v>10426</v>
      </c>
      <c r="AF1882" t="s">
        <v>637</v>
      </c>
      <c r="AG1882">
        <v>6292</v>
      </c>
      <c r="AH1882" t="s">
        <v>637</v>
      </c>
      <c r="AI1882">
        <v>5663</v>
      </c>
      <c r="AJ1882">
        <v>3180</v>
      </c>
      <c r="AK1882" t="s">
        <v>637</v>
      </c>
      <c r="AL1882" t="s">
        <v>19213</v>
      </c>
      <c r="AM1882" t="s">
        <v>637</v>
      </c>
      <c r="AN1882" t="s">
        <v>637</v>
      </c>
      <c r="AO1882" t="s">
        <v>1424</v>
      </c>
      <c r="AP1882" t="s">
        <v>6126</v>
      </c>
      <c r="AQ1882" t="s">
        <v>20403</v>
      </c>
    </row>
    <row r="1883" spans="1:43" x14ac:dyDescent="0.3">
      <c r="A1883" t="s">
        <v>12365</v>
      </c>
      <c r="B1883" t="s">
        <v>11201</v>
      </c>
      <c r="C1883" s="72">
        <v>33142</v>
      </c>
      <c r="D1883" t="s">
        <v>9686</v>
      </c>
      <c r="E1883" t="s">
        <v>12366</v>
      </c>
      <c r="F1883" t="s">
        <v>1509</v>
      </c>
      <c r="G1883" t="s">
        <v>9094</v>
      </c>
      <c r="H1883" t="s">
        <v>1373</v>
      </c>
      <c r="I1883" t="s">
        <v>11734</v>
      </c>
      <c r="J1883" t="s">
        <v>11201</v>
      </c>
      <c r="K1883">
        <v>572044</v>
      </c>
      <c r="L1883" t="s">
        <v>11201</v>
      </c>
      <c r="M1883">
        <v>2216694</v>
      </c>
      <c r="N1883" t="s">
        <v>11201</v>
      </c>
      <c r="O1883" t="s">
        <v>13424</v>
      </c>
      <c r="P1883" t="s">
        <v>12365</v>
      </c>
      <c r="Q1883">
        <v>10335</v>
      </c>
      <c r="R1883" t="s">
        <v>11201</v>
      </c>
      <c r="S1883">
        <v>34902</v>
      </c>
      <c r="T1883" t="s">
        <v>11201</v>
      </c>
      <c r="V1883" t="s">
        <v>12367</v>
      </c>
      <c r="W1883">
        <v>60652</v>
      </c>
      <c r="X1883">
        <v>10335</v>
      </c>
      <c r="Y1883" t="s">
        <v>11201</v>
      </c>
      <c r="Z1883" t="s">
        <v>12368</v>
      </c>
      <c r="AA1883" t="s">
        <v>658</v>
      </c>
      <c r="AB1883" t="s">
        <v>658</v>
      </c>
      <c r="AC1883" t="s">
        <v>11201</v>
      </c>
      <c r="AD1883" t="s">
        <v>12368</v>
      </c>
      <c r="AE1883">
        <v>11015</v>
      </c>
      <c r="AF1883" t="s">
        <v>11201</v>
      </c>
      <c r="AG1883">
        <v>71189</v>
      </c>
      <c r="AH1883" t="s">
        <v>11201</v>
      </c>
      <c r="AI1883">
        <v>11994</v>
      </c>
      <c r="AJ1883">
        <v>5313</v>
      </c>
      <c r="AK1883" t="s">
        <v>11201</v>
      </c>
      <c r="AL1883" t="s">
        <v>19214</v>
      </c>
      <c r="AM1883" t="s">
        <v>11201</v>
      </c>
      <c r="AN1883" t="s">
        <v>11201</v>
      </c>
      <c r="AO1883" t="s">
        <v>1373</v>
      </c>
      <c r="AP1883" t="s">
        <v>12368</v>
      </c>
      <c r="AQ1883" t="s">
        <v>20403</v>
      </c>
    </row>
    <row r="1884" spans="1:43" x14ac:dyDescent="0.3">
      <c r="A1884" t="s">
        <v>13845</v>
      </c>
      <c r="B1884" t="s">
        <v>11714</v>
      </c>
      <c r="C1884" s="72">
        <v>33983</v>
      </c>
      <c r="D1884" t="s">
        <v>13846</v>
      </c>
      <c r="E1884" t="s">
        <v>13847</v>
      </c>
      <c r="F1884" t="s">
        <v>1386</v>
      </c>
      <c r="G1884" t="s">
        <v>6120</v>
      </c>
      <c r="H1884" t="s">
        <v>1380</v>
      </c>
      <c r="I1884" t="s">
        <v>13045</v>
      </c>
      <c r="J1884" t="s">
        <v>11714</v>
      </c>
      <c r="K1884">
        <v>621471</v>
      </c>
      <c r="L1884" t="s">
        <v>11714</v>
      </c>
      <c r="M1884">
        <v>2167512</v>
      </c>
      <c r="N1884" t="s">
        <v>11714</v>
      </c>
      <c r="O1884" t="s">
        <v>14455</v>
      </c>
      <c r="P1884" t="s">
        <v>13845</v>
      </c>
      <c r="Q1884">
        <v>10146</v>
      </c>
      <c r="R1884" t="s">
        <v>11714</v>
      </c>
      <c r="S1884">
        <v>33803</v>
      </c>
      <c r="T1884" t="s">
        <v>11714</v>
      </c>
      <c r="V1884" t="s">
        <v>16591</v>
      </c>
      <c r="W1884">
        <v>100641</v>
      </c>
      <c r="X1884">
        <v>10146</v>
      </c>
      <c r="Y1884" t="s">
        <v>11714</v>
      </c>
      <c r="Z1884" t="s">
        <v>13848</v>
      </c>
      <c r="AA1884" t="s">
        <v>666</v>
      </c>
      <c r="AB1884" t="s">
        <v>666</v>
      </c>
      <c r="AC1884" t="s">
        <v>11714</v>
      </c>
      <c r="AD1884" t="s">
        <v>13848</v>
      </c>
      <c r="AE1884">
        <v>13499</v>
      </c>
      <c r="AH1884" t="s">
        <v>11714</v>
      </c>
      <c r="AI1884">
        <v>18525</v>
      </c>
      <c r="AJ1884">
        <v>5090</v>
      </c>
      <c r="AK1884" t="s">
        <v>11714</v>
      </c>
      <c r="AL1884" t="s">
        <v>19215</v>
      </c>
      <c r="AM1884" t="s">
        <v>11714</v>
      </c>
      <c r="AN1884" t="s">
        <v>11714</v>
      </c>
      <c r="AO1884" t="s">
        <v>1380</v>
      </c>
      <c r="AP1884" t="s">
        <v>13848</v>
      </c>
      <c r="AQ1884" t="s">
        <v>20403</v>
      </c>
    </row>
    <row r="1885" spans="1:43" hidden="1" x14ac:dyDescent="0.3">
      <c r="A1885" t="s">
        <v>2890</v>
      </c>
      <c r="B1885" t="s">
        <v>565</v>
      </c>
      <c r="C1885" s="72">
        <v>30616</v>
      </c>
      <c r="D1885" t="s">
        <v>6570</v>
      </c>
      <c r="E1885" t="s">
        <v>6569</v>
      </c>
      <c r="F1885" t="s">
        <v>1413</v>
      </c>
      <c r="G1885" t="s">
        <v>9094</v>
      </c>
      <c r="H1885" t="s">
        <v>660</v>
      </c>
      <c r="I1885" t="s">
        <v>9207</v>
      </c>
      <c r="J1885" t="s">
        <v>565</v>
      </c>
      <c r="K1885">
        <v>445988</v>
      </c>
      <c r="L1885" t="s">
        <v>565</v>
      </c>
      <c r="M1885">
        <v>548120</v>
      </c>
      <c r="N1885" t="s">
        <v>565</v>
      </c>
      <c r="O1885" t="s">
        <v>2891</v>
      </c>
      <c r="P1885" t="s">
        <v>2890</v>
      </c>
      <c r="Q1885">
        <v>7737</v>
      </c>
      <c r="R1885" t="s">
        <v>565</v>
      </c>
      <c r="S1885">
        <v>6513</v>
      </c>
      <c r="T1885" t="s">
        <v>565</v>
      </c>
      <c r="U1885" t="s">
        <v>565</v>
      </c>
      <c r="V1885" t="s">
        <v>4653</v>
      </c>
      <c r="W1885">
        <v>48560</v>
      </c>
      <c r="X1885">
        <v>7737</v>
      </c>
      <c r="Y1885" t="s">
        <v>565</v>
      </c>
      <c r="Z1885" t="s">
        <v>6127</v>
      </c>
      <c r="AA1885" t="s">
        <v>658</v>
      </c>
      <c r="AB1885" t="s">
        <v>658</v>
      </c>
      <c r="AC1885" t="s">
        <v>565</v>
      </c>
      <c r="AD1885" t="s">
        <v>6127</v>
      </c>
      <c r="AE1885">
        <v>8922</v>
      </c>
      <c r="AF1885" t="s">
        <v>565</v>
      </c>
      <c r="AG1885">
        <v>5399</v>
      </c>
      <c r="AH1885" t="s">
        <v>565</v>
      </c>
      <c r="AI1885">
        <v>3417</v>
      </c>
      <c r="AJ1885">
        <v>2240</v>
      </c>
      <c r="AK1885" t="s">
        <v>565</v>
      </c>
      <c r="AM1885" t="s">
        <v>565</v>
      </c>
      <c r="AN1885" t="s">
        <v>565</v>
      </c>
      <c r="AO1885" t="s">
        <v>660</v>
      </c>
      <c r="AP1885" t="s">
        <v>6127</v>
      </c>
      <c r="AQ1885" t="s">
        <v>20402</v>
      </c>
    </row>
    <row r="1886" spans="1:43" x14ac:dyDescent="0.3">
      <c r="A1886" t="s">
        <v>2892</v>
      </c>
      <c r="B1886" t="s">
        <v>456</v>
      </c>
      <c r="C1886" s="72">
        <v>31253</v>
      </c>
      <c r="D1886" t="s">
        <v>6541</v>
      </c>
      <c r="E1886" t="s">
        <v>7136</v>
      </c>
      <c r="F1886" t="s">
        <v>3591</v>
      </c>
      <c r="G1886" t="s">
        <v>3591</v>
      </c>
      <c r="H1886" t="s">
        <v>1380</v>
      </c>
      <c r="I1886" t="s">
        <v>10317</v>
      </c>
      <c r="J1886" t="s">
        <v>456</v>
      </c>
      <c r="K1886">
        <v>502100</v>
      </c>
      <c r="L1886" t="s">
        <v>456</v>
      </c>
      <c r="M1886">
        <v>1603038</v>
      </c>
      <c r="N1886" t="s">
        <v>456</v>
      </c>
      <c r="O1886" t="s">
        <v>2893</v>
      </c>
      <c r="P1886" t="s">
        <v>2892</v>
      </c>
      <c r="Q1886">
        <v>8823</v>
      </c>
      <c r="R1886" t="s">
        <v>456</v>
      </c>
      <c r="S1886">
        <v>29683</v>
      </c>
      <c r="T1886" t="s">
        <v>456</v>
      </c>
      <c r="U1886" t="s">
        <v>456</v>
      </c>
      <c r="V1886" t="s">
        <v>4654</v>
      </c>
      <c r="W1886">
        <v>50126</v>
      </c>
      <c r="X1886">
        <v>8823</v>
      </c>
      <c r="Y1886" t="s">
        <v>456</v>
      </c>
      <c r="Z1886" t="s">
        <v>6128</v>
      </c>
      <c r="AA1886" t="s">
        <v>666</v>
      </c>
      <c r="AB1886" t="s">
        <v>666</v>
      </c>
      <c r="AC1886" t="s">
        <v>456</v>
      </c>
      <c r="AD1886" t="s">
        <v>6128</v>
      </c>
      <c r="AE1886">
        <v>9531</v>
      </c>
      <c r="AF1886" t="s">
        <v>456</v>
      </c>
      <c r="AG1886">
        <v>12584</v>
      </c>
      <c r="AH1886" t="s">
        <v>456</v>
      </c>
      <c r="AI1886">
        <v>5043</v>
      </c>
      <c r="AJ1886">
        <v>3608</v>
      </c>
      <c r="AK1886" t="s">
        <v>456</v>
      </c>
      <c r="AL1886" t="s">
        <v>19216</v>
      </c>
      <c r="AM1886" t="s">
        <v>456</v>
      </c>
      <c r="AN1886" t="s">
        <v>456</v>
      </c>
      <c r="AO1886" t="s">
        <v>1380</v>
      </c>
      <c r="AP1886" t="s">
        <v>6128</v>
      </c>
      <c r="AQ1886" t="s">
        <v>20403</v>
      </c>
    </row>
    <row r="1887" spans="1:43" x14ac:dyDescent="0.3">
      <c r="A1887" t="s">
        <v>12451</v>
      </c>
      <c r="B1887" t="s">
        <v>11382</v>
      </c>
      <c r="C1887" s="72">
        <v>32492</v>
      </c>
      <c r="D1887" t="s">
        <v>6650</v>
      </c>
      <c r="E1887" t="s">
        <v>12452</v>
      </c>
      <c r="F1887" t="s">
        <v>1376</v>
      </c>
      <c r="G1887" t="s">
        <v>6120</v>
      </c>
      <c r="H1887" t="s">
        <v>1373</v>
      </c>
      <c r="I1887" t="s">
        <v>11383</v>
      </c>
      <c r="J1887" t="s">
        <v>11382</v>
      </c>
      <c r="K1887">
        <v>519151</v>
      </c>
      <c r="L1887" t="s">
        <v>11382</v>
      </c>
      <c r="M1887">
        <v>2029067</v>
      </c>
      <c r="N1887" t="s">
        <v>11382</v>
      </c>
      <c r="O1887" t="s">
        <v>12453</v>
      </c>
      <c r="P1887" t="s">
        <v>12451</v>
      </c>
      <c r="Q1887">
        <v>9358</v>
      </c>
      <c r="R1887" t="s">
        <v>11382</v>
      </c>
      <c r="S1887">
        <v>33072</v>
      </c>
      <c r="T1887" t="s">
        <v>11382</v>
      </c>
      <c r="V1887" t="s">
        <v>12454</v>
      </c>
      <c r="W1887">
        <v>58552</v>
      </c>
      <c r="X1887">
        <v>9358</v>
      </c>
      <c r="Y1887" t="s">
        <v>11382</v>
      </c>
      <c r="Z1887" t="s">
        <v>12455</v>
      </c>
      <c r="AA1887" t="s">
        <v>658</v>
      </c>
      <c r="AB1887" t="s">
        <v>658</v>
      </c>
      <c r="AC1887" t="s">
        <v>11382</v>
      </c>
      <c r="AD1887" t="s">
        <v>12455</v>
      </c>
      <c r="AE1887">
        <v>12782</v>
      </c>
      <c r="AF1887" t="s">
        <v>11382</v>
      </c>
      <c r="AG1887">
        <v>38041</v>
      </c>
      <c r="AH1887" t="s">
        <v>11382</v>
      </c>
      <c r="AI1887">
        <v>5735</v>
      </c>
      <c r="AJ1887">
        <v>4279</v>
      </c>
      <c r="AK1887" t="s">
        <v>11382</v>
      </c>
      <c r="AL1887" t="s">
        <v>19217</v>
      </c>
      <c r="AM1887" t="s">
        <v>11382</v>
      </c>
      <c r="AN1887" t="s">
        <v>11382</v>
      </c>
      <c r="AO1887" t="s">
        <v>14933</v>
      </c>
      <c r="AP1887" t="s">
        <v>12455</v>
      </c>
      <c r="AQ1887" t="s">
        <v>20403</v>
      </c>
    </row>
    <row r="1888" spans="1:43" x14ac:dyDescent="0.3">
      <c r="A1888" t="s">
        <v>2894</v>
      </c>
      <c r="B1888" t="s">
        <v>707</v>
      </c>
      <c r="C1888" s="72">
        <v>31285</v>
      </c>
      <c r="D1888" t="s">
        <v>6683</v>
      </c>
      <c r="E1888" t="s">
        <v>7497</v>
      </c>
      <c r="F1888" t="s">
        <v>1379</v>
      </c>
      <c r="G1888" t="s">
        <v>9094</v>
      </c>
      <c r="H1888" t="s">
        <v>1373</v>
      </c>
      <c r="I1888" t="s">
        <v>10085</v>
      </c>
      <c r="J1888" t="s">
        <v>707</v>
      </c>
      <c r="K1888">
        <v>456034</v>
      </c>
      <c r="L1888" t="s">
        <v>707</v>
      </c>
      <c r="M1888">
        <v>1232130</v>
      </c>
      <c r="N1888" t="s">
        <v>707</v>
      </c>
      <c r="O1888" t="s">
        <v>2895</v>
      </c>
      <c r="P1888" t="s">
        <v>2894</v>
      </c>
      <c r="Q1888">
        <v>8175</v>
      </c>
      <c r="R1888" t="s">
        <v>707</v>
      </c>
      <c r="S1888">
        <v>28958</v>
      </c>
      <c r="T1888" t="s">
        <v>707</v>
      </c>
      <c r="V1888" t="s">
        <v>4655</v>
      </c>
      <c r="W1888">
        <v>54694</v>
      </c>
      <c r="X1888">
        <v>8175</v>
      </c>
      <c r="Y1888" t="s">
        <v>707</v>
      </c>
      <c r="Z1888" t="s">
        <v>6129</v>
      </c>
      <c r="AA1888" t="s">
        <v>666</v>
      </c>
      <c r="AB1888" t="s">
        <v>666</v>
      </c>
      <c r="AC1888" t="s">
        <v>707</v>
      </c>
      <c r="AD1888" t="s">
        <v>6129</v>
      </c>
      <c r="AE1888">
        <v>8348</v>
      </c>
      <c r="AF1888" t="s">
        <v>707</v>
      </c>
      <c r="AG1888">
        <v>5784</v>
      </c>
      <c r="AH1888" t="s">
        <v>707</v>
      </c>
      <c r="AI1888">
        <v>7968</v>
      </c>
      <c r="AJ1888">
        <v>3100</v>
      </c>
      <c r="AK1888" t="s">
        <v>707</v>
      </c>
      <c r="AL1888" t="s">
        <v>19218</v>
      </c>
      <c r="AM1888" t="s">
        <v>707</v>
      </c>
      <c r="AN1888" t="s">
        <v>707</v>
      </c>
      <c r="AO1888" t="s">
        <v>1373</v>
      </c>
      <c r="AP1888" t="s">
        <v>6129</v>
      </c>
      <c r="AQ1888" t="s">
        <v>20403</v>
      </c>
    </row>
    <row r="1889" spans="1:43" hidden="1" x14ac:dyDescent="0.3">
      <c r="A1889" t="s">
        <v>2896</v>
      </c>
      <c r="B1889" t="s">
        <v>136</v>
      </c>
      <c r="C1889" s="72">
        <v>30598</v>
      </c>
      <c r="D1889" t="s">
        <v>6627</v>
      </c>
      <c r="E1889" t="s">
        <v>7331</v>
      </c>
      <c r="F1889" t="s">
        <v>3591</v>
      </c>
      <c r="G1889" t="s">
        <v>3591</v>
      </c>
      <c r="H1889" t="s">
        <v>1380</v>
      </c>
      <c r="I1889" t="s">
        <v>9589</v>
      </c>
      <c r="J1889" t="s">
        <v>136</v>
      </c>
      <c r="K1889">
        <v>445095</v>
      </c>
      <c r="L1889" t="s">
        <v>136</v>
      </c>
      <c r="M1889">
        <v>489859</v>
      </c>
      <c r="N1889" t="s">
        <v>136</v>
      </c>
      <c r="O1889" t="s">
        <v>2897</v>
      </c>
      <c r="P1889" t="s">
        <v>2896</v>
      </c>
      <c r="Q1889">
        <v>7693</v>
      </c>
      <c r="R1889" t="s">
        <v>136</v>
      </c>
      <c r="S1889">
        <v>6463</v>
      </c>
      <c r="T1889" t="s">
        <v>136</v>
      </c>
      <c r="V1889" t="s">
        <v>4656</v>
      </c>
      <c r="W1889">
        <v>31652</v>
      </c>
      <c r="X1889">
        <v>7693</v>
      </c>
      <c r="Y1889" t="s">
        <v>136</v>
      </c>
      <c r="Z1889" t="s">
        <v>6130</v>
      </c>
      <c r="AA1889" t="s">
        <v>666</v>
      </c>
      <c r="AB1889" t="s">
        <v>658</v>
      </c>
      <c r="AC1889" t="s">
        <v>136</v>
      </c>
      <c r="AD1889" t="s">
        <v>6130</v>
      </c>
      <c r="AE1889">
        <v>7189</v>
      </c>
      <c r="AI1889">
        <v>1580</v>
      </c>
      <c r="AK1889" t="s">
        <v>136</v>
      </c>
      <c r="AL1889" t="s">
        <v>19219</v>
      </c>
      <c r="AM1889" t="s">
        <v>136</v>
      </c>
      <c r="AN1889" t="s">
        <v>136</v>
      </c>
      <c r="AO1889" t="s">
        <v>1380</v>
      </c>
      <c r="AP1889" t="s">
        <v>6130</v>
      </c>
      <c r="AQ1889" t="s">
        <v>20402</v>
      </c>
    </row>
    <row r="1890" spans="1:43" x14ac:dyDescent="0.3">
      <c r="A1890" t="s">
        <v>2898</v>
      </c>
      <c r="B1890" t="s">
        <v>40</v>
      </c>
      <c r="C1890" s="72">
        <v>32168</v>
      </c>
      <c r="D1890" t="s">
        <v>6620</v>
      </c>
      <c r="E1890" t="s">
        <v>6675</v>
      </c>
      <c r="F1890" t="s">
        <v>3591</v>
      </c>
      <c r="G1890" t="s">
        <v>3591</v>
      </c>
      <c r="H1890" t="s">
        <v>1380</v>
      </c>
      <c r="I1890" t="s">
        <v>10059</v>
      </c>
      <c r="J1890" t="s">
        <v>40</v>
      </c>
      <c r="K1890">
        <v>572389</v>
      </c>
      <c r="L1890" t="s">
        <v>40</v>
      </c>
      <c r="M1890">
        <v>1740993</v>
      </c>
      <c r="N1890" t="s">
        <v>40</v>
      </c>
      <c r="O1890" t="s">
        <v>4657</v>
      </c>
      <c r="P1890" t="s">
        <v>2898</v>
      </c>
      <c r="Q1890">
        <v>9362</v>
      </c>
      <c r="R1890" t="s">
        <v>40</v>
      </c>
      <c r="S1890">
        <v>30660</v>
      </c>
      <c r="T1890" t="s">
        <v>40</v>
      </c>
      <c r="V1890" t="s">
        <v>4658</v>
      </c>
      <c r="W1890">
        <v>60148</v>
      </c>
      <c r="X1890">
        <v>9362</v>
      </c>
      <c r="Y1890" t="s">
        <v>40</v>
      </c>
      <c r="Z1890" t="s">
        <v>8899</v>
      </c>
      <c r="AA1890" t="s">
        <v>658</v>
      </c>
      <c r="AB1890" t="s">
        <v>658</v>
      </c>
      <c r="AC1890" t="s">
        <v>40</v>
      </c>
      <c r="AD1890" t="s">
        <v>8899</v>
      </c>
      <c r="AE1890">
        <v>11037</v>
      </c>
      <c r="AI1890">
        <v>17129</v>
      </c>
      <c r="AK1890" t="s">
        <v>40</v>
      </c>
      <c r="AL1890" t="s">
        <v>19220</v>
      </c>
      <c r="AM1890" t="s">
        <v>40</v>
      </c>
      <c r="AN1890" t="s">
        <v>40</v>
      </c>
      <c r="AO1890" t="s">
        <v>1380</v>
      </c>
      <c r="AP1890" t="s">
        <v>8899</v>
      </c>
      <c r="AQ1890" t="s">
        <v>20403</v>
      </c>
    </row>
    <row r="1891" spans="1:43" x14ac:dyDescent="0.3">
      <c r="A1891" t="s">
        <v>2899</v>
      </c>
      <c r="B1891" t="s">
        <v>510</v>
      </c>
      <c r="C1891" s="72">
        <v>34020</v>
      </c>
      <c r="D1891" t="s">
        <v>6999</v>
      </c>
      <c r="E1891" t="s">
        <v>6998</v>
      </c>
      <c r="F1891" t="s">
        <v>1409</v>
      </c>
      <c r="G1891" t="s">
        <v>9094</v>
      </c>
      <c r="H1891" t="s">
        <v>661</v>
      </c>
      <c r="I1891" t="s">
        <v>10436</v>
      </c>
      <c r="J1891" t="s">
        <v>510</v>
      </c>
      <c r="K1891">
        <v>595777</v>
      </c>
      <c r="L1891" t="s">
        <v>510</v>
      </c>
      <c r="M1891">
        <v>1796123</v>
      </c>
      <c r="N1891" t="s">
        <v>510</v>
      </c>
      <c r="O1891" t="s">
        <v>4659</v>
      </c>
      <c r="P1891" t="s">
        <v>2899</v>
      </c>
      <c r="Q1891">
        <v>9112</v>
      </c>
      <c r="R1891" t="s">
        <v>510</v>
      </c>
      <c r="S1891">
        <v>31117</v>
      </c>
      <c r="T1891" t="s">
        <v>510</v>
      </c>
      <c r="U1891" t="s">
        <v>510</v>
      </c>
      <c r="V1891" t="s">
        <v>4660</v>
      </c>
      <c r="W1891">
        <v>68066</v>
      </c>
      <c r="X1891">
        <v>9112</v>
      </c>
      <c r="Y1891" t="s">
        <v>510</v>
      </c>
      <c r="Z1891" t="s">
        <v>6131</v>
      </c>
      <c r="AA1891" t="s">
        <v>5068</v>
      </c>
      <c r="AB1891" t="s">
        <v>658</v>
      </c>
      <c r="AC1891" t="s">
        <v>510</v>
      </c>
      <c r="AD1891" t="s">
        <v>6131</v>
      </c>
      <c r="AE1891">
        <v>11361</v>
      </c>
      <c r="AF1891" t="s">
        <v>510</v>
      </c>
      <c r="AG1891">
        <v>13262</v>
      </c>
      <c r="AH1891" t="s">
        <v>510</v>
      </c>
      <c r="AI1891">
        <v>13702</v>
      </c>
      <c r="AJ1891">
        <v>4177</v>
      </c>
      <c r="AK1891" t="s">
        <v>510</v>
      </c>
      <c r="AL1891" t="s">
        <v>19221</v>
      </c>
      <c r="AM1891" t="s">
        <v>510</v>
      </c>
      <c r="AN1891" t="s">
        <v>510</v>
      </c>
      <c r="AO1891" t="s">
        <v>14948</v>
      </c>
      <c r="AP1891" t="s">
        <v>6131</v>
      </c>
      <c r="AQ1891" t="s">
        <v>20403</v>
      </c>
    </row>
    <row r="1892" spans="1:43" x14ac:dyDescent="0.3">
      <c r="A1892" t="s">
        <v>13849</v>
      </c>
      <c r="B1892" t="s">
        <v>11338</v>
      </c>
      <c r="C1892" s="72">
        <v>32751</v>
      </c>
      <c r="D1892" t="s">
        <v>6575</v>
      </c>
      <c r="E1892" t="s">
        <v>13850</v>
      </c>
      <c r="F1892" t="s">
        <v>1376</v>
      </c>
      <c r="G1892" t="s">
        <v>6120</v>
      </c>
      <c r="H1892" t="s">
        <v>1373</v>
      </c>
      <c r="I1892" t="s">
        <v>13851</v>
      </c>
      <c r="J1892" t="s">
        <v>11338</v>
      </c>
      <c r="K1892">
        <v>643493</v>
      </c>
      <c r="L1892" t="s">
        <v>11338</v>
      </c>
      <c r="M1892">
        <v>2444516</v>
      </c>
      <c r="N1892" t="s">
        <v>11338</v>
      </c>
      <c r="O1892" t="s">
        <v>14456</v>
      </c>
      <c r="P1892" t="s">
        <v>13849</v>
      </c>
      <c r="Q1892">
        <v>10664</v>
      </c>
      <c r="R1892" t="s">
        <v>11338</v>
      </c>
      <c r="S1892">
        <v>36061</v>
      </c>
      <c r="T1892" t="s">
        <v>11338</v>
      </c>
      <c r="V1892" t="s">
        <v>16592</v>
      </c>
      <c r="W1892">
        <v>103484</v>
      </c>
      <c r="X1892">
        <v>10664</v>
      </c>
      <c r="Y1892" t="s">
        <v>11338</v>
      </c>
      <c r="Z1892" t="s">
        <v>13852</v>
      </c>
      <c r="AA1892" t="s">
        <v>658</v>
      </c>
      <c r="AB1892" t="s">
        <v>658</v>
      </c>
      <c r="AC1892" t="s">
        <v>11338</v>
      </c>
      <c r="AD1892" t="s">
        <v>13852</v>
      </c>
      <c r="AE1892">
        <v>14421</v>
      </c>
      <c r="AH1892" t="s">
        <v>11338</v>
      </c>
      <c r="AI1892">
        <v>19428</v>
      </c>
      <c r="AJ1892">
        <v>5523</v>
      </c>
      <c r="AK1892" t="s">
        <v>11338</v>
      </c>
      <c r="AL1892" t="s">
        <v>19222</v>
      </c>
      <c r="AM1892" t="s">
        <v>11338</v>
      </c>
      <c r="AN1892" t="s">
        <v>11338</v>
      </c>
      <c r="AO1892" t="s">
        <v>1373</v>
      </c>
      <c r="AP1892" t="s">
        <v>13852</v>
      </c>
      <c r="AQ1892" t="s">
        <v>20403</v>
      </c>
    </row>
    <row r="1893" spans="1:43" x14ac:dyDescent="0.3">
      <c r="A1893" t="s">
        <v>2900</v>
      </c>
      <c r="B1893" t="s">
        <v>979</v>
      </c>
      <c r="C1893" s="72">
        <v>32712</v>
      </c>
      <c r="D1893" t="s">
        <v>6886</v>
      </c>
      <c r="E1893" t="s">
        <v>8045</v>
      </c>
      <c r="F1893" t="s">
        <v>3591</v>
      </c>
      <c r="G1893" t="s">
        <v>3591</v>
      </c>
      <c r="H1893" t="s">
        <v>1373</v>
      </c>
      <c r="I1893" t="s">
        <v>10115</v>
      </c>
      <c r="J1893" t="s">
        <v>979</v>
      </c>
      <c r="K1893">
        <v>543668</v>
      </c>
      <c r="L1893" t="s">
        <v>979</v>
      </c>
      <c r="M1893">
        <v>1939520</v>
      </c>
      <c r="N1893" t="s">
        <v>979</v>
      </c>
      <c r="O1893" t="s">
        <v>4661</v>
      </c>
      <c r="P1893" t="s">
        <v>2900</v>
      </c>
      <c r="Q1893">
        <v>9202</v>
      </c>
      <c r="R1893" t="s">
        <v>979</v>
      </c>
      <c r="S1893">
        <v>31922</v>
      </c>
      <c r="T1893" t="s">
        <v>979</v>
      </c>
      <c r="V1893" t="s">
        <v>4662</v>
      </c>
      <c r="W1893">
        <v>65986</v>
      </c>
      <c r="X1893">
        <v>9202</v>
      </c>
      <c r="Y1893" t="s">
        <v>979</v>
      </c>
      <c r="Z1893" t="s">
        <v>6132</v>
      </c>
      <c r="AA1893" t="s">
        <v>658</v>
      </c>
      <c r="AB1893" t="s">
        <v>658</v>
      </c>
      <c r="AC1893" t="s">
        <v>979</v>
      </c>
      <c r="AD1893" t="s">
        <v>6132</v>
      </c>
      <c r="AE1893">
        <v>11674</v>
      </c>
      <c r="AI1893">
        <v>13586</v>
      </c>
      <c r="AK1893" t="s">
        <v>979</v>
      </c>
      <c r="AL1893" t="s">
        <v>19223</v>
      </c>
      <c r="AM1893" t="s">
        <v>979</v>
      </c>
      <c r="AN1893" t="s">
        <v>979</v>
      </c>
      <c r="AO1893" t="s">
        <v>1373</v>
      </c>
      <c r="AP1893" t="s">
        <v>6132</v>
      </c>
      <c r="AQ1893" t="s">
        <v>20403</v>
      </c>
    </row>
    <row r="1894" spans="1:43" x14ac:dyDescent="0.3">
      <c r="A1894" t="s">
        <v>16593</v>
      </c>
      <c r="B1894" t="s">
        <v>16594</v>
      </c>
      <c r="C1894" s="72">
        <v>33329</v>
      </c>
      <c r="D1894" t="s">
        <v>6973</v>
      </c>
      <c r="E1894" t="s">
        <v>16595</v>
      </c>
      <c r="F1894" t="s">
        <v>1389</v>
      </c>
      <c r="G1894" t="s">
        <v>6120</v>
      </c>
      <c r="H1894" t="s">
        <v>1380</v>
      </c>
      <c r="I1894" t="s">
        <v>16596</v>
      </c>
      <c r="J1894" t="s">
        <v>16594</v>
      </c>
      <c r="K1894">
        <v>527049</v>
      </c>
      <c r="L1894" t="s">
        <v>16594</v>
      </c>
      <c r="M1894">
        <v>1806345</v>
      </c>
      <c r="N1894" t="s">
        <v>16594</v>
      </c>
      <c r="O1894" t="s">
        <v>17606</v>
      </c>
      <c r="P1894" t="s">
        <v>16593</v>
      </c>
      <c r="Q1894">
        <v>8678</v>
      </c>
      <c r="R1894" t="s">
        <v>16594</v>
      </c>
      <c r="S1894">
        <v>31288</v>
      </c>
      <c r="T1894" t="s">
        <v>16594</v>
      </c>
      <c r="U1894" t="s">
        <v>16594</v>
      </c>
      <c r="W1894">
        <v>58559</v>
      </c>
      <c r="X1894">
        <v>9594</v>
      </c>
      <c r="Y1894" t="s">
        <v>16594</v>
      </c>
      <c r="Z1894" t="s">
        <v>16597</v>
      </c>
      <c r="AA1894" t="s">
        <v>658</v>
      </c>
      <c r="AB1894" t="s">
        <v>658</v>
      </c>
      <c r="AC1894" t="s">
        <v>16594</v>
      </c>
      <c r="AD1894" t="s">
        <v>16597</v>
      </c>
      <c r="AE1894">
        <v>10151</v>
      </c>
      <c r="AF1894" t="s">
        <v>16594</v>
      </c>
      <c r="AH1894" t="s">
        <v>16594</v>
      </c>
      <c r="AJ1894">
        <v>4477</v>
      </c>
      <c r="AK1894" t="s">
        <v>16594</v>
      </c>
      <c r="AL1894" t="s">
        <v>19224</v>
      </c>
      <c r="AM1894" t="s">
        <v>16594</v>
      </c>
      <c r="AN1894" t="s">
        <v>16594</v>
      </c>
      <c r="AO1894" t="s">
        <v>1380</v>
      </c>
      <c r="AP1894" t="s">
        <v>16597</v>
      </c>
      <c r="AQ1894" t="s">
        <v>20403</v>
      </c>
    </row>
    <row r="1895" spans="1:43" x14ac:dyDescent="0.3">
      <c r="A1895" t="s">
        <v>3510</v>
      </c>
      <c r="B1895" t="s">
        <v>1297</v>
      </c>
      <c r="C1895" s="72">
        <v>33214</v>
      </c>
      <c r="D1895" t="s">
        <v>6625</v>
      </c>
      <c r="E1895" t="s">
        <v>6624</v>
      </c>
      <c r="F1895" t="s">
        <v>1402</v>
      </c>
      <c r="G1895" t="s">
        <v>6120</v>
      </c>
      <c r="H1895" t="s">
        <v>1380</v>
      </c>
      <c r="I1895" t="s">
        <v>9721</v>
      </c>
      <c r="J1895" t="s">
        <v>1297</v>
      </c>
      <c r="K1895">
        <v>624577</v>
      </c>
      <c r="L1895" t="s">
        <v>1297</v>
      </c>
      <c r="M1895">
        <v>1992864</v>
      </c>
      <c r="N1895" t="s">
        <v>1297</v>
      </c>
      <c r="O1895" t="s">
        <v>4663</v>
      </c>
      <c r="P1895" t="s">
        <v>3510</v>
      </c>
      <c r="Q1895">
        <v>9341</v>
      </c>
      <c r="R1895" t="s">
        <v>1297</v>
      </c>
      <c r="S1895">
        <v>32574</v>
      </c>
      <c r="T1895" t="s">
        <v>1297</v>
      </c>
      <c r="U1895" t="s">
        <v>1297</v>
      </c>
      <c r="V1895" t="s">
        <v>12885</v>
      </c>
      <c r="W1895">
        <v>101652</v>
      </c>
      <c r="X1895">
        <v>9341</v>
      </c>
      <c r="Y1895" t="s">
        <v>1297</v>
      </c>
      <c r="Z1895" t="s">
        <v>6133</v>
      </c>
      <c r="AA1895" t="s">
        <v>658</v>
      </c>
      <c r="AB1895" t="s">
        <v>658</v>
      </c>
      <c r="AC1895" t="s">
        <v>1297</v>
      </c>
      <c r="AD1895" t="s">
        <v>6133</v>
      </c>
      <c r="AE1895">
        <v>12588</v>
      </c>
      <c r="AF1895" t="s">
        <v>1297</v>
      </c>
      <c r="AG1895">
        <v>38005</v>
      </c>
      <c r="AH1895" t="s">
        <v>1297</v>
      </c>
      <c r="AI1895">
        <v>18181</v>
      </c>
      <c r="AJ1895">
        <v>4319</v>
      </c>
      <c r="AK1895" t="s">
        <v>1297</v>
      </c>
      <c r="AL1895" t="s">
        <v>19225</v>
      </c>
      <c r="AM1895" t="s">
        <v>1297</v>
      </c>
      <c r="AN1895" t="s">
        <v>1297</v>
      </c>
      <c r="AO1895" t="s">
        <v>1380</v>
      </c>
      <c r="AP1895" t="s">
        <v>6133</v>
      </c>
      <c r="AQ1895" t="s">
        <v>20403</v>
      </c>
    </row>
    <row r="1896" spans="1:43" x14ac:dyDescent="0.3">
      <c r="A1896" t="s">
        <v>2901</v>
      </c>
      <c r="B1896" t="s">
        <v>634</v>
      </c>
      <c r="C1896" s="72">
        <v>29236</v>
      </c>
      <c r="D1896" t="s">
        <v>6644</v>
      </c>
      <c r="E1896" t="s">
        <v>6643</v>
      </c>
      <c r="F1896" t="s">
        <v>1470</v>
      </c>
      <c r="G1896" t="s">
        <v>6120</v>
      </c>
      <c r="H1896" t="s">
        <v>1396</v>
      </c>
      <c r="I1896" t="s">
        <v>9852</v>
      </c>
      <c r="J1896" t="s">
        <v>634</v>
      </c>
      <c r="K1896">
        <v>405395</v>
      </c>
      <c r="L1896" t="s">
        <v>634</v>
      </c>
      <c r="M1896">
        <v>223571</v>
      </c>
      <c r="N1896" t="s">
        <v>634</v>
      </c>
      <c r="O1896" t="s">
        <v>2902</v>
      </c>
      <c r="P1896" t="s">
        <v>2901</v>
      </c>
      <c r="Q1896">
        <v>6619</v>
      </c>
      <c r="R1896" t="s">
        <v>634</v>
      </c>
      <c r="S1896">
        <v>4574</v>
      </c>
      <c r="T1896" t="s">
        <v>634</v>
      </c>
      <c r="U1896" t="s">
        <v>634</v>
      </c>
      <c r="V1896" t="s">
        <v>4664</v>
      </c>
      <c r="W1896">
        <v>204</v>
      </c>
      <c r="X1896">
        <v>6619</v>
      </c>
      <c r="Y1896" t="s">
        <v>634</v>
      </c>
      <c r="Z1896" t="s">
        <v>6134</v>
      </c>
      <c r="AA1896" t="s">
        <v>658</v>
      </c>
      <c r="AB1896" t="s">
        <v>658</v>
      </c>
      <c r="AC1896" t="s">
        <v>634</v>
      </c>
      <c r="AD1896" t="s">
        <v>6134</v>
      </c>
      <c r="AE1896">
        <v>6642</v>
      </c>
      <c r="AF1896" t="s">
        <v>634</v>
      </c>
      <c r="AG1896">
        <v>5177</v>
      </c>
      <c r="AH1896" t="s">
        <v>634</v>
      </c>
      <c r="AI1896">
        <v>8741</v>
      </c>
      <c r="AJ1896">
        <v>570</v>
      </c>
      <c r="AK1896" t="s">
        <v>634</v>
      </c>
      <c r="AL1896" t="s">
        <v>19226</v>
      </c>
      <c r="AM1896" t="s">
        <v>634</v>
      </c>
      <c r="AN1896" t="s">
        <v>634</v>
      </c>
      <c r="AO1896" t="s">
        <v>14937</v>
      </c>
      <c r="AP1896" t="s">
        <v>6134</v>
      </c>
      <c r="AQ1896" t="s">
        <v>20403</v>
      </c>
    </row>
    <row r="1897" spans="1:43" x14ac:dyDescent="0.3">
      <c r="A1897" t="s">
        <v>13514</v>
      </c>
      <c r="B1897" t="s">
        <v>12941</v>
      </c>
      <c r="C1897" s="72">
        <v>34814</v>
      </c>
      <c r="D1897" t="s">
        <v>6776</v>
      </c>
      <c r="E1897" t="s">
        <v>13515</v>
      </c>
      <c r="F1897" t="s">
        <v>1386</v>
      </c>
      <c r="G1897" t="s">
        <v>6120</v>
      </c>
      <c r="H1897" t="s">
        <v>1373</v>
      </c>
      <c r="I1897" t="s">
        <v>17714</v>
      </c>
      <c r="J1897" t="s">
        <v>12941</v>
      </c>
      <c r="K1897">
        <v>640462</v>
      </c>
      <c r="L1897" t="s">
        <v>12941</v>
      </c>
      <c r="M1897">
        <v>2250620</v>
      </c>
      <c r="N1897" t="s">
        <v>12941</v>
      </c>
      <c r="P1897" t="s">
        <v>13514</v>
      </c>
      <c r="Q1897">
        <v>9792</v>
      </c>
      <c r="R1897" t="s">
        <v>12941</v>
      </c>
      <c r="S1897">
        <v>36201</v>
      </c>
      <c r="T1897" t="s">
        <v>12941</v>
      </c>
      <c r="V1897" t="s">
        <v>16598</v>
      </c>
      <c r="W1897">
        <v>109027</v>
      </c>
      <c r="X1897">
        <v>10548</v>
      </c>
      <c r="Y1897" t="s">
        <v>12941</v>
      </c>
      <c r="Z1897" t="s">
        <v>13516</v>
      </c>
      <c r="AA1897" t="s">
        <v>666</v>
      </c>
      <c r="AB1897" t="s">
        <v>666</v>
      </c>
      <c r="AC1897" t="s">
        <v>12941</v>
      </c>
      <c r="AD1897" t="s">
        <v>13516</v>
      </c>
      <c r="AE1897">
        <v>13011</v>
      </c>
      <c r="AJ1897">
        <v>5831</v>
      </c>
      <c r="AK1897" t="s">
        <v>12941</v>
      </c>
      <c r="AL1897" t="s">
        <v>19227</v>
      </c>
      <c r="AM1897" t="s">
        <v>12941</v>
      </c>
      <c r="AN1897" t="s">
        <v>12941</v>
      </c>
      <c r="AO1897" t="s">
        <v>1373</v>
      </c>
      <c r="AP1897" t="s">
        <v>13516</v>
      </c>
      <c r="AQ1897" t="s">
        <v>20403</v>
      </c>
    </row>
    <row r="1898" spans="1:43" hidden="1" x14ac:dyDescent="0.3">
      <c r="A1898" t="s">
        <v>2903</v>
      </c>
      <c r="B1898" t="s">
        <v>135</v>
      </c>
      <c r="C1898" s="72">
        <v>28437</v>
      </c>
      <c r="D1898" t="s">
        <v>6581</v>
      </c>
      <c r="E1898" t="s">
        <v>7332</v>
      </c>
      <c r="F1898" t="s">
        <v>3591</v>
      </c>
      <c r="G1898" t="s">
        <v>3591</v>
      </c>
      <c r="H1898" t="s">
        <v>661</v>
      </c>
      <c r="I1898" t="s">
        <v>10330</v>
      </c>
      <c r="J1898" t="s">
        <v>135</v>
      </c>
      <c r="K1898">
        <v>346857</v>
      </c>
      <c r="L1898" t="s">
        <v>135</v>
      </c>
      <c r="M1898">
        <v>129299</v>
      </c>
      <c r="N1898" t="s">
        <v>135</v>
      </c>
      <c r="O1898" t="s">
        <v>2904</v>
      </c>
      <c r="P1898" t="s">
        <v>2903</v>
      </c>
      <c r="Q1898">
        <v>6793</v>
      </c>
      <c r="R1898" t="s">
        <v>135</v>
      </c>
      <c r="S1898">
        <v>4946</v>
      </c>
      <c r="T1898" t="s">
        <v>135</v>
      </c>
      <c r="U1898" t="s">
        <v>135</v>
      </c>
      <c r="V1898" t="s">
        <v>4665</v>
      </c>
      <c r="W1898">
        <v>686</v>
      </c>
      <c r="X1898">
        <v>6793</v>
      </c>
      <c r="Y1898" t="s">
        <v>135</v>
      </c>
      <c r="Z1898" t="s">
        <v>6135</v>
      </c>
      <c r="AA1898" t="s">
        <v>5068</v>
      </c>
      <c r="AB1898" t="s">
        <v>658</v>
      </c>
      <c r="AC1898" t="s">
        <v>135</v>
      </c>
      <c r="AD1898" t="s">
        <v>6135</v>
      </c>
      <c r="AE1898">
        <v>6770</v>
      </c>
      <c r="AI1898">
        <v>8350</v>
      </c>
      <c r="AK1898" t="s">
        <v>135</v>
      </c>
      <c r="AN1898" t="s">
        <v>135</v>
      </c>
      <c r="AO1898" t="s">
        <v>661</v>
      </c>
      <c r="AP1898" t="s">
        <v>6135</v>
      </c>
      <c r="AQ1898" t="s">
        <v>20402</v>
      </c>
    </row>
    <row r="1899" spans="1:43" x14ac:dyDescent="0.3">
      <c r="A1899" t="s">
        <v>6136</v>
      </c>
      <c r="B1899" t="s">
        <v>1136</v>
      </c>
      <c r="C1899" s="72">
        <v>31961</v>
      </c>
      <c r="D1899" t="s">
        <v>7111</v>
      </c>
      <c r="E1899" t="s">
        <v>8046</v>
      </c>
      <c r="F1899" t="s">
        <v>1464</v>
      </c>
      <c r="G1899" t="s">
        <v>6120</v>
      </c>
      <c r="H1899" t="s">
        <v>1373</v>
      </c>
      <c r="I1899" t="s">
        <v>9985</v>
      </c>
      <c r="J1899" t="s">
        <v>1136</v>
      </c>
      <c r="K1899">
        <v>474029</v>
      </c>
      <c r="L1899" t="s">
        <v>1136</v>
      </c>
      <c r="M1899">
        <v>1734605</v>
      </c>
      <c r="N1899" t="s">
        <v>1136</v>
      </c>
      <c r="O1899" t="s">
        <v>6137</v>
      </c>
      <c r="P1899" t="s">
        <v>6136</v>
      </c>
      <c r="Q1899">
        <v>9083</v>
      </c>
      <c r="R1899" t="s">
        <v>1136</v>
      </c>
      <c r="S1899">
        <v>30483</v>
      </c>
      <c r="T1899" t="s">
        <v>1136</v>
      </c>
      <c r="V1899" t="s">
        <v>6138</v>
      </c>
      <c r="W1899">
        <v>58563</v>
      </c>
      <c r="X1899">
        <v>9083</v>
      </c>
      <c r="Y1899" t="s">
        <v>1136</v>
      </c>
      <c r="Z1899" t="s">
        <v>6139</v>
      </c>
      <c r="AA1899" t="s">
        <v>658</v>
      </c>
      <c r="AB1899" t="s">
        <v>658</v>
      </c>
      <c r="AC1899" t="s">
        <v>1136</v>
      </c>
      <c r="AD1899" t="s">
        <v>6139</v>
      </c>
      <c r="AE1899">
        <v>10515</v>
      </c>
      <c r="AF1899" t="s">
        <v>1136</v>
      </c>
      <c r="AG1899">
        <v>13218</v>
      </c>
      <c r="AH1899" t="s">
        <v>1136</v>
      </c>
      <c r="AI1899">
        <v>5339</v>
      </c>
      <c r="AJ1899">
        <v>3938</v>
      </c>
      <c r="AK1899" t="s">
        <v>1136</v>
      </c>
      <c r="AL1899" t="s">
        <v>19228</v>
      </c>
      <c r="AM1899" t="s">
        <v>1136</v>
      </c>
      <c r="AN1899" t="s">
        <v>1136</v>
      </c>
      <c r="AO1899" t="s">
        <v>1373</v>
      </c>
      <c r="AP1899" t="s">
        <v>6139</v>
      </c>
      <c r="AQ1899" t="s">
        <v>20403</v>
      </c>
    </row>
    <row r="1900" spans="1:43" hidden="1" x14ac:dyDescent="0.3">
      <c r="A1900" t="s">
        <v>2905</v>
      </c>
      <c r="B1900" t="s">
        <v>1276</v>
      </c>
      <c r="C1900" s="72">
        <v>28178</v>
      </c>
      <c r="D1900" t="s">
        <v>6615</v>
      </c>
      <c r="E1900" t="s">
        <v>8047</v>
      </c>
      <c r="F1900" t="s">
        <v>3591</v>
      </c>
      <c r="G1900" t="s">
        <v>3591</v>
      </c>
      <c r="H1900" t="s">
        <v>1373</v>
      </c>
      <c r="I1900" t="s">
        <v>9598</v>
      </c>
      <c r="J1900" t="s">
        <v>1276</v>
      </c>
      <c r="K1900">
        <v>407816</v>
      </c>
      <c r="L1900" t="s">
        <v>1276</v>
      </c>
      <c r="M1900">
        <v>225422</v>
      </c>
      <c r="N1900" t="s">
        <v>1276</v>
      </c>
      <c r="O1900" t="s">
        <v>2906</v>
      </c>
      <c r="P1900" t="s">
        <v>2905</v>
      </c>
      <c r="Q1900">
        <v>7205</v>
      </c>
      <c r="R1900" t="s">
        <v>1276</v>
      </c>
      <c r="S1900">
        <v>5640</v>
      </c>
      <c r="T1900" t="s">
        <v>1276</v>
      </c>
      <c r="V1900" t="s">
        <v>4666</v>
      </c>
      <c r="W1900">
        <v>31680</v>
      </c>
      <c r="X1900">
        <v>7205</v>
      </c>
      <c r="Y1900" t="s">
        <v>1276</v>
      </c>
      <c r="Z1900" t="s">
        <v>8900</v>
      </c>
      <c r="AA1900" t="s">
        <v>658</v>
      </c>
      <c r="AB1900" t="s">
        <v>658</v>
      </c>
      <c r="AC1900" t="s">
        <v>1276</v>
      </c>
      <c r="AD1900" t="s">
        <v>8900</v>
      </c>
      <c r="AI1900">
        <v>8752</v>
      </c>
      <c r="AK1900" t="s">
        <v>1276</v>
      </c>
      <c r="AN1900" t="s">
        <v>1276</v>
      </c>
      <c r="AO1900" t="s">
        <v>1373</v>
      </c>
      <c r="AP1900" t="s">
        <v>8900</v>
      </c>
      <c r="AQ1900" t="s">
        <v>20402</v>
      </c>
    </row>
    <row r="1901" spans="1:43" x14ac:dyDescent="0.3">
      <c r="A1901" t="s">
        <v>4667</v>
      </c>
      <c r="B1901" t="s">
        <v>1253</v>
      </c>
      <c r="C1901" s="72">
        <v>32475</v>
      </c>
      <c r="D1901" t="s">
        <v>6821</v>
      </c>
      <c r="E1901" t="s">
        <v>7716</v>
      </c>
      <c r="F1901" t="s">
        <v>1434</v>
      </c>
      <c r="G1901" t="s">
        <v>9094</v>
      </c>
      <c r="H1901" t="s">
        <v>1373</v>
      </c>
      <c r="I1901" t="s">
        <v>9301</v>
      </c>
      <c r="J1901" t="s">
        <v>1253</v>
      </c>
      <c r="K1901">
        <v>534812</v>
      </c>
      <c r="L1901" t="s">
        <v>1253</v>
      </c>
      <c r="M1901">
        <v>1960793</v>
      </c>
      <c r="N1901" t="s">
        <v>1253</v>
      </c>
      <c r="O1901" t="s">
        <v>8901</v>
      </c>
      <c r="P1901" t="s">
        <v>4667</v>
      </c>
      <c r="Q1901">
        <v>9683</v>
      </c>
      <c r="R1901" t="s">
        <v>1253</v>
      </c>
      <c r="S1901">
        <v>32396</v>
      </c>
      <c r="T1901" t="s">
        <v>1253</v>
      </c>
      <c r="V1901" t="s">
        <v>6140</v>
      </c>
      <c r="W1901">
        <v>69154</v>
      </c>
      <c r="X1901">
        <v>9683</v>
      </c>
      <c r="Y1901" t="s">
        <v>1253</v>
      </c>
      <c r="Z1901" t="s">
        <v>6141</v>
      </c>
      <c r="AA1901" t="s">
        <v>658</v>
      </c>
      <c r="AB1901" t="s">
        <v>658</v>
      </c>
      <c r="AC1901" t="s">
        <v>1253</v>
      </c>
      <c r="AD1901" t="s">
        <v>6141</v>
      </c>
      <c r="AE1901">
        <v>13309</v>
      </c>
      <c r="AF1901" t="s">
        <v>1253</v>
      </c>
      <c r="AG1901">
        <v>21679</v>
      </c>
      <c r="AH1901" t="s">
        <v>1253</v>
      </c>
      <c r="AI1901">
        <v>18237</v>
      </c>
      <c r="AJ1901">
        <v>4512</v>
      </c>
      <c r="AK1901" t="s">
        <v>1253</v>
      </c>
      <c r="AL1901" t="s">
        <v>19229</v>
      </c>
      <c r="AM1901" t="s">
        <v>1253</v>
      </c>
      <c r="AN1901" t="s">
        <v>1253</v>
      </c>
      <c r="AO1901" t="s">
        <v>1373</v>
      </c>
      <c r="AP1901" t="s">
        <v>6141</v>
      </c>
      <c r="AQ1901" t="s">
        <v>20403</v>
      </c>
    </row>
    <row r="1902" spans="1:43" hidden="1" x14ac:dyDescent="0.3">
      <c r="A1902" t="s">
        <v>3511</v>
      </c>
      <c r="B1902" t="s">
        <v>1173</v>
      </c>
      <c r="C1902" s="72">
        <v>28719</v>
      </c>
      <c r="D1902" t="s">
        <v>7364</v>
      </c>
      <c r="E1902" t="s">
        <v>7726</v>
      </c>
      <c r="F1902" t="s">
        <v>3591</v>
      </c>
      <c r="G1902" t="s">
        <v>3591</v>
      </c>
      <c r="H1902" t="s">
        <v>1373</v>
      </c>
      <c r="I1902" t="s">
        <v>9977</v>
      </c>
      <c r="J1902" t="s">
        <v>1173</v>
      </c>
      <c r="K1902">
        <v>430589</v>
      </c>
      <c r="L1902" t="s">
        <v>1173</v>
      </c>
      <c r="M1902">
        <v>448415</v>
      </c>
      <c r="N1902" t="s">
        <v>1173</v>
      </c>
      <c r="O1902" t="s">
        <v>4668</v>
      </c>
      <c r="P1902" t="s">
        <v>3511</v>
      </c>
      <c r="Q1902">
        <v>7381</v>
      </c>
      <c r="R1902" t="s">
        <v>1173</v>
      </c>
      <c r="S1902">
        <v>6034</v>
      </c>
      <c r="T1902" t="s">
        <v>1173</v>
      </c>
      <c r="V1902" t="s">
        <v>4669</v>
      </c>
      <c r="W1902">
        <v>31330</v>
      </c>
      <c r="X1902">
        <v>7381</v>
      </c>
      <c r="Y1902" t="s">
        <v>1173</v>
      </c>
      <c r="Z1902" t="s">
        <v>6142</v>
      </c>
      <c r="AA1902" t="s">
        <v>658</v>
      </c>
      <c r="AB1902" t="s">
        <v>658</v>
      </c>
      <c r="AC1902" t="s">
        <v>1173</v>
      </c>
      <c r="AD1902" t="s">
        <v>6142</v>
      </c>
      <c r="AE1902">
        <v>7554</v>
      </c>
      <c r="AF1902" t="s">
        <v>1173</v>
      </c>
      <c r="AG1902">
        <v>5579</v>
      </c>
      <c r="AH1902" t="s">
        <v>1173</v>
      </c>
      <c r="AI1902">
        <v>15239</v>
      </c>
      <c r="AK1902" t="s">
        <v>1173</v>
      </c>
      <c r="AL1902" t="s">
        <v>19230</v>
      </c>
      <c r="AM1902" t="s">
        <v>1173</v>
      </c>
      <c r="AN1902" t="s">
        <v>1173</v>
      </c>
      <c r="AO1902" t="s">
        <v>1373</v>
      </c>
      <c r="AP1902" t="s">
        <v>6142</v>
      </c>
      <c r="AQ1902" t="s">
        <v>20402</v>
      </c>
    </row>
    <row r="1903" spans="1:43" x14ac:dyDescent="0.3">
      <c r="A1903" t="s">
        <v>13345</v>
      </c>
      <c r="B1903" t="s">
        <v>12916</v>
      </c>
      <c r="C1903" s="72">
        <v>34740</v>
      </c>
      <c r="D1903" t="s">
        <v>13346</v>
      </c>
      <c r="E1903" t="s">
        <v>13347</v>
      </c>
      <c r="F1903" t="s">
        <v>1409</v>
      </c>
      <c r="G1903" t="s">
        <v>9094</v>
      </c>
      <c r="H1903" t="s">
        <v>1373</v>
      </c>
      <c r="I1903" t="s">
        <v>16599</v>
      </c>
      <c r="J1903" t="s">
        <v>12916</v>
      </c>
      <c r="K1903">
        <v>615698</v>
      </c>
      <c r="L1903" t="s">
        <v>12916</v>
      </c>
      <c r="M1903">
        <v>2250593</v>
      </c>
      <c r="N1903" t="s">
        <v>12916</v>
      </c>
      <c r="P1903" t="s">
        <v>13345</v>
      </c>
      <c r="Q1903">
        <v>9959</v>
      </c>
      <c r="R1903" t="s">
        <v>12916</v>
      </c>
      <c r="S1903">
        <v>39875</v>
      </c>
      <c r="T1903" t="s">
        <v>12916</v>
      </c>
      <c r="V1903" t="s">
        <v>16600</v>
      </c>
      <c r="W1903">
        <v>108430</v>
      </c>
      <c r="X1903">
        <v>10573</v>
      </c>
      <c r="Y1903" t="s">
        <v>12916</v>
      </c>
      <c r="Z1903" t="s">
        <v>13348</v>
      </c>
      <c r="AA1903" t="s">
        <v>666</v>
      </c>
      <c r="AB1903" t="s">
        <v>658</v>
      </c>
      <c r="AC1903" t="s">
        <v>12916</v>
      </c>
      <c r="AD1903" t="s">
        <v>13348</v>
      </c>
      <c r="AE1903">
        <v>14251</v>
      </c>
      <c r="AH1903" t="s">
        <v>12916</v>
      </c>
      <c r="AJ1903">
        <v>5823</v>
      </c>
      <c r="AK1903" t="s">
        <v>12916</v>
      </c>
      <c r="AL1903" t="s">
        <v>19231</v>
      </c>
      <c r="AM1903" t="s">
        <v>12916</v>
      </c>
      <c r="AN1903" t="s">
        <v>12916</v>
      </c>
      <c r="AO1903" t="s">
        <v>14933</v>
      </c>
      <c r="AP1903" t="s">
        <v>13348</v>
      </c>
      <c r="AQ1903" t="s">
        <v>20403</v>
      </c>
    </row>
    <row r="1904" spans="1:43" hidden="1" x14ac:dyDescent="0.3">
      <c r="A1904" t="s">
        <v>2907</v>
      </c>
      <c r="B1904" t="s">
        <v>628</v>
      </c>
      <c r="C1904" s="72">
        <v>30191</v>
      </c>
      <c r="D1904" t="s">
        <v>6639</v>
      </c>
      <c r="E1904" t="s">
        <v>7094</v>
      </c>
      <c r="F1904" t="s">
        <v>3591</v>
      </c>
      <c r="G1904" t="s">
        <v>3591</v>
      </c>
      <c r="H1904" t="s">
        <v>1380</v>
      </c>
      <c r="I1904" t="s">
        <v>9415</v>
      </c>
      <c r="J1904" t="s">
        <v>628</v>
      </c>
      <c r="K1904">
        <v>435041</v>
      </c>
      <c r="L1904" t="s">
        <v>628</v>
      </c>
      <c r="M1904">
        <v>490156</v>
      </c>
      <c r="N1904" t="s">
        <v>628</v>
      </c>
      <c r="O1904" t="s">
        <v>2908</v>
      </c>
      <c r="P1904" t="s">
        <v>2907</v>
      </c>
      <c r="Q1904">
        <v>7485</v>
      </c>
      <c r="R1904" t="s">
        <v>628</v>
      </c>
      <c r="S1904">
        <v>6192</v>
      </c>
      <c r="T1904" t="s">
        <v>628</v>
      </c>
      <c r="U1904" t="s">
        <v>628</v>
      </c>
      <c r="V1904" t="s">
        <v>4670</v>
      </c>
      <c r="W1904">
        <v>45468</v>
      </c>
      <c r="X1904">
        <v>7485</v>
      </c>
      <c r="Y1904" t="s">
        <v>628</v>
      </c>
      <c r="Z1904" t="s">
        <v>6143</v>
      </c>
      <c r="AA1904" t="s">
        <v>658</v>
      </c>
      <c r="AB1904" t="s">
        <v>658</v>
      </c>
      <c r="AC1904" t="s">
        <v>628</v>
      </c>
      <c r="AD1904" t="s">
        <v>6143</v>
      </c>
      <c r="AE1904">
        <v>7903</v>
      </c>
      <c r="AI1904">
        <v>3702</v>
      </c>
      <c r="AK1904" t="s">
        <v>628</v>
      </c>
      <c r="AL1904" t="s">
        <v>19232</v>
      </c>
      <c r="AM1904" t="s">
        <v>628</v>
      </c>
      <c r="AN1904" t="s">
        <v>628</v>
      </c>
      <c r="AO1904" t="s">
        <v>1380</v>
      </c>
      <c r="AP1904" t="s">
        <v>6143</v>
      </c>
      <c r="AQ1904" t="s">
        <v>20402</v>
      </c>
    </row>
    <row r="1905" spans="1:43" x14ac:dyDescent="0.3">
      <c r="A1905" t="s">
        <v>12286</v>
      </c>
      <c r="B1905" t="s">
        <v>11687</v>
      </c>
      <c r="C1905" s="72">
        <v>34103</v>
      </c>
      <c r="D1905" t="s">
        <v>12287</v>
      </c>
      <c r="E1905" t="s">
        <v>12288</v>
      </c>
      <c r="F1905" t="s">
        <v>1398</v>
      </c>
      <c r="G1905" t="s">
        <v>9094</v>
      </c>
      <c r="H1905" t="s">
        <v>1380</v>
      </c>
      <c r="I1905" t="s">
        <v>11688</v>
      </c>
      <c r="J1905" t="s">
        <v>11687</v>
      </c>
      <c r="K1905">
        <v>596451</v>
      </c>
      <c r="L1905" t="s">
        <v>11687</v>
      </c>
      <c r="M1905">
        <v>2044538</v>
      </c>
      <c r="N1905" t="s">
        <v>11687</v>
      </c>
      <c r="O1905" t="s">
        <v>13611</v>
      </c>
      <c r="P1905" t="s">
        <v>12286</v>
      </c>
      <c r="Q1905">
        <v>10140</v>
      </c>
      <c r="R1905" t="s">
        <v>11687</v>
      </c>
      <c r="S1905">
        <v>32779</v>
      </c>
      <c r="T1905" t="s">
        <v>11687</v>
      </c>
      <c r="V1905" t="s">
        <v>12289</v>
      </c>
      <c r="W1905">
        <v>70776</v>
      </c>
      <c r="X1905">
        <v>10140</v>
      </c>
      <c r="Y1905" t="s">
        <v>11687</v>
      </c>
      <c r="Z1905" t="s">
        <v>12290</v>
      </c>
      <c r="AA1905" t="s">
        <v>5068</v>
      </c>
      <c r="AB1905" t="s">
        <v>658</v>
      </c>
      <c r="AC1905" t="s">
        <v>11687</v>
      </c>
      <c r="AD1905" t="s">
        <v>12290</v>
      </c>
      <c r="AE1905">
        <v>12196</v>
      </c>
      <c r="AH1905" t="s">
        <v>11687</v>
      </c>
      <c r="AI1905">
        <v>18212</v>
      </c>
      <c r="AJ1905">
        <v>4494</v>
      </c>
      <c r="AK1905" t="s">
        <v>11687</v>
      </c>
      <c r="AL1905" t="s">
        <v>19233</v>
      </c>
      <c r="AM1905" t="s">
        <v>11687</v>
      </c>
      <c r="AN1905" t="s">
        <v>11687</v>
      </c>
      <c r="AO1905" t="s">
        <v>1380</v>
      </c>
      <c r="AP1905" t="s">
        <v>12290</v>
      </c>
      <c r="AQ1905" t="s">
        <v>20403</v>
      </c>
    </row>
    <row r="1906" spans="1:43" hidden="1" x14ac:dyDescent="0.3">
      <c r="A1906" t="s">
        <v>2909</v>
      </c>
      <c r="B1906" t="s">
        <v>3</v>
      </c>
      <c r="C1906" s="72">
        <v>29075</v>
      </c>
      <c r="D1906" t="s">
        <v>7334</v>
      </c>
      <c r="E1906" t="s">
        <v>7333</v>
      </c>
      <c r="F1906" t="s">
        <v>3591</v>
      </c>
      <c r="G1906" t="s">
        <v>3591</v>
      </c>
      <c r="H1906" t="s">
        <v>1424</v>
      </c>
      <c r="I1906" t="s">
        <v>10506</v>
      </c>
      <c r="J1906" t="s">
        <v>3</v>
      </c>
      <c r="K1906">
        <v>279827</v>
      </c>
      <c r="L1906" t="s">
        <v>3</v>
      </c>
      <c r="M1906">
        <v>174796</v>
      </c>
      <c r="N1906" t="s">
        <v>3</v>
      </c>
      <c r="O1906" t="s">
        <v>2910</v>
      </c>
      <c r="P1906" t="s">
        <v>2909</v>
      </c>
      <c r="Q1906">
        <v>7235</v>
      </c>
      <c r="R1906" t="s">
        <v>3</v>
      </c>
      <c r="S1906">
        <v>5794</v>
      </c>
      <c r="T1906" t="s">
        <v>3</v>
      </c>
      <c r="U1906" t="s">
        <v>3</v>
      </c>
      <c r="V1906" t="s">
        <v>4671</v>
      </c>
      <c r="W1906">
        <v>41401</v>
      </c>
      <c r="X1906">
        <v>7235</v>
      </c>
      <c r="Y1906" t="s">
        <v>3</v>
      </c>
      <c r="Z1906" t="s">
        <v>6144</v>
      </c>
      <c r="AA1906" t="s">
        <v>658</v>
      </c>
      <c r="AB1906" t="s">
        <v>658</v>
      </c>
      <c r="AC1906" t="s">
        <v>3</v>
      </c>
      <c r="AD1906" t="s">
        <v>6144</v>
      </c>
      <c r="AI1906">
        <v>4539</v>
      </c>
      <c r="AK1906" t="s">
        <v>3</v>
      </c>
      <c r="AL1906" t="s">
        <v>19234</v>
      </c>
      <c r="AM1906" t="s">
        <v>3</v>
      </c>
      <c r="AN1906" t="s">
        <v>3</v>
      </c>
      <c r="AO1906" t="s">
        <v>1424</v>
      </c>
      <c r="AP1906" t="s">
        <v>6144</v>
      </c>
      <c r="AQ1906" t="s">
        <v>20402</v>
      </c>
    </row>
    <row r="1907" spans="1:43" x14ac:dyDescent="0.3">
      <c r="A1907" t="s">
        <v>2911</v>
      </c>
      <c r="B1907" t="s">
        <v>1092</v>
      </c>
      <c r="C1907" s="72">
        <v>32532</v>
      </c>
      <c r="D1907" t="s">
        <v>6543</v>
      </c>
      <c r="E1907" t="s">
        <v>7535</v>
      </c>
      <c r="F1907" t="s">
        <v>1470</v>
      </c>
      <c r="G1907" t="s">
        <v>6120</v>
      </c>
      <c r="H1907" t="s">
        <v>1373</v>
      </c>
      <c r="I1907" t="s">
        <v>10000</v>
      </c>
      <c r="J1907" t="s">
        <v>1092</v>
      </c>
      <c r="K1907">
        <v>500779</v>
      </c>
      <c r="L1907" t="s">
        <v>1092</v>
      </c>
      <c r="M1907">
        <v>1913316</v>
      </c>
      <c r="N1907" t="s">
        <v>1092</v>
      </c>
      <c r="O1907" t="s">
        <v>4672</v>
      </c>
      <c r="P1907" t="s">
        <v>2911</v>
      </c>
      <c r="Q1907">
        <v>9176</v>
      </c>
      <c r="R1907" t="s">
        <v>1092</v>
      </c>
      <c r="S1907">
        <v>32106</v>
      </c>
      <c r="T1907" t="s">
        <v>1092</v>
      </c>
      <c r="V1907" t="s">
        <v>4673</v>
      </c>
      <c r="W1907">
        <v>51645</v>
      </c>
      <c r="X1907">
        <v>9176</v>
      </c>
      <c r="Y1907" t="s">
        <v>1092</v>
      </c>
      <c r="Z1907" t="s">
        <v>6145</v>
      </c>
      <c r="AA1907" t="s">
        <v>658</v>
      </c>
      <c r="AB1907" t="s">
        <v>666</v>
      </c>
      <c r="AC1907" t="s">
        <v>1092</v>
      </c>
      <c r="AD1907" t="s">
        <v>6145</v>
      </c>
      <c r="AE1907">
        <v>12329</v>
      </c>
      <c r="AF1907" t="s">
        <v>1092</v>
      </c>
      <c r="AG1907">
        <v>21099</v>
      </c>
      <c r="AH1907" t="s">
        <v>1092</v>
      </c>
      <c r="AI1907">
        <v>10626</v>
      </c>
      <c r="AJ1907">
        <v>4093</v>
      </c>
      <c r="AK1907" t="s">
        <v>1092</v>
      </c>
      <c r="AL1907" t="s">
        <v>19235</v>
      </c>
      <c r="AM1907" t="s">
        <v>1092</v>
      </c>
      <c r="AN1907" t="s">
        <v>1092</v>
      </c>
      <c r="AO1907" t="s">
        <v>1373</v>
      </c>
      <c r="AP1907" t="s">
        <v>6145</v>
      </c>
      <c r="AQ1907" t="s">
        <v>20403</v>
      </c>
    </row>
    <row r="1908" spans="1:43" hidden="1" x14ac:dyDescent="0.3">
      <c r="A1908" t="s">
        <v>2912</v>
      </c>
      <c r="B1908" t="s">
        <v>106</v>
      </c>
      <c r="C1908" s="72">
        <v>29883</v>
      </c>
      <c r="D1908" t="s">
        <v>6830</v>
      </c>
      <c r="E1908" t="s">
        <v>7335</v>
      </c>
      <c r="F1908" t="s">
        <v>3591</v>
      </c>
      <c r="G1908" t="s">
        <v>3591</v>
      </c>
      <c r="H1908" t="s">
        <v>1431</v>
      </c>
      <c r="I1908" t="s">
        <v>10893</v>
      </c>
      <c r="J1908" t="s">
        <v>106</v>
      </c>
      <c r="K1908">
        <v>435560</v>
      </c>
      <c r="L1908" t="s">
        <v>106</v>
      </c>
      <c r="M1908">
        <v>490393</v>
      </c>
      <c r="N1908" t="s">
        <v>106</v>
      </c>
      <c r="O1908" t="s">
        <v>2913</v>
      </c>
      <c r="P1908" t="s">
        <v>2912</v>
      </c>
      <c r="Q1908">
        <v>7615</v>
      </c>
      <c r="R1908" t="s">
        <v>106</v>
      </c>
      <c r="S1908">
        <v>6374</v>
      </c>
      <c r="T1908" t="s">
        <v>106</v>
      </c>
      <c r="U1908" t="s">
        <v>106</v>
      </c>
      <c r="V1908" t="s">
        <v>4674</v>
      </c>
      <c r="W1908">
        <v>45469</v>
      </c>
      <c r="X1908">
        <v>7615</v>
      </c>
      <c r="Y1908" t="s">
        <v>106</v>
      </c>
      <c r="Z1908" t="s">
        <v>6146</v>
      </c>
      <c r="AA1908" t="s">
        <v>666</v>
      </c>
      <c r="AB1908" t="s">
        <v>658</v>
      </c>
      <c r="AC1908" t="s">
        <v>106</v>
      </c>
      <c r="AD1908" t="s">
        <v>6146</v>
      </c>
      <c r="AE1908">
        <v>8104</v>
      </c>
      <c r="AI1908">
        <v>1154</v>
      </c>
      <c r="AK1908" t="s">
        <v>106</v>
      </c>
      <c r="AL1908" t="s">
        <v>19236</v>
      </c>
      <c r="AM1908" t="s">
        <v>106</v>
      </c>
      <c r="AN1908" t="s">
        <v>106</v>
      </c>
      <c r="AO1908" t="s">
        <v>1431</v>
      </c>
      <c r="AP1908" t="s">
        <v>6146</v>
      </c>
      <c r="AQ1908" t="s">
        <v>20402</v>
      </c>
    </row>
    <row r="1909" spans="1:43" hidden="1" x14ac:dyDescent="0.3">
      <c r="A1909" t="s">
        <v>2914</v>
      </c>
      <c r="B1909" t="s">
        <v>216</v>
      </c>
      <c r="C1909" s="72">
        <v>29693</v>
      </c>
      <c r="D1909" t="s">
        <v>6650</v>
      </c>
      <c r="E1909" t="s">
        <v>7090</v>
      </c>
      <c r="F1909" t="s">
        <v>3591</v>
      </c>
      <c r="G1909" t="s">
        <v>3591</v>
      </c>
      <c r="H1909" t="s">
        <v>1380</v>
      </c>
      <c r="I1909" t="s">
        <v>10773</v>
      </c>
      <c r="J1909" t="s">
        <v>216</v>
      </c>
      <c r="K1909">
        <v>430605</v>
      </c>
      <c r="L1909" t="s">
        <v>216</v>
      </c>
      <c r="M1909">
        <v>448416</v>
      </c>
      <c r="N1909" t="s">
        <v>216</v>
      </c>
      <c r="O1909" t="s">
        <v>2915</v>
      </c>
      <c r="P1909" t="s">
        <v>2914</v>
      </c>
      <c r="Q1909">
        <v>7454</v>
      </c>
      <c r="R1909" t="s">
        <v>216</v>
      </c>
      <c r="S1909">
        <v>6124</v>
      </c>
      <c r="T1909" t="s">
        <v>216</v>
      </c>
      <c r="U1909" t="s">
        <v>216</v>
      </c>
      <c r="V1909" t="s">
        <v>4675</v>
      </c>
      <c r="W1909">
        <v>41409</v>
      </c>
      <c r="X1909">
        <v>7454</v>
      </c>
      <c r="Y1909" t="s">
        <v>216</v>
      </c>
      <c r="Z1909" t="s">
        <v>6147</v>
      </c>
      <c r="AA1909" t="s">
        <v>658</v>
      </c>
      <c r="AB1909" t="s">
        <v>658</v>
      </c>
      <c r="AC1909" t="s">
        <v>216</v>
      </c>
      <c r="AD1909" t="s">
        <v>6147</v>
      </c>
      <c r="AE1909">
        <v>8017</v>
      </c>
      <c r="AF1909" t="s">
        <v>216</v>
      </c>
      <c r="AG1909">
        <v>5121</v>
      </c>
      <c r="AH1909" t="s">
        <v>216</v>
      </c>
      <c r="AI1909">
        <v>1076</v>
      </c>
      <c r="AJ1909">
        <v>1893</v>
      </c>
      <c r="AK1909" t="s">
        <v>216</v>
      </c>
      <c r="AL1909" t="s">
        <v>19237</v>
      </c>
      <c r="AM1909" t="s">
        <v>216</v>
      </c>
      <c r="AN1909" t="s">
        <v>216</v>
      </c>
      <c r="AO1909" t="s">
        <v>1380</v>
      </c>
      <c r="AP1909" t="s">
        <v>6147</v>
      </c>
      <c r="AQ1909" t="s">
        <v>20402</v>
      </c>
    </row>
    <row r="1910" spans="1:43" x14ac:dyDescent="0.3">
      <c r="A1910" t="s">
        <v>16601</v>
      </c>
      <c r="B1910" t="s">
        <v>14738</v>
      </c>
      <c r="C1910" s="72">
        <v>33963</v>
      </c>
      <c r="D1910" t="s">
        <v>7663</v>
      </c>
      <c r="E1910" t="s">
        <v>16602</v>
      </c>
      <c r="F1910" t="s">
        <v>1434</v>
      </c>
      <c r="G1910" t="s">
        <v>9094</v>
      </c>
      <c r="H1910" t="s">
        <v>1373</v>
      </c>
      <c r="I1910" t="s">
        <v>16603</v>
      </c>
      <c r="J1910" t="s">
        <v>14738</v>
      </c>
      <c r="K1910">
        <v>663432</v>
      </c>
      <c r="L1910" t="s">
        <v>14738</v>
      </c>
      <c r="M1910">
        <v>2211237</v>
      </c>
      <c r="N1910" t="s">
        <v>14738</v>
      </c>
      <c r="O1910" t="s">
        <v>16604</v>
      </c>
      <c r="P1910" t="s">
        <v>16601</v>
      </c>
      <c r="Q1910">
        <v>10989</v>
      </c>
      <c r="R1910" t="s">
        <v>14738</v>
      </c>
      <c r="S1910">
        <v>38582</v>
      </c>
      <c r="T1910" t="s">
        <v>14738</v>
      </c>
      <c r="W1910">
        <v>106709</v>
      </c>
      <c r="X1910">
        <v>10989</v>
      </c>
      <c r="Y1910" t="s">
        <v>14738</v>
      </c>
      <c r="Z1910" t="s">
        <v>16605</v>
      </c>
      <c r="AA1910" t="s">
        <v>658</v>
      </c>
      <c r="AB1910" t="s">
        <v>658</v>
      </c>
      <c r="AC1910" t="s">
        <v>14738</v>
      </c>
      <c r="AD1910" t="s">
        <v>16605</v>
      </c>
      <c r="AE1910">
        <v>13886</v>
      </c>
      <c r="AJ1910">
        <v>5856</v>
      </c>
      <c r="AK1910" t="s">
        <v>14738</v>
      </c>
      <c r="AL1910" t="s">
        <v>19238</v>
      </c>
      <c r="AM1910" t="s">
        <v>14738</v>
      </c>
      <c r="AN1910" t="s">
        <v>14738</v>
      </c>
      <c r="AO1910" t="s">
        <v>14933</v>
      </c>
      <c r="AP1910" t="s">
        <v>16605</v>
      </c>
      <c r="AQ1910" t="s">
        <v>20403</v>
      </c>
    </row>
    <row r="1911" spans="1:43" x14ac:dyDescent="0.3">
      <c r="A1911" t="s">
        <v>20368</v>
      </c>
      <c r="B1911" t="s">
        <v>20369</v>
      </c>
      <c r="C1911" s="72">
        <v>35395</v>
      </c>
      <c r="D1911" t="s">
        <v>13346</v>
      </c>
      <c r="E1911" t="s">
        <v>20370</v>
      </c>
      <c r="F1911" t="s">
        <v>1392</v>
      </c>
      <c r="G1911" t="s">
        <v>6120</v>
      </c>
      <c r="H1911" t="s">
        <v>1424</v>
      </c>
      <c r="I1911" t="s">
        <v>20371</v>
      </c>
      <c r="J1911" t="s">
        <v>20369</v>
      </c>
      <c r="K1911">
        <v>663728</v>
      </c>
      <c r="L1911" t="s">
        <v>20369</v>
      </c>
      <c r="M1911">
        <v>2933037</v>
      </c>
      <c r="N1911" t="s">
        <v>20369</v>
      </c>
      <c r="P1911" t="s">
        <v>20368</v>
      </c>
      <c r="Q1911">
        <v>10866</v>
      </c>
      <c r="R1911" t="s">
        <v>20369</v>
      </c>
      <c r="W1911">
        <v>133509</v>
      </c>
      <c r="Z1911" t="s">
        <v>20372</v>
      </c>
      <c r="AA1911" t="s">
        <v>5068</v>
      </c>
      <c r="AB1911" t="s">
        <v>658</v>
      </c>
      <c r="AC1911" t="s">
        <v>20369</v>
      </c>
      <c r="AD1911" t="s">
        <v>20372</v>
      </c>
      <c r="AK1911" t="s">
        <v>20369</v>
      </c>
      <c r="AO1911" t="s">
        <v>1424</v>
      </c>
      <c r="AP1911" t="s">
        <v>20372</v>
      </c>
      <c r="AQ1911" t="s">
        <v>20403</v>
      </c>
    </row>
    <row r="1912" spans="1:43" hidden="1" x14ac:dyDescent="0.3">
      <c r="A1912" t="s">
        <v>2916</v>
      </c>
      <c r="B1912" t="s">
        <v>312</v>
      </c>
      <c r="C1912" s="72">
        <v>29851</v>
      </c>
      <c r="D1912" t="s">
        <v>6609</v>
      </c>
      <c r="E1912" t="s">
        <v>6608</v>
      </c>
      <c r="F1912" t="s">
        <v>3591</v>
      </c>
      <c r="G1912" t="s">
        <v>3591</v>
      </c>
      <c r="H1912" t="s">
        <v>1431</v>
      </c>
      <c r="I1912" t="s">
        <v>9151</v>
      </c>
      <c r="J1912" t="s">
        <v>312</v>
      </c>
      <c r="K1912">
        <v>493351</v>
      </c>
      <c r="L1912" t="s">
        <v>312</v>
      </c>
      <c r="M1912">
        <v>1507970</v>
      </c>
      <c r="N1912" t="s">
        <v>312</v>
      </c>
      <c r="O1912" t="s">
        <v>2917</v>
      </c>
      <c r="P1912" t="s">
        <v>2916</v>
      </c>
      <c r="Q1912">
        <v>8169</v>
      </c>
      <c r="R1912" t="s">
        <v>312</v>
      </c>
      <c r="S1912">
        <v>28952</v>
      </c>
      <c r="T1912" t="s">
        <v>312</v>
      </c>
      <c r="U1912" t="s">
        <v>312</v>
      </c>
      <c r="V1912" t="s">
        <v>4676</v>
      </c>
      <c r="W1912">
        <v>51421</v>
      </c>
      <c r="X1912">
        <v>8169</v>
      </c>
      <c r="Y1912" t="s">
        <v>312</v>
      </c>
      <c r="Z1912" t="s">
        <v>6148</v>
      </c>
      <c r="AA1912" t="s">
        <v>658</v>
      </c>
      <c r="AB1912" t="s">
        <v>658</v>
      </c>
      <c r="AC1912" t="s">
        <v>312</v>
      </c>
      <c r="AD1912" t="s">
        <v>6148</v>
      </c>
      <c r="AE1912">
        <v>10261</v>
      </c>
      <c r="AF1912" t="s">
        <v>312</v>
      </c>
      <c r="AG1912">
        <v>5334</v>
      </c>
      <c r="AH1912" t="s">
        <v>312</v>
      </c>
      <c r="AI1912">
        <v>15520</v>
      </c>
      <c r="AJ1912">
        <v>2846</v>
      </c>
      <c r="AK1912" t="s">
        <v>312</v>
      </c>
      <c r="AL1912" t="s">
        <v>19239</v>
      </c>
      <c r="AM1912" t="s">
        <v>312</v>
      </c>
      <c r="AN1912" t="s">
        <v>312</v>
      </c>
      <c r="AO1912" t="s">
        <v>1431</v>
      </c>
      <c r="AP1912" t="s">
        <v>6148</v>
      </c>
      <c r="AQ1912" t="s">
        <v>20402</v>
      </c>
    </row>
    <row r="1913" spans="1:43" hidden="1" x14ac:dyDescent="0.3">
      <c r="A1913" t="s">
        <v>2918</v>
      </c>
      <c r="B1913" t="s">
        <v>620</v>
      </c>
      <c r="C1913" s="72">
        <v>28666</v>
      </c>
      <c r="D1913" t="s">
        <v>6800</v>
      </c>
      <c r="E1913" t="s">
        <v>6608</v>
      </c>
      <c r="F1913" t="s">
        <v>3591</v>
      </c>
      <c r="G1913" t="s">
        <v>3591</v>
      </c>
      <c r="H1913" t="s">
        <v>660</v>
      </c>
      <c r="I1913" t="s">
        <v>9507</v>
      </c>
      <c r="J1913" t="s">
        <v>620</v>
      </c>
      <c r="K1913">
        <v>133380</v>
      </c>
      <c r="L1913" t="s">
        <v>620</v>
      </c>
      <c r="M1913">
        <v>11073</v>
      </c>
      <c r="N1913" t="s">
        <v>620</v>
      </c>
      <c r="O1913" t="s">
        <v>2919</v>
      </c>
      <c r="P1913" t="s">
        <v>2918</v>
      </c>
      <c r="Q1913">
        <v>6014</v>
      </c>
      <c r="R1913" t="s">
        <v>620</v>
      </c>
      <c r="S1913">
        <v>3853</v>
      </c>
      <c r="T1913" t="s">
        <v>620</v>
      </c>
      <c r="U1913" t="s">
        <v>620</v>
      </c>
      <c r="V1913" t="s">
        <v>4677</v>
      </c>
      <c r="W1913">
        <v>734</v>
      </c>
      <c r="X1913">
        <v>6014</v>
      </c>
      <c r="Y1913" t="s">
        <v>620</v>
      </c>
      <c r="Z1913" t="s">
        <v>6149</v>
      </c>
      <c r="AA1913" t="s">
        <v>658</v>
      </c>
      <c r="AB1913" t="s">
        <v>658</v>
      </c>
      <c r="AC1913" t="s">
        <v>620</v>
      </c>
      <c r="AD1913" t="s">
        <v>6149</v>
      </c>
      <c r="AE1913">
        <v>5603</v>
      </c>
      <c r="AF1913" t="s">
        <v>620</v>
      </c>
      <c r="AG1913">
        <v>5049</v>
      </c>
      <c r="AH1913" t="s">
        <v>620</v>
      </c>
      <c r="AI1913">
        <v>12277</v>
      </c>
      <c r="AK1913" t="s">
        <v>620</v>
      </c>
      <c r="AN1913" t="s">
        <v>620</v>
      </c>
      <c r="AO1913" t="s">
        <v>660</v>
      </c>
      <c r="AP1913" t="s">
        <v>6149</v>
      </c>
      <c r="AQ1913" t="s">
        <v>20402</v>
      </c>
    </row>
    <row r="1914" spans="1:43" x14ac:dyDescent="0.3">
      <c r="A1914" t="s">
        <v>2920</v>
      </c>
      <c r="B1914" t="s">
        <v>939</v>
      </c>
      <c r="C1914" s="72">
        <v>32060</v>
      </c>
      <c r="D1914" t="s">
        <v>8048</v>
      </c>
      <c r="E1914" t="s">
        <v>6608</v>
      </c>
      <c r="F1914" t="s">
        <v>3591</v>
      </c>
      <c r="G1914" t="s">
        <v>3591</v>
      </c>
      <c r="H1914" t="s">
        <v>1373</v>
      </c>
      <c r="I1914" t="s">
        <v>10184</v>
      </c>
      <c r="J1914" t="s">
        <v>939</v>
      </c>
      <c r="K1914">
        <v>468517</v>
      </c>
      <c r="L1914" t="s">
        <v>939</v>
      </c>
      <c r="M1914">
        <v>1787651</v>
      </c>
      <c r="N1914" t="s">
        <v>939</v>
      </c>
      <c r="O1914" t="s">
        <v>4678</v>
      </c>
      <c r="P1914" t="s">
        <v>2920</v>
      </c>
      <c r="Q1914">
        <v>8892</v>
      </c>
      <c r="R1914" t="s">
        <v>939</v>
      </c>
      <c r="S1914">
        <v>31121</v>
      </c>
      <c r="T1914" t="s">
        <v>939</v>
      </c>
      <c r="V1914" t="s">
        <v>6150</v>
      </c>
      <c r="W1914">
        <v>49931</v>
      </c>
      <c r="X1914">
        <v>8892</v>
      </c>
      <c r="Y1914" t="s">
        <v>939</v>
      </c>
      <c r="Z1914" t="s">
        <v>8902</v>
      </c>
      <c r="AA1914" t="s">
        <v>658</v>
      </c>
      <c r="AB1914" t="s">
        <v>658</v>
      </c>
      <c r="AC1914" t="s">
        <v>939</v>
      </c>
      <c r="AD1914" t="s">
        <v>8902</v>
      </c>
      <c r="AE1914">
        <v>12040</v>
      </c>
      <c r="AI1914">
        <v>4632</v>
      </c>
      <c r="AK1914" t="s">
        <v>939</v>
      </c>
      <c r="AN1914" t="s">
        <v>939</v>
      </c>
      <c r="AO1914" t="s">
        <v>1373</v>
      </c>
      <c r="AP1914" t="s">
        <v>8902</v>
      </c>
      <c r="AQ1914" t="s">
        <v>20403</v>
      </c>
    </row>
    <row r="1915" spans="1:43" x14ac:dyDescent="0.3">
      <c r="A1915" t="s">
        <v>2921</v>
      </c>
      <c r="B1915" t="s">
        <v>754</v>
      </c>
      <c r="C1915" s="72">
        <v>32995</v>
      </c>
      <c r="D1915" t="s">
        <v>8049</v>
      </c>
      <c r="E1915" t="s">
        <v>6608</v>
      </c>
      <c r="F1915" t="s">
        <v>1405</v>
      </c>
      <c r="G1915" t="s">
        <v>6120</v>
      </c>
      <c r="H1915" t="s">
        <v>1373</v>
      </c>
      <c r="I1915" t="s">
        <v>10755</v>
      </c>
      <c r="J1915" t="s">
        <v>754</v>
      </c>
      <c r="K1915">
        <v>541640</v>
      </c>
      <c r="L1915" t="s">
        <v>754</v>
      </c>
      <c r="M1915">
        <v>1939521</v>
      </c>
      <c r="N1915" t="s">
        <v>754</v>
      </c>
      <c r="O1915" t="s">
        <v>4679</v>
      </c>
      <c r="P1915" t="s">
        <v>2921</v>
      </c>
      <c r="Q1915">
        <v>9135</v>
      </c>
      <c r="R1915" t="s">
        <v>754</v>
      </c>
      <c r="S1915">
        <v>31983</v>
      </c>
      <c r="T1915" t="s">
        <v>754</v>
      </c>
      <c r="V1915" t="s">
        <v>12823</v>
      </c>
      <c r="W1915">
        <v>59012</v>
      </c>
      <c r="X1915">
        <v>9135</v>
      </c>
      <c r="Y1915" t="s">
        <v>754</v>
      </c>
      <c r="Z1915" t="s">
        <v>6151</v>
      </c>
      <c r="AA1915" t="s">
        <v>658</v>
      </c>
      <c r="AB1915" t="s">
        <v>658</v>
      </c>
      <c r="AC1915" t="s">
        <v>754</v>
      </c>
      <c r="AD1915" t="s">
        <v>6151</v>
      </c>
      <c r="AE1915">
        <v>12117</v>
      </c>
      <c r="AF1915" t="s">
        <v>754</v>
      </c>
      <c r="AG1915">
        <v>21096</v>
      </c>
      <c r="AH1915" t="s">
        <v>754</v>
      </c>
      <c r="AI1915">
        <v>9598</v>
      </c>
      <c r="AJ1915">
        <v>4060</v>
      </c>
      <c r="AK1915" t="s">
        <v>754</v>
      </c>
      <c r="AL1915" t="s">
        <v>19240</v>
      </c>
      <c r="AM1915" t="s">
        <v>754</v>
      </c>
      <c r="AN1915" t="s">
        <v>754</v>
      </c>
      <c r="AO1915" t="s">
        <v>14933</v>
      </c>
      <c r="AP1915" t="s">
        <v>6151</v>
      </c>
      <c r="AQ1915" t="s">
        <v>20403</v>
      </c>
    </row>
    <row r="1916" spans="1:43" hidden="1" x14ac:dyDescent="0.3">
      <c r="A1916" t="s">
        <v>2922</v>
      </c>
      <c r="B1916" t="s">
        <v>572</v>
      </c>
      <c r="C1916" s="72">
        <v>30673</v>
      </c>
      <c r="D1916" t="s">
        <v>6723</v>
      </c>
      <c r="E1916" t="s">
        <v>6608</v>
      </c>
      <c r="F1916" t="s">
        <v>3591</v>
      </c>
      <c r="G1916" t="s">
        <v>3591</v>
      </c>
      <c r="H1916" t="s">
        <v>2147</v>
      </c>
      <c r="I1916" t="s">
        <v>10813</v>
      </c>
      <c r="J1916" t="s">
        <v>572</v>
      </c>
      <c r="K1916">
        <v>434670</v>
      </c>
      <c r="L1916" t="s">
        <v>572</v>
      </c>
      <c r="M1916">
        <v>393458</v>
      </c>
      <c r="N1916" t="s">
        <v>572</v>
      </c>
      <c r="O1916" t="s">
        <v>2923</v>
      </c>
      <c r="P1916" t="s">
        <v>2922</v>
      </c>
      <c r="Q1916">
        <v>7488</v>
      </c>
      <c r="R1916" t="s">
        <v>572</v>
      </c>
      <c r="S1916">
        <v>6195</v>
      </c>
      <c r="T1916" t="s">
        <v>572</v>
      </c>
      <c r="U1916" t="s">
        <v>572</v>
      </c>
      <c r="V1916" t="s">
        <v>4680</v>
      </c>
      <c r="W1916">
        <v>31724</v>
      </c>
      <c r="X1916">
        <v>7488</v>
      </c>
      <c r="Y1916" t="s">
        <v>572</v>
      </c>
      <c r="Z1916" t="s">
        <v>6152</v>
      </c>
      <c r="AA1916" t="s">
        <v>658</v>
      </c>
      <c r="AB1916" t="s">
        <v>658</v>
      </c>
      <c r="AC1916" t="s">
        <v>572</v>
      </c>
      <c r="AD1916" t="s">
        <v>6152</v>
      </c>
      <c r="AE1916">
        <v>7543</v>
      </c>
      <c r="AF1916" t="s">
        <v>572</v>
      </c>
      <c r="AG1916">
        <v>5153</v>
      </c>
      <c r="AH1916" t="s">
        <v>572</v>
      </c>
      <c r="AI1916">
        <v>12652</v>
      </c>
      <c r="AJ1916">
        <v>1215</v>
      </c>
      <c r="AK1916" t="s">
        <v>572</v>
      </c>
      <c r="AL1916" t="s">
        <v>19241</v>
      </c>
      <c r="AM1916" t="s">
        <v>572</v>
      </c>
      <c r="AN1916" t="s">
        <v>572</v>
      </c>
      <c r="AO1916" t="s">
        <v>2147</v>
      </c>
      <c r="AP1916" t="s">
        <v>6152</v>
      </c>
      <c r="AQ1916" t="s">
        <v>20402</v>
      </c>
    </row>
    <row r="1917" spans="1:43" x14ac:dyDescent="0.3">
      <c r="A1917" t="s">
        <v>16606</v>
      </c>
      <c r="B1917" t="s">
        <v>16607</v>
      </c>
      <c r="C1917" s="72">
        <v>34583</v>
      </c>
      <c r="D1917" t="s">
        <v>15738</v>
      </c>
      <c r="E1917" t="s">
        <v>6608</v>
      </c>
      <c r="F1917" t="s">
        <v>1413</v>
      </c>
      <c r="G1917" t="s">
        <v>9094</v>
      </c>
      <c r="H1917" t="s">
        <v>1380</v>
      </c>
      <c r="I1917" t="s">
        <v>16608</v>
      </c>
      <c r="J1917" t="s">
        <v>16607</v>
      </c>
      <c r="K1917">
        <v>623912</v>
      </c>
      <c r="L1917" t="s">
        <v>16607</v>
      </c>
      <c r="M1917">
        <v>2117133</v>
      </c>
      <c r="N1917" t="s">
        <v>16607</v>
      </c>
      <c r="P1917" t="s">
        <v>16606</v>
      </c>
      <c r="Q1917">
        <v>10207</v>
      </c>
      <c r="R1917" t="s">
        <v>16607</v>
      </c>
      <c r="S1917">
        <v>33259</v>
      </c>
      <c r="T1917" t="s">
        <v>16607</v>
      </c>
      <c r="U1917" t="s">
        <v>16607</v>
      </c>
      <c r="W1917">
        <v>101514</v>
      </c>
      <c r="X1917">
        <v>10207</v>
      </c>
      <c r="Y1917" t="s">
        <v>16607</v>
      </c>
      <c r="Z1917" t="s">
        <v>16609</v>
      </c>
      <c r="AA1917" t="s">
        <v>658</v>
      </c>
      <c r="AB1917" t="s">
        <v>658</v>
      </c>
      <c r="AC1917" t="s">
        <v>16607</v>
      </c>
      <c r="AD1917" t="s">
        <v>16609</v>
      </c>
      <c r="AE1917">
        <v>13216</v>
      </c>
      <c r="AF1917" t="s">
        <v>16607</v>
      </c>
      <c r="AH1917" t="s">
        <v>16607</v>
      </c>
      <c r="AJ1917">
        <v>6071</v>
      </c>
      <c r="AK1917" t="s">
        <v>16607</v>
      </c>
      <c r="AL1917" t="s">
        <v>19242</v>
      </c>
      <c r="AM1917" t="s">
        <v>16607</v>
      </c>
      <c r="AN1917" t="s">
        <v>16607</v>
      </c>
      <c r="AO1917" t="s">
        <v>1380</v>
      </c>
      <c r="AP1917" t="s">
        <v>16609</v>
      </c>
      <c r="AQ1917" t="s">
        <v>20403</v>
      </c>
    </row>
    <row r="1918" spans="1:43" x14ac:dyDescent="0.3">
      <c r="A1918" t="s">
        <v>12851</v>
      </c>
      <c r="B1918" t="s">
        <v>12852</v>
      </c>
      <c r="C1918" s="72">
        <v>32371</v>
      </c>
      <c r="D1918" t="s">
        <v>7207</v>
      </c>
      <c r="E1918" t="s">
        <v>6608</v>
      </c>
      <c r="F1918" t="s">
        <v>1470</v>
      </c>
      <c r="G1918" t="s">
        <v>6120</v>
      </c>
      <c r="H1918" t="s">
        <v>1373</v>
      </c>
      <c r="I1918" t="s">
        <v>11386</v>
      </c>
      <c r="J1918" t="s">
        <v>11807</v>
      </c>
      <c r="K1918">
        <v>500724</v>
      </c>
      <c r="L1918" t="s">
        <v>11807</v>
      </c>
      <c r="M1918">
        <v>1725476</v>
      </c>
      <c r="N1918" t="s">
        <v>11807</v>
      </c>
      <c r="O1918" t="s">
        <v>13472</v>
      </c>
      <c r="P1918" t="s">
        <v>12851</v>
      </c>
      <c r="Q1918">
        <v>9440</v>
      </c>
      <c r="R1918" t="s">
        <v>11807</v>
      </c>
      <c r="S1918">
        <v>30433</v>
      </c>
      <c r="T1918" t="s">
        <v>11807</v>
      </c>
      <c r="V1918" t="s">
        <v>16610</v>
      </c>
      <c r="W1918">
        <v>51594</v>
      </c>
      <c r="X1918">
        <v>9440</v>
      </c>
      <c r="Y1918" t="s">
        <v>14457</v>
      </c>
      <c r="Z1918" t="s">
        <v>14142</v>
      </c>
      <c r="AA1918" t="s">
        <v>658</v>
      </c>
      <c r="AB1918" t="s">
        <v>658</v>
      </c>
      <c r="AC1918" t="s">
        <v>12852</v>
      </c>
      <c r="AD1918" t="s">
        <v>12853</v>
      </c>
      <c r="AE1918">
        <v>10295</v>
      </c>
      <c r="AF1918" t="s">
        <v>12852</v>
      </c>
      <c r="AG1918">
        <v>13107</v>
      </c>
      <c r="AH1918" t="s">
        <v>12852</v>
      </c>
      <c r="AI1918">
        <v>15787</v>
      </c>
      <c r="AJ1918">
        <v>4398</v>
      </c>
      <c r="AK1918" t="s">
        <v>12852</v>
      </c>
      <c r="AN1918" t="s">
        <v>12852</v>
      </c>
      <c r="AO1918" t="s">
        <v>1373</v>
      </c>
      <c r="AP1918" t="s">
        <v>14142</v>
      </c>
      <c r="AQ1918" t="s">
        <v>20403</v>
      </c>
    </row>
    <row r="1919" spans="1:43" x14ac:dyDescent="0.3">
      <c r="A1919" t="s">
        <v>4681</v>
      </c>
      <c r="B1919" t="s">
        <v>888</v>
      </c>
      <c r="C1919" s="72">
        <v>33864</v>
      </c>
      <c r="D1919" t="s">
        <v>6543</v>
      </c>
      <c r="E1919" t="s">
        <v>6608</v>
      </c>
      <c r="F1919" t="s">
        <v>1402</v>
      </c>
      <c r="G1919" t="s">
        <v>6120</v>
      </c>
      <c r="H1919" t="s">
        <v>660</v>
      </c>
      <c r="I1919" t="s">
        <v>10168</v>
      </c>
      <c r="J1919" t="s">
        <v>888</v>
      </c>
      <c r="K1919">
        <v>608070</v>
      </c>
      <c r="L1919" t="s">
        <v>888</v>
      </c>
      <c r="M1919">
        <v>2044495</v>
      </c>
      <c r="N1919" t="s">
        <v>888</v>
      </c>
      <c r="O1919" t="s">
        <v>13122</v>
      </c>
      <c r="P1919" t="s">
        <v>4681</v>
      </c>
      <c r="Q1919">
        <v>9507</v>
      </c>
      <c r="R1919" t="s">
        <v>888</v>
      </c>
      <c r="S1919">
        <v>32801</v>
      </c>
      <c r="T1919" t="s">
        <v>888</v>
      </c>
      <c r="V1919" t="s">
        <v>12854</v>
      </c>
      <c r="W1919">
        <v>70217</v>
      </c>
      <c r="X1919">
        <v>9507</v>
      </c>
      <c r="Y1919" t="s">
        <v>888</v>
      </c>
      <c r="Z1919" t="s">
        <v>6153</v>
      </c>
      <c r="AA1919" t="s">
        <v>5068</v>
      </c>
      <c r="AB1919" t="s">
        <v>658</v>
      </c>
      <c r="AC1919" t="s">
        <v>888</v>
      </c>
      <c r="AD1919" t="s">
        <v>6153</v>
      </c>
      <c r="AE1919">
        <v>12840</v>
      </c>
      <c r="AF1919" t="s">
        <v>888</v>
      </c>
      <c r="AG1919">
        <v>38976</v>
      </c>
      <c r="AH1919" t="s">
        <v>888</v>
      </c>
      <c r="AI1919">
        <v>18284</v>
      </c>
      <c r="AJ1919">
        <v>4455</v>
      </c>
      <c r="AK1919" t="s">
        <v>888</v>
      </c>
      <c r="AL1919" t="s">
        <v>19243</v>
      </c>
      <c r="AM1919" t="s">
        <v>888</v>
      </c>
      <c r="AN1919" t="s">
        <v>888</v>
      </c>
      <c r="AO1919" t="s">
        <v>660</v>
      </c>
      <c r="AP1919" t="s">
        <v>6153</v>
      </c>
      <c r="AQ1919" t="s">
        <v>20403</v>
      </c>
    </row>
    <row r="1920" spans="1:43" x14ac:dyDescent="0.3">
      <c r="A1920" t="s">
        <v>13853</v>
      </c>
      <c r="B1920" t="s">
        <v>888</v>
      </c>
      <c r="C1920" s="72">
        <v>32894</v>
      </c>
      <c r="D1920" t="s">
        <v>6543</v>
      </c>
      <c r="E1920" t="s">
        <v>6608</v>
      </c>
      <c r="F1920" t="s">
        <v>3591</v>
      </c>
      <c r="G1920" t="s">
        <v>3591</v>
      </c>
      <c r="H1920" t="s">
        <v>1373</v>
      </c>
      <c r="I1920" t="s">
        <v>11248</v>
      </c>
      <c r="J1920" t="s">
        <v>888</v>
      </c>
      <c r="K1920">
        <v>542432</v>
      </c>
      <c r="L1920" t="s">
        <v>888</v>
      </c>
      <c r="M1920">
        <v>2027419</v>
      </c>
      <c r="N1920" t="s">
        <v>888</v>
      </c>
      <c r="O1920" t="s">
        <v>13854</v>
      </c>
      <c r="P1920" t="s">
        <v>13853</v>
      </c>
      <c r="Q1920">
        <v>9707</v>
      </c>
      <c r="S1920">
        <v>32603</v>
      </c>
      <c r="V1920" t="s">
        <v>12854</v>
      </c>
      <c r="W1920">
        <v>60812</v>
      </c>
      <c r="X1920">
        <v>9707</v>
      </c>
      <c r="Y1920" t="s">
        <v>13855</v>
      </c>
      <c r="Z1920" t="s">
        <v>6153</v>
      </c>
      <c r="AA1920" t="s">
        <v>658</v>
      </c>
      <c r="AB1920" t="s">
        <v>658</v>
      </c>
      <c r="AC1920" t="s">
        <v>888</v>
      </c>
      <c r="AD1920" t="s">
        <v>6153</v>
      </c>
      <c r="AE1920">
        <v>12710</v>
      </c>
      <c r="AH1920" t="s">
        <v>888</v>
      </c>
      <c r="AI1920">
        <v>9393</v>
      </c>
      <c r="AJ1920">
        <v>4645</v>
      </c>
      <c r="AN1920" t="s">
        <v>888</v>
      </c>
      <c r="AO1920" t="s">
        <v>1373</v>
      </c>
      <c r="AQ1920" t="s">
        <v>20403</v>
      </c>
    </row>
    <row r="1921" spans="1:43" hidden="1" x14ac:dyDescent="0.3">
      <c r="A1921" t="s">
        <v>6154</v>
      </c>
      <c r="B1921" t="s">
        <v>4682</v>
      </c>
      <c r="C1921" s="72">
        <v>26449</v>
      </c>
      <c r="D1921" t="s">
        <v>6637</v>
      </c>
      <c r="E1921" t="s">
        <v>6608</v>
      </c>
      <c r="F1921" t="s">
        <v>3591</v>
      </c>
      <c r="G1921" t="s">
        <v>3591</v>
      </c>
      <c r="H1921" t="s">
        <v>1380</v>
      </c>
      <c r="I1921" t="s">
        <v>9580</v>
      </c>
      <c r="J1921" t="s">
        <v>4682</v>
      </c>
      <c r="K1921">
        <v>120903</v>
      </c>
      <c r="L1921" t="s">
        <v>4682</v>
      </c>
      <c r="M1921">
        <v>7996</v>
      </c>
      <c r="N1921" t="s">
        <v>4682</v>
      </c>
      <c r="O1921" t="s">
        <v>6155</v>
      </c>
      <c r="P1921" t="s">
        <v>6154</v>
      </c>
      <c r="R1921" t="s">
        <v>4682</v>
      </c>
      <c r="S1921">
        <v>2974</v>
      </c>
      <c r="T1921" t="s">
        <v>4682</v>
      </c>
      <c r="V1921" t="s">
        <v>6156</v>
      </c>
      <c r="W1921">
        <v>1342</v>
      </c>
      <c r="Y1921" t="s">
        <v>4682</v>
      </c>
      <c r="Z1921" t="s">
        <v>8903</v>
      </c>
      <c r="AA1921" t="s">
        <v>658</v>
      </c>
      <c r="AB1921" t="s">
        <v>658</v>
      </c>
      <c r="AC1921" t="s">
        <v>4682</v>
      </c>
      <c r="AD1921" t="s">
        <v>8903</v>
      </c>
      <c r="AI1921">
        <v>11496</v>
      </c>
      <c r="AK1921" t="s">
        <v>4682</v>
      </c>
      <c r="AL1921" t="s">
        <v>19244</v>
      </c>
      <c r="AM1921" t="s">
        <v>4682</v>
      </c>
      <c r="AN1921" t="s">
        <v>4682</v>
      </c>
      <c r="AO1921" t="s">
        <v>1380</v>
      </c>
      <c r="AP1921" t="s">
        <v>8903</v>
      </c>
      <c r="AQ1921" t="s">
        <v>20402</v>
      </c>
    </row>
    <row r="1922" spans="1:43" x14ac:dyDescent="0.3">
      <c r="A1922" t="s">
        <v>8300</v>
      </c>
      <c r="B1922" t="s">
        <v>8904</v>
      </c>
      <c r="C1922" s="72">
        <v>32653</v>
      </c>
      <c r="D1922" t="s">
        <v>6798</v>
      </c>
      <c r="E1922" t="s">
        <v>6608</v>
      </c>
      <c r="F1922" t="s">
        <v>1426</v>
      </c>
      <c r="G1922" t="s">
        <v>6120</v>
      </c>
      <c r="H1922" t="s">
        <v>1373</v>
      </c>
      <c r="I1922" t="s">
        <v>10188</v>
      </c>
      <c r="J1922" t="s">
        <v>8904</v>
      </c>
      <c r="K1922">
        <v>519166</v>
      </c>
      <c r="L1922" t="s">
        <v>8904</v>
      </c>
      <c r="M1922">
        <v>1804112</v>
      </c>
      <c r="N1922" t="s">
        <v>8904</v>
      </c>
      <c r="O1922" t="s">
        <v>8905</v>
      </c>
      <c r="P1922" t="s">
        <v>8300</v>
      </c>
      <c r="Q1922">
        <v>9682</v>
      </c>
      <c r="R1922" t="s">
        <v>8904</v>
      </c>
      <c r="S1922">
        <v>29942</v>
      </c>
      <c r="T1922" t="s">
        <v>8904</v>
      </c>
      <c r="V1922" t="s">
        <v>8906</v>
      </c>
      <c r="W1922">
        <v>58568</v>
      </c>
      <c r="X1922">
        <v>9682</v>
      </c>
      <c r="Y1922" t="s">
        <v>10189</v>
      </c>
      <c r="Z1922" t="s">
        <v>8907</v>
      </c>
      <c r="AA1922" t="s">
        <v>658</v>
      </c>
      <c r="AB1922" t="s">
        <v>658</v>
      </c>
      <c r="AC1922" t="s">
        <v>8904</v>
      </c>
      <c r="AD1922" t="s">
        <v>8907</v>
      </c>
      <c r="AE1922">
        <v>9858</v>
      </c>
      <c r="AF1922" t="s">
        <v>8904</v>
      </c>
      <c r="AG1922">
        <v>13383</v>
      </c>
      <c r="AH1922" t="s">
        <v>8904</v>
      </c>
      <c r="AI1922">
        <v>6054</v>
      </c>
      <c r="AJ1922">
        <v>3806</v>
      </c>
      <c r="AK1922" t="s">
        <v>8904</v>
      </c>
      <c r="AL1922" t="s">
        <v>19245</v>
      </c>
      <c r="AM1922" t="s">
        <v>8904</v>
      </c>
      <c r="AN1922" t="s">
        <v>8904</v>
      </c>
      <c r="AO1922" t="s">
        <v>1373</v>
      </c>
      <c r="AP1922" t="s">
        <v>8907</v>
      </c>
      <c r="AQ1922" t="s">
        <v>20403</v>
      </c>
    </row>
    <row r="1923" spans="1:43" x14ac:dyDescent="0.3">
      <c r="A1923" t="s">
        <v>16611</v>
      </c>
      <c r="B1923" t="s">
        <v>16612</v>
      </c>
      <c r="C1923" s="72">
        <v>32721</v>
      </c>
      <c r="D1923" t="s">
        <v>6581</v>
      </c>
      <c r="E1923" t="s">
        <v>6608</v>
      </c>
      <c r="F1923" t="s">
        <v>1405</v>
      </c>
      <c r="G1923" t="s">
        <v>6120</v>
      </c>
      <c r="H1923" t="s">
        <v>1373</v>
      </c>
      <c r="I1923" t="s">
        <v>16613</v>
      </c>
      <c r="J1923" t="s">
        <v>16612</v>
      </c>
      <c r="K1923">
        <v>598286</v>
      </c>
      <c r="L1923" t="s">
        <v>16612</v>
      </c>
      <c r="M1923">
        <v>1947843</v>
      </c>
      <c r="N1923" t="s">
        <v>16612</v>
      </c>
      <c r="P1923" t="s">
        <v>16611</v>
      </c>
      <c r="Q1923">
        <v>11583</v>
      </c>
      <c r="R1923" t="s">
        <v>16612</v>
      </c>
      <c r="S1923">
        <v>32140</v>
      </c>
      <c r="T1923" t="s">
        <v>16612</v>
      </c>
      <c r="W1923">
        <v>68319</v>
      </c>
      <c r="X1923">
        <v>11583</v>
      </c>
      <c r="Y1923" t="s">
        <v>16612</v>
      </c>
      <c r="Z1923" t="s">
        <v>16614</v>
      </c>
      <c r="AA1923" t="s">
        <v>666</v>
      </c>
      <c r="AB1923" t="s">
        <v>666</v>
      </c>
      <c r="AC1923" t="s">
        <v>16612</v>
      </c>
      <c r="AD1923" t="s">
        <v>16614</v>
      </c>
      <c r="AE1923">
        <v>12285</v>
      </c>
      <c r="AJ1923">
        <v>6134</v>
      </c>
      <c r="AK1923" t="s">
        <v>16612</v>
      </c>
      <c r="AL1923" t="s">
        <v>19246</v>
      </c>
      <c r="AM1923" t="s">
        <v>16612</v>
      </c>
      <c r="AN1923" t="s">
        <v>16612</v>
      </c>
      <c r="AO1923" t="s">
        <v>14933</v>
      </c>
      <c r="AP1923" t="s">
        <v>16614</v>
      </c>
      <c r="AQ1923" t="s">
        <v>20403</v>
      </c>
    </row>
    <row r="1924" spans="1:43" x14ac:dyDescent="0.3">
      <c r="A1924" t="s">
        <v>14634</v>
      </c>
      <c r="B1924" t="s">
        <v>14262</v>
      </c>
      <c r="C1924" s="72">
        <v>32864</v>
      </c>
      <c r="D1924" t="s">
        <v>14635</v>
      </c>
      <c r="E1924" t="s">
        <v>6608</v>
      </c>
      <c r="F1924" t="s">
        <v>1446</v>
      </c>
      <c r="G1924" t="s">
        <v>9094</v>
      </c>
      <c r="H1924" t="s">
        <v>1373</v>
      </c>
      <c r="I1924" t="s">
        <v>14516</v>
      </c>
      <c r="J1924" t="s">
        <v>14262</v>
      </c>
      <c r="K1924">
        <v>598287</v>
      </c>
      <c r="L1924" t="s">
        <v>14262</v>
      </c>
      <c r="M1924">
        <v>2050706</v>
      </c>
      <c r="N1924" t="s">
        <v>14262</v>
      </c>
      <c r="O1924" t="s">
        <v>17607</v>
      </c>
      <c r="P1924" t="s">
        <v>14634</v>
      </c>
      <c r="Q1924">
        <v>10022</v>
      </c>
      <c r="R1924" t="s">
        <v>14262</v>
      </c>
      <c r="S1924">
        <v>32972</v>
      </c>
      <c r="T1924" t="s">
        <v>14262</v>
      </c>
      <c r="V1924" t="s">
        <v>16615</v>
      </c>
      <c r="W1924">
        <v>68320</v>
      </c>
      <c r="X1924">
        <v>10022</v>
      </c>
      <c r="Y1924" t="s">
        <v>15182</v>
      </c>
      <c r="Z1924" t="s">
        <v>15183</v>
      </c>
      <c r="AA1924" t="s">
        <v>658</v>
      </c>
      <c r="AB1924" t="s">
        <v>658</v>
      </c>
      <c r="AC1924" t="s">
        <v>14262</v>
      </c>
      <c r="AD1924" t="s">
        <v>15183</v>
      </c>
      <c r="AE1924">
        <v>12399</v>
      </c>
      <c r="AH1924" t="s">
        <v>14262</v>
      </c>
      <c r="AI1924">
        <v>28773</v>
      </c>
      <c r="AJ1924">
        <v>4969</v>
      </c>
      <c r="AK1924" t="s">
        <v>14262</v>
      </c>
      <c r="AL1924" t="s">
        <v>19247</v>
      </c>
      <c r="AM1924" t="s">
        <v>14262</v>
      </c>
      <c r="AN1924" t="s">
        <v>14262</v>
      </c>
      <c r="AO1924" t="s">
        <v>14933</v>
      </c>
      <c r="AP1924" t="s">
        <v>15183</v>
      </c>
      <c r="AQ1924" t="s">
        <v>20403</v>
      </c>
    </row>
    <row r="1925" spans="1:43" hidden="1" x14ac:dyDescent="0.3">
      <c r="A1925" t="s">
        <v>2924</v>
      </c>
      <c r="B1925" t="s">
        <v>1211</v>
      </c>
      <c r="C1925" s="72">
        <v>29829</v>
      </c>
      <c r="D1925" t="s">
        <v>7170</v>
      </c>
      <c r="E1925" t="s">
        <v>6608</v>
      </c>
      <c r="F1925" t="s">
        <v>3591</v>
      </c>
      <c r="G1925" t="s">
        <v>3591</v>
      </c>
      <c r="H1925" t="s">
        <v>1373</v>
      </c>
      <c r="I1925" t="s">
        <v>10411</v>
      </c>
      <c r="J1925" t="s">
        <v>1211</v>
      </c>
      <c r="K1925">
        <v>430673</v>
      </c>
      <c r="L1925" t="s">
        <v>1211</v>
      </c>
      <c r="M1925">
        <v>448960</v>
      </c>
      <c r="N1925" t="s">
        <v>1211</v>
      </c>
      <c r="O1925" t="s">
        <v>2925</v>
      </c>
      <c r="P1925" t="s">
        <v>2924</v>
      </c>
      <c r="Q1925">
        <v>7730</v>
      </c>
      <c r="R1925" t="s">
        <v>1211</v>
      </c>
      <c r="S1925">
        <v>6503</v>
      </c>
      <c r="T1925" t="s">
        <v>1211</v>
      </c>
      <c r="V1925" t="s">
        <v>4683</v>
      </c>
      <c r="W1925">
        <v>45575</v>
      </c>
      <c r="X1925">
        <v>7730</v>
      </c>
      <c r="Y1925" t="s">
        <v>1211</v>
      </c>
      <c r="Z1925" t="s">
        <v>6157</v>
      </c>
      <c r="AA1925" t="s">
        <v>658</v>
      </c>
      <c r="AB1925" t="s">
        <v>658</v>
      </c>
      <c r="AC1925" t="s">
        <v>1211</v>
      </c>
      <c r="AD1925" t="s">
        <v>6157</v>
      </c>
      <c r="AE1925">
        <v>7483</v>
      </c>
      <c r="AI1925">
        <v>4081</v>
      </c>
      <c r="AK1925" t="s">
        <v>1211</v>
      </c>
      <c r="AN1925" t="s">
        <v>1211</v>
      </c>
      <c r="AO1925" t="s">
        <v>1373</v>
      </c>
      <c r="AP1925" t="s">
        <v>6157</v>
      </c>
      <c r="AQ1925" t="s">
        <v>20402</v>
      </c>
    </row>
    <row r="1926" spans="1:43" x14ac:dyDescent="0.3">
      <c r="A1926" t="s">
        <v>14855</v>
      </c>
      <c r="B1926" t="s">
        <v>14199</v>
      </c>
      <c r="C1926" s="72">
        <v>34301</v>
      </c>
      <c r="D1926" t="s">
        <v>14856</v>
      </c>
      <c r="E1926" t="s">
        <v>6608</v>
      </c>
      <c r="F1926" t="s">
        <v>1416</v>
      </c>
      <c r="G1926" t="s">
        <v>9094</v>
      </c>
      <c r="H1926" t="s">
        <v>1373</v>
      </c>
      <c r="I1926" t="s">
        <v>14857</v>
      </c>
      <c r="J1926" t="s">
        <v>14199</v>
      </c>
      <c r="K1926">
        <v>606162</v>
      </c>
      <c r="L1926" t="s">
        <v>14199</v>
      </c>
      <c r="M1926">
        <v>2444669</v>
      </c>
      <c r="N1926" t="s">
        <v>14199</v>
      </c>
      <c r="O1926" t="s">
        <v>17608</v>
      </c>
      <c r="P1926" t="s">
        <v>14855</v>
      </c>
      <c r="Q1926">
        <v>10991</v>
      </c>
      <c r="R1926" t="s">
        <v>14199</v>
      </c>
      <c r="S1926">
        <v>36051</v>
      </c>
      <c r="T1926" t="s">
        <v>14199</v>
      </c>
      <c r="V1926" t="s">
        <v>16616</v>
      </c>
      <c r="W1926">
        <v>69639</v>
      </c>
      <c r="X1926">
        <v>10991</v>
      </c>
      <c r="Y1926" t="s">
        <v>17609</v>
      </c>
      <c r="Z1926" t="s">
        <v>15184</v>
      </c>
      <c r="AA1926" t="s">
        <v>658</v>
      </c>
      <c r="AB1926" t="s">
        <v>658</v>
      </c>
      <c r="AC1926" t="s">
        <v>14199</v>
      </c>
      <c r="AD1926" t="s">
        <v>15184</v>
      </c>
      <c r="AE1926">
        <v>14617</v>
      </c>
      <c r="AH1926" t="s">
        <v>14199</v>
      </c>
      <c r="AI1926">
        <v>28432</v>
      </c>
      <c r="AJ1926">
        <v>5855</v>
      </c>
      <c r="AK1926" t="s">
        <v>14199</v>
      </c>
      <c r="AL1926" t="s">
        <v>19248</v>
      </c>
      <c r="AM1926" t="s">
        <v>14199</v>
      </c>
      <c r="AN1926" t="s">
        <v>14199</v>
      </c>
      <c r="AO1926" t="s">
        <v>1373</v>
      </c>
      <c r="AP1926" t="s">
        <v>15184</v>
      </c>
      <c r="AQ1926" t="s">
        <v>20403</v>
      </c>
    </row>
    <row r="1927" spans="1:43" x14ac:dyDescent="0.3">
      <c r="A1927" t="s">
        <v>20054</v>
      </c>
      <c r="B1927" t="s">
        <v>17276</v>
      </c>
      <c r="C1927" s="72">
        <v>34825</v>
      </c>
      <c r="D1927" t="s">
        <v>20055</v>
      </c>
      <c r="E1927" t="s">
        <v>6608</v>
      </c>
      <c r="F1927" t="s">
        <v>1392</v>
      </c>
      <c r="G1927" t="s">
        <v>6120</v>
      </c>
      <c r="H1927" t="s">
        <v>1373</v>
      </c>
      <c r="I1927" t="s">
        <v>20056</v>
      </c>
      <c r="J1927" t="s">
        <v>17276</v>
      </c>
      <c r="K1927">
        <v>670990</v>
      </c>
      <c r="L1927" t="s">
        <v>17276</v>
      </c>
      <c r="M1927">
        <v>2825274</v>
      </c>
      <c r="N1927" t="s">
        <v>17276</v>
      </c>
      <c r="P1927" t="s">
        <v>20054</v>
      </c>
      <c r="Q1927">
        <v>10796</v>
      </c>
      <c r="R1927" t="s">
        <v>17276</v>
      </c>
      <c r="V1927" t="s">
        <v>20057</v>
      </c>
      <c r="W1927">
        <v>109030</v>
      </c>
      <c r="Z1927" t="s">
        <v>20058</v>
      </c>
      <c r="AA1927" t="s">
        <v>658</v>
      </c>
      <c r="AB1927" t="s">
        <v>658</v>
      </c>
      <c r="AC1927" t="s">
        <v>17276</v>
      </c>
      <c r="AD1927" t="s">
        <v>20058</v>
      </c>
      <c r="AJ1927">
        <v>6501</v>
      </c>
      <c r="AK1927" t="s">
        <v>17276</v>
      </c>
      <c r="AL1927" t="s">
        <v>20059</v>
      </c>
      <c r="AM1927" t="s">
        <v>17276</v>
      </c>
      <c r="AO1927" t="s">
        <v>14933</v>
      </c>
      <c r="AP1927" t="s">
        <v>20058</v>
      </c>
      <c r="AQ1927" t="s">
        <v>20403</v>
      </c>
    </row>
    <row r="1928" spans="1:43" x14ac:dyDescent="0.3">
      <c r="A1928" t="s">
        <v>2926</v>
      </c>
      <c r="B1928" t="s">
        <v>1148</v>
      </c>
      <c r="C1928" s="72">
        <v>31675</v>
      </c>
      <c r="D1928" t="s">
        <v>6776</v>
      </c>
      <c r="E1928" t="s">
        <v>6896</v>
      </c>
      <c r="F1928" t="s">
        <v>3591</v>
      </c>
      <c r="G1928" t="s">
        <v>3591</v>
      </c>
      <c r="H1928" t="s">
        <v>1373</v>
      </c>
      <c r="I1928" t="s">
        <v>10548</v>
      </c>
      <c r="J1928" t="s">
        <v>1148</v>
      </c>
      <c r="K1928">
        <v>573109</v>
      </c>
      <c r="L1928" t="s">
        <v>1148</v>
      </c>
      <c r="M1928">
        <v>1945284</v>
      </c>
      <c r="N1928" t="s">
        <v>1148</v>
      </c>
      <c r="O1928" t="s">
        <v>13517</v>
      </c>
      <c r="P1928" t="s">
        <v>2926</v>
      </c>
      <c r="Q1928">
        <v>9298</v>
      </c>
      <c r="R1928" t="s">
        <v>13518</v>
      </c>
      <c r="S1928">
        <v>32104</v>
      </c>
      <c r="T1928" t="s">
        <v>1148</v>
      </c>
      <c r="V1928" t="s">
        <v>12898</v>
      </c>
      <c r="W1928">
        <v>60504</v>
      </c>
      <c r="X1928">
        <v>9298</v>
      </c>
      <c r="Y1928" t="s">
        <v>1148</v>
      </c>
      <c r="Z1928" t="s">
        <v>14458</v>
      </c>
      <c r="AA1928" t="s">
        <v>658</v>
      </c>
      <c r="AB1928" t="s">
        <v>658</v>
      </c>
      <c r="AC1928" t="s">
        <v>1148</v>
      </c>
      <c r="AD1928" t="s">
        <v>6158</v>
      </c>
      <c r="AE1928">
        <v>12371</v>
      </c>
      <c r="AF1928" t="s">
        <v>13518</v>
      </c>
      <c r="AG1928">
        <v>17143</v>
      </c>
      <c r="AH1928" t="s">
        <v>1148</v>
      </c>
      <c r="AI1928">
        <v>6127</v>
      </c>
      <c r="AJ1928">
        <v>4199</v>
      </c>
      <c r="AK1928" t="s">
        <v>1148</v>
      </c>
      <c r="AL1928" t="s">
        <v>19249</v>
      </c>
      <c r="AM1928" t="s">
        <v>13518</v>
      </c>
      <c r="AN1928" t="s">
        <v>1148</v>
      </c>
      <c r="AO1928" t="s">
        <v>1373</v>
      </c>
      <c r="AP1928" t="s">
        <v>14458</v>
      </c>
      <c r="AQ1928" t="s">
        <v>20403</v>
      </c>
    </row>
    <row r="1929" spans="1:43" hidden="1" x14ac:dyDescent="0.3">
      <c r="A1929" t="s">
        <v>2927</v>
      </c>
      <c r="B1929" t="s">
        <v>937</v>
      </c>
      <c r="C1929" s="72">
        <v>30855</v>
      </c>
      <c r="D1929" t="s">
        <v>6973</v>
      </c>
      <c r="E1929" t="s">
        <v>6896</v>
      </c>
      <c r="F1929" t="s">
        <v>3591</v>
      </c>
      <c r="G1929" t="s">
        <v>3591</v>
      </c>
      <c r="H1929" t="s">
        <v>1373</v>
      </c>
      <c r="I1929" t="s">
        <v>9098</v>
      </c>
      <c r="J1929" t="s">
        <v>937</v>
      </c>
      <c r="K1929">
        <v>459987</v>
      </c>
      <c r="L1929" t="s">
        <v>937</v>
      </c>
      <c r="M1929">
        <v>1543512</v>
      </c>
      <c r="N1929" t="s">
        <v>937</v>
      </c>
      <c r="O1929" t="s">
        <v>2928</v>
      </c>
      <c r="P1929" t="s">
        <v>2927</v>
      </c>
      <c r="Q1929">
        <v>8593</v>
      </c>
      <c r="R1929" t="s">
        <v>937</v>
      </c>
      <c r="S1929">
        <v>29734</v>
      </c>
      <c r="T1929" t="s">
        <v>937</v>
      </c>
      <c r="V1929" t="s">
        <v>4684</v>
      </c>
      <c r="W1929">
        <v>48736</v>
      </c>
      <c r="X1929">
        <v>8593</v>
      </c>
      <c r="Y1929" t="s">
        <v>937</v>
      </c>
      <c r="Z1929" t="s">
        <v>6159</v>
      </c>
      <c r="AA1929" t="s">
        <v>666</v>
      </c>
      <c r="AB1929" t="s">
        <v>666</v>
      </c>
      <c r="AC1929" t="s">
        <v>937</v>
      </c>
      <c r="AD1929" t="s">
        <v>6159</v>
      </c>
      <c r="AE1929">
        <v>8733</v>
      </c>
      <c r="AF1929" t="s">
        <v>937</v>
      </c>
      <c r="AG1929">
        <v>6325</v>
      </c>
      <c r="AH1929" t="s">
        <v>937</v>
      </c>
      <c r="AI1929">
        <v>3050</v>
      </c>
      <c r="AK1929" t="s">
        <v>937</v>
      </c>
      <c r="AL1929" t="s">
        <v>19250</v>
      </c>
      <c r="AM1929" t="s">
        <v>937</v>
      </c>
      <c r="AN1929" t="s">
        <v>937</v>
      </c>
      <c r="AO1929" t="s">
        <v>1373</v>
      </c>
      <c r="AP1929" t="s">
        <v>6159</v>
      </c>
      <c r="AQ1929" t="s">
        <v>20402</v>
      </c>
    </row>
    <row r="1930" spans="1:43" x14ac:dyDescent="0.3">
      <c r="A1930" t="s">
        <v>13116</v>
      </c>
      <c r="B1930" t="s">
        <v>11251</v>
      </c>
      <c r="C1930" s="72">
        <v>33957</v>
      </c>
      <c r="D1930" t="s">
        <v>13117</v>
      </c>
      <c r="E1930" t="s">
        <v>6896</v>
      </c>
      <c r="F1930" t="s">
        <v>1430</v>
      </c>
      <c r="G1930" t="s">
        <v>6120</v>
      </c>
      <c r="H1930" t="s">
        <v>1373</v>
      </c>
      <c r="I1930" t="s">
        <v>11816</v>
      </c>
      <c r="J1930" t="s">
        <v>11251</v>
      </c>
      <c r="K1930">
        <v>591693</v>
      </c>
      <c r="L1930" t="s">
        <v>11251</v>
      </c>
      <c r="M1930">
        <v>2210223</v>
      </c>
      <c r="N1930" t="s">
        <v>11251</v>
      </c>
      <c r="O1930" t="s">
        <v>13118</v>
      </c>
      <c r="P1930" t="s">
        <v>13116</v>
      </c>
      <c r="Q1930">
        <v>10321</v>
      </c>
      <c r="R1930" t="s">
        <v>11251</v>
      </c>
      <c r="S1930">
        <v>34876</v>
      </c>
      <c r="T1930" t="s">
        <v>11251</v>
      </c>
      <c r="V1930" t="s">
        <v>16617</v>
      </c>
      <c r="W1930">
        <v>66859</v>
      </c>
      <c r="X1930">
        <v>10321</v>
      </c>
      <c r="Y1930" t="s">
        <v>11251</v>
      </c>
      <c r="Z1930" t="s">
        <v>13119</v>
      </c>
      <c r="AA1930" t="s">
        <v>658</v>
      </c>
      <c r="AB1930" t="s">
        <v>658</v>
      </c>
      <c r="AC1930" t="s">
        <v>11251</v>
      </c>
      <c r="AD1930" t="s">
        <v>13119</v>
      </c>
      <c r="AE1930">
        <v>13986</v>
      </c>
      <c r="AF1930" t="s">
        <v>11251</v>
      </c>
      <c r="AG1930">
        <v>70897</v>
      </c>
      <c r="AH1930" t="s">
        <v>11251</v>
      </c>
      <c r="AI1930">
        <v>12743</v>
      </c>
      <c r="AJ1930">
        <v>5096</v>
      </c>
      <c r="AK1930" t="s">
        <v>11251</v>
      </c>
      <c r="AL1930" t="s">
        <v>19251</v>
      </c>
      <c r="AM1930" t="s">
        <v>11251</v>
      </c>
      <c r="AN1930" t="s">
        <v>11251</v>
      </c>
      <c r="AO1930" t="s">
        <v>1373</v>
      </c>
      <c r="AP1930" t="s">
        <v>13119</v>
      </c>
      <c r="AQ1930" t="s">
        <v>20403</v>
      </c>
    </row>
    <row r="1931" spans="1:43" x14ac:dyDescent="0.3">
      <c r="A1931" t="s">
        <v>2929</v>
      </c>
      <c r="B1931" t="s">
        <v>418</v>
      </c>
      <c r="C1931" s="72">
        <v>31999</v>
      </c>
      <c r="D1931" t="s">
        <v>6897</v>
      </c>
      <c r="E1931" t="s">
        <v>6896</v>
      </c>
      <c r="F1931" t="s">
        <v>1405</v>
      </c>
      <c r="G1931" t="s">
        <v>6120</v>
      </c>
      <c r="H1931" t="s">
        <v>1424</v>
      </c>
      <c r="I1931" t="s">
        <v>10634</v>
      </c>
      <c r="J1931" t="s">
        <v>418</v>
      </c>
      <c r="K1931">
        <v>467092</v>
      </c>
      <c r="L1931" t="s">
        <v>418</v>
      </c>
      <c r="M1931">
        <v>1654347</v>
      </c>
      <c r="N1931" t="s">
        <v>418</v>
      </c>
      <c r="O1931" t="s">
        <v>2930</v>
      </c>
      <c r="P1931" t="s">
        <v>2929</v>
      </c>
      <c r="Q1931">
        <v>8620</v>
      </c>
      <c r="R1931" t="s">
        <v>418</v>
      </c>
      <c r="S1931">
        <v>30173</v>
      </c>
      <c r="T1931" t="s">
        <v>418</v>
      </c>
      <c r="U1931" t="s">
        <v>418</v>
      </c>
      <c r="V1931" t="s">
        <v>4685</v>
      </c>
      <c r="W1931">
        <v>49829</v>
      </c>
      <c r="X1931">
        <v>8620</v>
      </c>
      <c r="Y1931" t="s">
        <v>418</v>
      </c>
      <c r="Z1931" t="s">
        <v>6160</v>
      </c>
      <c r="AA1931" t="s">
        <v>658</v>
      </c>
      <c r="AB1931" t="s">
        <v>658</v>
      </c>
      <c r="AC1931" t="s">
        <v>418</v>
      </c>
      <c r="AD1931" t="s">
        <v>6160</v>
      </c>
      <c r="AE1931">
        <v>10284</v>
      </c>
      <c r="AF1931" t="s">
        <v>418</v>
      </c>
      <c r="AG1931">
        <v>12123</v>
      </c>
      <c r="AH1931" t="s">
        <v>418</v>
      </c>
      <c r="AI1931">
        <v>4355</v>
      </c>
      <c r="AJ1931">
        <v>3490</v>
      </c>
      <c r="AK1931" t="s">
        <v>418</v>
      </c>
      <c r="AL1931" t="s">
        <v>19252</v>
      </c>
      <c r="AM1931" t="s">
        <v>418</v>
      </c>
      <c r="AN1931" t="s">
        <v>418</v>
      </c>
      <c r="AO1931" t="s">
        <v>1424</v>
      </c>
      <c r="AP1931" t="s">
        <v>6160</v>
      </c>
      <c r="AQ1931" t="s">
        <v>20403</v>
      </c>
    </row>
    <row r="1932" spans="1:43" hidden="1" x14ac:dyDescent="0.3">
      <c r="A1932" t="s">
        <v>2931</v>
      </c>
      <c r="B1932" t="s">
        <v>1186</v>
      </c>
      <c r="C1932" s="72">
        <v>29654</v>
      </c>
      <c r="D1932" t="s">
        <v>7620</v>
      </c>
      <c r="E1932" t="s">
        <v>8050</v>
      </c>
      <c r="F1932" t="s">
        <v>3591</v>
      </c>
      <c r="G1932" t="s">
        <v>3591</v>
      </c>
      <c r="H1932" t="s">
        <v>1373</v>
      </c>
      <c r="I1932" t="s">
        <v>9113</v>
      </c>
      <c r="J1932" t="s">
        <v>1186</v>
      </c>
      <c r="K1932">
        <v>449060</v>
      </c>
      <c r="L1932" t="s">
        <v>1186</v>
      </c>
      <c r="M1932">
        <v>1174235</v>
      </c>
      <c r="N1932" t="s">
        <v>1186</v>
      </c>
      <c r="O1932" t="s">
        <v>2932</v>
      </c>
      <c r="P1932" t="s">
        <v>2931</v>
      </c>
      <c r="Q1932">
        <v>8056</v>
      </c>
      <c r="R1932" t="s">
        <v>1186</v>
      </c>
      <c r="S1932">
        <v>28807</v>
      </c>
      <c r="T1932" t="s">
        <v>1186</v>
      </c>
      <c r="V1932" t="s">
        <v>4686</v>
      </c>
      <c r="W1932">
        <v>41492</v>
      </c>
      <c r="X1932">
        <v>8056</v>
      </c>
      <c r="Y1932" t="s">
        <v>1186</v>
      </c>
      <c r="Z1932" t="s">
        <v>8908</v>
      </c>
      <c r="AA1932" t="s">
        <v>658</v>
      </c>
      <c r="AB1932" t="s">
        <v>666</v>
      </c>
      <c r="AC1932" t="s">
        <v>1186</v>
      </c>
      <c r="AD1932" t="s">
        <v>8908</v>
      </c>
      <c r="AE1932">
        <v>9094</v>
      </c>
      <c r="AI1932">
        <v>491</v>
      </c>
      <c r="AK1932" t="s">
        <v>1186</v>
      </c>
      <c r="AL1932" t="s">
        <v>19253</v>
      </c>
      <c r="AM1932" t="s">
        <v>1186</v>
      </c>
      <c r="AN1932" t="s">
        <v>1186</v>
      </c>
      <c r="AO1932" t="s">
        <v>1373</v>
      </c>
      <c r="AP1932" t="s">
        <v>8908</v>
      </c>
      <c r="AQ1932" t="s">
        <v>20402</v>
      </c>
    </row>
    <row r="1933" spans="1:43" hidden="1" x14ac:dyDescent="0.3">
      <c r="A1933" t="s">
        <v>2933</v>
      </c>
      <c r="B1933" t="s">
        <v>491</v>
      </c>
      <c r="C1933" s="72">
        <v>31635</v>
      </c>
      <c r="D1933" t="s">
        <v>6704</v>
      </c>
      <c r="E1933" t="s">
        <v>6703</v>
      </c>
      <c r="F1933" t="s">
        <v>3591</v>
      </c>
      <c r="G1933" t="s">
        <v>3591</v>
      </c>
      <c r="H1933" t="s">
        <v>1380</v>
      </c>
      <c r="I1933" t="s">
        <v>9642</v>
      </c>
      <c r="J1933" t="s">
        <v>491</v>
      </c>
      <c r="K1933">
        <v>458675</v>
      </c>
      <c r="L1933" t="s">
        <v>491</v>
      </c>
      <c r="M1933">
        <v>1184596</v>
      </c>
      <c r="N1933" t="s">
        <v>491</v>
      </c>
      <c r="O1933" t="s">
        <v>2934</v>
      </c>
      <c r="P1933" t="s">
        <v>2933</v>
      </c>
      <c r="Q1933">
        <v>8190</v>
      </c>
      <c r="R1933" t="s">
        <v>491</v>
      </c>
      <c r="S1933">
        <v>28973</v>
      </c>
      <c r="T1933" t="s">
        <v>491</v>
      </c>
      <c r="U1933" t="s">
        <v>491</v>
      </c>
      <c r="V1933" t="s">
        <v>4687</v>
      </c>
      <c r="W1933">
        <v>46522</v>
      </c>
      <c r="X1933">
        <v>8190</v>
      </c>
      <c r="Y1933" t="s">
        <v>491</v>
      </c>
      <c r="Z1933" t="s">
        <v>6161</v>
      </c>
      <c r="AA1933" t="s">
        <v>666</v>
      </c>
      <c r="AB1933" t="s">
        <v>666</v>
      </c>
      <c r="AC1933" t="s">
        <v>491</v>
      </c>
      <c r="AD1933" t="s">
        <v>6161</v>
      </c>
      <c r="AE1933">
        <v>8664</v>
      </c>
      <c r="AF1933" t="s">
        <v>491</v>
      </c>
      <c r="AG1933">
        <v>5175</v>
      </c>
      <c r="AH1933" t="s">
        <v>491</v>
      </c>
      <c r="AI1933">
        <v>1464</v>
      </c>
      <c r="AJ1933">
        <v>2830</v>
      </c>
      <c r="AK1933" t="s">
        <v>491</v>
      </c>
      <c r="AN1933" t="s">
        <v>491</v>
      </c>
      <c r="AO1933" t="s">
        <v>1380</v>
      </c>
      <c r="AP1933" t="s">
        <v>6161</v>
      </c>
      <c r="AQ1933" t="s">
        <v>20402</v>
      </c>
    </row>
    <row r="1934" spans="1:43" x14ac:dyDescent="0.3">
      <c r="A1934" t="s">
        <v>8319</v>
      </c>
      <c r="B1934" t="s">
        <v>8909</v>
      </c>
      <c r="C1934" s="72">
        <v>32087</v>
      </c>
      <c r="D1934" t="s">
        <v>7888</v>
      </c>
      <c r="E1934" t="s">
        <v>6703</v>
      </c>
      <c r="F1934" t="s">
        <v>1470</v>
      </c>
      <c r="G1934" t="s">
        <v>6120</v>
      </c>
      <c r="H1934" t="s">
        <v>1373</v>
      </c>
      <c r="I1934" t="s">
        <v>9447</v>
      </c>
      <c r="J1934" t="s">
        <v>8909</v>
      </c>
      <c r="K1934">
        <v>474284</v>
      </c>
      <c r="L1934" t="s">
        <v>8909</v>
      </c>
      <c r="M1934">
        <v>2027392</v>
      </c>
      <c r="N1934" t="s">
        <v>8909</v>
      </c>
      <c r="O1934" t="s">
        <v>8910</v>
      </c>
      <c r="P1934" t="s">
        <v>8319</v>
      </c>
      <c r="Q1934">
        <v>9400</v>
      </c>
      <c r="R1934" t="s">
        <v>8909</v>
      </c>
      <c r="S1934">
        <v>31984</v>
      </c>
      <c r="T1934" t="s">
        <v>8909</v>
      </c>
      <c r="V1934" t="s">
        <v>8911</v>
      </c>
      <c r="W1934">
        <v>49758</v>
      </c>
      <c r="X1934">
        <v>9400</v>
      </c>
      <c r="Y1934" t="s">
        <v>8909</v>
      </c>
      <c r="Z1934" t="s">
        <v>8912</v>
      </c>
      <c r="AA1934" t="s">
        <v>658</v>
      </c>
      <c r="AB1934" t="s">
        <v>658</v>
      </c>
      <c r="AC1934" t="s">
        <v>8909</v>
      </c>
      <c r="AD1934" t="s">
        <v>8912</v>
      </c>
      <c r="AE1934">
        <v>9326</v>
      </c>
      <c r="AF1934" t="s">
        <v>8909</v>
      </c>
      <c r="AG1934">
        <v>38027</v>
      </c>
      <c r="AH1934" t="s">
        <v>8909</v>
      </c>
      <c r="AI1934">
        <v>5743</v>
      </c>
      <c r="AK1934" t="s">
        <v>8909</v>
      </c>
      <c r="AL1934" t="s">
        <v>19254</v>
      </c>
      <c r="AM1934" t="s">
        <v>8909</v>
      </c>
      <c r="AN1934" t="s">
        <v>8909</v>
      </c>
      <c r="AO1934" t="s">
        <v>1373</v>
      </c>
      <c r="AP1934" t="s">
        <v>8912</v>
      </c>
      <c r="AQ1934" t="s">
        <v>20403</v>
      </c>
    </row>
    <row r="1935" spans="1:43" x14ac:dyDescent="0.3">
      <c r="A1935" t="s">
        <v>20373</v>
      </c>
      <c r="B1935" t="s">
        <v>17243</v>
      </c>
      <c r="C1935" s="72">
        <v>34907</v>
      </c>
      <c r="D1935" t="s">
        <v>6872</v>
      </c>
      <c r="E1935" t="s">
        <v>20374</v>
      </c>
      <c r="F1935" t="s">
        <v>1437</v>
      </c>
      <c r="G1935" t="s">
        <v>9094</v>
      </c>
      <c r="H1935" t="s">
        <v>1373</v>
      </c>
      <c r="I1935" t="s">
        <v>20375</v>
      </c>
      <c r="J1935" t="s">
        <v>17243</v>
      </c>
      <c r="K1935">
        <v>656876</v>
      </c>
      <c r="L1935" t="s">
        <v>17243</v>
      </c>
      <c r="M1935">
        <v>2837374</v>
      </c>
      <c r="N1935" t="s">
        <v>17243</v>
      </c>
      <c r="P1935" t="s">
        <v>20373</v>
      </c>
      <c r="Q1935">
        <v>10807</v>
      </c>
      <c r="R1935" t="s">
        <v>17243</v>
      </c>
      <c r="W1935">
        <v>133756</v>
      </c>
      <c r="Z1935" t="s">
        <v>20376</v>
      </c>
      <c r="AA1935" t="s">
        <v>658</v>
      </c>
      <c r="AB1935" t="s">
        <v>658</v>
      </c>
      <c r="AC1935" t="s">
        <v>17243</v>
      </c>
      <c r="AD1935" t="s">
        <v>20376</v>
      </c>
      <c r="AJ1935">
        <v>6526</v>
      </c>
      <c r="AK1935" t="s">
        <v>17243</v>
      </c>
      <c r="AL1935" t="s">
        <v>20377</v>
      </c>
      <c r="AM1935" t="s">
        <v>17243</v>
      </c>
      <c r="AO1935" t="s">
        <v>14933</v>
      </c>
      <c r="AP1935" t="s">
        <v>20376</v>
      </c>
      <c r="AQ1935" t="s">
        <v>20403</v>
      </c>
    </row>
    <row r="1936" spans="1:43" hidden="1" x14ac:dyDescent="0.3">
      <c r="A1936" t="s">
        <v>2935</v>
      </c>
      <c r="B1936" t="s">
        <v>1196</v>
      </c>
      <c r="C1936" s="72">
        <v>28760</v>
      </c>
      <c r="D1936" t="s">
        <v>6899</v>
      </c>
      <c r="E1936" t="s">
        <v>8051</v>
      </c>
      <c r="F1936" t="s">
        <v>3591</v>
      </c>
      <c r="G1936" t="s">
        <v>3591</v>
      </c>
      <c r="H1936" t="s">
        <v>1373</v>
      </c>
      <c r="I1936" t="s">
        <v>9832</v>
      </c>
      <c r="J1936" t="s">
        <v>1196</v>
      </c>
      <c r="K1936">
        <v>400010</v>
      </c>
      <c r="L1936" t="s">
        <v>1196</v>
      </c>
      <c r="M1936">
        <v>220082</v>
      </c>
      <c r="N1936" t="s">
        <v>1196</v>
      </c>
      <c r="O1936" t="s">
        <v>2936</v>
      </c>
      <c r="P1936" t="s">
        <v>2935</v>
      </c>
      <c r="Q1936">
        <v>6620</v>
      </c>
      <c r="R1936" t="s">
        <v>1196</v>
      </c>
      <c r="S1936">
        <v>4572</v>
      </c>
      <c r="T1936" t="s">
        <v>1196</v>
      </c>
      <c r="V1936" t="s">
        <v>4688</v>
      </c>
      <c r="W1936">
        <v>1556</v>
      </c>
      <c r="X1936">
        <v>6620</v>
      </c>
      <c r="Y1936" t="s">
        <v>1196</v>
      </c>
      <c r="Z1936" t="s">
        <v>8913</v>
      </c>
      <c r="AA1936" t="s">
        <v>658</v>
      </c>
      <c r="AB1936" t="s">
        <v>658</v>
      </c>
      <c r="AC1936" t="s">
        <v>1196</v>
      </c>
      <c r="AD1936" t="s">
        <v>8913</v>
      </c>
      <c r="AI1936">
        <v>15229</v>
      </c>
      <c r="AK1936" t="s">
        <v>1196</v>
      </c>
      <c r="AN1936" t="s">
        <v>1196</v>
      </c>
      <c r="AO1936" t="s">
        <v>1373</v>
      </c>
      <c r="AP1936" t="s">
        <v>8913</v>
      </c>
      <c r="AQ1936" t="s">
        <v>20402</v>
      </c>
    </row>
    <row r="1937" spans="1:43" x14ac:dyDescent="0.3">
      <c r="A1937" t="s">
        <v>16618</v>
      </c>
      <c r="B1937" t="s">
        <v>16619</v>
      </c>
      <c r="C1937" s="72">
        <v>33718</v>
      </c>
      <c r="D1937" t="s">
        <v>16620</v>
      </c>
      <c r="E1937" t="s">
        <v>16621</v>
      </c>
      <c r="F1937" t="s">
        <v>1395</v>
      </c>
      <c r="G1937" t="s">
        <v>9094</v>
      </c>
      <c r="H1937" t="s">
        <v>2147</v>
      </c>
      <c r="I1937" t="s">
        <v>16622</v>
      </c>
      <c r="J1937" t="s">
        <v>16619</v>
      </c>
      <c r="K1937">
        <v>592660</v>
      </c>
      <c r="L1937" t="s">
        <v>16619</v>
      </c>
      <c r="M1937">
        <v>2159730</v>
      </c>
      <c r="N1937" t="s">
        <v>16619</v>
      </c>
      <c r="P1937" t="s">
        <v>16618</v>
      </c>
      <c r="Q1937">
        <v>11600</v>
      </c>
      <c r="R1937" t="s">
        <v>16619</v>
      </c>
      <c r="S1937">
        <v>31933</v>
      </c>
      <c r="T1937" t="s">
        <v>16619</v>
      </c>
      <c r="W1937">
        <v>67082</v>
      </c>
      <c r="X1937">
        <v>11600</v>
      </c>
      <c r="Y1937" t="s">
        <v>16619</v>
      </c>
      <c r="Z1937" t="s">
        <v>16623</v>
      </c>
      <c r="AA1937" t="s">
        <v>658</v>
      </c>
      <c r="AB1937" t="s">
        <v>658</v>
      </c>
      <c r="AC1937" t="s">
        <v>16619</v>
      </c>
      <c r="AD1937" t="s">
        <v>16623</v>
      </c>
      <c r="AE1937">
        <v>11692</v>
      </c>
      <c r="AJ1937">
        <v>5066</v>
      </c>
      <c r="AK1937" t="s">
        <v>16619</v>
      </c>
      <c r="AL1937" t="s">
        <v>19255</v>
      </c>
      <c r="AM1937" t="s">
        <v>16619</v>
      </c>
      <c r="AN1937" t="s">
        <v>16619</v>
      </c>
      <c r="AO1937" t="s">
        <v>2147</v>
      </c>
      <c r="AP1937" t="s">
        <v>16623</v>
      </c>
      <c r="AQ1937" t="s">
        <v>20403</v>
      </c>
    </row>
    <row r="1938" spans="1:43" x14ac:dyDescent="0.3">
      <c r="A1938" t="s">
        <v>13387</v>
      </c>
      <c r="B1938" t="s">
        <v>11243</v>
      </c>
      <c r="C1938" s="72">
        <v>33882</v>
      </c>
      <c r="D1938" t="s">
        <v>6566</v>
      </c>
      <c r="E1938" t="s">
        <v>13388</v>
      </c>
      <c r="F1938" t="s">
        <v>1405</v>
      </c>
      <c r="G1938" t="s">
        <v>6120</v>
      </c>
      <c r="H1938" t="s">
        <v>1373</v>
      </c>
      <c r="I1938" t="s">
        <v>13389</v>
      </c>
      <c r="J1938" t="s">
        <v>11243</v>
      </c>
      <c r="K1938">
        <v>605435</v>
      </c>
      <c r="M1938">
        <v>2222110</v>
      </c>
      <c r="N1938" t="s">
        <v>11243</v>
      </c>
      <c r="P1938" t="s">
        <v>13387</v>
      </c>
      <c r="R1938" t="s">
        <v>11243</v>
      </c>
      <c r="S1938">
        <v>35056</v>
      </c>
      <c r="T1938" t="s">
        <v>11243</v>
      </c>
      <c r="V1938" t="s">
        <v>16624</v>
      </c>
      <c r="W1938">
        <v>71255</v>
      </c>
      <c r="X1938">
        <v>10475</v>
      </c>
      <c r="Y1938" t="s">
        <v>11243</v>
      </c>
      <c r="Z1938" t="s">
        <v>13390</v>
      </c>
      <c r="AA1938" t="s">
        <v>658</v>
      </c>
      <c r="AB1938" t="s">
        <v>658</v>
      </c>
      <c r="AC1938" t="s">
        <v>11243</v>
      </c>
      <c r="AD1938" t="s">
        <v>13390</v>
      </c>
      <c r="AE1938">
        <v>9363</v>
      </c>
      <c r="AK1938" t="s">
        <v>11243</v>
      </c>
      <c r="AL1938" t="s">
        <v>19256</v>
      </c>
      <c r="AM1938" t="s">
        <v>11243</v>
      </c>
      <c r="AN1938" t="s">
        <v>11243</v>
      </c>
      <c r="AO1938" t="s">
        <v>1373</v>
      </c>
      <c r="AP1938" t="s">
        <v>13390</v>
      </c>
      <c r="AQ1938" t="s">
        <v>20403</v>
      </c>
    </row>
    <row r="1939" spans="1:43" x14ac:dyDescent="0.3">
      <c r="A1939" t="s">
        <v>12052</v>
      </c>
      <c r="B1939" t="s">
        <v>11374</v>
      </c>
      <c r="C1939" s="72">
        <v>32163</v>
      </c>
      <c r="D1939" t="s">
        <v>6620</v>
      </c>
      <c r="E1939" t="s">
        <v>12053</v>
      </c>
      <c r="F1939" t="s">
        <v>3591</v>
      </c>
      <c r="G1939" t="s">
        <v>3591</v>
      </c>
      <c r="H1939" t="s">
        <v>1373</v>
      </c>
      <c r="I1939" t="s">
        <v>11375</v>
      </c>
      <c r="J1939" t="s">
        <v>11374</v>
      </c>
      <c r="K1939">
        <v>502051</v>
      </c>
      <c r="L1939" t="s">
        <v>11374</v>
      </c>
      <c r="M1939">
        <v>2027389</v>
      </c>
      <c r="N1939" t="s">
        <v>11374</v>
      </c>
      <c r="O1939" t="s">
        <v>13210</v>
      </c>
      <c r="P1939" t="s">
        <v>12052</v>
      </c>
      <c r="Q1939">
        <v>9984</v>
      </c>
      <c r="R1939" t="s">
        <v>11374</v>
      </c>
      <c r="S1939">
        <v>32604</v>
      </c>
      <c r="T1939" t="s">
        <v>11374</v>
      </c>
      <c r="V1939" t="s">
        <v>12790</v>
      </c>
      <c r="W1939">
        <v>50104</v>
      </c>
      <c r="X1939">
        <v>9984</v>
      </c>
      <c r="Y1939" t="s">
        <v>11374</v>
      </c>
      <c r="Z1939" t="s">
        <v>12054</v>
      </c>
      <c r="AA1939" t="s">
        <v>658</v>
      </c>
      <c r="AB1939" t="s">
        <v>658</v>
      </c>
      <c r="AC1939" t="s">
        <v>11374</v>
      </c>
      <c r="AD1939" t="s">
        <v>12054</v>
      </c>
      <c r="AE1939">
        <v>9422</v>
      </c>
      <c r="AF1939" t="s">
        <v>11374</v>
      </c>
      <c r="AG1939">
        <v>38115</v>
      </c>
      <c r="AH1939" t="s">
        <v>11374</v>
      </c>
      <c r="AI1939">
        <v>17081</v>
      </c>
      <c r="AJ1939">
        <v>4941</v>
      </c>
      <c r="AK1939" t="s">
        <v>11374</v>
      </c>
      <c r="AL1939" t="s">
        <v>19257</v>
      </c>
      <c r="AM1939" t="s">
        <v>11374</v>
      </c>
      <c r="AN1939" t="s">
        <v>11374</v>
      </c>
      <c r="AO1939" t="s">
        <v>1373</v>
      </c>
      <c r="AP1939" t="s">
        <v>12054</v>
      </c>
      <c r="AQ1939" t="s">
        <v>20403</v>
      </c>
    </row>
    <row r="1940" spans="1:43" x14ac:dyDescent="0.3">
      <c r="A1940" t="s">
        <v>13341</v>
      </c>
      <c r="B1940" t="s">
        <v>11226</v>
      </c>
      <c r="C1940" s="72">
        <v>34599</v>
      </c>
      <c r="D1940" t="s">
        <v>6815</v>
      </c>
      <c r="E1940" t="s">
        <v>8052</v>
      </c>
      <c r="F1940" t="s">
        <v>1437</v>
      </c>
      <c r="G1940" t="s">
        <v>9094</v>
      </c>
      <c r="H1940" t="s">
        <v>1380</v>
      </c>
      <c r="I1940" t="s">
        <v>13018</v>
      </c>
      <c r="J1940" t="s">
        <v>11226</v>
      </c>
      <c r="K1940">
        <v>641999</v>
      </c>
      <c r="L1940" t="s">
        <v>11226</v>
      </c>
      <c r="M1940">
        <v>2250619</v>
      </c>
      <c r="N1940" t="s">
        <v>11226</v>
      </c>
      <c r="P1940" t="s">
        <v>13341</v>
      </c>
      <c r="Q1940">
        <v>10171</v>
      </c>
      <c r="R1940" t="s">
        <v>11226</v>
      </c>
      <c r="S1940">
        <v>38716</v>
      </c>
      <c r="T1940" t="s">
        <v>11226</v>
      </c>
      <c r="V1940" t="s">
        <v>16625</v>
      </c>
      <c r="W1940">
        <v>103806</v>
      </c>
      <c r="X1940">
        <v>10518</v>
      </c>
      <c r="Y1940" t="s">
        <v>11226</v>
      </c>
      <c r="Z1940" t="s">
        <v>13342</v>
      </c>
      <c r="AA1940" t="s">
        <v>666</v>
      </c>
      <c r="AB1940" t="s">
        <v>666</v>
      </c>
      <c r="AC1940" t="s">
        <v>11226</v>
      </c>
      <c r="AD1940" t="s">
        <v>13342</v>
      </c>
      <c r="AE1940">
        <v>14235</v>
      </c>
      <c r="AH1940" t="s">
        <v>11226</v>
      </c>
      <c r="AK1940" t="s">
        <v>11226</v>
      </c>
      <c r="AL1940" t="s">
        <v>19258</v>
      </c>
      <c r="AM1940" t="s">
        <v>11226</v>
      </c>
      <c r="AN1940" t="s">
        <v>11226</v>
      </c>
      <c r="AO1940" t="s">
        <v>1380</v>
      </c>
      <c r="AP1940" t="s">
        <v>13342</v>
      </c>
      <c r="AQ1940" t="s">
        <v>20403</v>
      </c>
    </row>
    <row r="1941" spans="1:43" x14ac:dyDescent="0.3">
      <c r="A1941" t="s">
        <v>6162</v>
      </c>
      <c r="B1941" t="s">
        <v>1332</v>
      </c>
      <c r="C1941" s="72">
        <v>33512</v>
      </c>
      <c r="D1941" t="s">
        <v>7102</v>
      </c>
      <c r="E1941" t="s">
        <v>8052</v>
      </c>
      <c r="F1941" t="s">
        <v>1426</v>
      </c>
      <c r="G1941" t="s">
        <v>6120</v>
      </c>
      <c r="H1941" t="s">
        <v>1373</v>
      </c>
      <c r="I1941" t="s">
        <v>9751</v>
      </c>
      <c r="J1941" t="s">
        <v>1332</v>
      </c>
      <c r="K1941">
        <v>592662</v>
      </c>
      <c r="L1941" t="s">
        <v>1332</v>
      </c>
      <c r="M1941">
        <v>1947846</v>
      </c>
      <c r="N1941" t="s">
        <v>1332</v>
      </c>
      <c r="O1941" t="s">
        <v>8914</v>
      </c>
      <c r="P1941" t="s">
        <v>6162</v>
      </c>
      <c r="Q1941">
        <v>9691</v>
      </c>
      <c r="R1941" t="s">
        <v>1332</v>
      </c>
      <c r="S1941">
        <v>32175</v>
      </c>
      <c r="T1941" t="s">
        <v>1332</v>
      </c>
      <c r="V1941" t="s">
        <v>6163</v>
      </c>
      <c r="W1941">
        <v>67083</v>
      </c>
      <c r="X1941">
        <v>9691</v>
      </c>
      <c r="Y1941" t="s">
        <v>1332</v>
      </c>
      <c r="Z1941" t="s">
        <v>6164</v>
      </c>
      <c r="AA1941" t="s">
        <v>666</v>
      </c>
      <c r="AB1941" t="s">
        <v>666</v>
      </c>
      <c r="AC1941" t="s">
        <v>1332</v>
      </c>
      <c r="AD1941" t="s">
        <v>6164</v>
      </c>
      <c r="AE1941">
        <v>11599</v>
      </c>
      <c r="AF1941" t="s">
        <v>1332</v>
      </c>
      <c r="AG1941">
        <v>53029</v>
      </c>
      <c r="AH1941" t="s">
        <v>1332</v>
      </c>
      <c r="AI1941">
        <v>14941</v>
      </c>
      <c r="AJ1941">
        <v>4614</v>
      </c>
      <c r="AK1941" t="s">
        <v>1332</v>
      </c>
      <c r="AL1941" t="s">
        <v>19259</v>
      </c>
      <c r="AM1941" t="s">
        <v>1332</v>
      </c>
      <c r="AN1941" t="s">
        <v>1332</v>
      </c>
      <c r="AO1941" t="s">
        <v>14935</v>
      </c>
      <c r="AP1941" t="s">
        <v>6164</v>
      </c>
      <c r="AQ1941" t="s">
        <v>20403</v>
      </c>
    </row>
    <row r="1942" spans="1:43" x14ac:dyDescent="0.3">
      <c r="A1942" t="s">
        <v>11105</v>
      </c>
      <c r="B1942" t="s">
        <v>11106</v>
      </c>
      <c r="C1942" s="72">
        <v>33055</v>
      </c>
      <c r="D1942" t="s">
        <v>11107</v>
      </c>
      <c r="E1942" t="s">
        <v>11108</v>
      </c>
      <c r="F1942" t="s">
        <v>1481</v>
      </c>
      <c r="G1942" t="s">
        <v>9094</v>
      </c>
      <c r="H1942" t="s">
        <v>1373</v>
      </c>
      <c r="I1942" t="s">
        <v>11109</v>
      </c>
      <c r="J1942" t="s">
        <v>11106</v>
      </c>
      <c r="K1942">
        <v>607067</v>
      </c>
      <c r="L1942" t="s">
        <v>11106</v>
      </c>
      <c r="M1942">
        <v>2170141</v>
      </c>
      <c r="N1942" t="s">
        <v>11106</v>
      </c>
      <c r="O1942" t="s">
        <v>13381</v>
      </c>
      <c r="P1942" t="s">
        <v>11105</v>
      </c>
      <c r="Q1942">
        <v>10048</v>
      </c>
      <c r="R1942" t="s">
        <v>11106</v>
      </c>
      <c r="S1942">
        <v>33950</v>
      </c>
      <c r="T1942" t="s">
        <v>11106</v>
      </c>
      <c r="V1942" t="s">
        <v>12439</v>
      </c>
      <c r="W1942">
        <v>69856</v>
      </c>
      <c r="X1942">
        <v>10048</v>
      </c>
      <c r="Y1942" t="s">
        <v>11106</v>
      </c>
      <c r="Z1942" t="s">
        <v>11110</v>
      </c>
      <c r="AA1942" t="s">
        <v>658</v>
      </c>
      <c r="AB1942" t="s">
        <v>658</v>
      </c>
      <c r="AC1942" t="s">
        <v>11106</v>
      </c>
      <c r="AD1942" t="s">
        <v>11110</v>
      </c>
      <c r="AE1942">
        <v>13786</v>
      </c>
      <c r="AF1942" t="s">
        <v>11106</v>
      </c>
      <c r="AG1942">
        <v>64488</v>
      </c>
      <c r="AH1942" t="s">
        <v>11106</v>
      </c>
      <c r="AI1942">
        <v>18524</v>
      </c>
      <c r="AJ1942">
        <v>5003</v>
      </c>
      <c r="AK1942" t="s">
        <v>11106</v>
      </c>
      <c r="AL1942" t="s">
        <v>19260</v>
      </c>
      <c r="AM1942" t="s">
        <v>11106</v>
      </c>
      <c r="AN1942" t="s">
        <v>11106</v>
      </c>
      <c r="AO1942" t="s">
        <v>14933</v>
      </c>
      <c r="AP1942" t="s">
        <v>11110</v>
      </c>
      <c r="AQ1942" t="s">
        <v>20403</v>
      </c>
    </row>
    <row r="1943" spans="1:43" x14ac:dyDescent="0.3">
      <c r="A1943" t="s">
        <v>8217</v>
      </c>
      <c r="B1943" t="s">
        <v>8915</v>
      </c>
      <c r="C1943" s="72">
        <v>33315</v>
      </c>
      <c r="D1943" t="s">
        <v>8219</v>
      </c>
      <c r="E1943" t="s">
        <v>8218</v>
      </c>
      <c r="F1943" t="s">
        <v>1398</v>
      </c>
      <c r="G1943" t="s">
        <v>9094</v>
      </c>
      <c r="H1943" t="s">
        <v>1424</v>
      </c>
      <c r="I1943" t="s">
        <v>9166</v>
      </c>
      <c r="J1943" t="s">
        <v>8915</v>
      </c>
      <c r="K1943">
        <v>592663</v>
      </c>
      <c r="L1943" t="s">
        <v>8915</v>
      </c>
      <c r="M1943">
        <v>1947839</v>
      </c>
      <c r="N1943" t="s">
        <v>8915</v>
      </c>
      <c r="O1943" t="s">
        <v>8916</v>
      </c>
      <c r="P1943" t="s">
        <v>8217</v>
      </c>
      <c r="Q1943">
        <v>9718</v>
      </c>
      <c r="R1943" t="s">
        <v>8915</v>
      </c>
      <c r="S1943">
        <v>32177</v>
      </c>
      <c r="T1943" t="s">
        <v>8915</v>
      </c>
      <c r="V1943" t="s">
        <v>8917</v>
      </c>
      <c r="W1943">
        <v>67084</v>
      </c>
      <c r="X1943">
        <v>9718</v>
      </c>
      <c r="Y1943" t="s">
        <v>8915</v>
      </c>
      <c r="Z1943" t="s">
        <v>8918</v>
      </c>
      <c r="AA1943" t="s">
        <v>658</v>
      </c>
      <c r="AB1943" t="s">
        <v>658</v>
      </c>
      <c r="AC1943" t="s">
        <v>8915</v>
      </c>
      <c r="AD1943" t="s">
        <v>8918</v>
      </c>
      <c r="AE1943">
        <v>11641</v>
      </c>
      <c r="AF1943" t="s">
        <v>8915</v>
      </c>
      <c r="AG1943">
        <v>17139</v>
      </c>
      <c r="AH1943" t="s">
        <v>8915</v>
      </c>
      <c r="AI1943">
        <v>14864</v>
      </c>
      <c r="AJ1943">
        <v>4489</v>
      </c>
      <c r="AK1943" t="s">
        <v>8915</v>
      </c>
      <c r="AL1943" t="s">
        <v>19261</v>
      </c>
      <c r="AM1943" t="s">
        <v>8915</v>
      </c>
      <c r="AN1943" t="s">
        <v>8915</v>
      </c>
      <c r="AO1943" t="s">
        <v>14975</v>
      </c>
      <c r="AP1943" t="s">
        <v>8918</v>
      </c>
      <c r="AQ1943" t="s">
        <v>20403</v>
      </c>
    </row>
    <row r="1944" spans="1:43" hidden="1" x14ac:dyDescent="0.3">
      <c r="A1944" t="s">
        <v>2937</v>
      </c>
      <c r="B1944" t="s">
        <v>239</v>
      </c>
      <c r="C1944" s="72">
        <v>30557</v>
      </c>
      <c r="D1944" t="s">
        <v>6558</v>
      </c>
      <c r="E1944" t="s">
        <v>7142</v>
      </c>
      <c r="F1944" t="s">
        <v>3591</v>
      </c>
      <c r="G1944" t="s">
        <v>3591</v>
      </c>
      <c r="H1944" t="s">
        <v>1424</v>
      </c>
      <c r="I1944" t="s">
        <v>9339</v>
      </c>
      <c r="J1944" t="s">
        <v>239</v>
      </c>
      <c r="K1944">
        <v>489232</v>
      </c>
      <c r="L1944" t="s">
        <v>239</v>
      </c>
      <c r="M1944">
        <v>1520598</v>
      </c>
      <c r="N1944" t="s">
        <v>239</v>
      </c>
      <c r="O1944" t="s">
        <v>2938</v>
      </c>
      <c r="P1944" t="s">
        <v>2937</v>
      </c>
      <c r="Q1944">
        <v>9023</v>
      </c>
      <c r="R1944" t="s">
        <v>239</v>
      </c>
      <c r="S1944">
        <v>29490</v>
      </c>
      <c r="T1944" t="s">
        <v>239</v>
      </c>
      <c r="U1944" t="s">
        <v>239</v>
      </c>
      <c r="V1944" t="s">
        <v>4689</v>
      </c>
      <c r="W1944">
        <v>46537</v>
      </c>
      <c r="X1944">
        <v>9023</v>
      </c>
      <c r="Y1944" t="s">
        <v>239</v>
      </c>
      <c r="Z1944" t="s">
        <v>6165</v>
      </c>
      <c r="AA1944" t="s">
        <v>658</v>
      </c>
      <c r="AB1944" t="s">
        <v>658</v>
      </c>
      <c r="AC1944" t="s">
        <v>239</v>
      </c>
      <c r="AD1944" t="s">
        <v>6165</v>
      </c>
      <c r="AE1944">
        <v>10318</v>
      </c>
      <c r="AF1944" t="s">
        <v>239</v>
      </c>
      <c r="AG1944">
        <v>13065</v>
      </c>
      <c r="AH1944" t="s">
        <v>239</v>
      </c>
      <c r="AI1944">
        <v>2138</v>
      </c>
      <c r="AJ1944">
        <v>3892</v>
      </c>
      <c r="AK1944" t="s">
        <v>239</v>
      </c>
      <c r="AL1944" t="s">
        <v>19262</v>
      </c>
      <c r="AM1944" t="s">
        <v>239</v>
      </c>
      <c r="AN1944" t="s">
        <v>239</v>
      </c>
      <c r="AO1944" t="s">
        <v>1424</v>
      </c>
      <c r="AP1944" t="s">
        <v>6165</v>
      </c>
      <c r="AQ1944" t="s">
        <v>20402</v>
      </c>
    </row>
    <row r="1945" spans="1:43" x14ac:dyDescent="0.3">
      <c r="A1945" t="s">
        <v>2939</v>
      </c>
      <c r="B1945" t="s">
        <v>430</v>
      </c>
      <c r="C1945" s="72">
        <v>31827</v>
      </c>
      <c r="D1945" t="s">
        <v>6620</v>
      </c>
      <c r="E1945" t="s">
        <v>6822</v>
      </c>
      <c r="F1945" t="s">
        <v>1376</v>
      </c>
      <c r="G1945" t="s">
        <v>6120</v>
      </c>
      <c r="H1945" t="s">
        <v>1380</v>
      </c>
      <c r="I1945" t="s">
        <v>10437</v>
      </c>
      <c r="J1945" t="s">
        <v>430</v>
      </c>
      <c r="K1945">
        <v>502210</v>
      </c>
      <c r="L1945" t="s">
        <v>430</v>
      </c>
      <c r="M1945">
        <v>1662780</v>
      </c>
      <c r="N1945" t="s">
        <v>430</v>
      </c>
      <c r="O1945" t="s">
        <v>2940</v>
      </c>
      <c r="P1945" t="s">
        <v>2939</v>
      </c>
      <c r="Q1945">
        <v>8544</v>
      </c>
      <c r="R1945" t="s">
        <v>430</v>
      </c>
      <c r="S1945">
        <v>30195</v>
      </c>
      <c r="T1945" t="s">
        <v>430</v>
      </c>
      <c r="U1945" t="s">
        <v>430</v>
      </c>
      <c r="V1945" t="s">
        <v>4690</v>
      </c>
      <c r="W1945">
        <v>56609</v>
      </c>
      <c r="X1945">
        <v>8544</v>
      </c>
      <c r="Y1945" t="s">
        <v>430</v>
      </c>
      <c r="Z1945" t="s">
        <v>6166</v>
      </c>
      <c r="AA1945" t="s">
        <v>666</v>
      </c>
      <c r="AB1945" t="s">
        <v>658</v>
      </c>
      <c r="AC1945" t="s">
        <v>430</v>
      </c>
      <c r="AD1945" t="s">
        <v>6166</v>
      </c>
      <c r="AE1945">
        <v>10326</v>
      </c>
      <c r="AF1945" t="s">
        <v>430</v>
      </c>
      <c r="AG1945">
        <v>5189</v>
      </c>
      <c r="AH1945" t="s">
        <v>430</v>
      </c>
      <c r="AI1945">
        <v>4222</v>
      </c>
      <c r="AJ1945">
        <v>3312</v>
      </c>
      <c r="AK1945" t="s">
        <v>430</v>
      </c>
      <c r="AL1945" t="s">
        <v>19263</v>
      </c>
      <c r="AM1945" t="s">
        <v>430</v>
      </c>
      <c r="AN1945" t="s">
        <v>430</v>
      </c>
      <c r="AO1945" t="s">
        <v>1380</v>
      </c>
      <c r="AP1945" t="s">
        <v>6166</v>
      </c>
      <c r="AQ1945" t="s">
        <v>20403</v>
      </c>
    </row>
    <row r="1946" spans="1:43" x14ac:dyDescent="0.3">
      <c r="A1946" t="s">
        <v>4691</v>
      </c>
      <c r="B1946" t="s">
        <v>894</v>
      </c>
      <c r="C1946" s="72">
        <v>31184</v>
      </c>
      <c r="D1946" t="s">
        <v>6804</v>
      </c>
      <c r="E1946" t="s">
        <v>8053</v>
      </c>
      <c r="F1946" t="s">
        <v>3591</v>
      </c>
      <c r="G1946" t="s">
        <v>3591</v>
      </c>
      <c r="H1946" t="s">
        <v>1373</v>
      </c>
      <c r="I1946" t="s">
        <v>10249</v>
      </c>
      <c r="J1946" t="s">
        <v>894</v>
      </c>
      <c r="K1946">
        <v>445170</v>
      </c>
      <c r="L1946" t="s">
        <v>894</v>
      </c>
      <c r="M1946">
        <v>1200077</v>
      </c>
      <c r="N1946" t="s">
        <v>894</v>
      </c>
      <c r="O1946" t="s">
        <v>4692</v>
      </c>
      <c r="P1946" t="s">
        <v>4691</v>
      </c>
      <c r="Q1946">
        <v>9218</v>
      </c>
      <c r="R1946" t="s">
        <v>894</v>
      </c>
      <c r="S1946">
        <v>30082</v>
      </c>
      <c r="T1946" t="s">
        <v>894</v>
      </c>
      <c r="V1946" t="s">
        <v>6167</v>
      </c>
      <c r="W1946">
        <v>48532</v>
      </c>
      <c r="X1946">
        <v>9218</v>
      </c>
      <c r="Y1946" t="s">
        <v>894</v>
      </c>
      <c r="Z1946" t="s">
        <v>6168</v>
      </c>
      <c r="AA1946" t="s">
        <v>658</v>
      </c>
      <c r="AB1946" t="s">
        <v>658</v>
      </c>
      <c r="AC1946" t="s">
        <v>894</v>
      </c>
      <c r="AD1946" t="s">
        <v>6168</v>
      </c>
      <c r="AE1946">
        <v>9625</v>
      </c>
      <c r="AF1946" t="s">
        <v>894</v>
      </c>
      <c r="AG1946">
        <v>13856</v>
      </c>
      <c r="AH1946" t="s">
        <v>894</v>
      </c>
      <c r="AI1946">
        <v>2105</v>
      </c>
      <c r="AK1946" t="s">
        <v>894</v>
      </c>
      <c r="AL1946" t="s">
        <v>19264</v>
      </c>
      <c r="AM1946" t="s">
        <v>894</v>
      </c>
      <c r="AN1946" t="s">
        <v>894</v>
      </c>
      <c r="AO1946" t="s">
        <v>1373</v>
      </c>
      <c r="AP1946" t="s">
        <v>6168</v>
      </c>
      <c r="AQ1946" t="s">
        <v>20403</v>
      </c>
    </row>
    <row r="1947" spans="1:43" x14ac:dyDescent="0.3">
      <c r="A1947" t="s">
        <v>2941</v>
      </c>
      <c r="B1947" t="s">
        <v>718</v>
      </c>
      <c r="C1947" s="72">
        <v>32504</v>
      </c>
      <c r="D1947" t="s">
        <v>7717</v>
      </c>
      <c r="E1947" t="s">
        <v>7097</v>
      </c>
      <c r="F1947" t="s">
        <v>1565</v>
      </c>
      <c r="G1947" t="s">
        <v>6120</v>
      </c>
      <c r="H1947" t="s">
        <v>1373</v>
      </c>
      <c r="I1947" t="s">
        <v>9943</v>
      </c>
      <c r="J1947" t="s">
        <v>718</v>
      </c>
      <c r="K1947">
        <v>592665</v>
      </c>
      <c r="L1947" t="s">
        <v>718</v>
      </c>
      <c r="M1947">
        <v>1813264</v>
      </c>
      <c r="N1947" t="s">
        <v>718</v>
      </c>
      <c r="O1947" t="s">
        <v>2942</v>
      </c>
      <c r="P1947" t="s">
        <v>2941</v>
      </c>
      <c r="Q1947">
        <v>9053</v>
      </c>
      <c r="R1947" t="s">
        <v>718</v>
      </c>
      <c r="S1947">
        <v>31493</v>
      </c>
      <c r="T1947" t="s">
        <v>718</v>
      </c>
      <c r="V1947" t="s">
        <v>4693</v>
      </c>
      <c r="W1947">
        <v>67085</v>
      </c>
      <c r="X1947">
        <v>9053</v>
      </c>
      <c r="Y1947" t="s">
        <v>718</v>
      </c>
      <c r="Z1947" t="s">
        <v>6169</v>
      </c>
      <c r="AA1947" t="s">
        <v>666</v>
      </c>
      <c r="AB1947" t="s">
        <v>658</v>
      </c>
      <c r="AC1947" t="s">
        <v>718</v>
      </c>
      <c r="AD1947" t="s">
        <v>6169</v>
      </c>
      <c r="AE1947">
        <v>11502</v>
      </c>
      <c r="AF1947" t="s">
        <v>718</v>
      </c>
      <c r="AG1947">
        <v>14039</v>
      </c>
      <c r="AH1947" t="s">
        <v>718</v>
      </c>
      <c r="AI1947">
        <v>13922</v>
      </c>
      <c r="AJ1947">
        <v>3910</v>
      </c>
      <c r="AK1947" t="s">
        <v>718</v>
      </c>
      <c r="AL1947" t="s">
        <v>19265</v>
      </c>
      <c r="AM1947" t="s">
        <v>718</v>
      </c>
      <c r="AN1947" t="s">
        <v>718</v>
      </c>
      <c r="AO1947" t="s">
        <v>1373</v>
      </c>
      <c r="AP1947" t="s">
        <v>6169</v>
      </c>
      <c r="AQ1947" t="s">
        <v>20403</v>
      </c>
    </row>
    <row r="1948" spans="1:43" x14ac:dyDescent="0.3">
      <c r="A1948" t="s">
        <v>11392</v>
      </c>
      <c r="B1948" t="s">
        <v>11187</v>
      </c>
      <c r="C1948" s="72">
        <v>34099</v>
      </c>
      <c r="D1948" t="s">
        <v>6776</v>
      </c>
      <c r="E1948" t="s">
        <v>7097</v>
      </c>
      <c r="F1948" t="s">
        <v>1464</v>
      </c>
      <c r="G1948" t="s">
        <v>6120</v>
      </c>
      <c r="H1948" t="s">
        <v>2147</v>
      </c>
      <c r="I1948" t="s">
        <v>11674</v>
      </c>
      <c r="J1948" t="s">
        <v>11187</v>
      </c>
      <c r="K1948">
        <v>607223</v>
      </c>
      <c r="L1948" t="s">
        <v>11187</v>
      </c>
      <c r="M1948">
        <v>2165914</v>
      </c>
      <c r="N1948" t="s">
        <v>11187</v>
      </c>
      <c r="O1948" t="s">
        <v>13293</v>
      </c>
      <c r="P1948" t="s">
        <v>11392</v>
      </c>
      <c r="Q1948">
        <v>10184</v>
      </c>
      <c r="R1948" t="s">
        <v>11187</v>
      </c>
      <c r="S1948">
        <v>33674</v>
      </c>
      <c r="T1948" t="s">
        <v>11187</v>
      </c>
      <c r="V1948" t="s">
        <v>12215</v>
      </c>
      <c r="W1948">
        <v>70972</v>
      </c>
      <c r="X1948">
        <v>10184</v>
      </c>
      <c r="Y1948" t="s">
        <v>14002</v>
      </c>
      <c r="Z1948" t="s">
        <v>12216</v>
      </c>
      <c r="AA1948" t="s">
        <v>666</v>
      </c>
      <c r="AB1948" t="s">
        <v>666</v>
      </c>
      <c r="AC1948" t="s">
        <v>11187</v>
      </c>
      <c r="AD1948" t="s">
        <v>12216</v>
      </c>
      <c r="AE1948">
        <v>13393</v>
      </c>
      <c r="AH1948" t="s">
        <v>14002</v>
      </c>
      <c r="AI1948">
        <v>18384</v>
      </c>
      <c r="AJ1948">
        <v>5079</v>
      </c>
      <c r="AK1948" t="s">
        <v>11187</v>
      </c>
      <c r="AN1948" t="s">
        <v>11187</v>
      </c>
      <c r="AO1948" t="s">
        <v>2147</v>
      </c>
      <c r="AP1948" t="s">
        <v>12216</v>
      </c>
      <c r="AQ1948" t="s">
        <v>20403</v>
      </c>
    </row>
    <row r="1949" spans="1:43" x14ac:dyDescent="0.3">
      <c r="A1949" t="s">
        <v>12062</v>
      </c>
      <c r="B1949" t="s">
        <v>11282</v>
      </c>
      <c r="C1949" s="72">
        <v>35223</v>
      </c>
      <c r="D1949" t="s">
        <v>6864</v>
      </c>
      <c r="E1949" t="s">
        <v>7097</v>
      </c>
      <c r="F1949" t="s">
        <v>1446</v>
      </c>
      <c r="G1949" t="s">
        <v>9094</v>
      </c>
      <c r="H1949" t="s">
        <v>1373</v>
      </c>
      <c r="I1949" t="s">
        <v>11798</v>
      </c>
      <c r="J1949" t="s">
        <v>11282</v>
      </c>
      <c r="K1949">
        <v>642003</v>
      </c>
      <c r="L1949" t="s">
        <v>11282</v>
      </c>
      <c r="M1949">
        <v>2066813</v>
      </c>
      <c r="N1949" t="s">
        <v>11282</v>
      </c>
      <c r="O1949" t="s">
        <v>13335</v>
      </c>
      <c r="P1949" t="s">
        <v>12062</v>
      </c>
      <c r="Q1949">
        <v>10288</v>
      </c>
      <c r="R1949" t="s">
        <v>11282</v>
      </c>
      <c r="S1949">
        <v>34884</v>
      </c>
      <c r="T1949" t="s">
        <v>11282</v>
      </c>
      <c r="V1949" t="s">
        <v>12063</v>
      </c>
      <c r="W1949">
        <v>102719</v>
      </c>
      <c r="X1949">
        <v>10288</v>
      </c>
      <c r="Y1949" t="s">
        <v>11282</v>
      </c>
      <c r="Z1949" t="s">
        <v>12064</v>
      </c>
      <c r="AA1949" t="s">
        <v>658</v>
      </c>
      <c r="AB1949" t="s">
        <v>666</v>
      </c>
      <c r="AC1949" t="s">
        <v>11282</v>
      </c>
      <c r="AD1949" t="s">
        <v>12064</v>
      </c>
      <c r="AE1949">
        <v>13046</v>
      </c>
      <c r="AF1949" t="s">
        <v>11282</v>
      </c>
      <c r="AG1949">
        <v>70578</v>
      </c>
      <c r="AH1949" t="s">
        <v>11282</v>
      </c>
      <c r="AI1949">
        <v>19259</v>
      </c>
      <c r="AJ1949">
        <v>5073</v>
      </c>
      <c r="AK1949" t="s">
        <v>11282</v>
      </c>
      <c r="AL1949" t="s">
        <v>19266</v>
      </c>
      <c r="AM1949" t="s">
        <v>11282</v>
      </c>
      <c r="AN1949" t="s">
        <v>11282</v>
      </c>
      <c r="AO1949" t="s">
        <v>14933</v>
      </c>
      <c r="AP1949" t="s">
        <v>12064</v>
      </c>
      <c r="AQ1949" t="s">
        <v>20403</v>
      </c>
    </row>
    <row r="1950" spans="1:43" x14ac:dyDescent="0.3">
      <c r="A1950" t="s">
        <v>12687</v>
      </c>
      <c r="B1950" t="s">
        <v>11576</v>
      </c>
      <c r="C1950" s="72">
        <v>33926</v>
      </c>
      <c r="D1950" t="s">
        <v>6596</v>
      </c>
      <c r="E1950" t="s">
        <v>7097</v>
      </c>
      <c r="F1950" t="s">
        <v>1565</v>
      </c>
      <c r="G1950" t="s">
        <v>6120</v>
      </c>
      <c r="H1950" t="s">
        <v>1380</v>
      </c>
      <c r="I1950" t="s">
        <v>11577</v>
      </c>
      <c r="J1950" t="s">
        <v>11576</v>
      </c>
      <c r="K1950">
        <v>605439</v>
      </c>
      <c r="L1950" t="s">
        <v>11576</v>
      </c>
      <c r="M1950">
        <v>1956973</v>
      </c>
      <c r="N1950" t="s">
        <v>11576</v>
      </c>
      <c r="O1950" t="s">
        <v>13598</v>
      </c>
      <c r="P1950" t="s">
        <v>12688</v>
      </c>
      <c r="Q1950">
        <v>10097</v>
      </c>
      <c r="R1950" t="s">
        <v>11576</v>
      </c>
      <c r="S1950">
        <v>32260</v>
      </c>
      <c r="T1950" t="s">
        <v>11576</v>
      </c>
      <c r="V1950" t="s">
        <v>12689</v>
      </c>
      <c r="W1950">
        <v>70480</v>
      </c>
      <c r="X1950">
        <v>10097</v>
      </c>
      <c r="Y1950" t="s">
        <v>11576</v>
      </c>
      <c r="Z1950" t="s">
        <v>12690</v>
      </c>
      <c r="AA1950" t="s">
        <v>658</v>
      </c>
      <c r="AB1950" t="s">
        <v>658</v>
      </c>
      <c r="AC1950" t="s">
        <v>11576</v>
      </c>
      <c r="AD1950" t="s">
        <v>12690</v>
      </c>
      <c r="AE1950">
        <v>12917</v>
      </c>
      <c r="AH1950" t="s">
        <v>11576</v>
      </c>
      <c r="AI1950">
        <v>23577</v>
      </c>
      <c r="AJ1950">
        <v>5086</v>
      </c>
      <c r="AK1950" t="s">
        <v>11576</v>
      </c>
      <c r="AL1950" t="s">
        <v>19267</v>
      </c>
      <c r="AM1950" t="s">
        <v>11576</v>
      </c>
      <c r="AN1950" t="s">
        <v>11576</v>
      </c>
      <c r="AO1950" t="s">
        <v>1380</v>
      </c>
      <c r="AP1950" t="s">
        <v>12690</v>
      </c>
      <c r="AQ1950" t="s">
        <v>20403</v>
      </c>
    </row>
    <row r="1951" spans="1:43" x14ac:dyDescent="0.3">
      <c r="A1951" t="s">
        <v>6170</v>
      </c>
      <c r="B1951" t="s">
        <v>1287</v>
      </c>
      <c r="C1951" s="72">
        <v>33323</v>
      </c>
      <c r="D1951" t="s">
        <v>7082</v>
      </c>
      <c r="E1951" t="s">
        <v>7081</v>
      </c>
      <c r="F1951" t="s">
        <v>1565</v>
      </c>
      <c r="G1951" t="s">
        <v>6120</v>
      </c>
      <c r="H1951" t="s">
        <v>2147</v>
      </c>
      <c r="I1951" t="s">
        <v>10064</v>
      </c>
      <c r="J1951" t="s">
        <v>10065</v>
      </c>
      <c r="K1951">
        <v>608701</v>
      </c>
      <c r="L1951" t="s">
        <v>10065</v>
      </c>
      <c r="M1951">
        <v>2120353</v>
      </c>
      <c r="N1951" t="s">
        <v>22121</v>
      </c>
      <c r="O1951" t="s">
        <v>13150</v>
      </c>
      <c r="P1951" t="s">
        <v>6170</v>
      </c>
      <c r="Q1951">
        <v>9851</v>
      </c>
      <c r="R1951" t="s">
        <v>10065</v>
      </c>
      <c r="S1951">
        <v>33411</v>
      </c>
      <c r="T1951" t="s">
        <v>1287</v>
      </c>
      <c r="V1951" t="s">
        <v>12534</v>
      </c>
      <c r="W1951">
        <v>100317</v>
      </c>
      <c r="X1951">
        <v>9851</v>
      </c>
      <c r="Y1951" t="s">
        <v>10065</v>
      </c>
      <c r="Z1951" t="s">
        <v>6171</v>
      </c>
      <c r="AA1951" t="s">
        <v>658</v>
      </c>
      <c r="AB1951" t="s">
        <v>658</v>
      </c>
      <c r="AC1951" t="s">
        <v>1287</v>
      </c>
      <c r="AD1951" t="s">
        <v>6171</v>
      </c>
      <c r="AE1951">
        <v>12619</v>
      </c>
      <c r="AF1951" t="s">
        <v>1287</v>
      </c>
      <c r="AG1951">
        <v>53757</v>
      </c>
      <c r="AH1951" t="s">
        <v>10065</v>
      </c>
      <c r="AI1951">
        <v>18345</v>
      </c>
      <c r="AJ1951">
        <v>4682</v>
      </c>
      <c r="AK1951" t="s">
        <v>10065</v>
      </c>
      <c r="AN1951" t="s">
        <v>1287</v>
      </c>
      <c r="AO1951" t="s">
        <v>2147</v>
      </c>
      <c r="AP1951" t="s">
        <v>15399</v>
      </c>
      <c r="AQ1951" t="s">
        <v>20403</v>
      </c>
    </row>
    <row r="1952" spans="1:43" x14ac:dyDescent="0.3">
      <c r="A1952" t="s">
        <v>13232</v>
      </c>
      <c r="B1952" t="s">
        <v>11291</v>
      </c>
      <c r="C1952" s="72">
        <v>34941</v>
      </c>
      <c r="D1952" t="s">
        <v>7077</v>
      </c>
      <c r="E1952" t="s">
        <v>13233</v>
      </c>
      <c r="F1952" t="s">
        <v>1509</v>
      </c>
      <c r="G1952" t="s">
        <v>9094</v>
      </c>
      <c r="H1952" t="s">
        <v>1373</v>
      </c>
      <c r="I1952" t="s">
        <v>14976</v>
      </c>
      <c r="J1952" t="s">
        <v>11291</v>
      </c>
      <c r="K1952">
        <v>656887</v>
      </c>
      <c r="L1952" t="s">
        <v>11291</v>
      </c>
      <c r="M1952">
        <v>2167361</v>
      </c>
      <c r="N1952" t="s">
        <v>11291</v>
      </c>
      <c r="O1952" t="s">
        <v>17610</v>
      </c>
      <c r="P1952" t="s">
        <v>13232</v>
      </c>
      <c r="Q1952">
        <v>10618</v>
      </c>
      <c r="R1952" t="s">
        <v>11291</v>
      </c>
      <c r="S1952">
        <v>33756</v>
      </c>
      <c r="T1952" t="s">
        <v>11291</v>
      </c>
      <c r="V1952" t="s">
        <v>16626</v>
      </c>
      <c r="W1952">
        <v>103743</v>
      </c>
      <c r="X1952">
        <v>10618</v>
      </c>
      <c r="Y1952" t="s">
        <v>11291</v>
      </c>
      <c r="Z1952" t="s">
        <v>13234</v>
      </c>
      <c r="AA1952" t="s">
        <v>658</v>
      </c>
      <c r="AB1952" t="s">
        <v>658</v>
      </c>
      <c r="AC1952" t="s">
        <v>11291</v>
      </c>
      <c r="AD1952" t="s">
        <v>13234</v>
      </c>
      <c r="AE1952">
        <v>13376</v>
      </c>
      <c r="AH1952" t="s">
        <v>11291</v>
      </c>
      <c r="AI1952">
        <v>20927</v>
      </c>
      <c r="AJ1952">
        <v>5729</v>
      </c>
      <c r="AK1952" t="s">
        <v>11291</v>
      </c>
      <c r="AL1952" t="s">
        <v>19268</v>
      </c>
      <c r="AM1952" t="s">
        <v>11291</v>
      </c>
      <c r="AN1952" t="s">
        <v>11291</v>
      </c>
      <c r="AO1952" t="s">
        <v>14933</v>
      </c>
      <c r="AP1952" t="s">
        <v>13234</v>
      </c>
      <c r="AQ1952" t="s">
        <v>20403</v>
      </c>
    </row>
    <row r="1953" spans="1:43" hidden="1" x14ac:dyDescent="0.3">
      <c r="A1953" t="s">
        <v>2943</v>
      </c>
      <c r="B1953" t="s">
        <v>495</v>
      </c>
      <c r="C1953" s="72">
        <v>30601</v>
      </c>
      <c r="D1953" t="s">
        <v>6673</v>
      </c>
      <c r="E1953" t="s">
        <v>7336</v>
      </c>
      <c r="F1953" t="s">
        <v>3591</v>
      </c>
      <c r="G1953" t="s">
        <v>3591</v>
      </c>
      <c r="H1953" t="s">
        <v>1380</v>
      </c>
      <c r="I1953" t="s">
        <v>10244</v>
      </c>
      <c r="J1953" t="s">
        <v>495</v>
      </c>
      <c r="K1953">
        <v>460099</v>
      </c>
      <c r="L1953" t="s">
        <v>495</v>
      </c>
      <c r="M1953">
        <v>1200078</v>
      </c>
      <c r="N1953" t="s">
        <v>495</v>
      </c>
      <c r="O1953" t="s">
        <v>2944</v>
      </c>
      <c r="P1953" t="s">
        <v>2943</v>
      </c>
      <c r="Q1953">
        <v>8191</v>
      </c>
      <c r="R1953" t="s">
        <v>495</v>
      </c>
      <c r="S1953">
        <v>28974</v>
      </c>
      <c r="T1953" t="s">
        <v>495</v>
      </c>
      <c r="U1953" t="s">
        <v>495</v>
      </c>
      <c r="V1953" t="s">
        <v>4694</v>
      </c>
      <c r="W1953">
        <v>46552</v>
      </c>
      <c r="X1953">
        <v>8191</v>
      </c>
      <c r="Y1953" t="s">
        <v>495</v>
      </c>
      <c r="Z1953" t="s">
        <v>6172</v>
      </c>
      <c r="AA1953" t="s">
        <v>658</v>
      </c>
      <c r="AB1953" t="s">
        <v>658</v>
      </c>
      <c r="AC1953" t="s">
        <v>495</v>
      </c>
      <c r="AD1953" t="s">
        <v>6172</v>
      </c>
      <c r="AF1953" t="s">
        <v>495</v>
      </c>
      <c r="AG1953">
        <v>5269</v>
      </c>
      <c r="AH1953" t="s">
        <v>495</v>
      </c>
      <c r="AI1953">
        <v>1223</v>
      </c>
      <c r="AJ1953">
        <v>3225</v>
      </c>
      <c r="AK1953" t="s">
        <v>495</v>
      </c>
      <c r="AN1953" t="s">
        <v>495</v>
      </c>
      <c r="AO1953" t="s">
        <v>1380</v>
      </c>
      <c r="AP1953" t="s">
        <v>6172</v>
      </c>
      <c r="AQ1953" t="s">
        <v>20402</v>
      </c>
    </row>
    <row r="1954" spans="1:43" x14ac:dyDescent="0.3">
      <c r="A1954" t="s">
        <v>2945</v>
      </c>
      <c r="B1954" t="s">
        <v>516</v>
      </c>
      <c r="C1954" s="72">
        <v>33030</v>
      </c>
      <c r="D1954" t="s">
        <v>6558</v>
      </c>
      <c r="E1954" t="s">
        <v>6653</v>
      </c>
      <c r="F1954" t="s">
        <v>1470</v>
      </c>
      <c r="G1954" t="s">
        <v>6120</v>
      </c>
      <c r="H1954" t="s">
        <v>660</v>
      </c>
      <c r="I1954" t="s">
        <v>10721</v>
      </c>
      <c r="J1954" t="s">
        <v>516</v>
      </c>
      <c r="K1954">
        <v>543685</v>
      </c>
      <c r="L1954" t="s">
        <v>516</v>
      </c>
      <c r="M1954">
        <v>1894625</v>
      </c>
      <c r="N1954" t="s">
        <v>516</v>
      </c>
      <c r="O1954" t="s">
        <v>4695</v>
      </c>
      <c r="P1954" t="s">
        <v>2945</v>
      </c>
      <c r="Q1954">
        <v>9106</v>
      </c>
      <c r="R1954" t="s">
        <v>516</v>
      </c>
      <c r="S1954">
        <v>32098</v>
      </c>
      <c r="T1954" t="s">
        <v>516</v>
      </c>
      <c r="U1954" t="s">
        <v>516</v>
      </c>
      <c r="V1954" t="s">
        <v>4696</v>
      </c>
      <c r="W1954">
        <v>70755</v>
      </c>
      <c r="X1954">
        <v>9106</v>
      </c>
      <c r="Y1954" t="s">
        <v>516</v>
      </c>
      <c r="Z1954" t="s">
        <v>6173</v>
      </c>
      <c r="AA1954" t="s">
        <v>658</v>
      </c>
      <c r="AB1954" t="s">
        <v>658</v>
      </c>
      <c r="AC1954" t="s">
        <v>516</v>
      </c>
      <c r="AD1954" t="s">
        <v>6173</v>
      </c>
      <c r="AE1954">
        <v>12122</v>
      </c>
      <c r="AF1954" t="s">
        <v>516</v>
      </c>
      <c r="AG1954">
        <v>16951</v>
      </c>
      <c r="AH1954" t="s">
        <v>516</v>
      </c>
      <c r="AI1954">
        <v>18120</v>
      </c>
      <c r="AJ1954">
        <v>4346</v>
      </c>
      <c r="AK1954" t="s">
        <v>516</v>
      </c>
      <c r="AL1954" t="s">
        <v>19269</v>
      </c>
      <c r="AM1954" t="s">
        <v>516</v>
      </c>
      <c r="AN1954" t="s">
        <v>516</v>
      </c>
      <c r="AO1954" t="s">
        <v>660</v>
      </c>
      <c r="AP1954" t="s">
        <v>6173</v>
      </c>
      <c r="AQ1954" t="s">
        <v>20403</v>
      </c>
    </row>
    <row r="1955" spans="1:43" x14ac:dyDescent="0.3">
      <c r="A1955" t="s">
        <v>10927</v>
      </c>
      <c r="B1955" t="s">
        <v>10928</v>
      </c>
      <c r="C1955" s="72">
        <v>33631</v>
      </c>
      <c r="D1955" t="s">
        <v>6589</v>
      </c>
      <c r="E1955" t="s">
        <v>10929</v>
      </c>
      <c r="F1955" t="s">
        <v>1389</v>
      </c>
      <c r="G1955" t="s">
        <v>6120</v>
      </c>
      <c r="H1955" t="s">
        <v>1380</v>
      </c>
      <c r="I1955" t="s">
        <v>11617</v>
      </c>
      <c r="J1955" t="s">
        <v>10928</v>
      </c>
      <c r="K1955">
        <v>592669</v>
      </c>
      <c r="L1955" t="s">
        <v>10928</v>
      </c>
      <c r="M1955">
        <v>2069467</v>
      </c>
      <c r="N1955" t="s">
        <v>10928</v>
      </c>
      <c r="O1955" t="s">
        <v>13121</v>
      </c>
      <c r="P1955" t="s">
        <v>10927</v>
      </c>
      <c r="Q1955">
        <v>9889</v>
      </c>
      <c r="R1955" t="s">
        <v>10928</v>
      </c>
      <c r="S1955">
        <v>33205</v>
      </c>
      <c r="T1955" t="s">
        <v>10928</v>
      </c>
      <c r="V1955" t="s">
        <v>12652</v>
      </c>
      <c r="W1955">
        <v>68660</v>
      </c>
      <c r="X1955">
        <v>9889</v>
      </c>
      <c r="Y1955" t="s">
        <v>10928</v>
      </c>
      <c r="Z1955" t="s">
        <v>10930</v>
      </c>
      <c r="AA1955" t="s">
        <v>658</v>
      </c>
      <c r="AB1955" t="s">
        <v>658</v>
      </c>
      <c r="AC1955" t="s">
        <v>10928</v>
      </c>
      <c r="AD1955" t="s">
        <v>10930</v>
      </c>
      <c r="AE1955">
        <v>12963</v>
      </c>
      <c r="AF1955" t="s">
        <v>10928</v>
      </c>
      <c r="AG1955">
        <v>54068</v>
      </c>
      <c r="AH1955" t="s">
        <v>10928</v>
      </c>
      <c r="AI1955">
        <v>18258</v>
      </c>
      <c r="AJ1955">
        <v>5083</v>
      </c>
      <c r="AK1955" t="s">
        <v>10928</v>
      </c>
      <c r="AL1955" t="s">
        <v>19270</v>
      </c>
      <c r="AM1955" t="s">
        <v>10928</v>
      </c>
      <c r="AN1955" t="s">
        <v>10928</v>
      </c>
      <c r="AO1955" t="s">
        <v>1380</v>
      </c>
      <c r="AP1955" t="s">
        <v>10930</v>
      </c>
      <c r="AQ1955" t="s">
        <v>20403</v>
      </c>
    </row>
    <row r="1956" spans="1:43" x14ac:dyDescent="0.3">
      <c r="A1956" t="s">
        <v>16627</v>
      </c>
      <c r="B1956" t="s">
        <v>15007</v>
      </c>
      <c r="C1956" s="72">
        <v>35487</v>
      </c>
      <c r="D1956" t="s">
        <v>6939</v>
      </c>
      <c r="E1956" t="s">
        <v>16628</v>
      </c>
      <c r="F1956" t="s">
        <v>1470</v>
      </c>
      <c r="G1956" t="s">
        <v>6120</v>
      </c>
      <c r="H1956" t="s">
        <v>661</v>
      </c>
      <c r="I1956" t="s">
        <v>16629</v>
      </c>
      <c r="J1956" t="s">
        <v>15007</v>
      </c>
      <c r="K1956">
        <v>650859</v>
      </c>
      <c r="L1956" t="s">
        <v>15007</v>
      </c>
      <c r="M1956">
        <v>2772560</v>
      </c>
      <c r="N1956" t="s">
        <v>15007</v>
      </c>
      <c r="P1956" t="s">
        <v>16627</v>
      </c>
      <c r="Q1956">
        <v>9609</v>
      </c>
      <c r="R1956" t="s">
        <v>15007</v>
      </c>
      <c r="S1956">
        <v>37237</v>
      </c>
      <c r="T1956" t="s">
        <v>15007</v>
      </c>
      <c r="V1956" t="s">
        <v>16630</v>
      </c>
      <c r="W1956">
        <v>104450</v>
      </c>
      <c r="X1956">
        <v>11210</v>
      </c>
      <c r="Y1956" t="s">
        <v>15007</v>
      </c>
      <c r="Z1956" t="s">
        <v>15355</v>
      </c>
      <c r="AA1956" t="s">
        <v>5068</v>
      </c>
      <c r="AB1956" t="s">
        <v>658</v>
      </c>
      <c r="AC1956" t="s">
        <v>15007</v>
      </c>
      <c r="AD1956" t="s">
        <v>15355</v>
      </c>
      <c r="AE1956">
        <v>15131</v>
      </c>
      <c r="AH1956" t="s">
        <v>15007</v>
      </c>
      <c r="AJ1956">
        <v>6049</v>
      </c>
      <c r="AK1956" t="s">
        <v>15007</v>
      </c>
      <c r="AL1956" t="s">
        <v>19271</v>
      </c>
      <c r="AM1956" t="s">
        <v>15007</v>
      </c>
      <c r="AN1956" t="s">
        <v>15007</v>
      </c>
      <c r="AO1956" t="s">
        <v>661</v>
      </c>
      <c r="AP1956" t="s">
        <v>15355</v>
      </c>
      <c r="AQ1956" t="s">
        <v>20403</v>
      </c>
    </row>
    <row r="1957" spans="1:43" hidden="1" x14ac:dyDescent="0.3">
      <c r="A1957" t="s">
        <v>2946</v>
      </c>
      <c r="B1957" t="s">
        <v>1160</v>
      </c>
      <c r="C1957" s="72">
        <v>30259</v>
      </c>
      <c r="D1957" t="s">
        <v>6655</v>
      </c>
      <c r="E1957" t="s">
        <v>8054</v>
      </c>
      <c r="F1957" t="s">
        <v>3591</v>
      </c>
      <c r="G1957" t="s">
        <v>3591</v>
      </c>
      <c r="H1957" t="s">
        <v>1373</v>
      </c>
      <c r="I1957" t="s">
        <v>10082</v>
      </c>
      <c r="J1957" t="s">
        <v>1160</v>
      </c>
      <c r="K1957">
        <v>434592</v>
      </c>
      <c r="L1957" t="s">
        <v>1160</v>
      </c>
      <c r="M1957">
        <v>533014</v>
      </c>
      <c r="N1957" t="s">
        <v>1160</v>
      </c>
      <c r="O1957" t="s">
        <v>2947</v>
      </c>
      <c r="P1957" t="s">
        <v>2946</v>
      </c>
      <c r="Q1957">
        <v>7589</v>
      </c>
      <c r="R1957" t="s">
        <v>1160</v>
      </c>
      <c r="S1957">
        <v>6340</v>
      </c>
      <c r="T1957" t="s">
        <v>1160</v>
      </c>
      <c r="V1957" t="s">
        <v>4697</v>
      </c>
      <c r="W1957">
        <v>41586</v>
      </c>
      <c r="X1957">
        <v>7589</v>
      </c>
      <c r="Y1957" t="s">
        <v>1160</v>
      </c>
      <c r="Z1957" t="s">
        <v>8919</v>
      </c>
      <c r="AA1957" t="s">
        <v>658</v>
      </c>
      <c r="AB1957" t="s">
        <v>658</v>
      </c>
      <c r="AC1957" t="s">
        <v>1160</v>
      </c>
      <c r="AD1957" t="s">
        <v>8919</v>
      </c>
      <c r="AE1957">
        <v>8512</v>
      </c>
      <c r="AI1957">
        <v>572</v>
      </c>
      <c r="AK1957" t="s">
        <v>1160</v>
      </c>
      <c r="AN1957" t="s">
        <v>1160</v>
      </c>
      <c r="AO1957" t="s">
        <v>1373</v>
      </c>
      <c r="AP1957" t="s">
        <v>8919</v>
      </c>
      <c r="AQ1957" t="s">
        <v>20402</v>
      </c>
    </row>
    <row r="1958" spans="1:43" x14ac:dyDescent="0.3">
      <c r="A1958" t="s">
        <v>2948</v>
      </c>
      <c r="B1958" t="s">
        <v>265</v>
      </c>
      <c r="C1958" s="72">
        <v>32266</v>
      </c>
      <c r="D1958" t="s">
        <v>6560</v>
      </c>
      <c r="E1958" t="s">
        <v>6642</v>
      </c>
      <c r="F1958" t="s">
        <v>3591</v>
      </c>
      <c r="G1958" t="s">
        <v>3591</v>
      </c>
      <c r="H1958" t="s">
        <v>1380</v>
      </c>
      <c r="I1958" t="s">
        <v>9490</v>
      </c>
      <c r="J1958" t="s">
        <v>265</v>
      </c>
      <c r="K1958">
        <v>519184</v>
      </c>
      <c r="L1958" t="s">
        <v>265</v>
      </c>
      <c r="M1958">
        <v>1630089</v>
      </c>
      <c r="N1958" t="s">
        <v>265</v>
      </c>
      <c r="O1958" t="s">
        <v>2949</v>
      </c>
      <c r="P1958" t="s">
        <v>2948</v>
      </c>
      <c r="Q1958">
        <v>8687</v>
      </c>
      <c r="R1958" t="s">
        <v>265</v>
      </c>
      <c r="S1958">
        <v>29976</v>
      </c>
      <c r="T1958" t="s">
        <v>265</v>
      </c>
      <c r="U1958" t="s">
        <v>265</v>
      </c>
      <c r="V1958" t="s">
        <v>4698</v>
      </c>
      <c r="W1958">
        <v>56615</v>
      </c>
      <c r="X1958">
        <v>8687</v>
      </c>
      <c r="Y1958" t="s">
        <v>265</v>
      </c>
      <c r="Z1958" t="s">
        <v>6174</v>
      </c>
      <c r="AA1958" t="s">
        <v>666</v>
      </c>
      <c r="AB1958" t="s">
        <v>658</v>
      </c>
      <c r="AC1958" t="s">
        <v>265</v>
      </c>
      <c r="AD1958" t="s">
        <v>6174</v>
      </c>
      <c r="AE1958">
        <v>9882</v>
      </c>
      <c r="AF1958" t="s">
        <v>265</v>
      </c>
      <c r="AG1958">
        <v>12572</v>
      </c>
      <c r="AH1958" t="s">
        <v>265</v>
      </c>
      <c r="AI1958">
        <v>5079</v>
      </c>
      <c r="AJ1958">
        <v>3609</v>
      </c>
      <c r="AK1958" t="s">
        <v>265</v>
      </c>
      <c r="AL1958" t="s">
        <v>19272</v>
      </c>
      <c r="AM1958" t="s">
        <v>265</v>
      </c>
      <c r="AN1958" t="s">
        <v>265</v>
      </c>
      <c r="AO1958" t="s">
        <v>1380</v>
      </c>
      <c r="AP1958" t="s">
        <v>6174</v>
      </c>
      <c r="AQ1958" t="s">
        <v>20403</v>
      </c>
    </row>
    <row r="1959" spans="1:43" x14ac:dyDescent="0.3">
      <c r="A1959" t="s">
        <v>11444</v>
      </c>
      <c r="B1959" t="s">
        <v>11223</v>
      </c>
      <c r="C1959" s="72">
        <v>34575</v>
      </c>
      <c r="D1959" t="s">
        <v>6541</v>
      </c>
      <c r="E1959" t="s">
        <v>6590</v>
      </c>
      <c r="F1959" t="s">
        <v>1395</v>
      </c>
      <c r="G1959" t="s">
        <v>9094</v>
      </c>
      <c r="H1959" t="s">
        <v>1373</v>
      </c>
      <c r="I1959" t="s">
        <v>11822</v>
      </c>
      <c r="J1959" t="s">
        <v>11223</v>
      </c>
      <c r="K1959">
        <v>621052</v>
      </c>
      <c r="L1959" t="s">
        <v>11223</v>
      </c>
      <c r="M1959">
        <v>2117043</v>
      </c>
      <c r="N1959" t="s">
        <v>11223</v>
      </c>
      <c r="O1959" t="s">
        <v>13177</v>
      </c>
      <c r="P1959" t="s">
        <v>11444</v>
      </c>
      <c r="Q1959">
        <v>9892</v>
      </c>
      <c r="R1959" t="s">
        <v>11223</v>
      </c>
      <c r="S1959">
        <v>33213</v>
      </c>
      <c r="T1959" t="s">
        <v>11223</v>
      </c>
      <c r="V1959" t="s">
        <v>12312</v>
      </c>
      <c r="W1959">
        <v>102123</v>
      </c>
      <c r="X1959">
        <v>9892</v>
      </c>
      <c r="Y1959" t="s">
        <v>15185</v>
      </c>
      <c r="Z1959" t="s">
        <v>12313</v>
      </c>
      <c r="AA1959" t="s">
        <v>658</v>
      </c>
      <c r="AB1959" t="s">
        <v>658</v>
      </c>
      <c r="AC1959" t="s">
        <v>11223</v>
      </c>
      <c r="AD1959" t="s">
        <v>12313</v>
      </c>
      <c r="AE1959">
        <v>13236</v>
      </c>
      <c r="AF1959" t="s">
        <v>11223</v>
      </c>
      <c r="AG1959">
        <v>53550</v>
      </c>
      <c r="AH1959" t="s">
        <v>11223</v>
      </c>
      <c r="AI1959">
        <v>18299</v>
      </c>
      <c r="AJ1959">
        <v>5221</v>
      </c>
      <c r="AK1959" t="s">
        <v>11223</v>
      </c>
      <c r="AL1959" t="s">
        <v>19273</v>
      </c>
      <c r="AM1959" t="s">
        <v>11223</v>
      </c>
      <c r="AN1959" t="s">
        <v>11223</v>
      </c>
      <c r="AO1959" t="s">
        <v>1373</v>
      </c>
      <c r="AP1959" t="s">
        <v>12313</v>
      </c>
      <c r="AQ1959" t="s">
        <v>20403</v>
      </c>
    </row>
    <row r="1960" spans="1:43" x14ac:dyDescent="0.3">
      <c r="A1960" t="s">
        <v>14858</v>
      </c>
      <c r="B1960" t="s">
        <v>14675</v>
      </c>
      <c r="C1960" s="72">
        <v>34887</v>
      </c>
      <c r="D1960" t="s">
        <v>14859</v>
      </c>
      <c r="E1960" t="s">
        <v>6590</v>
      </c>
      <c r="F1960" t="s">
        <v>1402</v>
      </c>
      <c r="G1960" t="s">
        <v>6120</v>
      </c>
      <c r="H1960" t="s">
        <v>2147</v>
      </c>
      <c r="I1960" t="s">
        <v>14860</v>
      </c>
      <c r="J1960" t="s">
        <v>14675</v>
      </c>
      <c r="K1960">
        <v>614177</v>
      </c>
      <c r="L1960" t="s">
        <v>14675</v>
      </c>
      <c r="M1960">
        <v>2119258</v>
      </c>
      <c r="N1960" t="s">
        <v>14675</v>
      </c>
      <c r="O1960" t="s">
        <v>17611</v>
      </c>
      <c r="P1960" t="s">
        <v>14858</v>
      </c>
      <c r="Q1960">
        <v>11016</v>
      </c>
      <c r="R1960" t="s">
        <v>14675</v>
      </c>
      <c r="S1960">
        <v>33339</v>
      </c>
      <c r="T1960" t="s">
        <v>14675</v>
      </c>
      <c r="V1960" t="s">
        <v>16631</v>
      </c>
      <c r="W1960">
        <v>100406</v>
      </c>
      <c r="X1960">
        <v>11016</v>
      </c>
      <c r="Y1960" t="s">
        <v>14675</v>
      </c>
      <c r="Z1960" t="s">
        <v>15186</v>
      </c>
      <c r="AA1960" t="s">
        <v>658</v>
      </c>
      <c r="AB1960" t="s">
        <v>658</v>
      </c>
      <c r="AC1960" t="s">
        <v>14675</v>
      </c>
      <c r="AD1960" t="s">
        <v>15186</v>
      </c>
      <c r="AE1960">
        <v>13314</v>
      </c>
      <c r="AH1960" t="s">
        <v>14675</v>
      </c>
      <c r="AI1960">
        <v>30128</v>
      </c>
      <c r="AJ1960">
        <v>5880</v>
      </c>
      <c r="AK1960" t="s">
        <v>14675</v>
      </c>
      <c r="AL1960" t="s">
        <v>19274</v>
      </c>
      <c r="AM1960" t="s">
        <v>14675</v>
      </c>
      <c r="AN1960" t="s">
        <v>14675</v>
      </c>
      <c r="AO1960" t="s">
        <v>2147</v>
      </c>
      <c r="AP1960" t="s">
        <v>15186</v>
      </c>
      <c r="AQ1960" t="s">
        <v>20403</v>
      </c>
    </row>
    <row r="1961" spans="1:43" hidden="1" x14ac:dyDescent="0.3">
      <c r="A1961" t="s">
        <v>2950</v>
      </c>
      <c r="B1961" t="s">
        <v>581</v>
      </c>
      <c r="C1961" s="72">
        <v>30478</v>
      </c>
      <c r="D1961" t="s">
        <v>6543</v>
      </c>
      <c r="E1961" t="s">
        <v>6590</v>
      </c>
      <c r="F1961" t="s">
        <v>3591</v>
      </c>
      <c r="G1961" t="s">
        <v>3591</v>
      </c>
      <c r="H1961" t="s">
        <v>1431</v>
      </c>
      <c r="I1961" t="s">
        <v>10677</v>
      </c>
      <c r="J1961" t="s">
        <v>581</v>
      </c>
      <c r="K1961">
        <v>408314</v>
      </c>
      <c r="L1961" t="s">
        <v>581</v>
      </c>
      <c r="M1961">
        <v>288917</v>
      </c>
      <c r="N1961" t="s">
        <v>581</v>
      </c>
      <c r="O1961" t="s">
        <v>2951</v>
      </c>
      <c r="P1961" t="s">
        <v>2950</v>
      </c>
      <c r="Q1961">
        <v>7066</v>
      </c>
      <c r="R1961" t="s">
        <v>581</v>
      </c>
      <c r="S1961">
        <v>5411</v>
      </c>
      <c r="T1961" t="s">
        <v>581</v>
      </c>
      <c r="U1961" t="s">
        <v>581</v>
      </c>
      <c r="V1961" t="s">
        <v>4699</v>
      </c>
      <c r="W1961">
        <v>31511</v>
      </c>
      <c r="X1961">
        <v>7066</v>
      </c>
      <c r="Y1961" t="s">
        <v>581</v>
      </c>
      <c r="Z1961" t="s">
        <v>6175</v>
      </c>
      <c r="AA1961" t="s">
        <v>5068</v>
      </c>
      <c r="AB1961" t="s">
        <v>658</v>
      </c>
      <c r="AC1961" t="s">
        <v>581</v>
      </c>
      <c r="AD1961" t="s">
        <v>6175</v>
      </c>
      <c r="AE1961">
        <v>6955</v>
      </c>
      <c r="AF1961" t="s">
        <v>581</v>
      </c>
      <c r="AG1961">
        <v>6130</v>
      </c>
      <c r="AH1961" t="s">
        <v>581</v>
      </c>
      <c r="AI1961">
        <v>12630</v>
      </c>
      <c r="AJ1961">
        <v>2515</v>
      </c>
      <c r="AK1961" t="s">
        <v>581</v>
      </c>
      <c r="AL1961" t="s">
        <v>19275</v>
      </c>
      <c r="AM1961" t="s">
        <v>581</v>
      </c>
      <c r="AN1961" t="s">
        <v>581</v>
      </c>
      <c r="AO1961" t="s">
        <v>1431</v>
      </c>
      <c r="AP1961" t="s">
        <v>6175</v>
      </c>
      <c r="AQ1961" t="s">
        <v>20402</v>
      </c>
    </row>
    <row r="1962" spans="1:43" x14ac:dyDescent="0.3">
      <c r="A1962" t="s">
        <v>16632</v>
      </c>
      <c r="B1962" t="s">
        <v>16633</v>
      </c>
      <c r="C1962" s="72">
        <v>35481</v>
      </c>
      <c r="D1962" t="s">
        <v>16634</v>
      </c>
      <c r="E1962" t="s">
        <v>6590</v>
      </c>
      <c r="F1962" t="s">
        <v>1449</v>
      </c>
      <c r="G1962" t="s">
        <v>6120</v>
      </c>
      <c r="H1962" t="s">
        <v>660</v>
      </c>
      <c r="I1962" t="s">
        <v>16635</v>
      </c>
      <c r="J1962" t="s">
        <v>16633</v>
      </c>
      <c r="K1962">
        <v>655997</v>
      </c>
      <c r="L1962" t="s">
        <v>16633</v>
      </c>
      <c r="M1962">
        <v>2167468</v>
      </c>
      <c r="N1962" t="s">
        <v>16633</v>
      </c>
      <c r="P1962" t="s">
        <v>16632</v>
      </c>
      <c r="S1962">
        <v>33772</v>
      </c>
      <c r="T1962" t="s">
        <v>16633</v>
      </c>
      <c r="V1962" t="s">
        <v>16636</v>
      </c>
      <c r="W1962">
        <v>104593</v>
      </c>
      <c r="X1962">
        <v>10428</v>
      </c>
      <c r="Y1962" t="s">
        <v>16633</v>
      </c>
      <c r="Z1962" t="s">
        <v>16637</v>
      </c>
      <c r="AA1962" t="s">
        <v>658</v>
      </c>
      <c r="AB1962" t="s">
        <v>658</v>
      </c>
      <c r="AC1962" t="s">
        <v>16633</v>
      </c>
      <c r="AD1962" t="s">
        <v>16637</v>
      </c>
      <c r="AH1962" t="s">
        <v>16633</v>
      </c>
      <c r="AK1962" t="s">
        <v>16633</v>
      </c>
      <c r="AL1962" t="s">
        <v>19276</v>
      </c>
      <c r="AM1962" t="s">
        <v>16633</v>
      </c>
      <c r="AN1962" t="s">
        <v>16633</v>
      </c>
      <c r="AO1962" t="s">
        <v>660</v>
      </c>
      <c r="AQ1962" t="s">
        <v>20403</v>
      </c>
    </row>
    <row r="1963" spans="1:43" x14ac:dyDescent="0.3">
      <c r="A1963" t="s">
        <v>14861</v>
      </c>
      <c r="B1963" t="s">
        <v>14671</v>
      </c>
      <c r="C1963" s="72">
        <v>34217</v>
      </c>
      <c r="D1963" t="s">
        <v>6685</v>
      </c>
      <c r="E1963" t="s">
        <v>6590</v>
      </c>
      <c r="F1963" t="s">
        <v>1437</v>
      </c>
      <c r="G1963" t="s">
        <v>9094</v>
      </c>
      <c r="H1963" t="s">
        <v>1380</v>
      </c>
      <c r="I1963" t="s">
        <v>14862</v>
      </c>
      <c r="J1963" t="s">
        <v>14671</v>
      </c>
      <c r="K1963">
        <v>622569</v>
      </c>
      <c r="L1963" t="s">
        <v>14671</v>
      </c>
      <c r="M1963">
        <v>2227320</v>
      </c>
      <c r="N1963" t="s">
        <v>14671</v>
      </c>
      <c r="O1963" t="s">
        <v>17612</v>
      </c>
      <c r="P1963" t="s">
        <v>14861</v>
      </c>
      <c r="Q1963">
        <v>11153</v>
      </c>
      <c r="R1963" t="s">
        <v>14671</v>
      </c>
      <c r="S1963">
        <v>35439</v>
      </c>
      <c r="T1963" t="s">
        <v>14671</v>
      </c>
      <c r="V1963" t="s">
        <v>16638</v>
      </c>
      <c r="W1963">
        <v>101023</v>
      </c>
      <c r="X1963">
        <v>11153</v>
      </c>
      <c r="Y1963" t="s">
        <v>14671</v>
      </c>
      <c r="Z1963" t="s">
        <v>15187</v>
      </c>
      <c r="AA1963" t="s">
        <v>658</v>
      </c>
      <c r="AB1963" t="s">
        <v>658</v>
      </c>
      <c r="AC1963" t="s">
        <v>14671</v>
      </c>
      <c r="AD1963" t="s">
        <v>15187</v>
      </c>
      <c r="AE1963">
        <v>15355</v>
      </c>
      <c r="AI1963">
        <v>30102</v>
      </c>
      <c r="AJ1963">
        <v>5981</v>
      </c>
      <c r="AK1963" t="s">
        <v>14671</v>
      </c>
      <c r="AL1963" t="s">
        <v>19277</v>
      </c>
      <c r="AM1963" t="s">
        <v>14671</v>
      </c>
      <c r="AN1963" t="s">
        <v>14671</v>
      </c>
      <c r="AO1963" t="s">
        <v>1380</v>
      </c>
      <c r="AP1963" t="s">
        <v>15187</v>
      </c>
      <c r="AQ1963" t="s">
        <v>20403</v>
      </c>
    </row>
    <row r="1964" spans="1:43" x14ac:dyDescent="0.3">
      <c r="A1964" t="s">
        <v>14636</v>
      </c>
      <c r="B1964" t="s">
        <v>14306</v>
      </c>
      <c r="C1964" s="72">
        <v>34612</v>
      </c>
      <c r="D1964" t="s">
        <v>6844</v>
      </c>
      <c r="E1964" t="s">
        <v>6590</v>
      </c>
      <c r="F1964" t="s">
        <v>1405</v>
      </c>
      <c r="G1964" t="s">
        <v>6120</v>
      </c>
      <c r="H1964" t="s">
        <v>1380</v>
      </c>
      <c r="I1964" t="s">
        <v>14637</v>
      </c>
      <c r="J1964" t="s">
        <v>14306</v>
      </c>
      <c r="K1964">
        <v>622682</v>
      </c>
      <c r="L1964" t="s">
        <v>14306</v>
      </c>
      <c r="M1964">
        <v>2226157</v>
      </c>
      <c r="N1964" t="s">
        <v>14306</v>
      </c>
      <c r="O1964" t="s">
        <v>17613</v>
      </c>
      <c r="P1964" t="s">
        <v>14636</v>
      </c>
      <c r="Q1964">
        <v>10836</v>
      </c>
      <c r="R1964" t="s">
        <v>14306</v>
      </c>
      <c r="S1964">
        <v>35178</v>
      </c>
      <c r="T1964" t="s">
        <v>14306</v>
      </c>
      <c r="V1964" t="s">
        <v>16639</v>
      </c>
      <c r="W1964">
        <v>101093</v>
      </c>
      <c r="X1964">
        <v>10836</v>
      </c>
      <c r="Y1964" t="s">
        <v>14306</v>
      </c>
      <c r="Z1964" t="s">
        <v>15188</v>
      </c>
      <c r="AA1964" t="s">
        <v>5068</v>
      </c>
      <c r="AB1964" t="s">
        <v>658</v>
      </c>
      <c r="AC1964" t="s">
        <v>14306</v>
      </c>
      <c r="AD1964" t="s">
        <v>15188</v>
      </c>
      <c r="AE1964">
        <v>13755</v>
      </c>
      <c r="AI1964">
        <v>30041</v>
      </c>
      <c r="AJ1964">
        <v>5790</v>
      </c>
      <c r="AK1964" t="s">
        <v>14306</v>
      </c>
      <c r="AL1964" t="s">
        <v>19278</v>
      </c>
      <c r="AM1964" t="s">
        <v>14306</v>
      </c>
      <c r="AN1964" t="s">
        <v>14306</v>
      </c>
      <c r="AO1964" t="s">
        <v>1380</v>
      </c>
      <c r="AP1964" t="s">
        <v>15188</v>
      </c>
      <c r="AQ1964" t="s">
        <v>20403</v>
      </c>
    </row>
    <row r="1965" spans="1:43" x14ac:dyDescent="0.3">
      <c r="A1965" t="s">
        <v>16640</v>
      </c>
      <c r="B1965" t="s">
        <v>15017</v>
      </c>
      <c r="C1965" s="72">
        <v>34726</v>
      </c>
      <c r="D1965" t="s">
        <v>7064</v>
      </c>
      <c r="E1965" t="s">
        <v>7032</v>
      </c>
      <c r="F1965" t="s">
        <v>1416</v>
      </c>
      <c r="G1965" t="s">
        <v>9094</v>
      </c>
      <c r="H1965" t="s">
        <v>1380</v>
      </c>
      <c r="I1965" t="s">
        <v>16641</v>
      </c>
      <c r="J1965" t="s">
        <v>15017</v>
      </c>
      <c r="K1965">
        <v>668804</v>
      </c>
      <c r="L1965" t="s">
        <v>15017</v>
      </c>
      <c r="M1965">
        <v>2449444</v>
      </c>
      <c r="N1965" t="s">
        <v>15017</v>
      </c>
      <c r="O1965" t="s">
        <v>22122</v>
      </c>
      <c r="P1965" t="s">
        <v>16640</v>
      </c>
      <c r="Q1965">
        <v>10153</v>
      </c>
      <c r="R1965" t="s">
        <v>15017</v>
      </c>
      <c r="S1965">
        <v>38980</v>
      </c>
      <c r="T1965" t="s">
        <v>15017</v>
      </c>
      <c r="U1965" t="s">
        <v>15017</v>
      </c>
      <c r="W1965">
        <v>109040</v>
      </c>
      <c r="X1965">
        <v>10577</v>
      </c>
      <c r="Y1965" t="s">
        <v>15017</v>
      </c>
      <c r="Z1965" t="s">
        <v>16642</v>
      </c>
      <c r="AA1965" t="s">
        <v>5068</v>
      </c>
      <c r="AB1965" t="s">
        <v>658</v>
      </c>
      <c r="AC1965" t="s">
        <v>15017</v>
      </c>
      <c r="AD1965" t="s">
        <v>16642</v>
      </c>
      <c r="AE1965">
        <v>14252</v>
      </c>
      <c r="AF1965" t="s">
        <v>15017</v>
      </c>
      <c r="AH1965" t="s">
        <v>15017</v>
      </c>
      <c r="AJ1965">
        <v>6058</v>
      </c>
      <c r="AK1965" t="s">
        <v>15017</v>
      </c>
      <c r="AL1965" t="s">
        <v>19279</v>
      </c>
      <c r="AM1965" t="s">
        <v>15017</v>
      </c>
      <c r="AN1965" t="s">
        <v>15017</v>
      </c>
      <c r="AO1965" t="s">
        <v>1380</v>
      </c>
      <c r="AP1965" t="s">
        <v>16642</v>
      </c>
      <c r="AQ1965" t="s">
        <v>20403</v>
      </c>
    </row>
    <row r="1966" spans="1:43" hidden="1" x14ac:dyDescent="0.3">
      <c r="A1966" t="s">
        <v>2952</v>
      </c>
      <c r="B1966" t="s">
        <v>513</v>
      </c>
      <c r="C1966" s="72">
        <v>30531</v>
      </c>
      <c r="D1966" t="s">
        <v>6720</v>
      </c>
      <c r="E1966" t="s">
        <v>7032</v>
      </c>
      <c r="F1966" t="s">
        <v>1526</v>
      </c>
      <c r="G1966" t="s">
        <v>9094</v>
      </c>
      <c r="H1966" t="s">
        <v>1396</v>
      </c>
      <c r="I1966" t="s">
        <v>9120</v>
      </c>
      <c r="J1966" t="s">
        <v>513</v>
      </c>
      <c r="K1966">
        <v>448602</v>
      </c>
      <c r="L1966" t="s">
        <v>513</v>
      </c>
      <c r="M1966">
        <v>1098995</v>
      </c>
      <c r="N1966" t="s">
        <v>513</v>
      </c>
      <c r="O1966" t="s">
        <v>2953</v>
      </c>
      <c r="P1966" t="s">
        <v>2952</v>
      </c>
      <c r="Q1966">
        <v>8030</v>
      </c>
      <c r="R1966" t="s">
        <v>513</v>
      </c>
      <c r="S1966">
        <v>28772</v>
      </c>
      <c r="T1966" t="s">
        <v>513</v>
      </c>
      <c r="U1966" t="s">
        <v>513</v>
      </c>
      <c r="V1966" t="s">
        <v>4700</v>
      </c>
      <c r="W1966">
        <v>48633</v>
      </c>
      <c r="X1966">
        <v>8030</v>
      </c>
      <c r="Y1966" t="s">
        <v>513</v>
      </c>
      <c r="Z1966" t="s">
        <v>6176</v>
      </c>
      <c r="AA1966" t="s">
        <v>658</v>
      </c>
      <c r="AB1966" t="s">
        <v>658</v>
      </c>
      <c r="AC1966" t="s">
        <v>513</v>
      </c>
      <c r="AD1966" t="s">
        <v>6176</v>
      </c>
      <c r="AE1966">
        <v>9459</v>
      </c>
      <c r="AF1966" t="s">
        <v>513</v>
      </c>
      <c r="AG1966">
        <v>5474</v>
      </c>
      <c r="AH1966" t="s">
        <v>513</v>
      </c>
      <c r="AI1966">
        <v>1349</v>
      </c>
      <c r="AJ1966">
        <v>2639</v>
      </c>
      <c r="AK1966" t="s">
        <v>513</v>
      </c>
      <c r="AL1966" t="s">
        <v>19280</v>
      </c>
      <c r="AM1966" t="s">
        <v>513</v>
      </c>
      <c r="AN1966" t="s">
        <v>513</v>
      </c>
      <c r="AO1966" t="s">
        <v>1396</v>
      </c>
      <c r="AP1966" t="s">
        <v>6176</v>
      </c>
      <c r="AQ1966" t="s">
        <v>20402</v>
      </c>
    </row>
    <row r="1967" spans="1:43" hidden="1" x14ac:dyDescent="0.3">
      <c r="A1967" t="s">
        <v>2954</v>
      </c>
      <c r="B1967" t="s">
        <v>1244</v>
      </c>
      <c r="C1967" s="72">
        <v>30957</v>
      </c>
      <c r="D1967" t="s">
        <v>6623</v>
      </c>
      <c r="E1967" t="s">
        <v>7032</v>
      </c>
      <c r="F1967" t="s">
        <v>3591</v>
      </c>
      <c r="G1967" t="s">
        <v>3591</v>
      </c>
      <c r="H1967" t="s">
        <v>1373</v>
      </c>
      <c r="I1967" t="s">
        <v>10590</v>
      </c>
      <c r="J1967" t="s">
        <v>1244</v>
      </c>
      <c r="K1967">
        <v>519186</v>
      </c>
      <c r="L1967" t="s">
        <v>1244</v>
      </c>
      <c r="M1967">
        <v>1736381</v>
      </c>
      <c r="N1967" t="s">
        <v>1244</v>
      </c>
      <c r="O1967" t="s">
        <v>2955</v>
      </c>
      <c r="P1967" t="s">
        <v>2954</v>
      </c>
      <c r="Q1967">
        <v>8788</v>
      </c>
      <c r="R1967" t="s">
        <v>1244</v>
      </c>
      <c r="S1967">
        <v>30604</v>
      </c>
      <c r="T1967" t="s">
        <v>1244</v>
      </c>
      <c r="V1967" t="s">
        <v>4701</v>
      </c>
      <c r="W1967">
        <v>56622</v>
      </c>
      <c r="X1967">
        <v>8788</v>
      </c>
      <c r="Y1967" t="s">
        <v>1244</v>
      </c>
      <c r="Z1967" t="s">
        <v>6177</v>
      </c>
      <c r="AA1967" t="s">
        <v>666</v>
      </c>
      <c r="AB1967" t="s">
        <v>666</v>
      </c>
      <c r="AC1967" t="s">
        <v>1244</v>
      </c>
      <c r="AD1967" t="s">
        <v>6177</v>
      </c>
      <c r="AE1967">
        <v>11762</v>
      </c>
      <c r="AF1967" t="s">
        <v>1244</v>
      </c>
      <c r="AG1967">
        <v>38100</v>
      </c>
      <c r="AH1967" t="s">
        <v>1244</v>
      </c>
      <c r="AI1967">
        <v>17049</v>
      </c>
      <c r="AJ1967">
        <v>4767</v>
      </c>
      <c r="AK1967" t="s">
        <v>1244</v>
      </c>
      <c r="AL1967" t="s">
        <v>19281</v>
      </c>
      <c r="AM1967" t="s">
        <v>1244</v>
      </c>
      <c r="AN1967" t="s">
        <v>1244</v>
      </c>
      <c r="AO1967" t="s">
        <v>1373</v>
      </c>
      <c r="AP1967" t="s">
        <v>6177</v>
      </c>
      <c r="AQ1967" t="s">
        <v>20402</v>
      </c>
    </row>
    <row r="1968" spans="1:43" x14ac:dyDescent="0.3">
      <c r="A1968" t="s">
        <v>13856</v>
      </c>
      <c r="B1968" t="s">
        <v>1244</v>
      </c>
      <c r="C1968" s="72">
        <v>33210</v>
      </c>
      <c r="D1968" t="s">
        <v>6623</v>
      </c>
      <c r="E1968" t="s">
        <v>7032</v>
      </c>
      <c r="F1968" t="s">
        <v>1434</v>
      </c>
      <c r="G1968" t="s">
        <v>9094</v>
      </c>
      <c r="H1968" t="s">
        <v>660</v>
      </c>
      <c r="I1968" t="s">
        <v>13034</v>
      </c>
      <c r="J1968" t="s">
        <v>1244</v>
      </c>
      <c r="K1968">
        <v>608703</v>
      </c>
      <c r="L1968" t="s">
        <v>1244</v>
      </c>
      <c r="M1968">
        <v>2050711</v>
      </c>
      <c r="N1968" t="s">
        <v>1244</v>
      </c>
      <c r="O1968" t="s">
        <v>13857</v>
      </c>
      <c r="P1968" t="s">
        <v>13856</v>
      </c>
      <c r="Q1968">
        <v>9913</v>
      </c>
      <c r="R1968" t="s">
        <v>1244</v>
      </c>
      <c r="S1968">
        <v>32980</v>
      </c>
      <c r="T1968" t="s">
        <v>1244</v>
      </c>
      <c r="V1968" t="s">
        <v>16643</v>
      </c>
      <c r="W1968">
        <v>100318</v>
      </c>
      <c r="X1968">
        <v>9913</v>
      </c>
      <c r="Y1968" t="s">
        <v>1244</v>
      </c>
      <c r="Z1968" t="s">
        <v>6177</v>
      </c>
      <c r="AA1968" t="s">
        <v>658</v>
      </c>
      <c r="AB1968" t="s">
        <v>658</v>
      </c>
      <c r="AC1968" t="s">
        <v>1244</v>
      </c>
      <c r="AD1968" t="s">
        <v>6177</v>
      </c>
      <c r="AE1968">
        <v>12524</v>
      </c>
      <c r="AH1968" t="s">
        <v>1244</v>
      </c>
      <c r="AI1968">
        <v>18448</v>
      </c>
      <c r="AJ1968">
        <v>4767</v>
      </c>
      <c r="AK1968" t="s">
        <v>1244</v>
      </c>
      <c r="AL1968" t="s">
        <v>19281</v>
      </c>
      <c r="AM1968" t="s">
        <v>1244</v>
      </c>
      <c r="AN1968" t="s">
        <v>1244</v>
      </c>
      <c r="AO1968" t="s">
        <v>660</v>
      </c>
      <c r="AP1968" t="s">
        <v>6177</v>
      </c>
      <c r="AQ1968" t="s">
        <v>20403</v>
      </c>
    </row>
    <row r="1969" spans="1:43" hidden="1" x14ac:dyDescent="0.3">
      <c r="A1969" t="s">
        <v>4702</v>
      </c>
      <c r="B1969" t="s">
        <v>4703</v>
      </c>
      <c r="C1969" s="72">
        <v>25500</v>
      </c>
      <c r="D1969" t="s">
        <v>8056</v>
      </c>
      <c r="E1969" t="s">
        <v>8055</v>
      </c>
      <c r="F1969" t="s">
        <v>3591</v>
      </c>
      <c r="G1969" t="s">
        <v>3591</v>
      </c>
      <c r="H1969" t="s">
        <v>1373</v>
      </c>
      <c r="I1969" t="s">
        <v>10579</v>
      </c>
      <c r="J1969" t="s">
        <v>4703</v>
      </c>
      <c r="K1969">
        <v>121125</v>
      </c>
      <c r="L1969" t="s">
        <v>4703</v>
      </c>
      <c r="M1969">
        <v>8011</v>
      </c>
      <c r="N1969" t="s">
        <v>4703</v>
      </c>
      <c r="O1969" t="s">
        <v>6178</v>
      </c>
      <c r="P1969" t="s">
        <v>4702</v>
      </c>
      <c r="R1969" t="s">
        <v>4703</v>
      </c>
      <c r="S1969">
        <v>2578</v>
      </c>
      <c r="T1969" t="s">
        <v>4703</v>
      </c>
      <c r="V1969" t="s">
        <v>6179</v>
      </c>
      <c r="W1969">
        <v>1176</v>
      </c>
      <c r="Y1969" t="s">
        <v>4703</v>
      </c>
      <c r="Z1969" t="s">
        <v>8920</v>
      </c>
      <c r="AA1969" t="s">
        <v>666</v>
      </c>
      <c r="AB1969" t="s">
        <v>666</v>
      </c>
      <c r="AC1969" t="s">
        <v>4703</v>
      </c>
      <c r="AD1969" t="s">
        <v>8920</v>
      </c>
      <c r="AI1969">
        <v>7460</v>
      </c>
      <c r="AK1969" t="s">
        <v>4703</v>
      </c>
      <c r="AN1969" t="s">
        <v>4703</v>
      </c>
      <c r="AO1969" t="s">
        <v>1373</v>
      </c>
      <c r="AP1969" t="s">
        <v>8920</v>
      </c>
      <c r="AQ1969" t="s">
        <v>20402</v>
      </c>
    </row>
    <row r="1970" spans="1:43" hidden="1" x14ac:dyDescent="0.3">
      <c r="A1970" t="s">
        <v>2956</v>
      </c>
      <c r="B1970" t="s">
        <v>214</v>
      </c>
      <c r="C1970" s="72">
        <v>30407</v>
      </c>
      <c r="D1970" t="s">
        <v>6952</v>
      </c>
      <c r="E1970" t="s">
        <v>7480</v>
      </c>
      <c r="F1970" t="s">
        <v>3591</v>
      </c>
      <c r="G1970" t="s">
        <v>3591</v>
      </c>
      <c r="H1970" t="s">
        <v>661</v>
      </c>
      <c r="I1970" t="s">
        <v>10277</v>
      </c>
      <c r="J1970" t="s">
        <v>214</v>
      </c>
      <c r="K1970">
        <v>489242</v>
      </c>
      <c r="L1970" t="s">
        <v>214</v>
      </c>
      <c r="M1970">
        <v>1647782</v>
      </c>
      <c r="N1970" t="s">
        <v>214</v>
      </c>
      <c r="O1970" t="s">
        <v>4704</v>
      </c>
      <c r="P1970" t="s">
        <v>2956</v>
      </c>
      <c r="Q1970">
        <v>8768</v>
      </c>
      <c r="R1970" t="s">
        <v>214</v>
      </c>
      <c r="S1970">
        <v>29385</v>
      </c>
      <c r="T1970" t="s">
        <v>214</v>
      </c>
      <c r="V1970" t="s">
        <v>6180</v>
      </c>
      <c r="W1970">
        <v>46601</v>
      </c>
      <c r="X1970">
        <v>8768</v>
      </c>
      <c r="Y1970" t="s">
        <v>214</v>
      </c>
      <c r="Z1970" t="s">
        <v>8921</v>
      </c>
      <c r="AA1970" t="s">
        <v>666</v>
      </c>
      <c r="AB1970" t="s">
        <v>658</v>
      </c>
      <c r="AC1970" t="s">
        <v>214</v>
      </c>
      <c r="AD1970" t="s">
        <v>8921</v>
      </c>
      <c r="AE1970">
        <v>10862</v>
      </c>
      <c r="AI1970">
        <v>17047</v>
      </c>
      <c r="AK1970" t="s">
        <v>214</v>
      </c>
      <c r="AN1970" t="s">
        <v>214</v>
      </c>
      <c r="AO1970" t="s">
        <v>661</v>
      </c>
      <c r="AP1970" t="s">
        <v>8921</v>
      </c>
      <c r="AQ1970" t="s">
        <v>20402</v>
      </c>
    </row>
    <row r="1971" spans="1:43" hidden="1" x14ac:dyDescent="0.3">
      <c r="A1971" t="s">
        <v>2957</v>
      </c>
      <c r="B1971" t="s">
        <v>840</v>
      </c>
      <c r="C1971" s="72">
        <v>30571</v>
      </c>
      <c r="D1971" t="s">
        <v>7496</v>
      </c>
      <c r="E1971" t="s">
        <v>8057</v>
      </c>
      <c r="F1971" t="s">
        <v>1426</v>
      </c>
      <c r="G1971" t="s">
        <v>6120</v>
      </c>
      <c r="H1971" t="s">
        <v>1373</v>
      </c>
      <c r="I1971" t="s">
        <v>10393</v>
      </c>
      <c r="J1971" t="s">
        <v>840</v>
      </c>
      <c r="K1971">
        <v>453385</v>
      </c>
      <c r="L1971" t="s">
        <v>840</v>
      </c>
      <c r="M1971">
        <v>1103052</v>
      </c>
      <c r="N1971" t="s">
        <v>840</v>
      </c>
      <c r="O1971" t="s">
        <v>2958</v>
      </c>
      <c r="P1971" t="s">
        <v>2957</v>
      </c>
      <c r="Q1971">
        <v>8309</v>
      </c>
      <c r="R1971" t="s">
        <v>840</v>
      </c>
      <c r="S1971">
        <v>29195</v>
      </c>
      <c r="T1971" t="s">
        <v>840</v>
      </c>
      <c r="V1971" t="s">
        <v>4705</v>
      </c>
      <c r="W1971">
        <v>48674</v>
      </c>
      <c r="X1971">
        <v>8309</v>
      </c>
      <c r="Y1971" t="s">
        <v>840</v>
      </c>
      <c r="Z1971" t="s">
        <v>6181</v>
      </c>
      <c r="AA1971" t="s">
        <v>666</v>
      </c>
      <c r="AB1971" t="s">
        <v>666</v>
      </c>
      <c r="AC1971" t="s">
        <v>840</v>
      </c>
      <c r="AD1971" t="s">
        <v>6181</v>
      </c>
      <c r="AE1971">
        <v>9475</v>
      </c>
      <c r="AF1971" t="s">
        <v>840</v>
      </c>
      <c r="AG1971">
        <v>5796</v>
      </c>
      <c r="AH1971" t="s">
        <v>840</v>
      </c>
      <c r="AI1971">
        <v>1943</v>
      </c>
      <c r="AJ1971">
        <v>3002</v>
      </c>
      <c r="AK1971" t="s">
        <v>840</v>
      </c>
      <c r="AL1971" t="s">
        <v>19282</v>
      </c>
      <c r="AM1971" t="s">
        <v>840</v>
      </c>
      <c r="AN1971" t="s">
        <v>840</v>
      </c>
      <c r="AO1971" t="s">
        <v>1373</v>
      </c>
      <c r="AP1971" t="s">
        <v>6181</v>
      </c>
      <c r="AQ1971" t="s">
        <v>20402</v>
      </c>
    </row>
    <row r="1972" spans="1:43" x14ac:dyDescent="0.3">
      <c r="A1972" t="s">
        <v>2959</v>
      </c>
      <c r="B1972" t="s">
        <v>871</v>
      </c>
      <c r="C1972" s="72">
        <v>32290</v>
      </c>
      <c r="D1972" t="s">
        <v>6962</v>
      </c>
      <c r="E1972" t="s">
        <v>7668</v>
      </c>
      <c r="F1972" t="s">
        <v>1409</v>
      </c>
      <c r="G1972" t="s">
        <v>9094</v>
      </c>
      <c r="H1972" t="s">
        <v>1373</v>
      </c>
      <c r="I1972" t="s">
        <v>10678</v>
      </c>
      <c r="J1972" t="s">
        <v>871</v>
      </c>
      <c r="K1972">
        <v>572070</v>
      </c>
      <c r="L1972" t="s">
        <v>871</v>
      </c>
      <c r="M1972">
        <v>1741652</v>
      </c>
      <c r="N1972" t="s">
        <v>871</v>
      </c>
      <c r="O1972" t="s">
        <v>2960</v>
      </c>
      <c r="P1972" t="s">
        <v>2959</v>
      </c>
      <c r="Q1972">
        <v>9012</v>
      </c>
      <c r="R1972" t="s">
        <v>871</v>
      </c>
      <c r="S1972">
        <v>30892</v>
      </c>
      <c r="T1972" t="s">
        <v>871</v>
      </c>
      <c r="V1972" t="s">
        <v>4706</v>
      </c>
      <c r="W1972">
        <v>60655</v>
      </c>
      <c r="X1972">
        <v>9012</v>
      </c>
      <c r="Y1972" t="s">
        <v>871</v>
      </c>
      <c r="Z1972" t="s">
        <v>6182</v>
      </c>
      <c r="AA1972" t="s">
        <v>658</v>
      </c>
      <c r="AB1972" t="s">
        <v>658</v>
      </c>
      <c r="AC1972" t="s">
        <v>871</v>
      </c>
      <c r="AD1972" t="s">
        <v>6182</v>
      </c>
      <c r="AE1972">
        <v>11005</v>
      </c>
      <c r="AF1972" t="s">
        <v>871</v>
      </c>
      <c r="AG1972">
        <v>13019</v>
      </c>
      <c r="AH1972" t="s">
        <v>871</v>
      </c>
      <c r="AI1972">
        <v>6308</v>
      </c>
      <c r="AJ1972">
        <v>3881</v>
      </c>
      <c r="AK1972" t="s">
        <v>871</v>
      </c>
      <c r="AL1972" t="s">
        <v>19283</v>
      </c>
      <c r="AM1972" t="s">
        <v>871</v>
      </c>
      <c r="AN1972" t="s">
        <v>871</v>
      </c>
      <c r="AO1972" t="s">
        <v>14935</v>
      </c>
      <c r="AP1972" t="s">
        <v>6182</v>
      </c>
      <c r="AQ1972" t="s">
        <v>20403</v>
      </c>
    </row>
    <row r="1973" spans="1:43" x14ac:dyDescent="0.3">
      <c r="A1973" t="s">
        <v>14863</v>
      </c>
      <c r="B1973" t="s">
        <v>14706</v>
      </c>
      <c r="C1973" s="72">
        <v>34104</v>
      </c>
      <c r="D1973" t="s">
        <v>6825</v>
      </c>
      <c r="E1973" t="s">
        <v>7668</v>
      </c>
      <c r="F1973" t="s">
        <v>1439</v>
      </c>
      <c r="G1973" t="s">
        <v>6120</v>
      </c>
      <c r="H1973" t="s">
        <v>1373</v>
      </c>
      <c r="I1973" t="s">
        <v>14864</v>
      </c>
      <c r="J1973" t="s">
        <v>14706</v>
      </c>
      <c r="K1973">
        <v>670950</v>
      </c>
      <c r="L1973" t="s">
        <v>14706</v>
      </c>
      <c r="M1973">
        <v>2914673</v>
      </c>
      <c r="N1973" t="s">
        <v>14706</v>
      </c>
      <c r="O1973" t="s">
        <v>17614</v>
      </c>
      <c r="P1973" t="s">
        <v>14863</v>
      </c>
      <c r="Q1973">
        <v>10988</v>
      </c>
      <c r="R1973" t="s">
        <v>14706</v>
      </c>
      <c r="S1973">
        <v>39912</v>
      </c>
      <c r="T1973" t="s">
        <v>14706</v>
      </c>
      <c r="V1973" t="s">
        <v>16644</v>
      </c>
      <c r="W1973">
        <v>109041</v>
      </c>
      <c r="X1973">
        <v>10988</v>
      </c>
      <c r="Y1973" t="s">
        <v>14706</v>
      </c>
      <c r="Z1973" t="s">
        <v>15189</v>
      </c>
      <c r="AA1973" t="s">
        <v>658</v>
      </c>
      <c r="AB1973" t="s">
        <v>658</v>
      </c>
      <c r="AC1973" t="s">
        <v>14706</v>
      </c>
      <c r="AD1973" t="s">
        <v>15189</v>
      </c>
      <c r="AE1973">
        <v>15127</v>
      </c>
      <c r="AH1973" t="s">
        <v>14706</v>
      </c>
      <c r="AI1973">
        <v>23761</v>
      </c>
      <c r="AJ1973">
        <v>5844</v>
      </c>
      <c r="AK1973" t="s">
        <v>14706</v>
      </c>
      <c r="AL1973" t="s">
        <v>19284</v>
      </c>
      <c r="AM1973" t="s">
        <v>14706</v>
      </c>
      <c r="AN1973" t="s">
        <v>14706</v>
      </c>
      <c r="AO1973" t="s">
        <v>14933</v>
      </c>
      <c r="AP1973" t="s">
        <v>15189</v>
      </c>
      <c r="AQ1973" t="s">
        <v>20403</v>
      </c>
    </row>
    <row r="1974" spans="1:43" hidden="1" x14ac:dyDescent="0.3">
      <c r="A1974" t="s">
        <v>2961</v>
      </c>
      <c r="B1974" t="s">
        <v>889</v>
      </c>
      <c r="C1974" s="72">
        <v>29097</v>
      </c>
      <c r="D1974" t="s">
        <v>6990</v>
      </c>
      <c r="E1974" t="s">
        <v>8058</v>
      </c>
      <c r="F1974" t="s">
        <v>3591</v>
      </c>
      <c r="G1974" t="s">
        <v>3591</v>
      </c>
      <c r="H1974" t="s">
        <v>1373</v>
      </c>
      <c r="I1974" t="s">
        <v>9617</v>
      </c>
      <c r="J1974" t="s">
        <v>889</v>
      </c>
      <c r="K1974">
        <v>446341</v>
      </c>
      <c r="L1974" t="s">
        <v>889</v>
      </c>
      <c r="M1974">
        <v>1626568</v>
      </c>
      <c r="N1974" t="s">
        <v>889</v>
      </c>
      <c r="O1974" t="s">
        <v>2962</v>
      </c>
      <c r="P1974" t="s">
        <v>2961</v>
      </c>
      <c r="Q1974">
        <v>8311</v>
      </c>
      <c r="R1974" t="s">
        <v>889</v>
      </c>
      <c r="S1974">
        <v>29197</v>
      </c>
      <c r="T1974" t="s">
        <v>889</v>
      </c>
      <c r="V1974" t="s">
        <v>6183</v>
      </c>
      <c r="W1974">
        <v>57747</v>
      </c>
      <c r="Y1974" t="s">
        <v>889</v>
      </c>
      <c r="Z1974" t="s">
        <v>8922</v>
      </c>
      <c r="AA1974" t="s">
        <v>658</v>
      </c>
      <c r="AB1974" t="s">
        <v>658</v>
      </c>
      <c r="AC1974" t="s">
        <v>889</v>
      </c>
      <c r="AD1974" t="s">
        <v>8922</v>
      </c>
      <c r="AI1974">
        <v>7492</v>
      </c>
      <c r="AK1974" t="s">
        <v>889</v>
      </c>
      <c r="AN1974" t="s">
        <v>889</v>
      </c>
      <c r="AO1974" t="s">
        <v>1373</v>
      </c>
      <c r="AP1974" t="s">
        <v>8922</v>
      </c>
      <c r="AQ1974" t="s">
        <v>20402</v>
      </c>
    </row>
    <row r="1975" spans="1:43" x14ac:dyDescent="0.3">
      <c r="A1975" t="s">
        <v>12255</v>
      </c>
      <c r="B1975" t="s">
        <v>11625</v>
      </c>
      <c r="C1975" s="72">
        <v>33379</v>
      </c>
      <c r="D1975" t="s">
        <v>6687</v>
      </c>
      <c r="E1975" t="s">
        <v>12256</v>
      </c>
      <c r="F1975" t="s">
        <v>1383</v>
      </c>
      <c r="G1975" t="s">
        <v>9094</v>
      </c>
      <c r="H1975" t="s">
        <v>1380</v>
      </c>
      <c r="I1975" t="s">
        <v>11626</v>
      </c>
      <c r="J1975" t="s">
        <v>11625</v>
      </c>
      <c r="K1975">
        <v>572073</v>
      </c>
      <c r="L1975" t="s">
        <v>11625</v>
      </c>
      <c r="M1975">
        <v>2050343</v>
      </c>
      <c r="N1975" t="s">
        <v>11625</v>
      </c>
      <c r="O1975" t="s">
        <v>13268</v>
      </c>
      <c r="P1975" t="s">
        <v>12255</v>
      </c>
      <c r="Q1975">
        <v>10248</v>
      </c>
      <c r="R1975" t="s">
        <v>11625</v>
      </c>
      <c r="S1975">
        <v>32952</v>
      </c>
      <c r="T1975" t="s">
        <v>11625</v>
      </c>
      <c r="V1975" t="s">
        <v>12257</v>
      </c>
      <c r="W1975">
        <v>100182</v>
      </c>
      <c r="X1975">
        <v>10248</v>
      </c>
      <c r="Y1975" t="s">
        <v>11625</v>
      </c>
      <c r="Z1975" t="s">
        <v>12258</v>
      </c>
      <c r="AA1975" t="s">
        <v>658</v>
      </c>
      <c r="AB1975" t="s">
        <v>666</v>
      </c>
      <c r="AC1975" t="s">
        <v>11625</v>
      </c>
      <c r="AD1975" t="s">
        <v>12258</v>
      </c>
      <c r="AE1975">
        <v>14131</v>
      </c>
      <c r="AF1975" t="s">
        <v>11625</v>
      </c>
      <c r="AG1975">
        <v>38955</v>
      </c>
      <c r="AH1975" t="s">
        <v>11625</v>
      </c>
      <c r="AI1975">
        <v>23592</v>
      </c>
      <c r="AJ1975">
        <v>5140</v>
      </c>
      <c r="AK1975" t="s">
        <v>11625</v>
      </c>
      <c r="AL1975" t="s">
        <v>19285</v>
      </c>
      <c r="AM1975" t="s">
        <v>11625</v>
      </c>
      <c r="AN1975" t="s">
        <v>11625</v>
      </c>
      <c r="AO1975" t="s">
        <v>1380</v>
      </c>
      <c r="AP1975" t="s">
        <v>12258</v>
      </c>
      <c r="AQ1975" t="s">
        <v>20403</v>
      </c>
    </row>
    <row r="1976" spans="1:43" x14ac:dyDescent="0.3">
      <c r="A1976" t="s">
        <v>13858</v>
      </c>
      <c r="B1976" t="s">
        <v>13038</v>
      </c>
      <c r="C1976" s="72">
        <v>33523</v>
      </c>
      <c r="D1976" t="s">
        <v>8219</v>
      </c>
      <c r="E1976" t="s">
        <v>13859</v>
      </c>
      <c r="F1976" t="s">
        <v>1416</v>
      </c>
      <c r="G1976" t="s">
        <v>9094</v>
      </c>
      <c r="H1976" t="s">
        <v>660</v>
      </c>
      <c r="I1976" t="s">
        <v>13039</v>
      </c>
      <c r="J1976" t="s">
        <v>13038</v>
      </c>
      <c r="K1976">
        <v>595375</v>
      </c>
      <c r="L1976" t="s">
        <v>13038</v>
      </c>
      <c r="M1976">
        <v>2121291</v>
      </c>
      <c r="N1976" t="s">
        <v>13860</v>
      </c>
      <c r="O1976" t="s">
        <v>14459</v>
      </c>
      <c r="P1976" t="s">
        <v>13858</v>
      </c>
      <c r="Q1976">
        <v>9505</v>
      </c>
      <c r="R1976" t="s">
        <v>13860</v>
      </c>
      <c r="S1976">
        <v>33526</v>
      </c>
      <c r="T1976" t="s">
        <v>13860</v>
      </c>
      <c r="V1976" t="s">
        <v>16645</v>
      </c>
      <c r="W1976">
        <v>68945</v>
      </c>
      <c r="X1976">
        <v>10517</v>
      </c>
      <c r="Y1976" t="s">
        <v>13860</v>
      </c>
      <c r="Z1976" t="s">
        <v>15304</v>
      </c>
      <c r="AA1976" t="s">
        <v>666</v>
      </c>
      <c r="AB1976" t="s">
        <v>658</v>
      </c>
      <c r="AC1976" t="s">
        <v>13860</v>
      </c>
      <c r="AD1976" t="s">
        <v>13861</v>
      </c>
      <c r="AE1976">
        <v>14423</v>
      </c>
      <c r="AH1976" t="s">
        <v>13860</v>
      </c>
      <c r="AI1976">
        <v>23772</v>
      </c>
      <c r="AJ1976">
        <v>5533</v>
      </c>
      <c r="AK1976" t="s">
        <v>13038</v>
      </c>
      <c r="AL1976" t="s">
        <v>19286</v>
      </c>
      <c r="AM1976" t="s">
        <v>13860</v>
      </c>
      <c r="AN1976" t="s">
        <v>13860</v>
      </c>
      <c r="AO1976" t="s">
        <v>660</v>
      </c>
      <c r="AP1976" t="s">
        <v>15304</v>
      </c>
      <c r="AQ1976" t="s">
        <v>20403</v>
      </c>
    </row>
    <row r="1977" spans="1:43" x14ac:dyDescent="0.3">
      <c r="A1977" t="s">
        <v>4707</v>
      </c>
      <c r="B1977" t="s">
        <v>1324</v>
      </c>
      <c r="C1977" s="72">
        <v>32299</v>
      </c>
      <c r="D1977" t="s">
        <v>7058</v>
      </c>
      <c r="E1977" t="s">
        <v>8059</v>
      </c>
      <c r="F1977" t="s">
        <v>1413</v>
      </c>
      <c r="G1977" t="s">
        <v>9094</v>
      </c>
      <c r="H1977" t="s">
        <v>1373</v>
      </c>
      <c r="I1977" t="s">
        <v>9489</v>
      </c>
      <c r="J1977" t="s">
        <v>1324</v>
      </c>
      <c r="K1977">
        <v>516589</v>
      </c>
      <c r="L1977" t="s">
        <v>1324</v>
      </c>
      <c r="M1977">
        <v>2027388</v>
      </c>
      <c r="N1977" t="s">
        <v>1324</v>
      </c>
      <c r="O1977" t="s">
        <v>4708</v>
      </c>
      <c r="P1977" t="s">
        <v>4707</v>
      </c>
      <c r="Q1977">
        <v>9473</v>
      </c>
      <c r="R1977" t="s">
        <v>1324</v>
      </c>
      <c r="S1977">
        <v>31935</v>
      </c>
      <c r="T1977" t="s">
        <v>1324</v>
      </c>
      <c r="V1977" t="s">
        <v>6184</v>
      </c>
      <c r="W1977">
        <v>56638</v>
      </c>
      <c r="X1977">
        <v>9473</v>
      </c>
      <c r="Y1977" t="s">
        <v>1324</v>
      </c>
      <c r="Z1977" t="s">
        <v>6185</v>
      </c>
      <c r="AA1977" t="s">
        <v>658</v>
      </c>
      <c r="AB1977" t="s">
        <v>658</v>
      </c>
      <c r="AC1977" t="s">
        <v>1324</v>
      </c>
      <c r="AD1977" t="s">
        <v>6185</v>
      </c>
      <c r="AE1977">
        <v>12093</v>
      </c>
      <c r="AF1977" t="s">
        <v>1324</v>
      </c>
      <c r="AG1977">
        <v>38173</v>
      </c>
      <c r="AI1977">
        <v>11778</v>
      </c>
      <c r="AJ1977">
        <v>4294</v>
      </c>
      <c r="AK1977" t="s">
        <v>1324</v>
      </c>
      <c r="AL1977" t="s">
        <v>19287</v>
      </c>
      <c r="AM1977" t="s">
        <v>1324</v>
      </c>
      <c r="AN1977" t="s">
        <v>1324</v>
      </c>
      <c r="AO1977" t="s">
        <v>1373</v>
      </c>
      <c r="AP1977" t="s">
        <v>6185</v>
      </c>
      <c r="AQ1977" t="s">
        <v>20403</v>
      </c>
    </row>
    <row r="1978" spans="1:43" x14ac:dyDescent="0.3">
      <c r="A1978" t="s">
        <v>14143</v>
      </c>
      <c r="B1978" t="s">
        <v>14027</v>
      </c>
      <c r="C1978" s="72">
        <v>35522</v>
      </c>
      <c r="D1978" t="s">
        <v>6575</v>
      </c>
      <c r="E1978" t="s">
        <v>13213</v>
      </c>
      <c r="F1978" t="s">
        <v>1460</v>
      </c>
      <c r="G1978" t="s">
        <v>9094</v>
      </c>
      <c r="H1978" t="s">
        <v>660</v>
      </c>
      <c r="I1978" t="s">
        <v>16646</v>
      </c>
      <c r="J1978" t="s">
        <v>14027</v>
      </c>
      <c r="K1978">
        <v>663586</v>
      </c>
      <c r="L1978" t="s">
        <v>14027</v>
      </c>
      <c r="M1978">
        <v>2211186</v>
      </c>
      <c r="N1978" t="s">
        <v>14027</v>
      </c>
      <c r="P1978" t="s">
        <v>14143</v>
      </c>
      <c r="Q1978">
        <v>9821</v>
      </c>
      <c r="R1978" t="s">
        <v>14027</v>
      </c>
      <c r="S1978">
        <v>34982</v>
      </c>
      <c r="T1978" t="s">
        <v>14027</v>
      </c>
      <c r="V1978" t="s">
        <v>16647</v>
      </c>
      <c r="W1978">
        <v>106744</v>
      </c>
      <c r="X1978">
        <v>10420</v>
      </c>
      <c r="Y1978" t="s">
        <v>14027</v>
      </c>
      <c r="Z1978" t="s">
        <v>14144</v>
      </c>
      <c r="AA1978" t="s">
        <v>658</v>
      </c>
      <c r="AB1978" t="s">
        <v>658</v>
      </c>
      <c r="AC1978" t="s">
        <v>14027</v>
      </c>
      <c r="AD1978" t="s">
        <v>14144</v>
      </c>
      <c r="AE1978">
        <v>13868</v>
      </c>
      <c r="AH1978" t="s">
        <v>14027</v>
      </c>
      <c r="AJ1978">
        <v>5587</v>
      </c>
      <c r="AK1978" t="s">
        <v>14027</v>
      </c>
      <c r="AL1978" t="s">
        <v>19288</v>
      </c>
      <c r="AM1978" t="s">
        <v>14027</v>
      </c>
      <c r="AN1978" t="s">
        <v>14027</v>
      </c>
      <c r="AO1978" t="s">
        <v>660</v>
      </c>
      <c r="AP1978" t="s">
        <v>14144</v>
      </c>
      <c r="AQ1978" t="s">
        <v>20403</v>
      </c>
    </row>
    <row r="1979" spans="1:43" hidden="1" x14ac:dyDescent="0.3">
      <c r="A1979" t="s">
        <v>2963</v>
      </c>
      <c r="B1979" t="s">
        <v>478</v>
      </c>
      <c r="C1979" s="72">
        <v>29635</v>
      </c>
      <c r="D1979" t="s">
        <v>6541</v>
      </c>
      <c r="E1979" t="s">
        <v>6812</v>
      </c>
      <c r="F1979" t="s">
        <v>3591</v>
      </c>
      <c r="G1979" t="s">
        <v>3591</v>
      </c>
      <c r="H1979" t="s">
        <v>1380</v>
      </c>
      <c r="I1979" t="s">
        <v>10145</v>
      </c>
      <c r="J1979" t="s">
        <v>478</v>
      </c>
      <c r="K1979">
        <v>425567</v>
      </c>
      <c r="L1979" t="s">
        <v>478</v>
      </c>
      <c r="M1979">
        <v>383411</v>
      </c>
      <c r="N1979" t="s">
        <v>478</v>
      </c>
      <c r="O1979" t="s">
        <v>2964</v>
      </c>
      <c r="P1979" t="s">
        <v>2963</v>
      </c>
      <c r="Q1979">
        <v>7254</v>
      </c>
      <c r="R1979" t="s">
        <v>478</v>
      </c>
      <c r="S1979">
        <v>5880</v>
      </c>
      <c r="T1979" t="s">
        <v>478</v>
      </c>
      <c r="U1979" t="s">
        <v>478</v>
      </c>
      <c r="V1979" t="s">
        <v>4709</v>
      </c>
      <c r="W1979">
        <v>31640</v>
      </c>
      <c r="X1979">
        <v>7254</v>
      </c>
      <c r="Y1979" t="s">
        <v>478</v>
      </c>
      <c r="Z1979" t="s">
        <v>6186</v>
      </c>
      <c r="AA1979" t="s">
        <v>658</v>
      </c>
      <c r="AB1979" t="s">
        <v>658</v>
      </c>
      <c r="AC1979" t="s">
        <v>478</v>
      </c>
      <c r="AD1979" t="s">
        <v>6186</v>
      </c>
      <c r="AE1979">
        <v>7112</v>
      </c>
      <c r="AF1979" t="s">
        <v>478</v>
      </c>
      <c r="AG1979">
        <v>5331</v>
      </c>
      <c r="AH1979" t="s">
        <v>478</v>
      </c>
      <c r="AI1979">
        <v>9154</v>
      </c>
      <c r="AJ1979">
        <v>960</v>
      </c>
      <c r="AK1979" t="s">
        <v>478</v>
      </c>
      <c r="AL1979" t="s">
        <v>19289</v>
      </c>
      <c r="AM1979" t="s">
        <v>478</v>
      </c>
      <c r="AN1979" t="s">
        <v>478</v>
      </c>
      <c r="AO1979" t="s">
        <v>1380</v>
      </c>
      <c r="AP1979" t="s">
        <v>6186</v>
      </c>
      <c r="AQ1979" t="s">
        <v>20402</v>
      </c>
    </row>
    <row r="1980" spans="1:43" x14ac:dyDescent="0.3">
      <c r="A1980" t="s">
        <v>16648</v>
      </c>
      <c r="B1980" t="s">
        <v>15003</v>
      </c>
      <c r="C1980" s="72">
        <v>34445</v>
      </c>
      <c r="D1980" t="s">
        <v>6592</v>
      </c>
      <c r="E1980" t="s">
        <v>6812</v>
      </c>
      <c r="F1980" t="s">
        <v>1379</v>
      </c>
      <c r="G1980" t="s">
        <v>9094</v>
      </c>
      <c r="H1980" t="s">
        <v>660</v>
      </c>
      <c r="I1980" t="s">
        <v>16649</v>
      </c>
      <c r="J1980" t="s">
        <v>15003</v>
      </c>
      <c r="K1980">
        <v>621458</v>
      </c>
      <c r="L1980" t="s">
        <v>15003</v>
      </c>
      <c r="M1980">
        <v>2447492</v>
      </c>
      <c r="N1980" t="s">
        <v>15003</v>
      </c>
      <c r="P1980" t="s">
        <v>16648</v>
      </c>
      <c r="Q1980">
        <v>9955</v>
      </c>
      <c r="R1980" t="s">
        <v>15003</v>
      </c>
      <c r="S1980">
        <v>36645</v>
      </c>
      <c r="T1980" t="s">
        <v>15003</v>
      </c>
      <c r="V1980" t="s">
        <v>16650</v>
      </c>
      <c r="W1980">
        <v>106745</v>
      </c>
      <c r="X1980">
        <v>11213</v>
      </c>
      <c r="Y1980" t="s">
        <v>15003</v>
      </c>
      <c r="Z1980" t="s">
        <v>15472</v>
      </c>
      <c r="AA1980" t="s">
        <v>666</v>
      </c>
      <c r="AB1980" t="s">
        <v>658</v>
      </c>
      <c r="AC1980" t="s">
        <v>15003</v>
      </c>
      <c r="AD1980" t="s">
        <v>15472</v>
      </c>
      <c r="AE1980">
        <v>14467</v>
      </c>
      <c r="AH1980" t="s">
        <v>15003</v>
      </c>
      <c r="AJ1980">
        <v>5776</v>
      </c>
      <c r="AK1980" t="s">
        <v>15003</v>
      </c>
      <c r="AL1980" t="s">
        <v>19290</v>
      </c>
      <c r="AM1980" t="s">
        <v>15003</v>
      </c>
      <c r="AN1980" t="s">
        <v>15003</v>
      </c>
      <c r="AO1980" t="s">
        <v>660</v>
      </c>
      <c r="AP1980" t="s">
        <v>15472</v>
      </c>
      <c r="AQ1980" t="s">
        <v>20403</v>
      </c>
    </row>
    <row r="1981" spans="1:43" x14ac:dyDescent="0.3">
      <c r="A1981" t="s">
        <v>12174</v>
      </c>
      <c r="B1981" t="s">
        <v>14716</v>
      </c>
      <c r="C1981" s="72">
        <v>33424</v>
      </c>
      <c r="D1981" t="s">
        <v>7454</v>
      </c>
      <c r="E1981" t="s">
        <v>8123</v>
      </c>
      <c r="F1981" t="s">
        <v>1416</v>
      </c>
      <c r="G1981" t="s">
        <v>9094</v>
      </c>
      <c r="H1981" t="s">
        <v>1373</v>
      </c>
      <c r="I1981" t="s">
        <v>11268</v>
      </c>
      <c r="J1981" t="s">
        <v>14716</v>
      </c>
      <c r="K1981">
        <v>553878</v>
      </c>
      <c r="L1981" t="s">
        <v>14716</v>
      </c>
      <c r="M1981">
        <v>2027506</v>
      </c>
      <c r="N1981" t="s">
        <v>14716</v>
      </c>
      <c r="O1981" t="s">
        <v>13450</v>
      </c>
      <c r="P1981" t="s">
        <v>12174</v>
      </c>
      <c r="Q1981">
        <v>9934</v>
      </c>
      <c r="R1981" t="s">
        <v>14716</v>
      </c>
      <c r="S1981">
        <v>32562</v>
      </c>
      <c r="T1981" t="s">
        <v>14716</v>
      </c>
      <c r="V1981" t="s">
        <v>12175</v>
      </c>
      <c r="W1981">
        <v>66064</v>
      </c>
      <c r="X1981">
        <v>9934</v>
      </c>
      <c r="Y1981" t="s">
        <v>14716</v>
      </c>
      <c r="Z1981" t="s">
        <v>15226</v>
      </c>
      <c r="AA1981" t="s">
        <v>666</v>
      </c>
      <c r="AB1981" t="s">
        <v>666</v>
      </c>
      <c r="AC1981" t="s">
        <v>14716</v>
      </c>
      <c r="AD1981" t="s">
        <v>15226</v>
      </c>
      <c r="AE1981">
        <v>12682</v>
      </c>
      <c r="AF1981" t="s">
        <v>14716</v>
      </c>
      <c r="AG1981">
        <v>38051</v>
      </c>
      <c r="AH1981" t="s">
        <v>14716</v>
      </c>
      <c r="AI1981">
        <v>9643</v>
      </c>
      <c r="AJ1981">
        <v>4317</v>
      </c>
      <c r="AK1981" t="s">
        <v>14716</v>
      </c>
      <c r="AL1981" t="s">
        <v>19291</v>
      </c>
      <c r="AM1981" t="s">
        <v>14716</v>
      </c>
      <c r="AN1981" t="s">
        <v>14716</v>
      </c>
      <c r="AO1981" t="s">
        <v>1373</v>
      </c>
      <c r="AP1981" t="s">
        <v>15226</v>
      </c>
      <c r="AQ1981" t="s">
        <v>20403</v>
      </c>
    </row>
    <row r="1982" spans="1:43" hidden="1" x14ac:dyDescent="0.3">
      <c r="A1982" t="s">
        <v>2965</v>
      </c>
      <c r="B1982" t="s">
        <v>402</v>
      </c>
      <c r="C1982" s="72">
        <v>28674</v>
      </c>
      <c r="D1982" t="s">
        <v>6715</v>
      </c>
      <c r="E1982" t="s">
        <v>6930</v>
      </c>
      <c r="F1982" t="s">
        <v>3591</v>
      </c>
      <c r="G1982" t="s">
        <v>3591</v>
      </c>
      <c r="H1982" t="s">
        <v>1380</v>
      </c>
      <c r="I1982" t="s">
        <v>10845</v>
      </c>
      <c r="J1982" t="s">
        <v>402</v>
      </c>
      <c r="K1982">
        <v>407487</v>
      </c>
      <c r="L1982" t="s">
        <v>402</v>
      </c>
      <c r="M1982">
        <v>225428</v>
      </c>
      <c r="N1982" t="s">
        <v>402</v>
      </c>
      <c r="O1982" t="s">
        <v>2966</v>
      </c>
      <c r="P1982" t="s">
        <v>2965</v>
      </c>
      <c r="Q1982">
        <v>6805</v>
      </c>
      <c r="R1982" t="s">
        <v>402</v>
      </c>
      <c r="S1982">
        <v>4956</v>
      </c>
      <c r="T1982" t="s">
        <v>402</v>
      </c>
      <c r="V1982" t="s">
        <v>6187</v>
      </c>
      <c r="W1982">
        <v>1605</v>
      </c>
      <c r="X1982">
        <v>6805</v>
      </c>
      <c r="Y1982" t="s">
        <v>402</v>
      </c>
      <c r="Z1982" t="s">
        <v>8923</v>
      </c>
      <c r="AA1982" t="s">
        <v>658</v>
      </c>
      <c r="AB1982" t="s">
        <v>658</v>
      </c>
      <c r="AC1982" t="s">
        <v>402</v>
      </c>
      <c r="AD1982" t="s">
        <v>8923</v>
      </c>
      <c r="AE1982">
        <v>6786</v>
      </c>
      <c r="AI1982">
        <v>7217</v>
      </c>
      <c r="AK1982" t="s">
        <v>402</v>
      </c>
      <c r="AN1982" t="s">
        <v>402</v>
      </c>
      <c r="AO1982" t="s">
        <v>1380</v>
      </c>
      <c r="AP1982" t="s">
        <v>8923</v>
      </c>
      <c r="AQ1982" t="s">
        <v>20402</v>
      </c>
    </row>
    <row r="1983" spans="1:43" hidden="1" x14ac:dyDescent="0.3">
      <c r="A1983" t="s">
        <v>2967</v>
      </c>
      <c r="B1983" t="s">
        <v>678</v>
      </c>
      <c r="C1983" s="72">
        <v>25536</v>
      </c>
      <c r="D1983" t="s">
        <v>8060</v>
      </c>
      <c r="E1983" t="s">
        <v>6930</v>
      </c>
      <c r="F1983" t="s">
        <v>3591</v>
      </c>
      <c r="G1983" t="s">
        <v>3591</v>
      </c>
      <c r="H1983" t="s">
        <v>1373</v>
      </c>
      <c r="I1983" t="s">
        <v>10007</v>
      </c>
      <c r="J1983" t="s">
        <v>678</v>
      </c>
      <c r="K1983">
        <v>121250</v>
      </c>
      <c r="L1983" t="s">
        <v>678</v>
      </c>
      <c r="M1983">
        <v>8019</v>
      </c>
      <c r="N1983" t="s">
        <v>678</v>
      </c>
      <c r="O1983" t="s">
        <v>2968</v>
      </c>
      <c r="P1983" t="s">
        <v>2967</v>
      </c>
      <c r="Q1983">
        <v>5400</v>
      </c>
      <c r="R1983" t="s">
        <v>678</v>
      </c>
      <c r="S1983">
        <v>3240</v>
      </c>
      <c r="T1983" t="s">
        <v>678</v>
      </c>
      <c r="V1983" t="s">
        <v>4710</v>
      </c>
      <c r="W1983">
        <v>1604</v>
      </c>
      <c r="X1983">
        <v>5400</v>
      </c>
      <c r="Y1983" t="s">
        <v>678</v>
      </c>
      <c r="Z1983" t="s">
        <v>8924</v>
      </c>
      <c r="AA1983" t="s">
        <v>658</v>
      </c>
      <c r="AB1983" t="s">
        <v>658</v>
      </c>
      <c r="AC1983" t="s">
        <v>678</v>
      </c>
      <c r="AD1983" t="s">
        <v>8924</v>
      </c>
      <c r="AI1983">
        <v>15172</v>
      </c>
      <c r="AK1983" t="s">
        <v>678</v>
      </c>
      <c r="AL1983" t="s">
        <v>19292</v>
      </c>
      <c r="AM1983" t="s">
        <v>678</v>
      </c>
      <c r="AN1983" t="s">
        <v>678</v>
      </c>
      <c r="AO1983" t="s">
        <v>1373</v>
      </c>
      <c r="AP1983" t="s">
        <v>8924</v>
      </c>
      <c r="AQ1983" t="s">
        <v>20402</v>
      </c>
    </row>
    <row r="1984" spans="1:43" x14ac:dyDescent="0.3">
      <c r="A1984" t="s">
        <v>4711</v>
      </c>
      <c r="B1984" t="s">
        <v>47</v>
      </c>
      <c r="C1984" s="72">
        <v>30528</v>
      </c>
      <c r="D1984" t="s">
        <v>6931</v>
      </c>
      <c r="E1984" t="s">
        <v>6930</v>
      </c>
      <c r="F1984" t="s">
        <v>3591</v>
      </c>
      <c r="G1984" t="s">
        <v>3591</v>
      </c>
      <c r="H1984" t="s">
        <v>2147</v>
      </c>
      <c r="I1984" t="s">
        <v>9994</v>
      </c>
      <c r="J1984" t="s">
        <v>47</v>
      </c>
      <c r="K1984">
        <v>425784</v>
      </c>
      <c r="L1984" t="s">
        <v>47</v>
      </c>
      <c r="M1984">
        <v>390822</v>
      </c>
      <c r="N1984" t="s">
        <v>47</v>
      </c>
      <c r="O1984" t="s">
        <v>6188</v>
      </c>
      <c r="P1984" t="s">
        <v>4711</v>
      </c>
      <c r="Q1984">
        <v>7458</v>
      </c>
      <c r="R1984" t="s">
        <v>47</v>
      </c>
      <c r="S1984">
        <v>6128</v>
      </c>
      <c r="T1984" t="s">
        <v>47</v>
      </c>
      <c r="V1984" t="s">
        <v>6189</v>
      </c>
      <c r="W1984">
        <v>41774</v>
      </c>
      <c r="X1984">
        <v>7458</v>
      </c>
      <c r="Y1984" t="s">
        <v>47</v>
      </c>
      <c r="Z1984" t="s">
        <v>6190</v>
      </c>
      <c r="AA1984" t="s">
        <v>658</v>
      </c>
      <c r="AB1984" t="s">
        <v>658</v>
      </c>
      <c r="AC1984" t="s">
        <v>47</v>
      </c>
      <c r="AD1984" t="s">
        <v>6190</v>
      </c>
      <c r="AE1984">
        <v>8168</v>
      </c>
      <c r="AF1984" t="s">
        <v>47</v>
      </c>
      <c r="AG1984">
        <v>13098</v>
      </c>
      <c r="AH1984" t="s">
        <v>47</v>
      </c>
      <c r="AI1984">
        <v>1551</v>
      </c>
      <c r="AJ1984">
        <v>1109</v>
      </c>
      <c r="AK1984" t="s">
        <v>47</v>
      </c>
      <c r="AL1984" t="s">
        <v>19293</v>
      </c>
      <c r="AM1984" t="s">
        <v>47</v>
      </c>
      <c r="AN1984" t="s">
        <v>47</v>
      </c>
      <c r="AO1984" t="s">
        <v>2147</v>
      </c>
      <c r="AP1984" t="s">
        <v>6190</v>
      </c>
      <c r="AQ1984" t="s">
        <v>20403</v>
      </c>
    </row>
    <row r="1985" spans="1:43" x14ac:dyDescent="0.3">
      <c r="A1985" t="s">
        <v>13573</v>
      </c>
      <c r="B1985" t="s">
        <v>11590</v>
      </c>
      <c r="C1985" s="72">
        <v>32443</v>
      </c>
      <c r="D1985" t="s">
        <v>7640</v>
      </c>
      <c r="E1985" t="s">
        <v>6930</v>
      </c>
      <c r="F1985" t="s">
        <v>1509</v>
      </c>
      <c r="G1985" t="s">
        <v>9094</v>
      </c>
      <c r="H1985" t="s">
        <v>660</v>
      </c>
      <c r="I1985" t="s">
        <v>11591</v>
      </c>
      <c r="J1985" t="s">
        <v>11590</v>
      </c>
      <c r="K1985">
        <v>608061</v>
      </c>
      <c r="L1985" t="s">
        <v>11590</v>
      </c>
      <c r="M1985">
        <v>2120732</v>
      </c>
      <c r="N1985" t="s">
        <v>11590</v>
      </c>
      <c r="O1985" t="s">
        <v>13574</v>
      </c>
      <c r="P1985" t="s">
        <v>13573</v>
      </c>
      <c r="Q1985">
        <v>10363</v>
      </c>
      <c r="R1985" t="s">
        <v>11590</v>
      </c>
      <c r="S1985">
        <v>33467</v>
      </c>
      <c r="T1985" t="s">
        <v>11590</v>
      </c>
      <c r="V1985" t="s">
        <v>16651</v>
      </c>
      <c r="W1985">
        <v>70210</v>
      </c>
      <c r="X1985">
        <v>10363</v>
      </c>
      <c r="Y1985" t="s">
        <v>11590</v>
      </c>
      <c r="Z1985" t="s">
        <v>13575</v>
      </c>
      <c r="AA1985" t="s">
        <v>658</v>
      </c>
      <c r="AB1985" t="s">
        <v>658</v>
      </c>
      <c r="AC1985" t="s">
        <v>11590</v>
      </c>
      <c r="AD1985" t="s">
        <v>13575</v>
      </c>
      <c r="AE1985">
        <v>14520</v>
      </c>
      <c r="AF1985" t="s">
        <v>11590</v>
      </c>
      <c r="AG1985">
        <v>72928</v>
      </c>
      <c r="AH1985" t="s">
        <v>11590</v>
      </c>
      <c r="AI1985">
        <v>23695</v>
      </c>
      <c r="AJ1985">
        <v>5350</v>
      </c>
      <c r="AK1985" t="s">
        <v>11590</v>
      </c>
      <c r="AL1985" t="s">
        <v>19294</v>
      </c>
      <c r="AM1985" t="s">
        <v>11590</v>
      </c>
      <c r="AN1985" t="s">
        <v>11590</v>
      </c>
      <c r="AO1985" t="s">
        <v>660</v>
      </c>
      <c r="AP1985" t="s">
        <v>13575</v>
      </c>
      <c r="AQ1985" t="s">
        <v>20403</v>
      </c>
    </row>
    <row r="1986" spans="1:43" x14ac:dyDescent="0.3">
      <c r="A1986" t="s">
        <v>16652</v>
      </c>
      <c r="B1986" t="s">
        <v>16653</v>
      </c>
      <c r="C1986" s="72">
        <v>33726</v>
      </c>
      <c r="D1986" t="s">
        <v>16654</v>
      </c>
      <c r="E1986" t="s">
        <v>6930</v>
      </c>
      <c r="F1986" t="s">
        <v>1430</v>
      </c>
      <c r="G1986" t="s">
        <v>6120</v>
      </c>
      <c r="H1986" t="s">
        <v>1431</v>
      </c>
      <c r="I1986" t="s">
        <v>16655</v>
      </c>
      <c r="J1986" t="s">
        <v>16653</v>
      </c>
      <c r="K1986">
        <v>592680</v>
      </c>
      <c r="L1986" t="s">
        <v>16653</v>
      </c>
      <c r="M1986">
        <v>1805191</v>
      </c>
      <c r="N1986" t="s">
        <v>16653</v>
      </c>
      <c r="O1986" t="s">
        <v>16656</v>
      </c>
      <c r="P1986" t="s">
        <v>16652</v>
      </c>
      <c r="Q1986">
        <v>10100</v>
      </c>
      <c r="R1986" t="s">
        <v>16653</v>
      </c>
      <c r="S1986">
        <v>31238</v>
      </c>
      <c r="T1986" t="s">
        <v>16653</v>
      </c>
      <c r="W1986">
        <v>67093</v>
      </c>
      <c r="X1986">
        <v>10100</v>
      </c>
      <c r="Y1986" t="s">
        <v>16653</v>
      </c>
      <c r="Z1986" t="s">
        <v>16657</v>
      </c>
      <c r="AA1986" t="s">
        <v>658</v>
      </c>
      <c r="AB1986" t="s">
        <v>658</v>
      </c>
      <c r="AC1986" t="s">
        <v>16653</v>
      </c>
      <c r="AD1986" t="s">
        <v>16657</v>
      </c>
      <c r="AE1986">
        <v>12286</v>
      </c>
      <c r="AJ1986">
        <v>5056</v>
      </c>
      <c r="AK1986" t="s">
        <v>16653</v>
      </c>
      <c r="AL1986" t="s">
        <v>19295</v>
      </c>
      <c r="AM1986" t="s">
        <v>16653</v>
      </c>
      <c r="AN1986" t="s">
        <v>16653</v>
      </c>
      <c r="AO1986" t="s">
        <v>1431</v>
      </c>
      <c r="AP1986" t="s">
        <v>16657</v>
      </c>
      <c r="AQ1986" t="s">
        <v>20403</v>
      </c>
    </row>
    <row r="1987" spans="1:43" x14ac:dyDescent="0.3">
      <c r="A1987" t="s">
        <v>2969</v>
      </c>
      <c r="B1987" t="s">
        <v>636</v>
      </c>
      <c r="C1987" s="72">
        <v>32728</v>
      </c>
      <c r="D1987" t="s">
        <v>6558</v>
      </c>
      <c r="E1987" t="s">
        <v>6557</v>
      </c>
      <c r="F1987" t="s">
        <v>1481</v>
      </c>
      <c r="G1987" t="s">
        <v>9094</v>
      </c>
      <c r="H1987" t="s">
        <v>1396</v>
      </c>
      <c r="I1987" t="s">
        <v>9407</v>
      </c>
      <c r="J1987" t="s">
        <v>636</v>
      </c>
      <c r="K1987">
        <v>519203</v>
      </c>
      <c r="L1987" t="s">
        <v>636</v>
      </c>
      <c r="M1987">
        <v>1670417</v>
      </c>
      <c r="N1987" t="s">
        <v>636</v>
      </c>
      <c r="O1987" t="s">
        <v>2970</v>
      </c>
      <c r="P1987" t="s">
        <v>2969</v>
      </c>
      <c r="Q1987">
        <v>8868</v>
      </c>
      <c r="R1987" t="s">
        <v>636</v>
      </c>
      <c r="S1987">
        <v>30782</v>
      </c>
      <c r="T1987" t="s">
        <v>636</v>
      </c>
      <c r="U1987" t="s">
        <v>636</v>
      </c>
      <c r="V1987" t="s">
        <v>4712</v>
      </c>
      <c r="W1987">
        <v>57514</v>
      </c>
      <c r="X1987">
        <v>8868</v>
      </c>
      <c r="Y1987" t="s">
        <v>636</v>
      </c>
      <c r="Z1987" t="s">
        <v>6191</v>
      </c>
      <c r="AA1987" t="s">
        <v>666</v>
      </c>
      <c r="AB1987" t="s">
        <v>666</v>
      </c>
      <c r="AC1987" t="s">
        <v>636</v>
      </c>
      <c r="AD1987" t="s">
        <v>6191</v>
      </c>
      <c r="AE1987">
        <v>10174</v>
      </c>
      <c r="AF1987" t="s">
        <v>636</v>
      </c>
      <c r="AG1987">
        <v>12940</v>
      </c>
      <c r="AH1987" t="s">
        <v>636</v>
      </c>
      <c r="AI1987">
        <v>4559</v>
      </c>
      <c r="AJ1987">
        <v>3784</v>
      </c>
      <c r="AK1987" t="s">
        <v>636</v>
      </c>
      <c r="AL1987" t="s">
        <v>19296</v>
      </c>
      <c r="AM1987" t="s">
        <v>636</v>
      </c>
      <c r="AN1987" t="s">
        <v>636</v>
      </c>
      <c r="AO1987" t="s">
        <v>1396</v>
      </c>
      <c r="AP1987" t="s">
        <v>6191</v>
      </c>
      <c r="AQ1987" t="s">
        <v>20403</v>
      </c>
    </row>
    <row r="1988" spans="1:43" x14ac:dyDescent="0.3">
      <c r="A1988" t="s">
        <v>3512</v>
      </c>
      <c r="B1988" t="s">
        <v>969</v>
      </c>
      <c r="C1988" s="72">
        <v>31690</v>
      </c>
      <c r="D1988" t="s">
        <v>7663</v>
      </c>
      <c r="E1988" t="s">
        <v>7662</v>
      </c>
      <c r="F1988" t="s">
        <v>1426</v>
      </c>
      <c r="G1988" t="s">
        <v>6120</v>
      </c>
      <c r="H1988" t="s">
        <v>1373</v>
      </c>
      <c r="I1988" t="s">
        <v>10967</v>
      </c>
      <c r="J1988" t="s">
        <v>969</v>
      </c>
      <c r="K1988">
        <v>543699</v>
      </c>
      <c r="L1988" t="s">
        <v>969</v>
      </c>
      <c r="M1988">
        <v>1670955</v>
      </c>
      <c r="N1988" t="s">
        <v>969</v>
      </c>
      <c r="O1988" t="s">
        <v>4713</v>
      </c>
      <c r="P1988" t="s">
        <v>3512</v>
      </c>
      <c r="Q1988">
        <v>9484</v>
      </c>
      <c r="R1988" t="s">
        <v>969</v>
      </c>
      <c r="S1988">
        <v>31593</v>
      </c>
      <c r="T1988" t="s">
        <v>969</v>
      </c>
      <c r="V1988" t="s">
        <v>4714</v>
      </c>
      <c r="W1988">
        <v>58921</v>
      </c>
      <c r="X1988">
        <v>9484</v>
      </c>
      <c r="Y1988" t="s">
        <v>969</v>
      </c>
      <c r="Z1988" t="s">
        <v>6192</v>
      </c>
      <c r="AA1988" t="s">
        <v>658</v>
      </c>
      <c r="AB1988" t="s">
        <v>658</v>
      </c>
      <c r="AC1988" t="s">
        <v>969</v>
      </c>
      <c r="AD1988" t="s">
        <v>6192</v>
      </c>
      <c r="AE1988">
        <v>11929</v>
      </c>
      <c r="AF1988" t="s">
        <v>969</v>
      </c>
      <c r="AG1988">
        <v>38101</v>
      </c>
      <c r="AH1988" t="s">
        <v>969</v>
      </c>
      <c r="AI1988">
        <v>8697</v>
      </c>
      <c r="AJ1988">
        <v>4433</v>
      </c>
      <c r="AK1988" t="s">
        <v>969</v>
      </c>
      <c r="AL1988" t="s">
        <v>19297</v>
      </c>
      <c r="AM1988" t="s">
        <v>969</v>
      </c>
      <c r="AN1988" t="s">
        <v>969</v>
      </c>
      <c r="AO1988" t="s">
        <v>14935</v>
      </c>
      <c r="AP1988" t="s">
        <v>6192</v>
      </c>
      <c r="AQ1988" t="s">
        <v>20403</v>
      </c>
    </row>
    <row r="1989" spans="1:43" hidden="1" x14ac:dyDescent="0.3">
      <c r="A1989" t="s">
        <v>2971</v>
      </c>
      <c r="B1989" t="s">
        <v>233</v>
      </c>
      <c r="C1989" s="72">
        <v>28407</v>
      </c>
      <c r="D1989" t="s">
        <v>6587</v>
      </c>
      <c r="E1989" t="s">
        <v>7135</v>
      </c>
      <c r="F1989" t="s">
        <v>3591</v>
      </c>
      <c r="G1989" t="s">
        <v>3591</v>
      </c>
      <c r="H1989" t="s">
        <v>661</v>
      </c>
      <c r="I1989" t="s">
        <v>9263</v>
      </c>
      <c r="J1989" t="s">
        <v>233</v>
      </c>
      <c r="K1989">
        <v>406878</v>
      </c>
      <c r="L1989" t="s">
        <v>233</v>
      </c>
      <c r="M1989">
        <v>223690</v>
      </c>
      <c r="N1989" t="s">
        <v>233</v>
      </c>
      <c r="O1989" t="s">
        <v>2972</v>
      </c>
      <c r="P1989" t="s">
        <v>2971</v>
      </c>
      <c r="Q1989">
        <v>6741</v>
      </c>
      <c r="R1989" t="s">
        <v>233</v>
      </c>
      <c r="S1989">
        <v>4773</v>
      </c>
      <c r="T1989" t="s">
        <v>233</v>
      </c>
      <c r="U1989" t="s">
        <v>233</v>
      </c>
      <c r="V1989" t="s">
        <v>4715</v>
      </c>
      <c r="W1989">
        <v>1240</v>
      </c>
      <c r="X1989">
        <v>6741</v>
      </c>
      <c r="Y1989" t="s">
        <v>233</v>
      </c>
      <c r="Z1989" t="s">
        <v>8925</v>
      </c>
      <c r="AA1989" t="s">
        <v>5068</v>
      </c>
      <c r="AB1989" t="s">
        <v>658</v>
      </c>
      <c r="AC1989" t="s">
        <v>233</v>
      </c>
      <c r="AD1989" t="s">
        <v>8925</v>
      </c>
      <c r="AI1989">
        <v>14664</v>
      </c>
      <c r="AK1989" t="s">
        <v>233</v>
      </c>
      <c r="AN1989" t="s">
        <v>233</v>
      </c>
      <c r="AO1989" t="s">
        <v>661</v>
      </c>
      <c r="AP1989" t="s">
        <v>8925</v>
      </c>
      <c r="AQ1989" t="s">
        <v>20402</v>
      </c>
    </row>
    <row r="1990" spans="1:43" x14ac:dyDescent="0.3">
      <c r="A1990" t="s">
        <v>2973</v>
      </c>
      <c r="B1990" t="s">
        <v>674</v>
      </c>
      <c r="C1990" s="72">
        <v>31146</v>
      </c>
      <c r="D1990" t="s">
        <v>6683</v>
      </c>
      <c r="E1990" t="s">
        <v>7700</v>
      </c>
      <c r="F1990" t="s">
        <v>1398</v>
      </c>
      <c r="G1990" t="s">
        <v>9094</v>
      </c>
      <c r="H1990" t="s">
        <v>1373</v>
      </c>
      <c r="I1990" t="s">
        <v>9532</v>
      </c>
      <c r="J1990" t="s">
        <v>674</v>
      </c>
      <c r="K1990">
        <v>502085</v>
      </c>
      <c r="L1990" t="s">
        <v>674</v>
      </c>
      <c r="M1990">
        <v>1622557</v>
      </c>
      <c r="N1990" t="s">
        <v>674</v>
      </c>
      <c r="O1990" t="s">
        <v>2974</v>
      </c>
      <c r="P1990" t="s">
        <v>2973</v>
      </c>
      <c r="Q1990">
        <v>8287</v>
      </c>
      <c r="R1990" t="s">
        <v>674</v>
      </c>
      <c r="S1990">
        <v>29172</v>
      </c>
      <c r="T1990" t="s">
        <v>674</v>
      </c>
      <c r="V1990" t="s">
        <v>4716</v>
      </c>
      <c r="W1990">
        <v>57235</v>
      </c>
      <c r="X1990">
        <v>8287</v>
      </c>
      <c r="Y1990" t="s">
        <v>674</v>
      </c>
      <c r="Z1990" t="s">
        <v>6193</v>
      </c>
      <c r="AA1990" t="s">
        <v>658</v>
      </c>
      <c r="AB1990" t="s">
        <v>658</v>
      </c>
      <c r="AC1990" t="s">
        <v>674</v>
      </c>
      <c r="AD1990" t="s">
        <v>6193</v>
      </c>
      <c r="AE1990">
        <v>10046</v>
      </c>
      <c r="AF1990" t="s">
        <v>674</v>
      </c>
      <c r="AG1990">
        <v>5735</v>
      </c>
      <c r="AH1990" t="s">
        <v>674</v>
      </c>
      <c r="AI1990">
        <v>2499</v>
      </c>
      <c r="AJ1990">
        <v>2972</v>
      </c>
      <c r="AK1990" t="s">
        <v>674</v>
      </c>
      <c r="AL1990" t="s">
        <v>19298</v>
      </c>
      <c r="AM1990" t="s">
        <v>674</v>
      </c>
      <c r="AN1990" t="s">
        <v>674</v>
      </c>
      <c r="AO1990" t="s">
        <v>1373</v>
      </c>
      <c r="AP1990" t="s">
        <v>6193</v>
      </c>
      <c r="AQ1990" t="s">
        <v>20403</v>
      </c>
    </row>
    <row r="1991" spans="1:43" x14ac:dyDescent="0.3">
      <c r="A1991" t="s">
        <v>14638</v>
      </c>
      <c r="B1991" t="s">
        <v>11515</v>
      </c>
      <c r="C1991" s="72">
        <v>31320</v>
      </c>
      <c r="D1991" t="s">
        <v>6646</v>
      </c>
      <c r="E1991" t="s">
        <v>7700</v>
      </c>
      <c r="F1991" t="s">
        <v>1437</v>
      </c>
      <c r="G1991" t="s">
        <v>9094</v>
      </c>
      <c r="H1991" t="s">
        <v>1380</v>
      </c>
      <c r="I1991" t="s">
        <v>14639</v>
      </c>
      <c r="J1991" t="s">
        <v>11515</v>
      </c>
      <c r="K1991">
        <v>543706</v>
      </c>
      <c r="L1991" t="s">
        <v>11515</v>
      </c>
      <c r="M1991">
        <v>1671059</v>
      </c>
      <c r="N1991" t="s">
        <v>11515</v>
      </c>
      <c r="O1991" t="s">
        <v>17615</v>
      </c>
      <c r="P1991" t="s">
        <v>14638</v>
      </c>
      <c r="Q1991">
        <v>9681</v>
      </c>
      <c r="R1991" t="s">
        <v>11515</v>
      </c>
      <c r="S1991">
        <v>30840</v>
      </c>
      <c r="T1991" t="s">
        <v>11515</v>
      </c>
      <c r="V1991" t="s">
        <v>16658</v>
      </c>
      <c r="W1991">
        <v>58869</v>
      </c>
      <c r="X1991">
        <v>9681</v>
      </c>
      <c r="Y1991" t="s">
        <v>11515</v>
      </c>
      <c r="Z1991" t="s">
        <v>13863</v>
      </c>
      <c r="AA1991" t="s">
        <v>658</v>
      </c>
      <c r="AB1991" t="s">
        <v>658</v>
      </c>
      <c r="AC1991" t="s">
        <v>11515</v>
      </c>
      <c r="AD1991" t="s">
        <v>13863</v>
      </c>
      <c r="AE1991">
        <v>13307</v>
      </c>
      <c r="AH1991" t="s">
        <v>11515</v>
      </c>
      <c r="AI1991">
        <v>17003</v>
      </c>
      <c r="AJ1991">
        <v>5490</v>
      </c>
      <c r="AK1991" t="s">
        <v>11515</v>
      </c>
      <c r="AL1991" t="s">
        <v>19299</v>
      </c>
      <c r="AM1991" t="s">
        <v>11515</v>
      </c>
      <c r="AN1991" t="s">
        <v>11515</v>
      </c>
      <c r="AO1991" t="s">
        <v>1380</v>
      </c>
      <c r="AP1991" t="s">
        <v>13863</v>
      </c>
      <c r="AQ1991" t="s">
        <v>20403</v>
      </c>
    </row>
    <row r="1992" spans="1:43" x14ac:dyDescent="0.3">
      <c r="A1992" t="s">
        <v>13862</v>
      </c>
      <c r="B1992" t="s">
        <v>11515</v>
      </c>
      <c r="C1992" s="72">
        <v>34415</v>
      </c>
      <c r="D1992" t="s">
        <v>6646</v>
      </c>
      <c r="E1992" t="s">
        <v>7700</v>
      </c>
      <c r="F1992" t="s">
        <v>1439</v>
      </c>
      <c r="G1992" t="s">
        <v>6120</v>
      </c>
      <c r="H1992" t="s">
        <v>1431</v>
      </c>
      <c r="I1992" t="s">
        <v>13044</v>
      </c>
      <c r="J1992" t="s">
        <v>11515</v>
      </c>
      <c r="K1992">
        <v>621002</v>
      </c>
      <c r="L1992" t="s">
        <v>11515</v>
      </c>
      <c r="M1992">
        <v>2117058</v>
      </c>
      <c r="N1992" t="s">
        <v>11515</v>
      </c>
      <c r="O1992" t="s">
        <v>14460</v>
      </c>
      <c r="P1992" t="s">
        <v>13862</v>
      </c>
      <c r="Q1992">
        <v>9880</v>
      </c>
      <c r="R1992" t="s">
        <v>11515</v>
      </c>
      <c r="S1992">
        <v>33212</v>
      </c>
      <c r="T1992" t="s">
        <v>11515</v>
      </c>
      <c r="V1992" t="s">
        <v>16658</v>
      </c>
      <c r="W1992">
        <v>100488</v>
      </c>
      <c r="X1992">
        <v>9880</v>
      </c>
      <c r="Y1992" t="s">
        <v>11515</v>
      </c>
      <c r="Z1992" t="s">
        <v>13863</v>
      </c>
      <c r="AA1992" t="s">
        <v>658</v>
      </c>
      <c r="AB1992" t="s">
        <v>658</v>
      </c>
      <c r="AC1992" t="s">
        <v>11515</v>
      </c>
      <c r="AD1992" t="s">
        <v>13863</v>
      </c>
      <c r="AE1992">
        <v>12486</v>
      </c>
      <c r="AH1992" t="s">
        <v>11515</v>
      </c>
      <c r="AI1992">
        <v>18399</v>
      </c>
      <c r="AJ1992">
        <v>5490</v>
      </c>
      <c r="AK1992" t="s">
        <v>11515</v>
      </c>
      <c r="AL1992" t="s">
        <v>19299</v>
      </c>
      <c r="AM1992" t="s">
        <v>11515</v>
      </c>
      <c r="AN1992" t="s">
        <v>11515</v>
      </c>
      <c r="AO1992" t="s">
        <v>1431</v>
      </c>
      <c r="AP1992" t="s">
        <v>13863</v>
      </c>
      <c r="AQ1992" t="s">
        <v>20403</v>
      </c>
    </row>
    <row r="1993" spans="1:43" x14ac:dyDescent="0.3">
      <c r="A1993" t="s">
        <v>16659</v>
      </c>
      <c r="B1993" t="s">
        <v>16660</v>
      </c>
      <c r="C1993" s="72">
        <v>35645</v>
      </c>
      <c r="D1993" t="s">
        <v>6939</v>
      </c>
      <c r="E1993" t="s">
        <v>7082</v>
      </c>
      <c r="F1993" t="s">
        <v>1464</v>
      </c>
      <c r="G1993" t="s">
        <v>6120</v>
      </c>
      <c r="H1993" t="s">
        <v>1380</v>
      </c>
      <c r="I1993" t="s">
        <v>19858</v>
      </c>
      <c r="J1993" t="s">
        <v>16660</v>
      </c>
      <c r="K1993">
        <v>673357</v>
      </c>
      <c r="L1993" t="s">
        <v>16660</v>
      </c>
      <c r="M1993">
        <v>2826875</v>
      </c>
      <c r="N1993" t="s">
        <v>16660</v>
      </c>
      <c r="P1993" t="s">
        <v>16659</v>
      </c>
      <c r="Q1993">
        <v>9958</v>
      </c>
      <c r="R1993" t="s">
        <v>16660</v>
      </c>
      <c r="S1993">
        <v>39631</v>
      </c>
      <c r="T1993" t="s">
        <v>16660</v>
      </c>
      <c r="V1993" t="s">
        <v>16661</v>
      </c>
      <c r="W1993">
        <v>110664</v>
      </c>
      <c r="X1993">
        <v>10765</v>
      </c>
      <c r="Y1993" t="s">
        <v>16660</v>
      </c>
      <c r="Z1993" t="s">
        <v>15336</v>
      </c>
      <c r="AA1993" t="s">
        <v>658</v>
      </c>
      <c r="AB1993" t="s">
        <v>658</v>
      </c>
      <c r="AC1993" t="s">
        <v>16660</v>
      </c>
      <c r="AD1993" t="s">
        <v>15336</v>
      </c>
      <c r="AH1993" t="s">
        <v>16660</v>
      </c>
      <c r="AJ1993">
        <v>6196</v>
      </c>
      <c r="AK1993" t="s">
        <v>16660</v>
      </c>
      <c r="AL1993" t="s">
        <v>19300</v>
      </c>
      <c r="AM1993" t="s">
        <v>16660</v>
      </c>
      <c r="AN1993" t="s">
        <v>16660</v>
      </c>
      <c r="AO1993" t="s">
        <v>1380</v>
      </c>
      <c r="AP1993" t="s">
        <v>15336</v>
      </c>
      <c r="AQ1993" t="s">
        <v>20403</v>
      </c>
    </row>
    <row r="1994" spans="1:43" hidden="1" x14ac:dyDescent="0.3">
      <c r="A1994" t="s">
        <v>2975</v>
      </c>
      <c r="B1994" t="s">
        <v>189</v>
      </c>
      <c r="C1994" s="72">
        <v>29483</v>
      </c>
      <c r="D1994" t="s">
        <v>6650</v>
      </c>
      <c r="E1994" t="s">
        <v>7135</v>
      </c>
      <c r="F1994" t="s">
        <v>3591</v>
      </c>
      <c r="G1994" t="s">
        <v>3591</v>
      </c>
      <c r="H1994" t="s">
        <v>660</v>
      </c>
      <c r="I1994" t="s">
        <v>10632</v>
      </c>
      <c r="J1994" t="s">
        <v>189</v>
      </c>
      <c r="K1994">
        <v>440251</v>
      </c>
      <c r="L1994" t="s">
        <v>189</v>
      </c>
      <c r="M1994">
        <v>580529</v>
      </c>
      <c r="N1994" t="s">
        <v>189</v>
      </c>
      <c r="O1994" t="s">
        <v>13421</v>
      </c>
      <c r="P1994" t="s">
        <v>2975</v>
      </c>
      <c r="Q1994">
        <v>7826</v>
      </c>
      <c r="R1994" t="s">
        <v>189</v>
      </c>
      <c r="S1994">
        <v>28532</v>
      </c>
      <c r="T1994" t="s">
        <v>189</v>
      </c>
      <c r="U1994" t="s">
        <v>189</v>
      </c>
      <c r="V1994" t="s">
        <v>12318</v>
      </c>
      <c r="W1994">
        <v>41803</v>
      </c>
      <c r="X1994">
        <v>7826</v>
      </c>
      <c r="Y1994" t="s">
        <v>189</v>
      </c>
      <c r="Z1994" t="s">
        <v>6194</v>
      </c>
      <c r="AA1994" t="s">
        <v>658</v>
      </c>
      <c r="AB1994" t="s">
        <v>658</v>
      </c>
      <c r="AC1994" t="s">
        <v>189</v>
      </c>
      <c r="AD1994" t="s">
        <v>6194</v>
      </c>
      <c r="AE1994">
        <v>8232</v>
      </c>
      <c r="AI1994">
        <v>970</v>
      </c>
      <c r="AK1994" t="s">
        <v>189</v>
      </c>
      <c r="AN1994" t="s">
        <v>189</v>
      </c>
      <c r="AO1994" t="s">
        <v>660</v>
      </c>
      <c r="AP1994" t="s">
        <v>6194</v>
      </c>
      <c r="AQ1994" t="s">
        <v>20402</v>
      </c>
    </row>
    <row r="1995" spans="1:43" x14ac:dyDescent="0.3">
      <c r="A1995" t="s">
        <v>2976</v>
      </c>
      <c r="B1995" t="s">
        <v>983</v>
      </c>
      <c r="C1995" s="72">
        <v>32134</v>
      </c>
      <c r="D1995" t="s">
        <v>6987</v>
      </c>
      <c r="E1995" t="s">
        <v>7700</v>
      </c>
      <c r="F1995" t="s">
        <v>3591</v>
      </c>
      <c r="G1995" t="s">
        <v>3591</v>
      </c>
      <c r="H1995" t="s">
        <v>1373</v>
      </c>
      <c r="I1995" t="s">
        <v>10392</v>
      </c>
      <c r="J1995" t="s">
        <v>983</v>
      </c>
      <c r="K1995">
        <v>502356</v>
      </c>
      <c r="L1995" t="s">
        <v>983</v>
      </c>
      <c r="M1995">
        <v>1708188</v>
      </c>
      <c r="N1995" t="s">
        <v>983</v>
      </c>
      <c r="O1995" t="s">
        <v>4717</v>
      </c>
      <c r="P1995" t="s">
        <v>2976</v>
      </c>
      <c r="Q1995">
        <v>9222</v>
      </c>
      <c r="R1995" t="s">
        <v>983</v>
      </c>
      <c r="S1995">
        <v>31937</v>
      </c>
      <c r="T1995" t="s">
        <v>983</v>
      </c>
      <c r="V1995" t="s">
        <v>4718</v>
      </c>
      <c r="W1995">
        <v>50248</v>
      </c>
      <c r="X1995">
        <v>9222</v>
      </c>
      <c r="Y1995" t="s">
        <v>983</v>
      </c>
      <c r="Z1995" t="s">
        <v>8926</v>
      </c>
      <c r="AA1995" t="s">
        <v>666</v>
      </c>
      <c r="AB1995" t="s">
        <v>666</v>
      </c>
      <c r="AC1995" t="s">
        <v>983</v>
      </c>
      <c r="AD1995" t="s">
        <v>8926</v>
      </c>
      <c r="AE1995">
        <v>9380</v>
      </c>
      <c r="AI1995">
        <v>4318</v>
      </c>
      <c r="AK1995" t="s">
        <v>983</v>
      </c>
      <c r="AL1995" t="s">
        <v>19301</v>
      </c>
      <c r="AM1995" t="s">
        <v>983</v>
      </c>
      <c r="AN1995" t="s">
        <v>983</v>
      </c>
      <c r="AO1995" t="s">
        <v>1373</v>
      </c>
      <c r="AP1995" t="s">
        <v>8926</v>
      </c>
      <c r="AQ1995" t="s">
        <v>20403</v>
      </c>
    </row>
    <row r="1996" spans="1:43" x14ac:dyDescent="0.3">
      <c r="A1996" t="s">
        <v>11042</v>
      </c>
      <c r="B1996" t="s">
        <v>11043</v>
      </c>
      <c r="C1996" s="72">
        <v>31094</v>
      </c>
      <c r="D1996" t="s">
        <v>7010</v>
      </c>
      <c r="E1996" t="s">
        <v>6568</v>
      </c>
      <c r="F1996" t="s">
        <v>3591</v>
      </c>
      <c r="G1996" t="s">
        <v>3591</v>
      </c>
      <c r="H1996" t="s">
        <v>1396</v>
      </c>
      <c r="I1996" t="s">
        <v>11044</v>
      </c>
      <c r="J1996" t="s">
        <v>11043</v>
      </c>
      <c r="K1996">
        <v>519208</v>
      </c>
      <c r="L1996" t="s">
        <v>11043</v>
      </c>
      <c r="M1996">
        <v>1741689</v>
      </c>
      <c r="N1996" t="s">
        <v>11043</v>
      </c>
      <c r="O1996" t="s">
        <v>11846</v>
      </c>
      <c r="P1996" t="s">
        <v>11042</v>
      </c>
      <c r="Q1996">
        <v>9211</v>
      </c>
      <c r="R1996" t="s">
        <v>11043</v>
      </c>
      <c r="S1996">
        <v>30903</v>
      </c>
      <c r="T1996" t="s">
        <v>11043</v>
      </c>
      <c r="V1996" t="s">
        <v>11847</v>
      </c>
      <c r="W1996">
        <v>56655</v>
      </c>
      <c r="X1996">
        <v>9211</v>
      </c>
      <c r="Y1996" t="s">
        <v>11043</v>
      </c>
      <c r="Z1996" t="s">
        <v>11045</v>
      </c>
      <c r="AA1996" t="s">
        <v>666</v>
      </c>
      <c r="AB1996" t="s">
        <v>666</v>
      </c>
      <c r="AC1996" t="s">
        <v>11043</v>
      </c>
      <c r="AD1996" t="s">
        <v>11045</v>
      </c>
      <c r="AE1996">
        <v>12094</v>
      </c>
      <c r="AF1996" t="s">
        <v>11043</v>
      </c>
      <c r="AG1996">
        <v>13400</v>
      </c>
      <c r="AH1996" t="s">
        <v>11043</v>
      </c>
      <c r="AI1996">
        <v>7623</v>
      </c>
      <c r="AJ1996">
        <v>3790</v>
      </c>
      <c r="AK1996" t="s">
        <v>11043</v>
      </c>
      <c r="AL1996" t="s">
        <v>19302</v>
      </c>
      <c r="AM1996" t="s">
        <v>11043</v>
      </c>
      <c r="AN1996" t="s">
        <v>11043</v>
      </c>
      <c r="AO1996" t="s">
        <v>1396</v>
      </c>
      <c r="AP1996" t="s">
        <v>11045</v>
      </c>
      <c r="AQ1996" t="s">
        <v>20403</v>
      </c>
    </row>
    <row r="1997" spans="1:43" x14ac:dyDescent="0.3">
      <c r="A1997" t="s">
        <v>13864</v>
      </c>
      <c r="B1997" t="s">
        <v>11566</v>
      </c>
      <c r="C1997" s="72">
        <v>33714</v>
      </c>
      <c r="D1997" t="s">
        <v>6872</v>
      </c>
      <c r="E1997" t="s">
        <v>6568</v>
      </c>
      <c r="F1997" t="s">
        <v>1383</v>
      </c>
      <c r="G1997" t="s">
        <v>9094</v>
      </c>
      <c r="H1997" t="s">
        <v>1380</v>
      </c>
      <c r="I1997" t="s">
        <v>13022</v>
      </c>
      <c r="J1997" t="s">
        <v>11566</v>
      </c>
      <c r="K1997">
        <v>592685</v>
      </c>
      <c r="L1997" t="s">
        <v>11566</v>
      </c>
      <c r="M1997">
        <v>2046497</v>
      </c>
      <c r="N1997" t="s">
        <v>11566</v>
      </c>
      <c r="O1997" t="s">
        <v>14461</v>
      </c>
      <c r="P1997" t="s">
        <v>13864</v>
      </c>
      <c r="Q1997">
        <v>10658</v>
      </c>
      <c r="R1997" t="s">
        <v>11566</v>
      </c>
      <c r="S1997">
        <v>31938</v>
      </c>
      <c r="T1997" t="s">
        <v>11566</v>
      </c>
      <c r="V1997" t="s">
        <v>16662</v>
      </c>
      <c r="W1997">
        <v>67094</v>
      </c>
      <c r="X1997">
        <v>10658</v>
      </c>
      <c r="Y1997" t="s">
        <v>11566</v>
      </c>
      <c r="Z1997" t="s">
        <v>13865</v>
      </c>
      <c r="AA1997" t="s">
        <v>666</v>
      </c>
      <c r="AB1997" t="s">
        <v>658</v>
      </c>
      <c r="AC1997" t="s">
        <v>11566</v>
      </c>
      <c r="AD1997" t="s">
        <v>13865</v>
      </c>
      <c r="AE1997">
        <v>11654</v>
      </c>
      <c r="AH1997" t="s">
        <v>11566</v>
      </c>
      <c r="AI1997">
        <v>14383</v>
      </c>
      <c r="AJ1997">
        <v>5055</v>
      </c>
      <c r="AK1997" t="s">
        <v>11566</v>
      </c>
      <c r="AL1997" t="s">
        <v>19303</v>
      </c>
      <c r="AM1997" t="s">
        <v>11566</v>
      </c>
      <c r="AN1997" t="s">
        <v>11566</v>
      </c>
      <c r="AO1997" t="s">
        <v>1380</v>
      </c>
      <c r="AP1997" t="s">
        <v>13865</v>
      </c>
      <c r="AQ1997" t="s">
        <v>20403</v>
      </c>
    </row>
    <row r="1998" spans="1:43" x14ac:dyDescent="0.3">
      <c r="A1998" t="s">
        <v>20312</v>
      </c>
      <c r="B1998" t="s">
        <v>20313</v>
      </c>
      <c r="C1998" s="72">
        <v>36871</v>
      </c>
      <c r="D1998" t="s">
        <v>20314</v>
      </c>
      <c r="E1998" t="s">
        <v>6568</v>
      </c>
      <c r="F1998" t="s">
        <v>1531</v>
      </c>
      <c r="G1998" t="s">
        <v>9094</v>
      </c>
      <c r="H1998" t="s">
        <v>1380</v>
      </c>
      <c r="I1998" t="s">
        <v>20315</v>
      </c>
      <c r="J1998" t="s">
        <v>20313</v>
      </c>
      <c r="K1998">
        <v>677565</v>
      </c>
      <c r="L1998" t="s">
        <v>20313</v>
      </c>
      <c r="M1998">
        <v>3077718</v>
      </c>
      <c r="N1998" t="s">
        <v>20313</v>
      </c>
      <c r="P1998" t="s">
        <v>20312</v>
      </c>
      <c r="Q1998">
        <v>10267</v>
      </c>
      <c r="R1998" t="s">
        <v>20313</v>
      </c>
      <c r="W1998">
        <v>111289</v>
      </c>
      <c r="Z1998" t="s">
        <v>20316</v>
      </c>
      <c r="AA1998" t="s">
        <v>658</v>
      </c>
      <c r="AB1998" t="s">
        <v>658</v>
      </c>
      <c r="AC1998" t="s">
        <v>20313</v>
      </c>
      <c r="AD1998" t="s">
        <v>20316</v>
      </c>
      <c r="AK1998" t="s">
        <v>20313</v>
      </c>
      <c r="AL1998" t="s">
        <v>20317</v>
      </c>
      <c r="AM1998" t="s">
        <v>20313</v>
      </c>
      <c r="AO1998" t="s">
        <v>1380</v>
      </c>
      <c r="AP1998" t="s">
        <v>20316</v>
      </c>
      <c r="AQ1998" t="s">
        <v>20403</v>
      </c>
    </row>
    <row r="1999" spans="1:43" hidden="1" x14ac:dyDescent="0.3">
      <c r="A1999" t="s">
        <v>2977</v>
      </c>
      <c r="B1999" t="s">
        <v>187</v>
      </c>
      <c r="C1999" s="72">
        <v>30985</v>
      </c>
      <c r="D1999" t="s">
        <v>6918</v>
      </c>
      <c r="E1999" t="s">
        <v>6568</v>
      </c>
      <c r="F1999" t="s">
        <v>1372</v>
      </c>
      <c r="G1999" t="s">
        <v>6120</v>
      </c>
      <c r="H1999" t="s">
        <v>1380</v>
      </c>
      <c r="I1999" t="s">
        <v>9313</v>
      </c>
      <c r="J1999" t="s">
        <v>187</v>
      </c>
      <c r="K1999">
        <v>453203</v>
      </c>
      <c r="L1999" t="s">
        <v>187</v>
      </c>
      <c r="M1999">
        <v>1667067</v>
      </c>
      <c r="N1999" t="s">
        <v>187</v>
      </c>
      <c r="O1999" t="s">
        <v>2978</v>
      </c>
      <c r="P1999" t="s">
        <v>2977</v>
      </c>
      <c r="Q1999">
        <v>8468</v>
      </c>
      <c r="R1999" t="s">
        <v>187</v>
      </c>
      <c r="S1999">
        <v>30358</v>
      </c>
      <c r="T1999" t="s">
        <v>187</v>
      </c>
      <c r="U1999" t="s">
        <v>187</v>
      </c>
      <c r="V1999" t="s">
        <v>4719</v>
      </c>
      <c r="W1999">
        <v>51936</v>
      </c>
      <c r="X1999">
        <v>8468</v>
      </c>
      <c r="Y1999" t="s">
        <v>187</v>
      </c>
      <c r="Z1999" t="s">
        <v>6195</v>
      </c>
      <c r="AA1999" t="s">
        <v>658</v>
      </c>
      <c r="AB1999" t="s">
        <v>658</v>
      </c>
      <c r="AC1999" t="s">
        <v>187</v>
      </c>
      <c r="AD1999" t="s">
        <v>6195</v>
      </c>
      <c r="AE1999">
        <v>9426</v>
      </c>
      <c r="AF1999" t="s">
        <v>187</v>
      </c>
      <c r="AG1999">
        <v>6137</v>
      </c>
      <c r="AH1999" t="s">
        <v>187</v>
      </c>
      <c r="AI1999">
        <v>2029</v>
      </c>
      <c r="AJ1999">
        <v>3235</v>
      </c>
      <c r="AK1999" t="s">
        <v>187</v>
      </c>
      <c r="AL1999" t="s">
        <v>19304</v>
      </c>
      <c r="AM1999" t="s">
        <v>187</v>
      </c>
      <c r="AN1999" t="s">
        <v>187</v>
      </c>
      <c r="AO1999" t="s">
        <v>1380</v>
      </c>
      <c r="AP1999" t="s">
        <v>6195</v>
      </c>
      <c r="AQ1999" t="s">
        <v>20402</v>
      </c>
    </row>
    <row r="2000" spans="1:43" x14ac:dyDescent="0.3">
      <c r="A2000" t="s">
        <v>2979</v>
      </c>
      <c r="B2000" t="s">
        <v>199</v>
      </c>
      <c r="C2000" s="72">
        <v>32021</v>
      </c>
      <c r="D2000" t="s">
        <v>7481</v>
      </c>
      <c r="E2000" t="s">
        <v>6568</v>
      </c>
      <c r="F2000" t="s">
        <v>3591</v>
      </c>
      <c r="G2000" t="s">
        <v>3591</v>
      </c>
      <c r="H2000" t="s">
        <v>1380</v>
      </c>
      <c r="I2000" t="s">
        <v>10675</v>
      </c>
      <c r="J2000" t="s">
        <v>199</v>
      </c>
      <c r="K2000">
        <v>477054</v>
      </c>
      <c r="L2000" t="s">
        <v>199</v>
      </c>
      <c r="M2000">
        <v>1603040</v>
      </c>
      <c r="N2000" t="s">
        <v>199</v>
      </c>
      <c r="O2000" t="s">
        <v>2980</v>
      </c>
      <c r="P2000" t="s">
        <v>2979</v>
      </c>
      <c r="Q2000">
        <v>9008</v>
      </c>
      <c r="R2000" t="s">
        <v>199</v>
      </c>
      <c r="S2000">
        <v>29639</v>
      </c>
      <c r="T2000" t="s">
        <v>199</v>
      </c>
      <c r="V2000" t="s">
        <v>6196</v>
      </c>
      <c r="W2000">
        <v>48550</v>
      </c>
      <c r="X2000">
        <v>9008</v>
      </c>
      <c r="Y2000" t="s">
        <v>199</v>
      </c>
      <c r="Z2000" t="s">
        <v>8927</v>
      </c>
      <c r="AA2000" t="s">
        <v>5068</v>
      </c>
      <c r="AB2000" t="s">
        <v>658</v>
      </c>
      <c r="AC2000" t="s">
        <v>199</v>
      </c>
      <c r="AD2000" t="s">
        <v>8927</v>
      </c>
      <c r="AE2000">
        <v>11279</v>
      </c>
      <c r="AI2000">
        <v>2926</v>
      </c>
      <c r="AK2000" t="s">
        <v>199</v>
      </c>
      <c r="AL2000" t="s">
        <v>19305</v>
      </c>
      <c r="AM2000" t="s">
        <v>199</v>
      </c>
      <c r="AN2000" t="s">
        <v>199</v>
      </c>
      <c r="AO2000" t="s">
        <v>1380</v>
      </c>
      <c r="AP2000" t="s">
        <v>8927</v>
      </c>
      <c r="AQ2000" t="s">
        <v>20403</v>
      </c>
    </row>
    <row r="2001" spans="1:43" x14ac:dyDescent="0.3">
      <c r="A2001" t="s">
        <v>12506</v>
      </c>
      <c r="B2001" t="s">
        <v>11345</v>
      </c>
      <c r="C2001" s="72">
        <v>33098</v>
      </c>
      <c r="D2001" t="s">
        <v>12507</v>
      </c>
      <c r="E2001" t="s">
        <v>11413</v>
      </c>
      <c r="F2001" t="s">
        <v>1565</v>
      </c>
      <c r="G2001" t="s">
        <v>6120</v>
      </c>
      <c r="H2001" t="s">
        <v>1373</v>
      </c>
      <c r="I2001" t="s">
        <v>11346</v>
      </c>
      <c r="J2001" t="s">
        <v>11345</v>
      </c>
      <c r="K2001">
        <v>570663</v>
      </c>
      <c r="L2001" t="s">
        <v>11345</v>
      </c>
      <c r="M2001">
        <v>2027450</v>
      </c>
      <c r="N2001" t="s">
        <v>11345</v>
      </c>
      <c r="O2001" t="s">
        <v>13372</v>
      </c>
      <c r="P2001" t="s">
        <v>12506</v>
      </c>
      <c r="Q2001">
        <v>9938</v>
      </c>
      <c r="R2001" t="s">
        <v>11345</v>
      </c>
      <c r="S2001">
        <v>32666</v>
      </c>
      <c r="T2001" t="s">
        <v>11345</v>
      </c>
      <c r="V2001" t="s">
        <v>12508</v>
      </c>
      <c r="W2001">
        <v>66336</v>
      </c>
      <c r="X2001">
        <v>9938</v>
      </c>
      <c r="Y2001" t="s">
        <v>11345</v>
      </c>
      <c r="Z2001" t="s">
        <v>12509</v>
      </c>
      <c r="AA2001" t="s">
        <v>658</v>
      </c>
      <c r="AB2001" t="s">
        <v>658</v>
      </c>
      <c r="AC2001" t="s">
        <v>11345</v>
      </c>
      <c r="AD2001" t="s">
        <v>12509</v>
      </c>
      <c r="AE2001">
        <v>12759</v>
      </c>
      <c r="AF2001" t="s">
        <v>11345</v>
      </c>
      <c r="AG2001">
        <v>38191</v>
      </c>
      <c r="AH2001" t="s">
        <v>11345</v>
      </c>
      <c r="AI2001">
        <v>10064</v>
      </c>
      <c r="AJ2001">
        <v>4904</v>
      </c>
      <c r="AK2001" t="s">
        <v>11345</v>
      </c>
      <c r="AL2001" t="s">
        <v>19306</v>
      </c>
      <c r="AM2001" t="s">
        <v>11345</v>
      </c>
      <c r="AN2001" t="s">
        <v>11345</v>
      </c>
      <c r="AO2001" t="s">
        <v>14933</v>
      </c>
      <c r="AP2001" t="s">
        <v>12509</v>
      </c>
      <c r="AQ2001" t="s">
        <v>20403</v>
      </c>
    </row>
    <row r="2002" spans="1:43" x14ac:dyDescent="0.3">
      <c r="A2002" t="s">
        <v>11412</v>
      </c>
      <c r="B2002" t="s">
        <v>11648</v>
      </c>
      <c r="C2002" s="72">
        <v>35569</v>
      </c>
      <c r="D2002" t="s">
        <v>6844</v>
      </c>
      <c r="E2002" t="s">
        <v>11413</v>
      </c>
      <c r="F2002" t="s">
        <v>1434</v>
      </c>
      <c r="G2002" t="s">
        <v>9094</v>
      </c>
      <c r="H2002" t="s">
        <v>1380</v>
      </c>
      <c r="I2002" t="s">
        <v>14493</v>
      </c>
      <c r="J2002" t="s">
        <v>11648</v>
      </c>
      <c r="K2002">
        <v>645302</v>
      </c>
      <c r="L2002" t="s">
        <v>11648</v>
      </c>
      <c r="M2002">
        <v>2211801</v>
      </c>
      <c r="N2002" t="s">
        <v>11648</v>
      </c>
      <c r="O2002" t="s">
        <v>15190</v>
      </c>
      <c r="P2002" t="s">
        <v>11412</v>
      </c>
      <c r="Q2002">
        <v>10227</v>
      </c>
      <c r="R2002" t="s">
        <v>11648</v>
      </c>
      <c r="S2002">
        <v>35042</v>
      </c>
      <c r="T2002" t="s">
        <v>11648</v>
      </c>
      <c r="V2002" t="s">
        <v>11917</v>
      </c>
      <c r="W2002">
        <v>104023</v>
      </c>
      <c r="X2002">
        <v>10227</v>
      </c>
      <c r="Y2002" t="s">
        <v>11648</v>
      </c>
      <c r="Z2002" t="s">
        <v>11918</v>
      </c>
      <c r="AA2002" t="s">
        <v>658</v>
      </c>
      <c r="AB2002" t="s">
        <v>658</v>
      </c>
      <c r="AC2002" t="s">
        <v>11648</v>
      </c>
      <c r="AD2002" t="s">
        <v>11918</v>
      </c>
      <c r="AE2002">
        <v>13990</v>
      </c>
      <c r="AH2002" t="s">
        <v>11648</v>
      </c>
      <c r="AI2002">
        <v>18516</v>
      </c>
      <c r="AJ2002">
        <v>5167</v>
      </c>
      <c r="AK2002" t="s">
        <v>11648</v>
      </c>
      <c r="AL2002" t="s">
        <v>19307</v>
      </c>
      <c r="AM2002" t="s">
        <v>11648</v>
      </c>
      <c r="AN2002" t="s">
        <v>11648</v>
      </c>
      <c r="AO2002" t="s">
        <v>1380</v>
      </c>
      <c r="AP2002" t="s">
        <v>11918</v>
      </c>
      <c r="AQ2002" t="s">
        <v>20403</v>
      </c>
    </row>
    <row r="2003" spans="1:43" x14ac:dyDescent="0.3">
      <c r="A2003" t="s">
        <v>13275</v>
      </c>
      <c r="B2003" t="s">
        <v>11685</v>
      </c>
      <c r="C2003" s="72">
        <v>35296</v>
      </c>
      <c r="D2003" t="s">
        <v>6966</v>
      </c>
      <c r="E2003" t="s">
        <v>11414</v>
      </c>
      <c r="F2003" t="s">
        <v>1526</v>
      </c>
      <c r="G2003" t="s">
        <v>9094</v>
      </c>
      <c r="H2003" t="s">
        <v>661</v>
      </c>
      <c r="I2003" t="s">
        <v>16663</v>
      </c>
      <c r="J2003" t="s">
        <v>11685</v>
      </c>
      <c r="K2003">
        <v>663898</v>
      </c>
      <c r="L2003" t="s">
        <v>11685</v>
      </c>
      <c r="M2003">
        <v>2184348</v>
      </c>
      <c r="N2003" t="s">
        <v>11685</v>
      </c>
      <c r="P2003" t="s">
        <v>13275</v>
      </c>
      <c r="Q2003">
        <v>9781</v>
      </c>
      <c r="R2003" t="s">
        <v>11685</v>
      </c>
      <c r="S2003">
        <v>35073</v>
      </c>
      <c r="T2003" t="s">
        <v>11685</v>
      </c>
      <c r="V2003" t="s">
        <v>12176</v>
      </c>
      <c r="W2003">
        <v>106765</v>
      </c>
      <c r="X2003">
        <v>10230</v>
      </c>
      <c r="Y2003" t="s">
        <v>11685</v>
      </c>
      <c r="Z2003" t="s">
        <v>12177</v>
      </c>
      <c r="AA2003" t="s">
        <v>658</v>
      </c>
      <c r="AB2003" t="s">
        <v>658</v>
      </c>
      <c r="AC2003" t="s">
        <v>11685</v>
      </c>
      <c r="AD2003" t="s">
        <v>12177</v>
      </c>
      <c r="AE2003">
        <v>13805</v>
      </c>
      <c r="AI2003">
        <v>18476</v>
      </c>
      <c r="AJ2003">
        <v>5584</v>
      </c>
      <c r="AK2003" t="s">
        <v>11685</v>
      </c>
      <c r="AL2003" t="s">
        <v>19308</v>
      </c>
      <c r="AM2003" t="s">
        <v>11685</v>
      </c>
      <c r="AN2003" t="s">
        <v>11685</v>
      </c>
      <c r="AO2003" t="s">
        <v>661</v>
      </c>
      <c r="AP2003" t="s">
        <v>12177</v>
      </c>
      <c r="AQ2003" t="s">
        <v>20403</v>
      </c>
    </row>
    <row r="2004" spans="1:43" x14ac:dyDescent="0.3">
      <c r="A2004" t="s">
        <v>16664</v>
      </c>
      <c r="B2004" t="s">
        <v>14693</v>
      </c>
      <c r="C2004" s="72">
        <v>32936</v>
      </c>
      <c r="D2004" t="s">
        <v>8057</v>
      </c>
      <c r="E2004" t="s">
        <v>6932</v>
      </c>
      <c r="F2004" t="s">
        <v>1416</v>
      </c>
      <c r="G2004" t="s">
        <v>9094</v>
      </c>
      <c r="H2004" t="s">
        <v>1373</v>
      </c>
      <c r="I2004" t="s">
        <v>16665</v>
      </c>
      <c r="J2004" t="s">
        <v>14693</v>
      </c>
      <c r="K2004">
        <v>593144</v>
      </c>
      <c r="L2004" t="s">
        <v>14693</v>
      </c>
      <c r="M2004">
        <v>2226624</v>
      </c>
      <c r="N2004" t="s">
        <v>14693</v>
      </c>
      <c r="P2004" t="s">
        <v>16664</v>
      </c>
      <c r="Q2004">
        <v>9752</v>
      </c>
      <c r="R2004" t="s">
        <v>14693</v>
      </c>
      <c r="S2004">
        <v>35243</v>
      </c>
      <c r="T2004" t="s">
        <v>16666</v>
      </c>
      <c r="V2004" t="s">
        <v>16667</v>
      </c>
      <c r="W2004">
        <v>67172</v>
      </c>
      <c r="X2004">
        <v>10811</v>
      </c>
      <c r="Y2004" t="s">
        <v>14693</v>
      </c>
      <c r="Z2004" t="s">
        <v>15366</v>
      </c>
      <c r="AA2004" t="s">
        <v>658</v>
      </c>
      <c r="AB2004" t="s">
        <v>658</v>
      </c>
      <c r="AC2004" t="s">
        <v>14693</v>
      </c>
      <c r="AD2004" t="s">
        <v>15366</v>
      </c>
      <c r="AJ2004">
        <v>5703</v>
      </c>
      <c r="AK2004" t="s">
        <v>14693</v>
      </c>
      <c r="AL2004" t="s">
        <v>19309</v>
      </c>
      <c r="AM2004" t="s">
        <v>14693</v>
      </c>
      <c r="AN2004" t="s">
        <v>14693</v>
      </c>
      <c r="AO2004" t="s">
        <v>1373</v>
      </c>
      <c r="AP2004" t="s">
        <v>15366</v>
      </c>
      <c r="AQ2004" t="s">
        <v>20403</v>
      </c>
    </row>
    <row r="2005" spans="1:43" x14ac:dyDescent="0.3">
      <c r="A2005" t="s">
        <v>2981</v>
      </c>
      <c r="B2005" t="s">
        <v>688</v>
      </c>
      <c r="C2005" s="72">
        <v>28202</v>
      </c>
      <c r="D2005" t="s">
        <v>7291</v>
      </c>
      <c r="E2005" t="s">
        <v>7701</v>
      </c>
      <c r="F2005" t="s">
        <v>1434</v>
      </c>
      <c r="G2005" t="s">
        <v>9094</v>
      </c>
      <c r="H2005" t="s">
        <v>1373</v>
      </c>
      <c r="I2005" t="s">
        <v>10047</v>
      </c>
      <c r="J2005" t="s">
        <v>688</v>
      </c>
      <c r="K2005">
        <v>407845</v>
      </c>
      <c r="L2005" t="s">
        <v>688</v>
      </c>
      <c r="M2005">
        <v>284634</v>
      </c>
      <c r="N2005" t="s">
        <v>688</v>
      </c>
      <c r="O2005" t="s">
        <v>2982</v>
      </c>
      <c r="P2005" t="s">
        <v>2981</v>
      </c>
      <c r="Q2005">
        <v>6922</v>
      </c>
      <c r="R2005" t="s">
        <v>688</v>
      </c>
      <c r="S2005">
        <v>5111</v>
      </c>
      <c r="T2005" t="s">
        <v>688</v>
      </c>
      <c r="V2005" t="s">
        <v>4720</v>
      </c>
      <c r="W2005">
        <v>1449</v>
      </c>
      <c r="X2005">
        <v>6922</v>
      </c>
      <c r="Y2005" t="s">
        <v>688</v>
      </c>
      <c r="Z2005" t="s">
        <v>6197</v>
      </c>
      <c r="AA2005" t="s">
        <v>658</v>
      </c>
      <c r="AB2005" t="s">
        <v>658</v>
      </c>
      <c r="AC2005" t="s">
        <v>688</v>
      </c>
      <c r="AD2005" t="s">
        <v>6197</v>
      </c>
      <c r="AE2005">
        <v>7061</v>
      </c>
      <c r="AF2005" t="s">
        <v>688</v>
      </c>
      <c r="AG2005">
        <v>5203</v>
      </c>
      <c r="AH2005" t="s">
        <v>688</v>
      </c>
      <c r="AI2005">
        <v>7125</v>
      </c>
      <c r="AJ2005">
        <v>238</v>
      </c>
      <c r="AK2005" t="s">
        <v>688</v>
      </c>
      <c r="AL2005" t="s">
        <v>19310</v>
      </c>
      <c r="AM2005" t="s">
        <v>688</v>
      </c>
      <c r="AN2005" t="s">
        <v>688</v>
      </c>
      <c r="AO2005" t="s">
        <v>1373</v>
      </c>
      <c r="AP2005" t="s">
        <v>6197</v>
      </c>
      <c r="AQ2005" t="s">
        <v>20403</v>
      </c>
    </row>
    <row r="2006" spans="1:43" x14ac:dyDescent="0.3">
      <c r="A2006" t="s">
        <v>8240</v>
      </c>
      <c r="B2006" t="s">
        <v>8928</v>
      </c>
      <c r="C2006" s="72">
        <v>33948</v>
      </c>
      <c r="D2006" t="s">
        <v>6639</v>
      </c>
      <c r="E2006" t="s">
        <v>8241</v>
      </c>
      <c r="F2006" t="s">
        <v>1464</v>
      </c>
      <c r="G2006" t="s">
        <v>6120</v>
      </c>
      <c r="H2006" t="s">
        <v>1373</v>
      </c>
      <c r="I2006" t="s">
        <v>9354</v>
      </c>
      <c r="J2006" t="s">
        <v>8928</v>
      </c>
      <c r="K2006">
        <v>607074</v>
      </c>
      <c r="L2006" t="s">
        <v>8928</v>
      </c>
      <c r="M2006">
        <v>2138665</v>
      </c>
      <c r="N2006" t="s">
        <v>8928</v>
      </c>
      <c r="O2006" t="s">
        <v>13528</v>
      </c>
      <c r="P2006" t="s">
        <v>8240</v>
      </c>
      <c r="Q2006">
        <v>9823</v>
      </c>
      <c r="R2006" t="s">
        <v>8928</v>
      </c>
      <c r="S2006">
        <v>33696</v>
      </c>
      <c r="T2006" t="s">
        <v>8928</v>
      </c>
      <c r="V2006" t="s">
        <v>12402</v>
      </c>
      <c r="W2006">
        <v>70883</v>
      </c>
      <c r="X2006">
        <v>9823</v>
      </c>
      <c r="Y2006" t="s">
        <v>8928</v>
      </c>
      <c r="Z2006" t="s">
        <v>8929</v>
      </c>
      <c r="AA2006" t="s">
        <v>666</v>
      </c>
      <c r="AB2006" t="s">
        <v>666</v>
      </c>
      <c r="AC2006" t="s">
        <v>8928</v>
      </c>
      <c r="AD2006" t="s">
        <v>8929</v>
      </c>
      <c r="AE2006">
        <v>13347</v>
      </c>
      <c r="AF2006" t="s">
        <v>8928</v>
      </c>
      <c r="AG2006">
        <v>60633</v>
      </c>
      <c r="AH2006" t="s">
        <v>8928</v>
      </c>
      <c r="AI2006">
        <v>18359</v>
      </c>
      <c r="AJ2006">
        <v>4723</v>
      </c>
      <c r="AK2006" t="s">
        <v>8928</v>
      </c>
      <c r="AL2006" t="s">
        <v>19311</v>
      </c>
      <c r="AM2006" t="s">
        <v>8928</v>
      </c>
      <c r="AN2006" t="s">
        <v>8928</v>
      </c>
      <c r="AO2006" t="s">
        <v>1373</v>
      </c>
      <c r="AP2006" t="s">
        <v>8929</v>
      </c>
      <c r="AQ2006" t="s">
        <v>20403</v>
      </c>
    </row>
    <row r="2007" spans="1:43" hidden="1" x14ac:dyDescent="0.3">
      <c r="A2007" t="s">
        <v>2983</v>
      </c>
      <c r="B2007" t="s">
        <v>525</v>
      </c>
      <c r="C2007" s="72">
        <v>27602</v>
      </c>
      <c r="D2007" t="s">
        <v>6541</v>
      </c>
      <c r="E2007" t="s">
        <v>6932</v>
      </c>
      <c r="F2007" t="s">
        <v>3591</v>
      </c>
      <c r="G2007" t="s">
        <v>3591</v>
      </c>
      <c r="H2007" t="s">
        <v>2147</v>
      </c>
      <c r="I2007" t="s">
        <v>10856</v>
      </c>
      <c r="J2007" t="s">
        <v>525</v>
      </c>
      <c r="K2007">
        <v>121347</v>
      </c>
      <c r="L2007" t="s">
        <v>525</v>
      </c>
      <c r="M2007">
        <v>8023</v>
      </c>
      <c r="N2007" t="s">
        <v>525</v>
      </c>
      <c r="O2007" t="s">
        <v>2984</v>
      </c>
      <c r="P2007" t="s">
        <v>2983</v>
      </c>
      <c r="Q2007">
        <v>5275</v>
      </c>
      <c r="R2007" t="s">
        <v>525</v>
      </c>
      <c r="S2007">
        <v>3115</v>
      </c>
      <c r="T2007" t="s">
        <v>525</v>
      </c>
      <c r="V2007" t="s">
        <v>4721</v>
      </c>
      <c r="W2007">
        <v>1292</v>
      </c>
      <c r="X2007">
        <v>5275</v>
      </c>
      <c r="Y2007" t="s">
        <v>525</v>
      </c>
      <c r="Z2007" t="s">
        <v>6198</v>
      </c>
      <c r="AA2007" t="s">
        <v>658</v>
      </c>
      <c r="AB2007" t="s">
        <v>658</v>
      </c>
      <c r="AC2007" t="s">
        <v>525</v>
      </c>
      <c r="AD2007" t="s">
        <v>6198</v>
      </c>
      <c r="AE2007">
        <v>3514</v>
      </c>
      <c r="AF2007" t="s">
        <v>525</v>
      </c>
      <c r="AG2007">
        <v>5418</v>
      </c>
      <c r="AH2007" t="s">
        <v>525</v>
      </c>
      <c r="AI2007">
        <v>15171</v>
      </c>
      <c r="AJ2007">
        <v>619</v>
      </c>
      <c r="AK2007" t="s">
        <v>525</v>
      </c>
      <c r="AL2007" t="s">
        <v>19312</v>
      </c>
      <c r="AM2007" t="s">
        <v>525</v>
      </c>
      <c r="AN2007" t="s">
        <v>525</v>
      </c>
      <c r="AO2007" t="s">
        <v>2147</v>
      </c>
      <c r="AP2007" t="s">
        <v>6198</v>
      </c>
      <c r="AQ2007" t="s">
        <v>20402</v>
      </c>
    </row>
    <row r="2008" spans="1:43" x14ac:dyDescent="0.3">
      <c r="A2008" t="s">
        <v>2985</v>
      </c>
      <c r="B2008" t="s">
        <v>921</v>
      </c>
      <c r="C2008" s="72">
        <v>32124</v>
      </c>
      <c r="D2008" t="s">
        <v>8061</v>
      </c>
      <c r="E2008" t="s">
        <v>6932</v>
      </c>
      <c r="F2008" t="s">
        <v>3591</v>
      </c>
      <c r="G2008" t="s">
        <v>3591</v>
      </c>
      <c r="H2008" t="s">
        <v>1373</v>
      </c>
      <c r="I2008" t="s">
        <v>10087</v>
      </c>
      <c r="J2008" t="s">
        <v>921</v>
      </c>
      <c r="K2008">
        <v>444553</v>
      </c>
      <c r="L2008" t="s">
        <v>921</v>
      </c>
      <c r="M2008">
        <v>1787647</v>
      </c>
      <c r="N2008" t="s">
        <v>921</v>
      </c>
      <c r="O2008" t="s">
        <v>2986</v>
      </c>
      <c r="P2008" t="s">
        <v>2985</v>
      </c>
      <c r="Q2008">
        <v>8877</v>
      </c>
      <c r="R2008" t="s">
        <v>921</v>
      </c>
      <c r="S2008">
        <v>30987</v>
      </c>
      <c r="T2008" t="s">
        <v>921</v>
      </c>
      <c r="V2008" t="s">
        <v>6199</v>
      </c>
      <c r="W2008">
        <v>48578</v>
      </c>
      <c r="Y2008" t="s">
        <v>921</v>
      </c>
      <c r="Z2008" t="s">
        <v>8930</v>
      </c>
      <c r="AA2008" t="s">
        <v>658</v>
      </c>
      <c r="AB2008" t="s">
        <v>658</v>
      </c>
      <c r="AC2008" t="s">
        <v>921</v>
      </c>
      <c r="AD2008" t="s">
        <v>8930</v>
      </c>
      <c r="AI2008">
        <v>2377</v>
      </c>
      <c r="AK2008" t="s">
        <v>921</v>
      </c>
      <c r="AL2008" t="s">
        <v>19313</v>
      </c>
      <c r="AM2008" t="s">
        <v>921</v>
      </c>
      <c r="AN2008" t="s">
        <v>921</v>
      </c>
      <c r="AO2008" t="s">
        <v>1373</v>
      </c>
      <c r="AP2008" t="s">
        <v>8930</v>
      </c>
      <c r="AQ2008" t="s">
        <v>20403</v>
      </c>
    </row>
    <row r="2009" spans="1:43" x14ac:dyDescent="0.3">
      <c r="A2009" t="s">
        <v>14865</v>
      </c>
      <c r="B2009" t="s">
        <v>14705</v>
      </c>
      <c r="C2009" s="72">
        <v>33760</v>
      </c>
      <c r="D2009" t="s">
        <v>14866</v>
      </c>
      <c r="E2009" t="s">
        <v>6932</v>
      </c>
      <c r="F2009" t="s">
        <v>1383</v>
      </c>
      <c r="G2009" t="s">
        <v>9094</v>
      </c>
      <c r="H2009" t="s">
        <v>1373</v>
      </c>
      <c r="I2009" t="s">
        <v>14867</v>
      </c>
      <c r="J2009" t="s">
        <v>14705</v>
      </c>
      <c r="K2009">
        <v>605446</v>
      </c>
      <c r="L2009" t="s">
        <v>14705</v>
      </c>
      <c r="M2009">
        <v>2825484</v>
      </c>
      <c r="N2009" t="s">
        <v>14705</v>
      </c>
      <c r="O2009" t="s">
        <v>17616</v>
      </c>
      <c r="P2009" t="s">
        <v>14865</v>
      </c>
      <c r="Q2009">
        <v>11025</v>
      </c>
      <c r="R2009" t="s">
        <v>14705</v>
      </c>
      <c r="S2009">
        <v>40913</v>
      </c>
      <c r="T2009" t="s">
        <v>14705</v>
      </c>
      <c r="V2009" t="s">
        <v>16668</v>
      </c>
      <c r="W2009">
        <v>70482</v>
      </c>
      <c r="X2009">
        <v>11025</v>
      </c>
      <c r="Y2009" t="s">
        <v>14705</v>
      </c>
      <c r="Z2009" t="s">
        <v>15191</v>
      </c>
      <c r="AA2009" t="s">
        <v>658</v>
      </c>
      <c r="AB2009" t="s">
        <v>658</v>
      </c>
      <c r="AC2009" t="s">
        <v>14705</v>
      </c>
      <c r="AD2009" t="s">
        <v>15191</v>
      </c>
      <c r="AE2009">
        <v>15386</v>
      </c>
      <c r="AH2009" t="s">
        <v>14705</v>
      </c>
      <c r="AI2009">
        <v>28788</v>
      </c>
      <c r="AJ2009">
        <v>5889</v>
      </c>
      <c r="AK2009" t="s">
        <v>14705</v>
      </c>
      <c r="AL2009" t="s">
        <v>19314</v>
      </c>
      <c r="AM2009" t="s">
        <v>14705</v>
      </c>
      <c r="AN2009" t="s">
        <v>14705</v>
      </c>
      <c r="AO2009" t="s">
        <v>1373</v>
      </c>
      <c r="AP2009" t="s">
        <v>15191</v>
      </c>
      <c r="AQ2009" t="s">
        <v>20403</v>
      </c>
    </row>
    <row r="2010" spans="1:43" x14ac:dyDescent="0.3">
      <c r="A2010" t="s">
        <v>8932</v>
      </c>
      <c r="B2010" t="s">
        <v>8931</v>
      </c>
      <c r="C2010" s="72">
        <v>34066</v>
      </c>
      <c r="D2010" t="s">
        <v>7035</v>
      </c>
      <c r="E2010" t="s">
        <v>6932</v>
      </c>
      <c r="F2010" t="s">
        <v>1389</v>
      </c>
      <c r="G2010" t="s">
        <v>6120</v>
      </c>
      <c r="H2010" t="s">
        <v>1373</v>
      </c>
      <c r="I2010" t="s">
        <v>10942</v>
      </c>
      <c r="J2010" t="s">
        <v>8931</v>
      </c>
      <c r="K2010">
        <v>593958</v>
      </c>
      <c r="L2010" t="s">
        <v>8931</v>
      </c>
      <c r="M2010">
        <v>2042426</v>
      </c>
      <c r="N2010" t="s">
        <v>8931</v>
      </c>
      <c r="O2010" t="s">
        <v>12399</v>
      </c>
      <c r="P2010" t="s">
        <v>8932</v>
      </c>
      <c r="Q2010">
        <v>9546</v>
      </c>
      <c r="R2010" t="s">
        <v>8931</v>
      </c>
      <c r="S2010">
        <v>32675</v>
      </c>
      <c r="T2010" t="s">
        <v>8931</v>
      </c>
      <c r="V2010" t="s">
        <v>12773</v>
      </c>
      <c r="W2010">
        <v>67588</v>
      </c>
      <c r="X2010">
        <v>9546</v>
      </c>
      <c r="Y2010" t="s">
        <v>14462</v>
      </c>
      <c r="Z2010" t="s">
        <v>8933</v>
      </c>
      <c r="AA2010" t="s">
        <v>666</v>
      </c>
      <c r="AB2010" t="s">
        <v>666</v>
      </c>
      <c r="AC2010" t="s">
        <v>8931</v>
      </c>
      <c r="AD2010" t="s">
        <v>8933</v>
      </c>
      <c r="AE2010">
        <v>12783</v>
      </c>
      <c r="AF2010" t="s">
        <v>8931</v>
      </c>
      <c r="AG2010">
        <v>52142</v>
      </c>
      <c r="AH2010" t="s">
        <v>8931</v>
      </c>
      <c r="AI2010">
        <v>13335</v>
      </c>
      <c r="AJ2010">
        <v>4572</v>
      </c>
      <c r="AK2010" t="s">
        <v>8931</v>
      </c>
      <c r="AL2010" t="s">
        <v>19315</v>
      </c>
      <c r="AM2010" t="s">
        <v>8931</v>
      </c>
      <c r="AN2010" t="s">
        <v>8931</v>
      </c>
      <c r="AO2010" t="s">
        <v>1373</v>
      </c>
      <c r="AP2010" t="s">
        <v>8933</v>
      </c>
      <c r="AQ2010" t="s">
        <v>20403</v>
      </c>
    </row>
    <row r="2011" spans="1:43" hidden="1" x14ac:dyDescent="0.3">
      <c r="A2011" t="s">
        <v>2987</v>
      </c>
      <c r="B2011" t="s">
        <v>1161</v>
      </c>
      <c r="C2011" s="72">
        <v>30851</v>
      </c>
      <c r="D2011" t="s">
        <v>7291</v>
      </c>
      <c r="E2011" t="s">
        <v>6932</v>
      </c>
      <c r="F2011" t="s">
        <v>3591</v>
      </c>
      <c r="G2011" t="s">
        <v>3591</v>
      </c>
      <c r="H2011" t="s">
        <v>1373</v>
      </c>
      <c r="I2011" t="s">
        <v>10251</v>
      </c>
      <c r="J2011" t="s">
        <v>1161</v>
      </c>
      <c r="K2011">
        <v>451775</v>
      </c>
      <c r="L2011" t="s">
        <v>1161</v>
      </c>
      <c r="M2011">
        <v>1479781</v>
      </c>
      <c r="N2011" t="s">
        <v>1161</v>
      </c>
      <c r="O2011" t="s">
        <v>13120</v>
      </c>
      <c r="P2011" t="s">
        <v>2987</v>
      </c>
      <c r="Q2011">
        <v>8460</v>
      </c>
      <c r="R2011" t="s">
        <v>14003</v>
      </c>
      <c r="S2011">
        <v>29326</v>
      </c>
      <c r="T2011" t="s">
        <v>1161</v>
      </c>
      <c r="V2011" t="s">
        <v>11860</v>
      </c>
      <c r="W2011">
        <v>48657</v>
      </c>
      <c r="X2011">
        <v>8460</v>
      </c>
      <c r="Y2011" t="s">
        <v>1161</v>
      </c>
      <c r="Z2011" t="s">
        <v>6200</v>
      </c>
      <c r="AA2011" t="s">
        <v>658</v>
      </c>
      <c r="AB2011" t="s">
        <v>658</v>
      </c>
      <c r="AC2011" t="s">
        <v>1161</v>
      </c>
      <c r="AD2011" t="s">
        <v>6200</v>
      </c>
      <c r="AE2011">
        <v>10911</v>
      </c>
      <c r="AF2011" t="s">
        <v>1161</v>
      </c>
      <c r="AG2011">
        <v>6138</v>
      </c>
      <c r="AH2011" t="s">
        <v>1161</v>
      </c>
      <c r="AI2011">
        <v>4004</v>
      </c>
      <c r="AK2011" t="s">
        <v>1161</v>
      </c>
      <c r="AL2011" t="s">
        <v>19316</v>
      </c>
      <c r="AM2011" t="s">
        <v>1161</v>
      </c>
      <c r="AN2011" t="s">
        <v>1161</v>
      </c>
      <c r="AO2011" t="s">
        <v>1373</v>
      </c>
      <c r="AP2011" t="s">
        <v>15400</v>
      </c>
      <c r="AQ2011" t="s">
        <v>20402</v>
      </c>
    </row>
    <row r="2012" spans="1:43" hidden="1" x14ac:dyDescent="0.3">
      <c r="A2012" t="s">
        <v>2988</v>
      </c>
      <c r="B2012" t="s">
        <v>1248</v>
      </c>
      <c r="C2012" s="72">
        <v>29958</v>
      </c>
      <c r="D2012" t="s">
        <v>6948</v>
      </c>
      <c r="E2012" t="s">
        <v>6932</v>
      </c>
      <c r="F2012" t="s">
        <v>3591</v>
      </c>
      <c r="G2012" t="s">
        <v>3591</v>
      </c>
      <c r="H2012" t="s">
        <v>1373</v>
      </c>
      <c r="I2012" t="s">
        <v>9463</v>
      </c>
      <c r="J2012" t="s">
        <v>1248</v>
      </c>
      <c r="K2012">
        <v>408061</v>
      </c>
      <c r="L2012" t="s">
        <v>1248</v>
      </c>
      <c r="M2012">
        <v>288981</v>
      </c>
      <c r="N2012" t="s">
        <v>1248</v>
      </c>
      <c r="O2012" t="s">
        <v>2989</v>
      </c>
      <c r="P2012" t="s">
        <v>2988</v>
      </c>
      <c r="Q2012">
        <v>7029</v>
      </c>
      <c r="R2012" t="s">
        <v>1248</v>
      </c>
      <c r="S2012">
        <v>5357</v>
      </c>
      <c r="T2012" t="s">
        <v>1248</v>
      </c>
      <c r="V2012" t="s">
        <v>4722</v>
      </c>
      <c r="W2012">
        <v>31311</v>
      </c>
      <c r="X2012">
        <v>7029</v>
      </c>
      <c r="Y2012" t="s">
        <v>1248</v>
      </c>
      <c r="Z2012" t="s">
        <v>6201</v>
      </c>
      <c r="AA2012" t="s">
        <v>658</v>
      </c>
      <c r="AB2012" t="s">
        <v>658</v>
      </c>
      <c r="AC2012" t="s">
        <v>1248</v>
      </c>
      <c r="AD2012" t="s">
        <v>6201</v>
      </c>
      <c r="AE2012">
        <v>7218</v>
      </c>
      <c r="AF2012" t="s">
        <v>1248</v>
      </c>
      <c r="AG2012">
        <v>5091</v>
      </c>
      <c r="AH2012" t="s">
        <v>1248</v>
      </c>
      <c r="AI2012">
        <v>9024</v>
      </c>
      <c r="AJ2012">
        <v>758</v>
      </c>
      <c r="AK2012" t="s">
        <v>1248</v>
      </c>
      <c r="AL2012" t="s">
        <v>19317</v>
      </c>
      <c r="AM2012" t="s">
        <v>1248</v>
      </c>
      <c r="AN2012" t="s">
        <v>1248</v>
      </c>
      <c r="AO2012" t="s">
        <v>1373</v>
      </c>
      <c r="AP2012" t="s">
        <v>6201</v>
      </c>
      <c r="AQ2012" t="s">
        <v>20402</v>
      </c>
    </row>
    <row r="2013" spans="1:43" x14ac:dyDescent="0.3">
      <c r="A2013" t="s">
        <v>2990</v>
      </c>
      <c r="B2013" t="s">
        <v>353</v>
      </c>
      <c r="C2013" s="72">
        <v>31833</v>
      </c>
      <c r="D2013" t="s">
        <v>7202</v>
      </c>
      <c r="E2013" t="s">
        <v>6932</v>
      </c>
      <c r="F2013" t="s">
        <v>3591</v>
      </c>
      <c r="G2013" t="s">
        <v>3591</v>
      </c>
      <c r="H2013" t="s">
        <v>1373</v>
      </c>
      <c r="I2013" t="s">
        <v>9256</v>
      </c>
      <c r="J2013" t="s">
        <v>353</v>
      </c>
      <c r="K2013">
        <v>469159</v>
      </c>
      <c r="L2013" t="s">
        <v>353</v>
      </c>
      <c r="M2013">
        <v>1392907</v>
      </c>
      <c r="N2013" t="s">
        <v>353</v>
      </c>
      <c r="O2013" t="s">
        <v>12470</v>
      </c>
      <c r="P2013" t="s">
        <v>2990</v>
      </c>
      <c r="Q2013">
        <v>8603</v>
      </c>
      <c r="R2013" t="s">
        <v>353</v>
      </c>
      <c r="S2013">
        <v>31331</v>
      </c>
      <c r="T2013" t="s">
        <v>353</v>
      </c>
      <c r="V2013" t="s">
        <v>12471</v>
      </c>
      <c r="W2013">
        <v>17572</v>
      </c>
      <c r="X2013">
        <v>8603</v>
      </c>
      <c r="Y2013" t="s">
        <v>353</v>
      </c>
      <c r="Z2013" t="s">
        <v>6202</v>
      </c>
      <c r="AA2013" t="s">
        <v>658</v>
      </c>
      <c r="AB2013" t="s">
        <v>658</v>
      </c>
      <c r="AC2013" t="s">
        <v>353</v>
      </c>
      <c r="AD2013" t="s">
        <v>6202</v>
      </c>
      <c r="AI2013">
        <v>6207</v>
      </c>
      <c r="AK2013" t="s">
        <v>353</v>
      </c>
      <c r="AL2013" t="s">
        <v>19318</v>
      </c>
      <c r="AM2013" t="s">
        <v>353</v>
      </c>
      <c r="AN2013" t="s">
        <v>353</v>
      </c>
      <c r="AO2013" t="s">
        <v>1373</v>
      </c>
      <c r="AP2013" t="s">
        <v>6202</v>
      </c>
      <c r="AQ2013" t="s">
        <v>20403</v>
      </c>
    </row>
    <row r="2014" spans="1:43" x14ac:dyDescent="0.3">
      <c r="A2014" t="s">
        <v>2991</v>
      </c>
      <c r="B2014" t="s">
        <v>353</v>
      </c>
      <c r="C2014" s="72">
        <v>32913</v>
      </c>
      <c r="D2014" t="s">
        <v>7202</v>
      </c>
      <c r="E2014" t="s">
        <v>6932</v>
      </c>
      <c r="F2014" t="s">
        <v>3591</v>
      </c>
      <c r="G2014" t="s">
        <v>3591</v>
      </c>
      <c r="H2014" t="s">
        <v>661</v>
      </c>
      <c r="I2014" t="s">
        <v>10267</v>
      </c>
      <c r="J2014" t="s">
        <v>353</v>
      </c>
      <c r="K2014">
        <v>514719</v>
      </c>
      <c r="L2014" t="s">
        <v>353</v>
      </c>
      <c r="M2014">
        <v>1808508</v>
      </c>
      <c r="N2014" t="s">
        <v>353</v>
      </c>
      <c r="O2014" t="s">
        <v>12470</v>
      </c>
      <c r="P2014" t="s">
        <v>2991</v>
      </c>
      <c r="Q2014">
        <v>9284</v>
      </c>
      <c r="R2014" t="s">
        <v>353</v>
      </c>
      <c r="S2014">
        <v>31331</v>
      </c>
      <c r="T2014" t="s">
        <v>353</v>
      </c>
      <c r="V2014" t="s">
        <v>12471</v>
      </c>
      <c r="W2014">
        <v>17572</v>
      </c>
      <c r="X2014">
        <v>9284</v>
      </c>
      <c r="Y2014" t="s">
        <v>353</v>
      </c>
      <c r="Z2014" t="s">
        <v>6202</v>
      </c>
      <c r="AA2014" t="s">
        <v>5068</v>
      </c>
      <c r="AB2014" t="s">
        <v>658</v>
      </c>
      <c r="AC2014" t="s">
        <v>353</v>
      </c>
      <c r="AD2014" t="s">
        <v>6202</v>
      </c>
      <c r="AE2014">
        <v>11782</v>
      </c>
      <c r="AI2014">
        <v>16968</v>
      </c>
      <c r="AK2014" t="s">
        <v>353</v>
      </c>
      <c r="AL2014" t="s">
        <v>19318</v>
      </c>
      <c r="AM2014" t="s">
        <v>353</v>
      </c>
      <c r="AN2014" t="s">
        <v>353</v>
      </c>
      <c r="AO2014" t="s">
        <v>661</v>
      </c>
      <c r="AP2014" t="s">
        <v>6202</v>
      </c>
      <c r="AQ2014" t="s">
        <v>20403</v>
      </c>
    </row>
    <row r="2015" spans="1:43" hidden="1" x14ac:dyDescent="0.3">
      <c r="A2015" t="s">
        <v>4723</v>
      </c>
      <c r="B2015" t="s">
        <v>4724</v>
      </c>
      <c r="C2015" s="72">
        <v>26267</v>
      </c>
      <c r="D2015" t="s">
        <v>7408</v>
      </c>
      <c r="E2015" t="s">
        <v>6932</v>
      </c>
      <c r="F2015" t="s">
        <v>3591</v>
      </c>
      <c r="G2015" t="s">
        <v>3591</v>
      </c>
      <c r="H2015" t="s">
        <v>1424</v>
      </c>
      <c r="I2015" t="s">
        <v>9557</v>
      </c>
      <c r="J2015" t="s">
        <v>4724</v>
      </c>
      <c r="K2015">
        <v>121358</v>
      </c>
      <c r="L2015" t="s">
        <v>4724</v>
      </c>
      <c r="M2015">
        <v>8027</v>
      </c>
      <c r="N2015" t="s">
        <v>4724</v>
      </c>
      <c r="O2015" t="s">
        <v>6203</v>
      </c>
      <c r="P2015" t="s">
        <v>4723</v>
      </c>
      <c r="R2015" t="s">
        <v>4724</v>
      </c>
      <c r="S2015">
        <v>2523</v>
      </c>
      <c r="T2015" t="s">
        <v>4724</v>
      </c>
      <c r="V2015" t="s">
        <v>6204</v>
      </c>
      <c r="W2015">
        <v>1291</v>
      </c>
      <c r="Y2015" t="s">
        <v>4724</v>
      </c>
      <c r="Z2015" t="s">
        <v>8934</v>
      </c>
      <c r="AA2015" t="s">
        <v>658</v>
      </c>
      <c r="AB2015" t="s">
        <v>658</v>
      </c>
      <c r="AC2015" t="s">
        <v>4724</v>
      </c>
      <c r="AD2015" t="s">
        <v>8934</v>
      </c>
      <c r="AI2015">
        <v>9147</v>
      </c>
      <c r="AK2015" t="s">
        <v>4724</v>
      </c>
      <c r="AN2015" t="s">
        <v>4724</v>
      </c>
      <c r="AO2015" t="s">
        <v>1424</v>
      </c>
      <c r="AP2015" t="s">
        <v>8934</v>
      </c>
      <c r="AQ2015" t="s">
        <v>20402</v>
      </c>
    </row>
    <row r="2016" spans="1:43" x14ac:dyDescent="0.3">
      <c r="A2016" t="s">
        <v>16669</v>
      </c>
      <c r="B2016" t="s">
        <v>14701</v>
      </c>
      <c r="C2016" s="72">
        <v>34176</v>
      </c>
      <c r="D2016" t="s">
        <v>11181</v>
      </c>
      <c r="E2016" t="s">
        <v>6932</v>
      </c>
      <c r="F2016" t="s">
        <v>1434</v>
      </c>
      <c r="G2016" t="s">
        <v>9094</v>
      </c>
      <c r="H2016" t="s">
        <v>1373</v>
      </c>
      <c r="I2016" t="s">
        <v>16670</v>
      </c>
      <c r="J2016" t="s">
        <v>14701</v>
      </c>
      <c r="K2016">
        <v>622446</v>
      </c>
      <c r="L2016" t="s">
        <v>14701</v>
      </c>
      <c r="M2016">
        <v>2118145</v>
      </c>
      <c r="N2016" t="s">
        <v>14701</v>
      </c>
      <c r="O2016" t="s">
        <v>17617</v>
      </c>
      <c r="P2016" t="s">
        <v>16669</v>
      </c>
      <c r="Q2016">
        <v>11018</v>
      </c>
      <c r="R2016" t="s">
        <v>14701</v>
      </c>
      <c r="S2016">
        <v>33300</v>
      </c>
      <c r="T2016" t="s">
        <v>14701</v>
      </c>
      <c r="U2016" t="s">
        <v>14701</v>
      </c>
      <c r="W2016">
        <v>100909</v>
      </c>
      <c r="X2016">
        <v>11018</v>
      </c>
      <c r="Y2016" t="s">
        <v>14701</v>
      </c>
      <c r="Z2016" t="s">
        <v>15456</v>
      </c>
      <c r="AA2016" t="s">
        <v>658</v>
      </c>
      <c r="AB2016" t="s">
        <v>658</v>
      </c>
      <c r="AC2016" t="s">
        <v>14701</v>
      </c>
      <c r="AD2016" t="s">
        <v>15456</v>
      </c>
      <c r="AE2016">
        <v>15243</v>
      </c>
      <c r="AF2016" t="s">
        <v>14701</v>
      </c>
      <c r="AH2016" t="s">
        <v>14701</v>
      </c>
      <c r="AJ2016">
        <v>5759</v>
      </c>
      <c r="AK2016" t="s">
        <v>14701</v>
      </c>
      <c r="AL2016" t="s">
        <v>19319</v>
      </c>
      <c r="AM2016" t="s">
        <v>14701</v>
      </c>
      <c r="AN2016" t="s">
        <v>14701</v>
      </c>
      <c r="AO2016" t="s">
        <v>1373</v>
      </c>
      <c r="AP2016" t="s">
        <v>15456</v>
      </c>
      <c r="AQ2016" t="s">
        <v>20403</v>
      </c>
    </row>
    <row r="2017" spans="1:43" x14ac:dyDescent="0.3">
      <c r="A2017" t="s">
        <v>20301</v>
      </c>
      <c r="B2017" t="s">
        <v>17233</v>
      </c>
      <c r="C2017" s="72">
        <v>33556</v>
      </c>
      <c r="D2017" t="s">
        <v>20302</v>
      </c>
      <c r="E2017" t="s">
        <v>6932</v>
      </c>
      <c r="F2017" t="s">
        <v>1430</v>
      </c>
      <c r="G2017" t="s">
        <v>6120</v>
      </c>
      <c r="H2017" t="s">
        <v>1373</v>
      </c>
      <c r="I2017" t="s">
        <v>20303</v>
      </c>
      <c r="J2017" t="s">
        <v>17233</v>
      </c>
      <c r="K2017">
        <v>570257</v>
      </c>
      <c r="L2017" t="s">
        <v>17233</v>
      </c>
      <c r="M2017">
        <v>2107842</v>
      </c>
      <c r="N2017" t="s">
        <v>17233</v>
      </c>
      <c r="P2017" t="s">
        <v>20301</v>
      </c>
      <c r="Q2017">
        <v>9460</v>
      </c>
      <c r="R2017" t="s">
        <v>17233</v>
      </c>
      <c r="V2017" t="s">
        <v>20304</v>
      </c>
      <c r="W2017">
        <v>66246</v>
      </c>
      <c r="Z2017" t="s">
        <v>17711</v>
      </c>
      <c r="AA2017" t="s">
        <v>666</v>
      </c>
      <c r="AB2017" t="s">
        <v>666</v>
      </c>
      <c r="AC2017" t="s">
        <v>17233</v>
      </c>
      <c r="AD2017" t="s">
        <v>17711</v>
      </c>
      <c r="AJ2017">
        <v>4841</v>
      </c>
      <c r="AK2017" t="s">
        <v>17233</v>
      </c>
      <c r="AL2017" t="s">
        <v>20305</v>
      </c>
      <c r="AM2017" t="s">
        <v>17233</v>
      </c>
      <c r="AO2017" t="s">
        <v>14933</v>
      </c>
      <c r="AP2017" t="s">
        <v>17711</v>
      </c>
      <c r="AQ2017" t="s">
        <v>20403</v>
      </c>
    </row>
    <row r="2018" spans="1:43" x14ac:dyDescent="0.3">
      <c r="A2018" t="s">
        <v>17618</v>
      </c>
      <c r="B2018" t="s">
        <v>17164</v>
      </c>
      <c r="C2018" s="72">
        <v>36889</v>
      </c>
      <c r="D2018" t="s">
        <v>7205</v>
      </c>
      <c r="E2018" t="s">
        <v>6932</v>
      </c>
      <c r="F2018" t="s">
        <v>1392</v>
      </c>
      <c r="G2018" t="s">
        <v>6120</v>
      </c>
      <c r="H2018" t="s">
        <v>1380</v>
      </c>
      <c r="I2018" t="s">
        <v>17179</v>
      </c>
      <c r="J2018" t="s">
        <v>17164</v>
      </c>
      <c r="K2018">
        <v>677594</v>
      </c>
      <c r="L2018" t="s">
        <v>17164</v>
      </c>
      <c r="M2018">
        <v>2825528</v>
      </c>
      <c r="N2018" t="s">
        <v>17164</v>
      </c>
      <c r="P2018" t="s">
        <v>17618</v>
      </c>
      <c r="Q2018">
        <v>10260</v>
      </c>
      <c r="R2018" t="s">
        <v>17164</v>
      </c>
      <c r="S2018">
        <v>40618</v>
      </c>
      <c r="T2018" t="s">
        <v>17164</v>
      </c>
      <c r="W2018">
        <v>134822</v>
      </c>
      <c r="X2018">
        <v>11384</v>
      </c>
      <c r="Y2018" t="s">
        <v>17164</v>
      </c>
      <c r="Z2018" t="s">
        <v>17287</v>
      </c>
      <c r="AA2018" t="s">
        <v>658</v>
      </c>
      <c r="AB2018" t="s">
        <v>658</v>
      </c>
      <c r="AC2018" t="s">
        <v>17164</v>
      </c>
      <c r="AD2018" t="s">
        <v>17287</v>
      </c>
      <c r="AK2018" t="s">
        <v>17164</v>
      </c>
      <c r="AL2018" t="s">
        <v>19320</v>
      </c>
      <c r="AM2018" t="s">
        <v>17164</v>
      </c>
      <c r="AN2018" t="s">
        <v>17164</v>
      </c>
      <c r="AO2018" t="s">
        <v>1380</v>
      </c>
      <c r="AP2018" t="s">
        <v>17287</v>
      </c>
      <c r="AQ2018" t="s">
        <v>20403</v>
      </c>
    </row>
    <row r="2019" spans="1:43" x14ac:dyDescent="0.3">
      <c r="A2019" t="s">
        <v>14868</v>
      </c>
      <c r="B2019" t="s">
        <v>14869</v>
      </c>
      <c r="C2019" s="72">
        <v>33711</v>
      </c>
      <c r="D2019" t="s">
        <v>7219</v>
      </c>
      <c r="E2019" t="s">
        <v>14870</v>
      </c>
      <c r="F2019" t="s">
        <v>1437</v>
      </c>
      <c r="G2019" t="s">
        <v>6120</v>
      </c>
      <c r="H2019" t="s">
        <v>1431</v>
      </c>
      <c r="I2019" t="s">
        <v>14871</v>
      </c>
      <c r="J2019" t="s">
        <v>14678</v>
      </c>
      <c r="K2019">
        <v>500135</v>
      </c>
      <c r="L2019" t="s">
        <v>14678</v>
      </c>
      <c r="M2019">
        <v>1947833</v>
      </c>
      <c r="N2019" t="s">
        <v>14678</v>
      </c>
      <c r="O2019" t="s">
        <v>17619</v>
      </c>
      <c r="P2019" t="s">
        <v>14868</v>
      </c>
      <c r="Q2019">
        <v>11030</v>
      </c>
      <c r="R2019" t="s">
        <v>14678</v>
      </c>
      <c r="S2019">
        <v>32131</v>
      </c>
      <c r="T2019" t="s">
        <v>14678</v>
      </c>
      <c r="V2019" t="s">
        <v>16671</v>
      </c>
      <c r="W2019">
        <v>68994</v>
      </c>
      <c r="X2019">
        <v>11030</v>
      </c>
      <c r="Y2019" t="s">
        <v>14678</v>
      </c>
      <c r="Z2019" t="s">
        <v>15305</v>
      </c>
      <c r="AA2019" t="s">
        <v>658</v>
      </c>
      <c r="AB2019" t="s">
        <v>658</v>
      </c>
      <c r="AC2019" t="s">
        <v>14678</v>
      </c>
      <c r="AD2019" t="s">
        <v>15192</v>
      </c>
      <c r="AE2019">
        <v>12666</v>
      </c>
      <c r="AI2019">
        <v>23854</v>
      </c>
      <c r="AJ2019">
        <v>5181</v>
      </c>
      <c r="AK2019" t="s">
        <v>14678</v>
      </c>
      <c r="AL2019" t="s">
        <v>19321</v>
      </c>
      <c r="AM2019" t="s">
        <v>14678</v>
      </c>
      <c r="AN2019" t="s">
        <v>14678</v>
      </c>
      <c r="AO2019" t="s">
        <v>1431</v>
      </c>
      <c r="AP2019" t="s">
        <v>15305</v>
      </c>
      <c r="AQ2019" t="s">
        <v>20403</v>
      </c>
    </row>
    <row r="2020" spans="1:43" x14ac:dyDescent="0.3">
      <c r="A2020" t="s">
        <v>2992</v>
      </c>
      <c r="B2020" t="s">
        <v>287</v>
      </c>
      <c r="C2020" s="72">
        <v>31163</v>
      </c>
      <c r="D2020" t="s">
        <v>7077</v>
      </c>
      <c r="E2020" t="s">
        <v>6932</v>
      </c>
      <c r="F2020" t="s">
        <v>3591</v>
      </c>
      <c r="G2020" t="s">
        <v>3591</v>
      </c>
      <c r="H2020" t="s">
        <v>661</v>
      </c>
      <c r="I2020" t="s">
        <v>9495</v>
      </c>
      <c r="J2020" t="s">
        <v>287</v>
      </c>
      <c r="K2020">
        <v>446481</v>
      </c>
      <c r="L2020" t="s">
        <v>287</v>
      </c>
      <c r="M2020">
        <v>490329</v>
      </c>
      <c r="N2020" t="s">
        <v>287</v>
      </c>
      <c r="O2020" t="s">
        <v>2993</v>
      </c>
      <c r="P2020" t="s">
        <v>2992</v>
      </c>
      <c r="Q2020">
        <v>8224</v>
      </c>
      <c r="R2020" t="s">
        <v>287</v>
      </c>
      <c r="S2020">
        <v>29105</v>
      </c>
      <c r="T2020" t="s">
        <v>287</v>
      </c>
      <c r="U2020" t="s">
        <v>287</v>
      </c>
      <c r="V2020" t="s">
        <v>4725</v>
      </c>
      <c r="W2020">
        <v>45471</v>
      </c>
      <c r="X2020">
        <v>8224</v>
      </c>
      <c r="Y2020" t="s">
        <v>287</v>
      </c>
      <c r="Z2020" t="s">
        <v>6205</v>
      </c>
      <c r="AA2020" t="s">
        <v>658</v>
      </c>
      <c r="AB2020" t="s">
        <v>658</v>
      </c>
      <c r="AC2020" t="s">
        <v>287</v>
      </c>
      <c r="AD2020" t="s">
        <v>6205</v>
      </c>
      <c r="AE2020">
        <v>7921</v>
      </c>
      <c r="AF2020" t="s">
        <v>287</v>
      </c>
      <c r="AG2020">
        <v>6140</v>
      </c>
      <c r="AH2020" t="s">
        <v>287</v>
      </c>
      <c r="AI2020">
        <v>1180</v>
      </c>
      <c r="AJ2020">
        <v>2895</v>
      </c>
      <c r="AK2020" t="s">
        <v>287</v>
      </c>
      <c r="AL2020" t="s">
        <v>19322</v>
      </c>
      <c r="AM2020" t="s">
        <v>287</v>
      </c>
      <c r="AN2020" t="s">
        <v>287</v>
      </c>
      <c r="AO2020" t="s">
        <v>661</v>
      </c>
      <c r="AP2020" t="s">
        <v>6205</v>
      </c>
      <c r="AQ2020" t="s">
        <v>20403</v>
      </c>
    </row>
    <row r="2021" spans="1:43" x14ac:dyDescent="0.3">
      <c r="A2021" t="s">
        <v>2994</v>
      </c>
      <c r="B2021" t="s">
        <v>1260</v>
      </c>
      <c r="C2021" s="72">
        <v>33344</v>
      </c>
      <c r="D2021" t="s">
        <v>8062</v>
      </c>
      <c r="E2021" t="s">
        <v>6932</v>
      </c>
      <c r="F2021" t="s">
        <v>3591</v>
      </c>
      <c r="G2021" t="s">
        <v>3591</v>
      </c>
      <c r="H2021" t="s">
        <v>1373</v>
      </c>
      <c r="I2021" t="s">
        <v>9968</v>
      </c>
      <c r="J2021" t="s">
        <v>1260</v>
      </c>
      <c r="K2021">
        <v>572089</v>
      </c>
      <c r="L2021" t="s">
        <v>1260</v>
      </c>
      <c r="M2021">
        <v>2011399</v>
      </c>
      <c r="N2021" t="s">
        <v>1278</v>
      </c>
      <c r="O2021" t="s">
        <v>4726</v>
      </c>
      <c r="P2021" t="s">
        <v>2994</v>
      </c>
      <c r="Q2021">
        <v>9306</v>
      </c>
      <c r="R2021" t="s">
        <v>1260</v>
      </c>
      <c r="S2021">
        <v>32579</v>
      </c>
      <c r="T2021" t="s">
        <v>1260</v>
      </c>
      <c r="V2021" t="s">
        <v>4727</v>
      </c>
      <c r="W2021">
        <v>100107</v>
      </c>
      <c r="X2021">
        <v>9306</v>
      </c>
      <c r="Y2021" t="s">
        <v>1260</v>
      </c>
      <c r="Z2021" t="s">
        <v>6206</v>
      </c>
      <c r="AA2021" t="s">
        <v>666</v>
      </c>
      <c r="AB2021" t="s">
        <v>666</v>
      </c>
      <c r="AC2021" t="s">
        <v>1260</v>
      </c>
      <c r="AD2021" t="s">
        <v>6206</v>
      </c>
      <c r="AE2021">
        <v>12533</v>
      </c>
      <c r="AF2021" t="s">
        <v>1260</v>
      </c>
      <c r="AG2021">
        <v>24005</v>
      </c>
      <c r="AH2021" t="s">
        <v>1260</v>
      </c>
      <c r="AI2021">
        <v>18222</v>
      </c>
      <c r="AJ2021">
        <v>4204</v>
      </c>
      <c r="AK2021" t="s">
        <v>1260</v>
      </c>
      <c r="AL2021" t="s">
        <v>19323</v>
      </c>
      <c r="AM2021" t="s">
        <v>1260</v>
      </c>
      <c r="AN2021" t="s">
        <v>1260</v>
      </c>
      <c r="AO2021" t="s">
        <v>1373</v>
      </c>
      <c r="AP2021" t="s">
        <v>6206</v>
      </c>
      <c r="AQ2021" t="s">
        <v>20403</v>
      </c>
    </row>
    <row r="2022" spans="1:43" hidden="1" x14ac:dyDescent="0.3">
      <c r="A2022" t="s">
        <v>2995</v>
      </c>
      <c r="B2022" t="s">
        <v>795</v>
      </c>
      <c r="C2022" s="72">
        <v>28873</v>
      </c>
      <c r="D2022" t="s">
        <v>8063</v>
      </c>
      <c r="E2022" t="s">
        <v>6932</v>
      </c>
      <c r="F2022" t="s">
        <v>3591</v>
      </c>
      <c r="G2022" t="s">
        <v>3591</v>
      </c>
      <c r="H2022" t="s">
        <v>1373</v>
      </c>
      <c r="I2022" t="s">
        <v>10507</v>
      </c>
      <c r="J2022" t="s">
        <v>795</v>
      </c>
      <c r="K2022">
        <v>434643</v>
      </c>
      <c r="L2022" t="s">
        <v>795</v>
      </c>
      <c r="M2022">
        <v>533047</v>
      </c>
      <c r="N2022" t="s">
        <v>795</v>
      </c>
      <c r="O2022" t="s">
        <v>2996</v>
      </c>
      <c r="P2022" t="s">
        <v>2995</v>
      </c>
      <c r="Q2022">
        <v>7552</v>
      </c>
      <c r="R2022" t="s">
        <v>795</v>
      </c>
      <c r="S2022">
        <v>6286</v>
      </c>
      <c r="T2022" t="s">
        <v>795</v>
      </c>
      <c r="V2022" t="s">
        <v>4728</v>
      </c>
      <c r="W2022">
        <v>45618</v>
      </c>
      <c r="X2022">
        <v>7552</v>
      </c>
      <c r="Y2022" t="s">
        <v>795</v>
      </c>
      <c r="Z2022" t="s">
        <v>6207</v>
      </c>
      <c r="AA2022" t="s">
        <v>658</v>
      </c>
      <c r="AB2022" t="s">
        <v>666</v>
      </c>
      <c r="AC2022" t="s">
        <v>795</v>
      </c>
      <c r="AD2022" t="s">
        <v>6207</v>
      </c>
      <c r="AE2022">
        <v>8505</v>
      </c>
      <c r="AF2022" t="s">
        <v>795</v>
      </c>
      <c r="AG2022">
        <v>5149</v>
      </c>
      <c r="AH2022" t="s">
        <v>795</v>
      </c>
      <c r="AI2022">
        <v>7967</v>
      </c>
      <c r="AK2022" t="s">
        <v>795</v>
      </c>
      <c r="AL2022" t="s">
        <v>19324</v>
      </c>
      <c r="AM2022" t="s">
        <v>795</v>
      </c>
      <c r="AN2022" t="s">
        <v>795</v>
      </c>
      <c r="AO2022" t="s">
        <v>1373</v>
      </c>
      <c r="AP2022" t="s">
        <v>6207</v>
      </c>
      <c r="AQ2022" t="s">
        <v>20402</v>
      </c>
    </row>
    <row r="2023" spans="1:43" x14ac:dyDescent="0.3">
      <c r="A2023" t="s">
        <v>14640</v>
      </c>
      <c r="B2023" t="s">
        <v>14288</v>
      </c>
      <c r="C2023" s="72">
        <v>31694</v>
      </c>
      <c r="D2023" t="s">
        <v>14641</v>
      </c>
      <c r="E2023" t="s">
        <v>14642</v>
      </c>
      <c r="F2023" t="s">
        <v>1439</v>
      </c>
      <c r="G2023" t="s">
        <v>6120</v>
      </c>
      <c r="H2023" t="s">
        <v>1373</v>
      </c>
      <c r="I2023" t="s">
        <v>14508</v>
      </c>
      <c r="J2023" t="s">
        <v>14288</v>
      </c>
      <c r="K2023">
        <v>475054</v>
      </c>
      <c r="L2023" t="s">
        <v>14288</v>
      </c>
      <c r="M2023">
        <v>1725392</v>
      </c>
      <c r="N2023" t="s">
        <v>14288</v>
      </c>
      <c r="O2023" t="s">
        <v>17620</v>
      </c>
      <c r="P2023" t="s">
        <v>14640</v>
      </c>
      <c r="Q2023">
        <v>9449</v>
      </c>
      <c r="R2023" t="s">
        <v>14288</v>
      </c>
      <c r="S2023">
        <v>30412</v>
      </c>
      <c r="T2023" t="s">
        <v>14288</v>
      </c>
      <c r="V2023" t="s">
        <v>16672</v>
      </c>
      <c r="W2023">
        <v>48658</v>
      </c>
      <c r="X2023">
        <v>9449</v>
      </c>
      <c r="Y2023" t="s">
        <v>14288</v>
      </c>
      <c r="Z2023" t="s">
        <v>15193</v>
      </c>
      <c r="AA2023" t="s">
        <v>658</v>
      </c>
      <c r="AB2023" t="s">
        <v>658</v>
      </c>
      <c r="AC2023" t="s">
        <v>14288</v>
      </c>
      <c r="AD2023" t="s">
        <v>15193</v>
      </c>
      <c r="AE2023">
        <v>9468</v>
      </c>
      <c r="AH2023" t="s">
        <v>14288</v>
      </c>
      <c r="AI2023">
        <v>2295</v>
      </c>
      <c r="AJ2023">
        <v>3428</v>
      </c>
      <c r="AK2023" t="s">
        <v>14288</v>
      </c>
      <c r="AL2023" t="s">
        <v>19325</v>
      </c>
      <c r="AM2023" t="s">
        <v>14288</v>
      </c>
      <c r="AN2023" t="s">
        <v>14288</v>
      </c>
      <c r="AO2023" t="s">
        <v>14933</v>
      </c>
      <c r="AP2023" t="s">
        <v>15193</v>
      </c>
      <c r="AQ2023" t="s">
        <v>20403</v>
      </c>
    </row>
    <row r="2024" spans="1:43" x14ac:dyDescent="0.3">
      <c r="A2024" t="s">
        <v>2997</v>
      </c>
      <c r="B2024" t="s">
        <v>1198</v>
      </c>
      <c r="C2024" s="72">
        <v>31273</v>
      </c>
      <c r="D2024" t="s">
        <v>8065</v>
      </c>
      <c r="E2024" t="s">
        <v>8064</v>
      </c>
      <c r="F2024" t="s">
        <v>3591</v>
      </c>
      <c r="G2024" t="s">
        <v>3591</v>
      </c>
      <c r="H2024" t="s">
        <v>1373</v>
      </c>
      <c r="I2024" t="s">
        <v>9635</v>
      </c>
      <c r="J2024" t="s">
        <v>1198</v>
      </c>
      <c r="K2024">
        <v>469134</v>
      </c>
      <c r="L2024" t="s">
        <v>1198</v>
      </c>
      <c r="M2024">
        <v>1392908</v>
      </c>
      <c r="N2024" t="s">
        <v>1198</v>
      </c>
      <c r="O2024" t="s">
        <v>2998</v>
      </c>
      <c r="P2024" t="s">
        <v>2997</v>
      </c>
      <c r="Q2024">
        <v>8595</v>
      </c>
      <c r="R2024" t="s">
        <v>1198</v>
      </c>
      <c r="S2024">
        <v>30008</v>
      </c>
      <c r="T2024" t="s">
        <v>1198</v>
      </c>
      <c r="V2024" t="s">
        <v>4729</v>
      </c>
      <c r="W2024">
        <v>49957</v>
      </c>
      <c r="X2024">
        <v>8595</v>
      </c>
      <c r="Y2024" t="s">
        <v>1198</v>
      </c>
      <c r="Z2024" t="s">
        <v>6208</v>
      </c>
      <c r="AA2024" t="s">
        <v>658</v>
      </c>
      <c r="AB2024" t="s">
        <v>658</v>
      </c>
      <c r="AC2024" t="s">
        <v>1198</v>
      </c>
      <c r="AD2024" t="s">
        <v>6208</v>
      </c>
      <c r="AE2024">
        <v>10282</v>
      </c>
      <c r="AF2024" t="s">
        <v>1198</v>
      </c>
      <c r="AG2024">
        <v>6331</v>
      </c>
      <c r="AI2024">
        <v>4285</v>
      </c>
      <c r="AJ2024">
        <v>3355</v>
      </c>
      <c r="AK2024" t="s">
        <v>1198</v>
      </c>
      <c r="AN2024" t="s">
        <v>1198</v>
      </c>
      <c r="AO2024" t="s">
        <v>1373</v>
      </c>
      <c r="AP2024" t="s">
        <v>6208</v>
      </c>
      <c r="AQ2024" t="s">
        <v>20403</v>
      </c>
    </row>
    <row r="2025" spans="1:43" x14ac:dyDescent="0.3">
      <c r="A2025" t="s">
        <v>11038</v>
      </c>
      <c r="B2025" t="s">
        <v>11039</v>
      </c>
      <c r="C2025" s="72">
        <v>32215</v>
      </c>
      <c r="D2025" t="s">
        <v>6627</v>
      </c>
      <c r="E2025" t="s">
        <v>8064</v>
      </c>
      <c r="F2025" t="s">
        <v>3591</v>
      </c>
      <c r="G2025" t="s">
        <v>3591</v>
      </c>
      <c r="H2025" t="s">
        <v>1396</v>
      </c>
      <c r="I2025" t="s">
        <v>11040</v>
      </c>
      <c r="J2025" t="s">
        <v>11039</v>
      </c>
      <c r="K2025">
        <v>595386</v>
      </c>
      <c r="L2025" t="s">
        <v>11039</v>
      </c>
      <c r="M2025">
        <v>2044120</v>
      </c>
      <c r="N2025" t="s">
        <v>11039</v>
      </c>
      <c r="O2025" t="s">
        <v>13485</v>
      </c>
      <c r="P2025" t="s">
        <v>11038</v>
      </c>
      <c r="Q2025">
        <v>9831</v>
      </c>
      <c r="R2025" t="s">
        <v>11039</v>
      </c>
      <c r="S2025">
        <v>32735</v>
      </c>
      <c r="T2025" t="s">
        <v>11039</v>
      </c>
      <c r="V2025" t="s">
        <v>12792</v>
      </c>
      <c r="W2025">
        <v>68013</v>
      </c>
      <c r="X2025">
        <v>9831</v>
      </c>
      <c r="Y2025" t="s">
        <v>11039</v>
      </c>
      <c r="Z2025" t="s">
        <v>11041</v>
      </c>
      <c r="AA2025" t="s">
        <v>658</v>
      </c>
      <c r="AB2025" t="s">
        <v>658</v>
      </c>
      <c r="AC2025" t="s">
        <v>11039</v>
      </c>
      <c r="AD2025" t="s">
        <v>11041</v>
      </c>
      <c r="AE2025">
        <v>12888</v>
      </c>
      <c r="AF2025" t="s">
        <v>11039</v>
      </c>
      <c r="AG2025">
        <v>38167</v>
      </c>
      <c r="AI2025">
        <v>13834</v>
      </c>
      <c r="AJ2025">
        <v>4755</v>
      </c>
      <c r="AK2025" t="s">
        <v>11039</v>
      </c>
      <c r="AL2025" t="s">
        <v>19326</v>
      </c>
      <c r="AM2025" t="s">
        <v>11039</v>
      </c>
      <c r="AN2025" t="s">
        <v>11039</v>
      </c>
      <c r="AO2025" t="s">
        <v>1396</v>
      </c>
      <c r="AP2025" t="s">
        <v>11041</v>
      </c>
      <c r="AQ2025" t="s">
        <v>20403</v>
      </c>
    </row>
    <row r="2026" spans="1:43" x14ac:dyDescent="0.3">
      <c r="A2026" t="s">
        <v>16673</v>
      </c>
      <c r="B2026" t="s">
        <v>16674</v>
      </c>
      <c r="C2026" s="72">
        <v>34807</v>
      </c>
      <c r="D2026" t="s">
        <v>6764</v>
      </c>
      <c r="E2026" t="s">
        <v>8064</v>
      </c>
      <c r="F2026" t="s">
        <v>1405</v>
      </c>
      <c r="G2026" t="s">
        <v>6120</v>
      </c>
      <c r="H2026" t="s">
        <v>1424</v>
      </c>
      <c r="I2026" t="s">
        <v>16675</v>
      </c>
      <c r="J2026" t="s">
        <v>16674</v>
      </c>
      <c r="K2026">
        <v>668670</v>
      </c>
      <c r="L2026" t="s">
        <v>16674</v>
      </c>
      <c r="M2026">
        <v>2910596</v>
      </c>
      <c r="N2026" t="s">
        <v>16674</v>
      </c>
      <c r="P2026" t="s">
        <v>16673</v>
      </c>
      <c r="Q2026">
        <v>10900</v>
      </c>
      <c r="R2026" t="s">
        <v>16674</v>
      </c>
      <c r="S2026">
        <v>39900</v>
      </c>
      <c r="T2026" t="s">
        <v>16674</v>
      </c>
      <c r="W2026">
        <v>108507</v>
      </c>
      <c r="X2026">
        <v>10900</v>
      </c>
      <c r="Y2026" t="s">
        <v>16674</v>
      </c>
      <c r="Z2026" t="s">
        <v>16676</v>
      </c>
      <c r="AA2026" t="s">
        <v>658</v>
      </c>
      <c r="AB2026" t="s">
        <v>658</v>
      </c>
      <c r="AC2026" t="s">
        <v>16674</v>
      </c>
      <c r="AD2026" t="s">
        <v>16676</v>
      </c>
      <c r="AE2026">
        <v>14307</v>
      </c>
      <c r="AJ2026">
        <v>6051</v>
      </c>
      <c r="AK2026" t="s">
        <v>16674</v>
      </c>
      <c r="AL2026" t="s">
        <v>19327</v>
      </c>
      <c r="AM2026" t="s">
        <v>16674</v>
      </c>
      <c r="AN2026" t="s">
        <v>16674</v>
      </c>
      <c r="AO2026" t="s">
        <v>1424</v>
      </c>
      <c r="AP2026" t="s">
        <v>16676</v>
      </c>
      <c r="AQ2026" t="s">
        <v>20403</v>
      </c>
    </row>
    <row r="2027" spans="1:43" x14ac:dyDescent="0.3">
      <c r="A2027" t="s">
        <v>2999</v>
      </c>
      <c r="B2027" t="s">
        <v>807</v>
      </c>
      <c r="C2027" s="72">
        <v>31442</v>
      </c>
      <c r="D2027" t="s">
        <v>6720</v>
      </c>
      <c r="E2027" t="s">
        <v>8064</v>
      </c>
      <c r="F2027" t="s">
        <v>3591</v>
      </c>
      <c r="G2027" t="s">
        <v>3591</v>
      </c>
      <c r="H2027" t="s">
        <v>1373</v>
      </c>
      <c r="I2027" t="s">
        <v>10083</v>
      </c>
      <c r="J2027" t="s">
        <v>807</v>
      </c>
      <c r="K2027">
        <v>449161</v>
      </c>
      <c r="L2027" t="s">
        <v>807</v>
      </c>
      <c r="M2027">
        <v>2170091</v>
      </c>
      <c r="N2027" t="s">
        <v>807</v>
      </c>
      <c r="O2027" t="s">
        <v>3000</v>
      </c>
      <c r="P2027" t="s">
        <v>2999</v>
      </c>
      <c r="Q2027">
        <v>8826</v>
      </c>
      <c r="R2027" t="s">
        <v>807</v>
      </c>
      <c r="S2027">
        <v>30064</v>
      </c>
      <c r="T2027" t="s">
        <v>807</v>
      </c>
      <c r="V2027" t="s">
        <v>6209</v>
      </c>
      <c r="W2027">
        <v>45605</v>
      </c>
      <c r="X2027">
        <v>8826</v>
      </c>
      <c r="Y2027" t="s">
        <v>807</v>
      </c>
      <c r="Z2027" t="s">
        <v>8935</v>
      </c>
      <c r="AA2027" t="s">
        <v>658</v>
      </c>
      <c r="AB2027" t="s">
        <v>658</v>
      </c>
      <c r="AC2027" t="s">
        <v>807</v>
      </c>
      <c r="AD2027" t="s">
        <v>8935</v>
      </c>
      <c r="AE2027">
        <v>8314</v>
      </c>
      <c r="AI2027">
        <v>3581</v>
      </c>
      <c r="AK2027" t="s">
        <v>807</v>
      </c>
      <c r="AL2027" t="s">
        <v>19328</v>
      </c>
      <c r="AM2027" t="s">
        <v>807</v>
      </c>
      <c r="AN2027" t="s">
        <v>807</v>
      </c>
      <c r="AO2027" t="s">
        <v>1373</v>
      </c>
      <c r="AP2027" t="s">
        <v>8935</v>
      </c>
      <c r="AQ2027" t="s">
        <v>20403</v>
      </c>
    </row>
    <row r="2028" spans="1:43" x14ac:dyDescent="0.3">
      <c r="A2028" t="s">
        <v>12132</v>
      </c>
      <c r="B2028" t="s">
        <v>11256</v>
      </c>
      <c r="C2028" s="72">
        <v>33224</v>
      </c>
      <c r="D2028" t="s">
        <v>6970</v>
      </c>
      <c r="E2028" t="s">
        <v>8064</v>
      </c>
      <c r="F2028" t="s">
        <v>1565</v>
      </c>
      <c r="G2028" t="s">
        <v>6120</v>
      </c>
      <c r="H2028" t="s">
        <v>1373</v>
      </c>
      <c r="I2028" t="s">
        <v>11825</v>
      </c>
      <c r="J2028" t="s">
        <v>11256</v>
      </c>
      <c r="K2028">
        <v>573124</v>
      </c>
      <c r="L2028" t="s">
        <v>11256</v>
      </c>
      <c r="M2028">
        <v>2164751</v>
      </c>
      <c r="N2028" t="s">
        <v>11256</v>
      </c>
      <c r="O2028" t="s">
        <v>13238</v>
      </c>
      <c r="P2028" t="s">
        <v>12132</v>
      </c>
      <c r="Q2028">
        <v>10133</v>
      </c>
      <c r="R2028" t="s">
        <v>11256</v>
      </c>
      <c r="S2028">
        <v>33671</v>
      </c>
      <c r="T2028" t="s">
        <v>11256</v>
      </c>
      <c r="V2028" t="s">
        <v>12781</v>
      </c>
      <c r="W2028">
        <v>99954</v>
      </c>
      <c r="X2028">
        <v>10133</v>
      </c>
      <c r="Y2028" t="s">
        <v>11256</v>
      </c>
      <c r="Z2028" t="s">
        <v>12133</v>
      </c>
      <c r="AA2028" t="s">
        <v>666</v>
      </c>
      <c r="AB2028" t="s">
        <v>666</v>
      </c>
      <c r="AC2028" t="s">
        <v>11256</v>
      </c>
      <c r="AD2028" t="s">
        <v>12133</v>
      </c>
      <c r="AE2028">
        <v>13742</v>
      </c>
      <c r="AF2028" t="s">
        <v>11256</v>
      </c>
      <c r="AG2028">
        <v>68476</v>
      </c>
      <c r="AH2028" t="s">
        <v>11256</v>
      </c>
      <c r="AI2028">
        <v>23675</v>
      </c>
      <c r="AJ2028">
        <v>5255</v>
      </c>
      <c r="AK2028" t="s">
        <v>11256</v>
      </c>
      <c r="AL2028" t="s">
        <v>19329</v>
      </c>
      <c r="AM2028" t="s">
        <v>11256</v>
      </c>
      <c r="AN2028" t="s">
        <v>11256</v>
      </c>
      <c r="AO2028" t="s">
        <v>14933</v>
      </c>
      <c r="AP2028" t="s">
        <v>12133</v>
      </c>
      <c r="AQ2028" t="s">
        <v>20403</v>
      </c>
    </row>
    <row r="2029" spans="1:43" x14ac:dyDescent="0.3">
      <c r="A2029" t="s">
        <v>20182</v>
      </c>
      <c r="B2029" t="s">
        <v>17195</v>
      </c>
      <c r="C2029" s="72">
        <v>35747</v>
      </c>
      <c r="D2029" t="s">
        <v>6825</v>
      </c>
      <c r="E2029" t="s">
        <v>8064</v>
      </c>
      <c r="F2029" t="s">
        <v>1413</v>
      </c>
      <c r="G2029" t="s">
        <v>9094</v>
      </c>
      <c r="H2029" t="s">
        <v>1373</v>
      </c>
      <c r="I2029" t="s">
        <v>20183</v>
      </c>
      <c r="J2029" t="s">
        <v>17195</v>
      </c>
      <c r="K2029">
        <v>669432</v>
      </c>
      <c r="L2029" t="s">
        <v>17195</v>
      </c>
      <c r="M2029">
        <v>2835065</v>
      </c>
      <c r="N2029" t="s">
        <v>17195</v>
      </c>
      <c r="P2029" t="s">
        <v>20182</v>
      </c>
      <c r="Q2029">
        <v>10351</v>
      </c>
      <c r="R2029" t="s">
        <v>17195</v>
      </c>
      <c r="W2029">
        <v>111286</v>
      </c>
      <c r="Z2029" t="s">
        <v>20184</v>
      </c>
      <c r="AA2029" t="s">
        <v>666</v>
      </c>
      <c r="AB2029" t="s">
        <v>666</v>
      </c>
      <c r="AC2029" t="s">
        <v>17195</v>
      </c>
      <c r="AD2029" t="s">
        <v>20184</v>
      </c>
      <c r="AJ2029">
        <v>6421</v>
      </c>
      <c r="AK2029" t="s">
        <v>17195</v>
      </c>
      <c r="AL2029" t="s">
        <v>20185</v>
      </c>
      <c r="AM2029" t="s">
        <v>17195</v>
      </c>
      <c r="AO2029" t="s">
        <v>1373</v>
      </c>
      <c r="AP2029" t="s">
        <v>20184</v>
      </c>
      <c r="AQ2029" t="s">
        <v>20403</v>
      </c>
    </row>
    <row r="2030" spans="1:43" x14ac:dyDescent="0.3">
      <c r="A2030" t="s">
        <v>17723</v>
      </c>
      <c r="B2030" t="s">
        <v>17251</v>
      </c>
      <c r="C2030" s="72">
        <v>33224</v>
      </c>
      <c r="D2030" t="s">
        <v>6987</v>
      </c>
      <c r="E2030" t="s">
        <v>8064</v>
      </c>
      <c r="F2030" t="s">
        <v>1383</v>
      </c>
      <c r="G2030" t="s">
        <v>9094</v>
      </c>
      <c r="H2030" t="s">
        <v>1373</v>
      </c>
      <c r="I2030" t="s">
        <v>17724</v>
      </c>
      <c r="J2030" t="s">
        <v>17251</v>
      </c>
      <c r="K2030">
        <v>643511</v>
      </c>
      <c r="L2030" t="s">
        <v>17251</v>
      </c>
      <c r="M2030">
        <v>2170031</v>
      </c>
      <c r="N2030" t="s">
        <v>17251</v>
      </c>
      <c r="P2030" t="s">
        <v>17723</v>
      </c>
      <c r="Q2030">
        <v>10725</v>
      </c>
      <c r="R2030" t="s">
        <v>17251</v>
      </c>
      <c r="S2030">
        <v>34026</v>
      </c>
      <c r="T2030" t="s">
        <v>17251</v>
      </c>
      <c r="W2030">
        <v>103494</v>
      </c>
      <c r="X2030">
        <v>11644</v>
      </c>
      <c r="Y2030" t="s">
        <v>17251</v>
      </c>
      <c r="Z2030" t="s">
        <v>17283</v>
      </c>
      <c r="AA2030" t="s">
        <v>658</v>
      </c>
      <c r="AB2030" t="s">
        <v>658</v>
      </c>
      <c r="AC2030" t="s">
        <v>17251</v>
      </c>
      <c r="AD2030" t="s">
        <v>17283</v>
      </c>
      <c r="AE2030">
        <v>16438</v>
      </c>
      <c r="AJ2030">
        <v>6256</v>
      </c>
      <c r="AK2030" t="s">
        <v>17251</v>
      </c>
      <c r="AL2030" t="s">
        <v>19330</v>
      </c>
      <c r="AM2030" t="s">
        <v>17251</v>
      </c>
      <c r="AN2030" t="s">
        <v>17251</v>
      </c>
      <c r="AO2030" t="s">
        <v>14933</v>
      </c>
      <c r="AP2030" t="s">
        <v>17283</v>
      </c>
      <c r="AQ2030" t="s">
        <v>20403</v>
      </c>
    </row>
    <row r="2031" spans="1:43" x14ac:dyDescent="0.3">
      <c r="A2031" t="s">
        <v>16677</v>
      </c>
      <c r="B2031" t="s">
        <v>16678</v>
      </c>
      <c r="C2031" s="72">
        <v>34515</v>
      </c>
      <c r="D2031" t="s">
        <v>6620</v>
      </c>
      <c r="E2031" t="s">
        <v>12281</v>
      </c>
      <c r="F2031" t="s">
        <v>1531</v>
      </c>
      <c r="G2031" t="s">
        <v>9094</v>
      </c>
      <c r="H2031" t="s">
        <v>661</v>
      </c>
      <c r="I2031" t="s">
        <v>16679</v>
      </c>
      <c r="J2031" t="s">
        <v>16678</v>
      </c>
      <c r="K2031">
        <v>668942</v>
      </c>
      <c r="L2031" t="s">
        <v>16678</v>
      </c>
      <c r="M2031">
        <v>2837427</v>
      </c>
      <c r="N2031" t="s">
        <v>16678</v>
      </c>
      <c r="P2031" t="s">
        <v>16677</v>
      </c>
      <c r="Q2031">
        <v>11623</v>
      </c>
      <c r="R2031" t="s">
        <v>16678</v>
      </c>
      <c r="S2031">
        <v>40718</v>
      </c>
      <c r="T2031" t="s">
        <v>16678</v>
      </c>
      <c r="W2031">
        <v>110699</v>
      </c>
      <c r="X2031">
        <v>11623</v>
      </c>
      <c r="Y2031" t="s">
        <v>16678</v>
      </c>
      <c r="Z2031" t="s">
        <v>16680</v>
      </c>
      <c r="AA2031" t="s">
        <v>666</v>
      </c>
      <c r="AB2031" t="s">
        <v>658</v>
      </c>
      <c r="AC2031" t="s">
        <v>16678</v>
      </c>
      <c r="AD2031" t="s">
        <v>16680</v>
      </c>
      <c r="AE2031">
        <v>15913</v>
      </c>
      <c r="AJ2031">
        <v>6233</v>
      </c>
      <c r="AK2031" t="s">
        <v>16678</v>
      </c>
      <c r="AL2031" t="s">
        <v>19331</v>
      </c>
      <c r="AM2031" t="s">
        <v>16678</v>
      </c>
      <c r="AN2031" t="s">
        <v>16678</v>
      </c>
      <c r="AO2031" t="s">
        <v>661</v>
      </c>
      <c r="AP2031" t="s">
        <v>16680</v>
      </c>
      <c r="AQ2031" t="s">
        <v>20403</v>
      </c>
    </row>
    <row r="2032" spans="1:43" x14ac:dyDescent="0.3">
      <c r="A2032" t="s">
        <v>12280</v>
      </c>
      <c r="B2032" t="s">
        <v>11693</v>
      </c>
      <c r="C2032" s="72">
        <v>32563</v>
      </c>
      <c r="D2032" t="s">
        <v>6554</v>
      </c>
      <c r="E2032" t="s">
        <v>12281</v>
      </c>
      <c r="F2032" t="s">
        <v>1413</v>
      </c>
      <c r="G2032" t="s">
        <v>9094</v>
      </c>
      <c r="H2032" t="s">
        <v>1431</v>
      </c>
      <c r="I2032" t="s">
        <v>11694</v>
      </c>
      <c r="J2032" t="s">
        <v>11693</v>
      </c>
      <c r="K2032">
        <v>500743</v>
      </c>
      <c r="L2032" t="s">
        <v>11693</v>
      </c>
      <c r="M2032">
        <v>1670123</v>
      </c>
      <c r="N2032" t="s">
        <v>11693</v>
      </c>
      <c r="O2032" t="s">
        <v>12282</v>
      </c>
      <c r="P2032" t="s">
        <v>12280</v>
      </c>
      <c r="Q2032">
        <v>9726</v>
      </c>
      <c r="R2032" t="s">
        <v>11693</v>
      </c>
      <c r="S2032">
        <v>30791</v>
      </c>
      <c r="T2032" t="s">
        <v>11693</v>
      </c>
      <c r="V2032" t="s">
        <v>12283</v>
      </c>
      <c r="W2032">
        <v>51611</v>
      </c>
      <c r="X2032">
        <v>9726</v>
      </c>
      <c r="Y2032" t="s">
        <v>11693</v>
      </c>
      <c r="Z2032" t="s">
        <v>12284</v>
      </c>
      <c r="AA2032" t="s">
        <v>658</v>
      </c>
      <c r="AB2032" t="s">
        <v>658</v>
      </c>
      <c r="AC2032" t="s">
        <v>11693</v>
      </c>
      <c r="AD2032" t="s">
        <v>12284</v>
      </c>
      <c r="AE2032">
        <v>13253</v>
      </c>
      <c r="AF2032" t="s">
        <v>11693</v>
      </c>
      <c r="AG2032">
        <v>13390</v>
      </c>
      <c r="AH2032" t="s">
        <v>11693</v>
      </c>
      <c r="AI2032">
        <v>4475</v>
      </c>
      <c r="AJ2032">
        <v>4569</v>
      </c>
      <c r="AK2032" t="s">
        <v>11693</v>
      </c>
      <c r="AL2032" t="s">
        <v>19332</v>
      </c>
      <c r="AM2032" t="s">
        <v>11693</v>
      </c>
      <c r="AN2032" t="s">
        <v>11693</v>
      </c>
      <c r="AO2032" t="s">
        <v>1431</v>
      </c>
      <c r="AP2032" t="s">
        <v>12284</v>
      </c>
      <c r="AQ2032" t="s">
        <v>20403</v>
      </c>
    </row>
    <row r="2033" spans="1:43" hidden="1" x14ac:dyDescent="0.3">
      <c r="A2033" t="s">
        <v>4730</v>
      </c>
      <c r="B2033" t="s">
        <v>359</v>
      </c>
      <c r="C2033" s="72">
        <v>27488</v>
      </c>
      <c r="D2033" t="s">
        <v>6990</v>
      </c>
      <c r="E2033" t="s">
        <v>7482</v>
      </c>
      <c r="F2033" t="s">
        <v>3591</v>
      </c>
      <c r="G2033" t="s">
        <v>3591</v>
      </c>
      <c r="H2033" t="s">
        <v>660</v>
      </c>
      <c r="I2033" t="s">
        <v>9276</v>
      </c>
      <c r="J2033" t="s">
        <v>359</v>
      </c>
      <c r="K2033">
        <v>121409</v>
      </c>
      <c r="L2033" t="s">
        <v>359</v>
      </c>
      <c r="M2033">
        <v>8031</v>
      </c>
      <c r="N2033" t="s">
        <v>359</v>
      </c>
      <c r="O2033" t="s">
        <v>6210</v>
      </c>
      <c r="P2033" t="s">
        <v>4730</v>
      </c>
      <c r="Q2033">
        <v>5668</v>
      </c>
      <c r="R2033" t="s">
        <v>359</v>
      </c>
      <c r="S2033">
        <v>3507</v>
      </c>
      <c r="T2033" t="s">
        <v>359</v>
      </c>
      <c r="V2033" t="s">
        <v>6211</v>
      </c>
      <c r="W2033">
        <v>207</v>
      </c>
      <c r="Y2033" t="s">
        <v>359</v>
      </c>
      <c r="Z2033" t="s">
        <v>8936</v>
      </c>
      <c r="AA2033" t="s">
        <v>658</v>
      </c>
      <c r="AB2033" t="s">
        <v>658</v>
      </c>
      <c r="AC2033" t="s">
        <v>359</v>
      </c>
      <c r="AD2033" t="s">
        <v>8936</v>
      </c>
      <c r="AI2033">
        <v>7795</v>
      </c>
      <c r="AK2033" t="s">
        <v>359</v>
      </c>
      <c r="AN2033" t="s">
        <v>359</v>
      </c>
      <c r="AO2033" t="s">
        <v>660</v>
      </c>
      <c r="AP2033" t="s">
        <v>8936</v>
      </c>
      <c r="AQ2033" t="s">
        <v>20402</v>
      </c>
    </row>
    <row r="2034" spans="1:43" hidden="1" x14ac:dyDescent="0.3">
      <c r="A2034" t="s">
        <v>3001</v>
      </c>
      <c r="B2034" t="s">
        <v>504</v>
      </c>
      <c r="C2034" s="72">
        <v>28821</v>
      </c>
      <c r="D2034" t="s">
        <v>6611</v>
      </c>
      <c r="E2034" t="s">
        <v>6610</v>
      </c>
      <c r="F2034" t="s">
        <v>1464</v>
      </c>
      <c r="G2034" t="s">
        <v>6120</v>
      </c>
      <c r="H2034" t="s">
        <v>1431</v>
      </c>
      <c r="I2034" t="s">
        <v>9356</v>
      </c>
      <c r="J2034" t="s">
        <v>504</v>
      </c>
      <c r="K2034">
        <v>276519</v>
      </c>
      <c r="L2034" t="s">
        <v>504</v>
      </c>
      <c r="M2034">
        <v>132668</v>
      </c>
      <c r="N2034" t="s">
        <v>504</v>
      </c>
      <c r="O2034" t="s">
        <v>3002</v>
      </c>
      <c r="P2034" t="s">
        <v>3001</v>
      </c>
      <c r="Q2034">
        <v>6419</v>
      </c>
      <c r="R2034" t="s">
        <v>504</v>
      </c>
      <c r="S2034">
        <v>4258</v>
      </c>
      <c r="T2034" t="s">
        <v>504</v>
      </c>
      <c r="U2034" t="s">
        <v>504</v>
      </c>
      <c r="V2034" t="s">
        <v>4731</v>
      </c>
      <c r="W2034">
        <v>688</v>
      </c>
      <c r="X2034">
        <v>6419</v>
      </c>
      <c r="Y2034" t="s">
        <v>504</v>
      </c>
      <c r="Z2034" t="s">
        <v>6212</v>
      </c>
      <c r="AA2034" t="s">
        <v>5068</v>
      </c>
      <c r="AB2034" t="s">
        <v>658</v>
      </c>
      <c r="AC2034" t="s">
        <v>504</v>
      </c>
      <c r="AD2034" t="s">
        <v>6212</v>
      </c>
      <c r="AE2034">
        <v>5776</v>
      </c>
      <c r="AF2034" t="s">
        <v>504</v>
      </c>
      <c r="AG2034">
        <v>5401</v>
      </c>
      <c r="AH2034" t="s">
        <v>504</v>
      </c>
      <c r="AI2034">
        <v>7890</v>
      </c>
      <c r="AJ2034">
        <v>467</v>
      </c>
      <c r="AK2034" t="s">
        <v>504</v>
      </c>
      <c r="AL2034" t="s">
        <v>19333</v>
      </c>
      <c r="AM2034" t="s">
        <v>504</v>
      </c>
      <c r="AN2034" t="s">
        <v>504</v>
      </c>
      <c r="AO2034" t="s">
        <v>1431</v>
      </c>
      <c r="AP2034" t="s">
        <v>6212</v>
      </c>
      <c r="AQ2034" t="s">
        <v>20402</v>
      </c>
    </row>
    <row r="2035" spans="1:43" x14ac:dyDescent="0.3">
      <c r="A2035" t="s">
        <v>20072</v>
      </c>
      <c r="B2035" t="s">
        <v>15031</v>
      </c>
      <c r="C2035" s="72">
        <v>34080</v>
      </c>
      <c r="D2035" t="s">
        <v>7001</v>
      </c>
      <c r="E2035" t="s">
        <v>13868</v>
      </c>
      <c r="F2035" t="s">
        <v>1426</v>
      </c>
      <c r="G2035" t="s">
        <v>6120</v>
      </c>
      <c r="H2035" t="s">
        <v>1373</v>
      </c>
      <c r="I2035" t="s">
        <v>20073</v>
      </c>
      <c r="J2035" t="s">
        <v>15031</v>
      </c>
      <c r="K2035">
        <v>605447</v>
      </c>
      <c r="L2035" t="s">
        <v>15031</v>
      </c>
      <c r="M2035">
        <v>2734002</v>
      </c>
      <c r="N2035" t="s">
        <v>15031</v>
      </c>
      <c r="P2035" t="s">
        <v>20072</v>
      </c>
      <c r="Q2035">
        <v>10518</v>
      </c>
      <c r="R2035" t="s">
        <v>15031</v>
      </c>
      <c r="V2035" t="s">
        <v>20074</v>
      </c>
      <c r="W2035">
        <v>103808</v>
      </c>
      <c r="Z2035" t="s">
        <v>20075</v>
      </c>
      <c r="AA2035" t="s">
        <v>658</v>
      </c>
      <c r="AB2035" t="s">
        <v>658</v>
      </c>
      <c r="AC2035" t="s">
        <v>15031</v>
      </c>
      <c r="AD2035" t="s">
        <v>20075</v>
      </c>
      <c r="AJ2035">
        <v>6099</v>
      </c>
      <c r="AK2035" t="s">
        <v>15031</v>
      </c>
      <c r="AL2035" t="s">
        <v>20076</v>
      </c>
      <c r="AM2035" t="s">
        <v>15031</v>
      </c>
      <c r="AO2035" t="s">
        <v>14933</v>
      </c>
      <c r="AP2035" t="s">
        <v>20075</v>
      </c>
      <c r="AQ2035" t="s">
        <v>20403</v>
      </c>
    </row>
    <row r="2036" spans="1:43" x14ac:dyDescent="0.3">
      <c r="A2036" t="s">
        <v>13866</v>
      </c>
      <c r="B2036" t="s">
        <v>11309</v>
      </c>
      <c r="C2036" s="72">
        <v>34254</v>
      </c>
      <c r="D2036" t="s">
        <v>13867</v>
      </c>
      <c r="E2036" t="s">
        <v>13868</v>
      </c>
      <c r="F2036" t="s">
        <v>1446</v>
      </c>
      <c r="G2036" t="s">
        <v>9094</v>
      </c>
      <c r="H2036" t="s">
        <v>1373</v>
      </c>
      <c r="I2036" t="s">
        <v>13869</v>
      </c>
      <c r="J2036" t="s">
        <v>11309</v>
      </c>
      <c r="K2036">
        <v>607219</v>
      </c>
      <c r="L2036" t="s">
        <v>11309</v>
      </c>
      <c r="M2036">
        <v>2210217</v>
      </c>
      <c r="N2036" t="s">
        <v>11309</v>
      </c>
      <c r="O2036" t="s">
        <v>14463</v>
      </c>
      <c r="P2036" t="s">
        <v>13866</v>
      </c>
      <c r="Q2036">
        <v>10654</v>
      </c>
      <c r="R2036" t="s">
        <v>11309</v>
      </c>
      <c r="S2036">
        <v>34860</v>
      </c>
      <c r="T2036" t="s">
        <v>11309</v>
      </c>
      <c r="V2036" t="s">
        <v>16681</v>
      </c>
      <c r="W2036">
        <v>70957</v>
      </c>
      <c r="X2036">
        <v>10654</v>
      </c>
      <c r="Y2036" t="s">
        <v>11309</v>
      </c>
      <c r="Z2036" t="s">
        <v>13870</v>
      </c>
      <c r="AA2036" t="s">
        <v>666</v>
      </c>
      <c r="AB2036" t="s">
        <v>658</v>
      </c>
      <c r="AC2036" t="s">
        <v>11309</v>
      </c>
      <c r="AD2036" t="s">
        <v>13870</v>
      </c>
      <c r="AE2036">
        <v>13196</v>
      </c>
      <c r="AH2036" t="s">
        <v>11309</v>
      </c>
      <c r="AI2036">
        <v>23748</v>
      </c>
      <c r="AJ2036">
        <v>5411</v>
      </c>
      <c r="AK2036" t="s">
        <v>11309</v>
      </c>
      <c r="AL2036" t="s">
        <v>19334</v>
      </c>
      <c r="AM2036" t="s">
        <v>11309</v>
      </c>
      <c r="AN2036" t="s">
        <v>11309</v>
      </c>
      <c r="AO2036" t="s">
        <v>1373</v>
      </c>
      <c r="AP2036" t="s">
        <v>13870</v>
      </c>
      <c r="AQ2036" t="s">
        <v>20403</v>
      </c>
    </row>
    <row r="2037" spans="1:43" x14ac:dyDescent="0.3">
      <c r="A2037" t="s">
        <v>14643</v>
      </c>
      <c r="B2037" t="s">
        <v>14285</v>
      </c>
      <c r="C2037" s="72">
        <v>33262</v>
      </c>
      <c r="D2037" t="s">
        <v>14644</v>
      </c>
      <c r="E2037" t="s">
        <v>7337</v>
      </c>
      <c r="F2037" t="s">
        <v>1379</v>
      </c>
      <c r="G2037" t="s">
        <v>9094</v>
      </c>
      <c r="H2037" t="s">
        <v>1373</v>
      </c>
      <c r="I2037" t="s">
        <v>14510</v>
      </c>
      <c r="J2037" t="s">
        <v>14285</v>
      </c>
      <c r="K2037">
        <v>544836</v>
      </c>
      <c r="L2037" t="s">
        <v>14285</v>
      </c>
      <c r="M2037">
        <v>1956931</v>
      </c>
      <c r="N2037" t="s">
        <v>14285</v>
      </c>
      <c r="O2037" t="s">
        <v>17621</v>
      </c>
      <c r="P2037" t="s">
        <v>14643</v>
      </c>
      <c r="Q2037">
        <v>9537</v>
      </c>
      <c r="R2037" t="s">
        <v>14285</v>
      </c>
      <c r="S2037">
        <v>31942</v>
      </c>
      <c r="T2037" t="s">
        <v>14285</v>
      </c>
      <c r="V2037" t="s">
        <v>16682</v>
      </c>
      <c r="W2037">
        <v>60841</v>
      </c>
      <c r="X2037">
        <v>9537</v>
      </c>
      <c r="Y2037" t="s">
        <v>14285</v>
      </c>
      <c r="Z2037" t="s">
        <v>15194</v>
      </c>
      <c r="AA2037" t="s">
        <v>658</v>
      </c>
      <c r="AB2037" t="s">
        <v>666</v>
      </c>
      <c r="AC2037" t="s">
        <v>14285</v>
      </c>
      <c r="AD2037" t="s">
        <v>15194</v>
      </c>
      <c r="AE2037">
        <v>11805</v>
      </c>
      <c r="AI2037">
        <v>10098</v>
      </c>
      <c r="AJ2037">
        <v>4318</v>
      </c>
      <c r="AK2037" t="s">
        <v>14285</v>
      </c>
      <c r="AL2037" t="s">
        <v>19335</v>
      </c>
      <c r="AM2037" t="s">
        <v>14285</v>
      </c>
      <c r="AN2037" t="s">
        <v>14285</v>
      </c>
      <c r="AO2037" t="s">
        <v>1373</v>
      </c>
      <c r="AP2037" t="s">
        <v>15194</v>
      </c>
      <c r="AQ2037" t="s">
        <v>20403</v>
      </c>
    </row>
    <row r="2038" spans="1:43" x14ac:dyDescent="0.3">
      <c r="A2038" t="s">
        <v>14645</v>
      </c>
      <c r="B2038" t="s">
        <v>14234</v>
      </c>
      <c r="C2038" s="72">
        <v>34692</v>
      </c>
      <c r="D2038" t="s">
        <v>7291</v>
      </c>
      <c r="E2038" t="s">
        <v>7337</v>
      </c>
      <c r="F2038" t="s">
        <v>3591</v>
      </c>
      <c r="G2038" t="s">
        <v>3591</v>
      </c>
      <c r="H2038" t="s">
        <v>1373</v>
      </c>
      <c r="I2038" t="s">
        <v>14646</v>
      </c>
      <c r="J2038" t="s">
        <v>14234</v>
      </c>
      <c r="K2038">
        <v>622864</v>
      </c>
      <c r="L2038" t="s">
        <v>14234</v>
      </c>
      <c r="M2038">
        <v>2443745</v>
      </c>
      <c r="N2038" t="s">
        <v>14234</v>
      </c>
      <c r="O2038" t="s">
        <v>17622</v>
      </c>
      <c r="P2038" t="s">
        <v>14645</v>
      </c>
      <c r="Q2038">
        <v>10529</v>
      </c>
      <c r="R2038" t="s">
        <v>14234</v>
      </c>
      <c r="S2038">
        <v>36060</v>
      </c>
      <c r="T2038" t="s">
        <v>14234</v>
      </c>
      <c r="V2038" t="s">
        <v>16683</v>
      </c>
      <c r="W2038">
        <v>101222</v>
      </c>
      <c r="X2038">
        <v>10529</v>
      </c>
      <c r="Y2038" t="s">
        <v>14234</v>
      </c>
      <c r="Z2038" t="s">
        <v>15195</v>
      </c>
      <c r="AA2038" t="s">
        <v>658</v>
      </c>
      <c r="AB2038" t="s">
        <v>658</v>
      </c>
      <c r="AC2038" t="s">
        <v>14234</v>
      </c>
      <c r="AD2038" t="s">
        <v>15195</v>
      </c>
      <c r="AE2038">
        <v>13282</v>
      </c>
      <c r="AH2038" t="s">
        <v>14234</v>
      </c>
      <c r="AI2038">
        <v>23700</v>
      </c>
      <c r="AJ2038">
        <v>5610</v>
      </c>
      <c r="AK2038" t="s">
        <v>14234</v>
      </c>
      <c r="AL2038" t="s">
        <v>19336</v>
      </c>
      <c r="AM2038" t="s">
        <v>14234</v>
      </c>
      <c r="AN2038" t="s">
        <v>14234</v>
      </c>
      <c r="AO2038" t="s">
        <v>1373</v>
      </c>
      <c r="AP2038" t="s">
        <v>15195</v>
      </c>
      <c r="AQ2038" t="s">
        <v>20403</v>
      </c>
    </row>
    <row r="2039" spans="1:43" hidden="1" x14ac:dyDescent="0.3">
      <c r="A2039" t="s">
        <v>3003</v>
      </c>
      <c r="B2039" t="s">
        <v>869</v>
      </c>
      <c r="C2039" s="72">
        <v>30992</v>
      </c>
      <c r="D2039" t="s">
        <v>7617</v>
      </c>
      <c r="E2039" t="s">
        <v>7337</v>
      </c>
      <c r="F2039" t="s">
        <v>1426</v>
      </c>
      <c r="G2039" t="s">
        <v>6120</v>
      </c>
      <c r="H2039" t="s">
        <v>1373</v>
      </c>
      <c r="I2039" t="s">
        <v>10150</v>
      </c>
      <c r="J2039" t="s">
        <v>869</v>
      </c>
      <c r="K2039">
        <v>460069</v>
      </c>
      <c r="L2039" t="s">
        <v>869</v>
      </c>
      <c r="M2039">
        <v>585626</v>
      </c>
      <c r="N2039" t="s">
        <v>869</v>
      </c>
      <c r="O2039" t="s">
        <v>3004</v>
      </c>
      <c r="P2039" t="s">
        <v>3003</v>
      </c>
      <c r="Q2039">
        <v>8424</v>
      </c>
      <c r="R2039" t="s">
        <v>869</v>
      </c>
      <c r="S2039">
        <v>30025</v>
      </c>
      <c r="T2039" t="s">
        <v>869</v>
      </c>
      <c r="V2039" t="s">
        <v>4732</v>
      </c>
      <c r="W2039">
        <v>48728</v>
      </c>
      <c r="X2039">
        <v>8424</v>
      </c>
      <c r="Y2039" t="s">
        <v>869</v>
      </c>
      <c r="Z2039" t="s">
        <v>8937</v>
      </c>
      <c r="AA2039" t="s">
        <v>658</v>
      </c>
      <c r="AB2039" t="s">
        <v>666</v>
      </c>
      <c r="AC2039" t="s">
        <v>869</v>
      </c>
      <c r="AD2039" t="s">
        <v>8937</v>
      </c>
      <c r="AE2039">
        <v>8623</v>
      </c>
      <c r="AI2039">
        <v>3269</v>
      </c>
      <c r="AK2039" t="s">
        <v>869</v>
      </c>
      <c r="AL2039" t="s">
        <v>19337</v>
      </c>
      <c r="AM2039" t="s">
        <v>869</v>
      </c>
      <c r="AN2039" t="s">
        <v>869</v>
      </c>
      <c r="AO2039" t="s">
        <v>1373</v>
      </c>
      <c r="AP2039" t="s">
        <v>8937</v>
      </c>
      <c r="AQ2039" t="s">
        <v>20402</v>
      </c>
    </row>
    <row r="2040" spans="1:43" x14ac:dyDescent="0.3">
      <c r="A2040" t="s">
        <v>3513</v>
      </c>
      <c r="B2040" t="s">
        <v>167</v>
      </c>
      <c r="C2040" s="72">
        <v>32433</v>
      </c>
      <c r="D2040" t="s">
        <v>7338</v>
      </c>
      <c r="E2040" t="s">
        <v>7337</v>
      </c>
      <c r="F2040" t="s">
        <v>3591</v>
      </c>
      <c r="G2040" t="s">
        <v>3591</v>
      </c>
      <c r="H2040" t="s">
        <v>1380</v>
      </c>
      <c r="I2040" t="s">
        <v>9283</v>
      </c>
      <c r="J2040" t="s">
        <v>167</v>
      </c>
      <c r="K2040">
        <v>552662</v>
      </c>
      <c r="L2040" t="s">
        <v>167</v>
      </c>
      <c r="M2040">
        <v>1953541</v>
      </c>
      <c r="N2040" t="s">
        <v>167</v>
      </c>
      <c r="O2040" t="s">
        <v>8938</v>
      </c>
      <c r="P2040" t="s">
        <v>3513</v>
      </c>
      <c r="Q2040">
        <v>9644</v>
      </c>
      <c r="R2040" t="s">
        <v>167</v>
      </c>
      <c r="S2040">
        <v>32204</v>
      </c>
      <c r="T2040" t="s">
        <v>167</v>
      </c>
      <c r="V2040" t="s">
        <v>4733</v>
      </c>
      <c r="W2040">
        <v>59550</v>
      </c>
      <c r="X2040">
        <v>9644</v>
      </c>
      <c r="Y2040" t="s">
        <v>167</v>
      </c>
      <c r="Z2040" t="s">
        <v>6213</v>
      </c>
      <c r="AA2040" t="s">
        <v>658</v>
      </c>
      <c r="AB2040" t="s">
        <v>658</v>
      </c>
      <c r="AC2040" t="s">
        <v>167</v>
      </c>
      <c r="AD2040" t="s">
        <v>6213</v>
      </c>
      <c r="AE2040">
        <v>12667</v>
      </c>
      <c r="AI2040">
        <v>18204</v>
      </c>
      <c r="AK2040" t="s">
        <v>167</v>
      </c>
      <c r="AL2040" t="s">
        <v>19338</v>
      </c>
      <c r="AM2040" t="s">
        <v>167</v>
      </c>
      <c r="AN2040" t="s">
        <v>167</v>
      </c>
      <c r="AO2040" t="s">
        <v>1380</v>
      </c>
      <c r="AP2040" t="s">
        <v>6213</v>
      </c>
      <c r="AQ2040" t="s">
        <v>20403</v>
      </c>
    </row>
    <row r="2041" spans="1:43" x14ac:dyDescent="0.3">
      <c r="A2041" t="s">
        <v>3005</v>
      </c>
      <c r="B2041" t="s">
        <v>13</v>
      </c>
      <c r="C2041" s="72">
        <v>31405</v>
      </c>
      <c r="D2041" t="s">
        <v>6562</v>
      </c>
      <c r="E2041" t="s">
        <v>7033</v>
      </c>
      <c r="F2041" t="s">
        <v>1464</v>
      </c>
      <c r="G2041" t="s">
        <v>6120</v>
      </c>
      <c r="H2041" t="s">
        <v>1431</v>
      </c>
      <c r="I2041" t="s">
        <v>10213</v>
      </c>
      <c r="J2041" t="s">
        <v>13</v>
      </c>
      <c r="K2041">
        <v>461865</v>
      </c>
      <c r="L2041" t="s">
        <v>13</v>
      </c>
      <c r="M2041">
        <v>1599178</v>
      </c>
      <c r="N2041" t="s">
        <v>13</v>
      </c>
      <c r="O2041" t="s">
        <v>3006</v>
      </c>
      <c r="P2041" t="s">
        <v>3005</v>
      </c>
      <c r="Q2041">
        <v>8842</v>
      </c>
      <c r="R2041" t="s">
        <v>13</v>
      </c>
      <c r="S2041">
        <v>29330</v>
      </c>
      <c r="T2041" t="s">
        <v>13</v>
      </c>
      <c r="V2041" t="s">
        <v>4734</v>
      </c>
      <c r="W2041">
        <v>54877</v>
      </c>
      <c r="X2041">
        <v>8842</v>
      </c>
      <c r="Y2041" t="s">
        <v>13</v>
      </c>
      <c r="Z2041" t="s">
        <v>6214</v>
      </c>
      <c r="AA2041" t="s">
        <v>5068</v>
      </c>
      <c r="AB2041" t="s">
        <v>658</v>
      </c>
      <c r="AC2041" t="s">
        <v>13</v>
      </c>
      <c r="AD2041" t="s">
        <v>6214</v>
      </c>
      <c r="AE2041">
        <v>8288</v>
      </c>
      <c r="AF2041" t="s">
        <v>13</v>
      </c>
      <c r="AG2041">
        <v>12767</v>
      </c>
      <c r="AH2041" t="s">
        <v>13</v>
      </c>
      <c r="AI2041">
        <v>7689</v>
      </c>
      <c r="AJ2041">
        <v>3630</v>
      </c>
      <c r="AK2041" t="s">
        <v>13</v>
      </c>
      <c r="AL2041" t="s">
        <v>19339</v>
      </c>
      <c r="AM2041" t="s">
        <v>13</v>
      </c>
      <c r="AN2041" t="s">
        <v>13</v>
      </c>
      <c r="AO2041" t="s">
        <v>1431</v>
      </c>
      <c r="AP2041" t="s">
        <v>6214</v>
      </c>
      <c r="AQ2041" t="s">
        <v>20403</v>
      </c>
    </row>
    <row r="2042" spans="1:43" x14ac:dyDescent="0.3">
      <c r="A2042" t="s">
        <v>12761</v>
      </c>
      <c r="B2042" t="s">
        <v>11512</v>
      </c>
      <c r="C2042" s="72">
        <v>32469</v>
      </c>
      <c r="D2042" t="s">
        <v>6575</v>
      </c>
      <c r="E2042" t="s">
        <v>7033</v>
      </c>
      <c r="F2042" t="s">
        <v>1481</v>
      </c>
      <c r="G2042" t="s">
        <v>9094</v>
      </c>
      <c r="H2042" t="s">
        <v>1424</v>
      </c>
      <c r="I2042" t="s">
        <v>11513</v>
      </c>
      <c r="J2042" t="s">
        <v>11512</v>
      </c>
      <c r="K2042">
        <v>519222</v>
      </c>
      <c r="L2042" t="s">
        <v>11512</v>
      </c>
      <c r="M2042">
        <v>1495873</v>
      </c>
      <c r="N2042" t="s">
        <v>11512</v>
      </c>
      <c r="O2042" t="s">
        <v>13188</v>
      </c>
      <c r="P2042" t="s">
        <v>12761</v>
      </c>
      <c r="Q2042">
        <v>9082</v>
      </c>
      <c r="R2042" t="s">
        <v>11512</v>
      </c>
      <c r="S2042">
        <v>29470</v>
      </c>
      <c r="T2042" t="s">
        <v>11512</v>
      </c>
      <c r="V2042" t="s">
        <v>16684</v>
      </c>
      <c r="W2042">
        <v>57520</v>
      </c>
      <c r="X2042">
        <v>9082</v>
      </c>
      <c r="Y2042" t="s">
        <v>11512</v>
      </c>
      <c r="Z2042" t="s">
        <v>12762</v>
      </c>
      <c r="AA2042" t="s">
        <v>658</v>
      </c>
      <c r="AB2042" t="s">
        <v>658</v>
      </c>
      <c r="AC2042" t="s">
        <v>11512</v>
      </c>
      <c r="AD2042" t="s">
        <v>12762</v>
      </c>
      <c r="AE2042">
        <v>9913</v>
      </c>
      <c r="AF2042" t="s">
        <v>11512</v>
      </c>
      <c r="AG2042">
        <v>13009</v>
      </c>
      <c r="AH2042" t="s">
        <v>11512</v>
      </c>
      <c r="AI2042">
        <v>5324</v>
      </c>
      <c r="AJ2042">
        <v>3751</v>
      </c>
      <c r="AK2042" t="s">
        <v>11512</v>
      </c>
      <c r="AL2042" t="s">
        <v>19340</v>
      </c>
      <c r="AM2042" t="s">
        <v>11512</v>
      </c>
      <c r="AN2042" t="s">
        <v>11512</v>
      </c>
      <c r="AO2042" t="s">
        <v>1424</v>
      </c>
      <c r="AP2042" t="s">
        <v>12762</v>
      </c>
      <c r="AQ2042" t="s">
        <v>20403</v>
      </c>
    </row>
    <row r="2043" spans="1:43" x14ac:dyDescent="0.3">
      <c r="A2043" t="s">
        <v>3007</v>
      </c>
      <c r="B2043" t="s">
        <v>673</v>
      </c>
      <c r="C2043" s="72">
        <v>30379</v>
      </c>
      <c r="D2043" t="s">
        <v>7728</v>
      </c>
      <c r="E2043" t="s">
        <v>7727</v>
      </c>
      <c r="F2043" t="s">
        <v>1565</v>
      </c>
      <c r="G2043" t="s">
        <v>6120</v>
      </c>
      <c r="H2043" t="s">
        <v>1373</v>
      </c>
      <c r="I2043" t="s">
        <v>9341</v>
      </c>
      <c r="J2043" t="s">
        <v>673</v>
      </c>
      <c r="K2043">
        <v>489265</v>
      </c>
      <c r="L2043" t="s">
        <v>673</v>
      </c>
      <c r="M2043">
        <v>1587078</v>
      </c>
      <c r="N2043" t="s">
        <v>673</v>
      </c>
      <c r="O2043" t="s">
        <v>3008</v>
      </c>
      <c r="P2043" t="s">
        <v>3007</v>
      </c>
      <c r="Q2043">
        <v>8282</v>
      </c>
      <c r="R2043" t="s">
        <v>673</v>
      </c>
      <c r="S2043">
        <v>29168</v>
      </c>
      <c r="T2043" t="s">
        <v>673</v>
      </c>
      <c r="V2043" t="s">
        <v>4735</v>
      </c>
      <c r="W2043">
        <v>49543</v>
      </c>
      <c r="X2043">
        <v>8282</v>
      </c>
      <c r="Y2043" t="s">
        <v>673</v>
      </c>
      <c r="Z2043" t="s">
        <v>6215</v>
      </c>
      <c r="AA2043" t="s">
        <v>658</v>
      </c>
      <c r="AB2043" t="s">
        <v>658</v>
      </c>
      <c r="AC2043" t="s">
        <v>673</v>
      </c>
      <c r="AD2043" t="s">
        <v>6215</v>
      </c>
      <c r="AE2043">
        <v>10110</v>
      </c>
      <c r="AF2043" t="s">
        <v>673</v>
      </c>
      <c r="AG2043">
        <v>5107</v>
      </c>
      <c r="AH2043" t="s">
        <v>673</v>
      </c>
      <c r="AI2043">
        <v>4103</v>
      </c>
      <c r="AJ2043">
        <v>2968</v>
      </c>
      <c r="AK2043" t="s">
        <v>673</v>
      </c>
      <c r="AL2043" t="s">
        <v>19341</v>
      </c>
      <c r="AM2043" t="s">
        <v>673</v>
      </c>
      <c r="AN2043" t="s">
        <v>673</v>
      </c>
      <c r="AO2043" t="s">
        <v>14933</v>
      </c>
      <c r="AP2043" t="s">
        <v>6215</v>
      </c>
      <c r="AQ2043" t="s">
        <v>20403</v>
      </c>
    </row>
    <row r="2044" spans="1:43" x14ac:dyDescent="0.3">
      <c r="A2044" t="s">
        <v>3009</v>
      </c>
      <c r="B2044" t="s">
        <v>927</v>
      </c>
      <c r="C2044" s="72">
        <v>33216</v>
      </c>
      <c r="D2044" t="s">
        <v>6801</v>
      </c>
      <c r="E2044" t="s">
        <v>7718</v>
      </c>
      <c r="F2044" t="s">
        <v>3591</v>
      </c>
      <c r="G2044" t="s">
        <v>3591</v>
      </c>
      <c r="H2044" t="s">
        <v>1373</v>
      </c>
      <c r="I2044" t="s">
        <v>10938</v>
      </c>
      <c r="J2044" t="s">
        <v>927</v>
      </c>
      <c r="K2044">
        <v>541652</v>
      </c>
      <c r="L2044" t="s">
        <v>927</v>
      </c>
      <c r="M2044">
        <v>1956424</v>
      </c>
      <c r="N2044" t="s">
        <v>927</v>
      </c>
      <c r="O2044" t="s">
        <v>4736</v>
      </c>
      <c r="P2044" t="s">
        <v>3009</v>
      </c>
      <c r="Q2044">
        <v>9315</v>
      </c>
      <c r="R2044" t="s">
        <v>927</v>
      </c>
      <c r="S2044">
        <v>31943</v>
      </c>
      <c r="T2044" t="s">
        <v>927</v>
      </c>
      <c r="V2044" t="s">
        <v>4737</v>
      </c>
      <c r="W2044">
        <v>60936</v>
      </c>
      <c r="X2044">
        <v>9315</v>
      </c>
      <c r="Y2044" t="s">
        <v>927</v>
      </c>
      <c r="Z2044" t="s">
        <v>8939</v>
      </c>
      <c r="AA2044" t="s">
        <v>658</v>
      </c>
      <c r="AB2044" t="s">
        <v>658</v>
      </c>
      <c r="AC2044" t="s">
        <v>927</v>
      </c>
      <c r="AD2044" t="s">
        <v>8939</v>
      </c>
      <c r="AE2044">
        <v>11802</v>
      </c>
      <c r="AF2044" t="s">
        <v>927</v>
      </c>
      <c r="AG2044">
        <v>21126</v>
      </c>
      <c r="AH2044" t="s">
        <v>927</v>
      </c>
      <c r="AI2044">
        <v>12085</v>
      </c>
      <c r="AJ2044">
        <v>4169</v>
      </c>
      <c r="AK2044" t="s">
        <v>927</v>
      </c>
      <c r="AL2044" t="s">
        <v>19342</v>
      </c>
      <c r="AM2044" t="s">
        <v>927</v>
      </c>
      <c r="AN2044" t="s">
        <v>927</v>
      </c>
      <c r="AO2044" t="s">
        <v>1373</v>
      </c>
      <c r="AP2044" t="s">
        <v>8939</v>
      </c>
      <c r="AQ2044" t="s">
        <v>20403</v>
      </c>
    </row>
    <row r="2045" spans="1:43" x14ac:dyDescent="0.3">
      <c r="A2045" t="s">
        <v>3010</v>
      </c>
      <c r="B2045" t="s">
        <v>1023</v>
      </c>
      <c r="C2045" s="72">
        <v>32199</v>
      </c>
      <c r="D2045" t="s">
        <v>7171</v>
      </c>
      <c r="E2045" t="s">
        <v>7718</v>
      </c>
      <c r="F2045" t="s">
        <v>1398</v>
      </c>
      <c r="G2045" t="s">
        <v>9094</v>
      </c>
      <c r="H2045" t="s">
        <v>1373</v>
      </c>
      <c r="I2045" t="s">
        <v>9500</v>
      </c>
      <c r="J2045" t="s">
        <v>1023</v>
      </c>
      <c r="K2045">
        <v>444468</v>
      </c>
      <c r="L2045" t="s">
        <v>1023</v>
      </c>
      <c r="M2045">
        <v>1630091</v>
      </c>
      <c r="N2045" t="s">
        <v>1023</v>
      </c>
      <c r="O2045" t="s">
        <v>4738</v>
      </c>
      <c r="P2045" t="s">
        <v>3010</v>
      </c>
      <c r="Q2045">
        <v>8631</v>
      </c>
      <c r="R2045" t="s">
        <v>1023</v>
      </c>
      <c r="S2045">
        <v>30089</v>
      </c>
      <c r="T2045" t="s">
        <v>1023</v>
      </c>
      <c r="V2045" t="s">
        <v>4739</v>
      </c>
      <c r="W2045">
        <v>52251</v>
      </c>
      <c r="X2045">
        <v>8631</v>
      </c>
      <c r="Y2045" t="s">
        <v>1023</v>
      </c>
      <c r="Z2045" t="s">
        <v>6216</v>
      </c>
      <c r="AA2045" t="s">
        <v>658</v>
      </c>
      <c r="AB2045" t="s">
        <v>658</v>
      </c>
      <c r="AC2045" t="s">
        <v>1023</v>
      </c>
      <c r="AD2045" t="s">
        <v>6216</v>
      </c>
      <c r="AE2045">
        <v>10052</v>
      </c>
      <c r="AF2045" t="s">
        <v>1023</v>
      </c>
      <c r="AG2045">
        <v>12848</v>
      </c>
      <c r="AH2045" t="s">
        <v>1023</v>
      </c>
      <c r="AI2045">
        <v>2766</v>
      </c>
      <c r="AJ2045">
        <v>3408</v>
      </c>
      <c r="AK2045" t="s">
        <v>1023</v>
      </c>
      <c r="AL2045" t="s">
        <v>19343</v>
      </c>
      <c r="AM2045" t="s">
        <v>1023</v>
      </c>
      <c r="AN2045" t="s">
        <v>1023</v>
      </c>
      <c r="AO2045" t="s">
        <v>14933</v>
      </c>
      <c r="AP2045" t="s">
        <v>6216</v>
      </c>
      <c r="AQ2045" t="s">
        <v>20403</v>
      </c>
    </row>
    <row r="2046" spans="1:43" x14ac:dyDescent="0.3">
      <c r="A2046" t="s">
        <v>16685</v>
      </c>
      <c r="B2046" t="s">
        <v>14301</v>
      </c>
      <c r="C2046" s="72">
        <v>34396</v>
      </c>
      <c r="D2046" t="s">
        <v>6543</v>
      </c>
      <c r="E2046" t="s">
        <v>7718</v>
      </c>
      <c r="F2046" t="s">
        <v>1395</v>
      </c>
      <c r="G2046" t="s">
        <v>9094</v>
      </c>
      <c r="H2046" t="s">
        <v>661</v>
      </c>
      <c r="I2046" t="s">
        <v>16686</v>
      </c>
      <c r="J2046" t="s">
        <v>14301</v>
      </c>
      <c r="K2046">
        <v>602922</v>
      </c>
      <c r="L2046" t="s">
        <v>14301</v>
      </c>
      <c r="M2046">
        <v>2044485</v>
      </c>
      <c r="N2046" t="s">
        <v>14301</v>
      </c>
      <c r="O2046" t="s">
        <v>17623</v>
      </c>
      <c r="P2046" t="s">
        <v>16685</v>
      </c>
      <c r="Q2046">
        <v>10209</v>
      </c>
      <c r="R2046" t="s">
        <v>14301</v>
      </c>
      <c r="S2046">
        <v>32759</v>
      </c>
      <c r="T2046" t="s">
        <v>14301</v>
      </c>
      <c r="W2046">
        <v>69491</v>
      </c>
      <c r="X2046">
        <v>10209</v>
      </c>
      <c r="Y2046" t="s">
        <v>14301</v>
      </c>
      <c r="Z2046" t="s">
        <v>15476</v>
      </c>
      <c r="AA2046" t="s">
        <v>658</v>
      </c>
      <c r="AB2046" t="s">
        <v>658</v>
      </c>
      <c r="AC2046" t="s">
        <v>14301</v>
      </c>
      <c r="AD2046" t="s">
        <v>15476</v>
      </c>
      <c r="AE2046">
        <v>13202</v>
      </c>
      <c r="AF2046" t="s">
        <v>14301</v>
      </c>
      <c r="AH2046" t="s">
        <v>14301</v>
      </c>
      <c r="AJ2046">
        <v>5336</v>
      </c>
      <c r="AK2046" t="s">
        <v>14301</v>
      </c>
      <c r="AL2046" t="s">
        <v>19344</v>
      </c>
      <c r="AM2046" t="s">
        <v>14301</v>
      </c>
      <c r="AN2046" t="s">
        <v>14301</v>
      </c>
      <c r="AO2046" t="s">
        <v>661</v>
      </c>
      <c r="AP2046" t="s">
        <v>15476</v>
      </c>
      <c r="AQ2046" t="s">
        <v>20403</v>
      </c>
    </row>
    <row r="2047" spans="1:43" x14ac:dyDescent="0.3">
      <c r="A2047" t="s">
        <v>16687</v>
      </c>
      <c r="B2047" t="s">
        <v>16688</v>
      </c>
      <c r="C2047" s="72">
        <v>34639</v>
      </c>
      <c r="D2047" t="s">
        <v>7287</v>
      </c>
      <c r="E2047" t="s">
        <v>16689</v>
      </c>
      <c r="F2047" t="s">
        <v>1565</v>
      </c>
      <c r="G2047" t="s">
        <v>6120</v>
      </c>
      <c r="H2047" t="s">
        <v>1380</v>
      </c>
      <c r="I2047" t="s">
        <v>16690</v>
      </c>
      <c r="J2047" t="s">
        <v>16688</v>
      </c>
      <c r="K2047">
        <v>667670</v>
      </c>
      <c r="L2047" t="s">
        <v>16688</v>
      </c>
      <c r="M2047">
        <v>2837434</v>
      </c>
      <c r="N2047" t="s">
        <v>16688</v>
      </c>
      <c r="P2047" t="s">
        <v>16687</v>
      </c>
      <c r="Q2047">
        <v>10149</v>
      </c>
      <c r="R2047" t="s">
        <v>16688</v>
      </c>
      <c r="S2047">
        <v>40926</v>
      </c>
      <c r="T2047" t="s">
        <v>16688</v>
      </c>
      <c r="V2047" t="s">
        <v>16691</v>
      </c>
      <c r="W2047">
        <v>110715</v>
      </c>
      <c r="X2047">
        <v>10917</v>
      </c>
      <c r="Y2047" t="s">
        <v>16688</v>
      </c>
      <c r="Z2047" t="s">
        <v>16692</v>
      </c>
      <c r="AA2047" t="s">
        <v>658</v>
      </c>
      <c r="AB2047" t="s">
        <v>658</v>
      </c>
      <c r="AC2047" t="s">
        <v>16688</v>
      </c>
      <c r="AD2047" t="s">
        <v>16692</v>
      </c>
      <c r="AH2047" t="s">
        <v>16688</v>
      </c>
      <c r="AJ2047">
        <v>6489</v>
      </c>
      <c r="AK2047" t="s">
        <v>16688</v>
      </c>
      <c r="AL2047" t="s">
        <v>19345</v>
      </c>
      <c r="AM2047" t="s">
        <v>16688</v>
      </c>
      <c r="AN2047" t="s">
        <v>16688</v>
      </c>
      <c r="AO2047" t="s">
        <v>1380</v>
      </c>
      <c r="AP2047" t="s">
        <v>16692</v>
      </c>
      <c r="AQ2047" t="s">
        <v>20403</v>
      </c>
    </row>
    <row r="2048" spans="1:43" hidden="1" x14ac:dyDescent="0.3">
      <c r="A2048" t="s">
        <v>3011</v>
      </c>
      <c r="B2048" t="s">
        <v>1026</v>
      </c>
      <c r="C2048" s="72">
        <v>29681</v>
      </c>
      <c r="D2048" t="s">
        <v>6773</v>
      </c>
      <c r="E2048" t="s">
        <v>7583</v>
      </c>
      <c r="F2048" t="s">
        <v>3591</v>
      </c>
      <c r="G2048" t="s">
        <v>3591</v>
      </c>
      <c r="H2048" t="s">
        <v>1373</v>
      </c>
      <c r="I2048" t="s">
        <v>10167</v>
      </c>
      <c r="J2048" t="s">
        <v>1026</v>
      </c>
      <c r="K2048">
        <v>407822</v>
      </c>
      <c r="L2048" t="s">
        <v>3012</v>
      </c>
      <c r="M2048">
        <v>284591</v>
      </c>
      <c r="N2048" t="s">
        <v>3012</v>
      </c>
      <c r="O2048" t="s">
        <v>3013</v>
      </c>
      <c r="P2048" t="s">
        <v>3011</v>
      </c>
      <c r="Q2048">
        <v>7281</v>
      </c>
      <c r="R2048" t="s">
        <v>3012</v>
      </c>
      <c r="S2048">
        <v>5906</v>
      </c>
      <c r="T2048" t="s">
        <v>3012</v>
      </c>
      <c r="V2048" t="s">
        <v>4740</v>
      </c>
      <c r="W2048">
        <v>31714</v>
      </c>
      <c r="X2048">
        <v>7281</v>
      </c>
      <c r="Y2048" t="s">
        <v>3012</v>
      </c>
      <c r="Z2048" t="s">
        <v>6217</v>
      </c>
      <c r="AA2048" t="s">
        <v>666</v>
      </c>
      <c r="AB2048" t="s">
        <v>666</v>
      </c>
      <c r="AC2048" t="s">
        <v>3012</v>
      </c>
      <c r="AD2048" t="s">
        <v>8940</v>
      </c>
      <c r="AE2048">
        <v>7404</v>
      </c>
      <c r="AF2048" t="s">
        <v>3012</v>
      </c>
      <c r="AG2048">
        <v>5647</v>
      </c>
      <c r="AH2048" t="s">
        <v>3012</v>
      </c>
      <c r="AI2048">
        <v>7248</v>
      </c>
      <c r="AJ2048">
        <v>948</v>
      </c>
      <c r="AK2048" t="s">
        <v>3012</v>
      </c>
      <c r="AL2048" t="s">
        <v>19346</v>
      </c>
      <c r="AM2048" t="s">
        <v>3012</v>
      </c>
      <c r="AN2048" t="s">
        <v>1026</v>
      </c>
      <c r="AO2048" t="s">
        <v>1373</v>
      </c>
      <c r="AP2048" t="s">
        <v>6217</v>
      </c>
      <c r="AQ2048" t="s">
        <v>20402</v>
      </c>
    </row>
    <row r="2049" spans="1:43" hidden="1" x14ac:dyDescent="0.3">
      <c r="A2049" t="s">
        <v>3014</v>
      </c>
      <c r="B2049" t="s">
        <v>125</v>
      </c>
      <c r="C2049" s="72">
        <v>30456</v>
      </c>
      <c r="D2049" t="s">
        <v>6566</v>
      </c>
      <c r="E2049" t="s">
        <v>7103</v>
      </c>
      <c r="F2049" t="s">
        <v>3591</v>
      </c>
      <c r="G2049" t="s">
        <v>3591</v>
      </c>
      <c r="H2049" t="s">
        <v>1396</v>
      </c>
      <c r="I2049" t="s">
        <v>10035</v>
      </c>
      <c r="J2049" t="s">
        <v>125</v>
      </c>
      <c r="K2049">
        <v>489267</v>
      </c>
      <c r="L2049" t="s">
        <v>125</v>
      </c>
      <c r="M2049">
        <v>1102977</v>
      </c>
      <c r="N2049" t="s">
        <v>125</v>
      </c>
      <c r="O2049" t="s">
        <v>3015</v>
      </c>
      <c r="P2049" t="s">
        <v>3014</v>
      </c>
      <c r="Q2049">
        <v>8320</v>
      </c>
      <c r="R2049" t="s">
        <v>125</v>
      </c>
      <c r="S2049">
        <v>29206</v>
      </c>
      <c r="T2049" t="s">
        <v>125</v>
      </c>
      <c r="U2049" t="s">
        <v>125</v>
      </c>
      <c r="V2049" t="s">
        <v>4741</v>
      </c>
      <c r="W2049">
        <v>49545</v>
      </c>
      <c r="X2049">
        <v>8320</v>
      </c>
      <c r="Y2049" t="s">
        <v>125</v>
      </c>
      <c r="Z2049" t="s">
        <v>6218</v>
      </c>
      <c r="AA2049" t="s">
        <v>658</v>
      </c>
      <c r="AB2049" t="s">
        <v>658</v>
      </c>
      <c r="AC2049" t="s">
        <v>125</v>
      </c>
      <c r="AD2049" t="s">
        <v>6218</v>
      </c>
      <c r="AE2049">
        <v>10116</v>
      </c>
      <c r="AF2049" t="s">
        <v>125</v>
      </c>
      <c r="AG2049">
        <v>5492</v>
      </c>
      <c r="AH2049" t="s">
        <v>125</v>
      </c>
      <c r="AI2049">
        <v>1833</v>
      </c>
      <c r="AJ2049">
        <v>3023</v>
      </c>
      <c r="AK2049" t="s">
        <v>125</v>
      </c>
      <c r="AN2049" t="s">
        <v>125</v>
      </c>
      <c r="AO2049" t="s">
        <v>1396</v>
      </c>
      <c r="AP2049" t="s">
        <v>6218</v>
      </c>
      <c r="AQ2049" t="s">
        <v>20402</v>
      </c>
    </row>
    <row r="2050" spans="1:43" x14ac:dyDescent="0.3">
      <c r="A2050" t="s">
        <v>13552</v>
      </c>
      <c r="B2050" t="s">
        <v>11726</v>
      </c>
      <c r="C2050" s="72">
        <v>35023</v>
      </c>
      <c r="D2050" t="s">
        <v>13553</v>
      </c>
      <c r="E2050" t="s">
        <v>6981</v>
      </c>
      <c r="F2050" t="s">
        <v>1402</v>
      </c>
      <c r="G2050" t="s">
        <v>6120</v>
      </c>
      <c r="H2050" t="s">
        <v>1431</v>
      </c>
      <c r="I2050" t="s">
        <v>13871</v>
      </c>
      <c r="J2050" t="s">
        <v>11726</v>
      </c>
      <c r="K2050">
        <v>642708</v>
      </c>
      <c r="L2050" t="s">
        <v>11726</v>
      </c>
      <c r="M2050">
        <v>2117042</v>
      </c>
      <c r="N2050" t="s">
        <v>11726</v>
      </c>
      <c r="O2050" t="s">
        <v>14464</v>
      </c>
      <c r="P2050" t="s">
        <v>13552</v>
      </c>
      <c r="Q2050">
        <v>10233</v>
      </c>
      <c r="R2050" t="s">
        <v>11726</v>
      </c>
      <c r="S2050">
        <v>33215</v>
      </c>
      <c r="T2050" t="s">
        <v>11726</v>
      </c>
      <c r="V2050" t="s">
        <v>16693</v>
      </c>
      <c r="W2050">
        <v>103203</v>
      </c>
      <c r="X2050">
        <v>10233</v>
      </c>
      <c r="Y2050" t="s">
        <v>11726</v>
      </c>
      <c r="Z2050" t="s">
        <v>13554</v>
      </c>
      <c r="AA2050" t="s">
        <v>658</v>
      </c>
      <c r="AB2050" t="s">
        <v>658</v>
      </c>
      <c r="AC2050" t="s">
        <v>11726</v>
      </c>
      <c r="AD2050" t="s">
        <v>13554</v>
      </c>
      <c r="AE2050">
        <v>12598</v>
      </c>
      <c r="AH2050" t="s">
        <v>11726</v>
      </c>
      <c r="AI2050">
        <v>18303</v>
      </c>
      <c r="AJ2050">
        <v>5389</v>
      </c>
      <c r="AK2050" t="s">
        <v>11726</v>
      </c>
      <c r="AL2050" t="s">
        <v>19347</v>
      </c>
      <c r="AM2050" t="s">
        <v>11726</v>
      </c>
      <c r="AN2050" t="s">
        <v>11726</v>
      </c>
      <c r="AO2050" t="s">
        <v>1431</v>
      </c>
      <c r="AP2050" t="s">
        <v>13554</v>
      </c>
      <c r="AQ2050" t="s">
        <v>20403</v>
      </c>
    </row>
    <row r="2051" spans="1:43" x14ac:dyDescent="0.3">
      <c r="A2051" t="s">
        <v>8220</v>
      </c>
      <c r="B2051" t="s">
        <v>8941</v>
      </c>
      <c r="C2051" s="72">
        <v>33509</v>
      </c>
      <c r="D2051" t="s">
        <v>7621</v>
      </c>
      <c r="E2051" t="s">
        <v>6981</v>
      </c>
      <c r="F2051" t="s">
        <v>1402</v>
      </c>
      <c r="G2051" t="s">
        <v>6120</v>
      </c>
      <c r="H2051" t="s">
        <v>1380</v>
      </c>
      <c r="I2051" t="s">
        <v>9261</v>
      </c>
      <c r="J2051" t="s">
        <v>8941</v>
      </c>
      <c r="K2051">
        <v>592696</v>
      </c>
      <c r="L2051" t="s">
        <v>8941</v>
      </c>
      <c r="M2051">
        <v>1910546</v>
      </c>
      <c r="N2051" t="s">
        <v>8941</v>
      </c>
      <c r="O2051" t="s">
        <v>13328</v>
      </c>
      <c r="P2051" t="s">
        <v>8220</v>
      </c>
      <c r="Q2051">
        <v>9591</v>
      </c>
      <c r="R2051" t="s">
        <v>8941</v>
      </c>
      <c r="S2051">
        <v>31944</v>
      </c>
      <c r="T2051" t="s">
        <v>8941</v>
      </c>
      <c r="V2051" t="s">
        <v>11945</v>
      </c>
      <c r="W2051">
        <v>67098</v>
      </c>
      <c r="X2051">
        <v>9591</v>
      </c>
      <c r="Y2051" t="s">
        <v>8941</v>
      </c>
      <c r="Z2051" t="s">
        <v>8942</v>
      </c>
      <c r="AA2051" t="s">
        <v>666</v>
      </c>
      <c r="AB2051" t="s">
        <v>658</v>
      </c>
      <c r="AC2051" t="s">
        <v>8941</v>
      </c>
      <c r="AD2051" t="s">
        <v>8942</v>
      </c>
      <c r="AE2051">
        <v>11550</v>
      </c>
      <c r="AF2051" t="s">
        <v>8941</v>
      </c>
      <c r="AG2051">
        <v>38040</v>
      </c>
      <c r="AH2051" t="s">
        <v>8941</v>
      </c>
      <c r="AI2051">
        <v>14135</v>
      </c>
      <c r="AJ2051">
        <v>4835</v>
      </c>
      <c r="AK2051" t="s">
        <v>8941</v>
      </c>
      <c r="AL2051" t="s">
        <v>19348</v>
      </c>
      <c r="AM2051" t="s">
        <v>8941</v>
      </c>
      <c r="AN2051" t="s">
        <v>8941</v>
      </c>
      <c r="AO2051" t="s">
        <v>1380</v>
      </c>
      <c r="AP2051" t="s">
        <v>8942</v>
      </c>
      <c r="AQ2051" t="s">
        <v>20403</v>
      </c>
    </row>
    <row r="2052" spans="1:43" x14ac:dyDescent="0.3">
      <c r="A2052" t="s">
        <v>3016</v>
      </c>
      <c r="B2052" t="s">
        <v>543</v>
      </c>
      <c r="C2052" s="72">
        <v>32562</v>
      </c>
      <c r="D2052" t="s">
        <v>6982</v>
      </c>
      <c r="E2052" t="s">
        <v>6981</v>
      </c>
      <c r="F2052" t="s">
        <v>1526</v>
      </c>
      <c r="G2052" t="s">
        <v>9094</v>
      </c>
      <c r="H2052" t="s">
        <v>1396</v>
      </c>
      <c r="I2052" t="s">
        <v>9198</v>
      </c>
      <c r="J2052" t="s">
        <v>543</v>
      </c>
      <c r="K2052">
        <v>501647</v>
      </c>
      <c r="L2052" t="s">
        <v>543</v>
      </c>
      <c r="M2052">
        <v>1663024</v>
      </c>
      <c r="N2052" t="s">
        <v>543</v>
      </c>
      <c r="O2052" t="s">
        <v>3017</v>
      </c>
      <c r="P2052" t="s">
        <v>3016</v>
      </c>
      <c r="Q2052">
        <v>8854</v>
      </c>
      <c r="R2052" t="s">
        <v>543</v>
      </c>
      <c r="S2052">
        <v>30197</v>
      </c>
      <c r="T2052" t="s">
        <v>543</v>
      </c>
      <c r="U2052" t="s">
        <v>543</v>
      </c>
      <c r="V2052" t="s">
        <v>4742</v>
      </c>
      <c r="W2052">
        <v>50900</v>
      </c>
      <c r="X2052">
        <v>8854</v>
      </c>
      <c r="Y2052" t="s">
        <v>543</v>
      </c>
      <c r="Z2052" t="s">
        <v>6219</v>
      </c>
      <c r="AA2052" t="s">
        <v>658</v>
      </c>
      <c r="AB2052" t="s">
        <v>658</v>
      </c>
      <c r="AC2052" t="s">
        <v>543</v>
      </c>
      <c r="AD2052" t="s">
        <v>6219</v>
      </c>
      <c r="AE2052">
        <v>10798</v>
      </c>
      <c r="AF2052" t="s">
        <v>543</v>
      </c>
      <c r="AG2052">
        <v>12926</v>
      </c>
      <c r="AH2052" t="s">
        <v>543</v>
      </c>
      <c r="AI2052">
        <v>8673</v>
      </c>
      <c r="AK2052" t="s">
        <v>543</v>
      </c>
      <c r="AL2052" t="s">
        <v>19349</v>
      </c>
      <c r="AM2052" t="s">
        <v>543</v>
      </c>
      <c r="AN2052" t="s">
        <v>543</v>
      </c>
      <c r="AO2052" t="s">
        <v>1396</v>
      </c>
      <c r="AP2052" t="s">
        <v>6219</v>
      </c>
      <c r="AQ2052" t="s">
        <v>20403</v>
      </c>
    </row>
    <row r="2053" spans="1:43" x14ac:dyDescent="0.3">
      <c r="A2053" t="s">
        <v>3018</v>
      </c>
      <c r="B2053" t="s">
        <v>1042</v>
      </c>
      <c r="C2053" s="72">
        <v>32060</v>
      </c>
      <c r="D2053" t="s">
        <v>6646</v>
      </c>
      <c r="E2053" t="s">
        <v>8066</v>
      </c>
      <c r="F2053" t="s">
        <v>3591</v>
      </c>
      <c r="G2053" t="s">
        <v>3591</v>
      </c>
      <c r="H2053" t="s">
        <v>1373</v>
      </c>
      <c r="I2053" t="s">
        <v>1041</v>
      </c>
      <c r="J2053" t="s">
        <v>3454</v>
      </c>
      <c r="K2053">
        <v>572095</v>
      </c>
      <c r="L2053" t="s">
        <v>1042</v>
      </c>
      <c r="M2053">
        <v>1982198</v>
      </c>
      <c r="N2053" t="s">
        <v>3454</v>
      </c>
      <c r="P2053" t="s">
        <v>3018</v>
      </c>
      <c r="R2053" t="s">
        <v>1042</v>
      </c>
      <c r="S2053">
        <v>31711</v>
      </c>
      <c r="T2053" t="s">
        <v>3454</v>
      </c>
      <c r="V2053" t="s">
        <v>12447</v>
      </c>
      <c r="W2053">
        <v>60663</v>
      </c>
      <c r="Y2053" t="s">
        <v>1042</v>
      </c>
      <c r="Z2053" t="s">
        <v>8943</v>
      </c>
      <c r="AA2053" t="s">
        <v>658</v>
      </c>
      <c r="AB2053" t="s">
        <v>666</v>
      </c>
      <c r="AC2053" t="s">
        <v>1042</v>
      </c>
      <c r="AD2053" t="s">
        <v>8943</v>
      </c>
      <c r="AE2053">
        <v>12422</v>
      </c>
      <c r="AI2053">
        <v>5837</v>
      </c>
      <c r="AK2053" t="s">
        <v>1042</v>
      </c>
      <c r="AL2053" t="s">
        <v>19350</v>
      </c>
      <c r="AM2053" t="s">
        <v>1042</v>
      </c>
      <c r="AN2053" t="s">
        <v>1042</v>
      </c>
      <c r="AO2053" t="s">
        <v>1373</v>
      </c>
      <c r="AP2053" t="s">
        <v>8943</v>
      </c>
      <c r="AQ2053" t="s">
        <v>20403</v>
      </c>
    </row>
    <row r="2054" spans="1:43" x14ac:dyDescent="0.3">
      <c r="A2054" t="s">
        <v>3019</v>
      </c>
      <c r="B2054" t="s">
        <v>711</v>
      </c>
      <c r="C2054" s="72">
        <v>33022</v>
      </c>
      <c r="D2054" t="s">
        <v>6825</v>
      </c>
      <c r="E2054" t="s">
        <v>7684</v>
      </c>
      <c r="F2054" t="s">
        <v>1553</v>
      </c>
      <c r="G2054" t="s">
        <v>6120</v>
      </c>
      <c r="H2054" t="s">
        <v>1373</v>
      </c>
      <c r="I2054" t="s">
        <v>10234</v>
      </c>
      <c r="J2054" t="s">
        <v>711</v>
      </c>
      <c r="K2054">
        <v>572096</v>
      </c>
      <c r="L2054" t="s">
        <v>711</v>
      </c>
      <c r="M2054">
        <v>1937341</v>
      </c>
      <c r="N2054" t="s">
        <v>711</v>
      </c>
      <c r="O2054" t="s">
        <v>4743</v>
      </c>
      <c r="P2054" t="s">
        <v>3019</v>
      </c>
      <c r="Q2054">
        <v>9240</v>
      </c>
      <c r="R2054" t="s">
        <v>711</v>
      </c>
      <c r="S2054">
        <v>31945</v>
      </c>
      <c r="T2054" t="s">
        <v>711</v>
      </c>
      <c r="V2054" t="s">
        <v>4744</v>
      </c>
      <c r="W2054">
        <v>60664</v>
      </c>
      <c r="X2054">
        <v>9240</v>
      </c>
      <c r="Y2054" t="s">
        <v>711</v>
      </c>
      <c r="Z2054" t="s">
        <v>6220</v>
      </c>
      <c r="AA2054" t="s">
        <v>658</v>
      </c>
      <c r="AB2054" t="s">
        <v>658</v>
      </c>
      <c r="AC2054" t="s">
        <v>711</v>
      </c>
      <c r="AD2054" t="s">
        <v>6220</v>
      </c>
      <c r="AE2054">
        <v>12407</v>
      </c>
      <c r="AF2054" t="s">
        <v>711</v>
      </c>
      <c r="AG2054">
        <v>17037</v>
      </c>
      <c r="AH2054" t="s">
        <v>711</v>
      </c>
      <c r="AI2054">
        <v>12358</v>
      </c>
      <c r="AJ2054">
        <v>4145</v>
      </c>
      <c r="AK2054" t="s">
        <v>711</v>
      </c>
      <c r="AL2054" t="s">
        <v>19351</v>
      </c>
      <c r="AM2054" t="s">
        <v>711</v>
      </c>
      <c r="AN2054" t="s">
        <v>711</v>
      </c>
      <c r="AO2054" t="s">
        <v>14933</v>
      </c>
      <c r="AP2054" t="s">
        <v>6220</v>
      </c>
      <c r="AQ2054" t="s">
        <v>20403</v>
      </c>
    </row>
    <row r="2055" spans="1:43" hidden="1" x14ac:dyDescent="0.3">
      <c r="A2055" t="s">
        <v>3020</v>
      </c>
      <c r="B2055" t="s">
        <v>545</v>
      </c>
      <c r="C2055" s="72">
        <v>29578</v>
      </c>
      <c r="D2055" t="s">
        <v>6864</v>
      </c>
      <c r="E2055" t="s">
        <v>6995</v>
      </c>
      <c r="F2055" t="s">
        <v>3591</v>
      </c>
      <c r="G2055" t="s">
        <v>3591</v>
      </c>
      <c r="H2055" t="s">
        <v>1380</v>
      </c>
      <c r="I2055" t="s">
        <v>10784</v>
      </c>
      <c r="J2055" t="s">
        <v>545</v>
      </c>
      <c r="K2055">
        <v>425496</v>
      </c>
      <c r="L2055" t="s">
        <v>545</v>
      </c>
      <c r="M2055">
        <v>181896</v>
      </c>
      <c r="N2055" t="s">
        <v>545</v>
      </c>
      <c r="O2055" t="s">
        <v>3021</v>
      </c>
      <c r="P2055" t="s">
        <v>3020</v>
      </c>
      <c r="Q2055">
        <v>7053</v>
      </c>
      <c r="R2055" t="s">
        <v>545</v>
      </c>
      <c r="S2055">
        <v>5404</v>
      </c>
      <c r="T2055" t="s">
        <v>545</v>
      </c>
      <c r="U2055" t="s">
        <v>545</v>
      </c>
      <c r="V2055" t="s">
        <v>4745</v>
      </c>
      <c r="W2055">
        <v>31746</v>
      </c>
      <c r="X2055">
        <v>7053</v>
      </c>
      <c r="Y2055" t="s">
        <v>545</v>
      </c>
      <c r="Z2055" t="s">
        <v>6221</v>
      </c>
      <c r="AA2055" t="s">
        <v>658</v>
      </c>
      <c r="AB2055" t="s">
        <v>666</v>
      </c>
      <c r="AC2055" t="s">
        <v>545</v>
      </c>
      <c r="AD2055" t="s">
        <v>6221</v>
      </c>
      <c r="AE2055">
        <v>7154</v>
      </c>
      <c r="AF2055" t="s">
        <v>545</v>
      </c>
      <c r="AG2055">
        <v>5157</v>
      </c>
      <c r="AI2055">
        <v>7070</v>
      </c>
      <c r="AK2055" t="s">
        <v>545</v>
      </c>
      <c r="AL2055" t="s">
        <v>19352</v>
      </c>
      <c r="AM2055" t="s">
        <v>545</v>
      </c>
      <c r="AN2055" t="s">
        <v>545</v>
      </c>
      <c r="AO2055" t="s">
        <v>1380</v>
      </c>
      <c r="AP2055" t="s">
        <v>6221</v>
      </c>
      <c r="AQ2055" t="s">
        <v>20402</v>
      </c>
    </row>
    <row r="2056" spans="1:43" hidden="1" x14ac:dyDescent="0.3">
      <c r="A2056" t="s">
        <v>3022</v>
      </c>
      <c r="B2056" t="s">
        <v>482</v>
      </c>
      <c r="C2056" s="72">
        <v>28203</v>
      </c>
      <c r="D2056" t="s">
        <v>6683</v>
      </c>
      <c r="E2056" t="s">
        <v>6995</v>
      </c>
      <c r="F2056" t="s">
        <v>3591</v>
      </c>
      <c r="G2056" t="s">
        <v>3591</v>
      </c>
      <c r="H2056" t="s">
        <v>1424</v>
      </c>
      <c r="I2056" t="s">
        <v>9657</v>
      </c>
      <c r="J2056" t="s">
        <v>482</v>
      </c>
      <c r="K2056">
        <v>424325</v>
      </c>
      <c r="L2056" t="s">
        <v>482</v>
      </c>
      <c r="M2056">
        <v>288982</v>
      </c>
      <c r="N2056" t="s">
        <v>482</v>
      </c>
      <c r="O2056" t="s">
        <v>3023</v>
      </c>
      <c r="P2056" t="s">
        <v>3022</v>
      </c>
      <c r="Q2056">
        <v>6956</v>
      </c>
      <c r="R2056" t="s">
        <v>482</v>
      </c>
      <c r="S2056">
        <v>5206</v>
      </c>
      <c r="T2056" t="s">
        <v>482</v>
      </c>
      <c r="U2056" t="s">
        <v>482</v>
      </c>
      <c r="V2056" t="s">
        <v>4746</v>
      </c>
      <c r="W2056">
        <v>379</v>
      </c>
      <c r="X2056">
        <v>6956</v>
      </c>
      <c r="Y2056" t="s">
        <v>482</v>
      </c>
      <c r="Z2056" t="s">
        <v>6222</v>
      </c>
      <c r="AA2056" t="s">
        <v>658</v>
      </c>
      <c r="AB2056" t="s">
        <v>658</v>
      </c>
      <c r="AC2056" t="s">
        <v>482</v>
      </c>
      <c r="AD2056" t="s">
        <v>6222</v>
      </c>
      <c r="AE2056">
        <v>7180</v>
      </c>
      <c r="AF2056" t="s">
        <v>482</v>
      </c>
      <c r="AG2056">
        <v>5244</v>
      </c>
      <c r="AH2056" t="s">
        <v>482</v>
      </c>
      <c r="AI2056">
        <v>7266</v>
      </c>
      <c r="AK2056" t="s">
        <v>482</v>
      </c>
      <c r="AN2056" t="s">
        <v>482</v>
      </c>
      <c r="AO2056" t="s">
        <v>1424</v>
      </c>
      <c r="AP2056" t="s">
        <v>6222</v>
      </c>
      <c r="AQ2056" t="s">
        <v>20402</v>
      </c>
    </row>
    <row r="2057" spans="1:43" x14ac:dyDescent="0.3">
      <c r="A2057" t="s">
        <v>11175</v>
      </c>
      <c r="B2057" t="s">
        <v>11176</v>
      </c>
      <c r="C2057" s="72">
        <v>34110</v>
      </c>
      <c r="D2057" t="s">
        <v>6629</v>
      </c>
      <c r="E2057" t="s">
        <v>6995</v>
      </c>
      <c r="F2057" t="s">
        <v>1434</v>
      </c>
      <c r="G2057" t="s">
        <v>9094</v>
      </c>
      <c r="H2057" t="s">
        <v>1373</v>
      </c>
      <c r="I2057" t="s">
        <v>11177</v>
      </c>
      <c r="J2057" t="s">
        <v>11176</v>
      </c>
      <c r="K2057">
        <v>605452</v>
      </c>
      <c r="L2057" t="s">
        <v>11176</v>
      </c>
      <c r="M2057">
        <v>1894640</v>
      </c>
      <c r="N2057" t="s">
        <v>11176</v>
      </c>
      <c r="O2057" t="s">
        <v>13577</v>
      </c>
      <c r="P2057" t="s">
        <v>11175</v>
      </c>
      <c r="Q2057">
        <v>9987</v>
      </c>
      <c r="R2057" t="s">
        <v>11176</v>
      </c>
      <c r="S2057">
        <v>32684</v>
      </c>
      <c r="T2057" t="s">
        <v>11176</v>
      </c>
      <c r="V2057" t="s">
        <v>11946</v>
      </c>
      <c r="W2057">
        <v>70485</v>
      </c>
      <c r="X2057">
        <v>9987</v>
      </c>
      <c r="Y2057" t="s">
        <v>11176</v>
      </c>
      <c r="Z2057" t="s">
        <v>11178</v>
      </c>
      <c r="AA2057" t="s">
        <v>658</v>
      </c>
      <c r="AB2057" t="s">
        <v>658</v>
      </c>
      <c r="AC2057" t="s">
        <v>11176</v>
      </c>
      <c r="AD2057" t="s">
        <v>11178</v>
      </c>
      <c r="AE2057">
        <v>12163</v>
      </c>
      <c r="AF2057" t="s">
        <v>11176</v>
      </c>
      <c r="AG2057">
        <v>52873</v>
      </c>
      <c r="AH2057" t="s">
        <v>11176</v>
      </c>
      <c r="AI2057">
        <v>18133</v>
      </c>
      <c r="AJ2057">
        <v>4845</v>
      </c>
      <c r="AK2057" t="s">
        <v>11176</v>
      </c>
      <c r="AL2057" t="s">
        <v>19353</v>
      </c>
      <c r="AM2057" t="s">
        <v>11176</v>
      </c>
      <c r="AN2057" t="s">
        <v>11176</v>
      </c>
      <c r="AO2057" t="s">
        <v>1373</v>
      </c>
      <c r="AP2057" t="s">
        <v>11178</v>
      </c>
      <c r="AQ2057" t="s">
        <v>20403</v>
      </c>
    </row>
    <row r="2058" spans="1:43" x14ac:dyDescent="0.3">
      <c r="A2058" t="s">
        <v>3024</v>
      </c>
      <c r="B2058" t="s">
        <v>1201</v>
      </c>
      <c r="C2058" s="72">
        <v>32683</v>
      </c>
      <c r="D2058" t="s">
        <v>7102</v>
      </c>
      <c r="E2058" t="s">
        <v>6995</v>
      </c>
      <c r="F2058" t="s">
        <v>3591</v>
      </c>
      <c r="G2058" t="s">
        <v>3591</v>
      </c>
      <c r="H2058" t="s">
        <v>1373</v>
      </c>
      <c r="I2058" t="s">
        <v>10142</v>
      </c>
      <c r="J2058" t="s">
        <v>1201</v>
      </c>
      <c r="K2058">
        <v>543726</v>
      </c>
      <c r="L2058" t="s">
        <v>1201</v>
      </c>
      <c r="M2058">
        <v>1935245</v>
      </c>
      <c r="N2058" t="s">
        <v>1201</v>
      </c>
      <c r="O2058" t="s">
        <v>4747</v>
      </c>
      <c r="P2058" t="s">
        <v>3024</v>
      </c>
      <c r="Q2058">
        <v>9139</v>
      </c>
      <c r="R2058" t="s">
        <v>1201</v>
      </c>
      <c r="S2058">
        <v>32051</v>
      </c>
      <c r="T2058" t="s">
        <v>1201</v>
      </c>
      <c r="V2058" t="s">
        <v>4748</v>
      </c>
      <c r="W2058">
        <v>60728</v>
      </c>
      <c r="X2058">
        <v>9139</v>
      </c>
      <c r="Y2058" t="s">
        <v>1201</v>
      </c>
      <c r="Z2058" t="s">
        <v>6223</v>
      </c>
      <c r="AA2058" t="s">
        <v>666</v>
      </c>
      <c r="AB2058" t="s">
        <v>666</v>
      </c>
      <c r="AC2058" t="s">
        <v>1201</v>
      </c>
      <c r="AD2058" t="s">
        <v>6223</v>
      </c>
      <c r="AE2058">
        <v>10513</v>
      </c>
      <c r="AF2058" t="s">
        <v>1201</v>
      </c>
      <c r="AG2058">
        <v>17018</v>
      </c>
      <c r="AI2058">
        <v>6053</v>
      </c>
      <c r="AJ2058">
        <v>4054</v>
      </c>
      <c r="AK2058" t="s">
        <v>1201</v>
      </c>
      <c r="AN2058" t="s">
        <v>1201</v>
      </c>
      <c r="AO2058" t="s">
        <v>1373</v>
      </c>
      <c r="AP2058" t="s">
        <v>6223</v>
      </c>
      <c r="AQ2058" t="s">
        <v>20403</v>
      </c>
    </row>
    <row r="2059" spans="1:43" x14ac:dyDescent="0.3">
      <c r="A2059" t="s">
        <v>3025</v>
      </c>
      <c r="B2059" t="s">
        <v>1095</v>
      </c>
      <c r="C2059" s="72">
        <v>31889</v>
      </c>
      <c r="D2059" t="s">
        <v>7568</v>
      </c>
      <c r="E2059" t="s">
        <v>6995</v>
      </c>
      <c r="F2059" t="s">
        <v>1383</v>
      </c>
      <c r="G2059" t="s">
        <v>9094</v>
      </c>
      <c r="H2059" t="s">
        <v>1373</v>
      </c>
      <c r="I2059" t="s">
        <v>10417</v>
      </c>
      <c r="J2059" t="s">
        <v>1095</v>
      </c>
      <c r="K2059">
        <v>475115</v>
      </c>
      <c r="L2059" t="s">
        <v>1095</v>
      </c>
      <c r="M2059">
        <v>1655631</v>
      </c>
      <c r="N2059" t="s">
        <v>1095</v>
      </c>
      <c r="O2059" t="s">
        <v>3026</v>
      </c>
      <c r="P2059" t="s">
        <v>3025</v>
      </c>
      <c r="Q2059">
        <v>8699</v>
      </c>
      <c r="R2059" t="s">
        <v>1095</v>
      </c>
      <c r="S2059">
        <v>30099</v>
      </c>
      <c r="T2059" t="s">
        <v>1095</v>
      </c>
      <c r="V2059" t="s">
        <v>4749</v>
      </c>
      <c r="W2059">
        <v>58617</v>
      </c>
      <c r="X2059">
        <v>8699</v>
      </c>
      <c r="Y2059" t="s">
        <v>1095</v>
      </c>
      <c r="Z2059" t="s">
        <v>6224</v>
      </c>
      <c r="AA2059" t="s">
        <v>658</v>
      </c>
      <c r="AB2059" t="s">
        <v>658</v>
      </c>
      <c r="AC2059" t="s">
        <v>1095</v>
      </c>
      <c r="AD2059" t="s">
        <v>6224</v>
      </c>
      <c r="AE2059">
        <v>10497</v>
      </c>
      <c r="AF2059" t="s">
        <v>1095</v>
      </c>
      <c r="AG2059">
        <v>11317</v>
      </c>
      <c r="AH2059" t="s">
        <v>1095</v>
      </c>
      <c r="AI2059">
        <v>8379</v>
      </c>
      <c r="AJ2059">
        <v>3495</v>
      </c>
      <c r="AK2059" t="s">
        <v>1095</v>
      </c>
      <c r="AL2059" t="s">
        <v>19354</v>
      </c>
      <c r="AM2059" t="s">
        <v>1095</v>
      </c>
      <c r="AN2059" t="s">
        <v>1095</v>
      </c>
      <c r="AO2059" t="s">
        <v>1373</v>
      </c>
      <c r="AP2059" t="s">
        <v>6224</v>
      </c>
      <c r="AQ2059" t="s">
        <v>20403</v>
      </c>
    </row>
    <row r="2060" spans="1:43" hidden="1" x14ac:dyDescent="0.3">
      <c r="A2060" t="s">
        <v>4750</v>
      </c>
      <c r="B2060" t="s">
        <v>4751</v>
      </c>
      <c r="C2060" s="72">
        <v>28366</v>
      </c>
      <c r="D2060" t="s">
        <v>6594</v>
      </c>
      <c r="E2060" t="s">
        <v>7483</v>
      </c>
      <c r="F2060" t="s">
        <v>3591</v>
      </c>
      <c r="G2060" t="s">
        <v>3591</v>
      </c>
      <c r="H2060" t="s">
        <v>1380</v>
      </c>
      <c r="I2060" t="s">
        <v>9431</v>
      </c>
      <c r="J2060" t="s">
        <v>4751</v>
      </c>
      <c r="K2060">
        <v>400023</v>
      </c>
      <c r="L2060" t="s">
        <v>4751</v>
      </c>
      <c r="M2060">
        <v>128160</v>
      </c>
      <c r="N2060" t="s">
        <v>4751</v>
      </c>
      <c r="O2060" t="s">
        <v>6225</v>
      </c>
      <c r="P2060" t="s">
        <v>4750</v>
      </c>
      <c r="R2060" t="s">
        <v>4751</v>
      </c>
      <c r="S2060">
        <v>33675</v>
      </c>
      <c r="T2060" t="s">
        <v>4751</v>
      </c>
      <c r="V2060" t="s">
        <v>6226</v>
      </c>
      <c r="W2060">
        <v>1559</v>
      </c>
      <c r="Y2060" t="s">
        <v>4751</v>
      </c>
      <c r="Z2060" t="s">
        <v>8944</v>
      </c>
      <c r="AA2060" t="s">
        <v>658</v>
      </c>
      <c r="AB2060" t="s">
        <v>658</v>
      </c>
      <c r="AC2060" t="s">
        <v>4751</v>
      </c>
      <c r="AD2060" t="s">
        <v>8944</v>
      </c>
      <c r="AI2060">
        <v>15227</v>
      </c>
      <c r="AK2060" t="s">
        <v>4751</v>
      </c>
      <c r="AN2060" t="s">
        <v>4751</v>
      </c>
      <c r="AO2060" t="s">
        <v>1380</v>
      </c>
      <c r="AP2060" t="s">
        <v>8944</v>
      </c>
      <c r="AQ2060" t="s">
        <v>20402</v>
      </c>
    </row>
    <row r="2061" spans="1:43" hidden="1" x14ac:dyDescent="0.3">
      <c r="A2061" t="s">
        <v>4752</v>
      </c>
      <c r="B2061" t="s">
        <v>909</v>
      </c>
      <c r="C2061" s="72">
        <v>30342</v>
      </c>
      <c r="D2061" t="s">
        <v>6650</v>
      </c>
      <c r="E2061" t="s">
        <v>8067</v>
      </c>
      <c r="F2061" t="s">
        <v>3591</v>
      </c>
      <c r="G2061" t="s">
        <v>3591</v>
      </c>
      <c r="H2061" t="s">
        <v>1373</v>
      </c>
      <c r="I2061" t="s">
        <v>10092</v>
      </c>
      <c r="J2061" t="s">
        <v>909</v>
      </c>
      <c r="K2061">
        <v>434884</v>
      </c>
      <c r="L2061" t="s">
        <v>909</v>
      </c>
      <c r="M2061">
        <v>535076</v>
      </c>
      <c r="N2061" t="s">
        <v>909</v>
      </c>
      <c r="O2061" t="s">
        <v>6227</v>
      </c>
      <c r="P2061" t="s">
        <v>4752</v>
      </c>
      <c r="Q2061">
        <v>7476</v>
      </c>
      <c r="R2061" t="s">
        <v>909</v>
      </c>
      <c r="S2061">
        <v>6183</v>
      </c>
      <c r="T2061" t="s">
        <v>909</v>
      </c>
      <c r="V2061" t="s">
        <v>6228</v>
      </c>
      <c r="W2061">
        <v>42097</v>
      </c>
      <c r="X2061">
        <v>7476</v>
      </c>
      <c r="Y2061" t="s">
        <v>909</v>
      </c>
      <c r="Z2061" t="s">
        <v>6229</v>
      </c>
      <c r="AA2061" t="s">
        <v>666</v>
      </c>
      <c r="AB2061" t="s">
        <v>666</v>
      </c>
      <c r="AC2061" t="s">
        <v>909</v>
      </c>
      <c r="AD2061" t="s">
        <v>6229</v>
      </c>
      <c r="AE2061">
        <v>8523</v>
      </c>
      <c r="AI2061">
        <v>1026</v>
      </c>
      <c r="AK2061" t="s">
        <v>909</v>
      </c>
      <c r="AL2061" t="s">
        <v>19355</v>
      </c>
      <c r="AM2061" t="s">
        <v>909</v>
      </c>
      <c r="AN2061" t="s">
        <v>909</v>
      </c>
      <c r="AO2061" t="s">
        <v>1373</v>
      </c>
      <c r="AP2061" t="s">
        <v>6229</v>
      </c>
      <c r="AQ2061" t="s">
        <v>20402</v>
      </c>
    </row>
    <row r="2062" spans="1:43" x14ac:dyDescent="0.3">
      <c r="A2062" t="s">
        <v>8221</v>
      </c>
      <c r="B2062" t="s">
        <v>8945</v>
      </c>
      <c r="C2062" s="72">
        <v>32943</v>
      </c>
      <c r="D2062" t="s">
        <v>6650</v>
      </c>
      <c r="E2062" t="s">
        <v>8222</v>
      </c>
      <c r="F2062" t="s">
        <v>3591</v>
      </c>
      <c r="G2062" t="s">
        <v>3591</v>
      </c>
      <c r="H2062" t="s">
        <v>1380</v>
      </c>
      <c r="I2062" t="s">
        <v>9605</v>
      </c>
      <c r="J2062" t="s">
        <v>8945</v>
      </c>
      <c r="K2062">
        <v>607387</v>
      </c>
      <c r="L2062" t="s">
        <v>8945</v>
      </c>
      <c r="M2062">
        <v>2114640</v>
      </c>
      <c r="N2062" t="s">
        <v>8945</v>
      </c>
      <c r="O2062" t="s">
        <v>8946</v>
      </c>
      <c r="P2062" t="s">
        <v>8221</v>
      </c>
      <c r="Q2062">
        <v>9801</v>
      </c>
      <c r="R2062" t="s">
        <v>8945</v>
      </c>
      <c r="S2062">
        <v>33631</v>
      </c>
      <c r="T2062" t="s">
        <v>8945</v>
      </c>
      <c r="V2062" t="s">
        <v>12695</v>
      </c>
      <c r="W2062">
        <v>69970</v>
      </c>
      <c r="X2062">
        <v>9801</v>
      </c>
      <c r="Y2062" t="s">
        <v>8945</v>
      </c>
      <c r="Z2062" t="s">
        <v>8947</v>
      </c>
      <c r="AA2062" t="s">
        <v>658</v>
      </c>
      <c r="AB2062" t="s">
        <v>658</v>
      </c>
      <c r="AC2062" t="s">
        <v>8945</v>
      </c>
      <c r="AD2062" t="s">
        <v>8947</v>
      </c>
      <c r="AE2062">
        <v>13119</v>
      </c>
      <c r="AF2062" t="s">
        <v>8945</v>
      </c>
      <c r="AG2062">
        <v>58411</v>
      </c>
      <c r="AH2062" t="s">
        <v>8945</v>
      </c>
      <c r="AI2062">
        <v>18251</v>
      </c>
      <c r="AJ2062">
        <v>4725</v>
      </c>
      <c r="AK2062" t="s">
        <v>8945</v>
      </c>
      <c r="AL2062" t="s">
        <v>19356</v>
      </c>
      <c r="AM2062" t="s">
        <v>8945</v>
      </c>
      <c r="AN2062" t="s">
        <v>8945</v>
      </c>
      <c r="AO2062" t="s">
        <v>1380</v>
      </c>
      <c r="AP2062" t="s">
        <v>8947</v>
      </c>
      <c r="AQ2062" t="s">
        <v>20403</v>
      </c>
    </row>
    <row r="2063" spans="1:43" x14ac:dyDescent="0.3">
      <c r="A2063" t="s">
        <v>3027</v>
      </c>
      <c r="B2063" t="s">
        <v>498</v>
      </c>
      <c r="C2063" s="72">
        <v>31621</v>
      </c>
      <c r="D2063" t="s">
        <v>6926</v>
      </c>
      <c r="E2063" t="s">
        <v>6925</v>
      </c>
      <c r="F2063" t="s">
        <v>1383</v>
      </c>
      <c r="G2063" t="s">
        <v>9094</v>
      </c>
      <c r="H2063" t="s">
        <v>1380</v>
      </c>
      <c r="I2063" t="s">
        <v>10790</v>
      </c>
      <c r="J2063" t="s">
        <v>498</v>
      </c>
      <c r="K2063">
        <v>573131</v>
      </c>
      <c r="L2063" t="s">
        <v>498</v>
      </c>
      <c r="M2063">
        <v>1812895</v>
      </c>
      <c r="N2063" t="s">
        <v>498</v>
      </c>
      <c r="O2063" t="s">
        <v>4753</v>
      </c>
      <c r="P2063" t="s">
        <v>3027</v>
      </c>
      <c r="Q2063">
        <v>9279</v>
      </c>
      <c r="R2063" t="s">
        <v>498</v>
      </c>
      <c r="S2063">
        <v>31470</v>
      </c>
      <c r="T2063" t="s">
        <v>498</v>
      </c>
      <c r="U2063" t="s">
        <v>498</v>
      </c>
      <c r="V2063" t="s">
        <v>4754</v>
      </c>
      <c r="W2063">
        <v>60918</v>
      </c>
      <c r="X2063">
        <v>9279</v>
      </c>
      <c r="Y2063" t="s">
        <v>498</v>
      </c>
      <c r="Z2063" t="s">
        <v>6230</v>
      </c>
      <c r="AA2063" t="s">
        <v>658</v>
      </c>
      <c r="AB2063" t="s">
        <v>658</v>
      </c>
      <c r="AC2063" t="s">
        <v>498</v>
      </c>
      <c r="AD2063" t="s">
        <v>6230</v>
      </c>
      <c r="AE2063">
        <v>12643</v>
      </c>
      <c r="AF2063" t="s">
        <v>498</v>
      </c>
      <c r="AG2063">
        <v>14000</v>
      </c>
      <c r="AH2063" t="s">
        <v>498</v>
      </c>
      <c r="AI2063">
        <v>5845</v>
      </c>
      <c r="AJ2063">
        <v>4207</v>
      </c>
      <c r="AK2063" t="s">
        <v>498</v>
      </c>
      <c r="AL2063" t="s">
        <v>19357</v>
      </c>
      <c r="AM2063" t="s">
        <v>498</v>
      </c>
      <c r="AN2063" t="s">
        <v>498</v>
      </c>
      <c r="AO2063" t="s">
        <v>14942</v>
      </c>
      <c r="AP2063" t="s">
        <v>6230</v>
      </c>
      <c r="AQ2063" t="s">
        <v>20403</v>
      </c>
    </row>
    <row r="2064" spans="1:43" hidden="1" x14ac:dyDescent="0.3">
      <c r="A2064" t="s">
        <v>3028</v>
      </c>
      <c r="B2064" t="s">
        <v>497</v>
      </c>
      <c r="C2064" s="72">
        <v>30053</v>
      </c>
      <c r="D2064" t="s">
        <v>6648</v>
      </c>
      <c r="E2064" t="s">
        <v>6959</v>
      </c>
      <c r="F2064" t="s">
        <v>3591</v>
      </c>
      <c r="G2064" t="s">
        <v>3591</v>
      </c>
      <c r="H2064" t="s">
        <v>1380</v>
      </c>
      <c r="I2064" t="s">
        <v>10758</v>
      </c>
      <c r="J2064" t="s">
        <v>497</v>
      </c>
      <c r="K2064">
        <v>448605</v>
      </c>
      <c r="L2064" t="s">
        <v>497</v>
      </c>
      <c r="M2064">
        <v>1103292</v>
      </c>
      <c r="N2064" t="s">
        <v>497</v>
      </c>
      <c r="O2064" t="s">
        <v>3029</v>
      </c>
      <c r="P2064" t="s">
        <v>3028</v>
      </c>
      <c r="Q2064">
        <v>8145</v>
      </c>
      <c r="R2064" t="s">
        <v>497</v>
      </c>
      <c r="S2064">
        <v>28922</v>
      </c>
      <c r="T2064" t="s">
        <v>497</v>
      </c>
      <c r="U2064" t="s">
        <v>497</v>
      </c>
      <c r="V2064" t="s">
        <v>4755</v>
      </c>
      <c r="W2064">
        <v>46669</v>
      </c>
      <c r="X2064">
        <v>8145</v>
      </c>
      <c r="Y2064" t="s">
        <v>497</v>
      </c>
      <c r="Z2064" t="s">
        <v>6231</v>
      </c>
      <c r="AA2064" t="s">
        <v>658</v>
      </c>
      <c r="AB2064" t="s">
        <v>658</v>
      </c>
      <c r="AC2064" t="s">
        <v>497</v>
      </c>
      <c r="AD2064" t="s">
        <v>6231</v>
      </c>
      <c r="AE2064">
        <v>9245</v>
      </c>
      <c r="AF2064" t="s">
        <v>497</v>
      </c>
      <c r="AG2064">
        <v>10007</v>
      </c>
      <c r="AH2064" t="s">
        <v>497</v>
      </c>
      <c r="AI2064">
        <v>999</v>
      </c>
      <c r="AK2064" t="s">
        <v>497</v>
      </c>
      <c r="AL2064" t="s">
        <v>19358</v>
      </c>
      <c r="AM2064" t="s">
        <v>497</v>
      </c>
      <c r="AN2064" t="s">
        <v>497</v>
      </c>
      <c r="AO2064" t="s">
        <v>1380</v>
      </c>
      <c r="AP2064" t="s">
        <v>6231</v>
      </c>
      <c r="AQ2064" t="s">
        <v>20402</v>
      </c>
    </row>
    <row r="2065" spans="1:43" hidden="1" x14ac:dyDescent="0.3">
      <c r="A2065" t="s">
        <v>3030</v>
      </c>
      <c r="B2065" t="s">
        <v>602</v>
      </c>
      <c r="C2065" s="72">
        <v>28877</v>
      </c>
      <c r="D2065" t="s">
        <v>6639</v>
      </c>
      <c r="E2065" t="s">
        <v>6887</v>
      </c>
      <c r="F2065" t="s">
        <v>3591</v>
      </c>
      <c r="G2065" t="s">
        <v>3591</v>
      </c>
      <c r="H2065" t="s">
        <v>1424</v>
      </c>
      <c r="I2065" t="s">
        <v>10356</v>
      </c>
      <c r="J2065" t="s">
        <v>602</v>
      </c>
      <c r="K2065">
        <v>434563</v>
      </c>
      <c r="L2065" t="s">
        <v>602</v>
      </c>
      <c r="M2065">
        <v>532870</v>
      </c>
      <c r="N2065" t="s">
        <v>602</v>
      </c>
      <c r="O2065" t="s">
        <v>3031</v>
      </c>
      <c r="P2065" t="s">
        <v>3030</v>
      </c>
      <c r="Q2065">
        <v>7757</v>
      </c>
      <c r="R2065" t="s">
        <v>602</v>
      </c>
      <c r="S2065">
        <v>28447</v>
      </c>
      <c r="T2065" t="s">
        <v>602</v>
      </c>
      <c r="U2065" t="s">
        <v>602</v>
      </c>
      <c r="V2065" t="s">
        <v>4756</v>
      </c>
      <c r="W2065">
        <v>42127</v>
      </c>
      <c r="X2065">
        <v>7757</v>
      </c>
      <c r="Y2065" t="s">
        <v>602</v>
      </c>
      <c r="Z2065" t="s">
        <v>6232</v>
      </c>
      <c r="AA2065" t="s">
        <v>658</v>
      </c>
      <c r="AB2065" t="s">
        <v>658</v>
      </c>
      <c r="AC2065" t="s">
        <v>602</v>
      </c>
      <c r="AD2065" t="s">
        <v>6232</v>
      </c>
      <c r="AE2065">
        <v>8488</v>
      </c>
      <c r="AF2065" t="s">
        <v>602</v>
      </c>
      <c r="AG2065">
        <v>5408</v>
      </c>
      <c r="AH2065" t="s">
        <v>602</v>
      </c>
      <c r="AI2065">
        <v>9439</v>
      </c>
      <c r="AJ2065">
        <v>2266</v>
      </c>
      <c r="AK2065" t="s">
        <v>602</v>
      </c>
      <c r="AL2065" t="s">
        <v>19359</v>
      </c>
      <c r="AM2065" t="s">
        <v>602</v>
      </c>
      <c r="AN2065" t="s">
        <v>602</v>
      </c>
      <c r="AO2065" t="s">
        <v>1424</v>
      </c>
      <c r="AP2065" t="s">
        <v>6232</v>
      </c>
      <c r="AQ2065" t="s">
        <v>20402</v>
      </c>
    </row>
    <row r="2066" spans="1:43" x14ac:dyDescent="0.3">
      <c r="A2066" t="s">
        <v>16694</v>
      </c>
      <c r="B2066" t="s">
        <v>14200</v>
      </c>
      <c r="C2066" s="72">
        <v>34628</v>
      </c>
      <c r="D2066" t="s">
        <v>6543</v>
      </c>
      <c r="E2066" t="s">
        <v>6887</v>
      </c>
      <c r="F2066" t="s">
        <v>1464</v>
      </c>
      <c r="G2066" t="s">
        <v>6120</v>
      </c>
      <c r="H2066" t="s">
        <v>1373</v>
      </c>
      <c r="I2066" t="s">
        <v>16695</v>
      </c>
      <c r="J2066" t="s">
        <v>14200</v>
      </c>
      <c r="K2066">
        <v>614179</v>
      </c>
      <c r="L2066" t="s">
        <v>14200</v>
      </c>
      <c r="M2066">
        <v>2498754</v>
      </c>
      <c r="N2066" t="s">
        <v>14200</v>
      </c>
      <c r="O2066" t="s">
        <v>16696</v>
      </c>
      <c r="P2066" t="s">
        <v>16694</v>
      </c>
      <c r="Q2066">
        <v>10767</v>
      </c>
      <c r="R2066" t="s">
        <v>14200</v>
      </c>
      <c r="S2066">
        <v>36053</v>
      </c>
      <c r="T2066" t="s">
        <v>14200</v>
      </c>
      <c r="W2066">
        <v>100408</v>
      </c>
      <c r="X2066">
        <v>10767</v>
      </c>
      <c r="Y2066" t="s">
        <v>14200</v>
      </c>
      <c r="Z2066" t="s">
        <v>16697</v>
      </c>
      <c r="AA2066" t="s">
        <v>658</v>
      </c>
      <c r="AB2066" t="s">
        <v>658</v>
      </c>
      <c r="AC2066" t="s">
        <v>14200</v>
      </c>
      <c r="AD2066" t="s">
        <v>16697</v>
      </c>
      <c r="AE2066">
        <v>12271</v>
      </c>
      <c r="AJ2066">
        <v>5658</v>
      </c>
      <c r="AK2066" t="s">
        <v>14200</v>
      </c>
      <c r="AL2066" t="s">
        <v>19360</v>
      </c>
      <c r="AM2066" t="s">
        <v>14200</v>
      </c>
      <c r="AN2066" t="s">
        <v>14200</v>
      </c>
      <c r="AO2066" t="s">
        <v>14933</v>
      </c>
      <c r="AP2066" t="s">
        <v>16697</v>
      </c>
      <c r="AQ2066" t="s">
        <v>20403</v>
      </c>
    </row>
    <row r="2067" spans="1:43" x14ac:dyDescent="0.3">
      <c r="A2067" t="s">
        <v>17624</v>
      </c>
      <c r="B2067" t="s">
        <v>15006</v>
      </c>
      <c r="C2067" s="72">
        <v>35996</v>
      </c>
      <c r="D2067" t="s">
        <v>17625</v>
      </c>
      <c r="E2067" t="s">
        <v>6887</v>
      </c>
      <c r="F2067" t="s">
        <v>1379</v>
      </c>
      <c r="G2067" t="s">
        <v>9094</v>
      </c>
      <c r="H2067" t="s">
        <v>1424</v>
      </c>
      <c r="I2067" t="s">
        <v>19859</v>
      </c>
      <c r="J2067" t="s">
        <v>15006</v>
      </c>
      <c r="K2067">
        <v>660688</v>
      </c>
      <c r="L2067" t="s">
        <v>15006</v>
      </c>
      <c r="M2067">
        <v>2507339</v>
      </c>
      <c r="N2067" t="s">
        <v>15006</v>
      </c>
      <c r="P2067" t="s">
        <v>17624</v>
      </c>
      <c r="Q2067">
        <v>10263</v>
      </c>
      <c r="R2067" t="s">
        <v>15006</v>
      </c>
      <c r="S2067">
        <v>38827</v>
      </c>
      <c r="T2067" t="s">
        <v>15006</v>
      </c>
      <c r="W2067">
        <v>106820</v>
      </c>
      <c r="X2067">
        <v>10899</v>
      </c>
      <c r="Y2067" t="s">
        <v>15006</v>
      </c>
      <c r="Z2067" t="s">
        <v>17308</v>
      </c>
      <c r="AA2067" t="s">
        <v>5068</v>
      </c>
      <c r="AB2067" t="s">
        <v>658</v>
      </c>
      <c r="AC2067" t="s">
        <v>15006</v>
      </c>
      <c r="AD2067" t="s">
        <v>17308</v>
      </c>
      <c r="AJ2067">
        <v>6037</v>
      </c>
      <c r="AK2067" t="s">
        <v>15006</v>
      </c>
      <c r="AL2067" t="s">
        <v>19361</v>
      </c>
      <c r="AM2067" t="s">
        <v>15006</v>
      </c>
      <c r="AN2067" t="s">
        <v>15006</v>
      </c>
      <c r="AO2067" t="s">
        <v>1424</v>
      </c>
      <c r="AP2067" t="s">
        <v>17308</v>
      </c>
      <c r="AQ2067" t="s">
        <v>20403</v>
      </c>
    </row>
    <row r="2068" spans="1:43" x14ac:dyDescent="0.3">
      <c r="A2068" t="s">
        <v>12913</v>
      </c>
      <c r="B2068" t="s">
        <v>11678</v>
      </c>
      <c r="C2068" s="72">
        <v>34476</v>
      </c>
      <c r="D2068" t="s">
        <v>12914</v>
      </c>
      <c r="E2068" t="s">
        <v>6887</v>
      </c>
      <c r="F2068" t="s">
        <v>1449</v>
      </c>
      <c r="G2068" t="s">
        <v>6120</v>
      </c>
      <c r="H2068" t="s">
        <v>660</v>
      </c>
      <c r="I2068" t="s">
        <v>11679</v>
      </c>
      <c r="J2068" t="s">
        <v>11678</v>
      </c>
      <c r="K2068">
        <v>547004</v>
      </c>
      <c r="L2068" t="s">
        <v>11678</v>
      </c>
      <c r="M2068">
        <v>2053480</v>
      </c>
      <c r="N2068" t="s">
        <v>11678</v>
      </c>
      <c r="O2068" t="s">
        <v>13584</v>
      </c>
      <c r="P2068" t="s">
        <v>12913</v>
      </c>
      <c r="Q2068">
        <v>9578</v>
      </c>
      <c r="R2068" t="s">
        <v>11678</v>
      </c>
      <c r="S2068">
        <v>33261</v>
      </c>
      <c r="T2068" t="s">
        <v>11678</v>
      </c>
      <c r="V2068" t="s">
        <v>16698</v>
      </c>
      <c r="W2068">
        <v>70343</v>
      </c>
      <c r="X2068">
        <v>9578</v>
      </c>
      <c r="Y2068" t="s">
        <v>11678</v>
      </c>
      <c r="Z2068" t="s">
        <v>12915</v>
      </c>
      <c r="AA2068" t="s">
        <v>666</v>
      </c>
      <c r="AB2068" t="s">
        <v>658</v>
      </c>
      <c r="AC2068" t="s">
        <v>11678</v>
      </c>
      <c r="AD2068" t="s">
        <v>12915</v>
      </c>
      <c r="AE2068">
        <v>12586</v>
      </c>
      <c r="AH2068" t="s">
        <v>11678</v>
      </c>
      <c r="AI2068">
        <v>18331</v>
      </c>
      <c r="AJ2068">
        <v>5387</v>
      </c>
      <c r="AK2068" t="s">
        <v>11678</v>
      </c>
      <c r="AL2068" t="s">
        <v>19362</v>
      </c>
      <c r="AM2068" t="s">
        <v>11678</v>
      </c>
      <c r="AN2068" t="s">
        <v>11678</v>
      </c>
      <c r="AO2068" t="s">
        <v>660</v>
      </c>
      <c r="AP2068" t="s">
        <v>12915</v>
      </c>
      <c r="AQ2068" t="s">
        <v>20403</v>
      </c>
    </row>
    <row r="2069" spans="1:43" x14ac:dyDescent="0.3">
      <c r="A2069" t="s">
        <v>3032</v>
      </c>
      <c r="B2069" t="s">
        <v>1208</v>
      </c>
      <c r="C2069" s="72">
        <v>31136</v>
      </c>
      <c r="D2069" t="s">
        <v>7270</v>
      </c>
      <c r="E2069" t="s">
        <v>8068</v>
      </c>
      <c r="F2069" t="s">
        <v>1416</v>
      </c>
      <c r="G2069" t="s">
        <v>9094</v>
      </c>
      <c r="H2069" t="s">
        <v>1373</v>
      </c>
      <c r="I2069" t="s">
        <v>10501</v>
      </c>
      <c r="J2069" t="s">
        <v>1208</v>
      </c>
      <c r="K2069">
        <v>502130</v>
      </c>
      <c r="L2069" t="s">
        <v>1208</v>
      </c>
      <c r="M2069">
        <v>1707201</v>
      </c>
      <c r="N2069" t="s">
        <v>1208</v>
      </c>
      <c r="O2069" t="s">
        <v>3033</v>
      </c>
      <c r="P2069" t="s">
        <v>3032</v>
      </c>
      <c r="Q2069">
        <v>8579</v>
      </c>
      <c r="R2069" t="s">
        <v>1208</v>
      </c>
      <c r="S2069">
        <v>30375</v>
      </c>
      <c r="T2069" t="s">
        <v>1208</v>
      </c>
      <c r="V2069" t="s">
        <v>4757</v>
      </c>
      <c r="W2069">
        <v>56717</v>
      </c>
      <c r="X2069">
        <v>8579</v>
      </c>
      <c r="Y2069" t="s">
        <v>1208</v>
      </c>
      <c r="Z2069" t="s">
        <v>8948</v>
      </c>
      <c r="AA2069" t="s">
        <v>666</v>
      </c>
      <c r="AB2069" t="s">
        <v>666</v>
      </c>
      <c r="AC2069" t="s">
        <v>1208</v>
      </c>
      <c r="AD2069" t="s">
        <v>8948</v>
      </c>
      <c r="AE2069">
        <v>11219</v>
      </c>
      <c r="AI2069">
        <v>16906</v>
      </c>
      <c r="AK2069" t="s">
        <v>1208</v>
      </c>
      <c r="AN2069" t="s">
        <v>1208</v>
      </c>
      <c r="AO2069" t="s">
        <v>1373</v>
      </c>
      <c r="AP2069" t="s">
        <v>8948</v>
      </c>
      <c r="AQ2069" t="s">
        <v>20403</v>
      </c>
    </row>
    <row r="2070" spans="1:43" x14ac:dyDescent="0.3">
      <c r="A2070" t="s">
        <v>9522</v>
      </c>
      <c r="B2070" t="s">
        <v>9523</v>
      </c>
      <c r="C2070" s="72">
        <v>32414</v>
      </c>
      <c r="D2070" t="s">
        <v>7164</v>
      </c>
      <c r="E2070" t="s">
        <v>9524</v>
      </c>
      <c r="F2070" t="s">
        <v>1402</v>
      </c>
      <c r="G2070" t="s">
        <v>6120</v>
      </c>
      <c r="H2070" t="s">
        <v>1424</v>
      </c>
      <c r="I2070" t="s">
        <v>9525</v>
      </c>
      <c r="J2070" t="s">
        <v>9523</v>
      </c>
      <c r="K2070">
        <v>519237</v>
      </c>
      <c r="L2070" t="s">
        <v>9523</v>
      </c>
      <c r="M2070">
        <v>2092654</v>
      </c>
      <c r="N2070" t="s">
        <v>9523</v>
      </c>
      <c r="O2070" t="s">
        <v>12058</v>
      </c>
      <c r="P2070" t="s">
        <v>9522</v>
      </c>
      <c r="Q2070">
        <v>9520</v>
      </c>
      <c r="R2070" t="s">
        <v>9523</v>
      </c>
      <c r="S2070">
        <v>31811</v>
      </c>
      <c r="T2070" t="s">
        <v>9523</v>
      </c>
      <c r="V2070" t="s">
        <v>12059</v>
      </c>
      <c r="W2070">
        <v>65906</v>
      </c>
      <c r="X2070">
        <v>9520</v>
      </c>
      <c r="Y2070" t="s">
        <v>9523</v>
      </c>
      <c r="Z2070" t="s">
        <v>9526</v>
      </c>
      <c r="AA2070" t="s">
        <v>658</v>
      </c>
      <c r="AB2070" t="s">
        <v>658</v>
      </c>
      <c r="AC2070" t="s">
        <v>9523</v>
      </c>
      <c r="AD2070" t="s">
        <v>9526</v>
      </c>
      <c r="AE2070">
        <v>11536</v>
      </c>
      <c r="AF2070" t="s">
        <v>9523</v>
      </c>
      <c r="AG2070">
        <v>42645</v>
      </c>
      <c r="AH2070" t="s">
        <v>9523</v>
      </c>
      <c r="AI2070">
        <v>14430</v>
      </c>
      <c r="AJ2070">
        <v>4467</v>
      </c>
      <c r="AK2070" t="s">
        <v>9523</v>
      </c>
      <c r="AL2070" t="s">
        <v>19363</v>
      </c>
      <c r="AM2070" t="s">
        <v>9523</v>
      </c>
      <c r="AN2070" t="s">
        <v>9523</v>
      </c>
      <c r="AO2070" t="s">
        <v>1424</v>
      </c>
      <c r="AP2070" t="s">
        <v>9526</v>
      </c>
      <c r="AQ2070" t="s">
        <v>20403</v>
      </c>
    </row>
    <row r="2071" spans="1:43" x14ac:dyDescent="0.3">
      <c r="A2071" t="s">
        <v>3514</v>
      </c>
      <c r="B2071" t="s">
        <v>990</v>
      </c>
      <c r="C2071" s="72">
        <v>31707</v>
      </c>
      <c r="D2071" t="s">
        <v>6655</v>
      </c>
      <c r="E2071" t="s">
        <v>8069</v>
      </c>
      <c r="F2071" t="s">
        <v>1526</v>
      </c>
      <c r="G2071" t="s">
        <v>9094</v>
      </c>
      <c r="H2071" t="s">
        <v>1373</v>
      </c>
      <c r="I2071" t="s">
        <v>9649</v>
      </c>
      <c r="J2071" t="s">
        <v>990</v>
      </c>
      <c r="K2071">
        <v>543734</v>
      </c>
      <c r="L2071" t="s">
        <v>990</v>
      </c>
      <c r="M2071">
        <v>1940758</v>
      </c>
      <c r="N2071" t="s">
        <v>990</v>
      </c>
      <c r="O2071" t="s">
        <v>4758</v>
      </c>
      <c r="P2071" t="s">
        <v>3514</v>
      </c>
      <c r="Q2071">
        <v>9271</v>
      </c>
      <c r="R2071" t="s">
        <v>990</v>
      </c>
      <c r="S2071">
        <v>31987</v>
      </c>
      <c r="T2071" t="s">
        <v>990</v>
      </c>
      <c r="V2071" t="s">
        <v>4759</v>
      </c>
      <c r="W2071">
        <v>60031</v>
      </c>
      <c r="X2071">
        <v>9271</v>
      </c>
      <c r="Y2071" t="s">
        <v>990</v>
      </c>
      <c r="Z2071" t="s">
        <v>6233</v>
      </c>
      <c r="AA2071" t="s">
        <v>666</v>
      </c>
      <c r="AB2071" t="s">
        <v>666</v>
      </c>
      <c r="AC2071" t="s">
        <v>990</v>
      </c>
      <c r="AD2071" t="s">
        <v>6233</v>
      </c>
      <c r="AE2071">
        <v>11088</v>
      </c>
      <c r="AF2071" t="s">
        <v>990</v>
      </c>
      <c r="AG2071">
        <v>17123</v>
      </c>
      <c r="AH2071" t="s">
        <v>990</v>
      </c>
      <c r="AI2071">
        <v>4965</v>
      </c>
      <c r="AJ2071">
        <v>4186</v>
      </c>
      <c r="AK2071" t="s">
        <v>990</v>
      </c>
      <c r="AL2071" t="s">
        <v>19364</v>
      </c>
      <c r="AM2071" t="s">
        <v>990</v>
      </c>
      <c r="AN2071" t="s">
        <v>990</v>
      </c>
      <c r="AO2071" t="s">
        <v>1373</v>
      </c>
      <c r="AP2071" t="s">
        <v>6233</v>
      </c>
      <c r="AQ2071" t="s">
        <v>20403</v>
      </c>
    </row>
    <row r="2072" spans="1:43" x14ac:dyDescent="0.3">
      <c r="A2072" t="s">
        <v>8950</v>
      </c>
      <c r="B2072" t="s">
        <v>8949</v>
      </c>
      <c r="C2072" s="72">
        <v>34357</v>
      </c>
      <c r="D2072" t="s">
        <v>7717</v>
      </c>
      <c r="E2072" t="s">
        <v>6835</v>
      </c>
      <c r="F2072" t="s">
        <v>1481</v>
      </c>
      <c r="G2072" t="s">
        <v>9094</v>
      </c>
      <c r="H2072" t="s">
        <v>1431</v>
      </c>
      <c r="I2072" t="s">
        <v>9845</v>
      </c>
      <c r="J2072" t="s">
        <v>8949</v>
      </c>
      <c r="K2072">
        <v>608365</v>
      </c>
      <c r="L2072" t="s">
        <v>8949</v>
      </c>
      <c r="M2072">
        <v>2000032</v>
      </c>
      <c r="N2072" t="s">
        <v>8949</v>
      </c>
      <c r="O2072" t="s">
        <v>13223</v>
      </c>
      <c r="P2072" t="s">
        <v>8950</v>
      </c>
      <c r="Q2072">
        <v>9604</v>
      </c>
      <c r="R2072" t="s">
        <v>8949</v>
      </c>
      <c r="S2072">
        <v>32656</v>
      </c>
      <c r="T2072" t="s">
        <v>8949</v>
      </c>
      <c r="V2072" t="s">
        <v>11868</v>
      </c>
      <c r="W2072">
        <v>70633</v>
      </c>
      <c r="X2072">
        <v>9604</v>
      </c>
      <c r="Y2072" t="s">
        <v>8949</v>
      </c>
      <c r="Z2072" t="s">
        <v>8951</v>
      </c>
      <c r="AA2072" t="s">
        <v>658</v>
      </c>
      <c r="AB2072" t="s">
        <v>658</v>
      </c>
      <c r="AC2072" t="s">
        <v>8949</v>
      </c>
      <c r="AD2072" t="s">
        <v>8951</v>
      </c>
      <c r="AE2072">
        <v>12470</v>
      </c>
      <c r="AF2072" t="s">
        <v>8949</v>
      </c>
      <c r="AG2072">
        <v>38136</v>
      </c>
      <c r="AH2072" t="s">
        <v>8949</v>
      </c>
      <c r="AI2072">
        <v>18166</v>
      </c>
      <c r="AJ2072">
        <v>4573</v>
      </c>
      <c r="AK2072" t="s">
        <v>8949</v>
      </c>
      <c r="AL2072" t="s">
        <v>19365</v>
      </c>
      <c r="AM2072" t="s">
        <v>8949</v>
      </c>
      <c r="AN2072" t="s">
        <v>8949</v>
      </c>
      <c r="AO2072" t="s">
        <v>1431</v>
      </c>
      <c r="AP2072" t="s">
        <v>8951</v>
      </c>
      <c r="AQ2072" t="s">
        <v>20403</v>
      </c>
    </row>
    <row r="2073" spans="1:43" x14ac:dyDescent="0.3">
      <c r="A2073" t="s">
        <v>3034</v>
      </c>
      <c r="B2073" t="s">
        <v>790</v>
      </c>
      <c r="C2073" s="72">
        <v>31420</v>
      </c>
      <c r="D2073" t="s">
        <v>6681</v>
      </c>
      <c r="E2073" t="s">
        <v>6835</v>
      </c>
      <c r="F2073" t="s">
        <v>3591</v>
      </c>
      <c r="G2073" t="s">
        <v>3591</v>
      </c>
      <c r="H2073" t="s">
        <v>1373</v>
      </c>
      <c r="I2073" t="s">
        <v>9514</v>
      </c>
      <c r="J2073" t="s">
        <v>790</v>
      </c>
      <c r="K2073">
        <v>460701</v>
      </c>
      <c r="L2073" t="s">
        <v>790</v>
      </c>
      <c r="M2073">
        <v>1732411</v>
      </c>
      <c r="N2073" t="s">
        <v>790</v>
      </c>
      <c r="O2073" t="s">
        <v>13371</v>
      </c>
      <c r="P2073" t="s">
        <v>3034</v>
      </c>
      <c r="Q2073">
        <v>8695</v>
      </c>
      <c r="R2073" t="s">
        <v>790</v>
      </c>
      <c r="S2073">
        <v>30592</v>
      </c>
      <c r="T2073" t="s">
        <v>790</v>
      </c>
      <c r="V2073" t="s">
        <v>12469</v>
      </c>
      <c r="W2073">
        <v>54912</v>
      </c>
      <c r="X2073">
        <v>8695</v>
      </c>
      <c r="Y2073" t="s">
        <v>790</v>
      </c>
      <c r="Z2073" t="s">
        <v>6234</v>
      </c>
      <c r="AA2073" t="s">
        <v>666</v>
      </c>
      <c r="AB2073" t="s">
        <v>666</v>
      </c>
      <c r="AC2073" t="s">
        <v>790</v>
      </c>
      <c r="AD2073" t="s">
        <v>6234</v>
      </c>
      <c r="AE2073">
        <v>11369</v>
      </c>
      <c r="AF2073" t="s">
        <v>790</v>
      </c>
      <c r="AG2073">
        <v>11337</v>
      </c>
      <c r="AH2073" t="s">
        <v>790</v>
      </c>
      <c r="AI2073">
        <v>7274</v>
      </c>
      <c r="AK2073" t="s">
        <v>790</v>
      </c>
      <c r="AL2073" t="s">
        <v>19366</v>
      </c>
      <c r="AM2073" t="s">
        <v>790</v>
      </c>
      <c r="AN2073" t="s">
        <v>790</v>
      </c>
      <c r="AO2073" t="s">
        <v>1373</v>
      </c>
      <c r="AP2073" t="s">
        <v>6234</v>
      </c>
      <c r="AQ2073" t="s">
        <v>20403</v>
      </c>
    </row>
    <row r="2074" spans="1:43" x14ac:dyDescent="0.3">
      <c r="A2074" t="s">
        <v>13438</v>
      </c>
      <c r="B2074" t="s">
        <v>12922</v>
      </c>
      <c r="C2074" s="72">
        <v>35552</v>
      </c>
      <c r="D2074" t="s">
        <v>7232</v>
      </c>
      <c r="E2074" t="s">
        <v>13439</v>
      </c>
      <c r="F2074" t="s">
        <v>1464</v>
      </c>
      <c r="G2074" t="s">
        <v>6120</v>
      </c>
      <c r="H2074" t="s">
        <v>1380</v>
      </c>
      <c r="I2074" t="s">
        <v>13035</v>
      </c>
      <c r="J2074" t="s">
        <v>12922</v>
      </c>
      <c r="K2074">
        <v>666164</v>
      </c>
      <c r="L2074" t="s">
        <v>12922</v>
      </c>
      <c r="M2074">
        <v>2250603</v>
      </c>
      <c r="N2074" t="s">
        <v>12922</v>
      </c>
      <c r="P2074" t="s">
        <v>13438</v>
      </c>
      <c r="Q2074">
        <v>10140</v>
      </c>
      <c r="R2074" t="s">
        <v>12922</v>
      </c>
      <c r="S2074">
        <v>36184</v>
      </c>
      <c r="T2074" t="s">
        <v>12922</v>
      </c>
      <c r="V2074" t="s">
        <v>16699</v>
      </c>
      <c r="W2074">
        <v>109054</v>
      </c>
      <c r="X2074">
        <v>10543</v>
      </c>
      <c r="Y2074" t="s">
        <v>12922</v>
      </c>
      <c r="Z2074" t="s">
        <v>13440</v>
      </c>
      <c r="AA2074" t="s">
        <v>666</v>
      </c>
      <c r="AB2074" t="s">
        <v>658</v>
      </c>
      <c r="AC2074" t="s">
        <v>12922</v>
      </c>
      <c r="AD2074" t="s">
        <v>13440</v>
      </c>
      <c r="AE2074">
        <v>14237</v>
      </c>
      <c r="AH2074" t="s">
        <v>12922</v>
      </c>
      <c r="AJ2074">
        <v>5580</v>
      </c>
      <c r="AK2074" t="s">
        <v>12922</v>
      </c>
      <c r="AL2074" t="s">
        <v>19367</v>
      </c>
      <c r="AM2074" t="s">
        <v>12922</v>
      </c>
      <c r="AN2074" t="s">
        <v>12922</v>
      </c>
      <c r="AO2074" t="s">
        <v>1380</v>
      </c>
      <c r="AP2074" t="s">
        <v>13440</v>
      </c>
      <c r="AQ2074" t="s">
        <v>20403</v>
      </c>
    </row>
    <row r="2075" spans="1:43" x14ac:dyDescent="0.3">
      <c r="A2075" t="s">
        <v>3035</v>
      </c>
      <c r="B2075" t="s">
        <v>532</v>
      </c>
      <c r="C2075" s="72">
        <v>32619</v>
      </c>
      <c r="D2075" t="s">
        <v>6620</v>
      </c>
      <c r="E2075" t="s">
        <v>6783</v>
      </c>
      <c r="F2075" t="s">
        <v>3591</v>
      </c>
      <c r="G2075" t="s">
        <v>3591</v>
      </c>
      <c r="H2075" t="s">
        <v>660</v>
      </c>
      <c r="I2075" t="s">
        <v>10500</v>
      </c>
      <c r="J2075" t="s">
        <v>532</v>
      </c>
      <c r="K2075">
        <v>592710</v>
      </c>
      <c r="L2075" t="s">
        <v>532</v>
      </c>
      <c r="M2075">
        <v>1947835</v>
      </c>
      <c r="N2075" t="s">
        <v>532</v>
      </c>
      <c r="O2075" t="s">
        <v>4760</v>
      </c>
      <c r="P2075" t="s">
        <v>3035</v>
      </c>
      <c r="Q2075">
        <v>9237</v>
      </c>
      <c r="R2075" t="s">
        <v>532</v>
      </c>
      <c r="S2075">
        <v>32144</v>
      </c>
      <c r="T2075" t="s">
        <v>532</v>
      </c>
      <c r="U2075" t="s">
        <v>532</v>
      </c>
      <c r="V2075" t="s">
        <v>4761</v>
      </c>
      <c r="W2075">
        <v>67105</v>
      </c>
      <c r="X2075">
        <v>9237</v>
      </c>
      <c r="Y2075" t="s">
        <v>532</v>
      </c>
      <c r="Z2075" t="s">
        <v>6235</v>
      </c>
      <c r="AA2075" t="s">
        <v>658</v>
      </c>
      <c r="AB2075" t="s">
        <v>658</v>
      </c>
      <c r="AC2075" t="s">
        <v>532</v>
      </c>
      <c r="AD2075" t="s">
        <v>6235</v>
      </c>
      <c r="AE2075">
        <v>11540</v>
      </c>
      <c r="AF2075" t="s">
        <v>532</v>
      </c>
      <c r="AG2075">
        <v>21578</v>
      </c>
      <c r="AH2075" t="s">
        <v>532</v>
      </c>
      <c r="AI2075">
        <v>14524</v>
      </c>
      <c r="AJ2075">
        <v>4141</v>
      </c>
      <c r="AK2075" t="s">
        <v>532</v>
      </c>
      <c r="AL2075" t="s">
        <v>19368</v>
      </c>
      <c r="AM2075" t="s">
        <v>532</v>
      </c>
      <c r="AN2075" t="s">
        <v>532</v>
      </c>
      <c r="AO2075" t="s">
        <v>660</v>
      </c>
      <c r="AP2075" t="s">
        <v>6235</v>
      </c>
      <c r="AQ2075" t="s">
        <v>20403</v>
      </c>
    </row>
    <row r="2076" spans="1:43" x14ac:dyDescent="0.3">
      <c r="A2076" t="s">
        <v>17626</v>
      </c>
      <c r="B2076" t="s">
        <v>17185</v>
      </c>
      <c r="C2076" s="72">
        <v>35832</v>
      </c>
      <c r="D2076" t="s">
        <v>17627</v>
      </c>
      <c r="E2076" t="s">
        <v>17628</v>
      </c>
      <c r="F2076" t="s">
        <v>1449</v>
      </c>
      <c r="G2076" t="s">
        <v>6120</v>
      </c>
      <c r="H2076" t="s">
        <v>1424</v>
      </c>
      <c r="I2076" t="s">
        <v>17186</v>
      </c>
      <c r="J2076" t="s">
        <v>17185</v>
      </c>
      <c r="K2076">
        <v>668939</v>
      </c>
      <c r="L2076" t="s">
        <v>17185</v>
      </c>
      <c r="M2076">
        <v>3117469</v>
      </c>
      <c r="N2076" t="s">
        <v>17185</v>
      </c>
      <c r="P2076" t="s">
        <v>17626</v>
      </c>
      <c r="Q2076">
        <v>10704</v>
      </c>
      <c r="R2076" t="s">
        <v>17185</v>
      </c>
      <c r="S2076">
        <v>42178</v>
      </c>
      <c r="T2076" t="s">
        <v>17185</v>
      </c>
      <c r="W2076">
        <v>135527</v>
      </c>
      <c r="Y2076" t="s">
        <v>17185</v>
      </c>
      <c r="Z2076" t="s">
        <v>17317</v>
      </c>
      <c r="AA2076" t="s">
        <v>5068</v>
      </c>
      <c r="AB2076" t="s">
        <v>658</v>
      </c>
      <c r="AC2076" t="s">
        <v>17185</v>
      </c>
      <c r="AD2076" t="s">
        <v>17317</v>
      </c>
      <c r="AK2076" t="s">
        <v>17185</v>
      </c>
      <c r="AL2076" t="s">
        <v>19369</v>
      </c>
      <c r="AM2076" t="s">
        <v>17185</v>
      </c>
      <c r="AN2076" t="s">
        <v>17185</v>
      </c>
      <c r="AO2076" t="s">
        <v>1424</v>
      </c>
      <c r="AP2076" t="s">
        <v>17317</v>
      </c>
      <c r="AQ2076" t="s">
        <v>20403</v>
      </c>
    </row>
    <row r="2077" spans="1:43" hidden="1" x14ac:dyDescent="0.3">
      <c r="A2077" t="s">
        <v>3036</v>
      </c>
      <c r="B2077" t="s">
        <v>37</v>
      </c>
      <c r="C2077" s="72">
        <v>30036</v>
      </c>
      <c r="D2077" t="s">
        <v>6966</v>
      </c>
      <c r="E2077" t="s">
        <v>6650</v>
      </c>
      <c r="F2077" t="s">
        <v>3591</v>
      </c>
      <c r="G2077" t="s">
        <v>3591</v>
      </c>
      <c r="H2077" t="s">
        <v>1431</v>
      </c>
      <c r="I2077" t="s">
        <v>10406</v>
      </c>
      <c r="J2077" t="s">
        <v>37</v>
      </c>
      <c r="K2077">
        <v>453895</v>
      </c>
      <c r="L2077" t="s">
        <v>37</v>
      </c>
      <c r="M2077">
        <v>580791</v>
      </c>
      <c r="N2077" t="s">
        <v>37</v>
      </c>
      <c r="O2077" t="s">
        <v>3037</v>
      </c>
      <c r="P2077" t="s">
        <v>3036</v>
      </c>
      <c r="Q2077">
        <v>8042</v>
      </c>
      <c r="R2077" t="s">
        <v>37</v>
      </c>
      <c r="S2077">
        <v>28789</v>
      </c>
      <c r="T2077" t="s">
        <v>37</v>
      </c>
      <c r="U2077" t="s">
        <v>37</v>
      </c>
      <c r="V2077" t="s">
        <v>4762</v>
      </c>
      <c r="W2077">
        <v>45472</v>
      </c>
      <c r="X2077">
        <v>8042</v>
      </c>
      <c r="Y2077" t="s">
        <v>37</v>
      </c>
      <c r="Z2077" t="s">
        <v>6236</v>
      </c>
      <c r="AA2077" t="s">
        <v>658</v>
      </c>
      <c r="AB2077" t="s">
        <v>658</v>
      </c>
      <c r="AC2077" t="s">
        <v>37</v>
      </c>
      <c r="AD2077" t="s">
        <v>6236</v>
      </c>
      <c r="AE2077">
        <v>8134</v>
      </c>
      <c r="AF2077" t="s">
        <v>37</v>
      </c>
      <c r="AG2077">
        <v>5182</v>
      </c>
      <c r="AH2077" t="s">
        <v>37</v>
      </c>
      <c r="AI2077">
        <v>836</v>
      </c>
      <c r="AJ2077">
        <v>2657</v>
      </c>
      <c r="AK2077" t="s">
        <v>37</v>
      </c>
      <c r="AL2077" t="s">
        <v>19370</v>
      </c>
      <c r="AM2077" t="s">
        <v>37</v>
      </c>
      <c r="AN2077" t="s">
        <v>37</v>
      </c>
      <c r="AO2077" t="s">
        <v>1431</v>
      </c>
      <c r="AP2077" t="s">
        <v>6236</v>
      </c>
      <c r="AQ2077" t="s">
        <v>20402</v>
      </c>
    </row>
    <row r="2078" spans="1:43" x14ac:dyDescent="0.3">
      <c r="A2078" t="s">
        <v>17629</v>
      </c>
      <c r="B2078" t="s">
        <v>17260</v>
      </c>
      <c r="C2078" s="72">
        <v>35221</v>
      </c>
      <c r="D2078" t="s">
        <v>6629</v>
      </c>
      <c r="E2078" t="s">
        <v>6650</v>
      </c>
      <c r="F2078" t="s">
        <v>1439</v>
      </c>
      <c r="G2078" t="s">
        <v>6120</v>
      </c>
      <c r="H2078" t="s">
        <v>1373</v>
      </c>
      <c r="I2078" t="s">
        <v>17261</v>
      </c>
      <c r="J2078" t="s">
        <v>17260</v>
      </c>
      <c r="K2078">
        <v>657746</v>
      </c>
      <c r="L2078" t="s">
        <v>17260</v>
      </c>
      <c r="M2078">
        <v>2933069</v>
      </c>
      <c r="N2078" t="s">
        <v>17260</v>
      </c>
      <c r="P2078" t="s">
        <v>17629</v>
      </c>
      <c r="Q2078">
        <v>10785</v>
      </c>
      <c r="R2078" t="s">
        <v>17260</v>
      </c>
      <c r="S2078">
        <v>42450</v>
      </c>
      <c r="T2078" t="s">
        <v>17260</v>
      </c>
      <c r="W2078">
        <v>135535</v>
      </c>
      <c r="Y2078" t="s">
        <v>17260</v>
      </c>
      <c r="Z2078" t="s">
        <v>17630</v>
      </c>
      <c r="AA2078" t="s">
        <v>658</v>
      </c>
      <c r="AB2078" t="s">
        <v>658</v>
      </c>
      <c r="AC2078" t="s">
        <v>17260</v>
      </c>
      <c r="AD2078" t="s">
        <v>17630</v>
      </c>
      <c r="AK2078" t="s">
        <v>17260</v>
      </c>
      <c r="AL2078" t="s">
        <v>19371</v>
      </c>
      <c r="AM2078" t="s">
        <v>17260</v>
      </c>
      <c r="AN2078" t="s">
        <v>17260</v>
      </c>
      <c r="AO2078" t="s">
        <v>1373</v>
      </c>
      <c r="AP2078" t="s">
        <v>17630</v>
      </c>
      <c r="AQ2078" t="s">
        <v>20403</v>
      </c>
    </row>
    <row r="2079" spans="1:43" x14ac:dyDescent="0.3">
      <c r="A2079" t="s">
        <v>16700</v>
      </c>
      <c r="B2079" t="s">
        <v>15069</v>
      </c>
      <c r="C2079" s="72">
        <v>33506</v>
      </c>
      <c r="D2079" t="s">
        <v>6585</v>
      </c>
      <c r="E2079" t="s">
        <v>6650</v>
      </c>
      <c r="F2079" t="s">
        <v>1481</v>
      </c>
      <c r="G2079" t="s">
        <v>9094</v>
      </c>
      <c r="H2079" t="s">
        <v>1373</v>
      </c>
      <c r="I2079" t="s">
        <v>16701</v>
      </c>
      <c r="J2079" t="s">
        <v>15069</v>
      </c>
      <c r="K2079">
        <v>594986</v>
      </c>
      <c r="L2079" t="s">
        <v>15069</v>
      </c>
      <c r="M2079">
        <v>2118877</v>
      </c>
      <c r="N2079" t="s">
        <v>15069</v>
      </c>
      <c r="O2079" t="s">
        <v>16702</v>
      </c>
      <c r="P2079" t="s">
        <v>16700</v>
      </c>
      <c r="Q2079">
        <v>9798</v>
      </c>
      <c r="R2079" t="s">
        <v>15069</v>
      </c>
      <c r="S2079">
        <v>33318</v>
      </c>
      <c r="T2079" t="s">
        <v>15069</v>
      </c>
      <c r="W2079">
        <v>67864</v>
      </c>
      <c r="X2079">
        <v>9798</v>
      </c>
      <c r="Y2079" t="s">
        <v>15069</v>
      </c>
      <c r="Z2079" t="s">
        <v>16703</v>
      </c>
      <c r="AA2079" t="s">
        <v>666</v>
      </c>
      <c r="AB2079" t="s">
        <v>666</v>
      </c>
      <c r="AC2079" t="s">
        <v>15069</v>
      </c>
      <c r="AD2079" t="s">
        <v>16703</v>
      </c>
      <c r="AE2079">
        <v>12668</v>
      </c>
      <c r="AJ2079">
        <v>4734</v>
      </c>
      <c r="AK2079" t="s">
        <v>15069</v>
      </c>
      <c r="AL2079" t="s">
        <v>19372</v>
      </c>
      <c r="AM2079" t="s">
        <v>15069</v>
      </c>
      <c r="AN2079" t="s">
        <v>15069</v>
      </c>
      <c r="AO2079" t="s">
        <v>14933</v>
      </c>
      <c r="AP2079" t="s">
        <v>16703</v>
      </c>
      <c r="AQ2079" t="s">
        <v>20403</v>
      </c>
    </row>
    <row r="2080" spans="1:43" x14ac:dyDescent="0.3">
      <c r="A2080" t="s">
        <v>3404</v>
      </c>
      <c r="B2080" t="s">
        <v>1088</v>
      </c>
      <c r="C2080" s="72">
        <v>31861</v>
      </c>
      <c r="D2080" t="s">
        <v>7570</v>
      </c>
      <c r="E2080" t="s">
        <v>7569</v>
      </c>
      <c r="F2080" t="s">
        <v>1426</v>
      </c>
      <c r="G2080" t="s">
        <v>6120</v>
      </c>
      <c r="H2080" t="s">
        <v>1373</v>
      </c>
      <c r="I2080" t="s">
        <v>10403</v>
      </c>
      <c r="J2080" t="s">
        <v>1088</v>
      </c>
      <c r="K2080">
        <v>547943</v>
      </c>
      <c r="L2080" t="s">
        <v>3515</v>
      </c>
      <c r="M2080">
        <v>2029433</v>
      </c>
      <c r="N2080" t="s">
        <v>1088</v>
      </c>
      <c r="O2080" t="s">
        <v>4763</v>
      </c>
      <c r="P2080" t="s">
        <v>3404</v>
      </c>
      <c r="Q2080">
        <v>9317</v>
      </c>
      <c r="R2080" t="s">
        <v>19860</v>
      </c>
      <c r="S2080">
        <v>32582</v>
      </c>
      <c r="T2080" t="s">
        <v>1088</v>
      </c>
      <c r="V2080" t="s">
        <v>4765</v>
      </c>
      <c r="W2080">
        <v>60787</v>
      </c>
      <c r="X2080">
        <v>9317</v>
      </c>
      <c r="Y2080" t="s">
        <v>4764</v>
      </c>
      <c r="Z2080" t="s">
        <v>6237</v>
      </c>
      <c r="AA2080" t="s">
        <v>658</v>
      </c>
      <c r="AB2080" t="s">
        <v>666</v>
      </c>
      <c r="AC2080" t="s">
        <v>1088</v>
      </c>
      <c r="AD2080" t="s">
        <v>6237</v>
      </c>
      <c r="AE2080">
        <v>10895</v>
      </c>
      <c r="AF2080" t="s">
        <v>1088</v>
      </c>
      <c r="AG2080">
        <v>37014</v>
      </c>
      <c r="AH2080" t="s">
        <v>1088</v>
      </c>
      <c r="AI2080">
        <v>18210</v>
      </c>
      <c r="AJ2080">
        <v>4283</v>
      </c>
      <c r="AK2080" t="s">
        <v>1088</v>
      </c>
      <c r="AL2080" t="s">
        <v>19373</v>
      </c>
      <c r="AM2080" t="s">
        <v>19860</v>
      </c>
      <c r="AN2080" t="s">
        <v>1088</v>
      </c>
      <c r="AO2080" t="s">
        <v>14935</v>
      </c>
      <c r="AP2080" t="s">
        <v>19861</v>
      </c>
      <c r="AQ2080" t="s">
        <v>20403</v>
      </c>
    </row>
    <row r="2081" spans="1:43" x14ac:dyDescent="0.3">
      <c r="A2081" t="s">
        <v>3038</v>
      </c>
      <c r="B2081" t="s">
        <v>1145</v>
      </c>
      <c r="C2081" s="72">
        <v>31288</v>
      </c>
      <c r="D2081" t="s">
        <v>8071</v>
      </c>
      <c r="E2081" t="s">
        <v>8070</v>
      </c>
      <c r="F2081" t="s">
        <v>1402</v>
      </c>
      <c r="G2081" t="s">
        <v>6120</v>
      </c>
      <c r="H2081" t="s">
        <v>1373</v>
      </c>
      <c r="I2081" t="s">
        <v>10400</v>
      </c>
      <c r="J2081" t="s">
        <v>1145</v>
      </c>
      <c r="K2081">
        <v>519240</v>
      </c>
      <c r="L2081" t="s">
        <v>1145</v>
      </c>
      <c r="M2081">
        <v>1674412</v>
      </c>
      <c r="N2081" t="s">
        <v>1145</v>
      </c>
      <c r="O2081" t="s">
        <v>3039</v>
      </c>
      <c r="P2081" t="s">
        <v>3038</v>
      </c>
      <c r="Q2081">
        <v>8523</v>
      </c>
      <c r="R2081" t="s">
        <v>1145</v>
      </c>
      <c r="S2081">
        <v>30366</v>
      </c>
      <c r="T2081" t="s">
        <v>1145</v>
      </c>
      <c r="V2081" t="s">
        <v>4766</v>
      </c>
      <c r="W2081">
        <v>57529</v>
      </c>
      <c r="X2081">
        <v>8523</v>
      </c>
      <c r="Y2081" t="s">
        <v>1145</v>
      </c>
      <c r="Z2081" t="s">
        <v>6238</v>
      </c>
      <c r="AA2081" t="s">
        <v>666</v>
      </c>
      <c r="AB2081" t="s">
        <v>666</v>
      </c>
      <c r="AC2081" t="s">
        <v>1145</v>
      </c>
      <c r="AD2081" t="s">
        <v>6238</v>
      </c>
      <c r="AE2081">
        <v>9991</v>
      </c>
      <c r="AF2081" t="s">
        <v>1145</v>
      </c>
      <c r="AG2081">
        <v>5714</v>
      </c>
      <c r="AH2081" t="s">
        <v>1145</v>
      </c>
      <c r="AI2081">
        <v>6960</v>
      </c>
      <c r="AJ2081">
        <v>3293</v>
      </c>
      <c r="AK2081" t="s">
        <v>1145</v>
      </c>
      <c r="AL2081" t="s">
        <v>19374</v>
      </c>
      <c r="AM2081" t="s">
        <v>1145</v>
      </c>
      <c r="AN2081" t="s">
        <v>1145</v>
      </c>
      <c r="AO2081" t="s">
        <v>1373</v>
      </c>
      <c r="AP2081" t="s">
        <v>6238</v>
      </c>
      <c r="AQ2081" t="s">
        <v>20403</v>
      </c>
    </row>
    <row r="2082" spans="1:43" hidden="1" x14ac:dyDescent="0.3">
      <c r="A2082" t="s">
        <v>3040</v>
      </c>
      <c r="B2082" t="s">
        <v>721</v>
      </c>
      <c r="C2082" s="72">
        <v>29423</v>
      </c>
      <c r="D2082" t="s">
        <v>7628</v>
      </c>
      <c r="E2082" t="s">
        <v>7627</v>
      </c>
      <c r="F2082" t="s">
        <v>1372</v>
      </c>
      <c r="G2082" t="s">
        <v>6120</v>
      </c>
      <c r="H2082" t="s">
        <v>1373</v>
      </c>
      <c r="I2082" t="s">
        <v>9760</v>
      </c>
      <c r="J2082" t="s">
        <v>721</v>
      </c>
      <c r="K2082">
        <v>282332</v>
      </c>
      <c r="L2082" t="s">
        <v>721</v>
      </c>
      <c r="M2082">
        <v>174974</v>
      </c>
      <c r="N2082" t="s">
        <v>721</v>
      </c>
      <c r="O2082" t="s">
        <v>3041</v>
      </c>
      <c r="P2082" t="s">
        <v>3040</v>
      </c>
      <c r="Q2082">
        <v>6603</v>
      </c>
      <c r="R2082" t="s">
        <v>721</v>
      </c>
      <c r="S2082">
        <v>4553</v>
      </c>
      <c r="T2082" t="s">
        <v>721</v>
      </c>
      <c r="V2082" t="s">
        <v>4767</v>
      </c>
      <c r="W2082">
        <v>1117</v>
      </c>
      <c r="X2082">
        <v>6603</v>
      </c>
      <c r="Y2082" t="s">
        <v>721</v>
      </c>
      <c r="Z2082" t="s">
        <v>6239</v>
      </c>
      <c r="AA2082" t="s">
        <v>666</v>
      </c>
      <c r="AB2082" t="s">
        <v>666</v>
      </c>
      <c r="AC2082" t="s">
        <v>721</v>
      </c>
      <c r="AD2082" t="s">
        <v>6239</v>
      </c>
      <c r="AE2082">
        <v>6400</v>
      </c>
      <c r="AF2082" t="s">
        <v>721</v>
      </c>
      <c r="AG2082">
        <v>5547</v>
      </c>
      <c r="AH2082" t="s">
        <v>721</v>
      </c>
      <c r="AI2082">
        <v>15519</v>
      </c>
      <c r="AJ2082">
        <v>199</v>
      </c>
      <c r="AK2082" t="s">
        <v>721</v>
      </c>
      <c r="AN2082" t="s">
        <v>721</v>
      </c>
      <c r="AO2082" t="s">
        <v>1373</v>
      </c>
      <c r="AP2082" t="s">
        <v>6239</v>
      </c>
      <c r="AQ2082" t="s">
        <v>20402</v>
      </c>
    </row>
    <row r="2083" spans="1:43" x14ac:dyDescent="0.3">
      <c r="A2083" t="s">
        <v>16704</v>
      </c>
      <c r="B2083" t="s">
        <v>16705</v>
      </c>
      <c r="C2083" s="72">
        <v>33067</v>
      </c>
      <c r="D2083" t="s">
        <v>6767</v>
      </c>
      <c r="E2083" t="s">
        <v>16706</v>
      </c>
      <c r="F2083" t="s">
        <v>1481</v>
      </c>
      <c r="G2083" t="s">
        <v>9094</v>
      </c>
      <c r="H2083" t="s">
        <v>1373</v>
      </c>
      <c r="I2083" t="s">
        <v>16707</v>
      </c>
      <c r="J2083" t="s">
        <v>16705</v>
      </c>
      <c r="K2083">
        <v>594987</v>
      </c>
      <c r="L2083" t="s">
        <v>16705</v>
      </c>
      <c r="M2083">
        <v>2107843</v>
      </c>
      <c r="N2083" t="s">
        <v>16705</v>
      </c>
      <c r="O2083" t="s">
        <v>16708</v>
      </c>
      <c r="P2083" t="s">
        <v>16704</v>
      </c>
      <c r="Q2083">
        <v>9686</v>
      </c>
      <c r="R2083" t="s">
        <v>16705</v>
      </c>
      <c r="S2083">
        <v>33105</v>
      </c>
      <c r="T2083" t="s">
        <v>16705</v>
      </c>
      <c r="W2083">
        <v>67865</v>
      </c>
      <c r="X2083">
        <v>9686</v>
      </c>
      <c r="Y2083" t="s">
        <v>16705</v>
      </c>
      <c r="Z2083" t="s">
        <v>16709</v>
      </c>
      <c r="AA2083" t="s">
        <v>658</v>
      </c>
      <c r="AB2083" t="s">
        <v>658</v>
      </c>
      <c r="AC2083" t="s">
        <v>16705</v>
      </c>
      <c r="AD2083" t="s">
        <v>16709</v>
      </c>
      <c r="AE2083">
        <v>12867</v>
      </c>
      <c r="AJ2083">
        <v>4613</v>
      </c>
      <c r="AK2083" t="s">
        <v>16705</v>
      </c>
      <c r="AL2083" t="s">
        <v>19375</v>
      </c>
      <c r="AM2083" t="s">
        <v>16705</v>
      </c>
      <c r="AN2083" t="s">
        <v>16705</v>
      </c>
      <c r="AO2083" t="s">
        <v>14933</v>
      </c>
      <c r="AP2083" t="s">
        <v>16709</v>
      </c>
      <c r="AQ2083" t="s">
        <v>20403</v>
      </c>
    </row>
    <row r="2084" spans="1:43" hidden="1" x14ac:dyDescent="0.3">
      <c r="A2084" t="s">
        <v>4768</v>
      </c>
      <c r="B2084" t="s">
        <v>1077</v>
      </c>
      <c r="C2084" s="72">
        <v>25613</v>
      </c>
      <c r="D2084" t="s">
        <v>8073</v>
      </c>
      <c r="E2084" t="s">
        <v>8072</v>
      </c>
      <c r="F2084" t="s">
        <v>3591</v>
      </c>
      <c r="G2084" t="s">
        <v>3591</v>
      </c>
      <c r="H2084" t="s">
        <v>1373</v>
      </c>
      <c r="I2084" t="s">
        <v>10372</v>
      </c>
      <c r="J2084" t="s">
        <v>1077</v>
      </c>
      <c r="K2084">
        <v>493416</v>
      </c>
      <c r="L2084" t="s">
        <v>1077</v>
      </c>
      <c r="M2084">
        <v>594597</v>
      </c>
      <c r="N2084" t="s">
        <v>1077</v>
      </c>
      <c r="O2084" t="s">
        <v>6240</v>
      </c>
      <c r="P2084" t="s">
        <v>4768</v>
      </c>
      <c r="R2084" t="s">
        <v>1077</v>
      </c>
      <c r="S2084">
        <v>6498</v>
      </c>
      <c r="T2084" t="s">
        <v>1077</v>
      </c>
      <c r="V2084" t="s">
        <v>6241</v>
      </c>
      <c r="W2084">
        <v>42212</v>
      </c>
      <c r="Y2084" t="s">
        <v>1077</v>
      </c>
      <c r="Z2084" t="s">
        <v>8952</v>
      </c>
      <c r="AA2084" t="s">
        <v>666</v>
      </c>
      <c r="AB2084" t="s">
        <v>658</v>
      </c>
      <c r="AC2084" t="s">
        <v>1077</v>
      </c>
      <c r="AD2084" t="s">
        <v>8952</v>
      </c>
      <c r="AI2084">
        <v>13742</v>
      </c>
      <c r="AK2084" t="s">
        <v>1077</v>
      </c>
      <c r="AN2084" t="s">
        <v>1077</v>
      </c>
      <c r="AO2084" t="s">
        <v>1373</v>
      </c>
      <c r="AP2084" t="s">
        <v>8952</v>
      </c>
      <c r="AQ2084" t="s">
        <v>20402</v>
      </c>
    </row>
    <row r="2085" spans="1:43" x14ac:dyDescent="0.3">
      <c r="A2085" t="s">
        <v>10268</v>
      </c>
      <c r="B2085" t="s">
        <v>10269</v>
      </c>
      <c r="C2085" s="72">
        <v>32709</v>
      </c>
      <c r="D2085" t="s">
        <v>6987</v>
      </c>
      <c r="E2085" t="s">
        <v>10270</v>
      </c>
      <c r="F2085" t="s">
        <v>1437</v>
      </c>
      <c r="G2085" t="s">
        <v>9094</v>
      </c>
      <c r="H2085" t="s">
        <v>1431</v>
      </c>
      <c r="I2085" t="s">
        <v>10271</v>
      </c>
      <c r="J2085" t="s">
        <v>10269</v>
      </c>
      <c r="K2085">
        <v>573135</v>
      </c>
      <c r="L2085" t="s">
        <v>10269</v>
      </c>
      <c r="M2085">
        <v>1804103</v>
      </c>
      <c r="N2085" t="s">
        <v>10269</v>
      </c>
      <c r="O2085" t="s">
        <v>13123</v>
      </c>
      <c r="P2085" t="s">
        <v>10268</v>
      </c>
      <c r="Q2085">
        <v>10026</v>
      </c>
      <c r="R2085" t="s">
        <v>10269</v>
      </c>
      <c r="S2085">
        <v>31190</v>
      </c>
      <c r="T2085" t="s">
        <v>10269</v>
      </c>
      <c r="V2085" t="s">
        <v>12609</v>
      </c>
      <c r="W2085">
        <v>66662</v>
      </c>
      <c r="X2085">
        <v>10026</v>
      </c>
      <c r="Y2085" t="s">
        <v>10269</v>
      </c>
      <c r="Z2085" t="s">
        <v>10272</v>
      </c>
      <c r="AA2085" t="s">
        <v>658</v>
      </c>
      <c r="AB2085" t="s">
        <v>658</v>
      </c>
      <c r="AC2085" t="s">
        <v>10269</v>
      </c>
      <c r="AD2085" t="s">
        <v>10272</v>
      </c>
      <c r="AE2085">
        <v>11711</v>
      </c>
      <c r="AF2085" t="s">
        <v>10269</v>
      </c>
      <c r="AG2085">
        <v>13394</v>
      </c>
      <c r="AH2085" t="s">
        <v>10269</v>
      </c>
      <c r="AI2085">
        <v>14240</v>
      </c>
      <c r="AJ2085">
        <v>4869</v>
      </c>
      <c r="AK2085" t="s">
        <v>10269</v>
      </c>
      <c r="AL2085" t="s">
        <v>19376</v>
      </c>
      <c r="AM2085" t="s">
        <v>10269</v>
      </c>
      <c r="AN2085" t="s">
        <v>10269</v>
      </c>
      <c r="AO2085" t="s">
        <v>1431</v>
      </c>
      <c r="AP2085" t="s">
        <v>10272</v>
      </c>
      <c r="AQ2085" t="s">
        <v>20403</v>
      </c>
    </row>
    <row r="2086" spans="1:43" x14ac:dyDescent="0.3">
      <c r="A2086" t="s">
        <v>3042</v>
      </c>
      <c r="B2086" t="s">
        <v>1262</v>
      </c>
      <c r="C2086" s="72">
        <v>31197</v>
      </c>
      <c r="D2086" t="s">
        <v>7291</v>
      </c>
      <c r="E2086" t="s">
        <v>8074</v>
      </c>
      <c r="F2086" t="s">
        <v>3591</v>
      </c>
      <c r="G2086" t="s">
        <v>3591</v>
      </c>
      <c r="H2086" t="s">
        <v>1373</v>
      </c>
      <c r="I2086" t="s">
        <v>9870</v>
      </c>
      <c r="J2086" t="s">
        <v>1262</v>
      </c>
      <c r="K2086">
        <v>477569</v>
      </c>
      <c r="L2086" t="s">
        <v>1262</v>
      </c>
      <c r="M2086">
        <v>1661513</v>
      </c>
      <c r="N2086" t="s">
        <v>1262</v>
      </c>
      <c r="O2086" t="s">
        <v>3043</v>
      </c>
      <c r="P2086" t="s">
        <v>3042</v>
      </c>
      <c r="Q2086">
        <v>8739</v>
      </c>
      <c r="R2086" t="s">
        <v>1262</v>
      </c>
      <c r="S2086">
        <v>30650</v>
      </c>
      <c r="T2086" t="s">
        <v>1262</v>
      </c>
      <c r="V2086" t="s">
        <v>4769</v>
      </c>
      <c r="W2086">
        <v>48858</v>
      </c>
      <c r="X2086">
        <v>8739</v>
      </c>
      <c r="Y2086" t="s">
        <v>1262</v>
      </c>
      <c r="Z2086" t="s">
        <v>6242</v>
      </c>
      <c r="AA2086" t="s">
        <v>658</v>
      </c>
      <c r="AB2086" t="s">
        <v>658</v>
      </c>
      <c r="AC2086" t="s">
        <v>1262</v>
      </c>
      <c r="AD2086" t="s">
        <v>6242</v>
      </c>
      <c r="AE2086">
        <v>10611</v>
      </c>
      <c r="AF2086" t="s">
        <v>1262</v>
      </c>
      <c r="AG2086">
        <v>12256</v>
      </c>
      <c r="AH2086" t="s">
        <v>1262</v>
      </c>
      <c r="AI2086">
        <v>4015</v>
      </c>
      <c r="AJ2086">
        <v>3482</v>
      </c>
      <c r="AK2086" t="s">
        <v>1262</v>
      </c>
      <c r="AL2086" t="s">
        <v>19377</v>
      </c>
      <c r="AM2086" t="s">
        <v>1262</v>
      </c>
      <c r="AN2086" t="s">
        <v>1262</v>
      </c>
      <c r="AO2086" t="s">
        <v>1373</v>
      </c>
      <c r="AP2086" t="s">
        <v>6242</v>
      </c>
      <c r="AQ2086" t="s">
        <v>20403</v>
      </c>
    </row>
    <row r="2087" spans="1:43" x14ac:dyDescent="0.3">
      <c r="A2087" t="s">
        <v>3516</v>
      </c>
      <c r="B2087" t="s">
        <v>1067</v>
      </c>
      <c r="C2087" s="72">
        <v>32884</v>
      </c>
      <c r="D2087" t="s">
        <v>6859</v>
      </c>
      <c r="E2087" t="s">
        <v>7606</v>
      </c>
      <c r="F2087" t="s">
        <v>1402</v>
      </c>
      <c r="G2087" t="s">
        <v>6120</v>
      </c>
      <c r="H2087" t="s">
        <v>1373</v>
      </c>
      <c r="I2087" t="s">
        <v>9896</v>
      </c>
      <c r="J2087" t="s">
        <v>1067</v>
      </c>
      <c r="K2087">
        <v>517593</v>
      </c>
      <c r="L2087" t="s">
        <v>1067</v>
      </c>
      <c r="M2087">
        <v>1915129</v>
      </c>
      <c r="N2087" t="s">
        <v>1067</v>
      </c>
      <c r="O2087" t="s">
        <v>4770</v>
      </c>
      <c r="P2087" t="s">
        <v>3516</v>
      </c>
      <c r="Q2087">
        <v>9456</v>
      </c>
      <c r="R2087" t="s">
        <v>1067</v>
      </c>
      <c r="S2087">
        <v>32095</v>
      </c>
      <c r="T2087" t="s">
        <v>1067</v>
      </c>
      <c r="V2087" t="s">
        <v>4771</v>
      </c>
      <c r="W2087">
        <v>56723</v>
      </c>
      <c r="X2087">
        <v>9456</v>
      </c>
      <c r="Y2087" t="s">
        <v>1067</v>
      </c>
      <c r="Z2087" t="s">
        <v>6243</v>
      </c>
      <c r="AA2087" t="s">
        <v>666</v>
      </c>
      <c r="AB2087" t="s">
        <v>658</v>
      </c>
      <c r="AC2087" t="s">
        <v>1067</v>
      </c>
      <c r="AD2087" t="s">
        <v>6243</v>
      </c>
      <c r="AE2087">
        <v>12347</v>
      </c>
      <c r="AF2087" t="s">
        <v>1067</v>
      </c>
      <c r="AG2087">
        <v>21118</v>
      </c>
      <c r="AH2087" t="s">
        <v>1067</v>
      </c>
      <c r="AI2087">
        <v>5948</v>
      </c>
      <c r="AJ2087">
        <v>4413</v>
      </c>
      <c r="AK2087" t="s">
        <v>1067</v>
      </c>
      <c r="AL2087" t="s">
        <v>19378</v>
      </c>
      <c r="AM2087" t="s">
        <v>1067</v>
      </c>
      <c r="AN2087" t="s">
        <v>1067</v>
      </c>
      <c r="AO2087" t="s">
        <v>1373</v>
      </c>
      <c r="AP2087" t="s">
        <v>6243</v>
      </c>
      <c r="AQ2087" t="s">
        <v>20403</v>
      </c>
    </row>
    <row r="2088" spans="1:43" x14ac:dyDescent="0.3">
      <c r="A2088" t="s">
        <v>3044</v>
      </c>
      <c r="B2088" t="s">
        <v>725</v>
      </c>
      <c r="C2088" s="72">
        <v>32597</v>
      </c>
      <c r="D2088" t="s">
        <v>6655</v>
      </c>
      <c r="E2088" t="s">
        <v>7561</v>
      </c>
      <c r="F2088" t="s">
        <v>1389</v>
      </c>
      <c r="G2088" t="s">
        <v>6120</v>
      </c>
      <c r="H2088" t="s">
        <v>1373</v>
      </c>
      <c r="I2088" t="s">
        <v>9195</v>
      </c>
      <c r="J2088" t="s">
        <v>725</v>
      </c>
      <c r="K2088">
        <v>519242</v>
      </c>
      <c r="L2088" t="s">
        <v>725</v>
      </c>
      <c r="M2088">
        <v>1762602</v>
      </c>
      <c r="N2088" t="s">
        <v>725</v>
      </c>
      <c r="O2088" t="s">
        <v>3045</v>
      </c>
      <c r="P2088" t="s">
        <v>3044</v>
      </c>
      <c r="Q2088">
        <v>8780</v>
      </c>
      <c r="R2088" t="s">
        <v>725</v>
      </c>
      <c r="S2088">
        <v>30948</v>
      </c>
      <c r="T2088" t="s">
        <v>725</v>
      </c>
      <c r="V2088" t="s">
        <v>4772</v>
      </c>
      <c r="W2088">
        <v>65751</v>
      </c>
      <c r="X2088">
        <v>8780</v>
      </c>
      <c r="Y2088" t="s">
        <v>725</v>
      </c>
      <c r="Z2088" t="s">
        <v>6244</v>
      </c>
      <c r="AA2088" t="s">
        <v>666</v>
      </c>
      <c r="AB2088" t="s">
        <v>666</v>
      </c>
      <c r="AC2088" t="s">
        <v>725</v>
      </c>
      <c r="AD2088" t="s">
        <v>6244</v>
      </c>
      <c r="AE2088">
        <v>11438</v>
      </c>
      <c r="AF2088" t="s">
        <v>725</v>
      </c>
      <c r="AG2088">
        <v>12477</v>
      </c>
      <c r="AH2088" t="s">
        <v>725</v>
      </c>
      <c r="AI2088">
        <v>14393</v>
      </c>
      <c r="AJ2088">
        <v>3548</v>
      </c>
      <c r="AK2088" t="s">
        <v>725</v>
      </c>
      <c r="AL2088" t="s">
        <v>19379</v>
      </c>
      <c r="AM2088" t="s">
        <v>725</v>
      </c>
      <c r="AN2088" t="s">
        <v>725</v>
      </c>
      <c r="AO2088" t="s">
        <v>1373</v>
      </c>
      <c r="AP2088" t="s">
        <v>6244</v>
      </c>
      <c r="AQ2088" t="s">
        <v>20403</v>
      </c>
    </row>
    <row r="2089" spans="1:43" hidden="1" x14ac:dyDescent="0.3">
      <c r="A2089" t="s">
        <v>3046</v>
      </c>
      <c r="B2089" t="s">
        <v>408</v>
      </c>
      <c r="C2089" s="72">
        <v>31169</v>
      </c>
      <c r="D2089" t="s">
        <v>6895</v>
      </c>
      <c r="E2089" t="s">
        <v>3047</v>
      </c>
      <c r="F2089" t="s">
        <v>3591</v>
      </c>
      <c r="G2089" t="s">
        <v>3591</v>
      </c>
      <c r="H2089" t="s">
        <v>1424</v>
      </c>
      <c r="I2089" t="s">
        <v>10933</v>
      </c>
      <c r="J2089" t="s">
        <v>408</v>
      </c>
      <c r="K2089">
        <v>457454</v>
      </c>
      <c r="L2089" t="s">
        <v>408</v>
      </c>
      <c r="M2089">
        <v>584807</v>
      </c>
      <c r="N2089" t="s">
        <v>408</v>
      </c>
      <c r="O2089" t="s">
        <v>3048</v>
      </c>
      <c r="P2089" t="s">
        <v>3046</v>
      </c>
      <c r="Q2089">
        <v>7939</v>
      </c>
      <c r="R2089" t="s">
        <v>408</v>
      </c>
      <c r="S2089">
        <v>28663</v>
      </c>
      <c r="T2089" t="s">
        <v>408</v>
      </c>
      <c r="U2089" t="s">
        <v>408</v>
      </c>
      <c r="V2089" t="s">
        <v>4773</v>
      </c>
      <c r="W2089">
        <v>46714</v>
      </c>
      <c r="X2089">
        <v>7939</v>
      </c>
      <c r="Y2089" t="s">
        <v>408</v>
      </c>
      <c r="Z2089" t="s">
        <v>6245</v>
      </c>
      <c r="AA2089" t="s">
        <v>5068</v>
      </c>
      <c r="AB2089" t="s">
        <v>658</v>
      </c>
      <c r="AC2089" t="s">
        <v>408</v>
      </c>
      <c r="AD2089" t="s">
        <v>6245</v>
      </c>
      <c r="AE2089">
        <v>7941</v>
      </c>
      <c r="AF2089" t="s">
        <v>408</v>
      </c>
      <c r="AG2089">
        <v>5357</v>
      </c>
      <c r="AH2089" t="s">
        <v>408</v>
      </c>
      <c r="AI2089">
        <v>1418</v>
      </c>
      <c r="AJ2089">
        <v>2490</v>
      </c>
      <c r="AK2089" t="s">
        <v>408</v>
      </c>
      <c r="AN2089" t="s">
        <v>408</v>
      </c>
      <c r="AO2089" t="s">
        <v>1424</v>
      </c>
      <c r="AP2089" t="s">
        <v>6245</v>
      </c>
      <c r="AQ2089" t="s">
        <v>20402</v>
      </c>
    </row>
    <row r="2090" spans="1:43" x14ac:dyDescent="0.3">
      <c r="A2090" t="s">
        <v>3049</v>
      </c>
      <c r="B2090" t="s">
        <v>789</v>
      </c>
      <c r="C2090" s="72">
        <v>31070</v>
      </c>
      <c r="D2090" t="s">
        <v>7073</v>
      </c>
      <c r="E2090" t="s">
        <v>7508</v>
      </c>
      <c r="F2090" t="s">
        <v>1383</v>
      </c>
      <c r="G2090" t="s">
        <v>9094</v>
      </c>
      <c r="H2090" t="s">
        <v>1373</v>
      </c>
      <c r="I2090" t="s">
        <v>9669</v>
      </c>
      <c r="J2090" t="s">
        <v>789</v>
      </c>
      <c r="K2090">
        <v>502188</v>
      </c>
      <c r="L2090" t="s">
        <v>789</v>
      </c>
      <c r="M2090">
        <v>1114753</v>
      </c>
      <c r="N2090" t="s">
        <v>789</v>
      </c>
      <c r="O2090" t="s">
        <v>3050</v>
      </c>
      <c r="P2090" t="s">
        <v>3049</v>
      </c>
      <c r="Q2090">
        <v>8281</v>
      </c>
      <c r="R2090" t="s">
        <v>789</v>
      </c>
      <c r="S2090">
        <v>29166</v>
      </c>
      <c r="T2090" t="s">
        <v>789</v>
      </c>
      <c r="V2090" t="s">
        <v>4774</v>
      </c>
      <c r="W2090">
        <v>50175</v>
      </c>
      <c r="X2090">
        <v>8281</v>
      </c>
      <c r="Y2090" t="s">
        <v>789</v>
      </c>
      <c r="Z2090" t="s">
        <v>6246</v>
      </c>
      <c r="AA2090" t="s">
        <v>658</v>
      </c>
      <c r="AB2090" t="s">
        <v>658</v>
      </c>
      <c r="AC2090" t="s">
        <v>789</v>
      </c>
      <c r="AD2090" t="s">
        <v>6246</v>
      </c>
      <c r="AE2090">
        <v>9374</v>
      </c>
      <c r="AF2090" t="s">
        <v>789</v>
      </c>
      <c r="AG2090">
        <v>6149</v>
      </c>
      <c r="AH2090" t="s">
        <v>789</v>
      </c>
      <c r="AI2090">
        <v>1653</v>
      </c>
      <c r="AJ2090">
        <v>3005</v>
      </c>
      <c r="AK2090" t="s">
        <v>789</v>
      </c>
      <c r="AL2090" t="s">
        <v>19380</v>
      </c>
      <c r="AM2090" t="s">
        <v>789</v>
      </c>
      <c r="AN2090" t="s">
        <v>789</v>
      </c>
      <c r="AO2090" t="s">
        <v>1373</v>
      </c>
      <c r="AP2090" t="s">
        <v>6246</v>
      </c>
      <c r="AQ2090" t="s">
        <v>20403</v>
      </c>
    </row>
    <row r="2091" spans="1:43" x14ac:dyDescent="0.3">
      <c r="A2091" t="s">
        <v>14872</v>
      </c>
      <c r="B2091" t="s">
        <v>14719</v>
      </c>
      <c r="C2091" s="72">
        <v>33518</v>
      </c>
      <c r="D2091" t="s">
        <v>6573</v>
      </c>
      <c r="E2091" t="s">
        <v>14873</v>
      </c>
      <c r="F2091" t="s">
        <v>3591</v>
      </c>
      <c r="G2091" t="s">
        <v>3591</v>
      </c>
      <c r="H2091" t="s">
        <v>1373</v>
      </c>
      <c r="I2091" t="s">
        <v>14874</v>
      </c>
      <c r="J2091" t="s">
        <v>14719</v>
      </c>
      <c r="K2091">
        <v>592716</v>
      </c>
      <c r="L2091" t="s">
        <v>14719</v>
      </c>
      <c r="M2091">
        <v>2166172</v>
      </c>
      <c r="N2091" t="s">
        <v>14719</v>
      </c>
      <c r="O2091" t="s">
        <v>17631</v>
      </c>
      <c r="P2091" t="s">
        <v>14872</v>
      </c>
      <c r="Q2091">
        <v>10317</v>
      </c>
      <c r="R2091" t="s">
        <v>14719</v>
      </c>
      <c r="S2091">
        <v>33677</v>
      </c>
      <c r="T2091" t="s">
        <v>14719</v>
      </c>
      <c r="V2091" t="s">
        <v>16710</v>
      </c>
      <c r="W2091">
        <v>70885</v>
      </c>
      <c r="X2091">
        <v>10317</v>
      </c>
      <c r="Y2091" t="s">
        <v>14719</v>
      </c>
      <c r="Z2091" t="s">
        <v>15196</v>
      </c>
      <c r="AA2091" t="s">
        <v>658</v>
      </c>
      <c r="AB2091" t="s">
        <v>658</v>
      </c>
      <c r="AC2091" t="s">
        <v>14719</v>
      </c>
      <c r="AD2091" t="s">
        <v>15196</v>
      </c>
      <c r="AE2091">
        <v>13571</v>
      </c>
      <c r="AH2091" t="s">
        <v>14719</v>
      </c>
      <c r="AI2091">
        <v>18475</v>
      </c>
      <c r="AJ2091">
        <v>5193</v>
      </c>
      <c r="AK2091" t="s">
        <v>14719</v>
      </c>
      <c r="AL2091" t="s">
        <v>19381</v>
      </c>
      <c r="AM2091" t="s">
        <v>14719</v>
      </c>
      <c r="AN2091" t="s">
        <v>14719</v>
      </c>
      <c r="AO2091" t="s">
        <v>1373</v>
      </c>
      <c r="AP2091" t="s">
        <v>15196</v>
      </c>
      <c r="AQ2091" t="s">
        <v>20403</v>
      </c>
    </row>
    <row r="2092" spans="1:43" x14ac:dyDescent="0.3">
      <c r="A2092" t="s">
        <v>16711</v>
      </c>
      <c r="B2092" t="s">
        <v>16712</v>
      </c>
      <c r="C2092" s="72">
        <v>33244</v>
      </c>
      <c r="D2092" t="s">
        <v>16713</v>
      </c>
      <c r="E2092" t="s">
        <v>14873</v>
      </c>
      <c r="F2092" t="s">
        <v>1446</v>
      </c>
      <c r="G2092" t="s">
        <v>9094</v>
      </c>
      <c r="H2092" t="s">
        <v>1373</v>
      </c>
      <c r="I2092" t="s">
        <v>16714</v>
      </c>
      <c r="J2092" t="s">
        <v>16712</v>
      </c>
      <c r="K2092">
        <v>572102</v>
      </c>
      <c r="L2092" t="s">
        <v>16712</v>
      </c>
      <c r="M2092">
        <v>1846228</v>
      </c>
      <c r="N2092" t="s">
        <v>16712</v>
      </c>
      <c r="O2092" t="s">
        <v>17632</v>
      </c>
      <c r="P2092" t="s">
        <v>16711</v>
      </c>
      <c r="Q2092">
        <v>10033</v>
      </c>
      <c r="S2092">
        <v>31932</v>
      </c>
      <c r="T2092" t="s">
        <v>16712</v>
      </c>
      <c r="V2092" t="s">
        <v>16715</v>
      </c>
      <c r="W2092">
        <v>60665</v>
      </c>
      <c r="X2092">
        <v>10033</v>
      </c>
      <c r="Y2092" t="s">
        <v>16712</v>
      </c>
      <c r="Z2092" t="s">
        <v>16716</v>
      </c>
      <c r="AA2092" t="s">
        <v>658</v>
      </c>
      <c r="AB2092" t="s">
        <v>658</v>
      </c>
      <c r="AC2092" t="s">
        <v>16712</v>
      </c>
      <c r="AD2092" t="s">
        <v>16716</v>
      </c>
      <c r="AE2092">
        <v>10990</v>
      </c>
      <c r="AK2092" t="s">
        <v>16712</v>
      </c>
      <c r="AL2092" t="s">
        <v>19382</v>
      </c>
      <c r="AM2092" t="s">
        <v>16712</v>
      </c>
      <c r="AN2092" t="s">
        <v>16712</v>
      </c>
      <c r="AO2092" t="s">
        <v>1373</v>
      </c>
      <c r="AQ2092" t="s">
        <v>20403</v>
      </c>
    </row>
    <row r="2093" spans="1:43" x14ac:dyDescent="0.3">
      <c r="A2093" t="s">
        <v>3051</v>
      </c>
      <c r="B2093" t="s">
        <v>946</v>
      </c>
      <c r="C2093" s="72">
        <v>32394</v>
      </c>
      <c r="D2093" t="s">
        <v>6541</v>
      </c>
      <c r="E2093" t="s">
        <v>8075</v>
      </c>
      <c r="F2093" t="s">
        <v>3591</v>
      </c>
      <c r="G2093" t="s">
        <v>3591</v>
      </c>
      <c r="H2093" t="s">
        <v>1373</v>
      </c>
      <c r="I2093" t="s">
        <v>10955</v>
      </c>
      <c r="J2093" t="s">
        <v>946</v>
      </c>
      <c r="K2093">
        <v>502253</v>
      </c>
      <c r="L2093" t="s">
        <v>946</v>
      </c>
      <c r="M2093">
        <v>1755082</v>
      </c>
      <c r="N2093" t="s">
        <v>946</v>
      </c>
      <c r="O2093" t="s">
        <v>4775</v>
      </c>
      <c r="P2093" t="s">
        <v>3051</v>
      </c>
      <c r="Q2093">
        <v>8750</v>
      </c>
      <c r="R2093" t="s">
        <v>946</v>
      </c>
      <c r="S2093">
        <v>30941</v>
      </c>
      <c r="T2093" t="s">
        <v>946</v>
      </c>
      <c r="V2093" t="s">
        <v>4776</v>
      </c>
      <c r="W2093">
        <v>50207</v>
      </c>
      <c r="X2093">
        <v>8750</v>
      </c>
      <c r="Y2093" t="s">
        <v>946</v>
      </c>
      <c r="Z2093" t="s">
        <v>8953</v>
      </c>
      <c r="AA2093" t="s">
        <v>658</v>
      </c>
      <c r="AB2093" t="s">
        <v>658</v>
      </c>
      <c r="AC2093" t="s">
        <v>946</v>
      </c>
      <c r="AD2093" t="s">
        <v>8953</v>
      </c>
      <c r="AE2093">
        <v>11419</v>
      </c>
      <c r="AI2093">
        <v>16879</v>
      </c>
      <c r="AK2093" t="s">
        <v>946</v>
      </c>
      <c r="AL2093" t="s">
        <v>19383</v>
      </c>
      <c r="AM2093" t="s">
        <v>946</v>
      </c>
      <c r="AN2093" t="s">
        <v>946</v>
      </c>
      <c r="AO2093" t="s">
        <v>1373</v>
      </c>
      <c r="AP2093" t="s">
        <v>8953</v>
      </c>
      <c r="AQ2093" t="s">
        <v>20403</v>
      </c>
    </row>
    <row r="2094" spans="1:43" x14ac:dyDescent="0.3">
      <c r="A2094" t="s">
        <v>4777</v>
      </c>
      <c r="B2094" t="s">
        <v>1316</v>
      </c>
      <c r="C2094" s="72">
        <v>33786</v>
      </c>
      <c r="D2094" t="s">
        <v>6594</v>
      </c>
      <c r="E2094" t="s">
        <v>7034</v>
      </c>
      <c r="F2094" t="s">
        <v>1376</v>
      </c>
      <c r="G2094" t="s">
        <v>6120</v>
      </c>
      <c r="H2094" t="s">
        <v>1373</v>
      </c>
      <c r="I2094" t="s">
        <v>9141</v>
      </c>
      <c r="J2094" t="s">
        <v>1316</v>
      </c>
      <c r="K2094">
        <v>592717</v>
      </c>
      <c r="L2094" t="s">
        <v>1316</v>
      </c>
      <c r="M2094">
        <v>1757987</v>
      </c>
      <c r="N2094" t="s">
        <v>1316</v>
      </c>
      <c r="O2094" t="s">
        <v>8954</v>
      </c>
      <c r="P2094" t="s">
        <v>4777</v>
      </c>
      <c r="Q2094">
        <v>9635</v>
      </c>
      <c r="R2094" t="s">
        <v>1316</v>
      </c>
      <c r="S2094">
        <v>31254</v>
      </c>
      <c r="T2094" t="s">
        <v>1316</v>
      </c>
      <c r="V2094" t="s">
        <v>6247</v>
      </c>
      <c r="W2094">
        <v>67107</v>
      </c>
      <c r="X2094">
        <v>9635</v>
      </c>
      <c r="Y2094" t="s">
        <v>1316</v>
      </c>
      <c r="Z2094" t="s">
        <v>6248</v>
      </c>
      <c r="AA2094" t="s">
        <v>658</v>
      </c>
      <c r="AB2094" t="s">
        <v>658</v>
      </c>
      <c r="AC2094" t="s">
        <v>1316</v>
      </c>
      <c r="AD2094" t="s">
        <v>6248</v>
      </c>
      <c r="AE2094">
        <v>11452</v>
      </c>
      <c r="AF2094" t="s">
        <v>1316</v>
      </c>
      <c r="AG2094">
        <v>52194</v>
      </c>
      <c r="AH2094" t="s">
        <v>1316</v>
      </c>
      <c r="AI2094">
        <v>14401</v>
      </c>
      <c r="AJ2094">
        <v>4696</v>
      </c>
      <c r="AK2094" t="s">
        <v>1316</v>
      </c>
      <c r="AL2094" t="s">
        <v>19384</v>
      </c>
      <c r="AM2094" t="s">
        <v>1316</v>
      </c>
      <c r="AN2094" t="s">
        <v>1316</v>
      </c>
      <c r="AO2094" t="s">
        <v>1373</v>
      </c>
      <c r="AP2094" t="s">
        <v>6248</v>
      </c>
      <c r="AQ2094" t="s">
        <v>20403</v>
      </c>
    </row>
    <row r="2095" spans="1:43" x14ac:dyDescent="0.3">
      <c r="A2095" t="s">
        <v>16717</v>
      </c>
      <c r="B2095" t="s">
        <v>14296</v>
      </c>
      <c r="C2095" s="72">
        <v>33101</v>
      </c>
      <c r="D2095" t="s">
        <v>6573</v>
      </c>
      <c r="E2095" t="s">
        <v>7034</v>
      </c>
      <c r="F2095" t="s">
        <v>1434</v>
      </c>
      <c r="G2095" t="s">
        <v>9094</v>
      </c>
      <c r="H2095" t="s">
        <v>660</v>
      </c>
      <c r="I2095" t="s">
        <v>16718</v>
      </c>
      <c r="J2095" t="s">
        <v>14296</v>
      </c>
      <c r="K2095">
        <v>506703</v>
      </c>
      <c r="L2095" t="s">
        <v>14296</v>
      </c>
      <c r="M2095">
        <v>1959728</v>
      </c>
      <c r="N2095" t="s">
        <v>14296</v>
      </c>
      <c r="O2095" t="s">
        <v>16719</v>
      </c>
      <c r="P2095" t="s">
        <v>16717</v>
      </c>
      <c r="Q2095">
        <v>10754</v>
      </c>
      <c r="R2095" t="s">
        <v>14296</v>
      </c>
      <c r="S2095">
        <v>32345</v>
      </c>
      <c r="T2095" t="s">
        <v>14296</v>
      </c>
      <c r="W2095">
        <v>56736</v>
      </c>
      <c r="X2095">
        <v>10754</v>
      </c>
      <c r="Y2095" t="s">
        <v>14296</v>
      </c>
      <c r="Z2095" t="s">
        <v>16720</v>
      </c>
      <c r="AA2095" t="s">
        <v>658</v>
      </c>
      <c r="AB2095" t="s">
        <v>658</v>
      </c>
      <c r="AC2095" t="s">
        <v>14296</v>
      </c>
      <c r="AD2095" t="s">
        <v>16720</v>
      </c>
      <c r="AE2095">
        <v>15054</v>
      </c>
      <c r="AJ2095">
        <v>5644</v>
      </c>
      <c r="AK2095" t="s">
        <v>14296</v>
      </c>
      <c r="AL2095" t="s">
        <v>19385</v>
      </c>
      <c r="AM2095" t="s">
        <v>14296</v>
      </c>
      <c r="AN2095" t="s">
        <v>14296</v>
      </c>
      <c r="AO2095" t="s">
        <v>660</v>
      </c>
      <c r="AP2095" t="s">
        <v>16720</v>
      </c>
      <c r="AQ2095" t="s">
        <v>20403</v>
      </c>
    </row>
    <row r="2096" spans="1:43" x14ac:dyDescent="0.3">
      <c r="A2096" t="s">
        <v>3052</v>
      </c>
      <c r="B2096" t="s">
        <v>749</v>
      </c>
      <c r="C2096" s="72">
        <v>30739</v>
      </c>
      <c r="D2096" t="s">
        <v>7598</v>
      </c>
      <c r="E2096" t="s">
        <v>7034</v>
      </c>
      <c r="F2096" t="s">
        <v>1434</v>
      </c>
      <c r="G2096" t="s">
        <v>9094</v>
      </c>
      <c r="H2096" t="s">
        <v>1373</v>
      </c>
      <c r="I2096" t="s">
        <v>9995</v>
      </c>
      <c r="J2096" t="s">
        <v>749</v>
      </c>
      <c r="K2096">
        <v>434671</v>
      </c>
      <c r="L2096" t="s">
        <v>749</v>
      </c>
      <c r="M2096">
        <v>533212</v>
      </c>
      <c r="N2096" t="s">
        <v>749</v>
      </c>
      <c r="O2096" t="s">
        <v>3053</v>
      </c>
      <c r="P2096" t="s">
        <v>3052</v>
      </c>
      <c r="Q2096">
        <v>7701</v>
      </c>
      <c r="R2096" t="s">
        <v>749</v>
      </c>
      <c r="S2096">
        <v>6472</v>
      </c>
      <c r="T2096" t="s">
        <v>749</v>
      </c>
      <c r="V2096" t="s">
        <v>4778</v>
      </c>
      <c r="W2096">
        <v>45578</v>
      </c>
      <c r="X2096">
        <v>7701</v>
      </c>
      <c r="Y2096" t="s">
        <v>749</v>
      </c>
      <c r="Z2096" t="s">
        <v>6249</v>
      </c>
      <c r="AA2096" t="s">
        <v>658</v>
      </c>
      <c r="AB2096" t="s">
        <v>658</v>
      </c>
      <c r="AC2096" t="s">
        <v>749</v>
      </c>
      <c r="AD2096" t="s">
        <v>6249</v>
      </c>
      <c r="AE2096">
        <v>8483</v>
      </c>
      <c r="AF2096" t="s">
        <v>749</v>
      </c>
      <c r="AG2096">
        <v>6151</v>
      </c>
      <c r="AH2096" t="s">
        <v>749</v>
      </c>
      <c r="AI2096">
        <v>3988</v>
      </c>
      <c r="AJ2096">
        <v>2348</v>
      </c>
      <c r="AK2096" t="s">
        <v>749</v>
      </c>
      <c r="AL2096" t="s">
        <v>19386</v>
      </c>
      <c r="AM2096" t="s">
        <v>749</v>
      </c>
      <c r="AN2096" t="s">
        <v>749</v>
      </c>
      <c r="AO2096" t="s">
        <v>14935</v>
      </c>
      <c r="AP2096" t="s">
        <v>6249</v>
      </c>
      <c r="AQ2096" t="s">
        <v>20403</v>
      </c>
    </row>
    <row r="2097" spans="1:43" x14ac:dyDescent="0.3">
      <c r="A2097" t="s">
        <v>6250</v>
      </c>
      <c r="B2097" t="s">
        <v>13011</v>
      </c>
      <c r="C2097" s="72">
        <v>33784</v>
      </c>
      <c r="D2097" t="s">
        <v>13138</v>
      </c>
      <c r="E2097" t="s">
        <v>7034</v>
      </c>
      <c r="F2097" t="s">
        <v>1383</v>
      </c>
      <c r="G2097" t="s">
        <v>9094</v>
      </c>
      <c r="H2097" t="s">
        <v>660</v>
      </c>
      <c r="I2097" t="s">
        <v>9954</v>
      </c>
      <c r="J2097" t="s">
        <v>13011</v>
      </c>
      <c r="K2097">
        <v>570560</v>
      </c>
      <c r="L2097" t="s">
        <v>13011</v>
      </c>
      <c r="M2097">
        <v>1956971</v>
      </c>
      <c r="N2097" t="s">
        <v>13011</v>
      </c>
      <c r="O2097" t="s">
        <v>13872</v>
      </c>
      <c r="P2097" t="s">
        <v>6250</v>
      </c>
      <c r="Q2097">
        <v>9765</v>
      </c>
      <c r="R2097" t="s">
        <v>13011</v>
      </c>
      <c r="S2097">
        <v>32264</v>
      </c>
      <c r="T2097" t="s">
        <v>13011</v>
      </c>
      <c r="V2097" t="s">
        <v>12848</v>
      </c>
      <c r="W2097">
        <v>66288</v>
      </c>
      <c r="X2097">
        <v>9765</v>
      </c>
      <c r="Y2097" t="s">
        <v>13139</v>
      </c>
      <c r="Z2097" t="s">
        <v>13140</v>
      </c>
      <c r="AA2097" t="s">
        <v>5068</v>
      </c>
      <c r="AB2097" t="s">
        <v>658</v>
      </c>
      <c r="AC2097" t="s">
        <v>13011</v>
      </c>
      <c r="AD2097" t="s">
        <v>13140</v>
      </c>
      <c r="AE2097">
        <v>12645</v>
      </c>
      <c r="AF2097" t="s">
        <v>13011</v>
      </c>
      <c r="AG2097">
        <v>21161</v>
      </c>
      <c r="AH2097" t="s">
        <v>13011</v>
      </c>
      <c r="AI2097">
        <v>16873</v>
      </c>
      <c r="AJ2097">
        <v>4292</v>
      </c>
      <c r="AK2097" t="s">
        <v>13011</v>
      </c>
      <c r="AL2097" t="s">
        <v>19387</v>
      </c>
      <c r="AM2097" t="s">
        <v>13011</v>
      </c>
      <c r="AN2097" t="s">
        <v>13011</v>
      </c>
      <c r="AO2097" t="s">
        <v>660</v>
      </c>
      <c r="AP2097" t="s">
        <v>13140</v>
      </c>
      <c r="AQ2097" t="s">
        <v>20403</v>
      </c>
    </row>
    <row r="2098" spans="1:43" x14ac:dyDescent="0.3">
      <c r="A2098" t="s">
        <v>3054</v>
      </c>
      <c r="B2098" t="s">
        <v>971</v>
      </c>
      <c r="C2098" s="72">
        <v>32555</v>
      </c>
      <c r="D2098" t="s">
        <v>7035</v>
      </c>
      <c r="E2098" t="s">
        <v>7034</v>
      </c>
      <c r="F2098" t="s">
        <v>3591</v>
      </c>
      <c r="G2098" t="s">
        <v>3591</v>
      </c>
      <c r="H2098" t="s">
        <v>1373</v>
      </c>
      <c r="I2098" t="s">
        <v>9460</v>
      </c>
      <c r="J2098" t="s">
        <v>971</v>
      </c>
      <c r="K2098">
        <v>500674</v>
      </c>
      <c r="L2098" t="s">
        <v>971</v>
      </c>
      <c r="M2098">
        <v>1733866</v>
      </c>
      <c r="N2098" t="s">
        <v>971</v>
      </c>
      <c r="O2098" t="s">
        <v>3055</v>
      </c>
      <c r="P2098" t="s">
        <v>3054</v>
      </c>
      <c r="Q2098">
        <v>8890</v>
      </c>
      <c r="R2098" t="s">
        <v>971</v>
      </c>
      <c r="S2098">
        <v>30575</v>
      </c>
      <c r="T2098" t="s">
        <v>971</v>
      </c>
      <c r="V2098" t="s">
        <v>4779</v>
      </c>
      <c r="W2098">
        <v>51584</v>
      </c>
      <c r="X2098">
        <v>8890</v>
      </c>
      <c r="Y2098" t="s">
        <v>971</v>
      </c>
      <c r="Z2098" t="s">
        <v>8955</v>
      </c>
      <c r="AA2098" t="s">
        <v>658</v>
      </c>
      <c r="AB2098" t="s">
        <v>658</v>
      </c>
      <c r="AC2098" t="s">
        <v>971</v>
      </c>
      <c r="AD2098" t="s">
        <v>8955</v>
      </c>
      <c r="AE2098">
        <v>11334</v>
      </c>
      <c r="AI2098">
        <v>7813</v>
      </c>
      <c r="AK2098" t="s">
        <v>971</v>
      </c>
      <c r="AL2098" t="s">
        <v>19388</v>
      </c>
      <c r="AM2098" t="s">
        <v>971</v>
      </c>
      <c r="AN2098" t="s">
        <v>971</v>
      </c>
      <c r="AO2098" t="s">
        <v>1373</v>
      </c>
      <c r="AP2098" t="s">
        <v>8955</v>
      </c>
      <c r="AQ2098" t="s">
        <v>20403</v>
      </c>
    </row>
    <row r="2099" spans="1:43" hidden="1" x14ac:dyDescent="0.3">
      <c r="A2099" t="s">
        <v>4780</v>
      </c>
      <c r="B2099" t="s">
        <v>4781</v>
      </c>
      <c r="C2099" s="72">
        <v>28480</v>
      </c>
      <c r="D2099" t="s">
        <v>6894</v>
      </c>
      <c r="E2099" t="s">
        <v>7034</v>
      </c>
      <c r="F2099" t="s">
        <v>3591</v>
      </c>
      <c r="G2099" t="s">
        <v>3591</v>
      </c>
      <c r="H2099" t="s">
        <v>1431</v>
      </c>
      <c r="I2099" t="s">
        <v>10362</v>
      </c>
      <c r="J2099" t="s">
        <v>4781</v>
      </c>
      <c r="K2099">
        <v>408108</v>
      </c>
      <c r="L2099" t="s">
        <v>4781</v>
      </c>
      <c r="M2099">
        <v>288985</v>
      </c>
      <c r="N2099" t="s">
        <v>4781</v>
      </c>
      <c r="O2099" t="s">
        <v>6251</v>
      </c>
      <c r="P2099" t="s">
        <v>4780</v>
      </c>
      <c r="R2099" t="s">
        <v>4781</v>
      </c>
      <c r="S2099">
        <v>5315</v>
      </c>
      <c r="T2099" t="s">
        <v>4781</v>
      </c>
      <c r="V2099" t="s">
        <v>6252</v>
      </c>
      <c r="W2099">
        <v>1346</v>
      </c>
      <c r="Y2099" t="s">
        <v>4781</v>
      </c>
      <c r="Z2099" t="s">
        <v>8956</v>
      </c>
      <c r="AA2099" t="s">
        <v>658</v>
      </c>
      <c r="AB2099" t="s">
        <v>658</v>
      </c>
      <c r="AC2099" t="s">
        <v>4781</v>
      </c>
      <c r="AD2099" t="s">
        <v>8956</v>
      </c>
      <c r="AI2099">
        <v>477</v>
      </c>
      <c r="AK2099" t="s">
        <v>4781</v>
      </c>
      <c r="AN2099" t="s">
        <v>4781</v>
      </c>
      <c r="AO2099" t="s">
        <v>1431</v>
      </c>
      <c r="AP2099" t="s">
        <v>8956</v>
      </c>
      <c r="AQ2099" t="s">
        <v>20402</v>
      </c>
    </row>
    <row r="2100" spans="1:43" hidden="1" x14ac:dyDescent="0.3">
      <c r="A2100" t="s">
        <v>3056</v>
      </c>
      <c r="B2100" t="s">
        <v>475</v>
      </c>
      <c r="C2100" s="72">
        <v>30561</v>
      </c>
      <c r="D2100" t="s">
        <v>7339</v>
      </c>
      <c r="E2100" t="s">
        <v>7034</v>
      </c>
      <c r="F2100" t="s">
        <v>3591</v>
      </c>
      <c r="G2100" t="s">
        <v>3591</v>
      </c>
      <c r="H2100" t="s">
        <v>1396</v>
      </c>
      <c r="I2100" t="s">
        <v>10118</v>
      </c>
      <c r="J2100" t="s">
        <v>475</v>
      </c>
      <c r="K2100">
        <v>459991</v>
      </c>
      <c r="L2100" t="s">
        <v>475</v>
      </c>
      <c r="M2100">
        <v>1102812</v>
      </c>
      <c r="N2100" t="s">
        <v>475</v>
      </c>
      <c r="O2100" t="s">
        <v>3057</v>
      </c>
      <c r="P2100" t="s">
        <v>3056</v>
      </c>
      <c r="Q2100">
        <v>8385</v>
      </c>
      <c r="R2100" t="s">
        <v>475</v>
      </c>
      <c r="S2100">
        <v>29270</v>
      </c>
      <c r="T2100" t="s">
        <v>475</v>
      </c>
      <c r="U2100" t="s">
        <v>475</v>
      </c>
      <c r="V2100" t="s">
        <v>4782</v>
      </c>
      <c r="W2100">
        <v>48876</v>
      </c>
      <c r="X2100">
        <v>8385</v>
      </c>
      <c r="Y2100" t="s">
        <v>475</v>
      </c>
      <c r="Z2100" t="s">
        <v>6253</v>
      </c>
      <c r="AA2100" t="s">
        <v>658</v>
      </c>
      <c r="AB2100" t="s">
        <v>658</v>
      </c>
      <c r="AC2100" t="s">
        <v>475</v>
      </c>
      <c r="AD2100" t="s">
        <v>6253</v>
      </c>
      <c r="AE2100">
        <v>8738</v>
      </c>
      <c r="AI2100">
        <v>2047</v>
      </c>
      <c r="AK2100" t="s">
        <v>475</v>
      </c>
      <c r="AL2100" t="s">
        <v>19390</v>
      </c>
      <c r="AM2100" t="s">
        <v>475</v>
      </c>
      <c r="AN2100" t="s">
        <v>475</v>
      </c>
      <c r="AO2100" t="s">
        <v>1396</v>
      </c>
      <c r="AP2100" t="s">
        <v>6253</v>
      </c>
      <c r="AQ2100" t="s">
        <v>20402</v>
      </c>
    </row>
    <row r="2101" spans="1:43" x14ac:dyDescent="0.3">
      <c r="A2101" t="s">
        <v>10110</v>
      </c>
      <c r="B2101" t="s">
        <v>10111</v>
      </c>
      <c r="C2101" s="72">
        <v>33940</v>
      </c>
      <c r="D2101" t="s">
        <v>7392</v>
      </c>
      <c r="E2101" t="s">
        <v>7034</v>
      </c>
      <c r="F2101" t="s">
        <v>1372</v>
      </c>
      <c r="G2101" t="s">
        <v>6120</v>
      </c>
      <c r="H2101" t="s">
        <v>1424</v>
      </c>
      <c r="I2101" t="s">
        <v>10112</v>
      </c>
      <c r="J2101" t="s">
        <v>10111</v>
      </c>
      <c r="K2101">
        <v>596142</v>
      </c>
      <c r="L2101" t="s">
        <v>10111</v>
      </c>
      <c r="M2101">
        <v>1799263</v>
      </c>
      <c r="N2101" t="s">
        <v>10111</v>
      </c>
      <c r="O2101" t="s">
        <v>13297</v>
      </c>
      <c r="P2101" t="s">
        <v>10110</v>
      </c>
      <c r="Q2101">
        <v>9097</v>
      </c>
      <c r="R2101" t="s">
        <v>10111</v>
      </c>
      <c r="S2101">
        <v>31095</v>
      </c>
      <c r="T2101" t="s">
        <v>10111</v>
      </c>
      <c r="V2101" t="s">
        <v>12078</v>
      </c>
      <c r="W2101">
        <v>68087</v>
      </c>
      <c r="X2101">
        <v>9097</v>
      </c>
      <c r="Y2101" t="s">
        <v>14465</v>
      </c>
      <c r="Z2101" t="s">
        <v>10113</v>
      </c>
      <c r="AA2101" t="s">
        <v>658</v>
      </c>
      <c r="AB2101" t="s">
        <v>658</v>
      </c>
      <c r="AC2101" t="s">
        <v>10111</v>
      </c>
      <c r="AD2101" t="s">
        <v>10113</v>
      </c>
      <c r="AE2101">
        <v>11159</v>
      </c>
      <c r="AF2101" t="s">
        <v>10111</v>
      </c>
      <c r="AG2101">
        <v>16945</v>
      </c>
      <c r="AH2101" t="s">
        <v>10111</v>
      </c>
      <c r="AI2101">
        <v>14078</v>
      </c>
      <c r="AJ2101">
        <v>4541</v>
      </c>
      <c r="AK2101" t="s">
        <v>10111</v>
      </c>
      <c r="AL2101" t="s">
        <v>19391</v>
      </c>
      <c r="AM2101" t="s">
        <v>10111</v>
      </c>
      <c r="AN2101" t="s">
        <v>10111</v>
      </c>
      <c r="AO2101" t="s">
        <v>14975</v>
      </c>
      <c r="AP2101" t="s">
        <v>10113</v>
      </c>
      <c r="AQ2101" t="s">
        <v>20403</v>
      </c>
    </row>
    <row r="2102" spans="1:43" x14ac:dyDescent="0.3">
      <c r="A2102" t="s">
        <v>3058</v>
      </c>
      <c r="B2102" t="s">
        <v>146</v>
      </c>
      <c r="C2102" s="72">
        <v>32829</v>
      </c>
      <c r="D2102" t="s">
        <v>7171</v>
      </c>
      <c r="E2102" t="s">
        <v>7034</v>
      </c>
      <c r="F2102" t="s">
        <v>1409</v>
      </c>
      <c r="G2102" t="s">
        <v>9094</v>
      </c>
      <c r="H2102" t="s">
        <v>1424</v>
      </c>
      <c r="I2102" t="s">
        <v>9105</v>
      </c>
      <c r="J2102" t="s">
        <v>146</v>
      </c>
      <c r="K2102">
        <v>516949</v>
      </c>
      <c r="L2102" t="s">
        <v>146</v>
      </c>
      <c r="M2102">
        <v>1733551</v>
      </c>
      <c r="N2102" t="s">
        <v>146</v>
      </c>
      <c r="O2102" t="s">
        <v>3059</v>
      </c>
      <c r="P2102" t="s">
        <v>3058</v>
      </c>
      <c r="Q2102">
        <v>8972</v>
      </c>
      <c r="R2102" t="s">
        <v>146</v>
      </c>
      <c r="S2102">
        <v>30567</v>
      </c>
      <c r="T2102" t="s">
        <v>146</v>
      </c>
      <c r="U2102" t="s">
        <v>146</v>
      </c>
      <c r="V2102" t="s">
        <v>4783</v>
      </c>
      <c r="W2102">
        <v>56734</v>
      </c>
      <c r="X2102">
        <v>8972</v>
      </c>
      <c r="Y2102" t="s">
        <v>146</v>
      </c>
      <c r="Z2102" t="s">
        <v>6254</v>
      </c>
      <c r="AA2102" t="s">
        <v>5068</v>
      </c>
      <c r="AB2102" t="s">
        <v>658</v>
      </c>
      <c r="AC2102" t="s">
        <v>146</v>
      </c>
      <c r="AD2102" t="s">
        <v>6254</v>
      </c>
      <c r="AE2102">
        <v>11237</v>
      </c>
      <c r="AF2102" t="s">
        <v>146</v>
      </c>
      <c r="AG2102">
        <v>13174</v>
      </c>
      <c r="AH2102" t="s">
        <v>146</v>
      </c>
      <c r="AI2102">
        <v>8593</v>
      </c>
      <c r="AJ2102">
        <v>3843</v>
      </c>
      <c r="AK2102" t="s">
        <v>146</v>
      </c>
      <c r="AL2102" t="s">
        <v>19392</v>
      </c>
      <c r="AM2102" t="s">
        <v>146</v>
      </c>
      <c r="AN2102" t="s">
        <v>146</v>
      </c>
      <c r="AO2102" t="s">
        <v>1424</v>
      </c>
      <c r="AP2102" t="s">
        <v>6254</v>
      </c>
      <c r="AQ2102" t="s">
        <v>20403</v>
      </c>
    </row>
    <row r="2103" spans="1:43" x14ac:dyDescent="0.3">
      <c r="A2103" t="s">
        <v>17633</v>
      </c>
      <c r="B2103" t="s">
        <v>15001</v>
      </c>
      <c r="C2103" s="72">
        <v>35710</v>
      </c>
      <c r="D2103" t="s">
        <v>7155</v>
      </c>
      <c r="E2103" t="s">
        <v>7034</v>
      </c>
      <c r="F2103" t="s">
        <v>1413</v>
      </c>
      <c r="G2103" t="s">
        <v>9094</v>
      </c>
      <c r="H2103" t="s">
        <v>1380</v>
      </c>
      <c r="I2103" t="s">
        <v>15426</v>
      </c>
      <c r="J2103" t="s">
        <v>15001</v>
      </c>
      <c r="K2103">
        <v>660821</v>
      </c>
      <c r="L2103" t="s">
        <v>15001</v>
      </c>
      <c r="M2103">
        <v>2507366</v>
      </c>
      <c r="N2103" t="s">
        <v>15001</v>
      </c>
      <c r="P2103" t="s">
        <v>17633</v>
      </c>
      <c r="Q2103">
        <v>10236</v>
      </c>
      <c r="R2103" t="s">
        <v>15001</v>
      </c>
      <c r="S2103">
        <v>39957</v>
      </c>
      <c r="T2103" t="s">
        <v>15001</v>
      </c>
      <c r="W2103">
        <v>106844</v>
      </c>
      <c r="X2103">
        <v>10951</v>
      </c>
      <c r="Y2103" t="s">
        <v>15001</v>
      </c>
      <c r="Z2103" t="s">
        <v>17306</v>
      </c>
      <c r="AA2103" t="s">
        <v>666</v>
      </c>
      <c r="AB2103" t="s">
        <v>658</v>
      </c>
      <c r="AC2103" t="s">
        <v>15001</v>
      </c>
      <c r="AD2103" t="s">
        <v>17306</v>
      </c>
      <c r="AJ2103">
        <v>6210</v>
      </c>
      <c r="AK2103" t="s">
        <v>15001</v>
      </c>
      <c r="AL2103" t="s">
        <v>19393</v>
      </c>
      <c r="AM2103" t="s">
        <v>15001</v>
      </c>
      <c r="AN2103" t="s">
        <v>15001</v>
      </c>
      <c r="AO2103" t="s">
        <v>1380</v>
      </c>
      <c r="AP2103" t="s">
        <v>17306</v>
      </c>
      <c r="AQ2103" t="s">
        <v>20403</v>
      </c>
    </row>
    <row r="2104" spans="1:43" hidden="1" x14ac:dyDescent="0.3">
      <c r="A2104" t="s">
        <v>4784</v>
      </c>
      <c r="B2104" t="s">
        <v>996</v>
      </c>
      <c r="C2104" s="72">
        <v>30274</v>
      </c>
      <c r="D2104" t="s">
        <v>6808</v>
      </c>
      <c r="E2104" t="s">
        <v>7034</v>
      </c>
      <c r="F2104" t="s">
        <v>3591</v>
      </c>
      <c r="G2104" t="s">
        <v>3591</v>
      </c>
      <c r="H2104" t="s">
        <v>1373</v>
      </c>
      <c r="I2104" t="s">
        <v>9675</v>
      </c>
      <c r="J2104" t="s">
        <v>996</v>
      </c>
      <c r="K2104">
        <v>456043</v>
      </c>
      <c r="L2104" t="s">
        <v>996</v>
      </c>
      <c r="M2104">
        <v>585911</v>
      </c>
      <c r="N2104" t="s">
        <v>996</v>
      </c>
      <c r="O2104" t="s">
        <v>6255</v>
      </c>
      <c r="P2104" t="s">
        <v>4784</v>
      </c>
      <c r="Q2104">
        <v>7777</v>
      </c>
      <c r="R2104" t="s">
        <v>996</v>
      </c>
      <c r="S2104">
        <v>28472</v>
      </c>
      <c r="T2104" t="s">
        <v>996</v>
      </c>
      <c r="V2104" t="s">
        <v>6256</v>
      </c>
      <c r="W2104">
        <v>48879</v>
      </c>
      <c r="X2104">
        <v>7777</v>
      </c>
      <c r="Y2104" t="s">
        <v>996</v>
      </c>
      <c r="Z2104" t="s">
        <v>8957</v>
      </c>
      <c r="AA2104" t="s">
        <v>666</v>
      </c>
      <c r="AB2104" t="s">
        <v>666</v>
      </c>
      <c r="AC2104" t="s">
        <v>996</v>
      </c>
      <c r="AD2104" t="s">
        <v>8957</v>
      </c>
      <c r="AE2104">
        <v>8982</v>
      </c>
      <c r="AI2104">
        <v>4232</v>
      </c>
      <c r="AK2104" t="s">
        <v>996</v>
      </c>
      <c r="AL2104" t="s">
        <v>19394</v>
      </c>
      <c r="AM2104" t="s">
        <v>996</v>
      </c>
      <c r="AN2104" t="s">
        <v>996</v>
      </c>
      <c r="AO2104" t="s">
        <v>1373</v>
      </c>
      <c r="AP2104" t="s">
        <v>8957</v>
      </c>
      <c r="AQ2104" t="s">
        <v>20402</v>
      </c>
    </row>
    <row r="2105" spans="1:43" x14ac:dyDescent="0.3">
      <c r="A2105" t="s">
        <v>19913</v>
      </c>
      <c r="B2105" t="s">
        <v>16722</v>
      </c>
      <c r="C2105" s="72">
        <v>36005</v>
      </c>
      <c r="D2105" t="s">
        <v>16723</v>
      </c>
      <c r="E2105" t="s">
        <v>7034</v>
      </c>
      <c r="F2105" t="s">
        <v>1413</v>
      </c>
      <c r="G2105" t="s">
        <v>9094</v>
      </c>
      <c r="H2105" t="s">
        <v>1373</v>
      </c>
      <c r="I2105" t="s">
        <v>19862</v>
      </c>
      <c r="J2105" t="s">
        <v>16722</v>
      </c>
      <c r="K2105">
        <v>664350</v>
      </c>
      <c r="L2105" t="s">
        <v>16722</v>
      </c>
      <c r="M2105">
        <v>2507515</v>
      </c>
      <c r="N2105" t="s">
        <v>16722</v>
      </c>
      <c r="P2105" t="s">
        <v>16721</v>
      </c>
      <c r="Q2105">
        <v>10336</v>
      </c>
      <c r="R2105" t="s">
        <v>16722</v>
      </c>
      <c r="S2105">
        <v>36186</v>
      </c>
      <c r="T2105" t="s">
        <v>16722</v>
      </c>
      <c r="V2105" t="s">
        <v>16724</v>
      </c>
      <c r="W2105">
        <v>106846</v>
      </c>
      <c r="X2105">
        <v>10932</v>
      </c>
      <c r="Y2105" t="s">
        <v>16722</v>
      </c>
      <c r="Z2105" t="s">
        <v>15358</v>
      </c>
      <c r="AA2105" t="s">
        <v>658</v>
      </c>
      <c r="AB2105" t="s">
        <v>658</v>
      </c>
      <c r="AC2105" t="s">
        <v>16722</v>
      </c>
      <c r="AD2105" t="s">
        <v>15358</v>
      </c>
      <c r="AJ2105">
        <v>6017</v>
      </c>
      <c r="AK2105" t="s">
        <v>16722</v>
      </c>
      <c r="AL2105" t="s">
        <v>19389</v>
      </c>
      <c r="AM2105" t="s">
        <v>16722</v>
      </c>
      <c r="AN2105" t="s">
        <v>16722</v>
      </c>
      <c r="AO2105" t="s">
        <v>1373</v>
      </c>
      <c r="AP2105" t="s">
        <v>15358</v>
      </c>
      <c r="AQ2105" t="s">
        <v>20403</v>
      </c>
    </row>
    <row r="2106" spans="1:43" x14ac:dyDescent="0.3">
      <c r="A2106" t="s">
        <v>3517</v>
      </c>
      <c r="B2106" t="s">
        <v>143</v>
      </c>
      <c r="C2106" s="72">
        <v>32283</v>
      </c>
      <c r="D2106" t="s">
        <v>7041</v>
      </c>
      <c r="E2106" t="s">
        <v>7034</v>
      </c>
      <c r="F2106" t="s">
        <v>1446</v>
      </c>
      <c r="G2106" t="s">
        <v>9094</v>
      </c>
      <c r="H2106" t="s">
        <v>1373</v>
      </c>
      <c r="I2106" t="s">
        <v>9317</v>
      </c>
      <c r="J2106" t="s">
        <v>143</v>
      </c>
      <c r="K2106">
        <v>506997</v>
      </c>
      <c r="L2106" t="s">
        <v>143</v>
      </c>
      <c r="M2106">
        <v>1735793</v>
      </c>
      <c r="N2106" t="s">
        <v>143</v>
      </c>
      <c r="O2106" t="s">
        <v>4785</v>
      </c>
      <c r="P2106" t="s">
        <v>3517</v>
      </c>
      <c r="Q2106">
        <v>9394</v>
      </c>
      <c r="R2106" t="s">
        <v>143</v>
      </c>
      <c r="S2106">
        <v>30584</v>
      </c>
      <c r="T2106" t="s">
        <v>143</v>
      </c>
      <c r="V2106" t="s">
        <v>4786</v>
      </c>
      <c r="W2106">
        <v>59319</v>
      </c>
      <c r="X2106">
        <v>9394</v>
      </c>
      <c r="Y2106" t="s">
        <v>143</v>
      </c>
      <c r="Z2106" t="s">
        <v>6257</v>
      </c>
      <c r="AA2106" t="s">
        <v>658</v>
      </c>
      <c r="AB2106" t="s">
        <v>658</v>
      </c>
      <c r="AC2106" t="s">
        <v>143</v>
      </c>
      <c r="AD2106" t="s">
        <v>6257</v>
      </c>
      <c r="AE2106">
        <v>10969</v>
      </c>
      <c r="AF2106" t="s">
        <v>143</v>
      </c>
      <c r="AG2106">
        <v>13518</v>
      </c>
      <c r="AH2106" t="s">
        <v>143</v>
      </c>
      <c r="AI2106">
        <v>5019</v>
      </c>
      <c r="AK2106" t="s">
        <v>143</v>
      </c>
      <c r="AL2106" t="s">
        <v>19395</v>
      </c>
      <c r="AM2106" t="s">
        <v>143</v>
      </c>
      <c r="AN2106" t="s">
        <v>143</v>
      </c>
      <c r="AO2106" t="s">
        <v>1373</v>
      </c>
      <c r="AP2106" t="s">
        <v>6257</v>
      </c>
      <c r="AQ2106" t="s">
        <v>20403</v>
      </c>
    </row>
    <row r="2107" spans="1:43" x14ac:dyDescent="0.3">
      <c r="A2107" t="s">
        <v>3060</v>
      </c>
      <c r="B2107" t="s">
        <v>586</v>
      </c>
      <c r="C2107" s="72">
        <v>31635</v>
      </c>
      <c r="D2107" t="s">
        <v>6685</v>
      </c>
      <c r="E2107" t="s">
        <v>6684</v>
      </c>
      <c r="F2107" t="s">
        <v>1460</v>
      </c>
      <c r="G2107" t="s">
        <v>9094</v>
      </c>
      <c r="H2107" t="s">
        <v>1396</v>
      </c>
      <c r="I2107" t="s">
        <v>10892</v>
      </c>
      <c r="J2107" t="s">
        <v>586</v>
      </c>
      <c r="K2107">
        <v>467055</v>
      </c>
      <c r="L2107" t="s">
        <v>586</v>
      </c>
      <c r="M2107">
        <v>585912</v>
      </c>
      <c r="N2107" t="s">
        <v>586</v>
      </c>
      <c r="O2107" t="s">
        <v>3061</v>
      </c>
      <c r="P2107" t="s">
        <v>3060</v>
      </c>
      <c r="Q2107">
        <v>8326</v>
      </c>
      <c r="R2107" t="s">
        <v>586</v>
      </c>
      <c r="S2107">
        <v>29212</v>
      </c>
      <c r="T2107" t="s">
        <v>586</v>
      </c>
      <c r="U2107" t="s">
        <v>586</v>
      </c>
      <c r="V2107" t="s">
        <v>4787</v>
      </c>
      <c r="W2107">
        <v>48901</v>
      </c>
      <c r="X2107">
        <v>8326</v>
      </c>
      <c r="Y2107" t="s">
        <v>586</v>
      </c>
      <c r="Z2107" t="s">
        <v>6258</v>
      </c>
      <c r="AA2107" t="s">
        <v>5068</v>
      </c>
      <c r="AB2107" t="s">
        <v>658</v>
      </c>
      <c r="AC2107" t="s">
        <v>586</v>
      </c>
      <c r="AD2107" t="s">
        <v>6258</v>
      </c>
      <c r="AE2107">
        <v>8885</v>
      </c>
      <c r="AF2107" t="s">
        <v>586</v>
      </c>
      <c r="AG2107">
        <v>5104</v>
      </c>
      <c r="AH2107" t="s">
        <v>586</v>
      </c>
      <c r="AI2107">
        <v>2125</v>
      </c>
      <c r="AJ2107">
        <v>3031</v>
      </c>
      <c r="AK2107" t="s">
        <v>586</v>
      </c>
      <c r="AL2107" t="s">
        <v>19396</v>
      </c>
      <c r="AM2107" t="s">
        <v>586</v>
      </c>
      <c r="AN2107" t="s">
        <v>586</v>
      </c>
      <c r="AO2107" t="s">
        <v>14937</v>
      </c>
      <c r="AP2107" t="s">
        <v>6258</v>
      </c>
      <c r="AQ2107" t="s">
        <v>20403</v>
      </c>
    </row>
    <row r="2108" spans="1:43" x14ac:dyDescent="0.3">
      <c r="A2108" t="s">
        <v>16725</v>
      </c>
      <c r="B2108" t="s">
        <v>16726</v>
      </c>
      <c r="C2108" s="72">
        <v>35356</v>
      </c>
      <c r="D2108" t="s">
        <v>7672</v>
      </c>
      <c r="E2108" t="s">
        <v>6684</v>
      </c>
      <c r="F2108" t="s">
        <v>1470</v>
      </c>
      <c r="G2108" t="s">
        <v>6120</v>
      </c>
      <c r="H2108" t="s">
        <v>1373</v>
      </c>
      <c r="I2108" t="s">
        <v>16727</v>
      </c>
      <c r="J2108" t="s">
        <v>16726</v>
      </c>
      <c r="K2108">
        <v>663776</v>
      </c>
      <c r="L2108" t="s">
        <v>16726</v>
      </c>
      <c r="M2108">
        <v>3077725</v>
      </c>
      <c r="N2108" t="s">
        <v>16726</v>
      </c>
      <c r="P2108" t="s">
        <v>16725</v>
      </c>
      <c r="Q2108">
        <v>11478</v>
      </c>
      <c r="R2108" t="s">
        <v>16726</v>
      </c>
      <c r="S2108">
        <v>40975</v>
      </c>
      <c r="T2108" t="s">
        <v>16726</v>
      </c>
      <c r="W2108">
        <v>107254</v>
      </c>
      <c r="X2108">
        <v>11478</v>
      </c>
      <c r="Y2108" t="s">
        <v>16726</v>
      </c>
      <c r="Z2108" t="s">
        <v>16728</v>
      </c>
      <c r="AA2108" t="s">
        <v>666</v>
      </c>
      <c r="AB2108" t="s">
        <v>666</v>
      </c>
      <c r="AC2108" t="s">
        <v>16726</v>
      </c>
      <c r="AD2108" t="s">
        <v>16728</v>
      </c>
      <c r="AE2108">
        <v>15342</v>
      </c>
      <c r="AJ2108">
        <v>6097</v>
      </c>
      <c r="AK2108" t="s">
        <v>16726</v>
      </c>
      <c r="AL2108" t="s">
        <v>19397</v>
      </c>
      <c r="AM2108" t="s">
        <v>16726</v>
      </c>
      <c r="AN2108" t="s">
        <v>16726</v>
      </c>
      <c r="AO2108" t="s">
        <v>1373</v>
      </c>
      <c r="AP2108" t="s">
        <v>16728</v>
      </c>
      <c r="AQ2108" t="s">
        <v>20403</v>
      </c>
    </row>
    <row r="2109" spans="1:43" x14ac:dyDescent="0.3">
      <c r="A2109" t="s">
        <v>3062</v>
      </c>
      <c r="B2109" t="s">
        <v>326</v>
      </c>
      <c r="C2109" s="72">
        <v>32048</v>
      </c>
      <c r="D2109" t="s">
        <v>7252</v>
      </c>
      <c r="E2109" t="s">
        <v>7340</v>
      </c>
      <c r="F2109" t="s">
        <v>3591</v>
      </c>
      <c r="G2109" t="s">
        <v>3591</v>
      </c>
      <c r="H2109" t="s">
        <v>2147</v>
      </c>
      <c r="I2109" t="s">
        <v>9419</v>
      </c>
      <c r="J2109" t="s">
        <v>326</v>
      </c>
      <c r="K2109">
        <v>543742</v>
      </c>
      <c r="L2109" t="s">
        <v>326</v>
      </c>
      <c r="M2109">
        <v>1741387</v>
      </c>
      <c r="N2109" t="s">
        <v>326</v>
      </c>
      <c r="O2109" t="s">
        <v>3063</v>
      </c>
      <c r="P2109" t="s">
        <v>3062</v>
      </c>
      <c r="Q2109">
        <v>8907</v>
      </c>
      <c r="R2109" t="s">
        <v>326</v>
      </c>
      <c r="S2109">
        <v>30867</v>
      </c>
      <c r="T2109" t="s">
        <v>326</v>
      </c>
      <c r="V2109" t="s">
        <v>4788</v>
      </c>
      <c r="W2109">
        <v>58630</v>
      </c>
      <c r="X2109">
        <v>8907</v>
      </c>
      <c r="Y2109" t="s">
        <v>326</v>
      </c>
      <c r="Z2109" t="s">
        <v>6259</v>
      </c>
      <c r="AA2109" t="s">
        <v>658</v>
      </c>
      <c r="AB2109" t="s">
        <v>658</v>
      </c>
      <c r="AC2109" t="s">
        <v>326</v>
      </c>
      <c r="AD2109" t="s">
        <v>6259</v>
      </c>
      <c r="AE2109">
        <v>11425</v>
      </c>
      <c r="AF2109" t="s">
        <v>326</v>
      </c>
      <c r="AG2109">
        <v>13026</v>
      </c>
      <c r="AH2109" t="s">
        <v>326</v>
      </c>
      <c r="AI2109">
        <v>5980</v>
      </c>
      <c r="AJ2109">
        <v>3774</v>
      </c>
      <c r="AK2109" t="s">
        <v>326</v>
      </c>
      <c r="AL2109" t="s">
        <v>19398</v>
      </c>
      <c r="AM2109" t="s">
        <v>326</v>
      </c>
      <c r="AN2109" t="s">
        <v>326</v>
      </c>
      <c r="AO2109" t="s">
        <v>2147</v>
      </c>
      <c r="AP2109" t="s">
        <v>6259</v>
      </c>
      <c r="AQ2109" t="s">
        <v>20403</v>
      </c>
    </row>
    <row r="2110" spans="1:43" x14ac:dyDescent="0.3">
      <c r="A2110" t="s">
        <v>3518</v>
      </c>
      <c r="B2110" t="s">
        <v>1290</v>
      </c>
      <c r="C2110" s="72">
        <v>34100</v>
      </c>
      <c r="D2110" t="s">
        <v>6554</v>
      </c>
      <c r="E2110" t="s">
        <v>7100</v>
      </c>
      <c r="F2110" t="s">
        <v>1565</v>
      </c>
      <c r="G2110" t="s">
        <v>6120</v>
      </c>
      <c r="H2110" t="s">
        <v>1396</v>
      </c>
      <c r="I2110" t="s">
        <v>10561</v>
      </c>
      <c r="J2110" t="s">
        <v>1290</v>
      </c>
      <c r="K2110">
        <v>593934</v>
      </c>
      <c r="L2110" t="s">
        <v>1290</v>
      </c>
      <c r="M2110">
        <v>1739669</v>
      </c>
      <c r="N2110" t="s">
        <v>1290</v>
      </c>
      <c r="O2110" t="s">
        <v>13488</v>
      </c>
      <c r="P2110" t="s">
        <v>3518</v>
      </c>
      <c r="Q2110">
        <v>9110</v>
      </c>
      <c r="R2110" t="s">
        <v>1290</v>
      </c>
      <c r="S2110">
        <v>31260</v>
      </c>
      <c r="T2110" t="s">
        <v>1290</v>
      </c>
      <c r="V2110" t="s">
        <v>12859</v>
      </c>
      <c r="W2110">
        <v>67574</v>
      </c>
      <c r="X2110">
        <v>9110</v>
      </c>
      <c r="Y2110" t="s">
        <v>1290</v>
      </c>
      <c r="Z2110" t="s">
        <v>8958</v>
      </c>
      <c r="AA2110" t="s">
        <v>658</v>
      </c>
      <c r="AB2110" t="s">
        <v>658</v>
      </c>
      <c r="AC2110" t="s">
        <v>1290</v>
      </c>
      <c r="AD2110" t="s">
        <v>8958</v>
      </c>
      <c r="AE2110">
        <v>11227</v>
      </c>
      <c r="AF2110" t="s">
        <v>1290</v>
      </c>
      <c r="AG2110">
        <v>16950</v>
      </c>
      <c r="AH2110" t="s">
        <v>1290</v>
      </c>
      <c r="AI2110">
        <v>13310</v>
      </c>
      <c r="AJ2110">
        <v>4517</v>
      </c>
      <c r="AK2110" t="s">
        <v>1290</v>
      </c>
      <c r="AL2110" t="s">
        <v>19399</v>
      </c>
      <c r="AM2110" t="s">
        <v>1290</v>
      </c>
      <c r="AN2110" t="s">
        <v>1290</v>
      </c>
      <c r="AO2110" t="s">
        <v>1396</v>
      </c>
      <c r="AP2110" t="s">
        <v>8958</v>
      </c>
      <c r="AQ2110" t="s">
        <v>20403</v>
      </c>
    </row>
    <row r="2111" spans="1:43" x14ac:dyDescent="0.3">
      <c r="A2111" t="s">
        <v>14648</v>
      </c>
      <c r="B2111" t="s">
        <v>14338</v>
      </c>
      <c r="C2111" s="72">
        <v>34626</v>
      </c>
      <c r="D2111" t="s">
        <v>6558</v>
      </c>
      <c r="E2111" t="s">
        <v>14647</v>
      </c>
      <c r="F2111" t="s">
        <v>1449</v>
      </c>
      <c r="G2111" t="s">
        <v>6120</v>
      </c>
      <c r="H2111" t="s">
        <v>1380</v>
      </c>
      <c r="I2111" t="s">
        <v>14492</v>
      </c>
      <c r="J2111" t="s">
        <v>14338</v>
      </c>
      <c r="K2111">
        <v>623993</v>
      </c>
      <c r="L2111" t="s">
        <v>14338</v>
      </c>
      <c r="M2111">
        <v>2504134</v>
      </c>
      <c r="N2111" t="s">
        <v>14338</v>
      </c>
      <c r="P2111" t="s">
        <v>14648</v>
      </c>
      <c r="Q2111">
        <v>10666</v>
      </c>
      <c r="R2111" t="s">
        <v>14338</v>
      </c>
      <c r="S2111">
        <v>36084</v>
      </c>
      <c r="T2111" t="s">
        <v>14338</v>
      </c>
      <c r="V2111" t="s">
        <v>16729</v>
      </c>
      <c r="W2111">
        <v>101568</v>
      </c>
      <c r="X2111">
        <v>10666</v>
      </c>
      <c r="Y2111" t="s">
        <v>14338</v>
      </c>
      <c r="Z2111" t="s">
        <v>15197</v>
      </c>
      <c r="AA2111" t="s">
        <v>5068</v>
      </c>
      <c r="AB2111" t="s">
        <v>658</v>
      </c>
      <c r="AC2111" t="s">
        <v>14338</v>
      </c>
      <c r="AD2111" t="s">
        <v>15197</v>
      </c>
      <c r="AE2111">
        <v>12907</v>
      </c>
      <c r="AH2111" t="s">
        <v>14338</v>
      </c>
      <c r="AI2111">
        <v>23856</v>
      </c>
      <c r="AJ2111">
        <v>5528</v>
      </c>
      <c r="AK2111" t="s">
        <v>14338</v>
      </c>
      <c r="AL2111" t="s">
        <v>19400</v>
      </c>
      <c r="AM2111" t="s">
        <v>14338</v>
      </c>
      <c r="AN2111" t="s">
        <v>14338</v>
      </c>
      <c r="AO2111" t="s">
        <v>1380</v>
      </c>
      <c r="AP2111" t="s">
        <v>15197</v>
      </c>
      <c r="AQ2111" t="s">
        <v>20403</v>
      </c>
    </row>
    <row r="2112" spans="1:43" x14ac:dyDescent="0.3">
      <c r="A2112" t="s">
        <v>3064</v>
      </c>
      <c r="B2112" t="s">
        <v>605</v>
      </c>
      <c r="C2112" s="72">
        <v>31510</v>
      </c>
      <c r="D2112" t="s">
        <v>6639</v>
      </c>
      <c r="E2112" t="s">
        <v>6638</v>
      </c>
      <c r="F2112" t="s">
        <v>1553</v>
      </c>
      <c r="G2112" t="s">
        <v>6120</v>
      </c>
      <c r="H2112" t="s">
        <v>1396</v>
      </c>
      <c r="I2112" t="s">
        <v>9917</v>
      </c>
      <c r="J2112" t="s">
        <v>605</v>
      </c>
      <c r="K2112">
        <v>467793</v>
      </c>
      <c r="L2112" t="s">
        <v>605</v>
      </c>
      <c r="M2112">
        <v>1208743</v>
      </c>
      <c r="N2112" t="s">
        <v>605</v>
      </c>
      <c r="O2112" t="s">
        <v>3065</v>
      </c>
      <c r="P2112" t="s">
        <v>3064</v>
      </c>
      <c r="Q2112">
        <v>8619</v>
      </c>
      <c r="R2112" t="s">
        <v>605</v>
      </c>
      <c r="S2112">
        <v>30280</v>
      </c>
      <c r="T2112" t="s">
        <v>605</v>
      </c>
      <c r="U2112" t="s">
        <v>605</v>
      </c>
      <c r="V2112" t="s">
        <v>4789</v>
      </c>
      <c r="W2112">
        <v>48929</v>
      </c>
      <c r="X2112">
        <v>8619</v>
      </c>
      <c r="Y2112" t="s">
        <v>605</v>
      </c>
      <c r="Z2112" t="s">
        <v>6260</v>
      </c>
      <c r="AA2112" t="s">
        <v>5068</v>
      </c>
      <c r="AB2112" t="s">
        <v>658</v>
      </c>
      <c r="AC2112" t="s">
        <v>605</v>
      </c>
      <c r="AD2112" t="s">
        <v>6260</v>
      </c>
      <c r="AE2112">
        <v>10322</v>
      </c>
      <c r="AF2112" t="s">
        <v>605</v>
      </c>
      <c r="AG2112">
        <v>12310</v>
      </c>
      <c r="AH2112" t="s">
        <v>605</v>
      </c>
      <c r="AI2112">
        <v>2933</v>
      </c>
      <c r="AJ2112">
        <v>3406</v>
      </c>
      <c r="AK2112" t="s">
        <v>605</v>
      </c>
      <c r="AL2112" t="s">
        <v>19401</v>
      </c>
      <c r="AM2112" t="s">
        <v>605</v>
      </c>
      <c r="AN2112" t="s">
        <v>605</v>
      </c>
      <c r="AO2112" t="s">
        <v>1396</v>
      </c>
      <c r="AP2112" t="s">
        <v>6260</v>
      </c>
      <c r="AQ2112" t="s">
        <v>20403</v>
      </c>
    </row>
    <row r="2113" spans="1:43" x14ac:dyDescent="0.3">
      <c r="A2113" t="s">
        <v>6261</v>
      </c>
      <c r="B2113" t="s">
        <v>54</v>
      </c>
      <c r="C2113" s="72">
        <v>33184</v>
      </c>
      <c r="D2113" t="s">
        <v>6859</v>
      </c>
      <c r="E2113" t="s">
        <v>6638</v>
      </c>
      <c r="F2113" t="s">
        <v>1430</v>
      </c>
      <c r="G2113" t="s">
        <v>6120</v>
      </c>
      <c r="H2113" t="s">
        <v>1396</v>
      </c>
      <c r="I2113" t="s">
        <v>10486</v>
      </c>
      <c r="J2113" t="s">
        <v>54</v>
      </c>
      <c r="K2113">
        <v>542454</v>
      </c>
      <c r="L2113" t="s">
        <v>54</v>
      </c>
      <c r="M2113">
        <v>1810926</v>
      </c>
      <c r="N2113" t="s">
        <v>54</v>
      </c>
      <c r="O2113" t="s">
        <v>8959</v>
      </c>
      <c r="P2113" t="s">
        <v>6261</v>
      </c>
      <c r="Q2113">
        <v>9693</v>
      </c>
      <c r="R2113" t="s">
        <v>54</v>
      </c>
      <c r="S2113">
        <v>31387</v>
      </c>
      <c r="T2113" t="s">
        <v>54</v>
      </c>
      <c r="V2113" t="s">
        <v>6262</v>
      </c>
      <c r="W2113">
        <v>59768</v>
      </c>
      <c r="X2113">
        <v>9693</v>
      </c>
      <c r="Y2113" t="s">
        <v>54</v>
      </c>
      <c r="Z2113" t="s">
        <v>6263</v>
      </c>
      <c r="AA2113" t="s">
        <v>5068</v>
      </c>
      <c r="AB2113" t="s">
        <v>658</v>
      </c>
      <c r="AC2113" t="s">
        <v>54</v>
      </c>
      <c r="AD2113" t="s">
        <v>6263</v>
      </c>
      <c r="AE2113">
        <v>12708</v>
      </c>
      <c r="AF2113" t="s">
        <v>54</v>
      </c>
      <c r="AG2113">
        <v>13851</v>
      </c>
      <c r="AH2113" t="s">
        <v>54</v>
      </c>
      <c r="AI2113">
        <v>10028</v>
      </c>
      <c r="AJ2113">
        <v>4618</v>
      </c>
      <c r="AK2113" t="s">
        <v>54</v>
      </c>
      <c r="AL2113" t="s">
        <v>19402</v>
      </c>
      <c r="AM2113" t="s">
        <v>54</v>
      </c>
      <c r="AN2113" t="s">
        <v>54</v>
      </c>
      <c r="AO2113" t="s">
        <v>1396</v>
      </c>
      <c r="AP2113" t="s">
        <v>6263</v>
      </c>
      <c r="AQ2113" t="s">
        <v>20403</v>
      </c>
    </row>
    <row r="2114" spans="1:43" x14ac:dyDescent="0.3">
      <c r="A2114" t="s">
        <v>16730</v>
      </c>
      <c r="B2114" t="s">
        <v>14232</v>
      </c>
      <c r="C2114" s="72">
        <v>35167</v>
      </c>
      <c r="D2114" t="s">
        <v>16731</v>
      </c>
      <c r="E2114" t="s">
        <v>6638</v>
      </c>
      <c r="F2114" t="s">
        <v>1379</v>
      </c>
      <c r="G2114" t="s">
        <v>9094</v>
      </c>
      <c r="H2114" t="s">
        <v>1373</v>
      </c>
      <c r="I2114" t="s">
        <v>16732</v>
      </c>
      <c r="J2114" t="s">
        <v>14232</v>
      </c>
      <c r="K2114">
        <v>642701</v>
      </c>
      <c r="L2114" t="s">
        <v>14232</v>
      </c>
      <c r="M2114">
        <v>2898231</v>
      </c>
      <c r="N2114" t="s">
        <v>14232</v>
      </c>
      <c r="O2114" t="s">
        <v>17634</v>
      </c>
      <c r="P2114" t="s">
        <v>16730</v>
      </c>
      <c r="Q2114">
        <v>9917</v>
      </c>
      <c r="R2114" t="s">
        <v>14232</v>
      </c>
      <c r="S2114">
        <v>39801</v>
      </c>
      <c r="T2114" t="s">
        <v>14232</v>
      </c>
      <c r="V2114" t="s">
        <v>16733</v>
      </c>
      <c r="W2114">
        <v>103196</v>
      </c>
      <c r="X2114">
        <v>10901</v>
      </c>
      <c r="Y2114" t="s">
        <v>14232</v>
      </c>
      <c r="Z2114" t="s">
        <v>15340</v>
      </c>
      <c r="AA2114" t="s">
        <v>658</v>
      </c>
      <c r="AB2114" t="s">
        <v>658</v>
      </c>
      <c r="AC2114" t="s">
        <v>14232</v>
      </c>
      <c r="AD2114" t="s">
        <v>15340</v>
      </c>
      <c r="AE2114">
        <v>14486</v>
      </c>
      <c r="AH2114" t="s">
        <v>14232</v>
      </c>
      <c r="AJ2114">
        <v>5884</v>
      </c>
      <c r="AK2114" t="s">
        <v>14232</v>
      </c>
      <c r="AL2114" t="s">
        <v>19403</v>
      </c>
      <c r="AM2114" t="s">
        <v>14232</v>
      </c>
      <c r="AN2114" t="s">
        <v>14232</v>
      </c>
      <c r="AO2114" t="s">
        <v>14933</v>
      </c>
      <c r="AP2114" t="s">
        <v>15340</v>
      </c>
      <c r="AQ2114" t="s">
        <v>20403</v>
      </c>
    </row>
    <row r="2115" spans="1:43" x14ac:dyDescent="0.3">
      <c r="A2115" t="s">
        <v>10679</v>
      </c>
      <c r="B2115" t="s">
        <v>10680</v>
      </c>
      <c r="C2115" s="72">
        <v>33821</v>
      </c>
      <c r="D2115" t="s">
        <v>10681</v>
      </c>
      <c r="E2115" t="s">
        <v>6638</v>
      </c>
      <c r="F2115" t="s">
        <v>1402</v>
      </c>
      <c r="G2115" t="s">
        <v>6120</v>
      </c>
      <c r="H2115" t="s">
        <v>1380</v>
      </c>
      <c r="I2115" t="s">
        <v>10682</v>
      </c>
      <c r="J2115" t="s">
        <v>10680</v>
      </c>
      <c r="K2115">
        <v>570267</v>
      </c>
      <c r="L2115" t="s">
        <v>10680</v>
      </c>
      <c r="M2115">
        <v>1958810</v>
      </c>
      <c r="N2115" t="s">
        <v>10680</v>
      </c>
      <c r="O2115" t="s">
        <v>10683</v>
      </c>
      <c r="P2115" t="s">
        <v>10679</v>
      </c>
      <c r="Q2115">
        <v>9753</v>
      </c>
      <c r="R2115" t="s">
        <v>10680</v>
      </c>
      <c r="S2115">
        <v>31931</v>
      </c>
      <c r="T2115" t="s">
        <v>10680</v>
      </c>
      <c r="V2115" t="s">
        <v>10684</v>
      </c>
      <c r="W2115">
        <v>60423</v>
      </c>
      <c r="X2115">
        <v>9753</v>
      </c>
      <c r="Y2115" t="s">
        <v>10680</v>
      </c>
      <c r="Z2115" t="s">
        <v>10685</v>
      </c>
      <c r="AA2115" t="s">
        <v>658</v>
      </c>
      <c r="AB2115" t="s">
        <v>658</v>
      </c>
      <c r="AC2115" t="s">
        <v>10680</v>
      </c>
      <c r="AD2115" t="s">
        <v>10685</v>
      </c>
      <c r="AE2115">
        <v>11223</v>
      </c>
      <c r="AF2115" t="s">
        <v>10680</v>
      </c>
      <c r="AG2115">
        <v>38615</v>
      </c>
      <c r="AH2115" t="s">
        <v>10680</v>
      </c>
      <c r="AI2115">
        <v>5866</v>
      </c>
      <c r="AJ2115">
        <v>4625</v>
      </c>
      <c r="AK2115" t="s">
        <v>10680</v>
      </c>
      <c r="AL2115" t="s">
        <v>19404</v>
      </c>
      <c r="AM2115" t="s">
        <v>10680</v>
      </c>
      <c r="AN2115" t="s">
        <v>10680</v>
      </c>
      <c r="AO2115" t="s">
        <v>1380</v>
      </c>
      <c r="AP2115" t="s">
        <v>10685</v>
      </c>
      <c r="AQ2115" t="s">
        <v>20403</v>
      </c>
    </row>
    <row r="2116" spans="1:43" x14ac:dyDescent="0.3">
      <c r="A2116" t="s">
        <v>16734</v>
      </c>
      <c r="B2116" t="s">
        <v>15454</v>
      </c>
      <c r="C2116" s="72">
        <v>33527</v>
      </c>
      <c r="D2116" t="s">
        <v>15985</v>
      </c>
      <c r="E2116" t="s">
        <v>6638</v>
      </c>
      <c r="F2116" t="s">
        <v>1416</v>
      </c>
      <c r="G2116" t="s">
        <v>9094</v>
      </c>
      <c r="H2116" t="s">
        <v>1373</v>
      </c>
      <c r="I2116" t="s">
        <v>16735</v>
      </c>
      <c r="J2116" t="s">
        <v>15454</v>
      </c>
      <c r="K2116">
        <v>650828</v>
      </c>
      <c r="L2116" t="s">
        <v>15454</v>
      </c>
      <c r="M2116">
        <v>2592852</v>
      </c>
      <c r="N2116" t="s">
        <v>15454</v>
      </c>
      <c r="O2116" t="s">
        <v>17635</v>
      </c>
      <c r="P2116" t="s">
        <v>16734</v>
      </c>
      <c r="Q2116">
        <v>10726</v>
      </c>
      <c r="R2116" t="s">
        <v>15454</v>
      </c>
      <c r="S2116">
        <v>36197</v>
      </c>
      <c r="T2116" t="s">
        <v>15454</v>
      </c>
      <c r="W2116">
        <v>104420</v>
      </c>
      <c r="X2116">
        <v>10726</v>
      </c>
      <c r="Y2116" t="s">
        <v>15454</v>
      </c>
      <c r="Z2116" t="s">
        <v>16736</v>
      </c>
      <c r="AA2116" t="s">
        <v>658</v>
      </c>
      <c r="AB2116" t="s">
        <v>658</v>
      </c>
      <c r="AC2116" t="s">
        <v>15454</v>
      </c>
      <c r="AD2116" t="s">
        <v>16736</v>
      </c>
      <c r="AE2116">
        <v>14725</v>
      </c>
      <c r="AK2116" t="s">
        <v>15454</v>
      </c>
      <c r="AL2116" t="s">
        <v>19405</v>
      </c>
      <c r="AM2116" t="s">
        <v>15454</v>
      </c>
      <c r="AN2116" t="s">
        <v>15454</v>
      </c>
      <c r="AO2116" t="s">
        <v>1373</v>
      </c>
      <c r="AP2116" t="s">
        <v>16736</v>
      </c>
      <c r="AQ2116" t="s">
        <v>20403</v>
      </c>
    </row>
    <row r="2117" spans="1:43" hidden="1" x14ac:dyDescent="0.3">
      <c r="A2117" t="s">
        <v>3066</v>
      </c>
      <c r="B2117" t="s">
        <v>883</v>
      </c>
      <c r="C2117" s="72">
        <v>30326</v>
      </c>
      <c r="D2117" t="s">
        <v>7536</v>
      </c>
      <c r="E2117" t="s">
        <v>6638</v>
      </c>
      <c r="F2117" t="s">
        <v>3591</v>
      </c>
      <c r="G2117" t="s">
        <v>3591</v>
      </c>
      <c r="H2117" t="s">
        <v>1373</v>
      </c>
      <c r="I2117" t="s">
        <v>9187</v>
      </c>
      <c r="J2117" t="s">
        <v>883</v>
      </c>
      <c r="K2117">
        <v>429722</v>
      </c>
      <c r="L2117" t="s">
        <v>883</v>
      </c>
      <c r="M2117">
        <v>479168</v>
      </c>
      <c r="N2117" t="s">
        <v>883</v>
      </c>
      <c r="O2117" t="s">
        <v>3067</v>
      </c>
      <c r="P2117" t="s">
        <v>3066</v>
      </c>
      <c r="Q2117">
        <v>7547</v>
      </c>
      <c r="R2117" t="s">
        <v>883</v>
      </c>
      <c r="S2117">
        <v>6280</v>
      </c>
      <c r="T2117" t="s">
        <v>883</v>
      </c>
      <c r="V2117" t="s">
        <v>4790</v>
      </c>
      <c r="W2117">
        <v>31607</v>
      </c>
      <c r="X2117">
        <v>7547</v>
      </c>
      <c r="Y2117" t="s">
        <v>883</v>
      </c>
      <c r="Z2117" t="s">
        <v>6264</v>
      </c>
      <c r="AA2117" t="s">
        <v>658</v>
      </c>
      <c r="AB2117" t="s">
        <v>658</v>
      </c>
      <c r="AC2117" t="s">
        <v>883</v>
      </c>
      <c r="AD2117" t="s">
        <v>6264</v>
      </c>
      <c r="AE2117">
        <v>6542</v>
      </c>
      <c r="AF2117" t="s">
        <v>883</v>
      </c>
      <c r="AG2117">
        <v>5283</v>
      </c>
      <c r="AH2117" t="s">
        <v>883</v>
      </c>
      <c r="AI2117">
        <v>7035</v>
      </c>
      <c r="AJ2117">
        <v>1082</v>
      </c>
      <c r="AK2117" t="s">
        <v>883</v>
      </c>
      <c r="AL2117" t="s">
        <v>19406</v>
      </c>
      <c r="AM2117" t="s">
        <v>883</v>
      </c>
      <c r="AN2117" t="s">
        <v>883</v>
      </c>
      <c r="AO2117" t="s">
        <v>1373</v>
      </c>
      <c r="AP2117" t="s">
        <v>6264</v>
      </c>
      <c r="AQ2117" t="s">
        <v>20402</v>
      </c>
    </row>
    <row r="2118" spans="1:43" hidden="1" x14ac:dyDescent="0.3">
      <c r="A2118" t="s">
        <v>3068</v>
      </c>
      <c r="B2118" t="s">
        <v>821</v>
      </c>
      <c r="C2118" s="72">
        <v>28927</v>
      </c>
      <c r="D2118" t="s">
        <v>8076</v>
      </c>
      <c r="E2118" t="s">
        <v>6638</v>
      </c>
      <c r="F2118" t="s">
        <v>3591</v>
      </c>
      <c r="G2118" t="s">
        <v>3591</v>
      </c>
      <c r="H2118" t="s">
        <v>1373</v>
      </c>
      <c r="I2118" t="s">
        <v>10821</v>
      </c>
      <c r="J2118" t="s">
        <v>821</v>
      </c>
      <c r="K2118">
        <v>276371</v>
      </c>
      <c r="L2118" t="s">
        <v>821</v>
      </c>
      <c r="M2118">
        <v>174948</v>
      </c>
      <c r="N2118" t="s">
        <v>821</v>
      </c>
      <c r="O2118" t="s">
        <v>3069</v>
      </c>
      <c r="P2118" t="s">
        <v>3068</v>
      </c>
      <c r="Q2118">
        <v>6441</v>
      </c>
      <c r="R2118" t="s">
        <v>821</v>
      </c>
      <c r="S2118">
        <v>4280</v>
      </c>
      <c r="T2118" t="s">
        <v>821</v>
      </c>
      <c r="V2118" t="s">
        <v>4791</v>
      </c>
      <c r="W2118">
        <v>1513</v>
      </c>
      <c r="X2118">
        <v>6441</v>
      </c>
      <c r="Y2118" t="s">
        <v>821</v>
      </c>
      <c r="Z2118" t="s">
        <v>8960</v>
      </c>
      <c r="AA2118" t="s">
        <v>666</v>
      </c>
      <c r="AB2118" t="s">
        <v>666</v>
      </c>
      <c r="AC2118" t="s">
        <v>821</v>
      </c>
      <c r="AD2118" t="s">
        <v>8960</v>
      </c>
      <c r="AH2118" t="s">
        <v>821</v>
      </c>
      <c r="AI2118">
        <v>15179</v>
      </c>
      <c r="AK2118" t="s">
        <v>821</v>
      </c>
      <c r="AL2118" t="s">
        <v>19407</v>
      </c>
      <c r="AM2118" t="s">
        <v>821</v>
      </c>
      <c r="AN2118" t="s">
        <v>821</v>
      </c>
      <c r="AO2118" t="s">
        <v>1373</v>
      </c>
      <c r="AP2118" t="s">
        <v>8960</v>
      </c>
      <c r="AQ2118" t="s">
        <v>20402</v>
      </c>
    </row>
    <row r="2119" spans="1:43" x14ac:dyDescent="0.3">
      <c r="A2119" t="s">
        <v>3070</v>
      </c>
      <c r="B2119" t="s">
        <v>974</v>
      </c>
      <c r="C2119" s="72">
        <v>32127</v>
      </c>
      <c r="D2119" t="s">
        <v>7171</v>
      </c>
      <c r="E2119" t="s">
        <v>7169</v>
      </c>
      <c r="F2119" t="s">
        <v>1464</v>
      </c>
      <c r="G2119" t="s">
        <v>6120</v>
      </c>
      <c r="H2119" t="s">
        <v>1373</v>
      </c>
      <c r="I2119" t="s">
        <v>9519</v>
      </c>
      <c r="J2119" t="s">
        <v>974</v>
      </c>
      <c r="K2119">
        <v>502327</v>
      </c>
      <c r="L2119" t="s">
        <v>974</v>
      </c>
      <c r="M2119">
        <v>1740998</v>
      </c>
      <c r="N2119" t="s">
        <v>974</v>
      </c>
      <c r="O2119" t="s">
        <v>3071</v>
      </c>
      <c r="P2119" t="s">
        <v>3070</v>
      </c>
      <c r="Q2119">
        <v>8976</v>
      </c>
      <c r="R2119" t="s">
        <v>974</v>
      </c>
      <c r="S2119">
        <v>30744</v>
      </c>
      <c r="T2119" t="s">
        <v>974</v>
      </c>
      <c r="V2119" t="s">
        <v>4792</v>
      </c>
      <c r="W2119">
        <v>56742</v>
      </c>
      <c r="X2119">
        <v>8976</v>
      </c>
      <c r="Y2119" t="s">
        <v>974</v>
      </c>
      <c r="Z2119" t="s">
        <v>6265</v>
      </c>
      <c r="AA2119" t="s">
        <v>658</v>
      </c>
      <c r="AB2119" t="s">
        <v>666</v>
      </c>
      <c r="AC2119" t="s">
        <v>974</v>
      </c>
      <c r="AD2119" t="s">
        <v>6265</v>
      </c>
      <c r="AE2119">
        <v>12265</v>
      </c>
      <c r="AF2119" t="s">
        <v>974</v>
      </c>
      <c r="AG2119">
        <v>13783</v>
      </c>
      <c r="AH2119" t="s">
        <v>974</v>
      </c>
      <c r="AI2119">
        <v>4588</v>
      </c>
      <c r="AJ2119">
        <v>3844</v>
      </c>
      <c r="AK2119" t="s">
        <v>974</v>
      </c>
      <c r="AL2119" t="s">
        <v>19408</v>
      </c>
      <c r="AM2119" t="s">
        <v>974</v>
      </c>
      <c r="AN2119" t="s">
        <v>974</v>
      </c>
      <c r="AO2119" t="s">
        <v>1373</v>
      </c>
      <c r="AP2119" t="s">
        <v>6265</v>
      </c>
      <c r="AQ2119" t="s">
        <v>20403</v>
      </c>
    </row>
    <row r="2120" spans="1:43" hidden="1" x14ac:dyDescent="0.3">
      <c r="A2120" t="s">
        <v>3072</v>
      </c>
      <c r="B2120" t="s">
        <v>179</v>
      </c>
      <c r="C2120" s="72">
        <v>29098</v>
      </c>
      <c r="D2120" t="s">
        <v>7170</v>
      </c>
      <c r="E2120" t="s">
        <v>7169</v>
      </c>
      <c r="F2120" t="s">
        <v>3591</v>
      </c>
      <c r="G2120" t="s">
        <v>3591</v>
      </c>
      <c r="H2120" t="s">
        <v>1431</v>
      </c>
      <c r="I2120" t="s">
        <v>9545</v>
      </c>
      <c r="J2120" t="s">
        <v>179</v>
      </c>
      <c r="K2120">
        <v>421124</v>
      </c>
      <c r="L2120" t="s">
        <v>179</v>
      </c>
      <c r="M2120">
        <v>292697</v>
      </c>
      <c r="N2120" t="s">
        <v>179</v>
      </c>
      <c r="O2120" t="s">
        <v>3073</v>
      </c>
      <c r="P2120" t="s">
        <v>3072</v>
      </c>
      <c r="Q2120">
        <v>6933</v>
      </c>
      <c r="R2120" t="s">
        <v>179</v>
      </c>
      <c r="S2120">
        <v>5178</v>
      </c>
      <c r="T2120" t="s">
        <v>179</v>
      </c>
      <c r="V2120" t="s">
        <v>4793</v>
      </c>
      <c r="W2120">
        <v>1452</v>
      </c>
      <c r="X2120">
        <v>6933</v>
      </c>
      <c r="Y2120" t="s">
        <v>179</v>
      </c>
      <c r="Z2120" t="s">
        <v>6266</v>
      </c>
      <c r="AA2120" t="s">
        <v>5068</v>
      </c>
      <c r="AB2120" t="s">
        <v>658</v>
      </c>
      <c r="AC2120" t="s">
        <v>179</v>
      </c>
      <c r="AD2120" t="s">
        <v>6266</v>
      </c>
      <c r="AE2120">
        <v>6944</v>
      </c>
      <c r="AI2120">
        <v>1077</v>
      </c>
      <c r="AK2120" t="s">
        <v>179</v>
      </c>
      <c r="AN2120" t="s">
        <v>179</v>
      </c>
      <c r="AO2120" t="s">
        <v>1431</v>
      </c>
      <c r="AP2120" t="s">
        <v>6266</v>
      </c>
      <c r="AQ2120" t="s">
        <v>20402</v>
      </c>
    </row>
    <row r="2121" spans="1:43" hidden="1" x14ac:dyDescent="0.3">
      <c r="A2121" t="s">
        <v>3074</v>
      </c>
      <c r="B2121" t="s">
        <v>797</v>
      </c>
      <c r="C2121" s="72">
        <v>30501</v>
      </c>
      <c r="D2121" t="s">
        <v>7728</v>
      </c>
      <c r="E2121" t="s">
        <v>8077</v>
      </c>
      <c r="F2121" t="s">
        <v>3591</v>
      </c>
      <c r="G2121" t="s">
        <v>3591</v>
      </c>
      <c r="H2121" t="s">
        <v>1373</v>
      </c>
      <c r="I2121" t="s">
        <v>10021</v>
      </c>
      <c r="J2121" t="s">
        <v>797</v>
      </c>
      <c r="K2121">
        <v>435045</v>
      </c>
      <c r="L2121" t="s">
        <v>797</v>
      </c>
      <c r="M2121">
        <v>392208</v>
      </c>
      <c r="N2121" t="s">
        <v>797</v>
      </c>
      <c r="O2121" t="s">
        <v>3075</v>
      </c>
      <c r="P2121" t="s">
        <v>3074</v>
      </c>
      <c r="Q2121">
        <v>8694</v>
      </c>
      <c r="R2121" t="s">
        <v>797</v>
      </c>
      <c r="S2121">
        <v>29542</v>
      </c>
      <c r="T2121" t="s">
        <v>797</v>
      </c>
      <c r="V2121" t="s">
        <v>4794</v>
      </c>
      <c r="W2121">
        <v>42394</v>
      </c>
      <c r="X2121">
        <v>8694</v>
      </c>
      <c r="Y2121" t="s">
        <v>797</v>
      </c>
      <c r="Z2121" t="s">
        <v>6267</v>
      </c>
      <c r="AA2121" t="s">
        <v>658</v>
      </c>
      <c r="AB2121" t="s">
        <v>658</v>
      </c>
      <c r="AC2121" t="s">
        <v>797</v>
      </c>
      <c r="AD2121" t="s">
        <v>6267</v>
      </c>
      <c r="AE2121">
        <v>7176</v>
      </c>
      <c r="AF2121" t="s">
        <v>797</v>
      </c>
      <c r="AG2121">
        <v>11318</v>
      </c>
      <c r="AH2121" t="s">
        <v>797</v>
      </c>
      <c r="AI2121">
        <v>3270</v>
      </c>
      <c r="AK2121" t="s">
        <v>797</v>
      </c>
      <c r="AN2121" t="s">
        <v>797</v>
      </c>
      <c r="AO2121" t="s">
        <v>1373</v>
      </c>
      <c r="AP2121" t="s">
        <v>6267</v>
      </c>
      <c r="AQ2121" t="s">
        <v>20402</v>
      </c>
    </row>
    <row r="2122" spans="1:43" x14ac:dyDescent="0.3">
      <c r="A2122" t="s">
        <v>3076</v>
      </c>
      <c r="B2122" t="s">
        <v>333</v>
      </c>
      <c r="C2122" s="72">
        <v>31779</v>
      </c>
      <c r="D2122" t="s">
        <v>7342</v>
      </c>
      <c r="E2122" t="s">
        <v>7341</v>
      </c>
      <c r="F2122" t="s">
        <v>3591</v>
      </c>
      <c r="G2122" t="s">
        <v>3591</v>
      </c>
      <c r="H2122" t="s">
        <v>1380</v>
      </c>
      <c r="I2122" t="s">
        <v>9510</v>
      </c>
      <c r="J2122" t="s">
        <v>333</v>
      </c>
      <c r="K2122">
        <v>543743</v>
      </c>
      <c r="L2122" t="s">
        <v>333</v>
      </c>
      <c r="M2122">
        <v>1740999</v>
      </c>
      <c r="N2122" t="s">
        <v>333</v>
      </c>
      <c r="O2122" t="s">
        <v>3077</v>
      </c>
      <c r="P2122" t="s">
        <v>3076</v>
      </c>
      <c r="Q2122">
        <v>9013</v>
      </c>
      <c r="R2122" t="s">
        <v>333</v>
      </c>
      <c r="S2122">
        <v>30797</v>
      </c>
      <c r="T2122" t="s">
        <v>333</v>
      </c>
      <c r="V2122" t="s">
        <v>4795</v>
      </c>
      <c r="W2122">
        <v>58631</v>
      </c>
      <c r="X2122">
        <v>9013</v>
      </c>
      <c r="Y2122" t="s">
        <v>333</v>
      </c>
      <c r="Z2122" t="s">
        <v>8961</v>
      </c>
      <c r="AA2122" t="s">
        <v>658</v>
      </c>
      <c r="AB2122" t="s">
        <v>658</v>
      </c>
      <c r="AC2122" t="s">
        <v>333</v>
      </c>
      <c r="AD2122" t="s">
        <v>8961</v>
      </c>
      <c r="AE2122">
        <v>10803</v>
      </c>
      <c r="AI2122">
        <v>16814</v>
      </c>
      <c r="AK2122" t="s">
        <v>333</v>
      </c>
      <c r="AL2122" t="s">
        <v>19409</v>
      </c>
      <c r="AM2122" t="s">
        <v>333</v>
      </c>
      <c r="AN2122" t="s">
        <v>333</v>
      </c>
      <c r="AO2122" t="s">
        <v>1380</v>
      </c>
      <c r="AP2122" t="s">
        <v>8961</v>
      </c>
      <c r="AQ2122" t="s">
        <v>20403</v>
      </c>
    </row>
    <row r="2123" spans="1:43" x14ac:dyDescent="0.3">
      <c r="A2123" t="s">
        <v>8223</v>
      </c>
      <c r="B2123" t="s">
        <v>8962</v>
      </c>
      <c r="C2123" s="72">
        <v>34105</v>
      </c>
      <c r="D2123" t="s">
        <v>6939</v>
      </c>
      <c r="E2123" t="s">
        <v>8224</v>
      </c>
      <c r="F2123" t="s">
        <v>3591</v>
      </c>
      <c r="G2123" t="s">
        <v>3591</v>
      </c>
      <c r="H2123" t="s">
        <v>661</v>
      </c>
      <c r="I2123" t="s">
        <v>9498</v>
      </c>
      <c r="J2123" t="s">
        <v>8962</v>
      </c>
      <c r="K2123">
        <v>596143</v>
      </c>
      <c r="L2123" t="s">
        <v>8962</v>
      </c>
      <c r="M2123">
        <v>2043941</v>
      </c>
      <c r="N2123" t="s">
        <v>8962</v>
      </c>
      <c r="O2123" t="s">
        <v>8963</v>
      </c>
      <c r="P2123" t="s">
        <v>8223</v>
      </c>
      <c r="Q2123">
        <v>9679</v>
      </c>
      <c r="R2123" t="s">
        <v>8962</v>
      </c>
      <c r="S2123">
        <v>31927</v>
      </c>
      <c r="T2123" t="s">
        <v>8962</v>
      </c>
      <c r="V2123" t="s">
        <v>8964</v>
      </c>
      <c r="W2123">
        <v>68088</v>
      </c>
      <c r="X2123">
        <v>9679</v>
      </c>
      <c r="Y2123" t="s">
        <v>9499</v>
      </c>
      <c r="Z2123" t="s">
        <v>8965</v>
      </c>
      <c r="AA2123" t="s">
        <v>5068</v>
      </c>
      <c r="AB2123" t="s">
        <v>658</v>
      </c>
      <c r="AC2123" t="s">
        <v>8962</v>
      </c>
      <c r="AD2123" t="s">
        <v>8965</v>
      </c>
      <c r="AE2123">
        <v>11402</v>
      </c>
      <c r="AF2123" t="s">
        <v>8962</v>
      </c>
      <c r="AG2123">
        <v>38123</v>
      </c>
      <c r="AH2123" t="s">
        <v>8962</v>
      </c>
      <c r="AI2123">
        <v>14387</v>
      </c>
      <c r="AJ2123">
        <v>4606</v>
      </c>
      <c r="AK2123" t="s">
        <v>8962</v>
      </c>
      <c r="AL2123" t="s">
        <v>19410</v>
      </c>
      <c r="AM2123" t="s">
        <v>8962</v>
      </c>
      <c r="AN2123" t="s">
        <v>8962</v>
      </c>
      <c r="AO2123" t="s">
        <v>661</v>
      </c>
      <c r="AP2123" t="s">
        <v>8965</v>
      </c>
      <c r="AQ2123" t="s">
        <v>20403</v>
      </c>
    </row>
    <row r="2124" spans="1:43" x14ac:dyDescent="0.3">
      <c r="A2124" t="s">
        <v>3519</v>
      </c>
      <c r="B2124" t="s">
        <v>3455</v>
      </c>
      <c r="C2124" s="72">
        <v>31039</v>
      </c>
      <c r="D2124" t="s">
        <v>6620</v>
      </c>
      <c r="E2124" t="s">
        <v>7156</v>
      </c>
      <c r="F2124" t="s">
        <v>3591</v>
      </c>
      <c r="G2124" t="s">
        <v>3591</v>
      </c>
      <c r="H2124" t="s">
        <v>1396</v>
      </c>
      <c r="I2124" t="s">
        <v>9143</v>
      </c>
      <c r="J2124" t="s">
        <v>3455</v>
      </c>
      <c r="K2124">
        <v>543744</v>
      </c>
      <c r="L2124" t="s">
        <v>3455</v>
      </c>
      <c r="M2124">
        <v>1807486</v>
      </c>
      <c r="N2124" t="s">
        <v>3455</v>
      </c>
      <c r="O2124" t="s">
        <v>4796</v>
      </c>
      <c r="P2124" t="s">
        <v>3519</v>
      </c>
      <c r="Q2124">
        <v>9044</v>
      </c>
      <c r="R2124" t="s">
        <v>3455</v>
      </c>
      <c r="S2124">
        <v>31297</v>
      </c>
      <c r="T2124" t="s">
        <v>3455</v>
      </c>
      <c r="V2124" t="s">
        <v>4797</v>
      </c>
      <c r="W2124">
        <v>58632</v>
      </c>
      <c r="X2124">
        <v>9044</v>
      </c>
      <c r="Y2124" t="s">
        <v>3455</v>
      </c>
      <c r="Z2124" t="s">
        <v>6268</v>
      </c>
      <c r="AA2124" t="s">
        <v>658</v>
      </c>
      <c r="AB2124" t="s">
        <v>658</v>
      </c>
      <c r="AC2124" t="s">
        <v>3455</v>
      </c>
      <c r="AD2124" t="s">
        <v>6268</v>
      </c>
      <c r="AH2124" t="s">
        <v>3455</v>
      </c>
      <c r="AI2124">
        <v>4629</v>
      </c>
      <c r="AK2124" t="s">
        <v>3455</v>
      </c>
      <c r="AN2124" t="s">
        <v>3455</v>
      </c>
      <c r="AO2124" t="s">
        <v>1396</v>
      </c>
      <c r="AP2124" t="s">
        <v>6268</v>
      </c>
      <c r="AQ2124" t="s">
        <v>20403</v>
      </c>
    </row>
    <row r="2125" spans="1:43" hidden="1" x14ac:dyDescent="0.3">
      <c r="A2125" t="s">
        <v>3078</v>
      </c>
      <c r="B2125" t="s">
        <v>876</v>
      </c>
      <c r="C2125" s="72">
        <v>29753</v>
      </c>
      <c r="D2125" t="s">
        <v>6629</v>
      </c>
      <c r="E2125" t="s">
        <v>6847</v>
      </c>
      <c r="F2125" t="s">
        <v>3591</v>
      </c>
      <c r="G2125" t="s">
        <v>3591</v>
      </c>
      <c r="H2125" t="s">
        <v>1373</v>
      </c>
      <c r="I2125" t="s">
        <v>9593</v>
      </c>
      <c r="J2125" t="s">
        <v>876</v>
      </c>
      <c r="K2125">
        <v>434578</v>
      </c>
      <c r="L2125" t="s">
        <v>876</v>
      </c>
      <c r="M2125">
        <v>533017</v>
      </c>
      <c r="N2125" t="s">
        <v>876</v>
      </c>
      <c r="O2125" t="s">
        <v>3079</v>
      </c>
      <c r="P2125" t="s">
        <v>3078</v>
      </c>
      <c r="Q2125">
        <v>7621</v>
      </c>
      <c r="R2125" t="s">
        <v>876</v>
      </c>
      <c r="S2125">
        <v>6383</v>
      </c>
      <c r="T2125" t="s">
        <v>876</v>
      </c>
      <c r="V2125" t="s">
        <v>4798</v>
      </c>
      <c r="W2125">
        <v>42438</v>
      </c>
      <c r="X2125">
        <v>7621</v>
      </c>
      <c r="Y2125" t="s">
        <v>876</v>
      </c>
      <c r="Z2125" t="s">
        <v>6269</v>
      </c>
      <c r="AA2125" t="s">
        <v>666</v>
      </c>
      <c r="AB2125" t="s">
        <v>666</v>
      </c>
      <c r="AC2125" t="s">
        <v>876</v>
      </c>
      <c r="AD2125" t="s">
        <v>6269</v>
      </c>
      <c r="AE2125">
        <v>7147</v>
      </c>
      <c r="AI2125">
        <v>3831</v>
      </c>
      <c r="AK2125" t="s">
        <v>876</v>
      </c>
      <c r="AL2125" t="s">
        <v>19411</v>
      </c>
      <c r="AM2125" t="s">
        <v>876</v>
      </c>
      <c r="AN2125" t="s">
        <v>876</v>
      </c>
      <c r="AO2125" t="s">
        <v>1373</v>
      </c>
      <c r="AP2125" t="s">
        <v>6269</v>
      </c>
      <c r="AQ2125" t="s">
        <v>20402</v>
      </c>
    </row>
    <row r="2126" spans="1:43" x14ac:dyDescent="0.3">
      <c r="A2126" t="s">
        <v>3080</v>
      </c>
      <c r="B2126" t="s">
        <v>294</v>
      </c>
      <c r="C2126" s="72">
        <v>31735</v>
      </c>
      <c r="D2126" t="s">
        <v>6596</v>
      </c>
      <c r="E2126" t="s">
        <v>6847</v>
      </c>
      <c r="F2126" t="s">
        <v>1526</v>
      </c>
      <c r="G2126" t="s">
        <v>9094</v>
      </c>
      <c r="H2126" t="s">
        <v>1380</v>
      </c>
      <c r="I2126" t="s">
        <v>9982</v>
      </c>
      <c r="J2126" t="s">
        <v>294</v>
      </c>
      <c r="K2126">
        <v>459431</v>
      </c>
      <c r="L2126" t="s">
        <v>294</v>
      </c>
      <c r="M2126">
        <v>1208675</v>
      </c>
      <c r="N2126" t="s">
        <v>294</v>
      </c>
      <c r="O2126" t="s">
        <v>3081</v>
      </c>
      <c r="P2126" t="s">
        <v>3080</v>
      </c>
      <c r="Q2126">
        <v>8538</v>
      </c>
      <c r="R2126" t="s">
        <v>294</v>
      </c>
      <c r="S2126">
        <v>29505</v>
      </c>
      <c r="T2126" t="s">
        <v>294</v>
      </c>
      <c r="U2126" t="s">
        <v>294</v>
      </c>
      <c r="V2126" t="s">
        <v>4799</v>
      </c>
      <c r="W2126">
        <v>48766</v>
      </c>
      <c r="X2126">
        <v>8538</v>
      </c>
      <c r="Y2126" t="s">
        <v>294</v>
      </c>
      <c r="Z2126" t="s">
        <v>6270</v>
      </c>
      <c r="AA2126" t="s">
        <v>666</v>
      </c>
      <c r="AB2126" t="s">
        <v>658</v>
      </c>
      <c r="AC2126" t="s">
        <v>294</v>
      </c>
      <c r="AD2126" t="s">
        <v>6270</v>
      </c>
      <c r="AE2126">
        <v>8985</v>
      </c>
      <c r="AF2126" t="s">
        <v>294</v>
      </c>
      <c r="AG2126">
        <v>5381</v>
      </c>
      <c r="AH2126" t="s">
        <v>294</v>
      </c>
      <c r="AI2126">
        <v>1897</v>
      </c>
      <c r="AJ2126">
        <v>3264</v>
      </c>
      <c r="AK2126" t="s">
        <v>294</v>
      </c>
      <c r="AL2126" t="s">
        <v>19412</v>
      </c>
      <c r="AM2126" t="s">
        <v>294</v>
      </c>
      <c r="AN2126" t="s">
        <v>294</v>
      </c>
      <c r="AO2126" t="s">
        <v>1380</v>
      </c>
      <c r="AP2126" t="s">
        <v>6270</v>
      </c>
      <c r="AQ2126" t="s">
        <v>20403</v>
      </c>
    </row>
    <row r="2127" spans="1:43" x14ac:dyDescent="0.3">
      <c r="A2127" t="s">
        <v>12482</v>
      </c>
      <c r="B2127" t="s">
        <v>11384</v>
      </c>
      <c r="C2127" s="72">
        <v>32889</v>
      </c>
      <c r="D2127" t="s">
        <v>12483</v>
      </c>
      <c r="E2127" t="s">
        <v>12484</v>
      </c>
      <c r="F2127" t="s">
        <v>3591</v>
      </c>
      <c r="G2127" t="s">
        <v>3591</v>
      </c>
      <c r="H2127" t="s">
        <v>1373</v>
      </c>
      <c r="I2127" t="s">
        <v>11761</v>
      </c>
      <c r="J2127" t="s">
        <v>11384</v>
      </c>
      <c r="K2127">
        <v>599683</v>
      </c>
      <c r="L2127" t="s">
        <v>11384</v>
      </c>
      <c r="M2127">
        <v>2221895</v>
      </c>
      <c r="N2127" t="s">
        <v>11384</v>
      </c>
      <c r="O2127" t="s">
        <v>13391</v>
      </c>
      <c r="P2127" t="s">
        <v>12482</v>
      </c>
      <c r="Q2127">
        <v>10290</v>
      </c>
      <c r="R2127" t="s">
        <v>11384</v>
      </c>
      <c r="S2127">
        <v>35048</v>
      </c>
      <c r="T2127" t="s">
        <v>11384</v>
      </c>
      <c r="V2127" t="s">
        <v>12485</v>
      </c>
      <c r="W2127">
        <v>100211</v>
      </c>
      <c r="X2127">
        <v>10290</v>
      </c>
      <c r="Y2127" t="s">
        <v>11384</v>
      </c>
      <c r="Z2127" t="s">
        <v>12486</v>
      </c>
      <c r="AA2127" t="s">
        <v>658</v>
      </c>
      <c r="AB2127" t="s">
        <v>658</v>
      </c>
      <c r="AC2127" t="s">
        <v>11384</v>
      </c>
      <c r="AD2127" t="s">
        <v>12486</v>
      </c>
      <c r="AE2127">
        <v>12395</v>
      </c>
      <c r="AF2127" t="s">
        <v>11384</v>
      </c>
      <c r="AG2127">
        <v>70514</v>
      </c>
      <c r="AH2127" t="s">
        <v>11384</v>
      </c>
      <c r="AI2127">
        <v>15079</v>
      </c>
      <c r="AJ2127">
        <v>5087</v>
      </c>
      <c r="AK2127" t="s">
        <v>11384</v>
      </c>
      <c r="AL2127" t="s">
        <v>19413</v>
      </c>
      <c r="AM2127" t="s">
        <v>11384</v>
      </c>
      <c r="AN2127" t="s">
        <v>11384</v>
      </c>
      <c r="AO2127" t="s">
        <v>1373</v>
      </c>
      <c r="AP2127" t="s">
        <v>12486</v>
      </c>
      <c r="AQ2127" t="s">
        <v>20403</v>
      </c>
    </row>
    <row r="2128" spans="1:43" x14ac:dyDescent="0.3">
      <c r="A2128" t="s">
        <v>3082</v>
      </c>
      <c r="B2128" t="s">
        <v>12</v>
      </c>
      <c r="C2128" s="72">
        <v>31659</v>
      </c>
      <c r="D2128" t="s">
        <v>7001</v>
      </c>
      <c r="E2128" t="s">
        <v>7000</v>
      </c>
      <c r="F2128" t="s">
        <v>3591</v>
      </c>
      <c r="G2128" t="s">
        <v>3591</v>
      </c>
      <c r="H2128" t="s">
        <v>1373</v>
      </c>
      <c r="I2128" t="s">
        <v>9872</v>
      </c>
      <c r="J2128" t="s">
        <v>12</v>
      </c>
      <c r="K2128">
        <v>457788</v>
      </c>
      <c r="L2128" t="s">
        <v>12</v>
      </c>
      <c r="M2128">
        <v>1208745</v>
      </c>
      <c r="N2128" t="s">
        <v>12</v>
      </c>
      <c r="O2128" t="s">
        <v>3083</v>
      </c>
      <c r="P2128" t="s">
        <v>3082</v>
      </c>
      <c r="Q2128">
        <v>8188</v>
      </c>
      <c r="R2128" t="s">
        <v>12</v>
      </c>
      <c r="S2128">
        <v>28971</v>
      </c>
      <c r="T2128" t="s">
        <v>12</v>
      </c>
      <c r="U2128" t="s">
        <v>12</v>
      </c>
      <c r="V2128" t="s">
        <v>4800</v>
      </c>
      <c r="W2128">
        <v>48789</v>
      </c>
      <c r="X2128">
        <v>8188</v>
      </c>
      <c r="Y2128" t="s">
        <v>12</v>
      </c>
      <c r="Z2128" t="s">
        <v>6271</v>
      </c>
      <c r="AA2128" t="s">
        <v>666</v>
      </c>
      <c r="AB2128" t="s">
        <v>666</v>
      </c>
      <c r="AC2128" t="s">
        <v>12</v>
      </c>
      <c r="AD2128" t="s">
        <v>6271</v>
      </c>
      <c r="AE2128">
        <v>9671</v>
      </c>
      <c r="AF2128" t="s">
        <v>12</v>
      </c>
      <c r="AG2128">
        <v>6157</v>
      </c>
      <c r="AH2128" t="s">
        <v>12</v>
      </c>
      <c r="AI2128">
        <v>2450</v>
      </c>
      <c r="AJ2128">
        <v>2825</v>
      </c>
      <c r="AK2128" t="s">
        <v>12</v>
      </c>
      <c r="AL2128" t="s">
        <v>19414</v>
      </c>
      <c r="AM2128" t="s">
        <v>12</v>
      </c>
      <c r="AN2128" t="s">
        <v>12</v>
      </c>
      <c r="AO2128" t="s">
        <v>1373</v>
      </c>
      <c r="AP2128" t="s">
        <v>6271</v>
      </c>
      <c r="AQ2128" t="s">
        <v>20403</v>
      </c>
    </row>
    <row r="2129" spans="1:43" x14ac:dyDescent="0.3">
      <c r="A2129" t="s">
        <v>3084</v>
      </c>
      <c r="B2129" t="s">
        <v>347</v>
      </c>
      <c r="C2129" s="72">
        <v>31663</v>
      </c>
      <c r="D2129" t="s">
        <v>6745</v>
      </c>
      <c r="E2129" t="s">
        <v>7000</v>
      </c>
      <c r="F2129" t="s">
        <v>3591</v>
      </c>
      <c r="G2129" t="s">
        <v>3591</v>
      </c>
      <c r="H2129" t="s">
        <v>1380</v>
      </c>
      <c r="I2129" t="s">
        <v>10515</v>
      </c>
      <c r="J2129" t="s">
        <v>347</v>
      </c>
      <c r="K2129">
        <v>502582</v>
      </c>
      <c r="L2129" t="s">
        <v>347</v>
      </c>
      <c r="M2129">
        <v>1665391</v>
      </c>
      <c r="N2129" t="s">
        <v>347</v>
      </c>
      <c r="O2129" t="s">
        <v>3085</v>
      </c>
      <c r="P2129" t="s">
        <v>3084</v>
      </c>
      <c r="Q2129">
        <v>9046</v>
      </c>
      <c r="R2129" t="s">
        <v>347</v>
      </c>
      <c r="S2129">
        <v>30247</v>
      </c>
      <c r="T2129" t="s">
        <v>347</v>
      </c>
      <c r="U2129" t="s">
        <v>347</v>
      </c>
      <c r="V2129" t="s">
        <v>4801</v>
      </c>
      <c r="W2129">
        <v>58639</v>
      </c>
      <c r="X2129">
        <v>9046</v>
      </c>
      <c r="Y2129" t="s">
        <v>347</v>
      </c>
      <c r="Z2129" t="s">
        <v>6272</v>
      </c>
      <c r="AA2129" t="s">
        <v>666</v>
      </c>
      <c r="AB2129" t="s">
        <v>666</v>
      </c>
      <c r="AC2129" t="s">
        <v>347</v>
      </c>
      <c r="AD2129" t="s">
        <v>6272</v>
      </c>
      <c r="AE2129">
        <v>10580</v>
      </c>
      <c r="AF2129" t="s">
        <v>347</v>
      </c>
      <c r="AG2129">
        <v>13254</v>
      </c>
      <c r="AI2129">
        <v>8474</v>
      </c>
      <c r="AJ2129">
        <v>3913</v>
      </c>
      <c r="AK2129" t="s">
        <v>347</v>
      </c>
      <c r="AL2129" t="s">
        <v>19415</v>
      </c>
      <c r="AM2129" t="s">
        <v>347</v>
      </c>
      <c r="AN2129" t="s">
        <v>347</v>
      </c>
      <c r="AO2129" t="s">
        <v>1380</v>
      </c>
      <c r="AP2129" t="s">
        <v>6272</v>
      </c>
      <c r="AQ2129" t="s">
        <v>20403</v>
      </c>
    </row>
    <row r="2130" spans="1:43" x14ac:dyDescent="0.3">
      <c r="A2130" t="s">
        <v>11390</v>
      </c>
      <c r="B2130" t="s">
        <v>11194</v>
      </c>
      <c r="C2130" s="72">
        <v>33152</v>
      </c>
      <c r="D2130" t="s">
        <v>6990</v>
      </c>
      <c r="E2130" t="s">
        <v>11391</v>
      </c>
      <c r="F2130" t="s">
        <v>1446</v>
      </c>
      <c r="G2130" t="s">
        <v>9094</v>
      </c>
      <c r="H2130" t="s">
        <v>2147</v>
      </c>
      <c r="I2130" t="s">
        <v>11195</v>
      </c>
      <c r="J2130" t="s">
        <v>11194</v>
      </c>
      <c r="K2130">
        <v>594988</v>
      </c>
      <c r="L2130" t="s">
        <v>11194</v>
      </c>
      <c r="M2130">
        <v>2119521</v>
      </c>
      <c r="N2130" t="s">
        <v>11194</v>
      </c>
      <c r="O2130" t="s">
        <v>13343</v>
      </c>
      <c r="P2130" t="s">
        <v>11390</v>
      </c>
      <c r="Q2130">
        <v>9988</v>
      </c>
      <c r="R2130" t="s">
        <v>11194</v>
      </c>
      <c r="S2130">
        <v>33353</v>
      </c>
      <c r="T2130" t="s">
        <v>11194</v>
      </c>
      <c r="V2130" t="s">
        <v>12556</v>
      </c>
      <c r="W2130">
        <v>67866</v>
      </c>
      <c r="X2130">
        <v>9988</v>
      </c>
      <c r="Y2130" t="s">
        <v>11194</v>
      </c>
      <c r="Z2130" t="s">
        <v>12557</v>
      </c>
      <c r="AA2130" t="s">
        <v>666</v>
      </c>
      <c r="AB2130" t="s">
        <v>658</v>
      </c>
      <c r="AC2130" t="s">
        <v>11194</v>
      </c>
      <c r="AD2130" t="s">
        <v>12557</v>
      </c>
      <c r="AE2130">
        <v>13118</v>
      </c>
      <c r="AF2130" t="s">
        <v>11194</v>
      </c>
      <c r="AG2130">
        <v>53476</v>
      </c>
      <c r="AH2130" t="s">
        <v>11194</v>
      </c>
      <c r="AI2130">
        <v>14896</v>
      </c>
      <c r="AJ2130">
        <v>4944</v>
      </c>
      <c r="AK2130" t="s">
        <v>11194</v>
      </c>
      <c r="AL2130" t="s">
        <v>19416</v>
      </c>
      <c r="AM2130" t="s">
        <v>11194</v>
      </c>
      <c r="AN2130" t="s">
        <v>11194</v>
      </c>
      <c r="AO2130" t="s">
        <v>2147</v>
      </c>
      <c r="AP2130" t="s">
        <v>12557</v>
      </c>
      <c r="AQ2130" t="s">
        <v>20403</v>
      </c>
    </row>
    <row r="2131" spans="1:43" x14ac:dyDescent="0.3">
      <c r="A2131" t="s">
        <v>3086</v>
      </c>
      <c r="B2131" t="s">
        <v>1112</v>
      </c>
      <c r="C2131" s="72">
        <v>31794</v>
      </c>
      <c r="D2131" t="s">
        <v>7663</v>
      </c>
      <c r="E2131" t="s">
        <v>7702</v>
      </c>
      <c r="F2131" t="s">
        <v>3591</v>
      </c>
      <c r="G2131" t="s">
        <v>3591</v>
      </c>
      <c r="H2131" t="s">
        <v>1373</v>
      </c>
      <c r="I2131" t="s">
        <v>10837</v>
      </c>
      <c r="J2131" t="s">
        <v>1112</v>
      </c>
      <c r="K2131">
        <v>489294</v>
      </c>
      <c r="L2131" t="s">
        <v>1112</v>
      </c>
      <c r="M2131">
        <v>1731943</v>
      </c>
      <c r="N2131" t="s">
        <v>1112</v>
      </c>
      <c r="O2131" t="s">
        <v>4802</v>
      </c>
      <c r="P2131" t="s">
        <v>3086</v>
      </c>
      <c r="Q2131">
        <v>8654</v>
      </c>
      <c r="R2131" t="s">
        <v>1112</v>
      </c>
      <c r="S2131">
        <v>30454</v>
      </c>
      <c r="T2131" t="s">
        <v>1112</v>
      </c>
      <c r="V2131" t="s">
        <v>4803</v>
      </c>
      <c r="W2131">
        <v>61061</v>
      </c>
      <c r="X2131">
        <v>8654</v>
      </c>
      <c r="Y2131" t="s">
        <v>1112</v>
      </c>
      <c r="Z2131" t="s">
        <v>6273</v>
      </c>
      <c r="AA2131" t="s">
        <v>658</v>
      </c>
      <c r="AB2131" t="s">
        <v>658</v>
      </c>
      <c r="AC2131" t="s">
        <v>1112</v>
      </c>
      <c r="AD2131" t="s">
        <v>6273</v>
      </c>
      <c r="AE2131">
        <v>10463</v>
      </c>
      <c r="AF2131" t="s">
        <v>1112</v>
      </c>
      <c r="AG2131">
        <v>11329</v>
      </c>
      <c r="AH2131" t="s">
        <v>1112</v>
      </c>
      <c r="AI2131">
        <v>8696</v>
      </c>
      <c r="AJ2131">
        <v>3469</v>
      </c>
      <c r="AK2131" t="s">
        <v>1112</v>
      </c>
      <c r="AL2131" t="s">
        <v>19417</v>
      </c>
      <c r="AM2131" t="s">
        <v>1112</v>
      </c>
      <c r="AN2131" t="s">
        <v>1112</v>
      </c>
      <c r="AO2131" t="s">
        <v>1373</v>
      </c>
      <c r="AP2131" t="s">
        <v>6273</v>
      </c>
      <c r="AQ2131" t="s">
        <v>20403</v>
      </c>
    </row>
    <row r="2132" spans="1:43" x14ac:dyDescent="0.3">
      <c r="A2132" t="s">
        <v>3087</v>
      </c>
      <c r="B2132" t="s">
        <v>740</v>
      </c>
      <c r="C2132" s="72">
        <v>30890</v>
      </c>
      <c r="D2132" t="s">
        <v>7510</v>
      </c>
      <c r="E2132" t="s">
        <v>7509</v>
      </c>
      <c r="F2132" t="s">
        <v>1434</v>
      </c>
      <c r="G2132" t="s">
        <v>9094</v>
      </c>
      <c r="H2132" t="s">
        <v>1373</v>
      </c>
      <c r="I2132" t="s">
        <v>9819</v>
      </c>
      <c r="J2132" t="s">
        <v>740</v>
      </c>
      <c r="K2132">
        <v>453286</v>
      </c>
      <c r="L2132" t="s">
        <v>740</v>
      </c>
      <c r="M2132">
        <v>1225651</v>
      </c>
      <c r="N2132" t="s">
        <v>740</v>
      </c>
      <c r="O2132" t="s">
        <v>3088</v>
      </c>
      <c r="P2132" t="s">
        <v>3087</v>
      </c>
      <c r="Q2132">
        <v>8193</v>
      </c>
      <c r="R2132" t="s">
        <v>740</v>
      </c>
      <c r="S2132">
        <v>28976</v>
      </c>
      <c r="T2132" t="s">
        <v>740</v>
      </c>
      <c r="V2132" t="s">
        <v>4804</v>
      </c>
      <c r="W2132">
        <v>56753</v>
      </c>
      <c r="X2132">
        <v>8193</v>
      </c>
      <c r="Y2132" t="s">
        <v>740</v>
      </c>
      <c r="Z2132" t="s">
        <v>6274</v>
      </c>
      <c r="AA2132" t="s">
        <v>658</v>
      </c>
      <c r="AB2132" t="s">
        <v>658</v>
      </c>
      <c r="AC2132" t="s">
        <v>740</v>
      </c>
      <c r="AD2132" t="s">
        <v>6274</v>
      </c>
      <c r="AE2132">
        <v>9278</v>
      </c>
      <c r="AF2132" t="s">
        <v>740</v>
      </c>
      <c r="AG2132">
        <v>5481</v>
      </c>
      <c r="AH2132" t="s">
        <v>740</v>
      </c>
      <c r="AI2132">
        <v>4514</v>
      </c>
      <c r="AJ2132">
        <v>2841</v>
      </c>
      <c r="AK2132" t="s">
        <v>740</v>
      </c>
      <c r="AL2132" t="s">
        <v>19418</v>
      </c>
      <c r="AM2132" t="s">
        <v>740</v>
      </c>
      <c r="AN2132" t="s">
        <v>740</v>
      </c>
      <c r="AO2132" t="s">
        <v>14935</v>
      </c>
      <c r="AP2132" t="s">
        <v>6274</v>
      </c>
      <c r="AQ2132" t="s">
        <v>20403</v>
      </c>
    </row>
    <row r="2133" spans="1:43" hidden="1" x14ac:dyDescent="0.3">
      <c r="A2133" t="s">
        <v>3089</v>
      </c>
      <c r="B2133" t="s">
        <v>447</v>
      </c>
      <c r="C2133" s="72">
        <v>30727</v>
      </c>
      <c r="D2133" t="s">
        <v>7037</v>
      </c>
      <c r="E2133" t="s">
        <v>7036</v>
      </c>
      <c r="F2133" t="s">
        <v>3591</v>
      </c>
      <c r="G2133" t="s">
        <v>3591</v>
      </c>
      <c r="H2133" t="s">
        <v>1380</v>
      </c>
      <c r="I2133" t="s">
        <v>10056</v>
      </c>
      <c r="J2133" t="s">
        <v>447</v>
      </c>
      <c r="K2133">
        <v>435625</v>
      </c>
      <c r="L2133" t="s">
        <v>447</v>
      </c>
      <c r="M2133">
        <v>490437</v>
      </c>
      <c r="N2133" t="s">
        <v>447</v>
      </c>
      <c r="O2133" t="s">
        <v>3090</v>
      </c>
      <c r="P2133" t="s">
        <v>3089</v>
      </c>
      <c r="Q2133">
        <v>8054</v>
      </c>
      <c r="R2133" t="s">
        <v>447</v>
      </c>
      <c r="S2133">
        <v>28815</v>
      </c>
      <c r="T2133" t="s">
        <v>447</v>
      </c>
      <c r="U2133" t="s">
        <v>447</v>
      </c>
      <c r="V2133" t="s">
        <v>4805</v>
      </c>
      <c r="W2133">
        <v>45473</v>
      </c>
      <c r="X2133">
        <v>8054</v>
      </c>
      <c r="Y2133" t="s">
        <v>447</v>
      </c>
      <c r="Z2133" t="s">
        <v>6275</v>
      </c>
      <c r="AA2133" t="s">
        <v>666</v>
      </c>
      <c r="AB2133" t="s">
        <v>658</v>
      </c>
      <c r="AC2133" t="s">
        <v>447</v>
      </c>
      <c r="AD2133" t="s">
        <v>6275</v>
      </c>
      <c r="AE2133">
        <v>8177</v>
      </c>
      <c r="AI2133">
        <v>946</v>
      </c>
      <c r="AJ2133">
        <v>2669</v>
      </c>
      <c r="AK2133" t="s">
        <v>447</v>
      </c>
      <c r="AL2133" t="s">
        <v>19419</v>
      </c>
      <c r="AM2133" t="s">
        <v>447</v>
      </c>
      <c r="AN2133" t="s">
        <v>447</v>
      </c>
      <c r="AO2133" t="s">
        <v>1380</v>
      </c>
      <c r="AP2133" t="s">
        <v>6275</v>
      </c>
      <c r="AQ2133" t="s">
        <v>20402</v>
      </c>
    </row>
    <row r="2134" spans="1:43" x14ac:dyDescent="0.3">
      <c r="A2134" t="s">
        <v>11961</v>
      </c>
      <c r="B2134" t="s">
        <v>11671</v>
      </c>
      <c r="C2134" s="72">
        <v>32213</v>
      </c>
      <c r="D2134" t="s">
        <v>6650</v>
      </c>
      <c r="E2134" t="s">
        <v>11962</v>
      </c>
      <c r="F2134" t="s">
        <v>3591</v>
      </c>
      <c r="G2134" t="s">
        <v>3591</v>
      </c>
      <c r="H2134" t="s">
        <v>660</v>
      </c>
      <c r="I2134" t="s">
        <v>11672</v>
      </c>
      <c r="J2134" t="s">
        <v>11671</v>
      </c>
      <c r="K2134">
        <v>572114</v>
      </c>
      <c r="L2134" t="s">
        <v>11671</v>
      </c>
      <c r="M2134">
        <v>1741217</v>
      </c>
      <c r="N2134" t="s">
        <v>11671</v>
      </c>
      <c r="O2134" t="s">
        <v>13148</v>
      </c>
      <c r="P2134" t="s">
        <v>11961</v>
      </c>
      <c r="Q2134">
        <v>10316</v>
      </c>
      <c r="R2134" t="s">
        <v>11671</v>
      </c>
      <c r="S2134">
        <v>30909</v>
      </c>
      <c r="T2134" t="s">
        <v>11671</v>
      </c>
      <c r="V2134" t="s">
        <v>11963</v>
      </c>
      <c r="W2134">
        <v>60669</v>
      </c>
      <c r="X2134">
        <v>10316</v>
      </c>
      <c r="Y2134" t="s">
        <v>11671</v>
      </c>
      <c r="Z2134" t="s">
        <v>11964</v>
      </c>
      <c r="AA2134" t="s">
        <v>666</v>
      </c>
      <c r="AB2134" t="s">
        <v>658</v>
      </c>
      <c r="AC2134" t="s">
        <v>11671</v>
      </c>
      <c r="AD2134" t="s">
        <v>11964</v>
      </c>
      <c r="AE2134">
        <v>11108</v>
      </c>
      <c r="AF2134" t="s">
        <v>11671</v>
      </c>
      <c r="AG2134">
        <v>70636</v>
      </c>
      <c r="AH2134" t="s">
        <v>11671</v>
      </c>
      <c r="AI2134">
        <v>6004</v>
      </c>
      <c r="AJ2134">
        <v>5293</v>
      </c>
      <c r="AK2134" t="s">
        <v>11671</v>
      </c>
      <c r="AL2134" t="s">
        <v>19420</v>
      </c>
      <c r="AM2134" t="s">
        <v>11671</v>
      </c>
      <c r="AN2134" t="s">
        <v>11671</v>
      </c>
      <c r="AO2134" t="s">
        <v>660</v>
      </c>
      <c r="AP2134" t="s">
        <v>11964</v>
      </c>
      <c r="AQ2134" t="s">
        <v>20403</v>
      </c>
    </row>
    <row r="2135" spans="1:43" x14ac:dyDescent="0.3">
      <c r="A2135" t="s">
        <v>20168</v>
      </c>
      <c r="B2135" t="s">
        <v>17268</v>
      </c>
      <c r="C2135" s="72">
        <v>35115</v>
      </c>
      <c r="D2135" t="s">
        <v>15789</v>
      </c>
      <c r="E2135" t="s">
        <v>20169</v>
      </c>
      <c r="F2135" t="s">
        <v>1372</v>
      </c>
      <c r="G2135" t="s">
        <v>6120</v>
      </c>
      <c r="H2135" t="s">
        <v>1373</v>
      </c>
      <c r="I2135" t="s">
        <v>20170</v>
      </c>
      <c r="J2135" t="s">
        <v>17268</v>
      </c>
      <c r="K2135">
        <v>657376</v>
      </c>
      <c r="L2135" t="s">
        <v>17268</v>
      </c>
      <c r="M2135">
        <v>2835068</v>
      </c>
      <c r="N2135" t="s">
        <v>17268</v>
      </c>
      <c r="P2135" t="s">
        <v>20168</v>
      </c>
      <c r="Q2135">
        <v>10165</v>
      </c>
      <c r="R2135" t="s">
        <v>17268</v>
      </c>
      <c r="W2135">
        <v>111290</v>
      </c>
      <c r="Z2135" t="s">
        <v>17712</v>
      </c>
      <c r="AA2135" t="s">
        <v>658</v>
      </c>
      <c r="AB2135" t="s">
        <v>658</v>
      </c>
      <c r="AC2135" t="s">
        <v>17268</v>
      </c>
      <c r="AD2135" t="s">
        <v>17712</v>
      </c>
      <c r="AJ2135">
        <v>6480</v>
      </c>
      <c r="AK2135" t="s">
        <v>17268</v>
      </c>
      <c r="AL2135" t="s">
        <v>20171</v>
      </c>
      <c r="AM2135" t="s">
        <v>17268</v>
      </c>
      <c r="AO2135" t="s">
        <v>1373</v>
      </c>
      <c r="AP2135" t="s">
        <v>17712</v>
      </c>
      <c r="AQ2135" t="s">
        <v>20403</v>
      </c>
    </row>
    <row r="2136" spans="1:43" x14ac:dyDescent="0.3">
      <c r="A2136" t="s">
        <v>3520</v>
      </c>
      <c r="B2136" t="s">
        <v>274</v>
      </c>
      <c r="C2136" s="72">
        <v>33527</v>
      </c>
      <c r="D2136" t="s">
        <v>6808</v>
      </c>
      <c r="E2136" t="s">
        <v>6807</v>
      </c>
      <c r="F2136" t="s">
        <v>1405</v>
      </c>
      <c r="G2136" t="s">
        <v>6120</v>
      </c>
      <c r="H2136" t="s">
        <v>661</v>
      </c>
      <c r="I2136" t="s">
        <v>10125</v>
      </c>
      <c r="J2136" t="s">
        <v>274</v>
      </c>
      <c r="K2136">
        <v>570731</v>
      </c>
      <c r="L2136" t="s">
        <v>274</v>
      </c>
      <c r="M2136">
        <v>1840090</v>
      </c>
      <c r="N2136" t="s">
        <v>274</v>
      </c>
      <c r="O2136" t="s">
        <v>4806</v>
      </c>
      <c r="P2136" t="s">
        <v>3520</v>
      </c>
      <c r="Q2136">
        <v>9104</v>
      </c>
      <c r="R2136" t="s">
        <v>274</v>
      </c>
      <c r="S2136">
        <v>31988</v>
      </c>
      <c r="T2136" t="s">
        <v>274</v>
      </c>
      <c r="V2136" t="s">
        <v>4807</v>
      </c>
      <c r="W2136">
        <v>66391</v>
      </c>
      <c r="X2136">
        <v>9104</v>
      </c>
      <c r="Y2136" t="s">
        <v>274</v>
      </c>
      <c r="Z2136" t="s">
        <v>6276</v>
      </c>
      <c r="AA2136" t="s">
        <v>658</v>
      </c>
      <c r="AB2136" t="s">
        <v>658</v>
      </c>
      <c r="AC2136" t="s">
        <v>274</v>
      </c>
      <c r="AD2136" t="s">
        <v>6276</v>
      </c>
      <c r="AE2136">
        <v>12058</v>
      </c>
      <c r="AF2136" t="s">
        <v>274</v>
      </c>
      <c r="AG2136">
        <v>16947</v>
      </c>
      <c r="AH2136" t="s">
        <v>274</v>
      </c>
      <c r="AI2136">
        <v>10763</v>
      </c>
      <c r="AJ2136">
        <v>4264</v>
      </c>
      <c r="AK2136" t="s">
        <v>274</v>
      </c>
      <c r="AL2136" t="s">
        <v>19421</v>
      </c>
      <c r="AM2136" t="s">
        <v>274</v>
      </c>
      <c r="AN2136" t="s">
        <v>274</v>
      </c>
      <c r="AO2136" t="s">
        <v>661</v>
      </c>
      <c r="AP2136" t="s">
        <v>6276</v>
      </c>
      <c r="AQ2136" t="s">
        <v>20403</v>
      </c>
    </row>
    <row r="2137" spans="1:43" x14ac:dyDescent="0.3">
      <c r="A2137" t="s">
        <v>16737</v>
      </c>
      <c r="B2137" t="s">
        <v>16738</v>
      </c>
      <c r="C2137" s="72">
        <v>34619</v>
      </c>
      <c r="D2137" t="s">
        <v>7510</v>
      </c>
      <c r="E2137" t="s">
        <v>16739</v>
      </c>
      <c r="F2137" t="s">
        <v>1446</v>
      </c>
      <c r="G2137" t="s">
        <v>9094</v>
      </c>
      <c r="H2137" t="s">
        <v>2147</v>
      </c>
      <c r="I2137" t="s">
        <v>16740</v>
      </c>
      <c r="J2137" t="s">
        <v>16738</v>
      </c>
      <c r="K2137">
        <v>621011</v>
      </c>
      <c r="L2137" t="s">
        <v>16738</v>
      </c>
      <c r="M2137">
        <v>2447480</v>
      </c>
      <c r="N2137" t="s">
        <v>16738</v>
      </c>
      <c r="P2137" t="s">
        <v>16737</v>
      </c>
      <c r="Q2137">
        <v>9946</v>
      </c>
      <c r="R2137" t="s">
        <v>16738</v>
      </c>
      <c r="S2137">
        <v>36079</v>
      </c>
      <c r="T2137" t="s">
        <v>16738</v>
      </c>
      <c r="V2137" t="s">
        <v>16741</v>
      </c>
      <c r="W2137">
        <v>106875</v>
      </c>
      <c r="X2137">
        <v>10547</v>
      </c>
      <c r="Y2137" t="s">
        <v>16738</v>
      </c>
      <c r="Z2137" t="s">
        <v>16742</v>
      </c>
      <c r="AA2137" t="s">
        <v>666</v>
      </c>
      <c r="AB2137" t="s">
        <v>658</v>
      </c>
      <c r="AC2137" t="s">
        <v>16738</v>
      </c>
      <c r="AD2137" t="s">
        <v>16742</v>
      </c>
      <c r="AH2137" t="s">
        <v>16738</v>
      </c>
      <c r="AK2137" t="s">
        <v>16738</v>
      </c>
      <c r="AL2137" t="s">
        <v>19422</v>
      </c>
      <c r="AM2137" t="s">
        <v>16738</v>
      </c>
      <c r="AN2137" t="s">
        <v>16738</v>
      </c>
      <c r="AO2137" t="s">
        <v>2147</v>
      </c>
      <c r="AP2137" t="s">
        <v>16742</v>
      </c>
      <c r="AQ2137" t="s">
        <v>20403</v>
      </c>
    </row>
    <row r="2138" spans="1:43" hidden="1" x14ac:dyDescent="0.3">
      <c r="A2138" t="s">
        <v>3091</v>
      </c>
      <c r="B2138" t="s">
        <v>157</v>
      </c>
      <c r="C2138" s="72">
        <v>29254</v>
      </c>
      <c r="D2138" t="s">
        <v>7022</v>
      </c>
      <c r="E2138" t="s">
        <v>7021</v>
      </c>
      <c r="F2138" t="s">
        <v>3591</v>
      </c>
      <c r="G2138" t="s">
        <v>3591</v>
      </c>
      <c r="H2138" t="s">
        <v>1380</v>
      </c>
      <c r="I2138" t="s">
        <v>10418</v>
      </c>
      <c r="J2138" t="s">
        <v>157</v>
      </c>
      <c r="K2138">
        <v>435401</v>
      </c>
      <c r="L2138" t="s">
        <v>157</v>
      </c>
      <c r="M2138">
        <v>392876</v>
      </c>
      <c r="N2138" t="s">
        <v>157</v>
      </c>
      <c r="O2138" t="s">
        <v>3092</v>
      </c>
      <c r="P2138" t="s">
        <v>3091</v>
      </c>
      <c r="Q2138">
        <v>7567</v>
      </c>
      <c r="R2138" t="s">
        <v>157</v>
      </c>
      <c r="S2138">
        <v>6307</v>
      </c>
      <c r="T2138" t="s">
        <v>157</v>
      </c>
      <c r="U2138" t="s">
        <v>157</v>
      </c>
      <c r="V2138" t="s">
        <v>4808</v>
      </c>
      <c r="W2138">
        <v>42557</v>
      </c>
      <c r="X2138">
        <v>7567</v>
      </c>
      <c r="Y2138" t="s">
        <v>157</v>
      </c>
      <c r="Z2138" t="s">
        <v>6277</v>
      </c>
      <c r="AA2138" t="s">
        <v>666</v>
      </c>
      <c r="AB2138" t="s">
        <v>658</v>
      </c>
      <c r="AC2138" t="s">
        <v>157</v>
      </c>
      <c r="AD2138" t="s">
        <v>6277</v>
      </c>
      <c r="AE2138">
        <v>8140</v>
      </c>
      <c r="AF2138" t="s">
        <v>157</v>
      </c>
      <c r="AG2138">
        <v>5174</v>
      </c>
      <c r="AH2138" t="s">
        <v>157</v>
      </c>
      <c r="AI2138">
        <v>4118</v>
      </c>
      <c r="AK2138" t="s">
        <v>157</v>
      </c>
      <c r="AN2138" t="s">
        <v>157</v>
      </c>
      <c r="AO2138" t="s">
        <v>1380</v>
      </c>
      <c r="AP2138" t="s">
        <v>6277</v>
      </c>
      <c r="AQ2138" t="s">
        <v>20402</v>
      </c>
    </row>
    <row r="2139" spans="1:43" x14ac:dyDescent="0.3">
      <c r="A2139" t="s">
        <v>9883</v>
      </c>
      <c r="B2139" t="s">
        <v>9884</v>
      </c>
      <c r="C2139" s="72">
        <v>34033</v>
      </c>
      <c r="D2139" t="s">
        <v>6585</v>
      </c>
      <c r="E2139" t="s">
        <v>9885</v>
      </c>
      <c r="F2139" t="s">
        <v>1434</v>
      </c>
      <c r="G2139" t="s">
        <v>9094</v>
      </c>
      <c r="H2139" t="s">
        <v>1380</v>
      </c>
      <c r="I2139" t="s">
        <v>9886</v>
      </c>
      <c r="J2139" t="s">
        <v>9884</v>
      </c>
      <c r="K2139">
        <v>656941</v>
      </c>
      <c r="L2139" t="s">
        <v>9884</v>
      </c>
      <c r="M2139">
        <v>2135243</v>
      </c>
      <c r="N2139" t="s">
        <v>9884</v>
      </c>
      <c r="O2139" t="s">
        <v>13407</v>
      </c>
      <c r="P2139" t="s">
        <v>9883</v>
      </c>
      <c r="Q2139">
        <v>9861</v>
      </c>
      <c r="R2139" t="s">
        <v>9884</v>
      </c>
      <c r="S2139">
        <v>33712</v>
      </c>
      <c r="T2139" t="s">
        <v>9884</v>
      </c>
      <c r="V2139" t="s">
        <v>12166</v>
      </c>
      <c r="W2139">
        <v>103751</v>
      </c>
      <c r="X2139">
        <v>9861</v>
      </c>
      <c r="Y2139" t="s">
        <v>9884</v>
      </c>
      <c r="Z2139" t="s">
        <v>9887</v>
      </c>
      <c r="AA2139" t="s">
        <v>666</v>
      </c>
      <c r="AB2139" t="s">
        <v>658</v>
      </c>
      <c r="AC2139" t="s">
        <v>9884</v>
      </c>
      <c r="AD2139" t="s">
        <v>9887</v>
      </c>
      <c r="AE2139">
        <v>13375</v>
      </c>
      <c r="AF2139" t="s">
        <v>9884</v>
      </c>
      <c r="AG2139">
        <v>60631</v>
      </c>
      <c r="AH2139" t="s">
        <v>9884</v>
      </c>
      <c r="AI2139">
        <v>18347</v>
      </c>
      <c r="AJ2139">
        <v>4800</v>
      </c>
      <c r="AK2139" t="s">
        <v>9884</v>
      </c>
      <c r="AL2139" t="s">
        <v>19423</v>
      </c>
      <c r="AM2139" t="s">
        <v>9884</v>
      </c>
      <c r="AN2139" t="s">
        <v>9884</v>
      </c>
      <c r="AO2139" t="s">
        <v>14942</v>
      </c>
      <c r="AP2139" t="s">
        <v>9887</v>
      </c>
      <c r="AQ2139" t="s">
        <v>20403</v>
      </c>
    </row>
    <row r="2140" spans="1:43" x14ac:dyDescent="0.3">
      <c r="A2140" t="s">
        <v>3093</v>
      </c>
      <c r="B2140" t="s">
        <v>1027</v>
      </c>
      <c r="C2140" s="72">
        <v>31677</v>
      </c>
      <c r="D2140" t="s">
        <v>6655</v>
      </c>
      <c r="E2140" t="s">
        <v>8078</v>
      </c>
      <c r="F2140" t="s">
        <v>3591</v>
      </c>
      <c r="G2140" t="s">
        <v>3591</v>
      </c>
      <c r="H2140" t="s">
        <v>1373</v>
      </c>
      <c r="I2140" t="s">
        <v>10536</v>
      </c>
      <c r="J2140" t="s">
        <v>1027</v>
      </c>
      <c r="K2140">
        <v>452737</v>
      </c>
      <c r="L2140" t="s">
        <v>1027</v>
      </c>
      <c r="M2140">
        <v>1846230</v>
      </c>
      <c r="N2140" t="s">
        <v>1027</v>
      </c>
      <c r="O2140" t="s">
        <v>3094</v>
      </c>
      <c r="P2140" t="s">
        <v>3093</v>
      </c>
      <c r="Q2140">
        <v>8946</v>
      </c>
      <c r="R2140" t="s">
        <v>1027</v>
      </c>
      <c r="S2140">
        <v>32025</v>
      </c>
      <c r="T2140" t="s">
        <v>1027</v>
      </c>
      <c r="V2140" t="s">
        <v>4809</v>
      </c>
      <c r="W2140">
        <v>55014</v>
      </c>
      <c r="X2140">
        <v>8946</v>
      </c>
      <c r="Y2140" t="s">
        <v>1027</v>
      </c>
      <c r="Z2140" t="s">
        <v>8966</v>
      </c>
      <c r="AA2140" t="s">
        <v>658</v>
      </c>
      <c r="AB2140" t="s">
        <v>658</v>
      </c>
      <c r="AC2140" t="s">
        <v>1027</v>
      </c>
      <c r="AD2140" t="s">
        <v>8966</v>
      </c>
      <c r="AI2140">
        <v>16788</v>
      </c>
      <c r="AK2140" t="s">
        <v>1027</v>
      </c>
      <c r="AL2140" t="s">
        <v>19424</v>
      </c>
      <c r="AM2140" t="s">
        <v>1027</v>
      </c>
      <c r="AN2140" t="s">
        <v>1027</v>
      </c>
      <c r="AO2140" t="s">
        <v>1373</v>
      </c>
      <c r="AP2140" t="s">
        <v>8966</v>
      </c>
      <c r="AQ2140" t="s">
        <v>20403</v>
      </c>
    </row>
    <row r="2141" spans="1:43" hidden="1" x14ac:dyDescent="0.3">
      <c r="A2141" t="s">
        <v>3095</v>
      </c>
      <c r="B2141" t="s">
        <v>496</v>
      </c>
      <c r="C2141" s="72">
        <v>28666</v>
      </c>
      <c r="D2141" t="s">
        <v>7343</v>
      </c>
      <c r="E2141" t="s">
        <v>6990</v>
      </c>
      <c r="F2141" t="s">
        <v>3591</v>
      </c>
      <c r="G2141" t="s">
        <v>3591</v>
      </c>
      <c r="H2141" t="s">
        <v>2147</v>
      </c>
      <c r="I2141" t="s">
        <v>10258</v>
      </c>
      <c r="J2141" t="s">
        <v>496</v>
      </c>
      <c r="K2141">
        <v>432928</v>
      </c>
      <c r="L2141" t="s">
        <v>496</v>
      </c>
      <c r="M2141">
        <v>393622</v>
      </c>
      <c r="N2141" t="s">
        <v>496</v>
      </c>
      <c r="O2141" t="s">
        <v>3096</v>
      </c>
      <c r="P2141" t="s">
        <v>3095</v>
      </c>
      <c r="Q2141">
        <v>7521</v>
      </c>
      <c r="R2141" t="s">
        <v>496</v>
      </c>
      <c r="S2141">
        <v>6229</v>
      </c>
      <c r="T2141" t="s">
        <v>496</v>
      </c>
      <c r="V2141" t="s">
        <v>4810</v>
      </c>
      <c r="W2141">
        <v>42577</v>
      </c>
      <c r="X2141">
        <v>7521</v>
      </c>
      <c r="Y2141" t="s">
        <v>496</v>
      </c>
      <c r="Z2141" t="s">
        <v>8967</v>
      </c>
      <c r="AA2141" t="s">
        <v>666</v>
      </c>
      <c r="AB2141" t="s">
        <v>658</v>
      </c>
      <c r="AC2141" t="s">
        <v>496</v>
      </c>
      <c r="AD2141" t="s">
        <v>8967</v>
      </c>
      <c r="AE2141">
        <v>8506</v>
      </c>
      <c r="AI2141">
        <v>9742</v>
      </c>
      <c r="AK2141" t="s">
        <v>496</v>
      </c>
      <c r="AN2141" t="s">
        <v>496</v>
      </c>
      <c r="AO2141" t="s">
        <v>2147</v>
      </c>
      <c r="AP2141" t="s">
        <v>8967</v>
      </c>
      <c r="AQ2141" t="s">
        <v>20402</v>
      </c>
    </row>
    <row r="2142" spans="1:43" x14ac:dyDescent="0.3">
      <c r="A2142" t="s">
        <v>16743</v>
      </c>
      <c r="B2142" t="s">
        <v>14233</v>
      </c>
      <c r="C2142" s="72">
        <v>34537</v>
      </c>
      <c r="D2142" t="s">
        <v>7663</v>
      </c>
      <c r="E2142" t="s">
        <v>6990</v>
      </c>
      <c r="F2142" t="s">
        <v>1449</v>
      </c>
      <c r="G2142" t="s">
        <v>6120</v>
      </c>
      <c r="H2142" t="s">
        <v>1373</v>
      </c>
      <c r="I2142" t="s">
        <v>16744</v>
      </c>
      <c r="J2142" t="s">
        <v>14233</v>
      </c>
      <c r="K2142">
        <v>656945</v>
      </c>
      <c r="L2142" t="s">
        <v>14233</v>
      </c>
      <c r="M2142">
        <v>2223750</v>
      </c>
      <c r="N2142" t="s">
        <v>14233</v>
      </c>
      <c r="O2142" t="s">
        <v>17636</v>
      </c>
      <c r="P2142" t="s">
        <v>16743</v>
      </c>
      <c r="Q2142">
        <v>9772</v>
      </c>
      <c r="R2142" t="s">
        <v>14233</v>
      </c>
      <c r="S2142">
        <v>35135</v>
      </c>
      <c r="T2142" t="s">
        <v>14233</v>
      </c>
      <c r="V2142" t="s">
        <v>16745</v>
      </c>
      <c r="W2142">
        <v>104899</v>
      </c>
      <c r="X2142">
        <v>10432</v>
      </c>
      <c r="Y2142" t="s">
        <v>14233</v>
      </c>
      <c r="Z2142" t="s">
        <v>15365</v>
      </c>
      <c r="AA2142" t="s">
        <v>658</v>
      </c>
      <c r="AB2142" t="s">
        <v>666</v>
      </c>
      <c r="AC2142" t="s">
        <v>14233</v>
      </c>
      <c r="AD2142" t="s">
        <v>15365</v>
      </c>
      <c r="AE2142">
        <v>14171</v>
      </c>
      <c r="AH2142" t="s">
        <v>14233</v>
      </c>
      <c r="AJ2142">
        <v>5727</v>
      </c>
      <c r="AK2142" t="s">
        <v>14233</v>
      </c>
      <c r="AL2142" t="s">
        <v>19425</v>
      </c>
      <c r="AM2142" t="s">
        <v>14233</v>
      </c>
      <c r="AN2142" t="s">
        <v>14233</v>
      </c>
      <c r="AO2142" t="s">
        <v>14933</v>
      </c>
      <c r="AP2142" t="s">
        <v>15365</v>
      </c>
      <c r="AQ2142" t="s">
        <v>20403</v>
      </c>
    </row>
    <row r="2143" spans="1:43" x14ac:dyDescent="0.3">
      <c r="A2143" t="s">
        <v>3097</v>
      </c>
      <c r="B2143" t="s">
        <v>1141</v>
      </c>
      <c r="C2143" s="72">
        <v>31247</v>
      </c>
      <c r="D2143" t="s">
        <v>6577</v>
      </c>
      <c r="E2143" t="s">
        <v>8079</v>
      </c>
      <c r="F2143" t="s">
        <v>1392</v>
      </c>
      <c r="G2143" t="s">
        <v>6120</v>
      </c>
      <c r="H2143" t="s">
        <v>1373</v>
      </c>
      <c r="I2143" t="s">
        <v>10574</v>
      </c>
      <c r="J2143" t="s">
        <v>1141</v>
      </c>
      <c r="K2143">
        <v>519267</v>
      </c>
      <c r="L2143" t="s">
        <v>1141</v>
      </c>
      <c r="M2143">
        <v>1784688</v>
      </c>
      <c r="N2143" t="s">
        <v>1141</v>
      </c>
      <c r="O2143" t="s">
        <v>3098</v>
      </c>
      <c r="P2143" t="s">
        <v>3097</v>
      </c>
      <c r="Q2143">
        <v>8913</v>
      </c>
      <c r="R2143" t="s">
        <v>1141</v>
      </c>
      <c r="S2143">
        <v>30970</v>
      </c>
      <c r="T2143" t="s">
        <v>1141</v>
      </c>
      <c r="V2143" t="s">
        <v>4811</v>
      </c>
      <c r="W2143">
        <v>56759</v>
      </c>
      <c r="X2143">
        <v>8913</v>
      </c>
      <c r="Y2143" t="s">
        <v>1141</v>
      </c>
      <c r="Z2143" t="s">
        <v>6278</v>
      </c>
      <c r="AA2143" t="s">
        <v>658</v>
      </c>
      <c r="AB2143" t="s">
        <v>658</v>
      </c>
      <c r="AC2143" t="s">
        <v>1141</v>
      </c>
      <c r="AD2143" t="s">
        <v>6278</v>
      </c>
      <c r="AE2143">
        <v>11855</v>
      </c>
      <c r="AF2143" t="s">
        <v>1141</v>
      </c>
      <c r="AG2143">
        <v>13077</v>
      </c>
      <c r="AH2143" t="s">
        <v>1141</v>
      </c>
      <c r="AI2143">
        <v>7257</v>
      </c>
      <c r="AJ2143">
        <v>3786</v>
      </c>
      <c r="AK2143" t="s">
        <v>1141</v>
      </c>
      <c r="AL2143" t="s">
        <v>19426</v>
      </c>
      <c r="AM2143" t="s">
        <v>1141</v>
      </c>
      <c r="AN2143" t="s">
        <v>1141</v>
      </c>
      <c r="AO2143" t="s">
        <v>1373</v>
      </c>
      <c r="AP2143" t="s">
        <v>6278</v>
      </c>
      <c r="AQ2143" t="s">
        <v>20403</v>
      </c>
    </row>
    <row r="2144" spans="1:43" x14ac:dyDescent="0.3">
      <c r="A2144" t="s">
        <v>16746</v>
      </c>
      <c r="B2144" t="s">
        <v>16747</v>
      </c>
      <c r="C2144" s="72">
        <v>33421</v>
      </c>
      <c r="D2144" t="s">
        <v>6671</v>
      </c>
      <c r="E2144" t="s">
        <v>8079</v>
      </c>
      <c r="F2144" t="s">
        <v>1531</v>
      </c>
      <c r="G2144" t="s">
        <v>9094</v>
      </c>
      <c r="H2144" t="s">
        <v>1373</v>
      </c>
      <c r="I2144" t="s">
        <v>16748</v>
      </c>
      <c r="J2144" t="s">
        <v>16747</v>
      </c>
      <c r="K2144">
        <v>644428</v>
      </c>
      <c r="L2144" t="s">
        <v>16747</v>
      </c>
      <c r="M2144">
        <v>2825848</v>
      </c>
      <c r="N2144" t="s">
        <v>16747</v>
      </c>
      <c r="O2144" t="s">
        <v>17637</v>
      </c>
      <c r="P2144" t="s">
        <v>16746</v>
      </c>
      <c r="Q2144">
        <v>10777</v>
      </c>
      <c r="R2144" t="s">
        <v>16747</v>
      </c>
      <c r="S2144">
        <v>39688</v>
      </c>
      <c r="T2144" t="s">
        <v>16747</v>
      </c>
      <c r="U2144" t="s">
        <v>16747</v>
      </c>
      <c r="W2144">
        <v>103622</v>
      </c>
      <c r="X2144">
        <v>10777</v>
      </c>
      <c r="Y2144" t="s">
        <v>16747</v>
      </c>
      <c r="Z2144" t="s">
        <v>16749</v>
      </c>
      <c r="AA2144" t="s">
        <v>666</v>
      </c>
      <c r="AB2144" t="s">
        <v>658</v>
      </c>
      <c r="AC2144" t="s">
        <v>16747</v>
      </c>
      <c r="AD2144" t="s">
        <v>16749</v>
      </c>
      <c r="AE2144">
        <v>14176</v>
      </c>
      <c r="AF2144" t="s">
        <v>16747</v>
      </c>
      <c r="AH2144" t="s">
        <v>16747</v>
      </c>
      <c r="AK2144" t="s">
        <v>16747</v>
      </c>
      <c r="AL2144" t="s">
        <v>19427</v>
      </c>
      <c r="AM2144" t="s">
        <v>16747</v>
      </c>
      <c r="AN2144" t="s">
        <v>16747</v>
      </c>
      <c r="AO2144" t="s">
        <v>1373</v>
      </c>
      <c r="AP2144" t="s">
        <v>16749</v>
      </c>
      <c r="AQ2144" t="s">
        <v>20403</v>
      </c>
    </row>
    <row r="2145" spans="1:43" x14ac:dyDescent="0.3">
      <c r="A2145" t="s">
        <v>20111</v>
      </c>
      <c r="B2145" t="s">
        <v>17272</v>
      </c>
      <c r="C2145" s="72">
        <v>34712</v>
      </c>
      <c r="D2145" t="s">
        <v>7058</v>
      </c>
      <c r="E2145" t="s">
        <v>20112</v>
      </c>
      <c r="F2145" t="s">
        <v>1376</v>
      </c>
      <c r="G2145" t="s">
        <v>6120</v>
      </c>
      <c r="H2145" t="s">
        <v>1373</v>
      </c>
      <c r="I2145" t="s">
        <v>20113</v>
      </c>
      <c r="J2145" t="s">
        <v>17272</v>
      </c>
      <c r="K2145">
        <v>668687</v>
      </c>
      <c r="L2145" t="s">
        <v>17272</v>
      </c>
      <c r="M2145">
        <v>3157101</v>
      </c>
      <c r="N2145" t="s">
        <v>17272</v>
      </c>
      <c r="P2145" t="s">
        <v>20111</v>
      </c>
      <c r="Q2145">
        <v>11005</v>
      </c>
      <c r="R2145" t="s">
        <v>17272</v>
      </c>
      <c r="V2145" t="s">
        <v>20114</v>
      </c>
      <c r="W2145">
        <v>109065</v>
      </c>
      <c r="Z2145" t="s">
        <v>20115</v>
      </c>
      <c r="AA2145" t="s">
        <v>658</v>
      </c>
      <c r="AB2145" t="s">
        <v>658</v>
      </c>
      <c r="AC2145" t="s">
        <v>17272</v>
      </c>
      <c r="AD2145" t="s">
        <v>20115</v>
      </c>
      <c r="AJ2145">
        <v>6508</v>
      </c>
      <c r="AK2145" t="s">
        <v>17272</v>
      </c>
      <c r="AL2145" t="s">
        <v>20116</v>
      </c>
      <c r="AM2145" t="s">
        <v>17272</v>
      </c>
      <c r="AO2145" t="s">
        <v>14933</v>
      </c>
      <c r="AP2145" t="s">
        <v>20115</v>
      </c>
      <c r="AQ2145" t="s">
        <v>20403</v>
      </c>
    </row>
    <row r="2146" spans="1:43" hidden="1" x14ac:dyDescent="0.3">
      <c r="A2146" t="s">
        <v>3099</v>
      </c>
      <c r="B2146" t="s">
        <v>283</v>
      </c>
      <c r="C2146" s="72">
        <v>27697</v>
      </c>
      <c r="D2146" t="s">
        <v>7345</v>
      </c>
      <c r="E2146" t="s">
        <v>7344</v>
      </c>
      <c r="F2146" t="s">
        <v>3591</v>
      </c>
      <c r="G2146" t="s">
        <v>3591</v>
      </c>
      <c r="H2146" t="s">
        <v>661</v>
      </c>
      <c r="I2146" t="s">
        <v>9459</v>
      </c>
      <c r="J2146" t="s">
        <v>283</v>
      </c>
      <c r="K2146">
        <v>340192</v>
      </c>
      <c r="L2146" t="s">
        <v>283</v>
      </c>
      <c r="M2146">
        <v>132691</v>
      </c>
      <c r="N2146" t="s">
        <v>283</v>
      </c>
      <c r="O2146" t="s">
        <v>3100</v>
      </c>
      <c r="P2146" t="s">
        <v>3099</v>
      </c>
      <c r="Q2146">
        <v>6966</v>
      </c>
      <c r="R2146" t="s">
        <v>283</v>
      </c>
      <c r="S2146">
        <v>5217</v>
      </c>
      <c r="T2146" t="s">
        <v>283</v>
      </c>
      <c r="U2146" t="s">
        <v>283</v>
      </c>
      <c r="V2146" t="s">
        <v>4812</v>
      </c>
      <c r="W2146">
        <v>579</v>
      </c>
      <c r="X2146">
        <v>6966</v>
      </c>
      <c r="Y2146" t="s">
        <v>283</v>
      </c>
      <c r="Z2146" t="s">
        <v>6279</v>
      </c>
      <c r="AA2146" t="s">
        <v>658</v>
      </c>
      <c r="AB2146" t="s">
        <v>658</v>
      </c>
      <c r="AC2146" t="s">
        <v>283</v>
      </c>
      <c r="AD2146" t="s">
        <v>6279</v>
      </c>
      <c r="AF2146" t="s">
        <v>283</v>
      </c>
      <c r="AG2146">
        <v>5556</v>
      </c>
      <c r="AH2146" t="s">
        <v>283</v>
      </c>
      <c r="AI2146">
        <v>8987</v>
      </c>
      <c r="AK2146" t="s">
        <v>283</v>
      </c>
      <c r="AN2146" t="s">
        <v>283</v>
      </c>
      <c r="AO2146" t="s">
        <v>661</v>
      </c>
      <c r="AP2146" t="s">
        <v>6279</v>
      </c>
      <c r="AQ2146" t="s">
        <v>20402</v>
      </c>
    </row>
    <row r="2147" spans="1:43" x14ac:dyDescent="0.3">
      <c r="A2147" t="s">
        <v>8225</v>
      </c>
      <c r="B2147" t="s">
        <v>8968</v>
      </c>
      <c r="C2147" s="72">
        <v>34451</v>
      </c>
      <c r="D2147" t="s">
        <v>6815</v>
      </c>
      <c r="E2147" t="s">
        <v>6584</v>
      </c>
      <c r="F2147" t="s">
        <v>1379</v>
      </c>
      <c r="G2147" t="s">
        <v>9094</v>
      </c>
      <c r="H2147" t="s">
        <v>1431</v>
      </c>
      <c r="I2147" t="s">
        <v>10503</v>
      </c>
      <c r="J2147" t="s">
        <v>8968</v>
      </c>
      <c r="K2147">
        <v>608369</v>
      </c>
      <c r="L2147" t="s">
        <v>8968</v>
      </c>
      <c r="M2147">
        <v>2041873</v>
      </c>
      <c r="N2147" t="s">
        <v>8968</v>
      </c>
      <c r="O2147" t="s">
        <v>13312</v>
      </c>
      <c r="P2147" t="s">
        <v>8225</v>
      </c>
      <c r="Q2147">
        <v>9584</v>
      </c>
      <c r="R2147" t="s">
        <v>8968</v>
      </c>
      <c r="S2147">
        <v>32691</v>
      </c>
      <c r="T2147" t="s">
        <v>8968</v>
      </c>
      <c r="V2147" t="s">
        <v>11960</v>
      </c>
      <c r="W2147">
        <v>70635</v>
      </c>
      <c r="X2147">
        <v>9584</v>
      </c>
      <c r="Y2147" t="s">
        <v>8968</v>
      </c>
      <c r="Z2147" t="s">
        <v>8969</v>
      </c>
      <c r="AA2147" t="s">
        <v>666</v>
      </c>
      <c r="AB2147" t="s">
        <v>658</v>
      </c>
      <c r="AC2147" t="s">
        <v>8968</v>
      </c>
      <c r="AD2147" t="s">
        <v>8969</v>
      </c>
      <c r="AE2147">
        <v>12468</v>
      </c>
      <c r="AF2147" t="s">
        <v>8968</v>
      </c>
      <c r="AG2147">
        <v>38412</v>
      </c>
      <c r="AH2147" t="s">
        <v>8968</v>
      </c>
      <c r="AI2147">
        <v>18216</v>
      </c>
      <c r="AJ2147">
        <v>4794</v>
      </c>
      <c r="AK2147" t="s">
        <v>8968</v>
      </c>
      <c r="AL2147" t="s">
        <v>19428</v>
      </c>
      <c r="AM2147" t="s">
        <v>8968</v>
      </c>
      <c r="AN2147" t="s">
        <v>8968</v>
      </c>
      <c r="AO2147" t="s">
        <v>20518</v>
      </c>
      <c r="AP2147" t="s">
        <v>8969</v>
      </c>
      <c r="AQ2147" t="s">
        <v>20403</v>
      </c>
    </row>
    <row r="2148" spans="1:43" x14ac:dyDescent="0.3">
      <c r="A2148" t="s">
        <v>3101</v>
      </c>
      <c r="B2148" t="s">
        <v>435</v>
      </c>
      <c r="C2148" s="72">
        <v>32084</v>
      </c>
      <c r="D2148" t="s">
        <v>6585</v>
      </c>
      <c r="E2148" t="s">
        <v>6584</v>
      </c>
      <c r="F2148" t="s">
        <v>1392</v>
      </c>
      <c r="G2148" t="s">
        <v>6120</v>
      </c>
      <c r="H2148" t="s">
        <v>660</v>
      </c>
      <c r="I2148" t="s">
        <v>9554</v>
      </c>
      <c r="J2148" t="s">
        <v>435</v>
      </c>
      <c r="K2148">
        <v>572122</v>
      </c>
      <c r="L2148" t="s">
        <v>435</v>
      </c>
      <c r="M2148">
        <v>1741002</v>
      </c>
      <c r="N2148" t="s">
        <v>435</v>
      </c>
      <c r="O2148" t="s">
        <v>3102</v>
      </c>
      <c r="P2148" t="s">
        <v>3101</v>
      </c>
      <c r="Q2148">
        <v>8984</v>
      </c>
      <c r="R2148" t="s">
        <v>435</v>
      </c>
      <c r="S2148">
        <v>30819</v>
      </c>
      <c r="T2148" t="s">
        <v>435</v>
      </c>
      <c r="U2148" t="s">
        <v>435</v>
      </c>
      <c r="V2148" t="s">
        <v>4813</v>
      </c>
      <c r="W2148">
        <v>60672</v>
      </c>
      <c r="X2148">
        <v>8984</v>
      </c>
      <c r="Y2148" t="s">
        <v>435</v>
      </c>
      <c r="Z2148" t="s">
        <v>6280</v>
      </c>
      <c r="AA2148" t="s">
        <v>666</v>
      </c>
      <c r="AB2148" t="s">
        <v>658</v>
      </c>
      <c r="AC2148" t="s">
        <v>435</v>
      </c>
      <c r="AD2148" t="s">
        <v>6280</v>
      </c>
      <c r="AE2148">
        <v>11040</v>
      </c>
      <c r="AF2148" t="s">
        <v>435</v>
      </c>
      <c r="AG2148">
        <v>13966</v>
      </c>
      <c r="AH2148" t="s">
        <v>435</v>
      </c>
      <c r="AI2148">
        <v>4885</v>
      </c>
      <c r="AJ2148">
        <v>3854</v>
      </c>
      <c r="AK2148" t="s">
        <v>435</v>
      </c>
      <c r="AL2148" t="s">
        <v>19429</v>
      </c>
      <c r="AM2148" t="s">
        <v>435</v>
      </c>
      <c r="AN2148" t="s">
        <v>435</v>
      </c>
      <c r="AO2148" t="s">
        <v>660</v>
      </c>
      <c r="AP2148" t="s">
        <v>6280</v>
      </c>
      <c r="AQ2148" t="s">
        <v>20403</v>
      </c>
    </row>
    <row r="2149" spans="1:43" x14ac:dyDescent="0.3">
      <c r="A2149" t="s">
        <v>3103</v>
      </c>
      <c r="B2149" t="s">
        <v>458</v>
      </c>
      <c r="C2149" s="72">
        <v>32949</v>
      </c>
      <c r="D2149" t="s">
        <v>6778</v>
      </c>
      <c r="E2149" t="s">
        <v>6777</v>
      </c>
      <c r="F2149" t="s">
        <v>1398</v>
      </c>
      <c r="G2149" t="s">
        <v>9094</v>
      </c>
      <c r="H2149" t="s">
        <v>661</v>
      </c>
      <c r="I2149" t="s">
        <v>10763</v>
      </c>
      <c r="J2149" t="s">
        <v>458</v>
      </c>
      <c r="K2149">
        <v>516416</v>
      </c>
      <c r="L2149" t="s">
        <v>458</v>
      </c>
      <c r="M2149">
        <v>1798566</v>
      </c>
      <c r="N2149" t="s">
        <v>458</v>
      </c>
      <c r="O2149" t="s">
        <v>4814</v>
      </c>
      <c r="P2149" t="s">
        <v>3103</v>
      </c>
      <c r="Q2149">
        <v>9247</v>
      </c>
      <c r="R2149" t="s">
        <v>458</v>
      </c>
      <c r="S2149">
        <v>31037</v>
      </c>
      <c r="T2149" t="s">
        <v>458</v>
      </c>
      <c r="U2149" t="s">
        <v>458</v>
      </c>
      <c r="V2149" t="s">
        <v>4815</v>
      </c>
      <c r="W2149">
        <v>56761</v>
      </c>
      <c r="X2149">
        <v>9247</v>
      </c>
      <c r="Y2149" t="s">
        <v>458</v>
      </c>
      <c r="Z2149" t="s">
        <v>6281</v>
      </c>
      <c r="AA2149" t="s">
        <v>658</v>
      </c>
      <c r="AB2149" t="s">
        <v>658</v>
      </c>
      <c r="AC2149" t="s">
        <v>458</v>
      </c>
      <c r="AD2149" t="s">
        <v>6281</v>
      </c>
      <c r="AE2149">
        <v>11255</v>
      </c>
      <c r="AF2149" t="s">
        <v>458</v>
      </c>
      <c r="AG2149">
        <v>13188</v>
      </c>
      <c r="AH2149" t="s">
        <v>458</v>
      </c>
      <c r="AI2149">
        <v>6307</v>
      </c>
      <c r="AJ2149">
        <v>4157</v>
      </c>
      <c r="AK2149" t="s">
        <v>458</v>
      </c>
      <c r="AL2149" t="s">
        <v>19430</v>
      </c>
      <c r="AM2149" t="s">
        <v>458</v>
      </c>
      <c r="AN2149" t="s">
        <v>458</v>
      </c>
      <c r="AO2149" t="s">
        <v>14947</v>
      </c>
      <c r="AP2149" t="s">
        <v>6281</v>
      </c>
      <c r="AQ2149" t="s">
        <v>20403</v>
      </c>
    </row>
    <row r="2150" spans="1:43" x14ac:dyDescent="0.3">
      <c r="A2150" t="s">
        <v>3521</v>
      </c>
      <c r="B2150" t="s">
        <v>176</v>
      </c>
      <c r="C2150" s="72">
        <v>33133</v>
      </c>
      <c r="D2150" t="s">
        <v>6718</v>
      </c>
      <c r="E2150" t="s">
        <v>6717</v>
      </c>
      <c r="F2150" t="s">
        <v>1426</v>
      </c>
      <c r="G2150" t="s">
        <v>6120</v>
      </c>
      <c r="H2150" t="s">
        <v>1431</v>
      </c>
      <c r="I2150" t="s">
        <v>10359</v>
      </c>
      <c r="J2150" t="s">
        <v>176</v>
      </c>
      <c r="K2150">
        <v>543760</v>
      </c>
      <c r="L2150" t="s">
        <v>176</v>
      </c>
      <c r="M2150">
        <v>1947827</v>
      </c>
      <c r="N2150" t="s">
        <v>176</v>
      </c>
      <c r="O2150" t="s">
        <v>4816</v>
      </c>
      <c r="P2150" t="s">
        <v>3521</v>
      </c>
      <c r="Q2150">
        <v>9517</v>
      </c>
      <c r="R2150" t="s">
        <v>176</v>
      </c>
      <c r="S2150">
        <v>32146</v>
      </c>
      <c r="T2150" t="s">
        <v>176</v>
      </c>
      <c r="V2150" t="s">
        <v>4817</v>
      </c>
      <c r="W2150">
        <v>70327</v>
      </c>
      <c r="X2150">
        <v>9517</v>
      </c>
      <c r="Y2150" t="s">
        <v>176</v>
      </c>
      <c r="Z2150" t="s">
        <v>6282</v>
      </c>
      <c r="AA2150" t="s">
        <v>658</v>
      </c>
      <c r="AB2150" t="s">
        <v>658</v>
      </c>
      <c r="AC2150" t="s">
        <v>176</v>
      </c>
      <c r="AD2150" t="s">
        <v>6282</v>
      </c>
      <c r="AE2150">
        <v>12703</v>
      </c>
      <c r="AF2150" t="s">
        <v>176</v>
      </c>
      <c r="AG2150">
        <v>21705</v>
      </c>
      <c r="AH2150" t="s">
        <v>176</v>
      </c>
      <c r="AI2150">
        <v>18263</v>
      </c>
      <c r="AJ2150">
        <v>4431</v>
      </c>
      <c r="AK2150" t="s">
        <v>176</v>
      </c>
      <c r="AL2150" t="s">
        <v>19431</v>
      </c>
      <c r="AM2150" t="s">
        <v>176</v>
      </c>
      <c r="AN2150" t="s">
        <v>176</v>
      </c>
      <c r="AO2150" t="s">
        <v>1431</v>
      </c>
      <c r="AP2150" t="s">
        <v>6282</v>
      </c>
      <c r="AQ2150" t="s">
        <v>20403</v>
      </c>
    </row>
    <row r="2151" spans="1:43" x14ac:dyDescent="0.3">
      <c r="A2151" t="s">
        <v>13329</v>
      </c>
      <c r="B2151" t="s">
        <v>11218</v>
      </c>
      <c r="C2151" s="72">
        <v>34720</v>
      </c>
      <c r="D2151" t="s">
        <v>7765</v>
      </c>
      <c r="E2151" t="s">
        <v>13330</v>
      </c>
      <c r="F2151" t="s">
        <v>1526</v>
      </c>
      <c r="G2151" t="s">
        <v>9094</v>
      </c>
      <c r="H2151" t="s">
        <v>1373</v>
      </c>
      <c r="I2151" t="s">
        <v>13331</v>
      </c>
      <c r="J2151" t="s">
        <v>11218</v>
      </c>
      <c r="K2151">
        <v>622608</v>
      </c>
      <c r="L2151" t="s">
        <v>11218</v>
      </c>
      <c r="M2151">
        <v>2167335</v>
      </c>
      <c r="N2151" t="s">
        <v>11218</v>
      </c>
      <c r="O2151" t="s">
        <v>14466</v>
      </c>
      <c r="P2151" t="s">
        <v>13329</v>
      </c>
      <c r="Q2151">
        <v>10176</v>
      </c>
      <c r="R2151" t="s">
        <v>11218</v>
      </c>
      <c r="S2151">
        <v>33750</v>
      </c>
      <c r="T2151" t="s">
        <v>11218</v>
      </c>
      <c r="V2151" t="s">
        <v>16750</v>
      </c>
      <c r="W2151">
        <v>101060</v>
      </c>
      <c r="X2151">
        <v>10176</v>
      </c>
      <c r="Y2151" t="s">
        <v>11218</v>
      </c>
      <c r="Z2151" t="s">
        <v>13332</v>
      </c>
      <c r="AA2151" t="s">
        <v>658</v>
      </c>
      <c r="AB2151" t="s">
        <v>658</v>
      </c>
      <c r="AC2151" t="s">
        <v>11218</v>
      </c>
      <c r="AD2151" t="s">
        <v>13332</v>
      </c>
      <c r="AE2151">
        <v>13629</v>
      </c>
      <c r="AF2151" t="s">
        <v>11218</v>
      </c>
      <c r="AG2151">
        <v>68517</v>
      </c>
      <c r="AH2151" t="s">
        <v>11218</v>
      </c>
      <c r="AI2151">
        <v>23757</v>
      </c>
      <c r="AJ2151">
        <v>5509</v>
      </c>
      <c r="AK2151" t="s">
        <v>11218</v>
      </c>
      <c r="AL2151" t="s">
        <v>19432</v>
      </c>
      <c r="AM2151" t="s">
        <v>11218</v>
      </c>
      <c r="AN2151" t="s">
        <v>11218</v>
      </c>
      <c r="AO2151" t="s">
        <v>14935</v>
      </c>
      <c r="AP2151" t="s">
        <v>13332</v>
      </c>
      <c r="AQ2151" t="s">
        <v>20403</v>
      </c>
    </row>
    <row r="2152" spans="1:43" x14ac:dyDescent="0.3">
      <c r="A2152" t="s">
        <v>13060</v>
      </c>
      <c r="B2152" t="s">
        <v>11683</v>
      </c>
      <c r="C2152" s="72">
        <v>34879</v>
      </c>
      <c r="D2152" t="s">
        <v>6581</v>
      </c>
      <c r="E2152" t="s">
        <v>13061</v>
      </c>
      <c r="F2152" t="s">
        <v>1446</v>
      </c>
      <c r="G2152" t="s">
        <v>9094</v>
      </c>
      <c r="H2152" t="s">
        <v>1380</v>
      </c>
      <c r="I2152" t="s">
        <v>16751</v>
      </c>
      <c r="J2152" t="s">
        <v>11683</v>
      </c>
      <c r="K2152">
        <v>669222</v>
      </c>
      <c r="L2152" t="s">
        <v>11683</v>
      </c>
      <c r="M2152">
        <v>2250589</v>
      </c>
      <c r="N2152" t="s">
        <v>11683</v>
      </c>
      <c r="P2152" t="s">
        <v>13060</v>
      </c>
      <c r="Q2152">
        <v>9776</v>
      </c>
      <c r="R2152" t="s">
        <v>11683</v>
      </c>
      <c r="S2152">
        <v>36180</v>
      </c>
      <c r="T2152" t="s">
        <v>11683</v>
      </c>
      <c r="V2152" t="s">
        <v>16752</v>
      </c>
      <c r="W2152">
        <v>108571</v>
      </c>
      <c r="X2152">
        <v>10453</v>
      </c>
      <c r="Y2152" t="s">
        <v>11683</v>
      </c>
      <c r="Z2152" t="s">
        <v>13062</v>
      </c>
      <c r="AA2152" t="s">
        <v>658</v>
      </c>
      <c r="AB2152" t="s">
        <v>658</v>
      </c>
      <c r="AC2152" t="s">
        <v>11683</v>
      </c>
      <c r="AD2152" t="s">
        <v>13062</v>
      </c>
      <c r="AE2152">
        <v>14239</v>
      </c>
      <c r="AH2152" t="s">
        <v>11683</v>
      </c>
      <c r="AJ2152">
        <v>5507</v>
      </c>
      <c r="AK2152" t="s">
        <v>11683</v>
      </c>
      <c r="AL2152" t="s">
        <v>19433</v>
      </c>
      <c r="AM2152" t="s">
        <v>11683</v>
      </c>
      <c r="AN2152" t="s">
        <v>11683</v>
      </c>
      <c r="AO2152" t="s">
        <v>1380</v>
      </c>
      <c r="AP2152" t="s">
        <v>13062</v>
      </c>
      <c r="AQ2152" t="s">
        <v>20403</v>
      </c>
    </row>
    <row r="2153" spans="1:43" x14ac:dyDescent="0.3">
      <c r="A2153" t="s">
        <v>9847</v>
      </c>
      <c r="B2153" t="s">
        <v>9848</v>
      </c>
      <c r="C2153" s="72">
        <v>34385</v>
      </c>
      <c r="D2153" t="s">
        <v>6939</v>
      </c>
      <c r="E2153" t="s">
        <v>8297</v>
      </c>
      <c r="F2153" t="s">
        <v>1372</v>
      </c>
      <c r="G2153" t="s">
        <v>6120</v>
      </c>
      <c r="H2153" t="s">
        <v>1373</v>
      </c>
      <c r="I2153" t="s">
        <v>9849</v>
      </c>
      <c r="J2153" t="s">
        <v>9848</v>
      </c>
      <c r="K2153">
        <v>622663</v>
      </c>
      <c r="L2153" t="s">
        <v>9848</v>
      </c>
      <c r="M2153">
        <v>2117131</v>
      </c>
      <c r="N2153" t="s">
        <v>9848</v>
      </c>
      <c r="O2153" t="s">
        <v>13429</v>
      </c>
      <c r="P2153" t="s">
        <v>9847</v>
      </c>
      <c r="Q2153">
        <v>9879</v>
      </c>
      <c r="R2153" t="s">
        <v>9848</v>
      </c>
      <c r="S2153">
        <v>33263</v>
      </c>
      <c r="T2153" t="s">
        <v>9848</v>
      </c>
      <c r="V2153" t="s">
        <v>12504</v>
      </c>
      <c r="W2153">
        <v>101074</v>
      </c>
      <c r="X2153">
        <v>9879</v>
      </c>
      <c r="Y2153" t="s">
        <v>9848</v>
      </c>
      <c r="Z2153" t="s">
        <v>9850</v>
      </c>
      <c r="AA2153" t="s">
        <v>658</v>
      </c>
      <c r="AB2153" t="s">
        <v>658</v>
      </c>
      <c r="AC2153" t="s">
        <v>9848</v>
      </c>
      <c r="AD2153" t="s">
        <v>9850</v>
      </c>
      <c r="AE2153">
        <v>13248</v>
      </c>
      <c r="AF2153" t="s">
        <v>9848</v>
      </c>
      <c r="AG2153">
        <v>60644</v>
      </c>
      <c r="AH2153" t="s">
        <v>9848</v>
      </c>
      <c r="AI2153">
        <v>18355</v>
      </c>
      <c r="AJ2153">
        <v>4865</v>
      </c>
      <c r="AK2153" t="s">
        <v>9848</v>
      </c>
      <c r="AL2153" t="s">
        <v>19434</v>
      </c>
      <c r="AM2153" t="s">
        <v>9848</v>
      </c>
      <c r="AN2153" t="s">
        <v>9848</v>
      </c>
      <c r="AO2153" t="s">
        <v>1373</v>
      </c>
      <c r="AP2153" t="s">
        <v>9850</v>
      </c>
      <c r="AQ2153" t="s">
        <v>20403</v>
      </c>
    </row>
    <row r="2154" spans="1:43" x14ac:dyDescent="0.3">
      <c r="A2154" t="s">
        <v>12457</v>
      </c>
      <c r="B2154" t="s">
        <v>11646</v>
      </c>
      <c r="C2154" s="72">
        <v>34170</v>
      </c>
      <c r="D2154" t="s">
        <v>6792</v>
      </c>
      <c r="E2154" t="s">
        <v>8297</v>
      </c>
      <c r="F2154" t="s">
        <v>1449</v>
      </c>
      <c r="G2154" t="s">
        <v>6120</v>
      </c>
      <c r="H2154" t="s">
        <v>1424</v>
      </c>
      <c r="I2154" t="s">
        <v>11647</v>
      </c>
      <c r="J2154" t="s">
        <v>11646</v>
      </c>
      <c r="K2154">
        <v>600474</v>
      </c>
      <c r="L2154" t="s">
        <v>11646</v>
      </c>
      <c r="M2154">
        <v>2118146</v>
      </c>
      <c r="N2154" t="s">
        <v>11646</v>
      </c>
      <c r="O2154" t="s">
        <v>13337</v>
      </c>
      <c r="P2154" t="s">
        <v>12457</v>
      </c>
      <c r="Q2154">
        <v>10077</v>
      </c>
      <c r="R2154" t="s">
        <v>11646</v>
      </c>
      <c r="S2154">
        <v>33299</v>
      </c>
      <c r="T2154" t="s">
        <v>11646</v>
      </c>
      <c r="V2154" t="s">
        <v>12458</v>
      </c>
      <c r="W2154">
        <v>69314</v>
      </c>
      <c r="X2154">
        <v>10077</v>
      </c>
      <c r="Y2154" t="s">
        <v>11646</v>
      </c>
      <c r="Z2154" t="s">
        <v>12459</v>
      </c>
      <c r="AA2154" t="s">
        <v>658</v>
      </c>
      <c r="AB2154" t="s">
        <v>658</v>
      </c>
      <c r="AC2154" t="s">
        <v>11646</v>
      </c>
      <c r="AD2154" t="s">
        <v>12459</v>
      </c>
      <c r="AE2154">
        <v>14042</v>
      </c>
      <c r="AH2154" t="s">
        <v>11646</v>
      </c>
      <c r="AI2154">
        <v>23866</v>
      </c>
      <c r="AJ2154">
        <v>5021</v>
      </c>
      <c r="AK2154" t="s">
        <v>11646</v>
      </c>
      <c r="AL2154" t="s">
        <v>19435</v>
      </c>
      <c r="AM2154" t="s">
        <v>11646</v>
      </c>
      <c r="AN2154" t="s">
        <v>11646</v>
      </c>
      <c r="AO2154" t="s">
        <v>14975</v>
      </c>
      <c r="AP2154" t="s">
        <v>12459</v>
      </c>
      <c r="AQ2154" t="s">
        <v>20403</v>
      </c>
    </row>
    <row r="2155" spans="1:43" x14ac:dyDescent="0.3">
      <c r="A2155" t="s">
        <v>13873</v>
      </c>
      <c r="B2155" t="s">
        <v>13874</v>
      </c>
      <c r="C2155" s="72">
        <v>33019</v>
      </c>
      <c r="D2155" t="s">
        <v>6564</v>
      </c>
      <c r="E2155" t="s">
        <v>13875</v>
      </c>
      <c r="F2155" t="s">
        <v>1392</v>
      </c>
      <c r="G2155" t="s">
        <v>6120</v>
      </c>
      <c r="H2155" t="s">
        <v>1373</v>
      </c>
      <c r="I2155" t="s">
        <v>13876</v>
      </c>
      <c r="J2155" t="s">
        <v>13874</v>
      </c>
      <c r="K2155">
        <v>623149</v>
      </c>
      <c r="L2155" t="s">
        <v>13874</v>
      </c>
      <c r="M2155">
        <v>2218312</v>
      </c>
      <c r="N2155" t="s">
        <v>13874</v>
      </c>
      <c r="O2155" t="s">
        <v>14467</v>
      </c>
      <c r="P2155" t="s">
        <v>13873</v>
      </c>
      <c r="Q2155">
        <v>10657</v>
      </c>
      <c r="R2155" t="s">
        <v>13874</v>
      </c>
      <c r="S2155">
        <v>35009</v>
      </c>
      <c r="T2155" t="s">
        <v>13874</v>
      </c>
      <c r="V2155" t="s">
        <v>16753</v>
      </c>
      <c r="W2155">
        <v>101231</v>
      </c>
      <c r="X2155">
        <v>10657</v>
      </c>
      <c r="Y2155" t="s">
        <v>13874</v>
      </c>
      <c r="Z2155" t="s">
        <v>13877</v>
      </c>
      <c r="AA2155" t="s">
        <v>658</v>
      </c>
      <c r="AB2155" t="s">
        <v>658</v>
      </c>
      <c r="AC2155" t="s">
        <v>13874</v>
      </c>
      <c r="AD2155" t="s">
        <v>13877</v>
      </c>
      <c r="AE2155">
        <v>14190</v>
      </c>
      <c r="AH2155" t="s">
        <v>13874</v>
      </c>
      <c r="AI2155">
        <v>23838</v>
      </c>
      <c r="AJ2155">
        <v>5511</v>
      </c>
      <c r="AK2155" t="s">
        <v>13874</v>
      </c>
      <c r="AL2155" t="s">
        <v>19436</v>
      </c>
      <c r="AM2155" t="s">
        <v>13874</v>
      </c>
      <c r="AN2155" t="s">
        <v>13874</v>
      </c>
      <c r="AO2155" t="s">
        <v>14933</v>
      </c>
      <c r="AP2155" t="s">
        <v>13877</v>
      </c>
      <c r="AQ2155" t="s">
        <v>20403</v>
      </c>
    </row>
    <row r="2156" spans="1:43" x14ac:dyDescent="0.3">
      <c r="A2156" t="s">
        <v>14145</v>
      </c>
      <c r="B2156" t="s">
        <v>13940</v>
      </c>
      <c r="C2156" s="72">
        <v>32605</v>
      </c>
      <c r="D2156" t="s">
        <v>6821</v>
      </c>
      <c r="E2156" t="s">
        <v>14146</v>
      </c>
      <c r="F2156" t="s">
        <v>3591</v>
      </c>
      <c r="G2156" t="s">
        <v>3591</v>
      </c>
      <c r="H2156" t="s">
        <v>1373</v>
      </c>
      <c r="I2156" t="s">
        <v>13971</v>
      </c>
      <c r="J2156" t="s">
        <v>13940</v>
      </c>
      <c r="K2156">
        <v>594992</v>
      </c>
      <c r="L2156" t="s">
        <v>13940</v>
      </c>
      <c r="M2156">
        <v>2107849</v>
      </c>
      <c r="N2156" t="s">
        <v>13940</v>
      </c>
      <c r="O2156" t="s">
        <v>14468</v>
      </c>
      <c r="P2156" t="s">
        <v>14145</v>
      </c>
      <c r="Q2156">
        <v>10746</v>
      </c>
      <c r="R2156" t="s">
        <v>13940</v>
      </c>
      <c r="S2156">
        <v>33112</v>
      </c>
      <c r="T2156" t="s">
        <v>13940</v>
      </c>
      <c r="V2156" t="s">
        <v>16754</v>
      </c>
      <c r="W2156">
        <v>67869</v>
      </c>
      <c r="X2156">
        <v>10746</v>
      </c>
      <c r="Y2156" t="s">
        <v>13940</v>
      </c>
      <c r="Z2156" t="s">
        <v>14147</v>
      </c>
      <c r="AA2156" t="s">
        <v>658</v>
      </c>
      <c r="AB2156" t="s">
        <v>658</v>
      </c>
      <c r="AC2156" t="s">
        <v>13940</v>
      </c>
      <c r="AD2156" t="s">
        <v>14147</v>
      </c>
      <c r="AE2156">
        <v>13222</v>
      </c>
      <c r="AI2156">
        <v>14471</v>
      </c>
      <c r="AJ2156">
        <v>5635</v>
      </c>
      <c r="AK2156" t="s">
        <v>13940</v>
      </c>
      <c r="AL2156" t="s">
        <v>19437</v>
      </c>
      <c r="AM2156" t="s">
        <v>13940</v>
      </c>
      <c r="AN2156" t="s">
        <v>13940</v>
      </c>
      <c r="AO2156" t="s">
        <v>1373</v>
      </c>
      <c r="AP2156" t="s">
        <v>14147</v>
      </c>
      <c r="AQ2156" t="s">
        <v>20403</v>
      </c>
    </row>
    <row r="2157" spans="1:43" x14ac:dyDescent="0.3">
      <c r="A2157" t="s">
        <v>16755</v>
      </c>
      <c r="B2157" t="s">
        <v>16756</v>
      </c>
      <c r="C2157" s="72">
        <v>33865</v>
      </c>
      <c r="D2157" t="s">
        <v>6648</v>
      </c>
      <c r="E2157" t="s">
        <v>16757</v>
      </c>
      <c r="F2157" t="s">
        <v>1446</v>
      </c>
      <c r="G2157" t="s">
        <v>9094</v>
      </c>
      <c r="H2157" t="s">
        <v>1373</v>
      </c>
      <c r="I2157" t="s">
        <v>16758</v>
      </c>
      <c r="J2157" t="s">
        <v>16756</v>
      </c>
      <c r="K2157">
        <v>596101</v>
      </c>
      <c r="L2157" t="s">
        <v>16756</v>
      </c>
      <c r="M2157">
        <v>2734157</v>
      </c>
      <c r="N2157" t="s">
        <v>16756</v>
      </c>
      <c r="O2157" t="s">
        <v>16759</v>
      </c>
      <c r="P2157" t="s">
        <v>16755</v>
      </c>
      <c r="Q2157">
        <v>11137</v>
      </c>
      <c r="R2157" t="s">
        <v>16756</v>
      </c>
      <c r="S2157">
        <v>36387</v>
      </c>
      <c r="T2157" t="s">
        <v>16756</v>
      </c>
      <c r="W2157">
        <v>103786</v>
      </c>
      <c r="X2157">
        <v>11137</v>
      </c>
      <c r="Y2157" t="s">
        <v>16756</v>
      </c>
      <c r="Z2157" t="s">
        <v>16760</v>
      </c>
      <c r="AA2157" t="s">
        <v>658</v>
      </c>
      <c r="AB2157" t="s">
        <v>658</v>
      </c>
      <c r="AC2157" t="s">
        <v>16756</v>
      </c>
      <c r="AD2157" t="s">
        <v>16760</v>
      </c>
      <c r="AE2157">
        <v>15705</v>
      </c>
      <c r="AJ2157">
        <v>5961</v>
      </c>
      <c r="AK2157" t="s">
        <v>16756</v>
      </c>
      <c r="AL2157" t="s">
        <v>19438</v>
      </c>
      <c r="AM2157" t="s">
        <v>16756</v>
      </c>
      <c r="AN2157" t="s">
        <v>16756</v>
      </c>
      <c r="AO2157" t="s">
        <v>14933</v>
      </c>
      <c r="AP2157" t="s">
        <v>16760</v>
      </c>
      <c r="AQ2157" t="s">
        <v>20403</v>
      </c>
    </row>
    <row r="2158" spans="1:43" x14ac:dyDescent="0.3">
      <c r="A2158" t="s">
        <v>10129</v>
      </c>
      <c r="B2158" t="s">
        <v>10130</v>
      </c>
      <c r="C2158" s="72">
        <v>33312</v>
      </c>
      <c r="D2158" t="s">
        <v>10131</v>
      </c>
      <c r="E2158" t="s">
        <v>10132</v>
      </c>
      <c r="F2158" t="s">
        <v>3591</v>
      </c>
      <c r="G2158" t="s">
        <v>3591</v>
      </c>
      <c r="H2158" t="s">
        <v>1396</v>
      </c>
      <c r="I2158" t="s">
        <v>10133</v>
      </c>
      <c r="J2158" t="s">
        <v>10130</v>
      </c>
      <c r="K2158">
        <v>572128</v>
      </c>
      <c r="L2158" t="s">
        <v>10130</v>
      </c>
      <c r="M2158">
        <v>2000029</v>
      </c>
      <c r="N2158" t="s">
        <v>10130</v>
      </c>
      <c r="O2158" t="s">
        <v>13565</v>
      </c>
      <c r="P2158" t="s">
        <v>10129</v>
      </c>
      <c r="Q2158">
        <v>10041</v>
      </c>
      <c r="R2158" t="s">
        <v>10130</v>
      </c>
      <c r="S2158">
        <v>32838</v>
      </c>
      <c r="T2158" t="s">
        <v>10130</v>
      </c>
      <c r="V2158" t="s">
        <v>12635</v>
      </c>
      <c r="W2158">
        <v>99880</v>
      </c>
      <c r="X2158">
        <v>10041</v>
      </c>
      <c r="Y2158" t="s">
        <v>10130</v>
      </c>
      <c r="Z2158" t="s">
        <v>10134</v>
      </c>
      <c r="AA2158" t="s">
        <v>658</v>
      </c>
      <c r="AB2158" t="s">
        <v>658</v>
      </c>
      <c r="AC2158" t="s">
        <v>10130</v>
      </c>
      <c r="AD2158" t="s">
        <v>10134</v>
      </c>
      <c r="AE2158">
        <v>12462</v>
      </c>
      <c r="AI2158">
        <v>18474</v>
      </c>
      <c r="AJ2158">
        <v>4993</v>
      </c>
      <c r="AK2158" t="s">
        <v>10130</v>
      </c>
      <c r="AL2158" t="s">
        <v>19439</v>
      </c>
      <c r="AM2158" t="s">
        <v>10130</v>
      </c>
      <c r="AN2158" t="s">
        <v>10130</v>
      </c>
      <c r="AO2158" t="s">
        <v>1396</v>
      </c>
      <c r="AP2158" t="s">
        <v>10134</v>
      </c>
      <c r="AQ2158" t="s">
        <v>20403</v>
      </c>
    </row>
    <row r="2159" spans="1:43" x14ac:dyDescent="0.3">
      <c r="A2159" t="s">
        <v>19893</v>
      </c>
      <c r="B2159" t="s">
        <v>17188</v>
      </c>
      <c r="C2159" s="72">
        <v>34849</v>
      </c>
      <c r="D2159" t="s">
        <v>19894</v>
      </c>
      <c r="E2159" t="s">
        <v>19895</v>
      </c>
      <c r="F2159" t="s">
        <v>1413</v>
      </c>
      <c r="G2159" t="s">
        <v>9094</v>
      </c>
      <c r="H2159" t="s">
        <v>1373</v>
      </c>
      <c r="I2159" t="s">
        <v>19896</v>
      </c>
      <c r="J2159" t="s">
        <v>17188</v>
      </c>
      <c r="K2159">
        <v>643532</v>
      </c>
      <c r="L2159" t="s">
        <v>17188</v>
      </c>
      <c r="M2159">
        <v>3152269</v>
      </c>
      <c r="N2159" t="s">
        <v>17188</v>
      </c>
      <c r="P2159" t="s">
        <v>19893</v>
      </c>
      <c r="Q2159">
        <v>10716</v>
      </c>
      <c r="R2159" t="s">
        <v>17188</v>
      </c>
      <c r="S2159">
        <v>40475</v>
      </c>
      <c r="T2159" t="s">
        <v>17188</v>
      </c>
      <c r="V2159" t="s">
        <v>19926</v>
      </c>
      <c r="W2159">
        <v>108582</v>
      </c>
      <c r="X2159">
        <v>11414</v>
      </c>
      <c r="Y2159" t="s">
        <v>17188</v>
      </c>
      <c r="Z2159" t="s">
        <v>19897</v>
      </c>
      <c r="AA2159" t="s">
        <v>658</v>
      </c>
      <c r="AB2159" t="s">
        <v>658</v>
      </c>
      <c r="AC2159" t="s">
        <v>17188</v>
      </c>
      <c r="AD2159" t="s">
        <v>19897</v>
      </c>
      <c r="AE2159">
        <v>15577</v>
      </c>
      <c r="AJ2159">
        <v>6339</v>
      </c>
      <c r="AK2159" t="s">
        <v>17188</v>
      </c>
      <c r="AL2159" t="s">
        <v>19927</v>
      </c>
      <c r="AM2159" t="s">
        <v>17188</v>
      </c>
      <c r="AN2159" t="s">
        <v>17188</v>
      </c>
      <c r="AO2159" t="s">
        <v>1373</v>
      </c>
      <c r="AP2159" t="s">
        <v>19897</v>
      </c>
      <c r="AQ2159" t="s">
        <v>20403</v>
      </c>
    </row>
    <row r="2160" spans="1:43" x14ac:dyDescent="0.3">
      <c r="A2160" t="s">
        <v>3104</v>
      </c>
      <c r="B2160" t="s">
        <v>1129</v>
      </c>
      <c r="C2160" s="72">
        <v>32089</v>
      </c>
      <c r="D2160" t="s">
        <v>7064</v>
      </c>
      <c r="E2160" t="s">
        <v>8080</v>
      </c>
      <c r="F2160" t="s">
        <v>1402</v>
      </c>
      <c r="G2160" t="s">
        <v>6120</v>
      </c>
      <c r="H2160" t="s">
        <v>1373</v>
      </c>
      <c r="I2160" t="s">
        <v>10727</v>
      </c>
      <c r="J2160" t="s">
        <v>1129</v>
      </c>
      <c r="K2160">
        <v>543766</v>
      </c>
      <c r="L2160" t="s">
        <v>1129</v>
      </c>
      <c r="M2160">
        <v>1734606</v>
      </c>
      <c r="N2160" t="s">
        <v>1129</v>
      </c>
      <c r="O2160" t="s">
        <v>3105</v>
      </c>
      <c r="P2160" t="s">
        <v>3104</v>
      </c>
      <c r="Q2160">
        <v>8962</v>
      </c>
      <c r="R2160" t="s">
        <v>1129</v>
      </c>
      <c r="S2160">
        <v>30589</v>
      </c>
      <c r="T2160" t="s">
        <v>1129</v>
      </c>
      <c r="V2160" t="s">
        <v>4818</v>
      </c>
      <c r="W2160">
        <v>58661</v>
      </c>
      <c r="X2160">
        <v>8962</v>
      </c>
      <c r="Y2160" t="s">
        <v>1129</v>
      </c>
      <c r="Z2160" t="s">
        <v>6283</v>
      </c>
      <c r="AA2160" t="s">
        <v>5068</v>
      </c>
      <c r="AB2160" t="s">
        <v>658</v>
      </c>
      <c r="AC2160" t="s">
        <v>1129</v>
      </c>
      <c r="AD2160" t="s">
        <v>6283</v>
      </c>
      <c r="AE2160">
        <v>10553</v>
      </c>
      <c r="AF2160" t="s">
        <v>1129</v>
      </c>
      <c r="AG2160">
        <v>14049</v>
      </c>
      <c r="AH2160" t="s">
        <v>1129</v>
      </c>
      <c r="AI2160">
        <v>5289</v>
      </c>
      <c r="AJ2160">
        <v>3833</v>
      </c>
      <c r="AK2160" t="s">
        <v>1129</v>
      </c>
      <c r="AL2160" t="s">
        <v>19440</v>
      </c>
      <c r="AM2160" t="s">
        <v>1129</v>
      </c>
      <c r="AN2160" t="s">
        <v>1129</v>
      </c>
      <c r="AO2160" t="s">
        <v>14933</v>
      </c>
      <c r="AP2160" t="s">
        <v>6283</v>
      </c>
      <c r="AQ2160" t="s">
        <v>20403</v>
      </c>
    </row>
    <row r="2161" spans="1:43" x14ac:dyDescent="0.3">
      <c r="A2161" t="s">
        <v>14875</v>
      </c>
      <c r="B2161" t="s">
        <v>14667</v>
      </c>
      <c r="C2161" s="72">
        <v>34262</v>
      </c>
      <c r="D2161" t="s">
        <v>6655</v>
      </c>
      <c r="E2161" t="s">
        <v>8080</v>
      </c>
      <c r="F2161" t="s">
        <v>1449</v>
      </c>
      <c r="G2161" t="s">
        <v>6120</v>
      </c>
      <c r="H2161" t="s">
        <v>1396</v>
      </c>
      <c r="I2161" t="s">
        <v>14876</v>
      </c>
      <c r="J2161" t="s">
        <v>14667</v>
      </c>
      <c r="K2161">
        <v>622046</v>
      </c>
      <c r="L2161" t="s">
        <v>14667</v>
      </c>
      <c r="M2161">
        <v>2211175</v>
      </c>
      <c r="N2161" t="s">
        <v>14667</v>
      </c>
      <c r="O2161" t="s">
        <v>17638</v>
      </c>
      <c r="P2161" t="s">
        <v>14875</v>
      </c>
      <c r="Q2161">
        <v>10579</v>
      </c>
      <c r="R2161" t="s">
        <v>14667</v>
      </c>
      <c r="S2161">
        <v>36017</v>
      </c>
      <c r="T2161" t="s">
        <v>14667</v>
      </c>
      <c r="V2161" t="s">
        <v>16761</v>
      </c>
      <c r="W2161">
        <v>106898</v>
      </c>
      <c r="X2161">
        <v>10579</v>
      </c>
      <c r="Y2161" t="s">
        <v>14667</v>
      </c>
      <c r="Z2161" t="s">
        <v>15198</v>
      </c>
      <c r="AA2161" t="s">
        <v>666</v>
      </c>
      <c r="AB2161" t="s">
        <v>658</v>
      </c>
      <c r="AC2161" t="s">
        <v>14667</v>
      </c>
      <c r="AD2161" t="s">
        <v>15198</v>
      </c>
      <c r="AE2161">
        <v>13848</v>
      </c>
      <c r="AH2161" t="s">
        <v>14667</v>
      </c>
      <c r="AI2161">
        <v>23599</v>
      </c>
      <c r="AJ2161">
        <v>5970</v>
      </c>
      <c r="AK2161" t="s">
        <v>14667</v>
      </c>
      <c r="AL2161" t="s">
        <v>19441</v>
      </c>
      <c r="AM2161" t="s">
        <v>14667</v>
      </c>
      <c r="AN2161" t="s">
        <v>14667</v>
      </c>
      <c r="AO2161" t="s">
        <v>1396</v>
      </c>
      <c r="AP2161" t="s">
        <v>15198</v>
      </c>
      <c r="AQ2161" t="s">
        <v>20403</v>
      </c>
    </row>
    <row r="2162" spans="1:43" x14ac:dyDescent="0.3">
      <c r="A2162" t="s">
        <v>10580</v>
      </c>
      <c r="B2162" t="s">
        <v>10581</v>
      </c>
      <c r="C2162" s="72">
        <v>32979</v>
      </c>
      <c r="D2162" t="s">
        <v>6838</v>
      </c>
      <c r="E2162" t="s">
        <v>8080</v>
      </c>
      <c r="F2162" t="s">
        <v>1426</v>
      </c>
      <c r="G2162" t="s">
        <v>6120</v>
      </c>
      <c r="H2162" t="s">
        <v>660</v>
      </c>
      <c r="I2162" t="s">
        <v>10582</v>
      </c>
      <c r="J2162" t="s">
        <v>10581</v>
      </c>
      <c r="K2162">
        <v>543768</v>
      </c>
      <c r="L2162" t="s">
        <v>10581</v>
      </c>
      <c r="M2162">
        <v>2048656</v>
      </c>
      <c r="N2162" t="s">
        <v>10581</v>
      </c>
      <c r="O2162" t="s">
        <v>13414</v>
      </c>
      <c r="P2162" t="s">
        <v>10580</v>
      </c>
      <c r="Q2162">
        <v>9961</v>
      </c>
      <c r="R2162" t="s">
        <v>10581</v>
      </c>
      <c r="S2162">
        <v>32890</v>
      </c>
      <c r="T2162" t="s">
        <v>10581</v>
      </c>
      <c r="V2162" t="s">
        <v>11855</v>
      </c>
      <c r="W2162">
        <v>69188</v>
      </c>
      <c r="X2162">
        <v>9961</v>
      </c>
      <c r="Y2162" t="s">
        <v>10581</v>
      </c>
      <c r="Z2162" t="s">
        <v>10583</v>
      </c>
      <c r="AA2162" t="s">
        <v>666</v>
      </c>
      <c r="AB2162" t="s">
        <v>658</v>
      </c>
      <c r="AC2162" t="s">
        <v>10581</v>
      </c>
      <c r="AD2162" t="s">
        <v>10583</v>
      </c>
      <c r="AE2162">
        <v>12734</v>
      </c>
      <c r="AF2162" t="s">
        <v>10581</v>
      </c>
      <c r="AG2162">
        <v>38571</v>
      </c>
      <c r="AH2162" t="s">
        <v>10581</v>
      </c>
      <c r="AI2162">
        <v>18531</v>
      </c>
      <c r="AJ2162">
        <v>4918</v>
      </c>
      <c r="AK2162" t="s">
        <v>10581</v>
      </c>
      <c r="AL2162" t="s">
        <v>19442</v>
      </c>
      <c r="AM2162" t="s">
        <v>10581</v>
      </c>
      <c r="AN2162" t="s">
        <v>10581</v>
      </c>
      <c r="AO2162" t="s">
        <v>14940</v>
      </c>
      <c r="AP2162" t="s">
        <v>10583</v>
      </c>
      <c r="AQ2162" t="s">
        <v>20403</v>
      </c>
    </row>
    <row r="2163" spans="1:43" hidden="1" x14ac:dyDescent="0.3">
      <c r="A2163" t="s">
        <v>4819</v>
      </c>
      <c r="B2163" t="s">
        <v>1108</v>
      </c>
      <c r="C2163" s="72">
        <v>28689</v>
      </c>
      <c r="D2163" t="s">
        <v>6560</v>
      </c>
      <c r="E2163" t="s">
        <v>8081</v>
      </c>
      <c r="F2163" t="s">
        <v>3591</v>
      </c>
      <c r="G2163" t="s">
        <v>3591</v>
      </c>
      <c r="H2163" t="s">
        <v>1373</v>
      </c>
      <c r="I2163" t="s">
        <v>10273</v>
      </c>
      <c r="J2163" t="s">
        <v>1108</v>
      </c>
      <c r="K2163">
        <v>282656</v>
      </c>
      <c r="L2163" t="s">
        <v>1108</v>
      </c>
      <c r="M2163">
        <v>174800</v>
      </c>
      <c r="N2163" t="s">
        <v>1108</v>
      </c>
      <c r="O2163" t="s">
        <v>6284</v>
      </c>
      <c r="P2163" t="s">
        <v>4819</v>
      </c>
      <c r="R2163" t="s">
        <v>1108</v>
      </c>
      <c r="S2163">
        <v>4571</v>
      </c>
      <c r="T2163" t="s">
        <v>1108</v>
      </c>
      <c r="V2163" t="s">
        <v>6285</v>
      </c>
      <c r="W2163">
        <v>158</v>
      </c>
      <c r="Y2163" t="s">
        <v>1108</v>
      </c>
      <c r="Z2163" t="s">
        <v>8970</v>
      </c>
      <c r="AA2163" t="s">
        <v>658</v>
      </c>
      <c r="AB2163" t="s">
        <v>658</v>
      </c>
      <c r="AC2163" t="s">
        <v>1108</v>
      </c>
      <c r="AD2163" t="s">
        <v>8970</v>
      </c>
      <c r="AI2163">
        <v>15247</v>
      </c>
      <c r="AK2163" t="s">
        <v>1108</v>
      </c>
      <c r="AN2163" t="s">
        <v>1108</v>
      </c>
      <c r="AO2163" t="s">
        <v>1373</v>
      </c>
      <c r="AP2163" t="s">
        <v>8970</v>
      </c>
      <c r="AQ2163" t="s">
        <v>20402</v>
      </c>
    </row>
    <row r="2164" spans="1:43" x14ac:dyDescent="0.3">
      <c r="A2164" t="s">
        <v>13461</v>
      </c>
      <c r="B2164" t="s">
        <v>11228</v>
      </c>
      <c r="C2164" s="72">
        <v>35198</v>
      </c>
      <c r="D2164" t="s">
        <v>13462</v>
      </c>
      <c r="E2164" t="s">
        <v>13463</v>
      </c>
      <c r="F2164" t="s">
        <v>1392</v>
      </c>
      <c r="G2164" t="s">
        <v>6120</v>
      </c>
      <c r="H2164" t="s">
        <v>1373</v>
      </c>
      <c r="I2164" t="s">
        <v>14977</v>
      </c>
      <c r="J2164" t="s">
        <v>11228</v>
      </c>
      <c r="K2164">
        <v>656954</v>
      </c>
      <c r="L2164" t="s">
        <v>11228</v>
      </c>
      <c r="M2164">
        <v>2135263</v>
      </c>
      <c r="N2164" t="s">
        <v>11228</v>
      </c>
      <c r="O2164" t="s">
        <v>17639</v>
      </c>
      <c r="P2164" t="s">
        <v>13461</v>
      </c>
      <c r="Q2164">
        <v>10542</v>
      </c>
      <c r="R2164" t="s">
        <v>11228</v>
      </c>
      <c r="S2164">
        <v>33815</v>
      </c>
      <c r="T2164" t="s">
        <v>11228</v>
      </c>
      <c r="V2164" t="s">
        <v>16762</v>
      </c>
      <c r="W2164">
        <v>104902</v>
      </c>
      <c r="X2164">
        <v>10542</v>
      </c>
      <c r="Y2164" t="s">
        <v>11228</v>
      </c>
      <c r="Z2164" t="s">
        <v>13464</v>
      </c>
      <c r="AA2164" t="s">
        <v>666</v>
      </c>
      <c r="AB2164" t="s">
        <v>666</v>
      </c>
      <c r="AC2164" t="s">
        <v>11228</v>
      </c>
      <c r="AD2164" t="s">
        <v>13464</v>
      </c>
      <c r="AE2164">
        <v>13399</v>
      </c>
      <c r="AH2164" t="s">
        <v>11228</v>
      </c>
      <c r="AI2164">
        <v>20919</v>
      </c>
      <c r="AJ2164">
        <v>5885</v>
      </c>
      <c r="AK2164" t="s">
        <v>11228</v>
      </c>
      <c r="AL2164" t="s">
        <v>19443</v>
      </c>
      <c r="AM2164" t="s">
        <v>11228</v>
      </c>
      <c r="AN2164" t="s">
        <v>11228</v>
      </c>
      <c r="AO2164" t="s">
        <v>14935</v>
      </c>
      <c r="AP2164" t="s">
        <v>13464</v>
      </c>
      <c r="AQ2164" t="s">
        <v>20403</v>
      </c>
    </row>
    <row r="2165" spans="1:43" x14ac:dyDescent="0.3">
      <c r="A2165" t="s">
        <v>14148</v>
      </c>
      <c r="B2165" t="s">
        <v>13946</v>
      </c>
      <c r="C2165" s="72">
        <v>33599</v>
      </c>
      <c r="D2165" t="s">
        <v>14149</v>
      </c>
      <c r="E2165" t="s">
        <v>14150</v>
      </c>
      <c r="F2165" t="s">
        <v>1383</v>
      </c>
      <c r="G2165" t="s">
        <v>9094</v>
      </c>
      <c r="H2165" t="s">
        <v>1373</v>
      </c>
      <c r="I2165" t="s">
        <v>13980</v>
      </c>
      <c r="J2165" t="s">
        <v>13946</v>
      </c>
      <c r="K2165">
        <v>642073</v>
      </c>
      <c r="L2165" t="s">
        <v>13946</v>
      </c>
      <c r="M2165">
        <v>2090429</v>
      </c>
      <c r="N2165" t="s">
        <v>13946</v>
      </c>
      <c r="O2165" t="s">
        <v>14469</v>
      </c>
      <c r="P2165" t="s">
        <v>14148</v>
      </c>
      <c r="Q2165">
        <v>10114</v>
      </c>
      <c r="R2165" t="s">
        <v>13946</v>
      </c>
      <c r="S2165">
        <v>33410</v>
      </c>
      <c r="T2165" t="s">
        <v>13946</v>
      </c>
      <c r="V2165" t="s">
        <v>16763</v>
      </c>
      <c r="W2165">
        <v>102739</v>
      </c>
      <c r="X2165">
        <v>10114</v>
      </c>
      <c r="Y2165" t="s">
        <v>13946</v>
      </c>
      <c r="Z2165" t="s">
        <v>14151</v>
      </c>
      <c r="AA2165" t="s">
        <v>658</v>
      </c>
      <c r="AB2165" t="s">
        <v>658</v>
      </c>
      <c r="AC2165" t="s">
        <v>13946</v>
      </c>
      <c r="AD2165" t="s">
        <v>14151</v>
      </c>
      <c r="AE2165">
        <v>14606</v>
      </c>
      <c r="AH2165" t="s">
        <v>13946</v>
      </c>
      <c r="AI2165">
        <v>19406</v>
      </c>
      <c r="AJ2165">
        <v>5687</v>
      </c>
      <c r="AK2165" t="s">
        <v>13946</v>
      </c>
      <c r="AL2165" t="s">
        <v>19444</v>
      </c>
      <c r="AM2165" t="s">
        <v>13946</v>
      </c>
      <c r="AN2165" t="s">
        <v>13946</v>
      </c>
      <c r="AO2165" t="s">
        <v>1373</v>
      </c>
      <c r="AP2165" t="s">
        <v>14151</v>
      </c>
      <c r="AQ2165" t="s">
        <v>20403</v>
      </c>
    </row>
    <row r="2166" spans="1:43" hidden="1" x14ac:dyDescent="0.3">
      <c r="A2166" t="s">
        <v>4820</v>
      </c>
      <c r="B2166" t="s">
        <v>1222</v>
      </c>
      <c r="C2166" s="72">
        <v>28234</v>
      </c>
      <c r="D2166" t="s">
        <v>6726</v>
      </c>
      <c r="E2166" t="s">
        <v>8082</v>
      </c>
      <c r="F2166" t="s">
        <v>3591</v>
      </c>
      <c r="G2166" t="s">
        <v>3591</v>
      </c>
      <c r="H2166" t="s">
        <v>1373</v>
      </c>
      <c r="I2166" t="s">
        <v>10932</v>
      </c>
      <c r="J2166" t="s">
        <v>1222</v>
      </c>
      <c r="K2166">
        <v>430941</v>
      </c>
      <c r="L2166" t="s">
        <v>1222</v>
      </c>
      <c r="M2166">
        <v>479390</v>
      </c>
      <c r="N2166" t="s">
        <v>1222</v>
      </c>
      <c r="O2166" t="s">
        <v>6286</v>
      </c>
      <c r="P2166" t="s">
        <v>4820</v>
      </c>
      <c r="Q2166">
        <v>7379</v>
      </c>
      <c r="R2166" t="s">
        <v>1222</v>
      </c>
      <c r="S2166">
        <v>6031</v>
      </c>
      <c r="T2166" t="s">
        <v>1222</v>
      </c>
      <c r="V2166" t="s">
        <v>6287</v>
      </c>
      <c r="W2166">
        <v>45372</v>
      </c>
      <c r="X2166">
        <v>7379</v>
      </c>
      <c r="Y2166" t="s">
        <v>1222</v>
      </c>
      <c r="Z2166" t="s">
        <v>8971</v>
      </c>
      <c r="AA2166" t="s">
        <v>666</v>
      </c>
      <c r="AB2166" t="s">
        <v>666</v>
      </c>
      <c r="AC2166" t="s">
        <v>1222</v>
      </c>
      <c r="AD2166" t="s">
        <v>8971</v>
      </c>
      <c r="AE2166">
        <v>7888</v>
      </c>
      <c r="AI2166">
        <v>13287</v>
      </c>
      <c r="AK2166" t="s">
        <v>1222</v>
      </c>
      <c r="AN2166" t="s">
        <v>1222</v>
      </c>
      <c r="AO2166" t="s">
        <v>1373</v>
      </c>
      <c r="AP2166" t="s">
        <v>8971</v>
      </c>
      <c r="AQ2166" t="s">
        <v>20402</v>
      </c>
    </row>
    <row r="2167" spans="1:43" hidden="1" x14ac:dyDescent="0.3">
      <c r="A2167" t="s">
        <v>3106</v>
      </c>
      <c r="B2167" t="s">
        <v>742</v>
      </c>
      <c r="C2167" s="72">
        <v>29940</v>
      </c>
      <c r="D2167" t="s">
        <v>6681</v>
      </c>
      <c r="E2167" t="s">
        <v>7498</v>
      </c>
      <c r="F2167" t="s">
        <v>3591</v>
      </c>
      <c r="G2167" t="s">
        <v>3591</v>
      </c>
      <c r="H2167" t="s">
        <v>1373</v>
      </c>
      <c r="I2167" t="s">
        <v>10333</v>
      </c>
      <c r="J2167" t="s">
        <v>742</v>
      </c>
      <c r="K2167">
        <v>448306</v>
      </c>
      <c r="L2167" t="s">
        <v>742</v>
      </c>
      <c r="M2167">
        <v>580602</v>
      </c>
      <c r="N2167" t="s">
        <v>742</v>
      </c>
      <c r="O2167" t="s">
        <v>3107</v>
      </c>
      <c r="P2167" t="s">
        <v>3106</v>
      </c>
      <c r="Q2167">
        <v>7779</v>
      </c>
      <c r="R2167" t="s">
        <v>742</v>
      </c>
      <c r="S2167">
        <v>28474</v>
      </c>
      <c r="T2167" t="s">
        <v>742</v>
      </c>
      <c r="V2167" t="s">
        <v>4821</v>
      </c>
      <c r="W2167">
        <v>42750</v>
      </c>
      <c r="X2167">
        <v>7779</v>
      </c>
      <c r="Y2167" t="s">
        <v>742</v>
      </c>
      <c r="Z2167" t="s">
        <v>6288</v>
      </c>
      <c r="AA2167" t="s">
        <v>658</v>
      </c>
      <c r="AB2167" t="s">
        <v>658</v>
      </c>
      <c r="AC2167" t="s">
        <v>742</v>
      </c>
      <c r="AD2167" t="s">
        <v>6288</v>
      </c>
      <c r="AE2167">
        <v>8899</v>
      </c>
      <c r="AF2167" t="s">
        <v>742</v>
      </c>
      <c r="AG2167">
        <v>5615</v>
      </c>
      <c r="AH2167" t="s">
        <v>742</v>
      </c>
      <c r="AI2167">
        <v>15194</v>
      </c>
      <c r="AJ2167">
        <v>2295</v>
      </c>
      <c r="AK2167" t="s">
        <v>742</v>
      </c>
      <c r="AL2167" t="s">
        <v>19445</v>
      </c>
      <c r="AM2167" t="s">
        <v>742</v>
      </c>
      <c r="AN2167" t="s">
        <v>742</v>
      </c>
      <c r="AO2167" t="s">
        <v>1373</v>
      </c>
      <c r="AP2167" t="s">
        <v>6288</v>
      </c>
      <c r="AQ2167" t="s">
        <v>20402</v>
      </c>
    </row>
    <row r="2168" spans="1:43" x14ac:dyDescent="0.3">
      <c r="A2168" t="s">
        <v>10738</v>
      </c>
      <c r="B2168" t="s">
        <v>10739</v>
      </c>
      <c r="C2168" s="72">
        <v>33656</v>
      </c>
      <c r="D2168" t="s">
        <v>7790</v>
      </c>
      <c r="E2168" t="s">
        <v>10740</v>
      </c>
      <c r="F2168" t="s">
        <v>1446</v>
      </c>
      <c r="G2168" t="s">
        <v>9094</v>
      </c>
      <c r="H2168" t="s">
        <v>1373</v>
      </c>
      <c r="I2168" t="s">
        <v>11792</v>
      </c>
      <c r="J2168" t="s">
        <v>10739</v>
      </c>
      <c r="K2168">
        <v>640463</v>
      </c>
      <c r="L2168" t="s">
        <v>10739</v>
      </c>
      <c r="M2168">
        <v>2066299</v>
      </c>
      <c r="N2168" t="s">
        <v>10739</v>
      </c>
      <c r="O2168" t="s">
        <v>13385</v>
      </c>
      <c r="P2168" t="s">
        <v>10738</v>
      </c>
      <c r="Q2168">
        <v>9854</v>
      </c>
      <c r="R2168" t="s">
        <v>10739</v>
      </c>
      <c r="S2168">
        <v>33216</v>
      </c>
      <c r="T2168" t="s">
        <v>10739</v>
      </c>
      <c r="V2168" t="s">
        <v>12655</v>
      </c>
      <c r="W2168">
        <v>102437</v>
      </c>
      <c r="X2168">
        <v>9854</v>
      </c>
      <c r="Y2168" t="s">
        <v>10739</v>
      </c>
      <c r="Z2168" t="s">
        <v>10741</v>
      </c>
      <c r="AA2168" t="s">
        <v>658</v>
      </c>
      <c r="AB2168" t="s">
        <v>658</v>
      </c>
      <c r="AC2168" t="s">
        <v>10739</v>
      </c>
      <c r="AD2168" t="s">
        <v>10741</v>
      </c>
      <c r="AE2168">
        <v>12944</v>
      </c>
      <c r="AF2168" t="s">
        <v>10739</v>
      </c>
      <c r="AG2168">
        <v>60628</v>
      </c>
      <c r="AH2168" t="s">
        <v>10739</v>
      </c>
      <c r="AI2168">
        <v>18260</v>
      </c>
      <c r="AJ2168">
        <v>5038</v>
      </c>
      <c r="AK2168" t="s">
        <v>10739</v>
      </c>
      <c r="AL2168" t="s">
        <v>19446</v>
      </c>
      <c r="AM2168" t="s">
        <v>10739</v>
      </c>
      <c r="AN2168" t="s">
        <v>10739</v>
      </c>
      <c r="AO2168" t="s">
        <v>1373</v>
      </c>
      <c r="AP2168" t="s">
        <v>10741</v>
      </c>
      <c r="AQ2168" t="s">
        <v>20403</v>
      </c>
    </row>
    <row r="2169" spans="1:43" x14ac:dyDescent="0.3">
      <c r="A2169" t="s">
        <v>4822</v>
      </c>
      <c r="B2169" t="s">
        <v>1338</v>
      </c>
      <c r="C2169" s="72">
        <v>31682</v>
      </c>
      <c r="D2169" t="s">
        <v>6623</v>
      </c>
      <c r="E2169" t="s">
        <v>7537</v>
      </c>
      <c r="F2169" t="s">
        <v>1426</v>
      </c>
      <c r="G2169" t="s">
        <v>6120</v>
      </c>
      <c r="H2169" t="s">
        <v>1373</v>
      </c>
      <c r="I2169" t="s">
        <v>9654</v>
      </c>
      <c r="J2169" t="s">
        <v>1338</v>
      </c>
      <c r="K2169">
        <v>533167</v>
      </c>
      <c r="L2169" t="s">
        <v>1338</v>
      </c>
      <c r="M2169">
        <v>1937337</v>
      </c>
      <c r="N2169" t="s">
        <v>1338</v>
      </c>
      <c r="O2169" t="s">
        <v>6289</v>
      </c>
      <c r="P2169" t="s">
        <v>4822</v>
      </c>
      <c r="Q2169">
        <v>9534</v>
      </c>
      <c r="R2169" t="s">
        <v>1338</v>
      </c>
      <c r="S2169">
        <v>32058</v>
      </c>
      <c r="T2169" t="s">
        <v>1338</v>
      </c>
      <c r="V2169" t="s">
        <v>6290</v>
      </c>
      <c r="W2169">
        <v>58667</v>
      </c>
      <c r="X2169">
        <v>9534</v>
      </c>
      <c r="Y2169" t="s">
        <v>1338</v>
      </c>
      <c r="Z2169" t="s">
        <v>6291</v>
      </c>
      <c r="AA2169" t="s">
        <v>658</v>
      </c>
      <c r="AB2169" t="s">
        <v>658</v>
      </c>
      <c r="AC2169" t="s">
        <v>1338</v>
      </c>
      <c r="AD2169" t="s">
        <v>6291</v>
      </c>
      <c r="AE2169">
        <v>12443</v>
      </c>
      <c r="AF2169" t="s">
        <v>1338</v>
      </c>
      <c r="AG2169">
        <v>17164</v>
      </c>
      <c r="AH2169" t="s">
        <v>1338</v>
      </c>
      <c r="AI2169">
        <v>4728</v>
      </c>
      <c r="AJ2169">
        <v>4048</v>
      </c>
      <c r="AK2169" t="s">
        <v>1338</v>
      </c>
      <c r="AL2169" t="s">
        <v>19447</v>
      </c>
      <c r="AM2169" t="s">
        <v>1338</v>
      </c>
      <c r="AN2169" t="s">
        <v>1338</v>
      </c>
      <c r="AO2169" t="s">
        <v>1373</v>
      </c>
      <c r="AP2169" t="s">
        <v>6291</v>
      </c>
      <c r="AQ2169" t="s">
        <v>20403</v>
      </c>
    </row>
    <row r="2170" spans="1:43" hidden="1" x14ac:dyDescent="0.3">
      <c r="A2170" t="s">
        <v>3108</v>
      </c>
      <c r="B2170" t="s">
        <v>144</v>
      </c>
      <c r="C2170" s="72">
        <v>29340</v>
      </c>
      <c r="D2170" t="s">
        <v>7143</v>
      </c>
      <c r="E2170" t="s">
        <v>7346</v>
      </c>
      <c r="F2170" t="s">
        <v>3591</v>
      </c>
      <c r="G2170" t="s">
        <v>3591</v>
      </c>
      <c r="H2170" t="s">
        <v>1424</v>
      </c>
      <c r="I2170" t="s">
        <v>10970</v>
      </c>
      <c r="J2170" t="s">
        <v>144</v>
      </c>
      <c r="K2170">
        <v>431159</v>
      </c>
      <c r="L2170" t="s">
        <v>144</v>
      </c>
      <c r="M2170">
        <v>484146</v>
      </c>
      <c r="N2170" t="s">
        <v>144</v>
      </c>
      <c r="O2170" t="s">
        <v>3109</v>
      </c>
      <c r="P2170" t="s">
        <v>3108</v>
      </c>
      <c r="Q2170">
        <v>7493</v>
      </c>
      <c r="R2170" t="s">
        <v>144</v>
      </c>
      <c r="S2170">
        <v>6200</v>
      </c>
      <c r="T2170" t="s">
        <v>144</v>
      </c>
      <c r="V2170" t="s">
        <v>4823</v>
      </c>
      <c r="W2170">
        <v>31726</v>
      </c>
      <c r="X2170">
        <v>7493</v>
      </c>
      <c r="Y2170" t="s">
        <v>144</v>
      </c>
      <c r="Z2170" t="s">
        <v>8972</v>
      </c>
      <c r="AA2170" t="s">
        <v>658</v>
      </c>
      <c r="AB2170" t="s">
        <v>658</v>
      </c>
      <c r="AC2170" t="s">
        <v>144</v>
      </c>
      <c r="AD2170" t="s">
        <v>8972</v>
      </c>
      <c r="AI2170">
        <v>13278</v>
      </c>
      <c r="AK2170" t="s">
        <v>144</v>
      </c>
      <c r="AN2170" t="s">
        <v>144</v>
      </c>
      <c r="AO2170" t="s">
        <v>1424</v>
      </c>
      <c r="AP2170" t="s">
        <v>8972</v>
      </c>
      <c r="AQ2170" t="s">
        <v>20402</v>
      </c>
    </row>
    <row r="2171" spans="1:43" x14ac:dyDescent="0.3">
      <c r="A2171" t="s">
        <v>9476</v>
      </c>
      <c r="B2171" t="s">
        <v>9477</v>
      </c>
      <c r="C2171" s="72">
        <v>33066</v>
      </c>
      <c r="D2171" t="s">
        <v>9478</v>
      </c>
      <c r="E2171" t="s">
        <v>9479</v>
      </c>
      <c r="F2171" t="s">
        <v>1416</v>
      </c>
      <c r="G2171" t="s">
        <v>9094</v>
      </c>
      <c r="H2171" t="s">
        <v>1373</v>
      </c>
      <c r="I2171" t="s">
        <v>9480</v>
      </c>
      <c r="J2171" t="s">
        <v>9477</v>
      </c>
      <c r="K2171">
        <v>592741</v>
      </c>
      <c r="L2171" t="s">
        <v>9477</v>
      </c>
      <c r="M2171">
        <v>2052548</v>
      </c>
      <c r="N2171" t="s">
        <v>9477</v>
      </c>
      <c r="O2171" t="s">
        <v>12091</v>
      </c>
      <c r="P2171" t="s">
        <v>9476</v>
      </c>
      <c r="Q2171">
        <v>9768</v>
      </c>
      <c r="R2171" t="s">
        <v>9477</v>
      </c>
      <c r="S2171">
        <v>33014</v>
      </c>
      <c r="T2171" t="s">
        <v>9477</v>
      </c>
      <c r="V2171" t="s">
        <v>12092</v>
      </c>
      <c r="W2171">
        <v>67118</v>
      </c>
      <c r="X2171">
        <v>9768</v>
      </c>
      <c r="Y2171" t="s">
        <v>9477</v>
      </c>
      <c r="Z2171" t="s">
        <v>9481</v>
      </c>
      <c r="AA2171" t="s">
        <v>666</v>
      </c>
      <c r="AB2171" t="s">
        <v>666</v>
      </c>
      <c r="AC2171" t="s">
        <v>9477</v>
      </c>
      <c r="AD2171" t="s">
        <v>9481</v>
      </c>
      <c r="AE2171">
        <v>13585</v>
      </c>
      <c r="AF2171" t="s">
        <v>9477</v>
      </c>
      <c r="AG2171">
        <v>39081</v>
      </c>
      <c r="AH2171" t="s">
        <v>9477</v>
      </c>
      <c r="AI2171">
        <v>14199</v>
      </c>
      <c r="AJ2171">
        <v>4691</v>
      </c>
      <c r="AK2171" t="s">
        <v>9477</v>
      </c>
      <c r="AL2171" t="s">
        <v>19448</v>
      </c>
      <c r="AM2171" t="s">
        <v>9477</v>
      </c>
      <c r="AN2171" t="s">
        <v>9477</v>
      </c>
      <c r="AO2171" t="s">
        <v>14933</v>
      </c>
      <c r="AP2171" t="s">
        <v>9481</v>
      </c>
      <c r="AQ2171" t="s">
        <v>20403</v>
      </c>
    </row>
    <row r="2172" spans="1:43" x14ac:dyDescent="0.3">
      <c r="A2172" t="s">
        <v>3522</v>
      </c>
      <c r="B2172" t="s">
        <v>58</v>
      </c>
      <c r="C2172" s="72">
        <v>31946</v>
      </c>
      <c r="D2172" t="s">
        <v>7117</v>
      </c>
      <c r="E2172" t="s">
        <v>7116</v>
      </c>
      <c r="F2172" t="s">
        <v>1434</v>
      </c>
      <c r="G2172" t="s">
        <v>9094</v>
      </c>
      <c r="H2172" t="s">
        <v>1380</v>
      </c>
      <c r="I2172" t="s">
        <v>10560</v>
      </c>
      <c r="J2172" t="s">
        <v>16764</v>
      </c>
      <c r="K2172">
        <v>543776</v>
      </c>
      <c r="L2172" t="s">
        <v>58</v>
      </c>
      <c r="M2172">
        <v>1741006</v>
      </c>
      <c r="N2172" t="s">
        <v>58</v>
      </c>
      <c r="O2172" t="s">
        <v>4824</v>
      </c>
      <c r="P2172" t="s">
        <v>3522</v>
      </c>
      <c r="Q2172">
        <v>9009</v>
      </c>
      <c r="R2172" t="s">
        <v>58</v>
      </c>
      <c r="S2172">
        <v>30741</v>
      </c>
      <c r="T2172" t="s">
        <v>58</v>
      </c>
      <c r="U2172" t="s">
        <v>58</v>
      </c>
      <c r="V2172" t="s">
        <v>4825</v>
      </c>
      <c r="W2172">
        <v>58670</v>
      </c>
      <c r="X2172">
        <v>9009</v>
      </c>
      <c r="Y2172" t="s">
        <v>58</v>
      </c>
      <c r="Z2172" t="s">
        <v>6292</v>
      </c>
      <c r="AA2172" t="s">
        <v>666</v>
      </c>
      <c r="AB2172" t="s">
        <v>666</v>
      </c>
      <c r="AC2172" t="s">
        <v>58</v>
      </c>
      <c r="AD2172" t="s">
        <v>6292</v>
      </c>
      <c r="AE2172">
        <v>10686</v>
      </c>
      <c r="AF2172" t="s">
        <v>58</v>
      </c>
      <c r="AG2172">
        <v>13144</v>
      </c>
      <c r="AH2172" t="s">
        <v>58</v>
      </c>
      <c r="AI2172">
        <v>16729</v>
      </c>
      <c r="AJ2172">
        <v>3882</v>
      </c>
      <c r="AK2172" t="s">
        <v>58</v>
      </c>
      <c r="AL2172" t="s">
        <v>22101</v>
      </c>
      <c r="AM2172" t="s">
        <v>16764</v>
      </c>
      <c r="AN2172" t="s">
        <v>58</v>
      </c>
      <c r="AO2172" t="s">
        <v>1380</v>
      </c>
      <c r="AP2172" t="s">
        <v>6292</v>
      </c>
      <c r="AQ2172" t="s">
        <v>20403</v>
      </c>
    </row>
    <row r="2173" spans="1:43" x14ac:dyDescent="0.3">
      <c r="A2173" t="s">
        <v>3523</v>
      </c>
      <c r="B2173" t="s">
        <v>919</v>
      </c>
      <c r="C2173" s="72">
        <v>32709</v>
      </c>
      <c r="D2173" t="s">
        <v>6821</v>
      </c>
      <c r="E2173" t="s">
        <v>8083</v>
      </c>
      <c r="F2173" t="s">
        <v>3591</v>
      </c>
      <c r="G2173" t="s">
        <v>3591</v>
      </c>
      <c r="H2173" t="s">
        <v>1373</v>
      </c>
      <c r="I2173" t="s">
        <v>10365</v>
      </c>
      <c r="J2173" t="s">
        <v>919</v>
      </c>
      <c r="K2173">
        <v>543779</v>
      </c>
      <c r="L2173" t="s">
        <v>919</v>
      </c>
      <c r="M2173">
        <v>1937342</v>
      </c>
      <c r="N2173" t="s">
        <v>919</v>
      </c>
      <c r="O2173" t="s">
        <v>4826</v>
      </c>
      <c r="P2173" t="s">
        <v>3523</v>
      </c>
      <c r="Q2173">
        <v>9426</v>
      </c>
      <c r="R2173" t="s">
        <v>919</v>
      </c>
      <c r="S2173">
        <v>32059</v>
      </c>
      <c r="T2173" t="s">
        <v>919</v>
      </c>
      <c r="V2173" t="s">
        <v>4827</v>
      </c>
      <c r="W2173">
        <v>58673</v>
      </c>
      <c r="X2173">
        <v>9426</v>
      </c>
      <c r="Y2173" t="s">
        <v>919</v>
      </c>
      <c r="Z2173" t="s">
        <v>6293</v>
      </c>
      <c r="AA2173" t="s">
        <v>666</v>
      </c>
      <c r="AB2173" t="s">
        <v>666</v>
      </c>
      <c r="AC2173" t="s">
        <v>919</v>
      </c>
      <c r="AD2173" t="s">
        <v>6293</v>
      </c>
      <c r="AE2173">
        <v>12114</v>
      </c>
      <c r="AF2173" t="s">
        <v>919</v>
      </c>
      <c r="AG2173">
        <v>17146</v>
      </c>
      <c r="AH2173" t="s">
        <v>919</v>
      </c>
      <c r="AI2173">
        <v>11056</v>
      </c>
      <c r="AJ2173">
        <v>4387</v>
      </c>
      <c r="AK2173" t="s">
        <v>919</v>
      </c>
      <c r="AL2173" t="s">
        <v>19449</v>
      </c>
      <c r="AM2173" t="s">
        <v>919</v>
      </c>
      <c r="AN2173" t="s">
        <v>919</v>
      </c>
      <c r="AO2173" t="s">
        <v>1373</v>
      </c>
      <c r="AP2173" t="s">
        <v>6293</v>
      </c>
      <c r="AQ2173" t="s">
        <v>20403</v>
      </c>
    </row>
    <row r="2174" spans="1:43" x14ac:dyDescent="0.3">
      <c r="A2174" t="s">
        <v>14168</v>
      </c>
      <c r="B2174" t="s">
        <v>13028</v>
      </c>
      <c r="C2174" s="72">
        <v>35162</v>
      </c>
      <c r="D2174" t="s">
        <v>14178</v>
      </c>
      <c r="E2174" t="s">
        <v>7347</v>
      </c>
      <c r="F2174" t="s">
        <v>1413</v>
      </c>
      <c r="G2174" t="s">
        <v>9094</v>
      </c>
      <c r="H2174" t="s">
        <v>1380</v>
      </c>
      <c r="I2174" t="s">
        <v>13029</v>
      </c>
      <c r="J2174" t="s">
        <v>13028</v>
      </c>
      <c r="K2174">
        <v>642423</v>
      </c>
      <c r="L2174" t="s">
        <v>14191</v>
      </c>
      <c r="M2174">
        <v>2167488</v>
      </c>
      <c r="N2174" t="s">
        <v>13028</v>
      </c>
      <c r="O2174" t="s">
        <v>14470</v>
      </c>
      <c r="P2174" t="s">
        <v>14168</v>
      </c>
      <c r="Q2174">
        <v>10593</v>
      </c>
      <c r="R2174" t="s">
        <v>13028</v>
      </c>
      <c r="S2174">
        <v>33814</v>
      </c>
      <c r="T2174" t="s">
        <v>13028</v>
      </c>
      <c r="V2174" t="s">
        <v>16765</v>
      </c>
      <c r="W2174">
        <v>102940</v>
      </c>
      <c r="X2174">
        <v>10593</v>
      </c>
      <c r="Y2174" t="s">
        <v>13028</v>
      </c>
      <c r="Z2174" t="s">
        <v>14192</v>
      </c>
      <c r="AA2174" t="s">
        <v>666</v>
      </c>
      <c r="AB2174" t="s">
        <v>666</v>
      </c>
      <c r="AC2174" t="s">
        <v>13028</v>
      </c>
      <c r="AD2174" t="s">
        <v>14192</v>
      </c>
      <c r="AE2174">
        <v>13709</v>
      </c>
      <c r="AH2174" t="s">
        <v>13028</v>
      </c>
      <c r="AI2174">
        <v>18416</v>
      </c>
      <c r="AJ2174">
        <v>5550</v>
      </c>
      <c r="AK2174" t="s">
        <v>13028</v>
      </c>
      <c r="AL2174" t="s">
        <v>19450</v>
      </c>
      <c r="AM2174" t="s">
        <v>13028</v>
      </c>
      <c r="AN2174" t="s">
        <v>13028</v>
      </c>
      <c r="AO2174" t="s">
        <v>1380</v>
      </c>
      <c r="AP2174" t="s">
        <v>14192</v>
      </c>
      <c r="AQ2174" t="s">
        <v>20403</v>
      </c>
    </row>
    <row r="2175" spans="1:43" x14ac:dyDescent="0.3">
      <c r="A2175" t="s">
        <v>3110</v>
      </c>
      <c r="B2175" t="s">
        <v>246</v>
      </c>
      <c r="C2175" s="72">
        <v>32410</v>
      </c>
      <c r="D2175" t="s">
        <v>7348</v>
      </c>
      <c r="E2175" t="s">
        <v>7347</v>
      </c>
      <c r="F2175" t="s">
        <v>3591</v>
      </c>
      <c r="G2175" t="s">
        <v>3591</v>
      </c>
      <c r="H2175" t="s">
        <v>1380</v>
      </c>
      <c r="I2175" t="s">
        <v>10018</v>
      </c>
      <c r="J2175" t="s">
        <v>246</v>
      </c>
      <c r="K2175">
        <v>501213</v>
      </c>
      <c r="L2175" t="s">
        <v>246</v>
      </c>
      <c r="M2175">
        <v>1666824</v>
      </c>
      <c r="N2175" t="s">
        <v>246</v>
      </c>
      <c r="O2175" t="s">
        <v>4828</v>
      </c>
      <c r="P2175" t="s">
        <v>3110</v>
      </c>
      <c r="Q2175">
        <v>9251</v>
      </c>
      <c r="R2175" t="s">
        <v>246</v>
      </c>
      <c r="S2175">
        <v>30675</v>
      </c>
      <c r="T2175" t="s">
        <v>246</v>
      </c>
      <c r="U2175" t="s">
        <v>246</v>
      </c>
      <c r="V2175" t="s">
        <v>4829</v>
      </c>
      <c r="W2175">
        <v>51727</v>
      </c>
      <c r="X2175">
        <v>9251</v>
      </c>
      <c r="Y2175" t="s">
        <v>246</v>
      </c>
      <c r="Z2175" t="s">
        <v>6294</v>
      </c>
      <c r="AA2175" t="s">
        <v>658</v>
      </c>
      <c r="AB2175" t="s">
        <v>658</v>
      </c>
      <c r="AC2175" t="s">
        <v>246</v>
      </c>
      <c r="AD2175" t="s">
        <v>6294</v>
      </c>
      <c r="AE2175">
        <v>10935</v>
      </c>
      <c r="AH2175" t="s">
        <v>246</v>
      </c>
      <c r="AI2175">
        <v>7600</v>
      </c>
      <c r="AJ2175">
        <v>3968</v>
      </c>
      <c r="AK2175" t="s">
        <v>246</v>
      </c>
      <c r="AL2175" t="s">
        <v>19451</v>
      </c>
      <c r="AM2175" t="s">
        <v>246</v>
      </c>
      <c r="AN2175" t="s">
        <v>246</v>
      </c>
      <c r="AO2175" t="s">
        <v>1380</v>
      </c>
      <c r="AP2175" t="s">
        <v>6294</v>
      </c>
      <c r="AQ2175" t="s">
        <v>20403</v>
      </c>
    </row>
    <row r="2176" spans="1:43" x14ac:dyDescent="0.3">
      <c r="A2176" t="s">
        <v>16766</v>
      </c>
      <c r="B2176" t="s">
        <v>16767</v>
      </c>
      <c r="C2176" s="72">
        <v>33394</v>
      </c>
      <c r="D2176" t="s">
        <v>16768</v>
      </c>
      <c r="E2176" t="s">
        <v>7347</v>
      </c>
      <c r="F2176" t="s">
        <v>1379</v>
      </c>
      <c r="G2176" t="s">
        <v>9094</v>
      </c>
      <c r="H2176" t="s">
        <v>1373</v>
      </c>
      <c r="I2176" t="s">
        <v>16769</v>
      </c>
      <c r="J2176" t="s">
        <v>16767</v>
      </c>
      <c r="K2176">
        <v>666888</v>
      </c>
      <c r="L2176" t="s">
        <v>16767</v>
      </c>
      <c r="M2176">
        <v>2220362</v>
      </c>
      <c r="N2176" t="s">
        <v>16767</v>
      </c>
      <c r="P2176" t="s">
        <v>16766</v>
      </c>
      <c r="Q2176">
        <v>9330</v>
      </c>
      <c r="R2176" t="s">
        <v>16767</v>
      </c>
      <c r="S2176">
        <v>34840</v>
      </c>
      <c r="T2176" t="s">
        <v>16767</v>
      </c>
      <c r="V2176" t="s">
        <v>16770</v>
      </c>
      <c r="W2176">
        <v>107195</v>
      </c>
      <c r="Y2176" t="s">
        <v>16767</v>
      </c>
      <c r="Z2176" t="s">
        <v>16771</v>
      </c>
      <c r="AA2176" t="s">
        <v>658</v>
      </c>
      <c r="AB2176" t="s">
        <v>658</v>
      </c>
      <c r="AC2176" t="s">
        <v>16767</v>
      </c>
      <c r="AD2176" t="s">
        <v>16771</v>
      </c>
      <c r="AK2176" t="s">
        <v>16767</v>
      </c>
      <c r="AL2176" t="s">
        <v>19452</v>
      </c>
      <c r="AM2176" t="s">
        <v>16767</v>
      </c>
      <c r="AN2176" t="s">
        <v>16767</v>
      </c>
      <c r="AO2176" t="s">
        <v>1373</v>
      </c>
      <c r="AP2176" t="s">
        <v>16771</v>
      </c>
      <c r="AQ2176" t="s">
        <v>20403</v>
      </c>
    </row>
    <row r="2177" spans="1:43" hidden="1" x14ac:dyDescent="0.3">
      <c r="A2177" t="s">
        <v>4830</v>
      </c>
      <c r="B2177" t="s">
        <v>4831</v>
      </c>
      <c r="C2177" s="72">
        <v>28968</v>
      </c>
      <c r="D2177" t="s">
        <v>6639</v>
      </c>
      <c r="E2177" t="s">
        <v>8084</v>
      </c>
      <c r="F2177" t="s">
        <v>3591</v>
      </c>
      <c r="G2177" t="s">
        <v>3591</v>
      </c>
      <c r="H2177" t="s">
        <v>1373</v>
      </c>
      <c r="I2177" t="s">
        <v>10260</v>
      </c>
      <c r="J2177" t="s">
        <v>4831</v>
      </c>
      <c r="K2177">
        <v>400067</v>
      </c>
      <c r="L2177" t="s">
        <v>4831</v>
      </c>
      <c r="M2177">
        <v>223578</v>
      </c>
      <c r="N2177" t="s">
        <v>4831</v>
      </c>
      <c r="O2177" t="s">
        <v>6295</v>
      </c>
      <c r="P2177" t="s">
        <v>4830</v>
      </c>
      <c r="R2177" t="s">
        <v>4831</v>
      </c>
      <c r="S2177">
        <v>5056</v>
      </c>
      <c r="T2177" t="s">
        <v>4831</v>
      </c>
      <c r="V2177" t="s">
        <v>6296</v>
      </c>
      <c r="W2177">
        <v>691</v>
      </c>
      <c r="Y2177" t="s">
        <v>4831</v>
      </c>
      <c r="Z2177" t="s">
        <v>8973</v>
      </c>
      <c r="AA2177" t="s">
        <v>658</v>
      </c>
      <c r="AB2177" t="s">
        <v>658</v>
      </c>
      <c r="AC2177" t="s">
        <v>4831</v>
      </c>
      <c r="AD2177" t="s">
        <v>8973</v>
      </c>
      <c r="AI2177">
        <v>8990</v>
      </c>
      <c r="AK2177" t="s">
        <v>4831</v>
      </c>
      <c r="AN2177" t="s">
        <v>4831</v>
      </c>
      <c r="AO2177" t="s">
        <v>1373</v>
      </c>
      <c r="AP2177" t="s">
        <v>8973</v>
      </c>
      <c r="AQ2177" t="s">
        <v>20402</v>
      </c>
    </row>
    <row r="2178" spans="1:43" x14ac:dyDescent="0.3">
      <c r="A2178" t="s">
        <v>3111</v>
      </c>
      <c r="B2178" t="s">
        <v>349</v>
      </c>
      <c r="C2178" s="72">
        <v>32755</v>
      </c>
      <c r="D2178" t="s">
        <v>6604</v>
      </c>
      <c r="E2178" t="s">
        <v>6603</v>
      </c>
      <c r="F2178" t="s">
        <v>1565</v>
      </c>
      <c r="G2178" t="s">
        <v>6120</v>
      </c>
      <c r="H2178" t="s">
        <v>1431</v>
      </c>
      <c r="I2178" t="s">
        <v>10233</v>
      </c>
      <c r="J2178" t="s">
        <v>349</v>
      </c>
      <c r="K2178">
        <v>592743</v>
      </c>
      <c r="L2178" t="s">
        <v>349</v>
      </c>
      <c r="M2178">
        <v>1918584</v>
      </c>
      <c r="N2178" t="s">
        <v>349</v>
      </c>
      <c r="O2178" t="s">
        <v>4832</v>
      </c>
      <c r="P2178" t="s">
        <v>3111</v>
      </c>
      <c r="Q2178">
        <v>9201</v>
      </c>
      <c r="R2178" t="s">
        <v>349</v>
      </c>
      <c r="S2178">
        <v>31728</v>
      </c>
      <c r="T2178" t="s">
        <v>349</v>
      </c>
      <c r="U2178" t="s">
        <v>349</v>
      </c>
      <c r="V2178" t="s">
        <v>4833</v>
      </c>
      <c r="W2178">
        <v>67119</v>
      </c>
      <c r="X2178">
        <v>9201</v>
      </c>
      <c r="Y2178" t="s">
        <v>349</v>
      </c>
      <c r="Z2178" t="s">
        <v>6297</v>
      </c>
      <c r="AA2178" t="s">
        <v>658</v>
      </c>
      <c r="AB2178" t="s">
        <v>658</v>
      </c>
      <c r="AC2178" t="s">
        <v>349</v>
      </c>
      <c r="AD2178" t="s">
        <v>6297</v>
      </c>
      <c r="AE2178">
        <v>11516</v>
      </c>
      <c r="AF2178" t="s">
        <v>349</v>
      </c>
      <c r="AG2178">
        <v>17014</v>
      </c>
      <c r="AH2178" t="s">
        <v>349</v>
      </c>
      <c r="AI2178">
        <v>14200</v>
      </c>
      <c r="AJ2178">
        <v>4049</v>
      </c>
      <c r="AK2178" t="s">
        <v>349</v>
      </c>
      <c r="AL2178" t="s">
        <v>19453</v>
      </c>
      <c r="AM2178" t="s">
        <v>349</v>
      </c>
      <c r="AN2178" t="s">
        <v>349</v>
      </c>
      <c r="AO2178" t="s">
        <v>1431</v>
      </c>
      <c r="AP2178" t="s">
        <v>6297</v>
      </c>
      <c r="AQ2178" t="s">
        <v>20403</v>
      </c>
    </row>
    <row r="2179" spans="1:43" x14ac:dyDescent="0.3">
      <c r="A2179" t="s">
        <v>13052</v>
      </c>
      <c r="B2179" t="s">
        <v>11237</v>
      </c>
      <c r="C2179" s="72">
        <v>33119</v>
      </c>
      <c r="D2179" t="s">
        <v>13053</v>
      </c>
      <c r="E2179" t="s">
        <v>6603</v>
      </c>
      <c r="F2179" t="s">
        <v>3591</v>
      </c>
      <c r="G2179" t="s">
        <v>3591</v>
      </c>
      <c r="H2179" t="s">
        <v>1373</v>
      </c>
      <c r="I2179" t="s">
        <v>11238</v>
      </c>
      <c r="J2179" t="s">
        <v>11237</v>
      </c>
      <c r="K2179">
        <v>623406</v>
      </c>
      <c r="L2179" t="s">
        <v>11237</v>
      </c>
      <c r="M2179">
        <v>2114065</v>
      </c>
      <c r="N2179" t="s">
        <v>11237</v>
      </c>
      <c r="O2179" t="s">
        <v>13054</v>
      </c>
      <c r="P2179" t="s">
        <v>13052</v>
      </c>
      <c r="Q2179">
        <v>9716</v>
      </c>
      <c r="R2179" t="s">
        <v>11237</v>
      </c>
      <c r="S2179">
        <v>33136</v>
      </c>
      <c r="T2179" t="s">
        <v>11237</v>
      </c>
      <c r="V2179" t="s">
        <v>16772</v>
      </c>
      <c r="W2179">
        <v>101412</v>
      </c>
      <c r="X2179">
        <v>9716</v>
      </c>
      <c r="Y2179" t="s">
        <v>11237</v>
      </c>
      <c r="Z2179" t="s">
        <v>13055</v>
      </c>
      <c r="AA2179" t="s">
        <v>658</v>
      </c>
      <c r="AB2179" t="s">
        <v>658</v>
      </c>
      <c r="AC2179" t="s">
        <v>11237</v>
      </c>
      <c r="AD2179" t="s">
        <v>13055</v>
      </c>
      <c r="AE2179">
        <v>13310</v>
      </c>
      <c r="AF2179" t="s">
        <v>11237</v>
      </c>
      <c r="AG2179">
        <v>52673</v>
      </c>
      <c r="AH2179" t="s">
        <v>11237</v>
      </c>
      <c r="AI2179">
        <v>18318</v>
      </c>
      <c r="AJ2179">
        <v>4638</v>
      </c>
      <c r="AK2179" t="s">
        <v>11237</v>
      </c>
      <c r="AL2179" t="s">
        <v>19454</v>
      </c>
      <c r="AM2179" t="s">
        <v>11237</v>
      </c>
      <c r="AN2179" t="s">
        <v>11237</v>
      </c>
      <c r="AO2179" t="s">
        <v>1373</v>
      </c>
      <c r="AP2179" t="s">
        <v>13055</v>
      </c>
      <c r="AQ2179" t="s">
        <v>20403</v>
      </c>
    </row>
    <row r="2180" spans="1:43" hidden="1" x14ac:dyDescent="0.3">
      <c r="A2180" t="s">
        <v>3112</v>
      </c>
      <c r="B2180" t="s">
        <v>766</v>
      </c>
      <c r="C2180" s="72">
        <v>29714</v>
      </c>
      <c r="D2180" t="s">
        <v>7630</v>
      </c>
      <c r="E2180" t="s">
        <v>7629</v>
      </c>
      <c r="F2180" t="s">
        <v>3591</v>
      </c>
      <c r="G2180" t="s">
        <v>3591</v>
      </c>
      <c r="H2180" t="s">
        <v>1373</v>
      </c>
      <c r="I2180" t="s">
        <v>9734</v>
      </c>
      <c r="J2180" t="s">
        <v>766</v>
      </c>
      <c r="K2180">
        <v>430580</v>
      </c>
      <c r="L2180" t="s">
        <v>766</v>
      </c>
      <c r="M2180">
        <v>448968</v>
      </c>
      <c r="N2180" t="s">
        <v>766</v>
      </c>
      <c r="O2180" t="s">
        <v>3113</v>
      </c>
      <c r="P2180" t="s">
        <v>3112</v>
      </c>
      <c r="Q2180">
        <v>7975</v>
      </c>
      <c r="R2180" t="s">
        <v>766</v>
      </c>
      <c r="S2180">
        <v>28699</v>
      </c>
      <c r="T2180" t="s">
        <v>766</v>
      </c>
      <c r="V2180" t="s">
        <v>4834</v>
      </c>
      <c r="W2180">
        <v>45581</v>
      </c>
      <c r="X2180">
        <v>7975</v>
      </c>
      <c r="Y2180" t="s">
        <v>766</v>
      </c>
      <c r="Z2180" t="s">
        <v>6298</v>
      </c>
      <c r="AA2180" t="s">
        <v>658</v>
      </c>
      <c r="AB2180" t="s">
        <v>658</v>
      </c>
      <c r="AC2180" t="s">
        <v>766</v>
      </c>
      <c r="AD2180" t="s">
        <v>6298</v>
      </c>
      <c r="AE2180">
        <v>7821</v>
      </c>
      <c r="AF2180" t="s">
        <v>766</v>
      </c>
      <c r="AG2180">
        <v>6166</v>
      </c>
      <c r="AH2180" t="s">
        <v>766</v>
      </c>
      <c r="AI2180">
        <v>803</v>
      </c>
      <c r="AJ2180">
        <v>3084</v>
      </c>
      <c r="AK2180" t="s">
        <v>766</v>
      </c>
      <c r="AL2180" t="s">
        <v>19455</v>
      </c>
      <c r="AM2180" t="s">
        <v>766</v>
      </c>
      <c r="AN2180" t="s">
        <v>766</v>
      </c>
      <c r="AO2180" t="s">
        <v>1373</v>
      </c>
      <c r="AP2180" t="s">
        <v>6298</v>
      </c>
      <c r="AQ2180" t="s">
        <v>20402</v>
      </c>
    </row>
    <row r="2181" spans="1:43" x14ac:dyDescent="0.3">
      <c r="A2181" t="s">
        <v>14649</v>
      </c>
      <c r="B2181" t="s">
        <v>14236</v>
      </c>
      <c r="C2181" s="72">
        <v>34464</v>
      </c>
      <c r="D2181" t="s">
        <v>7343</v>
      </c>
      <c r="E2181" t="s">
        <v>14650</v>
      </c>
      <c r="F2181" t="s">
        <v>1446</v>
      </c>
      <c r="G2181" t="s">
        <v>9094</v>
      </c>
      <c r="H2181" t="s">
        <v>1373</v>
      </c>
      <c r="I2181" t="s">
        <v>14520</v>
      </c>
      <c r="J2181" t="s">
        <v>14721</v>
      </c>
      <c r="K2181">
        <v>608371</v>
      </c>
      <c r="L2181" t="s">
        <v>14721</v>
      </c>
      <c r="M2181">
        <v>2041268</v>
      </c>
      <c r="N2181" t="s">
        <v>14721</v>
      </c>
      <c r="O2181" t="s">
        <v>17640</v>
      </c>
      <c r="P2181" t="s">
        <v>14649</v>
      </c>
      <c r="Q2181">
        <v>9544</v>
      </c>
      <c r="R2181" t="s">
        <v>14721</v>
      </c>
      <c r="S2181">
        <v>32807</v>
      </c>
      <c r="T2181" t="s">
        <v>14721</v>
      </c>
      <c r="V2181" t="s">
        <v>16773</v>
      </c>
      <c r="W2181">
        <v>70636</v>
      </c>
      <c r="X2181">
        <v>9544</v>
      </c>
      <c r="Y2181" t="s">
        <v>14721</v>
      </c>
      <c r="Z2181" t="s">
        <v>15306</v>
      </c>
      <c r="AA2181" t="s">
        <v>658</v>
      </c>
      <c r="AB2181" t="s">
        <v>658</v>
      </c>
      <c r="AC2181" t="s">
        <v>14721</v>
      </c>
      <c r="AD2181" t="s">
        <v>15199</v>
      </c>
      <c r="AE2181">
        <v>12469</v>
      </c>
      <c r="AI2181">
        <v>18173</v>
      </c>
      <c r="AJ2181">
        <v>4495</v>
      </c>
      <c r="AK2181" t="s">
        <v>14721</v>
      </c>
      <c r="AL2181" t="s">
        <v>19456</v>
      </c>
      <c r="AM2181" t="s">
        <v>14721</v>
      </c>
      <c r="AN2181" t="s">
        <v>14236</v>
      </c>
      <c r="AO2181" t="s">
        <v>14933</v>
      </c>
      <c r="AP2181" t="s">
        <v>15306</v>
      </c>
      <c r="AQ2181" t="s">
        <v>20403</v>
      </c>
    </row>
    <row r="2182" spans="1:43" x14ac:dyDescent="0.3">
      <c r="A2182" t="s">
        <v>17641</v>
      </c>
      <c r="B2182" t="s">
        <v>17191</v>
      </c>
      <c r="C2182" s="72">
        <v>35281</v>
      </c>
      <c r="D2182" t="s">
        <v>13258</v>
      </c>
      <c r="E2182" t="s">
        <v>17642</v>
      </c>
      <c r="F2182" t="s">
        <v>1553</v>
      </c>
      <c r="G2182" t="s">
        <v>6120</v>
      </c>
      <c r="H2182" t="s">
        <v>1373</v>
      </c>
      <c r="I2182" t="s">
        <v>19863</v>
      </c>
      <c r="J2182" t="s">
        <v>17191</v>
      </c>
      <c r="K2182">
        <v>663903</v>
      </c>
      <c r="L2182" t="s">
        <v>17191</v>
      </c>
      <c r="M2182">
        <v>2942978</v>
      </c>
      <c r="N2182" t="s">
        <v>17191</v>
      </c>
      <c r="P2182" t="s">
        <v>17641</v>
      </c>
      <c r="Q2182">
        <v>10145</v>
      </c>
      <c r="R2182" t="s">
        <v>17191</v>
      </c>
      <c r="S2182">
        <v>41172</v>
      </c>
      <c r="T2182" t="s">
        <v>17191</v>
      </c>
      <c r="W2182">
        <v>137001</v>
      </c>
      <c r="X2182">
        <v>11323</v>
      </c>
      <c r="Y2182" t="s">
        <v>17191</v>
      </c>
      <c r="Z2182" t="s">
        <v>17290</v>
      </c>
      <c r="AA2182" t="s">
        <v>658</v>
      </c>
      <c r="AB2182" t="s">
        <v>658</v>
      </c>
      <c r="AC2182" t="s">
        <v>17191</v>
      </c>
      <c r="AD2182" t="s">
        <v>17290</v>
      </c>
      <c r="AJ2182">
        <v>6364</v>
      </c>
      <c r="AK2182" t="s">
        <v>17191</v>
      </c>
      <c r="AL2182" t="s">
        <v>19457</v>
      </c>
      <c r="AM2182" t="s">
        <v>17191</v>
      </c>
      <c r="AN2182" t="s">
        <v>17191</v>
      </c>
      <c r="AO2182" t="s">
        <v>14935</v>
      </c>
      <c r="AP2182" t="s">
        <v>17290</v>
      </c>
      <c r="AQ2182" t="s">
        <v>20403</v>
      </c>
    </row>
    <row r="2183" spans="1:43" x14ac:dyDescent="0.3">
      <c r="A2183" t="s">
        <v>3114</v>
      </c>
      <c r="B2183" t="s">
        <v>537</v>
      </c>
      <c r="C2183" s="72">
        <v>33499</v>
      </c>
      <c r="D2183" t="s">
        <v>6808</v>
      </c>
      <c r="E2183" t="s">
        <v>7008</v>
      </c>
      <c r="F2183" t="s">
        <v>3591</v>
      </c>
      <c r="G2183" t="s">
        <v>3591</v>
      </c>
      <c r="H2183" t="s">
        <v>1396</v>
      </c>
      <c r="I2183" t="s">
        <v>10907</v>
      </c>
      <c r="J2183" t="s">
        <v>3457</v>
      </c>
      <c r="K2183">
        <v>572138</v>
      </c>
      <c r="L2183" t="s">
        <v>537</v>
      </c>
      <c r="M2183">
        <v>1754162</v>
      </c>
      <c r="N2183" t="s">
        <v>3457</v>
      </c>
      <c r="O2183" t="s">
        <v>10908</v>
      </c>
      <c r="P2183" t="s">
        <v>3114</v>
      </c>
      <c r="Q2183">
        <v>9099</v>
      </c>
      <c r="R2183" t="s">
        <v>3457</v>
      </c>
      <c r="S2183">
        <v>31206</v>
      </c>
      <c r="T2183" t="s">
        <v>3457</v>
      </c>
      <c r="U2183" t="s">
        <v>537</v>
      </c>
      <c r="V2183" t="s">
        <v>6299</v>
      </c>
      <c r="W2183">
        <v>60676</v>
      </c>
      <c r="X2183">
        <v>9099</v>
      </c>
      <c r="Y2183" t="s">
        <v>3457</v>
      </c>
      <c r="Z2183" t="s">
        <v>6300</v>
      </c>
      <c r="AA2183" t="s">
        <v>666</v>
      </c>
      <c r="AB2183" t="s">
        <v>666</v>
      </c>
      <c r="AC2183" t="s">
        <v>537</v>
      </c>
      <c r="AD2183" t="s">
        <v>6300</v>
      </c>
      <c r="AE2183">
        <v>11245</v>
      </c>
      <c r="AF2183" t="s">
        <v>537</v>
      </c>
      <c r="AG2183">
        <v>16946</v>
      </c>
      <c r="AH2183" t="s">
        <v>3457</v>
      </c>
      <c r="AI2183">
        <v>12453</v>
      </c>
      <c r="AJ2183">
        <v>4229</v>
      </c>
      <c r="AK2183" t="s">
        <v>537</v>
      </c>
      <c r="AL2183" t="s">
        <v>22102</v>
      </c>
      <c r="AM2183" t="s">
        <v>3457</v>
      </c>
      <c r="AN2183" t="s">
        <v>537</v>
      </c>
      <c r="AO2183" t="s">
        <v>1396</v>
      </c>
      <c r="AP2183" t="s">
        <v>15401</v>
      </c>
      <c r="AQ2183" t="s">
        <v>20403</v>
      </c>
    </row>
    <row r="2184" spans="1:43" hidden="1" x14ac:dyDescent="0.3">
      <c r="A2184" t="s">
        <v>3115</v>
      </c>
      <c r="B2184" t="s">
        <v>1128</v>
      </c>
      <c r="C2184" s="72">
        <v>30509</v>
      </c>
      <c r="D2184" t="s">
        <v>7041</v>
      </c>
      <c r="E2184" t="s">
        <v>8085</v>
      </c>
      <c r="F2184" t="s">
        <v>3591</v>
      </c>
      <c r="G2184" t="s">
        <v>3591</v>
      </c>
      <c r="H2184" t="s">
        <v>1373</v>
      </c>
      <c r="I2184" t="s">
        <v>9754</v>
      </c>
      <c r="J2184" t="s">
        <v>1128</v>
      </c>
      <c r="K2184">
        <v>448609</v>
      </c>
      <c r="L2184" t="s">
        <v>1128</v>
      </c>
      <c r="M2184">
        <v>583494</v>
      </c>
      <c r="N2184" t="s">
        <v>1128</v>
      </c>
      <c r="O2184" t="s">
        <v>3116</v>
      </c>
      <c r="P2184" t="s">
        <v>3115</v>
      </c>
      <c r="Q2184">
        <v>7949</v>
      </c>
      <c r="R2184" t="s">
        <v>1128</v>
      </c>
      <c r="S2184">
        <v>28673</v>
      </c>
      <c r="T2184" t="s">
        <v>1128</v>
      </c>
      <c r="V2184" t="s">
        <v>4835</v>
      </c>
      <c r="W2184">
        <v>46630</v>
      </c>
      <c r="X2184">
        <v>7949</v>
      </c>
      <c r="Y2184" t="s">
        <v>1128</v>
      </c>
      <c r="Z2184" t="s">
        <v>6301</v>
      </c>
      <c r="AA2184" t="s">
        <v>666</v>
      </c>
      <c r="AB2184" t="s">
        <v>666</v>
      </c>
      <c r="AC2184" t="s">
        <v>1128</v>
      </c>
      <c r="AD2184" t="s">
        <v>6301</v>
      </c>
      <c r="AE2184">
        <v>8404</v>
      </c>
      <c r="AF2184" t="s">
        <v>1128</v>
      </c>
      <c r="AG2184">
        <v>5231</v>
      </c>
      <c r="AH2184" t="s">
        <v>1128</v>
      </c>
      <c r="AI2184">
        <v>3396</v>
      </c>
      <c r="AJ2184">
        <v>3214</v>
      </c>
      <c r="AK2184" t="s">
        <v>1128</v>
      </c>
      <c r="AL2184" t="s">
        <v>19458</v>
      </c>
      <c r="AM2184" t="s">
        <v>1128</v>
      </c>
      <c r="AN2184" t="s">
        <v>1128</v>
      </c>
      <c r="AO2184" t="s">
        <v>1373</v>
      </c>
      <c r="AP2184" t="s">
        <v>6301</v>
      </c>
      <c r="AQ2184" t="s">
        <v>20402</v>
      </c>
    </row>
    <row r="2185" spans="1:43" x14ac:dyDescent="0.3">
      <c r="A2185" t="s">
        <v>12880</v>
      </c>
      <c r="B2185" t="s">
        <v>11489</v>
      </c>
      <c r="C2185" s="72">
        <v>34754</v>
      </c>
      <c r="D2185" t="s">
        <v>12881</v>
      </c>
      <c r="E2185" t="s">
        <v>12882</v>
      </c>
      <c r="F2185" t="s">
        <v>1449</v>
      </c>
      <c r="G2185" t="s">
        <v>6120</v>
      </c>
      <c r="H2185" t="s">
        <v>1424</v>
      </c>
      <c r="I2185" t="s">
        <v>13959</v>
      </c>
      <c r="J2185" t="s">
        <v>11489</v>
      </c>
      <c r="K2185">
        <v>642082</v>
      </c>
      <c r="L2185" t="s">
        <v>11489</v>
      </c>
      <c r="M2185">
        <v>2066827</v>
      </c>
      <c r="N2185" t="s">
        <v>11489</v>
      </c>
      <c r="O2185" t="s">
        <v>15200</v>
      </c>
      <c r="P2185" t="s">
        <v>12880</v>
      </c>
      <c r="Q2185">
        <v>10155</v>
      </c>
      <c r="R2185" t="s">
        <v>11489</v>
      </c>
      <c r="S2185">
        <v>33217</v>
      </c>
      <c r="T2185" t="s">
        <v>11489</v>
      </c>
      <c r="V2185" t="s">
        <v>16774</v>
      </c>
      <c r="W2185">
        <v>102743</v>
      </c>
      <c r="X2185">
        <v>10155</v>
      </c>
      <c r="Y2185" t="s">
        <v>11489</v>
      </c>
      <c r="Z2185" t="s">
        <v>12883</v>
      </c>
      <c r="AA2185" t="s">
        <v>666</v>
      </c>
      <c r="AB2185" t="s">
        <v>658</v>
      </c>
      <c r="AC2185" t="s">
        <v>11489</v>
      </c>
      <c r="AD2185" t="s">
        <v>12883</v>
      </c>
      <c r="AE2185">
        <v>13043</v>
      </c>
      <c r="AH2185" t="s">
        <v>11489</v>
      </c>
      <c r="AI2185">
        <v>18451</v>
      </c>
      <c r="AJ2185">
        <v>5394</v>
      </c>
      <c r="AK2185" t="s">
        <v>11489</v>
      </c>
      <c r="AL2185" t="s">
        <v>19459</v>
      </c>
      <c r="AM2185" t="s">
        <v>11489</v>
      </c>
      <c r="AN2185" t="s">
        <v>11489</v>
      </c>
      <c r="AO2185" t="s">
        <v>14975</v>
      </c>
      <c r="AP2185" t="s">
        <v>12883</v>
      </c>
      <c r="AQ2185" t="s">
        <v>20403</v>
      </c>
    </row>
    <row r="2186" spans="1:43" hidden="1" x14ac:dyDescent="0.3">
      <c r="A2186" t="s">
        <v>4836</v>
      </c>
      <c r="B2186" t="s">
        <v>363</v>
      </c>
      <c r="C2186" s="72">
        <v>30165</v>
      </c>
      <c r="D2186" t="s">
        <v>6909</v>
      </c>
      <c r="E2186" t="s">
        <v>6908</v>
      </c>
      <c r="F2186" t="s">
        <v>3591</v>
      </c>
      <c r="G2186" t="s">
        <v>3591</v>
      </c>
      <c r="H2186" t="s">
        <v>1380</v>
      </c>
      <c r="I2186" t="s">
        <v>9330</v>
      </c>
      <c r="J2186" t="s">
        <v>363</v>
      </c>
      <c r="K2186">
        <v>429713</v>
      </c>
      <c r="L2186" t="s">
        <v>363</v>
      </c>
      <c r="M2186">
        <v>392088</v>
      </c>
      <c r="N2186" t="s">
        <v>363</v>
      </c>
      <c r="O2186" t="s">
        <v>4837</v>
      </c>
      <c r="P2186" t="s">
        <v>4836</v>
      </c>
      <c r="Q2186">
        <v>7256</v>
      </c>
      <c r="R2186" t="s">
        <v>363</v>
      </c>
      <c r="S2186">
        <v>5882</v>
      </c>
      <c r="T2186" t="s">
        <v>363</v>
      </c>
      <c r="V2186" t="s">
        <v>6302</v>
      </c>
      <c r="W2186">
        <v>31664</v>
      </c>
      <c r="X2186">
        <v>7256</v>
      </c>
      <c r="Y2186" t="s">
        <v>363</v>
      </c>
      <c r="Z2186" t="s">
        <v>6303</v>
      </c>
      <c r="AA2186" t="s">
        <v>666</v>
      </c>
      <c r="AB2186" t="s">
        <v>666</v>
      </c>
      <c r="AC2186" t="s">
        <v>363</v>
      </c>
      <c r="AD2186" t="s">
        <v>6303</v>
      </c>
      <c r="AE2186">
        <v>6954</v>
      </c>
      <c r="AF2186" t="s">
        <v>363</v>
      </c>
      <c r="AG2186">
        <v>5218</v>
      </c>
      <c r="AH2186" t="s">
        <v>363</v>
      </c>
      <c r="AI2186">
        <v>15257</v>
      </c>
      <c r="AK2186" t="s">
        <v>363</v>
      </c>
      <c r="AL2186" t="s">
        <v>19460</v>
      </c>
      <c r="AM2186" t="s">
        <v>363</v>
      </c>
      <c r="AN2186" t="s">
        <v>363</v>
      </c>
      <c r="AO2186" t="s">
        <v>1380</v>
      </c>
      <c r="AP2186" t="s">
        <v>6303</v>
      </c>
      <c r="AQ2186" t="s">
        <v>20402</v>
      </c>
    </row>
    <row r="2187" spans="1:43" x14ac:dyDescent="0.3">
      <c r="A2187" t="s">
        <v>4838</v>
      </c>
      <c r="B2187" t="s">
        <v>291</v>
      </c>
      <c r="C2187" s="72">
        <v>31051</v>
      </c>
      <c r="D2187" t="s">
        <v>6990</v>
      </c>
      <c r="E2187" t="s">
        <v>6908</v>
      </c>
      <c r="F2187" t="s">
        <v>3591</v>
      </c>
      <c r="G2187" t="s">
        <v>3591</v>
      </c>
      <c r="H2187" t="s">
        <v>660</v>
      </c>
      <c r="I2187" t="s">
        <v>10701</v>
      </c>
      <c r="J2187" t="s">
        <v>291</v>
      </c>
      <c r="K2187">
        <v>502003</v>
      </c>
      <c r="L2187" t="s">
        <v>291</v>
      </c>
      <c r="M2187">
        <v>1208748</v>
      </c>
      <c r="N2187" t="s">
        <v>291</v>
      </c>
      <c r="O2187" t="s">
        <v>6304</v>
      </c>
      <c r="P2187" t="s">
        <v>4838</v>
      </c>
      <c r="Q2187">
        <v>8612</v>
      </c>
      <c r="R2187" t="s">
        <v>291</v>
      </c>
      <c r="S2187">
        <v>29388</v>
      </c>
      <c r="T2187" t="s">
        <v>291</v>
      </c>
      <c r="V2187" t="s">
        <v>6305</v>
      </c>
      <c r="W2187">
        <v>50086</v>
      </c>
      <c r="X2187">
        <v>8612</v>
      </c>
      <c r="Y2187" t="s">
        <v>291</v>
      </c>
      <c r="Z2187" t="s">
        <v>6306</v>
      </c>
      <c r="AA2187" t="s">
        <v>658</v>
      </c>
      <c r="AB2187" t="s">
        <v>658</v>
      </c>
      <c r="AC2187" t="s">
        <v>291</v>
      </c>
      <c r="AD2187" t="s">
        <v>6306</v>
      </c>
      <c r="AE2187">
        <v>9352</v>
      </c>
      <c r="AI2187">
        <v>2977</v>
      </c>
      <c r="AK2187" t="s">
        <v>291</v>
      </c>
      <c r="AL2187" t="s">
        <v>19461</v>
      </c>
      <c r="AM2187" t="s">
        <v>291</v>
      </c>
      <c r="AN2187" t="s">
        <v>291</v>
      </c>
      <c r="AO2187" t="s">
        <v>660</v>
      </c>
      <c r="AP2187" t="s">
        <v>6306</v>
      </c>
      <c r="AQ2187" t="s">
        <v>20403</v>
      </c>
    </row>
    <row r="2188" spans="1:43" hidden="1" x14ac:dyDescent="0.3">
      <c r="A2188" t="s">
        <v>3117</v>
      </c>
      <c r="B2188" t="s">
        <v>839</v>
      </c>
      <c r="C2188" s="72">
        <v>33432</v>
      </c>
      <c r="D2188" t="s">
        <v>6987</v>
      </c>
      <c r="E2188" t="s">
        <v>8086</v>
      </c>
      <c r="F2188" t="s">
        <v>1470</v>
      </c>
      <c r="G2188" t="s">
        <v>6120</v>
      </c>
      <c r="H2188" t="s">
        <v>1373</v>
      </c>
      <c r="I2188" t="s">
        <v>10278</v>
      </c>
      <c r="J2188" t="s">
        <v>839</v>
      </c>
      <c r="K2188">
        <v>572140</v>
      </c>
      <c r="L2188" t="s">
        <v>839</v>
      </c>
      <c r="M2188">
        <v>1758900</v>
      </c>
      <c r="N2188" t="s">
        <v>839</v>
      </c>
      <c r="O2188" t="s">
        <v>4839</v>
      </c>
      <c r="P2188" t="s">
        <v>3117</v>
      </c>
      <c r="Q2188">
        <v>9126</v>
      </c>
      <c r="R2188" t="s">
        <v>839</v>
      </c>
      <c r="S2188">
        <v>31221</v>
      </c>
      <c r="T2188" t="s">
        <v>839</v>
      </c>
      <c r="V2188" t="s">
        <v>4840</v>
      </c>
      <c r="W2188">
        <v>61000</v>
      </c>
      <c r="X2188">
        <v>9126</v>
      </c>
      <c r="Y2188" t="s">
        <v>839</v>
      </c>
      <c r="Z2188" t="s">
        <v>8974</v>
      </c>
      <c r="AA2188" t="s">
        <v>666</v>
      </c>
      <c r="AB2188" t="s">
        <v>666</v>
      </c>
      <c r="AC2188" t="s">
        <v>839</v>
      </c>
      <c r="AD2188" t="s">
        <v>8974</v>
      </c>
      <c r="AE2188">
        <v>10985</v>
      </c>
      <c r="AF2188" t="s">
        <v>839</v>
      </c>
      <c r="AG2188">
        <v>13872</v>
      </c>
      <c r="AH2188" t="s">
        <v>839</v>
      </c>
      <c r="AI2188">
        <v>6306</v>
      </c>
      <c r="AJ2188">
        <v>3571</v>
      </c>
      <c r="AK2188" t="s">
        <v>839</v>
      </c>
      <c r="AN2188" t="s">
        <v>839</v>
      </c>
      <c r="AO2188" t="s">
        <v>1373</v>
      </c>
      <c r="AP2188" t="s">
        <v>8974</v>
      </c>
      <c r="AQ2188" t="s">
        <v>20402</v>
      </c>
    </row>
    <row r="2189" spans="1:43" x14ac:dyDescent="0.3">
      <c r="A2189" t="s">
        <v>3118</v>
      </c>
      <c r="B2189" t="s">
        <v>35</v>
      </c>
      <c r="C2189" s="72">
        <v>32933</v>
      </c>
      <c r="D2189" t="s">
        <v>6585</v>
      </c>
      <c r="E2189" t="s">
        <v>7349</v>
      </c>
      <c r="F2189" t="s">
        <v>3591</v>
      </c>
      <c r="G2189" t="s">
        <v>3591</v>
      </c>
      <c r="H2189" t="s">
        <v>1424</v>
      </c>
      <c r="I2189" t="s">
        <v>9677</v>
      </c>
      <c r="J2189" t="s">
        <v>35</v>
      </c>
      <c r="K2189">
        <v>543788</v>
      </c>
      <c r="L2189" t="s">
        <v>35</v>
      </c>
      <c r="M2189">
        <v>1660695</v>
      </c>
      <c r="N2189" t="s">
        <v>35</v>
      </c>
      <c r="O2189" t="s">
        <v>4841</v>
      </c>
      <c r="P2189" t="s">
        <v>3118</v>
      </c>
      <c r="Q2189">
        <v>9360</v>
      </c>
      <c r="R2189" t="s">
        <v>35</v>
      </c>
      <c r="S2189">
        <v>31021</v>
      </c>
      <c r="T2189" t="s">
        <v>35</v>
      </c>
      <c r="V2189" t="s">
        <v>4842</v>
      </c>
      <c r="W2189">
        <v>58877</v>
      </c>
      <c r="X2189">
        <v>9360</v>
      </c>
      <c r="Y2189" t="s">
        <v>35</v>
      </c>
      <c r="Z2189" t="s">
        <v>8975</v>
      </c>
      <c r="AA2189" t="s">
        <v>666</v>
      </c>
      <c r="AB2189" t="s">
        <v>658</v>
      </c>
      <c r="AC2189" t="s">
        <v>35</v>
      </c>
      <c r="AD2189" t="s">
        <v>8975</v>
      </c>
      <c r="AE2189">
        <v>10460</v>
      </c>
      <c r="AF2189" t="s">
        <v>35</v>
      </c>
      <c r="AG2189">
        <v>13329</v>
      </c>
      <c r="AH2189" t="s">
        <v>35</v>
      </c>
      <c r="AI2189">
        <v>6126</v>
      </c>
      <c r="AK2189" t="s">
        <v>35</v>
      </c>
      <c r="AL2189" t="s">
        <v>19462</v>
      </c>
      <c r="AM2189" t="s">
        <v>35</v>
      </c>
      <c r="AN2189" t="s">
        <v>35</v>
      </c>
      <c r="AO2189" t="s">
        <v>1424</v>
      </c>
      <c r="AP2189" t="s">
        <v>8975</v>
      </c>
      <c r="AQ2189" t="s">
        <v>20403</v>
      </c>
    </row>
    <row r="2190" spans="1:43" x14ac:dyDescent="0.3">
      <c r="A2190" t="s">
        <v>14165</v>
      </c>
      <c r="B2190" t="s">
        <v>13953</v>
      </c>
      <c r="C2190" s="72">
        <v>33903</v>
      </c>
      <c r="D2190" t="s">
        <v>6602</v>
      </c>
      <c r="E2190" t="s">
        <v>14175</v>
      </c>
      <c r="F2190" t="s">
        <v>1553</v>
      </c>
      <c r="G2190" t="s">
        <v>6120</v>
      </c>
      <c r="H2190" t="s">
        <v>1373</v>
      </c>
      <c r="I2190" t="s">
        <v>14170</v>
      </c>
      <c r="J2190" t="s">
        <v>13953</v>
      </c>
      <c r="K2190">
        <v>607215</v>
      </c>
      <c r="L2190" t="s">
        <v>13953</v>
      </c>
      <c r="M2190">
        <v>2453270</v>
      </c>
      <c r="N2190" t="s">
        <v>13953</v>
      </c>
      <c r="O2190" t="s">
        <v>14471</v>
      </c>
      <c r="P2190" t="s">
        <v>14165</v>
      </c>
      <c r="Q2190">
        <v>10486</v>
      </c>
      <c r="R2190" t="s">
        <v>13953</v>
      </c>
      <c r="S2190">
        <v>36112</v>
      </c>
      <c r="T2190" t="s">
        <v>13953</v>
      </c>
      <c r="V2190" t="s">
        <v>16775</v>
      </c>
      <c r="W2190">
        <v>70881</v>
      </c>
      <c r="X2190">
        <v>10486</v>
      </c>
      <c r="Y2190" t="s">
        <v>13953</v>
      </c>
      <c r="Z2190" t="s">
        <v>14193</v>
      </c>
      <c r="AA2190" t="s">
        <v>666</v>
      </c>
      <c r="AB2190" t="s">
        <v>666</v>
      </c>
      <c r="AC2190" t="s">
        <v>13953</v>
      </c>
      <c r="AD2190" t="s">
        <v>14193</v>
      </c>
      <c r="AE2190">
        <v>13456</v>
      </c>
      <c r="AH2190" t="s">
        <v>13953</v>
      </c>
      <c r="AI2190">
        <v>23730</v>
      </c>
      <c r="AJ2190">
        <v>5449</v>
      </c>
      <c r="AK2190" t="s">
        <v>13953</v>
      </c>
      <c r="AL2190" t="s">
        <v>19463</v>
      </c>
      <c r="AM2190" t="s">
        <v>13953</v>
      </c>
      <c r="AN2190" t="s">
        <v>13953</v>
      </c>
      <c r="AO2190" t="s">
        <v>1373</v>
      </c>
      <c r="AP2190" t="s">
        <v>14193</v>
      </c>
      <c r="AQ2190" t="s">
        <v>20403</v>
      </c>
    </row>
    <row r="2191" spans="1:43" x14ac:dyDescent="0.3">
      <c r="A2191" t="s">
        <v>16776</v>
      </c>
      <c r="B2191" t="s">
        <v>16777</v>
      </c>
      <c r="C2191" s="72">
        <v>32719</v>
      </c>
      <c r="D2191" t="s">
        <v>6623</v>
      </c>
      <c r="E2191" t="s">
        <v>16778</v>
      </c>
      <c r="F2191" t="s">
        <v>1464</v>
      </c>
      <c r="G2191" t="s">
        <v>6120</v>
      </c>
      <c r="H2191" t="s">
        <v>2147</v>
      </c>
      <c r="I2191" t="s">
        <v>16779</v>
      </c>
      <c r="J2191" t="s">
        <v>16777</v>
      </c>
      <c r="K2191">
        <v>605474</v>
      </c>
      <c r="L2191" t="s">
        <v>16777</v>
      </c>
      <c r="M2191">
        <v>2038850</v>
      </c>
      <c r="N2191" t="s">
        <v>16777</v>
      </c>
      <c r="O2191" t="s">
        <v>16780</v>
      </c>
      <c r="P2191" t="s">
        <v>16776</v>
      </c>
      <c r="Q2191">
        <v>11024</v>
      </c>
      <c r="R2191" t="s">
        <v>16777</v>
      </c>
      <c r="S2191">
        <v>32632</v>
      </c>
      <c r="T2191" t="s">
        <v>16777</v>
      </c>
      <c r="W2191">
        <v>69575</v>
      </c>
      <c r="X2191">
        <v>11024</v>
      </c>
      <c r="Y2191" t="s">
        <v>16777</v>
      </c>
      <c r="Z2191" t="s">
        <v>15477</v>
      </c>
      <c r="AA2191" t="s">
        <v>666</v>
      </c>
      <c r="AB2191" t="s">
        <v>658</v>
      </c>
      <c r="AC2191" t="s">
        <v>16777</v>
      </c>
      <c r="AD2191" t="s">
        <v>15477</v>
      </c>
      <c r="AE2191">
        <v>12447</v>
      </c>
      <c r="AJ2191">
        <v>4482</v>
      </c>
      <c r="AK2191" t="s">
        <v>16777</v>
      </c>
      <c r="AL2191" t="s">
        <v>19464</v>
      </c>
      <c r="AM2191" t="s">
        <v>16777</v>
      </c>
      <c r="AN2191" t="s">
        <v>16777</v>
      </c>
      <c r="AO2191" t="s">
        <v>2147</v>
      </c>
      <c r="AP2191" t="s">
        <v>15477</v>
      </c>
      <c r="AQ2191" t="s">
        <v>20403</v>
      </c>
    </row>
    <row r="2192" spans="1:43" x14ac:dyDescent="0.3">
      <c r="A2192" t="s">
        <v>17643</v>
      </c>
      <c r="B2192" t="s">
        <v>17189</v>
      </c>
      <c r="C2192" s="72">
        <v>35389</v>
      </c>
      <c r="D2192" t="s">
        <v>17644</v>
      </c>
      <c r="E2192" t="s">
        <v>17645</v>
      </c>
      <c r="F2192" t="s">
        <v>1405</v>
      </c>
      <c r="G2192" t="s">
        <v>6120</v>
      </c>
      <c r="H2192" t="s">
        <v>1373</v>
      </c>
      <c r="I2192" t="s">
        <v>19864</v>
      </c>
      <c r="J2192" t="s">
        <v>17189</v>
      </c>
      <c r="K2192">
        <v>669373</v>
      </c>
      <c r="L2192" t="s">
        <v>17189</v>
      </c>
      <c r="M2192">
        <v>3126008</v>
      </c>
      <c r="N2192" t="s">
        <v>17189</v>
      </c>
      <c r="P2192" t="s">
        <v>17643</v>
      </c>
      <c r="Q2192">
        <v>10711</v>
      </c>
      <c r="R2192" t="s">
        <v>17189</v>
      </c>
      <c r="T2192" t="s">
        <v>17189</v>
      </c>
      <c r="W2192">
        <v>137044</v>
      </c>
      <c r="Y2192" t="s">
        <v>17189</v>
      </c>
      <c r="Z2192" t="s">
        <v>17313</v>
      </c>
      <c r="AA2192" t="s">
        <v>666</v>
      </c>
      <c r="AB2192" t="s">
        <v>666</v>
      </c>
      <c r="AC2192" t="s">
        <v>17189</v>
      </c>
      <c r="AD2192" t="s">
        <v>17313</v>
      </c>
      <c r="AJ2192">
        <v>6292</v>
      </c>
      <c r="AK2192" t="s">
        <v>17189</v>
      </c>
      <c r="AL2192" t="s">
        <v>19465</v>
      </c>
      <c r="AM2192" t="s">
        <v>17189</v>
      </c>
      <c r="AN2192" t="s">
        <v>17189</v>
      </c>
      <c r="AO2192" t="s">
        <v>1373</v>
      </c>
      <c r="AP2192" t="s">
        <v>17313</v>
      </c>
      <c r="AQ2192" t="s">
        <v>20403</v>
      </c>
    </row>
    <row r="2193" spans="1:43" x14ac:dyDescent="0.3">
      <c r="A2193" t="s">
        <v>13878</v>
      </c>
      <c r="B2193" t="s">
        <v>12997</v>
      </c>
      <c r="C2193" s="72">
        <v>33951</v>
      </c>
      <c r="D2193" t="s">
        <v>6575</v>
      </c>
      <c r="E2193" t="s">
        <v>13879</v>
      </c>
      <c r="F2193" t="s">
        <v>1383</v>
      </c>
      <c r="G2193" t="s">
        <v>9094</v>
      </c>
      <c r="H2193" t="s">
        <v>1380</v>
      </c>
      <c r="I2193" t="s">
        <v>12998</v>
      </c>
      <c r="J2193" t="s">
        <v>12997</v>
      </c>
      <c r="K2193">
        <v>596103</v>
      </c>
      <c r="L2193" t="s">
        <v>12997</v>
      </c>
      <c r="M2193">
        <v>2226803</v>
      </c>
      <c r="N2193" t="s">
        <v>12997</v>
      </c>
      <c r="O2193" t="s">
        <v>14472</v>
      </c>
      <c r="P2193" t="s">
        <v>13878</v>
      </c>
      <c r="Q2193">
        <v>10719</v>
      </c>
      <c r="R2193" t="s">
        <v>12997</v>
      </c>
      <c r="S2193">
        <v>35265</v>
      </c>
      <c r="T2193" t="s">
        <v>12997</v>
      </c>
      <c r="V2193" t="s">
        <v>16781</v>
      </c>
      <c r="W2193">
        <v>71245</v>
      </c>
      <c r="X2193">
        <v>10719</v>
      </c>
      <c r="Y2193" t="s">
        <v>12997</v>
      </c>
      <c r="Z2193" t="s">
        <v>13880</v>
      </c>
      <c r="AA2193" t="s">
        <v>658</v>
      </c>
      <c r="AB2193" t="s">
        <v>658</v>
      </c>
      <c r="AC2193" t="s">
        <v>12997</v>
      </c>
      <c r="AD2193" t="s">
        <v>13880</v>
      </c>
      <c r="AE2193">
        <v>13506</v>
      </c>
      <c r="AH2193" t="s">
        <v>12997</v>
      </c>
      <c r="AI2193">
        <v>23784</v>
      </c>
      <c r="AJ2193">
        <v>5574</v>
      </c>
      <c r="AK2193" t="s">
        <v>12997</v>
      </c>
      <c r="AL2193" t="s">
        <v>19466</v>
      </c>
      <c r="AM2193" t="s">
        <v>12997</v>
      </c>
      <c r="AN2193" t="s">
        <v>12997</v>
      </c>
      <c r="AO2193" t="s">
        <v>14942</v>
      </c>
      <c r="AP2193" t="s">
        <v>13880</v>
      </c>
      <c r="AQ2193" t="s">
        <v>20403</v>
      </c>
    </row>
    <row r="2194" spans="1:43" x14ac:dyDescent="0.3">
      <c r="A2194" t="s">
        <v>14169</v>
      </c>
      <c r="B2194" t="s">
        <v>13951</v>
      </c>
      <c r="C2194" s="72">
        <v>33851</v>
      </c>
      <c r="D2194" t="s">
        <v>6594</v>
      </c>
      <c r="E2194" t="s">
        <v>14176</v>
      </c>
      <c r="F2194" t="s">
        <v>1470</v>
      </c>
      <c r="G2194" t="s">
        <v>6120</v>
      </c>
      <c r="H2194" t="s">
        <v>1373</v>
      </c>
      <c r="I2194" t="s">
        <v>14173</v>
      </c>
      <c r="J2194" t="s">
        <v>13951</v>
      </c>
      <c r="K2194">
        <v>642083</v>
      </c>
      <c r="L2194" t="s">
        <v>13951</v>
      </c>
      <c r="M2194">
        <v>2592846</v>
      </c>
      <c r="N2194" t="s">
        <v>13951</v>
      </c>
      <c r="O2194" t="s">
        <v>14473</v>
      </c>
      <c r="P2194" t="s">
        <v>14169</v>
      </c>
      <c r="Q2194">
        <v>10788</v>
      </c>
      <c r="R2194" t="s">
        <v>13951</v>
      </c>
      <c r="S2194">
        <v>36179</v>
      </c>
      <c r="T2194" t="s">
        <v>13951</v>
      </c>
      <c r="V2194" t="s">
        <v>16782</v>
      </c>
      <c r="W2194">
        <v>102744</v>
      </c>
      <c r="X2194">
        <v>10788</v>
      </c>
      <c r="Y2194" t="s">
        <v>13951</v>
      </c>
      <c r="Z2194" t="s">
        <v>14194</v>
      </c>
      <c r="AA2194" t="s">
        <v>658</v>
      </c>
      <c r="AB2194" t="s">
        <v>658</v>
      </c>
      <c r="AC2194" t="s">
        <v>13951</v>
      </c>
      <c r="AD2194" t="s">
        <v>14194</v>
      </c>
      <c r="AE2194">
        <v>14656</v>
      </c>
      <c r="AI2194">
        <v>19332</v>
      </c>
      <c r="AJ2194">
        <v>5460</v>
      </c>
      <c r="AK2194" t="s">
        <v>13951</v>
      </c>
      <c r="AL2194" t="s">
        <v>19467</v>
      </c>
      <c r="AM2194" t="s">
        <v>13951</v>
      </c>
      <c r="AN2194" t="s">
        <v>13951</v>
      </c>
      <c r="AO2194" t="s">
        <v>14933</v>
      </c>
      <c r="AP2194" t="s">
        <v>14194</v>
      </c>
      <c r="AQ2194" t="s">
        <v>20403</v>
      </c>
    </row>
    <row r="2195" spans="1:43" hidden="1" x14ac:dyDescent="0.3">
      <c r="A2195" t="s">
        <v>3119</v>
      </c>
      <c r="B2195" t="s">
        <v>1107</v>
      </c>
      <c r="C2195" s="72">
        <v>30806</v>
      </c>
      <c r="D2195" t="s">
        <v>6821</v>
      </c>
      <c r="E2195" t="s">
        <v>8087</v>
      </c>
      <c r="F2195" t="s">
        <v>3591</v>
      </c>
      <c r="G2195" t="s">
        <v>3591</v>
      </c>
      <c r="H2195" t="s">
        <v>1373</v>
      </c>
      <c r="I2195" t="s">
        <v>9458</v>
      </c>
      <c r="J2195" t="s">
        <v>1107</v>
      </c>
      <c r="K2195">
        <v>458713</v>
      </c>
      <c r="L2195" t="s">
        <v>1107</v>
      </c>
      <c r="M2195">
        <v>1102931</v>
      </c>
      <c r="N2195" t="s">
        <v>1107</v>
      </c>
      <c r="O2195" t="s">
        <v>4843</v>
      </c>
      <c r="P2195" t="s">
        <v>3119</v>
      </c>
      <c r="Q2195">
        <v>7968</v>
      </c>
      <c r="R2195" t="s">
        <v>1107</v>
      </c>
      <c r="S2195">
        <v>28692</v>
      </c>
      <c r="T2195" t="s">
        <v>1107</v>
      </c>
      <c r="V2195" t="s">
        <v>4844</v>
      </c>
      <c r="W2195">
        <v>46650</v>
      </c>
      <c r="X2195">
        <v>7968</v>
      </c>
      <c r="Y2195" t="s">
        <v>1107</v>
      </c>
      <c r="Z2195" t="s">
        <v>6307</v>
      </c>
      <c r="AA2195" t="s">
        <v>658</v>
      </c>
      <c r="AB2195" t="s">
        <v>658</v>
      </c>
      <c r="AC2195" t="s">
        <v>1107</v>
      </c>
      <c r="AD2195" t="s">
        <v>6307</v>
      </c>
      <c r="AI2195">
        <v>3152</v>
      </c>
      <c r="AK2195" t="s">
        <v>1107</v>
      </c>
      <c r="AL2195" t="s">
        <v>19468</v>
      </c>
      <c r="AM2195" t="s">
        <v>1107</v>
      </c>
      <c r="AN2195" t="s">
        <v>1107</v>
      </c>
      <c r="AO2195" t="s">
        <v>1373</v>
      </c>
      <c r="AP2195" t="s">
        <v>6307</v>
      </c>
      <c r="AQ2195" t="s">
        <v>20402</v>
      </c>
    </row>
    <row r="2196" spans="1:43" x14ac:dyDescent="0.3">
      <c r="A2196" t="s">
        <v>16783</v>
      </c>
      <c r="B2196" t="s">
        <v>16784</v>
      </c>
      <c r="C2196" s="72">
        <v>34949</v>
      </c>
      <c r="D2196" t="s">
        <v>6905</v>
      </c>
      <c r="E2196" t="s">
        <v>16785</v>
      </c>
      <c r="F2196" t="s">
        <v>1565</v>
      </c>
      <c r="G2196" t="s">
        <v>6120</v>
      </c>
      <c r="H2196" t="s">
        <v>1373</v>
      </c>
      <c r="I2196" t="s">
        <v>16786</v>
      </c>
      <c r="J2196" t="s">
        <v>16784</v>
      </c>
      <c r="K2196">
        <v>656970</v>
      </c>
      <c r="L2196" t="s">
        <v>16784</v>
      </c>
      <c r="M2196">
        <v>3116182</v>
      </c>
      <c r="N2196" t="s">
        <v>16784</v>
      </c>
      <c r="P2196" t="s">
        <v>16783</v>
      </c>
      <c r="Q2196">
        <v>11592</v>
      </c>
      <c r="R2196" t="s">
        <v>16784</v>
      </c>
      <c r="S2196">
        <v>41120</v>
      </c>
      <c r="T2196" t="s">
        <v>16784</v>
      </c>
      <c r="W2196">
        <v>109073</v>
      </c>
      <c r="X2196">
        <v>11592</v>
      </c>
      <c r="Y2196" t="s">
        <v>16784</v>
      </c>
      <c r="Z2196" t="s">
        <v>16787</v>
      </c>
      <c r="AA2196" t="s">
        <v>658</v>
      </c>
      <c r="AB2196" t="s">
        <v>666</v>
      </c>
      <c r="AC2196" t="s">
        <v>16784</v>
      </c>
      <c r="AD2196" t="s">
        <v>16787</v>
      </c>
      <c r="AE2196">
        <v>15666</v>
      </c>
      <c r="AJ2196">
        <v>6154</v>
      </c>
      <c r="AK2196" t="s">
        <v>16784</v>
      </c>
      <c r="AL2196" t="s">
        <v>19469</v>
      </c>
      <c r="AM2196" t="s">
        <v>16784</v>
      </c>
      <c r="AN2196" t="s">
        <v>16784</v>
      </c>
      <c r="AO2196" t="s">
        <v>14933</v>
      </c>
      <c r="AP2196" t="s">
        <v>16787</v>
      </c>
      <c r="AQ2196" t="s">
        <v>20403</v>
      </c>
    </row>
    <row r="2197" spans="1:43" x14ac:dyDescent="0.3">
      <c r="A2197" t="s">
        <v>14877</v>
      </c>
      <c r="B2197" t="s">
        <v>14211</v>
      </c>
      <c r="C2197" s="72">
        <v>32975</v>
      </c>
      <c r="D2197" t="s">
        <v>14878</v>
      </c>
      <c r="E2197" t="s">
        <v>6873</v>
      </c>
      <c r="F2197" t="s">
        <v>1383</v>
      </c>
      <c r="G2197" t="s">
        <v>9094</v>
      </c>
      <c r="H2197" t="s">
        <v>1373</v>
      </c>
      <c r="I2197" t="s">
        <v>14526</v>
      </c>
      <c r="J2197" t="s">
        <v>14211</v>
      </c>
      <c r="K2197">
        <v>572143</v>
      </c>
      <c r="L2197" t="s">
        <v>14211</v>
      </c>
      <c r="M2197">
        <v>2059552</v>
      </c>
      <c r="N2197" t="s">
        <v>14211</v>
      </c>
      <c r="O2197" t="s">
        <v>17646</v>
      </c>
      <c r="P2197" t="s">
        <v>14877</v>
      </c>
      <c r="Q2197">
        <v>9392</v>
      </c>
      <c r="R2197" t="s">
        <v>14211</v>
      </c>
      <c r="S2197">
        <v>33083</v>
      </c>
      <c r="T2197" t="s">
        <v>14211</v>
      </c>
      <c r="V2197" t="s">
        <v>16788</v>
      </c>
      <c r="W2197">
        <v>68471</v>
      </c>
      <c r="X2197">
        <v>9392</v>
      </c>
      <c r="Y2197" t="s">
        <v>14211</v>
      </c>
      <c r="Z2197" t="s">
        <v>15201</v>
      </c>
      <c r="AA2197" t="s">
        <v>658</v>
      </c>
      <c r="AB2197" t="s">
        <v>658</v>
      </c>
      <c r="AC2197" t="s">
        <v>14211</v>
      </c>
      <c r="AD2197" t="s">
        <v>15201</v>
      </c>
      <c r="AE2197">
        <v>11549</v>
      </c>
      <c r="AH2197" t="s">
        <v>14211</v>
      </c>
      <c r="AI2197">
        <v>18231</v>
      </c>
      <c r="AJ2197">
        <v>4360</v>
      </c>
      <c r="AK2197" t="s">
        <v>14211</v>
      </c>
      <c r="AL2197" t="s">
        <v>19470</v>
      </c>
      <c r="AM2197" t="s">
        <v>14211</v>
      </c>
      <c r="AN2197" t="s">
        <v>14211</v>
      </c>
      <c r="AO2197" t="s">
        <v>14933</v>
      </c>
      <c r="AP2197" t="s">
        <v>15201</v>
      </c>
      <c r="AQ2197" t="s">
        <v>20403</v>
      </c>
    </row>
    <row r="2198" spans="1:43" x14ac:dyDescent="0.3">
      <c r="A2198" t="s">
        <v>8280</v>
      </c>
      <c r="B2198" t="s">
        <v>8976</v>
      </c>
      <c r="C2198" s="72">
        <v>32800</v>
      </c>
      <c r="D2198" t="s">
        <v>7806</v>
      </c>
      <c r="E2198" t="s">
        <v>6873</v>
      </c>
      <c r="F2198" t="s">
        <v>1389</v>
      </c>
      <c r="G2198" t="s">
        <v>6120</v>
      </c>
      <c r="H2198" t="s">
        <v>1373</v>
      </c>
      <c r="I2198" t="s">
        <v>9539</v>
      </c>
      <c r="J2198" t="s">
        <v>8976</v>
      </c>
      <c r="K2198">
        <v>605476</v>
      </c>
      <c r="L2198" t="s">
        <v>8976</v>
      </c>
      <c r="M2198">
        <v>2036351</v>
      </c>
      <c r="N2198" t="s">
        <v>8976</v>
      </c>
      <c r="O2198" t="s">
        <v>8977</v>
      </c>
      <c r="P2198" t="s">
        <v>8280</v>
      </c>
      <c r="Q2198">
        <v>9810</v>
      </c>
      <c r="R2198" t="s">
        <v>8976</v>
      </c>
      <c r="S2198">
        <v>32628</v>
      </c>
      <c r="T2198" t="s">
        <v>8976</v>
      </c>
      <c r="V2198" t="s">
        <v>11973</v>
      </c>
      <c r="W2198">
        <v>70812</v>
      </c>
      <c r="X2198">
        <v>9810</v>
      </c>
      <c r="Y2198" t="s">
        <v>8976</v>
      </c>
      <c r="Z2198" t="s">
        <v>8978</v>
      </c>
      <c r="AA2198" t="s">
        <v>658</v>
      </c>
      <c r="AB2198" t="s">
        <v>658</v>
      </c>
      <c r="AC2198" t="s">
        <v>8976</v>
      </c>
      <c r="AD2198" t="s">
        <v>8978</v>
      </c>
      <c r="AE2198">
        <v>13618</v>
      </c>
      <c r="AF2198" t="s">
        <v>8976</v>
      </c>
      <c r="AG2198">
        <v>38065</v>
      </c>
      <c r="AH2198" t="s">
        <v>8976</v>
      </c>
      <c r="AI2198">
        <v>18405</v>
      </c>
      <c r="AJ2198">
        <v>4500</v>
      </c>
      <c r="AK2198" t="s">
        <v>8976</v>
      </c>
      <c r="AL2198" t="s">
        <v>19471</v>
      </c>
      <c r="AM2198" t="s">
        <v>8976</v>
      </c>
      <c r="AN2198" t="s">
        <v>8976</v>
      </c>
      <c r="AO2198" t="s">
        <v>1373</v>
      </c>
      <c r="AP2198" t="s">
        <v>8978</v>
      </c>
      <c r="AQ2198" t="s">
        <v>20403</v>
      </c>
    </row>
    <row r="2199" spans="1:43" x14ac:dyDescent="0.3">
      <c r="A2199" t="s">
        <v>14152</v>
      </c>
      <c r="B2199" t="s">
        <v>11277</v>
      </c>
      <c r="C2199" s="72">
        <v>33447</v>
      </c>
      <c r="D2199" t="s">
        <v>7087</v>
      </c>
      <c r="E2199" t="s">
        <v>6873</v>
      </c>
      <c r="F2199" t="s">
        <v>1413</v>
      </c>
      <c r="G2199" t="s">
        <v>9094</v>
      </c>
      <c r="H2199" t="s">
        <v>1373</v>
      </c>
      <c r="I2199" t="s">
        <v>13978</v>
      </c>
      <c r="J2199" t="s">
        <v>11277</v>
      </c>
      <c r="K2199">
        <v>592761</v>
      </c>
      <c r="L2199" t="s">
        <v>11277</v>
      </c>
      <c r="M2199">
        <v>2504135</v>
      </c>
      <c r="N2199" t="s">
        <v>11277</v>
      </c>
      <c r="O2199" t="s">
        <v>14474</v>
      </c>
      <c r="P2199" t="s">
        <v>14152</v>
      </c>
      <c r="Q2199">
        <v>10762</v>
      </c>
      <c r="R2199" t="s">
        <v>11277</v>
      </c>
      <c r="S2199">
        <v>36081</v>
      </c>
      <c r="T2199" t="s">
        <v>11277</v>
      </c>
      <c r="V2199" t="s">
        <v>16789</v>
      </c>
      <c r="W2199">
        <v>102044</v>
      </c>
      <c r="X2199">
        <v>10762</v>
      </c>
      <c r="Y2199" t="s">
        <v>11277</v>
      </c>
      <c r="Z2199" t="s">
        <v>14153</v>
      </c>
      <c r="AA2199" t="s">
        <v>658</v>
      </c>
      <c r="AB2199" t="s">
        <v>666</v>
      </c>
      <c r="AC2199" t="s">
        <v>11277</v>
      </c>
      <c r="AD2199" t="s">
        <v>14153</v>
      </c>
      <c r="AE2199">
        <v>14630</v>
      </c>
      <c r="AH2199" t="s">
        <v>11277</v>
      </c>
      <c r="AI2199">
        <v>19849</v>
      </c>
      <c r="AJ2199">
        <v>5477</v>
      </c>
      <c r="AK2199" t="s">
        <v>11277</v>
      </c>
      <c r="AL2199" t="s">
        <v>19472</v>
      </c>
      <c r="AM2199" t="s">
        <v>11277</v>
      </c>
      <c r="AN2199" t="s">
        <v>11277</v>
      </c>
      <c r="AO2199" t="s">
        <v>1373</v>
      </c>
      <c r="AP2199" t="s">
        <v>14153</v>
      </c>
      <c r="AQ2199" t="s">
        <v>20403</v>
      </c>
    </row>
    <row r="2200" spans="1:43" x14ac:dyDescent="0.3">
      <c r="A2200" t="s">
        <v>11456</v>
      </c>
      <c r="B2200" t="s">
        <v>11500</v>
      </c>
      <c r="C2200" s="72">
        <v>34865</v>
      </c>
      <c r="D2200" t="s">
        <v>8316</v>
      </c>
      <c r="E2200" t="s">
        <v>6873</v>
      </c>
      <c r="F2200" t="s">
        <v>1509</v>
      </c>
      <c r="G2200" t="s">
        <v>9094</v>
      </c>
      <c r="H2200" t="s">
        <v>1380</v>
      </c>
      <c r="I2200" t="s">
        <v>13881</v>
      </c>
      <c r="J2200" t="s">
        <v>11500</v>
      </c>
      <c r="K2200">
        <v>642086</v>
      </c>
      <c r="L2200" t="s">
        <v>11500</v>
      </c>
      <c r="M2200">
        <v>2066296</v>
      </c>
      <c r="N2200" t="s">
        <v>11500</v>
      </c>
      <c r="O2200" t="s">
        <v>15202</v>
      </c>
      <c r="P2200" t="s">
        <v>19865</v>
      </c>
      <c r="Q2200">
        <v>9595</v>
      </c>
      <c r="R2200" t="s">
        <v>11500</v>
      </c>
      <c r="S2200">
        <v>33218</v>
      </c>
      <c r="T2200" t="s">
        <v>11500</v>
      </c>
      <c r="V2200" t="s">
        <v>11992</v>
      </c>
      <c r="W2200">
        <v>102745</v>
      </c>
      <c r="X2200">
        <v>9595</v>
      </c>
      <c r="Y2200" t="s">
        <v>11500</v>
      </c>
      <c r="Z2200" t="s">
        <v>11993</v>
      </c>
      <c r="AA2200" t="s">
        <v>666</v>
      </c>
      <c r="AB2200" t="s">
        <v>666</v>
      </c>
      <c r="AC2200" t="s">
        <v>11500</v>
      </c>
      <c r="AD2200" t="s">
        <v>11993</v>
      </c>
      <c r="AE2200">
        <v>12950</v>
      </c>
      <c r="AH2200" t="s">
        <v>11500</v>
      </c>
      <c r="AI2200">
        <v>18300</v>
      </c>
      <c r="AJ2200">
        <v>5388</v>
      </c>
      <c r="AK2200" t="s">
        <v>11500</v>
      </c>
      <c r="AL2200" t="s">
        <v>19473</v>
      </c>
      <c r="AM2200" t="s">
        <v>11500</v>
      </c>
      <c r="AN2200" t="s">
        <v>11500</v>
      </c>
      <c r="AO2200" t="s">
        <v>14938</v>
      </c>
      <c r="AP2200" t="s">
        <v>11993</v>
      </c>
      <c r="AQ2200" t="s">
        <v>20403</v>
      </c>
    </row>
    <row r="2201" spans="1:43" x14ac:dyDescent="0.3">
      <c r="A2201" t="s">
        <v>16790</v>
      </c>
      <c r="B2201" t="s">
        <v>15425</v>
      </c>
      <c r="C2201" s="72">
        <v>33903</v>
      </c>
      <c r="D2201" t="s">
        <v>16791</v>
      </c>
      <c r="E2201" t="s">
        <v>16792</v>
      </c>
      <c r="F2201" t="s">
        <v>1446</v>
      </c>
      <c r="G2201" t="s">
        <v>9094</v>
      </c>
      <c r="H2201" t="s">
        <v>1380</v>
      </c>
      <c r="I2201" t="s">
        <v>16793</v>
      </c>
      <c r="J2201" t="s">
        <v>15425</v>
      </c>
      <c r="K2201">
        <v>596105</v>
      </c>
      <c r="L2201" t="s">
        <v>15425</v>
      </c>
      <c r="M2201">
        <v>2122997</v>
      </c>
      <c r="N2201" t="s">
        <v>15444</v>
      </c>
      <c r="O2201" t="s">
        <v>17647</v>
      </c>
      <c r="P2201" t="s">
        <v>16790</v>
      </c>
      <c r="Q2201">
        <v>10151</v>
      </c>
      <c r="R2201" t="s">
        <v>15425</v>
      </c>
      <c r="S2201">
        <v>33813</v>
      </c>
      <c r="T2201" t="s">
        <v>15425</v>
      </c>
      <c r="W2201">
        <v>70770</v>
      </c>
      <c r="X2201">
        <v>10151</v>
      </c>
      <c r="Y2201" t="s">
        <v>15425</v>
      </c>
      <c r="Z2201" t="s">
        <v>16794</v>
      </c>
      <c r="AA2201" t="s">
        <v>666</v>
      </c>
      <c r="AB2201" t="s">
        <v>658</v>
      </c>
      <c r="AC2201" t="s">
        <v>15425</v>
      </c>
      <c r="AD2201" t="s">
        <v>16794</v>
      </c>
      <c r="AE2201">
        <v>12151</v>
      </c>
      <c r="AH2201" t="s">
        <v>15425</v>
      </c>
      <c r="AJ2201">
        <v>5557</v>
      </c>
      <c r="AK2201" t="s">
        <v>15425</v>
      </c>
      <c r="AL2201" t="s">
        <v>19474</v>
      </c>
      <c r="AM2201" t="s">
        <v>15425</v>
      </c>
      <c r="AN2201" t="s">
        <v>15425</v>
      </c>
      <c r="AO2201" t="s">
        <v>1380</v>
      </c>
      <c r="AP2201" t="s">
        <v>16794</v>
      </c>
      <c r="AQ2201" t="s">
        <v>20403</v>
      </c>
    </row>
    <row r="2202" spans="1:43" hidden="1" x14ac:dyDescent="0.3">
      <c r="A2202" t="s">
        <v>3524</v>
      </c>
      <c r="B2202" t="s">
        <v>1188</v>
      </c>
      <c r="C2202" s="72">
        <v>30763</v>
      </c>
      <c r="D2202" t="s">
        <v>6629</v>
      </c>
      <c r="E2202" t="s">
        <v>6873</v>
      </c>
      <c r="F2202" t="s">
        <v>1376</v>
      </c>
      <c r="G2202" t="s">
        <v>6120</v>
      </c>
      <c r="H2202" t="s">
        <v>1373</v>
      </c>
      <c r="I2202" t="s">
        <v>9429</v>
      </c>
      <c r="J2202" t="s">
        <v>1188</v>
      </c>
      <c r="K2202">
        <v>501925</v>
      </c>
      <c r="L2202" t="s">
        <v>1188</v>
      </c>
      <c r="M2202">
        <v>1205585</v>
      </c>
      <c r="N2202" t="s">
        <v>1188</v>
      </c>
      <c r="O2202" t="s">
        <v>12007</v>
      </c>
      <c r="P2202" t="s">
        <v>3524</v>
      </c>
      <c r="Q2202">
        <v>7997</v>
      </c>
      <c r="R2202" t="s">
        <v>1188</v>
      </c>
      <c r="S2202">
        <v>28729</v>
      </c>
      <c r="T2202" t="s">
        <v>1188</v>
      </c>
      <c r="V2202" t="s">
        <v>12008</v>
      </c>
      <c r="W2202">
        <v>51129</v>
      </c>
      <c r="X2202">
        <v>7997</v>
      </c>
      <c r="Y2202" t="s">
        <v>1188</v>
      </c>
      <c r="Z2202" t="s">
        <v>6308</v>
      </c>
      <c r="AA2202" t="s">
        <v>658</v>
      </c>
      <c r="AB2202" t="s">
        <v>658</v>
      </c>
      <c r="AC2202" t="s">
        <v>1188</v>
      </c>
      <c r="AD2202" t="s">
        <v>6308</v>
      </c>
      <c r="AE2202">
        <v>9319</v>
      </c>
      <c r="AF2202" t="s">
        <v>1188</v>
      </c>
      <c r="AG2202">
        <v>5230</v>
      </c>
      <c r="AH2202" t="s">
        <v>1188</v>
      </c>
      <c r="AI2202">
        <v>7127</v>
      </c>
      <c r="AJ2202">
        <v>2557</v>
      </c>
      <c r="AK2202" t="s">
        <v>1188</v>
      </c>
      <c r="AL2202" t="s">
        <v>19475</v>
      </c>
      <c r="AM2202" t="s">
        <v>1188</v>
      </c>
      <c r="AN2202" t="s">
        <v>1188</v>
      </c>
      <c r="AO2202" t="s">
        <v>1373</v>
      </c>
      <c r="AP2202" t="s">
        <v>6308</v>
      </c>
      <c r="AQ2202" t="s">
        <v>20402</v>
      </c>
    </row>
    <row r="2203" spans="1:43" x14ac:dyDescent="0.3">
      <c r="A2203" t="s">
        <v>16795</v>
      </c>
      <c r="B2203" t="s">
        <v>16796</v>
      </c>
      <c r="C2203" s="72">
        <v>31996</v>
      </c>
      <c r="D2203" t="s">
        <v>6620</v>
      </c>
      <c r="E2203" t="s">
        <v>16797</v>
      </c>
      <c r="F2203" t="s">
        <v>1389</v>
      </c>
      <c r="G2203" t="s">
        <v>6120</v>
      </c>
      <c r="H2203" t="s">
        <v>1373</v>
      </c>
      <c r="I2203" t="s">
        <v>16798</v>
      </c>
      <c r="J2203" t="s">
        <v>16796</v>
      </c>
      <c r="K2203">
        <v>595001</v>
      </c>
      <c r="L2203" t="s">
        <v>16796</v>
      </c>
      <c r="M2203">
        <v>2169869</v>
      </c>
      <c r="N2203" t="s">
        <v>16799</v>
      </c>
      <c r="O2203" t="s">
        <v>16800</v>
      </c>
      <c r="P2203" t="s">
        <v>16795</v>
      </c>
      <c r="Q2203">
        <v>9928</v>
      </c>
      <c r="R2203" t="s">
        <v>16799</v>
      </c>
      <c r="S2203">
        <v>34719</v>
      </c>
      <c r="T2203" t="s">
        <v>16799</v>
      </c>
      <c r="W2203">
        <v>67875</v>
      </c>
      <c r="X2203">
        <v>9928</v>
      </c>
      <c r="Y2203" t="s">
        <v>16799</v>
      </c>
      <c r="Z2203" t="s">
        <v>17648</v>
      </c>
      <c r="AA2203" t="s">
        <v>658</v>
      </c>
      <c r="AB2203" t="s">
        <v>658</v>
      </c>
      <c r="AC2203" t="s">
        <v>16796</v>
      </c>
      <c r="AD2203" t="s">
        <v>16801</v>
      </c>
      <c r="AE2203">
        <v>13762</v>
      </c>
      <c r="AJ2203">
        <v>4897</v>
      </c>
      <c r="AK2203" t="s">
        <v>16796</v>
      </c>
      <c r="AL2203" t="s">
        <v>22103</v>
      </c>
      <c r="AM2203" t="s">
        <v>16796</v>
      </c>
      <c r="AN2203" t="s">
        <v>16796</v>
      </c>
      <c r="AO2203" t="s">
        <v>14933</v>
      </c>
      <c r="AP2203" t="s">
        <v>16802</v>
      </c>
      <c r="AQ2203" t="s">
        <v>20403</v>
      </c>
    </row>
    <row r="2204" spans="1:43" x14ac:dyDescent="0.3">
      <c r="A2204" t="s">
        <v>13882</v>
      </c>
      <c r="B2204" t="s">
        <v>11622</v>
      </c>
      <c r="C2204" s="72">
        <v>32322</v>
      </c>
      <c r="D2204" t="s">
        <v>13883</v>
      </c>
      <c r="E2204" t="s">
        <v>6873</v>
      </c>
      <c r="F2204" t="s">
        <v>1439</v>
      </c>
      <c r="G2204" t="s">
        <v>6120</v>
      </c>
      <c r="H2204" t="s">
        <v>1424</v>
      </c>
      <c r="I2204" t="s">
        <v>11623</v>
      </c>
      <c r="J2204" t="s">
        <v>11622</v>
      </c>
      <c r="K2204">
        <v>607345</v>
      </c>
      <c r="L2204" t="s">
        <v>11622</v>
      </c>
      <c r="M2204">
        <v>2036155</v>
      </c>
      <c r="N2204" t="s">
        <v>11622</v>
      </c>
      <c r="O2204" t="s">
        <v>13884</v>
      </c>
      <c r="P2204" t="s">
        <v>13882</v>
      </c>
      <c r="Q2204">
        <v>10278</v>
      </c>
      <c r="R2204" t="s">
        <v>11622</v>
      </c>
      <c r="S2204">
        <v>32618</v>
      </c>
      <c r="T2204" t="s">
        <v>11622</v>
      </c>
      <c r="V2204" t="s">
        <v>16803</v>
      </c>
      <c r="W2204">
        <v>69944</v>
      </c>
      <c r="X2204">
        <v>10278</v>
      </c>
      <c r="Y2204" t="s">
        <v>11622</v>
      </c>
      <c r="Z2204" t="s">
        <v>13885</v>
      </c>
      <c r="AA2204" t="s">
        <v>658</v>
      </c>
      <c r="AB2204" t="s">
        <v>658</v>
      </c>
      <c r="AC2204" t="s">
        <v>11622</v>
      </c>
      <c r="AD2204" t="s">
        <v>13885</v>
      </c>
      <c r="AE2204">
        <v>13663</v>
      </c>
      <c r="AH2204" t="s">
        <v>11622</v>
      </c>
      <c r="AI2204">
        <v>23873</v>
      </c>
      <c r="AJ2204">
        <v>4961</v>
      </c>
      <c r="AK2204" t="s">
        <v>11622</v>
      </c>
      <c r="AL2204" t="s">
        <v>19476</v>
      </c>
      <c r="AM2204" t="s">
        <v>11622</v>
      </c>
      <c r="AN2204" t="s">
        <v>11622</v>
      </c>
      <c r="AO2204" t="s">
        <v>1424</v>
      </c>
      <c r="AP2204" t="s">
        <v>13885</v>
      </c>
      <c r="AQ2204" t="s">
        <v>20403</v>
      </c>
    </row>
    <row r="2205" spans="1:43" x14ac:dyDescent="0.3">
      <c r="A2205" t="s">
        <v>12631</v>
      </c>
      <c r="B2205" t="s">
        <v>11689</v>
      </c>
      <c r="C2205" s="72">
        <v>34095</v>
      </c>
      <c r="D2205" t="s">
        <v>12632</v>
      </c>
      <c r="E2205" t="s">
        <v>6873</v>
      </c>
      <c r="F2205" t="s">
        <v>1509</v>
      </c>
      <c r="G2205" t="s">
        <v>9094</v>
      </c>
      <c r="H2205" t="s">
        <v>1380</v>
      </c>
      <c r="I2205" t="s">
        <v>11690</v>
      </c>
      <c r="J2205" t="s">
        <v>11689</v>
      </c>
      <c r="K2205">
        <v>605480</v>
      </c>
      <c r="L2205" t="s">
        <v>11689</v>
      </c>
      <c r="M2205">
        <v>2049626</v>
      </c>
      <c r="N2205" t="s">
        <v>11689</v>
      </c>
      <c r="O2205" t="s">
        <v>13474</v>
      </c>
      <c r="P2205" t="s">
        <v>12631</v>
      </c>
      <c r="Q2205">
        <v>10117</v>
      </c>
      <c r="R2205" t="s">
        <v>11689</v>
      </c>
      <c r="S2205">
        <v>32933</v>
      </c>
      <c r="T2205" t="s">
        <v>11689</v>
      </c>
      <c r="V2205" t="s">
        <v>12633</v>
      </c>
      <c r="W2205">
        <v>70851</v>
      </c>
      <c r="X2205">
        <v>10117</v>
      </c>
      <c r="Y2205" t="s">
        <v>11689</v>
      </c>
      <c r="Z2205" t="s">
        <v>12634</v>
      </c>
      <c r="AA2205" t="s">
        <v>658</v>
      </c>
      <c r="AB2205" t="s">
        <v>658</v>
      </c>
      <c r="AC2205" t="s">
        <v>11689</v>
      </c>
      <c r="AD2205" t="s">
        <v>12634</v>
      </c>
      <c r="AE2205">
        <v>12852</v>
      </c>
      <c r="AF2205" t="s">
        <v>11689</v>
      </c>
      <c r="AG2205">
        <v>38842</v>
      </c>
      <c r="AH2205" t="s">
        <v>11689</v>
      </c>
      <c r="AI2205">
        <v>18485</v>
      </c>
      <c r="AJ2205">
        <v>5095</v>
      </c>
      <c r="AK2205" t="s">
        <v>11689</v>
      </c>
      <c r="AL2205" t="s">
        <v>19477</v>
      </c>
      <c r="AM2205" t="s">
        <v>11689</v>
      </c>
      <c r="AN2205" t="s">
        <v>11689</v>
      </c>
      <c r="AO2205" t="s">
        <v>1380</v>
      </c>
      <c r="AP2205" t="s">
        <v>12634</v>
      </c>
      <c r="AQ2205" t="s">
        <v>20403</v>
      </c>
    </row>
    <row r="2206" spans="1:43" x14ac:dyDescent="0.3">
      <c r="A2206" t="s">
        <v>20252</v>
      </c>
      <c r="B2206" t="s">
        <v>17166</v>
      </c>
      <c r="C2206" s="72">
        <v>35101</v>
      </c>
      <c r="D2206" t="s">
        <v>20253</v>
      </c>
      <c r="E2206" t="s">
        <v>6873</v>
      </c>
      <c r="F2206" t="s">
        <v>1531</v>
      </c>
      <c r="G2206" t="s">
        <v>9094</v>
      </c>
      <c r="H2206" t="s">
        <v>1396</v>
      </c>
      <c r="I2206" t="s">
        <v>20254</v>
      </c>
      <c r="J2206" t="s">
        <v>17166</v>
      </c>
      <c r="K2206">
        <v>656976</v>
      </c>
      <c r="L2206" t="s">
        <v>17166</v>
      </c>
      <c r="M2206">
        <v>2835059</v>
      </c>
      <c r="N2206" t="s">
        <v>17166</v>
      </c>
      <c r="P2206" t="s">
        <v>20252</v>
      </c>
      <c r="Q2206">
        <v>10309</v>
      </c>
      <c r="R2206" t="s">
        <v>17166</v>
      </c>
      <c r="V2206" t="s">
        <v>20255</v>
      </c>
      <c r="W2206">
        <v>110857</v>
      </c>
      <c r="Z2206" t="s">
        <v>20256</v>
      </c>
      <c r="AA2206" t="s">
        <v>666</v>
      </c>
      <c r="AB2206" t="s">
        <v>666</v>
      </c>
      <c r="AC2206" t="s">
        <v>17166</v>
      </c>
      <c r="AD2206" t="s">
        <v>20256</v>
      </c>
      <c r="AK2206" t="s">
        <v>17166</v>
      </c>
      <c r="AL2206" t="s">
        <v>20257</v>
      </c>
      <c r="AM2206" t="s">
        <v>17166</v>
      </c>
      <c r="AO2206" t="s">
        <v>1396</v>
      </c>
      <c r="AP2206" t="s">
        <v>20256</v>
      </c>
      <c r="AQ2206" t="s">
        <v>20403</v>
      </c>
    </row>
    <row r="2207" spans="1:43" x14ac:dyDescent="0.3">
      <c r="A2207" t="s">
        <v>20363</v>
      </c>
      <c r="B2207" t="s">
        <v>17198</v>
      </c>
      <c r="C2207" s="72">
        <v>34714</v>
      </c>
      <c r="D2207" t="s">
        <v>13213</v>
      </c>
      <c r="E2207" t="s">
        <v>6873</v>
      </c>
      <c r="F2207" t="s">
        <v>1531</v>
      </c>
      <c r="G2207" t="s">
        <v>9094</v>
      </c>
      <c r="H2207" t="s">
        <v>1373</v>
      </c>
      <c r="I2207" t="s">
        <v>20364</v>
      </c>
      <c r="J2207" t="s">
        <v>17198</v>
      </c>
      <c r="K2207">
        <v>642092</v>
      </c>
      <c r="L2207" t="s">
        <v>17198</v>
      </c>
      <c r="M2207">
        <v>3095382</v>
      </c>
      <c r="N2207" t="s">
        <v>17198</v>
      </c>
      <c r="P2207" t="s">
        <v>20363</v>
      </c>
      <c r="Q2207">
        <v>10740</v>
      </c>
      <c r="R2207" t="s">
        <v>17198</v>
      </c>
      <c r="V2207" t="s">
        <v>20365</v>
      </c>
      <c r="W2207">
        <v>108611</v>
      </c>
      <c r="Z2207" t="s">
        <v>20366</v>
      </c>
      <c r="AA2207" t="s">
        <v>658</v>
      </c>
      <c r="AB2207" t="s">
        <v>658</v>
      </c>
      <c r="AC2207" t="s">
        <v>17198</v>
      </c>
      <c r="AD2207" t="s">
        <v>20366</v>
      </c>
      <c r="AJ2207">
        <v>6455</v>
      </c>
      <c r="AK2207" t="s">
        <v>17198</v>
      </c>
      <c r="AL2207" t="s">
        <v>20367</v>
      </c>
      <c r="AM2207" t="s">
        <v>17198</v>
      </c>
      <c r="AO2207" t="s">
        <v>14933</v>
      </c>
      <c r="AP2207" t="s">
        <v>20366</v>
      </c>
      <c r="AQ2207" t="s">
        <v>20403</v>
      </c>
    </row>
    <row r="2208" spans="1:43" hidden="1" x14ac:dyDescent="0.3">
      <c r="A2208" t="s">
        <v>3120</v>
      </c>
      <c r="B2208" t="s">
        <v>474</v>
      </c>
      <c r="C2208" s="72">
        <v>30224</v>
      </c>
      <c r="D2208" t="s">
        <v>6874</v>
      </c>
      <c r="E2208" t="s">
        <v>6873</v>
      </c>
      <c r="F2208" t="s">
        <v>3591</v>
      </c>
      <c r="G2208" t="s">
        <v>3591</v>
      </c>
      <c r="H2208" t="s">
        <v>1380</v>
      </c>
      <c r="I2208" t="s">
        <v>9762</v>
      </c>
      <c r="J2208" t="s">
        <v>474</v>
      </c>
      <c r="K2208">
        <v>452234</v>
      </c>
      <c r="L2208" t="s">
        <v>474</v>
      </c>
      <c r="M2208">
        <v>549985</v>
      </c>
      <c r="N2208" t="s">
        <v>474</v>
      </c>
      <c r="O2208" t="s">
        <v>3121</v>
      </c>
      <c r="P2208" t="s">
        <v>3120</v>
      </c>
      <c r="Q2208">
        <v>8144</v>
      </c>
      <c r="R2208" t="s">
        <v>474</v>
      </c>
      <c r="S2208">
        <v>28920</v>
      </c>
      <c r="T2208" t="s">
        <v>474</v>
      </c>
      <c r="U2208" t="s">
        <v>474</v>
      </c>
      <c r="V2208" t="s">
        <v>4845</v>
      </c>
      <c r="W2208">
        <v>48892</v>
      </c>
      <c r="X2208">
        <v>8144</v>
      </c>
      <c r="Y2208" t="s">
        <v>474</v>
      </c>
      <c r="Z2208" t="s">
        <v>6309</v>
      </c>
      <c r="AA2208" t="s">
        <v>666</v>
      </c>
      <c r="AB2208" t="s">
        <v>666</v>
      </c>
      <c r="AC2208" t="s">
        <v>474</v>
      </c>
      <c r="AD2208" t="s">
        <v>6309</v>
      </c>
      <c r="AE2208">
        <v>8279</v>
      </c>
      <c r="AF2208" t="s">
        <v>474</v>
      </c>
      <c r="AG2208">
        <v>5086</v>
      </c>
      <c r="AH2208" t="s">
        <v>474</v>
      </c>
      <c r="AI2208">
        <v>1155</v>
      </c>
      <c r="AJ2208">
        <v>2801</v>
      </c>
      <c r="AK2208" t="s">
        <v>474</v>
      </c>
      <c r="AL2208" t="s">
        <v>19478</v>
      </c>
      <c r="AM2208" t="s">
        <v>474</v>
      </c>
      <c r="AN2208" t="s">
        <v>474</v>
      </c>
      <c r="AO2208" t="s">
        <v>1380</v>
      </c>
      <c r="AP2208" t="s">
        <v>6309</v>
      </c>
      <c r="AQ2208" t="s">
        <v>20402</v>
      </c>
    </row>
    <row r="2209" spans="1:43" x14ac:dyDescent="0.3">
      <c r="A2209" t="s">
        <v>3122</v>
      </c>
      <c r="B2209" t="s">
        <v>1017</v>
      </c>
      <c r="C2209" s="72">
        <v>32699</v>
      </c>
      <c r="D2209" t="s">
        <v>6952</v>
      </c>
      <c r="E2209" t="s">
        <v>6873</v>
      </c>
      <c r="F2209" t="s">
        <v>1460</v>
      </c>
      <c r="G2209" t="s">
        <v>9094</v>
      </c>
      <c r="H2209" t="s">
        <v>1373</v>
      </c>
      <c r="I2209" t="s">
        <v>10370</v>
      </c>
      <c r="J2209" t="s">
        <v>1017</v>
      </c>
      <c r="K2209">
        <v>519293</v>
      </c>
      <c r="L2209" t="s">
        <v>1017</v>
      </c>
      <c r="M2209">
        <v>1666825</v>
      </c>
      <c r="N2209" t="s">
        <v>1017</v>
      </c>
      <c r="O2209" t="s">
        <v>13097</v>
      </c>
      <c r="P2209" t="s">
        <v>3122</v>
      </c>
      <c r="Q2209">
        <v>9193</v>
      </c>
      <c r="R2209" t="s">
        <v>1017</v>
      </c>
      <c r="S2209">
        <v>31549</v>
      </c>
      <c r="T2209" t="s">
        <v>1017</v>
      </c>
      <c r="V2209" t="s">
        <v>12889</v>
      </c>
      <c r="W2209">
        <v>58281</v>
      </c>
      <c r="X2209">
        <v>9193</v>
      </c>
      <c r="Y2209" t="s">
        <v>1017</v>
      </c>
      <c r="Z2209" t="s">
        <v>6310</v>
      </c>
      <c r="AA2209" t="s">
        <v>658</v>
      </c>
      <c r="AB2209" t="s">
        <v>666</v>
      </c>
      <c r="AC2209" t="s">
        <v>1017</v>
      </c>
      <c r="AD2209" t="s">
        <v>6310</v>
      </c>
      <c r="AE2209">
        <v>10906</v>
      </c>
      <c r="AF2209" t="s">
        <v>8979</v>
      </c>
      <c r="AG2209">
        <v>13271</v>
      </c>
      <c r="AH2209" t="s">
        <v>1017</v>
      </c>
      <c r="AI2209">
        <v>16675</v>
      </c>
      <c r="AJ2209">
        <v>4111</v>
      </c>
      <c r="AK2209" t="s">
        <v>1017</v>
      </c>
      <c r="AL2209" t="s">
        <v>19479</v>
      </c>
      <c r="AM2209" t="s">
        <v>1017</v>
      </c>
      <c r="AN2209" t="s">
        <v>1017</v>
      </c>
      <c r="AO2209" t="s">
        <v>14933</v>
      </c>
      <c r="AP2209" t="s">
        <v>6310</v>
      </c>
      <c r="AQ2209" t="s">
        <v>20403</v>
      </c>
    </row>
    <row r="2210" spans="1:43" x14ac:dyDescent="0.3">
      <c r="A2210" t="s">
        <v>17380</v>
      </c>
      <c r="B2210" t="s">
        <v>1017</v>
      </c>
      <c r="C2210" s="72">
        <v>34786</v>
      </c>
      <c r="D2210" t="s">
        <v>6952</v>
      </c>
      <c r="E2210" t="s">
        <v>6873</v>
      </c>
      <c r="F2210" t="s">
        <v>1379</v>
      </c>
      <c r="G2210" t="s">
        <v>9094</v>
      </c>
      <c r="H2210" t="s">
        <v>1424</v>
      </c>
      <c r="I2210" t="s">
        <v>17381</v>
      </c>
      <c r="J2210" t="s">
        <v>1017</v>
      </c>
      <c r="K2210">
        <v>669257</v>
      </c>
      <c r="L2210" t="s">
        <v>1017</v>
      </c>
      <c r="M2210">
        <v>2250617</v>
      </c>
      <c r="N2210" t="s">
        <v>1017</v>
      </c>
      <c r="P2210" t="s">
        <v>17380</v>
      </c>
      <c r="Q2210">
        <v>10363</v>
      </c>
      <c r="R2210" t="s">
        <v>1017</v>
      </c>
      <c r="S2210">
        <v>38309</v>
      </c>
      <c r="T2210" t="s">
        <v>1017</v>
      </c>
      <c r="W2210">
        <v>108612</v>
      </c>
      <c r="X2210">
        <v>10642</v>
      </c>
      <c r="Y2210" t="s">
        <v>1017</v>
      </c>
      <c r="Z2210" t="s">
        <v>6310</v>
      </c>
      <c r="AA2210" t="s">
        <v>658</v>
      </c>
      <c r="AB2210" t="s">
        <v>658</v>
      </c>
      <c r="AC2210" t="s">
        <v>1017</v>
      </c>
      <c r="AD2210" t="s">
        <v>6310</v>
      </c>
      <c r="AE2210">
        <v>14347</v>
      </c>
      <c r="AF2210" t="s">
        <v>1017</v>
      </c>
      <c r="AH2210" t="s">
        <v>1017</v>
      </c>
      <c r="AJ2210">
        <v>6036</v>
      </c>
      <c r="AK2210" t="s">
        <v>1017</v>
      </c>
      <c r="AL2210" t="s">
        <v>19480</v>
      </c>
      <c r="AM2210" t="s">
        <v>1017</v>
      </c>
      <c r="AN2210" t="s">
        <v>1017</v>
      </c>
      <c r="AO2210" t="s">
        <v>1424</v>
      </c>
      <c r="AP2210" t="s">
        <v>6310</v>
      </c>
      <c r="AQ2210" t="s">
        <v>20403</v>
      </c>
    </row>
    <row r="2211" spans="1:43" x14ac:dyDescent="0.3">
      <c r="A2211" t="s">
        <v>3123</v>
      </c>
      <c r="B2211" t="s">
        <v>365</v>
      </c>
      <c r="C2211" s="72">
        <v>31751</v>
      </c>
      <c r="D2211" t="s">
        <v>6648</v>
      </c>
      <c r="E2211" t="s">
        <v>6879</v>
      </c>
      <c r="F2211" t="s">
        <v>1437</v>
      </c>
      <c r="G2211" t="s">
        <v>9094</v>
      </c>
      <c r="H2211" t="s">
        <v>1396</v>
      </c>
      <c r="I2211" t="s">
        <v>10439</v>
      </c>
      <c r="J2211" t="s">
        <v>365</v>
      </c>
      <c r="K2211">
        <v>475253</v>
      </c>
      <c r="L2211" t="s">
        <v>365</v>
      </c>
      <c r="M2211">
        <v>1630092</v>
      </c>
      <c r="N2211" t="s">
        <v>365</v>
      </c>
      <c r="O2211" t="s">
        <v>3124</v>
      </c>
      <c r="P2211" t="s">
        <v>3123</v>
      </c>
      <c r="Q2211">
        <v>8653</v>
      </c>
      <c r="R2211" t="s">
        <v>365</v>
      </c>
      <c r="S2211">
        <v>30175</v>
      </c>
      <c r="T2211" t="s">
        <v>365</v>
      </c>
      <c r="U2211" t="s">
        <v>365</v>
      </c>
      <c r="V2211" t="s">
        <v>4846</v>
      </c>
      <c r="W2211">
        <v>58692</v>
      </c>
      <c r="X2211">
        <v>8653</v>
      </c>
      <c r="Y2211" t="s">
        <v>365</v>
      </c>
      <c r="Z2211" t="s">
        <v>6311</v>
      </c>
      <c r="AA2211" t="s">
        <v>5068</v>
      </c>
      <c r="AB2211" t="s">
        <v>666</v>
      </c>
      <c r="AC2211" t="s">
        <v>365</v>
      </c>
      <c r="AD2211" t="s">
        <v>6311</v>
      </c>
      <c r="AE2211">
        <v>10459</v>
      </c>
      <c r="AF2211" t="s">
        <v>365</v>
      </c>
      <c r="AG2211">
        <v>11443</v>
      </c>
      <c r="AH2211" t="s">
        <v>365</v>
      </c>
      <c r="AI2211">
        <v>5434</v>
      </c>
      <c r="AJ2211">
        <v>3266</v>
      </c>
      <c r="AK2211" t="s">
        <v>365</v>
      </c>
      <c r="AL2211" t="s">
        <v>19481</v>
      </c>
      <c r="AM2211" t="s">
        <v>365</v>
      </c>
      <c r="AN2211" t="s">
        <v>365</v>
      </c>
      <c r="AO2211" t="s">
        <v>1396</v>
      </c>
      <c r="AP2211" t="s">
        <v>6311</v>
      </c>
      <c r="AQ2211" t="s">
        <v>20403</v>
      </c>
    </row>
    <row r="2212" spans="1:43" x14ac:dyDescent="0.3">
      <c r="A2212" t="s">
        <v>12148</v>
      </c>
      <c r="B2212" t="s">
        <v>11342</v>
      </c>
      <c r="C2212" s="72">
        <v>32473</v>
      </c>
      <c r="D2212" t="s">
        <v>6620</v>
      </c>
      <c r="E2212" t="s">
        <v>12149</v>
      </c>
      <c r="F2212" t="s">
        <v>3591</v>
      </c>
      <c r="G2212" t="s">
        <v>3591</v>
      </c>
      <c r="H2212" t="s">
        <v>1373</v>
      </c>
      <c r="I2212" t="s">
        <v>11756</v>
      </c>
      <c r="J2212" t="s">
        <v>11342</v>
      </c>
      <c r="K2212">
        <v>519294</v>
      </c>
      <c r="L2212" t="s">
        <v>11342</v>
      </c>
      <c r="M2212">
        <v>1539226</v>
      </c>
      <c r="N2212" t="s">
        <v>11342</v>
      </c>
      <c r="O2212" t="s">
        <v>13425</v>
      </c>
      <c r="P2212" t="s">
        <v>12148</v>
      </c>
      <c r="Q2212">
        <v>10351</v>
      </c>
      <c r="R2212" t="s">
        <v>11342</v>
      </c>
      <c r="S2212">
        <v>29651</v>
      </c>
      <c r="T2212" t="s">
        <v>11342</v>
      </c>
      <c r="V2212" t="s">
        <v>12947</v>
      </c>
      <c r="W2212">
        <v>57550</v>
      </c>
      <c r="X2212">
        <v>10351</v>
      </c>
      <c r="Y2212" t="s">
        <v>11342</v>
      </c>
      <c r="Z2212" t="s">
        <v>12150</v>
      </c>
      <c r="AA2212" t="s">
        <v>666</v>
      </c>
      <c r="AB2212" t="s">
        <v>666</v>
      </c>
      <c r="AC2212" t="s">
        <v>11342</v>
      </c>
      <c r="AD2212" t="s">
        <v>12150</v>
      </c>
      <c r="AE2212">
        <v>9777</v>
      </c>
      <c r="AF2212" t="s">
        <v>11342</v>
      </c>
      <c r="AG2212">
        <v>72107</v>
      </c>
      <c r="AH2212" t="s">
        <v>11342</v>
      </c>
      <c r="AI2212">
        <v>5827</v>
      </c>
      <c r="AJ2212">
        <v>5110</v>
      </c>
      <c r="AK2212" t="s">
        <v>11342</v>
      </c>
      <c r="AL2212" t="s">
        <v>19482</v>
      </c>
      <c r="AM2212" t="s">
        <v>11342</v>
      </c>
      <c r="AN2212" t="s">
        <v>11342</v>
      </c>
      <c r="AO2212" t="s">
        <v>1373</v>
      </c>
      <c r="AP2212" t="s">
        <v>12150</v>
      </c>
      <c r="AQ2212" t="s">
        <v>20403</v>
      </c>
    </row>
    <row r="2213" spans="1:43" x14ac:dyDescent="0.3">
      <c r="A2213" t="s">
        <v>6312</v>
      </c>
      <c r="B2213" t="s">
        <v>1309</v>
      </c>
      <c r="C2213" s="72">
        <v>32548</v>
      </c>
      <c r="D2213" t="s">
        <v>6764</v>
      </c>
      <c r="E2213" t="s">
        <v>7158</v>
      </c>
      <c r="F2213" t="s">
        <v>1386</v>
      </c>
      <c r="G2213" t="s">
        <v>6120</v>
      </c>
      <c r="H2213" t="s">
        <v>1380</v>
      </c>
      <c r="I2213" t="s">
        <v>10540</v>
      </c>
      <c r="J2213" t="s">
        <v>1309</v>
      </c>
      <c r="K2213">
        <v>519295</v>
      </c>
      <c r="L2213" t="s">
        <v>1309</v>
      </c>
      <c r="M2213">
        <v>1960257</v>
      </c>
      <c r="N2213" t="s">
        <v>1309</v>
      </c>
      <c r="O2213" t="s">
        <v>8980</v>
      </c>
      <c r="P2213" t="s">
        <v>6312</v>
      </c>
      <c r="Q2213">
        <v>9760</v>
      </c>
      <c r="R2213" t="s">
        <v>1309</v>
      </c>
      <c r="S2213">
        <v>31558</v>
      </c>
      <c r="T2213" t="s">
        <v>1309</v>
      </c>
      <c r="V2213" t="s">
        <v>6313</v>
      </c>
      <c r="W2213">
        <v>56792</v>
      </c>
      <c r="X2213">
        <v>9760</v>
      </c>
      <c r="Y2213" t="s">
        <v>1309</v>
      </c>
      <c r="Z2213" t="s">
        <v>6314</v>
      </c>
      <c r="AA2213" t="s">
        <v>658</v>
      </c>
      <c r="AB2213" t="s">
        <v>658</v>
      </c>
      <c r="AC2213" t="s">
        <v>1309</v>
      </c>
      <c r="AD2213" t="s">
        <v>6314</v>
      </c>
      <c r="AE2213">
        <v>9898</v>
      </c>
      <c r="AF2213" t="s">
        <v>1309</v>
      </c>
      <c r="AG2213">
        <v>14088</v>
      </c>
      <c r="AH2213" t="s">
        <v>1309</v>
      </c>
      <c r="AI2213">
        <v>4999</v>
      </c>
      <c r="AJ2213">
        <v>4680</v>
      </c>
      <c r="AK2213" t="s">
        <v>1309</v>
      </c>
      <c r="AL2213" t="s">
        <v>19483</v>
      </c>
      <c r="AM2213" t="s">
        <v>1309</v>
      </c>
      <c r="AN2213" t="s">
        <v>1309</v>
      </c>
      <c r="AO2213" t="s">
        <v>1380</v>
      </c>
      <c r="AP2213" t="s">
        <v>6314</v>
      </c>
      <c r="AQ2213" t="s">
        <v>20403</v>
      </c>
    </row>
    <row r="2214" spans="1:43" x14ac:dyDescent="0.3">
      <c r="A2214" t="s">
        <v>3125</v>
      </c>
      <c r="B2214" t="s">
        <v>1190</v>
      </c>
      <c r="C2214" s="72">
        <v>32672</v>
      </c>
      <c r="D2214" t="s">
        <v>6872</v>
      </c>
      <c r="E2214" t="s">
        <v>7582</v>
      </c>
      <c r="F2214" t="s">
        <v>1460</v>
      </c>
      <c r="G2214" t="s">
        <v>9094</v>
      </c>
      <c r="H2214" t="s">
        <v>1373</v>
      </c>
      <c r="I2214" t="s">
        <v>10106</v>
      </c>
      <c r="J2214" t="s">
        <v>1190</v>
      </c>
      <c r="K2214">
        <v>592767</v>
      </c>
      <c r="L2214" t="s">
        <v>1190</v>
      </c>
      <c r="M2214">
        <v>1840445</v>
      </c>
      <c r="N2214" t="s">
        <v>1190</v>
      </c>
      <c r="O2214" t="s">
        <v>4847</v>
      </c>
      <c r="P2214" t="s">
        <v>3125</v>
      </c>
      <c r="Q2214">
        <v>9140</v>
      </c>
      <c r="R2214" t="s">
        <v>1190</v>
      </c>
      <c r="S2214">
        <v>31816</v>
      </c>
      <c r="T2214" t="s">
        <v>1190</v>
      </c>
      <c r="V2214" t="s">
        <v>4848</v>
      </c>
      <c r="W2214">
        <v>68688</v>
      </c>
      <c r="X2214">
        <v>9140</v>
      </c>
      <c r="Y2214" t="s">
        <v>1190</v>
      </c>
      <c r="Z2214" t="s">
        <v>6315</v>
      </c>
      <c r="AA2214" t="s">
        <v>666</v>
      </c>
      <c r="AB2214" t="s">
        <v>666</v>
      </c>
      <c r="AC2214" t="s">
        <v>1190</v>
      </c>
      <c r="AD2214" t="s">
        <v>6315</v>
      </c>
      <c r="AE2214">
        <v>11506</v>
      </c>
      <c r="AF2214" t="s">
        <v>1190</v>
      </c>
      <c r="AG2214">
        <v>17087</v>
      </c>
      <c r="AH2214" t="s">
        <v>1190</v>
      </c>
      <c r="AI2214">
        <v>18146</v>
      </c>
      <c r="AJ2214">
        <v>4057</v>
      </c>
      <c r="AK2214" t="s">
        <v>1190</v>
      </c>
      <c r="AL2214" t="s">
        <v>19484</v>
      </c>
      <c r="AM2214" t="s">
        <v>1190</v>
      </c>
      <c r="AN2214" t="s">
        <v>1190</v>
      </c>
      <c r="AO2214" t="s">
        <v>1373</v>
      </c>
      <c r="AP2214" t="s">
        <v>6315</v>
      </c>
      <c r="AQ2214" t="s">
        <v>20403</v>
      </c>
    </row>
    <row r="2215" spans="1:43" x14ac:dyDescent="0.3">
      <c r="A2215" t="s">
        <v>19876</v>
      </c>
      <c r="B2215" t="s">
        <v>17235</v>
      </c>
      <c r="C2215" s="72">
        <v>33878</v>
      </c>
      <c r="D2215" t="s">
        <v>19877</v>
      </c>
      <c r="E2215" t="s">
        <v>19878</v>
      </c>
      <c r="F2215" t="s">
        <v>1376</v>
      </c>
      <c r="G2215" t="s">
        <v>6120</v>
      </c>
      <c r="H2215" t="s">
        <v>1373</v>
      </c>
      <c r="I2215" t="s">
        <v>19879</v>
      </c>
      <c r="J2215" t="s">
        <v>17235</v>
      </c>
      <c r="K2215">
        <v>605482</v>
      </c>
      <c r="L2215" t="s">
        <v>17235</v>
      </c>
      <c r="M2215">
        <v>2615376</v>
      </c>
      <c r="N2215" t="s">
        <v>17235</v>
      </c>
      <c r="P2215" t="s">
        <v>19876</v>
      </c>
      <c r="Q2215">
        <v>10643</v>
      </c>
      <c r="R2215" t="s">
        <v>17235</v>
      </c>
      <c r="S2215">
        <v>34966</v>
      </c>
      <c r="T2215" t="s">
        <v>17235</v>
      </c>
      <c r="V2215" t="s">
        <v>19918</v>
      </c>
      <c r="W2215">
        <v>71094</v>
      </c>
      <c r="X2215">
        <v>11607</v>
      </c>
      <c r="Y2215" t="s">
        <v>17235</v>
      </c>
      <c r="Z2215" t="s">
        <v>19880</v>
      </c>
      <c r="AA2215" t="s">
        <v>658</v>
      </c>
      <c r="AB2215" t="s">
        <v>658</v>
      </c>
      <c r="AC2215" t="s">
        <v>17235</v>
      </c>
      <c r="AD2215" t="s">
        <v>19880</v>
      </c>
      <c r="AE2215">
        <v>13452</v>
      </c>
      <c r="AJ2215">
        <v>6084</v>
      </c>
      <c r="AK2215" t="s">
        <v>17235</v>
      </c>
      <c r="AL2215" t="s">
        <v>19919</v>
      </c>
      <c r="AM2215" t="s">
        <v>17235</v>
      </c>
      <c r="AN2215" t="s">
        <v>17235</v>
      </c>
      <c r="AO2215" t="s">
        <v>14933</v>
      </c>
      <c r="AP2215" t="s">
        <v>19880</v>
      </c>
      <c r="AQ2215" t="s">
        <v>20403</v>
      </c>
    </row>
    <row r="2216" spans="1:43" x14ac:dyDescent="0.3">
      <c r="A2216" t="s">
        <v>12035</v>
      </c>
      <c r="B2216" t="s">
        <v>11308</v>
      </c>
      <c r="C2216" s="72">
        <v>33942</v>
      </c>
      <c r="D2216" t="s">
        <v>7232</v>
      </c>
      <c r="E2216" t="s">
        <v>8088</v>
      </c>
      <c r="F2216" t="s">
        <v>1409</v>
      </c>
      <c r="G2216" t="s">
        <v>9094</v>
      </c>
      <c r="H2216" t="s">
        <v>1373</v>
      </c>
      <c r="I2216" t="s">
        <v>11828</v>
      </c>
      <c r="J2216" t="s">
        <v>11308</v>
      </c>
      <c r="K2216">
        <v>605483</v>
      </c>
      <c r="L2216" t="s">
        <v>11308</v>
      </c>
      <c r="M2216">
        <v>2006996</v>
      </c>
      <c r="N2216" t="s">
        <v>11308</v>
      </c>
      <c r="O2216" t="s">
        <v>13559</v>
      </c>
      <c r="P2216" t="s">
        <v>12035</v>
      </c>
      <c r="Q2216">
        <v>10148</v>
      </c>
      <c r="R2216" t="s">
        <v>11308</v>
      </c>
      <c r="S2216">
        <v>33748</v>
      </c>
      <c r="T2216" t="s">
        <v>11308</v>
      </c>
      <c r="V2216" t="s">
        <v>12036</v>
      </c>
      <c r="W2216">
        <v>70271</v>
      </c>
      <c r="X2216">
        <v>10148</v>
      </c>
      <c r="Y2216" t="s">
        <v>11308</v>
      </c>
      <c r="Z2216" t="s">
        <v>12037</v>
      </c>
      <c r="AA2216" t="s">
        <v>666</v>
      </c>
      <c r="AB2216" t="s">
        <v>666</v>
      </c>
      <c r="AC2216" t="s">
        <v>11308</v>
      </c>
      <c r="AD2216" t="s">
        <v>12037</v>
      </c>
      <c r="AE2216">
        <v>12189</v>
      </c>
      <c r="AF2216" t="s">
        <v>11308</v>
      </c>
      <c r="AG2216">
        <v>68488</v>
      </c>
      <c r="AH2216" t="s">
        <v>11308</v>
      </c>
      <c r="AI2216">
        <v>18460</v>
      </c>
      <c r="AJ2216">
        <v>5006</v>
      </c>
      <c r="AK2216" t="s">
        <v>11308</v>
      </c>
      <c r="AL2216" t="s">
        <v>19485</v>
      </c>
      <c r="AM2216" t="s">
        <v>11308</v>
      </c>
      <c r="AN2216" t="s">
        <v>11308</v>
      </c>
      <c r="AO2216" t="s">
        <v>14935</v>
      </c>
      <c r="AP2216" t="s">
        <v>12037</v>
      </c>
      <c r="AQ2216" t="s">
        <v>20403</v>
      </c>
    </row>
    <row r="2217" spans="1:43" hidden="1" x14ac:dyDescent="0.3">
      <c r="A2217" t="s">
        <v>4849</v>
      </c>
      <c r="B2217" t="s">
        <v>4850</v>
      </c>
      <c r="C2217" s="72">
        <v>29889</v>
      </c>
      <c r="D2217" t="s">
        <v>6537</v>
      </c>
      <c r="E2217" t="s">
        <v>8088</v>
      </c>
      <c r="F2217" t="s">
        <v>3591</v>
      </c>
      <c r="G2217" t="s">
        <v>3591</v>
      </c>
      <c r="H2217" t="s">
        <v>1373</v>
      </c>
      <c r="I2217" t="s">
        <v>10805</v>
      </c>
      <c r="J2217" t="s">
        <v>4850</v>
      </c>
      <c r="K2217">
        <v>430636</v>
      </c>
      <c r="L2217" t="s">
        <v>4850</v>
      </c>
      <c r="M2217">
        <v>448969</v>
      </c>
      <c r="N2217" t="s">
        <v>4850</v>
      </c>
      <c r="O2217" t="s">
        <v>6316</v>
      </c>
      <c r="P2217" t="s">
        <v>4849</v>
      </c>
      <c r="R2217" t="s">
        <v>4850</v>
      </c>
      <c r="S2217">
        <v>6072</v>
      </c>
      <c r="T2217" t="s">
        <v>4850</v>
      </c>
      <c r="V2217" t="s">
        <v>6317</v>
      </c>
      <c r="W2217">
        <v>45377</v>
      </c>
      <c r="Y2217" t="s">
        <v>4850</v>
      </c>
      <c r="Z2217" t="s">
        <v>8981</v>
      </c>
      <c r="AA2217" t="s">
        <v>658</v>
      </c>
      <c r="AB2217" t="s">
        <v>658</v>
      </c>
      <c r="AC2217" t="s">
        <v>4850</v>
      </c>
      <c r="AD2217" t="s">
        <v>8981</v>
      </c>
      <c r="AI2217">
        <v>12186</v>
      </c>
      <c r="AK2217" t="s">
        <v>4850</v>
      </c>
      <c r="AL2217" t="s">
        <v>19486</v>
      </c>
      <c r="AM2217" t="s">
        <v>4850</v>
      </c>
      <c r="AN2217" t="s">
        <v>4850</v>
      </c>
      <c r="AO2217" t="s">
        <v>1373</v>
      </c>
      <c r="AP2217" t="s">
        <v>8981</v>
      </c>
      <c r="AQ2217" t="s">
        <v>20402</v>
      </c>
    </row>
    <row r="2218" spans="1:43" x14ac:dyDescent="0.3">
      <c r="A2218" t="s">
        <v>3126</v>
      </c>
      <c r="B2218" t="s">
        <v>401</v>
      </c>
      <c r="C2218" s="72">
        <v>32175</v>
      </c>
      <c r="D2218" t="s">
        <v>6838</v>
      </c>
      <c r="E2218" t="s">
        <v>7120</v>
      </c>
      <c r="F2218" t="s">
        <v>1531</v>
      </c>
      <c r="G2218" t="s">
        <v>9094</v>
      </c>
      <c r="H2218" t="s">
        <v>1380</v>
      </c>
      <c r="I2218" t="s">
        <v>9467</v>
      </c>
      <c r="J2218" t="s">
        <v>401</v>
      </c>
      <c r="K2218">
        <v>501983</v>
      </c>
      <c r="L2218" t="s">
        <v>401</v>
      </c>
      <c r="M2218">
        <v>1232132</v>
      </c>
      <c r="N2218" t="s">
        <v>401</v>
      </c>
      <c r="O2218" t="s">
        <v>3127</v>
      </c>
      <c r="P2218" t="s">
        <v>3126</v>
      </c>
      <c r="Q2218">
        <v>8304</v>
      </c>
      <c r="R2218" t="s">
        <v>401</v>
      </c>
      <c r="S2218">
        <v>29189</v>
      </c>
      <c r="T2218" t="s">
        <v>401</v>
      </c>
      <c r="U2218" t="s">
        <v>401</v>
      </c>
      <c r="V2218" t="s">
        <v>4851</v>
      </c>
      <c r="W2218">
        <v>50073</v>
      </c>
      <c r="X2218">
        <v>8304</v>
      </c>
      <c r="Y2218" t="s">
        <v>401</v>
      </c>
      <c r="Z2218" t="s">
        <v>6318</v>
      </c>
      <c r="AA2218" t="s">
        <v>666</v>
      </c>
      <c r="AB2218" t="s">
        <v>666</v>
      </c>
      <c r="AC2218" t="s">
        <v>401</v>
      </c>
      <c r="AD2218" t="s">
        <v>6318</v>
      </c>
      <c r="AE2218">
        <v>9286</v>
      </c>
      <c r="AF2218" t="s">
        <v>401</v>
      </c>
      <c r="AG2218">
        <v>5565</v>
      </c>
      <c r="AH2218" t="s">
        <v>401</v>
      </c>
      <c r="AI2218">
        <v>3613</v>
      </c>
      <c r="AJ2218">
        <v>2991</v>
      </c>
      <c r="AK2218" t="s">
        <v>401</v>
      </c>
      <c r="AL2218" t="s">
        <v>19487</v>
      </c>
      <c r="AM2218" t="s">
        <v>401</v>
      </c>
      <c r="AN2218" t="s">
        <v>401</v>
      </c>
      <c r="AO2218" t="s">
        <v>1380</v>
      </c>
      <c r="AP2218" t="s">
        <v>6318</v>
      </c>
      <c r="AQ2218" t="s">
        <v>20403</v>
      </c>
    </row>
    <row r="2219" spans="1:43" x14ac:dyDescent="0.3">
      <c r="A2219" t="s">
        <v>3128</v>
      </c>
      <c r="B2219" t="s">
        <v>225</v>
      </c>
      <c r="C2219" s="72">
        <v>31739</v>
      </c>
      <c r="D2219" t="s">
        <v>6677</v>
      </c>
      <c r="E2219" t="s">
        <v>7350</v>
      </c>
      <c r="F2219" t="s">
        <v>3591</v>
      </c>
      <c r="G2219" t="s">
        <v>3591</v>
      </c>
      <c r="H2219" t="s">
        <v>660</v>
      </c>
      <c r="I2219" t="s">
        <v>9871</v>
      </c>
      <c r="J2219" t="s">
        <v>225</v>
      </c>
      <c r="K2219">
        <v>474319</v>
      </c>
      <c r="L2219" t="s">
        <v>225</v>
      </c>
      <c r="M2219">
        <v>1661347</v>
      </c>
      <c r="N2219" t="s">
        <v>225</v>
      </c>
      <c r="O2219" t="s">
        <v>3129</v>
      </c>
      <c r="P2219" t="s">
        <v>3128</v>
      </c>
      <c r="Q2219">
        <v>8624</v>
      </c>
      <c r="R2219" t="s">
        <v>225</v>
      </c>
      <c r="S2219">
        <v>30124</v>
      </c>
      <c r="T2219" t="s">
        <v>225</v>
      </c>
      <c r="V2219" t="s">
        <v>4852</v>
      </c>
      <c r="W2219">
        <v>48762</v>
      </c>
      <c r="X2219">
        <v>8624</v>
      </c>
      <c r="Y2219" t="s">
        <v>225</v>
      </c>
      <c r="Z2219" t="s">
        <v>8982</v>
      </c>
      <c r="AA2219" t="s">
        <v>658</v>
      </c>
      <c r="AB2219" t="s">
        <v>658</v>
      </c>
      <c r="AC2219" t="s">
        <v>225</v>
      </c>
      <c r="AD2219" t="s">
        <v>8982</v>
      </c>
      <c r="AE2219">
        <v>8639</v>
      </c>
      <c r="AH2219" t="s">
        <v>225</v>
      </c>
      <c r="AI2219">
        <v>2526</v>
      </c>
      <c r="AJ2219">
        <v>3613</v>
      </c>
      <c r="AK2219" t="s">
        <v>225</v>
      </c>
      <c r="AL2219" t="s">
        <v>19488</v>
      </c>
      <c r="AM2219" t="s">
        <v>225</v>
      </c>
      <c r="AN2219" t="s">
        <v>225</v>
      </c>
      <c r="AO2219" t="s">
        <v>660</v>
      </c>
      <c r="AP2219" t="s">
        <v>8982</v>
      </c>
      <c r="AQ2219" t="s">
        <v>20403</v>
      </c>
    </row>
    <row r="2220" spans="1:43" hidden="1" x14ac:dyDescent="0.3">
      <c r="A2220" t="s">
        <v>3130</v>
      </c>
      <c r="B2220" t="s">
        <v>319</v>
      </c>
      <c r="C2220" s="72">
        <v>29629</v>
      </c>
      <c r="D2220" t="s">
        <v>6655</v>
      </c>
      <c r="E2220" t="s">
        <v>7350</v>
      </c>
      <c r="F2220" t="s">
        <v>3591</v>
      </c>
      <c r="G2220" t="s">
        <v>3591</v>
      </c>
      <c r="H2220" t="s">
        <v>1424</v>
      </c>
      <c r="I2220" t="s">
        <v>10076</v>
      </c>
      <c r="J2220" t="s">
        <v>319</v>
      </c>
      <c r="K2220">
        <v>430965</v>
      </c>
      <c r="L2220" t="s">
        <v>319</v>
      </c>
      <c r="M2220">
        <v>392209</v>
      </c>
      <c r="N2220" t="s">
        <v>319</v>
      </c>
      <c r="O2220" t="s">
        <v>3131</v>
      </c>
      <c r="P2220" t="s">
        <v>3130</v>
      </c>
      <c r="Q2220">
        <v>7409</v>
      </c>
      <c r="R2220" t="s">
        <v>319</v>
      </c>
      <c r="S2220">
        <v>6070</v>
      </c>
      <c r="T2220" t="s">
        <v>319</v>
      </c>
      <c r="V2220" t="s">
        <v>4853</v>
      </c>
      <c r="W2220">
        <v>43032</v>
      </c>
      <c r="X2220">
        <v>7409</v>
      </c>
      <c r="Y2220" t="s">
        <v>319</v>
      </c>
      <c r="Z2220" t="s">
        <v>8983</v>
      </c>
      <c r="AA2220" t="s">
        <v>658</v>
      </c>
      <c r="AB2220" t="s">
        <v>658</v>
      </c>
      <c r="AC2220" t="s">
        <v>319</v>
      </c>
      <c r="AD2220" t="s">
        <v>8983</v>
      </c>
      <c r="AE2220">
        <v>7243</v>
      </c>
      <c r="AI2220">
        <v>8758</v>
      </c>
      <c r="AK2220" t="s">
        <v>319</v>
      </c>
      <c r="AN2220" t="s">
        <v>319</v>
      </c>
      <c r="AO2220" t="s">
        <v>1424</v>
      </c>
      <c r="AP2220" t="s">
        <v>8983</v>
      </c>
      <c r="AQ2220" t="s">
        <v>20402</v>
      </c>
    </row>
    <row r="2221" spans="1:43" x14ac:dyDescent="0.3">
      <c r="A2221" t="s">
        <v>3132</v>
      </c>
      <c r="B2221" t="s">
        <v>230</v>
      </c>
      <c r="C2221" s="72">
        <v>31554</v>
      </c>
      <c r="D2221" t="s">
        <v>6602</v>
      </c>
      <c r="E2221" t="s">
        <v>6976</v>
      </c>
      <c r="F2221" t="s">
        <v>1437</v>
      </c>
      <c r="G2221" t="s">
        <v>9094</v>
      </c>
      <c r="H2221" t="s">
        <v>1431</v>
      </c>
      <c r="I2221" t="s">
        <v>10425</v>
      </c>
      <c r="J2221" t="s">
        <v>230</v>
      </c>
      <c r="K2221">
        <v>519299</v>
      </c>
      <c r="L2221" t="s">
        <v>230</v>
      </c>
      <c r="M2221">
        <v>1600755</v>
      </c>
      <c r="N2221" t="s">
        <v>230</v>
      </c>
      <c r="O2221" t="s">
        <v>3133</v>
      </c>
      <c r="P2221" t="s">
        <v>3132</v>
      </c>
      <c r="Q2221">
        <v>8828</v>
      </c>
      <c r="R2221" t="s">
        <v>230</v>
      </c>
      <c r="S2221">
        <v>29732</v>
      </c>
      <c r="T2221" t="s">
        <v>230</v>
      </c>
      <c r="U2221" t="s">
        <v>230</v>
      </c>
      <c r="V2221" t="s">
        <v>4854</v>
      </c>
      <c r="W2221">
        <v>57552</v>
      </c>
      <c r="X2221">
        <v>8828</v>
      </c>
      <c r="Y2221" t="s">
        <v>230</v>
      </c>
      <c r="Z2221" t="s">
        <v>6319</v>
      </c>
      <c r="AA2221" t="s">
        <v>666</v>
      </c>
      <c r="AB2221" t="s">
        <v>658</v>
      </c>
      <c r="AC2221" t="s">
        <v>230</v>
      </c>
      <c r="AD2221" t="s">
        <v>6319</v>
      </c>
      <c r="AE2221">
        <v>9904</v>
      </c>
      <c r="AF2221" t="s">
        <v>230</v>
      </c>
      <c r="AG2221">
        <v>12593</v>
      </c>
      <c r="AH2221" t="s">
        <v>230</v>
      </c>
      <c r="AI2221">
        <v>5419</v>
      </c>
      <c r="AJ2221">
        <v>3618</v>
      </c>
      <c r="AK2221" t="s">
        <v>230</v>
      </c>
      <c r="AL2221" t="s">
        <v>19489</v>
      </c>
      <c r="AM2221" t="s">
        <v>230</v>
      </c>
      <c r="AN2221" t="s">
        <v>230</v>
      </c>
      <c r="AO2221" t="s">
        <v>20476</v>
      </c>
      <c r="AP2221" t="s">
        <v>6319</v>
      </c>
      <c r="AQ2221" t="s">
        <v>20403</v>
      </c>
    </row>
    <row r="2222" spans="1:43" x14ac:dyDescent="0.3">
      <c r="A2222" t="s">
        <v>16804</v>
      </c>
      <c r="B2222" t="s">
        <v>15021</v>
      </c>
      <c r="C2222" s="72">
        <v>34710</v>
      </c>
      <c r="D2222" t="s">
        <v>6581</v>
      </c>
      <c r="E2222" t="s">
        <v>16805</v>
      </c>
      <c r="F2222" t="s">
        <v>1430</v>
      </c>
      <c r="G2222" t="s">
        <v>6120</v>
      </c>
      <c r="H2222" t="s">
        <v>661</v>
      </c>
      <c r="I2222" t="s">
        <v>16806</v>
      </c>
      <c r="J2222" t="s">
        <v>15021</v>
      </c>
      <c r="K2222">
        <v>669256</v>
      </c>
      <c r="L2222" t="s">
        <v>15021</v>
      </c>
      <c r="M2222">
        <v>2910603</v>
      </c>
      <c r="N2222" t="s">
        <v>15021</v>
      </c>
      <c r="P2222" t="s">
        <v>16804</v>
      </c>
      <c r="Q2222">
        <v>10927</v>
      </c>
      <c r="R2222" t="s">
        <v>15021</v>
      </c>
      <c r="S2222">
        <v>39904</v>
      </c>
      <c r="T2222" t="s">
        <v>15021</v>
      </c>
      <c r="W2222">
        <v>108615</v>
      </c>
      <c r="X2222">
        <v>10927</v>
      </c>
      <c r="Y2222" t="s">
        <v>15021</v>
      </c>
      <c r="Z2222" t="s">
        <v>15322</v>
      </c>
      <c r="AA2222" t="s">
        <v>658</v>
      </c>
      <c r="AB2222" t="s">
        <v>658</v>
      </c>
      <c r="AC2222" t="s">
        <v>15021</v>
      </c>
      <c r="AD2222" t="s">
        <v>15322</v>
      </c>
      <c r="AE2222">
        <v>14351</v>
      </c>
      <c r="AJ2222">
        <v>5827</v>
      </c>
      <c r="AK2222" t="s">
        <v>15021</v>
      </c>
      <c r="AL2222" t="s">
        <v>19490</v>
      </c>
      <c r="AM2222" t="s">
        <v>15021</v>
      </c>
      <c r="AN2222" t="s">
        <v>15021</v>
      </c>
      <c r="AO2222" t="s">
        <v>14948</v>
      </c>
      <c r="AP2222" t="s">
        <v>15322</v>
      </c>
      <c r="AQ2222" t="s">
        <v>20403</v>
      </c>
    </row>
    <row r="2223" spans="1:43" x14ac:dyDescent="0.3">
      <c r="A2223" t="s">
        <v>3134</v>
      </c>
      <c r="B2223" t="s">
        <v>120</v>
      </c>
      <c r="C2223" s="72">
        <v>32128</v>
      </c>
      <c r="D2223" t="s">
        <v>7153</v>
      </c>
      <c r="E2223" t="s">
        <v>7152</v>
      </c>
      <c r="F2223" t="s">
        <v>1383</v>
      </c>
      <c r="G2223" t="s">
        <v>9094</v>
      </c>
      <c r="H2223" t="s">
        <v>661</v>
      </c>
      <c r="I2223" t="s">
        <v>10699</v>
      </c>
      <c r="J2223" t="s">
        <v>120</v>
      </c>
      <c r="K2223">
        <v>456781</v>
      </c>
      <c r="L2223" t="s">
        <v>120</v>
      </c>
      <c r="M2223">
        <v>1666544</v>
      </c>
      <c r="N2223" t="s">
        <v>120</v>
      </c>
      <c r="O2223" t="s">
        <v>4855</v>
      </c>
      <c r="P2223" t="s">
        <v>3134</v>
      </c>
      <c r="Q2223">
        <v>9190</v>
      </c>
      <c r="R2223" t="s">
        <v>120</v>
      </c>
      <c r="S2223">
        <v>29703</v>
      </c>
      <c r="T2223" t="s">
        <v>120</v>
      </c>
      <c r="U2223" t="s">
        <v>120</v>
      </c>
      <c r="V2223" t="s">
        <v>4856</v>
      </c>
      <c r="W2223">
        <v>48772</v>
      </c>
      <c r="X2223">
        <v>9190</v>
      </c>
      <c r="Y2223" t="s">
        <v>120</v>
      </c>
      <c r="Z2223" t="s">
        <v>6320</v>
      </c>
      <c r="AA2223" t="s">
        <v>658</v>
      </c>
      <c r="AB2223" t="s">
        <v>658</v>
      </c>
      <c r="AC2223" t="s">
        <v>120</v>
      </c>
      <c r="AD2223" t="s">
        <v>6320</v>
      </c>
      <c r="AE2223">
        <v>11367</v>
      </c>
      <c r="AF2223" t="s">
        <v>120</v>
      </c>
      <c r="AG2223">
        <v>13412</v>
      </c>
      <c r="AH2223" t="s">
        <v>120</v>
      </c>
      <c r="AI2223">
        <v>2885</v>
      </c>
      <c r="AJ2223">
        <v>4061</v>
      </c>
      <c r="AK2223" t="s">
        <v>120</v>
      </c>
      <c r="AL2223" t="s">
        <v>19491</v>
      </c>
      <c r="AM2223" t="s">
        <v>120</v>
      </c>
      <c r="AN2223" t="s">
        <v>120</v>
      </c>
      <c r="AO2223" t="s">
        <v>661</v>
      </c>
      <c r="AP2223" t="s">
        <v>6320</v>
      </c>
      <c r="AQ2223" t="s">
        <v>20403</v>
      </c>
    </row>
    <row r="2224" spans="1:43" x14ac:dyDescent="0.3">
      <c r="A2224" t="s">
        <v>4857</v>
      </c>
      <c r="B2224" t="s">
        <v>305</v>
      </c>
      <c r="C2224" s="72">
        <v>31965</v>
      </c>
      <c r="D2224" t="s">
        <v>7006</v>
      </c>
      <c r="E2224" t="s">
        <v>7005</v>
      </c>
      <c r="F2224" t="s">
        <v>1460</v>
      </c>
      <c r="G2224" t="s">
        <v>9094</v>
      </c>
      <c r="H2224" t="s">
        <v>661</v>
      </c>
      <c r="I2224" t="s">
        <v>10048</v>
      </c>
      <c r="J2224" t="s">
        <v>305</v>
      </c>
      <c r="K2224">
        <v>500208</v>
      </c>
      <c r="L2224" t="s">
        <v>305</v>
      </c>
      <c r="M2224">
        <v>1741691</v>
      </c>
      <c r="N2224" t="s">
        <v>305</v>
      </c>
      <c r="O2224" t="s">
        <v>8984</v>
      </c>
      <c r="P2224" t="s">
        <v>4857</v>
      </c>
      <c r="Q2224">
        <v>9657</v>
      </c>
      <c r="R2224" t="s">
        <v>305</v>
      </c>
      <c r="S2224">
        <v>30898</v>
      </c>
      <c r="T2224" t="s">
        <v>305</v>
      </c>
      <c r="V2224" t="s">
        <v>6321</v>
      </c>
      <c r="W2224">
        <v>51557</v>
      </c>
      <c r="X2224">
        <v>9657</v>
      </c>
      <c r="Y2224" t="s">
        <v>305</v>
      </c>
      <c r="Z2224" t="s">
        <v>6322</v>
      </c>
      <c r="AA2224" t="s">
        <v>5068</v>
      </c>
      <c r="AB2224" t="s">
        <v>658</v>
      </c>
      <c r="AC2224" t="s">
        <v>305</v>
      </c>
      <c r="AD2224" t="s">
        <v>6322</v>
      </c>
      <c r="AE2224">
        <v>12284</v>
      </c>
      <c r="AF2224" t="s">
        <v>305</v>
      </c>
      <c r="AG2224">
        <v>13710</v>
      </c>
      <c r="AH2224" t="s">
        <v>305</v>
      </c>
      <c r="AI2224">
        <v>4931</v>
      </c>
      <c r="AJ2224">
        <v>3961</v>
      </c>
      <c r="AK2224" t="s">
        <v>305</v>
      </c>
      <c r="AL2224" t="s">
        <v>19492</v>
      </c>
      <c r="AM2224" t="s">
        <v>305</v>
      </c>
      <c r="AN2224" t="s">
        <v>305</v>
      </c>
      <c r="AO2224" t="s">
        <v>661</v>
      </c>
      <c r="AP2224" t="s">
        <v>6322</v>
      </c>
      <c r="AQ2224" t="s">
        <v>20403</v>
      </c>
    </row>
    <row r="2225" spans="1:43" x14ac:dyDescent="0.3">
      <c r="A2225" t="s">
        <v>4858</v>
      </c>
      <c r="B2225" t="s">
        <v>3461</v>
      </c>
      <c r="C2225" s="72">
        <v>33659</v>
      </c>
      <c r="D2225" t="s">
        <v>6773</v>
      </c>
      <c r="E2225" t="s">
        <v>6772</v>
      </c>
      <c r="F2225" t="s">
        <v>1553</v>
      </c>
      <c r="G2225" t="s">
        <v>6120</v>
      </c>
      <c r="H2225" t="s">
        <v>1380</v>
      </c>
      <c r="I2225" t="s">
        <v>10839</v>
      </c>
      <c r="J2225" t="s">
        <v>3461</v>
      </c>
      <c r="K2225">
        <v>624585</v>
      </c>
      <c r="L2225" t="s">
        <v>3461</v>
      </c>
      <c r="M2225">
        <v>1988873</v>
      </c>
      <c r="N2225" t="s">
        <v>3461</v>
      </c>
      <c r="O2225" t="s">
        <v>13091</v>
      </c>
      <c r="P2225" t="s">
        <v>4858</v>
      </c>
      <c r="Q2225">
        <v>9228</v>
      </c>
      <c r="R2225" t="s">
        <v>3461</v>
      </c>
      <c r="S2225">
        <v>32558</v>
      </c>
      <c r="T2225" t="s">
        <v>3461</v>
      </c>
      <c r="V2225" t="s">
        <v>12708</v>
      </c>
      <c r="W2225">
        <v>101657</v>
      </c>
      <c r="X2225">
        <v>9228</v>
      </c>
      <c r="Y2225" t="s">
        <v>3461</v>
      </c>
      <c r="Z2225" t="s">
        <v>6323</v>
      </c>
      <c r="AA2225" t="s">
        <v>658</v>
      </c>
      <c r="AB2225" t="s">
        <v>658</v>
      </c>
      <c r="AC2225" t="s">
        <v>3461</v>
      </c>
      <c r="AD2225" t="s">
        <v>6323</v>
      </c>
      <c r="AE2225">
        <v>12355</v>
      </c>
      <c r="AF2225" t="s">
        <v>3461</v>
      </c>
      <c r="AG2225">
        <v>23107</v>
      </c>
      <c r="AH2225" t="s">
        <v>3461</v>
      </c>
      <c r="AI2225">
        <v>18162</v>
      </c>
      <c r="AJ2225">
        <v>4721</v>
      </c>
      <c r="AK2225" t="s">
        <v>3461</v>
      </c>
      <c r="AL2225" t="s">
        <v>19493</v>
      </c>
      <c r="AM2225" t="s">
        <v>3461</v>
      </c>
      <c r="AN2225" t="s">
        <v>3461</v>
      </c>
      <c r="AO2225" t="s">
        <v>14942</v>
      </c>
      <c r="AP2225" t="s">
        <v>6323</v>
      </c>
      <c r="AQ2225" t="s">
        <v>20403</v>
      </c>
    </row>
    <row r="2226" spans="1:43" x14ac:dyDescent="0.3">
      <c r="A2226" t="s">
        <v>3135</v>
      </c>
      <c r="B2226" t="s">
        <v>6</v>
      </c>
      <c r="C2226" s="72">
        <v>32049</v>
      </c>
      <c r="D2226" t="s">
        <v>7352</v>
      </c>
      <c r="E2226" t="s">
        <v>7351</v>
      </c>
      <c r="F2226" t="s">
        <v>3591</v>
      </c>
      <c r="G2226" t="s">
        <v>3591</v>
      </c>
      <c r="H2226" t="s">
        <v>1424</v>
      </c>
      <c r="I2226" t="s">
        <v>10692</v>
      </c>
      <c r="J2226" t="s">
        <v>6</v>
      </c>
      <c r="K2226">
        <v>455378</v>
      </c>
      <c r="L2226" t="s">
        <v>6</v>
      </c>
      <c r="M2226">
        <v>1946524</v>
      </c>
      <c r="N2226" t="s">
        <v>6</v>
      </c>
      <c r="O2226" t="s">
        <v>4859</v>
      </c>
      <c r="P2226" t="s">
        <v>3135</v>
      </c>
      <c r="Q2226">
        <v>9304</v>
      </c>
      <c r="R2226" t="s">
        <v>6</v>
      </c>
      <c r="S2226">
        <v>32114</v>
      </c>
      <c r="T2226" t="s">
        <v>6</v>
      </c>
      <c r="V2226" t="s">
        <v>6324</v>
      </c>
      <c r="W2226">
        <v>52362</v>
      </c>
      <c r="X2226">
        <v>9304</v>
      </c>
      <c r="Y2226" t="s">
        <v>6</v>
      </c>
      <c r="Z2226" t="s">
        <v>6325</v>
      </c>
      <c r="AA2226" t="s">
        <v>658</v>
      </c>
      <c r="AB2226" t="s">
        <v>658</v>
      </c>
      <c r="AC2226" t="s">
        <v>6</v>
      </c>
      <c r="AD2226" t="s">
        <v>6325</v>
      </c>
      <c r="AE2226">
        <v>8552</v>
      </c>
      <c r="AI2226">
        <v>16657</v>
      </c>
      <c r="AJ2226">
        <v>4209</v>
      </c>
      <c r="AK2226" t="s">
        <v>6</v>
      </c>
      <c r="AL2226" t="s">
        <v>19494</v>
      </c>
      <c r="AM2226" t="s">
        <v>6</v>
      </c>
      <c r="AN2226" t="s">
        <v>6</v>
      </c>
      <c r="AO2226" t="s">
        <v>1424</v>
      </c>
      <c r="AP2226" t="s">
        <v>6325</v>
      </c>
      <c r="AQ2226" t="s">
        <v>20403</v>
      </c>
    </row>
    <row r="2227" spans="1:43" x14ac:dyDescent="0.3">
      <c r="A2227" t="s">
        <v>12423</v>
      </c>
      <c r="B2227" t="s">
        <v>11328</v>
      </c>
      <c r="C2227" s="72">
        <v>32365</v>
      </c>
      <c r="D2227" t="s">
        <v>12424</v>
      </c>
      <c r="E2227" t="s">
        <v>7351</v>
      </c>
      <c r="F2227" t="s">
        <v>1434</v>
      </c>
      <c r="G2227" t="s">
        <v>9094</v>
      </c>
      <c r="H2227" t="s">
        <v>1373</v>
      </c>
      <c r="I2227" t="s">
        <v>11329</v>
      </c>
      <c r="J2227" t="s">
        <v>11328</v>
      </c>
      <c r="K2227">
        <v>519301</v>
      </c>
      <c r="L2227" t="s">
        <v>11328</v>
      </c>
      <c r="M2227">
        <v>1799468</v>
      </c>
      <c r="N2227" t="s">
        <v>11328</v>
      </c>
      <c r="O2227" t="s">
        <v>13364</v>
      </c>
      <c r="P2227" t="s">
        <v>12423</v>
      </c>
      <c r="Q2227">
        <v>9951</v>
      </c>
      <c r="R2227" t="s">
        <v>11328</v>
      </c>
      <c r="S2227">
        <v>31041</v>
      </c>
      <c r="T2227" t="s">
        <v>11328</v>
      </c>
      <c r="V2227" t="s">
        <v>12425</v>
      </c>
      <c r="W2227">
        <v>65913</v>
      </c>
      <c r="X2227">
        <v>9951</v>
      </c>
      <c r="Y2227" t="s">
        <v>14475</v>
      </c>
      <c r="Z2227" t="s">
        <v>12426</v>
      </c>
      <c r="AA2227" t="s">
        <v>658</v>
      </c>
      <c r="AB2227" t="s">
        <v>666</v>
      </c>
      <c r="AC2227" t="s">
        <v>11328</v>
      </c>
      <c r="AD2227" t="s">
        <v>12426</v>
      </c>
      <c r="AE2227">
        <v>11464</v>
      </c>
      <c r="AF2227" t="s">
        <v>11328</v>
      </c>
      <c r="AG2227">
        <v>53017</v>
      </c>
      <c r="AH2227" t="s">
        <v>11328</v>
      </c>
      <c r="AI2227">
        <v>14946</v>
      </c>
      <c r="AJ2227">
        <v>4484</v>
      </c>
      <c r="AK2227" t="s">
        <v>11328</v>
      </c>
      <c r="AL2227" t="s">
        <v>19495</v>
      </c>
      <c r="AM2227" t="s">
        <v>11328</v>
      </c>
      <c r="AN2227" t="s">
        <v>11328</v>
      </c>
      <c r="AO2227" t="s">
        <v>1373</v>
      </c>
      <c r="AP2227" t="s">
        <v>12426</v>
      </c>
      <c r="AQ2227" t="s">
        <v>20403</v>
      </c>
    </row>
    <row r="2228" spans="1:43" hidden="1" x14ac:dyDescent="0.3">
      <c r="A2228" t="s">
        <v>3136</v>
      </c>
      <c r="B2228" t="s">
        <v>531</v>
      </c>
      <c r="C2228" s="72">
        <v>27766</v>
      </c>
      <c r="D2228" t="s">
        <v>7354</v>
      </c>
      <c r="E2228" t="s">
        <v>7353</v>
      </c>
      <c r="F2228" t="s">
        <v>3591</v>
      </c>
      <c r="G2228" t="s">
        <v>3591</v>
      </c>
      <c r="H2228" t="s">
        <v>1380</v>
      </c>
      <c r="I2228" t="s">
        <v>10838</v>
      </c>
      <c r="J2228" t="s">
        <v>531</v>
      </c>
      <c r="K2228">
        <v>150093</v>
      </c>
      <c r="L2228" t="s">
        <v>531</v>
      </c>
      <c r="M2228">
        <v>127572</v>
      </c>
      <c r="N2228" t="s">
        <v>531</v>
      </c>
      <c r="O2228" t="s">
        <v>3137</v>
      </c>
      <c r="P2228" t="s">
        <v>3136</v>
      </c>
      <c r="Q2228">
        <v>6154</v>
      </c>
      <c r="R2228" t="s">
        <v>531</v>
      </c>
      <c r="S2228">
        <v>3993</v>
      </c>
      <c r="T2228" t="s">
        <v>531</v>
      </c>
      <c r="U2228" t="s">
        <v>531</v>
      </c>
      <c r="V2228" t="s">
        <v>4860</v>
      </c>
      <c r="W2228">
        <v>1608</v>
      </c>
      <c r="X2228">
        <v>6154</v>
      </c>
      <c r="Y2228" t="s">
        <v>531</v>
      </c>
      <c r="Z2228" t="s">
        <v>8985</v>
      </c>
      <c r="AA2228" t="s">
        <v>658</v>
      </c>
      <c r="AB2228" t="s">
        <v>658</v>
      </c>
      <c r="AC2228" t="s">
        <v>531</v>
      </c>
      <c r="AD2228" t="s">
        <v>8985</v>
      </c>
      <c r="AI2228">
        <v>8775</v>
      </c>
      <c r="AK2228" t="s">
        <v>531</v>
      </c>
      <c r="AN2228" t="s">
        <v>531</v>
      </c>
      <c r="AO2228" t="s">
        <v>1380</v>
      </c>
      <c r="AP2228" t="s">
        <v>8985</v>
      </c>
      <c r="AQ2228" t="s">
        <v>20402</v>
      </c>
    </row>
    <row r="2229" spans="1:43" x14ac:dyDescent="0.3">
      <c r="A2229" t="s">
        <v>3138</v>
      </c>
      <c r="B2229" t="s">
        <v>1228</v>
      </c>
      <c r="C2229" s="72">
        <v>30820</v>
      </c>
      <c r="D2229" t="s">
        <v>7730</v>
      </c>
      <c r="E2229" t="s">
        <v>7729</v>
      </c>
      <c r="F2229" t="s">
        <v>1531</v>
      </c>
      <c r="G2229" t="s">
        <v>9094</v>
      </c>
      <c r="H2229" t="s">
        <v>1373</v>
      </c>
      <c r="I2229" t="s">
        <v>10729</v>
      </c>
      <c r="J2229" t="s">
        <v>1228</v>
      </c>
      <c r="K2229">
        <v>465657</v>
      </c>
      <c r="L2229" t="s">
        <v>1228</v>
      </c>
      <c r="M2229">
        <v>1182834</v>
      </c>
      <c r="N2229" t="s">
        <v>1228</v>
      </c>
      <c r="O2229" t="s">
        <v>3139</v>
      </c>
      <c r="P2229" t="s">
        <v>3138</v>
      </c>
      <c r="Q2229">
        <v>7964</v>
      </c>
      <c r="R2229" t="s">
        <v>1228</v>
      </c>
      <c r="S2229">
        <v>28688</v>
      </c>
      <c r="T2229" t="s">
        <v>1228</v>
      </c>
      <c r="V2229" t="s">
        <v>4861</v>
      </c>
      <c r="W2229">
        <v>46711</v>
      </c>
      <c r="X2229">
        <v>7964</v>
      </c>
      <c r="Y2229" t="s">
        <v>1228</v>
      </c>
      <c r="Z2229" t="s">
        <v>6326</v>
      </c>
      <c r="AA2229" t="s">
        <v>658</v>
      </c>
      <c r="AB2229" t="s">
        <v>658</v>
      </c>
      <c r="AC2229" t="s">
        <v>1228</v>
      </c>
      <c r="AD2229" t="s">
        <v>6326</v>
      </c>
      <c r="AE2229">
        <v>9580</v>
      </c>
      <c r="AF2229" t="s">
        <v>1228</v>
      </c>
      <c r="AG2229">
        <v>5658</v>
      </c>
      <c r="AH2229" t="s">
        <v>1228</v>
      </c>
      <c r="AI2229">
        <v>15273</v>
      </c>
      <c r="AJ2229">
        <v>2547</v>
      </c>
      <c r="AK2229" t="s">
        <v>1228</v>
      </c>
      <c r="AL2229" t="s">
        <v>19496</v>
      </c>
      <c r="AM2229" t="s">
        <v>1228</v>
      </c>
      <c r="AN2229" t="s">
        <v>1228</v>
      </c>
      <c r="AO2229" t="s">
        <v>14933</v>
      </c>
      <c r="AP2229" t="s">
        <v>6326</v>
      </c>
      <c r="AQ2229" t="s">
        <v>20403</v>
      </c>
    </row>
    <row r="2230" spans="1:43" hidden="1" x14ac:dyDescent="0.3">
      <c r="A2230" t="s">
        <v>3140</v>
      </c>
      <c r="B2230" t="s">
        <v>737</v>
      </c>
      <c r="C2230" s="72">
        <v>29208</v>
      </c>
      <c r="D2230" t="s">
        <v>7012</v>
      </c>
      <c r="E2230" t="s">
        <v>7353</v>
      </c>
      <c r="F2230" t="s">
        <v>3591</v>
      </c>
      <c r="G2230" t="s">
        <v>3591</v>
      </c>
      <c r="H2230" t="s">
        <v>1373</v>
      </c>
      <c r="I2230" t="s">
        <v>9264</v>
      </c>
      <c r="J2230" t="s">
        <v>737</v>
      </c>
      <c r="K2230">
        <v>400089</v>
      </c>
      <c r="L2230" t="s">
        <v>737</v>
      </c>
      <c r="M2230">
        <v>210750</v>
      </c>
      <c r="N2230" t="s">
        <v>737</v>
      </c>
      <c r="O2230" t="s">
        <v>3141</v>
      </c>
      <c r="P2230" t="s">
        <v>3140</v>
      </c>
      <c r="Q2230">
        <v>6662</v>
      </c>
      <c r="R2230" t="s">
        <v>737</v>
      </c>
      <c r="S2230">
        <v>4600</v>
      </c>
      <c r="T2230" t="s">
        <v>737</v>
      </c>
      <c r="V2230" t="s">
        <v>4862</v>
      </c>
      <c r="W2230">
        <v>1182</v>
      </c>
      <c r="X2230">
        <v>6662</v>
      </c>
      <c r="Y2230" t="s">
        <v>737</v>
      </c>
      <c r="Z2230" t="s">
        <v>6327</v>
      </c>
      <c r="AA2230" t="s">
        <v>658</v>
      </c>
      <c r="AB2230" t="s">
        <v>658</v>
      </c>
      <c r="AC2230" t="s">
        <v>737</v>
      </c>
      <c r="AD2230" t="s">
        <v>6327</v>
      </c>
      <c r="AH2230" t="s">
        <v>737</v>
      </c>
      <c r="AI2230">
        <v>7964</v>
      </c>
      <c r="AK2230" t="s">
        <v>737</v>
      </c>
      <c r="AN2230" t="s">
        <v>737</v>
      </c>
      <c r="AO2230" t="s">
        <v>1373</v>
      </c>
      <c r="AP2230" t="s">
        <v>6327</v>
      </c>
      <c r="AQ2230" t="s">
        <v>20402</v>
      </c>
    </row>
    <row r="2231" spans="1:43" x14ac:dyDescent="0.3">
      <c r="A2231" t="s">
        <v>13086</v>
      </c>
      <c r="B2231" t="s">
        <v>11738</v>
      </c>
      <c r="C2231" s="72">
        <v>35646</v>
      </c>
      <c r="D2231" t="s">
        <v>6539</v>
      </c>
      <c r="E2231" t="s">
        <v>13087</v>
      </c>
      <c r="F2231" t="s">
        <v>1460</v>
      </c>
      <c r="G2231" t="s">
        <v>9094</v>
      </c>
      <c r="H2231" t="s">
        <v>1373</v>
      </c>
      <c r="I2231" t="s">
        <v>14651</v>
      </c>
      <c r="J2231" t="s">
        <v>11738</v>
      </c>
      <c r="K2231">
        <v>647336</v>
      </c>
      <c r="L2231" t="s">
        <v>11738</v>
      </c>
      <c r="M2231">
        <v>2207809</v>
      </c>
      <c r="N2231" t="s">
        <v>11738</v>
      </c>
      <c r="O2231" t="s">
        <v>17649</v>
      </c>
      <c r="P2231" t="s">
        <v>13086</v>
      </c>
      <c r="Q2231">
        <v>10423</v>
      </c>
      <c r="R2231" t="s">
        <v>11738</v>
      </c>
      <c r="S2231">
        <v>34984</v>
      </c>
      <c r="T2231" t="s">
        <v>11738</v>
      </c>
      <c r="V2231" t="s">
        <v>16807</v>
      </c>
      <c r="W2231">
        <v>106940</v>
      </c>
      <c r="X2231">
        <v>10423</v>
      </c>
      <c r="Y2231" t="s">
        <v>11738</v>
      </c>
      <c r="Z2231" t="s">
        <v>13088</v>
      </c>
      <c r="AA2231" t="s">
        <v>658</v>
      </c>
      <c r="AB2231" t="s">
        <v>658</v>
      </c>
      <c r="AC2231" t="s">
        <v>11738</v>
      </c>
      <c r="AD2231" t="s">
        <v>13088</v>
      </c>
      <c r="AE2231">
        <v>13863</v>
      </c>
      <c r="AH2231" t="s">
        <v>11738</v>
      </c>
      <c r="AI2231">
        <v>22668</v>
      </c>
      <c r="AJ2231">
        <v>5592</v>
      </c>
      <c r="AK2231" t="s">
        <v>11738</v>
      </c>
      <c r="AL2231" t="s">
        <v>19497</v>
      </c>
      <c r="AM2231" t="s">
        <v>11738</v>
      </c>
      <c r="AN2231" t="s">
        <v>11738</v>
      </c>
      <c r="AO2231" t="s">
        <v>1373</v>
      </c>
      <c r="AP2231" t="s">
        <v>13088</v>
      </c>
      <c r="AQ2231" t="s">
        <v>20403</v>
      </c>
    </row>
    <row r="2232" spans="1:43" hidden="1" x14ac:dyDescent="0.3">
      <c r="A2232" t="s">
        <v>3142</v>
      </c>
      <c r="B2232" t="s">
        <v>457</v>
      </c>
      <c r="C2232" s="72">
        <v>30336</v>
      </c>
      <c r="D2232" t="s">
        <v>7062</v>
      </c>
      <c r="E2232" t="s">
        <v>7061</v>
      </c>
      <c r="F2232" t="s">
        <v>3591</v>
      </c>
      <c r="G2232" t="s">
        <v>3591</v>
      </c>
      <c r="H2232" t="s">
        <v>1424</v>
      </c>
      <c r="I2232" t="s">
        <v>10698</v>
      </c>
      <c r="J2232" t="s">
        <v>457</v>
      </c>
      <c r="K2232">
        <v>434567</v>
      </c>
      <c r="L2232" t="s">
        <v>457</v>
      </c>
      <c r="M2232">
        <v>392194</v>
      </c>
      <c r="N2232" t="s">
        <v>457</v>
      </c>
      <c r="O2232" t="s">
        <v>3143</v>
      </c>
      <c r="P2232" t="s">
        <v>3142</v>
      </c>
      <c r="Q2232">
        <v>7662</v>
      </c>
      <c r="R2232" t="s">
        <v>457</v>
      </c>
      <c r="S2232">
        <v>6428</v>
      </c>
      <c r="T2232" t="s">
        <v>457</v>
      </c>
      <c r="U2232" t="s">
        <v>457</v>
      </c>
      <c r="V2232" t="s">
        <v>4863</v>
      </c>
      <c r="W2232">
        <v>43102</v>
      </c>
      <c r="X2232">
        <v>7662</v>
      </c>
      <c r="Y2232" t="s">
        <v>457</v>
      </c>
      <c r="Z2232" t="s">
        <v>6328</v>
      </c>
      <c r="AA2232" t="s">
        <v>658</v>
      </c>
      <c r="AB2232" t="s">
        <v>658</v>
      </c>
      <c r="AC2232" t="s">
        <v>457</v>
      </c>
      <c r="AD2232" t="s">
        <v>6328</v>
      </c>
      <c r="AE2232">
        <v>8487</v>
      </c>
      <c r="AF2232" t="s">
        <v>457</v>
      </c>
      <c r="AG2232">
        <v>5052</v>
      </c>
      <c r="AH2232" t="s">
        <v>457</v>
      </c>
      <c r="AI2232">
        <v>503</v>
      </c>
      <c r="AJ2232">
        <v>1113</v>
      </c>
      <c r="AK2232" t="s">
        <v>457</v>
      </c>
      <c r="AL2232" t="s">
        <v>19498</v>
      </c>
      <c r="AM2232" t="s">
        <v>457</v>
      </c>
      <c r="AN2232" t="s">
        <v>457</v>
      </c>
      <c r="AO2232" t="s">
        <v>1424</v>
      </c>
      <c r="AP2232" t="s">
        <v>6328</v>
      </c>
      <c r="AQ2232" t="s">
        <v>20402</v>
      </c>
    </row>
    <row r="2233" spans="1:43" x14ac:dyDescent="0.3">
      <c r="A2233" t="s">
        <v>16808</v>
      </c>
      <c r="B2233" t="s">
        <v>15030</v>
      </c>
      <c r="C2233" s="72">
        <v>34741</v>
      </c>
      <c r="D2233" t="s">
        <v>6771</v>
      </c>
      <c r="E2233" t="s">
        <v>7061</v>
      </c>
      <c r="F2233" t="s">
        <v>1405</v>
      </c>
      <c r="G2233" t="s">
        <v>6120</v>
      </c>
      <c r="H2233" t="s">
        <v>1373</v>
      </c>
      <c r="I2233" t="s">
        <v>16809</v>
      </c>
      <c r="J2233" t="s">
        <v>15030</v>
      </c>
      <c r="K2233">
        <v>642397</v>
      </c>
      <c r="L2233" t="s">
        <v>15030</v>
      </c>
      <c r="M2233">
        <v>2826036</v>
      </c>
      <c r="N2233" t="s">
        <v>15030</v>
      </c>
      <c r="P2233" t="s">
        <v>16808</v>
      </c>
      <c r="Q2233">
        <v>10882</v>
      </c>
      <c r="R2233" t="s">
        <v>15030</v>
      </c>
      <c r="S2233">
        <v>39804</v>
      </c>
      <c r="T2233" t="s">
        <v>15030</v>
      </c>
      <c r="W2233">
        <v>102921</v>
      </c>
      <c r="X2233">
        <v>10882</v>
      </c>
      <c r="Y2233" t="s">
        <v>15030</v>
      </c>
      <c r="Z2233" t="s">
        <v>16810</v>
      </c>
      <c r="AA2233" t="s">
        <v>666</v>
      </c>
      <c r="AB2233" t="s">
        <v>666</v>
      </c>
      <c r="AC2233" t="s">
        <v>15030</v>
      </c>
      <c r="AD2233" t="s">
        <v>16810</v>
      </c>
      <c r="AE2233">
        <v>15100</v>
      </c>
      <c r="AJ2233">
        <v>6093</v>
      </c>
      <c r="AK2233" t="s">
        <v>15030</v>
      </c>
      <c r="AL2233" t="s">
        <v>19499</v>
      </c>
      <c r="AM2233" t="s">
        <v>15030</v>
      </c>
      <c r="AN2233" t="s">
        <v>15030</v>
      </c>
      <c r="AO2233" t="s">
        <v>14933</v>
      </c>
      <c r="AP2233" t="s">
        <v>16810</v>
      </c>
      <c r="AQ2233" t="s">
        <v>20403</v>
      </c>
    </row>
    <row r="2234" spans="1:43" x14ac:dyDescent="0.3">
      <c r="A2234" t="s">
        <v>13507</v>
      </c>
      <c r="B2234" t="s">
        <v>11490</v>
      </c>
      <c r="C2234" s="72">
        <v>36093</v>
      </c>
      <c r="D2234" t="s">
        <v>6715</v>
      </c>
      <c r="E2234" t="s">
        <v>7061</v>
      </c>
      <c r="F2234" t="s">
        <v>1434</v>
      </c>
      <c r="G2234" t="s">
        <v>9094</v>
      </c>
      <c r="H2234" t="s">
        <v>1380</v>
      </c>
      <c r="I2234" t="s">
        <v>14924</v>
      </c>
      <c r="J2234" t="s">
        <v>11490</v>
      </c>
      <c r="K2234">
        <v>665742</v>
      </c>
      <c r="L2234" t="s">
        <v>11490</v>
      </c>
      <c r="M2234">
        <v>2507367</v>
      </c>
      <c r="N2234" t="s">
        <v>11490</v>
      </c>
      <c r="O2234" t="s">
        <v>17650</v>
      </c>
      <c r="P2234" t="s">
        <v>13507</v>
      </c>
      <c r="Q2234">
        <v>10626</v>
      </c>
      <c r="R2234" t="s">
        <v>11490</v>
      </c>
      <c r="S2234">
        <v>36969</v>
      </c>
      <c r="T2234" t="s">
        <v>11490</v>
      </c>
      <c r="V2234" t="s">
        <v>16811</v>
      </c>
      <c r="W2234">
        <v>107182</v>
      </c>
      <c r="X2234">
        <v>10626</v>
      </c>
      <c r="Y2234" t="s">
        <v>11490</v>
      </c>
      <c r="Z2234" t="s">
        <v>13508</v>
      </c>
      <c r="AA2234" t="s">
        <v>666</v>
      </c>
      <c r="AB2234" t="s">
        <v>666</v>
      </c>
      <c r="AC2234" t="s">
        <v>11490</v>
      </c>
      <c r="AD2234" t="s">
        <v>13508</v>
      </c>
      <c r="AE2234">
        <v>13960</v>
      </c>
      <c r="AH2234" t="s">
        <v>11490</v>
      </c>
      <c r="AI2234">
        <v>23717</v>
      </c>
      <c r="AJ2234">
        <v>5882</v>
      </c>
      <c r="AK2234" t="s">
        <v>11490</v>
      </c>
      <c r="AL2234" t="s">
        <v>19500</v>
      </c>
      <c r="AM2234" t="s">
        <v>11490</v>
      </c>
      <c r="AN2234" t="s">
        <v>11490</v>
      </c>
      <c r="AO2234" t="s">
        <v>1380</v>
      </c>
      <c r="AP2234" t="s">
        <v>13508</v>
      </c>
      <c r="AQ2234" t="s">
        <v>20403</v>
      </c>
    </row>
    <row r="2235" spans="1:43" x14ac:dyDescent="0.3">
      <c r="A2235" t="s">
        <v>6329</v>
      </c>
      <c r="B2235" t="s">
        <v>3458</v>
      </c>
      <c r="C2235" s="72">
        <v>32622</v>
      </c>
      <c r="D2235" t="s">
        <v>6828</v>
      </c>
      <c r="E2235" t="s">
        <v>6827</v>
      </c>
      <c r="F2235" t="s">
        <v>1376</v>
      </c>
      <c r="G2235" t="s">
        <v>6120</v>
      </c>
      <c r="H2235" t="s">
        <v>1380</v>
      </c>
      <c r="I2235" t="s">
        <v>9725</v>
      </c>
      <c r="J2235" t="s">
        <v>6330</v>
      </c>
      <c r="K2235">
        <v>519306</v>
      </c>
      <c r="L2235" t="s">
        <v>6330</v>
      </c>
      <c r="M2235">
        <v>1741011</v>
      </c>
      <c r="N2235" t="s">
        <v>3458</v>
      </c>
      <c r="O2235" t="s">
        <v>8986</v>
      </c>
      <c r="P2235" t="s">
        <v>6329</v>
      </c>
      <c r="Q2235">
        <v>9671</v>
      </c>
      <c r="R2235" t="s">
        <v>6330</v>
      </c>
      <c r="S2235">
        <v>30632</v>
      </c>
      <c r="T2235" t="s">
        <v>6330</v>
      </c>
      <c r="V2235" t="s">
        <v>6331</v>
      </c>
      <c r="W2235">
        <v>56806</v>
      </c>
      <c r="X2235">
        <v>9671</v>
      </c>
      <c r="Y2235" t="s">
        <v>3458</v>
      </c>
      <c r="Z2235" t="s">
        <v>12892</v>
      </c>
      <c r="AA2235" t="s">
        <v>658</v>
      </c>
      <c r="AB2235" t="s">
        <v>658</v>
      </c>
      <c r="AC2235" t="s">
        <v>6330</v>
      </c>
      <c r="AD2235" t="s">
        <v>6332</v>
      </c>
      <c r="AE2235">
        <v>9919</v>
      </c>
      <c r="AF2235" t="s">
        <v>6330</v>
      </c>
      <c r="AG2235">
        <v>38249</v>
      </c>
      <c r="AH2235" t="s">
        <v>6330</v>
      </c>
      <c r="AI2235">
        <v>5828</v>
      </c>
      <c r="AJ2235">
        <v>4584</v>
      </c>
      <c r="AK2235" t="s">
        <v>6330</v>
      </c>
      <c r="AL2235" t="s">
        <v>19501</v>
      </c>
      <c r="AM2235" t="s">
        <v>6330</v>
      </c>
      <c r="AN2235" t="s">
        <v>3458</v>
      </c>
      <c r="AO2235" t="s">
        <v>1380</v>
      </c>
      <c r="AP2235" t="s">
        <v>12892</v>
      </c>
      <c r="AQ2235" t="s">
        <v>20403</v>
      </c>
    </row>
    <row r="2236" spans="1:43" hidden="1" x14ac:dyDescent="0.3">
      <c r="A2236" t="s">
        <v>3144</v>
      </c>
      <c r="B2236" t="s">
        <v>433</v>
      </c>
      <c r="C2236" s="72">
        <v>30739</v>
      </c>
      <c r="D2236" t="s">
        <v>6598</v>
      </c>
      <c r="E2236" t="s">
        <v>6597</v>
      </c>
      <c r="F2236" t="s">
        <v>3591</v>
      </c>
      <c r="G2236" t="s">
        <v>3591</v>
      </c>
      <c r="H2236" t="s">
        <v>1380</v>
      </c>
      <c r="I2236" t="s">
        <v>9227</v>
      </c>
      <c r="J2236" t="s">
        <v>433</v>
      </c>
      <c r="K2236">
        <v>452655</v>
      </c>
      <c r="L2236" t="s">
        <v>433</v>
      </c>
      <c r="M2236">
        <v>549986</v>
      </c>
      <c r="N2236" t="s">
        <v>433</v>
      </c>
      <c r="O2236" t="s">
        <v>3145</v>
      </c>
      <c r="P2236" t="s">
        <v>3144</v>
      </c>
      <c r="Q2236">
        <v>8213</v>
      </c>
      <c r="R2236" t="s">
        <v>433</v>
      </c>
      <c r="S2236">
        <v>29087</v>
      </c>
      <c r="T2236" t="s">
        <v>433</v>
      </c>
      <c r="U2236" t="s">
        <v>433</v>
      </c>
      <c r="V2236" t="s">
        <v>4864</v>
      </c>
      <c r="W2236">
        <v>46626</v>
      </c>
      <c r="X2236">
        <v>8213</v>
      </c>
      <c r="Y2236" t="s">
        <v>433</v>
      </c>
      <c r="Z2236" t="s">
        <v>6333</v>
      </c>
      <c r="AA2236" t="s">
        <v>666</v>
      </c>
      <c r="AB2236" t="s">
        <v>666</v>
      </c>
      <c r="AC2236" t="s">
        <v>433</v>
      </c>
      <c r="AD2236" t="s">
        <v>6333</v>
      </c>
      <c r="AE2236">
        <v>7288</v>
      </c>
      <c r="AF2236" t="s">
        <v>433</v>
      </c>
      <c r="AG2236">
        <v>5204</v>
      </c>
      <c r="AH2236" t="s">
        <v>433</v>
      </c>
      <c r="AI2236">
        <v>3153</v>
      </c>
      <c r="AJ2236">
        <v>2855</v>
      </c>
      <c r="AK2236" t="s">
        <v>433</v>
      </c>
      <c r="AL2236" t="s">
        <v>19502</v>
      </c>
      <c r="AM2236" t="s">
        <v>433</v>
      </c>
      <c r="AN2236" t="s">
        <v>433</v>
      </c>
      <c r="AO2236" t="s">
        <v>1380</v>
      </c>
      <c r="AP2236" t="s">
        <v>6333</v>
      </c>
      <c r="AQ2236" t="s">
        <v>20402</v>
      </c>
    </row>
    <row r="2237" spans="1:43" x14ac:dyDescent="0.3">
      <c r="A2237" t="s">
        <v>8226</v>
      </c>
      <c r="B2237" t="s">
        <v>8987</v>
      </c>
      <c r="C2237" s="72">
        <v>33313</v>
      </c>
      <c r="D2237" t="s">
        <v>7888</v>
      </c>
      <c r="E2237" t="s">
        <v>8227</v>
      </c>
      <c r="F2237" t="s">
        <v>1437</v>
      </c>
      <c r="G2237" t="s">
        <v>9094</v>
      </c>
      <c r="H2237" t="s">
        <v>661</v>
      </c>
      <c r="I2237" t="s">
        <v>10620</v>
      </c>
      <c r="J2237" t="s">
        <v>8987</v>
      </c>
      <c r="K2237">
        <v>605486</v>
      </c>
      <c r="L2237" t="s">
        <v>8987</v>
      </c>
      <c r="M2237">
        <v>1846231</v>
      </c>
      <c r="N2237" t="s">
        <v>8987</v>
      </c>
      <c r="O2237" t="s">
        <v>8988</v>
      </c>
      <c r="P2237" t="s">
        <v>8226</v>
      </c>
      <c r="Q2237">
        <v>9102</v>
      </c>
      <c r="R2237" t="s">
        <v>8987</v>
      </c>
      <c r="S2237">
        <v>32169</v>
      </c>
      <c r="T2237" t="s">
        <v>8987</v>
      </c>
      <c r="V2237" t="s">
        <v>12279</v>
      </c>
      <c r="W2237">
        <v>69578</v>
      </c>
      <c r="X2237">
        <v>9102</v>
      </c>
      <c r="Y2237" t="s">
        <v>8987</v>
      </c>
      <c r="Z2237" t="s">
        <v>8989</v>
      </c>
      <c r="AA2237" t="s">
        <v>666</v>
      </c>
      <c r="AB2237" t="s">
        <v>658</v>
      </c>
      <c r="AC2237" t="s">
        <v>8987</v>
      </c>
      <c r="AD2237" t="s">
        <v>8989</v>
      </c>
      <c r="AE2237">
        <v>12159</v>
      </c>
      <c r="AF2237" t="s">
        <v>8987</v>
      </c>
      <c r="AG2237">
        <v>16949</v>
      </c>
      <c r="AH2237" t="s">
        <v>8987</v>
      </c>
      <c r="AI2237">
        <v>18108</v>
      </c>
      <c r="AJ2237">
        <v>4739</v>
      </c>
      <c r="AK2237" t="s">
        <v>8987</v>
      </c>
      <c r="AL2237" t="s">
        <v>19503</v>
      </c>
      <c r="AM2237" t="s">
        <v>8987</v>
      </c>
      <c r="AN2237" t="s">
        <v>8987</v>
      </c>
      <c r="AO2237" t="s">
        <v>661</v>
      </c>
      <c r="AP2237" t="s">
        <v>8989</v>
      </c>
      <c r="AQ2237" t="s">
        <v>20403</v>
      </c>
    </row>
    <row r="2238" spans="1:43" x14ac:dyDescent="0.3">
      <c r="A2238" t="s">
        <v>16812</v>
      </c>
      <c r="B2238" t="s">
        <v>14728</v>
      </c>
      <c r="C2238" s="72">
        <v>33735</v>
      </c>
      <c r="D2238" t="s">
        <v>16813</v>
      </c>
      <c r="E2238" t="s">
        <v>16814</v>
      </c>
      <c r="F2238" t="s">
        <v>1565</v>
      </c>
      <c r="G2238" t="s">
        <v>6120</v>
      </c>
      <c r="H2238" t="s">
        <v>1373</v>
      </c>
      <c r="I2238" t="s">
        <v>16815</v>
      </c>
      <c r="J2238" t="s">
        <v>14728</v>
      </c>
      <c r="K2238">
        <v>642098</v>
      </c>
      <c r="L2238" t="s">
        <v>14728</v>
      </c>
      <c r="M2238">
        <v>2504264</v>
      </c>
      <c r="N2238" t="s">
        <v>14728</v>
      </c>
      <c r="O2238" t="s">
        <v>17651</v>
      </c>
      <c r="P2238" t="s">
        <v>16812</v>
      </c>
      <c r="Q2238">
        <v>10676</v>
      </c>
      <c r="R2238" t="s">
        <v>14728</v>
      </c>
      <c r="S2238">
        <v>36087</v>
      </c>
      <c r="T2238" t="s">
        <v>14728</v>
      </c>
      <c r="U2238" t="s">
        <v>14728</v>
      </c>
      <c r="W2238">
        <v>102750</v>
      </c>
      <c r="X2238">
        <v>10676</v>
      </c>
      <c r="Y2238" t="s">
        <v>14728</v>
      </c>
      <c r="Z2238" t="s">
        <v>14728</v>
      </c>
      <c r="AA2238" t="s">
        <v>5068</v>
      </c>
      <c r="AB2238" t="s">
        <v>658</v>
      </c>
      <c r="AC2238" t="s">
        <v>14728</v>
      </c>
      <c r="AD2238" t="s">
        <v>16816</v>
      </c>
      <c r="AE2238">
        <v>14635</v>
      </c>
      <c r="AF2238" t="s">
        <v>14728</v>
      </c>
      <c r="AH2238" t="s">
        <v>14728</v>
      </c>
      <c r="AJ2238">
        <v>5504</v>
      </c>
      <c r="AK2238" t="s">
        <v>14728</v>
      </c>
      <c r="AL2238" t="s">
        <v>19504</v>
      </c>
      <c r="AM2238" t="s">
        <v>14728</v>
      </c>
      <c r="AN2238" t="s">
        <v>14728</v>
      </c>
      <c r="AO2238" t="s">
        <v>1373</v>
      </c>
      <c r="AP2238" t="s">
        <v>16816</v>
      </c>
      <c r="AQ2238" t="s">
        <v>20403</v>
      </c>
    </row>
    <row r="2239" spans="1:43" hidden="1" x14ac:dyDescent="0.3">
      <c r="A2239" t="s">
        <v>4865</v>
      </c>
      <c r="B2239" t="s">
        <v>4866</v>
      </c>
      <c r="C2239" s="72">
        <v>29103</v>
      </c>
      <c r="D2239" t="s">
        <v>6650</v>
      </c>
      <c r="E2239" t="s">
        <v>7484</v>
      </c>
      <c r="F2239" t="s">
        <v>3591</v>
      </c>
      <c r="G2239" t="s">
        <v>3591</v>
      </c>
      <c r="H2239" t="s">
        <v>1380</v>
      </c>
      <c r="I2239" t="s">
        <v>9914</v>
      </c>
      <c r="J2239" t="s">
        <v>4866</v>
      </c>
      <c r="K2239">
        <v>448676</v>
      </c>
      <c r="L2239" t="s">
        <v>4866</v>
      </c>
      <c r="M2239">
        <v>548829</v>
      </c>
      <c r="N2239" t="s">
        <v>4866</v>
      </c>
      <c r="O2239" t="s">
        <v>6334</v>
      </c>
      <c r="P2239" t="s">
        <v>4865</v>
      </c>
      <c r="R2239" t="s">
        <v>4866</v>
      </c>
      <c r="S2239">
        <v>6350</v>
      </c>
      <c r="T2239" t="s">
        <v>4866</v>
      </c>
      <c r="V2239" t="s">
        <v>6335</v>
      </c>
      <c r="W2239">
        <v>43144</v>
      </c>
      <c r="Y2239" t="s">
        <v>4866</v>
      </c>
      <c r="Z2239" t="s">
        <v>8990</v>
      </c>
      <c r="AA2239" t="s">
        <v>658</v>
      </c>
      <c r="AB2239" t="s">
        <v>658</v>
      </c>
      <c r="AC2239" t="s">
        <v>4866</v>
      </c>
      <c r="AD2239" t="s">
        <v>8990</v>
      </c>
      <c r="AI2239">
        <v>1157</v>
      </c>
      <c r="AK2239" t="s">
        <v>4866</v>
      </c>
      <c r="AN2239" t="s">
        <v>4866</v>
      </c>
      <c r="AO2239" t="s">
        <v>1380</v>
      </c>
      <c r="AP2239" t="s">
        <v>8990</v>
      </c>
      <c r="AQ2239" t="s">
        <v>20402</v>
      </c>
    </row>
    <row r="2240" spans="1:43" x14ac:dyDescent="0.3">
      <c r="A2240" t="s">
        <v>3146</v>
      </c>
      <c r="B2240" t="s">
        <v>129</v>
      </c>
      <c r="C2240" s="72">
        <v>32770</v>
      </c>
      <c r="D2240" t="s">
        <v>6726</v>
      </c>
      <c r="E2240" t="s">
        <v>6725</v>
      </c>
      <c r="F2240" t="s">
        <v>1426</v>
      </c>
      <c r="G2240" t="s">
        <v>6120</v>
      </c>
      <c r="H2240" t="s">
        <v>1380</v>
      </c>
      <c r="I2240" t="s">
        <v>10415</v>
      </c>
      <c r="J2240" t="s">
        <v>129</v>
      </c>
      <c r="K2240">
        <v>543807</v>
      </c>
      <c r="L2240" t="s">
        <v>129</v>
      </c>
      <c r="M2240">
        <v>1894629</v>
      </c>
      <c r="N2240" t="s">
        <v>129</v>
      </c>
      <c r="O2240" t="s">
        <v>8991</v>
      </c>
      <c r="P2240" t="s">
        <v>3146</v>
      </c>
      <c r="Q2240">
        <v>9339</v>
      </c>
      <c r="R2240" t="s">
        <v>129</v>
      </c>
      <c r="S2240">
        <v>32078</v>
      </c>
      <c r="T2240" t="s">
        <v>129</v>
      </c>
      <c r="U2240" t="s">
        <v>129</v>
      </c>
      <c r="V2240" t="s">
        <v>6336</v>
      </c>
      <c r="W2240">
        <v>65992</v>
      </c>
      <c r="X2240">
        <v>9339</v>
      </c>
      <c r="Y2240" t="s">
        <v>129</v>
      </c>
      <c r="Z2240" t="s">
        <v>6337</v>
      </c>
      <c r="AA2240" t="s">
        <v>658</v>
      </c>
      <c r="AB2240" t="s">
        <v>658</v>
      </c>
      <c r="AC2240" t="s">
        <v>129</v>
      </c>
      <c r="AD2240" t="s">
        <v>6337</v>
      </c>
      <c r="AE2240">
        <v>12130</v>
      </c>
      <c r="AF2240" t="s">
        <v>129</v>
      </c>
      <c r="AG2240">
        <v>16983</v>
      </c>
      <c r="AH2240" t="s">
        <v>129</v>
      </c>
      <c r="AI2240">
        <v>18124</v>
      </c>
      <c r="AJ2240">
        <v>4363</v>
      </c>
      <c r="AK2240" t="s">
        <v>129</v>
      </c>
      <c r="AL2240" t="s">
        <v>19505</v>
      </c>
      <c r="AM2240" t="s">
        <v>129</v>
      </c>
      <c r="AN2240" t="s">
        <v>129</v>
      </c>
      <c r="AO2240" t="s">
        <v>1380</v>
      </c>
      <c r="AP2240" t="s">
        <v>6337</v>
      </c>
      <c r="AQ2240" t="s">
        <v>20403</v>
      </c>
    </row>
    <row r="2241" spans="1:43" x14ac:dyDescent="0.3">
      <c r="A2241" t="s">
        <v>14879</v>
      </c>
      <c r="B2241" t="s">
        <v>14739</v>
      </c>
      <c r="C2241" s="72">
        <v>33867</v>
      </c>
      <c r="D2241" t="s">
        <v>14880</v>
      </c>
      <c r="E2241" t="s">
        <v>14881</v>
      </c>
      <c r="F2241" t="s">
        <v>1389</v>
      </c>
      <c r="G2241" t="s">
        <v>6120</v>
      </c>
      <c r="H2241" t="s">
        <v>1373</v>
      </c>
      <c r="I2241" t="s">
        <v>14882</v>
      </c>
      <c r="J2241" t="s">
        <v>14739</v>
      </c>
      <c r="K2241">
        <v>605488</v>
      </c>
      <c r="L2241" t="s">
        <v>14739</v>
      </c>
      <c r="M2241">
        <v>2227187</v>
      </c>
      <c r="N2241" t="s">
        <v>14739</v>
      </c>
      <c r="O2241" t="s">
        <v>17652</v>
      </c>
      <c r="P2241" t="s">
        <v>14879</v>
      </c>
      <c r="Q2241">
        <v>11121</v>
      </c>
      <c r="R2241" t="s">
        <v>14739</v>
      </c>
      <c r="S2241">
        <v>35397</v>
      </c>
      <c r="T2241" t="s">
        <v>14739</v>
      </c>
      <c r="V2241" t="s">
        <v>16817</v>
      </c>
      <c r="W2241">
        <v>106950</v>
      </c>
      <c r="X2241">
        <v>11121</v>
      </c>
      <c r="Y2241" t="s">
        <v>14739</v>
      </c>
      <c r="Z2241" t="s">
        <v>15203</v>
      </c>
      <c r="AA2241" t="s">
        <v>666</v>
      </c>
      <c r="AB2241" t="s">
        <v>666</v>
      </c>
      <c r="AC2241" t="s">
        <v>14739</v>
      </c>
      <c r="AD2241" t="s">
        <v>15203</v>
      </c>
      <c r="AE2241">
        <v>15663</v>
      </c>
      <c r="AH2241" t="s">
        <v>14739</v>
      </c>
      <c r="AI2241">
        <v>23144</v>
      </c>
      <c r="AJ2241">
        <v>5944</v>
      </c>
      <c r="AK2241" t="s">
        <v>14739</v>
      </c>
      <c r="AL2241" t="s">
        <v>19506</v>
      </c>
      <c r="AM2241" t="s">
        <v>14739</v>
      </c>
      <c r="AN2241" t="s">
        <v>14739</v>
      </c>
      <c r="AO2241" t="s">
        <v>14933</v>
      </c>
      <c r="AP2241" t="s">
        <v>15203</v>
      </c>
      <c r="AQ2241" t="s">
        <v>20403</v>
      </c>
    </row>
    <row r="2242" spans="1:43" x14ac:dyDescent="0.3">
      <c r="A2242" t="s">
        <v>16818</v>
      </c>
      <c r="B2242" t="s">
        <v>14299</v>
      </c>
      <c r="C2242" s="72">
        <v>32864</v>
      </c>
      <c r="D2242" t="s">
        <v>7526</v>
      </c>
      <c r="E2242" t="s">
        <v>16819</v>
      </c>
      <c r="F2242" t="s">
        <v>1416</v>
      </c>
      <c r="G2242" t="s">
        <v>9094</v>
      </c>
      <c r="H2242" t="s">
        <v>1424</v>
      </c>
      <c r="I2242" t="s">
        <v>16820</v>
      </c>
      <c r="J2242" t="s">
        <v>14299</v>
      </c>
      <c r="K2242">
        <v>607732</v>
      </c>
      <c r="L2242" t="s">
        <v>14299</v>
      </c>
      <c r="M2242">
        <v>2119598</v>
      </c>
      <c r="N2242" t="s">
        <v>14299</v>
      </c>
      <c r="O2242" t="s">
        <v>16821</v>
      </c>
      <c r="P2242" t="s">
        <v>16818</v>
      </c>
      <c r="Q2242">
        <v>10318</v>
      </c>
      <c r="R2242" t="s">
        <v>14299</v>
      </c>
      <c r="S2242">
        <v>34089</v>
      </c>
      <c r="T2242" t="s">
        <v>14299</v>
      </c>
      <c r="W2242">
        <v>71213</v>
      </c>
      <c r="X2242">
        <v>10318</v>
      </c>
      <c r="Y2242" t="s">
        <v>14299</v>
      </c>
      <c r="Z2242" t="s">
        <v>16822</v>
      </c>
      <c r="AA2242" t="s">
        <v>658</v>
      </c>
      <c r="AB2242" t="s">
        <v>658</v>
      </c>
      <c r="AC2242" t="s">
        <v>14299</v>
      </c>
      <c r="AD2242" t="s">
        <v>16822</v>
      </c>
      <c r="AE2242">
        <v>14410</v>
      </c>
      <c r="AJ2242">
        <v>5294</v>
      </c>
      <c r="AK2242" t="s">
        <v>14299</v>
      </c>
      <c r="AL2242" t="s">
        <v>19507</v>
      </c>
      <c r="AM2242" t="s">
        <v>14299</v>
      </c>
      <c r="AN2242" t="s">
        <v>14299</v>
      </c>
      <c r="AO2242" t="s">
        <v>1424</v>
      </c>
      <c r="AP2242" t="s">
        <v>16822</v>
      </c>
      <c r="AQ2242" t="s">
        <v>20403</v>
      </c>
    </row>
    <row r="2243" spans="1:43" x14ac:dyDescent="0.3">
      <c r="A2243" t="s">
        <v>16823</v>
      </c>
      <c r="B2243" t="s">
        <v>14988</v>
      </c>
      <c r="C2243" s="72">
        <v>33506</v>
      </c>
      <c r="D2243" t="s">
        <v>6602</v>
      </c>
      <c r="E2243" t="s">
        <v>16824</v>
      </c>
      <c r="F2243" t="s">
        <v>1402</v>
      </c>
      <c r="G2243" t="s">
        <v>6120</v>
      </c>
      <c r="H2243" t="s">
        <v>1431</v>
      </c>
      <c r="I2243" t="s">
        <v>16825</v>
      </c>
      <c r="J2243" t="s">
        <v>14988</v>
      </c>
      <c r="K2243">
        <v>608715</v>
      </c>
      <c r="L2243" t="s">
        <v>14988</v>
      </c>
      <c r="M2243">
        <v>2038820</v>
      </c>
      <c r="N2243" t="s">
        <v>14988</v>
      </c>
      <c r="P2243" t="s">
        <v>16823</v>
      </c>
      <c r="Q2243">
        <v>11178</v>
      </c>
      <c r="R2243" t="s">
        <v>14988</v>
      </c>
      <c r="S2243">
        <v>32633</v>
      </c>
      <c r="T2243" t="s">
        <v>14988</v>
      </c>
      <c r="W2243">
        <v>100321</v>
      </c>
      <c r="X2243">
        <v>11178</v>
      </c>
      <c r="Y2243" t="s">
        <v>14988</v>
      </c>
      <c r="Z2243" t="s">
        <v>16826</v>
      </c>
      <c r="AA2243" t="s">
        <v>658</v>
      </c>
      <c r="AB2243" t="s">
        <v>658</v>
      </c>
      <c r="AC2243" t="s">
        <v>14988</v>
      </c>
      <c r="AD2243" t="s">
        <v>16826</v>
      </c>
      <c r="AE2243">
        <v>14013</v>
      </c>
      <c r="AK2243" t="s">
        <v>14988</v>
      </c>
      <c r="AL2243" t="s">
        <v>19508</v>
      </c>
      <c r="AM2243" t="s">
        <v>14988</v>
      </c>
      <c r="AN2243" t="s">
        <v>14988</v>
      </c>
      <c r="AO2243" t="s">
        <v>1431</v>
      </c>
      <c r="AP2243" t="s">
        <v>16826</v>
      </c>
      <c r="AQ2243" t="s">
        <v>20403</v>
      </c>
    </row>
    <row r="2244" spans="1:43" x14ac:dyDescent="0.3">
      <c r="A2244" t="s">
        <v>3147</v>
      </c>
      <c r="B2244" t="s">
        <v>1234</v>
      </c>
      <c r="C2244" s="72">
        <v>30750</v>
      </c>
      <c r="D2244" t="s">
        <v>6955</v>
      </c>
      <c r="E2244" t="s">
        <v>8089</v>
      </c>
      <c r="F2244" t="s">
        <v>1409</v>
      </c>
      <c r="G2244" t="s">
        <v>9094</v>
      </c>
      <c r="H2244" t="s">
        <v>1373</v>
      </c>
      <c r="I2244" t="s">
        <v>9653</v>
      </c>
      <c r="J2244" t="s">
        <v>1234</v>
      </c>
      <c r="K2244">
        <v>489334</v>
      </c>
      <c r="L2244" t="s">
        <v>1234</v>
      </c>
      <c r="M2244">
        <v>1671002</v>
      </c>
      <c r="N2244" t="s">
        <v>1234</v>
      </c>
      <c r="O2244" t="s">
        <v>3148</v>
      </c>
      <c r="P2244" t="s">
        <v>3147</v>
      </c>
      <c r="Q2244">
        <v>8480</v>
      </c>
      <c r="R2244" t="s">
        <v>1234</v>
      </c>
      <c r="S2244">
        <v>30361</v>
      </c>
      <c r="T2244" t="s">
        <v>1234</v>
      </c>
      <c r="V2244" t="s">
        <v>4867</v>
      </c>
      <c r="W2244">
        <v>46755</v>
      </c>
      <c r="X2244">
        <v>8480</v>
      </c>
      <c r="Y2244" t="s">
        <v>1234</v>
      </c>
      <c r="Z2244" t="s">
        <v>6338</v>
      </c>
      <c r="AA2244" t="s">
        <v>658</v>
      </c>
      <c r="AB2244" t="s">
        <v>658</v>
      </c>
      <c r="AC2244" t="s">
        <v>1234</v>
      </c>
      <c r="AD2244" t="s">
        <v>6338</v>
      </c>
      <c r="AE2244">
        <v>10547</v>
      </c>
      <c r="AF2244" t="s">
        <v>1234</v>
      </c>
      <c r="AG2244">
        <v>5069</v>
      </c>
      <c r="AH2244" t="s">
        <v>1234</v>
      </c>
      <c r="AI2244">
        <v>2082</v>
      </c>
      <c r="AJ2244">
        <v>3228</v>
      </c>
      <c r="AK2244" t="s">
        <v>1234</v>
      </c>
      <c r="AL2244" t="s">
        <v>19509</v>
      </c>
      <c r="AM2244" t="s">
        <v>1234</v>
      </c>
      <c r="AN2244" t="s">
        <v>1234</v>
      </c>
      <c r="AO2244" t="s">
        <v>14933</v>
      </c>
      <c r="AP2244" t="s">
        <v>6338</v>
      </c>
      <c r="AQ2244" t="s">
        <v>20403</v>
      </c>
    </row>
    <row r="2245" spans="1:43" x14ac:dyDescent="0.3">
      <c r="A2245" t="s">
        <v>14883</v>
      </c>
      <c r="B2245" t="s">
        <v>14268</v>
      </c>
      <c r="C2245" s="72">
        <v>33445</v>
      </c>
      <c r="D2245" t="s">
        <v>14884</v>
      </c>
      <c r="E2245" t="s">
        <v>14885</v>
      </c>
      <c r="F2245" t="s">
        <v>1376</v>
      </c>
      <c r="G2245" t="s">
        <v>6120</v>
      </c>
      <c r="H2245" t="s">
        <v>1373</v>
      </c>
      <c r="I2245" t="s">
        <v>14515</v>
      </c>
      <c r="J2245" t="s">
        <v>14268</v>
      </c>
      <c r="K2245">
        <v>592773</v>
      </c>
      <c r="L2245" t="s">
        <v>14268</v>
      </c>
      <c r="M2245">
        <v>2068544</v>
      </c>
      <c r="N2245" t="s">
        <v>14268</v>
      </c>
      <c r="O2245" t="s">
        <v>17653</v>
      </c>
      <c r="P2245" t="s">
        <v>14883</v>
      </c>
      <c r="Q2245">
        <v>10606</v>
      </c>
      <c r="R2245" t="s">
        <v>14268</v>
      </c>
      <c r="S2245">
        <v>33301</v>
      </c>
      <c r="T2245" t="s">
        <v>14268</v>
      </c>
      <c r="V2245" t="s">
        <v>16827</v>
      </c>
      <c r="W2245">
        <v>68691</v>
      </c>
      <c r="X2245">
        <v>10606</v>
      </c>
      <c r="Y2245" t="s">
        <v>14268</v>
      </c>
      <c r="Z2245" t="s">
        <v>15204</v>
      </c>
      <c r="AA2245" t="s">
        <v>658</v>
      </c>
      <c r="AB2245" t="s">
        <v>658</v>
      </c>
      <c r="AC2245" t="s">
        <v>14268</v>
      </c>
      <c r="AD2245" t="s">
        <v>15204</v>
      </c>
      <c r="AE2245">
        <v>11485</v>
      </c>
      <c r="AH2245" t="s">
        <v>14268</v>
      </c>
      <c r="AI2245">
        <v>18394</v>
      </c>
      <c r="AJ2245">
        <v>5554</v>
      </c>
      <c r="AK2245" t="s">
        <v>14268</v>
      </c>
      <c r="AL2245" t="s">
        <v>19510</v>
      </c>
      <c r="AM2245" t="s">
        <v>14268</v>
      </c>
      <c r="AN2245" t="s">
        <v>14268</v>
      </c>
      <c r="AO2245" t="s">
        <v>14933</v>
      </c>
      <c r="AP2245" t="s">
        <v>15204</v>
      </c>
      <c r="AQ2245" t="s">
        <v>20403</v>
      </c>
    </row>
    <row r="2246" spans="1:43" x14ac:dyDescent="0.3">
      <c r="A2246" t="s">
        <v>3149</v>
      </c>
      <c r="B2246" t="s">
        <v>650</v>
      </c>
      <c r="C2246" s="72">
        <v>32820</v>
      </c>
      <c r="D2246" t="s">
        <v>6606</v>
      </c>
      <c r="E2246" t="s">
        <v>6605</v>
      </c>
      <c r="F2246" t="s">
        <v>1372</v>
      </c>
      <c r="G2246" t="s">
        <v>6120</v>
      </c>
      <c r="H2246" t="s">
        <v>2147</v>
      </c>
      <c r="I2246" t="s">
        <v>10840</v>
      </c>
      <c r="J2246" t="s">
        <v>650</v>
      </c>
      <c r="K2246">
        <v>519317</v>
      </c>
      <c r="L2246" t="s">
        <v>650</v>
      </c>
      <c r="M2246">
        <v>1630093</v>
      </c>
      <c r="N2246" t="s">
        <v>650</v>
      </c>
      <c r="O2246" t="s">
        <v>12252</v>
      </c>
      <c r="P2246" t="s">
        <v>3149</v>
      </c>
      <c r="Q2246">
        <v>8634</v>
      </c>
      <c r="R2246" t="s">
        <v>650</v>
      </c>
      <c r="S2246">
        <v>30583</v>
      </c>
      <c r="T2246" t="s">
        <v>650</v>
      </c>
      <c r="U2246" t="s">
        <v>650</v>
      </c>
      <c r="V2246" t="s">
        <v>4868</v>
      </c>
      <c r="W2246">
        <v>57556</v>
      </c>
      <c r="X2246">
        <v>8634</v>
      </c>
      <c r="Y2246" t="s">
        <v>650</v>
      </c>
      <c r="Z2246" t="s">
        <v>6339</v>
      </c>
      <c r="AA2246" t="s">
        <v>658</v>
      </c>
      <c r="AB2246" t="s">
        <v>658</v>
      </c>
      <c r="AC2246" t="s">
        <v>650</v>
      </c>
      <c r="AD2246" t="s">
        <v>6339</v>
      </c>
      <c r="AE2246">
        <v>9901</v>
      </c>
      <c r="AF2246" t="s">
        <v>650</v>
      </c>
      <c r="AG2246">
        <v>12302</v>
      </c>
      <c r="AH2246" t="s">
        <v>650</v>
      </c>
      <c r="AI2246">
        <v>5201</v>
      </c>
      <c r="AJ2246">
        <v>3373</v>
      </c>
      <c r="AK2246" t="s">
        <v>650</v>
      </c>
      <c r="AL2246" t="s">
        <v>19511</v>
      </c>
      <c r="AM2246" t="s">
        <v>650</v>
      </c>
      <c r="AN2246" t="s">
        <v>650</v>
      </c>
      <c r="AO2246" t="s">
        <v>2147</v>
      </c>
      <c r="AP2246" t="s">
        <v>6339</v>
      </c>
      <c r="AQ2246" t="s">
        <v>20403</v>
      </c>
    </row>
    <row r="2247" spans="1:43" x14ac:dyDescent="0.3">
      <c r="A2247" t="s">
        <v>10306</v>
      </c>
      <c r="B2247" t="s">
        <v>10307</v>
      </c>
      <c r="C2247" s="72">
        <v>33819</v>
      </c>
      <c r="D2247" t="s">
        <v>10308</v>
      </c>
      <c r="E2247" t="s">
        <v>6641</v>
      </c>
      <c r="F2247" t="s">
        <v>1553</v>
      </c>
      <c r="G2247" t="s">
        <v>6120</v>
      </c>
      <c r="H2247" t="s">
        <v>1380</v>
      </c>
      <c r="I2247" t="s">
        <v>16828</v>
      </c>
      <c r="J2247" t="s">
        <v>10307</v>
      </c>
      <c r="K2247">
        <v>605490</v>
      </c>
      <c r="L2247" t="s">
        <v>10307</v>
      </c>
      <c r="M2247">
        <v>1894624</v>
      </c>
      <c r="N2247" t="s">
        <v>10307</v>
      </c>
      <c r="P2247" t="s">
        <v>10306</v>
      </c>
      <c r="Q2247">
        <v>9119</v>
      </c>
      <c r="R2247" t="s">
        <v>10307</v>
      </c>
      <c r="S2247">
        <v>32152</v>
      </c>
      <c r="T2247" t="s">
        <v>10307</v>
      </c>
      <c r="V2247" t="s">
        <v>12350</v>
      </c>
      <c r="W2247">
        <v>70754</v>
      </c>
      <c r="X2247">
        <v>9119</v>
      </c>
      <c r="Y2247" t="s">
        <v>10307</v>
      </c>
      <c r="Z2247" t="s">
        <v>10309</v>
      </c>
      <c r="AA2247" t="s">
        <v>658</v>
      </c>
      <c r="AB2247" t="s">
        <v>658</v>
      </c>
      <c r="AC2247" t="s">
        <v>10307</v>
      </c>
      <c r="AD2247" t="s">
        <v>10309</v>
      </c>
      <c r="AE2247">
        <v>12124</v>
      </c>
      <c r="AH2247" t="s">
        <v>10307</v>
      </c>
      <c r="AI2247">
        <v>18119</v>
      </c>
      <c r="AJ2247">
        <v>5216</v>
      </c>
      <c r="AK2247" t="s">
        <v>10307</v>
      </c>
      <c r="AL2247" t="s">
        <v>19512</v>
      </c>
      <c r="AM2247" t="s">
        <v>10307</v>
      </c>
      <c r="AN2247" t="s">
        <v>10307</v>
      </c>
      <c r="AO2247" t="s">
        <v>1380</v>
      </c>
      <c r="AP2247" t="s">
        <v>10309</v>
      </c>
      <c r="AQ2247" t="s">
        <v>20403</v>
      </c>
    </row>
    <row r="2248" spans="1:43" x14ac:dyDescent="0.3">
      <c r="A2248" t="s">
        <v>13505</v>
      </c>
      <c r="B2248" t="s">
        <v>13020</v>
      </c>
      <c r="C2248" s="72">
        <v>32727</v>
      </c>
      <c r="D2248" t="s">
        <v>7024</v>
      </c>
      <c r="E2248" t="s">
        <v>11452</v>
      </c>
      <c r="F2248" t="s">
        <v>1398</v>
      </c>
      <c r="G2248" t="s">
        <v>9094</v>
      </c>
      <c r="H2248" t="s">
        <v>1396</v>
      </c>
      <c r="I2248" t="s">
        <v>13021</v>
      </c>
      <c r="J2248" t="s">
        <v>13020</v>
      </c>
      <c r="K2248">
        <v>595426</v>
      </c>
      <c r="L2248" t="s">
        <v>13020</v>
      </c>
      <c r="M2248">
        <v>2215965</v>
      </c>
      <c r="N2248" t="s">
        <v>13020</v>
      </c>
      <c r="O2248" t="s">
        <v>14476</v>
      </c>
      <c r="P2248" t="s">
        <v>13505</v>
      </c>
      <c r="Q2248">
        <v>10665</v>
      </c>
      <c r="R2248" t="s">
        <v>13020</v>
      </c>
      <c r="S2248">
        <v>34891</v>
      </c>
      <c r="T2248" t="s">
        <v>13020</v>
      </c>
      <c r="V2248" t="s">
        <v>16829</v>
      </c>
      <c r="W2248">
        <v>68969</v>
      </c>
      <c r="X2248">
        <v>10665</v>
      </c>
      <c r="Y2248" t="s">
        <v>13020</v>
      </c>
      <c r="Z2248" t="s">
        <v>13506</v>
      </c>
      <c r="AA2248" t="s">
        <v>666</v>
      </c>
      <c r="AB2248" t="s">
        <v>666</v>
      </c>
      <c r="AC2248" t="s">
        <v>13020</v>
      </c>
      <c r="AD2248" t="s">
        <v>13506</v>
      </c>
      <c r="AE2248">
        <v>14154</v>
      </c>
      <c r="AF2248" t="s">
        <v>13020</v>
      </c>
      <c r="AG2248">
        <v>79883</v>
      </c>
      <c r="AH2248" t="s">
        <v>13020</v>
      </c>
      <c r="AI2248">
        <v>23753</v>
      </c>
      <c r="AJ2248">
        <v>5519</v>
      </c>
      <c r="AK2248" t="s">
        <v>13020</v>
      </c>
      <c r="AL2248" t="s">
        <v>19513</v>
      </c>
      <c r="AM2248" t="s">
        <v>13020</v>
      </c>
      <c r="AN2248" t="s">
        <v>13020</v>
      </c>
      <c r="AO2248" t="s">
        <v>1396</v>
      </c>
      <c r="AP2248" t="s">
        <v>13506</v>
      </c>
      <c r="AQ2248" t="s">
        <v>20403</v>
      </c>
    </row>
    <row r="2249" spans="1:43" x14ac:dyDescent="0.3">
      <c r="A2249" t="s">
        <v>11451</v>
      </c>
      <c r="B2249" t="s">
        <v>11695</v>
      </c>
      <c r="C2249" s="72">
        <v>33312</v>
      </c>
      <c r="D2249" t="s">
        <v>7510</v>
      </c>
      <c r="E2249" t="s">
        <v>11452</v>
      </c>
      <c r="F2249" t="s">
        <v>1470</v>
      </c>
      <c r="G2249" t="s">
        <v>6120</v>
      </c>
      <c r="H2249" t="s">
        <v>1424</v>
      </c>
      <c r="I2249" t="s">
        <v>11189</v>
      </c>
      <c r="J2249" t="s">
        <v>11695</v>
      </c>
      <c r="K2249">
        <v>545358</v>
      </c>
      <c r="L2249" t="s">
        <v>11695</v>
      </c>
      <c r="M2249">
        <v>1727686</v>
      </c>
      <c r="N2249" t="s">
        <v>11695</v>
      </c>
      <c r="O2249" t="s">
        <v>12357</v>
      </c>
      <c r="P2249" t="s">
        <v>11451</v>
      </c>
      <c r="Q2249">
        <v>9496</v>
      </c>
      <c r="R2249" t="s">
        <v>11695</v>
      </c>
      <c r="S2249">
        <v>30429</v>
      </c>
      <c r="T2249" t="s">
        <v>11695</v>
      </c>
      <c r="V2249" t="s">
        <v>12358</v>
      </c>
      <c r="W2249">
        <v>59431</v>
      </c>
      <c r="X2249">
        <v>9496</v>
      </c>
      <c r="Y2249" t="s">
        <v>11695</v>
      </c>
      <c r="Z2249" t="s">
        <v>12359</v>
      </c>
      <c r="AA2249" t="s">
        <v>658</v>
      </c>
      <c r="AB2249" t="s">
        <v>658</v>
      </c>
      <c r="AC2249" t="s">
        <v>11695</v>
      </c>
      <c r="AD2249" t="s">
        <v>12359</v>
      </c>
      <c r="AE2249">
        <v>10971</v>
      </c>
      <c r="AF2249" t="s">
        <v>11695</v>
      </c>
      <c r="AG2249">
        <v>13436</v>
      </c>
      <c r="AH2249" t="s">
        <v>11695</v>
      </c>
      <c r="AI2249">
        <v>8542</v>
      </c>
      <c r="AJ2249">
        <v>4443</v>
      </c>
      <c r="AK2249" t="s">
        <v>11695</v>
      </c>
      <c r="AL2249" t="s">
        <v>19514</v>
      </c>
      <c r="AM2249" t="s">
        <v>11695</v>
      </c>
      <c r="AN2249" t="s">
        <v>11695</v>
      </c>
      <c r="AO2249" t="s">
        <v>1424</v>
      </c>
      <c r="AP2249" t="s">
        <v>12359</v>
      </c>
      <c r="AQ2249" t="s">
        <v>20403</v>
      </c>
    </row>
    <row r="2250" spans="1:43" hidden="1" x14ac:dyDescent="0.3">
      <c r="A2250" t="s">
        <v>3150</v>
      </c>
      <c r="B2250" t="s">
        <v>1192</v>
      </c>
      <c r="C2250" s="72">
        <v>30104</v>
      </c>
      <c r="D2250" t="s">
        <v>7044</v>
      </c>
      <c r="E2250" t="s">
        <v>8090</v>
      </c>
      <c r="F2250" t="s">
        <v>3591</v>
      </c>
      <c r="G2250" t="s">
        <v>3591</v>
      </c>
      <c r="H2250" t="s">
        <v>1373</v>
      </c>
      <c r="I2250" t="s">
        <v>9663</v>
      </c>
      <c r="J2250" t="s">
        <v>1192</v>
      </c>
      <c r="K2250">
        <v>431162</v>
      </c>
      <c r="L2250" t="s">
        <v>1192</v>
      </c>
      <c r="M2250">
        <v>484529</v>
      </c>
      <c r="N2250" t="s">
        <v>1192</v>
      </c>
      <c r="O2250" t="s">
        <v>3151</v>
      </c>
      <c r="P2250" t="s">
        <v>3150</v>
      </c>
      <c r="Q2250">
        <v>7500</v>
      </c>
      <c r="R2250" t="s">
        <v>1192</v>
      </c>
      <c r="S2250">
        <v>6207</v>
      </c>
      <c r="T2250" t="s">
        <v>1192</v>
      </c>
      <c r="V2250" t="s">
        <v>4869</v>
      </c>
      <c r="W2250">
        <v>45617</v>
      </c>
      <c r="X2250">
        <v>7500</v>
      </c>
      <c r="Y2250" t="s">
        <v>1192</v>
      </c>
      <c r="Z2250" t="s">
        <v>6340</v>
      </c>
      <c r="AA2250" t="s">
        <v>658</v>
      </c>
      <c r="AB2250" t="s">
        <v>658</v>
      </c>
      <c r="AC2250" t="s">
        <v>1192</v>
      </c>
      <c r="AD2250" t="s">
        <v>6340</v>
      </c>
      <c r="AE2250">
        <v>7615</v>
      </c>
      <c r="AF2250" t="s">
        <v>1192</v>
      </c>
      <c r="AG2250">
        <v>5172</v>
      </c>
      <c r="AI2250">
        <v>920</v>
      </c>
      <c r="AK2250" t="s">
        <v>1192</v>
      </c>
      <c r="AL2250" t="s">
        <v>19515</v>
      </c>
      <c r="AM2250" t="s">
        <v>1192</v>
      </c>
      <c r="AN2250" t="s">
        <v>1192</v>
      </c>
      <c r="AO2250" t="s">
        <v>1373</v>
      </c>
      <c r="AP2250" t="s">
        <v>6340</v>
      </c>
      <c r="AQ2250" t="s">
        <v>20402</v>
      </c>
    </row>
    <row r="2251" spans="1:43" x14ac:dyDescent="0.3">
      <c r="A2251" t="s">
        <v>20001</v>
      </c>
      <c r="B2251" t="s">
        <v>15052</v>
      </c>
      <c r="C2251" s="72">
        <v>34324</v>
      </c>
      <c r="D2251" t="s">
        <v>6620</v>
      </c>
      <c r="E2251" t="s">
        <v>20002</v>
      </c>
      <c r="F2251" t="s">
        <v>1553</v>
      </c>
      <c r="G2251" t="s">
        <v>6120</v>
      </c>
      <c r="H2251" t="s">
        <v>1373</v>
      </c>
      <c r="I2251" t="s">
        <v>20003</v>
      </c>
      <c r="J2251" t="s">
        <v>15052</v>
      </c>
      <c r="K2251">
        <v>622251</v>
      </c>
      <c r="L2251" t="s">
        <v>15052</v>
      </c>
      <c r="M2251">
        <v>2211250</v>
      </c>
      <c r="N2251" t="s">
        <v>15052</v>
      </c>
      <c r="P2251" t="s">
        <v>20001</v>
      </c>
      <c r="Q2251">
        <v>10257</v>
      </c>
      <c r="R2251" t="s">
        <v>15052</v>
      </c>
      <c r="V2251" t="s">
        <v>20004</v>
      </c>
      <c r="W2251">
        <v>106956</v>
      </c>
      <c r="Z2251" t="s">
        <v>20005</v>
      </c>
      <c r="AA2251" t="s">
        <v>658</v>
      </c>
      <c r="AB2251" t="s">
        <v>658</v>
      </c>
      <c r="AC2251" t="s">
        <v>15052</v>
      </c>
      <c r="AD2251" t="s">
        <v>20005</v>
      </c>
      <c r="AK2251" t="s">
        <v>15052</v>
      </c>
      <c r="AL2251" t="s">
        <v>20006</v>
      </c>
      <c r="AM2251" t="s">
        <v>15052</v>
      </c>
      <c r="AO2251" t="s">
        <v>14933</v>
      </c>
      <c r="AP2251" t="s">
        <v>20005</v>
      </c>
      <c r="AQ2251" t="s">
        <v>20403</v>
      </c>
    </row>
    <row r="2252" spans="1:43" x14ac:dyDescent="0.3">
      <c r="A2252" t="s">
        <v>14154</v>
      </c>
      <c r="B2252" t="s">
        <v>13947</v>
      </c>
      <c r="C2252" s="72">
        <v>33248</v>
      </c>
      <c r="D2252" t="s">
        <v>6872</v>
      </c>
      <c r="E2252" t="s">
        <v>14155</v>
      </c>
      <c r="F2252" t="s">
        <v>1392</v>
      </c>
      <c r="G2252" t="s">
        <v>6120</v>
      </c>
      <c r="H2252" t="s">
        <v>1373</v>
      </c>
      <c r="I2252" t="s">
        <v>13977</v>
      </c>
      <c r="J2252" t="s">
        <v>13947</v>
      </c>
      <c r="K2252">
        <v>608716</v>
      </c>
      <c r="L2252" t="s">
        <v>13947</v>
      </c>
      <c r="M2252">
        <v>2228473</v>
      </c>
      <c r="N2252" t="s">
        <v>13947</v>
      </c>
      <c r="O2252" t="s">
        <v>14477</v>
      </c>
      <c r="P2252" t="s">
        <v>14154</v>
      </c>
      <c r="Q2252">
        <v>10706</v>
      </c>
      <c r="R2252" t="s">
        <v>13947</v>
      </c>
      <c r="S2252">
        <v>35867</v>
      </c>
      <c r="T2252" t="s">
        <v>13947</v>
      </c>
      <c r="V2252" t="s">
        <v>16830</v>
      </c>
      <c r="W2252">
        <v>100322</v>
      </c>
      <c r="X2252">
        <v>10706</v>
      </c>
      <c r="Y2252" t="s">
        <v>13947</v>
      </c>
      <c r="Z2252" t="s">
        <v>14156</v>
      </c>
      <c r="AA2252" t="s">
        <v>658</v>
      </c>
      <c r="AB2252" t="s">
        <v>658</v>
      </c>
      <c r="AC2252" t="s">
        <v>13947</v>
      </c>
      <c r="AD2252" t="s">
        <v>14156</v>
      </c>
      <c r="AE2252">
        <v>14599</v>
      </c>
      <c r="AH2252" t="s">
        <v>13947</v>
      </c>
      <c r="AI2252">
        <v>23836</v>
      </c>
      <c r="AJ2252">
        <v>5562</v>
      </c>
      <c r="AK2252" t="s">
        <v>13947</v>
      </c>
      <c r="AL2252" t="s">
        <v>19516</v>
      </c>
      <c r="AM2252" t="s">
        <v>13947</v>
      </c>
      <c r="AN2252" t="s">
        <v>13947</v>
      </c>
      <c r="AO2252" t="s">
        <v>1373</v>
      </c>
      <c r="AP2252" t="s">
        <v>14156</v>
      </c>
      <c r="AQ2252" t="s">
        <v>20403</v>
      </c>
    </row>
    <row r="2253" spans="1:43" x14ac:dyDescent="0.3">
      <c r="A2253" t="s">
        <v>14652</v>
      </c>
      <c r="B2253" t="s">
        <v>14220</v>
      </c>
      <c r="C2253" s="72">
        <v>34465</v>
      </c>
      <c r="D2253" t="s">
        <v>6574</v>
      </c>
      <c r="E2253" t="s">
        <v>14653</v>
      </c>
      <c r="F2253" t="s">
        <v>1446</v>
      </c>
      <c r="G2253" t="s">
        <v>9094</v>
      </c>
      <c r="H2253" t="s">
        <v>1373</v>
      </c>
      <c r="I2253" t="s">
        <v>14523</v>
      </c>
      <c r="J2253" t="s">
        <v>14220</v>
      </c>
      <c r="K2253">
        <v>623451</v>
      </c>
      <c r="L2253" t="s">
        <v>14220</v>
      </c>
      <c r="M2253">
        <v>2044106</v>
      </c>
      <c r="N2253" t="s">
        <v>14220</v>
      </c>
      <c r="O2253" t="s">
        <v>17654</v>
      </c>
      <c r="P2253" t="s">
        <v>14652</v>
      </c>
      <c r="Q2253">
        <v>10715</v>
      </c>
      <c r="R2253" t="s">
        <v>14220</v>
      </c>
      <c r="S2253">
        <v>32736</v>
      </c>
      <c r="T2253" t="s">
        <v>14220</v>
      </c>
      <c r="V2253" t="s">
        <v>16831</v>
      </c>
      <c r="W2253">
        <v>101446</v>
      </c>
      <c r="X2253">
        <v>10715</v>
      </c>
      <c r="Y2253" t="s">
        <v>14220</v>
      </c>
      <c r="Z2253" t="s">
        <v>15205</v>
      </c>
      <c r="AA2253" t="s">
        <v>658</v>
      </c>
      <c r="AB2253" t="s">
        <v>658</v>
      </c>
      <c r="AC2253" t="s">
        <v>14220</v>
      </c>
      <c r="AD2253" t="s">
        <v>15205</v>
      </c>
      <c r="AE2253">
        <v>14225</v>
      </c>
      <c r="AH2253" t="s">
        <v>14220</v>
      </c>
      <c r="AI2253">
        <v>30695</v>
      </c>
      <c r="AJ2253">
        <v>5412</v>
      </c>
      <c r="AK2253" t="s">
        <v>14220</v>
      </c>
      <c r="AL2253" t="s">
        <v>19517</v>
      </c>
      <c r="AM2253" t="s">
        <v>14220</v>
      </c>
      <c r="AN2253" t="s">
        <v>14220</v>
      </c>
      <c r="AO2253" t="s">
        <v>1373</v>
      </c>
      <c r="AP2253" t="s">
        <v>15205</v>
      </c>
      <c r="AQ2253" t="s">
        <v>20403</v>
      </c>
    </row>
    <row r="2254" spans="1:43" x14ac:dyDescent="0.3">
      <c r="A2254" t="s">
        <v>9747</v>
      </c>
      <c r="B2254" t="s">
        <v>9748</v>
      </c>
      <c r="C2254" s="72">
        <v>34024</v>
      </c>
      <c r="D2254" t="s">
        <v>7082</v>
      </c>
      <c r="E2254" t="s">
        <v>9749</v>
      </c>
      <c r="F2254" t="s">
        <v>1526</v>
      </c>
      <c r="G2254" t="s">
        <v>9094</v>
      </c>
      <c r="H2254" t="s">
        <v>1373</v>
      </c>
      <c r="I2254" t="s">
        <v>11818</v>
      </c>
      <c r="J2254" t="s">
        <v>9748</v>
      </c>
      <c r="K2254">
        <v>596112</v>
      </c>
      <c r="L2254" t="s">
        <v>9748</v>
      </c>
      <c r="M2254">
        <v>1894642</v>
      </c>
      <c r="N2254" t="s">
        <v>9748</v>
      </c>
      <c r="O2254" t="s">
        <v>13149</v>
      </c>
      <c r="P2254" t="s">
        <v>9747</v>
      </c>
      <c r="Q2254">
        <v>9563</v>
      </c>
      <c r="R2254" t="s">
        <v>9748</v>
      </c>
      <c r="S2254">
        <v>32134</v>
      </c>
      <c r="T2254" t="s">
        <v>9748</v>
      </c>
      <c r="V2254" t="s">
        <v>12527</v>
      </c>
      <c r="W2254">
        <v>70762</v>
      </c>
      <c r="X2254">
        <v>9563</v>
      </c>
      <c r="Y2254" t="s">
        <v>9748</v>
      </c>
      <c r="Z2254" t="s">
        <v>9750</v>
      </c>
      <c r="AA2254" t="s">
        <v>658</v>
      </c>
      <c r="AB2254" t="s">
        <v>658</v>
      </c>
      <c r="AC2254" t="s">
        <v>9748</v>
      </c>
      <c r="AD2254" t="s">
        <v>9750</v>
      </c>
      <c r="AE2254">
        <v>12147</v>
      </c>
      <c r="AF2254" t="s">
        <v>9748</v>
      </c>
      <c r="AG2254">
        <v>52152</v>
      </c>
      <c r="AH2254" t="s">
        <v>9748</v>
      </c>
      <c r="AI2254">
        <v>18135</v>
      </c>
      <c r="AJ2254">
        <v>4856</v>
      </c>
      <c r="AK2254" t="s">
        <v>9748</v>
      </c>
      <c r="AL2254" t="s">
        <v>19518</v>
      </c>
      <c r="AM2254" t="s">
        <v>9748</v>
      </c>
      <c r="AN2254" t="s">
        <v>9748</v>
      </c>
      <c r="AO2254" t="s">
        <v>14933</v>
      </c>
      <c r="AP2254" t="s">
        <v>9750</v>
      </c>
      <c r="AQ2254" t="s">
        <v>20403</v>
      </c>
    </row>
    <row r="2255" spans="1:43" x14ac:dyDescent="0.3">
      <c r="A2255" t="s">
        <v>17655</v>
      </c>
      <c r="B2255" t="s">
        <v>17155</v>
      </c>
      <c r="C2255" s="72">
        <v>35293</v>
      </c>
      <c r="D2255" t="s">
        <v>6987</v>
      </c>
      <c r="E2255" t="s">
        <v>9749</v>
      </c>
      <c r="F2255" t="s">
        <v>1446</v>
      </c>
      <c r="G2255" t="s">
        <v>9094</v>
      </c>
      <c r="H2255" t="s">
        <v>1424</v>
      </c>
      <c r="I2255" t="s">
        <v>17156</v>
      </c>
      <c r="J2255" t="s">
        <v>17155</v>
      </c>
      <c r="K2255">
        <v>663886</v>
      </c>
      <c r="L2255" t="s">
        <v>17155</v>
      </c>
      <c r="M2255">
        <v>2184447</v>
      </c>
      <c r="N2255" t="s">
        <v>17155</v>
      </c>
      <c r="P2255" t="s">
        <v>17655</v>
      </c>
      <c r="Q2255">
        <v>10358</v>
      </c>
      <c r="R2255" t="s">
        <v>17155</v>
      </c>
      <c r="S2255">
        <v>34975</v>
      </c>
      <c r="T2255" t="s">
        <v>17155</v>
      </c>
      <c r="W2255">
        <v>106960</v>
      </c>
      <c r="X2255">
        <v>10456</v>
      </c>
      <c r="Y2255" t="s">
        <v>17155</v>
      </c>
      <c r="Z2255" t="s">
        <v>17295</v>
      </c>
      <c r="AA2255" t="s">
        <v>658</v>
      </c>
      <c r="AB2255" t="s">
        <v>658</v>
      </c>
      <c r="AC2255" t="s">
        <v>17155</v>
      </c>
      <c r="AD2255" t="s">
        <v>17295</v>
      </c>
      <c r="AJ2255">
        <v>6391</v>
      </c>
      <c r="AK2255" t="s">
        <v>17155</v>
      </c>
      <c r="AL2255" t="s">
        <v>19519</v>
      </c>
      <c r="AM2255" t="s">
        <v>17155</v>
      </c>
      <c r="AN2255" t="s">
        <v>17155</v>
      </c>
      <c r="AO2255" t="s">
        <v>1424</v>
      </c>
      <c r="AP2255" t="s">
        <v>17295</v>
      </c>
      <c r="AQ2255" t="s">
        <v>20403</v>
      </c>
    </row>
    <row r="2256" spans="1:43" x14ac:dyDescent="0.3">
      <c r="A2256" t="s">
        <v>16832</v>
      </c>
      <c r="B2256" t="s">
        <v>14298</v>
      </c>
      <c r="C2256" s="72">
        <v>34486</v>
      </c>
      <c r="D2256" t="s">
        <v>6562</v>
      </c>
      <c r="E2256" t="s">
        <v>16833</v>
      </c>
      <c r="F2256" t="s">
        <v>1434</v>
      </c>
      <c r="G2256" t="s">
        <v>9094</v>
      </c>
      <c r="H2256" t="s">
        <v>1380</v>
      </c>
      <c r="I2256" t="s">
        <v>16834</v>
      </c>
      <c r="J2256" t="s">
        <v>14298</v>
      </c>
      <c r="K2256">
        <v>664057</v>
      </c>
      <c r="L2256" t="s">
        <v>14298</v>
      </c>
      <c r="M2256">
        <v>2211212</v>
      </c>
      <c r="N2256" t="s">
        <v>14298</v>
      </c>
      <c r="O2256" t="s">
        <v>16835</v>
      </c>
      <c r="P2256" t="s">
        <v>16832</v>
      </c>
      <c r="Q2256">
        <v>10624</v>
      </c>
      <c r="R2256" t="s">
        <v>14298</v>
      </c>
      <c r="S2256">
        <v>35043</v>
      </c>
      <c r="T2256" t="s">
        <v>14298</v>
      </c>
      <c r="W2256">
        <v>106961</v>
      </c>
      <c r="X2256">
        <v>10624</v>
      </c>
      <c r="Y2256" t="s">
        <v>14298</v>
      </c>
      <c r="Z2256" t="s">
        <v>15459</v>
      </c>
      <c r="AA2256" t="s">
        <v>666</v>
      </c>
      <c r="AB2256" t="s">
        <v>666</v>
      </c>
      <c r="AC2256" t="s">
        <v>14298</v>
      </c>
      <c r="AD2256" t="s">
        <v>15459</v>
      </c>
      <c r="AE2256">
        <v>13876</v>
      </c>
      <c r="AJ2256">
        <v>5656</v>
      </c>
      <c r="AK2256" t="s">
        <v>14298</v>
      </c>
      <c r="AL2256" t="s">
        <v>19520</v>
      </c>
      <c r="AM2256" t="s">
        <v>14298</v>
      </c>
      <c r="AN2256" t="s">
        <v>14298</v>
      </c>
      <c r="AO2256" t="s">
        <v>1380</v>
      </c>
      <c r="AP2256" t="s">
        <v>15459</v>
      </c>
      <c r="AQ2256" t="s">
        <v>20403</v>
      </c>
    </row>
    <row r="2257" spans="1:43" x14ac:dyDescent="0.3">
      <c r="A2257" t="s">
        <v>11837</v>
      </c>
      <c r="B2257" t="s">
        <v>11232</v>
      </c>
      <c r="C2257" s="72">
        <v>33514</v>
      </c>
      <c r="D2257" t="s">
        <v>7024</v>
      </c>
      <c r="E2257" t="s">
        <v>7068</v>
      </c>
      <c r="F2257" t="s">
        <v>1379</v>
      </c>
      <c r="G2257" t="s">
        <v>9094</v>
      </c>
      <c r="H2257" t="s">
        <v>1373</v>
      </c>
      <c r="I2257" t="s">
        <v>11796</v>
      </c>
      <c r="J2257" t="s">
        <v>11232</v>
      </c>
      <c r="K2257">
        <v>592779</v>
      </c>
      <c r="L2257" t="s">
        <v>11232</v>
      </c>
      <c r="M2257">
        <v>2245782</v>
      </c>
      <c r="N2257" t="s">
        <v>11232</v>
      </c>
      <c r="O2257" t="s">
        <v>13227</v>
      </c>
      <c r="P2257" t="s">
        <v>11837</v>
      </c>
      <c r="Q2257">
        <v>10325</v>
      </c>
      <c r="R2257" t="s">
        <v>11232</v>
      </c>
      <c r="S2257">
        <v>35997</v>
      </c>
      <c r="T2257" t="s">
        <v>11232</v>
      </c>
      <c r="V2257" t="s">
        <v>11838</v>
      </c>
      <c r="W2257">
        <v>68692</v>
      </c>
      <c r="X2257">
        <v>10325</v>
      </c>
      <c r="Y2257" t="s">
        <v>11232</v>
      </c>
      <c r="Z2257" t="s">
        <v>11839</v>
      </c>
      <c r="AA2257" t="s">
        <v>666</v>
      </c>
      <c r="AB2257" t="s">
        <v>658</v>
      </c>
      <c r="AC2257" t="s">
        <v>11232</v>
      </c>
      <c r="AD2257" t="s">
        <v>11839</v>
      </c>
      <c r="AE2257">
        <v>14418</v>
      </c>
      <c r="AF2257" t="s">
        <v>11232</v>
      </c>
      <c r="AG2257">
        <v>70933</v>
      </c>
      <c r="AH2257" t="s">
        <v>11232</v>
      </c>
      <c r="AI2257">
        <v>23622</v>
      </c>
      <c r="AJ2257">
        <v>5302</v>
      </c>
      <c r="AK2257" t="s">
        <v>11232</v>
      </c>
      <c r="AL2257" t="s">
        <v>19521</v>
      </c>
      <c r="AM2257" t="s">
        <v>11232</v>
      </c>
      <c r="AN2257" t="s">
        <v>11232</v>
      </c>
      <c r="AO2257" t="s">
        <v>1373</v>
      </c>
      <c r="AP2257" t="s">
        <v>11839</v>
      </c>
      <c r="AQ2257" t="s">
        <v>20403</v>
      </c>
    </row>
    <row r="2258" spans="1:43" hidden="1" x14ac:dyDescent="0.3">
      <c r="A2258" t="s">
        <v>3152</v>
      </c>
      <c r="B2258" t="s">
        <v>115</v>
      </c>
      <c r="C2258" s="72">
        <v>30001</v>
      </c>
      <c r="D2258" t="s">
        <v>6655</v>
      </c>
      <c r="E2258" t="s">
        <v>7068</v>
      </c>
      <c r="F2258" t="s">
        <v>1531</v>
      </c>
      <c r="G2258" t="s">
        <v>9094</v>
      </c>
      <c r="H2258" t="s">
        <v>1424</v>
      </c>
      <c r="I2258" t="s">
        <v>9641</v>
      </c>
      <c r="J2258" t="s">
        <v>115</v>
      </c>
      <c r="K2258">
        <v>455755</v>
      </c>
      <c r="L2258" t="s">
        <v>115</v>
      </c>
      <c r="M2258">
        <v>489806</v>
      </c>
      <c r="N2258" t="s">
        <v>115</v>
      </c>
      <c r="O2258" t="s">
        <v>3153</v>
      </c>
      <c r="P2258" t="s">
        <v>3152</v>
      </c>
      <c r="Q2258">
        <v>7857</v>
      </c>
      <c r="R2258" t="s">
        <v>115</v>
      </c>
      <c r="S2258">
        <v>28577</v>
      </c>
      <c r="T2258" t="s">
        <v>115</v>
      </c>
      <c r="U2258" t="s">
        <v>115</v>
      </c>
      <c r="V2258" t="s">
        <v>4870</v>
      </c>
      <c r="W2258">
        <v>43258</v>
      </c>
      <c r="X2258">
        <v>7857</v>
      </c>
      <c r="Y2258" t="s">
        <v>115</v>
      </c>
      <c r="Z2258" t="s">
        <v>6341</v>
      </c>
      <c r="AA2258" t="s">
        <v>658</v>
      </c>
      <c r="AB2258" t="s">
        <v>658</v>
      </c>
      <c r="AC2258" t="s">
        <v>115</v>
      </c>
      <c r="AD2258" t="s">
        <v>6341</v>
      </c>
      <c r="AE2258">
        <v>9575</v>
      </c>
      <c r="AF2258" t="s">
        <v>115</v>
      </c>
      <c r="AG2258">
        <v>12564</v>
      </c>
      <c r="AH2258" t="s">
        <v>115</v>
      </c>
      <c r="AI2258">
        <v>4541</v>
      </c>
      <c r="AJ2258">
        <v>2441</v>
      </c>
      <c r="AK2258" t="s">
        <v>115</v>
      </c>
      <c r="AN2258" t="s">
        <v>115</v>
      </c>
      <c r="AO2258" t="s">
        <v>1424</v>
      </c>
      <c r="AP2258" t="s">
        <v>6341</v>
      </c>
      <c r="AQ2258" t="s">
        <v>20402</v>
      </c>
    </row>
    <row r="2259" spans="1:43" x14ac:dyDescent="0.3">
      <c r="A2259" t="s">
        <v>14886</v>
      </c>
      <c r="B2259" t="s">
        <v>14664</v>
      </c>
      <c r="C2259" s="72">
        <v>34313</v>
      </c>
      <c r="D2259" t="s">
        <v>14887</v>
      </c>
      <c r="E2259" t="s">
        <v>7068</v>
      </c>
      <c r="F2259" t="s">
        <v>1405</v>
      </c>
      <c r="G2259" t="s">
        <v>6120</v>
      </c>
      <c r="H2259" t="s">
        <v>1380</v>
      </c>
      <c r="I2259" t="s">
        <v>14888</v>
      </c>
      <c r="J2259" t="s">
        <v>14664</v>
      </c>
      <c r="K2259">
        <v>621514</v>
      </c>
      <c r="L2259" t="s">
        <v>14664</v>
      </c>
      <c r="M2259">
        <v>2211207</v>
      </c>
      <c r="N2259" t="s">
        <v>14664</v>
      </c>
      <c r="O2259" t="s">
        <v>17656</v>
      </c>
      <c r="P2259" t="s">
        <v>14886</v>
      </c>
      <c r="Q2259">
        <v>10470</v>
      </c>
      <c r="R2259" t="s">
        <v>14664</v>
      </c>
      <c r="S2259">
        <v>35047</v>
      </c>
      <c r="T2259" t="s">
        <v>14664</v>
      </c>
      <c r="V2259" t="s">
        <v>16836</v>
      </c>
      <c r="W2259">
        <v>106962</v>
      </c>
      <c r="X2259">
        <v>10470</v>
      </c>
      <c r="Y2259" t="s">
        <v>14664</v>
      </c>
      <c r="Z2259" t="s">
        <v>15206</v>
      </c>
      <c r="AA2259" t="s">
        <v>666</v>
      </c>
      <c r="AB2259" t="s">
        <v>658</v>
      </c>
      <c r="AC2259" t="s">
        <v>14664</v>
      </c>
      <c r="AD2259" t="s">
        <v>15206</v>
      </c>
      <c r="AE2259">
        <v>13865</v>
      </c>
      <c r="AI2259">
        <v>22046</v>
      </c>
      <c r="AJ2259">
        <v>5468</v>
      </c>
      <c r="AK2259" t="s">
        <v>14664</v>
      </c>
      <c r="AL2259" t="s">
        <v>19522</v>
      </c>
      <c r="AM2259" t="s">
        <v>14664</v>
      </c>
      <c r="AN2259" t="s">
        <v>14664</v>
      </c>
      <c r="AO2259" t="s">
        <v>1380</v>
      </c>
      <c r="AP2259" t="s">
        <v>15206</v>
      </c>
      <c r="AQ2259" t="s">
        <v>20403</v>
      </c>
    </row>
    <row r="2260" spans="1:43" x14ac:dyDescent="0.3">
      <c r="A2260" t="s">
        <v>14978</v>
      </c>
      <c r="B2260" t="s">
        <v>14697</v>
      </c>
      <c r="C2260" s="72">
        <v>34303</v>
      </c>
      <c r="D2260" t="s">
        <v>7803</v>
      </c>
      <c r="E2260" t="s">
        <v>7068</v>
      </c>
      <c r="F2260" t="s">
        <v>1449</v>
      </c>
      <c r="G2260" t="s">
        <v>6120</v>
      </c>
      <c r="H2260" t="s">
        <v>1380</v>
      </c>
      <c r="I2260" t="s">
        <v>14979</v>
      </c>
      <c r="J2260" t="s">
        <v>14697</v>
      </c>
      <c r="K2260">
        <v>621466</v>
      </c>
      <c r="L2260" t="s">
        <v>14980</v>
      </c>
      <c r="M2260">
        <v>2184469</v>
      </c>
      <c r="N2260" t="s">
        <v>14980</v>
      </c>
      <c r="O2260" t="s">
        <v>17657</v>
      </c>
      <c r="P2260" t="s">
        <v>14978</v>
      </c>
      <c r="Q2260">
        <v>11108</v>
      </c>
      <c r="R2260" t="s">
        <v>14980</v>
      </c>
      <c r="S2260">
        <v>34942</v>
      </c>
      <c r="T2260" t="s">
        <v>14980</v>
      </c>
      <c r="V2260" t="s">
        <v>16837</v>
      </c>
      <c r="W2260">
        <v>105440</v>
      </c>
      <c r="X2260">
        <v>11108</v>
      </c>
      <c r="Y2260" t="s">
        <v>14980</v>
      </c>
      <c r="Z2260" t="s">
        <v>15207</v>
      </c>
      <c r="AA2260" t="s">
        <v>666</v>
      </c>
      <c r="AB2260" t="s">
        <v>658</v>
      </c>
      <c r="AC2260" t="s">
        <v>14980</v>
      </c>
      <c r="AD2260" t="s">
        <v>15207</v>
      </c>
      <c r="AE2260">
        <v>13838</v>
      </c>
      <c r="AJ2260">
        <v>5997</v>
      </c>
      <c r="AK2260" t="s">
        <v>14980</v>
      </c>
      <c r="AL2260" t="s">
        <v>19523</v>
      </c>
      <c r="AM2260" t="s">
        <v>14980</v>
      </c>
      <c r="AN2260" t="s">
        <v>14980</v>
      </c>
      <c r="AO2260" t="s">
        <v>1380</v>
      </c>
      <c r="AP2260" t="s">
        <v>15415</v>
      </c>
      <c r="AQ2260" t="s">
        <v>20403</v>
      </c>
    </row>
    <row r="2261" spans="1:43" x14ac:dyDescent="0.3">
      <c r="A2261" t="s">
        <v>3154</v>
      </c>
      <c r="B2261" t="s">
        <v>208</v>
      </c>
      <c r="C2261" s="72">
        <v>31142</v>
      </c>
      <c r="D2261" t="s">
        <v>6537</v>
      </c>
      <c r="E2261" t="s">
        <v>7068</v>
      </c>
      <c r="F2261" t="s">
        <v>3591</v>
      </c>
      <c r="G2261" t="s">
        <v>3591</v>
      </c>
      <c r="H2261" t="s">
        <v>660</v>
      </c>
      <c r="I2261" t="s">
        <v>9622</v>
      </c>
      <c r="J2261" t="s">
        <v>208</v>
      </c>
      <c r="K2261">
        <v>456655</v>
      </c>
      <c r="L2261" t="s">
        <v>208</v>
      </c>
      <c r="M2261">
        <v>584808</v>
      </c>
      <c r="N2261" t="s">
        <v>208</v>
      </c>
      <c r="O2261" t="s">
        <v>3155</v>
      </c>
      <c r="P2261" t="s">
        <v>3154</v>
      </c>
      <c r="Q2261">
        <v>7993</v>
      </c>
      <c r="R2261" t="s">
        <v>208</v>
      </c>
      <c r="S2261">
        <v>28722</v>
      </c>
      <c r="T2261" t="s">
        <v>208</v>
      </c>
      <c r="V2261" t="s">
        <v>6342</v>
      </c>
      <c r="W2261">
        <v>45480</v>
      </c>
      <c r="X2261">
        <v>7993</v>
      </c>
      <c r="Y2261" t="s">
        <v>208</v>
      </c>
      <c r="Z2261" t="s">
        <v>6343</v>
      </c>
      <c r="AA2261" t="s">
        <v>666</v>
      </c>
      <c r="AB2261" t="s">
        <v>658</v>
      </c>
      <c r="AC2261" t="s">
        <v>208</v>
      </c>
      <c r="AD2261" t="s">
        <v>6343</v>
      </c>
      <c r="AE2261">
        <v>7621</v>
      </c>
      <c r="AI2261">
        <v>1158</v>
      </c>
      <c r="AK2261" t="s">
        <v>208</v>
      </c>
      <c r="AL2261" t="s">
        <v>19524</v>
      </c>
      <c r="AM2261" t="s">
        <v>208</v>
      </c>
      <c r="AN2261" t="s">
        <v>208</v>
      </c>
      <c r="AO2261" t="s">
        <v>660</v>
      </c>
      <c r="AP2261" t="s">
        <v>6343</v>
      </c>
      <c r="AQ2261" t="s">
        <v>20403</v>
      </c>
    </row>
    <row r="2262" spans="1:43" x14ac:dyDescent="0.3">
      <c r="A2262" t="s">
        <v>10192</v>
      </c>
      <c r="B2262" t="s">
        <v>10193</v>
      </c>
      <c r="C2262" s="72">
        <v>34614</v>
      </c>
      <c r="D2262" t="s">
        <v>10194</v>
      </c>
      <c r="E2262" t="s">
        <v>7068</v>
      </c>
      <c r="F2262" t="s">
        <v>1481</v>
      </c>
      <c r="G2262" t="s">
        <v>9094</v>
      </c>
      <c r="H2262" t="s">
        <v>1373</v>
      </c>
      <c r="I2262" t="s">
        <v>14925</v>
      </c>
      <c r="J2262" t="s">
        <v>10193</v>
      </c>
      <c r="K2262">
        <v>640464</v>
      </c>
      <c r="L2262" t="s">
        <v>10193</v>
      </c>
      <c r="M2262">
        <v>2066292</v>
      </c>
      <c r="N2262" t="s">
        <v>10193</v>
      </c>
      <c r="O2262" t="s">
        <v>17658</v>
      </c>
      <c r="P2262" t="s">
        <v>10192</v>
      </c>
      <c r="Q2262">
        <v>9593</v>
      </c>
      <c r="R2262" t="s">
        <v>10193</v>
      </c>
      <c r="S2262">
        <v>33219</v>
      </c>
      <c r="T2262" t="s">
        <v>10193</v>
      </c>
      <c r="V2262" t="s">
        <v>12131</v>
      </c>
      <c r="W2262">
        <v>102438</v>
      </c>
      <c r="X2262">
        <v>9593</v>
      </c>
      <c r="Y2262" t="s">
        <v>10193</v>
      </c>
      <c r="Z2262" t="s">
        <v>10195</v>
      </c>
      <c r="AA2262" t="s">
        <v>658</v>
      </c>
      <c r="AB2262" t="s">
        <v>658</v>
      </c>
      <c r="AC2262" t="s">
        <v>10193</v>
      </c>
      <c r="AD2262" t="s">
        <v>10195</v>
      </c>
      <c r="AE2262">
        <v>12942</v>
      </c>
      <c r="AH2262" t="s">
        <v>10193</v>
      </c>
      <c r="AI2262">
        <v>18262</v>
      </c>
      <c r="AJ2262">
        <v>5451</v>
      </c>
      <c r="AK2262" t="s">
        <v>10193</v>
      </c>
      <c r="AL2262" t="s">
        <v>19525</v>
      </c>
      <c r="AM2262" t="s">
        <v>10193</v>
      </c>
      <c r="AN2262" t="s">
        <v>10193</v>
      </c>
      <c r="AO2262" t="s">
        <v>1373</v>
      </c>
      <c r="AP2262" t="s">
        <v>10195</v>
      </c>
      <c r="AQ2262" t="s">
        <v>20403</v>
      </c>
    </row>
    <row r="2263" spans="1:43" x14ac:dyDescent="0.3">
      <c r="A2263" t="s">
        <v>3156</v>
      </c>
      <c r="B2263" t="s">
        <v>910</v>
      </c>
      <c r="C2263" s="72">
        <v>32216</v>
      </c>
      <c r="D2263" t="s">
        <v>6620</v>
      </c>
      <c r="E2263" t="s">
        <v>8091</v>
      </c>
      <c r="F2263" t="s">
        <v>3591</v>
      </c>
      <c r="G2263" t="s">
        <v>3591</v>
      </c>
      <c r="H2263" t="s">
        <v>1373</v>
      </c>
      <c r="I2263" t="s">
        <v>9392</v>
      </c>
      <c r="J2263" t="s">
        <v>910</v>
      </c>
      <c r="K2263">
        <v>502139</v>
      </c>
      <c r="L2263" t="s">
        <v>910</v>
      </c>
      <c r="M2263">
        <v>1741013</v>
      </c>
      <c r="N2263" t="s">
        <v>910</v>
      </c>
      <c r="O2263" t="s">
        <v>3157</v>
      </c>
      <c r="P2263" t="s">
        <v>3156</v>
      </c>
      <c r="Q2263">
        <v>9043</v>
      </c>
      <c r="R2263" t="s">
        <v>910</v>
      </c>
      <c r="S2263">
        <v>30614</v>
      </c>
      <c r="T2263" t="s">
        <v>910</v>
      </c>
      <c r="V2263" t="s">
        <v>4871</v>
      </c>
      <c r="W2263">
        <v>50146</v>
      </c>
      <c r="X2263">
        <v>9043</v>
      </c>
      <c r="Y2263" t="s">
        <v>910</v>
      </c>
      <c r="Z2263" t="s">
        <v>6344</v>
      </c>
      <c r="AA2263" t="s">
        <v>658</v>
      </c>
      <c r="AB2263" t="s">
        <v>658</v>
      </c>
      <c r="AC2263" t="s">
        <v>910</v>
      </c>
      <c r="AD2263" t="s">
        <v>6344</v>
      </c>
      <c r="AE2263">
        <v>11737</v>
      </c>
      <c r="AI2263">
        <v>3713</v>
      </c>
      <c r="AK2263" t="s">
        <v>910</v>
      </c>
      <c r="AN2263" t="s">
        <v>910</v>
      </c>
      <c r="AO2263" t="s">
        <v>1373</v>
      </c>
      <c r="AP2263" t="s">
        <v>6344</v>
      </c>
      <c r="AQ2263" t="s">
        <v>20403</v>
      </c>
    </row>
    <row r="2264" spans="1:43" x14ac:dyDescent="0.3">
      <c r="A2264" t="s">
        <v>16838</v>
      </c>
      <c r="B2264" t="s">
        <v>14710</v>
      </c>
      <c r="C2264" s="72">
        <v>32833</v>
      </c>
      <c r="D2264" t="s">
        <v>7082</v>
      </c>
      <c r="E2264" t="s">
        <v>16839</v>
      </c>
      <c r="F2264" t="s">
        <v>1481</v>
      </c>
      <c r="G2264" t="s">
        <v>9094</v>
      </c>
      <c r="H2264" t="s">
        <v>1373</v>
      </c>
      <c r="I2264" t="s">
        <v>16840</v>
      </c>
      <c r="J2264" t="s">
        <v>14710</v>
      </c>
      <c r="K2264">
        <v>476594</v>
      </c>
      <c r="L2264" t="s">
        <v>14710</v>
      </c>
      <c r="M2264">
        <v>1733867</v>
      </c>
      <c r="N2264" t="s">
        <v>14710</v>
      </c>
      <c r="O2264" t="s">
        <v>17659</v>
      </c>
      <c r="P2264" t="s">
        <v>16838</v>
      </c>
      <c r="Q2264">
        <v>10048</v>
      </c>
      <c r="R2264" t="s">
        <v>14710</v>
      </c>
      <c r="S2264">
        <v>30577</v>
      </c>
      <c r="T2264" t="s">
        <v>14710</v>
      </c>
      <c r="W2264">
        <v>61025</v>
      </c>
      <c r="X2264">
        <v>11053</v>
      </c>
      <c r="Y2264" t="s">
        <v>14710</v>
      </c>
      <c r="Z2264" t="s">
        <v>15329</v>
      </c>
      <c r="AA2264" t="s">
        <v>666</v>
      </c>
      <c r="AB2264" t="s">
        <v>658</v>
      </c>
      <c r="AC2264" t="s">
        <v>14710</v>
      </c>
      <c r="AD2264" t="s">
        <v>15329</v>
      </c>
      <c r="AE2264">
        <v>11024</v>
      </c>
      <c r="AJ2264">
        <v>5915</v>
      </c>
      <c r="AK2264" t="s">
        <v>14710</v>
      </c>
      <c r="AL2264" t="s">
        <v>19526</v>
      </c>
      <c r="AM2264" t="s">
        <v>14710</v>
      </c>
      <c r="AN2264" t="s">
        <v>14710</v>
      </c>
      <c r="AO2264" t="s">
        <v>14933</v>
      </c>
      <c r="AP2264" t="s">
        <v>15329</v>
      </c>
      <c r="AQ2264" t="s">
        <v>20403</v>
      </c>
    </row>
    <row r="2265" spans="1:43" x14ac:dyDescent="0.3">
      <c r="A2265" t="s">
        <v>3158</v>
      </c>
      <c r="B2265" t="s">
        <v>699</v>
      </c>
      <c r="C2265" s="72">
        <v>32000</v>
      </c>
      <c r="D2265" t="s">
        <v>6872</v>
      </c>
      <c r="E2265" t="s">
        <v>7719</v>
      </c>
      <c r="F2265" t="s">
        <v>3591</v>
      </c>
      <c r="G2265" t="s">
        <v>3591</v>
      </c>
      <c r="H2265" t="s">
        <v>1373</v>
      </c>
      <c r="I2265" t="s">
        <v>10651</v>
      </c>
      <c r="J2265" t="s">
        <v>699</v>
      </c>
      <c r="K2265">
        <v>519322</v>
      </c>
      <c r="L2265" t="s">
        <v>699</v>
      </c>
      <c r="M2265">
        <v>1724102</v>
      </c>
      <c r="N2265" t="s">
        <v>699</v>
      </c>
      <c r="O2265" t="s">
        <v>3159</v>
      </c>
      <c r="P2265" t="s">
        <v>3158</v>
      </c>
      <c r="Q2265">
        <v>8618</v>
      </c>
      <c r="R2265" t="s">
        <v>699</v>
      </c>
      <c r="S2265">
        <v>30534</v>
      </c>
      <c r="T2265" t="s">
        <v>699</v>
      </c>
      <c r="V2265" t="s">
        <v>4872</v>
      </c>
      <c r="W2265">
        <v>59345</v>
      </c>
      <c r="X2265">
        <v>8618</v>
      </c>
      <c r="Y2265" t="s">
        <v>699</v>
      </c>
      <c r="Z2265" t="s">
        <v>6345</v>
      </c>
      <c r="AA2265" t="s">
        <v>5068</v>
      </c>
      <c r="AB2265" t="s">
        <v>658</v>
      </c>
      <c r="AC2265" t="s">
        <v>699</v>
      </c>
      <c r="AD2265" t="s">
        <v>6345</v>
      </c>
      <c r="AE2265">
        <v>10963</v>
      </c>
      <c r="AF2265" t="s">
        <v>699</v>
      </c>
      <c r="AG2265">
        <v>12198</v>
      </c>
      <c r="AH2265" t="s">
        <v>699</v>
      </c>
      <c r="AI2265">
        <v>5226</v>
      </c>
      <c r="AJ2265">
        <v>3327</v>
      </c>
      <c r="AK2265" t="s">
        <v>699</v>
      </c>
      <c r="AL2265" t="s">
        <v>19527</v>
      </c>
      <c r="AM2265" t="s">
        <v>699</v>
      </c>
      <c r="AN2265" t="s">
        <v>699</v>
      </c>
      <c r="AO2265" t="s">
        <v>1373</v>
      </c>
      <c r="AP2265" t="s">
        <v>6345</v>
      </c>
      <c r="AQ2265" t="s">
        <v>20403</v>
      </c>
    </row>
    <row r="2266" spans="1:43" x14ac:dyDescent="0.3">
      <c r="A2266" t="s">
        <v>3160</v>
      </c>
      <c r="B2266" t="s">
        <v>1351</v>
      </c>
      <c r="C2266" s="72">
        <v>31487</v>
      </c>
      <c r="D2266" t="s">
        <v>8093</v>
      </c>
      <c r="E2266" t="s">
        <v>8092</v>
      </c>
      <c r="F2266" t="s">
        <v>3591</v>
      </c>
      <c r="G2266" t="s">
        <v>3591</v>
      </c>
      <c r="H2266" t="s">
        <v>1373</v>
      </c>
      <c r="I2266" t="s">
        <v>10022</v>
      </c>
      <c r="J2266" t="s">
        <v>1351</v>
      </c>
      <c r="K2266">
        <v>493547</v>
      </c>
      <c r="L2266" t="s">
        <v>1351</v>
      </c>
      <c r="M2266">
        <v>2000126</v>
      </c>
      <c r="N2266" t="s">
        <v>1351</v>
      </c>
      <c r="O2266" t="s">
        <v>4873</v>
      </c>
      <c r="P2266" t="s">
        <v>3160</v>
      </c>
      <c r="Q2266">
        <v>9257</v>
      </c>
      <c r="R2266" t="s">
        <v>1351</v>
      </c>
      <c r="S2266">
        <v>32564</v>
      </c>
      <c r="T2266" t="s">
        <v>1351</v>
      </c>
      <c r="V2266" t="s">
        <v>4874</v>
      </c>
      <c r="W2266">
        <v>58708</v>
      </c>
      <c r="X2266">
        <v>9257</v>
      </c>
      <c r="Y2266" t="s">
        <v>1351</v>
      </c>
      <c r="Z2266" t="s">
        <v>8992</v>
      </c>
      <c r="AA2266" t="s">
        <v>658</v>
      </c>
      <c r="AB2266" t="s">
        <v>658</v>
      </c>
      <c r="AC2266" t="s">
        <v>1351</v>
      </c>
      <c r="AD2266" t="s">
        <v>8992</v>
      </c>
      <c r="AE2266">
        <v>12653</v>
      </c>
      <c r="AI2266">
        <v>8669</v>
      </c>
      <c r="AK2266" t="s">
        <v>1351</v>
      </c>
      <c r="AL2266" t="s">
        <v>19528</v>
      </c>
      <c r="AM2266" t="s">
        <v>1351</v>
      </c>
      <c r="AN2266" t="s">
        <v>1351</v>
      </c>
      <c r="AO2266" t="s">
        <v>1373</v>
      </c>
      <c r="AP2266" t="s">
        <v>8992</v>
      </c>
      <c r="AQ2266" t="s">
        <v>20403</v>
      </c>
    </row>
    <row r="2267" spans="1:43" x14ac:dyDescent="0.3">
      <c r="A2267" t="s">
        <v>11426</v>
      </c>
      <c r="B2267" t="s">
        <v>11528</v>
      </c>
      <c r="C2267" s="72">
        <v>33923</v>
      </c>
      <c r="D2267" t="s">
        <v>6825</v>
      </c>
      <c r="E2267" t="s">
        <v>11427</v>
      </c>
      <c r="F2267" t="s">
        <v>1526</v>
      </c>
      <c r="G2267" t="s">
        <v>9094</v>
      </c>
      <c r="H2267" t="s">
        <v>1431</v>
      </c>
      <c r="I2267" t="s">
        <v>11529</v>
      </c>
      <c r="J2267" t="s">
        <v>11528</v>
      </c>
      <c r="K2267">
        <v>596115</v>
      </c>
      <c r="L2267" t="s">
        <v>11528</v>
      </c>
      <c r="M2267">
        <v>1945488</v>
      </c>
      <c r="N2267" t="s">
        <v>11528</v>
      </c>
      <c r="O2267" t="s">
        <v>13058</v>
      </c>
      <c r="P2267" t="s">
        <v>11426</v>
      </c>
      <c r="Q2267">
        <v>9571</v>
      </c>
      <c r="R2267" t="s">
        <v>11528</v>
      </c>
      <c r="S2267">
        <v>32150</v>
      </c>
      <c r="T2267" t="s">
        <v>11528</v>
      </c>
      <c r="V2267" t="s">
        <v>11915</v>
      </c>
      <c r="W2267">
        <v>70406</v>
      </c>
      <c r="X2267">
        <v>9571</v>
      </c>
      <c r="Y2267" t="s">
        <v>11528</v>
      </c>
      <c r="Z2267" t="s">
        <v>11916</v>
      </c>
      <c r="AA2267" t="s">
        <v>658</v>
      </c>
      <c r="AB2267" t="s">
        <v>658</v>
      </c>
      <c r="AC2267" t="s">
        <v>11528</v>
      </c>
      <c r="AD2267" t="s">
        <v>11916</v>
      </c>
      <c r="AE2267">
        <v>12184</v>
      </c>
      <c r="AF2267" t="s">
        <v>11528</v>
      </c>
      <c r="AG2267">
        <v>52158</v>
      </c>
      <c r="AH2267" t="s">
        <v>11528</v>
      </c>
      <c r="AI2267">
        <v>18153</v>
      </c>
      <c r="AJ2267">
        <v>5042</v>
      </c>
      <c r="AK2267" t="s">
        <v>11528</v>
      </c>
      <c r="AL2267" t="s">
        <v>19529</v>
      </c>
      <c r="AM2267" t="s">
        <v>11528</v>
      </c>
      <c r="AN2267" t="s">
        <v>11528</v>
      </c>
      <c r="AO2267" t="s">
        <v>1431</v>
      </c>
      <c r="AP2267" t="s">
        <v>11916</v>
      </c>
      <c r="AQ2267" t="s">
        <v>20403</v>
      </c>
    </row>
    <row r="2268" spans="1:43" x14ac:dyDescent="0.3">
      <c r="A2268" t="s">
        <v>12379</v>
      </c>
      <c r="B2268" t="s">
        <v>11727</v>
      </c>
      <c r="C2268" s="72">
        <v>33554</v>
      </c>
      <c r="D2268" t="s">
        <v>6623</v>
      </c>
      <c r="E2268" t="s">
        <v>12380</v>
      </c>
      <c r="F2268" t="s">
        <v>1409</v>
      </c>
      <c r="G2268" t="s">
        <v>9094</v>
      </c>
      <c r="H2268" t="s">
        <v>1373</v>
      </c>
      <c r="I2268" t="s">
        <v>11728</v>
      </c>
      <c r="J2268" t="s">
        <v>11727</v>
      </c>
      <c r="K2268">
        <v>621381</v>
      </c>
      <c r="L2268" t="s">
        <v>11727</v>
      </c>
      <c r="M2268">
        <v>2210233</v>
      </c>
      <c r="N2268" t="s">
        <v>11727</v>
      </c>
      <c r="O2268" t="s">
        <v>13886</v>
      </c>
      <c r="P2268" t="s">
        <v>12379</v>
      </c>
      <c r="Q2268">
        <v>10355</v>
      </c>
      <c r="R2268" t="s">
        <v>11727</v>
      </c>
      <c r="S2268">
        <v>34862</v>
      </c>
      <c r="T2268" t="s">
        <v>11727</v>
      </c>
      <c r="V2268" t="s">
        <v>12381</v>
      </c>
      <c r="W2268">
        <v>100612</v>
      </c>
      <c r="X2268">
        <v>10355</v>
      </c>
      <c r="Y2268" t="s">
        <v>11727</v>
      </c>
      <c r="Z2268" t="s">
        <v>12382</v>
      </c>
      <c r="AA2268" t="s">
        <v>658</v>
      </c>
      <c r="AB2268" t="s">
        <v>666</v>
      </c>
      <c r="AC2268" t="s">
        <v>11727</v>
      </c>
      <c r="AD2268" t="s">
        <v>12382</v>
      </c>
      <c r="AE2268">
        <v>14113</v>
      </c>
      <c r="AF2268" t="s">
        <v>11727</v>
      </c>
      <c r="AG2268">
        <v>72265</v>
      </c>
      <c r="AH2268" t="s">
        <v>11727</v>
      </c>
      <c r="AI2268">
        <v>23691</v>
      </c>
      <c r="AJ2268">
        <v>5338</v>
      </c>
      <c r="AK2268" t="s">
        <v>11727</v>
      </c>
      <c r="AL2268" t="s">
        <v>19530</v>
      </c>
      <c r="AM2268" t="s">
        <v>11727</v>
      </c>
      <c r="AN2268" t="s">
        <v>11727</v>
      </c>
      <c r="AO2268" t="s">
        <v>14933</v>
      </c>
      <c r="AP2268" t="s">
        <v>12382</v>
      </c>
      <c r="AQ2268" t="s">
        <v>20403</v>
      </c>
    </row>
    <row r="2269" spans="1:43" x14ac:dyDescent="0.3">
      <c r="A2269" t="s">
        <v>3161</v>
      </c>
      <c r="B2269" t="s">
        <v>816</v>
      </c>
      <c r="C2269" s="72">
        <v>32478</v>
      </c>
      <c r="D2269" t="s">
        <v>7270</v>
      </c>
      <c r="E2269" t="s">
        <v>8094</v>
      </c>
      <c r="F2269" t="s">
        <v>1449</v>
      </c>
      <c r="G2269" t="s">
        <v>6120</v>
      </c>
      <c r="H2269" t="s">
        <v>1373</v>
      </c>
      <c r="I2269" t="s">
        <v>10544</v>
      </c>
      <c r="J2269" t="s">
        <v>816</v>
      </c>
      <c r="K2269">
        <v>573185</v>
      </c>
      <c r="L2269" t="s">
        <v>816</v>
      </c>
      <c r="M2269">
        <v>1988996</v>
      </c>
      <c r="N2269" t="s">
        <v>816</v>
      </c>
      <c r="O2269" t="s">
        <v>4875</v>
      </c>
      <c r="P2269" t="s">
        <v>3161</v>
      </c>
      <c r="Q2269">
        <v>9255</v>
      </c>
      <c r="R2269" t="s">
        <v>816</v>
      </c>
      <c r="S2269">
        <v>32563</v>
      </c>
      <c r="T2269" t="s">
        <v>816</v>
      </c>
      <c r="V2269" t="s">
        <v>4876</v>
      </c>
      <c r="W2269">
        <v>60921</v>
      </c>
      <c r="X2269">
        <v>9255</v>
      </c>
      <c r="Y2269" t="s">
        <v>816</v>
      </c>
      <c r="Z2269" t="s">
        <v>6346</v>
      </c>
      <c r="AA2269" t="s">
        <v>658</v>
      </c>
      <c r="AB2269" t="s">
        <v>658</v>
      </c>
      <c r="AC2269" t="s">
        <v>816</v>
      </c>
      <c r="AD2269" t="s">
        <v>6346</v>
      </c>
      <c r="AE2269">
        <v>12417</v>
      </c>
      <c r="AF2269" t="s">
        <v>816</v>
      </c>
      <c r="AG2269">
        <v>23409</v>
      </c>
      <c r="AH2269" t="s">
        <v>816</v>
      </c>
      <c r="AI2269">
        <v>8538</v>
      </c>
      <c r="AJ2269">
        <v>4144</v>
      </c>
      <c r="AK2269" t="s">
        <v>816</v>
      </c>
      <c r="AL2269" t="s">
        <v>19531</v>
      </c>
      <c r="AM2269" t="s">
        <v>816</v>
      </c>
      <c r="AN2269" t="s">
        <v>816</v>
      </c>
      <c r="AO2269" t="s">
        <v>1373</v>
      </c>
      <c r="AP2269" t="s">
        <v>6346</v>
      </c>
      <c r="AQ2269" t="s">
        <v>20403</v>
      </c>
    </row>
    <row r="2270" spans="1:43" x14ac:dyDescent="0.3">
      <c r="A2270" t="s">
        <v>3162</v>
      </c>
      <c r="B2270" t="s">
        <v>680</v>
      </c>
      <c r="C2270" s="72">
        <v>32344</v>
      </c>
      <c r="D2270" t="s">
        <v>6886</v>
      </c>
      <c r="E2270" t="s">
        <v>7520</v>
      </c>
      <c r="F2270" t="s">
        <v>1434</v>
      </c>
      <c r="G2270" t="s">
        <v>9094</v>
      </c>
      <c r="H2270" t="s">
        <v>1373</v>
      </c>
      <c r="I2270" t="s">
        <v>10854</v>
      </c>
      <c r="J2270" t="s">
        <v>680</v>
      </c>
      <c r="K2270">
        <v>544931</v>
      </c>
      <c r="L2270" t="s">
        <v>680</v>
      </c>
      <c r="M2270">
        <v>1675980</v>
      </c>
      <c r="N2270" t="s">
        <v>680</v>
      </c>
      <c r="O2270" t="s">
        <v>3163</v>
      </c>
      <c r="P2270" t="s">
        <v>3162</v>
      </c>
      <c r="Q2270">
        <v>8562</v>
      </c>
      <c r="R2270" t="s">
        <v>680</v>
      </c>
      <c r="S2270">
        <v>30373</v>
      </c>
      <c r="T2270" t="s">
        <v>680</v>
      </c>
      <c r="V2270" t="s">
        <v>4877</v>
      </c>
      <c r="W2270">
        <v>61056</v>
      </c>
      <c r="X2270">
        <v>8562</v>
      </c>
      <c r="Y2270" t="s">
        <v>680</v>
      </c>
      <c r="Z2270" t="s">
        <v>6347</v>
      </c>
      <c r="AA2270" t="s">
        <v>658</v>
      </c>
      <c r="AB2270" t="s">
        <v>658</v>
      </c>
      <c r="AC2270" t="s">
        <v>680</v>
      </c>
      <c r="AD2270" t="s">
        <v>6347</v>
      </c>
      <c r="AE2270">
        <v>10855</v>
      </c>
      <c r="AF2270" t="s">
        <v>680</v>
      </c>
      <c r="AG2270">
        <v>10978</v>
      </c>
      <c r="AH2270" t="s">
        <v>680</v>
      </c>
      <c r="AI2270">
        <v>5219</v>
      </c>
      <c r="AJ2270">
        <v>3371</v>
      </c>
      <c r="AK2270" t="s">
        <v>680</v>
      </c>
      <c r="AL2270" t="s">
        <v>19532</v>
      </c>
      <c r="AM2270" t="s">
        <v>680</v>
      </c>
      <c r="AN2270" t="s">
        <v>680</v>
      </c>
      <c r="AO2270" t="s">
        <v>1373</v>
      </c>
      <c r="AP2270" t="s">
        <v>6347</v>
      </c>
      <c r="AQ2270" t="s">
        <v>20403</v>
      </c>
    </row>
    <row r="2271" spans="1:43" x14ac:dyDescent="0.3">
      <c r="A2271" t="s">
        <v>13887</v>
      </c>
      <c r="B2271" t="s">
        <v>11265</v>
      </c>
      <c r="C2271" s="72">
        <v>33107</v>
      </c>
      <c r="D2271" t="s">
        <v>6655</v>
      </c>
      <c r="E2271" t="s">
        <v>13888</v>
      </c>
      <c r="F2271" t="s">
        <v>1416</v>
      </c>
      <c r="G2271" t="s">
        <v>9094</v>
      </c>
      <c r="H2271" t="s">
        <v>1373</v>
      </c>
      <c r="I2271" t="s">
        <v>11830</v>
      </c>
      <c r="J2271" t="s">
        <v>11265</v>
      </c>
      <c r="K2271">
        <v>608717</v>
      </c>
      <c r="L2271" t="s">
        <v>11265</v>
      </c>
      <c r="M2271">
        <v>2044544</v>
      </c>
      <c r="N2271" t="s">
        <v>11265</v>
      </c>
      <c r="O2271" t="s">
        <v>13889</v>
      </c>
      <c r="P2271" t="s">
        <v>13887</v>
      </c>
      <c r="Q2271">
        <v>10311</v>
      </c>
      <c r="R2271" t="s">
        <v>11265</v>
      </c>
      <c r="S2271">
        <v>32787</v>
      </c>
      <c r="T2271" t="s">
        <v>11265</v>
      </c>
      <c r="V2271" t="s">
        <v>16841</v>
      </c>
      <c r="W2271">
        <v>100323</v>
      </c>
      <c r="X2271">
        <v>10311</v>
      </c>
      <c r="Y2271" t="s">
        <v>11265</v>
      </c>
      <c r="Z2271" t="s">
        <v>13890</v>
      </c>
      <c r="AA2271" t="s">
        <v>658</v>
      </c>
      <c r="AB2271" t="s">
        <v>658</v>
      </c>
      <c r="AC2271" t="s">
        <v>11265</v>
      </c>
      <c r="AD2271" t="s">
        <v>13890</v>
      </c>
      <c r="AE2271">
        <v>12466</v>
      </c>
      <c r="AH2271" t="s">
        <v>11265</v>
      </c>
      <c r="AI2271">
        <v>18172</v>
      </c>
      <c r="AJ2271">
        <v>5045</v>
      </c>
      <c r="AK2271" t="s">
        <v>11265</v>
      </c>
      <c r="AL2271" t="s">
        <v>19533</v>
      </c>
      <c r="AM2271" t="s">
        <v>11265</v>
      </c>
      <c r="AN2271" t="s">
        <v>11265</v>
      </c>
      <c r="AO2271" t="s">
        <v>14933</v>
      </c>
      <c r="AP2271" t="s">
        <v>13890</v>
      </c>
      <c r="AQ2271" t="s">
        <v>20403</v>
      </c>
    </row>
    <row r="2272" spans="1:43" x14ac:dyDescent="0.3">
      <c r="A2272" t="s">
        <v>16842</v>
      </c>
      <c r="B2272" t="s">
        <v>14666</v>
      </c>
      <c r="C2272" s="72">
        <v>34624</v>
      </c>
      <c r="D2272" t="s">
        <v>16843</v>
      </c>
      <c r="E2272" t="s">
        <v>16844</v>
      </c>
      <c r="F2272" t="s">
        <v>1376</v>
      </c>
      <c r="G2272" t="s">
        <v>6120</v>
      </c>
      <c r="H2272" t="s">
        <v>1380</v>
      </c>
      <c r="I2272" t="s">
        <v>16845</v>
      </c>
      <c r="J2272" t="s">
        <v>14666</v>
      </c>
      <c r="K2272">
        <v>664702</v>
      </c>
      <c r="L2272" t="s">
        <v>14666</v>
      </c>
      <c r="M2272">
        <v>2804215</v>
      </c>
      <c r="N2272" t="s">
        <v>14666</v>
      </c>
      <c r="O2272" t="s">
        <v>17660</v>
      </c>
      <c r="P2272" t="s">
        <v>16842</v>
      </c>
      <c r="Q2272">
        <v>10109</v>
      </c>
      <c r="R2272" t="s">
        <v>14666</v>
      </c>
      <c r="S2272">
        <v>39105</v>
      </c>
      <c r="T2272" t="s">
        <v>14666</v>
      </c>
      <c r="V2272" t="s">
        <v>16846</v>
      </c>
      <c r="W2272">
        <v>106969</v>
      </c>
      <c r="X2272">
        <v>11165</v>
      </c>
      <c r="Y2272" t="s">
        <v>14666</v>
      </c>
      <c r="Z2272" t="s">
        <v>15349</v>
      </c>
      <c r="AA2272" t="s">
        <v>658</v>
      </c>
      <c r="AB2272" t="s">
        <v>658</v>
      </c>
      <c r="AC2272" t="s">
        <v>14666</v>
      </c>
      <c r="AD2272" t="s">
        <v>15349</v>
      </c>
      <c r="AE2272">
        <v>15123</v>
      </c>
      <c r="AH2272" t="s">
        <v>14666</v>
      </c>
      <c r="AJ2272">
        <v>5998</v>
      </c>
      <c r="AK2272" t="s">
        <v>14666</v>
      </c>
      <c r="AL2272" t="s">
        <v>19534</v>
      </c>
      <c r="AM2272" t="s">
        <v>14666</v>
      </c>
      <c r="AN2272" t="s">
        <v>14666</v>
      </c>
      <c r="AO2272" t="s">
        <v>1380</v>
      </c>
      <c r="AP2272" t="s">
        <v>15349</v>
      </c>
      <c r="AQ2272" t="s">
        <v>20403</v>
      </c>
    </row>
    <row r="2273" spans="1:43" hidden="1" x14ac:dyDescent="0.3">
      <c r="A2273" t="s">
        <v>3164</v>
      </c>
      <c r="B2273" t="s">
        <v>675</v>
      </c>
      <c r="C2273" s="72">
        <v>30530</v>
      </c>
      <c r="D2273" t="s">
        <v>7721</v>
      </c>
      <c r="E2273" t="s">
        <v>7720</v>
      </c>
      <c r="F2273" t="s">
        <v>3591</v>
      </c>
      <c r="G2273" t="s">
        <v>3591</v>
      </c>
      <c r="H2273" t="s">
        <v>1373</v>
      </c>
      <c r="I2273" t="s">
        <v>9453</v>
      </c>
      <c r="J2273" t="s">
        <v>675</v>
      </c>
      <c r="K2273">
        <v>434718</v>
      </c>
      <c r="L2273" t="s">
        <v>675</v>
      </c>
      <c r="M2273">
        <v>546345</v>
      </c>
      <c r="N2273" t="s">
        <v>675</v>
      </c>
      <c r="O2273" t="s">
        <v>3165</v>
      </c>
      <c r="P2273" t="s">
        <v>3164</v>
      </c>
      <c r="Q2273">
        <v>7468</v>
      </c>
      <c r="R2273" t="s">
        <v>675</v>
      </c>
      <c r="S2273">
        <v>6175</v>
      </c>
      <c r="T2273" t="s">
        <v>675</v>
      </c>
      <c r="V2273" t="s">
        <v>4878</v>
      </c>
      <c r="W2273">
        <v>45588</v>
      </c>
      <c r="X2273">
        <v>7468</v>
      </c>
      <c r="Y2273" t="s">
        <v>675</v>
      </c>
      <c r="Z2273" t="s">
        <v>6348</v>
      </c>
      <c r="AA2273" t="s">
        <v>658</v>
      </c>
      <c r="AB2273" t="s">
        <v>658</v>
      </c>
      <c r="AC2273" t="s">
        <v>675</v>
      </c>
      <c r="AD2273" t="s">
        <v>6348</v>
      </c>
      <c r="AE2273">
        <v>8323</v>
      </c>
      <c r="AF2273" t="s">
        <v>675</v>
      </c>
      <c r="AG2273">
        <v>5087</v>
      </c>
      <c r="AH2273" t="s">
        <v>675</v>
      </c>
      <c r="AI2273">
        <v>7099</v>
      </c>
      <c r="AJ2273">
        <v>1224</v>
      </c>
      <c r="AK2273" t="s">
        <v>675</v>
      </c>
      <c r="AL2273" t="s">
        <v>19535</v>
      </c>
      <c r="AM2273" t="s">
        <v>675</v>
      </c>
      <c r="AN2273" t="s">
        <v>675</v>
      </c>
      <c r="AO2273" t="s">
        <v>1373</v>
      </c>
      <c r="AP2273" t="s">
        <v>6348</v>
      </c>
      <c r="AQ2273" t="s">
        <v>20402</v>
      </c>
    </row>
    <row r="2274" spans="1:43" x14ac:dyDescent="0.3">
      <c r="A2274" t="s">
        <v>8312</v>
      </c>
      <c r="B2274" t="s">
        <v>8993</v>
      </c>
      <c r="C2274" s="72">
        <v>32410</v>
      </c>
      <c r="D2274" t="s">
        <v>6589</v>
      </c>
      <c r="E2274" t="s">
        <v>8313</v>
      </c>
      <c r="F2274" t="s">
        <v>1434</v>
      </c>
      <c r="G2274" t="s">
        <v>9094</v>
      </c>
      <c r="H2274" t="s">
        <v>1373</v>
      </c>
      <c r="I2274" t="s">
        <v>9789</v>
      </c>
      <c r="J2274" t="s">
        <v>8993</v>
      </c>
      <c r="K2274">
        <v>519326</v>
      </c>
      <c r="L2274" t="s">
        <v>8993</v>
      </c>
      <c r="M2274">
        <v>2027413</v>
      </c>
      <c r="N2274" t="s">
        <v>8993</v>
      </c>
      <c r="O2274" t="s">
        <v>8994</v>
      </c>
      <c r="P2274" t="s">
        <v>8312</v>
      </c>
      <c r="Q2274">
        <v>9809</v>
      </c>
      <c r="R2274" t="s">
        <v>8993</v>
      </c>
      <c r="S2274">
        <v>32589</v>
      </c>
      <c r="T2274" t="s">
        <v>8993</v>
      </c>
      <c r="V2274" t="s">
        <v>8995</v>
      </c>
      <c r="W2274">
        <v>57557</v>
      </c>
      <c r="X2274">
        <v>9809</v>
      </c>
      <c r="Y2274" t="s">
        <v>8993</v>
      </c>
      <c r="Z2274" t="s">
        <v>8996</v>
      </c>
      <c r="AA2274" t="s">
        <v>658</v>
      </c>
      <c r="AB2274" t="s">
        <v>658</v>
      </c>
      <c r="AC2274" t="s">
        <v>8993</v>
      </c>
      <c r="AD2274" t="s">
        <v>8996</v>
      </c>
      <c r="AE2274">
        <v>11911</v>
      </c>
      <c r="AF2274" t="s">
        <v>8993</v>
      </c>
      <c r="AG2274">
        <v>38251</v>
      </c>
      <c r="AH2274" t="s">
        <v>8993</v>
      </c>
      <c r="AI2274">
        <v>8257</v>
      </c>
      <c r="AJ2274">
        <v>4745</v>
      </c>
      <c r="AK2274" t="s">
        <v>8993</v>
      </c>
      <c r="AL2274" t="s">
        <v>19536</v>
      </c>
      <c r="AM2274" t="s">
        <v>8993</v>
      </c>
      <c r="AN2274" t="s">
        <v>8993</v>
      </c>
      <c r="AO2274" t="s">
        <v>1373</v>
      </c>
      <c r="AP2274" t="s">
        <v>8996</v>
      </c>
      <c r="AQ2274" t="s">
        <v>20403</v>
      </c>
    </row>
    <row r="2275" spans="1:43" x14ac:dyDescent="0.3">
      <c r="A2275" t="s">
        <v>12403</v>
      </c>
      <c r="B2275" t="s">
        <v>11276</v>
      </c>
      <c r="C2275" s="72">
        <v>32835</v>
      </c>
      <c r="D2275" t="s">
        <v>6995</v>
      </c>
      <c r="E2275" t="s">
        <v>12404</v>
      </c>
      <c r="F2275" t="s">
        <v>1379</v>
      </c>
      <c r="G2275" t="s">
        <v>9094</v>
      </c>
      <c r="H2275" t="s">
        <v>1373</v>
      </c>
      <c r="I2275" t="s">
        <v>11784</v>
      </c>
      <c r="J2275" t="s">
        <v>11276</v>
      </c>
      <c r="K2275">
        <v>548389</v>
      </c>
      <c r="L2275" t="s">
        <v>11276</v>
      </c>
      <c r="M2275">
        <v>2044533</v>
      </c>
      <c r="N2275" t="s">
        <v>11276</v>
      </c>
      <c r="O2275" t="s">
        <v>13581</v>
      </c>
      <c r="P2275" t="s">
        <v>12403</v>
      </c>
      <c r="Q2275">
        <v>10258</v>
      </c>
      <c r="R2275" t="s">
        <v>11276</v>
      </c>
      <c r="S2275">
        <v>32789</v>
      </c>
      <c r="T2275" t="s">
        <v>11276</v>
      </c>
      <c r="V2275" t="s">
        <v>12405</v>
      </c>
      <c r="W2275">
        <v>70826</v>
      </c>
      <c r="X2275">
        <v>10258</v>
      </c>
      <c r="Y2275" t="s">
        <v>11276</v>
      </c>
      <c r="Z2275" t="s">
        <v>12406</v>
      </c>
      <c r="AA2275" t="s">
        <v>658</v>
      </c>
      <c r="AB2275" t="s">
        <v>658</v>
      </c>
      <c r="AC2275" t="s">
        <v>11276</v>
      </c>
      <c r="AD2275" t="s">
        <v>12406</v>
      </c>
      <c r="AE2275">
        <v>12935</v>
      </c>
      <c r="AF2275" t="s">
        <v>11276</v>
      </c>
      <c r="AG2275">
        <v>38311</v>
      </c>
      <c r="AH2275" t="s">
        <v>11276</v>
      </c>
      <c r="AI2275">
        <v>23598</v>
      </c>
      <c r="AJ2275">
        <v>5247</v>
      </c>
      <c r="AK2275" t="s">
        <v>11276</v>
      </c>
      <c r="AL2275" t="s">
        <v>19537</v>
      </c>
      <c r="AM2275" t="s">
        <v>11276</v>
      </c>
      <c r="AN2275" t="s">
        <v>11276</v>
      </c>
      <c r="AO2275" t="s">
        <v>1373</v>
      </c>
      <c r="AP2275" t="s">
        <v>12406</v>
      </c>
      <c r="AQ2275" t="s">
        <v>20403</v>
      </c>
    </row>
    <row r="2276" spans="1:43" x14ac:dyDescent="0.3">
      <c r="A2276" t="s">
        <v>3166</v>
      </c>
      <c r="B2276" t="s">
        <v>1315</v>
      </c>
      <c r="C2276" s="72">
        <v>33359</v>
      </c>
      <c r="D2276" t="s">
        <v>6718</v>
      </c>
      <c r="E2276" t="s">
        <v>7571</v>
      </c>
      <c r="F2276" t="s">
        <v>1509</v>
      </c>
      <c r="G2276" t="s">
        <v>9094</v>
      </c>
      <c r="H2276" t="s">
        <v>1373</v>
      </c>
      <c r="I2276" t="s">
        <v>10783</v>
      </c>
      <c r="J2276" t="s">
        <v>1315</v>
      </c>
      <c r="K2276">
        <v>573186</v>
      </c>
      <c r="L2276" t="s">
        <v>1315</v>
      </c>
      <c r="M2276">
        <v>2001082</v>
      </c>
      <c r="N2276" t="s">
        <v>1315</v>
      </c>
      <c r="O2276" t="s">
        <v>8997</v>
      </c>
      <c r="P2276" t="s">
        <v>3166</v>
      </c>
      <c r="Q2276">
        <v>9637</v>
      </c>
      <c r="R2276" t="s">
        <v>1315</v>
      </c>
      <c r="S2276">
        <v>32815</v>
      </c>
      <c r="T2276" t="s">
        <v>1315</v>
      </c>
      <c r="V2276" t="s">
        <v>6349</v>
      </c>
      <c r="W2276">
        <v>70371</v>
      </c>
      <c r="X2276">
        <v>9637</v>
      </c>
      <c r="Y2276" t="s">
        <v>1315</v>
      </c>
      <c r="Z2276" t="s">
        <v>6350</v>
      </c>
      <c r="AA2276" t="s">
        <v>658</v>
      </c>
      <c r="AB2276" t="s">
        <v>658</v>
      </c>
      <c r="AC2276" t="s">
        <v>1315</v>
      </c>
      <c r="AD2276" t="s">
        <v>6350</v>
      </c>
      <c r="AE2276">
        <v>12456</v>
      </c>
      <c r="AF2276" t="s">
        <v>1315</v>
      </c>
      <c r="AG2276">
        <v>39041</v>
      </c>
      <c r="AH2276" t="s">
        <v>1315</v>
      </c>
      <c r="AI2276">
        <v>18184</v>
      </c>
      <c r="AJ2276">
        <v>4571</v>
      </c>
      <c r="AK2276" t="s">
        <v>1315</v>
      </c>
      <c r="AL2276" t="s">
        <v>19538</v>
      </c>
      <c r="AM2276" t="s">
        <v>1315</v>
      </c>
      <c r="AN2276" t="s">
        <v>1315</v>
      </c>
      <c r="AO2276" t="s">
        <v>1373</v>
      </c>
      <c r="AP2276" t="s">
        <v>6350</v>
      </c>
      <c r="AQ2276" t="s">
        <v>20403</v>
      </c>
    </row>
    <row r="2277" spans="1:43" x14ac:dyDescent="0.3">
      <c r="A2277" t="s">
        <v>3167</v>
      </c>
      <c r="B2277" t="s">
        <v>750</v>
      </c>
      <c r="C2277" s="72">
        <v>31211</v>
      </c>
      <c r="D2277" t="s">
        <v>6792</v>
      </c>
      <c r="E2277" t="s">
        <v>7722</v>
      </c>
      <c r="F2277" t="s">
        <v>1446</v>
      </c>
      <c r="G2277" t="s">
        <v>9094</v>
      </c>
      <c r="H2277" t="s">
        <v>1373</v>
      </c>
      <c r="I2277" t="s">
        <v>9235</v>
      </c>
      <c r="J2277" t="s">
        <v>750</v>
      </c>
      <c r="K2277">
        <v>467008</v>
      </c>
      <c r="L2277" t="s">
        <v>750</v>
      </c>
      <c r="M2277">
        <v>1392909</v>
      </c>
      <c r="N2277" t="s">
        <v>750</v>
      </c>
      <c r="O2277" t="s">
        <v>3168</v>
      </c>
      <c r="P2277" t="s">
        <v>3167</v>
      </c>
      <c r="Q2277">
        <v>8565</v>
      </c>
      <c r="R2277" t="s">
        <v>750</v>
      </c>
      <c r="S2277">
        <v>29763</v>
      </c>
      <c r="T2277" t="s">
        <v>750</v>
      </c>
      <c r="V2277" t="s">
        <v>4879</v>
      </c>
      <c r="W2277">
        <v>46719</v>
      </c>
      <c r="X2277">
        <v>8565</v>
      </c>
      <c r="Y2277" t="s">
        <v>750</v>
      </c>
      <c r="Z2277" t="s">
        <v>6351</v>
      </c>
      <c r="AA2277" t="s">
        <v>658</v>
      </c>
      <c r="AB2277" t="s">
        <v>658</v>
      </c>
      <c r="AC2277" t="s">
        <v>750</v>
      </c>
      <c r="AD2277" t="s">
        <v>6351</v>
      </c>
      <c r="AE2277">
        <v>10283</v>
      </c>
      <c r="AF2277" t="s">
        <v>750</v>
      </c>
      <c r="AG2277">
        <v>6257</v>
      </c>
      <c r="AH2277" t="s">
        <v>750</v>
      </c>
      <c r="AI2277">
        <v>2298</v>
      </c>
      <c r="AJ2277">
        <v>3329</v>
      </c>
      <c r="AK2277" t="s">
        <v>750</v>
      </c>
      <c r="AL2277" t="s">
        <v>19539</v>
      </c>
      <c r="AM2277" t="s">
        <v>750</v>
      </c>
      <c r="AN2277" t="s">
        <v>750</v>
      </c>
      <c r="AO2277" t="s">
        <v>1373</v>
      </c>
      <c r="AP2277" t="s">
        <v>6351</v>
      </c>
      <c r="AQ2277" t="s">
        <v>20403</v>
      </c>
    </row>
    <row r="2278" spans="1:43" x14ac:dyDescent="0.3">
      <c r="A2278" t="s">
        <v>3169</v>
      </c>
      <c r="B2278" t="s">
        <v>1051</v>
      </c>
      <c r="C2278" s="72">
        <v>31659</v>
      </c>
      <c r="D2278" t="s">
        <v>6596</v>
      </c>
      <c r="E2278" t="s">
        <v>8095</v>
      </c>
      <c r="F2278" t="s">
        <v>3591</v>
      </c>
      <c r="G2278" t="s">
        <v>3591</v>
      </c>
      <c r="H2278" t="s">
        <v>1373</v>
      </c>
      <c r="I2278" t="s">
        <v>10241</v>
      </c>
      <c r="J2278" t="s">
        <v>1051</v>
      </c>
      <c r="K2278">
        <v>452741</v>
      </c>
      <c r="L2278" t="s">
        <v>1051</v>
      </c>
      <c r="M2278">
        <v>1741616</v>
      </c>
      <c r="N2278" t="s">
        <v>1051</v>
      </c>
      <c r="O2278" t="s">
        <v>3170</v>
      </c>
      <c r="P2278" t="s">
        <v>3169</v>
      </c>
      <c r="Q2278">
        <v>8912</v>
      </c>
      <c r="R2278" t="s">
        <v>1051</v>
      </c>
      <c r="S2278">
        <v>30886</v>
      </c>
      <c r="T2278" t="s">
        <v>1051</v>
      </c>
      <c r="V2278" t="s">
        <v>4880</v>
      </c>
      <c r="W2278">
        <v>55135</v>
      </c>
      <c r="X2278">
        <v>8912</v>
      </c>
      <c r="Y2278" t="s">
        <v>1051</v>
      </c>
      <c r="Z2278" t="s">
        <v>8998</v>
      </c>
      <c r="AA2278" t="s">
        <v>658</v>
      </c>
      <c r="AB2278" t="s">
        <v>658</v>
      </c>
      <c r="AC2278" t="s">
        <v>1051</v>
      </c>
      <c r="AD2278" t="s">
        <v>8998</v>
      </c>
      <c r="AE2278">
        <v>10919</v>
      </c>
      <c r="AI2278">
        <v>5104</v>
      </c>
      <c r="AK2278" t="s">
        <v>1051</v>
      </c>
      <c r="AN2278" t="s">
        <v>1051</v>
      </c>
      <c r="AO2278" t="s">
        <v>1373</v>
      </c>
      <c r="AP2278" t="s">
        <v>8998</v>
      </c>
      <c r="AQ2278" t="s">
        <v>20403</v>
      </c>
    </row>
    <row r="2279" spans="1:43" hidden="1" x14ac:dyDescent="0.3">
      <c r="A2279" t="s">
        <v>3171</v>
      </c>
      <c r="B2279" t="s">
        <v>118</v>
      </c>
      <c r="C2279" s="72">
        <v>30959</v>
      </c>
      <c r="D2279" t="s">
        <v>6872</v>
      </c>
      <c r="E2279" t="s">
        <v>6871</v>
      </c>
      <c r="F2279" t="s">
        <v>3591</v>
      </c>
      <c r="G2279" t="s">
        <v>3591</v>
      </c>
      <c r="H2279" t="s">
        <v>1380</v>
      </c>
      <c r="I2279" t="s">
        <v>9561</v>
      </c>
      <c r="J2279" t="s">
        <v>118</v>
      </c>
      <c r="K2279">
        <v>453211</v>
      </c>
      <c r="L2279" t="s">
        <v>118</v>
      </c>
      <c r="M2279">
        <v>1114754</v>
      </c>
      <c r="N2279" t="s">
        <v>118</v>
      </c>
      <c r="O2279" t="s">
        <v>3172</v>
      </c>
      <c r="P2279" t="s">
        <v>3171</v>
      </c>
      <c r="Q2279">
        <v>8528</v>
      </c>
      <c r="R2279" t="s">
        <v>118</v>
      </c>
      <c r="S2279">
        <v>29611</v>
      </c>
      <c r="T2279" t="s">
        <v>118</v>
      </c>
      <c r="U2279" t="s">
        <v>118</v>
      </c>
      <c r="V2279" t="s">
        <v>4881</v>
      </c>
      <c r="W2279">
        <v>51938</v>
      </c>
      <c r="X2279">
        <v>8528</v>
      </c>
      <c r="Y2279" t="s">
        <v>118</v>
      </c>
      <c r="Z2279" t="s">
        <v>6352</v>
      </c>
      <c r="AA2279" t="s">
        <v>658</v>
      </c>
      <c r="AB2279" t="s">
        <v>658</v>
      </c>
      <c r="AC2279" t="s">
        <v>118</v>
      </c>
      <c r="AD2279" t="s">
        <v>6352</v>
      </c>
      <c r="AE2279">
        <v>9280</v>
      </c>
      <c r="AF2279" t="s">
        <v>118</v>
      </c>
      <c r="AG2279">
        <v>5513</v>
      </c>
      <c r="AH2279" t="s">
        <v>118</v>
      </c>
      <c r="AI2279">
        <v>2996</v>
      </c>
      <c r="AJ2279">
        <v>3297</v>
      </c>
      <c r="AK2279" t="s">
        <v>118</v>
      </c>
      <c r="AL2279" t="s">
        <v>19540</v>
      </c>
      <c r="AM2279" t="s">
        <v>118</v>
      </c>
      <c r="AN2279" t="s">
        <v>118</v>
      </c>
      <c r="AO2279" t="s">
        <v>1380</v>
      </c>
      <c r="AP2279" t="s">
        <v>6352</v>
      </c>
      <c r="AQ2279" t="s">
        <v>20402</v>
      </c>
    </row>
    <row r="2280" spans="1:43" x14ac:dyDescent="0.3">
      <c r="A2280" t="s">
        <v>16847</v>
      </c>
      <c r="B2280" t="s">
        <v>14998</v>
      </c>
      <c r="C2280" s="72">
        <v>34115</v>
      </c>
      <c r="D2280" t="s">
        <v>6962</v>
      </c>
      <c r="E2280" t="s">
        <v>6871</v>
      </c>
      <c r="F2280" t="s">
        <v>1376</v>
      </c>
      <c r="G2280" t="s">
        <v>6120</v>
      </c>
      <c r="H2280" t="s">
        <v>1424</v>
      </c>
      <c r="I2280" t="s">
        <v>16848</v>
      </c>
      <c r="J2280" t="s">
        <v>14998</v>
      </c>
      <c r="K2280">
        <v>596117</v>
      </c>
      <c r="L2280" t="s">
        <v>14998</v>
      </c>
      <c r="M2280">
        <v>2228210</v>
      </c>
      <c r="N2280" t="s">
        <v>14998</v>
      </c>
      <c r="P2280" t="s">
        <v>16847</v>
      </c>
      <c r="Q2280">
        <v>10478</v>
      </c>
      <c r="R2280" t="s">
        <v>14998</v>
      </c>
      <c r="S2280">
        <v>35760</v>
      </c>
      <c r="T2280" t="s">
        <v>14998</v>
      </c>
      <c r="W2280">
        <v>106973</v>
      </c>
      <c r="X2280">
        <v>10478</v>
      </c>
      <c r="Y2280" t="s">
        <v>14998</v>
      </c>
      <c r="Z2280" t="s">
        <v>16849</v>
      </c>
      <c r="AA2280" t="s">
        <v>666</v>
      </c>
      <c r="AB2280" t="s">
        <v>658</v>
      </c>
      <c r="AC2280" t="s">
        <v>14998</v>
      </c>
      <c r="AD2280" t="s">
        <v>16849</v>
      </c>
      <c r="AE2280">
        <v>14533</v>
      </c>
      <c r="AJ2280">
        <v>5861</v>
      </c>
      <c r="AK2280" t="s">
        <v>14998</v>
      </c>
      <c r="AL2280" t="s">
        <v>19541</v>
      </c>
      <c r="AM2280" t="s">
        <v>14998</v>
      </c>
      <c r="AN2280" t="s">
        <v>14998</v>
      </c>
      <c r="AO2280" t="s">
        <v>1424</v>
      </c>
      <c r="AP2280" t="s">
        <v>16849</v>
      </c>
      <c r="AQ2280" t="s">
        <v>20403</v>
      </c>
    </row>
    <row r="2281" spans="1:43" hidden="1" x14ac:dyDescent="0.3">
      <c r="A2281" t="s">
        <v>3173</v>
      </c>
      <c r="B2281" t="s">
        <v>1066</v>
      </c>
      <c r="C2281" s="72">
        <v>29198</v>
      </c>
      <c r="D2281" t="s">
        <v>6602</v>
      </c>
      <c r="E2281" t="s">
        <v>8096</v>
      </c>
      <c r="F2281" t="s">
        <v>3591</v>
      </c>
      <c r="G2281" t="s">
        <v>3591</v>
      </c>
      <c r="H2281" t="s">
        <v>1373</v>
      </c>
      <c r="I2281" t="s">
        <v>9945</v>
      </c>
      <c r="J2281" t="s">
        <v>1066</v>
      </c>
      <c r="K2281">
        <v>445590</v>
      </c>
      <c r="L2281" t="s">
        <v>1066</v>
      </c>
      <c r="M2281">
        <v>593276</v>
      </c>
      <c r="N2281" t="s">
        <v>1066</v>
      </c>
      <c r="O2281" t="s">
        <v>3174</v>
      </c>
      <c r="P2281" t="s">
        <v>3173</v>
      </c>
      <c r="Q2281">
        <v>7869</v>
      </c>
      <c r="R2281" t="s">
        <v>1066</v>
      </c>
      <c r="S2281">
        <v>28591</v>
      </c>
      <c r="T2281" t="s">
        <v>1066</v>
      </c>
      <c r="V2281" t="s">
        <v>4882</v>
      </c>
      <c r="W2281">
        <v>43330</v>
      </c>
      <c r="X2281">
        <v>7869</v>
      </c>
      <c r="Y2281" t="s">
        <v>1066</v>
      </c>
      <c r="Z2281" t="s">
        <v>6353</v>
      </c>
      <c r="AA2281" t="s">
        <v>666</v>
      </c>
      <c r="AB2281" t="s">
        <v>666</v>
      </c>
      <c r="AC2281" t="s">
        <v>1066</v>
      </c>
      <c r="AD2281" t="s">
        <v>6353</v>
      </c>
      <c r="AE2281">
        <v>9514</v>
      </c>
      <c r="AF2281" t="s">
        <v>1066</v>
      </c>
      <c r="AG2281">
        <v>6180</v>
      </c>
      <c r="AH2281" t="s">
        <v>1066</v>
      </c>
      <c r="AI2281">
        <v>547</v>
      </c>
      <c r="AK2281" t="s">
        <v>1066</v>
      </c>
      <c r="AL2281" t="s">
        <v>19542</v>
      </c>
      <c r="AM2281" t="s">
        <v>1066</v>
      </c>
      <c r="AN2281" t="s">
        <v>1066</v>
      </c>
      <c r="AO2281" t="s">
        <v>1373</v>
      </c>
      <c r="AP2281" t="s">
        <v>6353</v>
      </c>
      <c r="AQ2281" t="s">
        <v>20402</v>
      </c>
    </row>
    <row r="2282" spans="1:43" x14ac:dyDescent="0.3">
      <c r="A2282" t="s">
        <v>14654</v>
      </c>
      <c r="B2282" t="s">
        <v>14217</v>
      </c>
      <c r="C2282" s="72">
        <v>32789</v>
      </c>
      <c r="D2282" t="s">
        <v>6644</v>
      </c>
      <c r="E2282" t="s">
        <v>7065</v>
      </c>
      <c r="F2282" t="s">
        <v>3591</v>
      </c>
      <c r="G2282" t="s">
        <v>3591</v>
      </c>
      <c r="H2282" t="s">
        <v>1373</v>
      </c>
      <c r="I2282" t="s">
        <v>14655</v>
      </c>
      <c r="J2282" t="s">
        <v>14217</v>
      </c>
      <c r="K2282">
        <v>544150</v>
      </c>
      <c r="L2282" t="s">
        <v>14217</v>
      </c>
      <c r="M2282">
        <v>1784975</v>
      </c>
      <c r="N2282" t="s">
        <v>14217</v>
      </c>
      <c r="O2282" t="s">
        <v>17661</v>
      </c>
      <c r="P2282" t="s">
        <v>14654</v>
      </c>
      <c r="Q2282">
        <v>10285</v>
      </c>
      <c r="R2282" t="s">
        <v>14217</v>
      </c>
      <c r="S2282">
        <v>31109</v>
      </c>
      <c r="T2282" t="s">
        <v>15208</v>
      </c>
      <c r="V2282" t="s">
        <v>16850</v>
      </c>
      <c r="W2282">
        <v>58715</v>
      </c>
      <c r="X2282">
        <v>10285</v>
      </c>
      <c r="Y2282" t="s">
        <v>15209</v>
      </c>
      <c r="Z2282" t="s">
        <v>15210</v>
      </c>
      <c r="AA2282" t="s">
        <v>658</v>
      </c>
      <c r="AB2282" t="s">
        <v>658</v>
      </c>
      <c r="AC2282" t="s">
        <v>14217</v>
      </c>
      <c r="AD2282" t="s">
        <v>15210</v>
      </c>
      <c r="AE2282">
        <v>12078</v>
      </c>
      <c r="AI2282">
        <v>11026</v>
      </c>
      <c r="AJ2282">
        <v>3956</v>
      </c>
      <c r="AK2282" t="s">
        <v>14217</v>
      </c>
      <c r="AL2282" t="s">
        <v>19543</v>
      </c>
      <c r="AM2282" t="s">
        <v>14217</v>
      </c>
      <c r="AN2282" t="s">
        <v>14217</v>
      </c>
      <c r="AO2282" t="s">
        <v>1373</v>
      </c>
      <c r="AP2282" t="s">
        <v>15210</v>
      </c>
      <c r="AQ2282" t="s">
        <v>20403</v>
      </c>
    </row>
    <row r="2283" spans="1:43" x14ac:dyDescent="0.3">
      <c r="A2283" t="s">
        <v>14889</v>
      </c>
      <c r="B2283" t="s">
        <v>14707</v>
      </c>
      <c r="C2283" s="72">
        <v>33858</v>
      </c>
      <c r="D2283" t="s">
        <v>6562</v>
      </c>
      <c r="E2283" t="s">
        <v>7065</v>
      </c>
      <c r="F2283" t="s">
        <v>3591</v>
      </c>
      <c r="G2283" t="s">
        <v>3591</v>
      </c>
      <c r="H2283" t="s">
        <v>1373</v>
      </c>
      <c r="I2283" t="s">
        <v>14890</v>
      </c>
      <c r="J2283" t="s">
        <v>14707</v>
      </c>
      <c r="K2283">
        <v>605498</v>
      </c>
      <c r="L2283" t="s">
        <v>14707</v>
      </c>
      <c r="M2283">
        <v>2227137</v>
      </c>
      <c r="N2283" t="s">
        <v>14707</v>
      </c>
      <c r="O2283" t="s">
        <v>17662</v>
      </c>
      <c r="P2283" t="s">
        <v>14889</v>
      </c>
      <c r="Q2283">
        <v>10581</v>
      </c>
      <c r="R2283" t="s">
        <v>14707</v>
      </c>
      <c r="S2283">
        <v>35031</v>
      </c>
      <c r="T2283" t="s">
        <v>14707</v>
      </c>
      <c r="V2283" t="s">
        <v>16851</v>
      </c>
      <c r="W2283">
        <v>70827</v>
      </c>
      <c r="X2283">
        <v>10581</v>
      </c>
      <c r="Y2283" t="s">
        <v>14707</v>
      </c>
      <c r="Z2283" t="s">
        <v>15211</v>
      </c>
      <c r="AA2283" t="s">
        <v>666</v>
      </c>
      <c r="AB2283" t="s">
        <v>666</v>
      </c>
      <c r="AC2283" t="s">
        <v>14707</v>
      </c>
      <c r="AD2283" t="s">
        <v>15211</v>
      </c>
      <c r="AE2283">
        <v>13435</v>
      </c>
      <c r="AH2283" t="s">
        <v>14707</v>
      </c>
      <c r="AI2283">
        <v>28856</v>
      </c>
      <c r="AJ2283">
        <v>5857</v>
      </c>
      <c r="AK2283" t="s">
        <v>14707</v>
      </c>
      <c r="AL2283" t="s">
        <v>19544</v>
      </c>
      <c r="AM2283" t="s">
        <v>14707</v>
      </c>
      <c r="AN2283" t="s">
        <v>14707</v>
      </c>
      <c r="AO2283" t="s">
        <v>14933</v>
      </c>
      <c r="AP2283" t="s">
        <v>15211</v>
      </c>
      <c r="AQ2283" t="s">
        <v>20403</v>
      </c>
    </row>
    <row r="2284" spans="1:43" x14ac:dyDescent="0.3">
      <c r="A2284" t="s">
        <v>4883</v>
      </c>
      <c r="B2284" t="s">
        <v>147</v>
      </c>
      <c r="C2284" s="72">
        <v>33437</v>
      </c>
      <c r="D2284" t="s">
        <v>7066</v>
      </c>
      <c r="E2284" t="s">
        <v>7065</v>
      </c>
      <c r="F2284" t="s">
        <v>1446</v>
      </c>
      <c r="G2284" t="s">
        <v>9094</v>
      </c>
      <c r="H2284" t="s">
        <v>660</v>
      </c>
      <c r="I2284" t="s">
        <v>10756</v>
      </c>
      <c r="J2284" t="s">
        <v>147</v>
      </c>
      <c r="K2284">
        <v>553993</v>
      </c>
      <c r="L2284" t="s">
        <v>147</v>
      </c>
      <c r="M2284">
        <v>1960254</v>
      </c>
      <c r="N2284" t="s">
        <v>147</v>
      </c>
      <c r="O2284" t="s">
        <v>8999</v>
      </c>
      <c r="P2284" t="s">
        <v>4883</v>
      </c>
      <c r="Q2284">
        <v>9724</v>
      </c>
      <c r="R2284" t="s">
        <v>147</v>
      </c>
      <c r="S2284">
        <v>32367</v>
      </c>
      <c r="T2284" t="s">
        <v>147</v>
      </c>
      <c r="V2284" t="s">
        <v>6354</v>
      </c>
      <c r="W2284">
        <v>66110</v>
      </c>
      <c r="X2284">
        <v>9724</v>
      </c>
      <c r="Y2284" t="s">
        <v>147</v>
      </c>
      <c r="Z2284" t="s">
        <v>6355</v>
      </c>
      <c r="AA2284" t="s">
        <v>658</v>
      </c>
      <c r="AB2284" t="s">
        <v>658</v>
      </c>
      <c r="AC2284" t="s">
        <v>147</v>
      </c>
      <c r="AD2284" t="s">
        <v>6355</v>
      </c>
      <c r="AE2284">
        <v>12647</v>
      </c>
      <c r="AF2284" t="s">
        <v>147</v>
      </c>
      <c r="AG2284">
        <v>21633</v>
      </c>
      <c r="AH2284" t="s">
        <v>147</v>
      </c>
      <c r="AI2284">
        <v>9668</v>
      </c>
      <c r="AJ2284">
        <v>4583</v>
      </c>
      <c r="AK2284" t="s">
        <v>147</v>
      </c>
      <c r="AL2284" t="s">
        <v>19545</v>
      </c>
      <c r="AM2284" t="s">
        <v>147</v>
      </c>
      <c r="AN2284" t="s">
        <v>147</v>
      </c>
      <c r="AO2284" t="s">
        <v>660</v>
      </c>
      <c r="AP2284" t="s">
        <v>6355</v>
      </c>
      <c r="AQ2284" t="s">
        <v>20403</v>
      </c>
    </row>
    <row r="2285" spans="1:43" x14ac:dyDescent="0.3">
      <c r="A2285" t="s">
        <v>16852</v>
      </c>
      <c r="B2285" t="s">
        <v>15059</v>
      </c>
      <c r="C2285" s="72">
        <v>35798</v>
      </c>
      <c r="D2285" t="s">
        <v>6543</v>
      </c>
      <c r="E2285" t="s">
        <v>7065</v>
      </c>
      <c r="F2285" t="s">
        <v>1470</v>
      </c>
      <c r="G2285" t="s">
        <v>6120</v>
      </c>
      <c r="H2285" t="s">
        <v>1373</v>
      </c>
      <c r="I2285" t="s">
        <v>16853</v>
      </c>
      <c r="J2285" t="s">
        <v>15059</v>
      </c>
      <c r="K2285">
        <v>660761</v>
      </c>
      <c r="L2285" t="s">
        <v>15059</v>
      </c>
      <c r="M2285">
        <v>2928771</v>
      </c>
      <c r="N2285" t="s">
        <v>15059</v>
      </c>
      <c r="P2285" t="s">
        <v>16852</v>
      </c>
      <c r="Q2285">
        <v>10470</v>
      </c>
      <c r="R2285" t="s">
        <v>15059</v>
      </c>
      <c r="S2285">
        <v>40981</v>
      </c>
      <c r="T2285" t="s">
        <v>15059</v>
      </c>
      <c r="V2285" t="s">
        <v>16854</v>
      </c>
      <c r="W2285">
        <v>106975</v>
      </c>
      <c r="X2285">
        <v>11211</v>
      </c>
      <c r="Y2285" t="s">
        <v>15059</v>
      </c>
      <c r="Z2285" t="s">
        <v>15458</v>
      </c>
      <c r="AA2285" t="s">
        <v>666</v>
      </c>
      <c r="AB2285" t="s">
        <v>666</v>
      </c>
      <c r="AC2285" t="s">
        <v>15059</v>
      </c>
      <c r="AD2285" t="s">
        <v>15458</v>
      </c>
      <c r="AE2285">
        <v>14583</v>
      </c>
      <c r="AH2285" t="s">
        <v>15059</v>
      </c>
      <c r="AJ2285">
        <v>5893</v>
      </c>
      <c r="AK2285" t="s">
        <v>15059</v>
      </c>
      <c r="AL2285" t="s">
        <v>19546</v>
      </c>
      <c r="AM2285" t="s">
        <v>15059</v>
      </c>
      <c r="AN2285" t="s">
        <v>15059</v>
      </c>
      <c r="AO2285" t="s">
        <v>1373</v>
      </c>
      <c r="AP2285" t="s">
        <v>15458</v>
      </c>
      <c r="AQ2285" t="s">
        <v>20403</v>
      </c>
    </row>
    <row r="2286" spans="1:43" x14ac:dyDescent="0.3">
      <c r="A2286" t="s">
        <v>16855</v>
      </c>
      <c r="B2286" t="s">
        <v>14702</v>
      </c>
      <c r="C2286" s="72">
        <v>34937</v>
      </c>
      <c r="D2286" t="s">
        <v>16856</v>
      </c>
      <c r="E2286" t="s">
        <v>7065</v>
      </c>
      <c r="F2286" t="s">
        <v>1398</v>
      </c>
      <c r="G2286" t="s">
        <v>9094</v>
      </c>
      <c r="H2286" t="s">
        <v>1373</v>
      </c>
      <c r="I2286" t="s">
        <v>16857</v>
      </c>
      <c r="J2286" t="s">
        <v>14702</v>
      </c>
      <c r="K2286">
        <v>624133</v>
      </c>
      <c r="L2286" t="s">
        <v>14702</v>
      </c>
      <c r="M2286">
        <v>2898212</v>
      </c>
      <c r="N2286" t="s">
        <v>14702</v>
      </c>
      <c r="O2286" t="s">
        <v>16858</v>
      </c>
      <c r="P2286" t="s">
        <v>16855</v>
      </c>
      <c r="Q2286">
        <v>11117</v>
      </c>
      <c r="R2286" t="s">
        <v>14702</v>
      </c>
      <c r="S2286">
        <v>39817</v>
      </c>
      <c r="T2286" t="s">
        <v>14702</v>
      </c>
      <c r="W2286">
        <v>101582</v>
      </c>
      <c r="X2286">
        <v>11117</v>
      </c>
      <c r="Y2286" t="s">
        <v>14702</v>
      </c>
      <c r="Z2286" t="s">
        <v>15462</v>
      </c>
      <c r="AA2286" t="s">
        <v>666</v>
      </c>
      <c r="AB2286" t="s">
        <v>666</v>
      </c>
      <c r="AC2286" t="s">
        <v>14702</v>
      </c>
      <c r="AD2286" t="s">
        <v>15462</v>
      </c>
      <c r="AE2286">
        <v>14750</v>
      </c>
      <c r="AJ2286">
        <v>5937</v>
      </c>
      <c r="AK2286" t="s">
        <v>14702</v>
      </c>
      <c r="AL2286" t="s">
        <v>19547</v>
      </c>
      <c r="AM2286" t="s">
        <v>14702</v>
      </c>
      <c r="AN2286" t="s">
        <v>14702</v>
      </c>
      <c r="AO2286" t="s">
        <v>1373</v>
      </c>
      <c r="AP2286" t="s">
        <v>15462</v>
      </c>
      <c r="AQ2286" t="s">
        <v>20403</v>
      </c>
    </row>
    <row r="2287" spans="1:43" x14ac:dyDescent="0.3">
      <c r="A2287" t="s">
        <v>13891</v>
      </c>
      <c r="B2287" t="s">
        <v>11554</v>
      </c>
      <c r="C2287" s="72">
        <v>32263</v>
      </c>
      <c r="D2287" t="s">
        <v>7155</v>
      </c>
      <c r="E2287" t="s">
        <v>13892</v>
      </c>
      <c r="F2287" t="s">
        <v>1449</v>
      </c>
      <c r="G2287" t="s">
        <v>6120</v>
      </c>
      <c r="H2287" t="s">
        <v>1424</v>
      </c>
      <c r="I2287" t="s">
        <v>11555</v>
      </c>
      <c r="J2287" t="s">
        <v>11554</v>
      </c>
      <c r="K2287">
        <v>491696</v>
      </c>
      <c r="L2287" t="s">
        <v>11554</v>
      </c>
      <c r="M2287">
        <v>1735795</v>
      </c>
      <c r="N2287" t="s">
        <v>11554</v>
      </c>
      <c r="O2287" t="s">
        <v>13893</v>
      </c>
      <c r="P2287" t="s">
        <v>13891</v>
      </c>
      <c r="Q2287">
        <v>9404</v>
      </c>
      <c r="R2287" t="s">
        <v>11554</v>
      </c>
      <c r="S2287">
        <v>31964</v>
      </c>
      <c r="T2287" t="s">
        <v>11554</v>
      </c>
      <c r="V2287" t="s">
        <v>16859</v>
      </c>
      <c r="W2287">
        <v>51184</v>
      </c>
      <c r="X2287">
        <v>9404</v>
      </c>
      <c r="Y2287" t="s">
        <v>13894</v>
      </c>
      <c r="Z2287" t="s">
        <v>13895</v>
      </c>
      <c r="AA2287" t="s">
        <v>658</v>
      </c>
      <c r="AB2287" t="s">
        <v>658</v>
      </c>
      <c r="AC2287" t="s">
        <v>11554</v>
      </c>
      <c r="AD2287" t="s">
        <v>13895</v>
      </c>
      <c r="AE2287">
        <v>12835</v>
      </c>
      <c r="AH2287" t="s">
        <v>11554</v>
      </c>
      <c r="AI2287">
        <v>4704</v>
      </c>
      <c r="AJ2287">
        <v>4371</v>
      </c>
      <c r="AK2287" t="s">
        <v>11554</v>
      </c>
      <c r="AL2287" t="s">
        <v>19548</v>
      </c>
      <c r="AM2287" t="s">
        <v>11554</v>
      </c>
      <c r="AN2287" t="s">
        <v>11554</v>
      </c>
      <c r="AO2287" t="s">
        <v>1424</v>
      </c>
      <c r="AP2287" t="s">
        <v>13895</v>
      </c>
      <c r="AQ2287" t="s">
        <v>20403</v>
      </c>
    </row>
    <row r="2288" spans="1:43" x14ac:dyDescent="0.3">
      <c r="A2288" t="s">
        <v>16860</v>
      </c>
      <c r="B2288" t="s">
        <v>14263</v>
      </c>
      <c r="C2288" s="72">
        <v>33496</v>
      </c>
      <c r="D2288" t="s">
        <v>15946</v>
      </c>
      <c r="E2288" t="s">
        <v>16861</v>
      </c>
      <c r="F2288" t="s">
        <v>1434</v>
      </c>
      <c r="G2288" t="s">
        <v>9094</v>
      </c>
      <c r="H2288" t="s">
        <v>1373</v>
      </c>
      <c r="I2288" t="s">
        <v>16862</v>
      </c>
      <c r="J2288" t="s">
        <v>14263</v>
      </c>
      <c r="K2288">
        <v>593833</v>
      </c>
      <c r="L2288" t="s">
        <v>14263</v>
      </c>
      <c r="M2288">
        <v>2218668</v>
      </c>
      <c r="N2288" t="s">
        <v>14263</v>
      </c>
      <c r="O2288" t="s">
        <v>16863</v>
      </c>
      <c r="P2288" t="s">
        <v>16860</v>
      </c>
      <c r="Q2288">
        <v>11007</v>
      </c>
      <c r="R2288" t="s">
        <v>14263</v>
      </c>
      <c r="S2288">
        <v>34936</v>
      </c>
      <c r="T2288" t="s">
        <v>14263</v>
      </c>
      <c r="W2288">
        <v>67560</v>
      </c>
      <c r="X2288">
        <v>11007</v>
      </c>
      <c r="Y2288" t="s">
        <v>14263</v>
      </c>
      <c r="Z2288" t="s">
        <v>16864</v>
      </c>
      <c r="AA2288" t="s">
        <v>658</v>
      </c>
      <c r="AB2288" t="s">
        <v>658</v>
      </c>
      <c r="AC2288" t="s">
        <v>14263</v>
      </c>
      <c r="AD2288" t="s">
        <v>16864</v>
      </c>
      <c r="AE2288">
        <v>15240</v>
      </c>
      <c r="AJ2288">
        <v>5750</v>
      </c>
      <c r="AK2288" t="s">
        <v>14263</v>
      </c>
      <c r="AL2288" t="s">
        <v>19549</v>
      </c>
      <c r="AM2288" t="s">
        <v>14263</v>
      </c>
      <c r="AN2288" t="s">
        <v>14263</v>
      </c>
      <c r="AO2288" t="s">
        <v>14933</v>
      </c>
      <c r="AP2288" t="s">
        <v>16864</v>
      </c>
      <c r="AQ2288" t="s">
        <v>20403</v>
      </c>
    </row>
    <row r="2289" spans="1:43" x14ac:dyDescent="0.3">
      <c r="A2289" t="s">
        <v>20066</v>
      </c>
      <c r="B2289" t="s">
        <v>15070</v>
      </c>
      <c r="C2289" s="72">
        <v>32944</v>
      </c>
      <c r="D2289" t="s">
        <v>7516</v>
      </c>
      <c r="E2289" t="s">
        <v>20067</v>
      </c>
      <c r="F2289" t="s">
        <v>1449</v>
      </c>
      <c r="G2289" t="s">
        <v>6120</v>
      </c>
      <c r="H2289" t="s">
        <v>1373</v>
      </c>
      <c r="I2289" t="s">
        <v>20068</v>
      </c>
      <c r="J2289" t="s">
        <v>15070</v>
      </c>
      <c r="K2289">
        <v>642121</v>
      </c>
      <c r="L2289" t="s">
        <v>15070</v>
      </c>
      <c r="M2289">
        <v>2826119</v>
      </c>
      <c r="N2289" t="s">
        <v>15070</v>
      </c>
      <c r="P2289" t="s">
        <v>20066</v>
      </c>
      <c r="Q2289">
        <v>10684</v>
      </c>
      <c r="R2289" t="s">
        <v>15070</v>
      </c>
      <c r="V2289" t="s">
        <v>20069</v>
      </c>
      <c r="W2289">
        <v>102757</v>
      </c>
      <c r="Z2289" t="s">
        <v>20070</v>
      </c>
      <c r="AA2289" t="s">
        <v>658</v>
      </c>
      <c r="AB2289" t="s">
        <v>658</v>
      </c>
      <c r="AC2289" t="s">
        <v>15070</v>
      </c>
      <c r="AD2289" t="s">
        <v>20070</v>
      </c>
      <c r="AJ2289">
        <v>6044</v>
      </c>
      <c r="AK2289" t="s">
        <v>15070</v>
      </c>
      <c r="AL2289" t="s">
        <v>20071</v>
      </c>
      <c r="AM2289" t="s">
        <v>15070</v>
      </c>
      <c r="AO2289" t="s">
        <v>14933</v>
      </c>
      <c r="AP2289" t="s">
        <v>20070</v>
      </c>
      <c r="AQ2289" t="s">
        <v>20403</v>
      </c>
    </row>
    <row r="2290" spans="1:43" x14ac:dyDescent="0.3">
      <c r="A2290" t="s">
        <v>8228</v>
      </c>
      <c r="B2290" t="s">
        <v>9000</v>
      </c>
      <c r="C2290" s="72">
        <v>32954</v>
      </c>
      <c r="D2290" t="s">
        <v>6562</v>
      </c>
      <c r="E2290" t="s">
        <v>8229</v>
      </c>
      <c r="F2290" t="s">
        <v>1416</v>
      </c>
      <c r="G2290" t="s">
        <v>9094</v>
      </c>
      <c r="H2290" t="s">
        <v>1424</v>
      </c>
      <c r="I2290" t="s">
        <v>10752</v>
      </c>
      <c r="J2290" t="s">
        <v>9000</v>
      </c>
      <c r="K2290">
        <v>572180</v>
      </c>
      <c r="L2290" t="s">
        <v>9000</v>
      </c>
      <c r="M2290">
        <v>1937573</v>
      </c>
      <c r="N2290" t="s">
        <v>9000</v>
      </c>
      <c r="O2290" t="s">
        <v>9001</v>
      </c>
      <c r="P2290" t="s">
        <v>8228</v>
      </c>
      <c r="Q2290">
        <v>9131</v>
      </c>
      <c r="R2290" t="s">
        <v>9000</v>
      </c>
      <c r="S2290">
        <v>32062</v>
      </c>
      <c r="T2290" t="s">
        <v>9000</v>
      </c>
      <c r="V2290" t="s">
        <v>9002</v>
      </c>
      <c r="W2290">
        <v>70779</v>
      </c>
      <c r="X2290">
        <v>9131</v>
      </c>
      <c r="Y2290" t="s">
        <v>9000</v>
      </c>
      <c r="Z2290" t="s">
        <v>9003</v>
      </c>
      <c r="AA2290" t="s">
        <v>658</v>
      </c>
      <c r="AB2290" t="s">
        <v>658</v>
      </c>
      <c r="AC2290" t="s">
        <v>9000</v>
      </c>
      <c r="AD2290" t="s">
        <v>9003</v>
      </c>
      <c r="AE2290">
        <v>12152</v>
      </c>
      <c r="AF2290" t="s">
        <v>9000</v>
      </c>
      <c r="AG2290">
        <v>17024</v>
      </c>
      <c r="AH2290" t="s">
        <v>9000</v>
      </c>
      <c r="AI2290">
        <v>18336</v>
      </c>
      <c r="AJ2290">
        <v>4700</v>
      </c>
      <c r="AK2290" t="s">
        <v>9000</v>
      </c>
      <c r="AL2290" t="s">
        <v>19550</v>
      </c>
      <c r="AM2290" t="s">
        <v>9000</v>
      </c>
      <c r="AN2290" t="s">
        <v>9000</v>
      </c>
      <c r="AO2290" t="s">
        <v>1424</v>
      </c>
      <c r="AP2290" t="s">
        <v>9003</v>
      </c>
      <c r="AQ2290" t="s">
        <v>20403</v>
      </c>
    </row>
    <row r="2291" spans="1:43" x14ac:dyDescent="0.3">
      <c r="A2291" t="s">
        <v>13896</v>
      </c>
      <c r="B2291" t="s">
        <v>11290</v>
      </c>
      <c r="C2291" s="72">
        <v>32749</v>
      </c>
      <c r="D2291" t="s">
        <v>7287</v>
      </c>
      <c r="E2291" t="s">
        <v>13897</v>
      </c>
      <c r="F2291" t="s">
        <v>1437</v>
      </c>
      <c r="G2291" t="s">
        <v>9094</v>
      </c>
      <c r="H2291" t="s">
        <v>1373</v>
      </c>
      <c r="I2291" t="s">
        <v>11764</v>
      </c>
      <c r="J2291" t="s">
        <v>11290</v>
      </c>
      <c r="K2291">
        <v>608718</v>
      </c>
      <c r="L2291" t="s">
        <v>11290</v>
      </c>
      <c r="M2291">
        <v>2124204</v>
      </c>
      <c r="N2291" t="s">
        <v>11290</v>
      </c>
      <c r="O2291" t="s">
        <v>13898</v>
      </c>
      <c r="P2291" t="s">
        <v>13896</v>
      </c>
      <c r="Q2291">
        <v>10370</v>
      </c>
      <c r="R2291" t="s">
        <v>11290</v>
      </c>
      <c r="S2291">
        <v>36023</v>
      </c>
      <c r="T2291" t="s">
        <v>11290</v>
      </c>
      <c r="V2291" t="s">
        <v>16865</v>
      </c>
      <c r="W2291">
        <v>100324</v>
      </c>
      <c r="X2291">
        <v>10370</v>
      </c>
      <c r="Y2291" t="s">
        <v>11290</v>
      </c>
      <c r="Z2291" t="s">
        <v>13899</v>
      </c>
      <c r="AA2291" t="s">
        <v>666</v>
      </c>
      <c r="AB2291" t="s">
        <v>666</v>
      </c>
      <c r="AC2291" t="s">
        <v>11290</v>
      </c>
      <c r="AD2291" t="s">
        <v>13899</v>
      </c>
      <c r="AE2291">
        <v>13302</v>
      </c>
      <c r="AH2291" t="s">
        <v>11290</v>
      </c>
      <c r="AI2291">
        <v>23829</v>
      </c>
      <c r="AJ2291">
        <v>5358</v>
      </c>
      <c r="AK2291" t="s">
        <v>11290</v>
      </c>
      <c r="AL2291" t="s">
        <v>19551</v>
      </c>
      <c r="AM2291" t="s">
        <v>11290</v>
      </c>
      <c r="AN2291" t="s">
        <v>11290</v>
      </c>
      <c r="AO2291" t="s">
        <v>14933</v>
      </c>
      <c r="AP2291" t="s">
        <v>13899</v>
      </c>
      <c r="AQ2291" t="s">
        <v>20403</v>
      </c>
    </row>
    <row r="2292" spans="1:43" hidden="1" x14ac:dyDescent="0.3">
      <c r="A2292" t="s">
        <v>3175</v>
      </c>
      <c r="B2292" t="s">
        <v>302</v>
      </c>
      <c r="C2292" s="72">
        <v>26959</v>
      </c>
      <c r="D2292" t="s">
        <v>6961</v>
      </c>
      <c r="E2292" t="s">
        <v>6928</v>
      </c>
      <c r="F2292" t="s">
        <v>3591</v>
      </c>
      <c r="G2292" t="s">
        <v>3591</v>
      </c>
      <c r="H2292" t="s">
        <v>1380</v>
      </c>
      <c r="I2292" t="s">
        <v>10814</v>
      </c>
      <c r="J2292" t="s">
        <v>302</v>
      </c>
      <c r="K2292">
        <v>400085</v>
      </c>
      <c r="L2292" t="s">
        <v>302</v>
      </c>
      <c r="M2292">
        <v>211807</v>
      </c>
      <c r="N2292" t="s">
        <v>302</v>
      </c>
      <c r="O2292" t="s">
        <v>3176</v>
      </c>
      <c r="P2292" t="s">
        <v>3175</v>
      </c>
      <c r="Q2292">
        <v>6615</v>
      </c>
      <c r="R2292" t="s">
        <v>302</v>
      </c>
      <c r="S2292">
        <v>4570</v>
      </c>
      <c r="T2292" t="s">
        <v>302</v>
      </c>
      <c r="U2292" t="s">
        <v>302</v>
      </c>
      <c r="V2292" t="s">
        <v>4884</v>
      </c>
      <c r="W2292">
        <v>1184</v>
      </c>
      <c r="X2292">
        <v>6615</v>
      </c>
      <c r="Y2292" t="s">
        <v>302</v>
      </c>
      <c r="Z2292" t="s">
        <v>6356</v>
      </c>
      <c r="AA2292" t="s">
        <v>666</v>
      </c>
      <c r="AB2292" t="s">
        <v>658</v>
      </c>
      <c r="AC2292" t="s">
        <v>302</v>
      </c>
      <c r="AD2292" t="s">
        <v>6356</v>
      </c>
      <c r="AE2292">
        <v>6560</v>
      </c>
      <c r="AF2292" t="s">
        <v>302</v>
      </c>
      <c r="AG2292">
        <v>5373</v>
      </c>
      <c r="AH2292" t="s">
        <v>302</v>
      </c>
      <c r="AI2292">
        <v>15212</v>
      </c>
      <c r="AJ2292">
        <v>531</v>
      </c>
      <c r="AK2292" t="s">
        <v>302</v>
      </c>
      <c r="AN2292" t="s">
        <v>302</v>
      </c>
      <c r="AO2292" t="s">
        <v>1380</v>
      </c>
      <c r="AP2292" t="s">
        <v>6356</v>
      </c>
      <c r="AQ2292" t="s">
        <v>20402</v>
      </c>
    </row>
    <row r="2293" spans="1:43" x14ac:dyDescent="0.3">
      <c r="A2293" t="s">
        <v>3177</v>
      </c>
      <c r="B2293" t="s">
        <v>372</v>
      </c>
      <c r="C2293" s="72">
        <v>30593</v>
      </c>
      <c r="D2293" t="s">
        <v>6929</v>
      </c>
      <c r="E2293" t="s">
        <v>6928</v>
      </c>
      <c r="F2293" t="s">
        <v>1470</v>
      </c>
      <c r="G2293" t="s">
        <v>6120</v>
      </c>
      <c r="H2293" t="s">
        <v>1424</v>
      </c>
      <c r="I2293" t="s">
        <v>10455</v>
      </c>
      <c r="J2293" t="s">
        <v>372</v>
      </c>
      <c r="K2293">
        <v>435559</v>
      </c>
      <c r="L2293" t="s">
        <v>372</v>
      </c>
      <c r="M2293">
        <v>546504</v>
      </c>
      <c r="N2293" t="s">
        <v>372</v>
      </c>
      <c r="O2293" t="s">
        <v>3178</v>
      </c>
      <c r="P2293" t="s">
        <v>3177</v>
      </c>
      <c r="Q2293">
        <v>8052</v>
      </c>
      <c r="R2293" t="s">
        <v>372</v>
      </c>
      <c r="S2293">
        <v>28802</v>
      </c>
      <c r="T2293" t="s">
        <v>372</v>
      </c>
      <c r="U2293" t="s">
        <v>372</v>
      </c>
      <c r="V2293" t="s">
        <v>4885</v>
      </c>
      <c r="W2293">
        <v>49076</v>
      </c>
      <c r="X2293">
        <v>8052</v>
      </c>
      <c r="Y2293" t="s">
        <v>372</v>
      </c>
      <c r="Z2293" t="s">
        <v>6357</v>
      </c>
      <c r="AA2293" t="s">
        <v>658</v>
      </c>
      <c r="AB2293" t="s">
        <v>658</v>
      </c>
      <c r="AC2293" t="s">
        <v>372</v>
      </c>
      <c r="AD2293" t="s">
        <v>6357</v>
      </c>
      <c r="AE2293">
        <v>8276</v>
      </c>
      <c r="AF2293" t="s">
        <v>372</v>
      </c>
      <c r="AG2293">
        <v>5311</v>
      </c>
      <c r="AH2293" t="s">
        <v>372</v>
      </c>
      <c r="AI2293">
        <v>1051</v>
      </c>
      <c r="AJ2293">
        <v>2568</v>
      </c>
      <c r="AK2293" t="s">
        <v>372</v>
      </c>
      <c r="AL2293" t="s">
        <v>19552</v>
      </c>
      <c r="AM2293" t="s">
        <v>372</v>
      </c>
      <c r="AN2293" t="s">
        <v>372</v>
      </c>
      <c r="AO2293" t="s">
        <v>1424</v>
      </c>
      <c r="AP2293" t="s">
        <v>6357</v>
      </c>
      <c r="AQ2293" t="s">
        <v>20403</v>
      </c>
    </row>
    <row r="2294" spans="1:43" x14ac:dyDescent="0.3">
      <c r="A2294" t="s">
        <v>11403</v>
      </c>
      <c r="B2294" t="s">
        <v>11574</v>
      </c>
      <c r="C2294" s="72">
        <v>34376</v>
      </c>
      <c r="D2294" t="s">
        <v>11405</v>
      </c>
      <c r="E2294" t="s">
        <v>11404</v>
      </c>
      <c r="F2294" t="s">
        <v>1460</v>
      </c>
      <c r="G2294" t="s">
        <v>9094</v>
      </c>
      <c r="H2294" t="s">
        <v>1431</v>
      </c>
      <c r="I2294" t="s">
        <v>11575</v>
      </c>
      <c r="J2294" t="s">
        <v>11574</v>
      </c>
      <c r="K2294">
        <v>621020</v>
      </c>
      <c r="L2294" t="s">
        <v>11574</v>
      </c>
      <c r="M2294">
        <v>2184343</v>
      </c>
      <c r="N2294" t="s">
        <v>11574</v>
      </c>
      <c r="O2294" t="s">
        <v>13222</v>
      </c>
      <c r="P2294" t="s">
        <v>11403</v>
      </c>
      <c r="Q2294">
        <v>10234</v>
      </c>
      <c r="R2294" t="s">
        <v>11574</v>
      </c>
      <c r="S2294">
        <v>34895</v>
      </c>
      <c r="T2294" t="s">
        <v>11574</v>
      </c>
      <c r="V2294" t="s">
        <v>12387</v>
      </c>
      <c r="W2294">
        <v>107168</v>
      </c>
      <c r="X2294">
        <v>10234</v>
      </c>
      <c r="Y2294" t="s">
        <v>11574</v>
      </c>
      <c r="Z2294" t="s">
        <v>12388</v>
      </c>
      <c r="AA2294" t="s">
        <v>658</v>
      </c>
      <c r="AB2294" t="s">
        <v>658</v>
      </c>
      <c r="AC2294" t="s">
        <v>11574</v>
      </c>
      <c r="AD2294" t="s">
        <v>12388</v>
      </c>
      <c r="AE2294">
        <v>13806</v>
      </c>
      <c r="AF2294" t="s">
        <v>11574</v>
      </c>
      <c r="AG2294">
        <v>68586</v>
      </c>
      <c r="AH2294" t="s">
        <v>11574</v>
      </c>
      <c r="AI2294">
        <v>18506</v>
      </c>
      <c r="AJ2294">
        <v>5129</v>
      </c>
      <c r="AK2294" t="s">
        <v>11574</v>
      </c>
      <c r="AL2294" t="s">
        <v>19553</v>
      </c>
      <c r="AM2294" t="s">
        <v>11574</v>
      </c>
      <c r="AN2294" t="s">
        <v>11574</v>
      </c>
      <c r="AO2294" t="s">
        <v>1431</v>
      </c>
      <c r="AP2294" t="s">
        <v>12388</v>
      </c>
      <c r="AQ2294" t="s">
        <v>20403</v>
      </c>
    </row>
    <row r="2295" spans="1:43" x14ac:dyDescent="0.3">
      <c r="A2295" t="s">
        <v>14981</v>
      </c>
      <c r="B2295" t="s">
        <v>14982</v>
      </c>
      <c r="C2295" s="72">
        <v>34216</v>
      </c>
      <c r="D2295" t="s">
        <v>7107</v>
      </c>
      <c r="E2295" t="s">
        <v>11404</v>
      </c>
      <c r="F2295" t="s">
        <v>1392</v>
      </c>
      <c r="G2295" t="s">
        <v>6120</v>
      </c>
      <c r="H2295" t="s">
        <v>1373</v>
      </c>
      <c r="I2295" t="s">
        <v>16866</v>
      </c>
      <c r="J2295" t="s">
        <v>14982</v>
      </c>
      <c r="K2295">
        <v>657024</v>
      </c>
      <c r="L2295" t="s">
        <v>14982</v>
      </c>
      <c r="M2295">
        <v>2927324</v>
      </c>
      <c r="N2295" t="s">
        <v>14982</v>
      </c>
      <c r="P2295" t="s">
        <v>14981</v>
      </c>
      <c r="Q2295">
        <v>11236</v>
      </c>
      <c r="R2295" t="s">
        <v>14982</v>
      </c>
      <c r="S2295">
        <v>36013</v>
      </c>
      <c r="T2295" t="s">
        <v>14982</v>
      </c>
      <c r="V2295" t="s">
        <v>16867</v>
      </c>
      <c r="W2295">
        <v>104921</v>
      </c>
      <c r="X2295">
        <v>11236</v>
      </c>
      <c r="Y2295" t="s">
        <v>14982</v>
      </c>
      <c r="Z2295" t="s">
        <v>15212</v>
      </c>
      <c r="AA2295" t="s">
        <v>658</v>
      </c>
      <c r="AB2295" t="s">
        <v>658</v>
      </c>
      <c r="AC2295" t="s">
        <v>14982</v>
      </c>
      <c r="AD2295" t="s">
        <v>15212</v>
      </c>
      <c r="AE2295">
        <v>14708</v>
      </c>
      <c r="AH2295" t="s">
        <v>14982</v>
      </c>
      <c r="AJ2295">
        <v>6032</v>
      </c>
      <c r="AK2295" t="s">
        <v>14982</v>
      </c>
      <c r="AL2295" t="s">
        <v>19554</v>
      </c>
      <c r="AM2295" t="s">
        <v>14982</v>
      </c>
      <c r="AN2295" t="s">
        <v>14982</v>
      </c>
      <c r="AO2295" t="s">
        <v>14933</v>
      </c>
      <c r="AP2295" t="s">
        <v>15212</v>
      </c>
      <c r="AQ2295" t="s">
        <v>20403</v>
      </c>
    </row>
    <row r="2296" spans="1:43" x14ac:dyDescent="0.3">
      <c r="A2296" t="s">
        <v>3179</v>
      </c>
      <c r="B2296" t="s">
        <v>997</v>
      </c>
      <c r="C2296" s="72">
        <v>31300</v>
      </c>
      <c r="D2296" t="s">
        <v>6558</v>
      </c>
      <c r="E2296" t="s">
        <v>8097</v>
      </c>
      <c r="F2296" t="s">
        <v>1398</v>
      </c>
      <c r="G2296" t="s">
        <v>9094</v>
      </c>
      <c r="H2296" t="s">
        <v>1373</v>
      </c>
      <c r="I2296" t="s">
        <v>9906</v>
      </c>
      <c r="J2296" t="s">
        <v>997</v>
      </c>
      <c r="K2296">
        <v>461872</v>
      </c>
      <c r="L2296" t="s">
        <v>997</v>
      </c>
      <c r="M2296">
        <v>1102983</v>
      </c>
      <c r="N2296" t="s">
        <v>997</v>
      </c>
      <c r="O2296" t="s">
        <v>3180</v>
      </c>
      <c r="P2296" t="s">
        <v>3179</v>
      </c>
      <c r="Q2296">
        <v>8479</v>
      </c>
      <c r="R2296" t="s">
        <v>997</v>
      </c>
      <c r="S2296">
        <v>30153</v>
      </c>
      <c r="T2296" t="s">
        <v>997</v>
      </c>
      <c r="V2296" t="s">
        <v>4886</v>
      </c>
      <c r="W2296">
        <v>46761</v>
      </c>
      <c r="X2296">
        <v>8479</v>
      </c>
      <c r="Y2296" t="s">
        <v>997</v>
      </c>
      <c r="Z2296" t="s">
        <v>6358</v>
      </c>
      <c r="AA2296" t="s">
        <v>658</v>
      </c>
      <c r="AB2296" t="s">
        <v>658</v>
      </c>
      <c r="AC2296" t="s">
        <v>997</v>
      </c>
      <c r="AD2296" t="s">
        <v>6358</v>
      </c>
      <c r="AE2296">
        <v>8351</v>
      </c>
      <c r="AF2296" t="s">
        <v>997</v>
      </c>
      <c r="AG2296">
        <v>5214</v>
      </c>
      <c r="AH2296" t="s">
        <v>997</v>
      </c>
      <c r="AI2296">
        <v>3247</v>
      </c>
      <c r="AJ2296">
        <v>3132</v>
      </c>
      <c r="AK2296" t="s">
        <v>997</v>
      </c>
      <c r="AL2296" t="s">
        <v>19555</v>
      </c>
      <c r="AM2296" t="s">
        <v>997</v>
      </c>
      <c r="AN2296" t="s">
        <v>997</v>
      </c>
      <c r="AO2296" t="s">
        <v>1373</v>
      </c>
      <c r="AP2296" t="s">
        <v>6358</v>
      </c>
      <c r="AQ2296" t="s">
        <v>20403</v>
      </c>
    </row>
    <row r="2297" spans="1:43" x14ac:dyDescent="0.3">
      <c r="A2297" t="s">
        <v>11074</v>
      </c>
      <c r="B2297" t="s">
        <v>11075</v>
      </c>
      <c r="C2297" s="72">
        <v>33270</v>
      </c>
      <c r="D2297" t="s">
        <v>7296</v>
      </c>
      <c r="E2297" t="s">
        <v>7104</v>
      </c>
      <c r="F2297" t="s">
        <v>3591</v>
      </c>
      <c r="G2297" t="s">
        <v>3591</v>
      </c>
      <c r="H2297" t="s">
        <v>1380</v>
      </c>
      <c r="I2297" t="s">
        <v>11076</v>
      </c>
      <c r="J2297" t="s">
        <v>11075</v>
      </c>
      <c r="K2297">
        <v>572182</v>
      </c>
      <c r="L2297" t="s">
        <v>11075</v>
      </c>
      <c r="M2297">
        <v>2048790</v>
      </c>
      <c r="N2297" t="s">
        <v>11075</v>
      </c>
      <c r="O2297" t="s">
        <v>13096</v>
      </c>
      <c r="P2297" t="s">
        <v>11074</v>
      </c>
      <c r="Q2297">
        <v>10053</v>
      </c>
      <c r="R2297" t="s">
        <v>11075</v>
      </c>
      <c r="S2297">
        <v>32908</v>
      </c>
      <c r="T2297" t="s">
        <v>11075</v>
      </c>
      <c r="V2297" t="s">
        <v>12038</v>
      </c>
      <c r="W2297">
        <v>100009</v>
      </c>
      <c r="X2297">
        <v>10053</v>
      </c>
      <c r="Y2297" t="s">
        <v>11075</v>
      </c>
      <c r="Z2297" t="s">
        <v>11077</v>
      </c>
      <c r="AA2297" t="s">
        <v>5068</v>
      </c>
      <c r="AB2297" t="s">
        <v>658</v>
      </c>
      <c r="AC2297" t="s">
        <v>11075</v>
      </c>
      <c r="AD2297" t="s">
        <v>11077</v>
      </c>
      <c r="AE2297">
        <v>12924</v>
      </c>
      <c r="AH2297" t="s">
        <v>11075</v>
      </c>
      <c r="AI2297">
        <v>18434</v>
      </c>
      <c r="AJ2297">
        <v>5009</v>
      </c>
      <c r="AK2297" t="s">
        <v>11075</v>
      </c>
      <c r="AL2297" t="s">
        <v>19556</v>
      </c>
      <c r="AM2297" t="s">
        <v>11075</v>
      </c>
      <c r="AN2297" t="s">
        <v>11075</v>
      </c>
      <c r="AO2297" t="s">
        <v>1380</v>
      </c>
      <c r="AP2297" t="s">
        <v>11077</v>
      </c>
      <c r="AQ2297" t="s">
        <v>20403</v>
      </c>
    </row>
    <row r="2298" spans="1:43" x14ac:dyDescent="0.3">
      <c r="A2298" t="s">
        <v>3181</v>
      </c>
      <c r="B2298" t="s">
        <v>306</v>
      </c>
      <c r="C2298" s="72">
        <v>31098</v>
      </c>
      <c r="D2298" t="s">
        <v>6650</v>
      </c>
      <c r="E2298" t="s">
        <v>7104</v>
      </c>
      <c r="F2298" t="s">
        <v>3591</v>
      </c>
      <c r="G2298" t="s">
        <v>3591</v>
      </c>
      <c r="H2298" t="s">
        <v>1380</v>
      </c>
      <c r="I2298" t="s">
        <v>9293</v>
      </c>
      <c r="J2298" t="s">
        <v>306</v>
      </c>
      <c r="K2298">
        <v>435220</v>
      </c>
      <c r="L2298" t="s">
        <v>306</v>
      </c>
      <c r="M2298">
        <v>489807</v>
      </c>
      <c r="N2298" t="s">
        <v>306</v>
      </c>
      <c r="O2298" t="s">
        <v>3182</v>
      </c>
      <c r="P2298" t="s">
        <v>3181</v>
      </c>
      <c r="Q2298">
        <v>7858</v>
      </c>
      <c r="R2298" t="s">
        <v>306</v>
      </c>
      <c r="S2298">
        <v>28578</v>
      </c>
      <c r="T2298" t="s">
        <v>306</v>
      </c>
      <c r="U2298" t="s">
        <v>306</v>
      </c>
      <c r="V2298" t="s">
        <v>4887</v>
      </c>
      <c r="W2298">
        <v>45481</v>
      </c>
      <c r="X2298">
        <v>7858</v>
      </c>
      <c r="Y2298" t="s">
        <v>306</v>
      </c>
      <c r="Z2298" t="s">
        <v>6359</v>
      </c>
      <c r="AA2298" t="s">
        <v>666</v>
      </c>
      <c r="AB2298" t="s">
        <v>666</v>
      </c>
      <c r="AC2298" t="s">
        <v>306</v>
      </c>
      <c r="AD2298" t="s">
        <v>6359</v>
      </c>
      <c r="AE2298">
        <v>7910</v>
      </c>
      <c r="AI2298">
        <v>892</v>
      </c>
      <c r="AK2298" t="s">
        <v>306</v>
      </c>
      <c r="AL2298" t="s">
        <v>19557</v>
      </c>
      <c r="AM2298" t="s">
        <v>306</v>
      </c>
      <c r="AN2298" t="s">
        <v>306</v>
      </c>
      <c r="AO2298" t="s">
        <v>1380</v>
      </c>
      <c r="AP2298" t="s">
        <v>6359</v>
      </c>
      <c r="AQ2298" t="s">
        <v>20403</v>
      </c>
    </row>
    <row r="2299" spans="1:43" x14ac:dyDescent="0.3">
      <c r="A2299" t="s">
        <v>8230</v>
      </c>
      <c r="B2299" t="s">
        <v>9004</v>
      </c>
      <c r="C2299" s="72">
        <v>33697</v>
      </c>
      <c r="D2299" t="s">
        <v>7232</v>
      </c>
      <c r="E2299" t="s">
        <v>8231</v>
      </c>
      <c r="F2299" t="s">
        <v>1434</v>
      </c>
      <c r="G2299" t="s">
        <v>9094</v>
      </c>
      <c r="H2299" t="s">
        <v>1380</v>
      </c>
      <c r="I2299" t="s">
        <v>9416</v>
      </c>
      <c r="J2299" t="s">
        <v>9004</v>
      </c>
      <c r="K2299">
        <v>596119</v>
      </c>
      <c r="L2299" t="s">
        <v>9004</v>
      </c>
      <c r="M2299">
        <v>1894641</v>
      </c>
      <c r="N2299" t="s">
        <v>9004</v>
      </c>
      <c r="O2299" t="s">
        <v>13334</v>
      </c>
      <c r="P2299" t="s">
        <v>8230</v>
      </c>
      <c r="Q2299">
        <v>9549</v>
      </c>
      <c r="R2299" t="s">
        <v>9004</v>
      </c>
      <c r="S2299">
        <v>32123</v>
      </c>
      <c r="T2299" t="s">
        <v>9004</v>
      </c>
      <c r="V2299" t="s">
        <v>11850</v>
      </c>
      <c r="W2299">
        <v>70407</v>
      </c>
      <c r="X2299">
        <v>9549</v>
      </c>
      <c r="Y2299" t="s">
        <v>9004</v>
      </c>
      <c r="Z2299" t="s">
        <v>9005</v>
      </c>
      <c r="AA2299" t="s">
        <v>5068</v>
      </c>
      <c r="AB2299" t="s">
        <v>658</v>
      </c>
      <c r="AC2299" t="s">
        <v>9004</v>
      </c>
      <c r="AD2299" t="s">
        <v>9005</v>
      </c>
      <c r="AE2299">
        <v>12138</v>
      </c>
      <c r="AF2299" t="s">
        <v>9004</v>
      </c>
      <c r="AG2299">
        <v>38595</v>
      </c>
      <c r="AH2299" t="s">
        <v>9004</v>
      </c>
      <c r="AI2299">
        <v>18134</v>
      </c>
      <c r="AJ2299">
        <v>4813</v>
      </c>
      <c r="AK2299" t="s">
        <v>9004</v>
      </c>
      <c r="AL2299" t="s">
        <v>19558</v>
      </c>
      <c r="AM2299" t="s">
        <v>9004</v>
      </c>
      <c r="AN2299" t="s">
        <v>9004</v>
      </c>
      <c r="AO2299" t="s">
        <v>1380</v>
      </c>
      <c r="AP2299" t="s">
        <v>9005</v>
      </c>
      <c r="AQ2299" t="s">
        <v>20403</v>
      </c>
    </row>
    <row r="2300" spans="1:43" hidden="1" x14ac:dyDescent="0.3">
      <c r="A2300" t="s">
        <v>3183</v>
      </c>
      <c r="B2300" t="s">
        <v>1350</v>
      </c>
      <c r="C2300" s="72">
        <v>30504</v>
      </c>
      <c r="D2300" t="s">
        <v>8099</v>
      </c>
      <c r="E2300" t="s">
        <v>8098</v>
      </c>
      <c r="F2300" t="s">
        <v>3591</v>
      </c>
      <c r="G2300" t="s">
        <v>3591</v>
      </c>
      <c r="H2300" t="s">
        <v>1373</v>
      </c>
      <c r="I2300" t="s">
        <v>9738</v>
      </c>
      <c r="J2300" t="s">
        <v>1350</v>
      </c>
      <c r="K2300">
        <v>449881</v>
      </c>
      <c r="L2300" t="s">
        <v>1350</v>
      </c>
      <c r="M2300">
        <v>1426548</v>
      </c>
      <c r="N2300" t="s">
        <v>1350</v>
      </c>
      <c r="O2300" t="s">
        <v>4888</v>
      </c>
      <c r="P2300" t="s">
        <v>4889</v>
      </c>
      <c r="R2300" t="s">
        <v>1350</v>
      </c>
      <c r="S2300">
        <v>29177</v>
      </c>
      <c r="T2300" t="s">
        <v>1350</v>
      </c>
      <c r="V2300" t="s">
        <v>6360</v>
      </c>
      <c r="W2300">
        <v>52287</v>
      </c>
      <c r="Y2300" t="s">
        <v>1350</v>
      </c>
      <c r="Z2300" t="s">
        <v>9006</v>
      </c>
      <c r="AA2300" t="s">
        <v>666</v>
      </c>
      <c r="AB2300" t="s">
        <v>666</v>
      </c>
      <c r="AC2300" t="s">
        <v>1350</v>
      </c>
      <c r="AD2300" t="s">
        <v>9006</v>
      </c>
      <c r="AI2300">
        <v>16495</v>
      </c>
      <c r="AK2300" t="s">
        <v>1350</v>
      </c>
      <c r="AN2300" t="s">
        <v>1350</v>
      </c>
      <c r="AO2300" t="s">
        <v>1373</v>
      </c>
      <c r="AP2300" t="s">
        <v>9006</v>
      </c>
      <c r="AQ2300" t="s">
        <v>20402</v>
      </c>
    </row>
    <row r="2301" spans="1:43" hidden="1" x14ac:dyDescent="0.3">
      <c r="A2301" t="s">
        <v>3184</v>
      </c>
      <c r="B2301" t="s">
        <v>574</v>
      </c>
      <c r="C2301" s="72">
        <v>29550</v>
      </c>
      <c r="D2301" t="s">
        <v>6581</v>
      </c>
      <c r="E2301" t="s">
        <v>6843</v>
      </c>
      <c r="F2301" t="s">
        <v>3591</v>
      </c>
      <c r="G2301" t="s">
        <v>3591</v>
      </c>
      <c r="H2301" t="s">
        <v>1380</v>
      </c>
      <c r="I2301" t="s">
        <v>9902</v>
      </c>
      <c r="J2301" t="s">
        <v>574</v>
      </c>
      <c r="K2301">
        <v>430897</v>
      </c>
      <c r="L2301" t="s">
        <v>574</v>
      </c>
      <c r="M2301">
        <v>392256</v>
      </c>
      <c r="N2301" t="s">
        <v>574</v>
      </c>
      <c r="O2301" t="s">
        <v>3185</v>
      </c>
      <c r="P2301" t="s">
        <v>3184</v>
      </c>
      <c r="Q2301">
        <v>7435</v>
      </c>
      <c r="R2301" t="s">
        <v>574</v>
      </c>
      <c r="S2301">
        <v>5937</v>
      </c>
      <c r="T2301" t="s">
        <v>574</v>
      </c>
      <c r="U2301" t="s">
        <v>574</v>
      </c>
      <c r="V2301" t="s">
        <v>4890</v>
      </c>
      <c r="W2301">
        <v>31623</v>
      </c>
      <c r="X2301">
        <v>7435</v>
      </c>
      <c r="Y2301" t="s">
        <v>574</v>
      </c>
      <c r="Z2301" t="s">
        <v>6361</v>
      </c>
      <c r="AA2301" t="s">
        <v>5068</v>
      </c>
      <c r="AB2301" t="s">
        <v>666</v>
      </c>
      <c r="AC2301" t="s">
        <v>574</v>
      </c>
      <c r="AD2301" t="s">
        <v>6361</v>
      </c>
      <c r="AE2301">
        <v>7152</v>
      </c>
      <c r="AF2301" t="s">
        <v>574</v>
      </c>
      <c r="AG2301">
        <v>5391</v>
      </c>
      <c r="AH2301" t="s">
        <v>574</v>
      </c>
      <c r="AI2301">
        <v>15208</v>
      </c>
      <c r="AK2301" t="s">
        <v>574</v>
      </c>
      <c r="AN2301" t="s">
        <v>574</v>
      </c>
      <c r="AO2301" t="s">
        <v>1380</v>
      </c>
      <c r="AP2301" t="s">
        <v>6361</v>
      </c>
      <c r="AQ2301" t="s">
        <v>20402</v>
      </c>
    </row>
    <row r="2302" spans="1:43" x14ac:dyDescent="0.3">
      <c r="A2302" t="s">
        <v>3525</v>
      </c>
      <c r="B2302" t="s">
        <v>1320</v>
      </c>
      <c r="C2302" s="72">
        <v>33845</v>
      </c>
      <c r="D2302" t="s">
        <v>8101</v>
      </c>
      <c r="E2302" t="s">
        <v>8100</v>
      </c>
      <c r="F2302" t="s">
        <v>1509</v>
      </c>
      <c r="G2302" t="s">
        <v>9094</v>
      </c>
      <c r="H2302" t="s">
        <v>1373</v>
      </c>
      <c r="I2302" t="s">
        <v>10921</v>
      </c>
      <c r="J2302" t="s">
        <v>1320</v>
      </c>
      <c r="K2302">
        <v>592789</v>
      </c>
      <c r="L2302" t="s">
        <v>1320</v>
      </c>
      <c r="M2302">
        <v>1757988</v>
      </c>
      <c r="N2302" t="s">
        <v>1320</v>
      </c>
      <c r="O2302" t="s">
        <v>13195</v>
      </c>
      <c r="P2302" t="s">
        <v>3525</v>
      </c>
      <c r="Q2302">
        <v>9597</v>
      </c>
      <c r="R2302" t="s">
        <v>1320</v>
      </c>
      <c r="S2302">
        <v>31730</v>
      </c>
      <c r="T2302" t="s">
        <v>1320</v>
      </c>
      <c r="V2302" t="s">
        <v>12445</v>
      </c>
      <c r="W2302">
        <v>67132</v>
      </c>
      <c r="X2302">
        <v>9597</v>
      </c>
      <c r="Y2302" t="s">
        <v>1320</v>
      </c>
      <c r="Z2302" t="s">
        <v>6362</v>
      </c>
      <c r="AA2302" t="s">
        <v>666</v>
      </c>
      <c r="AB2302" t="s">
        <v>658</v>
      </c>
      <c r="AC2302" t="s">
        <v>1320</v>
      </c>
      <c r="AD2302" t="s">
        <v>6362</v>
      </c>
      <c r="AE2302">
        <v>11632</v>
      </c>
      <c r="AF2302" t="s">
        <v>1320</v>
      </c>
      <c r="AG2302">
        <v>52172</v>
      </c>
      <c r="AH2302" t="s">
        <v>1320</v>
      </c>
      <c r="AI2302">
        <v>14402</v>
      </c>
      <c r="AJ2302">
        <v>4472</v>
      </c>
      <c r="AK2302" t="s">
        <v>1320</v>
      </c>
      <c r="AL2302" t="s">
        <v>19559</v>
      </c>
      <c r="AM2302" t="s">
        <v>1320</v>
      </c>
      <c r="AN2302" t="s">
        <v>1320</v>
      </c>
      <c r="AO2302" t="s">
        <v>1373</v>
      </c>
      <c r="AP2302" t="s">
        <v>6362</v>
      </c>
      <c r="AQ2302" t="s">
        <v>20403</v>
      </c>
    </row>
    <row r="2303" spans="1:43" x14ac:dyDescent="0.3">
      <c r="A2303" t="s">
        <v>13082</v>
      </c>
      <c r="B2303" t="s">
        <v>11806</v>
      </c>
      <c r="C2303" s="72">
        <v>35228</v>
      </c>
      <c r="D2303" t="s">
        <v>7312</v>
      </c>
      <c r="E2303" t="s">
        <v>13083</v>
      </c>
      <c r="F2303" t="s">
        <v>1509</v>
      </c>
      <c r="G2303" t="s">
        <v>9094</v>
      </c>
      <c r="H2303" t="s">
        <v>1373</v>
      </c>
      <c r="I2303" t="s">
        <v>13084</v>
      </c>
      <c r="J2303" t="s">
        <v>11806</v>
      </c>
      <c r="K2303">
        <v>663378</v>
      </c>
      <c r="L2303" t="s">
        <v>11806</v>
      </c>
      <c r="M2303">
        <v>2453274</v>
      </c>
      <c r="N2303" t="s">
        <v>11806</v>
      </c>
      <c r="P2303" t="s">
        <v>13082</v>
      </c>
      <c r="Q2303">
        <v>10342</v>
      </c>
      <c r="R2303" t="s">
        <v>11806</v>
      </c>
      <c r="S2303">
        <v>33351</v>
      </c>
      <c r="T2303" t="s">
        <v>11806</v>
      </c>
      <c r="V2303" t="s">
        <v>16868</v>
      </c>
      <c r="W2303">
        <v>106984</v>
      </c>
      <c r="X2303">
        <v>10537</v>
      </c>
      <c r="Y2303" t="s">
        <v>11806</v>
      </c>
      <c r="Z2303" t="s">
        <v>13085</v>
      </c>
      <c r="AA2303" t="s">
        <v>658</v>
      </c>
      <c r="AB2303" t="s">
        <v>666</v>
      </c>
      <c r="AC2303" t="s">
        <v>11806</v>
      </c>
      <c r="AD2303" t="s">
        <v>13085</v>
      </c>
      <c r="AE2303">
        <v>14473</v>
      </c>
      <c r="AK2303" t="s">
        <v>11806</v>
      </c>
      <c r="AL2303" t="s">
        <v>19560</v>
      </c>
      <c r="AM2303" t="s">
        <v>11806</v>
      </c>
      <c r="AN2303" t="s">
        <v>11806</v>
      </c>
      <c r="AO2303" t="s">
        <v>1373</v>
      </c>
      <c r="AP2303" t="s">
        <v>13085</v>
      </c>
      <c r="AQ2303" t="s">
        <v>20403</v>
      </c>
    </row>
    <row r="2304" spans="1:43" x14ac:dyDescent="0.3">
      <c r="A2304" t="s">
        <v>11013</v>
      </c>
      <c r="B2304" t="s">
        <v>11014</v>
      </c>
      <c r="C2304" s="72">
        <v>32709</v>
      </c>
      <c r="D2304" t="s">
        <v>6623</v>
      </c>
      <c r="E2304" t="s">
        <v>11015</v>
      </c>
      <c r="F2304" t="s">
        <v>1398</v>
      </c>
      <c r="G2304" t="s">
        <v>9094</v>
      </c>
      <c r="H2304" t="s">
        <v>1380</v>
      </c>
      <c r="I2304" t="s">
        <v>11016</v>
      </c>
      <c r="J2304" t="s">
        <v>11014</v>
      </c>
      <c r="K2304">
        <v>519333</v>
      </c>
      <c r="L2304" t="s">
        <v>11014</v>
      </c>
      <c r="M2304">
        <v>1757995</v>
      </c>
      <c r="N2304" t="s">
        <v>11014</v>
      </c>
      <c r="O2304" t="s">
        <v>12598</v>
      </c>
      <c r="P2304" t="s">
        <v>11013</v>
      </c>
      <c r="Q2304">
        <v>9791</v>
      </c>
      <c r="R2304" t="s">
        <v>11014</v>
      </c>
      <c r="S2304">
        <v>31337</v>
      </c>
      <c r="T2304" t="s">
        <v>11014</v>
      </c>
      <c r="V2304" t="s">
        <v>12599</v>
      </c>
      <c r="W2304">
        <v>65918</v>
      </c>
      <c r="X2304">
        <v>9791</v>
      </c>
      <c r="Y2304" t="s">
        <v>11014</v>
      </c>
      <c r="Z2304" t="s">
        <v>11017</v>
      </c>
      <c r="AA2304" t="s">
        <v>658</v>
      </c>
      <c r="AB2304" t="s">
        <v>658</v>
      </c>
      <c r="AC2304" t="s">
        <v>15307</v>
      </c>
      <c r="AD2304" t="s">
        <v>11017</v>
      </c>
      <c r="AE2304">
        <v>11672</v>
      </c>
      <c r="AF2304" t="s">
        <v>11014</v>
      </c>
      <c r="AG2304">
        <v>13724</v>
      </c>
      <c r="AH2304" t="s">
        <v>11014</v>
      </c>
      <c r="AI2304">
        <v>14606</v>
      </c>
      <c r="AJ2304">
        <v>4722</v>
      </c>
      <c r="AK2304" t="s">
        <v>11014</v>
      </c>
      <c r="AL2304" t="s">
        <v>19561</v>
      </c>
      <c r="AM2304" t="s">
        <v>11014</v>
      </c>
      <c r="AN2304" t="s">
        <v>11014</v>
      </c>
      <c r="AO2304" t="s">
        <v>1380</v>
      </c>
      <c r="AP2304" t="s">
        <v>11017</v>
      </c>
      <c r="AQ2304" t="s">
        <v>20403</v>
      </c>
    </row>
    <row r="2305" spans="1:43" x14ac:dyDescent="0.3">
      <c r="A2305" t="s">
        <v>3186</v>
      </c>
      <c r="B2305" t="s">
        <v>377</v>
      </c>
      <c r="C2305" s="72">
        <v>32367</v>
      </c>
      <c r="D2305" t="s">
        <v>6543</v>
      </c>
      <c r="E2305" t="s">
        <v>7019</v>
      </c>
      <c r="F2305" t="s">
        <v>3591</v>
      </c>
      <c r="G2305" t="s">
        <v>3591</v>
      </c>
      <c r="H2305" t="s">
        <v>1380</v>
      </c>
      <c r="I2305" t="s">
        <v>9382</v>
      </c>
      <c r="J2305" t="s">
        <v>377</v>
      </c>
      <c r="K2305">
        <v>467798</v>
      </c>
      <c r="L2305" t="s">
        <v>377</v>
      </c>
      <c r="M2305">
        <v>1099004</v>
      </c>
      <c r="N2305" t="s">
        <v>377</v>
      </c>
      <c r="O2305" t="s">
        <v>3187</v>
      </c>
      <c r="P2305" t="s">
        <v>3186</v>
      </c>
      <c r="Q2305">
        <v>8647</v>
      </c>
      <c r="R2305" t="s">
        <v>377</v>
      </c>
      <c r="S2305">
        <v>29469</v>
      </c>
      <c r="T2305" t="s">
        <v>377</v>
      </c>
      <c r="U2305" t="s">
        <v>377</v>
      </c>
      <c r="V2305" t="s">
        <v>4891</v>
      </c>
      <c r="W2305">
        <v>49082</v>
      </c>
      <c r="X2305">
        <v>8647</v>
      </c>
      <c r="Y2305" t="s">
        <v>377</v>
      </c>
      <c r="Z2305" t="s">
        <v>6363</v>
      </c>
      <c r="AA2305" t="s">
        <v>658</v>
      </c>
      <c r="AB2305" t="s">
        <v>658</v>
      </c>
      <c r="AC2305" t="s">
        <v>377</v>
      </c>
      <c r="AD2305" t="s">
        <v>6363</v>
      </c>
      <c r="AE2305">
        <v>8970</v>
      </c>
      <c r="AF2305" t="s">
        <v>377</v>
      </c>
      <c r="AG2305">
        <v>12307</v>
      </c>
      <c r="AI2305">
        <v>2174</v>
      </c>
      <c r="AJ2305">
        <v>3372</v>
      </c>
      <c r="AK2305" t="s">
        <v>377</v>
      </c>
      <c r="AL2305" t="s">
        <v>19562</v>
      </c>
      <c r="AM2305" t="s">
        <v>377</v>
      </c>
      <c r="AN2305" t="s">
        <v>377</v>
      </c>
      <c r="AO2305" t="s">
        <v>1380</v>
      </c>
      <c r="AP2305" t="s">
        <v>6363</v>
      </c>
      <c r="AQ2305" t="s">
        <v>20403</v>
      </c>
    </row>
    <row r="2306" spans="1:43" x14ac:dyDescent="0.3">
      <c r="A2306" t="s">
        <v>3526</v>
      </c>
      <c r="B2306" t="s">
        <v>1103</v>
      </c>
      <c r="C2306" s="72">
        <v>33560</v>
      </c>
      <c r="D2306" t="s">
        <v>8103</v>
      </c>
      <c r="E2306" t="s">
        <v>8102</v>
      </c>
      <c r="F2306" t="s">
        <v>1372</v>
      </c>
      <c r="G2306" t="s">
        <v>6120</v>
      </c>
      <c r="H2306" t="s">
        <v>1373</v>
      </c>
      <c r="I2306" t="s">
        <v>11731</v>
      </c>
      <c r="J2306" t="s">
        <v>1103</v>
      </c>
      <c r="K2306">
        <v>592791</v>
      </c>
      <c r="L2306" t="s">
        <v>1103</v>
      </c>
      <c r="M2306">
        <v>1765806</v>
      </c>
      <c r="N2306" t="s">
        <v>1103</v>
      </c>
      <c r="O2306" t="s">
        <v>13172</v>
      </c>
      <c r="P2306" t="s">
        <v>3526</v>
      </c>
      <c r="Q2306">
        <v>9123</v>
      </c>
      <c r="R2306" t="s">
        <v>1103</v>
      </c>
      <c r="S2306">
        <v>31258</v>
      </c>
      <c r="T2306" t="s">
        <v>1103</v>
      </c>
      <c r="V2306" t="s">
        <v>12046</v>
      </c>
      <c r="W2306">
        <v>68694</v>
      </c>
      <c r="X2306">
        <v>9123</v>
      </c>
      <c r="Y2306" t="s">
        <v>1103</v>
      </c>
      <c r="Z2306" t="s">
        <v>9007</v>
      </c>
      <c r="AA2306" t="s">
        <v>658</v>
      </c>
      <c r="AB2306" t="s">
        <v>658</v>
      </c>
      <c r="AC2306" t="s">
        <v>1103</v>
      </c>
      <c r="AD2306" t="s">
        <v>9007</v>
      </c>
      <c r="AE2306">
        <v>11435</v>
      </c>
      <c r="AF2306" t="s">
        <v>1103</v>
      </c>
      <c r="AG2306">
        <v>16961</v>
      </c>
      <c r="AH2306" t="s">
        <v>1103</v>
      </c>
      <c r="AI2306">
        <v>14906</v>
      </c>
      <c r="AJ2306">
        <v>4490</v>
      </c>
      <c r="AK2306" t="s">
        <v>1103</v>
      </c>
      <c r="AL2306" t="s">
        <v>19563</v>
      </c>
      <c r="AM2306" t="s">
        <v>1103</v>
      </c>
      <c r="AN2306" t="s">
        <v>1103</v>
      </c>
      <c r="AO2306" t="s">
        <v>1373</v>
      </c>
      <c r="AP2306" t="s">
        <v>9007</v>
      </c>
      <c r="AQ2306" t="s">
        <v>20403</v>
      </c>
    </row>
    <row r="2307" spans="1:43" hidden="1" x14ac:dyDescent="0.3">
      <c r="A2307" t="s">
        <v>3188</v>
      </c>
      <c r="B2307" t="s">
        <v>1204</v>
      </c>
      <c r="C2307" s="72">
        <v>27486</v>
      </c>
      <c r="D2307" t="s">
        <v>8105</v>
      </c>
      <c r="E2307" t="s">
        <v>8104</v>
      </c>
      <c r="F2307" t="s">
        <v>3591</v>
      </c>
      <c r="G2307" t="s">
        <v>3591</v>
      </c>
      <c r="H2307" t="s">
        <v>1373</v>
      </c>
      <c r="I2307" t="s">
        <v>10693</v>
      </c>
      <c r="J2307" t="s">
        <v>1204</v>
      </c>
      <c r="K2307">
        <v>538227</v>
      </c>
      <c r="L2307" t="s">
        <v>1204</v>
      </c>
      <c r="M2307">
        <v>1735874</v>
      </c>
      <c r="N2307" t="s">
        <v>1204</v>
      </c>
      <c r="O2307" t="s">
        <v>3189</v>
      </c>
      <c r="P2307" t="s">
        <v>3188</v>
      </c>
      <c r="Q2307">
        <v>8688</v>
      </c>
      <c r="R2307" t="s">
        <v>1204</v>
      </c>
      <c r="S2307">
        <v>30613</v>
      </c>
      <c r="T2307" t="s">
        <v>1204</v>
      </c>
      <c r="V2307" t="s">
        <v>4892</v>
      </c>
      <c r="W2307">
        <v>43454</v>
      </c>
      <c r="X2307">
        <v>8688</v>
      </c>
      <c r="Y2307" t="s">
        <v>1204</v>
      </c>
      <c r="Z2307" t="s">
        <v>9008</v>
      </c>
      <c r="AA2307" t="s">
        <v>666</v>
      </c>
      <c r="AB2307" t="s">
        <v>666</v>
      </c>
      <c r="AC2307" t="s">
        <v>1204</v>
      </c>
      <c r="AD2307" t="s">
        <v>9008</v>
      </c>
      <c r="AI2307">
        <v>15524</v>
      </c>
      <c r="AK2307" t="s">
        <v>1204</v>
      </c>
      <c r="AN2307" t="s">
        <v>1204</v>
      </c>
      <c r="AO2307" t="s">
        <v>1373</v>
      </c>
      <c r="AP2307" t="s">
        <v>9008</v>
      </c>
      <c r="AQ2307" t="s">
        <v>20402</v>
      </c>
    </row>
    <row r="2308" spans="1:43" hidden="1" x14ac:dyDescent="0.3">
      <c r="A2308" t="s">
        <v>4893</v>
      </c>
      <c r="B2308" t="s">
        <v>1335</v>
      </c>
      <c r="C2308" s="72">
        <v>30606</v>
      </c>
      <c r="D2308" t="s">
        <v>6901</v>
      </c>
      <c r="E2308" t="s">
        <v>8106</v>
      </c>
      <c r="F2308" t="s">
        <v>1402</v>
      </c>
      <c r="G2308" t="s">
        <v>6120</v>
      </c>
      <c r="H2308" t="s">
        <v>1373</v>
      </c>
      <c r="I2308" t="s">
        <v>10518</v>
      </c>
      <c r="J2308" t="s">
        <v>1335</v>
      </c>
      <c r="K2308">
        <v>452676</v>
      </c>
      <c r="L2308" t="s">
        <v>1335</v>
      </c>
      <c r="M2308">
        <v>1099005</v>
      </c>
      <c r="N2308" t="s">
        <v>1335</v>
      </c>
      <c r="O2308" t="s">
        <v>6364</v>
      </c>
      <c r="P2308" t="s">
        <v>4893</v>
      </c>
      <c r="R2308" t="s">
        <v>1335</v>
      </c>
      <c r="S2308">
        <v>28709</v>
      </c>
      <c r="T2308" t="s">
        <v>1335</v>
      </c>
      <c r="V2308" t="s">
        <v>6365</v>
      </c>
      <c r="W2308">
        <v>49093</v>
      </c>
      <c r="Y2308" t="s">
        <v>1335</v>
      </c>
      <c r="Z2308" t="s">
        <v>9009</v>
      </c>
      <c r="AA2308" t="s">
        <v>658</v>
      </c>
      <c r="AB2308" t="s">
        <v>658</v>
      </c>
      <c r="AC2308" t="s">
        <v>1335</v>
      </c>
      <c r="AD2308" t="s">
        <v>9009</v>
      </c>
      <c r="AI2308">
        <v>1001</v>
      </c>
      <c r="AK2308" t="s">
        <v>1335</v>
      </c>
      <c r="AL2308" t="s">
        <v>19564</v>
      </c>
      <c r="AM2308" t="s">
        <v>1335</v>
      </c>
      <c r="AN2308" t="s">
        <v>1335</v>
      </c>
      <c r="AO2308" t="s">
        <v>1373</v>
      </c>
      <c r="AP2308" t="s">
        <v>9009</v>
      </c>
      <c r="AQ2308" t="s">
        <v>20402</v>
      </c>
    </row>
    <row r="2309" spans="1:43" x14ac:dyDescent="0.3">
      <c r="A2309" t="s">
        <v>3527</v>
      </c>
      <c r="B2309" t="s">
        <v>3450</v>
      </c>
      <c r="C2309" s="72">
        <v>32448</v>
      </c>
      <c r="D2309" t="s">
        <v>7649</v>
      </c>
      <c r="E2309" t="s">
        <v>7648</v>
      </c>
      <c r="F2309" t="s">
        <v>1372</v>
      </c>
      <c r="G2309" t="s">
        <v>6120</v>
      </c>
      <c r="H2309" t="s">
        <v>1373</v>
      </c>
      <c r="I2309" t="s">
        <v>10313</v>
      </c>
      <c r="J2309" t="s">
        <v>3450</v>
      </c>
      <c r="K2309">
        <v>547888</v>
      </c>
      <c r="L2309" t="s">
        <v>3450</v>
      </c>
      <c r="M2309">
        <v>2114443</v>
      </c>
      <c r="N2309" t="s">
        <v>3450</v>
      </c>
      <c r="O2309" t="s">
        <v>13493</v>
      </c>
      <c r="P2309" t="s">
        <v>3527</v>
      </c>
      <c r="Q2309">
        <v>9642</v>
      </c>
      <c r="R2309" t="s">
        <v>3450</v>
      </c>
      <c r="S2309">
        <v>33150</v>
      </c>
      <c r="T2309" t="s">
        <v>3450</v>
      </c>
      <c r="V2309" t="s">
        <v>12738</v>
      </c>
      <c r="W2309">
        <v>59473</v>
      </c>
      <c r="X2309">
        <v>9642</v>
      </c>
      <c r="Y2309" t="s">
        <v>3450</v>
      </c>
      <c r="Z2309" t="s">
        <v>6366</v>
      </c>
      <c r="AA2309" t="s">
        <v>658</v>
      </c>
      <c r="AB2309" t="s">
        <v>658</v>
      </c>
      <c r="AC2309" t="s">
        <v>3450</v>
      </c>
      <c r="AD2309" t="s">
        <v>6366</v>
      </c>
      <c r="AE2309">
        <v>10879</v>
      </c>
      <c r="AF2309" t="s">
        <v>3450</v>
      </c>
      <c r="AG2309">
        <v>52268</v>
      </c>
      <c r="AH2309" t="s">
        <v>3450</v>
      </c>
      <c r="AI2309">
        <v>18294</v>
      </c>
      <c r="AJ2309">
        <v>4514</v>
      </c>
      <c r="AK2309" t="s">
        <v>3450</v>
      </c>
      <c r="AL2309" t="s">
        <v>19565</v>
      </c>
      <c r="AM2309" t="s">
        <v>3450</v>
      </c>
      <c r="AN2309" t="s">
        <v>3450</v>
      </c>
      <c r="AO2309" t="s">
        <v>14935</v>
      </c>
      <c r="AP2309" t="s">
        <v>6366</v>
      </c>
      <c r="AQ2309" t="s">
        <v>20403</v>
      </c>
    </row>
    <row r="2310" spans="1:43" x14ac:dyDescent="0.3">
      <c r="A2310" t="s">
        <v>12948</v>
      </c>
      <c r="B2310" t="s">
        <v>11543</v>
      </c>
      <c r="C2310" s="72">
        <v>34369</v>
      </c>
      <c r="D2310" t="s">
        <v>12949</v>
      </c>
      <c r="E2310" t="s">
        <v>12950</v>
      </c>
      <c r="F2310" t="s">
        <v>1526</v>
      </c>
      <c r="G2310" t="s">
        <v>9094</v>
      </c>
      <c r="H2310" t="s">
        <v>1380</v>
      </c>
      <c r="I2310" t="s">
        <v>11544</v>
      </c>
      <c r="J2310" t="s">
        <v>11543</v>
      </c>
      <c r="K2310">
        <v>606132</v>
      </c>
      <c r="L2310" t="s">
        <v>11543</v>
      </c>
      <c r="M2310">
        <v>2117124</v>
      </c>
      <c r="N2310" t="s">
        <v>11543</v>
      </c>
      <c r="O2310" t="s">
        <v>13396</v>
      </c>
      <c r="P2310" t="s">
        <v>12948</v>
      </c>
      <c r="Q2310">
        <v>9864</v>
      </c>
      <c r="R2310" t="s">
        <v>11543</v>
      </c>
      <c r="S2310">
        <v>33264</v>
      </c>
      <c r="T2310" t="s">
        <v>11543</v>
      </c>
      <c r="V2310" t="s">
        <v>16869</v>
      </c>
      <c r="W2310">
        <v>69615</v>
      </c>
      <c r="X2310">
        <v>9864</v>
      </c>
      <c r="Y2310" t="s">
        <v>11543</v>
      </c>
      <c r="Z2310" t="s">
        <v>12951</v>
      </c>
      <c r="AA2310" t="s">
        <v>666</v>
      </c>
      <c r="AB2310" t="s">
        <v>666</v>
      </c>
      <c r="AC2310" t="s">
        <v>11543</v>
      </c>
      <c r="AD2310" t="s">
        <v>12951</v>
      </c>
      <c r="AE2310">
        <v>13244</v>
      </c>
      <c r="AF2310" t="s">
        <v>11543</v>
      </c>
      <c r="AG2310">
        <v>60635</v>
      </c>
      <c r="AH2310" t="s">
        <v>11543</v>
      </c>
      <c r="AI2310">
        <v>18289</v>
      </c>
      <c r="AJ2310">
        <v>5375</v>
      </c>
      <c r="AK2310" t="s">
        <v>11543</v>
      </c>
      <c r="AL2310" t="s">
        <v>19566</v>
      </c>
      <c r="AM2310" t="s">
        <v>11543</v>
      </c>
      <c r="AN2310" t="s">
        <v>11543</v>
      </c>
      <c r="AO2310" t="s">
        <v>14942</v>
      </c>
      <c r="AP2310" t="s">
        <v>12951</v>
      </c>
      <c r="AQ2310" t="s">
        <v>20403</v>
      </c>
    </row>
    <row r="2311" spans="1:43" x14ac:dyDescent="0.3">
      <c r="A2311" t="s">
        <v>16870</v>
      </c>
      <c r="B2311" t="s">
        <v>14732</v>
      </c>
      <c r="C2311" s="72">
        <v>34017</v>
      </c>
      <c r="D2311" t="s">
        <v>6886</v>
      </c>
      <c r="E2311" t="s">
        <v>16871</v>
      </c>
      <c r="F2311" t="s">
        <v>1509</v>
      </c>
      <c r="G2311" t="s">
        <v>9094</v>
      </c>
      <c r="H2311" t="s">
        <v>1373</v>
      </c>
      <c r="I2311" t="s">
        <v>16872</v>
      </c>
      <c r="J2311" t="s">
        <v>14732</v>
      </c>
      <c r="K2311">
        <v>605501</v>
      </c>
      <c r="L2311" t="s">
        <v>14732</v>
      </c>
      <c r="M2311">
        <v>2167346</v>
      </c>
      <c r="N2311" t="s">
        <v>14732</v>
      </c>
      <c r="O2311" t="s">
        <v>17663</v>
      </c>
      <c r="P2311" t="s">
        <v>16870</v>
      </c>
      <c r="Q2311">
        <v>10090</v>
      </c>
      <c r="R2311" t="s">
        <v>14732</v>
      </c>
      <c r="S2311">
        <v>33737</v>
      </c>
      <c r="T2311" t="s">
        <v>14732</v>
      </c>
      <c r="W2311">
        <v>70814</v>
      </c>
      <c r="X2311">
        <v>10208</v>
      </c>
      <c r="Y2311" t="s">
        <v>14732</v>
      </c>
      <c r="Z2311" t="s">
        <v>16873</v>
      </c>
      <c r="AA2311" t="s">
        <v>658</v>
      </c>
      <c r="AB2311" t="s">
        <v>666</v>
      </c>
      <c r="AC2311" t="s">
        <v>14732</v>
      </c>
      <c r="AD2311" t="s">
        <v>16873</v>
      </c>
      <c r="AE2311">
        <v>12999</v>
      </c>
      <c r="AJ2311">
        <v>5979</v>
      </c>
      <c r="AK2311" t="s">
        <v>14732</v>
      </c>
      <c r="AL2311" t="s">
        <v>19567</v>
      </c>
      <c r="AM2311" t="s">
        <v>14732</v>
      </c>
      <c r="AN2311" t="s">
        <v>14732</v>
      </c>
      <c r="AO2311" t="s">
        <v>14933</v>
      </c>
      <c r="AP2311" t="s">
        <v>16873</v>
      </c>
      <c r="AQ2311" t="s">
        <v>20403</v>
      </c>
    </row>
    <row r="2312" spans="1:43" x14ac:dyDescent="0.3">
      <c r="A2312" t="s">
        <v>12540</v>
      </c>
      <c r="B2312" t="s">
        <v>11769</v>
      </c>
      <c r="C2312" s="72">
        <v>34455</v>
      </c>
      <c r="D2312" t="s">
        <v>7890</v>
      </c>
      <c r="E2312" t="s">
        <v>12541</v>
      </c>
      <c r="F2312" t="s">
        <v>1449</v>
      </c>
      <c r="G2312" t="s">
        <v>6120</v>
      </c>
      <c r="H2312" t="s">
        <v>1373</v>
      </c>
      <c r="I2312" t="s">
        <v>16874</v>
      </c>
      <c r="J2312" t="s">
        <v>11769</v>
      </c>
      <c r="K2312">
        <v>622253</v>
      </c>
      <c r="L2312" t="s">
        <v>11769</v>
      </c>
      <c r="M2312">
        <v>2184350</v>
      </c>
      <c r="N2312" t="s">
        <v>11769</v>
      </c>
      <c r="P2312" t="s">
        <v>12540</v>
      </c>
      <c r="Q2312">
        <v>10221</v>
      </c>
      <c r="R2312" t="s">
        <v>11769</v>
      </c>
      <c r="S2312">
        <v>34950</v>
      </c>
      <c r="T2312" t="s">
        <v>11769</v>
      </c>
      <c r="V2312" t="s">
        <v>12542</v>
      </c>
      <c r="W2312">
        <v>106989</v>
      </c>
      <c r="X2312">
        <v>10221</v>
      </c>
      <c r="Y2312" t="s">
        <v>11769</v>
      </c>
      <c r="Z2312" t="s">
        <v>12543</v>
      </c>
      <c r="AA2312" t="s">
        <v>658</v>
      </c>
      <c r="AB2312" t="s">
        <v>658</v>
      </c>
      <c r="AC2312" t="s">
        <v>11769</v>
      </c>
      <c r="AD2312" t="s">
        <v>12543</v>
      </c>
      <c r="AE2312">
        <v>13809</v>
      </c>
      <c r="AH2312" t="s">
        <v>11769</v>
      </c>
      <c r="AI2312">
        <v>18483</v>
      </c>
      <c r="AJ2312">
        <v>5589</v>
      </c>
      <c r="AK2312" t="s">
        <v>11769</v>
      </c>
      <c r="AL2312" t="s">
        <v>19568</v>
      </c>
      <c r="AM2312" t="s">
        <v>11769</v>
      </c>
      <c r="AN2312" t="s">
        <v>11769</v>
      </c>
      <c r="AO2312" t="s">
        <v>14933</v>
      </c>
      <c r="AP2312" t="s">
        <v>12543</v>
      </c>
      <c r="AQ2312" t="s">
        <v>20403</v>
      </c>
    </row>
    <row r="2313" spans="1:43" hidden="1" x14ac:dyDescent="0.3">
      <c r="A2313" t="s">
        <v>3190</v>
      </c>
      <c r="B2313" t="s">
        <v>1134</v>
      </c>
      <c r="C2313" s="72">
        <v>27754</v>
      </c>
      <c r="D2313" t="s">
        <v>8108</v>
      </c>
      <c r="E2313" t="s">
        <v>8107</v>
      </c>
      <c r="F2313" t="s">
        <v>3591</v>
      </c>
      <c r="G2313" t="s">
        <v>3591</v>
      </c>
      <c r="H2313" t="s">
        <v>1373</v>
      </c>
      <c r="I2313" t="s">
        <v>9581</v>
      </c>
      <c r="J2313" t="s">
        <v>1134</v>
      </c>
      <c r="K2313">
        <v>599899</v>
      </c>
      <c r="L2313" t="s">
        <v>1134</v>
      </c>
      <c r="M2313">
        <v>1786404</v>
      </c>
      <c r="N2313" t="s">
        <v>1134</v>
      </c>
      <c r="O2313" t="s">
        <v>3191</v>
      </c>
      <c r="P2313" t="s">
        <v>3190</v>
      </c>
      <c r="Q2313">
        <v>8844</v>
      </c>
      <c r="R2313" t="s">
        <v>1134</v>
      </c>
      <c r="S2313">
        <v>30983</v>
      </c>
      <c r="T2313" t="s">
        <v>1134</v>
      </c>
      <c r="V2313" t="s">
        <v>6367</v>
      </c>
      <c r="W2313">
        <v>43538</v>
      </c>
      <c r="X2313">
        <v>8844</v>
      </c>
      <c r="Y2313" t="s">
        <v>1134</v>
      </c>
      <c r="Z2313" t="s">
        <v>9010</v>
      </c>
      <c r="AA2313" t="s">
        <v>658</v>
      </c>
      <c r="AB2313" t="s">
        <v>658</v>
      </c>
      <c r="AC2313" t="s">
        <v>1134</v>
      </c>
      <c r="AD2313" t="s">
        <v>9010</v>
      </c>
      <c r="AK2313" t="s">
        <v>1134</v>
      </c>
      <c r="AN2313" t="s">
        <v>1134</v>
      </c>
      <c r="AO2313" t="s">
        <v>1373</v>
      </c>
      <c r="AP2313" t="s">
        <v>9010</v>
      </c>
      <c r="AQ2313" t="s">
        <v>20402</v>
      </c>
    </row>
    <row r="2314" spans="1:43" x14ac:dyDescent="0.3">
      <c r="A2314" t="s">
        <v>14891</v>
      </c>
      <c r="B2314" t="s">
        <v>14680</v>
      </c>
      <c r="C2314" s="72">
        <v>36162</v>
      </c>
      <c r="D2314" t="s">
        <v>7291</v>
      </c>
      <c r="E2314" t="s">
        <v>14892</v>
      </c>
      <c r="F2314" t="s">
        <v>1409</v>
      </c>
      <c r="G2314" t="s">
        <v>9094</v>
      </c>
      <c r="H2314" t="s">
        <v>1431</v>
      </c>
      <c r="I2314" t="s">
        <v>16875</v>
      </c>
      <c r="J2314" t="s">
        <v>14680</v>
      </c>
      <c r="K2314">
        <v>665487</v>
      </c>
      <c r="L2314" t="s">
        <v>14893</v>
      </c>
      <c r="M2314">
        <v>2507363</v>
      </c>
      <c r="N2314" t="s">
        <v>14894</v>
      </c>
      <c r="P2314" t="s">
        <v>14891</v>
      </c>
      <c r="Q2314">
        <v>9948</v>
      </c>
      <c r="R2314" t="s">
        <v>14680</v>
      </c>
      <c r="S2314">
        <v>35983</v>
      </c>
      <c r="T2314" t="s">
        <v>14680</v>
      </c>
      <c r="V2314" t="s">
        <v>16876</v>
      </c>
      <c r="W2314">
        <v>108651</v>
      </c>
      <c r="X2314">
        <v>10639</v>
      </c>
      <c r="Y2314" t="s">
        <v>14680</v>
      </c>
      <c r="Z2314" t="s">
        <v>15213</v>
      </c>
      <c r="AA2314" t="s">
        <v>658</v>
      </c>
      <c r="AB2314" t="s">
        <v>658</v>
      </c>
      <c r="AC2314" t="s">
        <v>14680</v>
      </c>
      <c r="AD2314" t="s">
        <v>15213</v>
      </c>
      <c r="AE2314">
        <v>14469</v>
      </c>
      <c r="AH2314" t="s">
        <v>14680</v>
      </c>
      <c r="AJ2314">
        <v>5746</v>
      </c>
      <c r="AK2314" t="s">
        <v>14680</v>
      </c>
      <c r="AL2314" t="s">
        <v>19569</v>
      </c>
      <c r="AM2314" t="s">
        <v>14680</v>
      </c>
      <c r="AN2314" t="s">
        <v>14680</v>
      </c>
      <c r="AO2314" t="s">
        <v>1431</v>
      </c>
      <c r="AP2314" t="s">
        <v>15213</v>
      </c>
      <c r="AQ2314" t="s">
        <v>20403</v>
      </c>
    </row>
    <row r="2315" spans="1:43" x14ac:dyDescent="0.3">
      <c r="A2315" t="s">
        <v>16877</v>
      </c>
      <c r="B2315" t="s">
        <v>14339</v>
      </c>
      <c r="C2315" s="72">
        <v>33210</v>
      </c>
      <c r="D2315" t="s">
        <v>6539</v>
      </c>
      <c r="E2315" t="s">
        <v>16878</v>
      </c>
      <c r="F2315" t="s">
        <v>1372</v>
      </c>
      <c r="G2315" t="s">
        <v>6120</v>
      </c>
      <c r="H2315" t="s">
        <v>1380</v>
      </c>
      <c r="I2315" t="s">
        <v>16879</v>
      </c>
      <c r="J2315" t="s">
        <v>14339</v>
      </c>
      <c r="K2315">
        <v>643565</v>
      </c>
      <c r="L2315" t="s">
        <v>14339</v>
      </c>
      <c r="M2315">
        <v>2170179</v>
      </c>
      <c r="N2315" t="s">
        <v>14339</v>
      </c>
      <c r="O2315" t="s">
        <v>17664</v>
      </c>
      <c r="P2315" t="s">
        <v>16877</v>
      </c>
      <c r="Q2315">
        <v>9698</v>
      </c>
      <c r="R2315" t="s">
        <v>14339</v>
      </c>
      <c r="S2315">
        <v>33956</v>
      </c>
      <c r="T2315" t="s">
        <v>14339</v>
      </c>
      <c r="V2315" t="s">
        <v>16880</v>
      </c>
      <c r="W2315">
        <v>103523</v>
      </c>
      <c r="X2315">
        <v>10747</v>
      </c>
      <c r="Y2315" t="s">
        <v>14339</v>
      </c>
      <c r="Z2315" t="s">
        <v>15335</v>
      </c>
      <c r="AA2315" t="s">
        <v>666</v>
      </c>
      <c r="AB2315" t="s">
        <v>666</v>
      </c>
      <c r="AC2315" t="s">
        <v>14339</v>
      </c>
      <c r="AD2315" t="s">
        <v>15335</v>
      </c>
      <c r="AE2315">
        <v>13776</v>
      </c>
      <c r="AJ2315">
        <v>5636</v>
      </c>
      <c r="AK2315" t="s">
        <v>14339</v>
      </c>
      <c r="AL2315" t="s">
        <v>19570</v>
      </c>
      <c r="AM2315" t="s">
        <v>14339</v>
      </c>
      <c r="AN2315" t="s">
        <v>14339</v>
      </c>
      <c r="AO2315" t="s">
        <v>1380</v>
      </c>
      <c r="AP2315" t="s">
        <v>15335</v>
      </c>
      <c r="AQ2315" t="s">
        <v>20403</v>
      </c>
    </row>
    <row r="2316" spans="1:43" x14ac:dyDescent="0.3">
      <c r="A2316" t="s">
        <v>13134</v>
      </c>
      <c r="B2316" t="s">
        <v>11684</v>
      </c>
      <c r="C2316" s="72">
        <v>36046</v>
      </c>
      <c r="D2316" t="s">
        <v>13135</v>
      </c>
      <c r="E2316" t="s">
        <v>7355</v>
      </c>
      <c r="F2316" t="s">
        <v>1430</v>
      </c>
      <c r="G2316" t="s">
        <v>6120</v>
      </c>
      <c r="H2316" t="s">
        <v>1380</v>
      </c>
      <c r="I2316" t="s">
        <v>19866</v>
      </c>
      <c r="J2316" t="s">
        <v>11684</v>
      </c>
      <c r="K2316">
        <v>665750</v>
      </c>
      <c r="L2316" t="s">
        <v>11684</v>
      </c>
      <c r="M2316">
        <v>2227136</v>
      </c>
      <c r="N2316" t="s">
        <v>11684</v>
      </c>
      <c r="P2316" t="s">
        <v>13134</v>
      </c>
      <c r="Q2316">
        <v>10274</v>
      </c>
      <c r="R2316" t="s">
        <v>11684</v>
      </c>
      <c r="S2316">
        <v>34951</v>
      </c>
      <c r="T2316" t="s">
        <v>11684</v>
      </c>
      <c r="V2316" t="s">
        <v>16881</v>
      </c>
      <c r="W2316">
        <v>107293</v>
      </c>
      <c r="X2316">
        <v>10608</v>
      </c>
      <c r="Y2316" t="s">
        <v>11684</v>
      </c>
      <c r="Z2316" t="s">
        <v>13136</v>
      </c>
      <c r="AA2316" t="s">
        <v>5068</v>
      </c>
      <c r="AB2316" t="s">
        <v>658</v>
      </c>
      <c r="AC2316" t="s">
        <v>11684</v>
      </c>
      <c r="AD2316" t="s">
        <v>13136</v>
      </c>
      <c r="AE2316">
        <v>13952</v>
      </c>
      <c r="AH2316" t="s">
        <v>11684</v>
      </c>
      <c r="AJ2316">
        <v>6494</v>
      </c>
      <c r="AK2316" t="s">
        <v>11684</v>
      </c>
      <c r="AL2316" t="s">
        <v>19571</v>
      </c>
      <c r="AM2316" t="s">
        <v>11684</v>
      </c>
      <c r="AN2316" t="s">
        <v>11684</v>
      </c>
      <c r="AO2316" t="s">
        <v>1380</v>
      </c>
      <c r="AP2316" t="s">
        <v>13136</v>
      </c>
      <c r="AQ2316" t="s">
        <v>20403</v>
      </c>
    </row>
    <row r="2317" spans="1:43" hidden="1" x14ac:dyDescent="0.3">
      <c r="A2317" t="s">
        <v>3192</v>
      </c>
      <c r="B2317" t="s">
        <v>563</v>
      </c>
      <c r="C2317" s="72">
        <v>33774</v>
      </c>
      <c r="D2317" t="s">
        <v>7356</v>
      </c>
      <c r="E2317" t="s">
        <v>7355</v>
      </c>
      <c r="F2317" t="s">
        <v>3591</v>
      </c>
      <c r="G2317" t="s">
        <v>3591</v>
      </c>
      <c r="H2317" t="s">
        <v>1380</v>
      </c>
      <c r="I2317" t="s">
        <v>10563</v>
      </c>
      <c r="J2317" t="s">
        <v>563</v>
      </c>
      <c r="K2317">
        <v>570805</v>
      </c>
      <c r="L2317" t="s">
        <v>563</v>
      </c>
      <c r="M2317">
        <v>1804467</v>
      </c>
      <c r="N2317" t="s">
        <v>563</v>
      </c>
      <c r="O2317" t="s">
        <v>9011</v>
      </c>
      <c r="P2317" t="s">
        <v>3192</v>
      </c>
      <c r="Q2317">
        <v>9297</v>
      </c>
      <c r="R2317" t="s">
        <v>563</v>
      </c>
      <c r="S2317">
        <v>31207</v>
      </c>
      <c r="T2317" t="s">
        <v>563</v>
      </c>
      <c r="U2317" t="s">
        <v>563</v>
      </c>
      <c r="V2317" t="s">
        <v>4894</v>
      </c>
      <c r="W2317">
        <v>66418</v>
      </c>
      <c r="X2317">
        <v>9297</v>
      </c>
      <c r="Y2317" t="s">
        <v>563</v>
      </c>
      <c r="Z2317" t="s">
        <v>9012</v>
      </c>
      <c r="AA2317" t="s">
        <v>666</v>
      </c>
      <c r="AB2317" t="s">
        <v>666</v>
      </c>
      <c r="AC2317" t="s">
        <v>563</v>
      </c>
      <c r="AD2317" t="s">
        <v>9012</v>
      </c>
      <c r="AI2317">
        <v>9946</v>
      </c>
      <c r="AK2317" t="s">
        <v>563</v>
      </c>
      <c r="AN2317" t="s">
        <v>563</v>
      </c>
      <c r="AO2317" t="s">
        <v>1380</v>
      </c>
      <c r="AP2317" t="s">
        <v>9012</v>
      </c>
      <c r="AQ2317" t="s">
        <v>20402</v>
      </c>
    </row>
    <row r="2318" spans="1:43" x14ac:dyDescent="0.3">
      <c r="A2318" t="s">
        <v>3193</v>
      </c>
      <c r="B2318" t="s">
        <v>891</v>
      </c>
      <c r="C2318" s="72">
        <v>31642</v>
      </c>
      <c r="D2318" t="s">
        <v>6562</v>
      </c>
      <c r="E2318" t="s">
        <v>6970</v>
      </c>
      <c r="F2318" t="s">
        <v>3591</v>
      </c>
      <c r="G2318" t="s">
        <v>3591</v>
      </c>
      <c r="H2318" t="s">
        <v>1373</v>
      </c>
      <c r="I2318" t="s">
        <v>10702</v>
      </c>
      <c r="J2318" t="s">
        <v>891</v>
      </c>
      <c r="K2318">
        <v>476531</v>
      </c>
      <c r="L2318" t="s">
        <v>891</v>
      </c>
      <c r="M2318">
        <v>1735058</v>
      </c>
      <c r="N2318" t="s">
        <v>891</v>
      </c>
      <c r="O2318" t="s">
        <v>4895</v>
      </c>
      <c r="P2318" t="s">
        <v>3193</v>
      </c>
      <c r="Q2318">
        <v>9289</v>
      </c>
      <c r="R2318" t="s">
        <v>891</v>
      </c>
      <c r="S2318">
        <v>30568</v>
      </c>
      <c r="T2318" t="s">
        <v>891</v>
      </c>
      <c r="V2318" t="s">
        <v>4896</v>
      </c>
      <c r="W2318">
        <v>58730</v>
      </c>
      <c r="X2318">
        <v>9289</v>
      </c>
      <c r="Y2318" t="s">
        <v>891</v>
      </c>
      <c r="Z2318" t="s">
        <v>9013</v>
      </c>
      <c r="AA2318" t="s">
        <v>658</v>
      </c>
      <c r="AB2318" t="s">
        <v>666</v>
      </c>
      <c r="AC2318" t="s">
        <v>891</v>
      </c>
      <c r="AD2318" t="s">
        <v>9013</v>
      </c>
      <c r="AI2318">
        <v>4726</v>
      </c>
      <c r="AK2318" t="s">
        <v>891</v>
      </c>
      <c r="AN2318" t="s">
        <v>891</v>
      </c>
      <c r="AO2318" t="s">
        <v>1373</v>
      </c>
      <c r="AP2318" t="s">
        <v>9013</v>
      </c>
      <c r="AQ2318" t="s">
        <v>20403</v>
      </c>
    </row>
    <row r="2319" spans="1:43" x14ac:dyDescent="0.3">
      <c r="A2319" t="s">
        <v>16882</v>
      </c>
      <c r="B2319" t="s">
        <v>14681</v>
      </c>
      <c r="C2319" s="72">
        <v>32917</v>
      </c>
      <c r="D2319" t="s">
        <v>15709</v>
      </c>
      <c r="E2319" t="s">
        <v>6970</v>
      </c>
      <c r="F2319" t="s">
        <v>1386</v>
      </c>
      <c r="G2319" t="s">
        <v>6120</v>
      </c>
      <c r="H2319" t="s">
        <v>1424</v>
      </c>
      <c r="I2319" t="s">
        <v>16883</v>
      </c>
      <c r="J2319" t="s">
        <v>14681</v>
      </c>
      <c r="K2319">
        <v>607333</v>
      </c>
      <c r="L2319" t="s">
        <v>14681</v>
      </c>
      <c r="M2319">
        <v>2042454</v>
      </c>
      <c r="N2319" t="s">
        <v>14681</v>
      </c>
      <c r="O2319" t="s">
        <v>16884</v>
      </c>
      <c r="P2319" t="s">
        <v>16882</v>
      </c>
      <c r="Q2319">
        <v>11150</v>
      </c>
      <c r="R2319" t="s">
        <v>14681</v>
      </c>
      <c r="S2319">
        <v>32676</v>
      </c>
      <c r="T2319" t="s">
        <v>14681</v>
      </c>
      <c r="W2319">
        <v>69938</v>
      </c>
      <c r="X2319">
        <v>11150</v>
      </c>
      <c r="Y2319" t="s">
        <v>14681</v>
      </c>
      <c r="Z2319" t="s">
        <v>16885</v>
      </c>
      <c r="AA2319" t="s">
        <v>666</v>
      </c>
      <c r="AB2319" t="s">
        <v>658</v>
      </c>
      <c r="AC2319" t="s">
        <v>14681</v>
      </c>
      <c r="AD2319" t="s">
        <v>16885</v>
      </c>
      <c r="AE2319">
        <v>12640</v>
      </c>
      <c r="AJ2319">
        <v>5975</v>
      </c>
      <c r="AK2319" t="s">
        <v>14681</v>
      </c>
      <c r="AL2319" t="s">
        <v>19572</v>
      </c>
      <c r="AM2319" t="s">
        <v>14681</v>
      </c>
      <c r="AN2319" t="s">
        <v>14681</v>
      </c>
      <c r="AO2319" t="s">
        <v>1424</v>
      </c>
      <c r="AP2319" t="s">
        <v>16885</v>
      </c>
      <c r="AQ2319" t="s">
        <v>20403</v>
      </c>
    </row>
    <row r="2320" spans="1:43" x14ac:dyDescent="0.3">
      <c r="A2320" t="s">
        <v>6368</v>
      </c>
      <c r="B2320" t="s">
        <v>1284</v>
      </c>
      <c r="C2320" s="72">
        <v>33114</v>
      </c>
      <c r="D2320" t="s">
        <v>6655</v>
      </c>
      <c r="E2320" t="s">
        <v>6970</v>
      </c>
      <c r="F2320" t="s">
        <v>1379</v>
      </c>
      <c r="G2320" t="s">
        <v>9094</v>
      </c>
      <c r="H2320" t="s">
        <v>1431</v>
      </c>
      <c r="I2320" t="s">
        <v>10421</v>
      </c>
      <c r="J2320" t="s">
        <v>1284</v>
      </c>
      <c r="K2320">
        <v>621035</v>
      </c>
      <c r="L2320" t="s">
        <v>1284</v>
      </c>
      <c r="M2320">
        <v>2048496</v>
      </c>
      <c r="N2320" t="s">
        <v>1284</v>
      </c>
      <c r="O2320" t="s">
        <v>9014</v>
      </c>
      <c r="P2320" t="s">
        <v>6368</v>
      </c>
      <c r="Q2320">
        <v>9771</v>
      </c>
      <c r="R2320" t="s">
        <v>1284</v>
      </c>
      <c r="S2320">
        <v>32900</v>
      </c>
      <c r="T2320" t="s">
        <v>1284</v>
      </c>
      <c r="V2320" t="s">
        <v>12780</v>
      </c>
      <c r="W2320">
        <v>100496</v>
      </c>
      <c r="X2320">
        <v>9771</v>
      </c>
      <c r="Y2320" t="s">
        <v>1284</v>
      </c>
      <c r="Z2320" t="s">
        <v>6369</v>
      </c>
      <c r="AA2320" t="s">
        <v>658</v>
      </c>
      <c r="AB2320" t="s">
        <v>658</v>
      </c>
      <c r="AC2320" t="s">
        <v>1284</v>
      </c>
      <c r="AD2320" t="s">
        <v>6369</v>
      </c>
      <c r="AE2320">
        <v>12892</v>
      </c>
      <c r="AF2320" t="s">
        <v>1284</v>
      </c>
      <c r="AG2320">
        <v>38561</v>
      </c>
      <c r="AH2320" t="s">
        <v>1284</v>
      </c>
      <c r="AI2320">
        <v>18341</v>
      </c>
      <c r="AJ2320">
        <v>4699</v>
      </c>
      <c r="AK2320" t="s">
        <v>1284</v>
      </c>
      <c r="AL2320" t="s">
        <v>19573</v>
      </c>
      <c r="AM2320" t="s">
        <v>1284</v>
      </c>
      <c r="AN2320" t="s">
        <v>1284</v>
      </c>
      <c r="AO2320" t="s">
        <v>14957</v>
      </c>
      <c r="AP2320" t="s">
        <v>6369</v>
      </c>
      <c r="AQ2320" t="s">
        <v>20403</v>
      </c>
    </row>
    <row r="2321" spans="1:43" x14ac:dyDescent="0.3">
      <c r="A2321" t="s">
        <v>16886</v>
      </c>
      <c r="B2321" t="s">
        <v>15058</v>
      </c>
      <c r="C2321" s="72">
        <v>34030</v>
      </c>
      <c r="D2321" t="s">
        <v>6620</v>
      </c>
      <c r="E2321" t="s">
        <v>6970</v>
      </c>
      <c r="F2321" t="s">
        <v>1389</v>
      </c>
      <c r="G2321" t="s">
        <v>6120</v>
      </c>
      <c r="H2321" t="s">
        <v>1373</v>
      </c>
      <c r="I2321" t="s">
        <v>16887</v>
      </c>
      <c r="J2321" t="s">
        <v>15058</v>
      </c>
      <c r="K2321">
        <v>657031</v>
      </c>
      <c r="L2321" t="s">
        <v>15058</v>
      </c>
      <c r="M2321">
        <v>2702107</v>
      </c>
      <c r="N2321" t="s">
        <v>15058</v>
      </c>
      <c r="P2321" t="s">
        <v>16886</v>
      </c>
      <c r="Q2321">
        <v>11199</v>
      </c>
      <c r="R2321" t="s">
        <v>15058</v>
      </c>
      <c r="S2321">
        <v>36173</v>
      </c>
      <c r="T2321" t="s">
        <v>15058</v>
      </c>
      <c r="W2321">
        <v>105400</v>
      </c>
      <c r="X2321">
        <v>11199</v>
      </c>
      <c r="Y2321" t="s">
        <v>15058</v>
      </c>
      <c r="Z2321" t="s">
        <v>16888</v>
      </c>
      <c r="AA2321" t="s">
        <v>666</v>
      </c>
      <c r="AB2321" t="s">
        <v>666</v>
      </c>
      <c r="AC2321" t="s">
        <v>15058</v>
      </c>
      <c r="AD2321" t="s">
        <v>16888</v>
      </c>
      <c r="AE2321">
        <v>15787</v>
      </c>
      <c r="AJ2321">
        <v>6156</v>
      </c>
      <c r="AK2321" t="s">
        <v>15058</v>
      </c>
      <c r="AL2321" t="s">
        <v>19574</v>
      </c>
      <c r="AM2321" t="s">
        <v>15058</v>
      </c>
      <c r="AN2321" t="s">
        <v>15058</v>
      </c>
      <c r="AO2321" t="s">
        <v>14933</v>
      </c>
      <c r="AP2321" t="s">
        <v>16888</v>
      </c>
      <c r="AQ2321" t="s">
        <v>20403</v>
      </c>
    </row>
    <row r="2322" spans="1:43" x14ac:dyDescent="0.3">
      <c r="A2322" t="s">
        <v>8232</v>
      </c>
      <c r="B2322" t="s">
        <v>232</v>
      </c>
      <c r="C2322" s="72">
        <v>33323</v>
      </c>
      <c r="D2322" t="s">
        <v>6596</v>
      </c>
      <c r="E2322" t="s">
        <v>6970</v>
      </c>
      <c r="F2322" t="s">
        <v>1553</v>
      </c>
      <c r="G2322" t="s">
        <v>6120</v>
      </c>
      <c r="H2322" t="s">
        <v>1380</v>
      </c>
      <c r="I2322" t="s">
        <v>10339</v>
      </c>
      <c r="J2322" t="s">
        <v>9015</v>
      </c>
      <c r="K2322">
        <v>572191</v>
      </c>
      <c r="L2322" t="s">
        <v>232</v>
      </c>
      <c r="M2322">
        <v>1954849</v>
      </c>
      <c r="N2322" t="s">
        <v>232</v>
      </c>
      <c r="O2322" t="s">
        <v>12582</v>
      </c>
      <c r="P2322" t="s">
        <v>8232</v>
      </c>
      <c r="Q2322">
        <v>9784</v>
      </c>
      <c r="R2322" t="s">
        <v>9015</v>
      </c>
      <c r="S2322">
        <v>32219</v>
      </c>
      <c r="T2322" t="s">
        <v>232</v>
      </c>
      <c r="V2322" t="s">
        <v>12784</v>
      </c>
      <c r="W2322">
        <v>66594</v>
      </c>
      <c r="X2322">
        <v>9784</v>
      </c>
      <c r="Y2322" t="s">
        <v>9015</v>
      </c>
      <c r="Z2322" t="s">
        <v>14157</v>
      </c>
      <c r="AA2322" t="s">
        <v>658</v>
      </c>
      <c r="AB2322" t="s">
        <v>658</v>
      </c>
      <c r="AC2322" t="s">
        <v>9015</v>
      </c>
      <c r="AD2322" t="s">
        <v>6370</v>
      </c>
      <c r="AE2322">
        <v>11119</v>
      </c>
      <c r="AF2322" t="s">
        <v>9015</v>
      </c>
      <c r="AG2322">
        <v>21074</v>
      </c>
      <c r="AH2322" t="s">
        <v>9015</v>
      </c>
      <c r="AI2322">
        <v>12139</v>
      </c>
      <c r="AJ2322">
        <v>4713</v>
      </c>
      <c r="AK2322" t="s">
        <v>9015</v>
      </c>
      <c r="AL2322" t="s">
        <v>19575</v>
      </c>
      <c r="AM2322" t="s">
        <v>9015</v>
      </c>
      <c r="AN2322" t="s">
        <v>232</v>
      </c>
      <c r="AO2322" t="s">
        <v>1380</v>
      </c>
      <c r="AP2322" t="s">
        <v>14157</v>
      </c>
      <c r="AQ2322" t="s">
        <v>20403</v>
      </c>
    </row>
    <row r="2323" spans="1:43" x14ac:dyDescent="0.3">
      <c r="A2323" t="s">
        <v>20258</v>
      </c>
      <c r="B2323" t="s">
        <v>14999</v>
      </c>
      <c r="C2323" s="72">
        <v>34356</v>
      </c>
      <c r="D2323" t="s">
        <v>20259</v>
      </c>
      <c r="E2323" t="s">
        <v>6970</v>
      </c>
      <c r="F2323" t="s">
        <v>1437</v>
      </c>
      <c r="G2323" t="s">
        <v>9094</v>
      </c>
      <c r="H2323" t="s">
        <v>1380</v>
      </c>
      <c r="I2323" t="s">
        <v>20260</v>
      </c>
      <c r="J2323" t="s">
        <v>14999</v>
      </c>
      <c r="K2323">
        <v>621438</v>
      </c>
      <c r="L2323" t="s">
        <v>14999</v>
      </c>
      <c r="M2323">
        <v>2044535</v>
      </c>
      <c r="N2323" t="s">
        <v>14999</v>
      </c>
      <c r="P2323" t="s">
        <v>20258</v>
      </c>
      <c r="Q2323">
        <v>10114</v>
      </c>
      <c r="R2323" t="s">
        <v>14999</v>
      </c>
      <c r="V2323" t="s">
        <v>20261</v>
      </c>
      <c r="W2323">
        <v>100630</v>
      </c>
      <c r="Z2323" t="s">
        <v>20262</v>
      </c>
      <c r="AA2323" t="s">
        <v>658</v>
      </c>
      <c r="AB2323" t="s">
        <v>658</v>
      </c>
      <c r="AC2323" t="s">
        <v>14999</v>
      </c>
      <c r="AD2323" t="s">
        <v>20262</v>
      </c>
      <c r="AK2323" t="s">
        <v>14999</v>
      </c>
      <c r="AL2323" t="s">
        <v>20263</v>
      </c>
      <c r="AM2323" t="s">
        <v>14999</v>
      </c>
      <c r="AO2323" t="s">
        <v>1380</v>
      </c>
      <c r="AP2323" t="s">
        <v>20262</v>
      </c>
      <c r="AQ2323" t="s">
        <v>20403</v>
      </c>
    </row>
    <row r="2324" spans="1:43" x14ac:dyDescent="0.3">
      <c r="A2324" t="s">
        <v>3194</v>
      </c>
      <c r="B2324" t="s">
        <v>1213</v>
      </c>
      <c r="C2324" s="72">
        <v>31569</v>
      </c>
      <c r="D2324" t="s">
        <v>8110</v>
      </c>
      <c r="E2324" t="s">
        <v>8109</v>
      </c>
      <c r="F2324" t="s">
        <v>1481</v>
      </c>
      <c r="G2324" t="s">
        <v>9094</v>
      </c>
      <c r="H2324" t="s">
        <v>1373</v>
      </c>
      <c r="I2324" t="s">
        <v>10206</v>
      </c>
      <c r="J2324" t="s">
        <v>1213</v>
      </c>
      <c r="K2324">
        <v>547749</v>
      </c>
      <c r="L2324" t="s">
        <v>1213</v>
      </c>
      <c r="M2324">
        <v>1655261</v>
      </c>
      <c r="N2324" t="s">
        <v>1213</v>
      </c>
      <c r="O2324" t="s">
        <v>3195</v>
      </c>
      <c r="P2324" t="s">
        <v>3194</v>
      </c>
      <c r="Q2324">
        <v>8392</v>
      </c>
      <c r="R2324" t="s">
        <v>1213</v>
      </c>
      <c r="S2324">
        <v>30095</v>
      </c>
      <c r="T2324" t="s">
        <v>1213</v>
      </c>
      <c r="V2324" t="s">
        <v>4897</v>
      </c>
      <c r="W2324">
        <v>58984</v>
      </c>
      <c r="X2324">
        <v>8392</v>
      </c>
      <c r="Y2324" t="s">
        <v>1213</v>
      </c>
      <c r="Z2324" t="s">
        <v>6371</v>
      </c>
      <c r="AA2324" t="s">
        <v>658</v>
      </c>
      <c r="AB2324" t="s">
        <v>658</v>
      </c>
      <c r="AC2324" t="s">
        <v>1213</v>
      </c>
      <c r="AD2324" t="s">
        <v>6371</v>
      </c>
      <c r="AE2324">
        <v>10787</v>
      </c>
      <c r="AF2324" t="s">
        <v>1213</v>
      </c>
      <c r="AG2324">
        <v>5752</v>
      </c>
      <c r="AH2324" t="s">
        <v>1213</v>
      </c>
      <c r="AI2324">
        <v>9267</v>
      </c>
      <c r="AJ2324">
        <v>3126</v>
      </c>
      <c r="AK2324" t="s">
        <v>1213</v>
      </c>
      <c r="AL2324" t="s">
        <v>19576</v>
      </c>
      <c r="AM2324" t="s">
        <v>1213</v>
      </c>
      <c r="AN2324" t="s">
        <v>1213</v>
      </c>
      <c r="AO2324" t="s">
        <v>1373</v>
      </c>
      <c r="AP2324" t="s">
        <v>6371</v>
      </c>
      <c r="AQ2324" t="s">
        <v>20403</v>
      </c>
    </row>
    <row r="2325" spans="1:43" hidden="1" x14ac:dyDescent="0.3">
      <c r="A2325" t="s">
        <v>3196</v>
      </c>
      <c r="B2325" t="s">
        <v>43</v>
      </c>
      <c r="C2325" s="72">
        <v>30671</v>
      </c>
      <c r="D2325" t="s">
        <v>6970</v>
      </c>
      <c r="E2325" t="s">
        <v>7357</v>
      </c>
      <c r="F2325" t="s">
        <v>3591</v>
      </c>
      <c r="G2325" t="s">
        <v>3591</v>
      </c>
      <c r="H2325" t="s">
        <v>1424</v>
      </c>
      <c r="I2325" t="s">
        <v>10607</v>
      </c>
      <c r="J2325" t="s">
        <v>43</v>
      </c>
      <c r="K2325">
        <v>460003</v>
      </c>
      <c r="L2325" t="s">
        <v>43</v>
      </c>
      <c r="M2325">
        <v>593277</v>
      </c>
      <c r="N2325" t="s">
        <v>43</v>
      </c>
      <c r="O2325" t="s">
        <v>3197</v>
      </c>
      <c r="P2325" t="s">
        <v>3196</v>
      </c>
      <c r="Q2325">
        <v>8306</v>
      </c>
      <c r="R2325" t="s">
        <v>43</v>
      </c>
      <c r="S2325">
        <v>29191</v>
      </c>
      <c r="T2325" t="s">
        <v>43</v>
      </c>
      <c r="V2325" t="s">
        <v>4898</v>
      </c>
      <c r="W2325">
        <v>46822</v>
      </c>
      <c r="X2325">
        <v>8306</v>
      </c>
      <c r="Y2325" t="s">
        <v>43</v>
      </c>
      <c r="Z2325" t="s">
        <v>6372</v>
      </c>
      <c r="AA2325" t="s">
        <v>658</v>
      </c>
      <c r="AB2325" t="s">
        <v>658</v>
      </c>
      <c r="AC2325" t="s">
        <v>43</v>
      </c>
      <c r="AD2325" t="s">
        <v>6372</v>
      </c>
      <c r="AE2325">
        <v>8642</v>
      </c>
      <c r="AF2325" t="s">
        <v>43</v>
      </c>
      <c r="AG2325">
        <v>5358</v>
      </c>
      <c r="AH2325" t="s">
        <v>43</v>
      </c>
      <c r="AI2325">
        <v>1607</v>
      </c>
      <c r="AK2325" t="s">
        <v>43</v>
      </c>
      <c r="AL2325" t="s">
        <v>19577</v>
      </c>
      <c r="AM2325" t="s">
        <v>43</v>
      </c>
      <c r="AN2325" t="s">
        <v>43</v>
      </c>
      <c r="AO2325" t="s">
        <v>1424</v>
      </c>
      <c r="AP2325" t="s">
        <v>6372</v>
      </c>
      <c r="AQ2325" t="s">
        <v>20402</v>
      </c>
    </row>
    <row r="2326" spans="1:43" hidden="1" x14ac:dyDescent="0.3">
      <c r="A2326" t="s">
        <v>4899</v>
      </c>
      <c r="B2326" t="s">
        <v>4900</v>
      </c>
      <c r="C2326" s="72">
        <v>29835</v>
      </c>
      <c r="D2326" t="s">
        <v>6720</v>
      </c>
      <c r="E2326" t="s">
        <v>7485</v>
      </c>
      <c r="F2326" t="s">
        <v>3591</v>
      </c>
      <c r="G2326" t="s">
        <v>3591</v>
      </c>
      <c r="H2326" t="s">
        <v>660</v>
      </c>
      <c r="I2326" t="s">
        <v>10551</v>
      </c>
      <c r="J2326" t="s">
        <v>4900</v>
      </c>
      <c r="K2326">
        <v>433597</v>
      </c>
      <c r="L2326" t="s">
        <v>4900</v>
      </c>
      <c r="M2326">
        <v>490439</v>
      </c>
      <c r="N2326" t="s">
        <v>4900</v>
      </c>
      <c r="O2326" t="s">
        <v>6373</v>
      </c>
      <c r="P2326" t="s">
        <v>4899</v>
      </c>
      <c r="Q2326">
        <v>9771</v>
      </c>
      <c r="R2326" t="s">
        <v>1284</v>
      </c>
      <c r="S2326">
        <v>6011</v>
      </c>
      <c r="T2326" t="s">
        <v>4900</v>
      </c>
      <c r="V2326" t="s">
        <v>6374</v>
      </c>
      <c r="W2326">
        <v>43583</v>
      </c>
      <c r="Y2326" t="s">
        <v>4900</v>
      </c>
      <c r="Z2326" t="s">
        <v>9016</v>
      </c>
      <c r="AA2326" t="s">
        <v>666</v>
      </c>
      <c r="AB2326" t="s">
        <v>658</v>
      </c>
      <c r="AC2326" t="s">
        <v>4900</v>
      </c>
      <c r="AD2326" t="s">
        <v>9016</v>
      </c>
      <c r="AI2326">
        <v>14764</v>
      </c>
      <c r="AK2326" t="s">
        <v>4900</v>
      </c>
      <c r="AN2326" t="s">
        <v>4900</v>
      </c>
      <c r="AO2326" t="s">
        <v>660</v>
      </c>
      <c r="AP2326" t="s">
        <v>6369</v>
      </c>
      <c r="AQ2326" t="s">
        <v>20402</v>
      </c>
    </row>
    <row r="2327" spans="1:43" x14ac:dyDescent="0.3">
      <c r="A2327" t="s">
        <v>3198</v>
      </c>
      <c r="B2327" t="s">
        <v>802</v>
      </c>
      <c r="C2327" s="72">
        <v>33265</v>
      </c>
      <c r="D2327" t="s">
        <v>7205</v>
      </c>
      <c r="E2327" t="s">
        <v>7511</v>
      </c>
      <c r="F2327" t="s">
        <v>1379</v>
      </c>
      <c r="G2327" t="s">
        <v>9094</v>
      </c>
      <c r="H2327" t="s">
        <v>1373</v>
      </c>
      <c r="I2327" t="s">
        <v>10720</v>
      </c>
      <c r="J2327" t="s">
        <v>802</v>
      </c>
      <c r="K2327">
        <v>527054</v>
      </c>
      <c r="L2327" t="s">
        <v>802</v>
      </c>
      <c r="M2327">
        <v>1718082</v>
      </c>
      <c r="N2327" t="s">
        <v>802</v>
      </c>
      <c r="O2327" t="s">
        <v>3199</v>
      </c>
      <c r="P2327" t="s">
        <v>3198</v>
      </c>
      <c r="Q2327">
        <v>8846</v>
      </c>
      <c r="R2327" t="s">
        <v>802</v>
      </c>
      <c r="S2327">
        <v>31091</v>
      </c>
      <c r="T2327" t="s">
        <v>802</v>
      </c>
      <c r="V2327" t="s">
        <v>4901</v>
      </c>
      <c r="W2327">
        <v>58731</v>
      </c>
      <c r="X2327">
        <v>8846</v>
      </c>
      <c r="Y2327" t="s">
        <v>802</v>
      </c>
      <c r="Z2327" t="s">
        <v>6375</v>
      </c>
      <c r="AA2327" t="s">
        <v>658</v>
      </c>
      <c r="AB2327" t="s">
        <v>658</v>
      </c>
      <c r="AC2327" t="s">
        <v>802</v>
      </c>
      <c r="AD2327" t="s">
        <v>6375</v>
      </c>
      <c r="AE2327">
        <v>10042</v>
      </c>
      <c r="AF2327" t="s">
        <v>802</v>
      </c>
      <c r="AG2327">
        <v>12918</v>
      </c>
      <c r="AH2327" t="s">
        <v>802</v>
      </c>
      <c r="AI2327">
        <v>5750</v>
      </c>
      <c r="AJ2327">
        <v>3650</v>
      </c>
      <c r="AK2327" t="s">
        <v>802</v>
      </c>
      <c r="AL2327" t="s">
        <v>19578</v>
      </c>
      <c r="AM2327" t="s">
        <v>802</v>
      </c>
      <c r="AN2327" t="s">
        <v>802</v>
      </c>
      <c r="AO2327" t="s">
        <v>1373</v>
      </c>
      <c r="AP2327" t="s">
        <v>6375</v>
      </c>
      <c r="AQ2327" t="s">
        <v>20403</v>
      </c>
    </row>
    <row r="2328" spans="1:43" hidden="1" x14ac:dyDescent="0.3">
      <c r="A2328" t="s">
        <v>3200</v>
      </c>
      <c r="B2328" t="s">
        <v>618</v>
      </c>
      <c r="C2328" s="72">
        <v>29322</v>
      </c>
      <c r="D2328" t="s">
        <v>6720</v>
      </c>
      <c r="E2328" t="s">
        <v>6796</v>
      </c>
      <c r="F2328" t="s">
        <v>3591</v>
      </c>
      <c r="G2328" t="s">
        <v>3591</v>
      </c>
      <c r="H2328" t="s">
        <v>1396</v>
      </c>
      <c r="I2328" t="s">
        <v>10776</v>
      </c>
      <c r="J2328" t="s">
        <v>618</v>
      </c>
      <c r="K2328">
        <v>407893</v>
      </c>
      <c r="L2328" t="s">
        <v>618</v>
      </c>
      <c r="M2328">
        <v>284645</v>
      </c>
      <c r="N2328" t="s">
        <v>618</v>
      </c>
      <c r="O2328" t="s">
        <v>3201</v>
      </c>
      <c r="P2328" t="s">
        <v>3200</v>
      </c>
      <c r="Q2328">
        <v>6788</v>
      </c>
      <c r="R2328" t="s">
        <v>618</v>
      </c>
      <c r="S2328">
        <v>4937</v>
      </c>
      <c r="T2328" t="s">
        <v>618</v>
      </c>
      <c r="U2328" t="s">
        <v>618</v>
      </c>
      <c r="V2328" t="s">
        <v>4902</v>
      </c>
      <c r="W2328">
        <v>16631</v>
      </c>
      <c r="X2328">
        <v>6788</v>
      </c>
      <c r="Y2328" t="s">
        <v>618</v>
      </c>
      <c r="Z2328" t="s">
        <v>6376</v>
      </c>
      <c r="AA2328" t="s">
        <v>5068</v>
      </c>
      <c r="AB2328" t="s">
        <v>658</v>
      </c>
      <c r="AC2328" t="s">
        <v>618</v>
      </c>
      <c r="AD2328" t="s">
        <v>6376</v>
      </c>
      <c r="AE2328">
        <v>6641</v>
      </c>
      <c r="AF2328" t="s">
        <v>618</v>
      </c>
      <c r="AG2328">
        <v>5387</v>
      </c>
      <c r="AH2328" t="s">
        <v>618</v>
      </c>
      <c r="AI2328">
        <v>7080</v>
      </c>
      <c r="AJ2328">
        <v>624</v>
      </c>
      <c r="AK2328" t="s">
        <v>618</v>
      </c>
      <c r="AN2328" t="s">
        <v>618</v>
      </c>
      <c r="AO2328" t="s">
        <v>1396</v>
      </c>
      <c r="AP2328" t="s">
        <v>6376</v>
      </c>
      <c r="AQ2328" t="s">
        <v>20402</v>
      </c>
    </row>
    <row r="2329" spans="1:43" hidden="1" x14ac:dyDescent="0.3">
      <c r="A2329" t="s">
        <v>4903</v>
      </c>
      <c r="B2329" t="s">
        <v>20</v>
      </c>
      <c r="C2329" s="72">
        <v>27174</v>
      </c>
      <c r="D2329" t="s">
        <v>6554</v>
      </c>
      <c r="E2329" t="s">
        <v>7025</v>
      </c>
      <c r="F2329" t="s">
        <v>3591</v>
      </c>
      <c r="G2329" t="s">
        <v>3591</v>
      </c>
      <c r="H2329" t="s">
        <v>1431</v>
      </c>
      <c r="I2329" t="s">
        <v>10225</v>
      </c>
      <c r="J2329" t="s">
        <v>20</v>
      </c>
      <c r="K2329">
        <v>123173</v>
      </c>
      <c r="L2329" t="s">
        <v>20</v>
      </c>
      <c r="M2329">
        <v>8122</v>
      </c>
      <c r="N2329" t="s">
        <v>20</v>
      </c>
      <c r="O2329" t="s">
        <v>6377</v>
      </c>
      <c r="P2329" t="s">
        <v>4903</v>
      </c>
      <c r="Q2329">
        <v>5888</v>
      </c>
      <c r="R2329" t="s">
        <v>20</v>
      </c>
      <c r="S2329">
        <v>3727</v>
      </c>
      <c r="T2329" t="s">
        <v>20</v>
      </c>
      <c r="V2329" t="s">
        <v>6378</v>
      </c>
      <c r="W2329">
        <v>964</v>
      </c>
      <c r="X2329">
        <v>5888</v>
      </c>
      <c r="Y2329" t="s">
        <v>20</v>
      </c>
      <c r="Z2329" t="s">
        <v>9017</v>
      </c>
      <c r="AA2329" t="s">
        <v>658</v>
      </c>
      <c r="AB2329" t="s">
        <v>658</v>
      </c>
      <c r="AC2329" t="s">
        <v>20</v>
      </c>
      <c r="AD2329" t="s">
        <v>9017</v>
      </c>
      <c r="AI2329">
        <v>7115</v>
      </c>
      <c r="AK2329" t="s">
        <v>20</v>
      </c>
      <c r="AN2329" t="s">
        <v>20</v>
      </c>
      <c r="AO2329" t="s">
        <v>1431</v>
      </c>
      <c r="AP2329" t="s">
        <v>9017</v>
      </c>
      <c r="AQ2329" t="s">
        <v>20402</v>
      </c>
    </row>
    <row r="2330" spans="1:43" x14ac:dyDescent="0.3">
      <c r="A2330" t="s">
        <v>3202</v>
      </c>
      <c r="B2330" t="s">
        <v>280</v>
      </c>
      <c r="C2330" s="72">
        <v>32808</v>
      </c>
      <c r="D2330" t="s">
        <v>7026</v>
      </c>
      <c r="E2330" t="s">
        <v>7025</v>
      </c>
      <c r="F2330" t="s">
        <v>1426</v>
      </c>
      <c r="G2330" t="s">
        <v>6120</v>
      </c>
      <c r="H2330" t="s">
        <v>661</v>
      </c>
      <c r="I2330" t="s">
        <v>9349</v>
      </c>
      <c r="J2330" t="s">
        <v>280</v>
      </c>
      <c r="K2330">
        <v>514913</v>
      </c>
      <c r="L2330" t="s">
        <v>280</v>
      </c>
      <c r="M2330">
        <v>1595127</v>
      </c>
      <c r="N2330" t="s">
        <v>280</v>
      </c>
      <c r="O2330" t="s">
        <v>3203</v>
      </c>
      <c r="P2330" t="s">
        <v>3202</v>
      </c>
      <c r="Q2330">
        <v>8672</v>
      </c>
      <c r="R2330" t="s">
        <v>280</v>
      </c>
      <c r="S2330">
        <v>29661</v>
      </c>
      <c r="T2330" t="s">
        <v>280</v>
      </c>
      <c r="U2330" t="s">
        <v>280</v>
      </c>
      <c r="V2330" t="s">
        <v>4904</v>
      </c>
      <c r="W2330">
        <v>56850</v>
      </c>
      <c r="X2330">
        <v>8672</v>
      </c>
      <c r="Y2330" t="s">
        <v>280</v>
      </c>
      <c r="Z2330" t="s">
        <v>6379</v>
      </c>
      <c r="AA2330" t="s">
        <v>658</v>
      </c>
      <c r="AB2330" t="s">
        <v>658</v>
      </c>
      <c r="AC2330" t="s">
        <v>280</v>
      </c>
      <c r="AD2330" t="s">
        <v>6379</v>
      </c>
      <c r="AE2330">
        <v>10330</v>
      </c>
      <c r="AF2330" t="s">
        <v>280</v>
      </c>
      <c r="AG2330">
        <v>11349</v>
      </c>
      <c r="AH2330" t="s">
        <v>280</v>
      </c>
      <c r="AI2330">
        <v>5496</v>
      </c>
      <c r="AJ2330">
        <v>3457</v>
      </c>
      <c r="AK2330" t="s">
        <v>280</v>
      </c>
      <c r="AL2330" t="s">
        <v>19579</v>
      </c>
      <c r="AM2330" t="s">
        <v>280</v>
      </c>
      <c r="AN2330" t="s">
        <v>280</v>
      </c>
      <c r="AO2330" t="s">
        <v>661</v>
      </c>
      <c r="AP2330" t="s">
        <v>6379</v>
      </c>
      <c r="AQ2330" t="s">
        <v>20403</v>
      </c>
    </row>
    <row r="2331" spans="1:43" x14ac:dyDescent="0.3">
      <c r="A2331" t="s">
        <v>13241</v>
      </c>
      <c r="B2331" t="s">
        <v>11514</v>
      </c>
      <c r="C2331" s="72">
        <v>35916</v>
      </c>
      <c r="D2331" t="s">
        <v>7181</v>
      </c>
      <c r="E2331" t="s">
        <v>13242</v>
      </c>
      <c r="F2331" t="s">
        <v>1430</v>
      </c>
      <c r="G2331" t="s">
        <v>6120</v>
      </c>
      <c r="H2331" t="s">
        <v>1431</v>
      </c>
      <c r="I2331" t="s">
        <v>13012</v>
      </c>
      <c r="J2331" t="s">
        <v>11514</v>
      </c>
      <c r="K2331">
        <v>660731</v>
      </c>
      <c r="L2331" t="s">
        <v>11514</v>
      </c>
      <c r="M2331">
        <v>2507356</v>
      </c>
      <c r="N2331" t="s">
        <v>11514</v>
      </c>
      <c r="P2331" t="s">
        <v>13241</v>
      </c>
      <c r="Q2331">
        <v>10132</v>
      </c>
      <c r="R2331" t="s">
        <v>11514</v>
      </c>
      <c r="S2331">
        <v>37819</v>
      </c>
      <c r="T2331" t="s">
        <v>11514</v>
      </c>
      <c r="V2331" t="s">
        <v>16889</v>
      </c>
      <c r="W2331">
        <v>107006</v>
      </c>
      <c r="X2331">
        <v>11401</v>
      </c>
      <c r="Y2331" t="s">
        <v>11514</v>
      </c>
      <c r="Z2331" t="s">
        <v>13243</v>
      </c>
      <c r="AA2331" t="s">
        <v>666</v>
      </c>
      <c r="AB2331" t="s">
        <v>658</v>
      </c>
      <c r="AC2331" t="s">
        <v>11514</v>
      </c>
      <c r="AD2331" t="s">
        <v>13243</v>
      </c>
      <c r="AE2331">
        <v>14504</v>
      </c>
      <c r="AH2331" t="s">
        <v>11514</v>
      </c>
      <c r="AJ2331">
        <v>6514</v>
      </c>
      <c r="AK2331" t="s">
        <v>11514</v>
      </c>
      <c r="AL2331" t="s">
        <v>19580</v>
      </c>
      <c r="AM2331" t="s">
        <v>11514</v>
      </c>
      <c r="AN2331" t="s">
        <v>11514</v>
      </c>
      <c r="AO2331" t="s">
        <v>1431</v>
      </c>
      <c r="AP2331" t="s">
        <v>13243</v>
      </c>
      <c r="AQ2331" t="s">
        <v>20403</v>
      </c>
    </row>
    <row r="2332" spans="1:43" x14ac:dyDescent="0.3">
      <c r="A2332" t="s">
        <v>3204</v>
      </c>
      <c r="B2332" t="s">
        <v>181</v>
      </c>
      <c r="C2332" s="72">
        <v>31921</v>
      </c>
      <c r="D2332" t="s">
        <v>7232</v>
      </c>
      <c r="E2332" t="s">
        <v>7358</v>
      </c>
      <c r="F2332" t="s">
        <v>3591</v>
      </c>
      <c r="G2332" t="s">
        <v>3591</v>
      </c>
      <c r="H2332" t="s">
        <v>1380</v>
      </c>
      <c r="I2332" t="s">
        <v>9956</v>
      </c>
      <c r="J2332" t="s">
        <v>181</v>
      </c>
      <c r="K2332">
        <v>493574</v>
      </c>
      <c r="L2332" t="s">
        <v>181</v>
      </c>
      <c r="M2332">
        <v>1666696</v>
      </c>
      <c r="N2332" t="s">
        <v>181</v>
      </c>
      <c r="O2332" t="s">
        <v>4905</v>
      </c>
      <c r="P2332" t="s">
        <v>3204</v>
      </c>
      <c r="Q2332">
        <v>8939</v>
      </c>
      <c r="R2332" t="s">
        <v>181</v>
      </c>
      <c r="S2332">
        <v>30842</v>
      </c>
      <c r="T2332" t="s">
        <v>181</v>
      </c>
      <c r="V2332" t="s">
        <v>4906</v>
      </c>
      <c r="W2332">
        <v>58733</v>
      </c>
      <c r="X2332">
        <v>8939</v>
      </c>
      <c r="Y2332" t="s">
        <v>181</v>
      </c>
      <c r="Z2332" t="s">
        <v>9018</v>
      </c>
      <c r="AA2332" t="s">
        <v>666</v>
      </c>
      <c r="AB2332" t="s">
        <v>658</v>
      </c>
      <c r="AC2332" t="s">
        <v>181</v>
      </c>
      <c r="AD2332" t="s">
        <v>9018</v>
      </c>
      <c r="AE2332">
        <v>10586</v>
      </c>
      <c r="AI2332">
        <v>4797</v>
      </c>
      <c r="AK2332" t="s">
        <v>181</v>
      </c>
      <c r="AL2332" t="s">
        <v>19581</v>
      </c>
      <c r="AM2332" t="s">
        <v>181</v>
      </c>
      <c r="AN2332" t="s">
        <v>181</v>
      </c>
      <c r="AO2332" t="s">
        <v>1380</v>
      </c>
      <c r="AP2332" t="s">
        <v>9018</v>
      </c>
      <c r="AQ2332" t="s">
        <v>20403</v>
      </c>
    </row>
    <row r="2333" spans="1:43" x14ac:dyDescent="0.3">
      <c r="A2333" t="s">
        <v>12793</v>
      </c>
      <c r="B2333" t="s">
        <v>11604</v>
      </c>
      <c r="C2333" s="72">
        <v>33407</v>
      </c>
      <c r="D2333" t="s">
        <v>7489</v>
      </c>
      <c r="E2333" t="s">
        <v>12794</v>
      </c>
      <c r="F2333" t="s">
        <v>1565</v>
      </c>
      <c r="G2333" t="s">
        <v>6120</v>
      </c>
      <c r="H2333" t="s">
        <v>1396</v>
      </c>
      <c r="I2333" t="s">
        <v>11605</v>
      </c>
      <c r="J2333" t="s">
        <v>11604</v>
      </c>
      <c r="K2333">
        <v>542513</v>
      </c>
      <c r="L2333" t="s">
        <v>11604</v>
      </c>
      <c r="M2333">
        <v>2118883</v>
      </c>
      <c r="N2333" t="s">
        <v>11604</v>
      </c>
      <c r="O2333" t="s">
        <v>13224</v>
      </c>
      <c r="P2333" t="s">
        <v>12793</v>
      </c>
      <c r="Q2333">
        <v>9797</v>
      </c>
      <c r="R2333" t="s">
        <v>11604</v>
      </c>
      <c r="S2333">
        <v>33065</v>
      </c>
      <c r="T2333" t="s">
        <v>11604</v>
      </c>
      <c r="V2333" t="s">
        <v>16890</v>
      </c>
      <c r="W2333">
        <v>59818</v>
      </c>
      <c r="X2333">
        <v>9797</v>
      </c>
      <c r="Y2333" t="s">
        <v>14478</v>
      </c>
      <c r="Z2333" t="s">
        <v>12795</v>
      </c>
      <c r="AA2333" t="s">
        <v>5068</v>
      </c>
      <c r="AB2333" t="s">
        <v>658</v>
      </c>
      <c r="AC2333" t="s">
        <v>11604</v>
      </c>
      <c r="AD2333" t="s">
        <v>12795</v>
      </c>
      <c r="AE2333">
        <v>11238</v>
      </c>
      <c r="AH2333" t="s">
        <v>11604</v>
      </c>
      <c r="AI2333">
        <v>10808</v>
      </c>
      <c r="AJ2333">
        <v>4728</v>
      </c>
      <c r="AK2333" t="s">
        <v>11604</v>
      </c>
      <c r="AL2333" t="s">
        <v>19582</v>
      </c>
      <c r="AM2333" t="s">
        <v>11604</v>
      </c>
      <c r="AN2333" t="s">
        <v>11604</v>
      </c>
      <c r="AO2333" t="s">
        <v>1396</v>
      </c>
      <c r="AP2333" t="s">
        <v>12795</v>
      </c>
      <c r="AQ2333" t="s">
        <v>20403</v>
      </c>
    </row>
    <row r="2334" spans="1:43" x14ac:dyDescent="0.3">
      <c r="A2334" t="s">
        <v>12906</v>
      </c>
      <c r="B2334" t="s">
        <v>11511</v>
      </c>
      <c r="C2334" s="72">
        <v>34774</v>
      </c>
      <c r="D2334" t="s">
        <v>12907</v>
      </c>
      <c r="E2334" t="s">
        <v>12908</v>
      </c>
      <c r="F2334" t="s">
        <v>1426</v>
      </c>
      <c r="G2334" t="s">
        <v>6120</v>
      </c>
      <c r="H2334" t="s">
        <v>1396</v>
      </c>
      <c r="I2334" t="s">
        <v>14926</v>
      </c>
      <c r="J2334" t="s">
        <v>11511</v>
      </c>
      <c r="K2334">
        <v>642133</v>
      </c>
      <c r="L2334" t="s">
        <v>11511</v>
      </c>
      <c r="M2334">
        <v>2171831</v>
      </c>
      <c r="N2334" t="s">
        <v>11511</v>
      </c>
      <c r="O2334" t="s">
        <v>17665</v>
      </c>
      <c r="P2334" t="s">
        <v>12906</v>
      </c>
      <c r="Q2334">
        <v>10620</v>
      </c>
      <c r="R2334" t="s">
        <v>11511</v>
      </c>
      <c r="S2334">
        <v>34287</v>
      </c>
      <c r="T2334" t="s">
        <v>11511</v>
      </c>
      <c r="V2334" t="s">
        <v>16891</v>
      </c>
      <c r="W2334">
        <v>102764</v>
      </c>
      <c r="X2334">
        <v>10620</v>
      </c>
      <c r="Y2334" t="s">
        <v>11511</v>
      </c>
      <c r="Z2334" t="s">
        <v>12909</v>
      </c>
      <c r="AA2334" t="s">
        <v>666</v>
      </c>
      <c r="AB2334" t="s">
        <v>666</v>
      </c>
      <c r="AC2334" t="s">
        <v>11511</v>
      </c>
      <c r="AD2334" t="s">
        <v>12909</v>
      </c>
      <c r="AE2334">
        <v>13034</v>
      </c>
      <c r="AH2334" t="s">
        <v>11511</v>
      </c>
      <c r="AI2334">
        <v>18499</v>
      </c>
      <c r="AJ2334">
        <v>5199</v>
      </c>
      <c r="AK2334" t="s">
        <v>11511</v>
      </c>
      <c r="AL2334" t="s">
        <v>19583</v>
      </c>
      <c r="AM2334" t="s">
        <v>11511</v>
      </c>
      <c r="AN2334" t="s">
        <v>11511</v>
      </c>
      <c r="AO2334" t="s">
        <v>14937</v>
      </c>
      <c r="AP2334" t="s">
        <v>12909</v>
      </c>
      <c r="AQ2334" t="s">
        <v>20403</v>
      </c>
    </row>
    <row r="2335" spans="1:43" x14ac:dyDescent="0.3">
      <c r="A2335" t="s">
        <v>13900</v>
      </c>
      <c r="B2335" t="s">
        <v>11330</v>
      </c>
      <c r="C2335" s="72">
        <v>32084</v>
      </c>
      <c r="D2335" t="s">
        <v>6650</v>
      </c>
      <c r="E2335" t="s">
        <v>13901</v>
      </c>
      <c r="F2335" t="s">
        <v>1481</v>
      </c>
      <c r="G2335" t="s">
        <v>9094</v>
      </c>
      <c r="H2335" t="s">
        <v>1373</v>
      </c>
      <c r="I2335" t="s">
        <v>11331</v>
      </c>
      <c r="J2335" t="s">
        <v>11330</v>
      </c>
      <c r="K2335">
        <v>572193</v>
      </c>
      <c r="L2335" t="s">
        <v>11330</v>
      </c>
      <c r="M2335">
        <v>1945614</v>
      </c>
      <c r="N2335" t="s">
        <v>11330</v>
      </c>
      <c r="O2335" t="s">
        <v>13902</v>
      </c>
      <c r="P2335" t="s">
        <v>13900</v>
      </c>
      <c r="Q2335">
        <v>9959</v>
      </c>
      <c r="R2335" t="s">
        <v>11330</v>
      </c>
      <c r="S2335">
        <v>32107</v>
      </c>
      <c r="T2335" t="s">
        <v>11330</v>
      </c>
      <c r="V2335" t="s">
        <v>16892</v>
      </c>
      <c r="W2335">
        <v>60107</v>
      </c>
      <c r="X2335">
        <v>9959</v>
      </c>
      <c r="Y2335" t="s">
        <v>11330</v>
      </c>
      <c r="Z2335" t="s">
        <v>13903</v>
      </c>
      <c r="AA2335" t="s">
        <v>658</v>
      </c>
      <c r="AB2335" t="s">
        <v>658</v>
      </c>
      <c r="AC2335" t="s">
        <v>11330</v>
      </c>
      <c r="AD2335" t="s">
        <v>13903</v>
      </c>
      <c r="AE2335">
        <v>12403</v>
      </c>
      <c r="AI2335">
        <v>16290</v>
      </c>
      <c r="AJ2335">
        <v>4920</v>
      </c>
      <c r="AK2335" t="s">
        <v>11330</v>
      </c>
      <c r="AL2335" t="s">
        <v>19584</v>
      </c>
      <c r="AM2335" t="s">
        <v>11330</v>
      </c>
      <c r="AN2335" t="s">
        <v>11330</v>
      </c>
      <c r="AO2335" t="s">
        <v>14933</v>
      </c>
      <c r="AP2335" t="s">
        <v>13903</v>
      </c>
      <c r="AQ2335" t="s">
        <v>20403</v>
      </c>
    </row>
    <row r="2336" spans="1:43" x14ac:dyDescent="0.3">
      <c r="A2336" t="s">
        <v>4907</v>
      </c>
      <c r="B2336" t="s">
        <v>1328</v>
      </c>
      <c r="C2336" s="72">
        <v>32428</v>
      </c>
      <c r="D2336" t="s">
        <v>6581</v>
      </c>
      <c r="E2336" t="s">
        <v>7664</v>
      </c>
      <c r="F2336" t="s">
        <v>3591</v>
      </c>
      <c r="G2336" t="s">
        <v>3591</v>
      </c>
      <c r="H2336" t="s">
        <v>1373</v>
      </c>
      <c r="I2336" t="s">
        <v>9638</v>
      </c>
      <c r="J2336" t="s">
        <v>1328</v>
      </c>
      <c r="K2336">
        <v>519344</v>
      </c>
      <c r="L2336" t="s">
        <v>1328</v>
      </c>
      <c r="M2336">
        <v>2040772</v>
      </c>
      <c r="N2336" t="s">
        <v>1328</v>
      </c>
      <c r="O2336" t="s">
        <v>6380</v>
      </c>
      <c r="P2336" t="s">
        <v>4907</v>
      </c>
      <c r="Q2336">
        <v>9346</v>
      </c>
      <c r="R2336" t="s">
        <v>1328</v>
      </c>
      <c r="S2336">
        <v>32700</v>
      </c>
      <c r="T2336" t="s">
        <v>1328</v>
      </c>
      <c r="V2336" t="s">
        <v>6381</v>
      </c>
      <c r="W2336">
        <v>68410</v>
      </c>
      <c r="X2336">
        <v>9346</v>
      </c>
      <c r="Y2336" t="s">
        <v>1328</v>
      </c>
      <c r="Z2336" t="s">
        <v>6382</v>
      </c>
      <c r="AA2336" t="s">
        <v>658</v>
      </c>
      <c r="AB2336" t="s">
        <v>658</v>
      </c>
      <c r="AC2336" t="s">
        <v>1328</v>
      </c>
      <c r="AD2336" t="s">
        <v>6382</v>
      </c>
      <c r="AE2336">
        <v>9849</v>
      </c>
      <c r="AF2336" t="s">
        <v>1328</v>
      </c>
      <c r="AG2336">
        <v>38124</v>
      </c>
      <c r="AH2336" t="s">
        <v>1328</v>
      </c>
      <c r="AI2336">
        <v>18226</v>
      </c>
      <c r="AJ2336">
        <v>4324</v>
      </c>
      <c r="AK2336" t="s">
        <v>1328</v>
      </c>
      <c r="AL2336" t="s">
        <v>19585</v>
      </c>
      <c r="AM2336" t="s">
        <v>1328</v>
      </c>
      <c r="AN2336" t="s">
        <v>1328</v>
      </c>
      <c r="AO2336" t="s">
        <v>1373</v>
      </c>
      <c r="AP2336" t="s">
        <v>6382</v>
      </c>
      <c r="AQ2336" t="s">
        <v>20403</v>
      </c>
    </row>
    <row r="2337" spans="1:43" x14ac:dyDescent="0.3">
      <c r="A2337" t="s">
        <v>16893</v>
      </c>
      <c r="B2337" t="s">
        <v>15008</v>
      </c>
      <c r="C2337" s="72">
        <v>34825</v>
      </c>
      <c r="D2337" t="s">
        <v>6623</v>
      </c>
      <c r="E2337" t="s">
        <v>16894</v>
      </c>
      <c r="F2337" t="s">
        <v>1470</v>
      </c>
      <c r="G2337" t="s">
        <v>6120</v>
      </c>
      <c r="H2337" t="s">
        <v>1396</v>
      </c>
      <c r="I2337" t="s">
        <v>16895</v>
      </c>
      <c r="J2337" t="s">
        <v>15008</v>
      </c>
      <c r="K2337">
        <v>642136</v>
      </c>
      <c r="L2337" t="s">
        <v>15008</v>
      </c>
      <c r="M2337">
        <v>2250601</v>
      </c>
      <c r="N2337" t="s">
        <v>15008</v>
      </c>
      <c r="P2337" t="s">
        <v>16893</v>
      </c>
      <c r="Q2337">
        <v>10286</v>
      </c>
      <c r="R2337" t="s">
        <v>15008</v>
      </c>
      <c r="S2337">
        <v>36176</v>
      </c>
      <c r="T2337" t="s">
        <v>15008</v>
      </c>
      <c r="V2337" t="s">
        <v>16896</v>
      </c>
      <c r="W2337">
        <v>108661</v>
      </c>
      <c r="X2337">
        <v>10497</v>
      </c>
      <c r="Y2337" t="s">
        <v>15008</v>
      </c>
      <c r="Z2337" t="s">
        <v>15338</v>
      </c>
      <c r="AA2337" t="s">
        <v>666</v>
      </c>
      <c r="AB2337" t="s">
        <v>658</v>
      </c>
      <c r="AC2337" t="s">
        <v>15008</v>
      </c>
      <c r="AD2337" t="s">
        <v>15338</v>
      </c>
      <c r="AE2337">
        <v>14260</v>
      </c>
      <c r="AH2337" t="s">
        <v>15008</v>
      </c>
      <c r="AJ2337">
        <v>5775</v>
      </c>
      <c r="AK2337" t="s">
        <v>15008</v>
      </c>
      <c r="AL2337" t="s">
        <v>19586</v>
      </c>
      <c r="AM2337" t="s">
        <v>15008</v>
      </c>
      <c r="AN2337" t="s">
        <v>15008</v>
      </c>
      <c r="AO2337" t="s">
        <v>1396</v>
      </c>
      <c r="AP2337" t="s">
        <v>15338</v>
      </c>
      <c r="AQ2337" t="s">
        <v>20403</v>
      </c>
    </row>
    <row r="2338" spans="1:43" x14ac:dyDescent="0.3">
      <c r="A2338" t="s">
        <v>3205</v>
      </c>
      <c r="B2338" t="s">
        <v>213</v>
      </c>
      <c r="C2338" s="72">
        <v>31726</v>
      </c>
      <c r="D2338" t="s">
        <v>6602</v>
      </c>
      <c r="E2338" t="s">
        <v>7486</v>
      </c>
      <c r="F2338" t="s">
        <v>1434</v>
      </c>
      <c r="G2338" t="s">
        <v>9094</v>
      </c>
      <c r="H2338" t="s">
        <v>1396</v>
      </c>
      <c r="I2338" t="s">
        <v>9620</v>
      </c>
      <c r="J2338" t="s">
        <v>213</v>
      </c>
      <c r="K2338">
        <v>519346</v>
      </c>
      <c r="L2338" t="s">
        <v>213</v>
      </c>
      <c r="M2338">
        <v>1741019</v>
      </c>
      <c r="N2338" t="s">
        <v>213</v>
      </c>
      <c r="O2338" t="s">
        <v>3206</v>
      </c>
      <c r="P2338" t="s">
        <v>3205</v>
      </c>
      <c r="Q2338">
        <v>8930</v>
      </c>
      <c r="R2338" t="s">
        <v>213</v>
      </c>
      <c r="S2338">
        <v>30709</v>
      </c>
      <c r="T2338" t="s">
        <v>213</v>
      </c>
      <c r="V2338" t="s">
        <v>4908</v>
      </c>
      <c r="W2338">
        <v>59346</v>
      </c>
      <c r="X2338">
        <v>8930</v>
      </c>
      <c r="Y2338" t="s">
        <v>213</v>
      </c>
      <c r="Z2338" t="s">
        <v>9019</v>
      </c>
      <c r="AA2338" t="s">
        <v>666</v>
      </c>
      <c r="AB2338" t="s">
        <v>658</v>
      </c>
      <c r="AC2338" t="s">
        <v>213</v>
      </c>
      <c r="AD2338" t="s">
        <v>9019</v>
      </c>
      <c r="AE2338">
        <v>10491</v>
      </c>
      <c r="AF2338" t="s">
        <v>213</v>
      </c>
      <c r="AG2338">
        <v>12977</v>
      </c>
      <c r="AH2338" t="s">
        <v>213</v>
      </c>
      <c r="AI2338">
        <v>5119</v>
      </c>
      <c r="AJ2338">
        <v>3804</v>
      </c>
      <c r="AK2338" t="s">
        <v>213</v>
      </c>
      <c r="AL2338" t="s">
        <v>19587</v>
      </c>
      <c r="AM2338" t="s">
        <v>213</v>
      </c>
      <c r="AN2338" t="s">
        <v>213</v>
      </c>
      <c r="AO2338" t="s">
        <v>14937</v>
      </c>
      <c r="AP2338" t="s">
        <v>9019</v>
      </c>
      <c r="AQ2338" t="s">
        <v>20403</v>
      </c>
    </row>
    <row r="2339" spans="1:43" hidden="1" x14ac:dyDescent="0.3">
      <c r="A2339" t="s">
        <v>3207</v>
      </c>
      <c r="B2339" t="s">
        <v>1273</v>
      </c>
      <c r="C2339" s="72">
        <v>29863</v>
      </c>
      <c r="D2339" t="s">
        <v>6629</v>
      </c>
      <c r="E2339" t="s">
        <v>8111</v>
      </c>
      <c r="F2339" t="s">
        <v>3591</v>
      </c>
      <c r="G2339" t="s">
        <v>3591</v>
      </c>
      <c r="H2339" t="s">
        <v>1373</v>
      </c>
      <c r="I2339" t="s">
        <v>10368</v>
      </c>
      <c r="J2339" t="s">
        <v>1273</v>
      </c>
      <c r="K2339">
        <v>491159</v>
      </c>
      <c r="L2339" t="s">
        <v>1273</v>
      </c>
      <c r="M2339">
        <v>1208680</v>
      </c>
      <c r="N2339" t="s">
        <v>1273</v>
      </c>
      <c r="O2339" t="s">
        <v>3208</v>
      </c>
      <c r="P2339" t="s">
        <v>3207</v>
      </c>
      <c r="Q2339">
        <v>8076</v>
      </c>
      <c r="R2339" t="s">
        <v>1273</v>
      </c>
      <c r="S2339">
        <v>28836</v>
      </c>
      <c r="T2339" t="s">
        <v>1273</v>
      </c>
      <c r="V2339" t="s">
        <v>4909</v>
      </c>
      <c r="W2339">
        <v>49580</v>
      </c>
      <c r="X2339">
        <v>8076</v>
      </c>
      <c r="Y2339" t="s">
        <v>1273</v>
      </c>
      <c r="Z2339" t="s">
        <v>6383</v>
      </c>
      <c r="AA2339" t="s">
        <v>666</v>
      </c>
      <c r="AB2339" t="s">
        <v>666</v>
      </c>
      <c r="AC2339" t="s">
        <v>1273</v>
      </c>
      <c r="AD2339" t="s">
        <v>6383</v>
      </c>
      <c r="AF2339" t="s">
        <v>1273</v>
      </c>
      <c r="AG2339">
        <v>5041</v>
      </c>
      <c r="AH2339" t="s">
        <v>1273</v>
      </c>
      <c r="AI2339">
        <v>1441</v>
      </c>
      <c r="AK2339" t="s">
        <v>1273</v>
      </c>
      <c r="AN2339" t="s">
        <v>1273</v>
      </c>
      <c r="AO2339" t="s">
        <v>1373</v>
      </c>
      <c r="AP2339" t="s">
        <v>6383</v>
      </c>
      <c r="AQ2339" t="s">
        <v>20402</v>
      </c>
    </row>
    <row r="2340" spans="1:43" hidden="1" x14ac:dyDescent="0.3">
      <c r="A2340" t="s">
        <v>3209</v>
      </c>
      <c r="B2340" t="s">
        <v>1230</v>
      </c>
      <c r="C2340" s="72">
        <v>29572</v>
      </c>
      <c r="D2340" t="s">
        <v>7704</v>
      </c>
      <c r="E2340" t="s">
        <v>7703</v>
      </c>
      <c r="F2340" t="s">
        <v>3591</v>
      </c>
      <c r="G2340" t="s">
        <v>3591</v>
      </c>
      <c r="H2340" t="s">
        <v>1373</v>
      </c>
      <c r="I2340" t="s">
        <v>10697</v>
      </c>
      <c r="J2340" t="s">
        <v>1230</v>
      </c>
      <c r="K2340">
        <v>445612</v>
      </c>
      <c r="L2340" t="s">
        <v>1230</v>
      </c>
      <c r="M2340">
        <v>1103764</v>
      </c>
      <c r="N2340" t="s">
        <v>1230</v>
      </c>
      <c r="O2340" t="s">
        <v>3210</v>
      </c>
      <c r="P2340" t="s">
        <v>3209</v>
      </c>
      <c r="Q2340">
        <v>8486</v>
      </c>
      <c r="R2340" t="s">
        <v>1230</v>
      </c>
      <c r="S2340">
        <v>29817</v>
      </c>
      <c r="T2340" t="s">
        <v>1230</v>
      </c>
      <c r="V2340" t="s">
        <v>4910</v>
      </c>
      <c r="W2340">
        <v>45591</v>
      </c>
      <c r="X2340">
        <v>8486</v>
      </c>
      <c r="Y2340" t="s">
        <v>1230</v>
      </c>
      <c r="Z2340" t="s">
        <v>6384</v>
      </c>
      <c r="AA2340" t="s">
        <v>658</v>
      </c>
      <c r="AB2340" t="s">
        <v>658</v>
      </c>
      <c r="AC2340" t="s">
        <v>1230</v>
      </c>
      <c r="AD2340" t="s">
        <v>6384</v>
      </c>
      <c r="AE2340">
        <v>8961</v>
      </c>
      <c r="AF2340" t="s">
        <v>1230</v>
      </c>
      <c r="AG2340">
        <v>6188</v>
      </c>
      <c r="AH2340" t="s">
        <v>1230</v>
      </c>
      <c r="AI2340">
        <v>1582</v>
      </c>
      <c r="AK2340" t="s">
        <v>1230</v>
      </c>
      <c r="AL2340" t="s">
        <v>19588</v>
      </c>
      <c r="AM2340" t="s">
        <v>1230</v>
      </c>
      <c r="AN2340" t="s">
        <v>1230</v>
      </c>
      <c r="AO2340" t="s">
        <v>1373</v>
      </c>
      <c r="AP2340" t="s">
        <v>6384</v>
      </c>
      <c r="AQ2340" t="s">
        <v>20402</v>
      </c>
    </row>
    <row r="2341" spans="1:43" hidden="1" x14ac:dyDescent="0.3">
      <c r="A2341" t="s">
        <v>3211</v>
      </c>
      <c r="B2341" t="s">
        <v>122</v>
      </c>
      <c r="C2341" s="72">
        <v>29196</v>
      </c>
      <c r="D2341" t="s">
        <v>6650</v>
      </c>
      <c r="E2341" t="s">
        <v>7487</v>
      </c>
      <c r="F2341" t="s">
        <v>3591</v>
      </c>
      <c r="G2341" t="s">
        <v>3591</v>
      </c>
      <c r="H2341" t="s">
        <v>661</v>
      </c>
      <c r="I2341" t="s">
        <v>10715</v>
      </c>
      <c r="J2341" t="s">
        <v>122</v>
      </c>
      <c r="K2341">
        <v>444135</v>
      </c>
      <c r="L2341" t="s">
        <v>122</v>
      </c>
      <c r="M2341">
        <v>392195</v>
      </c>
      <c r="N2341" t="s">
        <v>122</v>
      </c>
      <c r="O2341" t="s">
        <v>3212</v>
      </c>
      <c r="P2341" t="s">
        <v>3211</v>
      </c>
      <c r="Q2341">
        <v>7670</v>
      </c>
      <c r="R2341" t="s">
        <v>122</v>
      </c>
      <c r="S2341">
        <v>6437</v>
      </c>
      <c r="T2341" t="s">
        <v>122</v>
      </c>
      <c r="V2341" t="s">
        <v>4911</v>
      </c>
      <c r="W2341">
        <v>43648</v>
      </c>
      <c r="Y2341" t="s">
        <v>122</v>
      </c>
      <c r="Z2341" t="s">
        <v>9020</v>
      </c>
      <c r="AA2341" t="s">
        <v>658</v>
      </c>
      <c r="AB2341" t="s">
        <v>658</v>
      </c>
      <c r="AC2341" t="s">
        <v>122</v>
      </c>
      <c r="AD2341" t="s">
        <v>9020</v>
      </c>
      <c r="AI2341">
        <v>15263</v>
      </c>
      <c r="AK2341" t="s">
        <v>122</v>
      </c>
      <c r="AN2341" t="s">
        <v>122</v>
      </c>
      <c r="AO2341" t="s">
        <v>661</v>
      </c>
      <c r="AP2341" t="s">
        <v>9020</v>
      </c>
      <c r="AQ2341" t="s">
        <v>20402</v>
      </c>
    </row>
    <row r="2342" spans="1:43" x14ac:dyDescent="0.3">
      <c r="A2342" t="s">
        <v>3213</v>
      </c>
      <c r="B2342" t="s">
        <v>269</v>
      </c>
      <c r="C2342" s="72">
        <v>31713</v>
      </c>
      <c r="D2342" t="s">
        <v>6620</v>
      </c>
      <c r="E2342" t="s">
        <v>7172</v>
      </c>
      <c r="F2342" t="s">
        <v>1372</v>
      </c>
      <c r="G2342" t="s">
        <v>6120</v>
      </c>
      <c r="H2342" t="s">
        <v>1424</v>
      </c>
      <c r="I2342" t="s">
        <v>9102</v>
      </c>
      <c r="J2342" t="s">
        <v>269</v>
      </c>
      <c r="K2342">
        <v>489365</v>
      </c>
      <c r="L2342" t="s">
        <v>269</v>
      </c>
      <c r="M2342">
        <v>1661439</v>
      </c>
      <c r="N2342" t="s">
        <v>269</v>
      </c>
      <c r="O2342" t="s">
        <v>3214</v>
      </c>
      <c r="P2342" t="s">
        <v>3213</v>
      </c>
      <c r="Q2342">
        <v>8569</v>
      </c>
      <c r="R2342" t="s">
        <v>269</v>
      </c>
      <c r="S2342">
        <v>30188</v>
      </c>
      <c r="T2342" t="s">
        <v>269</v>
      </c>
      <c r="U2342" t="s">
        <v>269</v>
      </c>
      <c r="V2342" t="s">
        <v>4912</v>
      </c>
      <c r="W2342">
        <v>46730</v>
      </c>
      <c r="X2342">
        <v>8569</v>
      </c>
      <c r="Y2342" t="s">
        <v>269</v>
      </c>
      <c r="Z2342" t="s">
        <v>6385</v>
      </c>
      <c r="AA2342" t="s">
        <v>666</v>
      </c>
      <c r="AB2342" t="s">
        <v>658</v>
      </c>
      <c r="AC2342" t="s">
        <v>269</v>
      </c>
      <c r="AD2342" t="s">
        <v>6385</v>
      </c>
      <c r="AE2342">
        <v>10860</v>
      </c>
      <c r="AF2342" t="s">
        <v>269</v>
      </c>
      <c r="AG2342">
        <v>6288</v>
      </c>
      <c r="AH2342" t="s">
        <v>269</v>
      </c>
      <c r="AI2342">
        <v>3715</v>
      </c>
      <c r="AJ2342">
        <v>3334</v>
      </c>
      <c r="AK2342" t="s">
        <v>269</v>
      </c>
      <c r="AL2342" t="s">
        <v>19589</v>
      </c>
      <c r="AM2342" t="s">
        <v>269</v>
      </c>
      <c r="AN2342" t="s">
        <v>269</v>
      </c>
      <c r="AO2342" t="s">
        <v>1424</v>
      </c>
      <c r="AP2342" t="s">
        <v>6385</v>
      </c>
      <c r="AQ2342" t="s">
        <v>20403</v>
      </c>
    </row>
    <row r="2343" spans="1:43" hidden="1" x14ac:dyDescent="0.3">
      <c r="A2343" t="s">
        <v>3215</v>
      </c>
      <c r="B2343" t="s">
        <v>975</v>
      </c>
      <c r="C2343" s="72">
        <v>30699</v>
      </c>
      <c r="D2343" t="s">
        <v>6648</v>
      </c>
      <c r="E2343" t="s">
        <v>7312</v>
      </c>
      <c r="F2343" t="s">
        <v>3591</v>
      </c>
      <c r="G2343" t="s">
        <v>3591</v>
      </c>
      <c r="H2343" t="s">
        <v>1373</v>
      </c>
      <c r="I2343" t="s">
        <v>9333</v>
      </c>
      <c r="J2343" t="s">
        <v>975</v>
      </c>
      <c r="K2343">
        <v>476206</v>
      </c>
      <c r="L2343" t="s">
        <v>975</v>
      </c>
      <c r="M2343">
        <v>1207708</v>
      </c>
      <c r="N2343" t="s">
        <v>975</v>
      </c>
      <c r="O2343" t="s">
        <v>3216</v>
      </c>
      <c r="P2343" t="s">
        <v>3215</v>
      </c>
      <c r="Q2343">
        <v>8360</v>
      </c>
      <c r="R2343" t="s">
        <v>975</v>
      </c>
      <c r="S2343">
        <v>29244</v>
      </c>
      <c r="T2343" t="s">
        <v>975</v>
      </c>
      <c r="V2343" t="s">
        <v>6386</v>
      </c>
      <c r="W2343">
        <v>49004</v>
      </c>
      <c r="X2343">
        <v>8360</v>
      </c>
      <c r="Y2343" t="s">
        <v>975</v>
      </c>
      <c r="Z2343" t="s">
        <v>9021</v>
      </c>
      <c r="AA2343" t="s">
        <v>666</v>
      </c>
      <c r="AB2343" t="s">
        <v>666</v>
      </c>
      <c r="AC2343" t="s">
        <v>975</v>
      </c>
      <c r="AD2343" t="s">
        <v>9021</v>
      </c>
      <c r="AE2343">
        <v>8887</v>
      </c>
      <c r="AI2343">
        <v>1557</v>
      </c>
      <c r="AK2343" t="s">
        <v>975</v>
      </c>
      <c r="AL2343" t="s">
        <v>19590</v>
      </c>
      <c r="AM2343" t="s">
        <v>975</v>
      </c>
      <c r="AN2343" t="s">
        <v>975</v>
      </c>
      <c r="AO2343" t="s">
        <v>1373</v>
      </c>
      <c r="AP2343" t="s">
        <v>9021</v>
      </c>
      <c r="AQ2343" t="s">
        <v>20402</v>
      </c>
    </row>
    <row r="2344" spans="1:43" x14ac:dyDescent="0.3">
      <c r="A2344" t="s">
        <v>16897</v>
      </c>
      <c r="B2344" t="s">
        <v>15002</v>
      </c>
      <c r="C2344" s="72">
        <v>34934</v>
      </c>
      <c r="D2344" t="s">
        <v>13640</v>
      </c>
      <c r="E2344" t="s">
        <v>7312</v>
      </c>
      <c r="F2344" t="s">
        <v>1395</v>
      </c>
      <c r="G2344" t="s">
        <v>9094</v>
      </c>
      <c r="H2344" t="s">
        <v>1380</v>
      </c>
      <c r="I2344" t="s">
        <v>16898</v>
      </c>
      <c r="J2344" t="s">
        <v>15002</v>
      </c>
      <c r="K2344">
        <v>657041</v>
      </c>
      <c r="L2344" t="s">
        <v>15002</v>
      </c>
      <c r="M2344">
        <v>2731209</v>
      </c>
      <c r="N2344" t="s">
        <v>15002</v>
      </c>
      <c r="P2344" t="s">
        <v>16897</v>
      </c>
      <c r="Q2344">
        <v>11238</v>
      </c>
      <c r="R2344" t="s">
        <v>15002</v>
      </c>
      <c r="S2344">
        <v>36409</v>
      </c>
      <c r="T2344" t="s">
        <v>15002</v>
      </c>
      <c r="W2344">
        <v>104926</v>
      </c>
      <c r="X2344">
        <v>11238</v>
      </c>
      <c r="Y2344" t="s">
        <v>15002</v>
      </c>
      <c r="Z2344" t="s">
        <v>15475</v>
      </c>
      <c r="AA2344" t="s">
        <v>658</v>
      </c>
      <c r="AB2344" t="s">
        <v>658</v>
      </c>
      <c r="AC2344" t="s">
        <v>15002</v>
      </c>
      <c r="AD2344" t="s">
        <v>15475</v>
      </c>
      <c r="AE2344">
        <v>15658</v>
      </c>
      <c r="AJ2344">
        <v>6114</v>
      </c>
      <c r="AK2344" t="s">
        <v>15002</v>
      </c>
      <c r="AL2344" t="s">
        <v>19591</v>
      </c>
      <c r="AM2344" t="s">
        <v>15002</v>
      </c>
      <c r="AN2344" t="s">
        <v>15002</v>
      </c>
      <c r="AO2344" t="s">
        <v>1380</v>
      </c>
      <c r="AP2344" t="s">
        <v>15475</v>
      </c>
      <c r="AQ2344" t="s">
        <v>20403</v>
      </c>
    </row>
    <row r="2345" spans="1:43" hidden="1" x14ac:dyDescent="0.3">
      <c r="A2345" t="s">
        <v>3217</v>
      </c>
      <c r="B2345" t="s">
        <v>560</v>
      </c>
      <c r="C2345" s="72">
        <v>25807</v>
      </c>
      <c r="D2345" t="s">
        <v>7413</v>
      </c>
      <c r="E2345" t="s">
        <v>7488</v>
      </c>
      <c r="F2345" t="s">
        <v>3591</v>
      </c>
      <c r="G2345" t="s">
        <v>3591</v>
      </c>
      <c r="H2345" t="s">
        <v>1396</v>
      </c>
      <c r="I2345" t="s">
        <v>10815</v>
      </c>
      <c r="J2345" t="s">
        <v>560</v>
      </c>
      <c r="K2345">
        <v>123272</v>
      </c>
      <c r="L2345" t="s">
        <v>560</v>
      </c>
      <c r="M2345">
        <v>8127</v>
      </c>
      <c r="N2345" t="s">
        <v>560</v>
      </c>
      <c r="O2345" t="s">
        <v>3218</v>
      </c>
      <c r="P2345" t="s">
        <v>3217</v>
      </c>
      <c r="Q2345">
        <v>4762</v>
      </c>
      <c r="R2345" t="s">
        <v>560</v>
      </c>
      <c r="S2345">
        <v>2604</v>
      </c>
      <c r="T2345" t="s">
        <v>560</v>
      </c>
      <c r="V2345" t="s">
        <v>6387</v>
      </c>
      <c r="W2345">
        <v>1127</v>
      </c>
      <c r="Y2345" t="s">
        <v>560</v>
      </c>
      <c r="Z2345" t="s">
        <v>9022</v>
      </c>
      <c r="AA2345" t="s">
        <v>666</v>
      </c>
      <c r="AB2345" t="s">
        <v>658</v>
      </c>
      <c r="AC2345" t="s">
        <v>560</v>
      </c>
      <c r="AD2345" t="s">
        <v>9022</v>
      </c>
      <c r="AI2345">
        <v>4125</v>
      </c>
      <c r="AK2345" t="s">
        <v>560</v>
      </c>
      <c r="AN2345" t="s">
        <v>560</v>
      </c>
      <c r="AO2345" t="s">
        <v>1396</v>
      </c>
      <c r="AP2345" t="s">
        <v>9022</v>
      </c>
      <c r="AQ2345" t="s">
        <v>20402</v>
      </c>
    </row>
    <row r="2346" spans="1:43" x14ac:dyDescent="0.3">
      <c r="A2346" t="s">
        <v>11893</v>
      </c>
      <c r="B2346" t="s">
        <v>11231</v>
      </c>
      <c r="C2346" s="72">
        <v>34365</v>
      </c>
      <c r="D2346" t="s">
        <v>6764</v>
      </c>
      <c r="E2346" t="s">
        <v>10914</v>
      </c>
      <c r="F2346" t="s">
        <v>3591</v>
      </c>
      <c r="G2346" t="s">
        <v>3591</v>
      </c>
      <c r="H2346" t="s">
        <v>1373</v>
      </c>
      <c r="I2346" t="s">
        <v>11811</v>
      </c>
      <c r="J2346" t="s">
        <v>11231</v>
      </c>
      <c r="K2346">
        <v>622097</v>
      </c>
      <c r="L2346" t="s">
        <v>11231</v>
      </c>
      <c r="M2346">
        <v>2044498</v>
      </c>
      <c r="N2346" t="s">
        <v>11231</v>
      </c>
      <c r="O2346" t="s">
        <v>13412</v>
      </c>
      <c r="P2346" t="s">
        <v>11893</v>
      </c>
      <c r="Q2346">
        <v>10139</v>
      </c>
      <c r="R2346" t="s">
        <v>11231</v>
      </c>
      <c r="S2346">
        <v>32832</v>
      </c>
      <c r="T2346" t="s">
        <v>11231</v>
      </c>
      <c r="V2346" t="s">
        <v>11894</v>
      </c>
      <c r="W2346">
        <v>100731</v>
      </c>
      <c r="X2346">
        <v>10139</v>
      </c>
      <c r="Y2346" t="s">
        <v>11231</v>
      </c>
      <c r="Z2346" t="s">
        <v>11895</v>
      </c>
      <c r="AA2346" t="s">
        <v>658</v>
      </c>
      <c r="AB2346" t="s">
        <v>658</v>
      </c>
      <c r="AC2346" t="s">
        <v>11231</v>
      </c>
      <c r="AD2346" t="s">
        <v>11895</v>
      </c>
      <c r="AE2346">
        <v>12540</v>
      </c>
      <c r="AF2346" t="s">
        <v>11231</v>
      </c>
      <c r="AG2346">
        <v>68480</v>
      </c>
      <c r="AH2346" t="s">
        <v>11231</v>
      </c>
      <c r="AI2346">
        <v>18423</v>
      </c>
      <c r="AJ2346">
        <v>4698</v>
      </c>
      <c r="AK2346" t="s">
        <v>11231</v>
      </c>
      <c r="AL2346" t="s">
        <v>19592</v>
      </c>
      <c r="AM2346" t="s">
        <v>11231</v>
      </c>
      <c r="AN2346" t="s">
        <v>11231</v>
      </c>
      <c r="AO2346" t="s">
        <v>1373</v>
      </c>
      <c r="AP2346" t="s">
        <v>11895</v>
      </c>
      <c r="AQ2346" t="s">
        <v>20403</v>
      </c>
    </row>
    <row r="2347" spans="1:43" x14ac:dyDescent="0.3">
      <c r="A2347" t="s">
        <v>19889</v>
      </c>
      <c r="B2347" t="s">
        <v>17263</v>
      </c>
      <c r="C2347" s="72">
        <v>33781</v>
      </c>
      <c r="D2347" t="s">
        <v>6650</v>
      </c>
      <c r="E2347" t="s">
        <v>10914</v>
      </c>
      <c r="F2347" t="s">
        <v>1439</v>
      </c>
      <c r="G2347" t="s">
        <v>6120</v>
      </c>
      <c r="H2347" t="s">
        <v>1373</v>
      </c>
      <c r="I2347" t="s">
        <v>19890</v>
      </c>
      <c r="J2347" t="s">
        <v>17263</v>
      </c>
      <c r="K2347">
        <v>657044</v>
      </c>
      <c r="L2347" t="s">
        <v>17263</v>
      </c>
      <c r="M2347">
        <v>2801794</v>
      </c>
      <c r="N2347" t="s">
        <v>17263</v>
      </c>
      <c r="P2347" t="s">
        <v>19891</v>
      </c>
      <c r="Q2347">
        <v>10960</v>
      </c>
      <c r="R2347" t="s">
        <v>17263</v>
      </c>
      <c r="S2347">
        <v>38628</v>
      </c>
      <c r="T2347" t="s">
        <v>17263</v>
      </c>
      <c r="V2347" t="s">
        <v>19924</v>
      </c>
      <c r="W2347">
        <v>104928</v>
      </c>
      <c r="X2347">
        <v>11889</v>
      </c>
      <c r="Y2347" t="s">
        <v>17263</v>
      </c>
      <c r="Z2347" t="s">
        <v>19892</v>
      </c>
      <c r="AA2347" t="s">
        <v>658</v>
      </c>
      <c r="AB2347" t="s">
        <v>658</v>
      </c>
      <c r="AC2347" t="s">
        <v>17263</v>
      </c>
      <c r="AD2347" t="s">
        <v>19892</v>
      </c>
      <c r="AE2347">
        <v>17014</v>
      </c>
      <c r="AJ2347">
        <v>6500</v>
      </c>
      <c r="AK2347" t="s">
        <v>17263</v>
      </c>
      <c r="AL2347" t="s">
        <v>19925</v>
      </c>
      <c r="AM2347" t="s">
        <v>17263</v>
      </c>
      <c r="AN2347" t="s">
        <v>17263</v>
      </c>
      <c r="AO2347" t="s">
        <v>14933</v>
      </c>
      <c r="AP2347" t="s">
        <v>19892</v>
      </c>
      <c r="AQ2347" t="s">
        <v>20403</v>
      </c>
    </row>
    <row r="2348" spans="1:43" x14ac:dyDescent="0.3">
      <c r="A2348" t="s">
        <v>10911</v>
      </c>
      <c r="B2348" t="s">
        <v>10912</v>
      </c>
      <c r="C2348" s="72">
        <v>33312</v>
      </c>
      <c r="D2348" t="s">
        <v>10913</v>
      </c>
      <c r="E2348" t="s">
        <v>10914</v>
      </c>
      <c r="F2348" t="s">
        <v>1531</v>
      </c>
      <c r="G2348" t="s">
        <v>9094</v>
      </c>
      <c r="H2348" t="s">
        <v>1380</v>
      </c>
      <c r="I2348" t="s">
        <v>10915</v>
      </c>
      <c r="J2348" t="s">
        <v>10912</v>
      </c>
      <c r="K2348">
        <v>572204</v>
      </c>
      <c r="L2348" t="s">
        <v>10912</v>
      </c>
      <c r="M2348">
        <v>1741020</v>
      </c>
      <c r="N2348" t="s">
        <v>10912</v>
      </c>
      <c r="O2348" t="s">
        <v>13495</v>
      </c>
      <c r="P2348" t="s">
        <v>10911</v>
      </c>
      <c r="Q2348">
        <v>10040</v>
      </c>
      <c r="R2348" t="s">
        <v>10912</v>
      </c>
      <c r="S2348">
        <v>30743</v>
      </c>
      <c r="T2348" t="s">
        <v>10912</v>
      </c>
      <c r="V2348" t="s">
        <v>12159</v>
      </c>
      <c r="W2348">
        <v>60737</v>
      </c>
      <c r="X2348">
        <v>10040</v>
      </c>
      <c r="Y2348" t="s">
        <v>10912</v>
      </c>
      <c r="Z2348" t="s">
        <v>10916</v>
      </c>
      <c r="AA2348" t="s">
        <v>658</v>
      </c>
      <c r="AB2348" t="s">
        <v>658</v>
      </c>
      <c r="AC2348" t="s">
        <v>10912</v>
      </c>
      <c r="AD2348" t="s">
        <v>10916</v>
      </c>
      <c r="AE2348">
        <v>11020</v>
      </c>
      <c r="AF2348" t="s">
        <v>10912</v>
      </c>
      <c r="AG2348">
        <v>13596</v>
      </c>
      <c r="AH2348" t="s">
        <v>10912</v>
      </c>
      <c r="AI2348">
        <v>12512</v>
      </c>
      <c r="AJ2348">
        <v>4291</v>
      </c>
      <c r="AK2348" t="s">
        <v>10912</v>
      </c>
      <c r="AL2348" t="s">
        <v>19593</v>
      </c>
      <c r="AM2348" t="s">
        <v>10912</v>
      </c>
      <c r="AN2348" t="s">
        <v>10912</v>
      </c>
      <c r="AO2348" t="s">
        <v>1380</v>
      </c>
      <c r="AP2348" t="s">
        <v>10916</v>
      </c>
      <c r="AQ2348" t="s">
        <v>20403</v>
      </c>
    </row>
    <row r="2349" spans="1:43" hidden="1" x14ac:dyDescent="0.3">
      <c r="A2349" t="s">
        <v>3219</v>
      </c>
      <c r="B2349" t="s">
        <v>1267</v>
      </c>
      <c r="C2349" s="72">
        <v>28018</v>
      </c>
      <c r="D2349" t="s">
        <v>6623</v>
      </c>
      <c r="E2349" t="s">
        <v>8112</v>
      </c>
      <c r="F2349" t="s">
        <v>3591</v>
      </c>
      <c r="G2349" t="s">
        <v>3591</v>
      </c>
      <c r="H2349" t="s">
        <v>1373</v>
      </c>
      <c r="I2349" t="s">
        <v>9592</v>
      </c>
      <c r="J2349" t="s">
        <v>1267</v>
      </c>
      <c r="K2349">
        <v>407819</v>
      </c>
      <c r="L2349" t="s">
        <v>1267</v>
      </c>
      <c r="M2349">
        <v>224395</v>
      </c>
      <c r="N2349" t="s">
        <v>1267</v>
      </c>
      <c r="O2349" t="s">
        <v>3220</v>
      </c>
      <c r="P2349" t="s">
        <v>3219</v>
      </c>
      <c r="Q2349">
        <v>7212</v>
      </c>
      <c r="R2349" t="s">
        <v>1267</v>
      </c>
      <c r="S2349">
        <v>5650</v>
      </c>
      <c r="T2349" t="s">
        <v>1267</v>
      </c>
      <c r="V2349" t="s">
        <v>4913</v>
      </c>
      <c r="W2349">
        <v>31683</v>
      </c>
      <c r="X2349">
        <v>7212</v>
      </c>
      <c r="Y2349" t="s">
        <v>1267</v>
      </c>
      <c r="Z2349" t="s">
        <v>6388</v>
      </c>
      <c r="AA2349" t="s">
        <v>666</v>
      </c>
      <c r="AB2349" t="s">
        <v>666</v>
      </c>
      <c r="AC2349" t="s">
        <v>1267</v>
      </c>
      <c r="AD2349" t="s">
        <v>6388</v>
      </c>
      <c r="AE2349">
        <v>7385</v>
      </c>
      <c r="AF2349" t="s">
        <v>1267</v>
      </c>
      <c r="AG2349">
        <v>5649</v>
      </c>
      <c r="AH2349" t="s">
        <v>1267</v>
      </c>
      <c r="AI2349">
        <v>15275</v>
      </c>
      <c r="AK2349" t="s">
        <v>1267</v>
      </c>
      <c r="AN2349" t="s">
        <v>1267</v>
      </c>
      <c r="AO2349" t="s">
        <v>1373</v>
      </c>
      <c r="AP2349" t="s">
        <v>6388</v>
      </c>
      <c r="AQ2349" t="s">
        <v>20402</v>
      </c>
    </row>
    <row r="2350" spans="1:43" x14ac:dyDescent="0.3">
      <c r="A2350" t="s">
        <v>14984</v>
      </c>
      <c r="B2350" t="s">
        <v>14985</v>
      </c>
      <c r="C2350" s="72">
        <v>34242</v>
      </c>
      <c r="D2350" t="s">
        <v>13109</v>
      </c>
      <c r="E2350" t="s">
        <v>8112</v>
      </c>
      <c r="F2350" t="s">
        <v>1426</v>
      </c>
      <c r="G2350" t="s">
        <v>6120</v>
      </c>
      <c r="H2350" t="s">
        <v>1373</v>
      </c>
      <c r="I2350" t="s">
        <v>16899</v>
      </c>
      <c r="J2350" t="s">
        <v>14985</v>
      </c>
      <c r="K2350">
        <v>663423</v>
      </c>
      <c r="L2350" t="s">
        <v>14985</v>
      </c>
      <c r="M2350">
        <v>2743313</v>
      </c>
      <c r="N2350" t="s">
        <v>14985</v>
      </c>
      <c r="P2350" t="s">
        <v>14984</v>
      </c>
      <c r="Q2350">
        <v>11247</v>
      </c>
      <c r="R2350" t="s">
        <v>14985</v>
      </c>
      <c r="S2350">
        <v>36728</v>
      </c>
      <c r="T2350" t="s">
        <v>14985</v>
      </c>
      <c r="V2350" t="s">
        <v>16900</v>
      </c>
      <c r="W2350">
        <v>107018</v>
      </c>
      <c r="X2350">
        <v>11247</v>
      </c>
      <c r="Y2350" t="s">
        <v>14985</v>
      </c>
      <c r="Z2350" t="s">
        <v>15214</v>
      </c>
      <c r="AA2350" t="s">
        <v>658</v>
      </c>
      <c r="AB2350" t="s">
        <v>658</v>
      </c>
      <c r="AC2350" t="s">
        <v>14985</v>
      </c>
      <c r="AD2350" t="s">
        <v>15214</v>
      </c>
      <c r="AE2350">
        <v>15552</v>
      </c>
      <c r="AH2350" t="s">
        <v>14985</v>
      </c>
      <c r="AJ2350">
        <v>6087</v>
      </c>
      <c r="AK2350" t="s">
        <v>14985</v>
      </c>
      <c r="AL2350" t="s">
        <v>19594</v>
      </c>
      <c r="AM2350" t="s">
        <v>14985</v>
      </c>
      <c r="AN2350" t="s">
        <v>14985</v>
      </c>
      <c r="AO2350" t="s">
        <v>1373</v>
      </c>
      <c r="AP2350" t="s">
        <v>15214</v>
      </c>
      <c r="AQ2350" t="s">
        <v>20403</v>
      </c>
    </row>
    <row r="2351" spans="1:43" x14ac:dyDescent="0.3">
      <c r="A2351" t="s">
        <v>3221</v>
      </c>
      <c r="B2351" t="s">
        <v>953</v>
      </c>
      <c r="C2351" s="72">
        <v>32415</v>
      </c>
      <c r="D2351" t="s">
        <v>6987</v>
      </c>
      <c r="E2351" t="s">
        <v>8113</v>
      </c>
      <c r="F2351" t="s">
        <v>1446</v>
      </c>
      <c r="G2351" t="s">
        <v>9094</v>
      </c>
      <c r="H2351" t="s">
        <v>1373</v>
      </c>
      <c r="I2351" t="s">
        <v>9960</v>
      </c>
      <c r="J2351" t="s">
        <v>953</v>
      </c>
      <c r="K2351">
        <v>592804</v>
      </c>
      <c r="L2351" t="s">
        <v>953</v>
      </c>
      <c r="M2351">
        <v>1840443</v>
      </c>
      <c r="N2351" t="s">
        <v>953</v>
      </c>
      <c r="O2351" t="s">
        <v>4914</v>
      </c>
      <c r="P2351" t="s">
        <v>3221</v>
      </c>
      <c r="Q2351">
        <v>9219</v>
      </c>
      <c r="R2351" t="s">
        <v>953</v>
      </c>
      <c r="S2351">
        <v>31887</v>
      </c>
      <c r="T2351" t="s">
        <v>953</v>
      </c>
      <c r="V2351" t="s">
        <v>4915</v>
      </c>
      <c r="W2351">
        <v>67137</v>
      </c>
      <c r="X2351">
        <v>9219</v>
      </c>
      <c r="Y2351" t="s">
        <v>953</v>
      </c>
      <c r="Z2351" t="s">
        <v>6389</v>
      </c>
      <c r="AA2351" t="s">
        <v>658</v>
      </c>
      <c r="AB2351" t="s">
        <v>658</v>
      </c>
      <c r="AC2351" t="s">
        <v>953</v>
      </c>
      <c r="AD2351" t="s">
        <v>6389</v>
      </c>
      <c r="AE2351">
        <v>11585</v>
      </c>
      <c r="AF2351" t="s">
        <v>953</v>
      </c>
      <c r="AG2351">
        <v>17112</v>
      </c>
      <c r="AH2351" t="s">
        <v>953</v>
      </c>
      <c r="AI2351">
        <v>13957</v>
      </c>
      <c r="AJ2351">
        <v>4127</v>
      </c>
      <c r="AK2351" t="s">
        <v>953</v>
      </c>
      <c r="AL2351" t="s">
        <v>19595</v>
      </c>
      <c r="AM2351" t="s">
        <v>953</v>
      </c>
      <c r="AN2351" t="s">
        <v>953</v>
      </c>
      <c r="AO2351" t="s">
        <v>14933</v>
      </c>
      <c r="AP2351" t="s">
        <v>6389</v>
      </c>
      <c r="AQ2351" t="s">
        <v>20403</v>
      </c>
    </row>
    <row r="2352" spans="1:43" x14ac:dyDescent="0.3">
      <c r="A2352" t="s">
        <v>17666</v>
      </c>
      <c r="B2352" t="s">
        <v>15061</v>
      </c>
      <c r="C2352" s="72">
        <v>35026</v>
      </c>
      <c r="D2352" t="s">
        <v>7451</v>
      </c>
      <c r="E2352" t="s">
        <v>17667</v>
      </c>
      <c r="F2352" t="s">
        <v>1565</v>
      </c>
      <c r="G2352" t="s">
        <v>6120</v>
      </c>
      <c r="H2352" t="s">
        <v>1373</v>
      </c>
      <c r="I2352" t="s">
        <v>17668</v>
      </c>
      <c r="J2352" t="s">
        <v>15061</v>
      </c>
      <c r="K2352">
        <v>626929</v>
      </c>
      <c r="L2352" t="s">
        <v>15061</v>
      </c>
      <c r="M2352">
        <v>2117130</v>
      </c>
      <c r="N2352" t="s">
        <v>15061</v>
      </c>
      <c r="P2352" t="s">
        <v>17666</v>
      </c>
      <c r="Q2352">
        <v>9861</v>
      </c>
      <c r="R2352" t="s">
        <v>15061</v>
      </c>
      <c r="S2352">
        <v>33265</v>
      </c>
      <c r="T2352" t="s">
        <v>15061</v>
      </c>
      <c r="W2352">
        <v>102223</v>
      </c>
      <c r="X2352">
        <v>11111</v>
      </c>
      <c r="Y2352" t="s">
        <v>15061</v>
      </c>
      <c r="Z2352" t="s">
        <v>17296</v>
      </c>
      <c r="AA2352" t="s">
        <v>658</v>
      </c>
      <c r="AB2352" t="s">
        <v>666</v>
      </c>
      <c r="AC2352" t="s">
        <v>15061</v>
      </c>
      <c r="AD2352" t="s">
        <v>17296</v>
      </c>
      <c r="AE2352">
        <v>12600</v>
      </c>
      <c r="AJ2352">
        <v>6151</v>
      </c>
      <c r="AK2352" t="s">
        <v>15061</v>
      </c>
      <c r="AL2352" t="s">
        <v>19596</v>
      </c>
      <c r="AM2352" t="s">
        <v>15061</v>
      </c>
      <c r="AN2352" t="s">
        <v>15061</v>
      </c>
      <c r="AO2352" t="s">
        <v>14933</v>
      </c>
      <c r="AP2352" t="s">
        <v>17296</v>
      </c>
      <c r="AQ2352" t="s">
        <v>20403</v>
      </c>
    </row>
    <row r="2353" spans="1:43" x14ac:dyDescent="0.3">
      <c r="A2353" t="s">
        <v>3222</v>
      </c>
      <c r="B2353" t="s">
        <v>843</v>
      </c>
      <c r="C2353" s="72">
        <v>32248</v>
      </c>
      <c r="D2353" t="s">
        <v>6655</v>
      </c>
      <c r="E2353" t="s">
        <v>7512</v>
      </c>
      <c r="F2353" t="s">
        <v>3591</v>
      </c>
      <c r="G2353" t="s">
        <v>3591</v>
      </c>
      <c r="H2353" t="s">
        <v>1373</v>
      </c>
      <c r="I2353" t="s">
        <v>9612</v>
      </c>
      <c r="J2353" t="s">
        <v>843</v>
      </c>
      <c r="K2353">
        <v>501957</v>
      </c>
      <c r="L2353" t="s">
        <v>843</v>
      </c>
      <c r="M2353">
        <v>1499976</v>
      </c>
      <c r="N2353" t="s">
        <v>843</v>
      </c>
      <c r="O2353" t="s">
        <v>3223</v>
      </c>
      <c r="P2353" t="s">
        <v>3222</v>
      </c>
      <c r="Q2353">
        <v>8411</v>
      </c>
      <c r="R2353" t="s">
        <v>843</v>
      </c>
      <c r="S2353">
        <v>30285</v>
      </c>
      <c r="T2353" t="s">
        <v>843</v>
      </c>
      <c r="V2353" t="s">
        <v>4916</v>
      </c>
      <c r="W2353">
        <v>50062</v>
      </c>
      <c r="X2353">
        <v>8411</v>
      </c>
      <c r="Y2353" t="s">
        <v>843</v>
      </c>
      <c r="Z2353" t="s">
        <v>6390</v>
      </c>
      <c r="AA2353" t="s">
        <v>658</v>
      </c>
      <c r="AB2353" t="s">
        <v>658</v>
      </c>
      <c r="AC2353" t="s">
        <v>843</v>
      </c>
      <c r="AD2353" t="s">
        <v>6390</v>
      </c>
      <c r="AE2353">
        <v>9301</v>
      </c>
      <c r="AF2353" t="s">
        <v>843</v>
      </c>
      <c r="AG2353">
        <v>5686</v>
      </c>
      <c r="AH2353" t="s">
        <v>843</v>
      </c>
      <c r="AI2353">
        <v>4175</v>
      </c>
      <c r="AJ2353">
        <v>3260</v>
      </c>
      <c r="AK2353" t="s">
        <v>843</v>
      </c>
      <c r="AL2353" t="s">
        <v>19597</v>
      </c>
      <c r="AM2353" t="s">
        <v>843</v>
      </c>
      <c r="AN2353" t="s">
        <v>843</v>
      </c>
      <c r="AO2353" t="s">
        <v>1373</v>
      </c>
      <c r="AP2353" t="s">
        <v>6390</v>
      </c>
      <c r="AQ2353" t="s">
        <v>20403</v>
      </c>
    </row>
    <row r="2354" spans="1:43" x14ac:dyDescent="0.3">
      <c r="A2354" t="s">
        <v>12769</v>
      </c>
      <c r="B2354" t="s">
        <v>11552</v>
      </c>
      <c r="C2354" s="72">
        <v>33940</v>
      </c>
      <c r="D2354" t="s">
        <v>6661</v>
      </c>
      <c r="E2354" t="s">
        <v>12770</v>
      </c>
      <c r="F2354" t="s">
        <v>1416</v>
      </c>
      <c r="G2354" t="s">
        <v>9094</v>
      </c>
      <c r="H2354" t="s">
        <v>1380</v>
      </c>
      <c r="I2354" t="s">
        <v>11553</v>
      </c>
      <c r="J2354" t="s">
        <v>11552</v>
      </c>
      <c r="K2354">
        <v>605508</v>
      </c>
      <c r="L2354" t="s">
        <v>12771</v>
      </c>
      <c r="M2354">
        <v>2046464</v>
      </c>
      <c r="N2354" t="s">
        <v>11552</v>
      </c>
      <c r="O2354" t="s">
        <v>13904</v>
      </c>
      <c r="P2354" t="s">
        <v>12769</v>
      </c>
      <c r="Q2354">
        <v>10216</v>
      </c>
      <c r="R2354" t="s">
        <v>11552</v>
      </c>
      <c r="S2354">
        <v>32866</v>
      </c>
      <c r="T2354" t="s">
        <v>11552</v>
      </c>
      <c r="V2354" t="s">
        <v>16901</v>
      </c>
      <c r="W2354">
        <v>70493</v>
      </c>
      <c r="X2354">
        <v>10216</v>
      </c>
      <c r="Y2354" t="s">
        <v>11552</v>
      </c>
      <c r="Z2354" t="s">
        <v>12772</v>
      </c>
      <c r="AA2354" t="s">
        <v>666</v>
      </c>
      <c r="AB2354" t="s">
        <v>666</v>
      </c>
      <c r="AC2354" t="s">
        <v>11552</v>
      </c>
      <c r="AD2354" t="s">
        <v>12772</v>
      </c>
      <c r="AE2354">
        <v>12160</v>
      </c>
      <c r="AF2354" t="s">
        <v>11552</v>
      </c>
      <c r="AG2354">
        <v>38316</v>
      </c>
      <c r="AH2354" t="s">
        <v>11552</v>
      </c>
      <c r="AI2354">
        <v>23719</v>
      </c>
      <c r="AJ2354">
        <v>5125</v>
      </c>
      <c r="AK2354" t="s">
        <v>11552</v>
      </c>
      <c r="AL2354" t="s">
        <v>19598</v>
      </c>
      <c r="AM2354" t="s">
        <v>11552</v>
      </c>
      <c r="AN2354" t="s">
        <v>11552</v>
      </c>
      <c r="AO2354" t="s">
        <v>1380</v>
      </c>
      <c r="AP2354" t="s">
        <v>12772</v>
      </c>
      <c r="AQ2354" t="s">
        <v>20403</v>
      </c>
    </row>
    <row r="2355" spans="1:43" x14ac:dyDescent="0.3">
      <c r="A2355" t="s">
        <v>16902</v>
      </c>
      <c r="B2355" t="s">
        <v>15036</v>
      </c>
      <c r="C2355" s="72">
        <v>34819</v>
      </c>
      <c r="D2355" t="s">
        <v>7155</v>
      </c>
      <c r="E2355" t="s">
        <v>16903</v>
      </c>
      <c r="F2355" t="s">
        <v>1526</v>
      </c>
      <c r="G2355" t="s">
        <v>9094</v>
      </c>
      <c r="H2355" t="s">
        <v>1373</v>
      </c>
      <c r="I2355" t="s">
        <v>16904</v>
      </c>
      <c r="J2355" t="s">
        <v>15036</v>
      </c>
      <c r="K2355">
        <v>622786</v>
      </c>
      <c r="L2355" t="s">
        <v>15036</v>
      </c>
      <c r="M2355">
        <v>2211808</v>
      </c>
      <c r="N2355" t="s">
        <v>15036</v>
      </c>
      <c r="P2355" t="s">
        <v>16902</v>
      </c>
      <c r="Q2355">
        <v>11082</v>
      </c>
      <c r="R2355" t="s">
        <v>15036</v>
      </c>
      <c r="S2355">
        <v>39822</v>
      </c>
      <c r="T2355" t="s">
        <v>15036</v>
      </c>
      <c r="W2355">
        <v>101190</v>
      </c>
      <c r="X2355">
        <v>11082</v>
      </c>
      <c r="Y2355" t="s">
        <v>15036</v>
      </c>
      <c r="Z2355" t="s">
        <v>16905</v>
      </c>
      <c r="AA2355" t="s">
        <v>658</v>
      </c>
      <c r="AB2355" t="s">
        <v>658</v>
      </c>
      <c r="AC2355" t="s">
        <v>15036</v>
      </c>
      <c r="AD2355" t="s">
        <v>16905</v>
      </c>
      <c r="AE2355">
        <v>14012</v>
      </c>
      <c r="AJ2355">
        <v>5202</v>
      </c>
      <c r="AK2355" t="s">
        <v>15036</v>
      </c>
      <c r="AL2355" t="s">
        <v>19599</v>
      </c>
      <c r="AM2355" t="s">
        <v>15036</v>
      </c>
      <c r="AN2355" t="s">
        <v>15036</v>
      </c>
      <c r="AO2355" t="s">
        <v>14933</v>
      </c>
      <c r="AP2355" t="s">
        <v>16905</v>
      </c>
      <c r="AQ2355" t="s">
        <v>20403</v>
      </c>
    </row>
    <row r="2356" spans="1:43" x14ac:dyDescent="0.3">
      <c r="A2356" t="s">
        <v>16906</v>
      </c>
      <c r="B2356" t="s">
        <v>14316</v>
      </c>
      <c r="C2356" s="72">
        <v>34934</v>
      </c>
      <c r="D2356" t="s">
        <v>6639</v>
      </c>
      <c r="E2356" t="s">
        <v>16907</v>
      </c>
      <c r="F2356" t="s">
        <v>1430</v>
      </c>
      <c r="G2356" t="s">
        <v>6120</v>
      </c>
      <c r="H2356" t="s">
        <v>1380</v>
      </c>
      <c r="I2356" t="s">
        <v>16908</v>
      </c>
      <c r="J2356" t="s">
        <v>14316</v>
      </c>
      <c r="K2356">
        <v>624636</v>
      </c>
      <c r="L2356" t="s">
        <v>14316</v>
      </c>
      <c r="M2356">
        <v>2117053</v>
      </c>
      <c r="N2356" t="s">
        <v>14316</v>
      </c>
      <c r="O2356" t="s">
        <v>17669</v>
      </c>
      <c r="P2356" t="s">
        <v>16906</v>
      </c>
      <c r="Q2356">
        <v>9939</v>
      </c>
      <c r="R2356" t="s">
        <v>14316</v>
      </c>
      <c r="S2356">
        <v>33221</v>
      </c>
      <c r="T2356" t="s">
        <v>14316</v>
      </c>
      <c r="W2356">
        <v>101662</v>
      </c>
      <c r="X2356">
        <v>10977</v>
      </c>
      <c r="Y2356" t="s">
        <v>14316</v>
      </c>
      <c r="Z2356" t="s">
        <v>16909</v>
      </c>
      <c r="AA2356" t="s">
        <v>658</v>
      </c>
      <c r="AB2356" t="s">
        <v>658</v>
      </c>
      <c r="AC2356" t="s">
        <v>14316</v>
      </c>
      <c r="AD2356" t="s">
        <v>16909</v>
      </c>
      <c r="AE2356">
        <v>12303</v>
      </c>
      <c r="AH2356" t="s">
        <v>14316</v>
      </c>
      <c r="AK2356" t="s">
        <v>14316</v>
      </c>
      <c r="AL2356" t="s">
        <v>19600</v>
      </c>
      <c r="AM2356" t="s">
        <v>14316</v>
      </c>
      <c r="AN2356" t="s">
        <v>14316</v>
      </c>
      <c r="AO2356" t="s">
        <v>1380</v>
      </c>
      <c r="AP2356" t="s">
        <v>16909</v>
      </c>
      <c r="AQ2356" t="s">
        <v>20403</v>
      </c>
    </row>
    <row r="2357" spans="1:43" x14ac:dyDescent="0.3">
      <c r="A2357" t="s">
        <v>12678</v>
      </c>
      <c r="B2357" t="s">
        <v>11588</v>
      </c>
      <c r="C2357" s="72">
        <v>33748</v>
      </c>
      <c r="D2357" t="s">
        <v>6562</v>
      </c>
      <c r="E2357" t="s">
        <v>12679</v>
      </c>
      <c r="F2357" t="s">
        <v>1379</v>
      </c>
      <c r="G2357" t="s">
        <v>9094</v>
      </c>
      <c r="H2357" t="s">
        <v>1380</v>
      </c>
      <c r="I2357" t="s">
        <v>11589</v>
      </c>
      <c r="J2357" t="s">
        <v>11588</v>
      </c>
      <c r="K2357">
        <v>592808</v>
      </c>
      <c r="L2357" t="s">
        <v>11588</v>
      </c>
      <c r="M2357">
        <v>2114642</v>
      </c>
      <c r="N2357" t="s">
        <v>11588</v>
      </c>
      <c r="O2357" t="s">
        <v>13482</v>
      </c>
      <c r="P2357" t="s">
        <v>12678</v>
      </c>
      <c r="Q2357">
        <v>10341</v>
      </c>
      <c r="R2357" t="s">
        <v>11588</v>
      </c>
      <c r="S2357">
        <v>33222</v>
      </c>
      <c r="T2357" t="s">
        <v>11588</v>
      </c>
      <c r="V2357" t="s">
        <v>12680</v>
      </c>
      <c r="W2357">
        <v>68700</v>
      </c>
      <c r="X2357">
        <v>10341</v>
      </c>
      <c r="Y2357" t="s">
        <v>11588</v>
      </c>
      <c r="Z2357" t="s">
        <v>12681</v>
      </c>
      <c r="AA2357" t="s">
        <v>666</v>
      </c>
      <c r="AB2357" t="s">
        <v>658</v>
      </c>
      <c r="AC2357" t="s">
        <v>11588</v>
      </c>
      <c r="AD2357" t="s">
        <v>12681</v>
      </c>
      <c r="AE2357">
        <v>11655</v>
      </c>
      <c r="AF2357" t="s">
        <v>11588</v>
      </c>
      <c r="AG2357">
        <v>71318</v>
      </c>
      <c r="AH2357" t="s">
        <v>11588</v>
      </c>
      <c r="AI2357">
        <v>23642</v>
      </c>
      <c r="AJ2357">
        <v>5319</v>
      </c>
      <c r="AK2357" t="s">
        <v>11588</v>
      </c>
      <c r="AL2357" t="s">
        <v>19601</v>
      </c>
      <c r="AM2357" t="s">
        <v>11588</v>
      </c>
      <c r="AN2357" t="s">
        <v>11588</v>
      </c>
      <c r="AO2357" t="s">
        <v>1380</v>
      </c>
      <c r="AP2357" t="s">
        <v>12681</v>
      </c>
      <c r="AQ2357" t="s">
        <v>20403</v>
      </c>
    </row>
    <row r="2358" spans="1:43" x14ac:dyDescent="0.3">
      <c r="A2358" t="s">
        <v>3224</v>
      </c>
      <c r="B2358" t="s">
        <v>1242</v>
      </c>
      <c r="C2358" s="72">
        <v>32161</v>
      </c>
      <c r="D2358" t="s">
        <v>7799</v>
      </c>
      <c r="E2358" t="s">
        <v>7099</v>
      </c>
      <c r="F2358" t="s">
        <v>1439</v>
      </c>
      <c r="G2358" t="s">
        <v>6120</v>
      </c>
      <c r="H2358" t="s">
        <v>1373</v>
      </c>
      <c r="I2358" t="s">
        <v>10762</v>
      </c>
      <c r="J2358" t="s">
        <v>1242</v>
      </c>
      <c r="K2358">
        <v>474521</v>
      </c>
      <c r="L2358" t="s">
        <v>1242</v>
      </c>
      <c r="M2358">
        <v>1957303</v>
      </c>
      <c r="N2358" t="s">
        <v>1242</v>
      </c>
      <c r="O2358" t="s">
        <v>4917</v>
      </c>
      <c r="P2358" t="s">
        <v>3224</v>
      </c>
      <c r="Q2358">
        <v>9206</v>
      </c>
      <c r="R2358" t="s">
        <v>1242</v>
      </c>
      <c r="S2358">
        <v>31886</v>
      </c>
      <c r="T2358" t="s">
        <v>1242</v>
      </c>
      <c r="V2358" t="s">
        <v>4918</v>
      </c>
      <c r="W2358">
        <v>65765</v>
      </c>
      <c r="X2358">
        <v>9206</v>
      </c>
      <c r="Y2358" t="s">
        <v>1242</v>
      </c>
      <c r="Z2358" t="s">
        <v>6391</v>
      </c>
      <c r="AA2358" t="s">
        <v>658</v>
      </c>
      <c r="AB2358" t="s">
        <v>658</v>
      </c>
      <c r="AC2358" t="s">
        <v>1242</v>
      </c>
      <c r="AD2358" t="s">
        <v>6391</v>
      </c>
      <c r="AE2358">
        <v>12315</v>
      </c>
      <c r="AF2358" t="s">
        <v>1242</v>
      </c>
      <c r="AG2358">
        <v>21196</v>
      </c>
      <c r="AH2358" t="s">
        <v>1242</v>
      </c>
      <c r="AI2358">
        <v>13992</v>
      </c>
      <c r="AJ2358">
        <v>4117</v>
      </c>
      <c r="AK2358" t="s">
        <v>1242</v>
      </c>
      <c r="AN2358" t="s">
        <v>1242</v>
      </c>
      <c r="AO2358" t="s">
        <v>1373</v>
      </c>
      <c r="AP2358" t="s">
        <v>6391</v>
      </c>
      <c r="AQ2358" t="s">
        <v>20403</v>
      </c>
    </row>
    <row r="2359" spans="1:43" hidden="1" x14ac:dyDescent="0.3">
      <c r="A2359" t="s">
        <v>6392</v>
      </c>
      <c r="B2359" t="s">
        <v>127</v>
      </c>
      <c r="C2359" s="72">
        <v>30621</v>
      </c>
      <c r="D2359" t="s">
        <v>6736</v>
      </c>
      <c r="E2359" t="s">
        <v>7099</v>
      </c>
      <c r="F2359" t="s">
        <v>3591</v>
      </c>
      <c r="G2359" t="s">
        <v>3591</v>
      </c>
      <c r="H2359" t="s">
        <v>1380</v>
      </c>
      <c r="I2359" t="s">
        <v>9470</v>
      </c>
      <c r="J2359" t="s">
        <v>127</v>
      </c>
      <c r="K2359">
        <v>476270</v>
      </c>
      <c r="L2359" t="s">
        <v>127</v>
      </c>
      <c r="M2359">
        <v>1103735</v>
      </c>
      <c r="N2359" t="s">
        <v>127</v>
      </c>
      <c r="O2359" t="s">
        <v>6393</v>
      </c>
      <c r="P2359" t="s">
        <v>6392</v>
      </c>
      <c r="Q2359">
        <v>8719</v>
      </c>
      <c r="R2359" t="s">
        <v>127</v>
      </c>
      <c r="S2359">
        <v>29437</v>
      </c>
      <c r="T2359" t="s">
        <v>127</v>
      </c>
      <c r="V2359" t="s">
        <v>6394</v>
      </c>
      <c r="W2359">
        <v>49084</v>
      </c>
      <c r="X2359">
        <v>8719</v>
      </c>
      <c r="Y2359" t="s">
        <v>127</v>
      </c>
      <c r="Z2359" t="s">
        <v>6395</v>
      </c>
      <c r="AA2359" t="s">
        <v>658</v>
      </c>
      <c r="AB2359" t="s">
        <v>658</v>
      </c>
      <c r="AC2359" t="s">
        <v>127</v>
      </c>
      <c r="AD2359" t="s">
        <v>6395</v>
      </c>
      <c r="AE2359">
        <v>8877</v>
      </c>
      <c r="AF2359" t="s">
        <v>127</v>
      </c>
      <c r="AG2359">
        <v>12082</v>
      </c>
      <c r="AI2359">
        <v>1812</v>
      </c>
      <c r="AK2359" t="s">
        <v>127</v>
      </c>
      <c r="AL2359" t="s">
        <v>19602</v>
      </c>
      <c r="AM2359" t="s">
        <v>127</v>
      </c>
      <c r="AN2359" t="s">
        <v>127</v>
      </c>
      <c r="AO2359" t="s">
        <v>1380</v>
      </c>
      <c r="AP2359" t="s">
        <v>6395</v>
      </c>
      <c r="AQ2359" t="s">
        <v>20402</v>
      </c>
    </row>
    <row r="2360" spans="1:43" x14ac:dyDescent="0.3">
      <c r="A2360" t="s">
        <v>6396</v>
      </c>
      <c r="B2360" t="s">
        <v>6397</v>
      </c>
      <c r="C2360" s="72">
        <v>33191</v>
      </c>
      <c r="D2360" t="s">
        <v>7490</v>
      </c>
      <c r="E2360" t="s">
        <v>7489</v>
      </c>
      <c r="F2360" t="s">
        <v>1434</v>
      </c>
      <c r="G2360" t="s">
        <v>9094</v>
      </c>
      <c r="H2360" t="s">
        <v>2147</v>
      </c>
      <c r="I2360" t="s">
        <v>9180</v>
      </c>
      <c r="J2360" t="s">
        <v>6397</v>
      </c>
      <c r="K2360">
        <v>630111</v>
      </c>
      <c r="L2360" t="s">
        <v>6397</v>
      </c>
      <c r="M2360">
        <v>2160873</v>
      </c>
      <c r="N2360" t="s">
        <v>6397</v>
      </c>
      <c r="O2360" t="s">
        <v>13304</v>
      </c>
      <c r="P2360" t="s">
        <v>6396</v>
      </c>
      <c r="Q2360">
        <v>9850</v>
      </c>
      <c r="R2360" t="s">
        <v>6397</v>
      </c>
      <c r="S2360">
        <v>33662</v>
      </c>
      <c r="T2360" t="s">
        <v>6397</v>
      </c>
      <c r="V2360" t="s">
        <v>12810</v>
      </c>
      <c r="W2360">
        <v>102355</v>
      </c>
      <c r="X2360">
        <v>9850</v>
      </c>
      <c r="Y2360" t="s">
        <v>9181</v>
      </c>
      <c r="Z2360" t="s">
        <v>9023</v>
      </c>
      <c r="AA2360" t="s">
        <v>658</v>
      </c>
      <c r="AB2360" t="s">
        <v>658</v>
      </c>
      <c r="AC2360" t="s">
        <v>6397</v>
      </c>
      <c r="AD2360" t="s">
        <v>9023</v>
      </c>
      <c r="AE2360">
        <v>12827</v>
      </c>
      <c r="AF2360" t="s">
        <v>6397</v>
      </c>
      <c r="AG2360">
        <v>60426</v>
      </c>
      <c r="AH2360" t="s">
        <v>6397</v>
      </c>
      <c r="AI2360">
        <v>18412</v>
      </c>
      <c r="AJ2360">
        <v>4816</v>
      </c>
      <c r="AK2360" t="s">
        <v>6397</v>
      </c>
      <c r="AL2360" t="s">
        <v>19603</v>
      </c>
      <c r="AM2360" t="s">
        <v>6397</v>
      </c>
      <c r="AN2360" t="s">
        <v>6397</v>
      </c>
      <c r="AO2360" t="s">
        <v>2147</v>
      </c>
      <c r="AP2360" t="s">
        <v>9023</v>
      </c>
      <c r="AQ2360" t="s">
        <v>20403</v>
      </c>
    </row>
    <row r="2361" spans="1:43" x14ac:dyDescent="0.3">
      <c r="A2361" t="s">
        <v>4919</v>
      </c>
      <c r="B2361" t="s">
        <v>1020</v>
      </c>
      <c r="C2361" s="72">
        <v>30974</v>
      </c>
      <c r="D2361" t="s">
        <v>6620</v>
      </c>
      <c r="E2361" t="s">
        <v>8114</v>
      </c>
      <c r="F2361" t="s">
        <v>1460</v>
      </c>
      <c r="G2361" t="s">
        <v>9094</v>
      </c>
      <c r="H2361" t="s">
        <v>1373</v>
      </c>
      <c r="I2361" t="s">
        <v>9334</v>
      </c>
      <c r="J2361" t="s">
        <v>1020</v>
      </c>
      <c r="K2361">
        <v>458708</v>
      </c>
      <c r="L2361" t="s">
        <v>1020</v>
      </c>
      <c r="M2361">
        <v>1758835</v>
      </c>
      <c r="N2361" t="s">
        <v>1020</v>
      </c>
      <c r="O2361" t="s">
        <v>6398</v>
      </c>
      <c r="P2361" t="s">
        <v>4919</v>
      </c>
      <c r="Q2361">
        <v>8769</v>
      </c>
      <c r="R2361" t="s">
        <v>1020</v>
      </c>
      <c r="S2361">
        <v>30944</v>
      </c>
      <c r="T2361" t="s">
        <v>1020</v>
      </c>
      <c r="V2361" t="s">
        <v>6399</v>
      </c>
      <c r="W2361">
        <v>52032</v>
      </c>
      <c r="X2361">
        <v>8769</v>
      </c>
      <c r="Y2361" t="s">
        <v>1020</v>
      </c>
      <c r="Z2361" t="s">
        <v>6400</v>
      </c>
      <c r="AA2361" t="s">
        <v>658</v>
      </c>
      <c r="AB2361" t="s">
        <v>658</v>
      </c>
      <c r="AC2361" t="s">
        <v>1020</v>
      </c>
      <c r="AD2361" t="s">
        <v>6400</v>
      </c>
      <c r="AE2361">
        <v>10496</v>
      </c>
      <c r="AF2361" t="s">
        <v>1020</v>
      </c>
      <c r="AG2361">
        <v>12455</v>
      </c>
      <c r="AH2361" t="s">
        <v>1020</v>
      </c>
      <c r="AI2361">
        <v>2788</v>
      </c>
      <c r="AJ2361">
        <v>3558</v>
      </c>
      <c r="AK2361" t="s">
        <v>1020</v>
      </c>
      <c r="AL2361" t="s">
        <v>19604</v>
      </c>
      <c r="AM2361" t="s">
        <v>1020</v>
      </c>
      <c r="AN2361" t="s">
        <v>1020</v>
      </c>
      <c r="AO2361" t="s">
        <v>14933</v>
      </c>
      <c r="AP2361" t="s">
        <v>6400</v>
      </c>
      <c r="AQ2361" t="s">
        <v>20403</v>
      </c>
    </row>
    <row r="2362" spans="1:43" x14ac:dyDescent="0.3">
      <c r="A2362" t="s">
        <v>11122</v>
      </c>
      <c r="B2362" t="s">
        <v>11123</v>
      </c>
      <c r="C2362" s="72">
        <v>33040</v>
      </c>
      <c r="D2362" t="s">
        <v>11124</v>
      </c>
      <c r="E2362" t="s">
        <v>11125</v>
      </c>
      <c r="F2362" t="s">
        <v>1526</v>
      </c>
      <c r="G2362" t="s">
        <v>9094</v>
      </c>
      <c r="H2362" t="s">
        <v>661</v>
      </c>
      <c r="I2362" t="s">
        <v>11126</v>
      </c>
      <c r="J2362" t="s">
        <v>11123</v>
      </c>
      <c r="K2362">
        <v>605509</v>
      </c>
      <c r="L2362" t="s">
        <v>11123</v>
      </c>
      <c r="M2362">
        <v>2119960</v>
      </c>
      <c r="N2362" t="s">
        <v>11123</v>
      </c>
      <c r="O2362" t="s">
        <v>13176</v>
      </c>
      <c r="P2362" t="s">
        <v>11122</v>
      </c>
      <c r="Q2362">
        <v>10043</v>
      </c>
      <c r="R2362" t="s">
        <v>11123</v>
      </c>
      <c r="S2362">
        <v>33394</v>
      </c>
      <c r="T2362" t="s">
        <v>11123</v>
      </c>
      <c r="V2362" t="s">
        <v>12328</v>
      </c>
      <c r="W2362">
        <v>69580</v>
      </c>
      <c r="X2362">
        <v>10043</v>
      </c>
      <c r="Y2362" t="s">
        <v>11123</v>
      </c>
      <c r="Z2362" t="s">
        <v>11127</v>
      </c>
      <c r="AA2362" t="s">
        <v>658</v>
      </c>
      <c r="AB2362" t="s">
        <v>658</v>
      </c>
      <c r="AC2362" t="s">
        <v>11123</v>
      </c>
      <c r="AD2362" t="s">
        <v>11127</v>
      </c>
      <c r="AE2362">
        <v>14018</v>
      </c>
      <c r="AF2362" t="s">
        <v>11123</v>
      </c>
      <c r="AG2362">
        <v>53600</v>
      </c>
      <c r="AH2362" t="s">
        <v>11123</v>
      </c>
      <c r="AI2362">
        <v>18518</v>
      </c>
      <c r="AJ2362">
        <v>4995</v>
      </c>
      <c r="AK2362" t="s">
        <v>11123</v>
      </c>
      <c r="AL2362" t="s">
        <v>19605</v>
      </c>
      <c r="AM2362" t="s">
        <v>11123</v>
      </c>
      <c r="AN2362" t="s">
        <v>11123</v>
      </c>
      <c r="AO2362" t="s">
        <v>661</v>
      </c>
      <c r="AP2362" t="s">
        <v>11127</v>
      </c>
      <c r="AQ2362" t="s">
        <v>20403</v>
      </c>
    </row>
    <row r="2363" spans="1:43" x14ac:dyDescent="0.3">
      <c r="A2363" t="s">
        <v>20160</v>
      </c>
      <c r="B2363" t="s">
        <v>20161</v>
      </c>
      <c r="C2363" s="72">
        <v>36398</v>
      </c>
      <c r="D2363" t="s">
        <v>14159</v>
      </c>
      <c r="E2363" t="s">
        <v>20162</v>
      </c>
      <c r="F2363" t="s">
        <v>1405</v>
      </c>
      <c r="G2363" t="s">
        <v>6120</v>
      </c>
      <c r="H2363" t="s">
        <v>1396</v>
      </c>
      <c r="J2363" t="s">
        <v>20161</v>
      </c>
      <c r="K2363">
        <v>679529</v>
      </c>
      <c r="L2363" t="s">
        <v>20161</v>
      </c>
      <c r="M2363">
        <v>3166850</v>
      </c>
      <c r="N2363" t="s">
        <v>20161</v>
      </c>
      <c r="P2363" t="s">
        <v>20160</v>
      </c>
      <c r="Q2363">
        <v>10831</v>
      </c>
      <c r="R2363" t="s">
        <v>20161</v>
      </c>
      <c r="W2363">
        <v>138910</v>
      </c>
      <c r="Z2363" t="s">
        <v>19807</v>
      </c>
      <c r="AA2363" t="s">
        <v>658</v>
      </c>
      <c r="AB2363" t="s">
        <v>658</v>
      </c>
      <c r="AC2363" t="s">
        <v>20161</v>
      </c>
      <c r="AD2363" t="s">
        <v>19807</v>
      </c>
      <c r="AK2363" t="s">
        <v>20161</v>
      </c>
      <c r="AO2363" t="s">
        <v>1396</v>
      </c>
      <c r="AP2363" t="s">
        <v>19807</v>
      </c>
      <c r="AQ2363" t="s">
        <v>20403</v>
      </c>
    </row>
    <row r="2364" spans="1:43" x14ac:dyDescent="0.3">
      <c r="A2364" t="s">
        <v>16910</v>
      </c>
      <c r="B2364" t="s">
        <v>16911</v>
      </c>
      <c r="C2364" s="72">
        <v>35419</v>
      </c>
      <c r="D2364" t="s">
        <v>7159</v>
      </c>
      <c r="E2364" t="s">
        <v>16912</v>
      </c>
      <c r="F2364" t="s">
        <v>1376</v>
      </c>
      <c r="G2364" t="s">
        <v>6120</v>
      </c>
      <c r="H2364" t="s">
        <v>660</v>
      </c>
      <c r="I2364" t="s">
        <v>16913</v>
      </c>
      <c r="J2364" t="s">
        <v>16911</v>
      </c>
      <c r="K2364">
        <v>647351</v>
      </c>
      <c r="L2364" t="s">
        <v>16911</v>
      </c>
      <c r="M2364">
        <v>2921390</v>
      </c>
      <c r="N2364" t="s">
        <v>17670</v>
      </c>
      <c r="P2364" t="s">
        <v>16910</v>
      </c>
      <c r="Q2364">
        <v>11642</v>
      </c>
      <c r="R2364" t="s">
        <v>16911</v>
      </c>
      <c r="S2364">
        <v>40754</v>
      </c>
      <c r="T2364" t="s">
        <v>16911</v>
      </c>
      <c r="W2364">
        <v>109090</v>
      </c>
      <c r="X2364">
        <v>11642</v>
      </c>
      <c r="Y2364" t="s">
        <v>16911</v>
      </c>
      <c r="Z2364" t="s">
        <v>16914</v>
      </c>
      <c r="AA2364" t="s">
        <v>5068</v>
      </c>
      <c r="AB2364" t="s">
        <v>658</v>
      </c>
      <c r="AC2364" t="s">
        <v>16911</v>
      </c>
      <c r="AD2364" t="s">
        <v>16914</v>
      </c>
      <c r="AE2364">
        <v>15040</v>
      </c>
      <c r="AJ2364">
        <v>6242</v>
      </c>
      <c r="AK2364" t="s">
        <v>16911</v>
      </c>
      <c r="AL2364" t="s">
        <v>19606</v>
      </c>
      <c r="AM2364" t="s">
        <v>16911</v>
      </c>
      <c r="AN2364" t="s">
        <v>16911</v>
      </c>
      <c r="AO2364" t="s">
        <v>14939</v>
      </c>
      <c r="AP2364" t="s">
        <v>16914</v>
      </c>
      <c r="AQ2364" t="s">
        <v>20403</v>
      </c>
    </row>
    <row r="2365" spans="1:43" x14ac:dyDescent="0.3">
      <c r="A2365" t="s">
        <v>3528</v>
      </c>
      <c r="B2365" t="s">
        <v>922</v>
      </c>
      <c r="C2365" s="72">
        <v>32119</v>
      </c>
      <c r="D2365" t="s">
        <v>6541</v>
      </c>
      <c r="E2365" t="s">
        <v>7359</v>
      </c>
      <c r="F2365" t="s">
        <v>3591</v>
      </c>
      <c r="G2365" t="s">
        <v>3591</v>
      </c>
      <c r="H2365" t="s">
        <v>1373</v>
      </c>
      <c r="I2365" t="s">
        <v>10972</v>
      </c>
      <c r="J2365" t="s">
        <v>922</v>
      </c>
      <c r="K2365">
        <v>456776</v>
      </c>
      <c r="L2365" t="s">
        <v>922</v>
      </c>
      <c r="M2365">
        <v>1663351</v>
      </c>
      <c r="N2365" t="s">
        <v>922</v>
      </c>
      <c r="O2365" t="s">
        <v>13527</v>
      </c>
      <c r="P2365" t="s">
        <v>3528</v>
      </c>
      <c r="Q2365">
        <v>8991</v>
      </c>
      <c r="R2365" t="s">
        <v>922</v>
      </c>
      <c r="S2365">
        <v>31125</v>
      </c>
      <c r="T2365" t="s">
        <v>922</v>
      </c>
      <c r="V2365" t="s">
        <v>12419</v>
      </c>
      <c r="W2365">
        <v>43851</v>
      </c>
      <c r="X2365">
        <v>8991</v>
      </c>
      <c r="Y2365" t="s">
        <v>922</v>
      </c>
      <c r="Z2365" t="s">
        <v>6401</v>
      </c>
      <c r="AA2365" t="s">
        <v>666</v>
      </c>
      <c r="AB2365" t="s">
        <v>666</v>
      </c>
      <c r="AC2365" t="s">
        <v>922</v>
      </c>
      <c r="AD2365" t="s">
        <v>6401</v>
      </c>
      <c r="AE2365">
        <v>10755</v>
      </c>
      <c r="AH2365" t="s">
        <v>922</v>
      </c>
      <c r="AI2365">
        <v>5167</v>
      </c>
      <c r="AK2365" t="s">
        <v>922</v>
      </c>
      <c r="AL2365" t="s">
        <v>19607</v>
      </c>
      <c r="AM2365" t="s">
        <v>922</v>
      </c>
      <c r="AN2365" t="s">
        <v>922</v>
      </c>
      <c r="AO2365" t="s">
        <v>1373</v>
      </c>
      <c r="AP2365" t="s">
        <v>6401</v>
      </c>
      <c r="AQ2365" t="s">
        <v>20403</v>
      </c>
    </row>
    <row r="2366" spans="1:43" hidden="1" x14ac:dyDescent="0.3">
      <c r="A2366" t="s">
        <v>3225</v>
      </c>
      <c r="B2366" t="s">
        <v>328</v>
      </c>
      <c r="C2366" s="72">
        <v>28516</v>
      </c>
      <c r="D2366" t="s">
        <v>7360</v>
      </c>
      <c r="E2366" t="s">
        <v>7359</v>
      </c>
      <c r="F2366" t="s">
        <v>3591</v>
      </c>
      <c r="G2366" t="s">
        <v>3591</v>
      </c>
      <c r="H2366" t="s">
        <v>1380</v>
      </c>
      <c r="I2366" t="s">
        <v>9229</v>
      </c>
      <c r="J2366" t="s">
        <v>328</v>
      </c>
      <c r="K2366">
        <v>400083</v>
      </c>
      <c r="L2366" t="s">
        <v>328</v>
      </c>
      <c r="M2366">
        <v>223497</v>
      </c>
      <c r="N2366" t="s">
        <v>328</v>
      </c>
      <c r="O2366" t="s">
        <v>3226</v>
      </c>
      <c r="P2366" t="s">
        <v>3225</v>
      </c>
      <c r="Q2366">
        <v>6901</v>
      </c>
      <c r="R2366" t="s">
        <v>328</v>
      </c>
      <c r="S2366">
        <v>5089</v>
      </c>
      <c r="T2366" t="s">
        <v>328</v>
      </c>
      <c r="V2366" t="s">
        <v>4920</v>
      </c>
      <c r="W2366">
        <v>1455</v>
      </c>
      <c r="X2366">
        <v>6901</v>
      </c>
      <c r="Y2366" t="s">
        <v>328</v>
      </c>
      <c r="Z2366" t="s">
        <v>9024</v>
      </c>
      <c r="AA2366" t="s">
        <v>5068</v>
      </c>
      <c r="AB2366" t="s">
        <v>658</v>
      </c>
      <c r="AC2366" t="s">
        <v>328</v>
      </c>
      <c r="AD2366" t="s">
        <v>9024</v>
      </c>
      <c r="AE2366">
        <v>6601</v>
      </c>
      <c r="AI2366">
        <v>3524</v>
      </c>
      <c r="AK2366" t="s">
        <v>328</v>
      </c>
      <c r="AL2366" t="s">
        <v>19608</v>
      </c>
      <c r="AM2366" t="s">
        <v>328</v>
      </c>
      <c r="AN2366" t="s">
        <v>328</v>
      </c>
      <c r="AO2366" t="s">
        <v>1380</v>
      </c>
      <c r="AP2366" t="s">
        <v>9024</v>
      </c>
      <c r="AQ2366" t="s">
        <v>20402</v>
      </c>
    </row>
    <row r="2367" spans="1:43" hidden="1" x14ac:dyDescent="0.3">
      <c r="A2367" t="s">
        <v>4921</v>
      </c>
      <c r="B2367" t="s">
        <v>1063</v>
      </c>
      <c r="C2367" s="72">
        <v>30246</v>
      </c>
      <c r="D2367" t="s">
        <v>6639</v>
      </c>
      <c r="E2367" t="s">
        <v>7359</v>
      </c>
      <c r="F2367" t="s">
        <v>1565</v>
      </c>
      <c r="G2367" t="s">
        <v>6120</v>
      </c>
      <c r="H2367" t="s">
        <v>1373</v>
      </c>
      <c r="I2367" t="s">
        <v>10207</v>
      </c>
      <c r="J2367" t="s">
        <v>1063</v>
      </c>
      <c r="K2367">
        <v>448614</v>
      </c>
      <c r="L2367" t="s">
        <v>1063</v>
      </c>
      <c r="M2367">
        <v>1598990</v>
      </c>
      <c r="N2367" t="s">
        <v>1063</v>
      </c>
      <c r="O2367" t="s">
        <v>6402</v>
      </c>
      <c r="P2367" t="s">
        <v>4921</v>
      </c>
      <c r="Q2367">
        <v>8533</v>
      </c>
      <c r="R2367" t="s">
        <v>1063</v>
      </c>
      <c r="S2367">
        <v>29347</v>
      </c>
      <c r="T2367" t="s">
        <v>1063</v>
      </c>
      <c r="V2367" t="s">
        <v>6403</v>
      </c>
      <c r="W2367">
        <v>49107</v>
      </c>
      <c r="X2367">
        <v>8533</v>
      </c>
      <c r="Y2367" t="s">
        <v>1063</v>
      </c>
      <c r="Z2367" t="s">
        <v>6404</v>
      </c>
      <c r="AA2367" t="s">
        <v>658</v>
      </c>
      <c r="AB2367" t="s">
        <v>658</v>
      </c>
      <c r="AC2367" t="s">
        <v>1063</v>
      </c>
      <c r="AD2367" t="s">
        <v>6404</v>
      </c>
      <c r="AE2367">
        <v>10927</v>
      </c>
      <c r="AF2367" t="s">
        <v>1063</v>
      </c>
      <c r="AG2367">
        <v>6192</v>
      </c>
      <c r="AH2367" t="s">
        <v>1063</v>
      </c>
      <c r="AI2367">
        <v>1952</v>
      </c>
      <c r="AJ2367">
        <v>3301</v>
      </c>
      <c r="AK2367" t="s">
        <v>1063</v>
      </c>
      <c r="AL2367" t="s">
        <v>19609</v>
      </c>
      <c r="AM2367" t="s">
        <v>1063</v>
      </c>
      <c r="AN2367" t="s">
        <v>1063</v>
      </c>
      <c r="AO2367" t="s">
        <v>1373</v>
      </c>
      <c r="AP2367" t="s">
        <v>6404</v>
      </c>
      <c r="AQ2367" t="s">
        <v>20402</v>
      </c>
    </row>
    <row r="2368" spans="1:43" x14ac:dyDescent="0.3">
      <c r="A2368" t="s">
        <v>12754</v>
      </c>
      <c r="B2368" t="s">
        <v>11639</v>
      </c>
      <c r="C2368" s="72">
        <v>35412</v>
      </c>
      <c r="D2368" t="s">
        <v>12755</v>
      </c>
      <c r="E2368" t="s">
        <v>7359</v>
      </c>
      <c r="F2368" t="s">
        <v>1372</v>
      </c>
      <c r="G2368" t="s">
        <v>6120</v>
      </c>
      <c r="H2368" t="s">
        <v>1431</v>
      </c>
      <c r="I2368" t="s">
        <v>14656</v>
      </c>
      <c r="J2368" t="s">
        <v>11639</v>
      </c>
      <c r="K2368">
        <v>650402</v>
      </c>
      <c r="L2368" t="s">
        <v>11639</v>
      </c>
      <c r="M2368">
        <v>2167471</v>
      </c>
      <c r="N2368" t="s">
        <v>11639</v>
      </c>
      <c r="O2368" t="s">
        <v>17671</v>
      </c>
      <c r="P2368" t="s">
        <v>12754</v>
      </c>
      <c r="Q2368">
        <v>10236</v>
      </c>
      <c r="R2368" t="s">
        <v>11639</v>
      </c>
      <c r="S2368">
        <v>33804</v>
      </c>
      <c r="T2368" t="s">
        <v>11639</v>
      </c>
      <c r="V2368" t="s">
        <v>16915</v>
      </c>
      <c r="W2368">
        <v>104180</v>
      </c>
      <c r="X2368">
        <v>10236</v>
      </c>
      <c r="Y2368" t="s">
        <v>11639</v>
      </c>
      <c r="Z2368" t="s">
        <v>12756</v>
      </c>
      <c r="AA2368" t="s">
        <v>658</v>
      </c>
      <c r="AB2368" t="s">
        <v>658</v>
      </c>
      <c r="AC2368" t="s">
        <v>11639</v>
      </c>
      <c r="AD2368" t="s">
        <v>12756</v>
      </c>
      <c r="AE2368">
        <v>13137</v>
      </c>
      <c r="AH2368" t="s">
        <v>11639</v>
      </c>
      <c r="AI2368">
        <v>18487</v>
      </c>
      <c r="AJ2368">
        <v>5653</v>
      </c>
      <c r="AK2368" t="s">
        <v>11639</v>
      </c>
      <c r="AL2368" t="s">
        <v>19610</v>
      </c>
      <c r="AM2368" t="s">
        <v>11639</v>
      </c>
      <c r="AN2368" t="s">
        <v>11639</v>
      </c>
      <c r="AO2368" t="s">
        <v>1431</v>
      </c>
      <c r="AP2368" t="s">
        <v>12756</v>
      </c>
      <c r="AQ2368" t="s">
        <v>20403</v>
      </c>
    </row>
    <row r="2369" spans="1:43" x14ac:dyDescent="0.3">
      <c r="A2369" t="s">
        <v>13905</v>
      </c>
      <c r="B2369" t="s">
        <v>11186</v>
      </c>
      <c r="C2369" s="72">
        <v>34236</v>
      </c>
      <c r="D2369" t="s">
        <v>6543</v>
      </c>
      <c r="E2369" t="s">
        <v>7359</v>
      </c>
      <c r="F2369" t="s">
        <v>3591</v>
      </c>
      <c r="G2369" t="s">
        <v>3591</v>
      </c>
      <c r="H2369" t="s">
        <v>1373</v>
      </c>
      <c r="I2369" t="s">
        <v>11742</v>
      </c>
      <c r="J2369" t="s">
        <v>11186</v>
      </c>
      <c r="K2369">
        <v>600526</v>
      </c>
      <c r="L2369" t="s">
        <v>11186</v>
      </c>
      <c r="M2369">
        <v>2210105</v>
      </c>
      <c r="N2369" t="s">
        <v>11186</v>
      </c>
      <c r="O2369" t="s">
        <v>13906</v>
      </c>
      <c r="P2369" t="s">
        <v>13905</v>
      </c>
      <c r="Q2369">
        <v>10408</v>
      </c>
      <c r="R2369" t="s">
        <v>13907</v>
      </c>
      <c r="S2369">
        <v>34847</v>
      </c>
      <c r="T2369" t="s">
        <v>11186</v>
      </c>
      <c r="V2369" t="s">
        <v>16916</v>
      </c>
      <c r="W2369">
        <v>69323</v>
      </c>
      <c r="X2369">
        <v>10408</v>
      </c>
      <c r="Y2369" t="s">
        <v>13908</v>
      </c>
      <c r="Z2369" t="s">
        <v>13909</v>
      </c>
      <c r="AA2369" t="s">
        <v>666</v>
      </c>
      <c r="AB2369" t="s">
        <v>666</v>
      </c>
      <c r="AC2369" t="s">
        <v>11186</v>
      </c>
      <c r="AD2369" t="s">
        <v>13909</v>
      </c>
      <c r="AE2369">
        <v>14089</v>
      </c>
      <c r="AI2369">
        <v>23773</v>
      </c>
      <c r="AJ2369">
        <v>5425</v>
      </c>
      <c r="AK2369" t="s">
        <v>11186</v>
      </c>
      <c r="AL2369" t="s">
        <v>19611</v>
      </c>
      <c r="AM2369" t="s">
        <v>11186</v>
      </c>
      <c r="AN2369" t="s">
        <v>11186</v>
      </c>
      <c r="AO2369" t="s">
        <v>1373</v>
      </c>
      <c r="AP2369" t="s">
        <v>15402</v>
      </c>
      <c r="AQ2369" t="s">
        <v>20403</v>
      </c>
    </row>
    <row r="2370" spans="1:43" x14ac:dyDescent="0.3">
      <c r="A2370" t="s">
        <v>13910</v>
      </c>
      <c r="B2370" t="s">
        <v>11581</v>
      </c>
      <c r="C2370" s="72">
        <v>35187</v>
      </c>
      <c r="D2370" t="s">
        <v>6939</v>
      </c>
      <c r="E2370" t="s">
        <v>13911</v>
      </c>
      <c r="F2370" t="s">
        <v>1409</v>
      </c>
      <c r="G2370" t="s">
        <v>9094</v>
      </c>
      <c r="H2370" t="s">
        <v>1424</v>
      </c>
      <c r="I2370" t="s">
        <v>13041</v>
      </c>
      <c r="J2370" t="s">
        <v>11581</v>
      </c>
      <c r="K2370">
        <v>620443</v>
      </c>
      <c r="L2370" t="s">
        <v>11581</v>
      </c>
      <c r="M2370">
        <v>2167460</v>
      </c>
      <c r="N2370" t="s">
        <v>11581</v>
      </c>
      <c r="O2370" t="s">
        <v>14479</v>
      </c>
      <c r="P2370" t="s">
        <v>13910</v>
      </c>
      <c r="Q2370">
        <v>10669</v>
      </c>
      <c r="R2370" t="s">
        <v>11581</v>
      </c>
      <c r="S2370">
        <v>33805</v>
      </c>
      <c r="T2370" t="s">
        <v>11581</v>
      </c>
      <c r="V2370" t="s">
        <v>16917</v>
      </c>
      <c r="W2370">
        <v>102110</v>
      </c>
      <c r="X2370">
        <v>10669</v>
      </c>
      <c r="Y2370" t="s">
        <v>11581</v>
      </c>
      <c r="Z2370" t="s">
        <v>13912</v>
      </c>
      <c r="AA2370" t="s">
        <v>658</v>
      </c>
      <c r="AB2370" t="s">
        <v>658</v>
      </c>
      <c r="AC2370" t="s">
        <v>11581</v>
      </c>
      <c r="AD2370" t="s">
        <v>13912</v>
      </c>
      <c r="AE2370">
        <v>12604</v>
      </c>
      <c r="AH2370" t="s">
        <v>11581</v>
      </c>
      <c r="AI2370">
        <v>19981</v>
      </c>
      <c r="AJ2370">
        <v>5498</v>
      </c>
      <c r="AK2370" t="s">
        <v>11581</v>
      </c>
      <c r="AL2370" t="s">
        <v>19612</v>
      </c>
      <c r="AM2370" t="s">
        <v>11581</v>
      </c>
      <c r="AN2370" t="s">
        <v>11581</v>
      </c>
      <c r="AO2370" t="s">
        <v>1424</v>
      </c>
      <c r="AP2370" t="s">
        <v>13912</v>
      </c>
      <c r="AQ2370" t="s">
        <v>20403</v>
      </c>
    </row>
    <row r="2371" spans="1:43" x14ac:dyDescent="0.3">
      <c r="A2371" t="s">
        <v>12825</v>
      </c>
      <c r="B2371" t="s">
        <v>11519</v>
      </c>
      <c r="C2371" s="72">
        <v>33849</v>
      </c>
      <c r="D2371" t="s">
        <v>7774</v>
      </c>
      <c r="E2371" t="s">
        <v>12826</v>
      </c>
      <c r="F2371" t="s">
        <v>1398</v>
      </c>
      <c r="G2371" t="s">
        <v>9094</v>
      </c>
      <c r="H2371" t="s">
        <v>1431</v>
      </c>
      <c r="I2371" t="s">
        <v>11520</v>
      </c>
      <c r="J2371" t="s">
        <v>11519</v>
      </c>
      <c r="K2371">
        <v>591720</v>
      </c>
      <c r="L2371" t="s">
        <v>12827</v>
      </c>
      <c r="M2371">
        <v>1804326</v>
      </c>
      <c r="N2371" t="s">
        <v>11519</v>
      </c>
      <c r="O2371" t="s">
        <v>13913</v>
      </c>
      <c r="P2371" t="s">
        <v>12825</v>
      </c>
      <c r="Q2371">
        <v>10088</v>
      </c>
      <c r="R2371" t="s">
        <v>11519</v>
      </c>
      <c r="S2371">
        <v>31200</v>
      </c>
      <c r="T2371" t="s">
        <v>11519</v>
      </c>
      <c r="V2371" t="s">
        <v>16918</v>
      </c>
      <c r="W2371">
        <v>66883</v>
      </c>
      <c r="X2371">
        <v>10088</v>
      </c>
      <c r="Y2371" t="s">
        <v>11519</v>
      </c>
      <c r="Z2371" t="s">
        <v>12828</v>
      </c>
      <c r="AA2371" t="s">
        <v>658</v>
      </c>
      <c r="AB2371" t="s">
        <v>658</v>
      </c>
      <c r="AC2371" t="s">
        <v>11519</v>
      </c>
      <c r="AD2371" t="s">
        <v>12828</v>
      </c>
      <c r="AE2371">
        <v>12280</v>
      </c>
      <c r="AF2371" t="s">
        <v>11519</v>
      </c>
      <c r="AG2371">
        <v>13451</v>
      </c>
      <c r="AH2371" t="s">
        <v>11519</v>
      </c>
      <c r="AI2371">
        <v>12788</v>
      </c>
      <c r="AJ2371">
        <v>5036</v>
      </c>
      <c r="AK2371" t="s">
        <v>11519</v>
      </c>
      <c r="AL2371" t="s">
        <v>19613</v>
      </c>
      <c r="AM2371" t="s">
        <v>11519</v>
      </c>
      <c r="AN2371" t="s">
        <v>11519</v>
      </c>
      <c r="AO2371" t="s">
        <v>1431</v>
      </c>
      <c r="AP2371" t="s">
        <v>12828</v>
      </c>
      <c r="AQ2371" t="s">
        <v>20403</v>
      </c>
    </row>
    <row r="2372" spans="1:43" hidden="1" x14ac:dyDescent="0.3">
      <c r="A2372" t="s">
        <v>3227</v>
      </c>
      <c r="B2372" t="s">
        <v>399</v>
      </c>
      <c r="C2372" s="72">
        <v>28690</v>
      </c>
      <c r="D2372" t="s">
        <v>7362</v>
      </c>
      <c r="E2372" t="s">
        <v>7361</v>
      </c>
      <c r="F2372" t="s">
        <v>3591</v>
      </c>
      <c r="G2372" t="s">
        <v>3591</v>
      </c>
      <c r="H2372" t="s">
        <v>1424</v>
      </c>
      <c r="I2372" t="s">
        <v>9764</v>
      </c>
      <c r="J2372" t="s">
        <v>399</v>
      </c>
      <c r="K2372">
        <v>150275</v>
      </c>
      <c r="L2372" t="s">
        <v>399</v>
      </c>
      <c r="M2372">
        <v>21717</v>
      </c>
      <c r="N2372" t="s">
        <v>399</v>
      </c>
      <c r="O2372" t="s">
        <v>3228</v>
      </c>
      <c r="P2372" t="s">
        <v>3227</v>
      </c>
      <c r="Q2372">
        <v>6795</v>
      </c>
      <c r="R2372" t="s">
        <v>399</v>
      </c>
      <c r="S2372">
        <v>4568</v>
      </c>
      <c r="T2372" t="s">
        <v>399</v>
      </c>
      <c r="V2372" t="s">
        <v>4922</v>
      </c>
      <c r="W2372">
        <v>476</v>
      </c>
      <c r="X2372">
        <v>6795</v>
      </c>
      <c r="Y2372" t="s">
        <v>399</v>
      </c>
      <c r="Z2372" t="s">
        <v>9025</v>
      </c>
      <c r="AA2372" t="s">
        <v>658</v>
      </c>
      <c r="AB2372" t="s">
        <v>658</v>
      </c>
      <c r="AC2372" t="s">
        <v>399</v>
      </c>
      <c r="AD2372" t="s">
        <v>9025</v>
      </c>
      <c r="AE2372">
        <v>6152</v>
      </c>
      <c r="AI2372">
        <v>9076</v>
      </c>
      <c r="AK2372" t="s">
        <v>399</v>
      </c>
      <c r="AN2372" t="s">
        <v>399</v>
      </c>
      <c r="AO2372" t="s">
        <v>1424</v>
      </c>
      <c r="AP2372" t="s">
        <v>9025</v>
      </c>
      <c r="AQ2372" t="s">
        <v>20402</v>
      </c>
    </row>
    <row r="2373" spans="1:43" x14ac:dyDescent="0.3">
      <c r="A2373" t="s">
        <v>14895</v>
      </c>
      <c r="B2373" t="s">
        <v>14704</v>
      </c>
      <c r="C2373" s="72">
        <v>35236</v>
      </c>
      <c r="D2373" t="s">
        <v>14896</v>
      </c>
      <c r="E2373" t="s">
        <v>14897</v>
      </c>
      <c r="F2373" t="s">
        <v>1460</v>
      </c>
      <c r="G2373" t="s">
        <v>9094</v>
      </c>
      <c r="H2373" t="s">
        <v>1373</v>
      </c>
      <c r="I2373" t="s">
        <v>14898</v>
      </c>
      <c r="J2373" t="s">
        <v>14704</v>
      </c>
      <c r="K2373">
        <v>657053</v>
      </c>
      <c r="L2373" t="s">
        <v>14704</v>
      </c>
      <c r="M2373">
        <v>2135250</v>
      </c>
      <c r="N2373" t="s">
        <v>14704</v>
      </c>
      <c r="O2373" t="s">
        <v>17672</v>
      </c>
      <c r="P2373" t="s">
        <v>14895</v>
      </c>
      <c r="Q2373">
        <v>9855</v>
      </c>
      <c r="R2373" t="s">
        <v>14704</v>
      </c>
      <c r="S2373">
        <v>33790</v>
      </c>
      <c r="T2373" t="s">
        <v>14704</v>
      </c>
      <c r="V2373" t="s">
        <v>16919</v>
      </c>
      <c r="W2373">
        <v>104930</v>
      </c>
      <c r="X2373">
        <v>9855</v>
      </c>
      <c r="Y2373" t="s">
        <v>14704</v>
      </c>
      <c r="Z2373" t="s">
        <v>15215</v>
      </c>
      <c r="AA2373" t="s">
        <v>658</v>
      </c>
      <c r="AB2373" t="s">
        <v>658</v>
      </c>
      <c r="AC2373" t="s">
        <v>14704</v>
      </c>
      <c r="AD2373" t="s">
        <v>15215</v>
      </c>
      <c r="AE2373">
        <v>13385</v>
      </c>
      <c r="AH2373" t="s">
        <v>14704</v>
      </c>
      <c r="AI2373">
        <v>18370</v>
      </c>
      <c r="AJ2373">
        <v>5172</v>
      </c>
      <c r="AK2373" t="s">
        <v>14704</v>
      </c>
      <c r="AL2373" t="s">
        <v>19614</v>
      </c>
      <c r="AM2373" t="s">
        <v>14704</v>
      </c>
      <c r="AN2373" t="s">
        <v>14704</v>
      </c>
      <c r="AO2373" t="s">
        <v>1373</v>
      </c>
      <c r="AP2373" t="s">
        <v>15215</v>
      </c>
      <c r="AQ2373" t="s">
        <v>20403</v>
      </c>
    </row>
    <row r="2374" spans="1:43" x14ac:dyDescent="0.3">
      <c r="A2374" t="s">
        <v>3229</v>
      </c>
      <c r="B2374" t="s">
        <v>69</v>
      </c>
      <c r="C2374" s="72">
        <v>33461</v>
      </c>
      <c r="D2374" t="s">
        <v>7150</v>
      </c>
      <c r="E2374" t="s">
        <v>7149</v>
      </c>
      <c r="F2374" t="s">
        <v>1509</v>
      </c>
      <c r="G2374" t="s">
        <v>9094</v>
      </c>
      <c r="H2374" t="s">
        <v>1431</v>
      </c>
      <c r="I2374" t="s">
        <v>9397</v>
      </c>
      <c r="J2374" t="s">
        <v>69</v>
      </c>
      <c r="K2374">
        <v>541600</v>
      </c>
      <c r="L2374" t="s">
        <v>69</v>
      </c>
      <c r="M2374">
        <v>1953531</v>
      </c>
      <c r="N2374" t="s">
        <v>69</v>
      </c>
      <c r="O2374" t="s">
        <v>4923</v>
      </c>
      <c r="P2374" t="s">
        <v>3229</v>
      </c>
      <c r="Q2374">
        <v>9536</v>
      </c>
      <c r="R2374" t="s">
        <v>69</v>
      </c>
      <c r="S2374">
        <v>32190</v>
      </c>
      <c r="T2374" t="s">
        <v>69</v>
      </c>
      <c r="V2374" t="s">
        <v>4924</v>
      </c>
      <c r="W2374">
        <v>59407</v>
      </c>
      <c r="X2374">
        <v>9536</v>
      </c>
      <c r="Y2374" t="s">
        <v>69</v>
      </c>
      <c r="Z2374" t="s">
        <v>6405</v>
      </c>
      <c r="AA2374" t="s">
        <v>658</v>
      </c>
      <c r="AB2374" t="s">
        <v>658</v>
      </c>
      <c r="AC2374" t="s">
        <v>69</v>
      </c>
      <c r="AD2374" t="s">
        <v>6405</v>
      </c>
      <c r="AE2374">
        <v>12762</v>
      </c>
      <c r="AH2374" t="s">
        <v>69</v>
      </c>
      <c r="AI2374">
        <v>9714</v>
      </c>
      <c r="AJ2374">
        <v>4481</v>
      </c>
      <c r="AK2374" t="s">
        <v>69</v>
      </c>
      <c r="AL2374" t="s">
        <v>19615</v>
      </c>
      <c r="AM2374" t="s">
        <v>69</v>
      </c>
      <c r="AN2374" t="s">
        <v>69</v>
      </c>
      <c r="AO2374" t="s">
        <v>1431</v>
      </c>
      <c r="AP2374" t="s">
        <v>6405</v>
      </c>
      <c r="AQ2374" t="s">
        <v>20403</v>
      </c>
    </row>
    <row r="2375" spans="1:43" hidden="1" x14ac:dyDescent="0.3">
      <c r="A2375" t="s">
        <v>3230</v>
      </c>
      <c r="B2375" t="s">
        <v>193</v>
      </c>
      <c r="C2375" s="72">
        <v>29363</v>
      </c>
      <c r="D2375" t="s">
        <v>7364</v>
      </c>
      <c r="E2375" t="s">
        <v>7363</v>
      </c>
      <c r="F2375" t="s">
        <v>3591</v>
      </c>
      <c r="G2375" t="s">
        <v>3591</v>
      </c>
      <c r="H2375" t="s">
        <v>660</v>
      </c>
      <c r="I2375" t="s">
        <v>9767</v>
      </c>
      <c r="J2375" t="s">
        <v>193</v>
      </c>
      <c r="K2375">
        <v>429710</v>
      </c>
      <c r="L2375" t="s">
        <v>193</v>
      </c>
      <c r="M2375">
        <v>1670124</v>
      </c>
      <c r="N2375" t="s">
        <v>193</v>
      </c>
      <c r="O2375" t="s">
        <v>4925</v>
      </c>
      <c r="P2375" t="s">
        <v>3230</v>
      </c>
      <c r="Q2375">
        <v>7047</v>
      </c>
      <c r="R2375" t="s">
        <v>193</v>
      </c>
      <c r="S2375">
        <v>5402</v>
      </c>
      <c r="T2375" t="s">
        <v>193</v>
      </c>
      <c r="V2375" t="s">
        <v>4926</v>
      </c>
      <c r="W2375">
        <v>31435</v>
      </c>
      <c r="X2375">
        <v>7047</v>
      </c>
      <c r="Y2375" t="s">
        <v>193</v>
      </c>
      <c r="Z2375" t="s">
        <v>9026</v>
      </c>
      <c r="AA2375" t="s">
        <v>666</v>
      </c>
      <c r="AB2375" t="s">
        <v>658</v>
      </c>
      <c r="AC2375" t="s">
        <v>193</v>
      </c>
      <c r="AD2375" t="s">
        <v>9026</v>
      </c>
      <c r="AI2375">
        <v>4512</v>
      </c>
      <c r="AK2375" t="s">
        <v>193</v>
      </c>
      <c r="AL2375" t="s">
        <v>19616</v>
      </c>
      <c r="AM2375" t="s">
        <v>193</v>
      </c>
      <c r="AN2375" t="s">
        <v>193</v>
      </c>
      <c r="AO2375" t="s">
        <v>660</v>
      </c>
      <c r="AP2375" t="s">
        <v>9026</v>
      </c>
      <c r="AQ2375" t="s">
        <v>20402</v>
      </c>
    </row>
    <row r="2376" spans="1:43" x14ac:dyDescent="0.3">
      <c r="A2376" t="s">
        <v>16920</v>
      </c>
      <c r="B2376" t="s">
        <v>16921</v>
      </c>
      <c r="C2376" s="72">
        <v>35686</v>
      </c>
      <c r="D2376" t="s">
        <v>6970</v>
      </c>
      <c r="E2376" t="s">
        <v>16922</v>
      </c>
      <c r="F2376" t="s">
        <v>1446</v>
      </c>
      <c r="G2376" t="s">
        <v>9094</v>
      </c>
      <c r="H2376" t="s">
        <v>1380</v>
      </c>
      <c r="I2376" t="s">
        <v>16923</v>
      </c>
      <c r="J2376" t="s">
        <v>16921</v>
      </c>
      <c r="K2376">
        <v>666211</v>
      </c>
      <c r="L2376" t="s">
        <v>16921</v>
      </c>
      <c r="M2376">
        <v>2449436</v>
      </c>
      <c r="N2376" t="s">
        <v>16921</v>
      </c>
      <c r="P2376" t="s">
        <v>16920</v>
      </c>
      <c r="Q2376">
        <v>10339</v>
      </c>
      <c r="R2376" t="s">
        <v>16921</v>
      </c>
      <c r="S2376">
        <v>37773</v>
      </c>
      <c r="T2376" t="s">
        <v>16921</v>
      </c>
      <c r="V2376" t="s">
        <v>16924</v>
      </c>
      <c r="W2376">
        <v>108682</v>
      </c>
      <c r="X2376">
        <v>10866</v>
      </c>
      <c r="Y2376" t="s">
        <v>16921</v>
      </c>
      <c r="Z2376" t="s">
        <v>15323</v>
      </c>
      <c r="AA2376" t="s">
        <v>666</v>
      </c>
      <c r="AB2376" t="s">
        <v>666</v>
      </c>
      <c r="AC2376" t="s">
        <v>16921</v>
      </c>
      <c r="AD2376" t="s">
        <v>15323</v>
      </c>
      <c r="AH2376" t="s">
        <v>16921</v>
      </c>
      <c r="AJ2376">
        <v>6276</v>
      </c>
      <c r="AK2376" t="s">
        <v>16921</v>
      </c>
      <c r="AL2376" t="s">
        <v>19617</v>
      </c>
      <c r="AM2376" t="s">
        <v>16921</v>
      </c>
      <c r="AN2376" t="s">
        <v>16921</v>
      </c>
      <c r="AO2376" t="s">
        <v>1380</v>
      </c>
      <c r="AP2376" t="s">
        <v>15323</v>
      </c>
      <c r="AQ2376" t="s">
        <v>20403</v>
      </c>
    </row>
    <row r="2377" spans="1:43" x14ac:dyDescent="0.3">
      <c r="A2377" t="s">
        <v>8233</v>
      </c>
      <c r="B2377" t="s">
        <v>9027</v>
      </c>
      <c r="C2377" s="72">
        <v>33290</v>
      </c>
      <c r="D2377" t="s">
        <v>8234</v>
      </c>
      <c r="E2377" t="s">
        <v>6838</v>
      </c>
      <c r="F2377" t="s">
        <v>1426</v>
      </c>
      <c r="G2377" t="s">
        <v>6120</v>
      </c>
      <c r="H2377" t="s">
        <v>661</v>
      </c>
      <c r="I2377" t="s">
        <v>9103</v>
      </c>
      <c r="J2377" t="s">
        <v>9027</v>
      </c>
      <c r="K2377">
        <v>581527</v>
      </c>
      <c r="L2377" t="s">
        <v>9027</v>
      </c>
      <c r="M2377">
        <v>2049815</v>
      </c>
      <c r="N2377" t="s">
        <v>9027</v>
      </c>
      <c r="O2377" t="s">
        <v>13394</v>
      </c>
      <c r="P2377" t="s">
        <v>8233</v>
      </c>
      <c r="Q2377">
        <v>9572</v>
      </c>
      <c r="R2377" t="s">
        <v>9027</v>
      </c>
      <c r="S2377">
        <v>32938</v>
      </c>
      <c r="T2377" t="s">
        <v>9027</v>
      </c>
      <c r="V2377" t="s">
        <v>11968</v>
      </c>
      <c r="W2377">
        <v>100193</v>
      </c>
      <c r="X2377">
        <v>9572</v>
      </c>
      <c r="Y2377" t="s">
        <v>9027</v>
      </c>
      <c r="Z2377" t="s">
        <v>9028</v>
      </c>
      <c r="AA2377" t="s">
        <v>658</v>
      </c>
      <c r="AB2377" t="s">
        <v>658</v>
      </c>
      <c r="AC2377" t="s">
        <v>9027</v>
      </c>
      <c r="AD2377" t="s">
        <v>9028</v>
      </c>
      <c r="AE2377">
        <v>13208</v>
      </c>
      <c r="AF2377" t="s">
        <v>9027</v>
      </c>
      <c r="AG2377">
        <v>38867</v>
      </c>
      <c r="AH2377" t="s">
        <v>9027</v>
      </c>
      <c r="AI2377">
        <v>18305</v>
      </c>
      <c r="AJ2377">
        <v>4827</v>
      </c>
      <c r="AK2377" t="s">
        <v>9027</v>
      </c>
      <c r="AL2377" t="s">
        <v>19618</v>
      </c>
      <c r="AM2377" t="s">
        <v>9027</v>
      </c>
      <c r="AN2377" t="s">
        <v>9027</v>
      </c>
      <c r="AO2377" t="s">
        <v>661</v>
      </c>
      <c r="AP2377" t="s">
        <v>9028</v>
      </c>
      <c r="AQ2377" t="s">
        <v>20403</v>
      </c>
    </row>
    <row r="2378" spans="1:43" x14ac:dyDescent="0.3">
      <c r="A2378" t="s">
        <v>13547</v>
      </c>
      <c r="B2378" t="s">
        <v>11642</v>
      </c>
      <c r="C2378" s="72">
        <v>34208</v>
      </c>
      <c r="D2378" t="s">
        <v>6855</v>
      </c>
      <c r="E2378" t="s">
        <v>6838</v>
      </c>
      <c r="F2378" t="s">
        <v>1392</v>
      </c>
      <c r="G2378" t="s">
        <v>6120</v>
      </c>
      <c r="H2378" t="s">
        <v>1396</v>
      </c>
      <c r="I2378" t="s">
        <v>13033</v>
      </c>
      <c r="J2378" t="s">
        <v>11642</v>
      </c>
      <c r="K2378">
        <v>607752</v>
      </c>
      <c r="L2378" t="s">
        <v>11642</v>
      </c>
      <c r="M2378">
        <v>2165930</v>
      </c>
      <c r="N2378" t="s">
        <v>11642</v>
      </c>
      <c r="O2378" t="s">
        <v>14480</v>
      </c>
      <c r="P2378" t="s">
        <v>13547</v>
      </c>
      <c r="Q2378">
        <v>10160</v>
      </c>
      <c r="R2378" t="s">
        <v>11642</v>
      </c>
      <c r="S2378">
        <v>33853</v>
      </c>
      <c r="T2378" t="s">
        <v>11642</v>
      </c>
      <c r="V2378" t="s">
        <v>16925</v>
      </c>
      <c r="W2378">
        <v>71175</v>
      </c>
      <c r="X2378">
        <v>10160</v>
      </c>
      <c r="Y2378" t="s">
        <v>11642</v>
      </c>
      <c r="Z2378" t="s">
        <v>13548</v>
      </c>
      <c r="AA2378" t="s">
        <v>658</v>
      </c>
      <c r="AB2378" t="s">
        <v>658</v>
      </c>
      <c r="AC2378" t="s">
        <v>11642</v>
      </c>
      <c r="AD2378" t="s">
        <v>13548</v>
      </c>
      <c r="AE2378">
        <v>13420</v>
      </c>
      <c r="AI2378">
        <v>18529</v>
      </c>
      <c r="AJ2378">
        <v>5206</v>
      </c>
      <c r="AK2378" t="s">
        <v>11642</v>
      </c>
      <c r="AL2378" t="s">
        <v>19619</v>
      </c>
      <c r="AM2378" t="s">
        <v>11642</v>
      </c>
      <c r="AN2378" t="s">
        <v>11642</v>
      </c>
      <c r="AO2378" t="s">
        <v>1396</v>
      </c>
      <c r="AP2378" t="s">
        <v>13548</v>
      </c>
      <c r="AQ2378" t="s">
        <v>20403</v>
      </c>
    </row>
    <row r="2379" spans="1:43" x14ac:dyDescent="0.3">
      <c r="A2379" t="s">
        <v>12107</v>
      </c>
      <c r="B2379" t="s">
        <v>11272</v>
      </c>
      <c r="C2379" s="72">
        <v>32324</v>
      </c>
      <c r="D2379" t="s">
        <v>7232</v>
      </c>
      <c r="E2379" t="s">
        <v>12108</v>
      </c>
      <c r="F2379" t="s">
        <v>1379</v>
      </c>
      <c r="G2379" t="s">
        <v>9094</v>
      </c>
      <c r="H2379" t="s">
        <v>1373</v>
      </c>
      <c r="I2379" t="s">
        <v>11273</v>
      </c>
      <c r="J2379" t="s">
        <v>11272</v>
      </c>
      <c r="K2379">
        <v>595014</v>
      </c>
      <c r="L2379" t="s">
        <v>11272</v>
      </c>
      <c r="M2379">
        <v>1953420</v>
      </c>
      <c r="N2379" t="s">
        <v>11272</v>
      </c>
      <c r="O2379" t="s">
        <v>12109</v>
      </c>
      <c r="P2379" t="s">
        <v>12107</v>
      </c>
      <c r="Q2379">
        <v>9672</v>
      </c>
      <c r="R2379" t="s">
        <v>11272</v>
      </c>
      <c r="S2379">
        <v>32185</v>
      </c>
      <c r="T2379" t="s">
        <v>11272</v>
      </c>
      <c r="V2379" t="s">
        <v>12945</v>
      </c>
      <c r="W2379">
        <v>68804</v>
      </c>
      <c r="X2379">
        <v>9672</v>
      </c>
      <c r="Y2379" t="s">
        <v>11272</v>
      </c>
      <c r="Z2379" t="s">
        <v>12110</v>
      </c>
      <c r="AA2379" t="s">
        <v>658</v>
      </c>
      <c r="AB2379" t="s">
        <v>658</v>
      </c>
      <c r="AC2379" t="s">
        <v>11272</v>
      </c>
      <c r="AD2379" t="s">
        <v>12110</v>
      </c>
      <c r="AE2379">
        <v>12810</v>
      </c>
      <c r="AF2379" t="s">
        <v>11272</v>
      </c>
      <c r="AG2379">
        <v>17065</v>
      </c>
      <c r="AH2379" t="s">
        <v>11272</v>
      </c>
      <c r="AI2379">
        <v>18414</v>
      </c>
      <c r="AJ2379">
        <v>4578</v>
      </c>
      <c r="AK2379" t="s">
        <v>11272</v>
      </c>
      <c r="AL2379" t="s">
        <v>19620</v>
      </c>
      <c r="AM2379" t="s">
        <v>11272</v>
      </c>
      <c r="AN2379" t="s">
        <v>11272</v>
      </c>
      <c r="AO2379" t="s">
        <v>14933</v>
      </c>
      <c r="AP2379" t="s">
        <v>12110</v>
      </c>
      <c r="AQ2379" t="s">
        <v>20403</v>
      </c>
    </row>
    <row r="2380" spans="1:43" x14ac:dyDescent="0.3">
      <c r="A2380" t="s">
        <v>16926</v>
      </c>
      <c r="B2380" t="s">
        <v>14292</v>
      </c>
      <c r="C2380" s="72">
        <v>33936</v>
      </c>
      <c r="D2380" t="s">
        <v>6543</v>
      </c>
      <c r="E2380" t="s">
        <v>16927</v>
      </c>
      <c r="F2380" t="s">
        <v>1430</v>
      </c>
      <c r="G2380" t="s">
        <v>6120</v>
      </c>
      <c r="H2380" t="s">
        <v>1424</v>
      </c>
      <c r="I2380" t="s">
        <v>16928</v>
      </c>
      <c r="J2380" t="s">
        <v>14292</v>
      </c>
      <c r="K2380">
        <v>624431</v>
      </c>
      <c r="L2380" t="s">
        <v>14292</v>
      </c>
      <c r="M2380">
        <v>2226828</v>
      </c>
      <c r="N2380" t="s">
        <v>14292</v>
      </c>
      <c r="O2380" t="s">
        <v>16929</v>
      </c>
      <c r="P2380" t="s">
        <v>16926</v>
      </c>
      <c r="Q2380">
        <v>11045</v>
      </c>
      <c r="R2380" t="s">
        <v>14292</v>
      </c>
      <c r="S2380">
        <v>35268</v>
      </c>
      <c r="T2380" t="s">
        <v>14292</v>
      </c>
      <c r="W2380">
        <v>101621</v>
      </c>
      <c r="X2380">
        <v>11045</v>
      </c>
      <c r="Y2380" t="s">
        <v>14292</v>
      </c>
      <c r="Z2380" t="s">
        <v>16930</v>
      </c>
      <c r="AA2380" t="s">
        <v>658</v>
      </c>
      <c r="AB2380" t="s">
        <v>658</v>
      </c>
      <c r="AC2380" t="s">
        <v>14292</v>
      </c>
      <c r="AD2380" t="s">
        <v>16930</v>
      </c>
      <c r="AE2380">
        <v>14733</v>
      </c>
      <c r="AJ2380">
        <v>5701</v>
      </c>
      <c r="AK2380" t="s">
        <v>14292</v>
      </c>
      <c r="AL2380" t="s">
        <v>19621</v>
      </c>
      <c r="AM2380" t="s">
        <v>14292</v>
      </c>
      <c r="AN2380" t="s">
        <v>14292</v>
      </c>
      <c r="AO2380" t="s">
        <v>1424</v>
      </c>
      <c r="AP2380" t="s">
        <v>16930</v>
      </c>
      <c r="AQ2380" t="s">
        <v>20403</v>
      </c>
    </row>
    <row r="2381" spans="1:43" x14ac:dyDescent="0.3">
      <c r="A2381" t="s">
        <v>12611</v>
      </c>
      <c r="B2381" t="s">
        <v>11362</v>
      </c>
      <c r="C2381" s="72">
        <v>32583</v>
      </c>
      <c r="D2381" t="s">
        <v>6562</v>
      </c>
      <c r="E2381" t="s">
        <v>12612</v>
      </c>
      <c r="F2381" t="s">
        <v>1383</v>
      </c>
      <c r="G2381" t="s">
        <v>9094</v>
      </c>
      <c r="H2381" t="s">
        <v>1373</v>
      </c>
      <c r="I2381" t="s">
        <v>11831</v>
      </c>
      <c r="J2381" t="s">
        <v>11362</v>
      </c>
      <c r="K2381">
        <v>592811</v>
      </c>
      <c r="L2381" t="s">
        <v>11362</v>
      </c>
      <c r="M2381">
        <v>2119338</v>
      </c>
      <c r="N2381" t="s">
        <v>11362</v>
      </c>
      <c r="O2381" t="s">
        <v>13524</v>
      </c>
      <c r="P2381" t="s">
        <v>12611</v>
      </c>
      <c r="Q2381">
        <v>10280</v>
      </c>
      <c r="R2381" t="s">
        <v>11362</v>
      </c>
      <c r="S2381">
        <v>33589</v>
      </c>
      <c r="T2381" t="s">
        <v>11362</v>
      </c>
      <c r="V2381" t="s">
        <v>12613</v>
      </c>
      <c r="W2381">
        <v>68702</v>
      </c>
      <c r="X2381">
        <v>10280</v>
      </c>
      <c r="Y2381" t="s">
        <v>11362</v>
      </c>
      <c r="Z2381" t="s">
        <v>12614</v>
      </c>
      <c r="AA2381" t="s">
        <v>658</v>
      </c>
      <c r="AB2381" t="s">
        <v>658</v>
      </c>
      <c r="AC2381" t="s">
        <v>11362</v>
      </c>
      <c r="AD2381" t="s">
        <v>12614</v>
      </c>
      <c r="AE2381">
        <v>14093</v>
      </c>
      <c r="AF2381" t="s">
        <v>11362</v>
      </c>
      <c r="AG2381">
        <v>70280</v>
      </c>
      <c r="AH2381" t="s">
        <v>11362</v>
      </c>
      <c r="AI2381">
        <v>23699</v>
      </c>
      <c r="AJ2381">
        <v>5236</v>
      </c>
      <c r="AK2381" t="s">
        <v>11362</v>
      </c>
      <c r="AL2381" t="s">
        <v>19622</v>
      </c>
      <c r="AM2381" t="s">
        <v>11362</v>
      </c>
      <c r="AN2381" t="s">
        <v>11362</v>
      </c>
      <c r="AO2381" t="s">
        <v>1373</v>
      </c>
      <c r="AP2381" t="s">
        <v>12614</v>
      </c>
      <c r="AQ2381" t="s">
        <v>20403</v>
      </c>
    </row>
    <row r="2382" spans="1:43" x14ac:dyDescent="0.3">
      <c r="A2382" t="s">
        <v>3231</v>
      </c>
      <c r="B2382" t="s">
        <v>65</v>
      </c>
      <c r="C2382" s="72">
        <v>32931</v>
      </c>
      <c r="D2382" t="s">
        <v>6639</v>
      </c>
      <c r="E2382" t="s">
        <v>7365</v>
      </c>
      <c r="F2382" t="s">
        <v>3591</v>
      </c>
      <c r="G2382" t="s">
        <v>3591</v>
      </c>
      <c r="H2382" t="s">
        <v>1431</v>
      </c>
      <c r="I2382" t="s">
        <v>9153</v>
      </c>
      <c r="J2382" t="s">
        <v>65</v>
      </c>
      <c r="K2382">
        <v>508892</v>
      </c>
      <c r="L2382" t="s">
        <v>65</v>
      </c>
      <c r="M2382">
        <v>1207709</v>
      </c>
      <c r="N2382" t="s">
        <v>65</v>
      </c>
      <c r="O2382" t="s">
        <v>4927</v>
      </c>
      <c r="P2382" t="s">
        <v>3231</v>
      </c>
      <c r="Q2382">
        <v>9303</v>
      </c>
      <c r="R2382" t="s">
        <v>65</v>
      </c>
      <c r="S2382">
        <v>29503</v>
      </c>
      <c r="T2382" t="s">
        <v>65</v>
      </c>
      <c r="U2382" t="s">
        <v>65</v>
      </c>
      <c r="V2382" t="s">
        <v>4928</v>
      </c>
      <c r="W2382">
        <v>56881</v>
      </c>
      <c r="X2382">
        <v>9303</v>
      </c>
      <c r="Y2382" t="s">
        <v>65</v>
      </c>
      <c r="Z2382" t="s">
        <v>6406</v>
      </c>
      <c r="AA2382" t="s">
        <v>658</v>
      </c>
      <c r="AB2382" t="s">
        <v>658</v>
      </c>
      <c r="AC2382" t="s">
        <v>65</v>
      </c>
      <c r="AD2382" t="s">
        <v>6406</v>
      </c>
      <c r="AE2382">
        <v>10003</v>
      </c>
      <c r="AI2382">
        <v>2847</v>
      </c>
      <c r="AK2382" t="s">
        <v>65</v>
      </c>
      <c r="AL2382" t="s">
        <v>19623</v>
      </c>
      <c r="AM2382" t="s">
        <v>65</v>
      </c>
      <c r="AN2382" t="s">
        <v>65</v>
      </c>
      <c r="AO2382" t="s">
        <v>1431</v>
      </c>
      <c r="AP2382" t="s">
        <v>6406</v>
      </c>
      <c r="AQ2382" t="s">
        <v>20403</v>
      </c>
    </row>
    <row r="2383" spans="1:43" x14ac:dyDescent="0.3">
      <c r="A2383" t="s">
        <v>14899</v>
      </c>
      <c r="B2383" t="s">
        <v>14252</v>
      </c>
      <c r="C2383" s="72">
        <v>33512</v>
      </c>
      <c r="D2383" t="s">
        <v>7290</v>
      </c>
      <c r="E2383" t="s">
        <v>14900</v>
      </c>
      <c r="F2383" t="s">
        <v>1386</v>
      </c>
      <c r="G2383" t="s">
        <v>6120</v>
      </c>
      <c r="H2383" t="s">
        <v>1373</v>
      </c>
      <c r="I2383" t="s">
        <v>14901</v>
      </c>
      <c r="J2383" t="s">
        <v>14252</v>
      </c>
      <c r="K2383">
        <v>642152</v>
      </c>
      <c r="L2383" t="s">
        <v>14252</v>
      </c>
      <c r="M2383">
        <v>2228461</v>
      </c>
      <c r="N2383" t="s">
        <v>14252</v>
      </c>
      <c r="O2383" t="s">
        <v>17673</v>
      </c>
      <c r="P2383" t="s">
        <v>14899</v>
      </c>
      <c r="Q2383">
        <v>10997</v>
      </c>
      <c r="R2383" t="s">
        <v>14252</v>
      </c>
      <c r="S2383">
        <v>35844</v>
      </c>
      <c r="T2383" t="s">
        <v>14252</v>
      </c>
      <c r="V2383" t="s">
        <v>16931</v>
      </c>
      <c r="W2383">
        <v>102770</v>
      </c>
      <c r="X2383">
        <v>10997</v>
      </c>
      <c r="Y2383" t="s">
        <v>14252</v>
      </c>
      <c r="Z2383" t="s">
        <v>15216</v>
      </c>
      <c r="AA2383" t="s">
        <v>658</v>
      </c>
      <c r="AB2383" t="s">
        <v>658</v>
      </c>
      <c r="AC2383" t="s">
        <v>14252</v>
      </c>
      <c r="AD2383" t="s">
        <v>15216</v>
      </c>
      <c r="AE2383">
        <v>15262</v>
      </c>
      <c r="AH2383" t="s">
        <v>14252</v>
      </c>
      <c r="AI2383">
        <v>19445</v>
      </c>
      <c r="AJ2383">
        <v>5860</v>
      </c>
      <c r="AK2383" t="s">
        <v>14252</v>
      </c>
      <c r="AL2383" t="s">
        <v>19624</v>
      </c>
      <c r="AM2383" t="s">
        <v>14252</v>
      </c>
      <c r="AN2383" t="s">
        <v>14252</v>
      </c>
      <c r="AO2383" t="s">
        <v>14933</v>
      </c>
      <c r="AP2383" t="s">
        <v>15216</v>
      </c>
      <c r="AQ2383" t="s">
        <v>20403</v>
      </c>
    </row>
    <row r="2384" spans="1:43" x14ac:dyDescent="0.3">
      <c r="A2384" t="s">
        <v>20293</v>
      </c>
      <c r="B2384" t="s">
        <v>20294</v>
      </c>
      <c r="C2384" s="72">
        <v>34779</v>
      </c>
      <c r="D2384" t="s">
        <v>20295</v>
      </c>
      <c r="E2384" t="s">
        <v>20296</v>
      </c>
      <c r="F2384" t="s">
        <v>1383</v>
      </c>
      <c r="G2384" t="s">
        <v>9094</v>
      </c>
      <c r="H2384" t="s">
        <v>1424</v>
      </c>
      <c r="I2384" t="s">
        <v>20297</v>
      </c>
      <c r="J2384" t="s">
        <v>20294</v>
      </c>
      <c r="K2384">
        <v>644433</v>
      </c>
      <c r="L2384" t="s">
        <v>20294</v>
      </c>
      <c r="M2384">
        <v>2227216</v>
      </c>
      <c r="N2384" t="s">
        <v>20294</v>
      </c>
      <c r="P2384" t="s">
        <v>20293</v>
      </c>
      <c r="Q2384">
        <v>11085</v>
      </c>
      <c r="R2384" t="s">
        <v>20294</v>
      </c>
      <c r="S2384">
        <v>35358</v>
      </c>
      <c r="V2384" t="s">
        <v>20298</v>
      </c>
      <c r="W2384">
        <v>103625</v>
      </c>
      <c r="Z2384" t="s">
        <v>20299</v>
      </c>
      <c r="AA2384" t="s">
        <v>658</v>
      </c>
      <c r="AB2384" t="s">
        <v>658</v>
      </c>
      <c r="AC2384" t="s">
        <v>20294</v>
      </c>
      <c r="AD2384" t="s">
        <v>20299</v>
      </c>
      <c r="AJ2384">
        <v>6505</v>
      </c>
      <c r="AK2384" t="s">
        <v>20294</v>
      </c>
      <c r="AL2384" t="s">
        <v>20300</v>
      </c>
      <c r="AM2384" t="s">
        <v>20294</v>
      </c>
      <c r="AO2384" t="s">
        <v>1424</v>
      </c>
      <c r="AP2384" t="s">
        <v>20299</v>
      </c>
      <c r="AQ2384" t="s">
        <v>20403</v>
      </c>
    </row>
    <row r="2385" spans="1:43" x14ac:dyDescent="0.3">
      <c r="A2385" t="s">
        <v>4929</v>
      </c>
      <c r="B2385" t="s">
        <v>4930</v>
      </c>
      <c r="C2385" s="72">
        <v>33112</v>
      </c>
      <c r="D2385" t="s">
        <v>8116</v>
      </c>
      <c r="E2385" t="s">
        <v>8115</v>
      </c>
      <c r="F2385" t="s">
        <v>1372</v>
      </c>
      <c r="G2385" t="s">
        <v>6120</v>
      </c>
      <c r="H2385" t="s">
        <v>1373</v>
      </c>
      <c r="I2385" t="s">
        <v>9307</v>
      </c>
      <c r="J2385" t="s">
        <v>4930</v>
      </c>
      <c r="K2385">
        <v>607374</v>
      </c>
      <c r="L2385" t="s">
        <v>6407</v>
      </c>
      <c r="M2385">
        <v>2053482</v>
      </c>
      <c r="N2385" t="s">
        <v>6407</v>
      </c>
      <c r="O2385" t="s">
        <v>9029</v>
      </c>
      <c r="P2385" t="s">
        <v>4929</v>
      </c>
      <c r="Q2385">
        <v>9827</v>
      </c>
      <c r="R2385" t="s">
        <v>6407</v>
      </c>
      <c r="S2385">
        <v>33170</v>
      </c>
      <c r="T2385" t="s">
        <v>6407</v>
      </c>
      <c r="V2385" t="s">
        <v>6408</v>
      </c>
      <c r="W2385">
        <v>69964</v>
      </c>
      <c r="X2385">
        <v>9827</v>
      </c>
      <c r="Y2385" t="s">
        <v>6407</v>
      </c>
      <c r="Z2385" t="s">
        <v>9308</v>
      </c>
      <c r="AA2385" t="s">
        <v>658</v>
      </c>
      <c r="AB2385" t="s">
        <v>658</v>
      </c>
      <c r="AC2385" t="s">
        <v>6407</v>
      </c>
      <c r="AD2385" t="s">
        <v>9030</v>
      </c>
      <c r="AE2385">
        <v>12416</v>
      </c>
      <c r="AF2385" t="s">
        <v>6407</v>
      </c>
      <c r="AG2385">
        <v>53396</v>
      </c>
      <c r="AH2385" t="s">
        <v>6407</v>
      </c>
      <c r="AI2385">
        <v>18401</v>
      </c>
      <c r="AJ2385">
        <v>4624</v>
      </c>
      <c r="AK2385" t="s">
        <v>6407</v>
      </c>
      <c r="AL2385" t="s">
        <v>22104</v>
      </c>
      <c r="AM2385" t="s">
        <v>6407</v>
      </c>
      <c r="AN2385" t="s">
        <v>4930</v>
      </c>
      <c r="AO2385" t="s">
        <v>14933</v>
      </c>
      <c r="AP2385" t="s">
        <v>9308</v>
      </c>
      <c r="AQ2385" t="s">
        <v>20403</v>
      </c>
    </row>
    <row r="2386" spans="1:43" x14ac:dyDescent="0.3">
      <c r="A2386" t="s">
        <v>3232</v>
      </c>
      <c r="B2386" t="s">
        <v>639</v>
      </c>
      <c r="C2386" s="72">
        <v>33457</v>
      </c>
      <c r="D2386" t="s">
        <v>6539</v>
      </c>
      <c r="E2386" t="s">
        <v>6538</v>
      </c>
      <c r="F2386" t="s">
        <v>1470</v>
      </c>
      <c r="G2386" t="s">
        <v>6120</v>
      </c>
      <c r="H2386" t="s">
        <v>1380</v>
      </c>
      <c r="I2386" t="s">
        <v>10301</v>
      </c>
      <c r="J2386" t="s">
        <v>639</v>
      </c>
      <c r="K2386">
        <v>545361</v>
      </c>
      <c r="L2386" t="s">
        <v>639</v>
      </c>
      <c r="M2386">
        <v>1739608</v>
      </c>
      <c r="N2386" t="s">
        <v>639</v>
      </c>
      <c r="O2386" t="s">
        <v>3233</v>
      </c>
      <c r="P2386" t="s">
        <v>3232</v>
      </c>
      <c r="Q2386">
        <v>8861</v>
      </c>
      <c r="R2386" t="s">
        <v>639</v>
      </c>
      <c r="S2386">
        <v>30836</v>
      </c>
      <c r="T2386" t="s">
        <v>639</v>
      </c>
      <c r="U2386" t="s">
        <v>639</v>
      </c>
      <c r="V2386" t="s">
        <v>4931</v>
      </c>
      <c r="W2386">
        <v>59432</v>
      </c>
      <c r="X2386">
        <v>8861</v>
      </c>
      <c r="Y2386" t="s">
        <v>639</v>
      </c>
      <c r="Z2386" t="s">
        <v>6409</v>
      </c>
      <c r="AA2386" t="s">
        <v>658</v>
      </c>
      <c r="AB2386" t="s">
        <v>658</v>
      </c>
      <c r="AC2386" t="s">
        <v>639</v>
      </c>
      <c r="AD2386" t="s">
        <v>6409</v>
      </c>
      <c r="AE2386">
        <v>10956</v>
      </c>
      <c r="AF2386" t="s">
        <v>639</v>
      </c>
      <c r="AG2386">
        <v>12933</v>
      </c>
      <c r="AH2386" t="s">
        <v>639</v>
      </c>
      <c r="AI2386">
        <v>6305</v>
      </c>
      <c r="AJ2386">
        <v>3857</v>
      </c>
      <c r="AK2386" t="s">
        <v>639</v>
      </c>
      <c r="AL2386" t="s">
        <v>19625</v>
      </c>
      <c r="AM2386" t="s">
        <v>639</v>
      </c>
      <c r="AN2386" t="s">
        <v>639</v>
      </c>
      <c r="AO2386" t="s">
        <v>1380</v>
      </c>
      <c r="AP2386" t="s">
        <v>6409</v>
      </c>
      <c r="AQ2386" t="s">
        <v>20403</v>
      </c>
    </row>
    <row r="2387" spans="1:43" x14ac:dyDescent="0.3">
      <c r="A2387" t="s">
        <v>3234</v>
      </c>
      <c r="B2387" t="s">
        <v>575</v>
      </c>
      <c r="C2387" s="72">
        <v>31428</v>
      </c>
      <c r="D2387" t="s">
        <v>6720</v>
      </c>
      <c r="E2387" t="s">
        <v>6719</v>
      </c>
      <c r="F2387" t="s">
        <v>1449</v>
      </c>
      <c r="G2387" t="s">
        <v>6120</v>
      </c>
      <c r="H2387" t="s">
        <v>2147</v>
      </c>
      <c r="I2387" t="s">
        <v>9309</v>
      </c>
      <c r="J2387" t="s">
        <v>575</v>
      </c>
      <c r="K2387">
        <v>444432</v>
      </c>
      <c r="L2387" t="s">
        <v>575</v>
      </c>
      <c r="M2387">
        <v>1104384</v>
      </c>
      <c r="N2387" t="s">
        <v>575</v>
      </c>
      <c r="O2387" t="s">
        <v>3235</v>
      </c>
      <c r="P2387" t="s">
        <v>3234</v>
      </c>
      <c r="Q2387">
        <v>8824</v>
      </c>
      <c r="R2387" t="s">
        <v>575</v>
      </c>
      <c r="S2387">
        <v>29322</v>
      </c>
      <c r="T2387" t="s">
        <v>575</v>
      </c>
      <c r="U2387" t="s">
        <v>575</v>
      </c>
      <c r="V2387" t="s">
        <v>4932</v>
      </c>
      <c r="W2387">
        <v>46716</v>
      </c>
      <c r="X2387">
        <v>8824</v>
      </c>
      <c r="Y2387" t="s">
        <v>575</v>
      </c>
      <c r="Z2387" t="s">
        <v>6410</v>
      </c>
      <c r="AA2387" t="s">
        <v>658</v>
      </c>
      <c r="AB2387" t="s">
        <v>658</v>
      </c>
      <c r="AC2387" t="s">
        <v>575</v>
      </c>
      <c r="AD2387" t="s">
        <v>6410</v>
      </c>
      <c r="AE2387">
        <v>8325</v>
      </c>
      <c r="AF2387" t="s">
        <v>575</v>
      </c>
      <c r="AG2387">
        <v>12585</v>
      </c>
      <c r="AH2387" t="s">
        <v>575</v>
      </c>
      <c r="AI2387">
        <v>3302</v>
      </c>
      <c r="AJ2387">
        <v>3529</v>
      </c>
      <c r="AK2387" t="s">
        <v>575</v>
      </c>
      <c r="AL2387" t="s">
        <v>19626</v>
      </c>
      <c r="AM2387" t="s">
        <v>575</v>
      </c>
      <c r="AN2387" t="s">
        <v>575</v>
      </c>
      <c r="AO2387" t="s">
        <v>2147</v>
      </c>
      <c r="AP2387" t="s">
        <v>6410</v>
      </c>
      <c r="AQ2387" t="s">
        <v>20403</v>
      </c>
    </row>
    <row r="2388" spans="1:43" x14ac:dyDescent="0.3">
      <c r="A2388" t="s">
        <v>17342</v>
      </c>
      <c r="B2388" t="s">
        <v>17343</v>
      </c>
      <c r="C2388" s="72">
        <v>33568</v>
      </c>
      <c r="D2388" t="s">
        <v>17378</v>
      </c>
      <c r="E2388" t="s">
        <v>17379</v>
      </c>
      <c r="F2388" t="s">
        <v>1439</v>
      </c>
      <c r="G2388" t="s">
        <v>6120</v>
      </c>
      <c r="H2388" t="s">
        <v>660</v>
      </c>
      <c r="I2388" t="s">
        <v>19627</v>
      </c>
      <c r="J2388" t="s">
        <v>17343</v>
      </c>
      <c r="K2388">
        <v>660294</v>
      </c>
      <c r="L2388" t="s">
        <v>17343</v>
      </c>
      <c r="M2388">
        <v>3152268</v>
      </c>
      <c r="N2388" t="s">
        <v>17343</v>
      </c>
      <c r="P2388" t="s">
        <v>17342</v>
      </c>
      <c r="Q2388">
        <v>10709</v>
      </c>
      <c r="R2388" t="s">
        <v>19629</v>
      </c>
      <c r="T2388" t="s">
        <v>17343</v>
      </c>
      <c r="W2388">
        <v>139165</v>
      </c>
      <c r="Y2388" t="s">
        <v>17343</v>
      </c>
      <c r="Z2388" t="s">
        <v>17331</v>
      </c>
      <c r="AA2388" t="s">
        <v>666</v>
      </c>
      <c r="AB2388" t="s">
        <v>658</v>
      </c>
      <c r="AC2388" t="s">
        <v>17343</v>
      </c>
      <c r="AD2388" t="s">
        <v>17331</v>
      </c>
      <c r="AJ2388">
        <v>6296</v>
      </c>
      <c r="AK2388" t="s">
        <v>17343</v>
      </c>
      <c r="AL2388" t="s">
        <v>19628</v>
      </c>
      <c r="AM2388" t="s">
        <v>19629</v>
      </c>
      <c r="AN2388" t="s">
        <v>17343</v>
      </c>
      <c r="AO2388" t="s">
        <v>20462</v>
      </c>
      <c r="AP2388" t="s">
        <v>19802</v>
      </c>
      <c r="AQ2388" t="s">
        <v>20403</v>
      </c>
    </row>
    <row r="2389" spans="1:43" x14ac:dyDescent="0.3">
      <c r="A2389" t="s">
        <v>16932</v>
      </c>
      <c r="B2389" t="s">
        <v>14996</v>
      </c>
      <c r="C2389" s="72">
        <v>35249</v>
      </c>
      <c r="D2389" t="s">
        <v>7516</v>
      </c>
      <c r="E2389" t="s">
        <v>8236</v>
      </c>
      <c r="F2389" t="s">
        <v>1416</v>
      </c>
      <c r="G2389" t="s">
        <v>9094</v>
      </c>
      <c r="H2389" t="s">
        <v>1380</v>
      </c>
      <c r="I2389" t="s">
        <v>16933</v>
      </c>
      <c r="J2389" t="s">
        <v>14996</v>
      </c>
      <c r="K2389">
        <v>657061</v>
      </c>
      <c r="L2389" t="s">
        <v>14996</v>
      </c>
      <c r="M2389">
        <v>2135255</v>
      </c>
      <c r="N2389" t="s">
        <v>14996</v>
      </c>
      <c r="P2389" t="s">
        <v>16932</v>
      </c>
      <c r="Q2389">
        <v>9803</v>
      </c>
      <c r="R2389" t="s">
        <v>14996</v>
      </c>
      <c r="S2389">
        <v>33789</v>
      </c>
      <c r="T2389" t="s">
        <v>14996</v>
      </c>
      <c r="V2389" t="s">
        <v>16934</v>
      </c>
      <c r="W2389">
        <v>104934</v>
      </c>
      <c r="X2389">
        <v>10567</v>
      </c>
      <c r="Y2389" t="s">
        <v>14996</v>
      </c>
      <c r="Z2389" t="s">
        <v>15345</v>
      </c>
      <c r="AA2389" t="s">
        <v>5068</v>
      </c>
      <c r="AB2389" t="s">
        <v>658</v>
      </c>
      <c r="AC2389" t="s">
        <v>14996</v>
      </c>
      <c r="AD2389" t="s">
        <v>15345</v>
      </c>
      <c r="AE2389">
        <v>13424</v>
      </c>
      <c r="AJ2389">
        <v>6116</v>
      </c>
      <c r="AK2389" t="s">
        <v>14996</v>
      </c>
      <c r="AL2389" t="s">
        <v>19630</v>
      </c>
      <c r="AM2389" t="s">
        <v>14996</v>
      </c>
      <c r="AN2389" t="s">
        <v>14996</v>
      </c>
      <c r="AO2389" t="s">
        <v>1380</v>
      </c>
      <c r="AP2389" t="s">
        <v>15345</v>
      </c>
      <c r="AQ2389" t="s">
        <v>20403</v>
      </c>
    </row>
    <row r="2390" spans="1:43" x14ac:dyDescent="0.3">
      <c r="A2390" t="s">
        <v>13431</v>
      </c>
      <c r="B2390" t="s">
        <v>11471</v>
      </c>
      <c r="C2390" s="72">
        <v>35447</v>
      </c>
      <c r="D2390" t="s">
        <v>6585</v>
      </c>
      <c r="E2390" t="s">
        <v>8236</v>
      </c>
      <c r="F2390" t="s">
        <v>1376</v>
      </c>
      <c r="G2390" t="s">
        <v>6120</v>
      </c>
      <c r="H2390" t="s">
        <v>1380</v>
      </c>
      <c r="I2390" t="s">
        <v>14927</v>
      </c>
      <c r="J2390" t="s">
        <v>11471</v>
      </c>
      <c r="K2390">
        <v>663656</v>
      </c>
      <c r="L2390" t="s">
        <v>11471</v>
      </c>
      <c r="M2390">
        <v>2184352</v>
      </c>
      <c r="N2390" t="s">
        <v>11471</v>
      </c>
      <c r="O2390" t="s">
        <v>17674</v>
      </c>
      <c r="P2390" t="s">
        <v>13431</v>
      </c>
      <c r="Q2390">
        <v>10480</v>
      </c>
      <c r="R2390" t="s">
        <v>11471</v>
      </c>
      <c r="S2390">
        <v>34967</v>
      </c>
      <c r="T2390" t="s">
        <v>11471</v>
      </c>
      <c r="V2390" t="s">
        <v>16935</v>
      </c>
      <c r="W2390">
        <v>107047</v>
      </c>
      <c r="X2390">
        <v>10480</v>
      </c>
      <c r="Y2390" t="s">
        <v>11471</v>
      </c>
      <c r="Z2390" t="s">
        <v>13432</v>
      </c>
      <c r="AA2390" t="s">
        <v>666</v>
      </c>
      <c r="AB2390" t="s">
        <v>658</v>
      </c>
      <c r="AC2390" t="s">
        <v>11471</v>
      </c>
      <c r="AD2390" t="s">
        <v>13432</v>
      </c>
      <c r="AE2390">
        <v>13811</v>
      </c>
      <c r="AH2390" t="s">
        <v>11471</v>
      </c>
      <c r="AI2390">
        <v>18546</v>
      </c>
      <c r="AJ2390">
        <v>5736</v>
      </c>
      <c r="AK2390" t="s">
        <v>11471</v>
      </c>
      <c r="AL2390" t="s">
        <v>19631</v>
      </c>
      <c r="AM2390" t="s">
        <v>11471</v>
      </c>
      <c r="AN2390" t="s">
        <v>11471</v>
      </c>
      <c r="AO2390" t="s">
        <v>14942</v>
      </c>
      <c r="AP2390" t="s">
        <v>13432</v>
      </c>
      <c r="AQ2390" t="s">
        <v>20403</v>
      </c>
    </row>
    <row r="2391" spans="1:43" x14ac:dyDescent="0.3">
      <c r="A2391" t="s">
        <v>8235</v>
      </c>
      <c r="B2391" t="s">
        <v>9031</v>
      </c>
      <c r="C2391" s="72">
        <v>33060</v>
      </c>
      <c r="D2391" t="s">
        <v>8237</v>
      </c>
      <c r="E2391" t="s">
        <v>8236</v>
      </c>
      <c r="F2391" t="s">
        <v>3591</v>
      </c>
      <c r="G2391" t="s">
        <v>3591</v>
      </c>
      <c r="H2391" t="s">
        <v>1380</v>
      </c>
      <c r="I2391" t="s">
        <v>10822</v>
      </c>
      <c r="J2391" t="s">
        <v>9031</v>
      </c>
      <c r="K2391">
        <v>605512</v>
      </c>
      <c r="L2391" t="s">
        <v>9031</v>
      </c>
      <c r="M2391">
        <v>2066800</v>
      </c>
      <c r="N2391" t="s">
        <v>9031</v>
      </c>
      <c r="O2391" t="s">
        <v>13587</v>
      </c>
      <c r="P2391" t="s">
        <v>8235</v>
      </c>
      <c r="Q2391">
        <v>9958</v>
      </c>
      <c r="R2391" t="s">
        <v>9031</v>
      </c>
      <c r="S2391">
        <v>33066</v>
      </c>
      <c r="T2391" t="s">
        <v>9031</v>
      </c>
      <c r="V2391" t="s">
        <v>9032</v>
      </c>
      <c r="W2391">
        <v>70886</v>
      </c>
      <c r="X2391">
        <v>9958</v>
      </c>
      <c r="Y2391" t="s">
        <v>9031</v>
      </c>
      <c r="Z2391" t="s">
        <v>9033</v>
      </c>
      <c r="AA2391" t="s">
        <v>666</v>
      </c>
      <c r="AB2391" t="s">
        <v>666</v>
      </c>
      <c r="AC2391" t="s">
        <v>9031</v>
      </c>
      <c r="AD2391" t="s">
        <v>9033</v>
      </c>
      <c r="AE2391">
        <v>13128</v>
      </c>
      <c r="AF2391" t="s">
        <v>9031</v>
      </c>
      <c r="AG2391">
        <v>39109</v>
      </c>
      <c r="AH2391" t="s">
        <v>9031</v>
      </c>
      <c r="AI2391">
        <v>18390</v>
      </c>
      <c r="AJ2391">
        <v>4791</v>
      </c>
      <c r="AK2391" t="s">
        <v>9031</v>
      </c>
      <c r="AL2391" t="s">
        <v>19632</v>
      </c>
      <c r="AM2391" t="s">
        <v>9031</v>
      </c>
      <c r="AN2391" t="s">
        <v>9031</v>
      </c>
      <c r="AO2391" t="s">
        <v>1380</v>
      </c>
      <c r="AP2391" t="s">
        <v>9033</v>
      </c>
      <c r="AQ2391" t="s">
        <v>20403</v>
      </c>
    </row>
    <row r="2392" spans="1:43" x14ac:dyDescent="0.3">
      <c r="A2392" t="s">
        <v>14657</v>
      </c>
      <c r="B2392" t="s">
        <v>14658</v>
      </c>
      <c r="C2392" s="72">
        <v>33896</v>
      </c>
      <c r="D2392" t="s">
        <v>6855</v>
      </c>
      <c r="E2392" t="s">
        <v>14659</v>
      </c>
      <c r="F2392" t="s">
        <v>1392</v>
      </c>
      <c r="G2392" t="s">
        <v>6120</v>
      </c>
      <c r="H2392" t="s">
        <v>1373</v>
      </c>
      <c r="I2392" t="s">
        <v>14509</v>
      </c>
      <c r="J2392" t="s">
        <v>14658</v>
      </c>
      <c r="K2392">
        <v>592815</v>
      </c>
      <c r="L2392" t="s">
        <v>14658</v>
      </c>
      <c r="M2392">
        <v>2119611</v>
      </c>
      <c r="N2392" t="s">
        <v>14658</v>
      </c>
      <c r="O2392" t="s">
        <v>17675</v>
      </c>
      <c r="P2392" t="s">
        <v>14657</v>
      </c>
      <c r="Q2392">
        <v>9839</v>
      </c>
      <c r="R2392" t="s">
        <v>14658</v>
      </c>
      <c r="S2392">
        <v>33368</v>
      </c>
      <c r="T2392" t="s">
        <v>14658</v>
      </c>
      <c r="V2392" t="s">
        <v>16936</v>
      </c>
      <c r="W2392">
        <v>67139</v>
      </c>
      <c r="X2392">
        <v>9839</v>
      </c>
      <c r="Y2392" t="s">
        <v>14658</v>
      </c>
      <c r="Z2392" t="s">
        <v>15217</v>
      </c>
      <c r="AA2392" t="s">
        <v>658</v>
      </c>
      <c r="AB2392" t="s">
        <v>658</v>
      </c>
      <c r="AC2392" t="s">
        <v>14658</v>
      </c>
      <c r="AD2392" t="s">
        <v>15217</v>
      </c>
      <c r="AE2392">
        <v>11643</v>
      </c>
      <c r="AH2392" t="s">
        <v>14658</v>
      </c>
      <c r="AI2392">
        <v>13869</v>
      </c>
      <c r="AJ2392">
        <v>4764</v>
      </c>
      <c r="AK2392" t="s">
        <v>14658</v>
      </c>
      <c r="AL2392" t="s">
        <v>19633</v>
      </c>
      <c r="AM2392" t="s">
        <v>14658</v>
      </c>
      <c r="AN2392" t="s">
        <v>14658</v>
      </c>
      <c r="AO2392" t="s">
        <v>1373</v>
      </c>
      <c r="AP2392" t="s">
        <v>15217</v>
      </c>
      <c r="AQ2392" t="s">
        <v>20403</v>
      </c>
    </row>
    <row r="2393" spans="1:43" hidden="1" x14ac:dyDescent="0.3">
      <c r="A2393" t="s">
        <v>3236</v>
      </c>
      <c r="B2393" t="s">
        <v>644</v>
      </c>
      <c r="C2393" s="72">
        <v>30965</v>
      </c>
      <c r="D2393" t="s">
        <v>6671</v>
      </c>
      <c r="E2393" t="s">
        <v>6670</v>
      </c>
      <c r="F2393" t="s">
        <v>1372</v>
      </c>
      <c r="G2393" t="s">
        <v>6120</v>
      </c>
      <c r="H2393" t="s">
        <v>1431</v>
      </c>
      <c r="I2393" t="s">
        <v>10010</v>
      </c>
      <c r="J2393" t="s">
        <v>644</v>
      </c>
      <c r="K2393">
        <v>453064</v>
      </c>
      <c r="L2393" t="s">
        <v>644</v>
      </c>
      <c r="M2393">
        <v>589256</v>
      </c>
      <c r="N2393" t="s">
        <v>644</v>
      </c>
      <c r="O2393" t="s">
        <v>3237</v>
      </c>
      <c r="P2393" t="s">
        <v>3236</v>
      </c>
      <c r="Q2393">
        <v>7850</v>
      </c>
      <c r="R2393" t="s">
        <v>644</v>
      </c>
      <c r="S2393">
        <v>28567</v>
      </c>
      <c r="T2393" t="s">
        <v>644</v>
      </c>
      <c r="U2393" t="s">
        <v>644</v>
      </c>
      <c r="V2393" t="s">
        <v>4933</v>
      </c>
      <c r="W2393">
        <v>46724</v>
      </c>
      <c r="X2393">
        <v>7850</v>
      </c>
      <c r="Y2393" t="s">
        <v>644</v>
      </c>
      <c r="Z2393" t="s">
        <v>6411</v>
      </c>
      <c r="AA2393" t="s">
        <v>658</v>
      </c>
      <c r="AB2393" t="s">
        <v>658</v>
      </c>
      <c r="AC2393" t="s">
        <v>644</v>
      </c>
      <c r="AD2393" t="s">
        <v>6411</v>
      </c>
      <c r="AE2393">
        <v>8617</v>
      </c>
      <c r="AF2393" t="s">
        <v>644</v>
      </c>
      <c r="AG2393">
        <v>5079</v>
      </c>
      <c r="AH2393" t="s">
        <v>644</v>
      </c>
      <c r="AI2393">
        <v>8035</v>
      </c>
      <c r="AJ2393">
        <v>2417</v>
      </c>
      <c r="AK2393" t="s">
        <v>644</v>
      </c>
      <c r="AN2393" t="s">
        <v>644</v>
      </c>
      <c r="AO2393" t="s">
        <v>1431</v>
      </c>
      <c r="AP2393" t="s">
        <v>6411</v>
      </c>
      <c r="AQ2393" t="s">
        <v>20402</v>
      </c>
    </row>
    <row r="2394" spans="1:43" x14ac:dyDescent="0.3">
      <c r="A2394" t="s">
        <v>14158</v>
      </c>
      <c r="B2394" t="s">
        <v>14042</v>
      </c>
      <c r="C2394" s="72">
        <v>33865</v>
      </c>
      <c r="D2394" t="s">
        <v>14159</v>
      </c>
      <c r="E2394" t="s">
        <v>14160</v>
      </c>
      <c r="F2394" t="s">
        <v>3591</v>
      </c>
      <c r="G2394" t="s">
        <v>3591</v>
      </c>
      <c r="H2394" t="s">
        <v>1373</v>
      </c>
      <c r="I2394" t="s">
        <v>16937</v>
      </c>
      <c r="J2394" t="s">
        <v>14042</v>
      </c>
      <c r="K2394">
        <v>605513</v>
      </c>
      <c r="L2394" t="s">
        <v>14042</v>
      </c>
      <c r="M2394">
        <v>2167350</v>
      </c>
      <c r="N2394" t="s">
        <v>14042</v>
      </c>
      <c r="O2394" t="s">
        <v>17676</v>
      </c>
      <c r="P2394" t="s">
        <v>14158</v>
      </c>
      <c r="Q2394">
        <v>10180</v>
      </c>
      <c r="R2394" t="s">
        <v>14042</v>
      </c>
      <c r="S2394">
        <v>33732</v>
      </c>
      <c r="T2394" t="s">
        <v>14042</v>
      </c>
      <c r="V2394" t="s">
        <v>16938</v>
      </c>
      <c r="W2394">
        <v>103809</v>
      </c>
      <c r="X2394">
        <v>10180</v>
      </c>
      <c r="Y2394" t="s">
        <v>14042</v>
      </c>
      <c r="Z2394" t="s">
        <v>14161</v>
      </c>
      <c r="AA2394" t="s">
        <v>658</v>
      </c>
      <c r="AB2394" t="s">
        <v>658</v>
      </c>
      <c r="AC2394" t="s">
        <v>14042</v>
      </c>
      <c r="AD2394" t="s">
        <v>14161</v>
      </c>
      <c r="AE2394">
        <v>13437</v>
      </c>
      <c r="AI2394">
        <v>20454</v>
      </c>
      <c r="AJ2394">
        <v>5180</v>
      </c>
      <c r="AK2394" t="s">
        <v>14042</v>
      </c>
      <c r="AL2394" t="s">
        <v>19634</v>
      </c>
      <c r="AM2394" t="s">
        <v>14042</v>
      </c>
      <c r="AN2394" t="s">
        <v>14042</v>
      </c>
      <c r="AO2394" t="s">
        <v>14935</v>
      </c>
      <c r="AP2394" t="s">
        <v>14161</v>
      </c>
      <c r="AQ2394" t="s">
        <v>20403</v>
      </c>
    </row>
    <row r="2395" spans="1:43" x14ac:dyDescent="0.3">
      <c r="A2395" t="s">
        <v>3238</v>
      </c>
      <c r="B2395" t="s">
        <v>867</v>
      </c>
      <c r="C2395" s="72">
        <v>33379</v>
      </c>
      <c r="D2395" t="s">
        <v>7526</v>
      </c>
      <c r="E2395" t="s">
        <v>6944</v>
      </c>
      <c r="F2395" t="s">
        <v>3591</v>
      </c>
      <c r="G2395" t="s">
        <v>3591</v>
      </c>
      <c r="H2395" t="s">
        <v>1373</v>
      </c>
      <c r="I2395" t="s">
        <v>9266</v>
      </c>
      <c r="J2395" t="s">
        <v>867</v>
      </c>
      <c r="K2395">
        <v>545363</v>
      </c>
      <c r="L2395" t="s">
        <v>867</v>
      </c>
      <c r="M2395">
        <v>1699971</v>
      </c>
      <c r="N2395" t="s">
        <v>867</v>
      </c>
      <c r="O2395" t="s">
        <v>3239</v>
      </c>
      <c r="P2395" t="s">
        <v>3238</v>
      </c>
      <c r="Q2395">
        <v>8855</v>
      </c>
      <c r="R2395" t="s">
        <v>867</v>
      </c>
      <c r="S2395">
        <v>30526</v>
      </c>
      <c r="T2395" t="s">
        <v>867</v>
      </c>
      <c r="V2395" t="s">
        <v>4934</v>
      </c>
      <c r="W2395">
        <v>66008</v>
      </c>
      <c r="X2395">
        <v>8855</v>
      </c>
      <c r="Y2395" t="s">
        <v>867</v>
      </c>
      <c r="Z2395" t="s">
        <v>6412</v>
      </c>
      <c r="AA2395" t="s">
        <v>658</v>
      </c>
      <c r="AB2395" t="s">
        <v>658</v>
      </c>
      <c r="AC2395" t="s">
        <v>867</v>
      </c>
      <c r="AD2395" t="s">
        <v>6412</v>
      </c>
      <c r="AE2395">
        <v>10953</v>
      </c>
      <c r="AF2395" t="s">
        <v>867</v>
      </c>
      <c r="AG2395">
        <v>12927</v>
      </c>
      <c r="AH2395" t="s">
        <v>867</v>
      </c>
      <c r="AI2395">
        <v>6072</v>
      </c>
      <c r="AJ2395">
        <v>3752</v>
      </c>
      <c r="AK2395" t="s">
        <v>867</v>
      </c>
      <c r="AL2395" t="s">
        <v>19635</v>
      </c>
      <c r="AM2395" t="s">
        <v>867</v>
      </c>
      <c r="AN2395" t="s">
        <v>867</v>
      </c>
      <c r="AO2395" t="s">
        <v>1373</v>
      </c>
      <c r="AP2395" t="s">
        <v>6412</v>
      </c>
      <c r="AQ2395" t="s">
        <v>20403</v>
      </c>
    </row>
    <row r="2396" spans="1:43" x14ac:dyDescent="0.3">
      <c r="A2396" t="s">
        <v>3240</v>
      </c>
      <c r="B2396" t="s">
        <v>354</v>
      </c>
      <c r="C2396" s="72">
        <v>31009</v>
      </c>
      <c r="D2396" t="s">
        <v>6648</v>
      </c>
      <c r="E2396" t="s">
        <v>6944</v>
      </c>
      <c r="F2396" t="s">
        <v>1379</v>
      </c>
      <c r="G2396" t="s">
        <v>9094</v>
      </c>
      <c r="H2396" t="s">
        <v>660</v>
      </c>
      <c r="I2396" t="s">
        <v>10897</v>
      </c>
      <c r="J2396" t="s">
        <v>354</v>
      </c>
      <c r="K2396">
        <v>457759</v>
      </c>
      <c r="L2396" t="s">
        <v>354</v>
      </c>
      <c r="M2396">
        <v>1600680</v>
      </c>
      <c r="N2396" t="s">
        <v>354</v>
      </c>
      <c r="O2396" t="s">
        <v>13567</v>
      </c>
      <c r="P2396" t="s">
        <v>3240</v>
      </c>
      <c r="Q2396">
        <v>8588</v>
      </c>
      <c r="R2396" t="s">
        <v>354</v>
      </c>
      <c r="S2396">
        <v>29607</v>
      </c>
      <c r="T2396" t="s">
        <v>354</v>
      </c>
      <c r="V2396" t="s">
        <v>12902</v>
      </c>
      <c r="W2396">
        <v>51991</v>
      </c>
      <c r="X2396">
        <v>8588</v>
      </c>
      <c r="Y2396" t="s">
        <v>354</v>
      </c>
      <c r="Z2396" t="s">
        <v>6413</v>
      </c>
      <c r="AA2396" t="s">
        <v>658</v>
      </c>
      <c r="AB2396" t="s">
        <v>658</v>
      </c>
      <c r="AC2396" t="s">
        <v>354</v>
      </c>
      <c r="AD2396" t="s">
        <v>6413</v>
      </c>
      <c r="AE2396">
        <v>10335</v>
      </c>
      <c r="AF2396" t="s">
        <v>354</v>
      </c>
      <c r="AG2396">
        <v>6312</v>
      </c>
      <c r="AH2396" t="s">
        <v>354</v>
      </c>
      <c r="AI2396">
        <v>3013</v>
      </c>
      <c r="AJ2396">
        <v>3349</v>
      </c>
      <c r="AK2396" t="s">
        <v>354</v>
      </c>
      <c r="AL2396" t="s">
        <v>19636</v>
      </c>
      <c r="AM2396" t="s">
        <v>354</v>
      </c>
      <c r="AN2396" t="s">
        <v>354</v>
      </c>
      <c r="AO2396" t="s">
        <v>14939</v>
      </c>
      <c r="AP2396" t="s">
        <v>6413</v>
      </c>
      <c r="AQ2396" t="s">
        <v>20403</v>
      </c>
    </row>
    <row r="2397" spans="1:43" x14ac:dyDescent="0.3">
      <c r="A2397" t="s">
        <v>9216</v>
      </c>
      <c r="B2397" t="s">
        <v>9217</v>
      </c>
      <c r="C2397" s="72">
        <v>34150</v>
      </c>
      <c r="D2397" t="s">
        <v>9218</v>
      </c>
      <c r="E2397" t="s">
        <v>6944</v>
      </c>
      <c r="F2397" t="s">
        <v>1434</v>
      </c>
      <c r="G2397" t="s">
        <v>9094</v>
      </c>
      <c r="H2397" t="s">
        <v>1431</v>
      </c>
      <c r="I2397" t="s">
        <v>9219</v>
      </c>
      <c r="J2397" t="s">
        <v>9217</v>
      </c>
      <c r="K2397">
        <v>607208</v>
      </c>
      <c r="L2397" t="s">
        <v>9217</v>
      </c>
      <c r="M2397">
        <v>2135249</v>
      </c>
      <c r="N2397" t="s">
        <v>9217</v>
      </c>
      <c r="O2397" t="s">
        <v>13146</v>
      </c>
      <c r="P2397" t="s">
        <v>9216</v>
      </c>
      <c r="Q2397">
        <v>10056</v>
      </c>
      <c r="R2397" t="s">
        <v>9217</v>
      </c>
      <c r="S2397">
        <v>33710</v>
      </c>
      <c r="T2397" t="s">
        <v>9217</v>
      </c>
      <c r="V2397" t="s">
        <v>11976</v>
      </c>
      <c r="W2397">
        <v>70917</v>
      </c>
      <c r="X2397">
        <v>10056</v>
      </c>
      <c r="Y2397" t="s">
        <v>9217</v>
      </c>
      <c r="Z2397" t="s">
        <v>9220</v>
      </c>
      <c r="AA2397" t="s">
        <v>658</v>
      </c>
      <c r="AB2397" t="s">
        <v>658</v>
      </c>
      <c r="AC2397" t="s">
        <v>9217</v>
      </c>
      <c r="AD2397" t="s">
        <v>9220</v>
      </c>
      <c r="AE2397">
        <v>13370</v>
      </c>
      <c r="AF2397" t="s">
        <v>9217</v>
      </c>
      <c r="AG2397">
        <v>65881</v>
      </c>
      <c r="AH2397" t="s">
        <v>9217</v>
      </c>
      <c r="AI2397">
        <v>18368</v>
      </c>
      <c r="AJ2397">
        <v>4949</v>
      </c>
      <c r="AK2397" t="s">
        <v>9217</v>
      </c>
      <c r="AL2397" t="s">
        <v>19637</v>
      </c>
      <c r="AM2397" t="s">
        <v>9217</v>
      </c>
      <c r="AN2397" t="s">
        <v>9217</v>
      </c>
      <c r="AO2397" t="s">
        <v>1431</v>
      </c>
      <c r="AP2397" t="s">
        <v>9220</v>
      </c>
      <c r="AQ2397" t="s">
        <v>20403</v>
      </c>
    </row>
    <row r="2398" spans="1:43" hidden="1" x14ac:dyDescent="0.3">
      <c r="A2398" t="s">
        <v>3241</v>
      </c>
      <c r="B2398" t="s">
        <v>681</v>
      </c>
      <c r="C2398" s="72">
        <v>27487</v>
      </c>
      <c r="D2398" t="s">
        <v>7706</v>
      </c>
      <c r="E2398" t="s">
        <v>7705</v>
      </c>
      <c r="F2398" t="s">
        <v>3591</v>
      </c>
      <c r="G2398" t="s">
        <v>3591</v>
      </c>
      <c r="H2398" t="s">
        <v>1373</v>
      </c>
      <c r="I2398" t="s">
        <v>10968</v>
      </c>
      <c r="J2398" t="s">
        <v>681</v>
      </c>
      <c r="K2398">
        <v>493157</v>
      </c>
      <c r="L2398" t="s">
        <v>681</v>
      </c>
      <c r="M2398">
        <v>1657590</v>
      </c>
      <c r="N2398" t="s">
        <v>681</v>
      </c>
      <c r="O2398" t="s">
        <v>3242</v>
      </c>
      <c r="P2398" t="s">
        <v>3241</v>
      </c>
      <c r="Q2398">
        <v>8394</v>
      </c>
      <c r="R2398" t="s">
        <v>681</v>
      </c>
      <c r="S2398">
        <v>30130</v>
      </c>
      <c r="T2398" t="s">
        <v>681</v>
      </c>
      <c r="V2398" t="s">
        <v>4935</v>
      </c>
      <c r="W2398">
        <v>44014</v>
      </c>
      <c r="X2398">
        <v>8394</v>
      </c>
      <c r="Y2398" t="s">
        <v>681</v>
      </c>
      <c r="Z2398" t="s">
        <v>6414</v>
      </c>
      <c r="AA2398" t="s">
        <v>658</v>
      </c>
      <c r="AB2398" t="s">
        <v>658</v>
      </c>
      <c r="AC2398" t="s">
        <v>681</v>
      </c>
      <c r="AD2398" t="s">
        <v>6414</v>
      </c>
      <c r="AE2398">
        <v>8999</v>
      </c>
      <c r="AF2398" t="s">
        <v>681</v>
      </c>
      <c r="AG2398">
        <v>6196</v>
      </c>
      <c r="AH2398" t="s">
        <v>681</v>
      </c>
      <c r="AI2398">
        <v>12704</v>
      </c>
      <c r="AJ2398">
        <v>3157</v>
      </c>
      <c r="AK2398" t="s">
        <v>681</v>
      </c>
      <c r="AL2398" t="s">
        <v>19638</v>
      </c>
      <c r="AM2398" t="s">
        <v>681</v>
      </c>
      <c r="AN2398" t="s">
        <v>681</v>
      </c>
      <c r="AO2398" t="s">
        <v>1373</v>
      </c>
      <c r="AP2398" t="s">
        <v>6414</v>
      </c>
      <c r="AQ2398" t="s">
        <v>20402</v>
      </c>
    </row>
    <row r="2399" spans="1:43" hidden="1" x14ac:dyDescent="0.3">
      <c r="A2399" t="s">
        <v>3243</v>
      </c>
      <c r="B2399" t="s">
        <v>533</v>
      </c>
      <c r="C2399" s="72">
        <v>29291</v>
      </c>
      <c r="D2399" t="s">
        <v>7270</v>
      </c>
      <c r="E2399" t="s">
        <v>7366</v>
      </c>
      <c r="F2399" t="s">
        <v>3591</v>
      </c>
      <c r="G2399" t="s">
        <v>3591</v>
      </c>
      <c r="H2399" t="s">
        <v>661</v>
      </c>
      <c r="I2399" t="s">
        <v>9435</v>
      </c>
      <c r="J2399" t="s">
        <v>533</v>
      </c>
      <c r="K2399">
        <v>462564</v>
      </c>
      <c r="L2399" t="s">
        <v>533</v>
      </c>
      <c r="M2399">
        <v>292238</v>
      </c>
      <c r="N2399" t="s">
        <v>533</v>
      </c>
      <c r="O2399" t="s">
        <v>3244</v>
      </c>
      <c r="P2399" t="s">
        <v>3243</v>
      </c>
      <c r="Q2399">
        <v>7692</v>
      </c>
      <c r="R2399" t="s">
        <v>533</v>
      </c>
      <c r="S2399">
        <v>6462</v>
      </c>
      <c r="T2399" t="s">
        <v>533</v>
      </c>
      <c r="U2399" t="s">
        <v>533</v>
      </c>
      <c r="V2399" t="s">
        <v>4936</v>
      </c>
      <c r="W2399">
        <v>44018</v>
      </c>
      <c r="X2399">
        <v>7692</v>
      </c>
      <c r="Y2399" t="s">
        <v>533</v>
      </c>
      <c r="Z2399" t="s">
        <v>6415</v>
      </c>
      <c r="AA2399" t="s">
        <v>658</v>
      </c>
      <c r="AB2399" t="s">
        <v>658</v>
      </c>
      <c r="AC2399" t="s">
        <v>533</v>
      </c>
      <c r="AD2399" t="s">
        <v>6415</v>
      </c>
      <c r="AE2399">
        <v>8781</v>
      </c>
      <c r="AF2399" t="s">
        <v>533</v>
      </c>
      <c r="AG2399">
        <v>5156</v>
      </c>
      <c r="AH2399" t="s">
        <v>533</v>
      </c>
      <c r="AI2399">
        <v>15252</v>
      </c>
      <c r="AK2399" t="s">
        <v>533</v>
      </c>
      <c r="AL2399" t="s">
        <v>19639</v>
      </c>
      <c r="AM2399" t="s">
        <v>533</v>
      </c>
      <c r="AN2399" t="s">
        <v>533</v>
      </c>
      <c r="AO2399" t="s">
        <v>661</v>
      </c>
      <c r="AP2399" t="s">
        <v>6415</v>
      </c>
      <c r="AQ2399" t="s">
        <v>20402</v>
      </c>
    </row>
    <row r="2400" spans="1:43" x14ac:dyDescent="0.3">
      <c r="A2400" t="s">
        <v>3245</v>
      </c>
      <c r="B2400" t="s">
        <v>9034</v>
      </c>
      <c r="C2400" s="72">
        <v>30915</v>
      </c>
      <c r="D2400" t="s">
        <v>7466</v>
      </c>
      <c r="E2400" t="s">
        <v>6647</v>
      </c>
      <c r="F2400" t="s">
        <v>3591</v>
      </c>
      <c r="G2400" t="s">
        <v>3591</v>
      </c>
      <c r="H2400" t="s">
        <v>1380</v>
      </c>
      <c r="I2400" t="s">
        <v>10662</v>
      </c>
      <c r="J2400" t="s">
        <v>10663</v>
      </c>
      <c r="K2400">
        <v>425834</v>
      </c>
      <c r="L2400" t="s">
        <v>9034</v>
      </c>
      <c r="M2400">
        <v>390784</v>
      </c>
      <c r="N2400" t="s">
        <v>9034</v>
      </c>
      <c r="O2400" t="s">
        <v>3246</v>
      </c>
      <c r="P2400" t="s">
        <v>3245</v>
      </c>
      <c r="Q2400">
        <v>7333</v>
      </c>
      <c r="R2400" t="s">
        <v>10663</v>
      </c>
      <c r="S2400">
        <v>5970</v>
      </c>
      <c r="T2400" t="s">
        <v>9034</v>
      </c>
      <c r="U2400" t="s">
        <v>9034</v>
      </c>
      <c r="V2400" t="s">
        <v>4937</v>
      </c>
      <c r="W2400">
        <v>45374</v>
      </c>
      <c r="X2400">
        <v>7333</v>
      </c>
      <c r="Y2400" t="s">
        <v>9034</v>
      </c>
      <c r="Z2400" t="s">
        <v>12715</v>
      </c>
      <c r="AA2400" t="s">
        <v>658</v>
      </c>
      <c r="AB2400" t="s">
        <v>658</v>
      </c>
      <c r="AC2400" t="s">
        <v>10663</v>
      </c>
      <c r="AD2400" t="s">
        <v>9035</v>
      </c>
      <c r="AE2400">
        <v>7140</v>
      </c>
      <c r="AF2400" t="s">
        <v>10663</v>
      </c>
      <c r="AG2400">
        <v>5614</v>
      </c>
      <c r="AH2400" t="s">
        <v>10663</v>
      </c>
      <c r="AI2400">
        <v>6912</v>
      </c>
      <c r="AJ2400">
        <v>2067</v>
      </c>
      <c r="AK2400" t="s">
        <v>9034</v>
      </c>
      <c r="AL2400" t="s">
        <v>22105</v>
      </c>
      <c r="AM2400" t="s">
        <v>10663</v>
      </c>
      <c r="AN2400" t="s">
        <v>9034</v>
      </c>
      <c r="AO2400" t="s">
        <v>1380</v>
      </c>
      <c r="AP2400" t="s">
        <v>12715</v>
      </c>
      <c r="AQ2400" t="s">
        <v>20403</v>
      </c>
    </row>
    <row r="2401" spans="1:43" x14ac:dyDescent="0.3">
      <c r="A2401" t="s">
        <v>3247</v>
      </c>
      <c r="B2401" t="s">
        <v>590</v>
      </c>
      <c r="C2401" s="72">
        <v>32014</v>
      </c>
      <c r="D2401" t="s">
        <v>6648</v>
      </c>
      <c r="E2401" t="s">
        <v>6647</v>
      </c>
      <c r="F2401" t="s">
        <v>1470</v>
      </c>
      <c r="G2401" t="s">
        <v>6120</v>
      </c>
      <c r="H2401" t="s">
        <v>1380</v>
      </c>
      <c r="I2401" t="s">
        <v>9769</v>
      </c>
      <c r="J2401" t="s">
        <v>590</v>
      </c>
      <c r="K2401">
        <v>457708</v>
      </c>
      <c r="L2401" t="s">
        <v>590</v>
      </c>
      <c r="M2401">
        <v>593198</v>
      </c>
      <c r="N2401" t="s">
        <v>590</v>
      </c>
      <c r="O2401" t="s">
        <v>3248</v>
      </c>
      <c r="P2401" t="s">
        <v>3247</v>
      </c>
      <c r="Q2401">
        <v>8080</v>
      </c>
      <c r="R2401" t="s">
        <v>590</v>
      </c>
      <c r="S2401">
        <v>28841</v>
      </c>
      <c r="T2401" t="s">
        <v>590</v>
      </c>
      <c r="U2401" t="s">
        <v>590</v>
      </c>
      <c r="V2401" t="s">
        <v>4938</v>
      </c>
      <c r="W2401">
        <v>51985</v>
      </c>
      <c r="X2401">
        <v>8080</v>
      </c>
      <c r="Y2401" t="s">
        <v>590</v>
      </c>
      <c r="Z2401" t="s">
        <v>6416</v>
      </c>
      <c r="AA2401" t="s">
        <v>658</v>
      </c>
      <c r="AB2401" t="s">
        <v>658</v>
      </c>
      <c r="AC2401" t="s">
        <v>590</v>
      </c>
      <c r="AD2401" t="s">
        <v>6416</v>
      </c>
      <c r="AE2401">
        <v>8606</v>
      </c>
      <c r="AF2401" t="s">
        <v>590</v>
      </c>
      <c r="AG2401">
        <v>6197</v>
      </c>
      <c r="AH2401" t="s">
        <v>590</v>
      </c>
      <c r="AI2401">
        <v>2269</v>
      </c>
      <c r="AJ2401">
        <v>2711</v>
      </c>
      <c r="AK2401" t="s">
        <v>590</v>
      </c>
      <c r="AL2401" t="s">
        <v>19640</v>
      </c>
      <c r="AM2401" t="s">
        <v>590</v>
      </c>
      <c r="AN2401" t="s">
        <v>590</v>
      </c>
      <c r="AO2401" t="s">
        <v>1380</v>
      </c>
      <c r="AP2401" t="s">
        <v>6416</v>
      </c>
      <c r="AQ2401" t="s">
        <v>20403</v>
      </c>
    </row>
    <row r="2402" spans="1:43" x14ac:dyDescent="0.3">
      <c r="A2402" t="s">
        <v>12427</v>
      </c>
      <c r="B2402" t="s">
        <v>11196</v>
      </c>
      <c r="C2402" s="72">
        <v>33493</v>
      </c>
      <c r="D2402" t="s">
        <v>6543</v>
      </c>
      <c r="E2402" t="s">
        <v>12428</v>
      </c>
      <c r="F2402" t="s">
        <v>1405</v>
      </c>
      <c r="G2402" t="s">
        <v>6120</v>
      </c>
      <c r="H2402" t="s">
        <v>1373</v>
      </c>
      <c r="I2402" t="s">
        <v>11297</v>
      </c>
      <c r="J2402" t="s">
        <v>11196</v>
      </c>
      <c r="K2402">
        <v>570632</v>
      </c>
      <c r="L2402" t="s">
        <v>11196</v>
      </c>
      <c r="M2402">
        <v>2053483</v>
      </c>
      <c r="N2402" t="s">
        <v>11196</v>
      </c>
      <c r="O2402" t="s">
        <v>13411</v>
      </c>
      <c r="P2402" t="s">
        <v>12427</v>
      </c>
      <c r="Q2402">
        <v>9931</v>
      </c>
      <c r="R2402" t="s">
        <v>11196</v>
      </c>
      <c r="S2402">
        <v>33107</v>
      </c>
      <c r="T2402" t="s">
        <v>11196</v>
      </c>
      <c r="V2402" t="s">
        <v>12900</v>
      </c>
      <c r="W2402">
        <v>66311</v>
      </c>
      <c r="X2402">
        <v>9931</v>
      </c>
      <c r="Y2402" t="s">
        <v>14481</v>
      </c>
      <c r="Z2402" t="s">
        <v>12429</v>
      </c>
      <c r="AA2402" t="s">
        <v>658</v>
      </c>
      <c r="AB2402" t="s">
        <v>658</v>
      </c>
      <c r="AC2402" t="s">
        <v>11196</v>
      </c>
      <c r="AD2402" t="s">
        <v>12429</v>
      </c>
      <c r="AE2402">
        <v>13194</v>
      </c>
      <c r="AF2402" t="s">
        <v>11196</v>
      </c>
      <c r="AG2402">
        <v>53608</v>
      </c>
      <c r="AH2402" t="s">
        <v>11196</v>
      </c>
      <c r="AI2402">
        <v>9840</v>
      </c>
      <c r="AJ2402">
        <v>4898</v>
      </c>
      <c r="AK2402" t="s">
        <v>11196</v>
      </c>
      <c r="AL2402" t="s">
        <v>19641</v>
      </c>
      <c r="AM2402" t="s">
        <v>11196</v>
      </c>
      <c r="AN2402" t="s">
        <v>11196</v>
      </c>
      <c r="AO2402" t="s">
        <v>1373</v>
      </c>
      <c r="AP2402" t="s">
        <v>12429</v>
      </c>
      <c r="AQ2402" t="s">
        <v>20403</v>
      </c>
    </row>
    <row r="2403" spans="1:43" x14ac:dyDescent="0.3">
      <c r="A2403" t="s">
        <v>16939</v>
      </c>
      <c r="B2403" t="s">
        <v>14293</v>
      </c>
      <c r="C2403" s="72">
        <v>35121</v>
      </c>
      <c r="D2403" t="s">
        <v>8057</v>
      </c>
      <c r="E2403" t="s">
        <v>12428</v>
      </c>
      <c r="F2403" t="s">
        <v>1426</v>
      </c>
      <c r="G2403" t="s">
        <v>6120</v>
      </c>
      <c r="H2403" t="s">
        <v>1431</v>
      </c>
      <c r="I2403" t="s">
        <v>16940</v>
      </c>
      <c r="J2403" t="s">
        <v>14293</v>
      </c>
      <c r="K2403">
        <v>620446</v>
      </c>
      <c r="L2403" t="s">
        <v>14293</v>
      </c>
      <c r="M2403">
        <v>2167492</v>
      </c>
      <c r="N2403" t="s">
        <v>14293</v>
      </c>
      <c r="O2403" t="s">
        <v>16941</v>
      </c>
      <c r="P2403" t="s">
        <v>16939</v>
      </c>
      <c r="Q2403">
        <v>10617</v>
      </c>
      <c r="R2403" t="s">
        <v>14293</v>
      </c>
      <c r="S2403">
        <v>33788</v>
      </c>
      <c r="T2403" t="s">
        <v>14293</v>
      </c>
      <c r="W2403">
        <v>101996</v>
      </c>
      <c r="X2403">
        <v>10617</v>
      </c>
      <c r="Y2403" t="s">
        <v>16942</v>
      </c>
      <c r="Z2403" t="s">
        <v>16943</v>
      </c>
      <c r="AA2403" t="s">
        <v>5068</v>
      </c>
      <c r="AB2403" t="s">
        <v>658</v>
      </c>
      <c r="AC2403" t="s">
        <v>14293</v>
      </c>
      <c r="AD2403" t="s">
        <v>16943</v>
      </c>
      <c r="AE2403">
        <v>13991</v>
      </c>
      <c r="AJ2403">
        <v>5198</v>
      </c>
      <c r="AK2403" t="s">
        <v>14293</v>
      </c>
      <c r="AL2403" t="s">
        <v>19642</v>
      </c>
      <c r="AM2403" t="s">
        <v>14293</v>
      </c>
      <c r="AN2403" t="s">
        <v>14293</v>
      </c>
      <c r="AO2403" t="s">
        <v>1431</v>
      </c>
      <c r="AP2403" t="s">
        <v>16943</v>
      </c>
      <c r="AQ2403" t="s">
        <v>20403</v>
      </c>
    </row>
    <row r="2404" spans="1:43" x14ac:dyDescent="0.3">
      <c r="A2404" t="s">
        <v>10344</v>
      </c>
      <c r="B2404" t="s">
        <v>10345</v>
      </c>
      <c r="C2404" s="72">
        <v>35289</v>
      </c>
      <c r="D2404" t="s">
        <v>7205</v>
      </c>
      <c r="E2404" t="s">
        <v>10346</v>
      </c>
      <c r="F2404" t="s">
        <v>1379</v>
      </c>
      <c r="G2404" t="s">
        <v>9094</v>
      </c>
      <c r="H2404" t="s">
        <v>1373</v>
      </c>
      <c r="I2404" t="s">
        <v>11778</v>
      </c>
      <c r="J2404" t="s">
        <v>10345</v>
      </c>
      <c r="K2404">
        <v>628711</v>
      </c>
      <c r="L2404" t="s">
        <v>10345</v>
      </c>
      <c r="M2404">
        <v>2073700</v>
      </c>
      <c r="N2404" t="s">
        <v>10345</v>
      </c>
      <c r="O2404" t="s">
        <v>13551</v>
      </c>
      <c r="P2404" t="s">
        <v>10344</v>
      </c>
      <c r="Q2404">
        <v>9585</v>
      </c>
      <c r="R2404" t="s">
        <v>10345</v>
      </c>
      <c r="S2404">
        <v>33223</v>
      </c>
      <c r="T2404" t="s">
        <v>10345</v>
      </c>
      <c r="V2404" t="s">
        <v>12528</v>
      </c>
      <c r="W2404">
        <v>101992</v>
      </c>
      <c r="X2404">
        <v>9585</v>
      </c>
      <c r="Y2404" t="s">
        <v>14482</v>
      </c>
      <c r="Z2404" t="s">
        <v>10347</v>
      </c>
      <c r="AA2404" t="s">
        <v>666</v>
      </c>
      <c r="AB2404" t="s">
        <v>666</v>
      </c>
      <c r="AC2404" t="s">
        <v>10345</v>
      </c>
      <c r="AD2404" t="s">
        <v>10347</v>
      </c>
      <c r="AE2404">
        <v>12926</v>
      </c>
      <c r="AF2404" t="s">
        <v>10345</v>
      </c>
      <c r="AG2404">
        <v>52166</v>
      </c>
      <c r="AH2404" t="s">
        <v>10345</v>
      </c>
      <c r="AI2404">
        <v>18240</v>
      </c>
      <c r="AJ2404">
        <v>5081</v>
      </c>
      <c r="AK2404" t="s">
        <v>10345</v>
      </c>
      <c r="AL2404" t="s">
        <v>19643</v>
      </c>
      <c r="AM2404" t="s">
        <v>10345</v>
      </c>
      <c r="AN2404" t="s">
        <v>10345</v>
      </c>
      <c r="AO2404" t="s">
        <v>14935</v>
      </c>
      <c r="AP2404" t="s">
        <v>10347</v>
      </c>
      <c r="AQ2404" t="s">
        <v>20403</v>
      </c>
    </row>
    <row r="2405" spans="1:43" x14ac:dyDescent="0.3">
      <c r="A2405" t="s">
        <v>13305</v>
      </c>
      <c r="B2405" t="s">
        <v>11569</v>
      </c>
      <c r="C2405" s="72">
        <v>35584</v>
      </c>
      <c r="D2405" t="s">
        <v>6939</v>
      </c>
      <c r="E2405" t="s">
        <v>10346</v>
      </c>
      <c r="F2405" t="s">
        <v>1437</v>
      </c>
      <c r="G2405" t="s">
        <v>9094</v>
      </c>
      <c r="H2405" t="s">
        <v>1431</v>
      </c>
      <c r="I2405" t="s">
        <v>14986</v>
      </c>
      <c r="J2405" t="s">
        <v>11569</v>
      </c>
      <c r="K2405">
        <v>649966</v>
      </c>
      <c r="L2405" t="s">
        <v>11569</v>
      </c>
      <c r="M2405">
        <v>2227185</v>
      </c>
      <c r="N2405" t="s">
        <v>11569</v>
      </c>
      <c r="O2405" t="s">
        <v>17677</v>
      </c>
      <c r="P2405" t="s">
        <v>13305</v>
      </c>
      <c r="Q2405">
        <v>10570</v>
      </c>
      <c r="R2405" t="s">
        <v>11569</v>
      </c>
      <c r="S2405">
        <v>35383</v>
      </c>
      <c r="T2405" t="s">
        <v>11569</v>
      </c>
      <c r="V2405" t="s">
        <v>16944</v>
      </c>
      <c r="W2405">
        <v>104096</v>
      </c>
      <c r="X2405">
        <v>10570</v>
      </c>
      <c r="Y2405" t="s">
        <v>17678</v>
      </c>
      <c r="Z2405" t="s">
        <v>13306</v>
      </c>
      <c r="AA2405" t="s">
        <v>658</v>
      </c>
      <c r="AB2405" t="s">
        <v>658</v>
      </c>
      <c r="AC2405" t="s">
        <v>11569</v>
      </c>
      <c r="AD2405" t="s">
        <v>13306</v>
      </c>
      <c r="AE2405">
        <v>14403</v>
      </c>
      <c r="AH2405" t="s">
        <v>11569</v>
      </c>
      <c r="AI2405">
        <v>20827</v>
      </c>
      <c r="AJ2405">
        <v>5741</v>
      </c>
      <c r="AK2405" t="s">
        <v>11569</v>
      </c>
      <c r="AL2405" t="s">
        <v>19644</v>
      </c>
      <c r="AM2405" t="s">
        <v>11569</v>
      </c>
      <c r="AN2405" t="s">
        <v>11569</v>
      </c>
      <c r="AO2405" t="s">
        <v>20476</v>
      </c>
      <c r="AP2405" t="s">
        <v>13306</v>
      </c>
      <c r="AQ2405" t="s">
        <v>20403</v>
      </c>
    </row>
    <row r="2406" spans="1:43" hidden="1" x14ac:dyDescent="0.3">
      <c r="A2406" t="s">
        <v>3249</v>
      </c>
      <c r="B2406" t="s">
        <v>209</v>
      </c>
      <c r="C2406" s="72">
        <v>29058</v>
      </c>
      <c r="D2406" t="s">
        <v>6715</v>
      </c>
      <c r="E2406" t="s">
        <v>6860</v>
      </c>
      <c r="F2406" t="s">
        <v>3591</v>
      </c>
      <c r="G2406" t="s">
        <v>3591</v>
      </c>
      <c r="H2406" t="s">
        <v>660</v>
      </c>
      <c r="I2406" t="s">
        <v>9757</v>
      </c>
      <c r="J2406" t="s">
        <v>209</v>
      </c>
      <c r="K2406">
        <v>346874</v>
      </c>
      <c r="L2406" t="s">
        <v>209</v>
      </c>
      <c r="M2406">
        <v>212040</v>
      </c>
      <c r="N2406" t="s">
        <v>209</v>
      </c>
      <c r="O2406" t="s">
        <v>3250</v>
      </c>
      <c r="P2406" t="s">
        <v>3249</v>
      </c>
      <c r="Q2406">
        <v>6698</v>
      </c>
      <c r="R2406" t="s">
        <v>209</v>
      </c>
      <c r="S2406">
        <v>4657</v>
      </c>
      <c r="T2406" t="s">
        <v>209</v>
      </c>
      <c r="U2406" t="s">
        <v>209</v>
      </c>
      <c r="V2406" t="s">
        <v>4939</v>
      </c>
      <c r="W2406">
        <v>858</v>
      </c>
      <c r="X2406">
        <v>6698</v>
      </c>
      <c r="Y2406" t="s">
        <v>209</v>
      </c>
      <c r="Z2406" t="s">
        <v>6417</v>
      </c>
      <c r="AA2406" t="s">
        <v>658</v>
      </c>
      <c r="AB2406" t="s">
        <v>658</v>
      </c>
      <c r="AC2406" t="s">
        <v>209</v>
      </c>
      <c r="AD2406" t="s">
        <v>6417</v>
      </c>
      <c r="AE2406">
        <v>6613</v>
      </c>
      <c r="AF2406" t="s">
        <v>209</v>
      </c>
      <c r="AG2406">
        <v>5110</v>
      </c>
      <c r="AH2406" t="s">
        <v>209</v>
      </c>
      <c r="AI2406">
        <v>7983</v>
      </c>
      <c r="AK2406" t="s">
        <v>209</v>
      </c>
      <c r="AL2406" t="s">
        <v>19645</v>
      </c>
      <c r="AM2406" t="s">
        <v>209</v>
      </c>
      <c r="AN2406" t="s">
        <v>209</v>
      </c>
      <c r="AO2406" t="s">
        <v>660</v>
      </c>
      <c r="AP2406" t="s">
        <v>6417</v>
      </c>
      <c r="AQ2406" t="s">
        <v>20402</v>
      </c>
    </row>
    <row r="2407" spans="1:43" x14ac:dyDescent="0.3">
      <c r="A2407" t="s">
        <v>16945</v>
      </c>
      <c r="B2407" t="s">
        <v>16946</v>
      </c>
      <c r="C2407" s="72">
        <v>34820</v>
      </c>
      <c r="D2407" t="s">
        <v>6543</v>
      </c>
      <c r="E2407" t="s">
        <v>16947</v>
      </c>
      <c r="F2407" t="s">
        <v>1376</v>
      </c>
      <c r="G2407" t="s">
        <v>6120</v>
      </c>
      <c r="H2407" t="s">
        <v>1373</v>
      </c>
      <c r="I2407" t="s">
        <v>16948</v>
      </c>
      <c r="J2407" t="s">
        <v>16946</v>
      </c>
      <c r="K2407">
        <v>664353</v>
      </c>
      <c r="L2407" t="s">
        <v>16946</v>
      </c>
      <c r="M2407">
        <v>2228194</v>
      </c>
      <c r="N2407" t="s">
        <v>16946</v>
      </c>
      <c r="P2407" t="s">
        <v>16945</v>
      </c>
      <c r="Q2407">
        <v>11608</v>
      </c>
      <c r="R2407" t="s">
        <v>16946</v>
      </c>
      <c r="S2407">
        <v>35759</v>
      </c>
      <c r="T2407" t="s">
        <v>16946</v>
      </c>
      <c r="W2407">
        <v>106145</v>
      </c>
      <c r="X2407">
        <v>11608</v>
      </c>
      <c r="Y2407" t="s">
        <v>16946</v>
      </c>
      <c r="Z2407" t="s">
        <v>16949</v>
      </c>
      <c r="AA2407" t="s">
        <v>658</v>
      </c>
      <c r="AB2407" t="s">
        <v>658</v>
      </c>
      <c r="AC2407" t="s">
        <v>16946</v>
      </c>
      <c r="AD2407" t="s">
        <v>16949</v>
      </c>
      <c r="AE2407">
        <v>15944</v>
      </c>
      <c r="AF2407" t="s">
        <v>16946</v>
      </c>
      <c r="AH2407" t="s">
        <v>16946</v>
      </c>
      <c r="AJ2407">
        <v>6155</v>
      </c>
      <c r="AK2407" t="s">
        <v>16946</v>
      </c>
      <c r="AL2407" t="s">
        <v>19646</v>
      </c>
      <c r="AM2407" t="s">
        <v>16946</v>
      </c>
      <c r="AN2407" t="s">
        <v>16946</v>
      </c>
      <c r="AO2407" t="s">
        <v>1373</v>
      </c>
      <c r="AP2407" t="s">
        <v>16949</v>
      </c>
      <c r="AQ2407" t="s">
        <v>20403</v>
      </c>
    </row>
    <row r="2408" spans="1:43" x14ac:dyDescent="0.3">
      <c r="A2408" t="s">
        <v>11133</v>
      </c>
      <c r="B2408" t="s">
        <v>11134</v>
      </c>
      <c r="C2408" s="72">
        <v>31821</v>
      </c>
      <c r="D2408" t="s">
        <v>7202</v>
      </c>
      <c r="E2408" t="s">
        <v>11135</v>
      </c>
      <c r="F2408" t="s">
        <v>1449</v>
      </c>
      <c r="G2408" t="s">
        <v>6120</v>
      </c>
      <c r="H2408" t="s">
        <v>1380</v>
      </c>
      <c r="I2408" t="s">
        <v>11136</v>
      </c>
      <c r="J2408" t="s">
        <v>11134</v>
      </c>
      <c r="K2408">
        <v>625329</v>
      </c>
      <c r="L2408" t="s">
        <v>11134</v>
      </c>
      <c r="M2408">
        <v>2064797</v>
      </c>
      <c r="N2408" t="s">
        <v>11134</v>
      </c>
      <c r="O2408" t="s">
        <v>11878</v>
      </c>
      <c r="P2408" t="s">
        <v>11133</v>
      </c>
      <c r="Q2408">
        <v>9465</v>
      </c>
      <c r="R2408" t="s">
        <v>11134</v>
      </c>
      <c r="S2408">
        <v>33090</v>
      </c>
      <c r="T2408" t="s">
        <v>11134</v>
      </c>
      <c r="V2408" t="s">
        <v>11879</v>
      </c>
      <c r="W2408">
        <v>55317</v>
      </c>
      <c r="X2408">
        <v>9465</v>
      </c>
      <c r="Y2408" t="s">
        <v>11134</v>
      </c>
      <c r="Z2408" t="s">
        <v>11137</v>
      </c>
      <c r="AA2408" t="s">
        <v>666</v>
      </c>
      <c r="AB2408" t="s">
        <v>658</v>
      </c>
      <c r="AC2408" t="s">
        <v>11134</v>
      </c>
      <c r="AD2408" t="s">
        <v>11137</v>
      </c>
      <c r="AE2408">
        <v>11340</v>
      </c>
      <c r="AI2408">
        <v>18229</v>
      </c>
      <c r="AJ2408">
        <v>4418</v>
      </c>
      <c r="AK2408" t="s">
        <v>11134</v>
      </c>
      <c r="AL2408" t="s">
        <v>19647</v>
      </c>
      <c r="AM2408" t="s">
        <v>11134</v>
      </c>
      <c r="AN2408" t="s">
        <v>11134</v>
      </c>
      <c r="AO2408" t="s">
        <v>1380</v>
      </c>
      <c r="AP2408" t="s">
        <v>11137</v>
      </c>
      <c r="AQ2408" t="s">
        <v>20403</v>
      </c>
    </row>
    <row r="2409" spans="1:43" x14ac:dyDescent="0.3">
      <c r="A2409" t="s">
        <v>10865</v>
      </c>
      <c r="B2409" t="s">
        <v>10866</v>
      </c>
      <c r="C2409" s="72">
        <v>33522</v>
      </c>
      <c r="D2409" t="s">
        <v>10867</v>
      </c>
      <c r="E2409" t="s">
        <v>10868</v>
      </c>
      <c r="F2409" t="s">
        <v>1372</v>
      </c>
      <c r="G2409" t="s">
        <v>6120</v>
      </c>
      <c r="H2409" t="s">
        <v>660</v>
      </c>
      <c r="I2409" t="s">
        <v>10869</v>
      </c>
      <c r="J2409" t="s">
        <v>10866</v>
      </c>
      <c r="K2409">
        <v>570482</v>
      </c>
      <c r="L2409" t="s">
        <v>10866</v>
      </c>
      <c r="M2409">
        <v>2043931</v>
      </c>
      <c r="N2409" t="s">
        <v>15218</v>
      </c>
      <c r="O2409" t="s">
        <v>13352</v>
      </c>
      <c r="P2409" t="s">
        <v>10865</v>
      </c>
      <c r="Q2409">
        <v>9991</v>
      </c>
      <c r="R2409" t="s">
        <v>15218</v>
      </c>
      <c r="S2409">
        <v>32721</v>
      </c>
      <c r="T2409" t="s">
        <v>10866</v>
      </c>
      <c r="V2409" t="s">
        <v>12653</v>
      </c>
      <c r="W2409">
        <v>60956</v>
      </c>
      <c r="X2409">
        <v>9991</v>
      </c>
      <c r="Y2409" t="s">
        <v>10866</v>
      </c>
      <c r="Z2409" t="s">
        <v>10870</v>
      </c>
      <c r="AA2409" t="s">
        <v>658</v>
      </c>
      <c r="AB2409" t="s">
        <v>658</v>
      </c>
      <c r="AC2409" t="s">
        <v>15218</v>
      </c>
      <c r="AD2409" t="s">
        <v>10870</v>
      </c>
      <c r="AE2409">
        <v>13337</v>
      </c>
      <c r="AH2409" t="s">
        <v>10866</v>
      </c>
      <c r="AI2409">
        <v>10002</v>
      </c>
      <c r="AJ2409">
        <v>4726</v>
      </c>
      <c r="AK2409" t="s">
        <v>15218</v>
      </c>
      <c r="AL2409" t="s">
        <v>19648</v>
      </c>
      <c r="AM2409" t="s">
        <v>15218</v>
      </c>
      <c r="AN2409" t="s">
        <v>15218</v>
      </c>
      <c r="AO2409" t="s">
        <v>660</v>
      </c>
      <c r="AP2409" t="s">
        <v>17335</v>
      </c>
      <c r="AQ2409" t="s">
        <v>20403</v>
      </c>
    </row>
    <row r="2410" spans="1:43" hidden="1" x14ac:dyDescent="0.3">
      <c r="A2410" t="s">
        <v>3251</v>
      </c>
      <c r="B2410" t="s">
        <v>594</v>
      </c>
      <c r="C2410" s="72">
        <v>28841</v>
      </c>
      <c r="D2410" t="s">
        <v>6657</v>
      </c>
      <c r="E2410" t="s">
        <v>6705</v>
      </c>
      <c r="F2410" t="s">
        <v>3591</v>
      </c>
      <c r="G2410" t="s">
        <v>3591</v>
      </c>
      <c r="H2410" t="s">
        <v>661</v>
      </c>
      <c r="I2410" t="s">
        <v>9613</v>
      </c>
      <c r="J2410" t="s">
        <v>594</v>
      </c>
      <c r="K2410">
        <v>400284</v>
      </c>
      <c r="L2410" t="s">
        <v>594</v>
      </c>
      <c r="M2410">
        <v>288923</v>
      </c>
      <c r="N2410" t="s">
        <v>594</v>
      </c>
      <c r="O2410" t="s">
        <v>3252</v>
      </c>
      <c r="P2410" t="s">
        <v>3251</v>
      </c>
      <c r="Q2410">
        <v>7072</v>
      </c>
      <c r="R2410" t="s">
        <v>594</v>
      </c>
      <c r="S2410">
        <v>5383</v>
      </c>
      <c r="T2410" t="s">
        <v>594</v>
      </c>
      <c r="U2410" t="s">
        <v>594</v>
      </c>
      <c r="V2410" t="s">
        <v>4940</v>
      </c>
      <c r="W2410">
        <v>16632</v>
      </c>
      <c r="X2410">
        <v>7072</v>
      </c>
      <c r="Y2410" t="s">
        <v>594</v>
      </c>
      <c r="Z2410" t="s">
        <v>6418</v>
      </c>
      <c r="AA2410" t="s">
        <v>666</v>
      </c>
      <c r="AB2410" t="s">
        <v>658</v>
      </c>
      <c r="AC2410" t="s">
        <v>594</v>
      </c>
      <c r="AD2410" t="s">
        <v>6418</v>
      </c>
      <c r="AE2410">
        <v>6508</v>
      </c>
      <c r="AF2410" t="s">
        <v>594</v>
      </c>
      <c r="AG2410">
        <v>5403</v>
      </c>
      <c r="AH2410" t="s">
        <v>594</v>
      </c>
      <c r="AI2410">
        <v>7273</v>
      </c>
      <c r="AJ2410">
        <v>781</v>
      </c>
      <c r="AK2410" t="s">
        <v>594</v>
      </c>
      <c r="AN2410" t="s">
        <v>594</v>
      </c>
      <c r="AO2410" t="s">
        <v>661</v>
      </c>
      <c r="AP2410" t="s">
        <v>6418</v>
      </c>
      <c r="AQ2410" t="s">
        <v>20402</v>
      </c>
    </row>
    <row r="2411" spans="1:43" x14ac:dyDescent="0.3">
      <c r="A2411" t="s">
        <v>13914</v>
      </c>
      <c r="B2411" t="s">
        <v>11699</v>
      </c>
      <c r="C2411" s="72">
        <v>33856</v>
      </c>
      <c r="D2411" t="s">
        <v>7394</v>
      </c>
      <c r="E2411" t="s">
        <v>13915</v>
      </c>
      <c r="F2411" t="s">
        <v>1449</v>
      </c>
      <c r="G2411" t="s">
        <v>6120</v>
      </c>
      <c r="H2411" t="s">
        <v>1431</v>
      </c>
      <c r="I2411" t="s">
        <v>11700</v>
      </c>
      <c r="J2411" t="s">
        <v>11699</v>
      </c>
      <c r="K2411">
        <v>642162</v>
      </c>
      <c r="L2411" t="s">
        <v>11699</v>
      </c>
      <c r="M2411">
        <v>2119384</v>
      </c>
      <c r="N2411" t="s">
        <v>11699</v>
      </c>
      <c r="O2411" t="s">
        <v>13916</v>
      </c>
      <c r="P2411" t="s">
        <v>13914</v>
      </c>
      <c r="Q2411">
        <v>10403</v>
      </c>
      <c r="R2411" t="s">
        <v>11699</v>
      </c>
      <c r="S2411">
        <v>33364</v>
      </c>
      <c r="T2411" t="s">
        <v>11699</v>
      </c>
      <c r="V2411" t="s">
        <v>16950</v>
      </c>
      <c r="W2411">
        <v>102775</v>
      </c>
      <c r="X2411">
        <v>10403</v>
      </c>
      <c r="Y2411" t="s">
        <v>11699</v>
      </c>
      <c r="Z2411" t="s">
        <v>13917</v>
      </c>
      <c r="AA2411" t="s">
        <v>658</v>
      </c>
      <c r="AB2411" t="s">
        <v>658</v>
      </c>
      <c r="AC2411" t="s">
        <v>11699</v>
      </c>
      <c r="AD2411" t="s">
        <v>13917</v>
      </c>
      <c r="AE2411">
        <v>13628</v>
      </c>
      <c r="AH2411" t="s">
        <v>11699</v>
      </c>
      <c r="AI2411">
        <v>18632</v>
      </c>
      <c r="AJ2411">
        <v>5379</v>
      </c>
      <c r="AK2411" t="s">
        <v>11699</v>
      </c>
      <c r="AL2411" t="s">
        <v>19649</v>
      </c>
      <c r="AM2411" t="s">
        <v>11699</v>
      </c>
      <c r="AN2411" t="s">
        <v>11699</v>
      </c>
      <c r="AO2411" t="s">
        <v>20458</v>
      </c>
      <c r="AP2411" t="s">
        <v>13917</v>
      </c>
      <c r="AQ2411" t="s">
        <v>20403</v>
      </c>
    </row>
    <row r="2412" spans="1:43" x14ac:dyDescent="0.3">
      <c r="A2412" t="s">
        <v>3253</v>
      </c>
      <c r="B2412" t="s">
        <v>369</v>
      </c>
      <c r="C2412" s="72">
        <v>31381</v>
      </c>
      <c r="D2412" t="s">
        <v>6939</v>
      </c>
      <c r="E2412" t="s">
        <v>6938</v>
      </c>
      <c r="F2412" t="s">
        <v>3591</v>
      </c>
      <c r="G2412" t="s">
        <v>3591</v>
      </c>
      <c r="H2412" t="s">
        <v>660</v>
      </c>
      <c r="I2412" t="s">
        <v>10312</v>
      </c>
      <c r="J2412" t="s">
        <v>369</v>
      </c>
      <c r="K2412">
        <v>472528</v>
      </c>
      <c r="L2412" t="s">
        <v>369</v>
      </c>
      <c r="M2412">
        <v>1225749</v>
      </c>
      <c r="N2412" t="s">
        <v>369</v>
      </c>
      <c r="O2412" t="s">
        <v>3254</v>
      </c>
      <c r="P2412" t="s">
        <v>3253</v>
      </c>
      <c r="Q2412">
        <v>8361</v>
      </c>
      <c r="R2412" t="s">
        <v>369</v>
      </c>
      <c r="S2412">
        <v>29246</v>
      </c>
      <c r="T2412" t="s">
        <v>369</v>
      </c>
      <c r="U2412" t="s">
        <v>369</v>
      </c>
      <c r="V2412" t="s">
        <v>4941</v>
      </c>
      <c r="W2412">
        <v>46752</v>
      </c>
      <c r="X2412">
        <v>8361</v>
      </c>
      <c r="Y2412" t="s">
        <v>369</v>
      </c>
      <c r="Z2412" t="s">
        <v>6419</v>
      </c>
      <c r="AA2412" t="s">
        <v>666</v>
      </c>
      <c r="AB2412" t="s">
        <v>658</v>
      </c>
      <c r="AC2412" t="s">
        <v>369</v>
      </c>
      <c r="AD2412" t="s">
        <v>6419</v>
      </c>
      <c r="AE2412">
        <v>10783</v>
      </c>
      <c r="AF2412" t="s">
        <v>369</v>
      </c>
      <c r="AG2412">
        <v>5225</v>
      </c>
      <c r="AH2412" t="s">
        <v>369</v>
      </c>
      <c r="AI2412">
        <v>1558</v>
      </c>
      <c r="AJ2412">
        <v>3072</v>
      </c>
      <c r="AK2412" t="s">
        <v>369</v>
      </c>
      <c r="AL2412" t="s">
        <v>19650</v>
      </c>
      <c r="AM2412" t="s">
        <v>369</v>
      </c>
      <c r="AN2412" t="s">
        <v>369</v>
      </c>
      <c r="AO2412" t="s">
        <v>660</v>
      </c>
      <c r="AP2412" t="s">
        <v>6419</v>
      </c>
      <c r="AQ2412" t="s">
        <v>20403</v>
      </c>
    </row>
    <row r="2413" spans="1:43" x14ac:dyDescent="0.3">
      <c r="A2413" t="s">
        <v>20060</v>
      </c>
      <c r="B2413" t="s">
        <v>17244</v>
      </c>
      <c r="C2413" s="72">
        <v>31123</v>
      </c>
      <c r="D2413" t="s">
        <v>6973</v>
      </c>
      <c r="E2413" t="s">
        <v>7491</v>
      </c>
      <c r="F2413" t="s">
        <v>1449</v>
      </c>
      <c r="G2413" t="s">
        <v>6120</v>
      </c>
      <c r="H2413" t="s">
        <v>1373</v>
      </c>
      <c r="I2413" t="s">
        <v>20061</v>
      </c>
      <c r="J2413" t="s">
        <v>17244</v>
      </c>
      <c r="K2413">
        <v>491624</v>
      </c>
      <c r="L2413" t="s">
        <v>17244</v>
      </c>
      <c r="M2413">
        <v>1654354</v>
      </c>
      <c r="N2413" t="s">
        <v>17244</v>
      </c>
      <c r="O2413" t="s">
        <v>20062</v>
      </c>
      <c r="P2413" t="s">
        <v>20060</v>
      </c>
      <c r="Q2413">
        <v>7374</v>
      </c>
      <c r="R2413" t="s">
        <v>17244</v>
      </c>
      <c r="V2413" t="s">
        <v>20063</v>
      </c>
      <c r="W2413">
        <v>51845</v>
      </c>
      <c r="Z2413" t="s">
        <v>20064</v>
      </c>
      <c r="AA2413" t="s">
        <v>658</v>
      </c>
      <c r="AB2413" t="s">
        <v>658</v>
      </c>
      <c r="AC2413" t="s">
        <v>17244</v>
      </c>
      <c r="AD2413" t="s">
        <v>20064</v>
      </c>
      <c r="AJ2413">
        <v>3515</v>
      </c>
      <c r="AK2413" t="s">
        <v>17244</v>
      </c>
      <c r="AL2413" t="s">
        <v>20065</v>
      </c>
      <c r="AM2413" t="s">
        <v>17244</v>
      </c>
      <c r="AO2413" t="s">
        <v>14933</v>
      </c>
      <c r="AP2413" t="s">
        <v>20064</v>
      </c>
      <c r="AQ2413" t="s">
        <v>20403</v>
      </c>
    </row>
    <row r="2414" spans="1:43" x14ac:dyDescent="0.3">
      <c r="A2414" t="s">
        <v>14928</v>
      </c>
      <c r="B2414" t="s">
        <v>14737</v>
      </c>
      <c r="C2414" s="72">
        <v>34292</v>
      </c>
      <c r="D2414" t="s">
        <v>14929</v>
      </c>
      <c r="E2414" t="s">
        <v>7491</v>
      </c>
      <c r="F2414" t="s">
        <v>1376</v>
      </c>
      <c r="G2414" t="s">
        <v>6120</v>
      </c>
      <c r="H2414" t="s">
        <v>1373</v>
      </c>
      <c r="I2414" t="s">
        <v>14930</v>
      </c>
      <c r="J2414" t="s">
        <v>14737</v>
      </c>
      <c r="K2414">
        <v>664285</v>
      </c>
      <c r="L2414" t="s">
        <v>14737</v>
      </c>
      <c r="M2414">
        <v>2739968</v>
      </c>
      <c r="N2414" t="s">
        <v>14737</v>
      </c>
      <c r="O2414" t="s">
        <v>17679</v>
      </c>
      <c r="P2414" t="s">
        <v>14928</v>
      </c>
      <c r="Q2414">
        <v>11138</v>
      </c>
      <c r="R2414" t="s">
        <v>14737</v>
      </c>
      <c r="S2414">
        <v>36581</v>
      </c>
      <c r="T2414" t="s">
        <v>14737</v>
      </c>
      <c r="V2414" t="s">
        <v>16951</v>
      </c>
      <c r="W2414">
        <v>107058</v>
      </c>
      <c r="X2414">
        <v>11138</v>
      </c>
      <c r="Y2414" t="s">
        <v>14737</v>
      </c>
      <c r="Z2414" t="s">
        <v>15219</v>
      </c>
      <c r="AA2414" t="s">
        <v>666</v>
      </c>
      <c r="AB2414" t="s">
        <v>666</v>
      </c>
      <c r="AC2414" t="s">
        <v>14737</v>
      </c>
      <c r="AD2414" t="s">
        <v>15219</v>
      </c>
      <c r="AE2414">
        <v>14900</v>
      </c>
      <c r="AH2414" t="s">
        <v>14737</v>
      </c>
      <c r="AI2414">
        <v>22426</v>
      </c>
      <c r="AJ2414">
        <v>5963</v>
      </c>
      <c r="AK2414" t="s">
        <v>14737</v>
      </c>
      <c r="AL2414" t="s">
        <v>19651</v>
      </c>
      <c r="AM2414" t="s">
        <v>14737</v>
      </c>
      <c r="AN2414" t="s">
        <v>14737</v>
      </c>
      <c r="AO2414" t="s">
        <v>14935</v>
      </c>
      <c r="AP2414" t="s">
        <v>15219</v>
      </c>
      <c r="AQ2414" t="s">
        <v>20403</v>
      </c>
    </row>
    <row r="2415" spans="1:43" hidden="1" x14ac:dyDescent="0.3">
      <c r="A2415" t="s">
        <v>3255</v>
      </c>
      <c r="B2415" t="s">
        <v>1091</v>
      </c>
      <c r="C2415" s="72">
        <v>30338</v>
      </c>
      <c r="D2415" t="s">
        <v>6543</v>
      </c>
      <c r="E2415" t="s">
        <v>7491</v>
      </c>
      <c r="F2415" t="s">
        <v>3591</v>
      </c>
      <c r="G2415" t="s">
        <v>3591</v>
      </c>
      <c r="H2415" t="s">
        <v>1373</v>
      </c>
      <c r="I2415" t="s">
        <v>10604</v>
      </c>
      <c r="J2415" t="s">
        <v>1091</v>
      </c>
      <c r="K2415">
        <v>451990</v>
      </c>
      <c r="L2415" t="s">
        <v>1091</v>
      </c>
      <c r="M2415">
        <v>1604395</v>
      </c>
      <c r="N2415" t="s">
        <v>3256</v>
      </c>
      <c r="O2415" t="s">
        <v>13356</v>
      </c>
      <c r="P2415" t="s">
        <v>3255</v>
      </c>
      <c r="Q2415">
        <v>8905</v>
      </c>
      <c r="R2415" t="s">
        <v>1091</v>
      </c>
      <c r="S2415">
        <v>29468</v>
      </c>
      <c r="T2415" t="s">
        <v>1091</v>
      </c>
      <c r="V2415" t="s">
        <v>11885</v>
      </c>
      <c r="W2415">
        <v>44077</v>
      </c>
      <c r="X2415">
        <v>8905</v>
      </c>
      <c r="Y2415" t="s">
        <v>1091</v>
      </c>
      <c r="Z2415" t="s">
        <v>9036</v>
      </c>
      <c r="AA2415" t="s">
        <v>658</v>
      </c>
      <c r="AB2415" t="s">
        <v>658</v>
      </c>
      <c r="AC2415" t="s">
        <v>1091</v>
      </c>
      <c r="AD2415" t="s">
        <v>9036</v>
      </c>
      <c r="AE2415">
        <v>8099</v>
      </c>
      <c r="AF2415" t="s">
        <v>1091</v>
      </c>
      <c r="AG2415">
        <v>52856</v>
      </c>
      <c r="AH2415" t="s">
        <v>1091</v>
      </c>
      <c r="AI2415">
        <v>16249</v>
      </c>
      <c r="AJ2415">
        <v>4991</v>
      </c>
      <c r="AK2415" t="s">
        <v>1091</v>
      </c>
      <c r="AL2415" t="s">
        <v>19652</v>
      </c>
      <c r="AM2415" t="s">
        <v>1091</v>
      </c>
      <c r="AN2415" t="s">
        <v>1091</v>
      </c>
      <c r="AO2415" t="s">
        <v>1373</v>
      </c>
      <c r="AP2415" t="s">
        <v>9036</v>
      </c>
      <c r="AQ2415" t="s">
        <v>20402</v>
      </c>
    </row>
    <row r="2416" spans="1:43" x14ac:dyDescent="0.3">
      <c r="A2416" t="s">
        <v>3257</v>
      </c>
      <c r="B2416" t="s">
        <v>188</v>
      </c>
      <c r="C2416" s="72">
        <v>32134</v>
      </c>
      <c r="D2416" t="s">
        <v>7368</v>
      </c>
      <c r="E2416" t="s">
        <v>7367</v>
      </c>
      <c r="F2416" t="s">
        <v>1413</v>
      </c>
      <c r="G2416" t="s">
        <v>9094</v>
      </c>
      <c r="H2416" t="s">
        <v>661</v>
      </c>
      <c r="I2416" t="s">
        <v>10785</v>
      </c>
      <c r="J2416" t="s">
        <v>188</v>
      </c>
      <c r="K2416">
        <v>518170</v>
      </c>
      <c r="L2416" t="s">
        <v>188</v>
      </c>
      <c r="M2416">
        <v>1741768</v>
      </c>
      <c r="N2416" t="s">
        <v>188</v>
      </c>
      <c r="O2416" t="s">
        <v>4942</v>
      </c>
      <c r="P2416" t="s">
        <v>3257</v>
      </c>
      <c r="Q2416">
        <v>9161</v>
      </c>
      <c r="R2416" t="s">
        <v>188</v>
      </c>
      <c r="S2416">
        <v>30907</v>
      </c>
      <c r="T2416" t="s">
        <v>188</v>
      </c>
      <c r="V2416" t="s">
        <v>4943</v>
      </c>
      <c r="W2416">
        <v>56899</v>
      </c>
      <c r="X2416">
        <v>9161</v>
      </c>
      <c r="Y2416" t="s">
        <v>188</v>
      </c>
      <c r="Z2416" t="s">
        <v>6420</v>
      </c>
      <c r="AA2416" t="s">
        <v>666</v>
      </c>
      <c r="AB2416" t="s">
        <v>658</v>
      </c>
      <c r="AC2416" t="s">
        <v>188</v>
      </c>
      <c r="AD2416" t="s">
        <v>6420</v>
      </c>
      <c r="AE2416">
        <v>10907</v>
      </c>
      <c r="AF2416" t="s">
        <v>188</v>
      </c>
      <c r="AG2416">
        <v>12996</v>
      </c>
      <c r="AI2416">
        <v>4627</v>
      </c>
      <c r="AK2416" t="s">
        <v>188</v>
      </c>
      <c r="AL2416" t="s">
        <v>19653</v>
      </c>
      <c r="AM2416" t="s">
        <v>188</v>
      </c>
      <c r="AN2416" t="s">
        <v>188</v>
      </c>
      <c r="AO2416" t="s">
        <v>661</v>
      </c>
      <c r="AP2416" t="s">
        <v>6420</v>
      </c>
      <c r="AQ2416" t="s">
        <v>20403</v>
      </c>
    </row>
    <row r="2417" spans="1:43" x14ac:dyDescent="0.3">
      <c r="A2417" t="s">
        <v>19979</v>
      </c>
      <c r="B2417" t="s">
        <v>17207</v>
      </c>
      <c r="C2417" s="72">
        <v>33558</v>
      </c>
      <c r="D2417" t="s">
        <v>6786</v>
      </c>
      <c r="E2417" t="s">
        <v>7491</v>
      </c>
      <c r="F2417" t="s">
        <v>1389</v>
      </c>
      <c r="G2417" t="s">
        <v>6120</v>
      </c>
      <c r="H2417" t="s">
        <v>1373</v>
      </c>
      <c r="I2417" t="s">
        <v>19980</v>
      </c>
      <c r="J2417" t="s">
        <v>17207</v>
      </c>
      <c r="K2417">
        <v>570488</v>
      </c>
      <c r="L2417" t="s">
        <v>17207</v>
      </c>
      <c r="M2417">
        <v>2804920</v>
      </c>
      <c r="N2417" t="s">
        <v>17207</v>
      </c>
      <c r="P2417" t="s">
        <v>19979</v>
      </c>
      <c r="Q2417">
        <v>10632</v>
      </c>
      <c r="R2417" t="s">
        <v>17207</v>
      </c>
      <c r="V2417" t="s">
        <v>19981</v>
      </c>
      <c r="W2417">
        <v>66267</v>
      </c>
      <c r="Z2417" t="s">
        <v>19982</v>
      </c>
      <c r="AA2417" t="s">
        <v>658</v>
      </c>
      <c r="AB2417" t="s">
        <v>658</v>
      </c>
      <c r="AC2417" t="s">
        <v>17207</v>
      </c>
      <c r="AD2417" t="s">
        <v>19982</v>
      </c>
      <c r="AJ2417">
        <v>6164</v>
      </c>
      <c r="AK2417" t="s">
        <v>17207</v>
      </c>
      <c r="AL2417" t="s">
        <v>19983</v>
      </c>
      <c r="AM2417" t="s">
        <v>17207</v>
      </c>
      <c r="AO2417" t="s">
        <v>14933</v>
      </c>
      <c r="AP2417" t="s">
        <v>19982</v>
      </c>
      <c r="AQ2417" t="s">
        <v>20403</v>
      </c>
    </row>
    <row r="2418" spans="1:43" hidden="1" x14ac:dyDescent="0.3">
      <c r="A2418" t="s">
        <v>3258</v>
      </c>
      <c r="B2418" t="s">
        <v>1229</v>
      </c>
      <c r="C2418" s="72">
        <v>28456</v>
      </c>
      <c r="D2418" t="s">
        <v>7265</v>
      </c>
      <c r="E2418" t="s">
        <v>8117</v>
      </c>
      <c r="F2418" t="s">
        <v>1376</v>
      </c>
      <c r="G2418" t="s">
        <v>6120</v>
      </c>
      <c r="H2418" t="s">
        <v>1373</v>
      </c>
      <c r="I2418" t="s">
        <v>10376</v>
      </c>
      <c r="J2418" t="s">
        <v>1229</v>
      </c>
      <c r="K2418">
        <v>447744</v>
      </c>
      <c r="L2418" t="s">
        <v>1229</v>
      </c>
      <c r="M2418">
        <v>541521</v>
      </c>
      <c r="N2418" t="s">
        <v>1229</v>
      </c>
      <c r="O2418" t="s">
        <v>3259</v>
      </c>
      <c r="P2418" t="s">
        <v>3258</v>
      </c>
      <c r="Q2418">
        <v>8706</v>
      </c>
      <c r="R2418" t="s">
        <v>1229</v>
      </c>
      <c r="S2418">
        <v>30889</v>
      </c>
      <c r="T2418" t="s">
        <v>1229</v>
      </c>
      <c r="V2418" t="s">
        <v>4944</v>
      </c>
      <c r="W2418">
        <v>49043</v>
      </c>
      <c r="X2418">
        <v>8706</v>
      </c>
      <c r="Y2418" t="s">
        <v>1229</v>
      </c>
      <c r="Z2418" t="s">
        <v>6421</v>
      </c>
      <c r="AA2418" t="s">
        <v>666</v>
      </c>
      <c r="AB2418" t="s">
        <v>666</v>
      </c>
      <c r="AC2418" t="s">
        <v>1229</v>
      </c>
      <c r="AD2418" t="s">
        <v>6421</v>
      </c>
      <c r="AI2418">
        <v>4007</v>
      </c>
      <c r="AK2418" t="s">
        <v>1229</v>
      </c>
      <c r="AN2418" t="s">
        <v>1229</v>
      </c>
      <c r="AO2418" t="s">
        <v>1373</v>
      </c>
      <c r="AP2418" t="s">
        <v>6421</v>
      </c>
      <c r="AQ2418" t="s">
        <v>20402</v>
      </c>
    </row>
    <row r="2419" spans="1:43" hidden="1" x14ac:dyDescent="0.3">
      <c r="A2419" t="s">
        <v>3260</v>
      </c>
      <c r="B2419" t="s">
        <v>7</v>
      </c>
      <c r="C2419" s="72">
        <v>28630</v>
      </c>
      <c r="D2419" t="s">
        <v>6897</v>
      </c>
      <c r="E2419" t="s">
        <v>7491</v>
      </c>
      <c r="F2419" t="s">
        <v>3591</v>
      </c>
      <c r="G2419" t="s">
        <v>3591</v>
      </c>
      <c r="H2419" t="s">
        <v>1431</v>
      </c>
      <c r="I2419" t="s">
        <v>9876</v>
      </c>
      <c r="J2419" t="s">
        <v>7</v>
      </c>
      <c r="K2419">
        <v>407832</v>
      </c>
      <c r="L2419" t="s">
        <v>7</v>
      </c>
      <c r="M2419">
        <v>284648</v>
      </c>
      <c r="N2419" t="s">
        <v>7</v>
      </c>
      <c r="O2419" t="s">
        <v>3261</v>
      </c>
      <c r="P2419" t="s">
        <v>3260</v>
      </c>
      <c r="Q2419">
        <v>7421</v>
      </c>
      <c r="R2419" t="s">
        <v>7</v>
      </c>
      <c r="S2419">
        <v>6089</v>
      </c>
      <c r="T2419" t="s">
        <v>7</v>
      </c>
      <c r="V2419" t="s">
        <v>6422</v>
      </c>
      <c r="W2419">
        <v>44075</v>
      </c>
      <c r="X2419">
        <v>7421</v>
      </c>
      <c r="Y2419" t="s">
        <v>6423</v>
      </c>
      <c r="Z2419" t="s">
        <v>9037</v>
      </c>
      <c r="AA2419" t="s">
        <v>658</v>
      </c>
      <c r="AB2419" t="s">
        <v>658</v>
      </c>
      <c r="AC2419" t="s">
        <v>7</v>
      </c>
      <c r="AD2419" t="s">
        <v>9037</v>
      </c>
      <c r="AI2419">
        <v>4280</v>
      </c>
      <c r="AK2419" t="s">
        <v>7</v>
      </c>
      <c r="AN2419" t="s">
        <v>7</v>
      </c>
      <c r="AO2419" t="s">
        <v>1431</v>
      </c>
      <c r="AP2419" t="s">
        <v>9037</v>
      </c>
      <c r="AQ2419" t="s">
        <v>20402</v>
      </c>
    </row>
    <row r="2420" spans="1:43" hidden="1" x14ac:dyDescent="0.3">
      <c r="A2420" t="s">
        <v>3262</v>
      </c>
      <c r="B2420" t="s">
        <v>170</v>
      </c>
      <c r="C2420" s="72">
        <v>30944</v>
      </c>
      <c r="D2420" t="s">
        <v>6859</v>
      </c>
      <c r="E2420" t="s">
        <v>7126</v>
      </c>
      <c r="F2420" t="s">
        <v>3591</v>
      </c>
      <c r="G2420" t="s">
        <v>3591</v>
      </c>
      <c r="H2420" t="s">
        <v>660</v>
      </c>
      <c r="I2420" t="s">
        <v>9926</v>
      </c>
      <c r="J2420" t="s">
        <v>170</v>
      </c>
      <c r="K2420">
        <v>502143</v>
      </c>
      <c r="L2420" t="s">
        <v>170</v>
      </c>
      <c r="M2420">
        <v>1660696</v>
      </c>
      <c r="N2420" t="s">
        <v>170</v>
      </c>
      <c r="O2420" t="s">
        <v>3263</v>
      </c>
      <c r="P2420" t="s">
        <v>3262</v>
      </c>
      <c r="Q2420">
        <v>8665</v>
      </c>
      <c r="R2420" t="s">
        <v>170</v>
      </c>
      <c r="S2420">
        <v>29439</v>
      </c>
      <c r="T2420" t="s">
        <v>170</v>
      </c>
      <c r="U2420" t="s">
        <v>170</v>
      </c>
      <c r="V2420" t="s">
        <v>4945</v>
      </c>
      <c r="W2420">
        <v>50147</v>
      </c>
      <c r="X2420">
        <v>8665</v>
      </c>
      <c r="Y2420" t="s">
        <v>170</v>
      </c>
      <c r="Z2420" t="s">
        <v>6424</v>
      </c>
      <c r="AA2420" t="s">
        <v>658</v>
      </c>
      <c r="AB2420" t="s">
        <v>658</v>
      </c>
      <c r="AC2420" t="s">
        <v>170</v>
      </c>
      <c r="AD2420" t="s">
        <v>6424</v>
      </c>
      <c r="AE2420">
        <v>9651</v>
      </c>
      <c r="AF2420" t="s">
        <v>170</v>
      </c>
      <c r="AG2420">
        <v>12292</v>
      </c>
      <c r="AH2420" t="s">
        <v>170</v>
      </c>
      <c r="AI2420">
        <v>15563</v>
      </c>
      <c r="AJ2420">
        <v>3368</v>
      </c>
      <c r="AK2420" t="s">
        <v>170</v>
      </c>
      <c r="AL2420" t="s">
        <v>19654</v>
      </c>
      <c r="AM2420" t="s">
        <v>170</v>
      </c>
      <c r="AN2420" t="s">
        <v>170</v>
      </c>
      <c r="AO2420" t="s">
        <v>660</v>
      </c>
      <c r="AP2420" t="s">
        <v>6424</v>
      </c>
      <c r="AQ2420" t="s">
        <v>20402</v>
      </c>
    </row>
    <row r="2421" spans="1:43" x14ac:dyDescent="0.3">
      <c r="A2421" t="s">
        <v>16952</v>
      </c>
      <c r="B2421" t="s">
        <v>14322</v>
      </c>
      <c r="C2421" s="72">
        <v>33611</v>
      </c>
      <c r="D2421" t="s">
        <v>16953</v>
      </c>
      <c r="E2421" t="s">
        <v>16954</v>
      </c>
      <c r="F2421" t="s">
        <v>1409</v>
      </c>
      <c r="G2421" t="s">
        <v>9094</v>
      </c>
      <c r="H2421" t="s">
        <v>661</v>
      </c>
      <c r="I2421" t="s">
        <v>16955</v>
      </c>
      <c r="J2421" t="s">
        <v>14322</v>
      </c>
      <c r="K2421">
        <v>591971</v>
      </c>
      <c r="L2421" t="s">
        <v>14322</v>
      </c>
      <c r="M2421">
        <v>2119616</v>
      </c>
      <c r="N2421" t="s">
        <v>14322</v>
      </c>
      <c r="O2421" t="s">
        <v>16956</v>
      </c>
      <c r="P2421" t="s">
        <v>16952</v>
      </c>
      <c r="Q2421">
        <v>10821</v>
      </c>
      <c r="R2421" t="s">
        <v>14322</v>
      </c>
      <c r="S2421">
        <v>33367</v>
      </c>
      <c r="T2421" t="s">
        <v>14322</v>
      </c>
      <c r="W2421">
        <v>66907</v>
      </c>
      <c r="X2421">
        <v>10821</v>
      </c>
      <c r="Y2421" t="s">
        <v>14322</v>
      </c>
      <c r="Z2421" t="s">
        <v>16957</v>
      </c>
      <c r="AA2421" t="s">
        <v>5068</v>
      </c>
      <c r="AB2421" t="s">
        <v>658</v>
      </c>
      <c r="AC2421" t="s">
        <v>14322</v>
      </c>
      <c r="AD2421" t="s">
        <v>16957</v>
      </c>
      <c r="AE2421">
        <v>12671</v>
      </c>
      <c r="AJ2421">
        <v>5714</v>
      </c>
      <c r="AK2421" t="s">
        <v>14322</v>
      </c>
      <c r="AL2421" t="s">
        <v>19655</v>
      </c>
      <c r="AM2421" t="s">
        <v>14322</v>
      </c>
      <c r="AN2421" t="s">
        <v>14322</v>
      </c>
      <c r="AO2421" t="s">
        <v>661</v>
      </c>
      <c r="AP2421" t="s">
        <v>16957</v>
      </c>
      <c r="AQ2421" t="s">
        <v>20403</v>
      </c>
    </row>
    <row r="2422" spans="1:43" hidden="1" x14ac:dyDescent="0.3">
      <c r="A2422" t="s">
        <v>3264</v>
      </c>
      <c r="B2422" t="s">
        <v>1200</v>
      </c>
      <c r="C2422" s="72">
        <v>29060</v>
      </c>
      <c r="D2422" t="s">
        <v>6543</v>
      </c>
      <c r="E2422" t="s">
        <v>8118</v>
      </c>
      <c r="F2422" t="s">
        <v>3591</v>
      </c>
      <c r="G2422" t="s">
        <v>3591</v>
      </c>
      <c r="H2422" t="s">
        <v>1373</v>
      </c>
      <c r="I2422" t="s">
        <v>9826</v>
      </c>
      <c r="J2422" t="s">
        <v>1200</v>
      </c>
      <c r="K2422">
        <v>407878</v>
      </c>
      <c r="L2422" t="s">
        <v>1200</v>
      </c>
      <c r="M2422">
        <v>284649</v>
      </c>
      <c r="N2422" t="s">
        <v>1200</v>
      </c>
      <c r="O2422" t="s">
        <v>3265</v>
      </c>
      <c r="P2422" t="s">
        <v>3264</v>
      </c>
      <c r="Q2422">
        <v>7151</v>
      </c>
      <c r="R2422" t="s">
        <v>1200</v>
      </c>
      <c r="S2422">
        <v>5504</v>
      </c>
      <c r="T2422" t="s">
        <v>1200</v>
      </c>
      <c r="V2422" t="s">
        <v>4946</v>
      </c>
      <c r="W2422">
        <v>31436</v>
      </c>
      <c r="X2422">
        <v>7151</v>
      </c>
      <c r="Y2422" t="s">
        <v>1200</v>
      </c>
      <c r="Z2422" t="s">
        <v>6425</v>
      </c>
      <c r="AA2422" t="s">
        <v>658</v>
      </c>
      <c r="AB2422" t="s">
        <v>658</v>
      </c>
      <c r="AC2422" t="s">
        <v>1200</v>
      </c>
      <c r="AD2422" t="s">
        <v>6425</v>
      </c>
      <c r="AI2422">
        <v>10963</v>
      </c>
      <c r="AK2422" t="s">
        <v>1200</v>
      </c>
      <c r="AL2422" t="s">
        <v>19656</v>
      </c>
      <c r="AM2422" t="s">
        <v>1200</v>
      </c>
      <c r="AN2422" t="s">
        <v>1200</v>
      </c>
      <c r="AO2422" t="s">
        <v>1373</v>
      </c>
      <c r="AP2422" t="s">
        <v>6425</v>
      </c>
      <c r="AQ2422" t="s">
        <v>20402</v>
      </c>
    </row>
    <row r="2423" spans="1:43" x14ac:dyDescent="0.3">
      <c r="A2423" t="s">
        <v>3266</v>
      </c>
      <c r="B2423" t="s">
        <v>1355</v>
      </c>
      <c r="C2423" s="72">
        <v>31189</v>
      </c>
      <c r="D2423" t="s">
        <v>7184</v>
      </c>
      <c r="E2423" t="s">
        <v>8119</v>
      </c>
      <c r="F2423" t="s">
        <v>3591</v>
      </c>
      <c r="G2423" t="s">
        <v>3591</v>
      </c>
      <c r="H2423" t="s">
        <v>1373</v>
      </c>
      <c r="I2423" t="s">
        <v>10107</v>
      </c>
      <c r="J2423" t="s">
        <v>1355</v>
      </c>
      <c r="K2423">
        <v>462995</v>
      </c>
      <c r="L2423" t="s">
        <v>1355</v>
      </c>
      <c r="M2423">
        <v>1219705</v>
      </c>
      <c r="N2423" t="s">
        <v>1355</v>
      </c>
      <c r="O2423" t="s">
        <v>3267</v>
      </c>
      <c r="P2423" t="s">
        <v>3266</v>
      </c>
      <c r="Q2423">
        <v>8006</v>
      </c>
      <c r="R2423" t="s">
        <v>1355</v>
      </c>
      <c r="S2423">
        <v>28738</v>
      </c>
      <c r="T2423" t="s">
        <v>1355</v>
      </c>
      <c r="V2423" t="s">
        <v>4947</v>
      </c>
      <c r="W2423">
        <v>46794</v>
      </c>
      <c r="X2423">
        <v>8006</v>
      </c>
      <c r="Y2423" t="s">
        <v>4948</v>
      </c>
      <c r="Z2423" t="s">
        <v>9038</v>
      </c>
      <c r="AA2423" t="s">
        <v>658</v>
      </c>
      <c r="AB2423" t="s">
        <v>658</v>
      </c>
      <c r="AC2423" t="s">
        <v>1355</v>
      </c>
      <c r="AD2423" t="s">
        <v>9038</v>
      </c>
      <c r="AI2423">
        <v>16202</v>
      </c>
      <c r="AK2423" t="s">
        <v>1355</v>
      </c>
      <c r="AN2423" t="s">
        <v>1355</v>
      </c>
      <c r="AO2423" t="s">
        <v>1373</v>
      </c>
      <c r="AP2423" t="s">
        <v>9038</v>
      </c>
      <c r="AQ2423" t="s">
        <v>20403</v>
      </c>
    </row>
    <row r="2424" spans="1:43" x14ac:dyDescent="0.3">
      <c r="A2424" t="s">
        <v>16958</v>
      </c>
      <c r="B2424" t="s">
        <v>16959</v>
      </c>
      <c r="C2424" s="72">
        <v>34768</v>
      </c>
      <c r="D2424" t="s">
        <v>6620</v>
      </c>
      <c r="E2424" t="s">
        <v>16960</v>
      </c>
      <c r="F2424" t="s">
        <v>1446</v>
      </c>
      <c r="G2424" t="s">
        <v>9094</v>
      </c>
      <c r="H2424" t="s">
        <v>661</v>
      </c>
      <c r="I2424" t="s">
        <v>16961</v>
      </c>
      <c r="J2424" t="s">
        <v>16959</v>
      </c>
      <c r="K2424">
        <v>642165</v>
      </c>
      <c r="L2424" t="s">
        <v>16959</v>
      </c>
      <c r="M2424">
        <v>2119087</v>
      </c>
      <c r="N2424" t="s">
        <v>16959</v>
      </c>
      <c r="P2424" t="s">
        <v>16958</v>
      </c>
      <c r="Q2424">
        <v>11580</v>
      </c>
      <c r="R2424" t="s">
        <v>16959</v>
      </c>
      <c r="S2424">
        <v>33336</v>
      </c>
      <c r="T2424" t="s">
        <v>16959</v>
      </c>
      <c r="W2424">
        <v>102777</v>
      </c>
      <c r="X2424">
        <v>11580</v>
      </c>
      <c r="Y2424" t="s">
        <v>16959</v>
      </c>
      <c r="Z2424" t="s">
        <v>16962</v>
      </c>
      <c r="AA2424" t="s">
        <v>666</v>
      </c>
      <c r="AB2424" t="s">
        <v>658</v>
      </c>
      <c r="AC2424" t="s">
        <v>16959</v>
      </c>
      <c r="AD2424" t="s">
        <v>16962</v>
      </c>
      <c r="AE2424">
        <v>13092</v>
      </c>
      <c r="AJ2424">
        <v>6127</v>
      </c>
      <c r="AK2424" t="s">
        <v>16959</v>
      </c>
      <c r="AL2424" t="s">
        <v>19657</v>
      </c>
      <c r="AM2424" t="s">
        <v>16959</v>
      </c>
      <c r="AN2424" t="s">
        <v>16959</v>
      </c>
      <c r="AO2424" t="s">
        <v>661</v>
      </c>
      <c r="AP2424" t="s">
        <v>16962</v>
      </c>
      <c r="AQ2424" t="s">
        <v>20403</v>
      </c>
    </row>
    <row r="2425" spans="1:43" x14ac:dyDescent="0.3">
      <c r="A2425" t="s">
        <v>4949</v>
      </c>
      <c r="B2425" t="s">
        <v>429</v>
      </c>
      <c r="C2425" s="72">
        <v>31617</v>
      </c>
      <c r="D2425" t="s">
        <v>6990</v>
      </c>
      <c r="E2425" t="s">
        <v>6989</v>
      </c>
      <c r="F2425" t="s">
        <v>3591</v>
      </c>
      <c r="G2425" t="s">
        <v>3591</v>
      </c>
      <c r="H2425" t="s">
        <v>1380</v>
      </c>
      <c r="I2425" t="s">
        <v>10025</v>
      </c>
      <c r="J2425" t="s">
        <v>429</v>
      </c>
      <c r="K2425">
        <v>475100</v>
      </c>
      <c r="L2425" t="s">
        <v>429</v>
      </c>
      <c r="M2425">
        <v>1741024</v>
      </c>
      <c r="N2425" t="s">
        <v>429</v>
      </c>
      <c r="O2425" t="s">
        <v>4950</v>
      </c>
      <c r="P2425" t="s">
        <v>4949</v>
      </c>
      <c r="Q2425">
        <v>9177</v>
      </c>
      <c r="R2425" t="s">
        <v>429</v>
      </c>
      <c r="S2425">
        <v>30714</v>
      </c>
      <c r="T2425" t="s">
        <v>429</v>
      </c>
      <c r="V2425" t="s">
        <v>6426</v>
      </c>
      <c r="W2425">
        <v>46792</v>
      </c>
      <c r="X2425">
        <v>9177</v>
      </c>
      <c r="Y2425" t="s">
        <v>429</v>
      </c>
      <c r="Z2425" t="s">
        <v>6427</v>
      </c>
      <c r="AA2425" t="s">
        <v>658</v>
      </c>
      <c r="AB2425" t="s">
        <v>658</v>
      </c>
      <c r="AC2425" t="s">
        <v>429</v>
      </c>
      <c r="AD2425" t="s">
        <v>6427</v>
      </c>
      <c r="AE2425">
        <v>11211</v>
      </c>
      <c r="AF2425" t="s">
        <v>429</v>
      </c>
      <c r="AG2425">
        <v>17052</v>
      </c>
      <c r="AH2425" t="s">
        <v>429</v>
      </c>
      <c r="AI2425">
        <v>2928</v>
      </c>
      <c r="AJ2425">
        <v>4096</v>
      </c>
      <c r="AK2425" t="s">
        <v>429</v>
      </c>
      <c r="AL2425" t="s">
        <v>19658</v>
      </c>
      <c r="AM2425" t="s">
        <v>429</v>
      </c>
      <c r="AN2425" t="s">
        <v>429</v>
      </c>
      <c r="AO2425" t="s">
        <v>1380</v>
      </c>
      <c r="AP2425" t="s">
        <v>6427</v>
      </c>
      <c r="AQ2425" t="s">
        <v>20403</v>
      </c>
    </row>
    <row r="2426" spans="1:43" x14ac:dyDescent="0.3">
      <c r="A2426" t="s">
        <v>12115</v>
      </c>
      <c r="B2426" t="s">
        <v>11310</v>
      </c>
      <c r="C2426" s="72">
        <v>33602</v>
      </c>
      <c r="D2426" t="s">
        <v>6973</v>
      </c>
      <c r="E2426" t="s">
        <v>6836</v>
      </c>
      <c r="F2426" t="s">
        <v>3591</v>
      </c>
      <c r="G2426" t="s">
        <v>3591</v>
      </c>
      <c r="H2426" t="s">
        <v>1373</v>
      </c>
      <c r="I2426" t="s">
        <v>11740</v>
      </c>
      <c r="J2426" t="s">
        <v>11310</v>
      </c>
      <c r="K2426">
        <v>570714</v>
      </c>
      <c r="L2426" t="s">
        <v>11310</v>
      </c>
      <c r="M2426">
        <v>2169704</v>
      </c>
      <c r="N2426" t="s">
        <v>11310</v>
      </c>
      <c r="O2426" t="s">
        <v>13098</v>
      </c>
      <c r="P2426" t="s">
        <v>12115</v>
      </c>
      <c r="Q2426">
        <v>10275</v>
      </c>
      <c r="R2426" t="s">
        <v>11310</v>
      </c>
      <c r="S2426">
        <v>33877</v>
      </c>
      <c r="T2426" t="s">
        <v>11310</v>
      </c>
      <c r="V2426" t="s">
        <v>12116</v>
      </c>
      <c r="W2426">
        <v>66379</v>
      </c>
      <c r="X2426">
        <v>10275</v>
      </c>
      <c r="Y2426" t="s">
        <v>14483</v>
      </c>
      <c r="Z2426" t="s">
        <v>12117</v>
      </c>
      <c r="AA2426" t="s">
        <v>658</v>
      </c>
      <c r="AB2426" t="s">
        <v>658</v>
      </c>
      <c r="AC2426" t="s">
        <v>11310</v>
      </c>
      <c r="AD2426" t="s">
        <v>12117</v>
      </c>
      <c r="AE2426">
        <v>14102</v>
      </c>
      <c r="AF2426" t="s">
        <v>11310</v>
      </c>
      <c r="AG2426">
        <v>70272</v>
      </c>
      <c r="AH2426" t="s">
        <v>11310</v>
      </c>
      <c r="AI2426">
        <v>10667</v>
      </c>
      <c r="AJ2426">
        <v>5102</v>
      </c>
      <c r="AK2426" t="s">
        <v>11310</v>
      </c>
      <c r="AL2426" t="s">
        <v>19659</v>
      </c>
      <c r="AM2426" t="s">
        <v>11310</v>
      </c>
      <c r="AN2426" t="s">
        <v>11310</v>
      </c>
      <c r="AO2426" t="s">
        <v>1373</v>
      </c>
      <c r="AP2426" t="s">
        <v>12117</v>
      </c>
      <c r="AQ2426" t="s">
        <v>20403</v>
      </c>
    </row>
    <row r="2427" spans="1:43" x14ac:dyDescent="0.3">
      <c r="A2427" t="s">
        <v>16963</v>
      </c>
      <c r="B2427" t="s">
        <v>14324</v>
      </c>
      <c r="C2427" s="72">
        <v>33435</v>
      </c>
      <c r="D2427" t="s">
        <v>16964</v>
      </c>
      <c r="E2427" t="s">
        <v>6836</v>
      </c>
      <c r="F2427" t="s">
        <v>1531</v>
      </c>
      <c r="G2427" t="s">
        <v>9094</v>
      </c>
      <c r="H2427" t="s">
        <v>661</v>
      </c>
      <c r="I2427" t="s">
        <v>16965</v>
      </c>
      <c r="J2427" t="s">
        <v>14324</v>
      </c>
      <c r="K2427">
        <v>545121</v>
      </c>
      <c r="L2427" t="s">
        <v>14324</v>
      </c>
      <c r="M2427">
        <v>2050861</v>
      </c>
      <c r="N2427" t="s">
        <v>14324</v>
      </c>
      <c r="O2427" t="s">
        <v>16966</v>
      </c>
      <c r="P2427" t="s">
        <v>16963</v>
      </c>
      <c r="Q2427">
        <v>10752</v>
      </c>
      <c r="R2427" t="s">
        <v>14324</v>
      </c>
      <c r="S2427">
        <v>32985</v>
      </c>
      <c r="T2427" t="s">
        <v>14324</v>
      </c>
      <c r="W2427">
        <v>60095</v>
      </c>
      <c r="X2427">
        <v>10752</v>
      </c>
      <c r="Y2427" t="s">
        <v>14324</v>
      </c>
      <c r="Z2427" t="s">
        <v>16967</v>
      </c>
      <c r="AA2427" t="s">
        <v>5068</v>
      </c>
      <c r="AB2427" t="s">
        <v>658</v>
      </c>
      <c r="AC2427" t="s">
        <v>14324</v>
      </c>
      <c r="AD2427" t="s">
        <v>16967</v>
      </c>
      <c r="AE2427">
        <v>14605</v>
      </c>
      <c r="AJ2427">
        <v>5642</v>
      </c>
      <c r="AK2427" t="s">
        <v>14324</v>
      </c>
      <c r="AL2427" t="s">
        <v>19660</v>
      </c>
      <c r="AM2427" t="s">
        <v>14324</v>
      </c>
      <c r="AN2427" t="s">
        <v>14324</v>
      </c>
      <c r="AO2427" t="s">
        <v>661</v>
      </c>
      <c r="AP2427" t="s">
        <v>16967</v>
      </c>
      <c r="AQ2427" t="s">
        <v>20403</v>
      </c>
    </row>
    <row r="2428" spans="1:43" hidden="1" x14ac:dyDescent="0.3">
      <c r="A2428" t="s">
        <v>3268</v>
      </c>
      <c r="B2428" t="s">
        <v>875</v>
      </c>
      <c r="C2428" s="72">
        <v>30349</v>
      </c>
      <c r="D2428" t="s">
        <v>6627</v>
      </c>
      <c r="E2428" t="s">
        <v>6836</v>
      </c>
      <c r="F2428" t="s">
        <v>1398</v>
      </c>
      <c r="G2428" t="s">
        <v>9094</v>
      </c>
      <c r="H2428" t="s">
        <v>1373</v>
      </c>
      <c r="I2428" t="s">
        <v>10354</v>
      </c>
      <c r="J2428" t="s">
        <v>875</v>
      </c>
      <c r="K2428">
        <v>450306</v>
      </c>
      <c r="L2428" t="s">
        <v>875</v>
      </c>
      <c r="M2428">
        <v>556425</v>
      </c>
      <c r="N2428" t="s">
        <v>875</v>
      </c>
      <c r="O2428" t="s">
        <v>3269</v>
      </c>
      <c r="P2428" t="s">
        <v>3268</v>
      </c>
      <c r="Q2428">
        <v>7599</v>
      </c>
      <c r="R2428" t="s">
        <v>875</v>
      </c>
      <c r="S2428">
        <v>6352</v>
      </c>
      <c r="T2428" t="s">
        <v>875</v>
      </c>
      <c r="V2428" t="s">
        <v>4951</v>
      </c>
      <c r="W2428">
        <v>45595</v>
      </c>
      <c r="X2428">
        <v>7599</v>
      </c>
      <c r="Y2428" t="s">
        <v>875</v>
      </c>
      <c r="Z2428" t="s">
        <v>6428</v>
      </c>
      <c r="AA2428" t="s">
        <v>666</v>
      </c>
      <c r="AB2428" t="s">
        <v>666</v>
      </c>
      <c r="AC2428" t="s">
        <v>875</v>
      </c>
      <c r="AD2428" t="s">
        <v>6428</v>
      </c>
      <c r="AE2428">
        <v>8327</v>
      </c>
      <c r="AF2428" t="s">
        <v>875</v>
      </c>
      <c r="AG2428">
        <v>6200</v>
      </c>
      <c r="AH2428" t="s">
        <v>875</v>
      </c>
      <c r="AI2428">
        <v>720</v>
      </c>
      <c r="AJ2428">
        <v>1217</v>
      </c>
      <c r="AK2428" t="s">
        <v>875</v>
      </c>
      <c r="AL2428" t="s">
        <v>19661</v>
      </c>
      <c r="AM2428" t="s">
        <v>875</v>
      </c>
      <c r="AN2428" t="s">
        <v>875</v>
      </c>
      <c r="AO2428" t="s">
        <v>1373</v>
      </c>
      <c r="AP2428" t="s">
        <v>6428</v>
      </c>
      <c r="AQ2428" t="s">
        <v>20402</v>
      </c>
    </row>
    <row r="2429" spans="1:43" x14ac:dyDescent="0.3">
      <c r="A2429" t="s">
        <v>4952</v>
      </c>
      <c r="B2429" t="s">
        <v>1291</v>
      </c>
      <c r="C2429" s="72">
        <v>33086</v>
      </c>
      <c r="D2429" t="s">
        <v>6837</v>
      </c>
      <c r="E2429" t="s">
        <v>6836</v>
      </c>
      <c r="F2429" t="s">
        <v>3591</v>
      </c>
      <c r="G2429" t="s">
        <v>3591</v>
      </c>
      <c r="H2429" t="s">
        <v>1396</v>
      </c>
      <c r="I2429" t="s">
        <v>9329</v>
      </c>
      <c r="J2429" t="s">
        <v>1291</v>
      </c>
      <c r="K2429">
        <v>573627</v>
      </c>
      <c r="L2429" t="s">
        <v>1291</v>
      </c>
      <c r="M2429">
        <v>2052567</v>
      </c>
      <c r="N2429" t="s">
        <v>1291</v>
      </c>
      <c r="O2429" t="s">
        <v>9039</v>
      </c>
      <c r="P2429" t="s">
        <v>4952</v>
      </c>
      <c r="Q2429">
        <v>9592</v>
      </c>
      <c r="R2429" t="s">
        <v>1291</v>
      </c>
      <c r="S2429">
        <v>33012</v>
      </c>
      <c r="T2429" t="s">
        <v>1291</v>
      </c>
      <c r="V2429" t="s">
        <v>6429</v>
      </c>
      <c r="W2429">
        <v>60293</v>
      </c>
      <c r="X2429">
        <v>9592</v>
      </c>
      <c r="Y2429" t="s">
        <v>1291</v>
      </c>
      <c r="Z2429" t="s">
        <v>6430</v>
      </c>
      <c r="AA2429" t="s">
        <v>5068</v>
      </c>
      <c r="AB2429" t="s">
        <v>658</v>
      </c>
      <c r="AC2429" t="s">
        <v>1291</v>
      </c>
      <c r="AD2429" t="s">
        <v>6430</v>
      </c>
      <c r="AE2429">
        <v>12723</v>
      </c>
      <c r="AF2429" t="s">
        <v>1291</v>
      </c>
      <c r="AG2429">
        <v>39087</v>
      </c>
      <c r="AH2429" t="s">
        <v>1291</v>
      </c>
      <c r="AI2429">
        <v>12069</v>
      </c>
      <c r="AJ2429">
        <v>4703</v>
      </c>
      <c r="AK2429" t="s">
        <v>1291</v>
      </c>
      <c r="AL2429" t="s">
        <v>19662</v>
      </c>
      <c r="AM2429" t="s">
        <v>1291</v>
      </c>
      <c r="AN2429" t="s">
        <v>1291</v>
      </c>
      <c r="AO2429" t="s">
        <v>1396</v>
      </c>
      <c r="AP2429" t="s">
        <v>6430</v>
      </c>
      <c r="AQ2429" t="s">
        <v>20403</v>
      </c>
    </row>
    <row r="2430" spans="1:43" x14ac:dyDescent="0.3">
      <c r="A2430" t="s">
        <v>17680</v>
      </c>
      <c r="B2430" t="s">
        <v>17137</v>
      </c>
      <c r="C2430" s="72">
        <v>35248</v>
      </c>
      <c r="D2430" t="s">
        <v>17517</v>
      </c>
      <c r="E2430" t="s">
        <v>17681</v>
      </c>
      <c r="F2430" t="s">
        <v>1531</v>
      </c>
      <c r="G2430" t="s">
        <v>9094</v>
      </c>
      <c r="H2430" t="s">
        <v>1424</v>
      </c>
      <c r="I2430" t="s">
        <v>19867</v>
      </c>
      <c r="J2430" t="s">
        <v>17137</v>
      </c>
      <c r="K2430">
        <v>662139</v>
      </c>
      <c r="L2430" t="s">
        <v>17137</v>
      </c>
      <c r="M2430">
        <v>2837630</v>
      </c>
      <c r="N2430" t="s">
        <v>17137</v>
      </c>
      <c r="P2430" t="s">
        <v>17680</v>
      </c>
      <c r="Q2430">
        <v>10180</v>
      </c>
      <c r="R2430" t="s">
        <v>17137</v>
      </c>
      <c r="S2430">
        <v>40963</v>
      </c>
      <c r="T2430" t="s">
        <v>17137</v>
      </c>
      <c r="W2430">
        <v>110995</v>
      </c>
      <c r="X2430">
        <v>10843</v>
      </c>
      <c r="Y2430" t="s">
        <v>17137</v>
      </c>
      <c r="Z2430" t="s">
        <v>17315</v>
      </c>
      <c r="AA2430" t="s">
        <v>666</v>
      </c>
      <c r="AB2430" t="s">
        <v>658</v>
      </c>
      <c r="AC2430" t="s">
        <v>17137</v>
      </c>
      <c r="AD2430" t="s">
        <v>17315</v>
      </c>
      <c r="AJ2430">
        <v>6373</v>
      </c>
      <c r="AK2430" t="s">
        <v>17137</v>
      </c>
      <c r="AL2430" t="s">
        <v>19663</v>
      </c>
      <c r="AM2430" t="s">
        <v>17137</v>
      </c>
      <c r="AN2430" t="s">
        <v>17137</v>
      </c>
      <c r="AO2430" t="s">
        <v>20519</v>
      </c>
      <c r="AP2430" t="s">
        <v>17315</v>
      </c>
      <c r="AQ2430" t="s">
        <v>20403</v>
      </c>
    </row>
    <row r="2431" spans="1:43" hidden="1" x14ac:dyDescent="0.3">
      <c r="A2431" t="s">
        <v>3270</v>
      </c>
      <c r="B2431" t="s">
        <v>1070</v>
      </c>
      <c r="C2431" s="72">
        <v>30986</v>
      </c>
      <c r="D2431" t="s">
        <v>6558</v>
      </c>
      <c r="E2431" t="s">
        <v>8120</v>
      </c>
      <c r="F2431" t="s">
        <v>1389</v>
      </c>
      <c r="G2431" t="s">
        <v>6120</v>
      </c>
      <c r="H2431" t="s">
        <v>1373</v>
      </c>
      <c r="I2431" t="s">
        <v>9162</v>
      </c>
      <c r="J2431" t="s">
        <v>1070</v>
      </c>
      <c r="K2431">
        <v>460008</v>
      </c>
      <c r="L2431" t="s">
        <v>1070</v>
      </c>
      <c r="M2431">
        <v>1725463</v>
      </c>
      <c r="N2431" t="s">
        <v>1070</v>
      </c>
      <c r="O2431" t="s">
        <v>3271</v>
      </c>
      <c r="P2431" t="s">
        <v>3270</v>
      </c>
      <c r="Q2431">
        <v>8840</v>
      </c>
      <c r="R2431" t="s">
        <v>1070</v>
      </c>
      <c r="S2431">
        <v>30386</v>
      </c>
      <c r="T2431" t="s">
        <v>1070</v>
      </c>
      <c r="V2431" t="s">
        <v>4953</v>
      </c>
      <c r="W2431">
        <v>52044</v>
      </c>
      <c r="X2431">
        <v>8840</v>
      </c>
      <c r="Y2431" t="s">
        <v>1070</v>
      </c>
      <c r="Z2431" t="s">
        <v>6431</v>
      </c>
      <c r="AA2431" t="s">
        <v>658</v>
      </c>
      <c r="AB2431" t="s">
        <v>658</v>
      </c>
      <c r="AC2431" t="s">
        <v>1070</v>
      </c>
      <c r="AD2431" t="s">
        <v>6431</v>
      </c>
      <c r="AE2431">
        <v>10130</v>
      </c>
      <c r="AF2431" t="s">
        <v>1070</v>
      </c>
      <c r="AG2431">
        <v>12735</v>
      </c>
      <c r="AH2431" t="s">
        <v>1070</v>
      </c>
      <c r="AI2431">
        <v>2861</v>
      </c>
      <c r="AK2431" t="s">
        <v>1070</v>
      </c>
      <c r="AN2431" t="s">
        <v>1070</v>
      </c>
      <c r="AO2431" t="s">
        <v>1373</v>
      </c>
      <c r="AP2431" t="s">
        <v>6431</v>
      </c>
      <c r="AQ2431" t="s">
        <v>20402</v>
      </c>
    </row>
    <row r="2432" spans="1:43" hidden="1" x14ac:dyDescent="0.3">
      <c r="A2432" t="s">
        <v>3272</v>
      </c>
      <c r="B2432" t="s">
        <v>914</v>
      </c>
      <c r="C2432" s="72">
        <v>30627</v>
      </c>
      <c r="D2432" t="s">
        <v>8122</v>
      </c>
      <c r="E2432" t="s">
        <v>8121</v>
      </c>
      <c r="F2432" t="s">
        <v>3591</v>
      </c>
      <c r="G2432" t="s">
        <v>3591</v>
      </c>
      <c r="H2432" t="s">
        <v>1373</v>
      </c>
      <c r="I2432" t="s">
        <v>10525</v>
      </c>
      <c r="J2432" t="s">
        <v>914</v>
      </c>
      <c r="K2432">
        <v>458220</v>
      </c>
      <c r="L2432" t="s">
        <v>914</v>
      </c>
      <c r="M2432">
        <v>1392910</v>
      </c>
      <c r="N2432" t="s">
        <v>914</v>
      </c>
      <c r="O2432" t="s">
        <v>3273</v>
      </c>
      <c r="P2432" t="s">
        <v>3272</v>
      </c>
      <c r="Q2432">
        <v>8459</v>
      </c>
      <c r="R2432" t="s">
        <v>914</v>
      </c>
      <c r="S2432">
        <v>29996</v>
      </c>
      <c r="T2432" t="s">
        <v>914</v>
      </c>
      <c r="V2432" t="s">
        <v>6432</v>
      </c>
      <c r="W2432">
        <v>49097</v>
      </c>
      <c r="X2432">
        <v>8459</v>
      </c>
      <c r="Y2432" t="s">
        <v>914</v>
      </c>
      <c r="Z2432" t="s">
        <v>9040</v>
      </c>
      <c r="AA2432" t="s">
        <v>658</v>
      </c>
      <c r="AB2432" t="s">
        <v>658</v>
      </c>
      <c r="AC2432" t="s">
        <v>914</v>
      </c>
      <c r="AD2432" t="s">
        <v>9040</v>
      </c>
      <c r="AI2432">
        <v>1352</v>
      </c>
      <c r="AK2432" t="s">
        <v>914</v>
      </c>
      <c r="AN2432" t="s">
        <v>914</v>
      </c>
      <c r="AO2432" t="s">
        <v>1373</v>
      </c>
      <c r="AP2432" t="s">
        <v>9040</v>
      </c>
      <c r="AQ2432" t="s">
        <v>20402</v>
      </c>
    </row>
    <row r="2433" spans="1:43" x14ac:dyDescent="0.3">
      <c r="A2433" t="s">
        <v>20122</v>
      </c>
      <c r="B2433" t="s">
        <v>20123</v>
      </c>
      <c r="C2433" s="72">
        <v>35888</v>
      </c>
      <c r="D2433" t="s">
        <v>6562</v>
      </c>
      <c r="E2433" t="s">
        <v>20124</v>
      </c>
      <c r="F2433" t="s">
        <v>1464</v>
      </c>
      <c r="G2433" t="s">
        <v>6120</v>
      </c>
      <c r="H2433" t="s">
        <v>1396</v>
      </c>
      <c r="I2433" t="s">
        <v>20125</v>
      </c>
      <c r="J2433" t="s">
        <v>20123</v>
      </c>
      <c r="K2433">
        <v>683734</v>
      </c>
      <c r="L2433" t="s">
        <v>20123</v>
      </c>
      <c r="M2433">
        <v>3117474</v>
      </c>
      <c r="N2433" t="s">
        <v>20123</v>
      </c>
      <c r="P2433" t="s">
        <v>20122</v>
      </c>
      <c r="Q2433">
        <v>10788</v>
      </c>
      <c r="R2433" t="s">
        <v>20123</v>
      </c>
      <c r="W2433">
        <v>142821</v>
      </c>
      <c r="Z2433" t="s">
        <v>17710</v>
      </c>
      <c r="AA2433" t="s">
        <v>658</v>
      </c>
      <c r="AB2433" t="s">
        <v>658</v>
      </c>
      <c r="AC2433" t="s">
        <v>20123</v>
      </c>
      <c r="AD2433" t="s">
        <v>17710</v>
      </c>
      <c r="AK2433" t="s">
        <v>20123</v>
      </c>
      <c r="AL2433" t="s">
        <v>20126</v>
      </c>
      <c r="AM2433" t="s">
        <v>20123</v>
      </c>
      <c r="AO2433" t="s">
        <v>1396</v>
      </c>
      <c r="AP2433" t="s">
        <v>17710</v>
      </c>
      <c r="AQ2433" t="s">
        <v>20403</v>
      </c>
    </row>
    <row r="2434" spans="1:43" x14ac:dyDescent="0.3">
      <c r="A2434" t="s">
        <v>8238</v>
      </c>
      <c r="B2434" t="s">
        <v>9041</v>
      </c>
      <c r="C2434" s="72">
        <v>33106</v>
      </c>
      <c r="D2434" t="s">
        <v>6549</v>
      </c>
      <c r="E2434" t="s">
        <v>8123</v>
      </c>
      <c r="F2434" t="s">
        <v>1389</v>
      </c>
      <c r="G2434" t="s">
        <v>6120</v>
      </c>
      <c r="H2434" t="s">
        <v>1424</v>
      </c>
      <c r="I2434" t="s">
        <v>10293</v>
      </c>
      <c r="J2434" t="s">
        <v>9041</v>
      </c>
      <c r="K2434">
        <v>543877</v>
      </c>
      <c r="L2434" t="s">
        <v>9041</v>
      </c>
      <c r="M2434">
        <v>1810924</v>
      </c>
      <c r="N2434" t="s">
        <v>9041</v>
      </c>
      <c r="O2434" t="s">
        <v>9042</v>
      </c>
      <c r="P2434" t="s">
        <v>8238</v>
      </c>
      <c r="Q2434">
        <v>9762</v>
      </c>
      <c r="R2434" t="s">
        <v>9041</v>
      </c>
      <c r="S2434">
        <v>31389</v>
      </c>
      <c r="T2434" t="s">
        <v>9041</v>
      </c>
      <c r="V2434" t="s">
        <v>9043</v>
      </c>
      <c r="W2434">
        <v>58767</v>
      </c>
      <c r="X2434">
        <v>9762</v>
      </c>
      <c r="Y2434" t="s">
        <v>10294</v>
      </c>
      <c r="Z2434" t="s">
        <v>9044</v>
      </c>
      <c r="AA2434" t="s">
        <v>658</v>
      </c>
      <c r="AB2434" t="s">
        <v>658</v>
      </c>
      <c r="AC2434" t="s">
        <v>9041</v>
      </c>
      <c r="AD2434" t="s">
        <v>9044</v>
      </c>
      <c r="AE2434">
        <v>12264</v>
      </c>
      <c r="AF2434" t="s">
        <v>9041</v>
      </c>
      <c r="AG2434">
        <v>13858</v>
      </c>
      <c r="AH2434" t="s">
        <v>9041</v>
      </c>
      <c r="AI2434">
        <v>5723</v>
      </c>
      <c r="AJ2434">
        <v>4683</v>
      </c>
      <c r="AK2434" t="s">
        <v>9041</v>
      </c>
      <c r="AL2434" t="s">
        <v>19664</v>
      </c>
      <c r="AM2434" t="s">
        <v>9041</v>
      </c>
      <c r="AN2434" t="s">
        <v>9041</v>
      </c>
      <c r="AO2434" t="s">
        <v>1424</v>
      </c>
      <c r="AP2434" t="s">
        <v>9044</v>
      </c>
      <c r="AQ2434" t="s">
        <v>20403</v>
      </c>
    </row>
    <row r="2435" spans="1:43" hidden="1" x14ac:dyDescent="0.3">
      <c r="A2435" t="s">
        <v>3274</v>
      </c>
      <c r="B2435" t="s">
        <v>1125</v>
      </c>
      <c r="C2435" s="72">
        <v>27966</v>
      </c>
      <c r="D2435" t="s">
        <v>6769</v>
      </c>
      <c r="E2435" t="s">
        <v>8123</v>
      </c>
      <c r="F2435" t="s">
        <v>3591</v>
      </c>
      <c r="G2435" t="s">
        <v>3591</v>
      </c>
      <c r="H2435" t="s">
        <v>1373</v>
      </c>
      <c r="I2435" t="s">
        <v>9633</v>
      </c>
      <c r="J2435" t="s">
        <v>1125</v>
      </c>
      <c r="K2435">
        <v>134320</v>
      </c>
      <c r="L2435" t="s">
        <v>1125</v>
      </c>
      <c r="M2435">
        <v>8148</v>
      </c>
      <c r="N2435" t="s">
        <v>1125</v>
      </c>
      <c r="O2435" t="s">
        <v>3275</v>
      </c>
      <c r="P2435" t="s">
        <v>3274</v>
      </c>
      <c r="Q2435">
        <v>5947</v>
      </c>
      <c r="R2435" t="s">
        <v>1125</v>
      </c>
      <c r="S2435">
        <v>3786</v>
      </c>
      <c r="T2435" t="s">
        <v>1125</v>
      </c>
      <c r="V2435" t="s">
        <v>6433</v>
      </c>
      <c r="W2435">
        <v>427</v>
      </c>
      <c r="Y2435" t="s">
        <v>1125</v>
      </c>
      <c r="Z2435" t="s">
        <v>9045</v>
      </c>
      <c r="AA2435" t="s">
        <v>658</v>
      </c>
      <c r="AB2435" t="s">
        <v>658</v>
      </c>
      <c r="AC2435" t="s">
        <v>1125</v>
      </c>
      <c r="AD2435" t="s">
        <v>9045</v>
      </c>
      <c r="AI2435">
        <v>9167</v>
      </c>
      <c r="AK2435" t="s">
        <v>1125</v>
      </c>
      <c r="AN2435" t="s">
        <v>1125</v>
      </c>
      <c r="AO2435" t="s">
        <v>1373</v>
      </c>
      <c r="AP2435" t="s">
        <v>9045</v>
      </c>
      <c r="AQ2435" t="s">
        <v>20402</v>
      </c>
    </row>
    <row r="2436" spans="1:43" x14ac:dyDescent="0.3">
      <c r="A2436" t="s">
        <v>8261</v>
      </c>
      <c r="B2436" t="s">
        <v>9046</v>
      </c>
      <c r="C2436" s="72">
        <v>33762</v>
      </c>
      <c r="D2436" t="s">
        <v>8128</v>
      </c>
      <c r="E2436" t="s">
        <v>8262</v>
      </c>
      <c r="F2436" t="s">
        <v>1398</v>
      </c>
      <c r="G2436" t="s">
        <v>9094</v>
      </c>
      <c r="H2436" t="s">
        <v>1373</v>
      </c>
      <c r="I2436" t="s">
        <v>9843</v>
      </c>
      <c r="J2436" t="s">
        <v>11785</v>
      </c>
      <c r="K2436">
        <v>592826</v>
      </c>
      <c r="L2436" t="s">
        <v>9046</v>
      </c>
      <c r="M2436">
        <v>2117039</v>
      </c>
      <c r="N2436" t="s">
        <v>11785</v>
      </c>
      <c r="O2436" t="s">
        <v>13365</v>
      </c>
      <c r="P2436" t="s">
        <v>8261</v>
      </c>
      <c r="Q2436">
        <v>9992</v>
      </c>
      <c r="R2436" t="s">
        <v>11785</v>
      </c>
      <c r="S2436">
        <v>31878</v>
      </c>
      <c r="T2436" t="s">
        <v>9046</v>
      </c>
      <c r="V2436" t="s">
        <v>12414</v>
      </c>
      <c r="W2436">
        <v>67143</v>
      </c>
      <c r="X2436">
        <v>9992</v>
      </c>
      <c r="Y2436" t="s">
        <v>9844</v>
      </c>
      <c r="Z2436" t="s">
        <v>12736</v>
      </c>
      <c r="AA2436" t="s">
        <v>5068</v>
      </c>
      <c r="AB2436" t="s">
        <v>658</v>
      </c>
      <c r="AC2436" t="s">
        <v>11785</v>
      </c>
      <c r="AD2436" t="s">
        <v>9047</v>
      </c>
      <c r="AE2436">
        <v>11554</v>
      </c>
      <c r="AF2436" t="s">
        <v>11785</v>
      </c>
      <c r="AG2436">
        <v>62872</v>
      </c>
      <c r="AH2436" t="s">
        <v>11785</v>
      </c>
      <c r="AI2436">
        <v>14464</v>
      </c>
      <c r="AJ2436">
        <v>4946</v>
      </c>
      <c r="AK2436" t="s">
        <v>11785</v>
      </c>
      <c r="AL2436" t="s">
        <v>19665</v>
      </c>
      <c r="AM2436" t="s">
        <v>11785</v>
      </c>
      <c r="AN2436" t="s">
        <v>11785</v>
      </c>
      <c r="AO2436" t="s">
        <v>1373</v>
      </c>
      <c r="AP2436" t="s">
        <v>12736</v>
      </c>
      <c r="AQ2436" t="s">
        <v>20403</v>
      </c>
    </row>
    <row r="2437" spans="1:43" x14ac:dyDescent="0.3">
      <c r="A2437" t="s">
        <v>19898</v>
      </c>
      <c r="B2437" t="s">
        <v>14689</v>
      </c>
      <c r="C2437" s="72">
        <v>34529</v>
      </c>
      <c r="D2437" t="s">
        <v>6562</v>
      </c>
      <c r="E2437" t="s">
        <v>14661</v>
      </c>
      <c r="F2437" t="s">
        <v>1372</v>
      </c>
      <c r="G2437" t="s">
        <v>6120</v>
      </c>
      <c r="H2437" t="s">
        <v>1431</v>
      </c>
      <c r="I2437" t="s">
        <v>19899</v>
      </c>
      <c r="J2437" t="s">
        <v>14689</v>
      </c>
      <c r="K2437">
        <v>623205</v>
      </c>
      <c r="L2437" t="s">
        <v>14689</v>
      </c>
      <c r="M2437">
        <v>2120058</v>
      </c>
      <c r="N2437" t="s">
        <v>14689</v>
      </c>
      <c r="P2437" t="s">
        <v>19898</v>
      </c>
      <c r="Q2437">
        <v>10099</v>
      </c>
      <c r="R2437" t="s">
        <v>14689</v>
      </c>
      <c r="S2437">
        <v>35247</v>
      </c>
      <c r="T2437" t="s">
        <v>14689</v>
      </c>
      <c r="V2437" t="s">
        <v>19928</v>
      </c>
      <c r="W2437">
        <v>101281</v>
      </c>
      <c r="X2437">
        <v>10220</v>
      </c>
      <c r="Y2437" t="s">
        <v>14689</v>
      </c>
      <c r="Z2437" t="s">
        <v>19900</v>
      </c>
      <c r="AA2437" t="s">
        <v>658</v>
      </c>
      <c r="AB2437" t="s">
        <v>658</v>
      </c>
      <c r="AC2437" t="s">
        <v>14689</v>
      </c>
      <c r="AD2437" t="s">
        <v>19900</v>
      </c>
      <c r="AE2437">
        <v>13581</v>
      </c>
      <c r="AJ2437">
        <v>5983</v>
      </c>
      <c r="AK2437" t="s">
        <v>14689</v>
      </c>
      <c r="AM2437" t="s">
        <v>19901</v>
      </c>
      <c r="AN2437" t="s">
        <v>14689</v>
      </c>
      <c r="AO2437" t="s">
        <v>14983</v>
      </c>
      <c r="AP2437" t="s">
        <v>19900</v>
      </c>
      <c r="AQ2437" t="s">
        <v>20403</v>
      </c>
    </row>
    <row r="2438" spans="1:43" x14ac:dyDescent="0.3">
      <c r="A2438" t="s">
        <v>14660</v>
      </c>
      <c r="B2438" t="s">
        <v>14222</v>
      </c>
      <c r="C2438" s="72">
        <v>32473</v>
      </c>
      <c r="D2438" t="s">
        <v>7171</v>
      </c>
      <c r="E2438" t="s">
        <v>14661</v>
      </c>
      <c r="F2438" t="s">
        <v>1389</v>
      </c>
      <c r="G2438" t="s">
        <v>6120</v>
      </c>
      <c r="H2438" t="s">
        <v>1373</v>
      </c>
      <c r="I2438" t="s">
        <v>14522</v>
      </c>
      <c r="J2438" t="s">
        <v>14222</v>
      </c>
      <c r="K2438">
        <v>584171</v>
      </c>
      <c r="L2438" t="s">
        <v>14222</v>
      </c>
      <c r="M2438">
        <v>2715764</v>
      </c>
      <c r="N2438" t="s">
        <v>14222</v>
      </c>
      <c r="O2438" t="s">
        <v>17682</v>
      </c>
      <c r="P2438" t="s">
        <v>14660</v>
      </c>
      <c r="Q2438">
        <v>10701</v>
      </c>
      <c r="R2438" t="s">
        <v>14222</v>
      </c>
      <c r="S2438">
        <v>36191</v>
      </c>
      <c r="T2438" t="s">
        <v>14222</v>
      </c>
      <c r="V2438" t="s">
        <v>16968</v>
      </c>
      <c r="W2438">
        <v>66774</v>
      </c>
      <c r="X2438">
        <v>10701</v>
      </c>
      <c r="Y2438" t="s">
        <v>15220</v>
      </c>
      <c r="Z2438" t="s">
        <v>15221</v>
      </c>
      <c r="AA2438" t="s">
        <v>658</v>
      </c>
      <c r="AB2438" t="s">
        <v>658</v>
      </c>
      <c r="AC2438" t="s">
        <v>14222</v>
      </c>
      <c r="AD2438" t="s">
        <v>15221</v>
      </c>
      <c r="AE2438">
        <v>14716</v>
      </c>
      <c r="AI2438">
        <v>5600</v>
      </c>
      <c r="AJ2438">
        <v>5501</v>
      </c>
      <c r="AK2438" t="s">
        <v>14222</v>
      </c>
      <c r="AL2438" t="s">
        <v>19666</v>
      </c>
      <c r="AM2438" t="s">
        <v>14222</v>
      </c>
      <c r="AN2438" t="s">
        <v>14222</v>
      </c>
      <c r="AO2438" t="s">
        <v>1373</v>
      </c>
      <c r="AP2438" t="s">
        <v>15221</v>
      </c>
      <c r="AQ2438" t="s">
        <v>20403</v>
      </c>
    </row>
    <row r="2439" spans="1:43" hidden="1" x14ac:dyDescent="0.3">
      <c r="A2439" t="s">
        <v>3276</v>
      </c>
      <c r="B2439" t="s">
        <v>420</v>
      </c>
      <c r="C2439" s="72">
        <v>30253</v>
      </c>
      <c r="D2439" t="s">
        <v>6952</v>
      </c>
      <c r="E2439" t="s">
        <v>6980</v>
      </c>
      <c r="F2439" t="s">
        <v>3591</v>
      </c>
      <c r="G2439" t="s">
        <v>3591</v>
      </c>
      <c r="H2439" t="s">
        <v>1380</v>
      </c>
      <c r="I2439" t="s">
        <v>10654</v>
      </c>
      <c r="J2439" t="s">
        <v>420</v>
      </c>
      <c r="K2439">
        <v>461416</v>
      </c>
      <c r="L2439" t="s">
        <v>420</v>
      </c>
      <c r="M2439">
        <v>1205586</v>
      </c>
      <c r="N2439" t="s">
        <v>420</v>
      </c>
      <c r="O2439" t="s">
        <v>3277</v>
      </c>
      <c r="P2439" t="s">
        <v>3276</v>
      </c>
      <c r="Q2439">
        <v>8340</v>
      </c>
      <c r="R2439" t="s">
        <v>420</v>
      </c>
      <c r="S2439">
        <v>29224</v>
      </c>
      <c r="T2439" t="s">
        <v>420</v>
      </c>
      <c r="U2439" t="s">
        <v>420</v>
      </c>
      <c r="V2439" t="s">
        <v>4954</v>
      </c>
      <c r="W2439">
        <v>49138</v>
      </c>
      <c r="X2439">
        <v>8340</v>
      </c>
      <c r="Y2439" t="s">
        <v>420</v>
      </c>
      <c r="Z2439" t="s">
        <v>6434</v>
      </c>
      <c r="AA2439" t="s">
        <v>666</v>
      </c>
      <c r="AB2439" t="s">
        <v>666</v>
      </c>
      <c r="AC2439" t="s">
        <v>420</v>
      </c>
      <c r="AD2439" t="s">
        <v>6434</v>
      </c>
      <c r="AE2439">
        <v>9447</v>
      </c>
      <c r="AF2439" t="s">
        <v>420</v>
      </c>
      <c r="AG2439">
        <v>5036</v>
      </c>
      <c r="AH2439" t="s">
        <v>420</v>
      </c>
      <c r="AI2439">
        <v>3054</v>
      </c>
      <c r="AK2439" t="s">
        <v>420</v>
      </c>
      <c r="AN2439" t="s">
        <v>420</v>
      </c>
      <c r="AO2439" t="s">
        <v>1380</v>
      </c>
      <c r="AP2439" t="s">
        <v>6434</v>
      </c>
      <c r="AQ2439" t="s">
        <v>20402</v>
      </c>
    </row>
    <row r="2440" spans="1:43" x14ac:dyDescent="0.3">
      <c r="A2440" t="s">
        <v>3278</v>
      </c>
      <c r="B2440" t="s">
        <v>706</v>
      </c>
      <c r="C2440" s="72">
        <v>31126</v>
      </c>
      <c r="D2440" t="s">
        <v>6956</v>
      </c>
      <c r="E2440" t="s">
        <v>8124</v>
      </c>
      <c r="F2440" t="s">
        <v>1434</v>
      </c>
      <c r="G2440" t="s">
        <v>9094</v>
      </c>
      <c r="H2440" t="s">
        <v>1373</v>
      </c>
      <c r="I2440" t="s">
        <v>10367</v>
      </c>
      <c r="J2440" t="s">
        <v>706</v>
      </c>
      <c r="K2440">
        <v>458924</v>
      </c>
      <c r="L2440" t="s">
        <v>706</v>
      </c>
      <c r="M2440">
        <v>1725409</v>
      </c>
      <c r="N2440" t="s">
        <v>706</v>
      </c>
      <c r="O2440" t="s">
        <v>3279</v>
      </c>
      <c r="P2440" t="s">
        <v>3278</v>
      </c>
      <c r="Q2440">
        <v>8709</v>
      </c>
      <c r="R2440" t="s">
        <v>706</v>
      </c>
      <c r="S2440">
        <v>30509</v>
      </c>
      <c r="T2440" t="s">
        <v>706</v>
      </c>
      <c r="V2440" t="s">
        <v>4955</v>
      </c>
      <c r="W2440">
        <v>46827</v>
      </c>
      <c r="X2440">
        <v>8709</v>
      </c>
      <c r="Y2440" t="s">
        <v>706</v>
      </c>
      <c r="Z2440" t="s">
        <v>9048</v>
      </c>
      <c r="AA2440" t="s">
        <v>666</v>
      </c>
      <c r="AB2440" t="s">
        <v>666</v>
      </c>
      <c r="AC2440" t="s">
        <v>706</v>
      </c>
      <c r="AD2440" t="s">
        <v>9048</v>
      </c>
      <c r="AE2440">
        <v>11290</v>
      </c>
      <c r="AH2440" t="s">
        <v>706</v>
      </c>
      <c r="AI2440">
        <v>5675</v>
      </c>
      <c r="AJ2440">
        <v>3471</v>
      </c>
      <c r="AK2440" t="s">
        <v>706</v>
      </c>
      <c r="AL2440" t="s">
        <v>19667</v>
      </c>
      <c r="AM2440" t="s">
        <v>706</v>
      </c>
      <c r="AN2440" t="s">
        <v>706</v>
      </c>
      <c r="AO2440" t="s">
        <v>1373</v>
      </c>
      <c r="AP2440" t="s">
        <v>9048</v>
      </c>
      <c r="AQ2440" t="s">
        <v>20403</v>
      </c>
    </row>
    <row r="2441" spans="1:43" x14ac:dyDescent="0.3">
      <c r="A2441" t="s">
        <v>4956</v>
      </c>
      <c r="B2441" t="s">
        <v>903</v>
      </c>
      <c r="C2441" s="72">
        <v>33392</v>
      </c>
      <c r="D2441" t="s">
        <v>7539</v>
      </c>
      <c r="E2441" t="s">
        <v>7538</v>
      </c>
      <c r="F2441" t="s">
        <v>3591</v>
      </c>
      <c r="G2441" t="s">
        <v>3591</v>
      </c>
      <c r="H2441" t="s">
        <v>1373</v>
      </c>
      <c r="I2441" t="s">
        <v>10606</v>
      </c>
      <c r="J2441" t="s">
        <v>903</v>
      </c>
      <c r="K2441">
        <v>570649</v>
      </c>
      <c r="L2441" t="s">
        <v>903</v>
      </c>
      <c r="M2441">
        <v>1971219</v>
      </c>
      <c r="N2441" t="s">
        <v>903</v>
      </c>
      <c r="O2441" t="s">
        <v>4957</v>
      </c>
      <c r="P2441" t="s">
        <v>4956</v>
      </c>
      <c r="Q2441">
        <v>9422</v>
      </c>
      <c r="R2441" t="s">
        <v>903</v>
      </c>
      <c r="S2441">
        <v>31876</v>
      </c>
      <c r="T2441" t="s">
        <v>903</v>
      </c>
      <c r="V2441" t="s">
        <v>6435</v>
      </c>
      <c r="W2441">
        <v>66326</v>
      </c>
      <c r="X2441">
        <v>9422</v>
      </c>
      <c r="Y2441" t="s">
        <v>903</v>
      </c>
      <c r="Z2441" t="s">
        <v>6436</v>
      </c>
      <c r="AA2441" t="s">
        <v>658</v>
      </c>
      <c r="AB2441" t="s">
        <v>658</v>
      </c>
      <c r="AC2441" t="s">
        <v>903</v>
      </c>
      <c r="AD2441" t="s">
        <v>6436</v>
      </c>
      <c r="AE2441">
        <v>11792</v>
      </c>
      <c r="AF2441" t="s">
        <v>903</v>
      </c>
      <c r="AG2441">
        <v>38013</v>
      </c>
      <c r="AH2441" t="s">
        <v>903</v>
      </c>
      <c r="AI2441">
        <v>10481</v>
      </c>
      <c r="AJ2441">
        <v>4321</v>
      </c>
      <c r="AK2441" t="s">
        <v>903</v>
      </c>
      <c r="AN2441" t="s">
        <v>903</v>
      </c>
      <c r="AO2441" t="s">
        <v>1373</v>
      </c>
      <c r="AP2441" t="s">
        <v>6436</v>
      </c>
      <c r="AQ2441" t="s">
        <v>20403</v>
      </c>
    </row>
    <row r="2442" spans="1:43" hidden="1" x14ac:dyDescent="0.3">
      <c r="A2442" t="s">
        <v>3280</v>
      </c>
      <c r="B2442" t="s">
        <v>1137</v>
      </c>
      <c r="C2442" s="72">
        <v>29514</v>
      </c>
      <c r="D2442" t="s">
        <v>6543</v>
      </c>
      <c r="E2442" t="s">
        <v>8125</v>
      </c>
      <c r="F2442" t="s">
        <v>3591</v>
      </c>
      <c r="G2442" t="s">
        <v>3591</v>
      </c>
      <c r="H2442" t="s">
        <v>1373</v>
      </c>
      <c r="I2442" t="s">
        <v>10295</v>
      </c>
      <c r="J2442" t="s">
        <v>1137</v>
      </c>
      <c r="K2442">
        <v>407842</v>
      </c>
      <c r="L2442" t="s">
        <v>1137</v>
      </c>
      <c r="M2442">
        <v>284651</v>
      </c>
      <c r="N2442" t="s">
        <v>1137</v>
      </c>
      <c r="O2442" t="s">
        <v>3281</v>
      </c>
      <c r="P2442" t="s">
        <v>3280</v>
      </c>
      <c r="Q2442">
        <v>7799</v>
      </c>
      <c r="R2442" t="s">
        <v>1137</v>
      </c>
      <c r="S2442">
        <v>28498</v>
      </c>
      <c r="T2442" t="s">
        <v>1137</v>
      </c>
      <c r="V2442" t="s">
        <v>4958</v>
      </c>
      <c r="W2442">
        <v>44239</v>
      </c>
      <c r="X2442">
        <v>7799</v>
      </c>
      <c r="Y2442" t="s">
        <v>1137</v>
      </c>
      <c r="Z2442" t="s">
        <v>6437</v>
      </c>
      <c r="AA2442" t="s">
        <v>658</v>
      </c>
      <c r="AB2442" t="s">
        <v>658</v>
      </c>
      <c r="AC2442" t="s">
        <v>1137</v>
      </c>
      <c r="AD2442" t="s">
        <v>6437</v>
      </c>
      <c r="AE2442">
        <v>8531</v>
      </c>
      <c r="AI2442">
        <v>7105</v>
      </c>
      <c r="AK2442" t="s">
        <v>1137</v>
      </c>
      <c r="AL2442" t="s">
        <v>19668</v>
      </c>
      <c r="AM2442" t="s">
        <v>1137</v>
      </c>
      <c r="AN2442" t="s">
        <v>1137</v>
      </c>
      <c r="AO2442" t="s">
        <v>1373</v>
      </c>
      <c r="AP2442" t="s">
        <v>6437</v>
      </c>
      <c r="AQ2442" t="s">
        <v>20402</v>
      </c>
    </row>
    <row r="2443" spans="1:43" x14ac:dyDescent="0.3">
      <c r="A2443" t="s">
        <v>13264</v>
      </c>
      <c r="B2443" t="s">
        <v>11682</v>
      </c>
      <c r="C2443" s="72">
        <v>35200</v>
      </c>
      <c r="D2443" t="s">
        <v>6541</v>
      </c>
      <c r="E2443" t="s">
        <v>13265</v>
      </c>
      <c r="F2443" t="s">
        <v>1389</v>
      </c>
      <c r="G2443" t="s">
        <v>6120</v>
      </c>
      <c r="H2443" t="s">
        <v>1380</v>
      </c>
      <c r="I2443" t="s">
        <v>14484</v>
      </c>
      <c r="J2443" t="s">
        <v>11682</v>
      </c>
      <c r="K2443">
        <v>657077</v>
      </c>
      <c r="L2443" t="s">
        <v>11303</v>
      </c>
      <c r="M2443">
        <v>2167479</v>
      </c>
      <c r="N2443" t="s">
        <v>11682</v>
      </c>
      <c r="O2443" t="s">
        <v>15222</v>
      </c>
      <c r="P2443" t="s">
        <v>13264</v>
      </c>
      <c r="Q2443">
        <v>9757</v>
      </c>
      <c r="R2443" t="s">
        <v>11682</v>
      </c>
      <c r="S2443">
        <v>33786</v>
      </c>
      <c r="T2443" t="s">
        <v>11682</v>
      </c>
      <c r="V2443" t="s">
        <v>16969</v>
      </c>
      <c r="W2443">
        <v>104938</v>
      </c>
      <c r="X2443">
        <v>10505</v>
      </c>
      <c r="Y2443" t="s">
        <v>11682</v>
      </c>
      <c r="Z2443" t="s">
        <v>13266</v>
      </c>
      <c r="AA2443" t="s">
        <v>666</v>
      </c>
      <c r="AB2443" t="s">
        <v>666</v>
      </c>
      <c r="AC2443" t="s">
        <v>11682</v>
      </c>
      <c r="AD2443" t="s">
        <v>13266</v>
      </c>
      <c r="AE2443">
        <v>13215</v>
      </c>
      <c r="AH2443" t="s">
        <v>11682</v>
      </c>
      <c r="AI2443">
        <v>18408</v>
      </c>
      <c r="AJ2443">
        <v>5161</v>
      </c>
      <c r="AK2443" t="s">
        <v>11682</v>
      </c>
      <c r="AL2443" t="s">
        <v>19669</v>
      </c>
      <c r="AM2443" t="s">
        <v>11682</v>
      </c>
      <c r="AN2443" t="s">
        <v>11682</v>
      </c>
      <c r="AO2443" t="s">
        <v>1380</v>
      </c>
      <c r="AP2443" t="s">
        <v>13266</v>
      </c>
      <c r="AQ2443" t="s">
        <v>20403</v>
      </c>
    </row>
    <row r="2444" spans="1:43" x14ac:dyDescent="0.3">
      <c r="A2444" t="s">
        <v>16970</v>
      </c>
      <c r="B2444" t="s">
        <v>14225</v>
      </c>
      <c r="C2444" s="72">
        <v>33168</v>
      </c>
      <c r="D2444" t="s">
        <v>6872</v>
      </c>
      <c r="E2444" t="s">
        <v>16971</v>
      </c>
      <c r="F2444" t="s">
        <v>1405</v>
      </c>
      <c r="G2444" t="s">
        <v>6120</v>
      </c>
      <c r="H2444" t="s">
        <v>1373</v>
      </c>
      <c r="I2444" t="s">
        <v>16972</v>
      </c>
      <c r="J2444" t="s">
        <v>14225</v>
      </c>
      <c r="K2444">
        <v>572403</v>
      </c>
      <c r="L2444" t="s">
        <v>14225</v>
      </c>
      <c r="M2444">
        <v>2113508</v>
      </c>
      <c r="N2444" t="s">
        <v>14225</v>
      </c>
      <c r="O2444" t="s">
        <v>17683</v>
      </c>
      <c r="P2444" t="s">
        <v>16970</v>
      </c>
      <c r="Q2444">
        <v>88848</v>
      </c>
      <c r="R2444" t="s">
        <v>14225</v>
      </c>
      <c r="S2444">
        <v>33121</v>
      </c>
      <c r="T2444" t="s">
        <v>14225</v>
      </c>
      <c r="W2444">
        <v>100188</v>
      </c>
      <c r="X2444">
        <v>9767</v>
      </c>
      <c r="Y2444" t="s">
        <v>14225</v>
      </c>
      <c r="Z2444" t="s">
        <v>15467</v>
      </c>
      <c r="AA2444" t="s">
        <v>658</v>
      </c>
      <c r="AB2444" t="s">
        <v>658</v>
      </c>
      <c r="AC2444" t="s">
        <v>14225</v>
      </c>
      <c r="AD2444" t="s">
        <v>15467</v>
      </c>
      <c r="AE2444">
        <v>13578</v>
      </c>
      <c r="AJ2444">
        <v>4689</v>
      </c>
      <c r="AK2444" t="s">
        <v>14225</v>
      </c>
      <c r="AL2444" t="s">
        <v>19670</v>
      </c>
      <c r="AM2444" t="s">
        <v>14225</v>
      </c>
      <c r="AN2444" t="s">
        <v>14225</v>
      </c>
      <c r="AO2444" t="s">
        <v>1373</v>
      </c>
      <c r="AP2444" t="s">
        <v>15467</v>
      </c>
      <c r="AQ2444" t="s">
        <v>20403</v>
      </c>
    </row>
    <row r="2445" spans="1:43" x14ac:dyDescent="0.3">
      <c r="A2445" t="s">
        <v>3282</v>
      </c>
      <c r="B2445" t="s">
        <v>694</v>
      </c>
      <c r="C2445" s="72">
        <v>30367</v>
      </c>
      <c r="D2445" t="s">
        <v>6648</v>
      </c>
      <c r="E2445" t="s">
        <v>7521</v>
      </c>
      <c r="F2445" t="s">
        <v>1376</v>
      </c>
      <c r="G2445" t="s">
        <v>6120</v>
      </c>
      <c r="H2445" t="s">
        <v>1373</v>
      </c>
      <c r="I2445" t="s">
        <v>10917</v>
      </c>
      <c r="J2445" t="s">
        <v>694</v>
      </c>
      <c r="K2445">
        <v>434378</v>
      </c>
      <c r="L2445" t="s">
        <v>694</v>
      </c>
      <c r="M2445">
        <v>530362</v>
      </c>
      <c r="N2445" t="s">
        <v>694</v>
      </c>
      <c r="O2445" t="s">
        <v>3283</v>
      </c>
      <c r="P2445" t="s">
        <v>3282</v>
      </c>
      <c r="Q2445">
        <v>7590</v>
      </c>
      <c r="R2445" t="s">
        <v>694</v>
      </c>
      <c r="S2445">
        <v>6341</v>
      </c>
      <c r="T2445" t="s">
        <v>694</v>
      </c>
      <c r="V2445" t="s">
        <v>4959</v>
      </c>
      <c r="W2445">
        <v>45613</v>
      </c>
      <c r="X2445">
        <v>7590</v>
      </c>
      <c r="Y2445" t="s">
        <v>694</v>
      </c>
      <c r="Z2445" t="s">
        <v>6438</v>
      </c>
      <c r="AA2445" t="s">
        <v>658</v>
      </c>
      <c r="AB2445" t="s">
        <v>658</v>
      </c>
      <c r="AC2445" t="s">
        <v>694</v>
      </c>
      <c r="AD2445" t="s">
        <v>6438</v>
      </c>
      <c r="AE2445">
        <v>8309</v>
      </c>
      <c r="AF2445" t="s">
        <v>694</v>
      </c>
      <c r="AG2445">
        <v>5202</v>
      </c>
      <c r="AH2445" t="s">
        <v>694</v>
      </c>
      <c r="AI2445">
        <v>15261</v>
      </c>
      <c r="AJ2445">
        <v>1236</v>
      </c>
      <c r="AK2445" t="s">
        <v>694</v>
      </c>
      <c r="AL2445" t="s">
        <v>19671</v>
      </c>
      <c r="AM2445" t="s">
        <v>694</v>
      </c>
      <c r="AN2445" t="s">
        <v>694</v>
      </c>
      <c r="AO2445" t="s">
        <v>1373</v>
      </c>
      <c r="AP2445" t="s">
        <v>6438</v>
      </c>
      <c r="AQ2445" t="s">
        <v>20403</v>
      </c>
    </row>
    <row r="2446" spans="1:43" x14ac:dyDescent="0.3">
      <c r="A2446" t="s">
        <v>11925</v>
      </c>
      <c r="B2446" t="s">
        <v>11368</v>
      </c>
      <c r="C2446" s="72">
        <v>33043</v>
      </c>
      <c r="D2446" t="s">
        <v>6745</v>
      </c>
      <c r="E2446" t="s">
        <v>11926</v>
      </c>
      <c r="F2446" t="s">
        <v>3591</v>
      </c>
      <c r="G2446" t="s">
        <v>3591</v>
      </c>
      <c r="H2446" t="s">
        <v>1373</v>
      </c>
      <c r="I2446" t="s">
        <v>11369</v>
      </c>
      <c r="J2446" t="s">
        <v>11368</v>
      </c>
      <c r="K2446">
        <v>548337</v>
      </c>
      <c r="L2446" t="s">
        <v>11368</v>
      </c>
      <c r="M2446">
        <v>2113635</v>
      </c>
      <c r="N2446" t="s">
        <v>11368</v>
      </c>
      <c r="O2446" t="s">
        <v>13588</v>
      </c>
      <c r="P2446" t="s">
        <v>11925</v>
      </c>
      <c r="Q2446">
        <v>9915</v>
      </c>
      <c r="R2446" t="s">
        <v>11368</v>
      </c>
      <c r="S2446">
        <v>33131</v>
      </c>
      <c r="T2446" t="s">
        <v>11368</v>
      </c>
      <c r="V2446" t="s">
        <v>11927</v>
      </c>
      <c r="W2446">
        <v>70785</v>
      </c>
      <c r="X2446">
        <v>9915</v>
      </c>
      <c r="Y2446" t="s">
        <v>11368</v>
      </c>
      <c r="Z2446" t="s">
        <v>11928</v>
      </c>
      <c r="AA2446" t="s">
        <v>658</v>
      </c>
      <c r="AB2446" t="s">
        <v>658</v>
      </c>
      <c r="AC2446" t="s">
        <v>11368</v>
      </c>
      <c r="AD2446" t="s">
        <v>11928</v>
      </c>
      <c r="AE2446">
        <v>12228</v>
      </c>
      <c r="AF2446" t="s">
        <v>11368</v>
      </c>
      <c r="AG2446">
        <v>53025</v>
      </c>
      <c r="AH2446" t="s">
        <v>11368</v>
      </c>
      <c r="AI2446">
        <v>18537</v>
      </c>
      <c r="AK2446" t="s">
        <v>11368</v>
      </c>
      <c r="AL2446" t="s">
        <v>19672</v>
      </c>
      <c r="AM2446" t="s">
        <v>11368</v>
      </c>
      <c r="AN2446" t="s">
        <v>11368</v>
      </c>
      <c r="AO2446" t="s">
        <v>1373</v>
      </c>
      <c r="AP2446" t="s">
        <v>11928</v>
      </c>
      <c r="AQ2446" t="s">
        <v>20403</v>
      </c>
    </row>
    <row r="2447" spans="1:43" x14ac:dyDescent="0.3">
      <c r="A2447" t="s">
        <v>3284</v>
      </c>
      <c r="B2447" t="s">
        <v>511</v>
      </c>
      <c r="C2447" s="72">
        <v>32577</v>
      </c>
      <c r="D2447" t="s">
        <v>7370</v>
      </c>
      <c r="E2447" t="s">
        <v>7369</v>
      </c>
      <c r="F2447" t="s">
        <v>3591</v>
      </c>
      <c r="G2447" t="s">
        <v>3591</v>
      </c>
      <c r="H2447" t="s">
        <v>1380</v>
      </c>
      <c r="I2447" t="s">
        <v>9611</v>
      </c>
      <c r="J2447" t="s">
        <v>511</v>
      </c>
      <c r="K2447">
        <v>493364</v>
      </c>
      <c r="L2447" t="s">
        <v>511</v>
      </c>
      <c r="M2447">
        <v>1655262</v>
      </c>
      <c r="N2447" t="s">
        <v>511</v>
      </c>
      <c r="O2447" t="s">
        <v>3285</v>
      </c>
      <c r="P2447" t="s">
        <v>3284</v>
      </c>
      <c r="Q2447">
        <v>8398</v>
      </c>
      <c r="R2447" t="s">
        <v>511</v>
      </c>
      <c r="S2447">
        <v>30103</v>
      </c>
      <c r="T2447" t="s">
        <v>511</v>
      </c>
      <c r="U2447" t="s">
        <v>511</v>
      </c>
      <c r="V2447" t="s">
        <v>4960</v>
      </c>
      <c r="W2447">
        <v>55376</v>
      </c>
      <c r="X2447">
        <v>8398</v>
      </c>
      <c r="Y2447" t="s">
        <v>511</v>
      </c>
      <c r="Z2447" t="s">
        <v>6439</v>
      </c>
      <c r="AA2447" t="s">
        <v>658</v>
      </c>
      <c r="AB2447" t="s">
        <v>658</v>
      </c>
      <c r="AC2447" t="s">
        <v>511</v>
      </c>
      <c r="AD2447" t="s">
        <v>6439</v>
      </c>
      <c r="AE2447">
        <v>10535</v>
      </c>
      <c r="AI2447">
        <v>5714</v>
      </c>
      <c r="AK2447" t="s">
        <v>511</v>
      </c>
      <c r="AL2447" t="s">
        <v>19673</v>
      </c>
      <c r="AM2447" t="s">
        <v>511</v>
      </c>
      <c r="AN2447" t="s">
        <v>511</v>
      </c>
      <c r="AO2447" t="s">
        <v>1380</v>
      </c>
      <c r="AP2447" t="s">
        <v>6439</v>
      </c>
      <c r="AQ2447" t="s">
        <v>20403</v>
      </c>
    </row>
    <row r="2448" spans="1:43" hidden="1" x14ac:dyDescent="0.3">
      <c r="A2448" t="s">
        <v>3286</v>
      </c>
      <c r="B2448" t="s">
        <v>530</v>
      </c>
      <c r="C2448" s="72">
        <v>29555</v>
      </c>
      <c r="D2448" t="s">
        <v>6918</v>
      </c>
      <c r="E2448" t="s">
        <v>6917</v>
      </c>
      <c r="F2448" t="s">
        <v>3591</v>
      </c>
      <c r="G2448" t="s">
        <v>3591</v>
      </c>
      <c r="H2448" t="s">
        <v>1380</v>
      </c>
      <c r="I2448" t="s">
        <v>9893</v>
      </c>
      <c r="J2448" t="s">
        <v>530</v>
      </c>
      <c r="K2448">
        <v>425664</v>
      </c>
      <c r="L2448" t="s">
        <v>530</v>
      </c>
      <c r="M2448">
        <v>292349</v>
      </c>
      <c r="N2448" t="s">
        <v>530</v>
      </c>
      <c r="O2448" t="s">
        <v>3287</v>
      </c>
      <c r="P2448" t="s">
        <v>3286</v>
      </c>
      <c r="Q2448">
        <v>7104</v>
      </c>
      <c r="R2448" t="s">
        <v>530</v>
      </c>
      <c r="S2448">
        <v>5409</v>
      </c>
      <c r="T2448" t="s">
        <v>530</v>
      </c>
      <c r="U2448" t="s">
        <v>530</v>
      </c>
      <c r="V2448" t="s">
        <v>4961</v>
      </c>
      <c r="W2448">
        <v>16634</v>
      </c>
      <c r="X2448">
        <v>7104</v>
      </c>
      <c r="Y2448" t="s">
        <v>530</v>
      </c>
      <c r="Z2448" t="s">
        <v>6440</v>
      </c>
      <c r="AA2448" t="s">
        <v>5068</v>
      </c>
      <c r="AB2448" t="s">
        <v>658</v>
      </c>
      <c r="AC2448" t="s">
        <v>530</v>
      </c>
      <c r="AD2448" t="s">
        <v>6440</v>
      </c>
      <c r="AE2448">
        <v>7453</v>
      </c>
      <c r="AF2448" t="s">
        <v>530</v>
      </c>
      <c r="AG2448">
        <v>5402</v>
      </c>
      <c r="AH2448" t="s">
        <v>530</v>
      </c>
      <c r="AI2448">
        <v>7219</v>
      </c>
      <c r="AK2448" t="s">
        <v>530</v>
      </c>
      <c r="AN2448" t="s">
        <v>530</v>
      </c>
      <c r="AO2448" t="s">
        <v>1380</v>
      </c>
      <c r="AP2448" t="s">
        <v>6440</v>
      </c>
      <c r="AQ2448" t="s">
        <v>20402</v>
      </c>
    </row>
    <row r="2449" spans="1:43" x14ac:dyDescent="0.3">
      <c r="A2449" t="s">
        <v>16973</v>
      </c>
      <c r="B2449" t="s">
        <v>14253</v>
      </c>
      <c r="C2449" s="72">
        <v>34151</v>
      </c>
      <c r="D2449" t="s">
        <v>16974</v>
      </c>
      <c r="E2449" t="s">
        <v>16975</v>
      </c>
      <c r="F2449" t="s">
        <v>1464</v>
      </c>
      <c r="G2449" t="s">
        <v>6120</v>
      </c>
      <c r="H2449" t="s">
        <v>1373</v>
      </c>
      <c r="I2449" t="s">
        <v>16976</v>
      </c>
      <c r="J2449" t="s">
        <v>14253</v>
      </c>
      <c r="K2449">
        <v>600986</v>
      </c>
      <c r="L2449" t="s">
        <v>14253</v>
      </c>
      <c r="M2449">
        <v>2444514</v>
      </c>
      <c r="N2449" t="s">
        <v>14253</v>
      </c>
      <c r="O2449" t="s">
        <v>17684</v>
      </c>
      <c r="P2449" t="s">
        <v>16973</v>
      </c>
      <c r="Q2449">
        <v>10786</v>
      </c>
      <c r="R2449" t="s">
        <v>14253</v>
      </c>
      <c r="S2449">
        <v>36048</v>
      </c>
      <c r="T2449" t="s">
        <v>14253</v>
      </c>
      <c r="W2449">
        <v>69038</v>
      </c>
      <c r="X2449">
        <v>10786</v>
      </c>
      <c r="Y2449" t="s">
        <v>14253</v>
      </c>
      <c r="Z2449" t="s">
        <v>16977</v>
      </c>
      <c r="AA2449" t="s">
        <v>658</v>
      </c>
      <c r="AB2449" t="s">
        <v>658</v>
      </c>
      <c r="AC2449" t="s">
        <v>14253</v>
      </c>
      <c r="AD2449" t="s">
        <v>16977</v>
      </c>
      <c r="AE2449">
        <v>14579</v>
      </c>
      <c r="AF2449" t="s">
        <v>14253</v>
      </c>
      <c r="AH2449" t="s">
        <v>14253</v>
      </c>
      <c r="AJ2449">
        <v>5683</v>
      </c>
      <c r="AK2449" t="s">
        <v>14253</v>
      </c>
      <c r="AL2449" t="s">
        <v>19674</v>
      </c>
      <c r="AM2449" t="s">
        <v>14253</v>
      </c>
      <c r="AN2449" t="s">
        <v>14253</v>
      </c>
      <c r="AO2449" t="s">
        <v>1373</v>
      </c>
      <c r="AP2449" t="s">
        <v>16977</v>
      </c>
      <c r="AQ2449" t="s">
        <v>20403</v>
      </c>
    </row>
    <row r="2450" spans="1:43" x14ac:dyDescent="0.3">
      <c r="A2450" t="s">
        <v>3288</v>
      </c>
      <c r="B2450" t="s">
        <v>1246</v>
      </c>
      <c r="C2450" s="72">
        <v>31907</v>
      </c>
      <c r="D2450" t="s">
        <v>6994</v>
      </c>
      <c r="E2450" t="s">
        <v>8126</v>
      </c>
      <c r="F2450" t="s">
        <v>3591</v>
      </c>
      <c r="G2450" t="s">
        <v>3591</v>
      </c>
      <c r="H2450" t="s">
        <v>1373</v>
      </c>
      <c r="I2450" t="s">
        <v>9655</v>
      </c>
      <c r="J2450" t="s">
        <v>1246</v>
      </c>
      <c r="K2450">
        <v>500903</v>
      </c>
      <c r="L2450" t="s">
        <v>1246</v>
      </c>
      <c r="M2450">
        <v>1784665</v>
      </c>
      <c r="N2450" t="s">
        <v>1246</v>
      </c>
      <c r="O2450" t="s">
        <v>3289</v>
      </c>
      <c r="P2450" t="s">
        <v>3288</v>
      </c>
      <c r="Q2450">
        <v>8489</v>
      </c>
      <c r="R2450" t="s">
        <v>1246</v>
      </c>
      <c r="S2450">
        <v>31131</v>
      </c>
      <c r="T2450" t="s">
        <v>1246</v>
      </c>
      <c r="V2450" t="s">
        <v>4962</v>
      </c>
      <c r="W2450">
        <v>51682</v>
      </c>
      <c r="X2450">
        <v>8489</v>
      </c>
      <c r="Y2450" t="s">
        <v>1246</v>
      </c>
      <c r="Z2450" t="s">
        <v>9049</v>
      </c>
      <c r="AA2450" t="s">
        <v>658</v>
      </c>
      <c r="AB2450" t="s">
        <v>658</v>
      </c>
      <c r="AC2450" t="s">
        <v>1246</v>
      </c>
      <c r="AD2450" t="s">
        <v>9049</v>
      </c>
      <c r="AE2450">
        <v>11424</v>
      </c>
      <c r="AI2450">
        <v>16091</v>
      </c>
      <c r="AK2450" t="s">
        <v>1246</v>
      </c>
      <c r="AN2450" t="s">
        <v>1246</v>
      </c>
      <c r="AO2450" t="s">
        <v>1373</v>
      </c>
      <c r="AP2450" t="s">
        <v>9049</v>
      </c>
      <c r="AQ2450" t="s">
        <v>20403</v>
      </c>
    </row>
    <row r="2451" spans="1:43" hidden="1" x14ac:dyDescent="0.3">
      <c r="A2451" t="s">
        <v>3290</v>
      </c>
      <c r="B2451" t="s">
        <v>865</v>
      </c>
      <c r="C2451" s="72">
        <v>30648</v>
      </c>
      <c r="D2451" t="s">
        <v>6639</v>
      </c>
      <c r="E2451" t="s">
        <v>8127</v>
      </c>
      <c r="F2451" t="s">
        <v>3591</v>
      </c>
      <c r="G2451" t="s">
        <v>3591</v>
      </c>
      <c r="H2451" t="s">
        <v>1373</v>
      </c>
      <c r="I2451" t="s">
        <v>10147</v>
      </c>
      <c r="J2451" t="s">
        <v>865</v>
      </c>
      <c r="K2451">
        <v>453646</v>
      </c>
      <c r="L2451" t="s">
        <v>865</v>
      </c>
      <c r="M2451">
        <v>580606</v>
      </c>
      <c r="N2451" t="s">
        <v>865</v>
      </c>
      <c r="O2451" t="s">
        <v>3291</v>
      </c>
      <c r="P2451" t="s">
        <v>3290</v>
      </c>
      <c r="Q2451">
        <v>7772</v>
      </c>
      <c r="R2451" t="s">
        <v>865</v>
      </c>
      <c r="S2451">
        <v>28466</v>
      </c>
      <c r="T2451" t="s">
        <v>865</v>
      </c>
      <c r="V2451" t="s">
        <v>4963</v>
      </c>
      <c r="W2451">
        <v>48961</v>
      </c>
      <c r="X2451">
        <v>7772</v>
      </c>
      <c r="Y2451" t="s">
        <v>865</v>
      </c>
      <c r="Z2451" t="s">
        <v>6441</v>
      </c>
      <c r="AA2451" t="s">
        <v>658</v>
      </c>
      <c r="AB2451" t="s">
        <v>658</v>
      </c>
      <c r="AC2451" t="s">
        <v>865</v>
      </c>
      <c r="AD2451" t="s">
        <v>6441</v>
      </c>
      <c r="AE2451">
        <v>8582</v>
      </c>
      <c r="AF2451" t="s">
        <v>865</v>
      </c>
      <c r="AG2451">
        <v>5720</v>
      </c>
      <c r="AH2451" t="s">
        <v>865</v>
      </c>
      <c r="AI2451">
        <v>7254</v>
      </c>
      <c r="AJ2451">
        <v>2287</v>
      </c>
      <c r="AK2451" t="s">
        <v>865</v>
      </c>
      <c r="AL2451" t="s">
        <v>19675</v>
      </c>
      <c r="AM2451" t="s">
        <v>865</v>
      </c>
      <c r="AN2451" t="s">
        <v>865</v>
      </c>
      <c r="AO2451" t="s">
        <v>1373</v>
      </c>
      <c r="AP2451" t="s">
        <v>6441</v>
      </c>
      <c r="AQ2451" t="s">
        <v>20402</v>
      </c>
    </row>
    <row r="2452" spans="1:43" x14ac:dyDescent="0.3">
      <c r="A2452" t="s">
        <v>14662</v>
      </c>
      <c r="B2452" t="s">
        <v>14323</v>
      </c>
      <c r="C2452" s="72">
        <v>33408</v>
      </c>
      <c r="D2452" t="s">
        <v>6549</v>
      </c>
      <c r="E2452" t="s">
        <v>8127</v>
      </c>
      <c r="F2452" t="s">
        <v>3591</v>
      </c>
      <c r="G2452" t="s">
        <v>3591</v>
      </c>
      <c r="H2452" t="s">
        <v>660</v>
      </c>
      <c r="I2452" t="s">
        <v>14501</v>
      </c>
      <c r="J2452" t="s">
        <v>14323</v>
      </c>
      <c r="K2452">
        <v>570799</v>
      </c>
      <c r="L2452" t="s">
        <v>14323</v>
      </c>
      <c r="M2452">
        <v>1961304</v>
      </c>
      <c r="N2452" t="s">
        <v>14323</v>
      </c>
      <c r="O2452" t="s">
        <v>17685</v>
      </c>
      <c r="P2452" t="s">
        <v>14662</v>
      </c>
      <c r="Q2452">
        <v>10262</v>
      </c>
      <c r="R2452" t="s">
        <v>14323</v>
      </c>
      <c r="S2452">
        <v>31873</v>
      </c>
      <c r="T2452" t="s">
        <v>14323</v>
      </c>
      <c r="V2452" t="s">
        <v>16978</v>
      </c>
      <c r="W2452">
        <v>66416</v>
      </c>
      <c r="X2452">
        <v>10262</v>
      </c>
      <c r="Y2452" t="s">
        <v>14323</v>
      </c>
      <c r="Z2452" t="s">
        <v>15223</v>
      </c>
      <c r="AA2452" t="s">
        <v>658</v>
      </c>
      <c r="AB2452" t="s">
        <v>658</v>
      </c>
      <c r="AC2452" t="s">
        <v>14323</v>
      </c>
      <c r="AD2452" t="s">
        <v>15223</v>
      </c>
      <c r="AE2452">
        <v>11798</v>
      </c>
      <c r="AH2452" t="s">
        <v>14323</v>
      </c>
      <c r="AI2452">
        <v>10355</v>
      </c>
      <c r="AJ2452">
        <v>5228</v>
      </c>
      <c r="AK2452" t="s">
        <v>14323</v>
      </c>
      <c r="AL2452" t="s">
        <v>19676</v>
      </c>
      <c r="AM2452" t="s">
        <v>14323</v>
      </c>
      <c r="AN2452" t="s">
        <v>14323</v>
      </c>
      <c r="AO2452" t="s">
        <v>660</v>
      </c>
      <c r="AP2452" t="s">
        <v>15223</v>
      </c>
      <c r="AQ2452" t="s">
        <v>20403</v>
      </c>
    </row>
    <row r="2453" spans="1:43" x14ac:dyDescent="0.3">
      <c r="A2453" t="s">
        <v>3529</v>
      </c>
      <c r="B2453" t="s">
        <v>45</v>
      </c>
      <c r="C2453" s="72">
        <v>33360</v>
      </c>
      <c r="D2453" t="s">
        <v>6808</v>
      </c>
      <c r="E2453" t="s">
        <v>7157</v>
      </c>
      <c r="F2453" t="s">
        <v>1509</v>
      </c>
      <c r="G2453" t="s">
        <v>9094</v>
      </c>
      <c r="H2453" t="s">
        <v>1431</v>
      </c>
      <c r="I2453" t="s">
        <v>9555</v>
      </c>
      <c r="J2453" t="s">
        <v>45</v>
      </c>
      <c r="K2453">
        <v>542340</v>
      </c>
      <c r="L2453" t="s">
        <v>45</v>
      </c>
      <c r="M2453">
        <v>292100</v>
      </c>
      <c r="N2453" t="s">
        <v>45</v>
      </c>
      <c r="O2453" t="s">
        <v>4964</v>
      </c>
      <c r="P2453" t="s">
        <v>3529</v>
      </c>
      <c r="Q2453">
        <v>9468</v>
      </c>
      <c r="R2453" t="s">
        <v>45</v>
      </c>
      <c r="S2453">
        <v>31973</v>
      </c>
      <c r="T2453" t="s">
        <v>45</v>
      </c>
      <c r="U2453" t="s">
        <v>45</v>
      </c>
      <c r="V2453" t="s">
        <v>4965</v>
      </c>
      <c r="W2453">
        <v>59688</v>
      </c>
      <c r="X2453">
        <v>9468</v>
      </c>
      <c r="Y2453" t="s">
        <v>45</v>
      </c>
      <c r="Z2453" t="s">
        <v>6442</v>
      </c>
      <c r="AA2453" t="s">
        <v>5068</v>
      </c>
      <c r="AB2453" t="s">
        <v>658</v>
      </c>
      <c r="AC2453" t="s">
        <v>45</v>
      </c>
      <c r="AD2453" t="s">
        <v>6442</v>
      </c>
      <c r="AE2453">
        <v>11249</v>
      </c>
      <c r="AF2453" t="s">
        <v>45</v>
      </c>
      <c r="AG2453">
        <v>13430</v>
      </c>
      <c r="AH2453" t="s">
        <v>45</v>
      </c>
      <c r="AI2453">
        <v>16089</v>
      </c>
      <c r="AJ2453">
        <v>4358</v>
      </c>
      <c r="AK2453" t="s">
        <v>45</v>
      </c>
      <c r="AL2453" t="s">
        <v>19677</v>
      </c>
      <c r="AM2453" t="s">
        <v>45</v>
      </c>
      <c r="AN2453" t="s">
        <v>45</v>
      </c>
      <c r="AO2453" t="s">
        <v>14958</v>
      </c>
      <c r="AP2453" t="s">
        <v>6442</v>
      </c>
      <c r="AQ2453" t="s">
        <v>20403</v>
      </c>
    </row>
    <row r="2454" spans="1:43" x14ac:dyDescent="0.3">
      <c r="A2454" t="s">
        <v>16979</v>
      </c>
      <c r="B2454" t="s">
        <v>14294</v>
      </c>
      <c r="C2454" s="72">
        <v>35476</v>
      </c>
      <c r="D2454" t="s">
        <v>16980</v>
      </c>
      <c r="E2454" t="s">
        <v>16981</v>
      </c>
      <c r="F2454" t="s">
        <v>1553</v>
      </c>
      <c r="G2454" t="s">
        <v>6120</v>
      </c>
      <c r="H2454" t="s">
        <v>1424</v>
      </c>
      <c r="I2454" t="s">
        <v>16982</v>
      </c>
      <c r="J2454" t="s">
        <v>14294</v>
      </c>
      <c r="K2454">
        <v>650619</v>
      </c>
      <c r="L2454" t="s">
        <v>14294</v>
      </c>
      <c r="M2454">
        <v>2506928</v>
      </c>
      <c r="N2454" t="s">
        <v>14294</v>
      </c>
      <c r="O2454" t="s">
        <v>16983</v>
      </c>
      <c r="P2454" t="s">
        <v>16979</v>
      </c>
      <c r="Q2454">
        <v>11149</v>
      </c>
      <c r="R2454" t="s">
        <v>14294</v>
      </c>
      <c r="S2454">
        <v>39810</v>
      </c>
      <c r="T2454" t="s">
        <v>14294</v>
      </c>
      <c r="W2454">
        <v>104290</v>
      </c>
      <c r="X2454">
        <v>11149</v>
      </c>
      <c r="Y2454" t="s">
        <v>14294</v>
      </c>
      <c r="Z2454" t="s">
        <v>15473</v>
      </c>
      <c r="AA2454" t="s">
        <v>666</v>
      </c>
      <c r="AB2454" t="s">
        <v>658</v>
      </c>
      <c r="AC2454" t="s">
        <v>14294</v>
      </c>
      <c r="AD2454" t="s">
        <v>15473</v>
      </c>
      <c r="AE2454">
        <v>14468</v>
      </c>
      <c r="AJ2454">
        <v>5968</v>
      </c>
      <c r="AK2454" t="s">
        <v>14294</v>
      </c>
      <c r="AL2454" t="s">
        <v>19678</v>
      </c>
      <c r="AM2454" t="s">
        <v>14294</v>
      </c>
      <c r="AN2454" t="s">
        <v>14294</v>
      </c>
      <c r="AO2454" t="s">
        <v>1424</v>
      </c>
      <c r="AP2454" t="s">
        <v>15473</v>
      </c>
      <c r="AQ2454" t="s">
        <v>20403</v>
      </c>
    </row>
    <row r="2455" spans="1:43" x14ac:dyDescent="0.3">
      <c r="A2455" t="s">
        <v>3292</v>
      </c>
      <c r="B2455" t="s">
        <v>1176</v>
      </c>
      <c r="C2455" s="72">
        <v>31605</v>
      </c>
      <c r="D2455" t="s">
        <v>6581</v>
      </c>
      <c r="E2455" t="s">
        <v>8128</v>
      </c>
      <c r="F2455" t="s">
        <v>1430</v>
      </c>
      <c r="G2455" t="s">
        <v>6120</v>
      </c>
      <c r="H2455" t="s">
        <v>1373</v>
      </c>
      <c r="I2455" t="s">
        <v>10438</v>
      </c>
      <c r="J2455" t="s">
        <v>1176</v>
      </c>
      <c r="K2455">
        <v>543883</v>
      </c>
      <c r="L2455" t="s">
        <v>1176</v>
      </c>
      <c r="M2455">
        <v>1915104</v>
      </c>
      <c r="N2455" t="s">
        <v>1176</v>
      </c>
      <c r="O2455" t="s">
        <v>4966</v>
      </c>
      <c r="P2455" t="s">
        <v>3292</v>
      </c>
      <c r="Q2455">
        <v>9189</v>
      </c>
      <c r="R2455" t="s">
        <v>1176</v>
      </c>
      <c r="S2455">
        <v>31540</v>
      </c>
      <c r="T2455" t="s">
        <v>1176</v>
      </c>
      <c r="V2455" t="s">
        <v>4967</v>
      </c>
      <c r="W2455">
        <v>58289</v>
      </c>
      <c r="X2455">
        <v>9189</v>
      </c>
      <c r="Y2455" t="s">
        <v>1176</v>
      </c>
      <c r="Z2455" t="s">
        <v>6443</v>
      </c>
      <c r="AA2455" t="s">
        <v>658</v>
      </c>
      <c r="AB2455" t="s">
        <v>658</v>
      </c>
      <c r="AC2455" t="s">
        <v>1176</v>
      </c>
      <c r="AD2455" t="s">
        <v>6443</v>
      </c>
      <c r="AE2455">
        <v>12344</v>
      </c>
      <c r="AF2455" t="s">
        <v>1176</v>
      </c>
      <c r="AG2455">
        <v>14103</v>
      </c>
      <c r="AH2455" t="s">
        <v>1176</v>
      </c>
      <c r="AI2455">
        <v>4796</v>
      </c>
      <c r="AJ2455">
        <v>4108</v>
      </c>
      <c r="AK2455" t="s">
        <v>1176</v>
      </c>
      <c r="AL2455" t="s">
        <v>19679</v>
      </c>
      <c r="AM2455" t="s">
        <v>1176</v>
      </c>
      <c r="AN2455" t="s">
        <v>1176</v>
      </c>
      <c r="AO2455" t="s">
        <v>14933</v>
      </c>
      <c r="AP2455" t="s">
        <v>6443</v>
      </c>
      <c r="AQ2455" t="s">
        <v>20403</v>
      </c>
    </row>
    <row r="2456" spans="1:43" x14ac:dyDescent="0.3">
      <c r="A2456" t="s">
        <v>3293</v>
      </c>
      <c r="B2456" t="s">
        <v>410</v>
      </c>
      <c r="C2456" s="72">
        <v>32747</v>
      </c>
      <c r="D2456" t="s">
        <v>6620</v>
      </c>
      <c r="E2456" t="s">
        <v>7492</v>
      </c>
      <c r="F2456" t="s">
        <v>3591</v>
      </c>
      <c r="G2456" t="s">
        <v>3591</v>
      </c>
      <c r="H2456" t="s">
        <v>660</v>
      </c>
      <c r="I2456" t="s">
        <v>10072</v>
      </c>
      <c r="J2456" t="s">
        <v>410</v>
      </c>
      <c r="K2456">
        <v>519388</v>
      </c>
      <c r="L2456" t="s">
        <v>410</v>
      </c>
      <c r="M2456">
        <v>1232134</v>
      </c>
      <c r="N2456" t="s">
        <v>410</v>
      </c>
      <c r="O2456" t="s">
        <v>4968</v>
      </c>
      <c r="P2456" t="s">
        <v>3293</v>
      </c>
      <c r="Q2456">
        <v>8679</v>
      </c>
      <c r="R2456" t="s">
        <v>410</v>
      </c>
      <c r="S2456">
        <v>29978</v>
      </c>
      <c r="T2456" t="s">
        <v>410</v>
      </c>
      <c r="V2456" t="s">
        <v>4969</v>
      </c>
      <c r="W2456">
        <v>57576</v>
      </c>
      <c r="X2456">
        <v>8679</v>
      </c>
      <c r="Y2456" t="s">
        <v>410</v>
      </c>
      <c r="Z2456" t="s">
        <v>9050</v>
      </c>
      <c r="AA2456" t="s">
        <v>658</v>
      </c>
      <c r="AB2456" t="s">
        <v>658</v>
      </c>
      <c r="AC2456" t="s">
        <v>410</v>
      </c>
      <c r="AD2456" t="s">
        <v>9050</v>
      </c>
      <c r="AE2456">
        <v>9755</v>
      </c>
      <c r="AH2456" t="s">
        <v>410</v>
      </c>
      <c r="AI2456">
        <v>4956</v>
      </c>
      <c r="AK2456" t="s">
        <v>410</v>
      </c>
      <c r="AL2456" t="s">
        <v>19680</v>
      </c>
      <c r="AM2456" t="s">
        <v>410</v>
      </c>
      <c r="AN2456" t="s">
        <v>410</v>
      </c>
      <c r="AO2456" t="s">
        <v>660</v>
      </c>
      <c r="AP2456" t="s">
        <v>9050</v>
      </c>
      <c r="AQ2456" t="s">
        <v>20403</v>
      </c>
    </row>
    <row r="2457" spans="1:43" x14ac:dyDescent="0.3">
      <c r="A2457" t="s">
        <v>10983</v>
      </c>
      <c r="B2457" t="s">
        <v>10984</v>
      </c>
      <c r="C2457" s="72">
        <v>33190</v>
      </c>
      <c r="D2457" t="s">
        <v>10985</v>
      </c>
      <c r="E2457" t="s">
        <v>10986</v>
      </c>
      <c r="F2457" t="s">
        <v>1509</v>
      </c>
      <c r="G2457" t="s">
        <v>9094</v>
      </c>
      <c r="H2457" t="s">
        <v>1373</v>
      </c>
      <c r="I2457" t="s">
        <v>10987</v>
      </c>
      <c r="J2457" t="s">
        <v>10984</v>
      </c>
      <c r="K2457">
        <v>527055</v>
      </c>
      <c r="L2457" t="s">
        <v>10984</v>
      </c>
      <c r="M2457">
        <v>1730743</v>
      </c>
      <c r="N2457" t="s">
        <v>10984</v>
      </c>
      <c r="O2457" t="s">
        <v>12362</v>
      </c>
      <c r="P2457" t="s">
        <v>10983</v>
      </c>
      <c r="Q2457">
        <v>8998</v>
      </c>
      <c r="R2457" t="s">
        <v>10984</v>
      </c>
      <c r="S2457">
        <v>31087</v>
      </c>
      <c r="T2457" t="s">
        <v>10984</v>
      </c>
      <c r="V2457" t="s">
        <v>12363</v>
      </c>
      <c r="W2457">
        <v>58775</v>
      </c>
      <c r="X2457">
        <v>8998</v>
      </c>
      <c r="Y2457" t="s">
        <v>14485</v>
      </c>
      <c r="Z2457" t="s">
        <v>10988</v>
      </c>
      <c r="AA2457" t="s">
        <v>658</v>
      </c>
      <c r="AB2457" t="s">
        <v>658</v>
      </c>
      <c r="AC2457" t="s">
        <v>10984</v>
      </c>
      <c r="AD2457" t="s">
        <v>10988</v>
      </c>
      <c r="AE2457">
        <v>11260</v>
      </c>
      <c r="AF2457" t="s">
        <v>10984</v>
      </c>
      <c r="AG2457">
        <v>13421</v>
      </c>
      <c r="AH2457" t="s">
        <v>10984</v>
      </c>
      <c r="AI2457">
        <v>5751</v>
      </c>
      <c r="AJ2457">
        <v>3860</v>
      </c>
      <c r="AK2457" t="s">
        <v>10984</v>
      </c>
      <c r="AL2457" t="s">
        <v>19681</v>
      </c>
      <c r="AM2457" t="s">
        <v>10984</v>
      </c>
      <c r="AN2457" t="s">
        <v>10984</v>
      </c>
      <c r="AO2457" t="s">
        <v>1373</v>
      </c>
      <c r="AP2457" t="s">
        <v>10988</v>
      </c>
      <c r="AQ2457" t="s">
        <v>20403</v>
      </c>
    </row>
    <row r="2458" spans="1:43" hidden="1" x14ac:dyDescent="0.3">
      <c r="A2458" t="s">
        <v>3294</v>
      </c>
      <c r="B2458" t="s">
        <v>5</v>
      </c>
      <c r="C2458" s="72">
        <v>24586</v>
      </c>
      <c r="D2458" t="s">
        <v>6830</v>
      </c>
      <c r="E2458" t="s">
        <v>7493</v>
      </c>
      <c r="F2458" t="s">
        <v>3591</v>
      </c>
      <c r="G2458" t="s">
        <v>3591</v>
      </c>
      <c r="H2458" t="s">
        <v>1431</v>
      </c>
      <c r="I2458" t="s">
        <v>9518</v>
      </c>
      <c r="J2458" t="s">
        <v>5</v>
      </c>
      <c r="K2458">
        <v>123744</v>
      </c>
      <c r="L2458" t="s">
        <v>5</v>
      </c>
      <c r="M2458">
        <v>8159</v>
      </c>
      <c r="N2458" t="s">
        <v>5</v>
      </c>
      <c r="O2458" t="s">
        <v>3295</v>
      </c>
      <c r="P2458" t="s">
        <v>3294</v>
      </c>
      <c r="Q2458">
        <v>4306</v>
      </c>
      <c r="R2458" t="s">
        <v>5</v>
      </c>
      <c r="S2458">
        <v>2149</v>
      </c>
      <c r="T2458" t="s">
        <v>5</v>
      </c>
      <c r="V2458" t="s">
        <v>6444</v>
      </c>
      <c r="W2458">
        <v>1129</v>
      </c>
      <c r="Y2458" t="s">
        <v>5</v>
      </c>
      <c r="Z2458" t="s">
        <v>9051</v>
      </c>
      <c r="AA2458" t="s">
        <v>5068</v>
      </c>
      <c r="AB2458" t="s">
        <v>658</v>
      </c>
      <c r="AC2458" t="s">
        <v>5</v>
      </c>
      <c r="AD2458" t="s">
        <v>9051</v>
      </c>
      <c r="AI2458">
        <v>7872</v>
      </c>
      <c r="AK2458" t="s">
        <v>5</v>
      </c>
      <c r="AN2458" t="s">
        <v>5</v>
      </c>
      <c r="AO2458" t="s">
        <v>1431</v>
      </c>
      <c r="AP2458" t="s">
        <v>9051</v>
      </c>
      <c r="AQ2458" t="s">
        <v>20402</v>
      </c>
    </row>
    <row r="2459" spans="1:43" x14ac:dyDescent="0.3">
      <c r="A2459" t="s">
        <v>12247</v>
      </c>
      <c r="B2459" t="s">
        <v>11608</v>
      </c>
      <c r="C2459" s="72">
        <v>33955</v>
      </c>
      <c r="D2459" t="s">
        <v>7270</v>
      </c>
      <c r="E2459" t="s">
        <v>12248</v>
      </c>
      <c r="F2459" t="s">
        <v>1392</v>
      </c>
      <c r="G2459" t="s">
        <v>6120</v>
      </c>
      <c r="H2459" t="s">
        <v>2147</v>
      </c>
      <c r="I2459" t="s">
        <v>11609</v>
      </c>
      <c r="J2459" t="s">
        <v>12249</v>
      </c>
      <c r="K2459">
        <v>596129</v>
      </c>
      <c r="L2459" t="s">
        <v>12249</v>
      </c>
      <c r="M2459">
        <v>2028783</v>
      </c>
      <c r="N2459" t="s">
        <v>12249</v>
      </c>
      <c r="O2459" t="s">
        <v>13918</v>
      </c>
      <c r="P2459" t="s">
        <v>12247</v>
      </c>
      <c r="Q2459">
        <v>9556</v>
      </c>
      <c r="R2459" t="s">
        <v>12249</v>
      </c>
      <c r="S2459">
        <v>32851</v>
      </c>
      <c r="T2459" t="s">
        <v>11608</v>
      </c>
      <c r="V2459" t="s">
        <v>12250</v>
      </c>
      <c r="W2459">
        <v>70408</v>
      </c>
      <c r="X2459">
        <v>9556</v>
      </c>
      <c r="Y2459" t="s">
        <v>12249</v>
      </c>
      <c r="Z2459" t="s">
        <v>17332</v>
      </c>
      <c r="AA2459" t="s">
        <v>666</v>
      </c>
      <c r="AB2459" t="s">
        <v>658</v>
      </c>
      <c r="AC2459" t="s">
        <v>12249</v>
      </c>
      <c r="AD2459" t="s">
        <v>12251</v>
      </c>
      <c r="AE2459">
        <v>12198</v>
      </c>
      <c r="AH2459" t="s">
        <v>12249</v>
      </c>
      <c r="AI2459">
        <v>18192</v>
      </c>
      <c r="AJ2459">
        <v>5329</v>
      </c>
      <c r="AK2459" t="s">
        <v>12249</v>
      </c>
      <c r="AL2459" t="s">
        <v>19682</v>
      </c>
      <c r="AM2459" t="s">
        <v>12249</v>
      </c>
      <c r="AN2459" t="s">
        <v>12249</v>
      </c>
      <c r="AO2459" t="s">
        <v>2147</v>
      </c>
      <c r="AP2459" t="s">
        <v>17332</v>
      </c>
      <c r="AQ2459" t="s">
        <v>20403</v>
      </c>
    </row>
    <row r="2460" spans="1:43" hidden="1" x14ac:dyDescent="0.3">
      <c r="A2460" t="s">
        <v>3296</v>
      </c>
      <c r="B2460" t="s">
        <v>803</v>
      </c>
      <c r="C2460" s="72">
        <v>28328</v>
      </c>
      <c r="D2460" t="s">
        <v>6650</v>
      </c>
      <c r="E2460" t="s">
        <v>8129</v>
      </c>
      <c r="F2460" t="s">
        <v>1383</v>
      </c>
      <c r="G2460" t="s">
        <v>9094</v>
      </c>
      <c r="H2460" t="s">
        <v>1373</v>
      </c>
      <c r="I2460" t="s">
        <v>9294</v>
      </c>
      <c r="J2460" t="s">
        <v>803</v>
      </c>
      <c r="K2460">
        <v>285064</v>
      </c>
      <c r="L2460" t="s">
        <v>803</v>
      </c>
      <c r="M2460">
        <v>174758</v>
      </c>
      <c r="N2460" t="s">
        <v>803</v>
      </c>
      <c r="O2460" t="s">
        <v>3297</v>
      </c>
      <c r="P2460" t="s">
        <v>3296</v>
      </c>
      <c r="Q2460">
        <v>6571</v>
      </c>
      <c r="R2460" t="s">
        <v>803</v>
      </c>
      <c r="S2460">
        <v>4514</v>
      </c>
      <c r="T2460" t="s">
        <v>803</v>
      </c>
      <c r="V2460" t="s">
        <v>4970</v>
      </c>
      <c r="W2460">
        <v>746</v>
      </c>
      <c r="X2460">
        <v>6571</v>
      </c>
      <c r="Y2460" t="s">
        <v>803</v>
      </c>
      <c r="Z2460" t="s">
        <v>6445</v>
      </c>
      <c r="AA2460" t="s">
        <v>658</v>
      </c>
      <c r="AB2460" t="s">
        <v>658</v>
      </c>
      <c r="AC2460" t="s">
        <v>803</v>
      </c>
      <c r="AD2460" t="s">
        <v>6445</v>
      </c>
      <c r="AE2460">
        <v>6594</v>
      </c>
      <c r="AF2460" t="s">
        <v>803</v>
      </c>
      <c r="AG2460">
        <v>13176</v>
      </c>
      <c r="AH2460" t="s">
        <v>803</v>
      </c>
      <c r="AI2460">
        <v>5457</v>
      </c>
      <c r="AK2460" t="s">
        <v>803</v>
      </c>
      <c r="AN2460" t="s">
        <v>803</v>
      </c>
      <c r="AO2460" t="s">
        <v>1373</v>
      </c>
      <c r="AP2460" t="s">
        <v>6445</v>
      </c>
      <c r="AQ2460" t="s">
        <v>20402</v>
      </c>
    </row>
    <row r="2461" spans="1:43" x14ac:dyDescent="0.3">
      <c r="A2461" t="s">
        <v>3530</v>
      </c>
      <c r="B2461" t="s">
        <v>123</v>
      </c>
      <c r="C2461" s="72">
        <v>30987</v>
      </c>
      <c r="D2461" t="s">
        <v>6886</v>
      </c>
      <c r="E2461" t="s">
        <v>6906</v>
      </c>
      <c r="F2461" t="s">
        <v>1531</v>
      </c>
      <c r="G2461" t="s">
        <v>9094</v>
      </c>
      <c r="H2461" t="s">
        <v>1424</v>
      </c>
      <c r="I2461" t="s">
        <v>10120</v>
      </c>
      <c r="J2461" t="s">
        <v>123</v>
      </c>
      <c r="K2461">
        <v>519390</v>
      </c>
      <c r="L2461" t="s">
        <v>123</v>
      </c>
      <c r="M2461">
        <v>1667927</v>
      </c>
      <c r="N2461" t="s">
        <v>123</v>
      </c>
      <c r="O2461" t="s">
        <v>4971</v>
      </c>
      <c r="P2461" t="s">
        <v>3530</v>
      </c>
      <c r="Q2461">
        <v>9147</v>
      </c>
      <c r="R2461" t="s">
        <v>123</v>
      </c>
      <c r="S2461">
        <v>31032</v>
      </c>
      <c r="T2461" t="s">
        <v>123</v>
      </c>
      <c r="V2461" t="s">
        <v>6446</v>
      </c>
      <c r="W2461">
        <v>56945</v>
      </c>
      <c r="X2461">
        <v>9147</v>
      </c>
      <c r="Y2461" t="s">
        <v>123</v>
      </c>
      <c r="Z2461" t="s">
        <v>6447</v>
      </c>
      <c r="AA2461" t="s">
        <v>666</v>
      </c>
      <c r="AB2461" t="s">
        <v>658</v>
      </c>
      <c r="AC2461" t="s">
        <v>123</v>
      </c>
      <c r="AD2461" t="s">
        <v>6447</v>
      </c>
      <c r="AE2461">
        <v>10232</v>
      </c>
      <c r="AF2461" t="s">
        <v>123</v>
      </c>
      <c r="AG2461">
        <v>13516</v>
      </c>
      <c r="AH2461" t="s">
        <v>123</v>
      </c>
      <c r="AI2461">
        <v>4906</v>
      </c>
      <c r="AJ2461">
        <v>4067</v>
      </c>
      <c r="AK2461" t="s">
        <v>123</v>
      </c>
      <c r="AL2461" t="s">
        <v>19683</v>
      </c>
      <c r="AM2461" t="s">
        <v>123</v>
      </c>
      <c r="AN2461" t="s">
        <v>123</v>
      </c>
      <c r="AO2461" t="s">
        <v>1424</v>
      </c>
      <c r="AP2461" t="s">
        <v>6447</v>
      </c>
      <c r="AQ2461" t="s">
        <v>20403</v>
      </c>
    </row>
    <row r="2462" spans="1:43" x14ac:dyDescent="0.3">
      <c r="A2462" t="s">
        <v>13919</v>
      </c>
      <c r="B2462" t="s">
        <v>13015</v>
      </c>
      <c r="C2462" s="72">
        <v>33282</v>
      </c>
      <c r="D2462" t="s">
        <v>7343</v>
      </c>
      <c r="E2462" t="s">
        <v>13920</v>
      </c>
      <c r="F2462" t="s">
        <v>1372</v>
      </c>
      <c r="G2462" t="s">
        <v>6120</v>
      </c>
      <c r="H2462" t="s">
        <v>1396</v>
      </c>
      <c r="I2462" t="s">
        <v>13016</v>
      </c>
      <c r="J2462" t="s">
        <v>13015</v>
      </c>
      <c r="K2462">
        <v>572228</v>
      </c>
      <c r="L2462" t="s">
        <v>13015</v>
      </c>
      <c r="M2462">
        <v>2226571</v>
      </c>
      <c r="N2462" t="s">
        <v>13015</v>
      </c>
      <c r="O2462" t="s">
        <v>14486</v>
      </c>
      <c r="P2462" t="s">
        <v>13919</v>
      </c>
      <c r="Q2462">
        <v>10745</v>
      </c>
      <c r="R2462" t="s">
        <v>13015</v>
      </c>
      <c r="S2462">
        <v>35201</v>
      </c>
      <c r="T2462" t="s">
        <v>13015</v>
      </c>
      <c r="V2462" t="s">
        <v>16984</v>
      </c>
      <c r="W2462">
        <v>99919</v>
      </c>
      <c r="X2462">
        <v>10745</v>
      </c>
      <c r="Y2462" t="s">
        <v>13015</v>
      </c>
      <c r="Z2462" t="s">
        <v>13921</v>
      </c>
      <c r="AA2462" t="s">
        <v>658</v>
      </c>
      <c r="AB2462" t="s">
        <v>658</v>
      </c>
      <c r="AC2462" t="s">
        <v>13015</v>
      </c>
      <c r="AD2462" t="s">
        <v>13921</v>
      </c>
      <c r="AE2462">
        <v>15030</v>
      </c>
      <c r="AI2462">
        <v>23799</v>
      </c>
      <c r="AJ2462">
        <v>5634</v>
      </c>
      <c r="AK2462" t="s">
        <v>13015</v>
      </c>
      <c r="AL2462" t="s">
        <v>19684</v>
      </c>
      <c r="AM2462" t="s">
        <v>13015</v>
      </c>
      <c r="AN2462" t="s">
        <v>13015</v>
      </c>
      <c r="AO2462" t="s">
        <v>14937</v>
      </c>
      <c r="AP2462" t="s">
        <v>13921</v>
      </c>
      <c r="AQ2462" t="s">
        <v>20403</v>
      </c>
    </row>
    <row r="2463" spans="1:43" x14ac:dyDescent="0.3">
      <c r="A2463" t="s">
        <v>3298</v>
      </c>
      <c r="B2463" t="s">
        <v>837</v>
      </c>
      <c r="C2463" s="72">
        <v>30500</v>
      </c>
      <c r="D2463" t="s">
        <v>7608</v>
      </c>
      <c r="E2463" t="s">
        <v>7607</v>
      </c>
      <c r="F2463" t="s">
        <v>1430</v>
      </c>
      <c r="G2463" t="s">
        <v>6120</v>
      </c>
      <c r="H2463" t="s">
        <v>1373</v>
      </c>
      <c r="I2463" t="s">
        <v>10894</v>
      </c>
      <c r="J2463" t="s">
        <v>837</v>
      </c>
      <c r="K2463">
        <v>450172</v>
      </c>
      <c r="L2463" t="s">
        <v>837</v>
      </c>
      <c r="M2463">
        <v>564090</v>
      </c>
      <c r="N2463" t="s">
        <v>837</v>
      </c>
      <c r="O2463" t="s">
        <v>3299</v>
      </c>
      <c r="P2463" t="s">
        <v>3298</v>
      </c>
      <c r="Q2463">
        <v>7639</v>
      </c>
      <c r="R2463" t="s">
        <v>837</v>
      </c>
      <c r="S2463">
        <v>6401</v>
      </c>
      <c r="T2463" t="s">
        <v>837</v>
      </c>
      <c r="V2463" t="s">
        <v>4972</v>
      </c>
      <c r="W2463">
        <v>45621</v>
      </c>
      <c r="X2463">
        <v>7639</v>
      </c>
      <c r="Y2463" t="s">
        <v>837</v>
      </c>
      <c r="Z2463" t="s">
        <v>6448</v>
      </c>
      <c r="AA2463" t="s">
        <v>658</v>
      </c>
      <c r="AB2463" t="s">
        <v>658</v>
      </c>
      <c r="AC2463" t="s">
        <v>837</v>
      </c>
      <c r="AD2463" t="s">
        <v>6448</v>
      </c>
      <c r="AE2463">
        <v>8644</v>
      </c>
      <c r="AF2463" t="s">
        <v>837</v>
      </c>
      <c r="AG2463">
        <v>6206</v>
      </c>
      <c r="AH2463" t="s">
        <v>837</v>
      </c>
      <c r="AI2463">
        <v>1604</v>
      </c>
      <c r="AJ2463">
        <v>1128</v>
      </c>
      <c r="AK2463" t="s">
        <v>837</v>
      </c>
      <c r="AL2463" t="s">
        <v>19685</v>
      </c>
      <c r="AM2463" t="s">
        <v>837</v>
      </c>
      <c r="AN2463" t="s">
        <v>837</v>
      </c>
      <c r="AO2463" t="s">
        <v>14933</v>
      </c>
      <c r="AP2463" t="s">
        <v>6448</v>
      </c>
      <c r="AQ2463" t="s">
        <v>20403</v>
      </c>
    </row>
    <row r="2464" spans="1:43" x14ac:dyDescent="0.3">
      <c r="A2464" t="s">
        <v>3300</v>
      </c>
      <c r="B2464" t="s">
        <v>942</v>
      </c>
      <c r="C2464" s="72">
        <v>31678</v>
      </c>
      <c r="D2464" t="s">
        <v>6655</v>
      </c>
      <c r="E2464" t="s">
        <v>8130</v>
      </c>
      <c r="F2464" t="s">
        <v>3591</v>
      </c>
      <c r="G2464" t="s">
        <v>3591</v>
      </c>
      <c r="H2464" t="s">
        <v>1373</v>
      </c>
      <c r="I2464" t="s">
        <v>10292</v>
      </c>
      <c r="J2464" t="s">
        <v>942</v>
      </c>
      <c r="K2464">
        <v>458690</v>
      </c>
      <c r="L2464" t="s">
        <v>942</v>
      </c>
      <c r="M2464">
        <v>1184597</v>
      </c>
      <c r="N2464" t="s">
        <v>942</v>
      </c>
      <c r="O2464" t="s">
        <v>3301</v>
      </c>
      <c r="P2464" t="s">
        <v>3300</v>
      </c>
      <c r="Q2464">
        <v>8109</v>
      </c>
      <c r="R2464" t="s">
        <v>942</v>
      </c>
      <c r="S2464">
        <v>28874</v>
      </c>
      <c r="T2464" t="s">
        <v>942</v>
      </c>
      <c r="V2464" t="s">
        <v>4973</v>
      </c>
      <c r="W2464">
        <v>46849</v>
      </c>
      <c r="X2464">
        <v>8109</v>
      </c>
      <c r="Y2464" t="s">
        <v>942</v>
      </c>
      <c r="Z2464" t="s">
        <v>9052</v>
      </c>
      <c r="AA2464" t="s">
        <v>658</v>
      </c>
      <c r="AB2464" t="s">
        <v>658</v>
      </c>
      <c r="AC2464" t="s">
        <v>942</v>
      </c>
      <c r="AD2464" t="s">
        <v>9052</v>
      </c>
      <c r="AE2464">
        <v>8630</v>
      </c>
      <c r="AF2464" t="s">
        <v>942</v>
      </c>
      <c r="AG2464">
        <v>5695</v>
      </c>
      <c r="AH2464" t="s">
        <v>942</v>
      </c>
      <c r="AI2464">
        <v>16057</v>
      </c>
      <c r="AJ2464">
        <v>2860</v>
      </c>
      <c r="AK2464" t="s">
        <v>942</v>
      </c>
      <c r="AL2464" t="s">
        <v>19686</v>
      </c>
      <c r="AM2464" t="s">
        <v>942</v>
      </c>
      <c r="AN2464" t="s">
        <v>942</v>
      </c>
      <c r="AO2464" t="s">
        <v>1373</v>
      </c>
      <c r="AP2464" t="s">
        <v>9052</v>
      </c>
      <c r="AQ2464" t="s">
        <v>20403</v>
      </c>
    </row>
    <row r="2465" spans="1:43" x14ac:dyDescent="0.3">
      <c r="A2465" t="s">
        <v>16985</v>
      </c>
      <c r="B2465" t="s">
        <v>14224</v>
      </c>
      <c r="C2465" s="72">
        <v>33781</v>
      </c>
      <c r="D2465" t="s">
        <v>6575</v>
      </c>
      <c r="E2465" t="s">
        <v>16986</v>
      </c>
      <c r="F2465" t="s">
        <v>1434</v>
      </c>
      <c r="G2465" t="s">
        <v>9094</v>
      </c>
      <c r="H2465" t="s">
        <v>1373</v>
      </c>
      <c r="I2465" t="s">
        <v>16987</v>
      </c>
      <c r="J2465" t="s">
        <v>14224</v>
      </c>
      <c r="K2465">
        <v>608723</v>
      </c>
      <c r="L2465" t="s">
        <v>14224</v>
      </c>
      <c r="M2465">
        <v>2138864</v>
      </c>
      <c r="N2465" t="s">
        <v>14224</v>
      </c>
      <c r="O2465" t="s">
        <v>17686</v>
      </c>
      <c r="P2465" t="s">
        <v>16985</v>
      </c>
      <c r="Q2465">
        <v>9484</v>
      </c>
      <c r="R2465" t="s">
        <v>14224</v>
      </c>
      <c r="S2465">
        <v>35044</v>
      </c>
      <c r="T2465" t="s">
        <v>14224</v>
      </c>
      <c r="W2465">
        <v>102084</v>
      </c>
      <c r="X2465">
        <v>10153</v>
      </c>
      <c r="Y2465" t="s">
        <v>14224</v>
      </c>
      <c r="Z2465" t="s">
        <v>16988</v>
      </c>
      <c r="AA2465" t="s">
        <v>658</v>
      </c>
      <c r="AB2465" t="s">
        <v>658</v>
      </c>
      <c r="AC2465" t="s">
        <v>14224</v>
      </c>
      <c r="AD2465" t="s">
        <v>16988</v>
      </c>
      <c r="AE2465">
        <v>13642</v>
      </c>
      <c r="AF2465" t="s">
        <v>14224</v>
      </c>
      <c r="AH2465" t="s">
        <v>14224</v>
      </c>
      <c r="AJ2465">
        <v>5301</v>
      </c>
      <c r="AK2465" t="s">
        <v>14224</v>
      </c>
      <c r="AL2465" t="s">
        <v>19687</v>
      </c>
      <c r="AM2465" t="s">
        <v>14224</v>
      </c>
      <c r="AN2465" t="s">
        <v>14224</v>
      </c>
      <c r="AO2465" t="s">
        <v>14935</v>
      </c>
      <c r="AP2465" t="s">
        <v>16988</v>
      </c>
      <c r="AQ2465" t="s">
        <v>20403</v>
      </c>
    </row>
    <row r="2466" spans="1:43" x14ac:dyDescent="0.3">
      <c r="A2466" t="s">
        <v>3302</v>
      </c>
      <c r="B2466" t="s">
        <v>649</v>
      </c>
      <c r="C2466" s="72">
        <v>30569</v>
      </c>
      <c r="D2466" t="s">
        <v>6687</v>
      </c>
      <c r="E2466" t="s">
        <v>6686</v>
      </c>
      <c r="F2466" t="s">
        <v>1446</v>
      </c>
      <c r="G2466" t="s">
        <v>9094</v>
      </c>
      <c r="H2466" t="s">
        <v>1396</v>
      </c>
      <c r="I2466" t="s">
        <v>10759</v>
      </c>
      <c r="J2466" t="s">
        <v>649</v>
      </c>
      <c r="K2466">
        <v>458015</v>
      </c>
      <c r="L2466" t="s">
        <v>649</v>
      </c>
      <c r="M2466">
        <v>547434</v>
      </c>
      <c r="N2466" t="s">
        <v>649</v>
      </c>
      <c r="O2466" t="s">
        <v>3303</v>
      </c>
      <c r="P2466" t="s">
        <v>3302</v>
      </c>
      <c r="Q2466">
        <v>7946</v>
      </c>
      <c r="R2466" t="s">
        <v>649</v>
      </c>
      <c r="S2466">
        <v>28670</v>
      </c>
      <c r="T2466" t="s">
        <v>649</v>
      </c>
      <c r="U2466" t="s">
        <v>649</v>
      </c>
      <c r="V2466" t="s">
        <v>4974</v>
      </c>
      <c r="W2466">
        <v>45487</v>
      </c>
      <c r="X2466">
        <v>7946</v>
      </c>
      <c r="Y2466" t="s">
        <v>649</v>
      </c>
      <c r="Z2466" t="s">
        <v>6449</v>
      </c>
      <c r="AA2466" t="s">
        <v>666</v>
      </c>
      <c r="AB2466" t="s">
        <v>658</v>
      </c>
      <c r="AC2466" t="s">
        <v>649</v>
      </c>
      <c r="AD2466" t="s">
        <v>6449</v>
      </c>
      <c r="AE2466">
        <v>7856</v>
      </c>
      <c r="AF2466" t="s">
        <v>649</v>
      </c>
      <c r="AG2466">
        <v>5488</v>
      </c>
      <c r="AH2466" t="s">
        <v>649</v>
      </c>
      <c r="AI2466">
        <v>1107</v>
      </c>
      <c r="AJ2466">
        <v>2492</v>
      </c>
      <c r="AK2466" t="s">
        <v>649</v>
      </c>
      <c r="AL2466" t="s">
        <v>19688</v>
      </c>
      <c r="AM2466" t="s">
        <v>649</v>
      </c>
      <c r="AN2466" t="s">
        <v>649</v>
      </c>
      <c r="AO2466" t="s">
        <v>1396</v>
      </c>
      <c r="AP2466" t="s">
        <v>6449</v>
      </c>
      <c r="AQ2466" t="s">
        <v>20403</v>
      </c>
    </row>
    <row r="2467" spans="1:43" x14ac:dyDescent="0.3">
      <c r="A2467" t="s">
        <v>3531</v>
      </c>
      <c r="B2467" t="s">
        <v>1354</v>
      </c>
      <c r="C2467" s="72">
        <v>33420</v>
      </c>
      <c r="D2467" t="s">
        <v>6596</v>
      </c>
      <c r="E2467" t="s">
        <v>7599</v>
      </c>
      <c r="F2467" t="s">
        <v>1439</v>
      </c>
      <c r="G2467" t="s">
        <v>6120</v>
      </c>
      <c r="H2467" t="s">
        <v>1373</v>
      </c>
      <c r="I2467" t="s">
        <v>9726</v>
      </c>
      <c r="J2467" t="s">
        <v>1354</v>
      </c>
      <c r="K2467">
        <v>608379</v>
      </c>
      <c r="L2467" t="s">
        <v>1354</v>
      </c>
      <c r="M2467">
        <v>2001081</v>
      </c>
      <c r="N2467" t="s">
        <v>1354</v>
      </c>
      <c r="O2467" t="s">
        <v>4975</v>
      </c>
      <c r="P2467" t="s">
        <v>3531</v>
      </c>
      <c r="Q2467">
        <v>9329</v>
      </c>
      <c r="R2467" t="s">
        <v>1354</v>
      </c>
      <c r="S2467">
        <v>32640</v>
      </c>
      <c r="T2467" t="s">
        <v>1354</v>
      </c>
      <c r="V2467" t="s">
        <v>4976</v>
      </c>
      <c r="W2467">
        <v>70641</v>
      </c>
      <c r="X2467">
        <v>9329</v>
      </c>
      <c r="Y2467" t="s">
        <v>1354</v>
      </c>
      <c r="Z2467" t="s">
        <v>6450</v>
      </c>
      <c r="AA2467" t="s">
        <v>658</v>
      </c>
      <c r="AB2467" t="s">
        <v>658</v>
      </c>
      <c r="AC2467" t="s">
        <v>1354</v>
      </c>
      <c r="AD2467" t="s">
        <v>6450</v>
      </c>
      <c r="AE2467">
        <v>12457</v>
      </c>
      <c r="AF2467" t="s">
        <v>1354</v>
      </c>
      <c r="AG2467">
        <v>37999</v>
      </c>
      <c r="AH2467" t="s">
        <v>1354</v>
      </c>
      <c r="AI2467">
        <v>18171</v>
      </c>
      <c r="AJ2467">
        <v>4315</v>
      </c>
      <c r="AK2467" t="s">
        <v>1354</v>
      </c>
      <c r="AL2467" t="s">
        <v>19689</v>
      </c>
      <c r="AM2467" t="s">
        <v>1354</v>
      </c>
      <c r="AN2467" t="s">
        <v>1354</v>
      </c>
      <c r="AO2467" t="s">
        <v>1373</v>
      </c>
      <c r="AP2467" t="s">
        <v>6450</v>
      </c>
      <c r="AQ2467" t="s">
        <v>20403</v>
      </c>
    </row>
    <row r="2468" spans="1:43" hidden="1" x14ac:dyDescent="0.3">
      <c r="A2468" t="s">
        <v>4977</v>
      </c>
      <c r="B2468" t="s">
        <v>1062</v>
      </c>
      <c r="C2468" s="72">
        <v>29638</v>
      </c>
      <c r="D2468" t="s">
        <v>7468</v>
      </c>
      <c r="E2468" t="s">
        <v>8131</v>
      </c>
      <c r="F2468" t="s">
        <v>3591</v>
      </c>
      <c r="G2468" t="s">
        <v>3591</v>
      </c>
      <c r="H2468" t="s">
        <v>1373</v>
      </c>
      <c r="I2468" t="s">
        <v>9698</v>
      </c>
      <c r="J2468" t="s">
        <v>1062</v>
      </c>
      <c r="K2468">
        <v>493159</v>
      </c>
      <c r="L2468" t="s">
        <v>1062</v>
      </c>
      <c r="M2468">
        <v>1927391</v>
      </c>
      <c r="N2468" t="s">
        <v>1062</v>
      </c>
      <c r="O2468" t="s">
        <v>9053</v>
      </c>
      <c r="P2468" t="s">
        <v>4977</v>
      </c>
      <c r="Q2468">
        <v>9091</v>
      </c>
      <c r="R2468" t="s">
        <v>1062</v>
      </c>
      <c r="S2468">
        <v>32042</v>
      </c>
      <c r="T2468" t="s">
        <v>1062</v>
      </c>
      <c r="V2468" t="s">
        <v>6451</v>
      </c>
      <c r="W2468">
        <v>51334</v>
      </c>
      <c r="X2468">
        <v>9091</v>
      </c>
      <c r="Y2468" t="s">
        <v>1062</v>
      </c>
      <c r="Z2468" t="s">
        <v>6452</v>
      </c>
      <c r="AA2468" t="s">
        <v>666</v>
      </c>
      <c r="AB2468" t="s">
        <v>666</v>
      </c>
      <c r="AC2468" t="s">
        <v>1062</v>
      </c>
      <c r="AD2468" t="s">
        <v>6452</v>
      </c>
      <c r="AE2468">
        <v>7906</v>
      </c>
      <c r="AF2468" t="s">
        <v>1062</v>
      </c>
      <c r="AG2468">
        <v>16872</v>
      </c>
      <c r="AH2468" t="s">
        <v>1062</v>
      </c>
      <c r="AI2468">
        <v>18145</v>
      </c>
      <c r="AK2468" t="s">
        <v>1062</v>
      </c>
      <c r="AL2468" t="s">
        <v>19690</v>
      </c>
      <c r="AM2468" t="s">
        <v>1062</v>
      </c>
      <c r="AN2468" t="s">
        <v>1062</v>
      </c>
      <c r="AO2468" t="s">
        <v>1373</v>
      </c>
      <c r="AP2468" t="s">
        <v>6452</v>
      </c>
      <c r="AQ2468" t="s">
        <v>20402</v>
      </c>
    </row>
    <row r="2469" spans="1:43" hidden="1" x14ac:dyDescent="0.3">
      <c r="A2469" t="s">
        <v>3304</v>
      </c>
      <c r="B2469" t="s">
        <v>1110</v>
      </c>
      <c r="C2469" s="72">
        <v>30464</v>
      </c>
      <c r="D2469" t="s">
        <v>7888</v>
      </c>
      <c r="E2469" t="s">
        <v>7518</v>
      </c>
      <c r="F2469" t="s">
        <v>3591</v>
      </c>
      <c r="G2469" t="s">
        <v>3591</v>
      </c>
      <c r="H2469" t="s">
        <v>1373</v>
      </c>
      <c r="I2469" t="s">
        <v>9270</v>
      </c>
      <c r="J2469" t="s">
        <v>1110</v>
      </c>
      <c r="K2469">
        <v>460677</v>
      </c>
      <c r="L2469" t="s">
        <v>1110</v>
      </c>
      <c r="M2469">
        <v>1402915</v>
      </c>
      <c r="N2469" t="s">
        <v>1110</v>
      </c>
      <c r="O2469" t="s">
        <v>3305</v>
      </c>
      <c r="P2469" t="s">
        <v>3304</v>
      </c>
      <c r="Q2469">
        <v>8228</v>
      </c>
      <c r="R2469" t="s">
        <v>1110</v>
      </c>
      <c r="S2469">
        <v>29110</v>
      </c>
      <c r="T2469" t="s">
        <v>1110</v>
      </c>
      <c r="V2469" t="s">
        <v>6453</v>
      </c>
      <c r="W2469">
        <v>48996</v>
      </c>
      <c r="X2469">
        <v>8228</v>
      </c>
      <c r="Y2469" t="s">
        <v>1110</v>
      </c>
      <c r="Z2469" t="s">
        <v>9054</v>
      </c>
      <c r="AA2469" t="s">
        <v>658</v>
      </c>
      <c r="AB2469" t="s">
        <v>658</v>
      </c>
      <c r="AC2469" t="s">
        <v>1110</v>
      </c>
      <c r="AD2469" t="s">
        <v>9054</v>
      </c>
      <c r="AI2469">
        <v>1875</v>
      </c>
      <c r="AK2469" t="s">
        <v>1110</v>
      </c>
      <c r="AN2469" t="s">
        <v>1110</v>
      </c>
      <c r="AO2469" t="s">
        <v>1373</v>
      </c>
      <c r="AP2469" t="s">
        <v>9054</v>
      </c>
      <c r="AQ2469" t="s">
        <v>20402</v>
      </c>
    </row>
    <row r="2470" spans="1:43" x14ac:dyDescent="0.3">
      <c r="A2470" t="s">
        <v>16989</v>
      </c>
      <c r="B2470" t="s">
        <v>15025</v>
      </c>
      <c r="C2470" s="72">
        <v>34335</v>
      </c>
      <c r="D2470" t="s">
        <v>16990</v>
      </c>
      <c r="E2470" t="s">
        <v>7518</v>
      </c>
      <c r="F2470" t="s">
        <v>1383</v>
      </c>
      <c r="G2470" t="s">
        <v>9094</v>
      </c>
      <c r="H2470" t="s">
        <v>1380</v>
      </c>
      <c r="I2470" t="s">
        <v>16991</v>
      </c>
      <c r="J2470" t="s">
        <v>16992</v>
      </c>
      <c r="K2470">
        <v>664774</v>
      </c>
      <c r="L2470" t="s">
        <v>16992</v>
      </c>
      <c r="M2470">
        <v>2211805</v>
      </c>
      <c r="N2470" t="s">
        <v>15025</v>
      </c>
      <c r="P2470" t="s">
        <v>16989</v>
      </c>
      <c r="Q2470">
        <v>11174</v>
      </c>
      <c r="R2470" t="s">
        <v>16993</v>
      </c>
      <c r="S2470">
        <v>37798</v>
      </c>
      <c r="W2470">
        <v>107095</v>
      </c>
      <c r="X2470">
        <v>11174</v>
      </c>
      <c r="Y2470" t="s">
        <v>15025</v>
      </c>
      <c r="Z2470" t="s">
        <v>16994</v>
      </c>
      <c r="AA2470" t="s">
        <v>666</v>
      </c>
      <c r="AB2470" t="s">
        <v>666</v>
      </c>
      <c r="AC2470" t="s">
        <v>15025</v>
      </c>
      <c r="AD2470" t="s">
        <v>16994</v>
      </c>
      <c r="AE2470">
        <v>14203</v>
      </c>
      <c r="AJ2470">
        <v>6184</v>
      </c>
      <c r="AK2470" t="s">
        <v>15025</v>
      </c>
      <c r="AN2470" t="s">
        <v>15025</v>
      </c>
      <c r="AO2470" t="s">
        <v>1380</v>
      </c>
      <c r="AP2470" t="s">
        <v>16995</v>
      </c>
      <c r="AQ2470" t="s">
        <v>20403</v>
      </c>
    </row>
    <row r="2471" spans="1:43" x14ac:dyDescent="0.3">
      <c r="A2471" t="s">
        <v>13143</v>
      </c>
      <c r="B2471" t="s">
        <v>11571</v>
      </c>
      <c r="C2471" s="72">
        <v>34661</v>
      </c>
      <c r="D2471" t="s">
        <v>6987</v>
      </c>
      <c r="E2471" t="s">
        <v>7518</v>
      </c>
      <c r="F2471" t="s">
        <v>1372</v>
      </c>
      <c r="G2471" t="s">
        <v>6120</v>
      </c>
      <c r="H2471" t="s">
        <v>1431</v>
      </c>
      <c r="I2471" t="s">
        <v>13922</v>
      </c>
      <c r="J2471" t="s">
        <v>11571</v>
      </c>
      <c r="K2471">
        <v>642180</v>
      </c>
      <c r="L2471" t="s">
        <v>11571</v>
      </c>
      <c r="M2471">
        <v>2169698</v>
      </c>
      <c r="N2471" t="s">
        <v>11571</v>
      </c>
      <c r="O2471" t="s">
        <v>14487</v>
      </c>
      <c r="P2471" t="s">
        <v>13143</v>
      </c>
      <c r="Q2471">
        <v>10203</v>
      </c>
      <c r="R2471" t="s">
        <v>11571</v>
      </c>
      <c r="S2471">
        <v>30027</v>
      </c>
      <c r="T2471" t="s">
        <v>11571</v>
      </c>
      <c r="V2471" t="s">
        <v>16996</v>
      </c>
      <c r="W2471">
        <v>102779</v>
      </c>
      <c r="X2471">
        <v>10203</v>
      </c>
      <c r="Y2471" t="s">
        <v>11571</v>
      </c>
      <c r="Z2471" t="s">
        <v>13144</v>
      </c>
      <c r="AA2471" t="s">
        <v>666</v>
      </c>
      <c r="AB2471" t="s">
        <v>658</v>
      </c>
      <c r="AC2471" t="s">
        <v>11571</v>
      </c>
      <c r="AD2471" t="s">
        <v>13144</v>
      </c>
      <c r="AE2471">
        <v>13788</v>
      </c>
      <c r="AI2471">
        <v>19387</v>
      </c>
      <c r="AJ2471">
        <v>5520</v>
      </c>
      <c r="AK2471" t="s">
        <v>11571</v>
      </c>
      <c r="AL2471" t="s">
        <v>19691</v>
      </c>
      <c r="AM2471" t="s">
        <v>11571</v>
      </c>
      <c r="AN2471" t="s">
        <v>11571</v>
      </c>
      <c r="AO2471" t="s">
        <v>14958</v>
      </c>
      <c r="AP2471" t="s">
        <v>13144</v>
      </c>
      <c r="AQ2471" t="s">
        <v>20403</v>
      </c>
    </row>
    <row r="2472" spans="1:43" hidden="1" x14ac:dyDescent="0.3">
      <c r="A2472" t="s">
        <v>6454</v>
      </c>
      <c r="B2472" t="s">
        <v>4978</v>
      </c>
      <c r="C2472" s="72">
        <v>26139</v>
      </c>
      <c r="D2472" t="s">
        <v>6583</v>
      </c>
      <c r="E2472" t="s">
        <v>8132</v>
      </c>
      <c r="F2472" t="s">
        <v>3591</v>
      </c>
      <c r="G2472" t="s">
        <v>3591</v>
      </c>
      <c r="H2472" t="s">
        <v>1373</v>
      </c>
      <c r="I2472" t="s">
        <v>10467</v>
      </c>
      <c r="J2472" t="s">
        <v>4978</v>
      </c>
      <c r="K2472">
        <v>123790</v>
      </c>
      <c r="L2472" t="s">
        <v>4978</v>
      </c>
      <c r="M2472">
        <v>8163</v>
      </c>
      <c r="N2472" t="s">
        <v>4978</v>
      </c>
      <c r="O2472" t="s">
        <v>6455</v>
      </c>
      <c r="P2472" t="s">
        <v>6454</v>
      </c>
      <c r="R2472" t="s">
        <v>4978</v>
      </c>
      <c r="S2472">
        <v>3375</v>
      </c>
      <c r="T2472" t="s">
        <v>4978</v>
      </c>
      <c r="V2472" t="s">
        <v>6456</v>
      </c>
      <c r="W2472">
        <v>49</v>
      </c>
      <c r="Y2472" t="s">
        <v>4978</v>
      </c>
      <c r="Z2472" t="s">
        <v>9055</v>
      </c>
      <c r="AA2472" t="s">
        <v>658</v>
      </c>
      <c r="AB2472" t="s">
        <v>658</v>
      </c>
      <c r="AC2472" t="s">
        <v>4978</v>
      </c>
      <c r="AD2472" t="s">
        <v>9055</v>
      </c>
      <c r="AI2472">
        <v>8860</v>
      </c>
      <c r="AK2472" t="s">
        <v>4978</v>
      </c>
      <c r="AN2472" t="s">
        <v>4978</v>
      </c>
      <c r="AO2472" t="s">
        <v>1373</v>
      </c>
      <c r="AP2472" t="s">
        <v>9055</v>
      </c>
      <c r="AQ2472" t="s">
        <v>20402</v>
      </c>
    </row>
    <row r="2473" spans="1:43" x14ac:dyDescent="0.3">
      <c r="A2473" t="s">
        <v>16997</v>
      </c>
      <c r="B2473" t="s">
        <v>15049</v>
      </c>
      <c r="C2473" s="72">
        <v>34278</v>
      </c>
      <c r="D2473" t="s">
        <v>7526</v>
      </c>
      <c r="E2473" t="s">
        <v>16998</v>
      </c>
      <c r="F2473" t="s">
        <v>1426</v>
      </c>
      <c r="G2473" t="s">
        <v>6120</v>
      </c>
      <c r="H2473" t="s">
        <v>1373</v>
      </c>
      <c r="I2473" t="s">
        <v>16999</v>
      </c>
      <c r="J2473" t="s">
        <v>15049</v>
      </c>
      <c r="K2473">
        <v>621097</v>
      </c>
      <c r="L2473" t="s">
        <v>15049</v>
      </c>
      <c r="M2473">
        <v>2826541</v>
      </c>
      <c r="N2473" t="s">
        <v>15049</v>
      </c>
      <c r="P2473" t="s">
        <v>16997</v>
      </c>
      <c r="Q2473">
        <v>11248</v>
      </c>
      <c r="R2473" t="s">
        <v>15049</v>
      </c>
      <c r="S2473">
        <v>37726</v>
      </c>
      <c r="T2473" t="s">
        <v>15049</v>
      </c>
      <c r="W2473">
        <v>107097</v>
      </c>
      <c r="X2473">
        <v>11248</v>
      </c>
      <c r="Y2473" t="s">
        <v>15049</v>
      </c>
      <c r="Z2473" t="s">
        <v>17000</v>
      </c>
      <c r="AA2473" t="s">
        <v>658</v>
      </c>
      <c r="AB2473" t="s">
        <v>658</v>
      </c>
      <c r="AC2473" t="s">
        <v>15049</v>
      </c>
      <c r="AD2473" t="s">
        <v>17000</v>
      </c>
      <c r="AE2473">
        <v>15670</v>
      </c>
      <c r="AJ2473">
        <v>6119</v>
      </c>
      <c r="AK2473" t="s">
        <v>15049</v>
      </c>
      <c r="AL2473" t="s">
        <v>19692</v>
      </c>
      <c r="AM2473" t="s">
        <v>15049</v>
      </c>
      <c r="AN2473" t="s">
        <v>15049</v>
      </c>
      <c r="AO2473" t="s">
        <v>14933</v>
      </c>
      <c r="AP2473" t="s">
        <v>17000</v>
      </c>
      <c r="AQ2473" t="s">
        <v>20403</v>
      </c>
    </row>
    <row r="2474" spans="1:43" x14ac:dyDescent="0.3">
      <c r="A2474" t="s">
        <v>17001</v>
      </c>
      <c r="B2474" t="s">
        <v>14725</v>
      </c>
      <c r="C2474" s="72">
        <v>33684</v>
      </c>
      <c r="D2474" t="s">
        <v>7180</v>
      </c>
      <c r="E2474" t="s">
        <v>17002</v>
      </c>
      <c r="F2474" t="s">
        <v>1437</v>
      </c>
      <c r="G2474" t="s">
        <v>9094</v>
      </c>
      <c r="H2474" t="s">
        <v>1373</v>
      </c>
      <c r="I2474" t="s">
        <v>17003</v>
      </c>
      <c r="J2474" t="s">
        <v>14725</v>
      </c>
      <c r="K2474">
        <v>592833</v>
      </c>
      <c r="L2474" t="s">
        <v>14725</v>
      </c>
      <c r="M2474">
        <v>2117052</v>
      </c>
      <c r="N2474" t="s">
        <v>14725</v>
      </c>
      <c r="O2474" t="s">
        <v>17687</v>
      </c>
      <c r="P2474" t="s">
        <v>17001</v>
      </c>
      <c r="Q2474">
        <v>9579</v>
      </c>
      <c r="R2474" t="s">
        <v>14725</v>
      </c>
      <c r="S2474">
        <v>33207</v>
      </c>
      <c r="T2474" t="s">
        <v>14725</v>
      </c>
      <c r="U2474" t="s">
        <v>14725</v>
      </c>
      <c r="W2474">
        <v>68710</v>
      </c>
      <c r="X2474">
        <v>10693</v>
      </c>
      <c r="Y2474" t="s">
        <v>14725</v>
      </c>
      <c r="Z2474" t="s">
        <v>17004</v>
      </c>
      <c r="AA2474" t="s">
        <v>658</v>
      </c>
      <c r="AB2474" t="s">
        <v>658</v>
      </c>
      <c r="AC2474" t="s">
        <v>14725</v>
      </c>
      <c r="AD2474" t="s">
        <v>17004</v>
      </c>
      <c r="AE2474">
        <v>11577</v>
      </c>
      <c r="AF2474" t="s">
        <v>14725</v>
      </c>
      <c r="AH2474" t="s">
        <v>14725</v>
      </c>
      <c r="AJ2474">
        <v>5064</v>
      </c>
      <c r="AK2474" t="s">
        <v>14725</v>
      </c>
      <c r="AL2474" t="s">
        <v>19693</v>
      </c>
      <c r="AM2474" t="s">
        <v>14725</v>
      </c>
      <c r="AN2474" t="s">
        <v>14725</v>
      </c>
      <c r="AO2474" t="s">
        <v>1373</v>
      </c>
      <c r="AP2474" t="s">
        <v>17004</v>
      </c>
      <c r="AQ2474" t="s">
        <v>20403</v>
      </c>
    </row>
    <row r="2475" spans="1:43" x14ac:dyDescent="0.3">
      <c r="A2475" t="s">
        <v>3306</v>
      </c>
      <c r="B2475" t="s">
        <v>690</v>
      </c>
      <c r="C2475" s="72">
        <v>29828</v>
      </c>
      <c r="D2475" t="s">
        <v>6566</v>
      </c>
      <c r="E2475" t="s">
        <v>7572</v>
      </c>
      <c r="F2475" t="s">
        <v>1395</v>
      </c>
      <c r="G2475" t="s">
        <v>9094</v>
      </c>
      <c r="H2475" t="s">
        <v>1373</v>
      </c>
      <c r="I2475" t="s">
        <v>9278</v>
      </c>
      <c r="J2475" t="s">
        <v>690</v>
      </c>
      <c r="K2475">
        <v>425794</v>
      </c>
      <c r="L2475" t="s">
        <v>690</v>
      </c>
      <c r="M2475">
        <v>389743</v>
      </c>
      <c r="N2475" t="s">
        <v>690</v>
      </c>
      <c r="O2475" t="s">
        <v>3307</v>
      </c>
      <c r="P2475" t="s">
        <v>3306</v>
      </c>
      <c r="Q2475">
        <v>7048</v>
      </c>
      <c r="R2475" t="s">
        <v>690</v>
      </c>
      <c r="S2475">
        <v>5403</v>
      </c>
      <c r="T2475" t="s">
        <v>690</v>
      </c>
      <c r="V2475" t="s">
        <v>4979</v>
      </c>
      <c r="W2475">
        <v>31361</v>
      </c>
      <c r="X2475">
        <v>7048</v>
      </c>
      <c r="Y2475" t="s">
        <v>690</v>
      </c>
      <c r="Z2475" t="s">
        <v>6457</v>
      </c>
      <c r="AA2475" t="s">
        <v>658</v>
      </c>
      <c r="AB2475" t="s">
        <v>658</v>
      </c>
      <c r="AC2475" t="s">
        <v>690</v>
      </c>
      <c r="AD2475" t="s">
        <v>6457</v>
      </c>
      <c r="AE2475">
        <v>6921</v>
      </c>
      <c r="AF2475" t="s">
        <v>690</v>
      </c>
      <c r="AG2475">
        <v>5431</v>
      </c>
      <c r="AH2475" t="s">
        <v>690</v>
      </c>
      <c r="AI2475">
        <v>8739</v>
      </c>
      <c r="AJ2475">
        <v>1012</v>
      </c>
      <c r="AK2475" t="s">
        <v>690</v>
      </c>
      <c r="AL2475" t="s">
        <v>19694</v>
      </c>
      <c r="AM2475" t="s">
        <v>690</v>
      </c>
      <c r="AN2475" t="s">
        <v>690</v>
      </c>
      <c r="AO2475" t="s">
        <v>14935</v>
      </c>
      <c r="AP2475" t="s">
        <v>6457</v>
      </c>
      <c r="AQ2475" t="s">
        <v>20403</v>
      </c>
    </row>
    <row r="2476" spans="1:43" x14ac:dyDescent="0.3">
      <c r="A2476" t="s">
        <v>3308</v>
      </c>
      <c r="B2476" t="s">
        <v>705</v>
      </c>
      <c r="C2476" s="72">
        <v>32097</v>
      </c>
      <c r="D2476" t="s">
        <v>7001</v>
      </c>
      <c r="E2476" t="s">
        <v>7735</v>
      </c>
      <c r="F2476" t="s">
        <v>3591</v>
      </c>
      <c r="G2476" t="s">
        <v>3591</v>
      </c>
      <c r="H2476" t="s">
        <v>1373</v>
      </c>
      <c r="I2476" t="s">
        <v>10210</v>
      </c>
      <c r="J2476" t="s">
        <v>705</v>
      </c>
      <c r="K2476">
        <v>477229</v>
      </c>
      <c r="L2476" t="s">
        <v>705</v>
      </c>
      <c r="M2476">
        <v>1520602</v>
      </c>
      <c r="N2476" t="s">
        <v>705</v>
      </c>
      <c r="O2476" t="s">
        <v>3309</v>
      </c>
      <c r="P2476" t="s">
        <v>3308</v>
      </c>
      <c r="Q2476">
        <v>8686</v>
      </c>
      <c r="R2476" t="s">
        <v>705</v>
      </c>
      <c r="S2476">
        <v>29323</v>
      </c>
      <c r="T2476" t="s">
        <v>705</v>
      </c>
      <c r="V2476" t="s">
        <v>4980</v>
      </c>
      <c r="W2476">
        <v>56948</v>
      </c>
      <c r="X2476">
        <v>8686</v>
      </c>
      <c r="Y2476" t="s">
        <v>705</v>
      </c>
      <c r="Z2476" t="s">
        <v>6458</v>
      </c>
      <c r="AA2476" t="s">
        <v>658</v>
      </c>
      <c r="AB2476" t="s">
        <v>658</v>
      </c>
      <c r="AC2476" t="s">
        <v>705</v>
      </c>
      <c r="AD2476" t="s">
        <v>6458</v>
      </c>
      <c r="AE2476">
        <v>9293</v>
      </c>
      <c r="AF2476" t="s">
        <v>705</v>
      </c>
      <c r="AG2476">
        <v>11324</v>
      </c>
      <c r="AH2476" t="s">
        <v>705</v>
      </c>
      <c r="AI2476">
        <v>7692</v>
      </c>
      <c r="AJ2476">
        <v>3580</v>
      </c>
      <c r="AK2476" t="s">
        <v>705</v>
      </c>
      <c r="AL2476" t="s">
        <v>19695</v>
      </c>
      <c r="AM2476" t="s">
        <v>705</v>
      </c>
      <c r="AN2476" t="s">
        <v>705</v>
      </c>
      <c r="AO2476" t="s">
        <v>1373</v>
      </c>
      <c r="AP2476" t="s">
        <v>6458</v>
      </c>
      <c r="AQ2476" t="s">
        <v>20403</v>
      </c>
    </row>
    <row r="2477" spans="1:43" x14ac:dyDescent="0.3">
      <c r="A2477" t="s">
        <v>17005</v>
      </c>
      <c r="B2477" t="s">
        <v>14711</v>
      </c>
      <c r="C2477" s="72">
        <v>32399</v>
      </c>
      <c r="D2477" t="s">
        <v>6718</v>
      </c>
      <c r="E2477" t="s">
        <v>7735</v>
      </c>
      <c r="F2477" t="s">
        <v>1389</v>
      </c>
      <c r="G2477" t="s">
        <v>6120</v>
      </c>
      <c r="H2477" t="s">
        <v>1373</v>
      </c>
      <c r="I2477" t="s">
        <v>17006</v>
      </c>
      <c r="J2477" t="s">
        <v>14711</v>
      </c>
      <c r="K2477">
        <v>519393</v>
      </c>
      <c r="L2477" t="s">
        <v>14711</v>
      </c>
      <c r="M2477">
        <v>2107828</v>
      </c>
      <c r="N2477" t="s">
        <v>14711</v>
      </c>
      <c r="O2477" t="s">
        <v>17688</v>
      </c>
      <c r="P2477" t="s">
        <v>17005</v>
      </c>
      <c r="Q2477">
        <v>8751</v>
      </c>
      <c r="R2477" t="s">
        <v>14711</v>
      </c>
      <c r="S2477">
        <v>33171</v>
      </c>
      <c r="T2477" t="s">
        <v>14711</v>
      </c>
      <c r="W2477">
        <v>56949</v>
      </c>
      <c r="X2477">
        <v>9667</v>
      </c>
      <c r="Y2477" t="s">
        <v>14711</v>
      </c>
      <c r="Z2477" t="s">
        <v>17007</v>
      </c>
      <c r="AA2477" t="s">
        <v>658</v>
      </c>
      <c r="AB2477" t="s">
        <v>658</v>
      </c>
      <c r="AC2477" t="s">
        <v>14711</v>
      </c>
      <c r="AD2477" t="s">
        <v>17007</v>
      </c>
      <c r="AE2477">
        <v>13291</v>
      </c>
      <c r="AJ2477">
        <v>5845</v>
      </c>
      <c r="AK2477" t="s">
        <v>14711</v>
      </c>
      <c r="AL2477" t="s">
        <v>19696</v>
      </c>
      <c r="AM2477" t="s">
        <v>14711</v>
      </c>
      <c r="AN2477" t="s">
        <v>14711</v>
      </c>
      <c r="AO2477" t="s">
        <v>14933</v>
      </c>
      <c r="AP2477" t="s">
        <v>17007</v>
      </c>
      <c r="AQ2477" t="s">
        <v>20403</v>
      </c>
    </row>
    <row r="2478" spans="1:43" x14ac:dyDescent="0.3">
      <c r="A2478" t="s">
        <v>3310</v>
      </c>
      <c r="B2478" t="s">
        <v>1086</v>
      </c>
      <c r="C2478" s="72">
        <v>31347</v>
      </c>
      <c r="D2478" t="s">
        <v>6585</v>
      </c>
      <c r="E2478" t="s">
        <v>8133</v>
      </c>
      <c r="F2478" t="s">
        <v>3591</v>
      </c>
      <c r="G2478" t="s">
        <v>3591</v>
      </c>
      <c r="H2478" t="s">
        <v>1373</v>
      </c>
      <c r="I2478" t="s">
        <v>10209</v>
      </c>
      <c r="J2478" t="s">
        <v>1086</v>
      </c>
      <c r="K2478">
        <v>448252</v>
      </c>
      <c r="L2478" t="s">
        <v>1086</v>
      </c>
      <c r="M2478">
        <v>1226055</v>
      </c>
      <c r="N2478" t="s">
        <v>1086</v>
      </c>
      <c r="O2478" t="s">
        <v>3311</v>
      </c>
      <c r="P2478" t="s">
        <v>3310</v>
      </c>
      <c r="Q2478">
        <v>9058</v>
      </c>
      <c r="R2478" t="s">
        <v>1086</v>
      </c>
      <c r="S2478">
        <v>31183</v>
      </c>
      <c r="T2478" t="s">
        <v>1086</v>
      </c>
      <c r="V2478" t="s">
        <v>6459</v>
      </c>
      <c r="W2478">
        <v>49008</v>
      </c>
      <c r="X2478">
        <v>9058</v>
      </c>
      <c r="Y2478" t="s">
        <v>1086</v>
      </c>
      <c r="Z2478" t="s">
        <v>9056</v>
      </c>
      <c r="AA2478" t="s">
        <v>658</v>
      </c>
      <c r="AB2478" t="s">
        <v>658</v>
      </c>
      <c r="AC2478" t="s">
        <v>1086</v>
      </c>
      <c r="AD2478" t="s">
        <v>9056</v>
      </c>
      <c r="AI2478">
        <v>1803</v>
      </c>
      <c r="AJ2478">
        <v>4989</v>
      </c>
      <c r="AK2478" t="s">
        <v>1086</v>
      </c>
      <c r="AL2478" t="s">
        <v>19697</v>
      </c>
      <c r="AM2478" t="s">
        <v>1086</v>
      </c>
      <c r="AN2478" t="s">
        <v>1086</v>
      </c>
      <c r="AO2478" t="s">
        <v>1373</v>
      </c>
      <c r="AP2478" t="s">
        <v>9056</v>
      </c>
      <c r="AQ2478" t="s">
        <v>20403</v>
      </c>
    </row>
    <row r="2479" spans="1:43" x14ac:dyDescent="0.3">
      <c r="A2479" t="s">
        <v>6460</v>
      </c>
      <c r="B2479" t="s">
        <v>1282</v>
      </c>
      <c r="C2479" s="72">
        <v>33325</v>
      </c>
      <c r="D2479" t="s">
        <v>6549</v>
      </c>
      <c r="E2479" t="s">
        <v>6797</v>
      </c>
      <c r="F2479" t="s">
        <v>1531</v>
      </c>
      <c r="G2479" t="s">
        <v>9094</v>
      </c>
      <c r="H2479" t="s">
        <v>1396</v>
      </c>
      <c r="I2479" t="s">
        <v>10617</v>
      </c>
      <c r="J2479" t="s">
        <v>1282</v>
      </c>
      <c r="K2479">
        <v>572233</v>
      </c>
      <c r="L2479" t="s">
        <v>1282</v>
      </c>
      <c r="M2479">
        <v>2044379</v>
      </c>
      <c r="N2479" t="s">
        <v>1282</v>
      </c>
      <c r="O2479" t="s">
        <v>9057</v>
      </c>
      <c r="P2479" t="s">
        <v>6460</v>
      </c>
      <c r="Q2479">
        <v>9846</v>
      </c>
      <c r="R2479" t="s">
        <v>1282</v>
      </c>
      <c r="S2479">
        <v>32758</v>
      </c>
      <c r="T2479" t="s">
        <v>1282</v>
      </c>
      <c r="V2479" t="s">
        <v>6461</v>
      </c>
      <c r="W2479">
        <v>100121</v>
      </c>
      <c r="X2479">
        <v>9846</v>
      </c>
      <c r="Y2479" t="s">
        <v>1282</v>
      </c>
      <c r="Z2479" t="s">
        <v>6462</v>
      </c>
      <c r="AA2479" t="s">
        <v>658</v>
      </c>
      <c r="AB2479" t="s">
        <v>658</v>
      </c>
      <c r="AC2479" t="s">
        <v>1282</v>
      </c>
      <c r="AD2479" t="s">
        <v>6462</v>
      </c>
      <c r="AE2479">
        <v>12909</v>
      </c>
      <c r="AF2479" t="s">
        <v>1282</v>
      </c>
      <c r="AG2479">
        <v>38218</v>
      </c>
      <c r="AH2479" t="s">
        <v>1282</v>
      </c>
      <c r="AI2479">
        <v>18389</v>
      </c>
      <c r="AJ2479">
        <v>4775</v>
      </c>
      <c r="AK2479" t="s">
        <v>1282</v>
      </c>
      <c r="AL2479" t="s">
        <v>19698</v>
      </c>
      <c r="AM2479" t="s">
        <v>1282</v>
      </c>
      <c r="AN2479" t="s">
        <v>1282</v>
      </c>
      <c r="AO2479" t="s">
        <v>14937</v>
      </c>
      <c r="AP2479" t="s">
        <v>6462</v>
      </c>
      <c r="AQ2479" t="s">
        <v>20403</v>
      </c>
    </row>
    <row r="2480" spans="1:43" x14ac:dyDescent="0.3">
      <c r="A2480" t="s">
        <v>3312</v>
      </c>
      <c r="B2480" t="s">
        <v>527</v>
      </c>
      <c r="C2480" s="72">
        <v>31300</v>
      </c>
      <c r="D2480" t="s">
        <v>6798</v>
      </c>
      <c r="E2480" t="s">
        <v>6797</v>
      </c>
      <c r="F2480" t="s">
        <v>1413</v>
      </c>
      <c r="G2480" t="s">
        <v>9094</v>
      </c>
      <c r="H2480" t="s">
        <v>661</v>
      </c>
      <c r="I2480" t="s">
        <v>9251</v>
      </c>
      <c r="J2480" t="s">
        <v>527</v>
      </c>
      <c r="K2480">
        <v>435522</v>
      </c>
      <c r="L2480" t="s">
        <v>527</v>
      </c>
      <c r="M2480">
        <v>545787</v>
      </c>
      <c r="N2480" t="s">
        <v>527</v>
      </c>
      <c r="O2480" t="s">
        <v>3313</v>
      </c>
      <c r="P2480" t="s">
        <v>3312</v>
      </c>
      <c r="Q2480">
        <v>8571</v>
      </c>
      <c r="R2480" t="s">
        <v>527</v>
      </c>
      <c r="S2480">
        <v>29590</v>
      </c>
      <c r="T2480" t="s">
        <v>527</v>
      </c>
      <c r="U2480" t="s">
        <v>527</v>
      </c>
      <c r="V2480" t="s">
        <v>4981</v>
      </c>
      <c r="W2480">
        <v>49024</v>
      </c>
      <c r="X2480">
        <v>8571</v>
      </c>
      <c r="Y2480" t="s">
        <v>527</v>
      </c>
      <c r="Z2480" t="s">
        <v>6463</v>
      </c>
      <c r="AA2480" t="s">
        <v>5068</v>
      </c>
      <c r="AB2480" t="s">
        <v>658</v>
      </c>
      <c r="AC2480" t="s">
        <v>527</v>
      </c>
      <c r="AD2480" t="s">
        <v>6463</v>
      </c>
      <c r="AE2480">
        <v>8265</v>
      </c>
      <c r="AF2480" t="s">
        <v>527</v>
      </c>
      <c r="AG2480">
        <v>6276</v>
      </c>
      <c r="AH2480" t="s">
        <v>527</v>
      </c>
      <c r="AI2480">
        <v>3448</v>
      </c>
      <c r="AJ2480">
        <v>3171</v>
      </c>
      <c r="AK2480" t="s">
        <v>527</v>
      </c>
      <c r="AL2480" t="s">
        <v>19699</v>
      </c>
      <c r="AM2480" t="s">
        <v>527</v>
      </c>
      <c r="AN2480" t="s">
        <v>527</v>
      </c>
      <c r="AO2480" t="s">
        <v>661</v>
      </c>
      <c r="AP2480" t="s">
        <v>6463</v>
      </c>
      <c r="AQ2480" t="s">
        <v>20403</v>
      </c>
    </row>
    <row r="2481" spans="1:43" x14ac:dyDescent="0.3">
      <c r="A2481" t="s">
        <v>3532</v>
      </c>
      <c r="B2481" t="s">
        <v>998</v>
      </c>
      <c r="C2481" s="72">
        <v>33829</v>
      </c>
      <c r="D2481" t="s">
        <v>7600</v>
      </c>
      <c r="E2481" t="s">
        <v>6797</v>
      </c>
      <c r="F2481" t="s">
        <v>1392</v>
      </c>
      <c r="G2481" t="s">
        <v>6120</v>
      </c>
      <c r="H2481" t="s">
        <v>1373</v>
      </c>
      <c r="I2481" t="s">
        <v>10248</v>
      </c>
      <c r="J2481" t="s">
        <v>998</v>
      </c>
      <c r="K2481">
        <v>592836</v>
      </c>
      <c r="L2481" t="s">
        <v>998</v>
      </c>
      <c r="M2481">
        <v>1757981</v>
      </c>
      <c r="N2481" t="s">
        <v>998</v>
      </c>
      <c r="O2481" t="s">
        <v>4982</v>
      </c>
      <c r="P2481" t="s">
        <v>3532</v>
      </c>
      <c r="Q2481">
        <v>9321</v>
      </c>
      <c r="R2481" t="s">
        <v>998</v>
      </c>
      <c r="S2481">
        <v>31864</v>
      </c>
      <c r="T2481" t="s">
        <v>998</v>
      </c>
      <c r="V2481" t="s">
        <v>4983</v>
      </c>
      <c r="W2481">
        <v>67148</v>
      </c>
      <c r="X2481">
        <v>9321</v>
      </c>
      <c r="Y2481" t="s">
        <v>998</v>
      </c>
      <c r="Z2481" t="s">
        <v>6464</v>
      </c>
      <c r="AA2481" t="s">
        <v>658</v>
      </c>
      <c r="AB2481" t="s">
        <v>658</v>
      </c>
      <c r="AC2481" t="s">
        <v>998</v>
      </c>
      <c r="AD2481" t="s">
        <v>6464</v>
      </c>
      <c r="AE2481">
        <v>11537</v>
      </c>
      <c r="AF2481" t="s">
        <v>998</v>
      </c>
      <c r="AG2481">
        <v>21097</v>
      </c>
      <c r="AH2481" t="s">
        <v>998</v>
      </c>
      <c r="AI2481">
        <v>14646</v>
      </c>
      <c r="AJ2481">
        <v>4062</v>
      </c>
      <c r="AK2481" t="s">
        <v>998</v>
      </c>
      <c r="AL2481" t="s">
        <v>19700</v>
      </c>
      <c r="AM2481" t="s">
        <v>998</v>
      </c>
      <c r="AN2481" t="s">
        <v>998</v>
      </c>
      <c r="AO2481" t="s">
        <v>14935</v>
      </c>
      <c r="AP2481" t="s">
        <v>6464</v>
      </c>
      <c r="AQ2481" t="s">
        <v>20403</v>
      </c>
    </row>
    <row r="2482" spans="1:43" x14ac:dyDescent="0.3">
      <c r="A2482" t="s">
        <v>3314</v>
      </c>
      <c r="B2482" t="s">
        <v>352</v>
      </c>
      <c r="C2482" s="72">
        <v>31650</v>
      </c>
      <c r="D2482" t="s">
        <v>6551</v>
      </c>
      <c r="E2482" t="s">
        <v>7371</v>
      </c>
      <c r="F2482" t="s">
        <v>1409</v>
      </c>
      <c r="G2482" t="s">
        <v>9094</v>
      </c>
      <c r="H2482" t="s">
        <v>660</v>
      </c>
      <c r="I2482" t="s">
        <v>10171</v>
      </c>
      <c r="J2482" t="s">
        <v>352</v>
      </c>
      <c r="K2482">
        <v>477165</v>
      </c>
      <c r="L2482" t="s">
        <v>352</v>
      </c>
      <c r="M2482">
        <v>1630094</v>
      </c>
      <c r="N2482" t="s">
        <v>352</v>
      </c>
      <c r="O2482" t="s">
        <v>3315</v>
      </c>
      <c r="P2482" t="s">
        <v>3314</v>
      </c>
      <c r="Q2482">
        <v>8416</v>
      </c>
      <c r="R2482" t="s">
        <v>352</v>
      </c>
      <c r="S2482">
        <v>30174</v>
      </c>
      <c r="T2482" t="s">
        <v>352</v>
      </c>
      <c r="U2482" t="s">
        <v>352</v>
      </c>
      <c r="V2482" t="s">
        <v>4984</v>
      </c>
      <c r="W2482">
        <v>58779</v>
      </c>
      <c r="X2482">
        <v>8416</v>
      </c>
      <c r="Y2482" t="s">
        <v>352</v>
      </c>
      <c r="Z2482" t="s">
        <v>9058</v>
      </c>
      <c r="AA2482" t="s">
        <v>666</v>
      </c>
      <c r="AB2482" t="s">
        <v>658</v>
      </c>
      <c r="AC2482" t="s">
        <v>352</v>
      </c>
      <c r="AD2482" t="s">
        <v>9058</v>
      </c>
      <c r="AE2482">
        <v>10471</v>
      </c>
      <c r="AF2482" t="s">
        <v>352</v>
      </c>
      <c r="AG2482">
        <v>11331</v>
      </c>
      <c r="AH2482" t="s">
        <v>352</v>
      </c>
      <c r="AI2482">
        <v>5656</v>
      </c>
      <c r="AJ2482">
        <v>3163</v>
      </c>
      <c r="AK2482" t="s">
        <v>352</v>
      </c>
      <c r="AL2482" t="s">
        <v>19701</v>
      </c>
      <c r="AM2482" t="s">
        <v>352</v>
      </c>
      <c r="AN2482" t="s">
        <v>352</v>
      </c>
      <c r="AO2482" t="s">
        <v>660</v>
      </c>
      <c r="AP2482" t="s">
        <v>9058</v>
      </c>
      <c r="AQ2482" t="s">
        <v>20403</v>
      </c>
    </row>
    <row r="2483" spans="1:43" x14ac:dyDescent="0.3">
      <c r="A2483" t="s">
        <v>17008</v>
      </c>
      <c r="B2483" t="s">
        <v>14307</v>
      </c>
      <c r="C2483" s="72">
        <v>33546</v>
      </c>
      <c r="D2483" t="s">
        <v>7364</v>
      </c>
      <c r="E2483" t="s">
        <v>17009</v>
      </c>
      <c r="F2483" t="s">
        <v>1413</v>
      </c>
      <c r="G2483" t="s">
        <v>9094</v>
      </c>
      <c r="H2483" t="s">
        <v>1424</v>
      </c>
      <c r="I2483" t="s">
        <v>17010</v>
      </c>
      <c r="J2483" t="s">
        <v>14307</v>
      </c>
      <c r="K2483">
        <v>595453</v>
      </c>
      <c r="L2483" t="s">
        <v>14307</v>
      </c>
      <c r="M2483">
        <v>2166445</v>
      </c>
      <c r="N2483" t="s">
        <v>14307</v>
      </c>
      <c r="O2483" t="s">
        <v>17011</v>
      </c>
      <c r="P2483" t="s">
        <v>17008</v>
      </c>
      <c r="Q2483">
        <v>10799</v>
      </c>
      <c r="R2483" t="s">
        <v>14307</v>
      </c>
      <c r="S2483">
        <v>33678</v>
      </c>
      <c r="T2483" t="s">
        <v>14307</v>
      </c>
      <c r="W2483">
        <v>68982</v>
      </c>
      <c r="X2483">
        <v>10799</v>
      </c>
      <c r="Y2483" t="s">
        <v>14307</v>
      </c>
      <c r="Z2483" t="s">
        <v>15339</v>
      </c>
      <c r="AA2483" t="s">
        <v>658</v>
      </c>
      <c r="AB2483" t="s">
        <v>658</v>
      </c>
      <c r="AC2483" t="s">
        <v>14307</v>
      </c>
      <c r="AD2483" t="s">
        <v>15339</v>
      </c>
      <c r="AE2483">
        <v>15181</v>
      </c>
      <c r="AJ2483">
        <v>5694</v>
      </c>
      <c r="AK2483" t="s">
        <v>14307</v>
      </c>
      <c r="AL2483" t="s">
        <v>19702</v>
      </c>
      <c r="AM2483" t="s">
        <v>14307</v>
      </c>
      <c r="AN2483" t="s">
        <v>14307</v>
      </c>
      <c r="AO2483" t="s">
        <v>1424</v>
      </c>
      <c r="AP2483" t="s">
        <v>15339</v>
      </c>
      <c r="AQ2483" t="s">
        <v>20403</v>
      </c>
    </row>
    <row r="2484" spans="1:43" x14ac:dyDescent="0.3">
      <c r="A2484" t="s">
        <v>9188</v>
      </c>
      <c r="B2484" t="s">
        <v>9189</v>
      </c>
      <c r="C2484" s="72">
        <v>35023</v>
      </c>
      <c r="D2484" t="s">
        <v>9190</v>
      </c>
      <c r="E2484" t="s">
        <v>8134</v>
      </c>
      <c r="F2484" t="s">
        <v>1426</v>
      </c>
      <c r="G2484" t="s">
        <v>6120</v>
      </c>
      <c r="H2484" t="s">
        <v>661</v>
      </c>
      <c r="I2484" t="s">
        <v>9191</v>
      </c>
      <c r="J2484" t="s">
        <v>9189</v>
      </c>
      <c r="K2484">
        <v>657088</v>
      </c>
      <c r="L2484" t="s">
        <v>9189</v>
      </c>
      <c r="M2484">
        <v>2135267</v>
      </c>
      <c r="N2484" t="s">
        <v>9189</v>
      </c>
      <c r="P2484" t="s">
        <v>9188</v>
      </c>
      <c r="R2484" t="s">
        <v>9189</v>
      </c>
      <c r="S2484">
        <v>33726</v>
      </c>
      <c r="T2484" t="s">
        <v>9189</v>
      </c>
      <c r="V2484" t="s">
        <v>12364</v>
      </c>
      <c r="W2484">
        <v>104942</v>
      </c>
      <c r="X2484">
        <v>9865</v>
      </c>
      <c r="Y2484" t="s">
        <v>9189</v>
      </c>
      <c r="Z2484" t="s">
        <v>9192</v>
      </c>
      <c r="AA2484" t="s">
        <v>666</v>
      </c>
      <c r="AB2484" t="s">
        <v>658</v>
      </c>
      <c r="AC2484" t="s">
        <v>9189</v>
      </c>
      <c r="AD2484" t="s">
        <v>9192</v>
      </c>
      <c r="AE2484">
        <v>13377</v>
      </c>
      <c r="AI2484">
        <v>18417</v>
      </c>
      <c r="AJ2484">
        <v>5213</v>
      </c>
      <c r="AK2484" t="s">
        <v>9189</v>
      </c>
      <c r="AL2484" t="s">
        <v>19703</v>
      </c>
      <c r="AM2484" t="s">
        <v>9189</v>
      </c>
      <c r="AN2484" t="s">
        <v>9189</v>
      </c>
      <c r="AO2484" t="s">
        <v>661</v>
      </c>
      <c r="AP2484" t="s">
        <v>9192</v>
      </c>
      <c r="AQ2484" t="s">
        <v>20403</v>
      </c>
    </row>
    <row r="2485" spans="1:43" x14ac:dyDescent="0.3">
      <c r="A2485" t="s">
        <v>3316</v>
      </c>
      <c r="B2485" t="s">
        <v>1019</v>
      </c>
      <c r="C2485" s="72">
        <v>31798</v>
      </c>
      <c r="D2485" t="s">
        <v>6620</v>
      </c>
      <c r="E2485" t="s">
        <v>8134</v>
      </c>
      <c r="F2485" t="s">
        <v>3591</v>
      </c>
      <c r="G2485" t="s">
        <v>3591</v>
      </c>
      <c r="H2485" t="s">
        <v>1373</v>
      </c>
      <c r="I2485" t="s">
        <v>10629</v>
      </c>
      <c r="J2485" t="s">
        <v>1019</v>
      </c>
      <c r="K2485">
        <v>476205</v>
      </c>
      <c r="L2485" t="s">
        <v>1019</v>
      </c>
      <c r="M2485">
        <v>1915317</v>
      </c>
      <c r="N2485" t="s">
        <v>1019</v>
      </c>
      <c r="O2485" t="s">
        <v>4985</v>
      </c>
      <c r="P2485" t="s">
        <v>3316</v>
      </c>
      <c r="Q2485">
        <v>9239</v>
      </c>
      <c r="R2485" t="s">
        <v>1019</v>
      </c>
      <c r="S2485">
        <v>32039</v>
      </c>
      <c r="T2485" t="s">
        <v>1019</v>
      </c>
      <c r="V2485" t="s">
        <v>4986</v>
      </c>
      <c r="W2485">
        <v>49044</v>
      </c>
      <c r="X2485">
        <v>9239</v>
      </c>
      <c r="Y2485" t="s">
        <v>1019</v>
      </c>
      <c r="Z2485" t="s">
        <v>6465</v>
      </c>
      <c r="AA2485" t="s">
        <v>658</v>
      </c>
      <c r="AB2485" t="s">
        <v>658</v>
      </c>
      <c r="AC2485" t="s">
        <v>1019</v>
      </c>
      <c r="AD2485" t="s">
        <v>6465</v>
      </c>
      <c r="AE2485">
        <v>11876</v>
      </c>
      <c r="AI2485">
        <v>2927</v>
      </c>
      <c r="AK2485" t="s">
        <v>1019</v>
      </c>
      <c r="AL2485" t="s">
        <v>19704</v>
      </c>
      <c r="AM2485" t="s">
        <v>1019</v>
      </c>
      <c r="AN2485" t="s">
        <v>1019</v>
      </c>
      <c r="AO2485" t="s">
        <v>1373</v>
      </c>
      <c r="AP2485" t="s">
        <v>6465</v>
      </c>
      <c r="AQ2485" t="s">
        <v>20403</v>
      </c>
    </row>
    <row r="2486" spans="1:43" x14ac:dyDescent="0.3">
      <c r="A2486" t="s">
        <v>11457</v>
      </c>
      <c r="B2486" t="s">
        <v>11715</v>
      </c>
      <c r="C2486" s="72">
        <v>32777</v>
      </c>
      <c r="D2486" t="s">
        <v>11107</v>
      </c>
      <c r="E2486" t="s">
        <v>11458</v>
      </c>
      <c r="F2486" t="s">
        <v>1437</v>
      </c>
      <c r="G2486" t="s">
        <v>9094</v>
      </c>
      <c r="H2486" t="s">
        <v>660</v>
      </c>
      <c r="I2486" t="s">
        <v>11716</v>
      </c>
      <c r="J2486" t="s">
        <v>11715</v>
      </c>
      <c r="K2486">
        <v>595023</v>
      </c>
      <c r="L2486" t="s">
        <v>11715</v>
      </c>
      <c r="M2486">
        <v>2171839</v>
      </c>
      <c r="N2486" t="s">
        <v>11715</v>
      </c>
      <c r="O2486" t="s">
        <v>13380</v>
      </c>
      <c r="P2486" t="s">
        <v>11457</v>
      </c>
      <c r="Q2486">
        <v>10254</v>
      </c>
      <c r="R2486" t="s">
        <v>11715</v>
      </c>
      <c r="S2486">
        <v>34296</v>
      </c>
      <c r="T2486" t="s">
        <v>11715</v>
      </c>
      <c r="V2486" t="s">
        <v>12118</v>
      </c>
      <c r="W2486">
        <v>67884</v>
      </c>
      <c r="X2486">
        <v>10254</v>
      </c>
      <c r="Y2486" t="s">
        <v>11715</v>
      </c>
      <c r="Z2486" t="s">
        <v>12119</v>
      </c>
      <c r="AA2486" t="s">
        <v>5068</v>
      </c>
      <c r="AB2486" t="s">
        <v>658</v>
      </c>
      <c r="AC2486" t="s">
        <v>11715</v>
      </c>
      <c r="AD2486" t="s">
        <v>12119</v>
      </c>
      <c r="AE2486">
        <v>14124</v>
      </c>
      <c r="AF2486" t="s">
        <v>11715</v>
      </c>
      <c r="AG2486">
        <v>68643</v>
      </c>
      <c r="AH2486" t="s">
        <v>11715</v>
      </c>
      <c r="AI2486">
        <v>14318</v>
      </c>
      <c r="AJ2486">
        <v>5135</v>
      </c>
      <c r="AK2486" t="s">
        <v>11715</v>
      </c>
      <c r="AL2486" t="s">
        <v>19705</v>
      </c>
      <c r="AM2486" t="s">
        <v>11715</v>
      </c>
      <c r="AN2486" t="s">
        <v>11715</v>
      </c>
      <c r="AO2486" t="s">
        <v>660</v>
      </c>
      <c r="AP2486" t="s">
        <v>12119</v>
      </c>
      <c r="AQ2486" t="s">
        <v>20403</v>
      </c>
    </row>
    <row r="2487" spans="1:43" x14ac:dyDescent="0.3">
      <c r="A2487" t="s">
        <v>17012</v>
      </c>
      <c r="B2487" t="s">
        <v>17013</v>
      </c>
      <c r="C2487" s="72">
        <v>34180</v>
      </c>
      <c r="D2487" t="s">
        <v>7796</v>
      </c>
      <c r="E2487" t="s">
        <v>11458</v>
      </c>
      <c r="F2487" t="s">
        <v>1470</v>
      </c>
      <c r="G2487" t="s">
        <v>6120</v>
      </c>
      <c r="H2487" t="s">
        <v>1396</v>
      </c>
      <c r="I2487" t="s">
        <v>17014</v>
      </c>
      <c r="J2487" t="s">
        <v>17013</v>
      </c>
      <c r="K2487">
        <v>665120</v>
      </c>
      <c r="L2487" t="s">
        <v>17013</v>
      </c>
      <c r="M2487">
        <v>2227749</v>
      </c>
      <c r="N2487" t="s">
        <v>17013</v>
      </c>
      <c r="P2487" t="s">
        <v>17012</v>
      </c>
      <c r="Q2487">
        <v>11585</v>
      </c>
      <c r="R2487" t="s">
        <v>17013</v>
      </c>
      <c r="S2487">
        <v>35673</v>
      </c>
      <c r="T2487" t="s">
        <v>17013</v>
      </c>
      <c r="W2487">
        <v>107102</v>
      </c>
      <c r="X2487">
        <v>11585</v>
      </c>
      <c r="Y2487" t="s">
        <v>17013</v>
      </c>
      <c r="Z2487" t="s">
        <v>17015</v>
      </c>
      <c r="AA2487" t="s">
        <v>666</v>
      </c>
      <c r="AB2487" t="s">
        <v>666</v>
      </c>
      <c r="AC2487" t="s">
        <v>17013</v>
      </c>
      <c r="AD2487" t="s">
        <v>17015</v>
      </c>
      <c r="AE2487">
        <v>15591</v>
      </c>
      <c r="AJ2487">
        <v>6081</v>
      </c>
      <c r="AK2487" t="s">
        <v>17013</v>
      </c>
      <c r="AL2487" t="s">
        <v>19706</v>
      </c>
      <c r="AM2487" t="s">
        <v>17013</v>
      </c>
      <c r="AN2487" t="s">
        <v>17013</v>
      </c>
      <c r="AO2487" t="s">
        <v>1396</v>
      </c>
      <c r="AP2487" t="s">
        <v>17015</v>
      </c>
      <c r="AQ2487" t="s">
        <v>20403</v>
      </c>
    </row>
    <row r="2488" spans="1:43" x14ac:dyDescent="0.3">
      <c r="A2488" t="s">
        <v>3317</v>
      </c>
      <c r="B2488" t="s">
        <v>948</v>
      </c>
      <c r="C2488" s="72">
        <v>31118</v>
      </c>
      <c r="D2488" t="s">
        <v>8135</v>
      </c>
      <c r="E2488" t="s">
        <v>7110</v>
      </c>
      <c r="F2488" t="s">
        <v>3591</v>
      </c>
      <c r="G2488" t="s">
        <v>3591</v>
      </c>
      <c r="H2488" t="s">
        <v>1373</v>
      </c>
      <c r="I2488" t="s">
        <v>9567</v>
      </c>
      <c r="J2488" t="s">
        <v>948</v>
      </c>
      <c r="K2488">
        <v>502208</v>
      </c>
      <c r="L2488" t="s">
        <v>948</v>
      </c>
      <c r="M2488">
        <v>1537194</v>
      </c>
      <c r="N2488" t="s">
        <v>948</v>
      </c>
      <c r="O2488" t="s">
        <v>3318</v>
      </c>
      <c r="P2488" t="s">
        <v>3317</v>
      </c>
      <c r="Q2488">
        <v>8448</v>
      </c>
      <c r="R2488" t="s">
        <v>948</v>
      </c>
      <c r="S2488">
        <v>29701</v>
      </c>
      <c r="T2488" t="s">
        <v>948</v>
      </c>
      <c r="V2488" t="s">
        <v>4987</v>
      </c>
      <c r="W2488">
        <v>50184</v>
      </c>
      <c r="X2488">
        <v>8448</v>
      </c>
      <c r="Y2488" t="s">
        <v>948</v>
      </c>
      <c r="Z2488" t="s">
        <v>9059</v>
      </c>
      <c r="AA2488" t="s">
        <v>658</v>
      </c>
      <c r="AB2488" t="s">
        <v>658</v>
      </c>
      <c r="AC2488" t="s">
        <v>948</v>
      </c>
      <c r="AD2488" t="s">
        <v>9059</v>
      </c>
      <c r="AE2488">
        <v>10338</v>
      </c>
      <c r="AI2488">
        <v>2871</v>
      </c>
      <c r="AK2488" t="s">
        <v>948</v>
      </c>
      <c r="AL2488" t="s">
        <v>19707</v>
      </c>
      <c r="AM2488" t="s">
        <v>948</v>
      </c>
      <c r="AN2488" t="s">
        <v>948</v>
      </c>
      <c r="AO2488" t="s">
        <v>1373</v>
      </c>
      <c r="AP2488" t="s">
        <v>9059</v>
      </c>
      <c r="AQ2488" t="s">
        <v>20403</v>
      </c>
    </row>
    <row r="2489" spans="1:43" x14ac:dyDescent="0.3">
      <c r="A2489" t="s">
        <v>4988</v>
      </c>
      <c r="B2489" t="s">
        <v>1298</v>
      </c>
      <c r="C2489" s="72">
        <v>32756</v>
      </c>
      <c r="D2489" t="s">
        <v>7111</v>
      </c>
      <c r="E2489" t="s">
        <v>7110</v>
      </c>
      <c r="F2489" t="s">
        <v>3591</v>
      </c>
      <c r="G2489" t="s">
        <v>3591</v>
      </c>
      <c r="H2489" t="s">
        <v>1396</v>
      </c>
      <c r="I2489" t="s">
        <v>10832</v>
      </c>
      <c r="J2489" t="s">
        <v>1298</v>
      </c>
      <c r="K2489">
        <v>595025</v>
      </c>
      <c r="L2489" t="s">
        <v>1298</v>
      </c>
      <c r="M2489">
        <v>1804323</v>
      </c>
      <c r="N2489" t="s">
        <v>1298</v>
      </c>
      <c r="O2489" t="s">
        <v>6466</v>
      </c>
      <c r="P2489" t="s">
        <v>4988</v>
      </c>
      <c r="Q2489">
        <v>9525</v>
      </c>
      <c r="R2489" t="s">
        <v>1298</v>
      </c>
      <c r="S2489">
        <v>31199</v>
      </c>
      <c r="T2489" t="s">
        <v>1298</v>
      </c>
      <c r="V2489" t="s">
        <v>6467</v>
      </c>
      <c r="W2489">
        <v>67886</v>
      </c>
      <c r="X2489">
        <v>9525</v>
      </c>
      <c r="Y2489" t="s">
        <v>1298</v>
      </c>
      <c r="Z2489" t="s">
        <v>6468</v>
      </c>
      <c r="AA2489" t="s">
        <v>5068</v>
      </c>
      <c r="AB2489" t="s">
        <v>658</v>
      </c>
      <c r="AC2489" t="s">
        <v>9060</v>
      </c>
      <c r="AD2489" t="s">
        <v>6468</v>
      </c>
      <c r="AE2489">
        <v>11825</v>
      </c>
      <c r="AF2489" t="s">
        <v>1298</v>
      </c>
      <c r="AG2489">
        <v>13459</v>
      </c>
      <c r="AI2489">
        <v>13522</v>
      </c>
      <c r="AJ2489">
        <v>4465</v>
      </c>
      <c r="AK2489" t="s">
        <v>1298</v>
      </c>
      <c r="AL2489" t="s">
        <v>19708</v>
      </c>
      <c r="AM2489" t="s">
        <v>1298</v>
      </c>
      <c r="AN2489" t="s">
        <v>1298</v>
      </c>
      <c r="AO2489" t="s">
        <v>1396</v>
      </c>
      <c r="AP2489" t="s">
        <v>6468</v>
      </c>
      <c r="AQ2489" t="s">
        <v>20403</v>
      </c>
    </row>
    <row r="2490" spans="1:43" hidden="1" x14ac:dyDescent="0.3">
      <c r="A2490" t="s">
        <v>4989</v>
      </c>
      <c r="B2490" t="s">
        <v>956</v>
      </c>
      <c r="C2490" s="72">
        <v>29311</v>
      </c>
      <c r="D2490" t="s">
        <v>8137</v>
      </c>
      <c r="E2490" t="s">
        <v>8136</v>
      </c>
      <c r="F2490" t="s">
        <v>3591</v>
      </c>
      <c r="G2490" t="s">
        <v>3591</v>
      </c>
      <c r="H2490" t="s">
        <v>1373</v>
      </c>
      <c r="I2490" t="s">
        <v>10572</v>
      </c>
      <c r="J2490" t="s">
        <v>956</v>
      </c>
      <c r="K2490">
        <v>425426</v>
      </c>
      <c r="L2490" t="s">
        <v>956</v>
      </c>
      <c r="M2490">
        <v>382868</v>
      </c>
      <c r="N2490" t="s">
        <v>956</v>
      </c>
      <c r="O2490" t="s">
        <v>6469</v>
      </c>
      <c r="P2490" t="s">
        <v>4989</v>
      </c>
      <c r="Q2490">
        <v>7502</v>
      </c>
      <c r="R2490" t="s">
        <v>956</v>
      </c>
      <c r="S2490">
        <v>6209</v>
      </c>
      <c r="T2490" t="s">
        <v>956</v>
      </c>
      <c r="V2490" t="s">
        <v>6470</v>
      </c>
      <c r="W2490">
        <v>31803</v>
      </c>
      <c r="X2490">
        <v>7502</v>
      </c>
      <c r="Y2490" t="s">
        <v>956</v>
      </c>
      <c r="Z2490" t="s">
        <v>6471</v>
      </c>
      <c r="AA2490" t="s">
        <v>658</v>
      </c>
      <c r="AB2490" t="s">
        <v>658</v>
      </c>
      <c r="AC2490" t="s">
        <v>956</v>
      </c>
      <c r="AD2490" t="s">
        <v>6471</v>
      </c>
      <c r="AE2490">
        <v>7356</v>
      </c>
      <c r="AF2490" t="s">
        <v>956</v>
      </c>
      <c r="AG2490">
        <v>6214</v>
      </c>
      <c r="AH2490" t="s">
        <v>956</v>
      </c>
      <c r="AI2490">
        <v>3777</v>
      </c>
      <c r="AK2490" t="s">
        <v>956</v>
      </c>
      <c r="AL2490" t="s">
        <v>19709</v>
      </c>
      <c r="AM2490" t="s">
        <v>956</v>
      </c>
      <c r="AN2490" t="s">
        <v>956</v>
      </c>
      <c r="AO2490" t="s">
        <v>1373</v>
      </c>
      <c r="AP2490" t="s">
        <v>6471</v>
      </c>
      <c r="AQ2490" t="s">
        <v>20402</v>
      </c>
    </row>
    <row r="2491" spans="1:43" x14ac:dyDescent="0.3">
      <c r="A2491" t="s">
        <v>17016</v>
      </c>
      <c r="B2491" t="s">
        <v>17017</v>
      </c>
      <c r="C2491" s="72">
        <v>33719</v>
      </c>
      <c r="D2491" t="s">
        <v>17018</v>
      </c>
      <c r="E2491" t="s">
        <v>8136</v>
      </c>
      <c r="F2491" t="s">
        <v>1416</v>
      </c>
      <c r="G2491" t="s">
        <v>9094</v>
      </c>
      <c r="H2491" t="s">
        <v>1373</v>
      </c>
      <c r="I2491" t="s">
        <v>17019</v>
      </c>
      <c r="J2491" t="s">
        <v>17017</v>
      </c>
      <c r="K2491">
        <v>623913</v>
      </c>
      <c r="L2491" t="s">
        <v>17017</v>
      </c>
      <c r="M2491">
        <v>2109065</v>
      </c>
      <c r="N2491" t="s">
        <v>17017</v>
      </c>
      <c r="O2491" t="s">
        <v>17020</v>
      </c>
      <c r="P2491" t="s">
        <v>17016</v>
      </c>
      <c r="Q2491">
        <v>9648</v>
      </c>
      <c r="R2491" t="s">
        <v>17017</v>
      </c>
      <c r="S2491">
        <v>33117</v>
      </c>
      <c r="T2491" t="s">
        <v>17017</v>
      </c>
      <c r="W2491">
        <v>102199</v>
      </c>
      <c r="X2491">
        <v>9648</v>
      </c>
      <c r="Y2491" t="s">
        <v>17017</v>
      </c>
      <c r="Z2491" t="s">
        <v>17021</v>
      </c>
      <c r="AA2491" t="s">
        <v>666</v>
      </c>
      <c r="AB2491" t="s">
        <v>666</v>
      </c>
      <c r="AC2491" t="s">
        <v>17017</v>
      </c>
      <c r="AD2491" t="s">
        <v>17021</v>
      </c>
      <c r="AE2491">
        <v>13240</v>
      </c>
      <c r="AJ2491">
        <v>4556</v>
      </c>
      <c r="AK2491" t="s">
        <v>17017</v>
      </c>
      <c r="AL2491" t="s">
        <v>19710</v>
      </c>
      <c r="AM2491" t="s">
        <v>17017</v>
      </c>
      <c r="AN2491" t="s">
        <v>17017</v>
      </c>
      <c r="AO2491" t="s">
        <v>1373</v>
      </c>
      <c r="AP2491" t="s">
        <v>17021</v>
      </c>
      <c r="AQ2491" t="s">
        <v>20403</v>
      </c>
    </row>
    <row r="2492" spans="1:43" x14ac:dyDescent="0.3">
      <c r="A2492" t="s">
        <v>17022</v>
      </c>
      <c r="B2492" t="s">
        <v>17023</v>
      </c>
      <c r="C2492" s="72">
        <v>34663</v>
      </c>
      <c r="D2492" t="s">
        <v>6872</v>
      </c>
      <c r="E2492" t="s">
        <v>14903</v>
      </c>
      <c r="F2492" t="s">
        <v>1434</v>
      </c>
      <c r="G2492" t="s">
        <v>9094</v>
      </c>
      <c r="H2492" t="s">
        <v>660</v>
      </c>
      <c r="I2492" t="s">
        <v>17024</v>
      </c>
      <c r="J2492" t="s">
        <v>17023</v>
      </c>
      <c r="K2492">
        <v>608380</v>
      </c>
      <c r="L2492" t="s">
        <v>17023</v>
      </c>
      <c r="M2492">
        <v>2167339</v>
      </c>
      <c r="N2492" t="s">
        <v>17023</v>
      </c>
      <c r="P2492" t="s">
        <v>17022</v>
      </c>
      <c r="S2492">
        <v>33744</v>
      </c>
      <c r="T2492" t="s">
        <v>17023</v>
      </c>
      <c r="V2492" t="s">
        <v>17025</v>
      </c>
      <c r="W2492">
        <v>100266</v>
      </c>
      <c r="X2492">
        <v>10228</v>
      </c>
      <c r="Y2492" t="s">
        <v>17023</v>
      </c>
      <c r="Z2492" t="s">
        <v>17026</v>
      </c>
      <c r="AA2492" t="s">
        <v>666</v>
      </c>
      <c r="AB2492" t="s">
        <v>658</v>
      </c>
      <c r="AC2492" t="s">
        <v>17023</v>
      </c>
      <c r="AD2492" t="s">
        <v>17026</v>
      </c>
      <c r="AK2492" t="s">
        <v>17023</v>
      </c>
      <c r="AL2492" t="s">
        <v>19711</v>
      </c>
      <c r="AM2492" t="s">
        <v>17023</v>
      </c>
      <c r="AN2492" t="s">
        <v>17023</v>
      </c>
      <c r="AO2492" t="s">
        <v>660</v>
      </c>
      <c r="AQ2492" t="s">
        <v>20403</v>
      </c>
    </row>
    <row r="2493" spans="1:43" x14ac:dyDescent="0.3">
      <c r="A2493" t="s">
        <v>14902</v>
      </c>
      <c r="B2493" t="s">
        <v>14677</v>
      </c>
      <c r="C2493" s="72">
        <v>34317</v>
      </c>
      <c r="D2493" t="s">
        <v>6970</v>
      </c>
      <c r="E2493" t="s">
        <v>14903</v>
      </c>
      <c r="F2493" t="s">
        <v>1470</v>
      </c>
      <c r="G2493" t="s">
        <v>6120</v>
      </c>
      <c r="H2493" t="s">
        <v>1380</v>
      </c>
      <c r="I2493" t="s">
        <v>14904</v>
      </c>
      <c r="J2493" t="s">
        <v>14677</v>
      </c>
      <c r="K2493">
        <v>621493</v>
      </c>
      <c r="L2493" t="s">
        <v>14677</v>
      </c>
      <c r="M2493">
        <v>2184470</v>
      </c>
      <c r="N2493" t="s">
        <v>14677</v>
      </c>
      <c r="O2493" t="s">
        <v>17689</v>
      </c>
      <c r="P2493" t="s">
        <v>14902</v>
      </c>
      <c r="Q2493">
        <v>10496</v>
      </c>
      <c r="R2493" t="s">
        <v>14677</v>
      </c>
      <c r="S2493">
        <v>34923</v>
      </c>
      <c r="T2493" t="s">
        <v>14677</v>
      </c>
      <c r="V2493" t="s">
        <v>17027</v>
      </c>
      <c r="W2493">
        <v>107106</v>
      </c>
      <c r="X2493">
        <v>10496</v>
      </c>
      <c r="Y2493" t="s">
        <v>14677</v>
      </c>
      <c r="Z2493" t="s">
        <v>15224</v>
      </c>
      <c r="AA2493" t="s">
        <v>658</v>
      </c>
      <c r="AB2493" t="s">
        <v>658</v>
      </c>
      <c r="AC2493" t="s">
        <v>14677</v>
      </c>
      <c r="AD2493" t="s">
        <v>15224</v>
      </c>
      <c r="AE2493">
        <v>13858</v>
      </c>
      <c r="AH2493" t="s">
        <v>14677</v>
      </c>
      <c r="AI2493">
        <v>22048</v>
      </c>
      <c r="AJ2493">
        <v>5891</v>
      </c>
      <c r="AK2493" t="s">
        <v>14677</v>
      </c>
      <c r="AL2493" t="s">
        <v>19712</v>
      </c>
      <c r="AM2493" t="s">
        <v>14677</v>
      </c>
      <c r="AN2493" t="s">
        <v>14677</v>
      </c>
      <c r="AO2493" t="s">
        <v>1380</v>
      </c>
      <c r="AP2493" t="s">
        <v>15224</v>
      </c>
      <c r="AQ2493" t="s">
        <v>20403</v>
      </c>
    </row>
    <row r="2494" spans="1:43" x14ac:dyDescent="0.3">
      <c r="A2494" t="s">
        <v>3319</v>
      </c>
      <c r="B2494" t="s">
        <v>915</v>
      </c>
      <c r="C2494" s="72">
        <v>32014</v>
      </c>
      <c r="D2494" t="s">
        <v>6566</v>
      </c>
      <c r="E2494" t="s">
        <v>8138</v>
      </c>
      <c r="F2494" t="s">
        <v>1409</v>
      </c>
      <c r="G2494" t="s">
        <v>9094</v>
      </c>
      <c r="H2494" t="s">
        <v>1373</v>
      </c>
      <c r="I2494" t="s">
        <v>10777</v>
      </c>
      <c r="J2494" t="s">
        <v>915</v>
      </c>
      <c r="K2494">
        <v>476589</v>
      </c>
      <c r="L2494" t="s">
        <v>915</v>
      </c>
      <c r="M2494">
        <v>1800946</v>
      </c>
      <c r="N2494" t="s">
        <v>915</v>
      </c>
      <c r="O2494" t="s">
        <v>4990</v>
      </c>
      <c r="P2494" t="s">
        <v>3319</v>
      </c>
      <c r="Q2494">
        <v>9224</v>
      </c>
      <c r="R2494" t="s">
        <v>915</v>
      </c>
      <c r="S2494">
        <v>31101</v>
      </c>
      <c r="T2494" t="s">
        <v>915</v>
      </c>
      <c r="V2494" t="s">
        <v>4991</v>
      </c>
      <c r="W2494">
        <v>60759</v>
      </c>
      <c r="X2494">
        <v>9224</v>
      </c>
      <c r="Y2494" t="s">
        <v>915</v>
      </c>
      <c r="Z2494" t="s">
        <v>6472</v>
      </c>
      <c r="AA2494" t="s">
        <v>658</v>
      </c>
      <c r="AB2494" t="s">
        <v>658</v>
      </c>
      <c r="AC2494" t="s">
        <v>915</v>
      </c>
      <c r="AD2494" t="s">
        <v>6472</v>
      </c>
      <c r="AE2494">
        <v>11083</v>
      </c>
      <c r="AF2494" t="s">
        <v>915</v>
      </c>
      <c r="AG2494">
        <v>13184</v>
      </c>
      <c r="AH2494" t="s">
        <v>915</v>
      </c>
      <c r="AI2494">
        <v>4418</v>
      </c>
      <c r="AJ2494">
        <v>4132</v>
      </c>
      <c r="AK2494" t="s">
        <v>915</v>
      </c>
      <c r="AL2494" t="s">
        <v>19713</v>
      </c>
      <c r="AM2494" t="s">
        <v>915</v>
      </c>
      <c r="AN2494" t="s">
        <v>915</v>
      </c>
      <c r="AO2494" t="s">
        <v>1373</v>
      </c>
      <c r="AP2494" t="s">
        <v>6472</v>
      </c>
      <c r="AQ2494" t="s">
        <v>20403</v>
      </c>
    </row>
    <row r="2495" spans="1:43" x14ac:dyDescent="0.3">
      <c r="A2495" t="s">
        <v>17690</v>
      </c>
      <c r="B2495" t="s">
        <v>17182</v>
      </c>
      <c r="C2495" s="72">
        <v>36159</v>
      </c>
      <c r="D2495" t="s">
        <v>6872</v>
      </c>
      <c r="E2495" t="s">
        <v>17691</v>
      </c>
      <c r="F2495" t="s">
        <v>1460</v>
      </c>
      <c r="G2495" t="s">
        <v>9094</v>
      </c>
      <c r="H2495" t="s">
        <v>1380</v>
      </c>
      <c r="I2495" t="s">
        <v>17183</v>
      </c>
      <c r="J2495" t="s">
        <v>17182</v>
      </c>
      <c r="K2495">
        <v>671221</v>
      </c>
      <c r="L2495" t="s">
        <v>17182</v>
      </c>
      <c r="M2495">
        <v>2837661</v>
      </c>
      <c r="N2495" t="s">
        <v>17182</v>
      </c>
      <c r="P2495" t="s">
        <v>17690</v>
      </c>
      <c r="Q2495">
        <v>10188</v>
      </c>
      <c r="R2495" t="s">
        <v>17182</v>
      </c>
      <c r="S2495">
        <v>41076</v>
      </c>
      <c r="T2495" t="s">
        <v>17182</v>
      </c>
      <c r="W2495">
        <v>111044</v>
      </c>
      <c r="X2495">
        <v>11272</v>
      </c>
      <c r="Y2495" t="s">
        <v>17182</v>
      </c>
      <c r="Z2495" t="s">
        <v>17309</v>
      </c>
      <c r="AA2495" t="s">
        <v>5068</v>
      </c>
      <c r="AB2495" t="s">
        <v>658</v>
      </c>
      <c r="AC2495" t="s">
        <v>17182</v>
      </c>
      <c r="AD2495" t="s">
        <v>17309</v>
      </c>
      <c r="AK2495" t="s">
        <v>17182</v>
      </c>
      <c r="AL2495" t="s">
        <v>19714</v>
      </c>
      <c r="AM2495" t="s">
        <v>17182</v>
      </c>
      <c r="AN2495" t="s">
        <v>17182</v>
      </c>
      <c r="AO2495" t="s">
        <v>1380</v>
      </c>
      <c r="AP2495" t="s">
        <v>17309</v>
      </c>
      <c r="AQ2495" t="s">
        <v>20403</v>
      </c>
    </row>
    <row r="2496" spans="1:43" x14ac:dyDescent="0.3">
      <c r="A2496" t="s">
        <v>3320</v>
      </c>
      <c r="B2496" t="s">
        <v>1205</v>
      </c>
      <c r="C2496" s="72">
        <v>31197</v>
      </c>
      <c r="D2496" t="s">
        <v>7041</v>
      </c>
      <c r="E2496" t="s">
        <v>7673</v>
      </c>
      <c r="F2496" t="s">
        <v>1383</v>
      </c>
      <c r="G2496" t="s">
        <v>9094</v>
      </c>
      <c r="H2496" t="s">
        <v>1373</v>
      </c>
      <c r="I2496" t="s">
        <v>10871</v>
      </c>
      <c r="J2496" t="s">
        <v>1205</v>
      </c>
      <c r="K2496">
        <v>453265</v>
      </c>
      <c r="L2496" t="s">
        <v>1205</v>
      </c>
      <c r="M2496">
        <v>1784882</v>
      </c>
      <c r="N2496" t="s">
        <v>1205</v>
      </c>
      <c r="O2496" t="s">
        <v>3321</v>
      </c>
      <c r="P2496" t="s">
        <v>3320</v>
      </c>
      <c r="Q2496">
        <v>8958</v>
      </c>
      <c r="R2496" t="s">
        <v>1205</v>
      </c>
      <c r="S2496">
        <v>31513</v>
      </c>
      <c r="T2496" t="s">
        <v>1205</v>
      </c>
      <c r="V2496" t="s">
        <v>4992</v>
      </c>
      <c r="W2496">
        <v>56957</v>
      </c>
      <c r="X2496">
        <v>8958</v>
      </c>
      <c r="Y2496" t="s">
        <v>1205</v>
      </c>
      <c r="Z2496" t="s">
        <v>6473</v>
      </c>
      <c r="AA2496" t="s">
        <v>666</v>
      </c>
      <c r="AB2496" t="s">
        <v>666</v>
      </c>
      <c r="AC2496" t="s">
        <v>1205</v>
      </c>
      <c r="AD2496" t="s">
        <v>6473</v>
      </c>
      <c r="AE2496">
        <v>10716</v>
      </c>
      <c r="AF2496" t="s">
        <v>1205</v>
      </c>
      <c r="AG2496">
        <v>13192</v>
      </c>
      <c r="AH2496" t="s">
        <v>1205</v>
      </c>
      <c r="AI2496">
        <v>16011</v>
      </c>
      <c r="AJ2496">
        <v>3829</v>
      </c>
      <c r="AK2496" t="s">
        <v>1205</v>
      </c>
      <c r="AL2496" t="s">
        <v>19715</v>
      </c>
      <c r="AM2496" t="s">
        <v>1205</v>
      </c>
      <c r="AN2496" t="s">
        <v>1205</v>
      </c>
      <c r="AO2496" t="s">
        <v>14933</v>
      </c>
      <c r="AP2496" t="s">
        <v>6473</v>
      </c>
      <c r="AQ2496" t="s">
        <v>20403</v>
      </c>
    </row>
    <row r="2497" spans="1:43" hidden="1" x14ac:dyDescent="0.3">
      <c r="A2497" t="s">
        <v>3322</v>
      </c>
      <c r="B2497" t="s">
        <v>760</v>
      </c>
      <c r="C2497" s="72">
        <v>30228</v>
      </c>
      <c r="D2497" t="s">
        <v>7541</v>
      </c>
      <c r="E2497" t="s">
        <v>7540</v>
      </c>
      <c r="F2497" t="s">
        <v>1409</v>
      </c>
      <c r="G2497" t="s">
        <v>9094</v>
      </c>
      <c r="H2497" t="s">
        <v>1373</v>
      </c>
      <c r="I2497" t="s">
        <v>9240</v>
      </c>
      <c r="J2497" t="s">
        <v>760</v>
      </c>
      <c r="K2497">
        <v>450308</v>
      </c>
      <c r="L2497" t="s">
        <v>760</v>
      </c>
      <c r="M2497">
        <v>584809</v>
      </c>
      <c r="N2497" t="s">
        <v>760</v>
      </c>
      <c r="O2497" t="s">
        <v>3323</v>
      </c>
      <c r="P2497" t="s">
        <v>3322</v>
      </c>
      <c r="Q2497">
        <v>7708</v>
      </c>
      <c r="R2497" t="s">
        <v>760</v>
      </c>
      <c r="S2497">
        <v>6479</v>
      </c>
      <c r="T2497" t="s">
        <v>760</v>
      </c>
      <c r="V2497" t="s">
        <v>4993</v>
      </c>
      <c r="W2497">
        <v>49127</v>
      </c>
      <c r="X2497">
        <v>7708</v>
      </c>
      <c r="Y2497" t="s">
        <v>760</v>
      </c>
      <c r="Z2497" t="s">
        <v>6474</v>
      </c>
      <c r="AA2497" t="s">
        <v>658</v>
      </c>
      <c r="AB2497" t="s">
        <v>658</v>
      </c>
      <c r="AC2497" t="s">
        <v>760</v>
      </c>
      <c r="AD2497" t="s">
        <v>6474</v>
      </c>
      <c r="AE2497">
        <v>8239</v>
      </c>
      <c r="AF2497" t="s">
        <v>760</v>
      </c>
      <c r="AG2497">
        <v>5688</v>
      </c>
      <c r="AH2497" t="s">
        <v>760</v>
      </c>
      <c r="AI2497">
        <v>2002</v>
      </c>
      <c r="AJ2497">
        <v>2301</v>
      </c>
      <c r="AK2497" t="s">
        <v>760</v>
      </c>
      <c r="AN2497" t="s">
        <v>760</v>
      </c>
      <c r="AO2497" t="s">
        <v>1373</v>
      </c>
      <c r="AP2497" t="s">
        <v>6474</v>
      </c>
      <c r="AQ2497" t="s">
        <v>20402</v>
      </c>
    </row>
    <row r="2498" spans="1:43" x14ac:dyDescent="0.3">
      <c r="A2498" t="s">
        <v>12140</v>
      </c>
      <c r="B2498" t="s">
        <v>11288</v>
      </c>
      <c r="C2498" s="72">
        <v>34202</v>
      </c>
      <c r="D2498" t="s">
        <v>7343</v>
      </c>
      <c r="E2498" t="s">
        <v>7540</v>
      </c>
      <c r="F2498" t="s">
        <v>1531</v>
      </c>
      <c r="G2498" t="s">
        <v>9094</v>
      </c>
      <c r="H2498" t="s">
        <v>1373</v>
      </c>
      <c r="I2498" t="s">
        <v>11787</v>
      </c>
      <c r="J2498" t="s">
        <v>11288</v>
      </c>
      <c r="K2498">
        <v>596133</v>
      </c>
      <c r="L2498" t="s">
        <v>11288</v>
      </c>
      <c r="M2498">
        <v>2135258</v>
      </c>
      <c r="N2498" t="s">
        <v>11288</v>
      </c>
      <c r="O2498" t="s">
        <v>13458</v>
      </c>
      <c r="P2498" t="s">
        <v>12140</v>
      </c>
      <c r="Q2498">
        <v>10217</v>
      </c>
      <c r="R2498" t="s">
        <v>11288</v>
      </c>
      <c r="S2498">
        <v>33770</v>
      </c>
      <c r="T2498" t="s">
        <v>11288</v>
      </c>
      <c r="V2498" t="s">
        <v>12141</v>
      </c>
      <c r="W2498">
        <v>70913</v>
      </c>
      <c r="X2498">
        <v>10217</v>
      </c>
      <c r="Y2498" t="s">
        <v>11288</v>
      </c>
      <c r="Z2498" t="s">
        <v>12142</v>
      </c>
      <c r="AA2498" t="s">
        <v>658</v>
      </c>
      <c r="AB2498" t="s">
        <v>658</v>
      </c>
      <c r="AC2498" t="s">
        <v>11288</v>
      </c>
      <c r="AD2498" t="s">
        <v>12142</v>
      </c>
      <c r="AE2498">
        <v>13395</v>
      </c>
      <c r="AH2498" t="s">
        <v>11288</v>
      </c>
      <c r="AI2498">
        <v>18380</v>
      </c>
      <c r="AJ2498">
        <v>5349</v>
      </c>
      <c r="AK2498" t="s">
        <v>11288</v>
      </c>
      <c r="AL2498" t="s">
        <v>19716</v>
      </c>
      <c r="AM2498" t="s">
        <v>11288</v>
      </c>
      <c r="AN2498" t="s">
        <v>11288</v>
      </c>
      <c r="AO2498" t="s">
        <v>14935</v>
      </c>
      <c r="AP2498" t="s">
        <v>12142</v>
      </c>
      <c r="AQ2498" t="s">
        <v>20403</v>
      </c>
    </row>
    <row r="2499" spans="1:43" hidden="1" x14ac:dyDescent="0.3">
      <c r="A2499" t="s">
        <v>4994</v>
      </c>
      <c r="B2499" t="s">
        <v>4995</v>
      </c>
      <c r="C2499" s="72">
        <v>28984</v>
      </c>
      <c r="D2499" t="s">
        <v>6677</v>
      </c>
      <c r="E2499" t="s">
        <v>8139</v>
      </c>
      <c r="F2499" t="s">
        <v>3591</v>
      </c>
      <c r="G2499" t="s">
        <v>3591</v>
      </c>
      <c r="H2499" t="s">
        <v>1373</v>
      </c>
      <c r="I2499" t="s">
        <v>9741</v>
      </c>
      <c r="J2499" t="s">
        <v>4995</v>
      </c>
      <c r="K2499">
        <v>425630</v>
      </c>
      <c r="L2499" t="s">
        <v>4995</v>
      </c>
      <c r="M2499">
        <v>390856</v>
      </c>
      <c r="N2499" t="s">
        <v>4995</v>
      </c>
      <c r="O2499" t="s">
        <v>6475</v>
      </c>
      <c r="P2499" t="s">
        <v>4994</v>
      </c>
      <c r="R2499" t="s">
        <v>4995</v>
      </c>
      <c r="S2499">
        <v>5455</v>
      </c>
      <c r="T2499" t="s">
        <v>4995</v>
      </c>
      <c r="V2499" t="s">
        <v>6476</v>
      </c>
      <c r="W2499">
        <v>16636</v>
      </c>
      <c r="Y2499" t="s">
        <v>4995</v>
      </c>
      <c r="Z2499" t="s">
        <v>9061</v>
      </c>
      <c r="AA2499" t="s">
        <v>658</v>
      </c>
      <c r="AB2499" t="s">
        <v>658</v>
      </c>
      <c r="AC2499" t="s">
        <v>4995</v>
      </c>
      <c r="AD2499" t="s">
        <v>9061</v>
      </c>
      <c r="AI2499">
        <v>15197</v>
      </c>
      <c r="AK2499" t="s">
        <v>4995</v>
      </c>
      <c r="AN2499" t="s">
        <v>4995</v>
      </c>
      <c r="AO2499" t="s">
        <v>1373</v>
      </c>
      <c r="AP2499" t="s">
        <v>9061</v>
      </c>
      <c r="AQ2499" t="s">
        <v>20402</v>
      </c>
    </row>
    <row r="2500" spans="1:43" x14ac:dyDescent="0.3">
      <c r="A2500" t="s">
        <v>4996</v>
      </c>
      <c r="B2500" t="s">
        <v>1314</v>
      </c>
      <c r="C2500" s="72">
        <v>32738</v>
      </c>
      <c r="D2500" t="s">
        <v>6646</v>
      </c>
      <c r="E2500" t="s">
        <v>8139</v>
      </c>
      <c r="F2500" t="s">
        <v>3591</v>
      </c>
      <c r="G2500" t="s">
        <v>3591</v>
      </c>
      <c r="H2500" t="s">
        <v>1373</v>
      </c>
      <c r="I2500" t="s">
        <v>10462</v>
      </c>
      <c r="J2500" t="s">
        <v>1314</v>
      </c>
      <c r="K2500">
        <v>543900</v>
      </c>
      <c r="L2500" t="s">
        <v>1314</v>
      </c>
      <c r="M2500">
        <v>2052582</v>
      </c>
      <c r="N2500" t="s">
        <v>1314</v>
      </c>
      <c r="O2500" t="s">
        <v>6477</v>
      </c>
      <c r="P2500" t="s">
        <v>4996</v>
      </c>
      <c r="Q2500">
        <v>9514</v>
      </c>
      <c r="R2500" t="s">
        <v>1314</v>
      </c>
      <c r="S2500">
        <v>31733</v>
      </c>
      <c r="T2500" t="s">
        <v>1314</v>
      </c>
      <c r="V2500" t="s">
        <v>6478</v>
      </c>
      <c r="W2500">
        <v>65998</v>
      </c>
      <c r="X2500">
        <v>9514</v>
      </c>
      <c r="Y2500" t="s">
        <v>1314</v>
      </c>
      <c r="Z2500" t="s">
        <v>6479</v>
      </c>
      <c r="AA2500" t="s">
        <v>658</v>
      </c>
      <c r="AB2500" t="s">
        <v>658</v>
      </c>
      <c r="AC2500" t="s">
        <v>1314</v>
      </c>
      <c r="AD2500" t="s">
        <v>6479</v>
      </c>
      <c r="AE2500">
        <v>10488</v>
      </c>
      <c r="AF2500" t="s">
        <v>1314</v>
      </c>
      <c r="AG2500">
        <v>39089</v>
      </c>
      <c r="AH2500" t="s">
        <v>1314</v>
      </c>
      <c r="AI2500">
        <v>13513</v>
      </c>
      <c r="AK2500" t="s">
        <v>1314</v>
      </c>
      <c r="AL2500" t="s">
        <v>19717</v>
      </c>
      <c r="AM2500" t="s">
        <v>1314</v>
      </c>
      <c r="AN2500" t="s">
        <v>1314</v>
      </c>
      <c r="AO2500" t="s">
        <v>1373</v>
      </c>
      <c r="AP2500" t="s">
        <v>6479</v>
      </c>
      <c r="AQ2500" t="s">
        <v>20403</v>
      </c>
    </row>
    <row r="2501" spans="1:43" x14ac:dyDescent="0.3">
      <c r="A2501" t="s">
        <v>17028</v>
      </c>
      <c r="B2501" t="s">
        <v>15064</v>
      </c>
      <c r="C2501" s="72">
        <v>34196</v>
      </c>
      <c r="D2501" t="s">
        <v>7526</v>
      </c>
      <c r="E2501" t="s">
        <v>8139</v>
      </c>
      <c r="F2501" t="s">
        <v>1460</v>
      </c>
      <c r="G2501" t="s">
        <v>9094</v>
      </c>
      <c r="H2501" t="s">
        <v>1373</v>
      </c>
      <c r="I2501" t="s">
        <v>17029</v>
      </c>
      <c r="J2501" t="s">
        <v>15064</v>
      </c>
      <c r="K2501">
        <v>657097</v>
      </c>
      <c r="L2501" t="s">
        <v>15064</v>
      </c>
      <c r="M2501">
        <v>3054660</v>
      </c>
      <c r="N2501" t="s">
        <v>15064</v>
      </c>
      <c r="P2501" t="s">
        <v>17028</v>
      </c>
      <c r="Q2501">
        <v>11195</v>
      </c>
      <c r="R2501" t="s">
        <v>15064</v>
      </c>
      <c r="S2501">
        <v>40384</v>
      </c>
      <c r="T2501" t="s">
        <v>15064</v>
      </c>
      <c r="W2501">
        <v>104945</v>
      </c>
      <c r="X2501">
        <v>11195</v>
      </c>
      <c r="Y2501" t="s">
        <v>15064</v>
      </c>
      <c r="Z2501" t="s">
        <v>17030</v>
      </c>
      <c r="AA2501" t="s">
        <v>658</v>
      </c>
      <c r="AB2501" t="s">
        <v>658</v>
      </c>
      <c r="AC2501" t="s">
        <v>15064</v>
      </c>
      <c r="AD2501" t="s">
        <v>17030</v>
      </c>
      <c r="AE2501">
        <v>15781</v>
      </c>
      <c r="AJ2501">
        <v>6112</v>
      </c>
      <c r="AK2501" t="s">
        <v>15064</v>
      </c>
      <c r="AL2501" t="s">
        <v>19718</v>
      </c>
      <c r="AM2501" t="s">
        <v>15064</v>
      </c>
      <c r="AN2501" t="s">
        <v>15064</v>
      </c>
      <c r="AO2501" t="s">
        <v>14933</v>
      </c>
      <c r="AP2501" t="s">
        <v>17030</v>
      </c>
      <c r="AQ2501" t="s">
        <v>20403</v>
      </c>
    </row>
    <row r="2502" spans="1:43" x14ac:dyDescent="0.3">
      <c r="A2502" t="s">
        <v>17031</v>
      </c>
      <c r="B2502" t="s">
        <v>15050</v>
      </c>
      <c r="C2502" s="72">
        <v>35387</v>
      </c>
      <c r="D2502" t="s">
        <v>6745</v>
      </c>
      <c r="E2502" t="s">
        <v>8139</v>
      </c>
      <c r="F2502" t="s">
        <v>1383</v>
      </c>
      <c r="G2502" t="s">
        <v>9094</v>
      </c>
      <c r="H2502" t="s">
        <v>1373</v>
      </c>
      <c r="I2502" t="s">
        <v>17032</v>
      </c>
      <c r="J2502" t="s">
        <v>15050</v>
      </c>
      <c r="K2502">
        <v>657277</v>
      </c>
      <c r="L2502" t="s">
        <v>15050</v>
      </c>
      <c r="M2502">
        <v>3055542</v>
      </c>
      <c r="N2502" t="s">
        <v>15050</v>
      </c>
      <c r="P2502" t="s">
        <v>17031</v>
      </c>
      <c r="Q2502">
        <v>11235</v>
      </c>
      <c r="R2502" t="s">
        <v>15050</v>
      </c>
      <c r="S2502">
        <v>41216</v>
      </c>
      <c r="T2502" t="s">
        <v>15050</v>
      </c>
      <c r="W2502">
        <v>105007</v>
      </c>
      <c r="X2502">
        <v>11235</v>
      </c>
      <c r="Y2502" t="s">
        <v>15050</v>
      </c>
      <c r="Z2502" t="s">
        <v>17033</v>
      </c>
      <c r="AA2502" t="s">
        <v>658</v>
      </c>
      <c r="AB2502" t="s">
        <v>658</v>
      </c>
      <c r="AC2502" t="s">
        <v>15050</v>
      </c>
      <c r="AD2502" t="s">
        <v>17033</v>
      </c>
      <c r="AE2502">
        <v>13478</v>
      </c>
      <c r="AJ2502">
        <v>6237</v>
      </c>
      <c r="AK2502" t="s">
        <v>15050</v>
      </c>
      <c r="AL2502" t="s">
        <v>19719</v>
      </c>
      <c r="AM2502" t="s">
        <v>15050</v>
      </c>
      <c r="AN2502" t="s">
        <v>15050</v>
      </c>
      <c r="AO2502" t="s">
        <v>14935</v>
      </c>
      <c r="AP2502" t="s">
        <v>17033</v>
      </c>
      <c r="AQ2502" t="s">
        <v>20403</v>
      </c>
    </row>
    <row r="2503" spans="1:43" x14ac:dyDescent="0.3">
      <c r="A2503" t="s">
        <v>3324</v>
      </c>
      <c r="B2503" t="s">
        <v>1240</v>
      </c>
      <c r="C2503" s="72">
        <v>31448</v>
      </c>
      <c r="D2503" t="s">
        <v>6650</v>
      </c>
      <c r="E2503" t="s">
        <v>8139</v>
      </c>
      <c r="F2503" t="s">
        <v>3591</v>
      </c>
      <c r="G2503" t="s">
        <v>3591</v>
      </c>
      <c r="H2503" t="s">
        <v>1373</v>
      </c>
      <c r="I2503" t="s">
        <v>9225</v>
      </c>
      <c r="J2503" t="s">
        <v>1240</v>
      </c>
      <c r="K2503">
        <v>444436</v>
      </c>
      <c r="L2503" t="s">
        <v>1240</v>
      </c>
      <c r="M2503">
        <v>1654356</v>
      </c>
      <c r="N2503" t="s">
        <v>1240</v>
      </c>
      <c r="O2503" t="s">
        <v>13368</v>
      </c>
      <c r="P2503" t="s">
        <v>3324</v>
      </c>
      <c r="Q2503">
        <v>8524</v>
      </c>
      <c r="R2503" t="s">
        <v>1240</v>
      </c>
      <c r="S2503">
        <v>30032</v>
      </c>
      <c r="T2503" t="s">
        <v>1240</v>
      </c>
      <c r="V2503" t="s">
        <v>12253</v>
      </c>
      <c r="W2503">
        <v>49130</v>
      </c>
      <c r="X2503">
        <v>8524</v>
      </c>
      <c r="Y2503" t="s">
        <v>1240</v>
      </c>
      <c r="Z2503" t="s">
        <v>6480</v>
      </c>
      <c r="AA2503" t="s">
        <v>658</v>
      </c>
      <c r="AB2503" t="s">
        <v>658</v>
      </c>
      <c r="AC2503" t="s">
        <v>1240</v>
      </c>
      <c r="AD2503" t="s">
        <v>6480</v>
      </c>
      <c r="AE2503">
        <v>8802</v>
      </c>
      <c r="AF2503" t="s">
        <v>1240</v>
      </c>
      <c r="AG2503">
        <v>5042</v>
      </c>
      <c r="AH2503" t="s">
        <v>1240</v>
      </c>
      <c r="AI2503">
        <v>2159</v>
      </c>
      <c r="AJ2503">
        <v>5033</v>
      </c>
      <c r="AK2503" t="s">
        <v>1240</v>
      </c>
      <c r="AL2503" t="s">
        <v>19720</v>
      </c>
      <c r="AM2503" t="s">
        <v>1240</v>
      </c>
      <c r="AN2503" t="s">
        <v>1240</v>
      </c>
      <c r="AO2503" t="s">
        <v>1373</v>
      </c>
      <c r="AP2503" t="s">
        <v>6480</v>
      </c>
      <c r="AQ2503" t="s">
        <v>20403</v>
      </c>
    </row>
    <row r="2504" spans="1:43" x14ac:dyDescent="0.3">
      <c r="A2504" t="s">
        <v>17034</v>
      </c>
      <c r="B2504" t="s">
        <v>14270</v>
      </c>
      <c r="C2504" s="72">
        <v>33074</v>
      </c>
      <c r="D2504" t="s">
        <v>6987</v>
      </c>
      <c r="E2504" t="s">
        <v>8139</v>
      </c>
      <c r="F2504" t="s">
        <v>1395</v>
      </c>
      <c r="G2504" t="s">
        <v>9094</v>
      </c>
      <c r="H2504" t="s">
        <v>1373</v>
      </c>
      <c r="I2504" t="s">
        <v>17035</v>
      </c>
      <c r="J2504" t="s">
        <v>14270</v>
      </c>
      <c r="K2504">
        <v>643778</v>
      </c>
      <c r="L2504" t="s">
        <v>14270</v>
      </c>
      <c r="M2504">
        <v>2167453</v>
      </c>
      <c r="N2504" t="s">
        <v>14270</v>
      </c>
      <c r="O2504" t="s">
        <v>17036</v>
      </c>
      <c r="P2504" t="s">
        <v>17034</v>
      </c>
      <c r="Q2504">
        <v>10738</v>
      </c>
      <c r="R2504" t="s">
        <v>14270</v>
      </c>
      <c r="S2504">
        <v>33778</v>
      </c>
      <c r="T2504" t="s">
        <v>14270</v>
      </c>
      <c r="W2504">
        <v>71344</v>
      </c>
      <c r="X2504">
        <v>10738</v>
      </c>
      <c r="Y2504" t="s">
        <v>14270</v>
      </c>
      <c r="Z2504" t="s">
        <v>17037</v>
      </c>
      <c r="AA2504" t="s">
        <v>666</v>
      </c>
      <c r="AB2504" t="s">
        <v>666</v>
      </c>
      <c r="AC2504" t="s">
        <v>14270</v>
      </c>
      <c r="AD2504" t="s">
        <v>17037</v>
      </c>
      <c r="AE2504">
        <v>14633</v>
      </c>
      <c r="AJ2504">
        <v>5526</v>
      </c>
      <c r="AK2504" t="s">
        <v>14270</v>
      </c>
      <c r="AL2504" t="s">
        <v>19721</v>
      </c>
      <c r="AM2504" t="s">
        <v>14270</v>
      </c>
      <c r="AN2504" t="s">
        <v>14270</v>
      </c>
      <c r="AO2504" t="s">
        <v>14933</v>
      </c>
      <c r="AP2504" t="s">
        <v>17037</v>
      </c>
      <c r="AQ2504" t="s">
        <v>20403</v>
      </c>
    </row>
    <row r="2505" spans="1:43" x14ac:dyDescent="0.3">
      <c r="A2505" t="s">
        <v>17038</v>
      </c>
      <c r="B2505" t="s">
        <v>17039</v>
      </c>
      <c r="C2505" s="72">
        <v>33097</v>
      </c>
      <c r="D2505" t="s">
        <v>6650</v>
      </c>
      <c r="E2505" t="s">
        <v>17040</v>
      </c>
      <c r="F2505" t="s">
        <v>1389</v>
      </c>
      <c r="G2505" t="s">
        <v>6120</v>
      </c>
      <c r="H2505" t="s">
        <v>1373</v>
      </c>
      <c r="I2505" t="s">
        <v>17041</v>
      </c>
      <c r="J2505" t="s">
        <v>17039</v>
      </c>
      <c r="K2505">
        <v>543901</v>
      </c>
      <c r="L2505" t="s">
        <v>17039</v>
      </c>
      <c r="M2505">
        <v>2121894</v>
      </c>
      <c r="N2505" t="s">
        <v>17039</v>
      </c>
      <c r="O2505" t="s">
        <v>17042</v>
      </c>
      <c r="P2505" t="s">
        <v>17038</v>
      </c>
      <c r="Q2505">
        <v>10085</v>
      </c>
      <c r="R2505" t="s">
        <v>17039</v>
      </c>
      <c r="S2505">
        <v>33563</v>
      </c>
      <c r="T2505" t="s">
        <v>17039</v>
      </c>
      <c r="W2505">
        <v>60047</v>
      </c>
      <c r="X2505">
        <v>10085</v>
      </c>
      <c r="Y2505" t="s">
        <v>17039</v>
      </c>
      <c r="Z2505" t="s">
        <v>17043</v>
      </c>
      <c r="AA2505" t="s">
        <v>658</v>
      </c>
      <c r="AB2505" t="s">
        <v>658</v>
      </c>
      <c r="AC2505" t="s">
        <v>17039</v>
      </c>
      <c r="AD2505" t="s">
        <v>17043</v>
      </c>
      <c r="AE2505">
        <v>14046</v>
      </c>
      <c r="AJ2505">
        <v>5033</v>
      </c>
      <c r="AK2505" t="s">
        <v>17039</v>
      </c>
      <c r="AL2505" t="s">
        <v>19722</v>
      </c>
      <c r="AM2505" t="s">
        <v>17039</v>
      </c>
      <c r="AN2505" t="s">
        <v>17039</v>
      </c>
      <c r="AO2505" t="s">
        <v>14933</v>
      </c>
      <c r="AP2505" t="s">
        <v>17043</v>
      </c>
      <c r="AQ2505" t="s">
        <v>20403</v>
      </c>
    </row>
    <row r="2506" spans="1:43" x14ac:dyDescent="0.3">
      <c r="A2506" t="s">
        <v>4997</v>
      </c>
      <c r="B2506" t="s">
        <v>1065</v>
      </c>
      <c r="C2506" s="72">
        <v>32914</v>
      </c>
      <c r="D2506" t="s">
        <v>6988</v>
      </c>
      <c r="E2506" t="s">
        <v>7644</v>
      </c>
      <c r="F2506" t="s">
        <v>1481</v>
      </c>
      <c r="G2506" t="s">
        <v>9094</v>
      </c>
      <c r="H2506" t="s">
        <v>1373</v>
      </c>
      <c r="I2506" t="s">
        <v>9497</v>
      </c>
      <c r="J2506" t="s">
        <v>1065</v>
      </c>
      <c r="K2506">
        <v>543903</v>
      </c>
      <c r="L2506" t="s">
        <v>1065</v>
      </c>
      <c r="M2506">
        <v>1799467</v>
      </c>
      <c r="N2506" t="s">
        <v>1065</v>
      </c>
      <c r="O2506" t="s">
        <v>6481</v>
      </c>
      <c r="P2506" t="s">
        <v>4997</v>
      </c>
      <c r="Q2506">
        <v>9249</v>
      </c>
      <c r="R2506" t="s">
        <v>1065</v>
      </c>
      <c r="S2506">
        <v>31119</v>
      </c>
      <c r="T2506" t="s">
        <v>1065</v>
      </c>
      <c r="V2506" t="s">
        <v>6482</v>
      </c>
      <c r="W2506">
        <v>58787</v>
      </c>
      <c r="X2506">
        <v>9249</v>
      </c>
      <c r="Y2506" t="s">
        <v>1065</v>
      </c>
      <c r="Z2506" t="s">
        <v>6483</v>
      </c>
      <c r="AA2506" t="s">
        <v>658</v>
      </c>
      <c r="AB2506" t="s">
        <v>658</v>
      </c>
      <c r="AC2506" t="s">
        <v>1065</v>
      </c>
      <c r="AD2506" t="s">
        <v>6483</v>
      </c>
      <c r="AE2506">
        <v>11229</v>
      </c>
      <c r="AF2506" t="s">
        <v>1065</v>
      </c>
      <c r="AG2506">
        <v>13692</v>
      </c>
      <c r="AH2506" t="s">
        <v>1065</v>
      </c>
      <c r="AI2506">
        <v>18147</v>
      </c>
      <c r="AJ2506">
        <v>4235</v>
      </c>
      <c r="AK2506" t="s">
        <v>1065</v>
      </c>
      <c r="AL2506" t="s">
        <v>19723</v>
      </c>
      <c r="AM2506" t="s">
        <v>1065</v>
      </c>
      <c r="AN2506" t="s">
        <v>1065</v>
      </c>
      <c r="AO2506" t="s">
        <v>1373</v>
      </c>
      <c r="AP2506" t="s">
        <v>6483</v>
      </c>
      <c r="AQ2506" t="s">
        <v>20403</v>
      </c>
    </row>
    <row r="2507" spans="1:43" x14ac:dyDescent="0.3">
      <c r="A2507" t="s">
        <v>3325</v>
      </c>
      <c r="B2507" t="s">
        <v>211</v>
      </c>
      <c r="C2507" s="72">
        <v>31803</v>
      </c>
      <c r="D2507" t="s">
        <v>7372</v>
      </c>
      <c r="E2507" t="s">
        <v>7052</v>
      </c>
      <c r="F2507" t="s">
        <v>3591</v>
      </c>
      <c r="G2507" t="s">
        <v>3591</v>
      </c>
      <c r="H2507" t="s">
        <v>661</v>
      </c>
      <c r="I2507" t="s">
        <v>9569</v>
      </c>
      <c r="J2507" t="s">
        <v>211</v>
      </c>
      <c r="K2507">
        <v>457789</v>
      </c>
      <c r="L2507" t="s">
        <v>211</v>
      </c>
      <c r="M2507">
        <v>1630095</v>
      </c>
      <c r="N2507" t="s">
        <v>211</v>
      </c>
      <c r="O2507" t="s">
        <v>3326</v>
      </c>
      <c r="P2507" t="s">
        <v>3325</v>
      </c>
      <c r="Q2507">
        <v>8956</v>
      </c>
      <c r="R2507" t="s">
        <v>211</v>
      </c>
      <c r="S2507">
        <v>30035</v>
      </c>
      <c r="T2507" t="s">
        <v>211</v>
      </c>
      <c r="U2507" t="s">
        <v>211</v>
      </c>
      <c r="V2507" t="s">
        <v>4998</v>
      </c>
      <c r="W2507">
        <v>58789</v>
      </c>
      <c r="X2507">
        <v>8956</v>
      </c>
      <c r="Y2507" t="s">
        <v>211</v>
      </c>
      <c r="Z2507" t="s">
        <v>6484</v>
      </c>
      <c r="AA2507" t="s">
        <v>5068</v>
      </c>
      <c r="AB2507" t="s">
        <v>658</v>
      </c>
      <c r="AC2507" t="s">
        <v>211</v>
      </c>
      <c r="AD2507" t="s">
        <v>6484</v>
      </c>
      <c r="AE2507">
        <v>10479</v>
      </c>
      <c r="AF2507" t="s">
        <v>211</v>
      </c>
      <c r="AG2507">
        <v>13067</v>
      </c>
      <c r="AH2507" t="s">
        <v>211</v>
      </c>
      <c r="AI2507">
        <v>8487</v>
      </c>
      <c r="AJ2507">
        <v>3442</v>
      </c>
      <c r="AK2507" t="s">
        <v>211</v>
      </c>
      <c r="AL2507" t="s">
        <v>19724</v>
      </c>
      <c r="AM2507" t="s">
        <v>211</v>
      </c>
      <c r="AN2507" t="s">
        <v>211</v>
      </c>
      <c r="AO2507" t="s">
        <v>661</v>
      </c>
      <c r="AP2507" t="s">
        <v>6484</v>
      </c>
      <c r="AQ2507" t="s">
        <v>20403</v>
      </c>
    </row>
    <row r="2508" spans="1:43" hidden="1" x14ac:dyDescent="0.3">
      <c r="A2508" t="s">
        <v>3327</v>
      </c>
      <c r="B2508" t="s">
        <v>599</v>
      </c>
      <c r="C2508" s="72">
        <v>30207</v>
      </c>
      <c r="D2508" t="s">
        <v>7053</v>
      </c>
      <c r="E2508" t="s">
        <v>7052</v>
      </c>
      <c r="F2508" t="s">
        <v>3591</v>
      </c>
      <c r="G2508" t="s">
        <v>3591</v>
      </c>
      <c r="H2508" t="s">
        <v>2147</v>
      </c>
      <c r="I2508" t="s">
        <v>10605</v>
      </c>
      <c r="J2508" t="s">
        <v>599</v>
      </c>
      <c r="K2508">
        <v>430001</v>
      </c>
      <c r="L2508" t="s">
        <v>599</v>
      </c>
      <c r="M2508">
        <v>433808</v>
      </c>
      <c r="N2508" t="s">
        <v>599</v>
      </c>
      <c r="O2508" t="s">
        <v>3328</v>
      </c>
      <c r="P2508" t="s">
        <v>3327</v>
      </c>
      <c r="Q2508">
        <v>7213</v>
      </c>
      <c r="R2508" t="s">
        <v>11541</v>
      </c>
      <c r="S2508">
        <v>5652</v>
      </c>
      <c r="T2508" t="s">
        <v>599</v>
      </c>
      <c r="U2508" t="s">
        <v>599</v>
      </c>
      <c r="V2508" t="s">
        <v>4999</v>
      </c>
      <c r="W2508">
        <v>45365</v>
      </c>
      <c r="X2508">
        <v>7213</v>
      </c>
      <c r="Y2508" t="s">
        <v>599</v>
      </c>
      <c r="Z2508" t="s">
        <v>6485</v>
      </c>
      <c r="AA2508" t="s">
        <v>658</v>
      </c>
      <c r="AB2508" t="s">
        <v>658</v>
      </c>
      <c r="AC2508" t="s">
        <v>599</v>
      </c>
      <c r="AD2508" t="s">
        <v>6485</v>
      </c>
      <c r="AE2508">
        <v>7600</v>
      </c>
      <c r="AF2508" t="s">
        <v>11541</v>
      </c>
      <c r="AG2508">
        <v>6216</v>
      </c>
      <c r="AH2508" t="s">
        <v>11541</v>
      </c>
      <c r="AI2508">
        <v>7159</v>
      </c>
      <c r="AK2508" t="s">
        <v>11541</v>
      </c>
      <c r="AN2508" t="s">
        <v>599</v>
      </c>
      <c r="AO2508" t="s">
        <v>2147</v>
      </c>
      <c r="AP2508" t="s">
        <v>15403</v>
      </c>
      <c r="AQ2508" t="s">
        <v>20402</v>
      </c>
    </row>
    <row r="2509" spans="1:43" x14ac:dyDescent="0.3">
      <c r="A2509" t="s">
        <v>3329</v>
      </c>
      <c r="B2509" t="s">
        <v>1337</v>
      </c>
      <c r="C2509" s="72">
        <v>31667</v>
      </c>
      <c r="D2509" t="s">
        <v>6585</v>
      </c>
      <c r="E2509" t="s">
        <v>8140</v>
      </c>
      <c r="F2509" t="s">
        <v>3591</v>
      </c>
      <c r="G2509" t="s">
        <v>3591</v>
      </c>
      <c r="H2509" t="s">
        <v>1373</v>
      </c>
      <c r="I2509" t="s">
        <v>9462</v>
      </c>
      <c r="J2509" t="s">
        <v>1337</v>
      </c>
      <c r="K2509">
        <v>475095</v>
      </c>
      <c r="L2509" t="s">
        <v>1337</v>
      </c>
      <c r="M2509">
        <v>1735566</v>
      </c>
      <c r="N2509" t="s">
        <v>1337</v>
      </c>
      <c r="O2509" t="s">
        <v>3330</v>
      </c>
      <c r="P2509" t="s">
        <v>3329</v>
      </c>
      <c r="Q2509">
        <v>8986</v>
      </c>
      <c r="R2509" t="s">
        <v>1337</v>
      </c>
      <c r="S2509">
        <v>30521</v>
      </c>
      <c r="T2509" t="s">
        <v>1337</v>
      </c>
      <c r="V2509" t="s">
        <v>5000</v>
      </c>
      <c r="W2509">
        <v>58790</v>
      </c>
      <c r="X2509">
        <v>8986</v>
      </c>
      <c r="Y2509" t="s">
        <v>1337</v>
      </c>
      <c r="Z2509" t="s">
        <v>9062</v>
      </c>
      <c r="AA2509" t="s">
        <v>666</v>
      </c>
      <c r="AB2509" t="s">
        <v>658</v>
      </c>
      <c r="AC2509" t="s">
        <v>1337</v>
      </c>
      <c r="AD2509" t="s">
        <v>9062</v>
      </c>
      <c r="AI2509">
        <v>5090</v>
      </c>
      <c r="AK2509" t="s">
        <v>1337</v>
      </c>
      <c r="AL2509" t="s">
        <v>19725</v>
      </c>
      <c r="AM2509" t="s">
        <v>1337</v>
      </c>
      <c r="AN2509" t="s">
        <v>1337</v>
      </c>
      <c r="AO2509" t="s">
        <v>1373</v>
      </c>
      <c r="AP2509" t="s">
        <v>9062</v>
      </c>
      <c r="AQ2509" t="s">
        <v>20403</v>
      </c>
    </row>
    <row r="2510" spans="1:43" x14ac:dyDescent="0.3">
      <c r="A2510" t="s">
        <v>17044</v>
      </c>
      <c r="B2510" t="s">
        <v>17045</v>
      </c>
      <c r="C2510" s="72">
        <v>35712</v>
      </c>
      <c r="D2510" t="s">
        <v>17046</v>
      </c>
      <c r="E2510" t="s">
        <v>17047</v>
      </c>
      <c r="F2510" t="s">
        <v>1526</v>
      </c>
      <c r="G2510" t="s">
        <v>9094</v>
      </c>
      <c r="H2510" t="s">
        <v>660</v>
      </c>
      <c r="I2510" t="s">
        <v>17048</v>
      </c>
      <c r="J2510" t="s">
        <v>17045</v>
      </c>
      <c r="K2510">
        <v>666213</v>
      </c>
      <c r="L2510" t="s">
        <v>17045</v>
      </c>
      <c r="M2510">
        <v>2506934</v>
      </c>
      <c r="N2510" t="s">
        <v>17045</v>
      </c>
      <c r="P2510" t="s">
        <v>17044</v>
      </c>
      <c r="Q2510">
        <v>10168</v>
      </c>
      <c r="R2510" t="s">
        <v>17045</v>
      </c>
      <c r="S2510">
        <v>36464</v>
      </c>
      <c r="T2510" t="s">
        <v>17045</v>
      </c>
      <c r="V2510" t="s">
        <v>17049</v>
      </c>
      <c r="W2510">
        <v>108754</v>
      </c>
      <c r="X2510">
        <v>10876</v>
      </c>
      <c r="Y2510" t="s">
        <v>17045</v>
      </c>
      <c r="Z2510" t="s">
        <v>15460</v>
      </c>
      <c r="AA2510" t="s">
        <v>658</v>
      </c>
      <c r="AB2510" t="s">
        <v>658</v>
      </c>
      <c r="AC2510" t="s">
        <v>17045</v>
      </c>
      <c r="AD2510" t="s">
        <v>15460</v>
      </c>
      <c r="AH2510" t="s">
        <v>17045</v>
      </c>
      <c r="AK2510" t="s">
        <v>17045</v>
      </c>
      <c r="AL2510" t="s">
        <v>19726</v>
      </c>
      <c r="AM2510" t="s">
        <v>17045</v>
      </c>
      <c r="AN2510" t="s">
        <v>17045</v>
      </c>
      <c r="AO2510" t="s">
        <v>660</v>
      </c>
      <c r="AP2510" t="s">
        <v>15460</v>
      </c>
      <c r="AQ2510" t="s">
        <v>20403</v>
      </c>
    </row>
    <row r="2511" spans="1:43" hidden="1" x14ac:dyDescent="0.3">
      <c r="A2511" t="s">
        <v>3331</v>
      </c>
      <c r="B2511" t="s">
        <v>321</v>
      </c>
      <c r="C2511" s="72">
        <v>31009</v>
      </c>
      <c r="D2511" t="s">
        <v>7374</v>
      </c>
      <c r="E2511" t="s">
        <v>7373</v>
      </c>
      <c r="F2511" t="s">
        <v>3591</v>
      </c>
      <c r="G2511" t="s">
        <v>3591</v>
      </c>
      <c r="H2511" t="s">
        <v>1380</v>
      </c>
      <c r="I2511" t="s">
        <v>9621</v>
      </c>
      <c r="J2511" t="s">
        <v>321</v>
      </c>
      <c r="K2511">
        <v>489413</v>
      </c>
      <c r="L2511" t="s">
        <v>321</v>
      </c>
      <c r="M2511">
        <v>1654357</v>
      </c>
      <c r="N2511" t="s">
        <v>321</v>
      </c>
      <c r="O2511" t="s">
        <v>3332</v>
      </c>
      <c r="P2511" t="s">
        <v>3331</v>
      </c>
      <c r="Q2511">
        <v>8731</v>
      </c>
      <c r="R2511" t="s">
        <v>321</v>
      </c>
      <c r="S2511">
        <v>30069</v>
      </c>
      <c r="T2511" t="s">
        <v>321</v>
      </c>
      <c r="V2511" t="s">
        <v>5001</v>
      </c>
      <c r="W2511">
        <v>49600</v>
      </c>
      <c r="X2511">
        <v>8731</v>
      </c>
      <c r="Y2511" t="s">
        <v>321</v>
      </c>
      <c r="Z2511" t="s">
        <v>9063</v>
      </c>
      <c r="AA2511" t="s">
        <v>658</v>
      </c>
      <c r="AB2511" t="s">
        <v>658</v>
      </c>
      <c r="AC2511" t="s">
        <v>321</v>
      </c>
      <c r="AD2511" t="s">
        <v>9063</v>
      </c>
      <c r="AI2511">
        <v>3774</v>
      </c>
      <c r="AK2511" t="s">
        <v>321</v>
      </c>
      <c r="AN2511" t="s">
        <v>321</v>
      </c>
      <c r="AO2511" t="s">
        <v>1380</v>
      </c>
      <c r="AP2511" t="s">
        <v>9063</v>
      </c>
      <c r="AQ2511" t="s">
        <v>20402</v>
      </c>
    </row>
    <row r="2512" spans="1:43" hidden="1" x14ac:dyDescent="0.3">
      <c r="A2512" t="s">
        <v>5002</v>
      </c>
      <c r="B2512" t="s">
        <v>917</v>
      </c>
      <c r="C2512" s="72">
        <v>30191</v>
      </c>
      <c r="D2512" t="s">
        <v>7812</v>
      </c>
      <c r="E2512" t="s">
        <v>7373</v>
      </c>
      <c r="F2512" t="s">
        <v>3591</v>
      </c>
      <c r="G2512" t="s">
        <v>3591</v>
      </c>
      <c r="H2512" t="s">
        <v>1373</v>
      </c>
      <c r="I2512" t="s">
        <v>9400</v>
      </c>
      <c r="J2512" t="s">
        <v>917</v>
      </c>
      <c r="K2512">
        <v>448694</v>
      </c>
      <c r="L2512" t="s">
        <v>917</v>
      </c>
      <c r="M2512">
        <v>584969</v>
      </c>
      <c r="N2512" t="s">
        <v>917</v>
      </c>
      <c r="O2512" t="s">
        <v>6486</v>
      </c>
      <c r="P2512" t="s">
        <v>5002</v>
      </c>
      <c r="Q2512">
        <v>8160</v>
      </c>
      <c r="R2512" t="s">
        <v>917</v>
      </c>
      <c r="S2512">
        <v>28943</v>
      </c>
      <c r="T2512" t="s">
        <v>917</v>
      </c>
      <c r="V2512" t="s">
        <v>6487</v>
      </c>
      <c r="W2512">
        <v>44618</v>
      </c>
      <c r="X2512">
        <v>8160</v>
      </c>
      <c r="Y2512" t="s">
        <v>917</v>
      </c>
      <c r="Z2512" t="s">
        <v>9064</v>
      </c>
      <c r="AA2512" t="s">
        <v>658</v>
      </c>
      <c r="AB2512" t="s">
        <v>658</v>
      </c>
      <c r="AC2512" t="s">
        <v>917</v>
      </c>
      <c r="AD2512" t="s">
        <v>9064</v>
      </c>
      <c r="AI2512">
        <v>501</v>
      </c>
      <c r="AK2512" t="s">
        <v>917</v>
      </c>
      <c r="AN2512" t="s">
        <v>917</v>
      </c>
      <c r="AO2512" t="s">
        <v>1373</v>
      </c>
      <c r="AP2512" t="s">
        <v>9064</v>
      </c>
      <c r="AQ2512" t="s">
        <v>20402</v>
      </c>
    </row>
    <row r="2513" spans="1:43" hidden="1" x14ac:dyDescent="0.3">
      <c r="A2513" t="s">
        <v>3333</v>
      </c>
      <c r="B2513" t="s">
        <v>384</v>
      </c>
      <c r="C2513" s="72">
        <v>28832</v>
      </c>
      <c r="D2513" t="s">
        <v>7375</v>
      </c>
      <c r="E2513" t="s">
        <v>7373</v>
      </c>
      <c r="F2513" t="s">
        <v>3591</v>
      </c>
      <c r="G2513" t="s">
        <v>3591</v>
      </c>
      <c r="H2513" t="s">
        <v>1380</v>
      </c>
      <c r="I2513" t="s">
        <v>10039</v>
      </c>
      <c r="J2513" t="s">
        <v>384</v>
      </c>
      <c r="K2513">
        <v>150484</v>
      </c>
      <c r="L2513" t="s">
        <v>384</v>
      </c>
      <c r="M2513">
        <v>44628</v>
      </c>
      <c r="N2513" t="s">
        <v>384</v>
      </c>
      <c r="O2513" t="s">
        <v>3334</v>
      </c>
      <c r="P2513" t="s">
        <v>3333</v>
      </c>
      <c r="Q2513">
        <v>6327</v>
      </c>
      <c r="R2513" t="s">
        <v>384</v>
      </c>
      <c r="S2513">
        <v>4166</v>
      </c>
      <c r="T2513" t="s">
        <v>384</v>
      </c>
      <c r="V2513" t="s">
        <v>5003</v>
      </c>
      <c r="W2513">
        <v>1019</v>
      </c>
      <c r="X2513">
        <v>6327</v>
      </c>
      <c r="Y2513" t="s">
        <v>384</v>
      </c>
      <c r="Z2513" t="s">
        <v>9065</v>
      </c>
      <c r="AA2513" t="s">
        <v>658</v>
      </c>
      <c r="AB2513" t="s">
        <v>658</v>
      </c>
      <c r="AC2513" t="s">
        <v>384</v>
      </c>
      <c r="AD2513" t="s">
        <v>9065</v>
      </c>
      <c r="AI2513">
        <v>8015</v>
      </c>
      <c r="AK2513" t="s">
        <v>384</v>
      </c>
      <c r="AN2513" t="s">
        <v>384</v>
      </c>
      <c r="AO2513" t="s">
        <v>1380</v>
      </c>
      <c r="AP2513" t="s">
        <v>9065</v>
      </c>
      <c r="AQ2513" t="s">
        <v>20402</v>
      </c>
    </row>
    <row r="2514" spans="1:43" x14ac:dyDescent="0.3">
      <c r="A2514" t="s">
        <v>17050</v>
      </c>
      <c r="B2514" t="s">
        <v>14723</v>
      </c>
      <c r="C2514" s="72">
        <v>34052</v>
      </c>
      <c r="D2514" t="s">
        <v>7117</v>
      </c>
      <c r="E2514" t="s">
        <v>17051</v>
      </c>
      <c r="F2514" t="s">
        <v>1386</v>
      </c>
      <c r="G2514" t="s">
        <v>6120</v>
      </c>
      <c r="H2514" t="s">
        <v>1373</v>
      </c>
      <c r="I2514" t="s">
        <v>17052</v>
      </c>
      <c r="J2514" t="s">
        <v>14723</v>
      </c>
      <c r="K2514">
        <v>605525</v>
      </c>
      <c r="L2514" t="s">
        <v>14723</v>
      </c>
      <c r="M2514">
        <v>2119336</v>
      </c>
      <c r="N2514" t="s">
        <v>14723</v>
      </c>
      <c r="O2514" t="s">
        <v>17692</v>
      </c>
      <c r="P2514" t="s">
        <v>17050</v>
      </c>
      <c r="Q2514">
        <v>10287</v>
      </c>
      <c r="R2514" t="s">
        <v>14723</v>
      </c>
      <c r="S2514">
        <v>34853</v>
      </c>
      <c r="T2514" t="s">
        <v>14723</v>
      </c>
      <c r="W2514">
        <v>100243</v>
      </c>
      <c r="X2514">
        <v>10287</v>
      </c>
      <c r="Y2514" t="s">
        <v>14723</v>
      </c>
      <c r="Z2514" t="s">
        <v>15457</v>
      </c>
      <c r="AA2514" t="s">
        <v>658</v>
      </c>
      <c r="AB2514" t="s">
        <v>658</v>
      </c>
      <c r="AC2514" t="s">
        <v>14723</v>
      </c>
      <c r="AD2514" t="s">
        <v>15457</v>
      </c>
      <c r="AE2514">
        <v>13171</v>
      </c>
      <c r="AH2514" t="s">
        <v>14723</v>
      </c>
      <c r="AJ2514">
        <v>5266</v>
      </c>
      <c r="AK2514" t="s">
        <v>14723</v>
      </c>
      <c r="AL2514" t="s">
        <v>19727</v>
      </c>
      <c r="AM2514" t="s">
        <v>14723</v>
      </c>
      <c r="AN2514" t="s">
        <v>14723</v>
      </c>
      <c r="AO2514" t="s">
        <v>14933</v>
      </c>
      <c r="AP2514" t="s">
        <v>15457</v>
      </c>
      <c r="AQ2514" t="s">
        <v>20403</v>
      </c>
    </row>
    <row r="2515" spans="1:43" x14ac:dyDescent="0.3">
      <c r="A2515" t="s">
        <v>12836</v>
      </c>
      <c r="B2515" t="s">
        <v>11539</v>
      </c>
      <c r="C2515" s="72">
        <v>32989</v>
      </c>
      <c r="D2515" t="s">
        <v>6687</v>
      </c>
      <c r="E2515" t="s">
        <v>12837</v>
      </c>
      <c r="F2515" t="s">
        <v>1439</v>
      </c>
      <c r="G2515" t="s">
        <v>6120</v>
      </c>
      <c r="H2515" t="s">
        <v>1431</v>
      </c>
      <c r="I2515" t="s">
        <v>11540</v>
      </c>
      <c r="J2515" t="s">
        <v>11539</v>
      </c>
      <c r="K2515">
        <v>621563</v>
      </c>
      <c r="L2515" t="s">
        <v>11539</v>
      </c>
      <c r="M2515">
        <v>2052585</v>
      </c>
      <c r="N2515" t="s">
        <v>11539</v>
      </c>
      <c r="O2515" t="s">
        <v>13418</v>
      </c>
      <c r="P2515" t="s">
        <v>12836</v>
      </c>
      <c r="Q2515">
        <v>10380</v>
      </c>
      <c r="R2515" t="s">
        <v>11539</v>
      </c>
      <c r="S2515">
        <v>33017</v>
      </c>
      <c r="T2515" t="s">
        <v>11539</v>
      </c>
      <c r="V2515" t="s">
        <v>17053</v>
      </c>
      <c r="W2515">
        <v>100666</v>
      </c>
      <c r="X2515">
        <v>10380</v>
      </c>
      <c r="Y2515" t="s">
        <v>11539</v>
      </c>
      <c r="Z2515" t="s">
        <v>12838</v>
      </c>
      <c r="AA2515" t="s">
        <v>666</v>
      </c>
      <c r="AB2515" t="s">
        <v>658</v>
      </c>
      <c r="AC2515" t="s">
        <v>11539</v>
      </c>
      <c r="AD2515" t="s">
        <v>12838</v>
      </c>
      <c r="AE2515">
        <v>13173</v>
      </c>
      <c r="AF2515" t="s">
        <v>11539</v>
      </c>
      <c r="AG2515">
        <v>73832</v>
      </c>
      <c r="AH2515" t="s">
        <v>11539</v>
      </c>
      <c r="AI2515">
        <v>23710</v>
      </c>
      <c r="AJ2515">
        <v>4839</v>
      </c>
      <c r="AK2515" t="s">
        <v>11539</v>
      </c>
      <c r="AL2515" t="s">
        <v>19728</v>
      </c>
      <c r="AM2515" t="s">
        <v>11539</v>
      </c>
      <c r="AN2515" t="s">
        <v>11539</v>
      </c>
      <c r="AO2515" t="s">
        <v>20476</v>
      </c>
      <c r="AP2515" t="s">
        <v>12838</v>
      </c>
      <c r="AQ2515" t="s">
        <v>20403</v>
      </c>
    </row>
    <row r="2516" spans="1:43" hidden="1" x14ac:dyDescent="0.3">
      <c r="A2516" t="s">
        <v>3335</v>
      </c>
      <c r="B2516" t="s">
        <v>559</v>
      </c>
      <c r="C2516" s="72">
        <v>28995</v>
      </c>
      <c r="D2516" t="s">
        <v>6790</v>
      </c>
      <c r="E2516" t="s">
        <v>6789</v>
      </c>
      <c r="F2516" t="s">
        <v>3591</v>
      </c>
      <c r="G2516" t="s">
        <v>3591</v>
      </c>
      <c r="H2516" t="s">
        <v>1380</v>
      </c>
      <c r="I2516" t="s">
        <v>9389</v>
      </c>
      <c r="J2516" t="s">
        <v>559</v>
      </c>
      <c r="K2516">
        <v>150029</v>
      </c>
      <c r="L2516" t="s">
        <v>559</v>
      </c>
      <c r="M2516">
        <v>44638</v>
      </c>
      <c r="N2516" t="s">
        <v>559</v>
      </c>
      <c r="O2516" t="s">
        <v>3336</v>
      </c>
      <c r="P2516" t="s">
        <v>3335</v>
      </c>
      <c r="Q2516">
        <v>6423</v>
      </c>
      <c r="R2516" t="s">
        <v>559</v>
      </c>
      <c r="S2516">
        <v>4262</v>
      </c>
      <c r="T2516" t="s">
        <v>559</v>
      </c>
      <c r="U2516" t="s">
        <v>559</v>
      </c>
      <c r="V2516" t="s">
        <v>5004</v>
      </c>
      <c r="W2516">
        <v>1020</v>
      </c>
      <c r="X2516">
        <v>6423</v>
      </c>
      <c r="Y2516" t="s">
        <v>559</v>
      </c>
      <c r="Z2516" t="s">
        <v>6488</v>
      </c>
      <c r="AA2516" t="s">
        <v>658</v>
      </c>
      <c r="AB2516" t="s">
        <v>658</v>
      </c>
      <c r="AC2516" t="s">
        <v>559</v>
      </c>
      <c r="AD2516" t="s">
        <v>6488</v>
      </c>
      <c r="AE2516">
        <v>6188</v>
      </c>
      <c r="AF2516" t="s">
        <v>559</v>
      </c>
      <c r="AG2516">
        <v>5406</v>
      </c>
      <c r="AH2516" t="s">
        <v>559</v>
      </c>
      <c r="AI2516">
        <v>7116</v>
      </c>
      <c r="AJ2516">
        <v>648</v>
      </c>
      <c r="AK2516" t="s">
        <v>559</v>
      </c>
      <c r="AN2516" t="s">
        <v>559</v>
      </c>
      <c r="AO2516" t="s">
        <v>1380</v>
      </c>
      <c r="AP2516" t="s">
        <v>6488</v>
      </c>
      <c r="AQ2516" t="s">
        <v>20402</v>
      </c>
    </row>
    <row r="2517" spans="1:43" hidden="1" x14ac:dyDescent="0.3">
      <c r="A2517" t="s">
        <v>3337</v>
      </c>
      <c r="B2517" t="s">
        <v>850</v>
      </c>
      <c r="C2517" s="72">
        <v>28397</v>
      </c>
      <c r="D2517" t="s">
        <v>6764</v>
      </c>
      <c r="E2517" t="s">
        <v>8141</v>
      </c>
      <c r="F2517" t="s">
        <v>3591</v>
      </c>
      <c r="G2517" t="s">
        <v>3591</v>
      </c>
      <c r="H2517" t="s">
        <v>1373</v>
      </c>
      <c r="I2517" t="s">
        <v>9297</v>
      </c>
      <c r="J2517" t="s">
        <v>850</v>
      </c>
      <c r="K2517">
        <v>150414</v>
      </c>
      <c r="L2517" t="s">
        <v>850</v>
      </c>
      <c r="M2517">
        <v>44649</v>
      </c>
      <c r="N2517" t="s">
        <v>850</v>
      </c>
      <c r="O2517" t="s">
        <v>3338</v>
      </c>
      <c r="P2517" t="s">
        <v>3337</v>
      </c>
      <c r="Q2517">
        <v>6500</v>
      </c>
      <c r="R2517" t="s">
        <v>850</v>
      </c>
      <c r="S2517">
        <v>4422</v>
      </c>
      <c r="T2517" t="s">
        <v>850</v>
      </c>
      <c r="V2517" t="s">
        <v>5005</v>
      </c>
      <c r="W2517">
        <v>1130</v>
      </c>
      <c r="X2517">
        <v>6500</v>
      </c>
      <c r="Y2517" t="s">
        <v>850</v>
      </c>
      <c r="Z2517" t="s">
        <v>9066</v>
      </c>
      <c r="AA2517" t="s">
        <v>658</v>
      </c>
      <c r="AB2517" t="s">
        <v>658</v>
      </c>
      <c r="AC2517" t="s">
        <v>850</v>
      </c>
      <c r="AD2517" t="s">
        <v>9066</v>
      </c>
      <c r="AI2517">
        <v>4345</v>
      </c>
      <c r="AK2517" t="s">
        <v>850</v>
      </c>
      <c r="AN2517" t="s">
        <v>850</v>
      </c>
      <c r="AO2517" t="s">
        <v>1373</v>
      </c>
      <c r="AP2517" t="s">
        <v>9066</v>
      </c>
      <c r="AQ2517" t="s">
        <v>20402</v>
      </c>
    </row>
    <row r="2518" spans="1:43" x14ac:dyDescent="0.3">
      <c r="A2518" t="s">
        <v>3339</v>
      </c>
      <c r="B2518" t="s">
        <v>529</v>
      </c>
      <c r="C2518" s="72">
        <v>32334</v>
      </c>
      <c r="D2518" t="s">
        <v>6650</v>
      </c>
      <c r="E2518" t="s">
        <v>7160</v>
      </c>
      <c r="F2518" t="s">
        <v>3591</v>
      </c>
      <c r="G2518" t="s">
        <v>3591</v>
      </c>
      <c r="H2518" t="s">
        <v>660</v>
      </c>
      <c r="I2518" t="s">
        <v>9900</v>
      </c>
      <c r="J2518" t="s">
        <v>529</v>
      </c>
      <c r="K2518">
        <v>572253</v>
      </c>
      <c r="L2518" t="s">
        <v>529</v>
      </c>
      <c r="M2518">
        <v>1741029</v>
      </c>
      <c r="N2518" t="s">
        <v>529</v>
      </c>
      <c r="O2518" t="s">
        <v>13226</v>
      </c>
      <c r="P2518" t="s">
        <v>3339</v>
      </c>
      <c r="Q2518">
        <v>9244</v>
      </c>
      <c r="R2518" t="s">
        <v>529</v>
      </c>
      <c r="S2518">
        <v>30758</v>
      </c>
      <c r="T2518" t="s">
        <v>529</v>
      </c>
      <c r="V2518" t="s">
        <v>12067</v>
      </c>
      <c r="W2518">
        <v>44652</v>
      </c>
      <c r="X2518">
        <v>9244</v>
      </c>
      <c r="Y2518" t="s">
        <v>529</v>
      </c>
      <c r="Z2518" t="s">
        <v>9067</v>
      </c>
      <c r="AA2518" t="s">
        <v>666</v>
      </c>
      <c r="AB2518" t="s">
        <v>658</v>
      </c>
      <c r="AC2518" t="s">
        <v>529</v>
      </c>
      <c r="AD2518" t="s">
        <v>9067</v>
      </c>
      <c r="AE2518">
        <v>11104</v>
      </c>
      <c r="AI2518">
        <v>8652</v>
      </c>
      <c r="AK2518" t="s">
        <v>529</v>
      </c>
      <c r="AL2518" t="s">
        <v>19729</v>
      </c>
      <c r="AM2518" t="s">
        <v>529</v>
      </c>
      <c r="AN2518" t="s">
        <v>529</v>
      </c>
      <c r="AO2518" t="s">
        <v>660</v>
      </c>
      <c r="AP2518" t="s">
        <v>9067</v>
      </c>
      <c r="AQ2518" t="s">
        <v>20403</v>
      </c>
    </row>
    <row r="2519" spans="1:43" x14ac:dyDescent="0.3">
      <c r="A2519" t="s">
        <v>3340</v>
      </c>
      <c r="B2519" t="s">
        <v>763</v>
      </c>
      <c r="C2519" s="72">
        <v>33023</v>
      </c>
      <c r="D2519" t="s">
        <v>6862</v>
      </c>
      <c r="E2519" t="s">
        <v>7160</v>
      </c>
      <c r="F2519" t="s">
        <v>1398</v>
      </c>
      <c r="G2519" t="s">
        <v>9094</v>
      </c>
      <c r="H2519" t="s">
        <v>1373</v>
      </c>
      <c r="I2519" t="s">
        <v>9262</v>
      </c>
      <c r="J2519" t="s">
        <v>763</v>
      </c>
      <c r="K2519">
        <v>554430</v>
      </c>
      <c r="L2519" t="s">
        <v>763</v>
      </c>
      <c r="M2519">
        <v>1744777</v>
      </c>
      <c r="N2519" t="s">
        <v>763</v>
      </c>
      <c r="O2519" t="s">
        <v>5006</v>
      </c>
      <c r="P2519" t="s">
        <v>3340</v>
      </c>
      <c r="Q2519">
        <v>9124</v>
      </c>
      <c r="R2519" t="s">
        <v>763</v>
      </c>
      <c r="S2519">
        <v>31267</v>
      </c>
      <c r="T2519" t="s">
        <v>763</v>
      </c>
      <c r="V2519" t="s">
        <v>5007</v>
      </c>
      <c r="W2519">
        <v>66213</v>
      </c>
      <c r="X2519">
        <v>9124</v>
      </c>
      <c r="Y2519" t="s">
        <v>763</v>
      </c>
      <c r="Z2519" t="s">
        <v>6489</v>
      </c>
      <c r="AA2519" t="s">
        <v>666</v>
      </c>
      <c r="AB2519" t="s">
        <v>658</v>
      </c>
      <c r="AC2519" t="s">
        <v>763</v>
      </c>
      <c r="AD2519" t="s">
        <v>6489</v>
      </c>
      <c r="AE2519">
        <v>10951</v>
      </c>
      <c r="AF2519" t="s">
        <v>763</v>
      </c>
      <c r="AG2519">
        <v>16960</v>
      </c>
      <c r="AH2519" t="s">
        <v>763</v>
      </c>
      <c r="AI2519">
        <v>15962</v>
      </c>
      <c r="AJ2519">
        <v>4084</v>
      </c>
      <c r="AK2519" t="s">
        <v>763</v>
      </c>
      <c r="AL2519" t="s">
        <v>19730</v>
      </c>
      <c r="AM2519" t="s">
        <v>763</v>
      </c>
      <c r="AN2519" t="s">
        <v>763</v>
      </c>
      <c r="AO2519" t="s">
        <v>14935</v>
      </c>
      <c r="AP2519" t="s">
        <v>6489</v>
      </c>
      <c r="AQ2519" t="s">
        <v>20403</v>
      </c>
    </row>
    <row r="2520" spans="1:43" x14ac:dyDescent="0.3">
      <c r="A2520" t="s">
        <v>3341</v>
      </c>
      <c r="B2520" t="s">
        <v>977</v>
      </c>
      <c r="C2520" s="72">
        <v>32384</v>
      </c>
      <c r="D2520" t="s">
        <v>6541</v>
      </c>
      <c r="E2520" t="s">
        <v>8142</v>
      </c>
      <c r="F2520" t="s">
        <v>3591</v>
      </c>
      <c r="G2520" t="s">
        <v>3591</v>
      </c>
      <c r="H2520" t="s">
        <v>1373</v>
      </c>
      <c r="I2520" t="s">
        <v>10005</v>
      </c>
      <c r="J2520" t="s">
        <v>977</v>
      </c>
      <c r="K2520">
        <v>502229</v>
      </c>
      <c r="L2520" t="s">
        <v>977</v>
      </c>
      <c r="M2520">
        <v>1732488</v>
      </c>
      <c r="N2520" t="s">
        <v>977</v>
      </c>
      <c r="O2520" t="s">
        <v>3342</v>
      </c>
      <c r="P2520" t="s">
        <v>3341</v>
      </c>
      <c r="Q2520">
        <v>8916</v>
      </c>
      <c r="R2520" t="s">
        <v>977</v>
      </c>
      <c r="S2520">
        <v>30446</v>
      </c>
      <c r="T2520" t="s">
        <v>977</v>
      </c>
      <c r="V2520" t="s">
        <v>5008</v>
      </c>
      <c r="W2520">
        <v>65814</v>
      </c>
      <c r="X2520">
        <v>8916</v>
      </c>
      <c r="Y2520" t="s">
        <v>977</v>
      </c>
      <c r="Z2520" t="s">
        <v>9068</v>
      </c>
      <c r="AA2520" t="s">
        <v>658</v>
      </c>
      <c r="AB2520" t="s">
        <v>658</v>
      </c>
      <c r="AC2520" t="s">
        <v>977</v>
      </c>
      <c r="AD2520" t="s">
        <v>9068</v>
      </c>
      <c r="AE2520">
        <v>10947</v>
      </c>
      <c r="AI2520">
        <v>8611</v>
      </c>
      <c r="AK2520" t="s">
        <v>977</v>
      </c>
      <c r="AL2520" t="s">
        <v>19731</v>
      </c>
      <c r="AM2520" t="s">
        <v>977</v>
      </c>
      <c r="AN2520" t="s">
        <v>977</v>
      </c>
      <c r="AO2520" t="s">
        <v>1373</v>
      </c>
      <c r="AP2520" t="s">
        <v>9068</v>
      </c>
      <c r="AQ2520" t="s">
        <v>20403</v>
      </c>
    </row>
    <row r="2521" spans="1:43" x14ac:dyDescent="0.3">
      <c r="A2521" t="s">
        <v>17693</v>
      </c>
      <c r="B2521" t="s">
        <v>17163</v>
      </c>
      <c r="C2521" s="72">
        <v>35181</v>
      </c>
      <c r="D2521" t="s">
        <v>6577</v>
      </c>
      <c r="E2521" t="s">
        <v>8142</v>
      </c>
      <c r="F2521" t="s">
        <v>1392</v>
      </c>
      <c r="G2521" t="s">
        <v>6120</v>
      </c>
      <c r="H2521" t="s">
        <v>1396</v>
      </c>
      <c r="I2521" t="s">
        <v>19868</v>
      </c>
      <c r="J2521" t="s">
        <v>17163</v>
      </c>
      <c r="K2521">
        <v>657108</v>
      </c>
      <c r="L2521" t="s">
        <v>17163</v>
      </c>
      <c r="M2521">
        <v>2835069</v>
      </c>
      <c r="N2521" t="s">
        <v>17163</v>
      </c>
      <c r="P2521" t="s">
        <v>17693</v>
      </c>
      <c r="R2521" t="s">
        <v>17163</v>
      </c>
      <c r="S2521">
        <v>40326</v>
      </c>
      <c r="T2521" t="s">
        <v>17163</v>
      </c>
      <c r="W2521">
        <v>111057</v>
      </c>
      <c r="X2521">
        <v>10942</v>
      </c>
      <c r="Y2521" t="s">
        <v>17163</v>
      </c>
      <c r="Z2521" t="s">
        <v>17312</v>
      </c>
      <c r="AA2521" t="s">
        <v>658</v>
      </c>
      <c r="AB2521" t="s">
        <v>666</v>
      </c>
      <c r="AC2521" t="s">
        <v>17163</v>
      </c>
      <c r="AD2521" t="s">
        <v>17312</v>
      </c>
      <c r="AJ2521">
        <v>6168</v>
      </c>
      <c r="AK2521" t="s">
        <v>17163</v>
      </c>
      <c r="AL2521" t="s">
        <v>19732</v>
      </c>
      <c r="AM2521" t="s">
        <v>17163</v>
      </c>
      <c r="AN2521" t="s">
        <v>17163</v>
      </c>
      <c r="AO2521" t="s">
        <v>1396</v>
      </c>
      <c r="AP2521" t="s">
        <v>17312</v>
      </c>
      <c r="AQ2521" t="s">
        <v>20403</v>
      </c>
    </row>
    <row r="2522" spans="1:43" x14ac:dyDescent="0.3">
      <c r="A2522" t="s">
        <v>12697</v>
      </c>
      <c r="B2522" t="s">
        <v>11496</v>
      </c>
      <c r="C2522" s="72">
        <v>33175</v>
      </c>
      <c r="D2522" t="s">
        <v>6987</v>
      </c>
      <c r="E2522" t="s">
        <v>8142</v>
      </c>
      <c r="F2522" t="s">
        <v>1426</v>
      </c>
      <c r="G2522" t="s">
        <v>6120</v>
      </c>
      <c r="H2522" t="s">
        <v>1396</v>
      </c>
      <c r="I2522" t="s">
        <v>11497</v>
      </c>
      <c r="J2522" t="s">
        <v>11496</v>
      </c>
      <c r="K2522">
        <v>643603</v>
      </c>
      <c r="L2522" t="s">
        <v>11496</v>
      </c>
      <c r="M2522">
        <v>2215849</v>
      </c>
      <c r="N2522" t="s">
        <v>11496</v>
      </c>
      <c r="O2522" t="s">
        <v>13538</v>
      </c>
      <c r="P2522" t="s">
        <v>12697</v>
      </c>
      <c r="Q2522">
        <v>10249</v>
      </c>
      <c r="R2522" t="s">
        <v>11496</v>
      </c>
      <c r="S2522">
        <v>34968</v>
      </c>
      <c r="T2522" t="s">
        <v>11496</v>
      </c>
      <c r="V2522" t="s">
        <v>12940</v>
      </c>
      <c r="W2522">
        <v>103546</v>
      </c>
      <c r="X2522">
        <v>10249</v>
      </c>
      <c r="Y2522" t="s">
        <v>11496</v>
      </c>
      <c r="Z2522" t="s">
        <v>12698</v>
      </c>
      <c r="AA2522" t="s">
        <v>658</v>
      </c>
      <c r="AB2522" t="s">
        <v>658</v>
      </c>
      <c r="AC2522" t="s">
        <v>11496</v>
      </c>
      <c r="AD2522" t="s">
        <v>12698</v>
      </c>
      <c r="AE2522">
        <v>14048</v>
      </c>
      <c r="AF2522" t="s">
        <v>11496</v>
      </c>
      <c r="AG2522">
        <v>68627</v>
      </c>
      <c r="AH2522" t="s">
        <v>11496</v>
      </c>
      <c r="AI2522">
        <v>18540</v>
      </c>
      <c r="AJ2522">
        <v>5050</v>
      </c>
      <c r="AK2522" t="s">
        <v>11496</v>
      </c>
      <c r="AL2522" t="s">
        <v>19733</v>
      </c>
      <c r="AM2522" t="s">
        <v>11496</v>
      </c>
      <c r="AN2522" t="s">
        <v>11496</v>
      </c>
      <c r="AO2522" t="s">
        <v>1396</v>
      </c>
      <c r="AP2522" t="s">
        <v>12698</v>
      </c>
      <c r="AQ2522" t="s">
        <v>20403</v>
      </c>
    </row>
    <row r="2523" spans="1:43" x14ac:dyDescent="0.3">
      <c r="A2523" t="s">
        <v>3343</v>
      </c>
      <c r="B2523" t="s">
        <v>893</v>
      </c>
      <c r="C2523" s="72">
        <v>32673</v>
      </c>
      <c r="D2523" t="s">
        <v>6657</v>
      </c>
      <c r="E2523" t="s">
        <v>8143</v>
      </c>
      <c r="F2523" t="s">
        <v>3591</v>
      </c>
      <c r="G2523" t="s">
        <v>3591</v>
      </c>
      <c r="H2523" t="s">
        <v>1373</v>
      </c>
      <c r="I2523" t="s">
        <v>10744</v>
      </c>
      <c r="J2523" t="s">
        <v>893</v>
      </c>
      <c r="K2523">
        <v>595032</v>
      </c>
      <c r="L2523" t="s">
        <v>893</v>
      </c>
      <c r="M2523">
        <v>1943719</v>
      </c>
      <c r="N2523" t="s">
        <v>893</v>
      </c>
      <c r="O2523" t="s">
        <v>9069</v>
      </c>
      <c r="P2523" t="s">
        <v>3343</v>
      </c>
      <c r="Q2523">
        <v>9702</v>
      </c>
      <c r="R2523" t="s">
        <v>893</v>
      </c>
      <c r="S2523">
        <v>31858</v>
      </c>
      <c r="T2523" t="s">
        <v>893</v>
      </c>
      <c r="V2523" t="s">
        <v>6490</v>
      </c>
      <c r="W2523">
        <v>67891</v>
      </c>
      <c r="X2523">
        <v>9702</v>
      </c>
      <c r="Y2523" t="s">
        <v>893</v>
      </c>
      <c r="Z2523" t="s">
        <v>6491</v>
      </c>
      <c r="AA2523" t="s">
        <v>658</v>
      </c>
      <c r="AB2523" t="s">
        <v>658</v>
      </c>
      <c r="AC2523" t="s">
        <v>893</v>
      </c>
      <c r="AD2523" t="s">
        <v>6491</v>
      </c>
      <c r="AE2523">
        <v>13351</v>
      </c>
      <c r="AF2523" t="s">
        <v>893</v>
      </c>
      <c r="AG2523">
        <v>17005</v>
      </c>
      <c r="AH2523" t="s">
        <v>893</v>
      </c>
      <c r="AI2523">
        <v>13552</v>
      </c>
      <c r="AJ2523">
        <v>4627</v>
      </c>
      <c r="AK2523" t="s">
        <v>893</v>
      </c>
      <c r="AL2523" t="s">
        <v>19734</v>
      </c>
      <c r="AM2523" t="s">
        <v>893</v>
      </c>
      <c r="AN2523" t="s">
        <v>893</v>
      </c>
      <c r="AO2523" t="s">
        <v>1373</v>
      </c>
      <c r="AP2523" t="s">
        <v>6491</v>
      </c>
      <c r="AQ2523" t="s">
        <v>20403</v>
      </c>
    </row>
    <row r="2524" spans="1:43" x14ac:dyDescent="0.3">
      <c r="A2524" t="s">
        <v>14195</v>
      </c>
      <c r="B2524" t="s">
        <v>14171</v>
      </c>
      <c r="C2524" s="72">
        <v>35688</v>
      </c>
      <c r="D2524" t="s">
        <v>9190</v>
      </c>
      <c r="E2524" t="s">
        <v>8143</v>
      </c>
      <c r="F2524" t="s">
        <v>1376</v>
      </c>
      <c r="G2524" t="s">
        <v>6120</v>
      </c>
      <c r="H2524" t="s">
        <v>1373</v>
      </c>
      <c r="I2524" t="s">
        <v>14172</v>
      </c>
      <c r="J2524" t="s">
        <v>14171</v>
      </c>
      <c r="K2524">
        <v>666215</v>
      </c>
      <c r="L2524" t="s">
        <v>14171</v>
      </c>
      <c r="M2524">
        <v>2250602</v>
      </c>
      <c r="N2524" t="s">
        <v>14171</v>
      </c>
      <c r="P2524" t="s">
        <v>14195</v>
      </c>
      <c r="Q2524">
        <v>9817</v>
      </c>
      <c r="R2524" t="s">
        <v>14171</v>
      </c>
      <c r="S2524">
        <v>40915</v>
      </c>
      <c r="T2524" t="s">
        <v>14171</v>
      </c>
      <c r="V2524" t="s">
        <v>17054</v>
      </c>
      <c r="W2524">
        <v>109107</v>
      </c>
      <c r="X2524">
        <v>10479</v>
      </c>
      <c r="Y2524" t="s">
        <v>14171</v>
      </c>
      <c r="Z2524" t="s">
        <v>14196</v>
      </c>
      <c r="AA2524" t="s">
        <v>658</v>
      </c>
      <c r="AB2524" t="s">
        <v>658</v>
      </c>
      <c r="AC2524" t="s">
        <v>14171</v>
      </c>
      <c r="AD2524" t="s">
        <v>14196</v>
      </c>
      <c r="AE2524">
        <v>14243</v>
      </c>
      <c r="AH2524" t="s">
        <v>14171</v>
      </c>
      <c r="AJ2524">
        <v>5737</v>
      </c>
      <c r="AK2524" t="s">
        <v>14171</v>
      </c>
      <c r="AL2524" t="s">
        <v>19735</v>
      </c>
      <c r="AM2524" t="s">
        <v>14171</v>
      </c>
      <c r="AN2524" t="s">
        <v>14171</v>
      </c>
      <c r="AO2524" t="s">
        <v>1373</v>
      </c>
      <c r="AP2524" t="s">
        <v>14196</v>
      </c>
      <c r="AQ2524" t="s">
        <v>20403</v>
      </c>
    </row>
    <row r="2525" spans="1:43" x14ac:dyDescent="0.3">
      <c r="A2525" t="s">
        <v>17055</v>
      </c>
      <c r="B2525" t="s">
        <v>14267</v>
      </c>
      <c r="C2525" s="72">
        <v>33917</v>
      </c>
      <c r="D2525" t="s">
        <v>17056</v>
      </c>
      <c r="E2525" t="s">
        <v>17057</v>
      </c>
      <c r="F2525" t="s">
        <v>1481</v>
      </c>
      <c r="G2525" t="s">
        <v>9094</v>
      </c>
      <c r="H2525" t="s">
        <v>1373</v>
      </c>
      <c r="I2525" t="s">
        <v>17058</v>
      </c>
      <c r="J2525" t="s">
        <v>14267</v>
      </c>
      <c r="K2525">
        <v>592858</v>
      </c>
      <c r="L2525" t="s">
        <v>14267</v>
      </c>
      <c r="M2525">
        <v>2171369</v>
      </c>
      <c r="N2525" t="s">
        <v>14267</v>
      </c>
      <c r="O2525" t="s">
        <v>17059</v>
      </c>
      <c r="P2525" t="s">
        <v>17055</v>
      </c>
      <c r="Q2525">
        <v>11143</v>
      </c>
      <c r="R2525" t="s">
        <v>14267</v>
      </c>
      <c r="S2525">
        <v>34190</v>
      </c>
      <c r="T2525" t="s">
        <v>14267</v>
      </c>
      <c r="W2525">
        <v>68717</v>
      </c>
      <c r="X2525">
        <v>11143</v>
      </c>
      <c r="Y2525" t="s">
        <v>14267</v>
      </c>
      <c r="Z2525" t="s">
        <v>17060</v>
      </c>
      <c r="AA2525" t="s">
        <v>666</v>
      </c>
      <c r="AB2525" t="s">
        <v>658</v>
      </c>
      <c r="AC2525" t="s">
        <v>14267</v>
      </c>
      <c r="AD2525" t="s">
        <v>17060</v>
      </c>
      <c r="AE2525">
        <v>14604</v>
      </c>
      <c r="AJ2525">
        <v>5972</v>
      </c>
      <c r="AK2525" t="s">
        <v>14267</v>
      </c>
      <c r="AL2525" t="s">
        <v>19736</v>
      </c>
      <c r="AM2525" t="s">
        <v>14267</v>
      </c>
      <c r="AN2525" t="s">
        <v>14267</v>
      </c>
      <c r="AO2525" t="s">
        <v>14933</v>
      </c>
      <c r="AP2525" t="s">
        <v>17060</v>
      </c>
      <c r="AQ2525" t="s">
        <v>20403</v>
      </c>
    </row>
    <row r="2526" spans="1:43" x14ac:dyDescent="0.3">
      <c r="A2526" t="s">
        <v>17061</v>
      </c>
      <c r="B2526" t="s">
        <v>15453</v>
      </c>
      <c r="C2526" s="72">
        <v>34631</v>
      </c>
      <c r="D2526" t="s">
        <v>6970</v>
      </c>
      <c r="E2526" t="s">
        <v>17062</v>
      </c>
      <c r="F2526" t="s">
        <v>1531</v>
      </c>
      <c r="G2526" t="s">
        <v>9094</v>
      </c>
      <c r="H2526" t="s">
        <v>1373</v>
      </c>
      <c r="I2526" t="s">
        <v>17063</v>
      </c>
      <c r="J2526" t="s">
        <v>15453</v>
      </c>
      <c r="K2526">
        <v>642203</v>
      </c>
      <c r="L2526" t="s">
        <v>15453</v>
      </c>
      <c r="M2526">
        <v>2914057</v>
      </c>
      <c r="N2526" t="s">
        <v>15453</v>
      </c>
      <c r="P2526" t="s">
        <v>17061</v>
      </c>
      <c r="Q2526">
        <v>10340</v>
      </c>
      <c r="R2526" t="s">
        <v>15453</v>
      </c>
      <c r="S2526">
        <v>39905</v>
      </c>
      <c r="T2526" t="s">
        <v>15453</v>
      </c>
      <c r="V2526" t="s">
        <v>17064</v>
      </c>
      <c r="W2526">
        <v>108765</v>
      </c>
      <c r="X2526">
        <v>11071</v>
      </c>
      <c r="Y2526" t="s">
        <v>15453</v>
      </c>
      <c r="Z2526" t="s">
        <v>15360</v>
      </c>
      <c r="AA2526" t="s">
        <v>666</v>
      </c>
      <c r="AB2526" t="s">
        <v>658</v>
      </c>
      <c r="AC2526" t="s">
        <v>15453</v>
      </c>
      <c r="AD2526" t="s">
        <v>15360</v>
      </c>
      <c r="AH2526" t="s">
        <v>15453</v>
      </c>
      <c r="AJ2526">
        <v>6456</v>
      </c>
      <c r="AK2526" t="s">
        <v>15453</v>
      </c>
      <c r="AL2526" t="s">
        <v>19737</v>
      </c>
      <c r="AM2526" t="s">
        <v>15453</v>
      </c>
      <c r="AN2526" t="s">
        <v>15453</v>
      </c>
      <c r="AO2526" t="s">
        <v>14933</v>
      </c>
      <c r="AP2526" t="s">
        <v>15360</v>
      </c>
      <c r="AQ2526" t="s">
        <v>20403</v>
      </c>
    </row>
    <row r="2527" spans="1:43" x14ac:dyDescent="0.3">
      <c r="A2527" t="s">
        <v>17065</v>
      </c>
      <c r="B2527" t="s">
        <v>14277</v>
      </c>
      <c r="C2527" s="72">
        <v>33535</v>
      </c>
      <c r="D2527" t="s">
        <v>6876</v>
      </c>
      <c r="E2527" t="s">
        <v>17066</v>
      </c>
      <c r="F2527" t="s">
        <v>1481</v>
      </c>
      <c r="G2527" t="s">
        <v>9094</v>
      </c>
      <c r="H2527" t="s">
        <v>1373</v>
      </c>
      <c r="I2527" t="s">
        <v>17067</v>
      </c>
      <c r="J2527" t="s">
        <v>14277</v>
      </c>
      <c r="K2527">
        <v>623364</v>
      </c>
      <c r="L2527" t="s">
        <v>14277</v>
      </c>
      <c r="M2527">
        <v>2693486</v>
      </c>
      <c r="N2527" t="s">
        <v>14277</v>
      </c>
      <c r="O2527" t="s">
        <v>17068</v>
      </c>
      <c r="P2527" t="s">
        <v>17065</v>
      </c>
      <c r="Q2527">
        <v>11164</v>
      </c>
      <c r="R2527" t="s">
        <v>14277</v>
      </c>
      <c r="S2527">
        <v>36158</v>
      </c>
      <c r="T2527" t="s">
        <v>14277</v>
      </c>
      <c r="W2527">
        <v>103857</v>
      </c>
      <c r="X2527">
        <v>11164</v>
      </c>
      <c r="Y2527" t="s">
        <v>14277</v>
      </c>
      <c r="Z2527" t="s">
        <v>17069</v>
      </c>
      <c r="AA2527" t="s">
        <v>666</v>
      </c>
      <c r="AB2527" t="s">
        <v>666</v>
      </c>
      <c r="AC2527" t="s">
        <v>14277</v>
      </c>
      <c r="AD2527" t="s">
        <v>17069</v>
      </c>
      <c r="AE2527">
        <v>15257</v>
      </c>
      <c r="AJ2527">
        <v>5996</v>
      </c>
      <c r="AK2527" t="s">
        <v>14277</v>
      </c>
      <c r="AL2527" t="s">
        <v>19738</v>
      </c>
      <c r="AM2527" t="s">
        <v>14277</v>
      </c>
      <c r="AN2527" t="s">
        <v>14277</v>
      </c>
      <c r="AO2527" t="s">
        <v>1373</v>
      </c>
      <c r="AP2527" t="s">
        <v>17069</v>
      </c>
      <c r="AQ2527" t="s">
        <v>20403</v>
      </c>
    </row>
    <row r="2528" spans="1:43" x14ac:dyDescent="0.3">
      <c r="A2528" t="s">
        <v>3344</v>
      </c>
      <c r="B2528" t="s">
        <v>1239</v>
      </c>
      <c r="C2528" s="72">
        <v>32894</v>
      </c>
      <c r="D2528" t="s">
        <v>6629</v>
      </c>
      <c r="E2528" t="s">
        <v>7669</v>
      </c>
      <c r="F2528" t="s">
        <v>3591</v>
      </c>
      <c r="G2528" t="s">
        <v>3591</v>
      </c>
      <c r="H2528" t="s">
        <v>1373</v>
      </c>
      <c r="I2528" t="s">
        <v>10172</v>
      </c>
      <c r="J2528" t="s">
        <v>1239</v>
      </c>
      <c r="K2528">
        <v>543921</v>
      </c>
      <c r="L2528" t="s">
        <v>1239</v>
      </c>
      <c r="M2528">
        <v>1840203</v>
      </c>
      <c r="N2528" t="s">
        <v>1239</v>
      </c>
      <c r="O2528" t="s">
        <v>5009</v>
      </c>
      <c r="P2528" t="s">
        <v>3344</v>
      </c>
      <c r="Q2528">
        <v>9153</v>
      </c>
      <c r="R2528" t="s">
        <v>1239</v>
      </c>
      <c r="S2528">
        <v>31856</v>
      </c>
      <c r="T2528" t="s">
        <v>1239</v>
      </c>
      <c r="V2528" t="s">
        <v>5010</v>
      </c>
      <c r="W2528">
        <v>58178</v>
      </c>
      <c r="X2528">
        <v>9153</v>
      </c>
      <c r="Y2528" t="s">
        <v>1239</v>
      </c>
      <c r="Z2528" t="s">
        <v>6492</v>
      </c>
      <c r="AA2528" t="s">
        <v>658</v>
      </c>
      <c r="AB2528" t="s">
        <v>658</v>
      </c>
      <c r="AC2528" t="s">
        <v>1239</v>
      </c>
      <c r="AD2528" t="s">
        <v>6492</v>
      </c>
      <c r="AE2528">
        <v>10621</v>
      </c>
      <c r="AF2528" t="s">
        <v>1239</v>
      </c>
      <c r="AG2528">
        <v>17157</v>
      </c>
      <c r="AH2528" t="s">
        <v>1239</v>
      </c>
      <c r="AI2528">
        <v>6047</v>
      </c>
      <c r="AJ2528">
        <v>4011</v>
      </c>
      <c r="AK2528" t="s">
        <v>1239</v>
      </c>
      <c r="AL2528" t="s">
        <v>19739</v>
      </c>
      <c r="AM2528" t="s">
        <v>1239</v>
      </c>
      <c r="AN2528" t="s">
        <v>1239</v>
      </c>
      <c r="AO2528" t="s">
        <v>1373</v>
      </c>
      <c r="AP2528" t="s">
        <v>6492</v>
      </c>
      <c r="AQ2528" t="s">
        <v>20403</v>
      </c>
    </row>
    <row r="2529" spans="1:43" x14ac:dyDescent="0.3">
      <c r="A2529" t="s">
        <v>3345</v>
      </c>
      <c r="B2529" t="s">
        <v>540</v>
      </c>
      <c r="C2529" s="72">
        <v>31553</v>
      </c>
      <c r="D2529" t="s">
        <v>6623</v>
      </c>
      <c r="E2529" t="s">
        <v>6848</v>
      </c>
      <c r="F2529" t="s">
        <v>1395</v>
      </c>
      <c r="G2529" t="s">
        <v>9094</v>
      </c>
      <c r="H2529" t="s">
        <v>1424</v>
      </c>
      <c r="I2529" t="s">
        <v>9681</v>
      </c>
      <c r="J2529" t="s">
        <v>540</v>
      </c>
      <c r="K2529">
        <v>446308</v>
      </c>
      <c r="L2529" t="s">
        <v>540</v>
      </c>
      <c r="M2529">
        <v>1232135</v>
      </c>
      <c r="N2529" t="s">
        <v>540</v>
      </c>
      <c r="O2529" t="s">
        <v>3346</v>
      </c>
      <c r="P2529" t="s">
        <v>3345</v>
      </c>
      <c r="Q2529">
        <v>8395</v>
      </c>
      <c r="R2529" t="s">
        <v>540</v>
      </c>
      <c r="S2529">
        <v>29287</v>
      </c>
      <c r="T2529" t="s">
        <v>540</v>
      </c>
      <c r="U2529" t="s">
        <v>540</v>
      </c>
      <c r="V2529" t="s">
        <v>5011</v>
      </c>
      <c r="W2529">
        <v>57712</v>
      </c>
      <c r="X2529">
        <v>8395</v>
      </c>
      <c r="Y2529" t="s">
        <v>540</v>
      </c>
      <c r="Z2529" t="s">
        <v>6493</v>
      </c>
      <c r="AA2529" t="s">
        <v>5068</v>
      </c>
      <c r="AB2529" t="s">
        <v>658</v>
      </c>
      <c r="AC2529" t="s">
        <v>540</v>
      </c>
      <c r="AD2529" t="s">
        <v>6493</v>
      </c>
      <c r="AE2529">
        <v>9754</v>
      </c>
      <c r="AF2529" t="s">
        <v>540</v>
      </c>
      <c r="AG2529">
        <v>5265</v>
      </c>
      <c r="AH2529" t="s">
        <v>540</v>
      </c>
      <c r="AI2529">
        <v>7665</v>
      </c>
      <c r="AJ2529">
        <v>3120</v>
      </c>
      <c r="AK2529" t="s">
        <v>540</v>
      </c>
      <c r="AL2529" t="s">
        <v>19740</v>
      </c>
      <c r="AM2529" t="s">
        <v>540</v>
      </c>
      <c r="AN2529" t="s">
        <v>540</v>
      </c>
      <c r="AO2529" t="s">
        <v>1424</v>
      </c>
      <c r="AP2529" t="s">
        <v>6493</v>
      </c>
      <c r="AQ2529" t="s">
        <v>20403</v>
      </c>
    </row>
    <row r="2530" spans="1:43" hidden="1" x14ac:dyDescent="0.3">
      <c r="A2530" t="s">
        <v>3347</v>
      </c>
      <c r="B2530" t="s">
        <v>242</v>
      </c>
      <c r="C2530" s="72">
        <v>28409</v>
      </c>
      <c r="D2530" t="s">
        <v>7377</v>
      </c>
      <c r="E2530" t="s">
        <v>7376</v>
      </c>
      <c r="F2530" t="s">
        <v>3591</v>
      </c>
      <c r="G2530" t="s">
        <v>3591</v>
      </c>
      <c r="H2530" t="s">
        <v>1396</v>
      </c>
      <c r="I2530" t="s">
        <v>9729</v>
      </c>
      <c r="J2530" t="s">
        <v>242</v>
      </c>
      <c r="K2530">
        <v>421064</v>
      </c>
      <c r="L2530" t="s">
        <v>242</v>
      </c>
      <c r="M2530">
        <v>182000</v>
      </c>
      <c r="N2530" t="s">
        <v>242</v>
      </c>
      <c r="O2530" t="s">
        <v>3348</v>
      </c>
      <c r="P2530" t="s">
        <v>3347</v>
      </c>
      <c r="Q2530">
        <v>6930</v>
      </c>
      <c r="R2530" t="s">
        <v>242</v>
      </c>
      <c r="S2530">
        <v>5176</v>
      </c>
      <c r="T2530" t="s">
        <v>242</v>
      </c>
      <c r="V2530" t="s">
        <v>5012</v>
      </c>
      <c r="W2530">
        <v>592</v>
      </c>
      <c r="X2530">
        <v>6930</v>
      </c>
      <c r="Y2530" t="s">
        <v>242</v>
      </c>
      <c r="Z2530" t="s">
        <v>9070</v>
      </c>
      <c r="AA2530" t="s">
        <v>658</v>
      </c>
      <c r="AB2530" t="s">
        <v>658</v>
      </c>
      <c r="AC2530" t="s">
        <v>242</v>
      </c>
      <c r="AD2530" t="s">
        <v>9070</v>
      </c>
      <c r="AI2530">
        <v>7848</v>
      </c>
      <c r="AK2530" t="s">
        <v>242</v>
      </c>
      <c r="AN2530" t="s">
        <v>242</v>
      </c>
      <c r="AO2530" t="s">
        <v>1396</v>
      </c>
      <c r="AP2530" t="s">
        <v>9070</v>
      </c>
      <c r="AQ2530" t="s">
        <v>20402</v>
      </c>
    </row>
    <row r="2531" spans="1:43" hidden="1" x14ac:dyDescent="0.3">
      <c r="A2531" t="s">
        <v>3349</v>
      </c>
      <c r="B2531" t="s">
        <v>696</v>
      </c>
      <c r="C2531" s="72">
        <v>30666</v>
      </c>
      <c r="D2531" t="s">
        <v>7557</v>
      </c>
      <c r="E2531" t="s">
        <v>8144</v>
      </c>
      <c r="F2531" t="s">
        <v>3591</v>
      </c>
      <c r="G2531" t="s">
        <v>3591</v>
      </c>
      <c r="H2531" t="s">
        <v>1373</v>
      </c>
      <c r="I2531" t="s">
        <v>9228</v>
      </c>
      <c r="J2531" t="s">
        <v>696</v>
      </c>
      <c r="K2531">
        <v>452666</v>
      </c>
      <c r="L2531" t="s">
        <v>696</v>
      </c>
      <c r="M2531">
        <v>1784885</v>
      </c>
      <c r="N2531" t="s">
        <v>696</v>
      </c>
      <c r="O2531" t="s">
        <v>3350</v>
      </c>
      <c r="P2531" t="s">
        <v>3349</v>
      </c>
      <c r="Q2531">
        <v>8883</v>
      </c>
      <c r="R2531" t="s">
        <v>696</v>
      </c>
      <c r="S2531">
        <v>31517</v>
      </c>
      <c r="T2531" t="s">
        <v>696</v>
      </c>
      <c r="V2531" t="s">
        <v>5013</v>
      </c>
      <c r="W2531">
        <v>65756</v>
      </c>
      <c r="X2531">
        <v>8883</v>
      </c>
      <c r="Y2531" t="s">
        <v>696</v>
      </c>
      <c r="Z2531" t="s">
        <v>6494</v>
      </c>
      <c r="AA2531" t="s">
        <v>658</v>
      </c>
      <c r="AB2531" t="s">
        <v>658</v>
      </c>
      <c r="AC2531" t="s">
        <v>696</v>
      </c>
      <c r="AD2531" t="s">
        <v>6494</v>
      </c>
      <c r="AE2531">
        <v>7574</v>
      </c>
      <c r="AF2531" t="s">
        <v>696</v>
      </c>
      <c r="AG2531">
        <v>13494</v>
      </c>
      <c r="AH2531" t="s">
        <v>696</v>
      </c>
      <c r="AI2531">
        <v>14354</v>
      </c>
      <c r="AJ2531">
        <v>3742</v>
      </c>
      <c r="AK2531" t="s">
        <v>696</v>
      </c>
      <c r="AN2531" t="s">
        <v>696</v>
      </c>
      <c r="AO2531" t="s">
        <v>1373</v>
      </c>
      <c r="AP2531" t="s">
        <v>6494</v>
      </c>
      <c r="AQ2531" t="s">
        <v>20402</v>
      </c>
    </row>
    <row r="2532" spans="1:43" x14ac:dyDescent="0.3">
      <c r="A2532" t="s">
        <v>13469</v>
      </c>
      <c r="B2532" t="s">
        <v>11242</v>
      </c>
      <c r="C2532" s="72">
        <v>32653</v>
      </c>
      <c r="D2532" t="s">
        <v>6594</v>
      </c>
      <c r="E2532" t="s">
        <v>13470</v>
      </c>
      <c r="F2532" t="s">
        <v>1437</v>
      </c>
      <c r="G2532" t="s">
        <v>9094</v>
      </c>
      <c r="H2532" t="s">
        <v>1373</v>
      </c>
      <c r="I2532" t="s">
        <v>17070</v>
      </c>
      <c r="J2532" t="s">
        <v>11242</v>
      </c>
      <c r="K2532">
        <v>658792</v>
      </c>
      <c r="L2532" t="s">
        <v>11242</v>
      </c>
      <c r="M2532">
        <v>2245943</v>
      </c>
      <c r="N2532" t="s">
        <v>11242</v>
      </c>
      <c r="O2532" t="s">
        <v>15225</v>
      </c>
      <c r="P2532" t="s">
        <v>13469</v>
      </c>
      <c r="Q2532">
        <v>10832</v>
      </c>
      <c r="R2532" t="s">
        <v>11242</v>
      </c>
      <c r="S2532">
        <v>36001</v>
      </c>
      <c r="T2532" t="s">
        <v>11242</v>
      </c>
      <c r="V2532" t="s">
        <v>17071</v>
      </c>
      <c r="W2532">
        <v>105362</v>
      </c>
      <c r="X2532">
        <v>10832</v>
      </c>
      <c r="Y2532" t="s">
        <v>11242</v>
      </c>
      <c r="Z2532" t="s">
        <v>13471</v>
      </c>
      <c r="AA2532" t="s">
        <v>658</v>
      </c>
      <c r="AB2532" t="s">
        <v>658</v>
      </c>
      <c r="AC2532" t="s">
        <v>11242</v>
      </c>
      <c r="AD2532" t="s">
        <v>13471</v>
      </c>
      <c r="AE2532">
        <v>14229</v>
      </c>
      <c r="AH2532" t="s">
        <v>11242</v>
      </c>
      <c r="AI2532">
        <v>21883</v>
      </c>
      <c r="AJ2532">
        <v>5303</v>
      </c>
      <c r="AK2532" t="s">
        <v>11242</v>
      </c>
      <c r="AL2532" t="s">
        <v>19741</v>
      </c>
      <c r="AM2532" t="s">
        <v>11242</v>
      </c>
      <c r="AN2532" t="s">
        <v>11242</v>
      </c>
      <c r="AO2532" t="s">
        <v>1373</v>
      </c>
      <c r="AP2532" t="s">
        <v>13471</v>
      </c>
      <c r="AQ2532" t="s">
        <v>20403</v>
      </c>
    </row>
    <row r="2533" spans="1:43" x14ac:dyDescent="0.3">
      <c r="A2533" t="s">
        <v>17072</v>
      </c>
      <c r="B2533" t="s">
        <v>14683</v>
      </c>
      <c r="C2533" s="72">
        <v>33614</v>
      </c>
      <c r="D2533" t="s">
        <v>6736</v>
      </c>
      <c r="E2533" t="s">
        <v>13470</v>
      </c>
      <c r="F2533" t="s">
        <v>1449</v>
      </c>
      <c r="G2533" t="s">
        <v>6120</v>
      </c>
      <c r="H2533" t="s">
        <v>1380</v>
      </c>
      <c r="I2533" t="s">
        <v>17073</v>
      </c>
      <c r="J2533" t="s">
        <v>14683</v>
      </c>
      <c r="K2533">
        <v>592859</v>
      </c>
      <c r="L2533" t="s">
        <v>14683</v>
      </c>
      <c r="M2533">
        <v>2223632</v>
      </c>
      <c r="N2533" t="s">
        <v>17720</v>
      </c>
      <c r="O2533" t="s">
        <v>17694</v>
      </c>
      <c r="P2533" t="s">
        <v>17072</v>
      </c>
      <c r="Q2533">
        <v>11048</v>
      </c>
      <c r="R2533" t="s">
        <v>14683</v>
      </c>
      <c r="S2533">
        <v>35076</v>
      </c>
      <c r="T2533" t="s">
        <v>14683</v>
      </c>
      <c r="U2533" t="s">
        <v>14683</v>
      </c>
      <c r="W2533">
        <v>68718</v>
      </c>
      <c r="X2533">
        <v>11048</v>
      </c>
      <c r="Y2533" t="s">
        <v>14683</v>
      </c>
      <c r="Z2533" t="s">
        <v>17074</v>
      </c>
      <c r="AA2533" t="s">
        <v>5068</v>
      </c>
      <c r="AB2533" t="s">
        <v>658</v>
      </c>
      <c r="AC2533" t="s">
        <v>17720</v>
      </c>
      <c r="AD2533" t="s">
        <v>17074</v>
      </c>
      <c r="AE2533">
        <v>15561</v>
      </c>
      <c r="AF2533" t="s">
        <v>14683</v>
      </c>
      <c r="AH2533" t="s">
        <v>14683</v>
      </c>
      <c r="AJ2533">
        <v>5910</v>
      </c>
      <c r="AK2533" t="s">
        <v>14683</v>
      </c>
      <c r="AL2533" t="s">
        <v>19742</v>
      </c>
      <c r="AM2533" t="s">
        <v>17720</v>
      </c>
      <c r="AN2533" t="s">
        <v>14683</v>
      </c>
      <c r="AO2533" t="s">
        <v>1380</v>
      </c>
      <c r="AP2533" t="s">
        <v>17074</v>
      </c>
      <c r="AQ2533" t="s">
        <v>20403</v>
      </c>
    </row>
    <row r="2534" spans="1:43" x14ac:dyDescent="0.3">
      <c r="A2534" t="s">
        <v>19990</v>
      </c>
      <c r="B2534" t="s">
        <v>17249</v>
      </c>
      <c r="C2534" s="72">
        <v>34598</v>
      </c>
      <c r="D2534" t="s">
        <v>6905</v>
      </c>
      <c r="E2534" t="s">
        <v>7650</v>
      </c>
      <c r="F2534" t="s">
        <v>1437</v>
      </c>
      <c r="G2534" t="s">
        <v>9094</v>
      </c>
      <c r="H2534" t="s">
        <v>1373</v>
      </c>
      <c r="I2534" t="s">
        <v>19991</v>
      </c>
      <c r="J2534" t="s">
        <v>17249</v>
      </c>
      <c r="K2534">
        <v>642207</v>
      </c>
      <c r="L2534" t="s">
        <v>17249</v>
      </c>
      <c r="M2534">
        <v>2066820</v>
      </c>
      <c r="N2534" t="s">
        <v>17249</v>
      </c>
      <c r="P2534" t="s">
        <v>19990</v>
      </c>
      <c r="Q2534">
        <v>10665</v>
      </c>
      <c r="R2534" t="s">
        <v>17249</v>
      </c>
      <c r="V2534" t="s">
        <v>19992</v>
      </c>
      <c r="W2534">
        <v>102785</v>
      </c>
      <c r="Z2534" t="s">
        <v>19993</v>
      </c>
      <c r="AA2534" t="s">
        <v>658</v>
      </c>
      <c r="AB2534" t="s">
        <v>658</v>
      </c>
      <c r="AC2534" t="s">
        <v>17249</v>
      </c>
      <c r="AD2534" t="s">
        <v>19993</v>
      </c>
      <c r="AJ2534">
        <v>6226</v>
      </c>
      <c r="AK2534" t="s">
        <v>17249</v>
      </c>
      <c r="AL2534" t="s">
        <v>19994</v>
      </c>
      <c r="AM2534" t="s">
        <v>17249</v>
      </c>
      <c r="AO2534" t="s">
        <v>14933</v>
      </c>
      <c r="AP2534" t="s">
        <v>19993</v>
      </c>
      <c r="AQ2534" t="s">
        <v>20403</v>
      </c>
    </row>
    <row r="2535" spans="1:43" hidden="1" x14ac:dyDescent="0.3">
      <c r="A2535" t="s">
        <v>5014</v>
      </c>
      <c r="B2535" t="s">
        <v>1341</v>
      </c>
      <c r="C2535" s="72">
        <v>29963</v>
      </c>
      <c r="D2535" t="s">
        <v>8146</v>
      </c>
      <c r="E2535" t="s">
        <v>8145</v>
      </c>
      <c r="F2535" t="s">
        <v>3591</v>
      </c>
      <c r="G2535" t="s">
        <v>3591</v>
      </c>
      <c r="H2535" t="s">
        <v>1373</v>
      </c>
      <c r="I2535" t="s">
        <v>9412</v>
      </c>
      <c r="J2535" t="s">
        <v>1341</v>
      </c>
      <c r="K2535">
        <v>425883</v>
      </c>
      <c r="L2535" t="s">
        <v>1341</v>
      </c>
      <c r="M2535">
        <v>390827</v>
      </c>
      <c r="N2535" t="s">
        <v>1341</v>
      </c>
      <c r="O2535" t="s">
        <v>6495</v>
      </c>
      <c r="P2535" t="s">
        <v>6496</v>
      </c>
      <c r="R2535" t="s">
        <v>1341</v>
      </c>
      <c r="S2535">
        <v>5470</v>
      </c>
      <c r="T2535" t="s">
        <v>1341</v>
      </c>
      <c r="V2535" t="s">
        <v>6497</v>
      </c>
      <c r="W2535">
        <v>31317</v>
      </c>
      <c r="Y2535" t="s">
        <v>1341</v>
      </c>
      <c r="Z2535" t="s">
        <v>9071</v>
      </c>
      <c r="AA2535" t="s">
        <v>658</v>
      </c>
      <c r="AB2535" t="s">
        <v>658</v>
      </c>
      <c r="AC2535" t="s">
        <v>1341</v>
      </c>
      <c r="AD2535" t="s">
        <v>9071</v>
      </c>
      <c r="AE2535">
        <v>6968</v>
      </c>
      <c r="AI2535">
        <v>7867</v>
      </c>
      <c r="AK2535" t="s">
        <v>1341</v>
      </c>
      <c r="AN2535" t="s">
        <v>1341</v>
      </c>
      <c r="AO2535" t="s">
        <v>1373</v>
      </c>
      <c r="AP2535" t="s">
        <v>9071</v>
      </c>
      <c r="AQ2535" t="s">
        <v>20402</v>
      </c>
    </row>
    <row r="2536" spans="1:43" hidden="1" x14ac:dyDescent="0.3">
      <c r="A2536" t="s">
        <v>3351</v>
      </c>
      <c r="B2536" t="s">
        <v>844</v>
      </c>
      <c r="C2536" s="72">
        <v>26456</v>
      </c>
      <c r="D2536" t="s">
        <v>7651</v>
      </c>
      <c r="E2536" t="s">
        <v>7650</v>
      </c>
      <c r="F2536" t="s">
        <v>3591</v>
      </c>
      <c r="G2536" t="s">
        <v>3591</v>
      </c>
      <c r="H2536" t="s">
        <v>1373</v>
      </c>
      <c r="I2536" t="s">
        <v>9448</v>
      </c>
      <c r="J2536" t="s">
        <v>844</v>
      </c>
      <c r="K2536">
        <v>425532</v>
      </c>
      <c r="L2536" t="s">
        <v>844</v>
      </c>
      <c r="M2536">
        <v>292135</v>
      </c>
      <c r="N2536" t="s">
        <v>844</v>
      </c>
      <c r="O2536" t="s">
        <v>3352</v>
      </c>
      <c r="P2536" t="s">
        <v>3351</v>
      </c>
      <c r="Q2536">
        <v>6873</v>
      </c>
      <c r="R2536" t="s">
        <v>844</v>
      </c>
      <c r="S2536">
        <v>5026</v>
      </c>
      <c r="T2536" t="s">
        <v>844</v>
      </c>
      <c r="V2536" t="s">
        <v>5015</v>
      </c>
      <c r="W2536">
        <v>16637</v>
      </c>
      <c r="X2536">
        <v>6873</v>
      </c>
      <c r="Y2536" t="s">
        <v>844</v>
      </c>
      <c r="Z2536" t="s">
        <v>6498</v>
      </c>
      <c r="AA2536" t="s">
        <v>658</v>
      </c>
      <c r="AB2536" t="s">
        <v>666</v>
      </c>
      <c r="AC2536" t="s">
        <v>844</v>
      </c>
      <c r="AD2536" t="s">
        <v>6498</v>
      </c>
      <c r="AE2536">
        <v>6856</v>
      </c>
      <c r="AF2536" t="s">
        <v>844</v>
      </c>
      <c r="AG2536">
        <v>15210</v>
      </c>
      <c r="AH2536" t="s">
        <v>844</v>
      </c>
      <c r="AI2536">
        <v>4066</v>
      </c>
      <c r="AK2536" t="s">
        <v>844</v>
      </c>
      <c r="AN2536" t="s">
        <v>844</v>
      </c>
      <c r="AO2536" t="s">
        <v>1373</v>
      </c>
      <c r="AP2536" t="s">
        <v>6498</v>
      </c>
      <c r="AQ2536" t="s">
        <v>20402</v>
      </c>
    </row>
    <row r="2537" spans="1:43" hidden="1" x14ac:dyDescent="0.3">
      <c r="A2537" t="s">
        <v>3353</v>
      </c>
      <c r="B2537" t="s">
        <v>617</v>
      </c>
      <c r="C2537" s="72">
        <v>28903</v>
      </c>
      <c r="D2537" t="s">
        <v>6620</v>
      </c>
      <c r="E2537" t="s">
        <v>7378</v>
      </c>
      <c r="F2537" t="s">
        <v>3591</v>
      </c>
      <c r="G2537" t="s">
        <v>3591</v>
      </c>
      <c r="H2537" t="s">
        <v>1380</v>
      </c>
      <c r="I2537" t="s">
        <v>10672</v>
      </c>
      <c r="J2537" t="s">
        <v>617</v>
      </c>
      <c r="K2537">
        <v>425545</v>
      </c>
      <c r="L2537" t="s">
        <v>617</v>
      </c>
      <c r="M2537">
        <v>383458</v>
      </c>
      <c r="N2537" t="s">
        <v>617</v>
      </c>
      <c r="O2537" t="s">
        <v>3354</v>
      </c>
      <c r="P2537" t="s">
        <v>3353</v>
      </c>
      <c r="Q2537">
        <v>7373</v>
      </c>
      <c r="R2537" t="s">
        <v>617</v>
      </c>
      <c r="S2537">
        <v>6024</v>
      </c>
      <c r="T2537" t="s">
        <v>617</v>
      </c>
      <c r="U2537" t="s">
        <v>617</v>
      </c>
      <c r="V2537" t="s">
        <v>5016</v>
      </c>
      <c r="W2537">
        <v>31494</v>
      </c>
      <c r="X2537">
        <v>7373</v>
      </c>
      <c r="Y2537" t="s">
        <v>617</v>
      </c>
      <c r="Z2537" t="s">
        <v>9072</v>
      </c>
      <c r="AA2537" t="s">
        <v>658</v>
      </c>
      <c r="AB2537" t="s">
        <v>658</v>
      </c>
      <c r="AC2537" t="s">
        <v>617</v>
      </c>
      <c r="AD2537" t="s">
        <v>9072</v>
      </c>
      <c r="AI2537">
        <v>8046</v>
      </c>
      <c r="AK2537" t="s">
        <v>617</v>
      </c>
      <c r="AN2537" t="s">
        <v>617</v>
      </c>
      <c r="AO2537" t="s">
        <v>1380</v>
      </c>
      <c r="AP2537" t="s">
        <v>9072</v>
      </c>
      <c r="AQ2537" t="s">
        <v>20402</v>
      </c>
    </row>
    <row r="2538" spans="1:43" x14ac:dyDescent="0.3">
      <c r="A2538" t="s">
        <v>12185</v>
      </c>
      <c r="B2538" t="s">
        <v>9908</v>
      </c>
      <c r="C2538" s="72">
        <v>33471</v>
      </c>
      <c r="D2538" t="s">
        <v>9909</v>
      </c>
      <c r="E2538" t="s">
        <v>7650</v>
      </c>
      <c r="F2538" t="s">
        <v>1449</v>
      </c>
      <c r="G2538" t="s">
        <v>6120</v>
      </c>
      <c r="H2538" t="s">
        <v>1380</v>
      </c>
      <c r="I2538" t="s">
        <v>9910</v>
      </c>
      <c r="J2538" t="s">
        <v>9908</v>
      </c>
      <c r="K2538">
        <v>592863</v>
      </c>
      <c r="L2538" t="s">
        <v>9908</v>
      </c>
      <c r="M2538">
        <v>1948191</v>
      </c>
      <c r="N2538" t="s">
        <v>9908</v>
      </c>
      <c r="O2538" t="s">
        <v>13602</v>
      </c>
      <c r="P2538" t="s">
        <v>12185</v>
      </c>
      <c r="Q2538">
        <v>9601</v>
      </c>
      <c r="R2538" t="s">
        <v>9908</v>
      </c>
      <c r="S2538">
        <v>31848</v>
      </c>
      <c r="T2538" t="s">
        <v>9908</v>
      </c>
      <c r="V2538" t="s">
        <v>12186</v>
      </c>
      <c r="W2538">
        <v>67152</v>
      </c>
      <c r="X2538">
        <v>9601</v>
      </c>
      <c r="Y2538" t="s">
        <v>9908</v>
      </c>
      <c r="Z2538" t="s">
        <v>9911</v>
      </c>
      <c r="AA2538" t="s">
        <v>666</v>
      </c>
      <c r="AB2538" t="s">
        <v>658</v>
      </c>
      <c r="AC2538" t="s">
        <v>9908</v>
      </c>
      <c r="AD2538" t="s">
        <v>9911</v>
      </c>
      <c r="AE2538">
        <v>11511</v>
      </c>
      <c r="AF2538" t="s">
        <v>9908</v>
      </c>
      <c r="AG2538">
        <v>21212</v>
      </c>
      <c r="AH2538" t="s">
        <v>9908</v>
      </c>
      <c r="AI2538">
        <v>14913</v>
      </c>
      <c r="AJ2538">
        <v>4947</v>
      </c>
      <c r="AK2538" t="s">
        <v>9908</v>
      </c>
      <c r="AL2538" t="s">
        <v>19743</v>
      </c>
      <c r="AM2538" t="s">
        <v>9908</v>
      </c>
      <c r="AN2538" t="s">
        <v>9908</v>
      </c>
      <c r="AO2538" t="s">
        <v>1380</v>
      </c>
      <c r="AP2538" t="s">
        <v>9911</v>
      </c>
      <c r="AQ2538" t="s">
        <v>20403</v>
      </c>
    </row>
    <row r="2539" spans="1:43" x14ac:dyDescent="0.3">
      <c r="A2539" t="s">
        <v>12529</v>
      </c>
      <c r="B2539" t="s">
        <v>11503</v>
      </c>
      <c r="C2539" s="72">
        <v>33069</v>
      </c>
      <c r="D2539" t="s">
        <v>12530</v>
      </c>
      <c r="E2539" t="s">
        <v>12531</v>
      </c>
      <c r="F2539" t="s">
        <v>1434</v>
      </c>
      <c r="G2539" t="s">
        <v>9094</v>
      </c>
      <c r="H2539" t="s">
        <v>1380</v>
      </c>
      <c r="I2539" t="s">
        <v>11504</v>
      </c>
      <c r="J2539" t="s">
        <v>11503</v>
      </c>
      <c r="K2539">
        <v>607776</v>
      </c>
      <c r="L2539" t="s">
        <v>11503</v>
      </c>
      <c r="M2539">
        <v>2044516</v>
      </c>
      <c r="N2539" t="s">
        <v>11503</v>
      </c>
      <c r="O2539" t="s">
        <v>13564</v>
      </c>
      <c r="P2539" t="s">
        <v>12529</v>
      </c>
      <c r="Q2539">
        <v>10092</v>
      </c>
      <c r="R2539" t="s">
        <v>11503</v>
      </c>
      <c r="S2539">
        <v>32765</v>
      </c>
      <c r="T2539" t="s">
        <v>11503</v>
      </c>
      <c r="V2539" t="s">
        <v>12532</v>
      </c>
      <c r="W2539">
        <v>71291</v>
      </c>
      <c r="X2539">
        <v>10092</v>
      </c>
      <c r="Y2539" t="s">
        <v>11503</v>
      </c>
      <c r="Z2539" t="s">
        <v>12533</v>
      </c>
      <c r="AA2539" t="s">
        <v>658</v>
      </c>
      <c r="AB2539" t="s">
        <v>658</v>
      </c>
      <c r="AC2539" t="s">
        <v>11503</v>
      </c>
      <c r="AD2539" t="s">
        <v>12533</v>
      </c>
      <c r="AE2539">
        <v>13262</v>
      </c>
      <c r="AF2539" t="s">
        <v>11503</v>
      </c>
      <c r="AG2539">
        <v>38938</v>
      </c>
      <c r="AH2539" t="s">
        <v>11503</v>
      </c>
      <c r="AI2539">
        <v>18550</v>
      </c>
      <c r="AJ2539">
        <v>5046</v>
      </c>
      <c r="AK2539" t="s">
        <v>11503</v>
      </c>
      <c r="AL2539" t="s">
        <v>19744</v>
      </c>
      <c r="AM2539" t="s">
        <v>11503</v>
      </c>
      <c r="AN2539" t="s">
        <v>11503</v>
      </c>
      <c r="AO2539" t="s">
        <v>1380</v>
      </c>
      <c r="AP2539" t="s">
        <v>12533</v>
      </c>
      <c r="AQ2539" t="s">
        <v>20403</v>
      </c>
    </row>
    <row r="2540" spans="1:43" x14ac:dyDescent="0.3">
      <c r="A2540" t="s">
        <v>11409</v>
      </c>
      <c r="B2540" t="s">
        <v>11643</v>
      </c>
      <c r="C2540" s="72">
        <v>34220</v>
      </c>
      <c r="D2540" t="s">
        <v>6581</v>
      </c>
      <c r="E2540" t="s">
        <v>7650</v>
      </c>
      <c r="F2540" t="s">
        <v>1398</v>
      </c>
      <c r="G2540" t="s">
        <v>9094</v>
      </c>
      <c r="H2540" t="s">
        <v>1380</v>
      </c>
      <c r="I2540" t="s">
        <v>13923</v>
      </c>
      <c r="J2540" t="s">
        <v>11643</v>
      </c>
      <c r="K2540">
        <v>608384</v>
      </c>
      <c r="L2540" t="s">
        <v>11643</v>
      </c>
      <c r="M2540">
        <v>2053584</v>
      </c>
      <c r="N2540" t="s">
        <v>11643</v>
      </c>
      <c r="O2540" t="s">
        <v>14488</v>
      </c>
      <c r="P2540" t="s">
        <v>11409</v>
      </c>
      <c r="Q2540">
        <v>9633</v>
      </c>
      <c r="R2540" t="s">
        <v>11643</v>
      </c>
      <c r="S2540">
        <v>33266</v>
      </c>
      <c r="T2540" t="s">
        <v>11643</v>
      </c>
      <c r="V2540" t="s">
        <v>12145</v>
      </c>
      <c r="W2540">
        <v>70645</v>
      </c>
      <c r="X2540">
        <v>9633</v>
      </c>
      <c r="Y2540" t="s">
        <v>11643</v>
      </c>
      <c r="Z2540" t="s">
        <v>12146</v>
      </c>
      <c r="AA2540" t="s">
        <v>666</v>
      </c>
      <c r="AB2540" t="s">
        <v>666</v>
      </c>
      <c r="AC2540" t="s">
        <v>11643</v>
      </c>
      <c r="AD2540" t="s">
        <v>12146</v>
      </c>
      <c r="AE2540">
        <v>12542</v>
      </c>
      <c r="AH2540" t="s">
        <v>11643</v>
      </c>
      <c r="AI2540">
        <v>18293</v>
      </c>
      <c r="AJ2540">
        <v>4799</v>
      </c>
      <c r="AK2540" t="s">
        <v>11643</v>
      </c>
      <c r="AL2540" t="s">
        <v>19745</v>
      </c>
      <c r="AM2540" t="s">
        <v>11643</v>
      </c>
      <c r="AN2540" t="s">
        <v>11643</v>
      </c>
      <c r="AO2540" t="s">
        <v>1380</v>
      </c>
      <c r="AP2540" t="s">
        <v>12146</v>
      </c>
      <c r="AQ2540" t="s">
        <v>20403</v>
      </c>
    </row>
    <row r="2541" spans="1:43" x14ac:dyDescent="0.3">
      <c r="A2541" t="s">
        <v>20045</v>
      </c>
      <c r="B2541" t="s">
        <v>14247</v>
      </c>
      <c r="C2541" s="72">
        <v>33440</v>
      </c>
      <c r="D2541" t="s">
        <v>6970</v>
      </c>
      <c r="E2541" t="s">
        <v>7650</v>
      </c>
      <c r="F2541" t="s">
        <v>1409</v>
      </c>
      <c r="G2541" t="s">
        <v>9094</v>
      </c>
      <c r="H2541" t="s">
        <v>1373</v>
      </c>
      <c r="I2541" t="s">
        <v>20046</v>
      </c>
      <c r="J2541" t="s">
        <v>14247</v>
      </c>
      <c r="K2541">
        <v>592865</v>
      </c>
      <c r="L2541" t="s">
        <v>14247</v>
      </c>
      <c r="M2541">
        <v>2167300</v>
      </c>
      <c r="N2541" t="s">
        <v>14247</v>
      </c>
      <c r="P2541" t="s">
        <v>20045</v>
      </c>
      <c r="Q2541">
        <v>9493</v>
      </c>
      <c r="R2541" t="s">
        <v>14247</v>
      </c>
      <c r="V2541" t="s">
        <v>20047</v>
      </c>
      <c r="W2541">
        <v>102049</v>
      </c>
      <c r="Z2541" t="s">
        <v>20048</v>
      </c>
      <c r="AA2541" t="s">
        <v>5068</v>
      </c>
      <c r="AB2541" t="s">
        <v>658</v>
      </c>
      <c r="AC2541" t="s">
        <v>14247</v>
      </c>
      <c r="AD2541" t="s">
        <v>20048</v>
      </c>
      <c r="AJ2541">
        <v>5719</v>
      </c>
      <c r="AK2541" t="s">
        <v>14247</v>
      </c>
      <c r="AM2541" t="s">
        <v>14247</v>
      </c>
      <c r="AN2541" t="s">
        <v>14247</v>
      </c>
      <c r="AO2541" t="s">
        <v>14933</v>
      </c>
      <c r="AP2541" t="s">
        <v>20048</v>
      </c>
      <c r="AQ2541" t="s">
        <v>20403</v>
      </c>
    </row>
    <row r="2542" spans="1:43" x14ac:dyDescent="0.3">
      <c r="A2542" t="s">
        <v>13924</v>
      </c>
      <c r="B2542" t="s">
        <v>11337</v>
      </c>
      <c r="C2542" s="72">
        <v>33719</v>
      </c>
      <c r="D2542" t="s">
        <v>6825</v>
      </c>
      <c r="E2542" t="s">
        <v>7650</v>
      </c>
      <c r="F2542" t="s">
        <v>1481</v>
      </c>
      <c r="G2542" t="s">
        <v>9094</v>
      </c>
      <c r="H2542" t="s">
        <v>1373</v>
      </c>
      <c r="I2542" t="s">
        <v>11823</v>
      </c>
      <c r="J2542" t="s">
        <v>11337</v>
      </c>
      <c r="K2542">
        <v>592866</v>
      </c>
      <c r="L2542" t="s">
        <v>11337</v>
      </c>
      <c r="M2542">
        <v>2066811</v>
      </c>
      <c r="N2542" t="s">
        <v>11337</v>
      </c>
      <c r="O2542" t="s">
        <v>13925</v>
      </c>
      <c r="P2542" t="s">
        <v>13924</v>
      </c>
      <c r="Q2542">
        <v>10144</v>
      </c>
      <c r="R2542" t="s">
        <v>11337</v>
      </c>
      <c r="S2542">
        <v>33305</v>
      </c>
      <c r="T2542" t="s">
        <v>11337</v>
      </c>
      <c r="V2542" t="s">
        <v>17075</v>
      </c>
      <c r="W2542">
        <v>100206</v>
      </c>
      <c r="X2542">
        <v>10144</v>
      </c>
      <c r="Y2542" t="s">
        <v>11337</v>
      </c>
      <c r="Z2542" t="s">
        <v>13926</v>
      </c>
      <c r="AA2542" t="s">
        <v>658</v>
      </c>
      <c r="AB2542" t="s">
        <v>658</v>
      </c>
      <c r="AC2542" t="s">
        <v>11337</v>
      </c>
      <c r="AD2542" t="s">
        <v>13926</v>
      </c>
      <c r="AE2542">
        <v>12986</v>
      </c>
      <c r="AI2542">
        <v>18608</v>
      </c>
      <c r="AJ2542">
        <v>5175</v>
      </c>
      <c r="AK2542" t="s">
        <v>11337</v>
      </c>
      <c r="AL2542" t="s">
        <v>19746</v>
      </c>
      <c r="AM2542" t="s">
        <v>11337</v>
      </c>
      <c r="AN2542" t="s">
        <v>11337</v>
      </c>
      <c r="AO2542" t="s">
        <v>14935</v>
      </c>
      <c r="AP2542" t="s">
        <v>13926</v>
      </c>
      <c r="AQ2542" t="s">
        <v>20403</v>
      </c>
    </row>
    <row r="2543" spans="1:43" x14ac:dyDescent="0.3">
      <c r="A2543" t="s">
        <v>8304</v>
      </c>
      <c r="B2543" t="s">
        <v>9073</v>
      </c>
      <c r="C2543" s="72">
        <v>31719</v>
      </c>
      <c r="D2543" t="s">
        <v>6541</v>
      </c>
      <c r="E2543" t="s">
        <v>6897</v>
      </c>
      <c r="F2543" t="s">
        <v>1405</v>
      </c>
      <c r="G2543" t="s">
        <v>6120</v>
      </c>
      <c r="H2543" t="s">
        <v>1373</v>
      </c>
      <c r="I2543" t="s">
        <v>9846</v>
      </c>
      <c r="J2543" t="s">
        <v>9073</v>
      </c>
      <c r="K2543">
        <v>543935</v>
      </c>
      <c r="L2543" t="s">
        <v>9073</v>
      </c>
      <c r="M2543">
        <v>1799270</v>
      </c>
      <c r="N2543" t="s">
        <v>9073</v>
      </c>
      <c r="O2543" t="s">
        <v>9074</v>
      </c>
      <c r="P2543" t="s">
        <v>8304</v>
      </c>
      <c r="Q2543">
        <v>9364</v>
      </c>
      <c r="R2543" t="s">
        <v>9073</v>
      </c>
      <c r="S2543">
        <v>31557</v>
      </c>
      <c r="T2543" t="s">
        <v>9073</v>
      </c>
      <c r="V2543" t="s">
        <v>9075</v>
      </c>
      <c r="W2543">
        <v>60051</v>
      </c>
      <c r="X2543">
        <v>9364</v>
      </c>
      <c r="Y2543" t="s">
        <v>9073</v>
      </c>
      <c r="Z2543" t="s">
        <v>9076</v>
      </c>
      <c r="AA2543" t="s">
        <v>658</v>
      </c>
      <c r="AB2543" t="s">
        <v>658</v>
      </c>
      <c r="AC2543" t="s">
        <v>9073</v>
      </c>
      <c r="AD2543" t="s">
        <v>9076</v>
      </c>
      <c r="AE2543">
        <v>10995</v>
      </c>
      <c r="AF2543" t="s">
        <v>9073</v>
      </c>
      <c r="AG2543">
        <v>13418</v>
      </c>
      <c r="AH2543" t="s">
        <v>9073</v>
      </c>
      <c r="AI2543">
        <v>4555</v>
      </c>
      <c r="AJ2543">
        <v>4029</v>
      </c>
      <c r="AK2543" t="s">
        <v>9073</v>
      </c>
      <c r="AL2543" t="s">
        <v>19747</v>
      </c>
      <c r="AM2543" t="s">
        <v>9073</v>
      </c>
      <c r="AN2543" t="s">
        <v>9073</v>
      </c>
      <c r="AO2543" t="s">
        <v>1373</v>
      </c>
      <c r="AP2543" t="s">
        <v>9076</v>
      </c>
      <c r="AQ2543" t="s">
        <v>20403</v>
      </c>
    </row>
    <row r="2544" spans="1:43" hidden="1" x14ac:dyDescent="0.3">
      <c r="A2544" t="s">
        <v>3355</v>
      </c>
      <c r="B2544" t="s">
        <v>224</v>
      </c>
      <c r="C2544" s="72">
        <v>30414</v>
      </c>
      <c r="D2544" t="s">
        <v>7180</v>
      </c>
      <c r="E2544" t="s">
        <v>6897</v>
      </c>
      <c r="F2544" t="s">
        <v>1405</v>
      </c>
      <c r="G2544" t="s">
        <v>6120</v>
      </c>
      <c r="H2544" t="s">
        <v>1424</v>
      </c>
      <c r="I2544" t="s">
        <v>9833</v>
      </c>
      <c r="J2544" t="s">
        <v>224</v>
      </c>
      <c r="K2544">
        <v>435064</v>
      </c>
      <c r="L2544" t="s">
        <v>224</v>
      </c>
      <c r="M2544">
        <v>538897</v>
      </c>
      <c r="N2544" t="s">
        <v>224</v>
      </c>
      <c r="O2544" t="s">
        <v>3356</v>
      </c>
      <c r="P2544" t="s">
        <v>3355</v>
      </c>
      <c r="Q2544">
        <v>8232</v>
      </c>
      <c r="R2544" t="s">
        <v>224</v>
      </c>
      <c r="S2544">
        <v>29115</v>
      </c>
      <c r="T2544" t="s">
        <v>224</v>
      </c>
      <c r="V2544" t="s">
        <v>5017</v>
      </c>
      <c r="W2544">
        <v>49220</v>
      </c>
      <c r="X2544">
        <v>8232</v>
      </c>
      <c r="Y2544" t="s">
        <v>224</v>
      </c>
      <c r="Z2544" t="s">
        <v>6499</v>
      </c>
      <c r="AA2544" t="s">
        <v>658</v>
      </c>
      <c r="AB2544" t="s">
        <v>658</v>
      </c>
      <c r="AC2544" t="s">
        <v>224</v>
      </c>
      <c r="AD2544" t="s">
        <v>6499</v>
      </c>
      <c r="AE2544">
        <v>7917</v>
      </c>
      <c r="AF2544" t="s">
        <v>224</v>
      </c>
      <c r="AG2544">
        <v>6221</v>
      </c>
      <c r="AH2544" t="s">
        <v>224</v>
      </c>
      <c r="AI2544">
        <v>1185</v>
      </c>
      <c r="AJ2544">
        <v>2905</v>
      </c>
      <c r="AK2544" t="s">
        <v>224</v>
      </c>
      <c r="AL2544" t="s">
        <v>19748</v>
      </c>
      <c r="AM2544" t="s">
        <v>224</v>
      </c>
      <c r="AN2544" t="s">
        <v>224</v>
      </c>
      <c r="AO2544" t="s">
        <v>1424</v>
      </c>
      <c r="AP2544" t="s">
        <v>6499</v>
      </c>
      <c r="AQ2544" t="s">
        <v>20402</v>
      </c>
    </row>
    <row r="2545" spans="1:43" hidden="1" x14ac:dyDescent="0.3">
      <c r="A2545" t="s">
        <v>3357</v>
      </c>
      <c r="B2545" t="s">
        <v>1268</v>
      </c>
      <c r="C2545" s="72">
        <v>30026</v>
      </c>
      <c r="D2545" t="s">
        <v>6587</v>
      </c>
      <c r="E2545" t="s">
        <v>6897</v>
      </c>
      <c r="F2545" t="s">
        <v>3591</v>
      </c>
      <c r="G2545" t="s">
        <v>3591</v>
      </c>
      <c r="H2545" t="s">
        <v>1373</v>
      </c>
      <c r="I2545" t="s">
        <v>10643</v>
      </c>
      <c r="J2545" t="s">
        <v>1268</v>
      </c>
      <c r="K2545">
        <v>451216</v>
      </c>
      <c r="L2545" t="s">
        <v>1268</v>
      </c>
      <c r="M2545">
        <v>585913</v>
      </c>
      <c r="N2545" t="s">
        <v>1268</v>
      </c>
      <c r="O2545" t="s">
        <v>13382</v>
      </c>
      <c r="P2545" t="s">
        <v>3357</v>
      </c>
      <c r="Q2545">
        <v>7743</v>
      </c>
      <c r="R2545" t="s">
        <v>1268</v>
      </c>
      <c r="S2545">
        <v>6521</v>
      </c>
      <c r="T2545" t="s">
        <v>1268</v>
      </c>
      <c r="V2545" t="s">
        <v>12237</v>
      </c>
      <c r="W2545">
        <v>44831</v>
      </c>
      <c r="X2545">
        <v>7743</v>
      </c>
      <c r="Y2545" t="s">
        <v>1268</v>
      </c>
      <c r="Z2545" t="s">
        <v>6500</v>
      </c>
      <c r="AA2545" t="s">
        <v>658</v>
      </c>
      <c r="AB2545" t="s">
        <v>658</v>
      </c>
      <c r="AC2545" t="s">
        <v>1268</v>
      </c>
      <c r="AD2545" t="s">
        <v>6500</v>
      </c>
      <c r="AE2545">
        <v>8164</v>
      </c>
      <c r="AI2545">
        <v>950</v>
      </c>
      <c r="AK2545" t="s">
        <v>1268</v>
      </c>
      <c r="AL2545" t="s">
        <v>19749</v>
      </c>
      <c r="AM2545" t="s">
        <v>1268</v>
      </c>
      <c r="AN2545" t="s">
        <v>1268</v>
      </c>
      <c r="AO2545" t="s">
        <v>1373</v>
      </c>
      <c r="AP2545" t="s">
        <v>6500</v>
      </c>
      <c r="AQ2545" t="s">
        <v>20402</v>
      </c>
    </row>
    <row r="2546" spans="1:43" x14ac:dyDescent="0.3">
      <c r="A2546" t="s">
        <v>17076</v>
      </c>
      <c r="B2546" t="s">
        <v>14751</v>
      </c>
      <c r="C2546" s="72">
        <v>35784</v>
      </c>
      <c r="D2546" t="s">
        <v>17077</v>
      </c>
      <c r="E2546" t="s">
        <v>6897</v>
      </c>
      <c r="F2546" t="s">
        <v>1460</v>
      </c>
      <c r="G2546" t="s">
        <v>9094</v>
      </c>
      <c r="H2546" t="s">
        <v>1373</v>
      </c>
      <c r="I2546" t="s">
        <v>17078</v>
      </c>
      <c r="J2546" t="s">
        <v>14751</v>
      </c>
      <c r="K2546">
        <v>669060</v>
      </c>
      <c r="L2546" t="s">
        <v>14751</v>
      </c>
      <c r="M2546">
        <v>2910627</v>
      </c>
      <c r="N2546" t="s">
        <v>14751</v>
      </c>
      <c r="O2546" t="s">
        <v>17695</v>
      </c>
      <c r="P2546" t="s">
        <v>17076</v>
      </c>
      <c r="Q2546">
        <v>10082</v>
      </c>
      <c r="R2546" t="s">
        <v>14751</v>
      </c>
      <c r="S2546">
        <v>40922</v>
      </c>
      <c r="T2546" t="s">
        <v>14751</v>
      </c>
      <c r="V2546" t="s">
        <v>17079</v>
      </c>
      <c r="W2546">
        <v>109108</v>
      </c>
      <c r="X2546">
        <v>10846</v>
      </c>
      <c r="Y2546" t="s">
        <v>14751</v>
      </c>
      <c r="Z2546" t="s">
        <v>15368</v>
      </c>
      <c r="AA2546" t="s">
        <v>658</v>
      </c>
      <c r="AB2546" t="s">
        <v>658</v>
      </c>
      <c r="AC2546" t="s">
        <v>14751</v>
      </c>
      <c r="AD2546" t="s">
        <v>15368</v>
      </c>
      <c r="AE2546">
        <v>14375</v>
      </c>
      <c r="AH2546" t="s">
        <v>14751</v>
      </c>
      <c r="AJ2546">
        <v>5962</v>
      </c>
      <c r="AK2546" t="s">
        <v>14751</v>
      </c>
      <c r="AL2546" t="s">
        <v>19750</v>
      </c>
      <c r="AM2546" t="s">
        <v>14751</v>
      </c>
      <c r="AN2546" t="s">
        <v>14751</v>
      </c>
      <c r="AO2546" t="s">
        <v>1373</v>
      </c>
      <c r="AP2546" t="s">
        <v>15368</v>
      </c>
      <c r="AQ2546" t="s">
        <v>20403</v>
      </c>
    </row>
    <row r="2547" spans="1:43" hidden="1" x14ac:dyDescent="0.3">
      <c r="A2547" t="s">
        <v>3358</v>
      </c>
      <c r="B2547" t="s">
        <v>804</v>
      </c>
      <c r="C2547" s="72">
        <v>29543</v>
      </c>
      <c r="D2547" t="s">
        <v>6985</v>
      </c>
      <c r="E2547" t="s">
        <v>6897</v>
      </c>
      <c r="F2547" t="s">
        <v>3591</v>
      </c>
      <c r="G2547" t="s">
        <v>3591</v>
      </c>
      <c r="H2547" t="s">
        <v>1373</v>
      </c>
      <c r="I2547" t="s">
        <v>10409</v>
      </c>
      <c r="J2547" t="s">
        <v>804</v>
      </c>
      <c r="K2547">
        <v>450351</v>
      </c>
      <c r="L2547" t="s">
        <v>804</v>
      </c>
      <c r="M2547">
        <v>548808</v>
      </c>
      <c r="N2547" t="s">
        <v>804</v>
      </c>
      <c r="O2547" t="s">
        <v>3359</v>
      </c>
      <c r="P2547" t="s">
        <v>3358</v>
      </c>
      <c r="Q2547">
        <v>7571</v>
      </c>
      <c r="R2547" t="s">
        <v>804</v>
      </c>
      <c r="S2547">
        <v>6311</v>
      </c>
      <c r="T2547" t="s">
        <v>804</v>
      </c>
      <c r="V2547" t="s">
        <v>5018</v>
      </c>
      <c r="W2547">
        <v>31711</v>
      </c>
      <c r="X2547">
        <v>7571</v>
      </c>
      <c r="Y2547" t="s">
        <v>804</v>
      </c>
      <c r="Z2547" t="s">
        <v>6501</v>
      </c>
      <c r="AA2547" t="s">
        <v>666</v>
      </c>
      <c r="AB2547" t="s">
        <v>666</v>
      </c>
      <c r="AC2547" t="s">
        <v>804</v>
      </c>
      <c r="AD2547" t="s">
        <v>6501</v>
      </c>
      <c r="AE2547">
        <v>7075</v>
      </c>
      <c r="AF2547" t="s">
        <v>804</v>
      </c>
      <c r="AG2547">
        <v>5363</v>
      </c>
      <c r="AH2547" t="s">
        <v>804</v>
      </c>
      <c r="AI2547">
        <v>15187</v>
      </c>
      <c r="AJ2547">
        <v>1105</v>
      </c>
      <c r="AK2547" t="s">
        <v>804</v>
      </c>
      <c r="AL2547" t="s">
        <v>19751</v>
      </c>
      <c r="AM2547" t="s">
        <v>804</v>
      </c>
      <c r="AN2547" t="s">
        <v>804</v>
      </c>
      <c r="AO2547" t="s">
        <v>1373</v>
      </c>
      <c r="AP2547" t="s">
        <v>6501</v>
      </c>
      <c r="AQ2547" t="s">
        <v>20402</v>
      </c>
    </row>
    <row r="2548" spans="1:43" x14ac:dyDescent="0.3">
      <c r="A2548" t="s">
        <v>3360</v>
      </c>
      <c r="B2548" t="s">
        <v>940</v>
      </c>
      <c r="C2548" s="72">
        <v>32007</v>
      </c>
      <c r="D2548" t="s">
        <v>6648</v>
      </c>
      <c r="E2548" t="s">
        <v>6897</v>
      </c>
      <c r="F2548" t="s">
        <v>1509</v>
      </c>
      <c r="G2548" t="s">
        <v>9094</v>
      </c>
      <c r="H2548" t="s">
        <v>1373</v>
      </c>
      <c r="I2548" t="s">
        <v>9474</v>
      </c>
      <c r="J2548" t="s">
        <v>940</v>
      </c>
      <c r="K2548">
        <v>458677</v>
      </c>
      <c r="L2548" t="s">
        <v>940</v>
      </c>
      <c r="M2548">
        <v>1795985</v>
      </c>
      <c r="N2548" t="s">
        <v>940</v>
      </c>
      <c r="O2548" t="s">
        <v>13417</v>
      </c>
      <c r="P2548" t="s">
        <v>3360</v>
      </c>
      <c r="Q2548">
        <v>9272</v>
      </c>
      <c r="R2548" t="s">
        <v>940</v>
      </c>
      <c r="S2548">
        <v>31026</v>
      </c>
      <c r="T2548" t="s">
        <v>940</v>
      </c>
      <c r="V2548" t="s">
        <v>12806</v>
      </c>
      <c r="W2548">
        <v>59179</v>
      </c>
      <c r="X2548">
        <v>9272</v>
      </c>
      <c r="Y2548" t="s">
        <v>940</v>
      </c>
      <c r="Z2548" t="s">
        <v>6502</v>
      </c>
      <c r="AA2548" t="s">
        <v>666</v>
      </c>
      <c r="AB2548" t="s">
        <v>666</v>
      </c>
      <c r="AC2548" t="s">
        <v>940</v>
      </c>
      <c r="AD2548" t="s">
        <v>6502</v>
      </c>
      <c r="AE2548">
        <v>10653</v>
      </c>
      <c r="AF2548" t="s">
        <v>940</v>
      </c>
      <c r="AG2548">
        <v>13118</v>
      </c>
      <c r="AH2548" t="s">
        <v>940</v>
      </c>
      <c r="AI2548">
        <v>5053</v>
      </c>
      <c r="AJ2548">
        <v>4183</v>
      </c>
      <c r="AK2548" t="s">
        <v>940</v>
      </c>
      <c r="AL2548" t="s">
        <v>19752</v>
      </c>
      <c r="AM2548" t="s">
        <v>940</v>
      </c>
      <c r="AN2548" t="s">
        <v>940</v>
      </c>
      <c r="AO2548" t="s">
        <v>14933</v>
      </c>
      <c r="AP2548" t="s">
        <v>6502</v>
      </c>
      <c r="AQ2548" t="s">
        <v>20403</v>
      </c>
    </row>
    <row r="2549" spans="1:43" x14ac:dyDescent="0.3">
      <c r="A2549" t="s">
        <v>17080</v>
      </c>
      <c r="B2549" t="s">
        <v>14742</v>
      </c>
      <c r="C2549" s="72">
        <v>34439</v>
      </c>
      <c r="D2549" t="s">
        <v>12862</v>
      </c>
      <c r="E2549" t="s">
        <v>17081</v>
      </c>
      <c r="F2549" t="s">
        <v>1409</v>
      </c>
      <c r="G2549" t="s">
        <v>9094</v>
      </c>
      <c r="H2549" t="s">
        <v>1373</v>
      </c>
      <c r="I2549" t="s">
        <v>17082</v>
      </c>
      <c r="J2549" t="s">
        <v>14742</v>
      </c>
      <c r="K2549">
        <v>622259</v>
      </c>
      <c r="L2549" t="s">
        <v>14742</v>
      </c>
      <c r="M2549">
        <v>2798063</v>
      </c>
      <c r="N2549" t="s">
        <v>14742</v>
      </c>
      <c r="O2549" t="s">
        <v>17696</v>
      </c>
      <c r="P2549" t="s">
        <v>17080</v>
      </c>
      <c r="Q2549">
        <v>10069</v>
      </c>
      <c r="R2549" t="s">
        <v>14742</v>
      </c>
      <c r="S2549">
        <v>42218</v>
      </c>
      <c r="T2549" t="s">
        <v>14742</v>
      </c>
      <c r="W2549">
        <v>107135</v>
      </c>
      <c r="X2549">
        <v>11126</v>
      </c>
      <c r="Y2549" t="s">
        <v>14742</v>
      </c>
      <c r="Z2549" t="s">
        <v>15474</v>
      </c>
      <c r="AA2549" t="s">
        <v>658</v>
      </c>
      <c r="AB2549" t="s">
        <v>658</v>
      </c>
      <c r="AC2549" t="s">
        <v>14742</v>
      </c>
      <c r="AD2549" t="s">
        <v>15474</v>
      </c>
      <c r="AE2549">
        <v>15346</v>
      </c>
      <c r="AJ2549">
        <v>5825</v>
      </c>
      <c r="AK2549" t="s">
        <v>14742</v>
      </c>
      <c r="AL2549" t="s">
        <v>19753</v>
      </c>
      <c r="AM2549" t="s">
        <v>14742</v>
      </c>
      <c r="AN2549" t="s">
        <v>14742</v>
      </c>
      <c r="AO2549" t="s">
        <v>1373</v>
      </c>
      <c r="AP2549" t="s">
        <v>15474</v>
      </c>
      <c r="AQ2549" t="s">
        <v>20403</v>
      </c>
    </row>
    <row r="2550" spans="1:43" x14ac:dyDescent="0.3">
      <c r="A2550" t="s">
        <v>9393</v>
      </c>
      <c r="B2550" t="s">
        <v>9394</v>
      </c>
      <c r="C2550" s="72">
        <v>34198</v>
      </c>
      <c r="D2550" t="s">
        <v>7632</v>
      </c>
      <c r="E2550" t="s">
        <v>9395</v>
      </c>
      <c r="F2550" t="s">
        <v>1446</v>
      </c>
      <c r="G2550" t="s">
        <v>9094</v>
      </c>
      <c r="H2550" t="s">
        <v>1380</v>
      </c>
      <c r="I2550" t="s">
        <v>13026</v>
      </c>
      <c r="J2550" t="s">
        <v>9394</v>
      </c>
      <c r="K2550">
        <v>608385</v>
      </c>
      <c r="L2550" t="s">
        <v>9394</v>
      </c>
      <c r="M2550">
        <v>2044492</v>
      </c>
      <c r="N2550" t="s">
        <v>9394</v>
      </c>
      <c r="O2550" t="s">
        <v>14489</v>
      </c>
      <c r="P2550" t="s">
        <v>9393</v>
      </c>
      <c r="Q2550">
        <v>9561</v>
      </c>
      <c r="R2550" t="s">
        <v>9394</v>
      </c>
      <c r="S2550">
        <v>32833</v>
      </c>
      <c r="T2550" t="s">
        <v>9394</v>
      </c>
      <c r="V2550" t="s">
        <v>12443</v>
      </c>
      <c r="W2550">
        <v>70646</v>
      </c>
      <c r="X2550">
        <v>9561</v>
      </c>
      <c r="Y2550" t="s">
        <v>9394</v>
      </c>
      <c r="Z2550" t="s">
        <v>9396</v>
      </c>
      <c r="AA2550" t="s">
        <v>666</v>
      </c>
      <c r="AB2550" t="s">
        <v>666</v>
      </c>
      <c r="AC2550" t="s">
        <v>9394</v>
      </c>
      <c r="AD2550" t="s">
        <v>9396</v>
      </c>
      <c r="AE2550">
        <v>12509</v>
      </c>
      <c r="AF2550" t="s">
        <v>9394</v>
      </c>
      <c r="AG2550">
        <v>38872</v>
      </c>
      <c r="AH2550" t="s">
        <v>9394</v>
      </c>
      <c r="AI2550">
        <v>18239</v>
      </c>
      <c r="AJ2550">
        <v>4817</v>
      </c>
      <c r="AK2550" t="s">
        <v>9394</v>
      </c>
      <c r="AL2550" t="s">
        <v>19754</v>
      </c>
      <c r="AM2550" t="s">
        <v>9394</v>
      </c>
      <c r="AN2550" t="s">
        <v>9394</v>
      </c>
      <c r="AO2550" t="s">
        <v>14942</v>
      </c>
      <c r="AP2550" t="s">
        <v>9396</v>
      </c>
      <c r="AQ2550" t="s">
        <v>20403</v>
      </c>
    </row>
    <row r="2551" spans="1:43" x14ac:dyDescent="0.3">
      <c r="A2551" t="s">
        <v>17083</v>
      </c>
      <c r="B2551" t="s">
        <v>14717</v>
      </c>
      <c r="C2551" s="72">
        <v>32906</v>
      </c>
      <c r="D2551" t="s">
        <v>7270</v>
      </c>
      <c r="E2551" t="s">
        <v>17084</v>
      </c>
      <c r="F2551" t="s">
        <v>1481</v>
      </c>
      <c r="G2551" t="s">
        <v>9094</v>
      </c>
      <c r="H2551" t="s">
        <v>1373</v>
      </c>
      <c r="I2551" t="s">
        <v>17085</v>
      </c>
      <c r="J2551" t="s">
        <v>14717</v>
      </c>
      <c r="K2551">
        <v>595465</v>
      </c>
      <c r="L2551" t="s">
        <v>14717</v>
      </c>
      <c r="M2551">
        <v>2120461</v>
      </c>
      <c r="N2551" t="s">
        <v>14717</v>
      </c>
      <c r="O2551" t="s">
        <v>17697</v>
      </c>
      <c r="P2551" t="s">
        <v>17083</v>
      </c>
      <c r="Q2551">
        <v>9910</v>
      </c>
      <c r="R2551" t="s">
        <v>14717</v>
      </c>
      <c r="S2551">
        <v>33425</v>
      </c>
      <c r="T2551" t="s">
        <v>14717</v>
      </c>
      <c r="W2551">
        <v>68990</v>
      </c>
      <c r="X2551">
        <v>9910</v>
      </c>
      <c r="Y2551" t="s">
        <v>14717</v>
      </c>
      <c r="Z2551" t="s">
        <v>15343</v>
      </c>
      <c r="AA2551" t="s">
        <v>658</v>
      </c>
      <c r="AB2551" t="s">
        <v>658</v>
      </c>
      <c r="AC2551" t="s">
        <v>14717</v>
      </c>
      <c r="AD2551" t="s">
        <v>15343</v>
      </c>
      <c r="AE2551">
        <v>13146</v>
      </c>
      <c r="AH2551" t="s">
        <v>14717</v>
      </c>
      <c r="AJ2551">
        <v>5052</v>
      </c>
      <c r="AK2551" t="s">
        <v>14717</v>
      </c>
      <c r="AL2551" t="s">
        <v>19755</v>
      </c>
      <c r="AM2551" t="s">
        <v>14717</v>
      </c>
      <c r="AN2551" t="s">
        <v>14717</v>
      </c>
      <c r="AO2551" t="s">
        <v>14933</v>
      </c>
      <c r="AP2551" t="s">
        <v>15343</v>
      </c>
      <c r="AQ2551" t="s">
        <v>20403</v>
      </c>
    </row>
    <row r="2552" spans="1:43" x14ac:dyDescent="0.3">
      <c r="A2552" t="s">
        <v>17086</v>
      </c>
      <c r="B2552" t="s">
        <v>14686</v>
      </c>
      <c r="C2552" s="72">
        <v>33477</v>
      </c>
      <c r="D2552" t="s">
        <v>7672</v>
      </c>
      <c r="E2552" t="s">
        <v>17087</v>
      </c>
      <c r="F2552" t="s">
        <v>1481</v>
      </c>
      <c r="G2552" t="s">
        <v>9094</v>
      </c>
      <c r="H2552" t="s">
        <v>2147</v>
      </c>
      <c r="I2552" t="s">
        <v>17088</v>
      </c>
      <c r="J2552" t="s">
        <v>14686</v>
      </c>
      <c r="K2552">
        <v>621550</v>
      </c>
      <c r="L2552" t="s">
        <v>14686</v>
      </c>
      <c r="M2552">
        <v>2046043</v>
      </c>
      <c r="N2552" t="s">
        <v>14686</v>
      </c>
      <c r="O2552" t="s">
        <v>17698</v>
      </c>
      <c r="P2552" t="s">
        <v>17086</v>
      </c>
      <c r="Q2552">
        <v>9805</v>
      </c>
      <c r="R2552" t="s">
        <v>14686</v>
      </c>
      <c r="S2552">
        <v>32861</v>
      </c>
      <c r="T2552" t="s">
        <v>14686</v>
      </c>
      <c r="V2552" t="s">
        <v>17089</v>
      </c>
      <c r="W2552">
        <v>100661</v>
      </c>
      <c r="X2552">
        <v>11093</v>
      </c>
      <c r="Y2552" t="s">
        <v>14686</v>
      </c>
      <c r="Z2552" t="s">
        <v>15380</v>
      </c>
      <c r="AA2552" t="s">
        <v>658</v>
      </c>
      <c r="AB2552" t="s">
        <v>658</v>
      </c>
      <c r="AC2552" t="s">
        <v>14686</v>
      </c>
      <c r="AD2552" t="s">
        <v>15380</v>
      </c>
      <c r="AE2552">
        <v>12500</v>
      </c>
      <c r="AH2552" t="s">
        <v>14686</v>
      </c>
      <c r="AJ2552">
        <v>5956</v>
      </c>
      <c r="AK2552" t="s">
        <v>14686</v>
      </c>
      <c r="AL2552" t="s">
        <v>19756</v>
      </c>
      <c r="AM2552" t="s">
        <v>14686</v>
      </c>
      <c r="AN2552" t="s">
        <v>14686</v>
      </c>
      <c r="AO2552" t="s">
        <v>2147</v>
      </c>
      <c r="AP2552" t="s">
        <v>15380</v>
      </c>
      <c r="AQ2552" t="s">
        <v>20403</v>
      </c>
    </row>
    <row r="2553" spans="1:43" hidden="1" x14ac:dyDescent="0.3">
      <c r="A2553" t="s">
        <v>3361</v>
      </c>
      <c r="B2553" t="s">
        <v>219</v>
      </c>
      <c r="C2553" s="72">
        <v>28545</v>
      </c>
      <c r="D2553" t="s">
        <v>7380</v>
      </c>
      <c r="E2553" t="s">
        <v>7379</v>
      </c>
      <c r="F2553" t="s">
        <v>3591</v>
      </c>
      <c r="G2553" t="s">
        <v>3591</v>
      </c>
      <c r="H2553" t="s">
        <v>1380</v>
      </c>
      <c r="I2553" t="s">
        <v>10139</v>
      </c>
      <c r="J2553" t="s">
        <v>219</v>
      </c>
      <c r="K2553">
        <v>276547</v>
      </c>
      <c r="L2553" t="s">
        <v>3362</v>
      </c>
      <c r="M2553">
        <v>174760</v>
      </c>
      <c r="N2553" t="s">
        <v>3362</v>
      </c>
      <c r="O2553" t="s">
        <v>3363</v>
      </c>
      <c r="P2553" t="s">
        <v>3361</v>
      </c>
      <c r="Q2553">
        <v>6442</v>
      </c>
      <c r="R2553" t="s">
        <v>3362</v>
      </c>
      <c r="S2553">
        <v>4281</v>
      </c>
      <c r="T2553" t="s">
        <v>3362</v>
      </c>
      <c r="V2553" t="s">
        <v>5019</v>
      </c>
      <c r="W2553">
        <v>1023</v>
      </c>
      <c r="X2553">
        <v>6442</v>
      </c>
      <c r="Y2553" t="s">
        <v>3362</v>
      </c>
      <c r="Z2553" t="s">
        <v>10140</v>
      </c>
      <c r="AA2553" t="s">
        <v>666</v>
      </c>
      <c r="AB2553" t="s">
        <v>666</v>
      </c>
      <c r="AC2553" t="s">
        <v>219</v>
      </c>
      <c r="AD2553" t="s">
        <v>9077</v>
      </c>
      <c r="AI2553">
        <v>1109</v>
      </c>
      <c r="AK2553" t="s">
        <v>3362</v>
      </c>
      <c r="AN2553" t="s">
        <v>219</v>
      </c>
      <c r="AO2553" t="s">
        <v>1380</v>
      </c>
      <c r="AP2553" t="s">
        <v>10140</v>
      </c>
      <c r="AQ2553" t="s">
        <v>20402</v>
      </c>
    </row>
    <row r="2554" spans="1:43" x14ac:dyDescent="0.3">
      <c r="A2554" t="s">
        <v>8320</v>
      </c>
      <c r="B2554" t="s">
        <v>9078</v>
      </c>
      <c r="C2554" s="72">
        <v>33859</v>
      </c>
      <c r="D2554" t="s">
        <v>6623</v>
      </c>
      <c r="E2554" t="s">
        <v>8321</v>
      </c>
      <c r="F2554" t="s">
        <v>1383</v>
      </c>
      <c r="G2554" t="s">
        <v>9094</v>
      </c>
      <c r="H2554" t="s">
        <v>1373</v>
      </c>
      <c r="I2554" t="s">
        <v>9383</v>
      </c>
      <c r="J2554" t="s">
        <v>9078</v>
      </c>
      <c r="K2554">
        <v>605538</v>
      </c>
      <c r="L2554" t="s">
        <v>9078</v>
      </c>
      <c r="M2554">
        <v>2044514</v>
      </c>
      <c r="N2554" t="s">
        <v>9078</v>
      </c>
      <c r="O2554" t="s">
        <v>13549</v>
      </c>
      <c r="P2554" t="s">
        <v>8320</v>
      </c>
      <c r="Q2554">
        <v>9619</v>
      </c>
      <c r="R2554" t="s">
        <v>9078</v>
      </c>
      <c r="S2554">
        <v>32802</v>
      </c>
      <c r="T2554" t="s">
        <v>9078</v>
      </c>
      <c r="V2554" t="s">
        <v>12341</v>
      </c>
      <c r="W2554">
        <v>70497</v>
      </c>
      <c r="X2554">
        <v>9619</v>
      </c>
      <c r="Y2554" t="s">
        <v>9078</v>
      </c>
      <c r="Z2554" t="s">
        <v>9079</v>
      </c>
      <c r="AA2554" t="s">
        <v>658</v>
      </c>
      <c r="AB2554" t="s">
        <v>658</v>
      </c>
      <c r="AC2554" t="s">
        <v>9078</v>
      </c>
      <c r="AD2554" t="s">
        <v>9079</v>
      </c>
      <c r="AE2554">
        <v>12815</v>
      </c>
      <c r="AF2554" t="s">
        <v>9078</v>
      </c>
      <c r="AG2554">
        <v>52184</v>
      </c>
      <c r="AH2554" t="s">
        <v>9078</v>
      </c>
      <c r="AI2554">
        <v>18273</v>
      </c>
      <c r="AJ2554">
        <v>4509</v>
      </c>
      <c r="AK2554" t="s">
        <v>9078</v>
      </c>
      <c r="AL2554" t="s">
        <v>19757</v>
      </c>
      <c r="AM2554" t="s">
        <v>9078</v>
      </c>
      <c r="AN2554" t="s">
        <v>9078</v>
      </c>
      <c r="AO2554" t="s">
        <v>14933</v>
      </c>
      <c r="AP2554" t="s">
        <v>9079</v>
      </c>
      <c r="AQ2554" t="s">
        <v>20403</v>
      </c>
    </row>
    <row r="2555" spans="1:43" x14ac:dyDescent="0.3">
      <c r="A2555" t="s">
        <v>17090</v>
      </c>
      <c r="B2555" t="s">
        <v>14282</v>
      </c>
      <c r="C2555" s="72">
        <v>33387</v>
      </c>
      <c r="D2555" t="s">
        <v>6581</v>
      </c>
      <c r="E2555" t="s">
        <v>17091</v>
      </c>
      <c r="F2555" t="s">
        <v>1402</v>
      </c>
      <c r="G2555" t="s">
        <v>6120</v>
      </c>
      <c r="H2555" t="s">
        <v>1373</v>
      </c>
      <c r="I2555" t="s">
        <v>17092</v>
      </c>
      <c r="J2555" t="s">
        <v>14282</v>
      </c>
      <c r="K2555">
        <v>621295</v>
      </c>
      <c r="L2555" t="s">
        <v>14282</v>
      </c>
      <c r="M2555">
        <v>2117127</v>
      </c>
      <c r="N2555" t="s">
        <v>14282</v>
      </c>
      <c r="O2555" t="s">
        <v>17093</v>
      </c>
      <c r="P2555" t="s">
        <v>17090</v>
      </c>
      <c r="Q2555">
        <v>10130</v>
      </c>
      <c r="R2555" t="s">
        <v>14282</v>
      </c>
      <c r="S2555">
        <v>33267</v>
      </c>
      <c r="T2555" t="s">
        <v>14282</v>
      </c>
      <c r="W2555">
        <v>100591</v>
      </c>
      <c r="X2555">
        <v>10130</v>
      </c>
      <c r="Y2555" t="s">
        <v>14282</v>
      </c>
      <c r="Z2555" t="s">
        <v>17094</v>
      </c>
      <c r="AA2555" t="s">
        <v>658</v>
      </c>
      <c r="AB2555" t="s">
        <v>658</v>
      </c>
      <c r="AC2555" t="s">
        <v>14282</v>
      </c>
      <c r="AD2555" t="s">
        <v>17094</v>
      </c>
      <c r="AE2555">
        <v>14112</v>
      </c>
      <c r="AJ2555">
        <v>5106</v>
      </c>
      <c r="AK2555" t="s">
        <v>14282</v>
      </c>
      <c r="AL2555" t="s">
        <v>19758</v>
      </c>
      <c r="AM2555" t="s">
        <v>14282</v>
      </c>
      <c r="AN2555" t="s">
        <v>14282</v>
      </c>
      <c r="AO2555" t="s">
        <v>14933</v>
      </c>
      <c r="AP2555" t="s">
        <v>17094</v>
      </c>
      <c r="AQ2555" t="s">
        <v>20403</v>
      </c>
    </row>
    <row r="2556" spans="1:43" x14ac:dyDescent="0.3">
      <c r="A2556" t="s">
        <v>13927</v>
      </c>
      <c r="B2556" t="s">
        <v>11249</v>
      </c>
      <c r="C2556" s="72">
        <v>32498</v>
      </c>
      <c r="D2556" t="s">
        <v>12260</v>
      </c>
      <c r="E2556" t="s">
        <v>13928</v>
      </c>
      <c r="F2556" t="s">
        <v>1372</v>
      </c>
      <c r="G2556" t="s">
        <v>6120</v>
      </c>
      <c r="H2556" t="s">
        <v>1373</v>
      </c>
      <c r="I2556" t="s">
        <v>11250</v>
      </c>
      <c r="J2556" t="s">
        <v>11249</v>
      </c>
      <c r="K2556">
        <v>592879</v>
      </c>
      <c r="L2556" t="s">
        <v>11249</v>
      </c>
      <c r="M2556">
        <v>1757985</v>
      </c>
      <c r="N2556" t="s">
        <v>11249</v>
      </c>
      <c r="O2556" t="s">
        <v>13929</v>
      </c>
      <c r="P2556" t="s">
        <v>13927</v>
      </c>
      <c r="Q2556">
        <v>9663</v>
      </c>
      <c r="R2556" t="s">
        <v>11249</v>
      </c>
      <c r="S2556">
        <v>31734</v>
      </c>
      <c r="T2556" t="s">
        <v>11249</v>
      </c>
      <c r="V2556" t="s">
        <v>17095</v>
      </c>
      <c r="W2556">
        <v>67154</v>
      </c>
      <c r="X2556">
        <v>9663</v>
      </c>
      <c r="Y2556" t="s">
        <v>11249</v>
      </c>
      <c r="Z2556" t="s">
        <v>13930</v>
      </c>
      <c r="AA2556" t="s">
        <v>658</v>
      </c>
      <c r="AB2556" t="s">
        <v>658</v>
      </c>
      <c r="AC2556" t="s">
        <v>11249</v>
      </c>
      <c r="AD2556" t="s">
        <v>13930</v>
      </c>
      <c r="AE2556">
        <v>11456</v>
      </c>
      <c r="AH2556" t="s">
        <v>11249</v>
      </c>
      <c r="AI2556">
        <v>16205</v>
      </c>
      <c r="AJ2556">
        <v>4231</v>
      </c>
      <c r="AK2556" t="s">
        <v>11249</v>
      </c>
      <c r="AL2556" t="s">
        <v>19759</v>
      </c>
      <c r="AM2556" t="s">
        <v>11249</v>
      </c>
      <c r="AN2556" t="s">
        <v>11249</v>
      </c>
      <c r="AO2556" t="s">
        <v>1373</v>
      </c>
      <c r="AP2556" t="s">
        <v>13930</v>
      </c>
      <c r="AQ2556" t="s">
        <v>20403</v>
      </c>
    </row>
    <row r="2557" spans="1:43" hidden="1" x14ac:dyDescent="0.3">
      <c r="A2557" t="s">
        <v>5020</v>
      </c>
      <c r="B2557" t="s">
        <v>961</v>
      </c>
      <c r="C2557" s="72">
        <v>27994</v>
      </c>
      <c r="D2557" t="s">
        <v>7812</v>
      </c>
      <c r="E2557" t="s">
        <v>8147</v>
      </c>
      <c r="F2557" t="s">
        <v>3591</v>
      </c>
      <c r="G2557" t="s">
        <v>3591</v>
      </c>
      <c r="H2557" t="s">
        <v>1373</v>
      </c>
      <c r="I2557" t="s">
        <v>10910</v>
      </c>
      <c r="J2557" t="s">
        <v>961</v>
      </c>
      <c r="K2557">
        <v>150116</v>
      </c>
      <c r="L2557" t="s">
        <v>961</v>
      </c>
      <c r="M2557">
        <v>127132</v>
      </c>
      <c r="N2557" t="s">
        <v>961</v>
      </c>
      <c r="O2557" t="s">
        <v>6503</v>
      </c>
      <c r="P2557" t="s">
        <v>6504</v>
      </c>
      <c r="Q2557">
        <v>6248</v>
      </c>
      <c r="R2557" t="s">
        <v>961</v>
      </c>
      <c r="S2557">
        <v>4087</v>
      </c>
      <c r="T2557" t="s">
        <v>961</v>
      </c>
      <c r="V2557" t="s">
        <v>6505</v>
      </c>
      <c r="W2557">
        <v>698</v>
      </c>
      <c r="X2557">
        <v>6248</v>
      </c>
      <c r="Y2557" t="s">
        <v>961</v>
      </c>
      <c r="Z2557" t="s">
        <v>6506</v>
      </c>
      <c r="AA2557" t="s">
        <v>666</v>
      </c>
      <c r="AB2557" t="s">
        <v>666</v>
      </c>
      <c r="AC2557" t="s">
        <v>961</v>
      </c>
      <c r="AD2557" t="s">
        <v>6506</v>
      </c>
      <c r="AI2557">
        <v>7117</v>
      </c>
      <c r="AK2557" t="s">
        <v>961</v>
      </c>
      <c r="AN2557" t="s">
        <v>961</v>
      </c>
      <c r="AO2557" t="s">
        <v>1373</v>
      </c>
      <c r="AP2557" t="s">
        <v>6506</v>
      </c>
      <c r="AQ2557" t="s">
        <v>20402</v>
      </c>
    </row>
    <row r="2558" spans="1:43" x14ac:dyDescent="0.3">
      <c r="A2558" t="s">
        <v>12083</v>
      </c>
      <c r="B2558" t="s">
        <v>11598</v>
      </c>
      <c r="C2558" s="72">
        <v>33764</v>
      </c>
      <c r="D2558" t="s">
        <v>7041</v>
      </c>
      <c r="E2558" t="s">
        <v>12084</v>
      </c>
      <c r="F2558" t="s">
        <v>1526</v>
      </c>
      <c r="G2558" t="s">
        <v>9094</v>
      </c>
      <c r="H2558" t="s">
        <v>1424</v>
      </c>
      <c r="I2558" t="s">
        <v>11599</v>
      </c>
      <c r="J2558" t="s">
        <v>11598</v>
      </c>
      <c r="K2558">
        <v>547172</v>
      </c>
      <c r="L2558" t="s">
        <v>11598</v>
      </c>
      <c r="M2558">
        <v>2043940</v>
      </c>
      <c r="N2558" t="s">
        <v>11598</v>
      </c>
      <c r="O2558" t="s">
        <v>13386</v>
      </c>
      <c r="P2558" t="s">
        <v>12083</v>
      </c>
      <c r="Q2558">
        <v>10252</v>
      </c>
      <c r="R2558" t="s">
        <v>11598</v>
      </c>
      <c r="S2558">
        <v>31844</v>
      </c>
      <c r="T2558" t="s">
        <v>11598</v>
      </c>
      <c r="V2558" t="s">
        <v>12085</v>
      </c>
      <c r="W2558">
        <v>66017</v>
      </c>
      <c r="X2558">
        <v>10252</v>
      </c>
      <c r="Y2558" t="s">
        <v>11598</v>
      </c>
      <c r="Z2558" t="s">
        <v>12086</v>
      </c>
      <c r="AA2558" t="s">
        <v>666</v>
      </c>
      <c r="AB2558" t="s">
        <v>658</v>
      </c>
      <c r="AC2558" t="s">
        <v>11598</v>
      </c>
      <c r="AD2558" t="s">
        <v>12086</v>
      </c>
      <c r="AE2558">
        <v>11533</v>
      </c>
      <c r="AF2558" t="s">
        <v>11598</v>
      </c>
      <c r="AG2558">
        <v>38127</v>
      </c>
      <c r="AH2558" t="s">
        <v>11598</v>
      </c>
      <c r="AI2558">
        <v>14908</v>
      </c>
      <c r="AJ2558">
        <v>5244</v>
      </c>
      <c r="AK2558" t="s">
        <v>11598</v>
      </c>
      <c r="AL2558" t="s">
        <v>19760</v>
      </c>
      <c r="AM2558" t="s">
        <v>11598</v>
      </c>
      <c r="AN2558" t="s">
        <v>11598</v>
      </c>
      <c r="AO2558" t="s">
        <v>1424</v>
      </c>
      <c r="AP2558" t="s">
        <v>12086</v>
      </c>
      <c r="AQ2558" t="s">
        <v>20403</v>
      </c>
    </row>
    <row r="2559" spans="1:43" x14ac:dyDescent="0.3">
      <c r="A2559" t="s">
        <v>3364</v>
      </c>
      <c r="B2559" t="s">
        <v>443</v>
      </c>
      <c r="C2559" s="72">
        <v>33156</v>
      </c>
      <c r="D2559" t="s">
        <v>6841</v>
      </c>
      <c r="E2559" t="s">
        <v>6840</v>
      </c>
      <c r="F2559" t="s">
        <v>1437</v>
      </c>
      <c r="G2559" t="s">
        <v>9094</v>
      </c>
      <c r="H2559" t="s">
        <v>661</v>
      </c>
      <c r="I2559" t="s">
        <v>9923</v>
      </c>
      <c r="J2559" t="s">
        <v>443</v>
      </c>
      <c r="K2559">
        <v>543939</v>
      </c>
      <c r="L2559" t="s">
        <v>443</v>
      </c>
      <c r="M2559">
        <v>1894637</v>
      </c>
      <c r="N2559" t="s">
        <v>443</v>
      </c>
      <c r="O2559" t="s">
        <v>5021</v>
      </c>
      <c r="P2559" t="s">
        <v>3364</v>
      </c>
      <c r="Q2559">
        <v>9103</v>
      </c>
      <c r="R2559" t="s">
        <v>443</v>
      </c>
      <c r="S2559">
        <v>32061</v>
      </c>
      <c r="T2559" t="s">
        <v>443</v>
      </c>
      <c r="U2559" t="s">
        <v>443</v>
      </c>
      <c r="V2559" t="s">
        <v>5022</v>
      </c>
      <c r="W2559">
        <v>70262</v>
      </c>
      <c r="X2559">
        <v>9103</v>
      </c>
      <c r="Y2559" t="s">
        <v>443</v>
      </c>
      <c r="Z2559" t="s">
        <v>6507</v>
      </c>
      <c r="AA2559" t="s">
        <v>666</v>
      </c>
      <c r="AB2559" t="s">
        <v>658</v>
      </c>
      <c r="AC2559" t="s">
        <v>443</v>
      </c>
      <c r="AD2559" t="s">
        <v>6507</v>
      </c>
      <c r="AE2559">
        <v>12143</v>
      </c>
      <c r="AF2559" t="s">
        <v>443</v>
      </c>
      <c r="AG2559">
        <v>16948</v>
      </c>
      <c r="AH2559" t="s">
        <v>443</v>
      </c>
      <c r="AI2559">
        <v>18111</v>
      </c>
      <c r="AJ2559">
        <v>4217</v>
      </c>
      <c r="AK2559" t="s">
        <v>443</v>
      </c>
      <c r="AL2559" t="s">
        <v>19761</v>
      </c>
      <c r="AM2559" t="s">
        <v>443</v>
      </c>
      <c r="AN2559" t="s">
        <v>443</v>
      </c>
      <c r="AO2559" t="s">
        <v>661</v>
      </c>
      <c r="AP2559" t="s">
        <v>6507</v>
      </c>
      <c r="AQ2559" t="s">
        <v>20403</v>
      </c>
    </row>
    <row r="2560" spans="1:43" x14ac:dyDescent="0.3">
      <c r="A2560" t="s">
        <v>3533</v>
      </c>
      <c r="B2560" t="s">
        <v>1346</v>
      </c>
      <c r="C2560" s="72">
        <v>33250</v>
      </c>
      <c r="D2560" t="s">
        <v>6541</v>
      </c>
      <c r="E2560" t="s">
        <v>7494</v>
      </c>
      <c r="F2560" t="s">
        <v>1383</v>
      </c>
      <c r="G2560" t="s">
        <v>9094</v>
      </c>
      <c r="H2560" t="s">
        <v>1373</v>
      </c>
      <c r="I2560" t="s">
        <v>9964</v>
      </c>
      <c r="J2560" t="s">
        <v>1346</v>
      </c>
      <c r="K2560">
        <v>622072</v>
      </c>
      <c r="L2560" t="s">
        <v>1346</v>
      </c>
      <c r="M2560">
        <v>2036154</v>
      </c>
      <c r="N2560" t="s">
        <v>1346</v>
      </c>
      <c r="O2560" t="s">
        <v>5023</v>
      </c>
      <c r="P2560" t="s">
        <v>3533</v>
      </c>
      <c r="Q2560">
        <v>9415</v>
      </c>
      <c r="R2560" t="s">
        <v>1346</v>
      </c>
      <c r="S2560">
        <v>32620</v>
      </c>
      <c r="T2560" t="s">
        <v>1346</v>
      </c>
      <c r="V2560" t="s">
        <v>5024</v>
      </c>
      <c r="W2560">
        <v>100718</v>
      </c>
      <c r="X2560">
        <v>9415</v>
      </c>
      <c r="Y2560" t="s">
        <v>1346</v>
      </c>
      <c r="Z2560" t="s">
        <v>6508</v>
      </c>
      <c r="AA2560" t="s">
        <v>658</v>
      </c>
      <c r="AB2560" t="s">
        <v>666</v>
      </c>
      <c r="AC2560" t="s">
        <v>1346</v>
      </c>
      <c r="AD2560" t="s">
        <v>6508</v>
      </c>
      <c r="AE2560">
        <v>12488</v>
      </c>
      <c r="AF2560" t="s">
        <v>1346</v>
      </c>
      <c r="AG2560">
        <v>38028</v>
      </c>
      <c r="AH2560" t="s">
        <v>1346</v>
      </c>
      <c r="AI2560">
        <v>18221</v>
      </c>
      <c r="AJ2560">
        <v>4376</v>
      </c>
      <c r="AK2560" t="s">
        <v>1346</v>
      </c>
      <c r="AL2560" t="s">
        <v>19762</v>
      </c>
      <c r="AM2560" t="s">
        <v>1346</v>
      </c>
      <c r="AN2560" t="s">
        <v>1346</v>
      </c>
      <c r="AO2560" t="s">
        <v>14933</v>
      </c>
      <c r="AP2560" t="s">
        <v>6508</v>
      </c>
      <c r="AQ2560" t="s">
        <v>20403</v>
      </c>
    </row>
    <row r="2561" spans="1:43" x14ac:dyDescent="0.3">
      <c r="A2561" t="s">
        <v>13931</v>
      </c>
      <c r="B2561" t="s">
        <v>11372</v>
      </c>
      <c r="C2561" s="72">
        <v>31267</v>
      </c>
      <c r="D2561" t="s">
        <v>7232</v>
      </c>
      <c r="E2561" t="s">
        <v>7494</v>
      </c>
      <c r="F2561" t="s">
        <v>3591</v>
      </c>
      <c r="G2561" t="s">
        <v>3591</v>
      </c>
      <c r="H2561" t="s">
        <v>1373</v>
      </c>
      <c r="I2561" t="s">
        <v>11373</v>
      </c>
      <c r="J2561" t="s">
        <v>11372</v>
      </c>
      <c r="K2561">
        <v>502028</v>
      </c>
      <c r="L2561" t="s">
        <v>11372</v>
      </c>
      <c r="M2561">
        <v>1725412</v>
      </c>
      <c r="N2561" t="s">
        <v>11372</v>
      </c>
      <c r="O2561" t="s">
        <v>13932</v>
      </c>
      <c r="P2561" t="s">
        <v>13931</v>
      </c>
      <c r="Q2561">
        <v>8730</v>
      </c>
      <c r="R2561" t="s">
        <v>11372</v>
      </c>
      <c r="S2561">
        <v>30392</v>
      </c>
      <c r="T2561" t="s">
        <v>11372</v>
      </c>
      <c r="V2561" t="s">
        <v>17096</v>
      </c>
      <c r="W2561">
        <v>50095</v>
      </c>
      <c r="X2561">
        <v>8730</v>
      </c>
      <c r="Y2561" t="s">
        <v>11372</v>
      </c>
      <c r="Z2561" t="s">
        <v>13933</v>
      </c>
      <c r="AA2561" t="s">
        <v>658</v>
      </c>
      <c r="AB2561" t="s">
        <v>658</v>
      </c>
      <c r="AC2561" t="s">
        <v>11372</v>
      </c>
      <c r="AD2561" t="s">
        <v>13933</v>
      </c>
      <c r="AE2561">
        <v>9363</v>
      </c>
      <c r="AI2561">
        <v>5533</v>
      </c>
      <c r="AJ2561">
        <v>3474</v>
      </c>
      <c r="AK2561" t="s">
        <v>11372</v>
      </c>
      <c r="AL2561" t="s">
        <v>19763</v>
      </c>
      <c r="AM2561" t="s">
        <v>11372</v>
      </c>
      <c r="AN2561" t="s">
        <v>11372</v>
      </c>
      <c r="AO2561" t="s">
        <v>1373</v>
      </c>
      <c r="AP2561" t="s">
        <v>13933</v>
      </c>
      <c r="AQ2561" t="s">
        <v>20403</v>
      </c>
    </row>
    <row r="2562" spans="1:43" x14ac:dyDescent="0.3">
      <c r="A2562" t="s">
        <v>5025</v>
      </c>
      <c r="B2562" t="s">
        <v>5026</v>
      </c>
      <c r="C2562" s="72">
        <v>31108</v>
      </c>
      <c r="D2562" t="s">
        <v>6677</v>
      </c>
      <c r="E2562" t="s">
        <v>7494</v>
      </c>
      <c r="F2562" t="s">
        <v>3591</v>
      </c>
      <c r="G2562" t="s">
        <v>3591</v>
      </c>
      <c r="H2562" t="s">
        <v>660</v>
      </c>
      <c r="I2562" t="s">
        <v>10485</v>
      </c>
      <c r="J2562" t="s">
        <v>5026</v>
      </c>
      <c r="K2562">
        <v>457420</v>
      </c>
      <c r="L2562" t="s">
        <v>5026</v>
      </c>
      <c r="M2562">
        <v>550002</v>
      </c>
      <c r="N2562" t="s">
        <v>5026</v>
      </c>
      <c r="O2562" t="s">
        <v>17097</v>
      </c>
      <c r="P2562" t="s">
        <v>5025</v>
      </c>
      <c r="R2562" t="s">
        <v>5026</v>
      </c>
      <c r="S2562">
        <v>28645</v>
      </c>
      <c r="T2562" t="s">
        <v>5026</v>
      </c>
      <c r="V2562" t="s">
        <v>11935</v>
      </c>
      <c r="W2562">
        <v>44917</v>
      </c>
      <c r="Y2562" t="s">
        <v>5026</v>
      </c>
      <c r="Z2562" t="s">
        <v>9080</v>
      </c>
      <c r="AA2562" t="s">
        <v>658</v>
      </c>
      <c r="AB2562" t="s">
        <v>658</v>
      </c>
      <c r="AC2562" t="s">
        <v>5026</v>
      </c>
      <c r="AD2562" t="s">
        <v>9080</v>
      </c>
      <c r="AI2562">
        <v>564</v>
      </c>
      <c r="AK2562" t="s">
        <v>5026</v>
      </c>
      <c r="AL2562" t="s">
        <v>19764</v>
      </c>
      <c r="AM2562" t="s">
        <v>5026</v>
      </c>
      <c r="AN2562" t="s">
        <v>5026</v>
      </c>
      <c r="AO2562" t="s">
        <v>660</v>
      </c>
      <c r="AP2562" t="s">
        <v>9080</v>
      </c>
      <c r="AQ2562" t="s">
        <v>20403</v>
      </c>
    </row>
    <row r="2563" spans="1:43" x14ac:dyDescent="0.3">
      <c r="A2563" t="s">
        <v>17098</v>
      </c>
      <c r="B2563" t="s">
        <v>14205</v>
      </c>
      <c r="C2563" s="72">
        <v>34193</v>
      </c>
      <c r="D2563" t="s">
        <v>6589</v>
      </c>
      <c r="E2563" t="s">
        <v>7494</v>
      </c>
      <c r="F2563" t="s">
        <v>1430</v>
      </c>
      <c r="G2563" t="s">
        <v>6120</v>
      </c>
      <c r="H2563" t="s">
        <v>1373</v>
      </c>
      <c r="I2563" t="s">
        <v>17099</v>
      </c>
      <c r="J2563" t="s">
        <v>14205</v>
      </c>
      <c r="K2563">
        <v>621056</v>
      </c>
      <c r="L2563" t="s">
        <v>14205</v>
      </c>
      <c r="M2563">
        <v>2444517</v>
      </c>
      <c r="N2563" t="s">
        <v>14205</v>
      </c>
      <c r="O2563" t="s">
        <v>17699</v>
      </c>
      <c r="P2563" t="s">
        <v>17098</v>
      </c>
      <c r="Q2563">
        <v>9520</v>
      </c>
      <c r="R2563" t="s">
        <v>14205</v>
      </c>
      <c r="S2563">
        <v>36062</v>
      </c>
      <c r="T2563" t="s">
        <v>14205</v>
      </c>
      <c r="V2563" t="s">
        <v>17100</v>
      </c>
      <c r="W2563">
        <v>102124</v>
      </c>
      <c r="X2563">
        <v>10716</v>
      </c>
      <c r="Y2563" t="s">
        <v>14205</v>
      </c>
      <c r="Z2563" t="s">
        <v>17101</v>
      </c>
      <c r="AA2563" t="s">
        <v>658</v>
      </c>
      <c r="AB2563" t="s">
        <v>658</v>
      </c>
      <c r="AC2563" t="s">
        <v>14205</v>
      </c>
      <c r="AD2563" t="s">
        <v>17101</v>
      </c>
      <c r="AE2563">
        <v>14612</v>
      </c>
      <c r="AH2563" t="s">
        <v>14205</v>
      </c>
      <c r="AJ2563">
        <v>5570</v>
      </c>
      <c r="AK2563" t="s">
        <v>14205</v>
      </c>
      <c r="AL2563" t="s">
        <v>19765</v>
      </c>
      <c r="AM2563" t="s">
        <v>14205</v>
      </c>
      <c r="AN2563" t="s">
        <v>14205</v>
      </c>
      <c r="AO2563" t="s">
        <v>1373</v>
      </c>
      <c r="AP2563" t="s">
        <v>17101</v>
      </c>
      <c r="AQ2563" t="s">
        <v>20403</v>
      </c>
    </row>
    <row r="2564" spans="1:43" hidden="1" x14ac:dyDescent="0.3">
      <c r="A2564" t="s">
        <v>6509</v>
      </c>
      <c r="B2564" t="s">
        <v>1120</v>
      </c>
      <c r="C2564" s="72">
        <v>28292</v>
      </c>
      <c r="D2564" t="s">
        <v>8148</v>
      </c>
      <c r="E2564" t="s">
        <v>7494</v>
      </c>
      <c r="F2564" t="s">
        <v>3591</v>
      </c>
      <c r="G2564" t="s">
        <v>3591</v>
      </c>
      <c r="H2564" t="s">
        <v>1373</v>
      </c>
      <c r="I2564" t="s">
        <v>9614</v>
      </c>
      <c r="J2564" t="s">
        <v>1120</v>
      </c>
      <c r="K2564">
        <v>134268</v>
      </c>
      <c r="L2564" t="s">
        <v>1120</v>
      </c>
      <c r="M2564">
        <v>10722</v>
      </c>
      <c r="N2564" t="s">
        <v>1120</v>
      </c>
      <c r="O2564" t="s">
        <v>6510</v>
      </c>
      <c r="P2564" t="s">
        <v>6509</v>
      </c>
      <c r="R2564" t="s">
        <v>1120</v>
      </c>
      <c r="S2564">
        <v>3821</v>
      </c>
      <c r="T2564" t="s">
        <v>1120</v>
      </c>
      <c r="V2564" t="s">
        <v>6511</v>
      </c>
      <c r="W2564">
        <v>275</v>
      </c>
      <c r="Y2564" t="s">
        <v>1120</v>
      </c>
      <c r="Z2564" t="s">
        <v>9081</v>
      </c>
      <c r="AA2564" t="s">
        <v>658</v>
      </c>
      <c r="AB2564" t="s">
        <v>658</v>
      </c>
      <c r="AC2564" t="s">
        <v>1120</v>
      </c>
      <c r="AD2564" t="s">
        <v>9081</v>
      </c>
      <c r="AI2564">
        <v>7111</v>
      </c>
      <c r="AK2564" t="s">
        <v>1120</v>
      </c>
      <c r="AL2564" t="s">
        <v>19766</v>
      </c>
      <c r="AM2564" t="s">
        <v>1120</v>
      </c>
      <c r="AN2564" t="s">
        <v>1120</v>
      </c>
      <c r="AO2564" t="s">
        <v>1373</v>
      </c>
      <c r="AP2564" t="s">
        <v>9081</v>
      </c>
      <c r="AQ2564" t="s">
        <v>20402</v>
      </c>
    </row>
    <row r="2565" spans="1:43" x14ac:dyDescent="0.3">
      <c r="A2565" t="s">
        <v>12886</v>
      </c>
      <c r="B2565" t="s">
        <v>11267</v>
      </c>
      <c r="C2565" s="72">
        <v>34010</v>
      </c>
      <c r="D2565" t="s">
        <v>6677</v>
      </c>
      <c r="E2565" t="s">
        <v>12887</v>
      </c>
      <c r="F2565" t="s">
        <v>1437</v>
      </c>
      <c r="G2565" t="s">
        <v>9094</v>
      </c>
      <c r="H2565" t="s">
        <v>1373</v>
      </c>
      <c r="I2565" t="s">
        <v>13934</v>
      </c>
      <c r="J2565" t="s">
        <v>11267</v>
      </c>
      <c r="K2565">
        <v>605540</v>
      </c>
      <c r="L2565" t="s">
        <v>11267</v>
      </c>
      <c r="M2565">
        <v>2449977</v>
      </c>
      <c r="N2565" t="s">
        <v>11267</v>
      </c>
      <c r="O2565" t="s">
        <v>14490</v>
      </c>
      <c r="P2565" t="s">
        <v>12886</v>
      </c>
      <c r="Q2565">
        <v>10730</v>
      </c>
      <c r="R2565" t="s">
        <v>11267</v>
      </c>
      <c r="S2565">
        <v>37515</v>
      </c>
      <c r="T2565" t="s">
        <v>11267</v>
      </c>
      <c r="V2565" t="s">
        <v>17102</v>
      </c>
      <c r="W2565">
        <v>70798</v>
      </c>
      <c r="X2565">
        <v>10730</v>
      </c>
      <c r="Y2565" t="s">
        <v>11267</v>
      </c>
      <c r="Z2565" t="s">
        <v>12888</v>
      </c>
      <c r="AA2565" t="s">
        <v>658</v>
      </c>
      <c r="AB2565" t="s">
        <v>658</v>
      </c>
      <c r="AC2565" t="s">
        <v>11267</v>
      </c>
      <c r="AD2565" t="s">
        <v>12888</v>
      </c>
      <c r="AE2565">
        <v>14525</v>
      </c>
      <c r="AH2565" t="s">
        <v>11267</v>
      </c>
      <c r="AI2565">
        <v>23693</v>
      </c>
      <c r="AJ2565">
        <v>5427</v>
      </c>
      <c r="AK2565" t="s">
        <v>11267</v>
      </c>
      <c r="AL2565" t="s">
        <v>19767</v>
      </c>
      <c r="AM2565" t="s">
        <v>11267</v>
      </c>
      <c r="AN2565" t="s">
        <v>11267</v>
      </c>
      <c r="AO2565" t="s">
        <v>14935</v>
      </c>
      <c r="AP2565" t="s">
        <v>12888</v>
      </c>
      <c r="AQ2565" t="s">
        <v>20403</v>
      </c>
    </row>
    <row r="2566" spans="1:43" hidden="1" x14ac:dyDescent="0.3">
      <c r="A2566" t="s">
        <v>3365</v>
      </c>
      <c r="B2566" t="s">
        <v>965</v>
      </c>
      <c r="C2566" s="72">
        <v>30271</v>
      </c>
      <c r="D2566" t="s">
        <v>7044</v>
      </c>
      <c r="E2566" t="s">
        <v>7494</v>
      </c>
      <c r="F2566" t="s">
        <v>3591</v>
      </c>
      <c r="G2566" t="s">
        <v>3591</v>
      </c>
      <c r="H2566" t="s">
        <v>1373</v>
      </c>
      <c r="I2566" t="s">
        <v>9302</v>
      </c>
      <c r="J2566" t="s">
        <v>965</v>
      </c>
      <c r="K2566">
        <v>445971</v>
      </c>
      <c r="L2566" t="s">
        <v>965</v>
      </c>
      <c r="M2566">
        <v>1209057</v>
      </c>
      <c r="N2566" t="s">
        <v>965</v>
      </c>
      <c r="O2566" t="s">
        <v>5027</v>
      </c>
      <c r="P2566" t="s">
        <v>3365</v>
      </c>
      <c r="Q2566">
        <v>8507</v>
      </c>
      <c r="R2566" t="s">
        <v>965</v>
      </c>
      <c r="S2566">
        <v>30048</v>
      </c>
      <c r="T2566" t="s">
        <v>965</v>
      </c>
      <c r="V2566" t="s">
        <v>6512</v>
      </c>
      <c r="W2566">
        <v>49167</v>
      </c>
      <c r="Y2566" t="s">
        <v>965</v>
      </c>
      <c r="Z2566" t="s">
        <v>9082</v>
      </c>
      <c r="AA2566" t="s">
        <v>658</v>
      </c>
      <c r="AB2566" t="s">
        <v>658</v>
      </c>
      <c r="AC2566" t="s">
        <v>965</v>
      </c>
      <c r="AD2566" t="s">
        <v>9082</v>
      </c>
      <c r="AI2566">
        <v>15843</v>
      </c>
      <c r="AK2566" t="s">
        <v>965</v>
      </c>
      <c r="AN2566" t="s">
        <v>965</v>
      </c>
      <c r="AO2566" t="s">
        <v>1373</v>
      </c>
      <c r="AP2566" t="s">
        <v>9082</v>
      </c>
      <c r="AQ2566" t="s">
        <v>20402</v>
      </c>
    </row>
    <row r="2567" spans="1:43" x14ac:dyDescent="0.3">
      <c r="A2567" t="s">
        <v>3366</v>
      </c>
      <c r="B2567" t="s">
        <v>877</v>
      </c>
      <c r="C2567" s="72">
        <v>31814</v>
      </c>
      <c r="D2567" t="s">
        <v>6838</v>
      </c>
      <c r="E2567" t="s">
        <v>7494</v>
      </c>
      <c r="F2567" t="s">
        <v>3591</v>
      </c>
      <c r="G2567" t="s">
        <v>3591</v>
      </c>
      <c r="H2567" t="s">
        <v>1373</v>
      </c>
      <c r="I2567" t="s">
        <v>10121</v>
      </c>
      <c r="J2567" t="s">
        <v>877</v>
      </c>
      <c r="K2567">
        <v>475243</v>
      </c>
      <c r="L2567" t="s">
        <v>877</v>
      </c>
      <c r="M2567">
        <v>1717422</v>
      </c>
      <c r="N2567" t="s">
        <v>877</v>
      </c>
      <c r="O2567" t="s">
        <v>3367</v>
      </c>
      <c r="P2567" t="s">
        <v>3366</v>
      </c>
      <c r="Q2567">
        <v>8630</v>
      </c>
      <c r="R2567" t="s">
        <v>877</v>
      </c>
      <c r="S2567">
        <v>30515</v>
      </c>
      <c r="T2567" t="s">
        <v>877</v>
      </c>
      <c r="V2567" t="s">
        <v>5028</v>
      </c>
      <c r="W2567">
        <v>49168</v>
      </c>
      <c r="X2567">
        <v>8630</v>
      </c>
      <c r="Y2567" t="s">
        <v>877</v>
      </c>
      <c r="Z2567" t="s">
        <v>6513</v>
      </c>
      <c r="AA2567" t="s">
        <v>658</v>
      </c>
      <c r="AB2567" t="s">
        <v>666</v>
      </c>
      <c r="AC2567" t="s">
        <v>877</v>
      </c>
      <c r="AD2567" t="s">
        <v>6513</v>
      </c>
      <c r="AE2567">
        <v>8778</v>
      </c>
      <c r="AF2567" t="s">
        <v>877</v>
      </c>
      <c r="AG2567">
        <v>11132</v>
      </c>
      <c r="AH2567" t="s">
        <v>877</v>
      </c>
      <c r="AI2567">
        <v>1835</v>
      </c>
      <c r="AJ2567">
        <v>3481</v>
      </c>
      <c r="AK2567" t="s">
        <v>877</v>
      </c>
      <c r="AL2567" t="s">
        <v>19768</v>
      </c>
      <c r="AM2567" t="s">
        <v>877</v>
      </c>
      <c r="AN2567" t="s">
        <v>877</v>
      </c>
      <c r="AO2567" t="s">
        <v>1373</v>
      </c>
      <c r="AP2567" t="s">
        <v>6513</v>
      </c>
      <c r="AQ2567" t="s">
        <v>20403</v>
      </c>
    </row>
    <row r="2568" spans="1:43" x14ac:dyDescent="0.3">
      <c r="A2568" t="s">
        <v>5029</v>
      </c>
      <c r="B2568" t="s">
        <v>980</v>
      </c>
      <c r="C2568" s="72">
        <v>32368</v>
      </c>
      <c r="D2568" t="s">
        <v>6677</v>
      </c>
      <c r="E2568" t="s">
        <v>8149</v>
      </c>
      <c r="F2568" t="s">
        <v>1389</v>
      </c>
      <c r="G2568" t="s">
        <v>6120</v>
      </c>
      <c r="H2568" t="s">
        <v>1373</v>
      </c>
      <c r="I2568" t="s">
        <v>9915</v>
      </c>
      <c r="J2568" t="s">
        <v>980</v>
      </c>
      <c r="K2568">
        <v>519443</v>
      </c>
      <c r="L2568" t="s">
        <v>980</v>
      </c>
      <c r="M2568">
        <v>2050707</v>
      </c>
      <c r="N2568" t="s">
        <v>980</v>
      </c>
      <c r="O2568" t="s">
        <v>6514</v>
      </c>
      <c r="P2568" t="s">
        <v>5029</v>
      </c>
      <c r="Q2568">
        <v>9457</v>
      </c>
      <c r="R2568" t="s">
        <v>980</v>
      </c>
      <c r="S2568">
        <v>32973</v>
      </c>
      <c r="T2568" t="s">
        <v>980</v>
      </c>
      <c r="V2568" t="s">
        <v>6515</v>
      </c>
      <c r="W2568">
        <v>68414</v>
      </c>
      <c r="X2568">
        <v>9457</v>
      </c>
      <c r="Y2568" t="s">
        <v>980</v>
      </c>
      <c r="Z2568" t="s">
        <v>6516</v>
      </c>
      <c r="AA2568" t="s">
        <v>658</v>
      </c>
      <c r="AB2568" t="s">
        <v>658</v>
      </c>
      <c r="AC2568" t="s">
        <v>980</v>
      </c>
      <c r="AD2568" t="s">
        <v>6516</v>
      </c>
      <c r="AE2568">
        <v>9925</v>
      </c>
      <c r="AF2568" t="s">
        <v>980</v>
      </c>
      <c r="AG2568">
        <v>38981</v>
      </c>
      <c r="AH2568" t="s">
        <v>980</v>
      </c>
      <c r="AI2568">
        <v>14924</v>
      </c>
      <c r="AJ2568">
        <v>4409</v>
      </c>
      <c r="AK2568" t="s">
        <v>980</v>
      </c>
      <c r="AL2568" t="s">
        <v>19769</v>
      </c>
      <c r="AM2568" t="s">
        <v>980</v>
      </c>
      <c r="AN2568" t="s">
        <v>980</v>
      </c>
      <c r="AO2568" t="s">
        <v>14933</v>
      </c>
      <c r="AP2568" t="s">
        <v>6516</v>
      </c>
      <c r="AQ2568" t="s">
        <v>20403</v>
      </c>
    </row>
    <row r="2569" spans="1:43" x14ac:dyDescent="0.3">
      <c r="A2569" t="s">
        <v>3368</v>
      </c>
      <c r="B2569" t="s">
        <v>806</v>
      </c>
      <c r="C2569" s="72">
        <v>32045</v>
      </c>
      <c r="D2569" t="s">
        <v>7656</v>
      </c>
      <c r="E2569" t="s">
        <v>7655</v>
      </c>
      <c r="F2569" t="s">
        <v>3591</v>
      </c>
      <c r="G2569" t="s">
        <v>3591</v>
      </c>
      <c r="H2569" t="s">
        <v>1373</v>
      </c>
      <c r="I2569" t="s">
        <v>10174</v>
      </c>
      <c r="J2569" t="s">
        <v>806</v>
      </c>
      <c r="K2569">
        <v>474699</v>
      </c>
      <c r="L2569" t="s">
        <v>806</v>
      </c>
      <c r="M2569">
        <v>1758068</v>
      </c>
      <c r="N2569" t="s">
        <v>806</v>
      </c>
      <c r="O2569" t="s">
        <v>3369</v>
      </c>
      <c r="P2569" t="s">
        <v>3368</v>
      </c>
      <c r="Q2569">
        <v>8766</v>
      </c>
      <c r="R2569" t="s">
        <v>806</v>
      </c>
      <c r="S2569">
        <v>30943</v>
      </c>
      <c r="T2569" t="s">
        <v>806</v>
      </c>
      <c r="V2569" t="s">
        <v>5030</v>
      </c>
      <c r="W2569">
        <v>58195</v>
      </c>
      <c r="X2569">
        <v>8766</v>
      </c>
      <c r="Y2569" t="s">
        <v>806</v>
      </c>
      <c r="Z2569" t="s">
        <v>6517</v>
      </c>
      <c r="AA2569" t="s">
        <v>658</v>
      </c>
      <c r="AB2569" t="s">
        <v>658</v>
      </c>
      <c r="AC2569" t="s">
        <v>806</v>
      </c>
      <c r="AD2569" t="s">
        <v>6517</v>
      </c>
      <c r="AE2569">
        <v>10568</v>
      </c>
      <c r="AF2569" t="s">
        <v>806</v>
      </c>
      <c r="AG2569">
        <v>12442</v>
      </c>
      <c r="AH2569" t="s">
        <v>806</v>
      </c>
      <c r="AI2569">
        <v>5103</v>
      </c>
      <c r="AJ2569">
        <v>3553</v>
      </c>
      <c r="AK2569" t="s">
        <v>806</v>
      </c>
      <c r="AL2569" t="s">
        <v>19770</v>
      </c>
      <c r="AM2569" t="s">
        <v>806</v>
      </c>
      <c r="AN2569" t="s">
        <v>806</v>
      </c>
      <c r="AO2569" t="s">
        <v>1373</v>
      </c>
      <c r="AP2569" t="s">
        <v>6517</v>
      </c>
      <c r="AQ2569" t="s">
        <v>20403</v>
      </c>
    </row>
    <row r="2570" spans="1:43" x14ac:dyDescent="0.3">
      <c r="A2570" t="s">
        <v>3370</v>
      </c>
      <c r="B2570" t="s">
        <v>73</v>
      </c>
      <c r="C2570" s="72">
        <v>31320</v>
      </c>
      <c r="D2570" t="s">
        <v>6859</v>
      </c>
      <c r="E2570" t="s">
        <v>7381</v>
      </c>
      <c r="F2570" t="s">
        <v>3591</v>
      </c>
      <c r="G2570" t="s">
        <v>3591</v>
      </c>
      <c r="H2570" t="s">
        <v>661</v>
      </c>
      <c r="I2570" t="s">
        <v>9324</v>
      </c>
      <c r="J2570" t="s">
        <v>73</v>
      </c>
      <c r="K2570">
        <v>519445</v>
      </c>
      <c r="L2570" t="s">
        <v>73</v>
      </c>
      <c r="M2570">
        <v>1512025</v>
      </c>
      <c r="N2570" t="s">
        <v>73</v>
      </c>
      <c r="O2570" t="s">
        <v>3371</v>
      </c>
      <c r="P2570" t="s">
        <v>3370</v>
      </c>
      <c r="Q2570">
        <v>8732</v>
      </c>
      <c r="R2570" t="s">
        <v>73</v>
      </c>
      <c r="S2570">
        <v>29067</v>
      </c>
      <c r="T2570" t="s">
        <v>73</v>
      </c>
      <c r="V2570" t="s">
        <v>5031</v>
      </c>
      <c r="W2570">
        <v>57586</v>
      </c>
      <c r="X2570">
        <v>8732</v>
      </c>
      <c r="Y2570" t="s">
        <v>73</v>
      </c>
      <c r="Z2570" t="s">
        <v>6518</v>
      </c>
      <c r="AA2570" t="s">
        <v>658</v>
      </c>
      <c r="AB2570" t="s">
        <v>658</v>
      </c>
      <c r="AC2570" t="s">
        <v>73</v>
      </c>
      <c r="AD2570" t="s">
        <v>6518</v>
      </c>
      <c r="AE2570">
        <v>9911</v>
      </c>
      <c r="AI2570">
        <v>15821</v>
      </c>
      <c r="AJ2570">
        <v>3522</v>
      </c>
      <c r="AK2570" t="s">
        <v>73</v>
      </c>
      <c r="AL2570" t="s">
        <v>19771</v>
      </c>
      <c r="AM2570" t="s">
        <v>73</v>
      </c>
      <c r="AN2570" t="s">
        <v>73</v>
      </c>
      <c r="AO2570" t="s">
        <v>661</v>
      </c>
      <c r="AP2570" t="s">
        <v>6518</v>
      </c>
      <c r="AQ2570" t="s">
        <v>20403</v>
      </c>
    </row>
    <row r="2571" spans="1:43" hidden="1" x14ac:dyDescent="0.3">
      <c r="A2571" t="s">
        <v>3372</v>
      </c>
      <c r="B2571" t="s">
        <v>603</v>
      </c>
      <c r="C2571" s="72">
        <v>30305</v>
      </c>
      <c r="D2571" t="s">
        <v>6683</v>
      </c>
      <c r="E2571" t="s">
        <v>6706</v>
      </c>
      <c r="F2571" t="s">
        <v>3591</v>
      </c>
      <c r="G2571" t="s">
        <v>3591</v>
      </c>
      <c r="H2571" t="s">
        <v>660</v>
      </c>
      <c r="I2571" t="s">
        <v>10504</v>
      </c>
      <c r="J2571" t="s">
        <v>603</v>
      </c>
      <c r="K2571">
        <v>431151</v>
      </c>
      <c r="L2571" t="s">
        <v>603</v>
      </c>
      <c r="M2571">
        <v>483349</v>
      </c>
      <c r="N2571" t="s">
        <v>603</v>
      </c>
      <c r="O2571" t="s">
        <v>3373</v>
      </c>
      <c r="P2571" t="s">
        <v>3372</v>
      </c>
      <c r="Q2571">
        <v>7382</v>
      </c>
      <c r="R2571" t="s">
        <v>603</v>
      </c>
      <c r="S2571">
        <v>6035</v>
      </c>
      <c r="T2571" t="s">
        <v>603</v>
      </c>
      <c r="U2571" t="s">
        <v>603</v>
      </c>
      <c r="V2571" t="s">
        <v>5032</v>
      </c>
      <c r="W2571">
        <v>31514</v>
      </c>
      <c r="X2571">
        <v>7382</v>
      </c>
      <c r="Y2571" t="s">
        <v>603</v>
      </c>
      <c r="Z2571" t="s">
        <v>6519</v>
      </c>
      <c r="AA2571" t="s">
        <v>658</v>
      </c>
      <c r="AB2571" t="s">
        <v>658</v>
      </c>
      <c r="AC2571" t="s">
        <v>603</v>
      </c>
      <c r="AD2571" t="s">
        <v>6519</v>
      </c>
      <c r="AE2571">
        <v>6956</v>
      </c>
      <c r="AF2571" t="s">
        <v>603</v>
      </c>
      <c r="AG2571">
        <v>5164</v>
      </c>
      <c r="AH2571" t="s">
        <v>603</v>
      </c>
      <c r="AI2571">
        <v>15232</v>
      </c>
      <c r="AJ2571">
        <v>1117</v>
      </c>
      <c r="AK2571" t="s">
        <v>603</v>
      </c>
      <c r="AL2571" t="s">
        <v>19772</v>
      </c>
      <c r="AM2571" t="s">
        <v>603</v>
      </c>
      <c r="AN2571" t="s">
        <v>603</v>
      </c>
      <c r="AO2571" t="s">
        <v>660</v>
      </c>
      <c r="AP2571" t="s">
        <v>6519</v>
      </c>
      <c r="AQ2571" t="s">
        <v>20402</v>
      </c>
    </row>
    <row r="2572" spans="1:43" hidden="1" x14ac:dyDescent="0.3">
      <c r="A2572" t="s">
        <v>5033</v>
      </c>
      <c r="B2572" t="s">
        <v>1167</v>
      </c>
      <c r="C2572" s="72">
        <v>27387</v>
      </c>
      <c r="D2572" t="s">
        <v>7216</v>
      </c>
      <c r="E2572" t="s">
        <v>6706</v>
      </c>
      <c r="F2572" t="s">
        <v>3591</v>
      </c>
      <c r="G2572" t="s">
        <v>3591</v>
      </c>
      <c r="H2572" t="s">
        <v>1373</v>
      </c>
      <c r="I2572" t="s">
        <v>9520</v>
      </c>
      <c r="J2572" t="s">
        <v>1167</v>
      </c>
      <c r="K2572">
        <v>124604</v>
      </c>
      <c r="L2572" t="s">
        <v>1167</v>
      </c>
      <c r="M2572">
        <v>8206</v>
      </c>
      <c r="N2572" t="s">
        <v>1167</v>
      </c>
      <c r="O2572" t="s">
        <v>6520</v>
      </c>
      <c r="P2572" t="s">
        <v>5033</v>
      </c>
      <c r="Q2572">
        <v>5650</v>
      </c>
      <c r="R2572" t="s">
        <v>1167</v>
      </c>
      <c r="S2572">
        <v>3489</v>
      </c>
      <c r="T2572" t="s">
        <v>1167</v>
      </c>
      <c r="V2572" t="s">
        <v>6521</v>
      </c>
      <c r="W2572">
        <v>219</v>
      </c>
      <c r="X2572">
        <v>5650</v>
      </c>
      <c r="Y2572" t="s">
        <v>1167</v>
      </c>
      <c r="Z2572" t="s">
        <v>6522</v>
      </c>
      <c r="AA2572" t="s">
        <v>658</v>
      </c>
      <c r="AB2572" t="s">
        <v>658</v>
      </c>
      <c r="AC2572" t="s">
        <v>1167</v>
      </c>
      <c r="AD2572" t="s">
        <v>6522</v>
      </c>
      <c r="AI2572">
        <v>1209</v>
      </c>
      <c r="AK2572" t="s">
        <v>1167</v>
      </c>
      <c r="AN2572" t="s">
        <v>1167</v>
      </c>
      <c r="AO2572" t="s">
        <v>1373</v>
      </c>
      <c r="AP2572" t="s">
        <v>6522</v>
      </c>
      <c r="AQ2572" t="s">
        <v>20402</v>
      </c>
    </row>
    <row r="2573" spans="1:43" x14ac:dyDescent="0.3">
      <c r="A2573" t="s">
        <v>17103</v>
      </c>
      <c r="B2573" t="s">
        <v>14749</v>
      </c>
      <c r="C2573" s="72">
        <v>34974</v>
      </c>
      <c r="D2573" t="s">
        <v>6585</v>
      </c>
      <c r="E2573" t="s">
        <v>6706</v>
      </c>
      <c r="F2573" t="s">
        <v>1460</v>
      </c>
      <c r="G2573" t="s">
        <v>9094</v>
      </c>
      <c r="H2573" t="s">
        <v>1373</v>
      </c>
      <c r="I2573" t="s">
        <v>17104</v>
      </c>
      <c r="J2573" t="s">
        <v>14749</v>
      </c>
      <c r="K2573">
        <v>657140</v>
      </c>
      <c r="L2573" t="s">
        <v>14749</v>
      </c>
      <c r="M2573">
        <v>2835057</v>
      </c>
      <c r="N2573" t="s">
        <v>14749</v>
      </c>
      <c r="O2573" t="s">
        <v>17700</v>
      </c>
      <c r="P2573" t="s">
        <v>17103</v>
      </c>
      <c r="Q2573">
        <v>10093</v>
      </c>
      <c r="R2573" t="s">
        <v>14749</v>
      </c>
      <c r="S2573">
        <v>39652</v>
      </c>
      <c r="T2573" t="s">
        <v>14749</v>
      </c>
      <c r="V2573" t="s">
        <v>17105</v>
      </c>
      <c r="W2573">
        <v>111162</v>
      </c>
      <c r="X2573">
        <v>10847</v>
      </c>
      <c r="Y2573" t="s">
        <v>14749</v>
      </c>
      <c r="Z2573" t="s">
        <v>15379</v>
      </c>
      <c r="AA2573" t="s">
        <v>658</v>
      </c>
      <c r="AB2573" t="s">
        <v>658</v>
      </c>
      <c r="AC2573" t="s">
        <v>14749</v>
      </c>
      <c r="AD2573" t="s">
        <v>15379</v>
      </c>
      <c r="AE2573">
        <v>14765</v>
      </c>
      <c r="AH2573" t="s">
        <v>14749</v>
      </c>
      <c r="AJ2573">
        <v>5977</v>
      </c>
      <c r="AK2573" t="s">
        <v>14749</v>
      </c>
      <c r="AL2573" t="s">
        <v>19773</v>
      </c>
      <c r="AM2573" t="s">
        <v>14749</v>
      </c>
      <c r="AN2573" t="s">
        <v>14749</v>
      </c>
      <c r="AO2573" t="s">
        <v>1373</v>
      </c>
      <c r="AP2573" t="s">
        <v>15379</v>
      </c>
      <c r="AQ2573" t="s">
        <v>20403</v>
      </c>
    </row>
    <row r="2574" spans="1:43" x14ac:dyDescent="0.3">
      <c r="A2574" t="s">
        <v>8298</v>
      </c>
      <c r="B2574" t="s">
        <v>9083</v>
      </c>
      <c r="C2574" s="72">
        <v>32876</v>
      </c>
      <c r="D2574" t="s">
        <v>6539</v>
      </c>
      <c r="E2574" t="s">
        <v>6706</v>
      </c>
      <c r="F2574" t="s">
        <v>1392</v>
      </c>
      <c r="G2574" t="s">
        <v>6120</v>
      </c>
      <c r="H2574" t="s">
        <v>1373</v>
      </c>
      <c r="I2574" t="s">
        <v>10341</v>
      </c>
      <c r="J2574" t="s">
        <v>17106</v>
      </c>
      <c r="K2574">
        <v>605541</v>
      </c>
      <c r="L2574" t="s">
        <v>9083</v>
      </c>
      <c r="M2574">
        <v>1958128</v>
      </c>
      <c r="N2574" t="s">
        <v>9083</v>
      </c>
      <c r="O2574" t="s">
        <v>13179</v>
      </c>
      <c r="P2574" t="s">
        <v>8298</v>
      </c>
      <c r="Q2574">
        <v>9964</v>
      </c>
      <c r="R2574" t="s">
        <v>17106</v>
      </c>
      <c r="S2574">
        <v>32291</v>
      </c>
      <c r="T2574" t="s">
        <v>9083</v>
      </c>
      <c r="V2574" t="s">
        <v>12933</v>
      </c>
      <c r="W2574">
        <v>70498</v>
      </c>
      <c r="X2574">
        <v>9964</v>
      </c>
      <c r="Y2574" t="s">
        <v>9083</v>
      </c>
      <c r="Z2574" t="s">
        <v>15308</v>
      </c>
      <c r="AA2574" t="s">
        <v>658</v>
      </c>
      <c r="AB2574" t="s">
        <v>658</v>
      </c>
      <c r="AC2574" t="s">
        <v>9083</v>
      </c>
      <c r="AD2574" t="s">
        <v>9084</v>
      </c>
      <c r="AE2574">
        <v>12223</v>
      </c>
      <c r="AF2574" t="s">
        <v>9083</v>
      </c>
      <c r="AG2574">
        <v>21211</v>
      </c>
      <c r="AH2574" t="s">
        <v>9083</v>
      </c>
      <c r="AI2574">
        <v>18317</v>
      </c>
      <c r="AJ2574">
        <v>4923</v>
      </c>
      <c r="AK2574" t="s">
        <v>9083</v>
      </c>
      <c r="AL2574" t="s">
        <v>19774</v>
      </c>
      <c r="AM2574" t="s">
        <v>9083</v>
      </c>
      <c r="AN2574" t="s">
        <v>9083</v>
      </c>
      <c r="AO2574" t="s">
        <v>1373</v>
      </c>
      <c r="AP2574" t="s">
        <v>15308</v>
      </c>
      <c r="AQ2574" t="s">
        <v>20403</v>
      </c>
    </row>
    <row r="2575" spans="1:43" hidden="1" x14ac:dyDescent="0.3">
      <c r="A2575" t="s">
        <v>3374</v>
      </c>
      <c r="B2575" t="s">
        <v>895</v>
      </c>
      <c r="C2575" s="72">
        <v>30955</v>
      </c>
      <c r="D2575" t="s">
        <v>6828</v>
      </c>
      <c r="E2575" t="s">
        <v>6706</v>
      </c>
      <c r="F2575" t="s">
        <v>1389</v>
      </c>
      <c r="G2575" t="s">
        <v>6120</v>
      </c>
      <c r="H2575" t="s">
        <v>1373</v>
      </c>
      <c r="I2575" t="s">
        <v>10533</v>
      </c>
      <c r="J2575" t="s">
        <v>895</v>
      </c>
      <c r="K2575">
        <v>453214</v>
      </c>
      <c r="L2575" t="s">
        <v>895</v>
      </c>
      <c r="M2575">
        <v>2027446</v>
      </c>
      <c r="N2575" t="s">
        <v>895</v>
      </c>
      <c r="O2575" t="s">
        <v>13130</v>
      </c>
      <c r="P2575" t="s">
        <v>3374</v>
      </c>
      <c r="Q2575">
        <v>9370</v>
      </c>
      <c r="R2575" t="s">
        <v>895</v>
      </c>
      <c r="S2575">
        <v>32587</v>
      </c>
      <c r="T2575" t="s">
        <v>895</v>
      </c>
      <c r="V2575" t="s">
        <v>12716</v>
      </c>
      <c r="W2575">
        <v>56987</v>
      </c>
      <c r="X2575">
        <v>9370</v>
      </c>
      <c r="Y2575" t="s">
        <v>895</v>
      </c>
      <c r="Z2575" t="s">
        <v>6523</v>
      </c>
      <c r="AA2575" t="s">
        <v>658</v>
      </c>
      <c r="AB2575" t="s">
        <v>658</v>
      </c>
      <c r="AC2575" t="s">
        <v>895</v>
      </c>
      <c r="AD2575" t="s">
        <v>6523</v>
      </c>
      <c r="AE2575">
        <v>9308</v>
      </c>
      <c r="AF2575" t="s">
        <v>895</v>
      </c>
      <c r="AG2575">
        <v>38148</v>
      </c>
      <c r="AH2575" t="s">
        <v>895</v>
      </c>
      <c r="AI2575">
        <v>2790</v>
      </c>
      <c r="AJ2575">
        <v>4350</v>
      </c>
      <c r="AK2575" t="s">
        <v>895</v>
      </c>
      <c r="AL2575" t="s">
        <v>19775</v>
      </c>
      <c r="AM2575" t="s">
        <v>895</v>
      </c>
      <c r="AN2575" t="s">
        <v>895</v>
      </c>
      <c r="AO2575" t="s">
        <v>1373</v>
      </c>
      <c r="AP2575" t="s">
        <v>6523</v>
      </c>
      <c r="AQ2575" t="s">
        <v>20402</v>
      </c>
    </row>
    <row r="2576" spans="1:43" x14ac:dyDescent="0.3">
      <c r="A2576" t="s">
        <v>3375</v>
      </c>
      <c r="B2576" t="s">
        <v>1203</v>
      </c>
      <c r="C2576" s="72">
        <v>31075</v>
      </c>
      <c r="D2576" t="s">
        <v>8150</v>
      </c>
      <c r="E2576" t="s">
        <v>6706</v>
      </c>
      <c r="F2576" t="s">
        <v>3591</v>
      </c>
      <c r="G2576" t="s">
        <v>3591</v>
      </c>
      <c r="H2576" t="s">
        <v>1373</v>
      </c>
      <c r="I2576" t="s">
        <v>10385</v>
      </c>
      <c r="J2576" t="s">
        <v>1203</v>
      </c>
      <c r="K2576">
        <v>449079</v>
      </c>
      <c r="L2576" t="s">
        <v>1203</v>
      </c>
      <c r="M2576">
        <v>1422590</v>
      </c>
      <c r="N2576" t="s">
        <v>1203</v>
      </c>
      <c r="O2576" t="s">
        <v>3376</v>
      </c>
      <c r="P2576" t="s">
        <v>3375</v>
      </c>
      <c r="Q2576">
        <v>8157</v>
      </c>
      <c r="R2576" t="s">
        <v>1203</v>
      </c>
      <c r="S2576">
        <v>28940</v>
      </c>
      <c r="T2576" t="s">
        <v>1203</v>
      </c>
      <c r="V2576" t="s">
        <v>5034</v>
      </c>
      <c r="W2576">
        <v>49178</v>
      </c>
      <c r="X2576">
        <v>8157</v>
      </c>
      <c r="Y2576" t="s">
        <v>1203</v>
      </c>
      <c r="Z2576" t="s">
        <v>6524</v>
      </c>
      <c r="AA2576" t="s">
        <v>658</v>
      </c>
      <c r="AB2576" t="s">
        <v>666</v>
      </c>
      <c r="AC2576" t="s">
        <v>1203</v>
      </c>
      <c r="AD2576" t="s">
        <v>6524</v>
      </c>
      <c r="AE2576">
        <v>10268</v>
      </c>
      <c r="AF2576" t="s">
        <v>1203</v>
      </c>
      <c r="AG2576">
        <v>6227</v>
      </c>
      <c r="AI2576">
        <v>1550</v>
      </c>
      <c r="AK2576" t="s">
        <v>1203</v>
      </c>
      <c r="AL2576" t="s">
        <v>19776</v>
      </c>
      <c r="AM2576" t="s">
        <v>1203</v>
      </c>
      <c r="AN2576" t="s">
        <v>1203</v>
      </c>
      <c r="AO2576" t="s">
        <v>1373</v>
      </c>
      <c r="AP2576" t="s">
        <v>6524</v>
      </c>
      <c r="AQ2576" t="s">
        <v>20403</v>
      </c>
    </row>
    <row r="2577" spans="1:43" x14ac:dyDescent="0.3">
      <c r="A2577" t="s">
        <v>15309</v>
      </c>
      <c r="B2577" t="s">
        <v>14310</v>
      </c>
      <c r="C2577" s="72">
        <v>33217</v>
      </c>
      <c r="D2577" t="s">
        <v>6575</v>
      </c>
      <c r="E2577" t="s">
        <v>15310</v>
      </c>
      <c r="F2577" t="s">
        <v>1449</v>
      </c>
      <c r="G2577" t="s">
        <v>6120</v>
      </c>
      <c r="H2577" t="s">
        <v>1424</v>
      </c>
      <c r="I2577" t="s">
        <v>15311</v>
      </c>
      <c r="J2577" t="s">
        <v>14310</v>
      </c>
      <c r="K2577">
        <v>642851</v>
      </c>
      <c r="L2577" t="s">
        <v>14310</v>
      </c>
      <c r="M2577">
        <v>2226900</v>
      </c>
      <c r="N2577" t="s">
        <v>14310</v>
      </c>
      <c r="O2577" t="s">
        <v>17701</v>
      </c>
      <c r="P2577" t="s">
        <v>15309</v>
      </c>
      <c r="Q2577">
        <v>11033</v>
      </c>
      <c r="R2577" t="s">
        <v>14310</v>
      </c>
      <c r="S2577">
        <v>35314</v>
      </c>
      <c r="T2577" t="s">
        <v>14310</v>
      </c>
      <c r="V2577" t="s">
        <v>17107</v>
      </c>
      <c r="W2577">
        <v>103280</v>
      </c>
      <c r="X2577">
        <v>11033</v>
      </c>
      <c r="Y2577" t="s">
        <v>14310</v>
      </c>
      <c r="Z2577" t="s">
        <v>15312</v>
      </c>
      <c r="AA2577" t="s">
        <v>658</v>
      </c>
      <c r="AB2577" t="s">
        <v>658</v>
      </c>
      <c r="AC2577" t="s">
        <v>14310</v>
      </c>
      <c r="AD2577" t="s">
        <v>15312</v>
      </c>
      <c r="AE2577">
        <v>15254</v>
      </c>
      <c r="AH2577" t="s">
        <v>14310</v>
      </c>
      <c r="AI2577">
        <v>18598</v>
      </c>
      <c r="AJ2577">
        <v>5769</v>
      </c>
      <c r="AK2577" t="s">
        <v>14310</v>
      </c>
      <c r="AL2577" t="s">
        <v>19777</v>
      </c>
      <c r="AM2577" t="s">
        <v>14310</v>
      </c>
      <c r="AN2577" t="s">
        <v>14310</v>
      </c>
      <c r="AO2577" t="s">
        <v>1424</v>
      </c>
      <c r="AP2577" t="s">
        <v>15312</v>
      </c>
      <c r="AQ2577" t="s">
        <v>20403</v>
      </c>
    </row>
    <row r="2578" spans="1:43" x14ac:dyDescent="0.3">
      <c r="A2578" t="s">
        <v>17108</v>
      </c>
      <c r="B2578" t="s">
        <v>14207</v>
      </c>
      <c r="C2578" s="72">
        <v>33684</v>
      </c>
      <c r="D2578" t="s">
        <v>6611</v>
      </c>
      <c r="E2578" t="s">
        <v>17109</v>
      </c>
      <c r="F2578" t="s">
        <v>1449</v>
      </c>
      <c r="G2578" t="s">
        <v>6120</v>
      </c>
      <c r="H2578" t="s">
        <v>1373</v>
      </c>
      <c r="I2578" t="s">
        <v>17110</v>
      </c>
      <c r="J2578" t="s">
        <v>14207</v>
      </c>
      <c r="K2578">
        <v>642231</v>
      </c>
      <c r="L2578" t="s">
        <v>14207</v>
      </c>
      <c r="M2578">
        <v>2743311</v>
      </c>
      <c r="N2578" t="s">
        <v>14207</v>
      </c>
      <c r="O2578" t="s">
        <v>17702</v>
      </c>
      <c r="P2578" t="s">
        <v>17108</v>
      </c>
      <c r="Q2578">
        <v>10728</v>
      </c>
      <c r="R2578" t="s">
        <v>14207</v>
      </c>
      <c r="S2578">
        <v>36628</v>
      </c>
      <c r="T2578" t="s">
        <v>14207</v>
      </c>
      <c r="U2578" t="s">
        <v>14207</v>
      </c>
      <c r="W2578">
        <v>102793</v>
      </c>
      <c r="X2578">
        <v>10728</v>
      </c>
      <c r="Y2578" t="s">
        <v>14207</v>
      </c>
      <c r="Z2578" t="s">
        <v>17111</v>
      </c>
      <c r="AA2578" t="s">
        <v>658</v>
      </c>
      <c r="AB2578" t="s">
        <v>658</v>
      </c>
      <c r="AC2578" t="s">
        <v>14207</v>
      </c>
      <c r="AD2578" t="s">
        <v>17111</v>
      </c>
      <c r="AE2578">
        <v>14993</v>
      </c>
      <c r="AF2578" t="s">
        <v>14207</v>
      </c>
      <c r="AH2578" t="s">
        <v>14207</v>
      </c>
      <c r="AJ2578">
        <v>5622</v>
      </c>
      <c r="AK2578" t="s">
        <v>14207</v>
      </c>
      <c r="AL2578" t="s">
        <v>19778</v>
      </c>
      <c r="AM2578" t="s">
        <v>14207</v>
      </c>
      <c r="AN2578" t="s">
        <v>14207</v>
      </c>
      <c r="AO2578" t="s">
        <v>1373</v>
      </c>
      <c r="AP2578" t="s">
        <v>17111</v>
      </c>
      <c r="AQ2578" t="s">
        <v>20403</v>
      </c>
    </row>
    <row r="2579" spans="1:43" x14ac:dyDescent="0.3">
      <c r="A2579" t="s">
        <v>17703</v>
      </c>
      <c r="B2579" t="s">
        <v>17704</v>
      </c>
      <c r="C2579" s="72">
        <v>31969</v>
      </c>
      <c r="D2579" t="s">
        <v>17705</v>
      </c>
      <c r="E2579" t="s">
        <v>17706</v>
      </c>
      <c r="F2579" t="s">
        <v>1426</v>
      </c>
      <c r="G2579" t="s">
        <v>6120</v>
      </c>
      <c r="H2579" t="s">
        <v>1373</v>
      </c>
      <c r="I2579" t="s">
        <v>19779</v>
      </c>
      <c r="J2579" t="s">
        <v>17704</v>
      </c>
      <c r="K2579">
        <v>685493</v>
      </c>
      <c r="L2579" t="s">
        <v>17704</v>
      </c>
      <c r="M2579">
        <v>3153239</v>
      </c>
      <c r="N2579" t="s">
        <v>17704</v>
      </c>
      <c r="P2579" t="s">
        <v>17703</v>
      </c>
      <c r="Q2579">
        <v>10722</v>
      </c>
      <c r="R2579" t="s">
        <v>17704</v>
      </c>
      <c r="T2579" t="s">
        <v>17704</v>
      </c>
      <c r="W2579">
        <v>55469</v>
      </c>
      <c r="Y2579" t="s">
        <v>17704</v>
      </c>
      <c r="Z2579" t="s">
        <v>17302</v>
      </c>
      <c r="AA2579" t="s">
        <v>658</v>
      </c>
      <c r="AB2579" t="s">
        <v>658</v>
      </c>
      <c r="AC2579" t="s">
        <v>17704</v>
      </c>
      <c r="AD2579" t="s">
        <v>17302</v>
      </c>
      <c r="AJ2579">
        <v>6345</v>
      </c>
      <c r="AK2579" t="s">
        <v>17704</v>
      </c>
      <c r="AL2579" t="s">
        <v>19780</v>
      </c>
      <c r="AM2579" t="s">
        <v>17704</v>
      </c>
      <c r="AN2579" t="s">
        <v>17704</v>
      </c>
      <c r="AO2579" t="s">
        <v>14933</v>
      </c>
      <c r="AP2579" t="s">
        <v>17302</v>
      </c>
      <c r="AQ2579" t="s">
        <v>20403</v>
      </c>
    </row>
    <row r="2580" spans="1:43" x14ac:dyDescent="0.3">
      <c r="A2580" t="s">
        <v>17112</v>
      </c>
      <c r="B2580" t="s">
        <v>15065</v>
      </c>
      <c r="C2580" s="72">
        <v>35196</v>
      </c>
      <c r="D2580" t="s">
        <v>7001</v>
      </c>
      <c r="E2580" t="s">
        <v>17113</v>
      </c>
      <c r="F2580" t="s">
        <v>1509</v>
      </c>
      <c r="G2580" t="s">
        <v>9094</v>
      </c>
      <c r="H2580" t="s">
        <v>1373</v>
      </c>
      <c r="I2580" t="s">
        <v>17114</v>
      </c>
      <c r="J2580" t="s">
        <v>15065</v>
      </c>
      <c r="K2580">
        <v>657141</v>
      </c>
      <c r="L2580" t="s">
        <v>15065</v>
      </c>
      <c r="M2580">
        <v>2914674</v>
      </c>
      <c r="N2580" t="s">
        <v>15065</v>
      </c>
      <c r="P2580" t="s">
        <v>17112</v>
      </c>
      <c r="Q2580">
        <v>11218</v>
      </c>
      <c r="R2580" t="s">
        <v>15065</v>
      </c>
      <c r="S2580">
        <v>39890</v>
      </c>
      <c r="T2580" t="s">
        <v>15065</v>
      </c>
      <c r="U2580" t="s">
        <v>15065</v>
      </c>
      <c r="W2580">
        <v>104960</v>
      </c>
      <c r="X2580">
        <v>11218</v>
      </c>
      <c r="Y2580" t="s">
        <v>15065</v>
      </c>
      <c r="Z2580" t="s">
        <v>17115</v>
      </c>
      <c r="AA2580" t="s">
        <v>658</v>
      </c>
      <c r="AB2580" t="s">
        <v>658</v>
      </c>
      <c r="AC2580" t="s">
        <v>15065</v>
      </c>
      <c r="AD2580" t="s">
        <v>17115</v>
      </c>
      <c r="AE2580">
        <v>15314</v>
      </c>
      <c r="AF2580" t="s">
        <v>15065</v>
      </c>
      <c r="AH2580" t="s">
        <v>15065</v>
      </c>
      <c r="AJ2580">
        <v>6167</v>
      </c>
      <c r="AK2580" t="s">
        <v>15065</v>
      </c>
      <c r="AL2580" t="s">
        <v>19781</v>
      </c>
      <c r="AM2580" t="s">
        <v>15065</v>
      </c>
      <c r="AN2580" t="s">
        <v>15065</v>
      </c>
      <c r="AO2580" t="s">
        <v>1373</v>
      </c>
      <c r="AP2580" t="s">
        <v>17115</v>
      </c>
      <c r="AQ2580" t="s">
        <v>20403</v>
      </c>
    </row>
    <row r="2581" spans="1:43" x14ac:dyDescent="0.3">
      <c r="A2581" t="s">
        <v>14162</v>
      </c>
      <c r="B2581" t="s">
        <v>14037</v>
      </c>
      <c r="C2581" s="72">
        <v>33603</v>
      </c>
      <c r="D2581" t="s">
        <v>6650</v>
      </c>
      <c r="E2581" t="s">
        <v>14163</v>
      </c>
      <c r="F2581" t="s">
        <v>1439</v>
      </c>
      <c r="G2581" t="s">
        <v>6120</v>
      </c>
      <c r="H2581" t="s">
        <v>1373</v>
      </c>
      <c r="I2581" t="s">
        <v>14663</v>
      </c>
      <c r="J2581" t="s">
        <v>14037</v>
      </c>
      <c r="K2581">
        <v>642232</v>
      </c>
      <c r="L2581" t="s">
        <v>14037</v>
      </c>
      <c r="M2581">
        <v>2167343</v>
      </c>
      <c r="N2581" t="s">
        <v>14037</v>
      </c>
      <c r="O2581" t="s">
        <v>17707</v>
      </c>
      <c r="P2581" t="s">
        <v>14162</v>
      </c>
      <c r="Q2581">
        <v>10147</v>
      </c>
      <c r="R2581" t="s">
        <v>14037</v>
      </c>
      <c r="S2581">
        <v>33735</v>
      </c>
      <c r="T2581" t="s">
        <v>14037</v>
      </c>
      <c r="V2581" t="s">
        <v>17116</v>
      </c>
      <c r="W2581">
        <v>103929</v>
      </c>
      <c r="X2581">
        <v>10147</v>
      </c>
      <c r="Y2581" t="s">
        <v>14037</v>
      </c>
      <c r="Z2581" t="s">
        <v>14164</v>
      </c>
      <c r="AA2581" t="s">
        <v>658</v>
      </c>
      <c r="AB2581" t="s">
        <v>666</v>
      </c>
      <c r="AC2581" t="s">
        <v>14037</v>
      </c>
      <c r="AD2581" t="s">
        <v>14164</v>
      </c>
      <c r="AE2581">
        <v>13471</v>
      </c>
      <c r="AH2581" t="s">
        <v>14037</v>
      </c>
      <c r="AI2581">
        <v>19747</v>
      </c>
      <c r="AJ2581">
        <v>5067</v>
      </c>
      <c r="AK2581" t="s">
        <v>14037</v>
      </c>
      <c r="AL2581" t="s">
        <v>19782</v>
      </c>
      <c r="AM2581" t="s">
        <v>14037</v>
      </c>
      <c r="AN2581" t="s">
        <v>14037</v>
      </c>
      <c r="AO2581" t="s">
        <v>1373</v>
      </c>
      <c r="AP2581" t="s">
        <v>14164</v>
      </c>
      <c r="AQ2581" t="s">
        <v>20403</v>
      </c>
    </row>
    <row r="2582" spans="1:43" x14ac:dyDescent="0.3">
      <c r="A2582" t="s">
        <v>17117</v>
      </c>
      <c r="B2582" t="s">
        <v>17118</v>
      </c>
      <c r="C2582" s="72">
        <v>33108</v>
      </c>
      <c r="D2582" t="s">
        <v>6539</v>
      </c>
      <c r="E2582" t="s">
        <v>17119</v>
      </c>
      <c r="F2582" t="s">
        <v>1383</v>
      </c>
      <c r="G2582" t="s">
        <v>9094</v>
      </c>
      <c r="H2582" t="s">
        <v>1380</v>
      </c>
      <c r="I2582" t="s">
        <v>17120</v>
      </c>
      <c r="J2582" t="s">
        <v>17118</v>
      </c>
      <c r="K2582">
        <v>573262</v>
      </c>
      <c r="L2582" t="s">
        <v>17118</v>
      </c>
      <c r="M2582">
        <v>2119046</v>
      </c>
      <c r="N2582" t="s">
        <v>17118</v>
      </c>
      <c r="P2582" t="s">
        <v>17117</v>
      </c>
      <c r="Q2582">
        <v>10119</v>
      </c>
      <c r="R2582" t="s">
        <v>17118</v>
      </c>
      <c r="S2582">
        <v>33341</v>
      </c>
      <c r="T2582" t="s">
        <v>17118</v>
      </c>
      <c r="W2582">
        <v>99953</v>
      </c>
      <c r="X2582">
        <v>10119</v>
      </c>
      <c r="Y2582" t="s">
        <v>17118</v>
      </c>
      <c r="Z2582" t="s">
        <v>17121</v>
      </c>
      <c r="AA2582" t="s">
        <v>666</v>
      </c>
      <c r="AB2582" t="s">
        <v>666</v>
      </c>
      <c r="AC2582" t="s">
        <v>17118</v>
      </c>
      <c r="AD2582" t="s">
        <v>17121</v>
      </c>
      <c r="AE2582">
        <v>13501</v>
      </c>
      <c r="AF2582" t="s">
        <v>17118</v>
      </c>
      <c r="AH2582" t="s">
        <v>17118</v>
      </c>
      <c r="AJ2582">
        <v>6145</v>
      </c>
      <c r="AK2582" t="s">
        <v>17118</v>
      </c>
      <c r="AL2582" t="s">
        <v>19783</v>
      </c>
      <c r="AM2582" t="s">
        <v>17118</v>
      </c>
      <c r="AN2582" t="s">
        <v>17118</v>
      </c>
      <c r="AO2582" t="s">
        <v>1380</v>
      </c>
      <c r="AP2582" t="s">
        <v>17121</v>
      </c>
      <c r="AQ2582" t="s">
        <v>20403</v>
      </c>
    </row>
    <row r="2583" spans="1:43" x14ac:dyDescent="0.3">
      <c r="A2583" t="s">
        <v>13935</v>
      </c>
      <c r="B2583" t="s">
        <v>11285</v>
      </c>
      <c r="C2583" s="72">
        <v>31861</v>
      </c>
      <c r="D2583" t="s">
        <v>13936</v>
      </c>
      <c r="E2583" t="s">
        <v>13937</v>
      </c>
      <c r="F2583" t="s">
        <v>1426</v>
      </c>
      <c r="G2583" t="s">
        <v>6120</v>
      </c>
      <c r="H2583" t="s">
        <v>1373</v>
      </c>
      <c r="I2583" t="s">
        <v>11286</v>
      </c>
      <c r="J2583" t="s">
        <v>11285</v>
      </c>
      <c r="K2583">
        <v>489446</v>
      </c>
      <c r="L2583" t="s">
        <v>11285</v>
      </c>
      <c r="M2583">
        <v>2036146</v>
      </c>
      <c r="N2583" t="s">
        <v>11285</v>
      </c>
      <c r="O2583" t="s">
        <v>13938</v>
      </c>
      <c r="P2583" t="s">
        <v>13935</v>
      </c>
      <c r="Q2583">
        <v>9727</v>
      </c>
      <c r="R2583" t="s">
        <v>11285</v>
      </c>
      <c r="S2583">
        <v>32623</v>
      </c>
      <c r="T2583" t="s">
        <v>11285</v>
      </c>
      <c r="V2583" t="s">
        <v>17122</v>
      </c>
      <c r="W2583">
        <v>59239</v>
      </c>
      <c r="X2583">
        <v>9727</v>
      </c>
      <c r="Y2583" t="s">
        <v>11285</v>
      </c>
      <c r="Z2583" t="s">
        <v>13939</v>
      </c>
      <c r="AA2583" t="s">
        <v>666</v>
      </c>
      <c r="AB2583" t="s">
        <v>658</v>
      </c>
      <c r="AC2583" t="s">
        <v>11285</v>
      </c>
      <c r="AD2583" t="s">
        <v>13939</v>
      </c>
      <c r="AE2583">
        <v>13221</v>
      </c>
      <c r="AH2583" t="s">
        <v>11285</v>
      </c>
      <c r="AI2583">
        <v>6175</v>
      </c>
      <c r="AJ2583">
        <v>4647</v>
      </c>
      <c r="AK2583" t="s">
        <v>11285</v>
      </c>
      <c r="AL2583" t="s">
        <v>19784</v>
      </c>
      <c r="AM2583" t="s">
        <v>11285</v>
      </c>
      <c r="AN2583" t="s">
        <v>11285</v>
      </c>
      <c r="AO2583" t="s">
        <v>14933</v>
      </c>
      <c r="AP2583" t="s">
        <v>13939</v>
      </c>
      <c r="AQ2583" t="s">
        <v>20403</v>
      </c>
    </row>
    <row r="2584" spans="1:43" x14ac:dyDescent="0.3">
      <c r="A2584" t="s">
        <v>3534</v>
      </c>
      <c r="B2584" t="s">
        <v>461</v>
      </c>
      <c r="C2584" s="72">
        <v>33577</v>
      </c>
      <c r="D2584" t="s">
        <v>6549</v>
      </c>
      <c r="E2584" t="s">
        <v>6548</v>
      </c>
      <c r="F2584" t="s">
        <v>1437</v>
      </c>
      <c r="G2584" t="s">
        <v>9094</v>
      </c>
      <c r="H2584" t="s">
        <v>1380</v>
      </c>
      <c r="I2584" t="s">
        <v>10335</v>
      </c>
      <c r="J2584" t="s">
        <v>461</v>
      </c>
      <c r="K2584">
        <v>592885</v>
      </c>
      <c r="L2584" t="s">
        <v>461</v>
      </c>
      <c r="M2584">
        <v>1765815</v>
      </c>
      <c r="N2584" t="s">
        <v>461</v>
      </c>
      <c r="O2584" t="s">
        <v>5035</v>
      </c>
      <c r="P2584" t="s">
        <v>3534</v>
      </c>
      <c r="Q2584">
        <v>9320</v>
      </c>
      <c r="R2584" t="s">
        <v>461</v>
      </c>
      <c r="S2584">
        <v>31283</v>
      </c>
      <c r="T2584" t="s">
        <v>461</v>
      </c>
      <c r="U2584" t="s">
        <v>461</v>
      </c>
      <c r="V2584" t="s">
        <v>5036</v>
      </c>
      <c r="W2584">
        <v>67156</v>
      </c>
      <c r="X2584">
        <v>9320</v>
      </c>
      <c r="Y2584" t="s">
        <v>461</v>
      </c>
      <c r="Z2584" t="s">
        <v>6525</v>
      </c>
      <c r="AA2584" t="s">
        <v>666</v>
      </c>
      <c r="AB2584" t="s">
        <v>658</v>
      </c>
      <c r="AC2584" t="s">
        <v>461</v>
      </c>
      <c r="AD2584" t="s">
        <v>6525</v>
      </c>
      <c r="AE2584">
        <v>11522</v>
      </c>
      <c r="AF2584" t="s">
        <v>461</v>
      </c>
      <c r="AG2584">
        <v>21609</v>
      </c>
      <c r="AH2584" t="s">
        <v>461</v>
      </c>
      <c r="AI2584">
        <v>14893</v>
      </c>
      <c r="AJ2584">
        <v>4335</v>
      </c>
      <c r="AK2584" t="s">
        <v>461</v>
      </c>
      <c r="AL2584" t="s">
        <v>19785</v>
      </c>
      <c r="AM2584" t="s">
        <v>461</v>
      </c>
      <c r="AN2584" t="s">
        <v>461</v>
      </c>
      <c r="AO2584" t="s">
        <v>14942</v>
      </c>
      <c r="AP2584" t="s">
        <v>6525</v>
      </c>
      <c r="AQ2584" t="s">
        <v>20403</v>
      </c>
    </row>
    <row r="2585" spans="1:43" x14ac:dyDescent="0.3">
      <c r="A2585" t="s">
        <v>13529</v>
      </c>
      <c r="B2585" t="s">
        <v>11380</v>
      </c>
      <c r="C2585" s="72">
        <v>34115</v>
      </c>
      <c r="D2585" t="s">
        <v>13530</v>
      </c>
      <c r="E2585" t="s">
        <v>13531</v>
      </c>
      <c r="F2585" t="s">
        <v>1449</v>
      </c>
      <c r="G2585" t="s">
        <v>6120</v>
      </c>
      <c r="H2585" t="s">
        <v>1373</v>
      </c>
      <c r="I2585" t="s">
        <v>11832</v>
      </c>
      <c r="J2585" t="s">
        <v>11380</v>
      </c>
      <c r="K2585">
        <v>593679</v>
      </c>
      <c r="L2585" t="s">
        <v>11380</v>
      </c>
      <c r="M2585">
        <v>2159740</v>
      </c>
      <c r="N2585" t="s">
        <v>11380</v>
      </c>
      <c r="O2585" t="s">
        <v>13532</v>
      </c>
      <c r="P2585" t="s">
        <v>13529</v>
      </c>
      <c r="Q2585">
        <v>10136</v>
      </c>
      <c r="R2585" t="s">
        <v>11380</v>
      </c>
      <c r="S2585">
        <v>33651</v>
      </c>
      <c r="T2585" t="s">
        <v>11380</v>
      </c>
      <c r="V2585" t="s">
        <v>17123</v>
      </c>
      <c r="W2585">
        <v>67451</v>
      </c>
      <c r="X2585">
        <v>10136</v>
      </c>
      <c r="Y2585" t="s">
        <v>11380</v>
      </c>
      <c r="Z2585" t="s">
        <v>13533</v>
      </c>
      <c r="AA2585" t="s">
        <v>658</v>
      </c>
      <c r="AB2585" t="s">
        <v>658</v>
      </c>
      <c r="AC2585" t="s">
        <v>11380</v>
      </c>
      <c r="AD2585" t="s">
        <v>13533</v>
      </c>
      <c r="AE2585">
        <v>13124</v>
      </c>
      <c r="AF2585" t="s">
        <v>11380</v>
      </c>
      <c r="AG2585">
        <v>68479</v>
      </c>
      <c r="AH2585" t="s">
        <v>11380</v>
      </c>
      <c r="AI2585">
        <v>13182</v>
      </c>
      <c r="AJ2585">
        <v>5355</v>
      </c>
      <c r="AK2585" t="s">
        <v>11380</v>
      </c>
      <c r="AL2585" t="s">
        <v>19786</v>
      </c>
      <c r="AM2585" t="s">
        <v>11380</v>
      </c>
      <c r="AN2585" t="s">
        <v>11380</v>
      </c>
      <c r="AO2585" t="s">
        <v>1373</v>
      </c>
      <c r="AP2585" t="s">
        <v>13533</v>
      </c>
      <c r="AQ2585" t="s">
        <v>20403</v>
      </c>
    </row>
    <row r="2586" spans="1:43" hidden="1" x14ac:dyDescent="0.3">
      <c r="A2586" t="s">
        <v>3377</v>
      </c>
      <c r="B2586" t="s">
        <v>622</v>
      </c>
      <c r="C2586" s="72">
        <v>28929</v>
      </c>
      <c r="D2586" t="s">
        <v>6821</v>
      </c>
      <c r="E2586" t="s">
        <v>7382</v>
      </c>
      <c r="F2586" t="s">
        <v>3591</v>
      </c>
      <c r="G2586" t="s">
        <v>3591</v>
      </c>
      <c r="H2586" t="s">
        <v>660</v>
      </c>
      <c r="I2586" t="s">
        <v>10402</v>
      </c>
      <c r="J2586" t="s">
        <v>622</v>
      </c>
      <c r="K2586">
        <v>425903</v>
      </c>
      <c r="L2586" t="s">
        <v>622</v>
      </c>
      <c r="M2586">
        <v>390828</v>
      </c>
      <c r="N2586" t="s">
        <v>622</v>
      </c>
      <c r="O2586" t="s">
        <v>3378</v>
      </c>
      <c r="P2586" t="s">
        <v>3377</v>
      </c>
      <c r="Q2586">
        <v>7049</v>
      </c>
      <c r="R2586" t="s">
        <v>622</v>
      </c>
      <c r="S2586">
        <v>5375</v>
      </c>
      <c r="T2586" t="s">
        <v>622</v>
      </c>
      <c r="V2586" t="s">
        <v>5037</v>
      </c>
      <c r="W2586">
        <v>31729</v>
      </c>
      <c r="X2586">
        <v>7049</v>
      </c>
      <c r="Y2586" t="s">
        <v>622</v>
      </c>
      <c r="Z2586" t="s">
        <v>9085</v>
      </c>
      <c r="AA2586" t="s">
        <v>658</v>
      </c>
      <c r="AB2586" t="s">
        <v>658</v>
      </c>
      <c r="AC2586" t="s">
        <v>622</v>
      </c>
      <c r="AD2586" t="s">
        <v>9085</v>
      </c>
      <c r="AI2586">
        <v>9489</v>
      </c>
      <c r="AK2586" t="s">
        <v>622</v>
      </c>
      <c r="AN2586" t="s">
        <v>622</v>
      </c>
      <c r="AO2586" t="s">
        <v>660</v>
      </c>
      <c r="AP2586" t="s">
        <v>9085</v>
      </c>
      <c r="AQ2586" t="s">
        <v>20402</v>
      </c>
    </row>
    <row r="2587" spans="1:43" x14ac:dyDescent="0.3">
      <c r="A2587" t="s">
        <v>17124</v>
      </c>
      <c r="B2587" t="s">
        <v>17125</v>
      </c>
      <c r="C2587" s="72">
        <v>34221</v>
      </c>
      <c r="D2587" t="s">
        <v>6541</v>
      </c>
      <c r="E2587" t="s">
        <v>6977</v>
      </c>
      <c r="F2587" t="s">
        <v>1531</v>
      </c>
      <c r="G2587" t="s">
        <v>9094</v>
      </c>
      <c r="H2587" t="s">
        <v>1373</v>
      </c>
      <c r="I2587" t="s">
        <v>17126</v>
      </c>
      <c r="J2587" t="s">
        <v>17125</v>
      </c>
      <c r="K2587">
        <v>622065</v>
      </c>
      <c r="L2587" t="s">
        <v>17125</v>
      </c>
      <c r="M2587">
        <v>2211246</v>
      </c>
      <c r="N2587" t="s">
        <v>17125</v>
      </c>
      <c r="P2587" t="s">
        <v>17124</v>
      </c>
      <c r="Q2587">
        <v>10414</v>
      </c>
      <c r="R2587" t="s">
        <v>17125</v>
      </c>
      <c r="S2587">
        <v>34972</v>
      </c>
      <c r="T2587" t="s">
        <v>17125</v>
      </c>
      <c r="W2587">
        <v>107169</v>
      </c>
      <c r="X2587">
        <v>10414</v>
      </c>
      <c r="Y2587" t="s">
        <v>17125</v>
      </c>
      <c r="Z2587" t="s">
        <v>17127</v>
      </c>
      <c r="AA2587" t="s">
        <v>666</v>
      </c>
      <c r="AB2587" t="s">
        <v>666</v>
      </c>
      <c r="AC2587" t="s">
        <v>17125</v>
      </c>
      <c r="AD2587" t="s">
        <v>17127</v>
      </c>
      <c r="AE2587">
        <v>13839</v>
      </c>
      <c r="AJ2587">
        <v>6182</v>
      </c>
      <c r="AK2587" t="s">
        <v>17125</v>
      </c>
      <c r="AL2587" t="s">
        <v>19787</v>
      </c>
      <c r="AM2587" t="s">
        <v>17125</v>
      </c>
      <c r="AN2587" t="s">
        <v>17125</v>
      </c>
      <c r="AO2587" t="s">
        <v>14933</v>
      </c>
      <c r="AP2587" t="s">
        <v>17127</v>
      </c>
      <c r="AQ2587" t="s">
        <v>20403</v>
      </c>
    </row>
    <row r="2588" spans="1:43" hidden="1" x14ac:dyDescent="0.3">
      <c r="A2588" t="s">
        <v>3379</v>
      </c>
      <c r="B2588" t="s">
        <v>439</v>
      </c>
      <c r="C2588" s="72">
        <v>29000</v>
      </c>
      <c r="D2588" t="s">
        <v>6655</v>
      </c>
      <c r="E2588" t="s">
        <v>6977</v>
      </c>
      <c r="F2588" t="s">
        <v>3591</v>
      </c>
      <c r="G2588" t="s">
        <v>3591</v>
      </c>
      <c r="H2588" t="s">
        <v>1373</v>
      </c>
      <c r="I2588" t="s">
        <v>9961</v>
      </c>
      <c r="J2588" t="s">
        <v>439</v>
      </c>
      <c r="K2588">
        <v>432934</v>
      </c>
      <c r="L2588" t="s">
        <v>439</v>
      </c>
      <c r="M2588">
        <v>517762</v>
      </c>
      <c r="N2588" t="s">
        <v>3380</v>
      </c>
      <c r="O2588" t="s">
        <v>3381</v>
      </c>
      <c r="P2588" t="s">
        <v>3379</v>
      </c>
      <c r="Q2588">
        <v>7412</v>
      </c>
      <c r="R2588" t="s">
        <v>439</v>
      </c>
      <c r="S2588">
        <v>6073</v>
      </c>
      <c r="T2588" t="s">
        <v>439</v>
      </c>
      <c r="V2588" t="s">
        <v>5038</v>
      </c>
      <c r="W2588">
        <v>45140</v>
      </c>
      <c r="X2588">
        <v>7412</v>
      </c>
      <c r="Y2588" t="s">
        <v>439</v>
      </c>
      <c r="Z2588" t="s">
        <v>6527</v>
      </c>
      <c r="AA2588" t="s">
        <v>658</v>
      </c>
      <c r="AB2588" t="s">
        <v>658</v>
      </c>
      <c r="AC2588" t="s">
        <v>6526</v>
      </c>
      <c r="AD2588" t="s">
        <v>6527</v>
      </c>
      <c r="AE2588">
        <v>7117</v>
      </c>
      <c r="AF2588" t="s">
        <v>439</v>
      </c>
      <c r="AG2588">
        <v>6229</v>
      </c>
      <c r="AH2588" t="s">
        <v>439</v>
      </c>
      <c r="AI2588">
        <v>8755</v>
      </c>
      <c r="AJ2588">
        <v>1081</v>
      </c>
      <c r="AK2588" t="s">
        <v>439</v>
      </c>
      <c r="AL2588" t="s">
        <v>19788</v>
      </c>
      <c r="AM2588" t="s">
        <v>439</v>
      </c>
      <c r="AN2588" t="s">
        <v>439</v>
      </c>
      <c r="AO2588" t="s">
        <v>1373</v>
      </c>
      <c r="AP2588" t="s">
        <v>6527</v>
      </c>
      <c r="AQ2588" t="s">
        <v>20402</v>
      </c>
    </row>
    <row r="2589" spans="1:43" hidden="1" x14ac:dyDescent="0.3">
      <c r="A2589" t="s">
        <v>3382</v>
      </c>
      <c r="B2589" t="s">
        <v>439</v>
      </c>
      <c r="C2589" s="72">
        <v>30564</v>
      </c>
      <c r="D2589" t="s">
        <v>6655</v>
      </c>
      <c r="E2589" t="s">
        <v>6977</v>
      </c>
      <c r="F2589" t="s">
        <v>3591</v>
      </c>
      <c r="G2589" t="s">
        <v>3591</v>
      </c>
      <c r="H2589" t="s">
        <v>1380</v>
      </c>
      <c r="I2589" t="s">
        <v>10819</v>
      </c>
      <c r="J2589" t="s">
        <v>439</v>
      </c>
      <c r="K2589">
        <v>455759</v>
      </c>
      <c r="L2589" t="s">
        <v>439</v>
      </c>
      <c r="M2589">
        <v>489811</v>
      </c>
      <c r="N2589" t="s">
        <v>3383</v>
      </c>
      <c r="O2589" t="s">
        <v>3384</v>
      </c>
      <c r="P2589" t="s">
        <v>3382</v>
      </c>
      <c r="Q2589">
        <v>7738</v>
      </c>
      <c r="R2589" t="s">
        <v>439</v>
      </c>
      <c r="S2589">
        <v>6514</v>
      </c>
      <c r="T2589" t="s">
        <v>439</v>
      </c>
      <c r="U2589" t="s">
        <v>3383</v>
      </c>
      <c r="V2589" t="s">
        <v>5039</v>
      </c>
      <c r="W2589">
        <v>45492</v>
      </c>
      <c r="X2589">
        <v>7738</v>
      </c>
      <c r="Y2589" t="s">
        <v>439</v>
      </c>
      <c r="Z2589" t="s">
        <v>6527</v>
      </c>
      <c r="AA2589" t="s">
        <v>658</v>
      </c>
      <c r="AB2589" t="s">
        <v>658</v>
      </c>
      <c r="AC2589" t="s">
        <v>439</v>
      </c>
      <c r="AD2589" t="s">
        <v>6527</v>
      </c>
      <c r="AE2589">
        <v>7969</v>
      </c>
      <c r="AF2589" t="s">
        <v>439</v>
      </c>
      <c r="AG2589">
        <v>6230</v>
      </c>
      <c r="AH2589" t="s">
        <v>439</v>
      </c>
      <c r="AI2589">
        <v>12527</v>
      </c>
      <c r="AJ2589">
        <v>2404</v>
      </c>
      <c r="AK2589" t="s">
        <v>439</v>
      </c>
      <c r="AL2589" t="s">
        <v>19788</v>
      </c>
      <c r="AM2589" t="s">
        <v>439</v>
      </c>
      <c r="AN2589" t="s">
        <v>439</v>
      </c>
      <c r="AO2589" t="s">
        <v>1380</v>
      </c>
      <c r="AP2589" t="s">
        <v>6527</v>
      </c>
      <c r="AQ2589" t="s">
        <v>20402</v>
      </c>
    </row>
    <row r="2590" spans="1:43" x14ac:dyDescent="0.3">
      <c r="A2590" t="s">
        <v>3385</v>
      </c>
      <c r="B2590" t="s">
        <v>503</v>
      </c>
      <c r="C2590" s="72">
        <v>31304</v>
      </c>
      <c r="D2590" t="s">
        <v>6978</v>
      </c>
      <c r="E2590" t="s">
        <v>6977</v>
      </c>
      <c r="F2590" t="s">
        <v>1449</v>
      </c>
      <c r="G2590" t="s">
        <v>6120</v>
      </c>
      <c r="H2590" t="s">
        <v>1380</v>
      </c>
      <c r="I2590" t="s">
        <v>9724</v>
      </c>
      <c r="J2590" t="s">
        <v>503</v>
      </c>
      <c r="K2590">
        <v>430321</v>
      </c>
      <c r="L2590" t="s">
        <v>503</v>
      </c>
      <c r="M2590">
        <v>435069</v>
      </c>
      <c r="N2590" t="s">
        <v>503</v>
      </c>
      <c r="O2590" t="s">
        <v>3386</v>
      </c>
      <c r="P2590" t="s">
        <v>3385</v>
      </c>
      <c r="Q2590">
        <v>7467</v>
      </c>
      <c r="R2590" t="s">
        <v>503</v>
      </c>
      <c r="S2590">
        <v>6138</v>
      </c>
      <c r="T2590" t="s">
        <v>503</v>
      </c>
      <c r="U2590" t="s">
        <v>503</v>
      </c>
      <c r="V2590" t="s">
        <v>5040</v>
      </c>
      <c r="W2590">
        <v>45493</v>
      </c>
      <c r="X2590">
        <v>7467</v>
      </c>
      <c r="Y2590" t="s">
        <v>503</v>
      </c>
      <c r="Z2590" t="s">
        <v>6528</v>
      </c>
      <c r="AA2590" t="s">
        <v>658</v>
      </c>
      <c r="AB2590" t="s">
        <v>658</v>
      </c>
      <c r="AC2590" t="s">
        <v>503</v>
      </c>
      <c r="AD2590" t="s">
        <v>6528</v>
      </c>
      <c r="AE2590">
        <v>7601</v>
      </c>
      <c r="AF2590" t="s">
        <v>503</v>
      </c>
      <c r="AG2590">
        <v>5210</v>
      </c>
      <c r="AI2590">
        <v>15193</v>
      </c>
      <c r="AK2590" t="s">
        <v>503</v>
      </c>
      <c r="AL2590" t="s">
        <v>19789</v>
      </c>
      <c r="AM2590" t="s">
        <v>503</v>
      </c>
      <c r="AN2590" t="s">
        <v>503</v>
      </c>
      <c r="AO2590" t="s">
        <v>1380</v>
      </c>
      <c r="AP2590" t="s">
        <v>6528</v>
      </c>
      <c r="AQ2590" t="s">
        <v>20403</v>
      </c>
    </row>
    <row r="2591" spans="1:43" x14ac:dyDescent="0.3">
      <c r="A2591" t="s">
        <v>3387</v>
      </c>
      <c r="B2591" t="s">
        <v>3535</v>
      </c>
      <c r="C2591" s="72">
        <v>31192</v>
      </c>
      <c r="D2591" t="s">
        <v>6602</v>
      </c>
      <c r="E2591" t="s">
        <v>6953</v>
      </c>
      <c r="F2591" t="s">
        <v>3591</v>
      </c>
      <c r="G2591" t="s">
        <v>3591</v>
      </c>
      <c r="H2591" t="s">
        <v>1380</v>
      </c>
      <c r="I2591" t="s">
        <v>10263</v>
      </c>
      <c r="J2591" t="s">
        <v>3535</v>
      </c>
      <c r="K2591">
        <v>458913</v>
      </c>
      <c r="L2591" t="s">
        <v>465</v>
      </c>
      <c r="M2591">
        <v>548875</v>
      </c>
      <c r="N2591" t="s">
        <v>465</v>
      </c>
      <c r="O2591" t="s">
        <v>3388</v>
      </c>
      <c r="P2591" t="s">
        <v>3387</v>
      </c>
      <c r="Q2591">
        <v>8399</v>
      </c>
      <c r="R2591" t="s">
        <v>3535</v>
      </c>
      <c r="S2591">
        <v>29759</v>
      </c>
      <c r="T2591" t="s">
        <v>3535</v>
      </c>
      <c r="U2591" t="s">
        <v>3535</v>
      </c>
      <c r="V2591" t="s">
        <v>5041</v>
      </c>
      <c r="W2591">
        <v>49200</v>
      </c>
      <c r="X2591">
        <v>8399</v>
      </c>
      <c r="Y2591" t="s">
        <v>465</v>
      </c>
      <c r="Z2591" t="s">
        <v>9086</v>
      </c>
      <c r="AA2591" t="s">
        <v>5068</v>
      </c>
      <c r="AB2591" t="s">
        <v>658</v>
      </c>
      <c r="AC2591" t="s">
        <v>465</v>
      </c>
      <c r="AD2591" t="s">
        <v>9086</v>
      </c>
      <c r="AE2591">
        <v>9487</v>
      </c>
      <c r="AF2591" t="s">
        <v>465</v>
      </c>
      <c r="AG2591">
        <v>6252</v>
      </c>
      <c r="AH2591" t="s">
        <v>3535</v>
      </c>
      <c r="AI2591">
        <v>2291</v>
      </c>
      <c r="AJ2591">
        <v>3328</v>
      </c>
      <c r="AK2591" t="s">
        <v>3535</v>
      </c>
      <c r="AL2591" t="s">
        <v>19790</v>
      </c>
      <c r="AM2591" t="s">
        <v>3535</v>
      </c>
      <c r="AN2591" t="s">
        <v>3535</v>
      </c>
      <c r="AO2591" t="s">
        <v>1380</v>
      </c>
      <c r="AP2591" t="s">
        <v>9086</v>
      </c>
      <c r="AQ2591" t="s">
        <v>20403</v>
      </c>
    </row>
    <row r="2592" spans="1:43" hidden="1" x14ac:dyDescent="0.3">
      <c r="A2592" t="s">
        <v>3389</v>
      </c>
      <c r="B2592" t="s">
        <v>32</v>
      </c>
      <c r="C2592" s="72">
        <v>30227</v>
      </c>
      <c r="D2592" t="s">
        <v>6623</v>
      </c>
      <c r="E2592" t="s">
        <v>6977</v>
      </c>
      <c r="F2592" t="s">
        <v>3591</v>
      </c>
      <c r="G2592" t="s">
        <v>3591</v>
      </c>
      <c r="H2592" t="s">
        <v>1380</v>
      </c>
      <c r="I2592" t="s">
        <v>10173</v>
      </c>
      <c r="J2592" t="s">
        <v>32</v>
      </c>
      <c r="K2592">
        <v>457568</v>
      </c>
      <c r="L2592" t="s">
        <v>32</v>
      </c>
      <c r="M2592">
        <v>1665622</v>
      </c>
      <c r="N2592" t="s">
        <v>32</v>
      </c>
      <c r="O2592" t="s">
        <v>12157</v>
      </c>
      <c r="P2592" t="s">
        <v>3389</v>
      </c>
      <c r="Q2592">
        <v>8886</v>
      </c>
      <c r="R2592" t="s">
        <v>32</v>
      </c>
      <c r="S2592">
        <v>30550</v>
      </c>
      <c r="T2592" t="s">
        <v>32</v>
      </c>
      <c r="V2592" t="s">
        <v>12158</v>
      </c>
      <c r="W2592">
        <v>31205</v>
      </c>
      <c r="X2592">
        <v>8886</v>
      </c>
      <c r="Y2592" t="s">
        <v>32</v>
      </c>
      <c r="Z2592" t="s">
        <v>9087</v>
      </c>
      <c r="AA2592" t="s">
        <v>666</v>
      </c>
      <c r="AB2592" t="s">
        <v>658</v>
      </c>
      <c r="AC2592" t="s">
        <v>32</v>
      </c>
      <c r="AD2592" t="s">
        <v>9087</v>
      </c>
      <c r="AI2592">
        <v>2340</v>
      </c>
      <c r="AK2592" t="s">
        <v>32</v>
      </c>
      <c r="AL2592" t="s">
        <v>19791</v>
      </c>
      <c r="AM2592" t="s">
        <v>32</v>
      </c>
      <c r="AN2592" t="s">
        <v>32</v>
      </c>
      <c r="AO2592" t="s">
        <v>1380</v>
      </c>
      <c r="AP2592" t="s">
        <v>9087</v>
      </c>
      <c r="AQ2592" t="s">
        <v>20402</v>
      </c>
    </row>
    <row r="2593" spans="1:43" hidden="1" x14ac:dyDescent="0.3">
      <c r="A2593" t="s">
        <v>3390</v>
      </c>
      <c r="B2593" t="s">
        <v>415</v>
      </c>
      <c r="C2593" s="72">
        <v>28052</v>
      </c>
      <c r="D2593" t="s">
        <v>6596</v>
      </c>
      <c r="E2593" t="s">
        <v>6977</v>
      </c>
      <c r="F2593" t="s">
        <v>3591</v>
      </c>
      <c r="G2593" t="s">
        <v>3591</v>
      </c>
      <c r="H2593" t="s">
        <v>1396</v>
      </c>
      <c r="I2593" t="s">
        <v>9468</v>
      </c>
      <c r="J2593" t="s">
        <v>415</v>
      </c>
      <c r="K2593">
        <v>276545</v>
      </c>
      <c r="L2593" t="s">
        <v>415</v>
      </c>
      <c r="M2593">
        <v>132692</v>
      </c>
      <c r="N2593" t="s">
        <v>415</v>
      </c>
      <c r="O2593" t="s">
        <v>3391</v>
      </c>
      <c r="P2593" t="s">
        <v>3390</v>
      </c>
      <c r="Q2593">
        <v>6613</v>
      </c>
      <c r="R2593" t="s">
        <v>415</v>
      </c>
      <c r="S2593">
        <v>4566</v>
      </c>
      <c r="T2593" t="s">
        <v>415</v>
      </c>
      <c r="V2593" t="s">
        <v>5042</v>
      </c>
      <c r="W2593">
        <v>1298</v>
      </c>
      <c r="X2593">
        <v>6613</v>
      </c>
      <c r="Y2593" t="s">
        <v>415</v>
      </c>
      <c r="Z2593" t="s">
        <v>9088</v>
      </c>
      <c r="AA2593" t="s">
        <v>658</v>
      </c>
      <c r="AB2593" t="s">
        <v>658</v>
      </c>
      <c r="AC2593" t="s">
        <v>415</v>
      </c>
      <c r="AD2593" t="s">
        <v>9088</v>
      </c>
      <c r="AI2593">
        <v>15186</v>
      </c>
      <c r="AK2593" t="s">
        <v>415</v>
      </c>
      <c r="AN2593" t="s">
        <v>415</v>
      </c>
      <c r="AO2593" t="s">
        <v>1396</v>
      </c>
      <c r="AP2593" t="s">
        <v>9088</v>
      </c>
      <c r="AQ2593" t="s">
        <v>20402</v>
      </c>
    </row>
    <row r="2594" spans="1:43" x14ac:dyDescent="0.3">
      <c r="A2594" t="s">
        <v>17128</v>
      </c>
      <c r="B2594" t="s">
        <v>14341</v>
      </c>
      <c r="C2594" s="72">
        <v>34005</v>
      </c>
      <c r="D2594" t="s">
        <v>6720</v>
      </c>
      <c r="E2594" t="s">
        <v>17129</v>
      </c>
      <c r="F2594" t="s">
        <v>1481</v>
      </c>
      <c r="G2594" t="s">
        <v>9094</v>
      </c>
      <c r="H2594" t="s">
        <v>1380</v>
      </c>
      <c r="I2594" t="s">
        <v>17130</v>
      </c>
      <c r="J2594" t="s">
        <v>14341</v>
      </c>
      <c r="K2594">
        <v>657145</v>
      </c>
      <c r="L2594" t="s">
        <v>14341</v>
      </c>
      <c r="M2594">
        <v>2169713</v>
      </c>
      <c r="N2594" t="s">
        <v>14341</v>
      </c>
      <c r="O2594" t="s">
        <v>17131</v>
      </c>
      <c r="P2594" t="s">
        <v>17128</v>
      </c>
      <c r="Q2594">
        <v>10164</v>
      </c>
      <c r="R2594" t="s">
        <v>14341</v>
      </c>
      <c r="S2594">
        <v>33887</v>
      </c>
      <c r="T2594" t="s">
        <v>14341</v>
      </c>
      <c r="W2594">
        <v>104961</v>
      </c>
      <c r="X2594">
        <v>10164</v>
      </c>
      <c r="Y2594" t="s">
        <v>14341</v>
      </c>
      <c r="Z2594" t="s">
        <v>17132</v>
      </c>
      <c r="AA2594" t="s">
        <v>658</v>
      </c>
      <c r="AB2594" t="s">
        <v>658</v>
      </c>
      <c r="AC2594" t="s">
        <v>14341</v>
      </c>
      <c r="AD2594" t="s">
        <v>17132</v>
      </c>
      <c r="AE2594">
        <v>13447</v>
      </c>
      <c r="AJ2594">
        <v>5629</v>
      </c>
      <c r="AK2594" t="s">
        <v>14341</v>
      </c>
      <c r="AL2594" t="s">
        <v>19792</v>
      </c>
      <c r="AM2594" t="s">
        <v>14341</v>
      </c>
      <c r="AN2594" t="s">
        <v>14341</v>
      </c>
      <c r="AO2594" t="s">
        <v>1380</v>
      </c>
      <c r="AP2594" t="s">
        <v>17132</v>
      </c>
      <c r="AQ2594" t="s">
        <v>20403</v>
      </c>
    </row>
    <row r="2595" spans="1:43" hidden="1" x14ac:dyDescent="0.3">
      <c r="A2595" t="s">
        <v>5043</v>
      </c>
      <c r="B2595" t="s">
        <v>1040</v>
      </c>
      <c r="C2595" s="72">
        <v>29738</v>
      </c>
      <c r="D2595" t="s">
        <v>6639</v>
      </c>
      <c r="E2595" t="s">
        <v>8151</v>
      </c>
      <c r="F2595" t="s">
        <v>3591</v>
      </c>
      <c r="G2595" t="s">
        <v>3591</v>
      </c>
      <c r="H2595" t="s">
        <v>1373</v>
      </c>
      <c r="I2595" t="s">
        <v>10284</v>
      </c>
      <c r="J2595" t="s">
        <v>1040</v>
      </c>
      <c r="K2595">
        <v>407296</v>
      </c>
      <c r="L2595" t="s">
        <v>1040</v>
      </c>
      <c r="M2595">
        <v>223692</v>
      </c>
      <c r="N2595" t="s">
        <v>1040</v>
      </c>
      <c r="O2595" t="s">
        <v>6529</v>
      </c>
      <c r="P2595" t="s">
        <v>5043</v>
      </c>
      <c r="Q2595">
        <v>6559</v>
      </c>
      <c r="R2595" t="s">
        <v>1040</v>
      </c>
      <c r="S2595">
        <v>4499</v>
      </c>
      <c r="T2595" t="s">
        <v>1040</v>
      </c>
      <c r="V2595" t="s">
        <v>6530</v>
      </c>
      <c r="W2595">
        <v>277</v>
      </c>
      <c r="X2595">
        <v>6559</v>
      </c>
      <c r="Y2595" t="s">
        <v>1040</v>
      </c>
      <c r="Z2595" t="s">
        <v>9089</v>
      </c>
      <c r="AA2595" t="s">
        <v>5068</v>
      </c>
      <c r="AB2595" t="s">
        <v>658</v>
      </c>
      <c r="AC2595" t="s">
        <v>1040</v>
      </c>
      <c r="AD2595" t="s">
        <v>9089</v>
      </c>
      <c r="AI2595">
        <v>9485</v>
      </c>
      <c r="AK2595" t="s">
        <v>1040</v>
      </c>
      <c r="AL2595" t="s">
        <v>19793</v>
      </c>
      <c r="AM2595" t="s">
        <v>1040</v>
      </c>
      <c r="AN2595" t="s">
        <v>1040</v>
      </c>
      <c r="AO2595" t="s">
        <v>1373</v>
      </c>
      <c r="AP2595" t="s">
        <v>9089</v>
      </c>
      <c r="AQ2595" t="s">
        <v>20402</v>
      </c>
    </row>
    <row r="2596" spans="1:43" hidden="1" x14ac:dyDescent="0.3">
      <c r="A2596" t="s">
        <v>3392</v>
      </c>
      <c r="B2596" t="s">
        <v>1245</v>
      </c>
      <c r="C2596" s="72">
        <v>29138</v>
      </c>
      <c r="D2596" t="s">
        <v>6876</v>
      </c>
      <c r="E2596" t="s">
        <v>7707</v>
      </c>
      <c r="F2596" t="s">
        <v>1531</v>
      </c>
      <c r="G2596" t="s">
        <v>9094</v>
      </c>
      <c r="H2596" t="s">
        <v>1373</v>
      </c>
      <c r="I2596" t="s">
        <v>10398</v>
      </c>
      <c r="J2596" t="s">
        <v>1245</v>
      </c>
      <c r="K2596">
        <v>446899</v>
      </c>
      <c r="L2596" t="s">
        <v>1245</v>
      </c>
      <c r="M2596">
        <v>1208774</v>
      </c>
      <c r="N2596" t="s">
        <v>1245</v>
      </c>
      <c r="O2596" t="s">
        <v>3393</v>
      </c>
      <c r="P2596" t="s">
        <v>3392</v>
      </c>
      <c r="Q2596">
        <v>8262</v>
      </c>
      <c r="R2596" t="s">
        <v>1245</v>
      </c>
      <c r="S2596">
        <v>29147</v>
      </c>
      <c r="T2596" t="s">
        <v>1245</v>
      </c>
      <c r="V2596" t="s">
        <v>5044</v>
      </c>
      <c r="W2596">
        <v>49218</v>
      </c>
      <c r="X2596">
        <v>8262</v>
      </c>
      <c r="Y2596" t="s">
        <v>1245</v>
      </c>
      <c r="Z2596" t="s">
        <v>6531</v>
      </c>
      <c r="AA2596" t="s">
        <v>658</v>
      </c>
      <c r="AB2596" t="s">
        <v>658</v>
      </c>
      <c r="AC2596" t="s">
        <v>1245</v>
      </c>
      <c r="AD2596" t="s">
        <v>6531</v>
      </c>
      <c r="AE2596">
        <v>10442</v>
      </c>
      <c r="AF2596" t="s">
        <v>1245</v>
      </c>
      <c r="AG2596">
        <v>5722</v>
      </c>
      <c r="AH2596" t="s">
        <v>1245</v>
      </c>
      <c r="AI2596">
        <v>1502</v>
      </c>
      <c r="AJ2596">
        <v>2937</v>
      </c>
      <c r="AK2596" t="s">
        <v>1245</v>
      </c>
      <c r="AL2596" t="s">
        <v>19794</v>
      </c>
      <c r="AM2596" t="s">
        <v>1245</v>
      </c>
      <c r="AN2596" t="s">
        <v>1245</v>
      </c>
      <c r="AO2596" t="s">
        <v>1373</v>
      </c>
      <c r="AP2596" t="s">
        <v>6531</v>
      </c>
      <c r="AQ2596" t="s">
        <v>20402</v>
      </c>
    </row>
    <row r="2597" spans="1:43" x14ac:dyDescent="0.3">
      <c r="A2597" t="s">
        <v>11415</v>
      </c>
      <c r="B2597" t="s">
        <v>11592</v>
      </c>
      <c r="C2597" s="72">
        <v>33935</v>
      </c>
      <c r="D2597" t="s">
        <v>7165</v>
      </c>
      <c r="E2597" t="s">
        <v>10766</v>
      </c>
      <c r="F2597" t="s">
        <v>1402</v>
      </c>
      <c r="G2597" t="s">
        <v>6120</v>
      </c>
      <c r="H2597" t="s">
        <v>1380</v>
      </c>
      <c r="I2597" t="s">
        <v>13046</v>
      </c>
      <c r="J2597" t="s">
        <v>11592</v>
      </c>
      <c r="K2597">
        <v>605548</v>
      </c>
      <c r="L2597" t="s">
        <v>11592</v>
      </c>
      <c r="M2597">
        <v>2135252</v>
      </c>
      <c r="N2597" t="s">
        <v>11592</v>
      </c>
      <c r="O2597" t="s">
        <v>14491</v>
      </c>
      <c r="P2597" t="s">
        <v>11415</v>
      </c>
      <c r="Q2597">
        <v>9862</v>
      </c>
      <c r="R2597" t="s">
        <v>11592</v>
      </c>
      <c r="S2597">
        <v>33713</v>
      </c>
      <c r="T2597" t="s">
        <v>11592</v>
      </c>
      <c r="V2597" t="s">
        <v>12583</v>
      </c>
      <c r="W2597">
        <v>70950</v>
      </c>
      <c r="X2597">
        <v>9862</v>
      </c>
      <c r="Y2597" t="s">
        <v>11592</v>
      </c>
      <c r="Z2597" t="s">
        <v>12584</v>
      </c>
      <c r="AA2597" t="s">
        <v>666</v>
      </c>
      <c r="AB2597" t="s">
        <v>658</v>
      </c>
      <c r="AC2597" t="s">
        <v>11592</v>
      </c>
      <c r="AD2597" t="s">
        <v>12584</v>
      </c>
      <c r="AE2597">
        <v>13373</v>
      </c>
      <c r="AH2597" t="s">
        <v>11592</v>
      </c>
      <c r="AI2597">
        <v>18374</v>
      </c>
      <c r="AJ2597">
        <v>5076</v>
      </c>
      <c r="AK2597" t="s">
        <v>11592</v>
      </c>
      <c r="AL2597" t="s">
        <v>19795</v>
      </c>
      <c r="AM2597" t="s">
        <v>11592</v>
      </c>
      <c r="AN2597" t="s">
        <v>11592</v>
      </c>
      <c r="AO2597" t="s">
        <v>1380</v>
      </c>
      <c r="AP2597" t="s">
        <v>12584</v>
      </c>
      <c r="AQ2597" t="s">
        <v>20403</v>
      </c>
    </row>
    <row r="2598" spans="1:43" x14ac:dyDescent="0.3">
      <c r="A2598" t="s">
        <v>3394</v>
      </c>
      <c r="B2598" t="s">
        <v>735</v>
      </c>
      <c r="C2598" s="72">
        <v>31555</v>
      </c>
      <c r="D2598" t="s">
        <v>7001</v>
      </c>
      <c r="E2598" t="s">
        <v>7522</v>
      </c>
      <c r="F2598" t="s">
        <v>1437</v>
      </c>
      <c r="G2598" t="s">
        <v>9094</v>
      </c>
      <c r="H2598" t="s">
        <v>1373</v>
      </c>
      <c r="I2598" t="s">
        <v>10690</v>
      </c>
      <c r="J2598" t="s">
        <v>735</v>
      </c>
      <c r="K2598">
        <v>519455</v>
      </c>
      <c r="L2598" t="s">
        <v>735</v>
      </c>
      <c r="M2598">
        <v>1619230</v>
      </c>
      <c r="N2598" t="s">
        <v>735</v>
      </c>
      <c r="O2598" t="s">
        <v>3395</v>
      </c>
      <c r="P2598" t="s">
        <v>3394</v>
      </c>
      <c r="Q2598">
        <v>8400</v>
      </c>
      <c r="R2598" t="s">
        <v>735</v>
      </c>
      <c r="S2598">
        <v>30209</v>
      </c>
      <c r="T2598" t="s">
        <v>735</v>
      </c>
      <c r="V2598" t="s">
        <v>5045</v>
      </c>
      <c r="W2598">
        <v>57163</v>
      </c>
      <c r="X2598">
        <v>8400</v>
      </c>
      <c r="Y2598" t="s">
        <v>735</v>
      </c>
      <c r="Z2598" t="s">
        <v>6532</v>
      </c>
      <c r="AA2598" t="s">
        <v>658</v>
      </c>
      <c r="AB2598" t="s">
        <v>658</v>
      </c>
      <c r="AC2598" t="s">
        <v>735</v>
      </c>
      <c r="AD2598" t="s">
        <v>6532</v>
      </c>
      <c r="AE2598">
        <v>9793</v>
      </c>
      <c r="AF2598" t="s">
        <v>735</v>
      </c>
      <c r="AG2598">
        <v>6234</v>
      </c>
      <c r="AH2598" t="s">
        <v>735</v>
      </c>
      <c r="AI2598">
        <v>6694</v>
      </c>
      <c r="AJ2598">
        <v>3178</v>
      </c>
      <c r="AK2598" t="s">
        <v>735</v>
      </c>
      <c r="AL2598" t="s">
        <v>19796</v>
      </c>
      <c r="AM2598" t="s">
        <v>735</v>
      </c>
      <c r="AN2598" t="s">
        <v>735</v>
      </c>
      <c r="AO2598" t="s">
        <v>1373</v>
      </c>
      <c r="AP2598" t="s">
        <v>6532</v>
      </c>
      <c r="AQ2598" t="s">
        <v>20403</v>
      </c>
    </row>
    <row r="2599" spans="1:43" x14ac:dyDescent="0.3">
      <c r="A2599" t="s">
        <v>10764</v>
      </c>
      <c r="B2599" t="s">
        <v>10765</v>
      </c>
      <c r="C2599" s="72">
        <v>33494</v>
      </c>
      <c r="D2599" t="s">
        <v>6585</v>
      </c>
      <c r="E2599" t="s">
        <v>10766</v>
      </c>
      <c r="F2599" t="s">
        <v>1553</v>
      </c>
      <c r="G2599" t="s">
        <v>6120</v>
      </c>
      <c r="H2599" t="s">
        <v>1373</v>
      </c>
      <c r="I2599" t="s">
        <v>17133</v>
      </c>
      <c r="J2599" t="s">
        <v>10765</v>
      </c>
      <c r="K2599">
        <v>622092</v>
      </c>
      <c r="L2599" t="s">
        <v>10765</v>
      </c>
      <c r="M2599">
        <v>2000030</v>
      </c>
      <c r="N2599" t="s">
        <v>10765</v>
      </c>
      <c r="P2599" t="s">
        <v>10764</v>
      </c>
      <c r="Q2599">
        <v>9335</v>
      </c>
      <c r="R2599" t="s">
        <v>10765</v>
      </c>
      <c r="S2599">
        <v>32689</v>
      </c>
      <c r="T2599" t="s">
        <v>10765</v>
      </c>
      <c r="V2599" t="s">
        <v>12207</v>
      </c>
      <c r="W2599">
        <v>100727</v>
      </c>
      <c r="X2599">
        <v>9335</v>
      </c>
      <c r="Y2599" t="s">
        <v>10765</v>
      </c>
      <c r="Z2599" t="s">
        <v>10767</v>
      </c>
      <c r="AA2599" t="s">
        <v>658</v>
      </c>
      <c r="AB2599" t="s">
        <v>658</v>
      </c>
      <c r="AC2599" t="s">
        <v>10765</v>
      </c>
      <c r="AD2599" t="s">
        <v>10767</v>
      </c>
      <c r="AE2599">
        <v>12452</v>
      </c>
      <c r="AH2599" t="s">
        <v>10765</v>
      </c>
      <c r="AI2599">
        <v>18161</v>
      </c>
      <c r="AJ2599">
        <v>4516</v>
      </c>
      <c r="AK2599" t="s">
        <v>10765</v>
      </c>
      <c r="AL2599" t="s">
        <v>19797</v>
      </c>
      <c r="AM2599" t="s">
        <v>10765</v>
      </c>
      <c r="AN2599" t="s">
        <v>10765</v>
      </c>
      <c r="AO2599" t="s">
        <v>14933</v>
      </c>
      <c r="AP2599" t="s">
        <v>10767</v>
      </c>
      <c r="AQ2599" t="s">
        <v>20403</v>
      </c>
    </row>
    <row r="2600" spans="1:43" x14ac:dyDescent="0.3">
      <c r="A2600" t="s">
        <v>3396</v>
      </c>
      <c r="B2600" t="s">
        <v>612</v>
      </c>
      <c r="C2600" s="72">
        <v>30953</v>
      </c>
      <c r="D2600" t="s">
        <v>6650</v>
      </c>
      <c r="E2600" t="s">
        <v>6702</v>
      </c>
      <c r="F2600" t="s">
        <v>1434</v>
      </c>
      <c r="G2600" t="s">
        <v>9094</v>
      </c>
      <c r="H2600" t="s">
        <v>1396</v>
      </c>
      <c r="I2600" t="s">
        <v>10028</v>
      </c>
      <c r="J2600" t="s">
        <v>612</v>
      </c>
      <c r="K2600">
        <v>475582</v>
      </c>
      <c r="L2600" t="s">
        <v>612</v>
      </c>
      <c r="M2600">
        <v>564270</v>
      </c>
      <c r="N2600" t="s">
        <v>612</v>
      </c>
      <c r="O2600" t="s">
        <v>3397</v>
      </c>
      <c r="P2600" t="s">
        <v>3396</v>
      </c>
      <c r="Q2600">
        <v>7627</v>
      </c>
      <c r="R2600" t="s">
        <v>612</v>
      </c>
      <c r="S2600">
        <v>6389</v>
      </c>
      <c r="T2600" t="s">
        <v>612</v>
      </c>
      <c r="U2600" t="s">
        <v>612</v>
      </c>
      <c r="V2600" t="s">
        <v>5046</v>
      </c>
      <c r="W2600">
        <v>45623</v>
      </c>
      <c r="X2600">
        <v>7627</v>
      </c>
      <c r="Y2600" t="s">
        <v>612</v>
      </c>
      <c r="Z2600" t="s">
        <v>6533</v>
      </c>
      <c r="AA2600" t="s">
        <v>658</v>
      </c>
      <c r="AB2600" t="s">
        <v>658</v>
      </c>
      <c r="AC2600" t="s">
        <v>612</v>
      </c>
      <c r="AD2600" t="s">
        <v>6533</v>
      </c>
      <c r="AE2600">
        <v>8620</v>
      </c>
      <c r="AF2600" t="s">
        <v>612</v>
      </c>
      <c r="AG2600">
        <v>5062</v>
      </c>
      <c r="AH2600" t="s">
        <v>612</v>
      </c>
      <c r="AI2600">
        <v>8511</v>
      </c>
      <c r="AJ2600">
        <v>1130</v>
      </c>
      <c r="AK2600" t="s">
        <v>612</v>
      </c>
      <c r="AL2600" t="s">
        <v>19798</v>
      </c>
      <c r="AM2600" t="s">
        <v>612</v>
      </c>
      <c r="AN2600" t="s">
        <v>612</v>
      </c>
      <c r="AO2600" t="s">
        <v>1396</v>
      </c>
      <c r="AP2600" t="s">
        <v>6533</v>
      </c>
      <c r="AQ2600" t="s">
        <v>20403</v>
      </c>
    </row>
    <row r="2601" spans="1:43" hidden="1" x14ac:dyDescent="0.3">
      <c r="A2601" t="s">
        <v>3398</v>
      </c>
      <c r="B2601" t="s">
        <v>881</v>
      </c>
      <c r="C2601" s="72">
        <v>28623</v>
      </c>
      <c r="D2601" t="s">
        <v>7860</v>
      </c>
      <c r="E2601" t="s">
        <v>8152</v>
      </c>
      <c r="F2601" t="s">
        <v>3591</v>
      </c>
      <c r="G2601" t="s">
        <v>3591</v>
      </c>
      <c r="H2601" t="s">
        <v>1373</v>
      </c>
      <c r="I2601" t="s">
        <v>9364</v>
      </c>
      <c r="J2601" t="s">
        <v>881</v>
      </c>
      <c r="K2601">
        <v>217096</v>
      </c>
      <c r="L2601" t="s">
        <v>881</v>
      </c>
      <c r="M2601">
        <v>174962</v>
      </c>
      <c r="N2601" t="s">
        <v>881</v>
      </c>
      <c r="O2601" t="s">
        <v>3399</v>
      </c>
      <c r="P2601" t="s">
        <v>3398</v>
      </c>
      <c r="Q2601">
        <v>6394</v>
      </c>
      <c r="R2601" t="s">
        <v>881</v>
      </c>
      <c r="S2601">
        <v>4233</v>
      </c>
      <c r="T2601" t="s">
        <v>881</v>
      </c>
      <c r="V2601" t="s">
        <v>5047</v>
      </c>
      <c r="W2601">
        <v>969</v>
      </c>
      <c r="X2601">
        <v>6394</v>
      </c>
      <c r="Y2601" t="s">
        <v>881</v>
      </c>
      <c r="Z2601" t="s">
        <v>9090</v>
      </c>
      <c r="AA2601" t="s">
        <v>666</v>
      </c>
      <c r="AB2601" t="s">
        <v>666</v>
      </c>
      <c r="AC2601" t="s">
        <v>881</v>
      </c>
      <c r="AD2601" t="s">
        <v>9090</v>
      </c>
      <c r="AI2601">
        <v>15206</v>
      </c>
      <c r="AK2601" t="s">
        <v>881</v>
      </c>
      <c r="AN2601" t="s">
        <v>881</v>
      </c>
      <c r="AO2601" t="s">
        <v>1373</v>
      </c>
      <c r="AP2601" t="s">
        <v>9090</v>
      </c>
      <c r="AQ2601" t="s">
        <v>20402</v>
      </c>
    </row>
    <row r="2602" spans="1:43" hidden="1" x14ac:dyDescent="0.3">
      <c r="A2602" t="s">
        <v>3400</v>
      </c>
      <c r="B2602" t="s">
        <v>607</v>
      </c>
      <c r="C2602" s="72">
        <v>29732</v>
      </c>
      <c r="D2602" t="s">
        <v>6560</v>
      </c>
      <c r="E2602" t="s">
        <v>6559</v>
      </c>
      <c r="F2602" t="s">
        <v>1481</v>
      </c>
      <c r="G2602" t="s">
        <v>9094</v>
      </c>
      <c r="H2602" t="s">
        <v>661</v>
      </c>
      <c r="I2602" t="s">
        <v>10847</v>
      </c>
      <c r="J2602" t="s">
        <v>607</v>
      </c>
      <c r="K2602">
        <v>450314</v>
      </c>
      <c r="L2602" t="s">
        <v>607</v>
      </c>
      <c r="M2602">
        <v>1099014</v>
      </c>
      <c r="N2602" t="s">
        <v>607</v>
      </c>
      <c r="O2602" t="s">
        <v>3401</v>
      </c>
      <c r="P2602" t="s">
        <v>3400</v>
      </c>
      <c r="Q2602">
        <v>7829</v>
      </c>
      <c r="R2602" t="s">
        <v>607</v>
      </c>
      <c r="S2602">
        <v>28536</v>
      </c>
      <c r="T2602" t="s">
        <v>607</v>
      </c>
      <c r="U2602" t="s">
        <v>607</v>
      </c>
      <c r="V2602" t="s">
        <v>5048</v>
      </c>
      <c r="W2602">
        <v>45495</v>
      </c>
      <c r="X2602">
        <v>7829</v>
      </c>
      <c r="Y2602" t="s">
        <v>607</v>
      </c>
      <c r="Z2602" t="s">
        <v>6534</v>
      </c>
      <c r="AA2602" t="s">
        <v>5068</v>
      </c>
      <c r="AB2602" t="s">
        <v>658</v>
      </c>
      <c r="AC2602" t="s">
        <v>607</v>
      </c>
      <c r="AD2602" t="s">
        <v>6534</v>
      </c>
      <c r="AE2602">
        <v>8816</v>
      </c>
      <c r="AF2602" t="s">
        <v>607</v>
      </c>
      <c r="AG2602">
        <v>5608</v>
      </c>
      <c r="AH2602" t="s">
        <v>607</v>
      </c>
      <c r="AI2602">
        <v>4083</v>
      </c>
      <c r="AJ2602">
        <v>2380</v>
      </c>
      <c r="AK2602" t="s">
        <v>607</v>
      </c>
      <c r="AL2602" t="s">
        <v>19799</v>
      </c>
      <c r="AM2602" t="s">
        <v>607</v>
      </c>
      <c r="AN2602" t="s">
        <v>607</v>
      </c>
      <c r="AO2602" t="s">
        <v>661</v>
      </c>
      <c r="AP2602" t="s">
        <v>6534</v>
      </c>
      <c r="AQ2602" t="s">
        <v>20402</v>
      </c>
    </row>
    <row r="2603" spans="1:43" x14ac:dyDescent="0.3">
      <c r="A2603" t="s">
        <v>19881</v>
      </c>
      <c r="B2603" t="s">
        <v>17257</v>
      </c>
      <c r="C2603" s="72">
        <v>34866</v>
      </c>
      <c r="D2603" t="s">
        <v>6987</v>
      </c>
      <c r="E2603" t="s">
        <v>19882</v>
      </c>
      <c r="F2603" t="s">
        <v>1553</v>
      </c>
      <c r="G2603" t="s">
        <v>6120</v>
      </c>
      <c r="H2603" t="s">
        <v>1373</v>
      </c>
      <c r="I2603" t="s">
        <v>19883</v>
      </c>
      <c r="J2603" t="s">
        <v>17257</v>
      </c>
      <c r="K2603">
        <v>676604</v>
      </c>
      <c r="L2603" t="s">
        <v>17257</v>
      </c>
      <c r="M2603">
        <v>2837717</v>
      </c>
      <c r="N2603" t="s">
        <v>17257</v>
      </c>
      <c r="P2603" t="s">
        <v>19881</v>
      </c>
      <c r="Q2603">
        <v>10936</v>
      </c>
      <c r="R2603" t="s">
        <v>17257</v>
      </c>
      <c r="S2603">
        <v>42596</v>
      </c>
      <c r="T2603" t="s">
        <v>17257</v>
      </c>
      <c r="V2603" t="s">
        <v>19920</v>
      </c>
      <c r="W2603">
        <v>111083</v>
      </c>
      <c r="X2603">
        <v>11940</v>
      </c>
      <c r="Y2603" t="s">
        <v>17257</v>
      </c>
      <c r="Z2603" t="s">
        <v>19884</v>
      </c>
      <c r="AA2603" t="s">
        <v>658</v>
      </c>
      <c r="AB2603" t="s">
        <v>658</v>
      </c>
      <c r="AC2603" t="s">
        <v>17257</v>
      </c>
      <c r="AD2603" t="s">
        <v>19884</v>
      </c>
      <c r="AE2603">
        <v>16664</v>
      </c>
      <c r="AJ2603">
        <v>6495</v>
      </c>
      <c r="AK2603" t="s">
        <v>17257</v>
      </c>
      <c r="AL2603" t="s">
        <v>19921</v>
      </c>
      <c r="AM2603" t="s">
        <v>17257</v>
      </c>
      <c r="AN2603" t="s">
        <v>17257</v>
      </c>
      <c r="AO2603" t="s">
        <v>14933</v>
      </c>
      <c r="AP2603" t="s">
        <v>19884</v>
      </c>
      <c r="AQ2603" t="s">
        <v>20403</v>
      </c>
    </row>
    <row r="2604" spans="1:43" x14ac:dyDescent="0.3">
      <c r="A2604" t="s">
        <v>3402</v>
      </c>
      <c r="B2604" t="s">
        <v>3403</v>
      </c>
      <c r="C2604" s="72">
        <v>33322</v>
      </c>
      <c r="D2604" t="s">
        <v>6539</v>
      </c>
      <c r="E2604" t="s">
        <v>6868</v>
      </c>
      <c r="F2604" t="s">
        <v>1439</v>
      </c>
      <c r="G2604" t="s">
        <v>6120</v>
      </c>
      <c r="H2604" t="s">
        <v>1424</v>
      </c>
      <c r="I2604" t="s">
        <v>9626</v>
      </c>
      <c r="J2604" t="s">
        <v>3403</v>
      </c>
      <c r="K2604">
        <v>572287</v>
      </c>
      <c r="L2604" t="s">
        <v>3403</v>
      </c>
      <c r="M2604">
        <v>2000025</v>
      </c>
      <c r="N2604" t="s">
        <v>3403</v>
      </c>
      <c r="O2604" t="s">
        <v>5049</v>
      </c>
      <c r="P2604" t="s">
        <v>3402</v>
      </c>
      <c r="Q2604">
        <v>9322</v>
      </c>
      <c r="R2604" t="s">
        <v>3403</v>
      </c>
      <c r="S2604">
        <v>32657</v>
      </c>
      <c r="T2604" t="s">
        <v>3403</v>
      </c>
      <c r="U2604" t="s">
        <v>3403</v>
      </c>
      <c r="V2604" t="s">
        <v>5050</v>
      </c>
      <c r="W2604">
        <v>99903</v>
      </c>
      <c r="X2604">
        <v>9322</v>
      </c>
      <c r="Y2604" t="s">
        <v>3403</v>
      </c>
      <c r="Z2604" t="s">
        <v>6535</v>
      </c>
      <c r="AA2604" t="s">
        <v>658</v>
      </c>
      <c r="AB2604" t="s">
        <v>658</v>
      </c>
      <c r="AC2604" t="s">
        <v>3403</v>
      </c>
      <c r="AD2604" t="s">
        <v>6535</v>
      </c>
      <c r="AE2604">
        <v>12450</v>
      </c>
      <c r="AF2604" t="s">
        <v>3403</v>
      </c>
      <c r="AG2604">
        <v>37983</v>
      </c>
      <c r="AH2604" t="s">
        <v>3403</v>
      </c>
      <c r="AI2604">
        <v>18183</v>
      </c>
      <c r="AJ2604">
        <v>4221</v>
      </c>
      <c r="AK2604" t="s">
        <v>3403</v>
      </c>
      <c r="AL2604" t="s">
        <v>19800</v>
      </c>
      <c r="AM2604" t="s">
        <v>3403</v>
      </c>
      <c r="AN2604" t="s">
        <v>3403</v>
      </c>
      <c r="AO2604" t="s">
        <v>1424</v>
      </c>
      <c r="AP2604" t="s">
        <v>6535</v>
      </c>
      <c r="AQ2604" t="s">
        <v>20403</v>
      </c>
    </row>
    <row r="2605" spans="1:43" x14ac:dyDescent="0.3">
      <c r="A2605" t="s">
        <v>12346</v>
      </c>
      <c r="B2605" t="s">
        <v>11278</v>
      </c>
      <c r="C2605" s="72">
        <v>33092</v>
      </c>
      <c r="D2605" t="s">
        <v>7041</v>
      </c>
      <c r="E2605" t="s">
        <v>12347</v>
      </c>
      <c r="F2605" t="s">
        <v>1372</v>
      </c>
      <c r="G2605" t="s">
        <v>6120</v>
      </c>
      <c r="H2605" t="s">
        <v>1373</v>
      </c>
      <c r="I2605" t="s">
        <v>11279</v>
      </c>
      <c r="J2605" t="s">
        <v>11278</v>
      </c>
      <c r="K2605">
        <v>543964</v>
      </c>
      <c r="L2605" t="s">
        <v>11278</v>
      </c>
      <c r="M2605">
        <v>1953415</v>
      </c>
      <c r="N2605" t="s">
        <v>11278</v>
      </c>
      <c r="O2605" t="s">
        <v>13477</v>
      </c>
      <c r="P2605" t="s">
        <v>12346</v>
      </c>
      <c r="Q2605">
        <v>10073</v>
      </c>
      <c r="R2605" t="s">
        <v>11278</v>
      </c>
      <c r="S2605">
        <v>32182</v>
      </c>
      <c r="T2605" t="s">
        <v>11278</v>
      </c>
      <c r="V2605" t="s">
        <v>12348</v>
      </c>
      <c r="W2605">
        <v>70334</v>
      </c>
      <c r="X2605">
        <v>10073</v>
      </c>
      <c r="Y2605" t="s">
        <v>11278</v>
      </c>
      <c r="Z2605" t="s">
        <v>12349</v>
      </c>
      <c r="AA2605" t="s">
        <v>658</v>
      </c>
      <c r="AB2605" t="s">
        <v>658</v>
      </c>
      <c r="AC2605" t="s">
        <v>11278</v>
      </c>
      <c r="AD2605" t="s">
        <v>12349</v>
      </c>
      <c r="AE2605">
        <v>14043</v>
      </c>
      <c r="AF2605" t="s">
        <v>11278</v>
      </c>
      <c r="AG2605">
        <v>17061</v>
      </c>
      <c r="AH2605" t="s">
        <v>11278</v>
      </c>
      <c r="AI2605">
        <v>23578</v>
      </c>
      <c r="AJ2605">
        <v>5025</v>
      </c>
      <c r="AK2605" t="s">
        <v>11278</v>
      </c>
      <c r="AL2605" t="s">
        <v>19801</v>
      </c>
      <c r="AM2605" t="s">
        <v>11278</v>
      </c>
      <c r="AN2605" t="s">
        <v>11278</v>
      </c>
      <c r="AO2605" t="s">
        <v>1373</v>
      </c>
      <c r="AP2605" t="s">
        <v>12349</v>
      </c>
      <c r="AQ2605" t="s">
        <v>20403</v>
      </c>
    </row>
    <row r="2606" spans="1:43" x14ac:dyDescent="0.3">
      <c r="A2606" t="s">
        <v>10704</v>
      </c>
      <c r="B2606" t="s">
        <v>10705</v>
      </c>
      <c r="C2606" s="72">
        <v>20214</v>
      </c>
      <c r="D2606" t="s">
        <v>10706</v>
      </c>
      <c r="E2606" t="s">
        <v>10707</v>
      </c>
      <c r="F2606" t="s">
        <v>3591</v>
      </c>
      <c r="G2606" t="s">
        <v>3591</v>
      </c>
      <c r="H2606" t="s">
        <v>1380</v>
      </c>
      <c r="J2606" t="s">
        <v>10705</v>
      </c>
      <c r="L2606" t="s">
        <v>10705</v>
      </c>
      <c r="N2606" t="s">
        <v>10705</v>
      </c>
      <c r="P2606" t="s">
        <v>10704</v>
      </c>
      <c r="R2606" t="s">
        <v>10705</v>
      </c>
      <c r="T2606" t="s">
        <v>10705</v>
      </c>
      <c r="Y2606" t="s">
        <v>10705</v>
      </c>
      <c r="Z2606" t="s">
        <v>10708</v>
      </c>
      <c r="AC2606" t="s">
        <v>10705</v>
      </c>
      <c r="AD2606" t="s">
        <v>10708</v>
      </c>
      <c r="AN2606" t="s">
        <v>10705</v>
      </c>
      <c r="AO2606" t="s">
        <v>1380</v>
      </c>
      <c r="AP2606" t="s">
        <v>10708</v>
      </c>
      <c r="AQ2606" t="s">
        <v>20403</v>
      </c>
    </row>
    <row r="2607" spans="1:43" x14ac:dyDescent="0.3">
      <c r="A2607" t="s">
        <v>22110</v>
      </c>
      <c r="B2607" t="s">
        <v>22111</v>
      </c>
      <c r="C2607" s="72">
        <v>33827</v>
      </c>
      <c r="D2607" t="s">
        <v>22112</v>
      </c>
      <c r="E2607" t="s">
        <v>22113</v>
      </c>
      <c r="F2607" t="s">
        <v>1430</v>
      </c>
      <c r="G2607" t="s">
        <v>6120</v>
      </c>
      <c r="H2607" t="s">
        <v>1373</v>
      </c>
      <c r="J2607" t="s">
        <v>22111</v>
      </c>
      <c r="K2607">
        <v>685503</v>
      </c>
      <c r="L2607" t="s">
        <v>22111</v>
      </c>
      <c r="M2607">
        <v>26608263</v>
      </c>
      <c r="N2607" t="s">
        <v>22111</v>
      </c>
      <c r="Q2607">
        <v>11149</v>
      </c>
      <c r="R2607" t="s">
        <v>22111</v>
      </c>
      <c r="Z2607" t="s">
        <v>22106</v>
      </c>
      <c r="AA2607" t="s">
        <v>658</v>
      </c>
      <c r="AB2607" t="s">
        <v>658</v>
      </c>
      <c r="AC2607" t="s">
        <v>22111</v>
      </c>
      <c r="AD2607" t="s">
        <v>22106</v>
      </c>
      <c r="AE2607">
        <v>1088</v>
      </c>
      <c r="AK2607" t="s">
        <v>22111</v>
      </c>
      <c r="AL2607" t="s">
        <v>22129</v>
      </c>
      <c r="AM2607" t="s">
        <v>22111</v>
      </c>
      <c r="AN2607" t="s">
        <v>22111</v>
      </c>
      <c r="AO2607" t="s">
        <v>1373</v>
      </c>
      <c r="AP2607" t="s">
        <v>22106</v>
      </c>
      <c r="AQ2607" t="s">
        <v>20403</v>
      </c>
    </row>
    <row r="2608" spans="1:43" x14ac:dyDescent="0.3">
      <c r="A2608" t="s">
        <v>22123</v>
      </c>
      <c r="B2608" t="s">
        <v>20525</v>
      </c>
      <c r="C2608" s="72">
        <v>34516</v>
      </c>
      <c r="D2608" t="s">
        <v>6655</v>
      </c>
      <c r="E2608" t="s">
        <v>22124</v>
      </c>
      <c r="F2608" t="s">
        <v>1392</v>
      </c>
      <c r="G2608" t="s">
        <v>6120</v>
      </c>
      <c r="H2608" t="s">
        <v>1373</v>
      </c>
      <c r="I2608" t="s">
        <v>22125</v>
      </c>
      <c r="J2608" t="s">
        <v>20525</v>
      </c>
      <c r="K2608">
        <v>623167</v>
      </c>
      <c r="L2608" t="s">
        <v>20525</v>
      </c>
      <c r="M2608">
        <v>2443613</v>
      </c>
      <c r="N2608" t="s">
        <v>20525</v>
      </c>
      <c r="P2608" t="s">
        <v>22123</v>
      </c>
      <c r="Q2608">
        <v>9502</v>
      </c>
      <c r="R2608" t="s">
        <v>20525</v>
      </c>
      <c r="S2608">
        <v>36067</v>
      </c>
      <c r="T2608" t="s">
        <v>20525</v>
      </c>
      <c r="Z2608" t="s">
        <v>22108</v>
      </c>
      <c r="AA2608" t="s">
        <v>658</v>
      </c>
      <c r="AB2608" t="s">
        <v>658</v>
      </c>
      <c r="AC2608" t="s">
        <v>20525</v>
      </c>
      <c r="AD2608" t="s">
        <v>22108</v>
      </c>
      <c r="AK2608" t="s">
        <v>20525</v>
      </c>
      <c r="AL2608" t="s">
        <v>22130</v>
      </c>
      <c r="AM2608" t="s">
        <v>20525</v>
      </c>
      <c r="AN2608" t="s">
        <v>20525</v>
      </c>
      <c r="AO2608" t="s">
        <v>1373</v>
      </c>
      <c r="AP2608" t="s">
        <v>22108</v>
      </c>
      <c r="AQ2608" t="s">
        <v>20403</v>
      </c>
    </row>
    <row r="2609" spans="1:43" x14ac:dyDescent="0.3">
      <c r="A2609" t="s">
        <v>21896</v>
      </c>
      <c r="B2609" t="s">
        <v>17154</v>
      </c>
      <c r="C2609" s="72">
        <v>34651</v>
      </c>
      <c r="D2609" t="s">
        <v>7169</v>
      </c>
      <c r="E2609" t="s">
        <v>22126</v>
      </c>
      <c r="F2609" t="s">
        <v>1426</v>
      </c>
      <c r="G2609" t="s">
        <v>6120</v>
      </c>
      <c r="H2609" t="s">
        <v>1431</v>
      </c>
      <c r="I2609" t="s">
        <v>22127</v>
      </c>
      <c r="J2609" t="s">
        <v>17154</v>
      </c>
      <c r="K2609">
        <v>669289</v>
      </c>
      <c r="L2609" t="s">
        <v>17154</v>
      </c>
      <c r="M2609">
        <v>2915585</v>
      </c>
      <c r="N2609" t="s">
        <v>17154</v>
      </c>
      <c r="P2609" t="s">
        <v>21896</v>
      </c>
      <c r="Q2609">
        <v>10781</v>
      </c>
      <c r="R2609" t="s">
        <v>17154</v>
      </c>
      <c r="S2609">
        <v>39924</v>
      </c>
      <c r="T2609" t="s">
        <v>17154</v>
      </c>
      <c r="W2609">
        <v>108878</v>
      </c>
      <c r="Z2609" t="s">
        <v>22114</v>
      </c>
      <c r="AA2609" t="s">
        <v>658</v>
      </c>
      <c r="AB2609" t="s">
        <v>658</v>
      </c>
      <c r="AC2609" t="s">
        <v>17154</v>
      </c>
      <c r="AD2609" t="s">
        <v>22114</v>
      </c>
      <c r="AK2609" t="s">
        <v>17154</v>
      </c>
      <c r="AL2609" t="s">
        <v>22128</v>
      </c>
      <c r="AM2609" t="s">
        <v>17154</v>
      </c>
      <c r="AN2609" t="s">
        <v>17154</v>
      </c>
      <c r="AO2609" t="s">
        <v>1431</v>
      </c>
      <c r="AP2609" t="s">
        <v>22114</v>
      </c>
      <c r="AQ2609" t="s">
        <v>20403</v>
      </c>
    </row>
    <row r="2610" spans="1:43" x14ac:dyDescent="0.3">
      <c r="A2610" t="s">
        <v>21981</v>
      </c>
      <c r="B2610" t="s">
        <v>15047</v>
      </c>
      <c r="C2610" s="72">
        <v>33525</v>
      </c>
      <c r="D2610" t="s">
        <v>22131</v>
      </c>
      <c r="E2610" t="s">
        <v>22132</v>
      </c>
      <c r="F2610" t="s">
        <v>1426</v>
      </c>
      <c r="G2610" t="s">
        <v>6120</v>
      </c>
      <c r="H2610" t="s">
        <v>1373</v>
      </c>
      <c r="I2610" t="s">
        <v>22133</v>
      </c>
      <c r="J2610" t="s">
        <v>15047</v>
      </c>
      <c r="K2610">
        <v>657240</v>
      </c>
      <c r="L2610" t="s">
        <v>15047</v>
      </c>
      <c r="M2610">
        <v>2824403</v>
      </c>
      <c r="N2610" t="s">
        <v>15047</v>
      </c>
      <c r="P2610" t="s">
        <v>21981</v>
      </c>
      <c r="Q2610">
        <v>9859</v>
      </c>
      <c r="R2610" t="s">
        <v>15047</v>
      </c>
      <c r="W2610">
        <v>104993</v>
      </c>
      <c r="Z2610" t="s">
        <v>22109</v>
      </c>
      <c r="AA2610" t="s">
        <v>658</v>
      </c>
      <c r="AB2610" t="s">
        <v>658</v>
      </c>
      <c r="AC2610" t="s">
        <v>15047</v>
      </c>
      <c r="AD2610" t="s">
        <v>22109</v>
      </c>
      <c r="AK2610" t="s">
        <v>15047</v>
      </c>
      <c r="AL2610" t="s">
        <v>22134</v>
      </c>
      <c r="AM2610" t="s">
        <v>15047</v>
      </c>
      <c r="AN2610" t="s">
        <v>15047</v>
      </c>
      <c r="AO2610" t="s">
        <v>14933</v>
      </c>
      <c r="AP2610" t="s">
        <v>22109</v>
      </c>
      <c r="AQ2610" t="s">
        <v>20403</v>
      </c>
    </row>
    <row r="2611" spans="1:43" x14ac:dyDescent="0.3">
      <c r="A2611" t="s">
        <v>21943</v>
      </c>
      <c r="B2611" t="s">
        <v>14259</v>
      </c>
      <c r="C2611" s="72">
        <v>33368</v>
      </c>
      <c r="D2611" t="s">
        <v>22135</v>
      </c>
      <c r="E2611" t="s">
        <v>6885</v>
      </c>
      <c r="F2611" t="s">
        <v>1409</v>
      </c>
      <c r="G2611" t="s">
        <v>9094</v>
      </c>
      <c r="H2611" t="s">
        <v>1373</v>
      </c>
      <c r="I2611" t="s">
        <v>22136</v>
      </c>
      <c r="J2611" t="s">
        <v>14259</v>
      </c>
      <c r="K2611">
        <v>572955</v>
      </c>
      <c r="L2611" t="s">
        <v>14259</v>
      </c>
      <c r="M2611">
        <v>2044525</v>
      </c>
      <c r="N2611" t="s">
        <v>14259</v>
      </c>
      <c r="P2611" t="s">
        <v>21943</v>
      </c>
      <c r="Q2611">
        <v>8645</v>
      </c>
      <c r="R2611" t="s">
        <v>14259</v>
      </c>
      <c r="W2611">
        <v>99839</v>
      </c>
      <c r="Z2611" t="s">
        <v>22107</v>
      </c>
      <c r="AA2611" t="s">
        <v>658</v>
      </c>
      <c r="AB2611" t="s">
        <v>658</v>
      </c>
      <c r="AC2611" t="s">
        <v>14259</v>
      </c>
      <c r="AD2611" t="s">
        <v>22107</v>
      </c>
      <c r="AK2611" t="s">
        <v>14259</v>
      </c>
      <c r="AL2611" t="s">
        <v>22137</v>
      </c>
      <c r="AM2611" t="s">
        <v>14259</v>
      </c>
      <c r="AN2611" t="s">
        <v>14259</v>
      </c>
      <c r="AO2611" t="s">
        <v>14933</v>
      </c>
      <c r="AP2611" t="s">
        <v>22107</v>
      </c>
      <c r="AQ2611" t="s">
        <v>20403</v>
      </c>
    </row>
    <row r="2612" spans="1:43" x14ac:dyDescent="0.3">
      <c r="A2612" t="s">
        <v>21966</v>
      </c>
      <c r="B2612" t="s">
        <v>17240</v>
      </c>
      <c r="C2612" s="72">
        <v>36190</v>
      </c>
      <c r="D2612" t="s">
        <v>22138</v>
      </c>
      <c r="E2612" t="s">
        <v>13072</v>
      </c>
      <c r="F2612" t="s">
        <v>1481</v>
      </c>
      <c r="G2612" t="s">
        <v>9094</v>
      </c>
      <c r="H2612" t="s">
        <v>1373</v>
      </c>
      <c r="I2612" t="s">
        <v>22139</v>
      </c>
      <c r="J2612" t="s">
        <v>17240</v>
      </c>
      <c r="K2612">
        <v>666622</v>
      </c>
      <c r="L2612" t="s">
        <v>17240</v>
      </c>
      <c r="M2612">
        <v>2824086</v>
      </c>
      <c r="N2612" t="s">
        <v>17240</v>
      </c>
      <c r="P2612" t="s">
        <v>21966</v>
      </c>
      <c r="Q2612">
        <v>10817</v>
      </c>
      <c r="R2612" t="s">
        <v>17240</v>
      </c>
      <c r="W2612">
        <v>108146</v>
      </c>
      <c r="Z2612" t="s">
        <v>20521</v>
      </c>
      <c r="AA2612" t="s">
        <v>666</v>
      </c>
      <c r="AB2612" t="s">
        <v>666</v>
      </c>
      <c r="AC2612" t="s">
        <v>17240</v>
      </c>
      <c r="AD2612" t="s">
        <v>20521</v>
      </c>
      <c r="AK2612" t="s">
        <v>17240</v>
      </c>
      <c r="AL2612" t="s">
        <v>22140</v>
      </c>
      <c r="AM2612" t="s">
        <v>17240</v>
      </c>
      <c r="AN2612" t="s">
        <v>17240</v>
      </c>
      <c r="AO2612" t="s">
        <v>1373</v>
      </c>
      <c r="AP2612" t="s">
        <v>20521</v>
      </c>
      <c r="AQ2612" t="s">
        <v>20403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9"/>
  <sheetViews>
    <sheetView workbookViewId="0">
      <selection activeCell="C7" sqref="C7"/>
    </sheetView>
  </sheetViews>
  <sheetFormatPr defaultRowHeight="14.4" x14ac:dyDescent="0.3"/>
  <cols>
    <col min="1" max="1" width="22.6640625" bestFit="1" customWidth="1"/>
    <col min="2" max="2" width="22.6640625" customWidth="1"/>
    <col min="3" max="3" width="24" bestFit="1" customWidth="1"/>
    <col min="7" max="7" width="13.33203125" customWidth="1"/>
    <col min="9" max="9" width="34" customWidth="1"/>
  </cols>
  <sheetData>
    <row r="1" spans="1:9" x14ac:dyDescent="0.3">
      <c r="A1" t="s">
        <v>13612</v>
      </c>
      <c r="B1" t="s">
        <v>13638</v>
      </c>
      <c r="C1" t="s">
        <v>13637</v>
      </c>
      <c r="F1" t="s">
        <v>14528</v>
      </c>
      <c r="G1" t="s">
        <v>14527</v>
      </c>
      <c r="I1" s="9" t="e">
        <f>"'"&amp;HITSHEET&amp;"'"&amp;"!$A:$AZ"</f>
        <v>#REF!</v>
      </c>
    </row>
    <row r="2" spans="1:9" x14ac:dyDescent="0.3">
      <c r="A2" t="s">
        <v>14047</v>
      </c>
      <c r="B2" t="s">
        <v>1357</v>
      </c>
      <c r="C2">
        <f>MATCH(tblIDSYSTEMS[[#This Row],[PLAYERIDMAP NAME]],PLAYERIDMAP!$1:$1,0)</f>
        <v>2</v>
      </c>
      <c r="F2">
        <v>1</v>
      </c>
      <c r="G2" t="e">
        <f>IF(#REF!&gt;tblDRAFTPICKS[[#This Row],[ID]]-1,tblDRAFTPICKS[[#This Row],[ID]],"")</f>
        <v>#REF!</v>
      </c>
      <c r="I2" s="9" t="e">
        <f>"'"&amp;HITSHEET&amp;"'"&amp;"!"&amp;H_PLAYERIDCOL_LTR&amp;":"&amp;H_PLAYERIDCOL_LTR</f>
        <v>#REF!</v>
      </c>
    </row>
    <row r="3" spans="1:9" x14ac:dyDescent="0.3">
      <c r="A3" t="s">
        <v>15383</v>
      </c>
      <c r="B3" t="s">
        <v>8326</v>
      </c>
      <c r="C3">
        <f>MATCH(tblIDSYSTEMS[[#This Row],[PLAYERIDMAP NAME]],PLAYERIDMAP!$1:$1,0)</f>
        <v>30</v>
      </c>
      <c r="F3">
        <v>2</v>
      </c>
      <c r="G3" t="e">
        <f>IF(#REF!&gt;tblDRAFTPICKS[[#This Row],[ID]]-1,tblDRAFTPICKS[[#This Row],[ID]],"")</f>
        <v>#REF!</v>
      </c>
      <c r="I3" s="9" t="e">
        <f>"'"&amp;PITCHSHEET&amp;"'"&amp;"!$A:$AZ"</f>
        <v>#REF!</v>
      </c>
    </row>
    <row r="4" spans="1:9" x14ac:dyDescent="0.3">
      <c r="A4" t="s">
        <v>15436</v>
      </c>
      <c r="B4" t="s">
        <v>1356</v>
      </c>
      <c r="C4">
        <f>MATCH(tblIDSYSTEMS[[#This Row],[PLAYERIDMAP NAME]],PLAYERIDMAP!$1:$1,0)</f>
        <v>1</v>
      </c>
      <c r="F4">
        <v>3</v>
      </c>
      <c r="G4" t="e">
        <f>IF(#REF!&gt;tblDRAFTPICKS[[#This Row],[ID]]-1,tblDRAFTPICKS[[#This Row],[ID]],"")</f>
        <v>#REF!</v>
      </c>
      <c r="I4" s="9" t="e">
        <f>"'"&amp;PITCHSHEET&amp;"'"&amp;"!"&amp;P_PLAYERIDCOL_LTR&amp;":"&amp;P_PLAYERIDCOL_LTR</f>
        <v>#REF!</v>
      </c>
    </row>
    <row r="5" spans="1:9" x14ac:dyDescent="0.3">
      <c r="A5" t="s">
        <v>13635</v>
      </c>
      <c r="B5" t="s">
        <v>11836</v>
      </c>
      <c r="C5">
        <f>MATCH(tblIDSYSTEMS[[#This Row],[PLAYERIDMAP NAME]],PLAYERIDMAP!$1:$1,0)</f>
        <v>36</v>
      </c>
      <c r="F5">
        <v>4</v>
      </c>
      <c r="G5" t="e">
        <f>IF(#REF!&gt;tblDRAFTPICKS[[#This Row],[ID]]-1,tblDRAFTPICKS[[#This Row],[ID]],"")</f>
        <v>#REF!</v>
      </c>
    </row>
    <row r="6" spans="1:9" x14ac:dyDescent="0.3">
      <c r="A6" t="s">
        <v>13626</v>
      </c>
      <c r="B6" t="s">
        <v>5052</v>
      </c>
      <c r="C6">
        <f>MATCH(tblIDSYSTEMS[[#This Row],[PLAYERIDMAP NAME]],PLAYERIDMAP!$1:$1,0)</f>
        <v>23</v>
      </c>
      <c r="F6">
        <v>5</v>
      </c>
      <c r="G6" t="e">
        <f>IF(#REF!&gt;tblDRAFTPICKS[[#This Row],[ID]]-1,tblDRAFTPICKS[[#This Row],[ID]],"")</f>
        <v>#REF!</v>
      </c>
    </row>
    <row r="7" spans="1:9" x14ac:dyDescent="0.3">
      <c r="A7" t="s">
        <v>13620</v>
      </c>
      <c r="B7" t="s">
        <v>1368</v>
      </c>
      <c r="C7">
        <f>MATCH(tblIDSYSTEMS[[#This Row],[PLAYERIDMAP NAME]],PLAYERIDMAP!$1:$1,0)</f>
        <v>16</v>
      </c>
      <c r="F7">
        <v>6</v>
      </c>
      <c r="G7" t="e">
        <f>IF(#REF!&gt;tblDRAFTPICKS[[#This Row],[ID]]-1,tblDRAFTPICKS[[#This Row],[ID]],"")</f>
        <v>#REF!</v>
      </c>
    </row>
    <row r="8" spans="1:9" x14ac:dyDescent="0.3">
      <c r="A8" t="s">
        <v>13617</v>
      </c>
      <c r="B8" t="s">
        <v>1365</v>
      </c>
      <c r="C8">
        <f>MATCH(tblIDSYSTEMS[[#This Row],[PLAYERIDMAP NAME]],PLAYERIDMAP!$1:$1,0)</f>
        <v>13</v>
      </c>
      <c r="F8">
        <v>7</v>
      </c>
      <c r="G8" t="e">
        <f>IF(#REF!&gt;tblDRAFTPICKS[[#This Row],[ID]]-1,tblDRAFTPICKS[[#This Row],[ID]],"")</f>
        <v>#REF!</v>
      </c>
    </row>
    <row r="9" spans="1:9" x14ac:dyDescent="0.3">
      <c r="A9" t="s">
        <v>13618</v>
      </c>
      <c r="B9" t="s">
        <v>1366</v>
      </c>
      <c r="C9">
        <f>MATCH(tblIDSYSTEMS[[#This Row],[PLAYERIDMAP NAME]],PLAYERIDMAP!$1:$1,0)</f>
        <v>14</v>
      </c>
      <c r="F9">
        <v>8</v>
      </c>
      <c r="G9" t="e">
        <f>IF(#REF!&gt;tblDRAFTPICKS[[#This Row],[ID]]-1,tblDRAFTPICKS[[#This Row],[ID]],"")</f>
        <v>#REF!</v>
      </c>
    </row>
    <row r="10" spans="1:9" x14ac:dyDescent="0.3">
      <c r="A10" t="s">
        <v>13625</v>
      </c>
      <c r="B10" t="s">
        <v>5051</v>
      </c>
      <c r="C10">
        <f>MATCH(tblIDSYSTEMS[[#This Row],[PLAYERIDMAP NAME]],PLAYERIDMAP!$1:$1,0)</f>
        <v>22</v>
      </c>
      <c r="F10">
        <v>9</v>
      </c>
      <c r="G10" t="e">
        <f>IF(#REF!&gt;tblDRAFTPICKS[[#This Row],[ID]]-1,tblDRAFTPICKS[[#This Row],[ID]],"")</f>
        <v>#REF!</v>
      </c>
    </row>
    <row r="11" spans="1:9" x14ac:dyDescent="0.3">
      <c r="A11" t="s">
        <v>13634</v>
      </c>
      <c r="B11" t="s">
        <v>9093</v>
      </c>
      <c r="C11">
        <f>MATCH(tblIDSYSTEMS[[#This Row],[PLAYERIDMAP NAME]],PLAYERIDMAP!$1:$1,0)</f>
        <v>34</v>
      </c>
      <c r="F11">
        <v>10</v>
      </c>
      <c r="G11" t="e">
        <f>IF(#REF!&gt;tblDRAFTPICKS[[#This Row],[ID]]-1,tblDRAFTPICKS[[#This Row],[ID]],"")</f>
        <v>#REF!</v>
      </c>
    </row>
    <row r="12" spans="1:9" x14ac:dyDescent="0.3">
      <c r="A12" t="s">
        <v>13623</v>
      </c>
      <c r="B12" t="s">
        <v>3538</v>
      </c>
      <c r="C12">
        <f>MATCH(tblIDSYSTEMS[[#This Row],[PLAYERIDMAP NAME]],PLAYERIDMAP!$1:$1,0)</f>
        <v>19</v>
      </c>
      <c r="F12">
        <v>11</v>
      </c>
      <c r="G12" t="e">
        <f>IF(#REF!&gt;tblDRAFTPICKS[[#This Row],[ID]]-1,tblDRAFTPICKS[[#This Row],[ID]],"")</f>
        <v>#REF!</v>
      </c>
    </row>
    <row r="13" spans="1:9" x14ac:dyDescent="0.3">
      <c r="A13" t="s">
        <v>13624</v>
      </c>
      <c r="B13" t="s">
        <v>3537</v>
      </c>
      <c r="C13">
        <f>MATCH(tblIDSYSTEMS[[#This Row],[PLAYERIDMAP NAME]],PLAYERIDMAP!$1:$1,0)</f>
        <v>20</v>
      </c>
      <c r="F13">
        <v>12</v>
      </c>
      <c r="G13" t="e">
        <f>IF(#REF!&gt;tblDRAFTPICKS[[#This Row],[ID]]-1,tblDRAFTPICKS[[#This Row],[ID]],"")</f>
        <v>#REF!</v>
      </c>
    </row>
    <row r="14" spans="1:9" x14ac:dyDescent="0.3">
      <c r="A14" t="s">
        <v>13633</v>
      </c>
      <c r="B14" t="s">
        <v>9092</v>
      </c>
      <c r="C14">
        <f>MATCH(tblIDSYSTEMS[[#This Row],[PLAYERIDMAP NAME]],PLAYERIDMAP!$1:$1,0)</f>
        <v>33</v>
      </c>
      <c r="F14">
        <v>13</v>
      </c>
      <c r="G14" t="e">
        <f>IF(#REF!&gt;tblDRAFTPICKS[[#This Row],[ID]]-1,tblDRAFTPICKS[[#This Row],[ID]],"")</f>
        <v>#REF!</v>
      </c>
    </row>
    <row r="15" spans="1:9" x14ac:dyDescent="0.3">
      <c r="A15" t="s">
        <v>13632</v>
      </c>
      <c r="B15" t="s">
        <v>8328</v>
      </c>
      <c r="C15">
        <f>MATCH(tblIDSYSTEMS[[#This Row],[PLAYERIDMAP NAME]],PLAYERIDMAP!$1:$1,0)</f>
        <v>32</v>
      </c>
      <c r="F15">
        <v>14</v>
      </c>
      <c r="G15" t="e">
        <f>IF(#REF!&gt;tblDRAFTPICKS[[#This Row],[ID]]-1,tblDRAFTPICKS[[#This Row],[ID]],"")</f>
        <v>#REF!</v>
      </c>
    </row>
    <row r="16" spans="1:9" x14ac:dyDescent="0.3">
      <c r="A16" t="s">
        <v>13613</v>
      </c>
      <c r="B16" t="s">
        <v>1362</v>
      </c>
      <c r="C16">
        <f>MATCH(tblIDSYSTEMS[[#This Row],[PLAYERIDMAP NAME]],PLAYERIDMAP!$1:$1,0)</f>
        <v>9</v>
      </c>
      <c r="F16">
        <v>15</v>
      </c>
      <c r="G16" t="e">
        <f>IF(#REF!&gt;tblDRAFTPICKS[[#This Row],[ID]]-1,tblDRAFTPICKS[[#This Row],[ID]],"")</f>
        <v>#REF!</v>
      </c>
    </row>
    <row r="17" spans="1:3" x14ac:dyDescent="0.3">
      <c r="A17" t="s">
        <v>13614</v>
      </c>
      <c r="B17" t="s">
        <v>9091</v>
      </c>
      <c r="C17">
        <f>MATCH(tblIDSYSTEMS[[#This Row],[PLAYERIDMAP NAME]],PLAYERIDMAP!$1:$1,0)</f>
        <v>10</v>
      </c>
    </row>
    <row r="18" spans="1:3" x14ac:dyDescent="0.3">
      <c r="A18" t="s">
        <v>13630</v>
      </c>
      <c r="B18" t="s">
        <v>8325</v>
      </c>
      <c r="C18">
        <f>MATCH(tblIDSYSTEMS[[#This Row],[PLAYERIDMAP NAME]],PLAYERIDMAP!$1:$1,0)</f>
        <v>29</v>
      </c>
    </row>
    <row r="19" spans="1:3" x14ac:dyDescent="0.3">
      <c r="A19" t="s">
        <v>13629</v>
      </c>
      <c r="B19" t="s">
        <v>8322</v>
      </c>
      <c r="C19">
        <f>MATCH(tblIDSYSTEMS[[#This Row],[PLAYERIDMAP NAME]],PLAYERIDMAP!$1:$1,0)</f>
        <v>26</v>
      </c>
    </row>
    <row r="20" spans="1:3" x14ac:dyDescent="0.3">
      <c r="A20" t="s">
        <v>13615</v>
      </c>
      <c r="B20" t="s">
        <v>1363</v>
      </c>
      <c r="C20">
        <f>MATCH(tblIDSYSTEMS[[#This Row],[PLAYERIDMAP NAME]],PLAYERIDMAP!$1:$1,0)</f>
        <v>11</v>
      </c>
    </row>
    <row r="21" spans="1:3" x14ac:dyDescent="0.3">
      <c r="A21" t="s">
        <v>13616</v>
      </c>
      <c r="B21" t="s">
        <v>1364</v>
      </c>
      <c r="C21">
        <f>MATCH(tblIDSYSTEMS[[#This Row],[PLAYERIDMAP NAME]],PLAYERIDMAP!$1:$1,0)</f>
        <v>12</v>
      </c>
    </row>
    <row r="22" spans="1:3" x14ac:dyDescent="0.3">
      <c r="A22" t="s">
        <v>13621</v>
      </c>
      <c r="B22" t="s">
        <v>1369</v>
      </c>
      <c r="C22">
        <f>MATCH(tblIDSYSTEMS[[#This Row],[PLAYERIDMAP NAME]],PLAYERIDMAP!$1:$1,0)</f>
        <v>17</v>
      </c>
    </row>
    <row r="23" spans="1:3" x14ac:dyDescent="0.3">
      <c r="A23" t="s">
        <v>15386</v>
      </c>
      <c r="B23" t="s">
        <v>15385</v>
      </c>
      <c r="C23">
        <f>MATCH(tblIDSYSTEMS[[#This Row],[PLAYERIDMAP NAME]],PLAYERIDMAP!$1:$1,0)</f>
        <v>42</v>
      </c>
    </row>
    <row r="24" spans="1:3" x14ac:dyDescent="0.3">
      <c r="A24" t="s">
        <v>13622</v>
      </c>
      <c r="B24" t="s">
        <v>1370</v>
      </c>
      <c r="C24">
        <f>MATCH(tblIDSYSTEMS[[#This Row],[PLAYERIDMAP NAME]],PLAYERIDMAP!$1:$1,0)</f>
        <v>18</v>
      </c>
    </row>
    <row r="25" spans="1:3" x14ac:dyDescent="0.3">
      <c r="A25" t="s">
        <v>13636</v>
      </c>
      <c r="B25" t="s">
        <v>13050</v>
      </c>
      <c r="C25">
        <f>MATCH(tblIDSYSTEMS[[#This Row],[PLAYERIDMAP NAME]],PLAYERIDMAP!$1:$1,0)</f>
        <v>37</v>
      </c>
    </row>
    <row r="26" spans="1:3" x14ac:dyDescent="0.3">
      <c r="A26" t="s">
        <v>13619</v>
      </c>
      <c r="B26" t="s">
        <v>1367</v>
      </c>
      <c r="C26">
        <f>MATCH(tblIDSYSTEMS[[#This Row],[PLAYERIDMAP NAME]],PLAYERIDMAP!$1:$1,0)</f>
        <v>15</v>
      </c>
    </row>
    <row r="27" spans="1:3" x14ac:dyDescent="0.3">
      <c r="A27" t="s">
        <v>13631</v>
      </c>
      <c r="B27" t="s">
        <v>8327</v>
      </c>
      <c r="C27">
        <f>MATCH(tblIDSYSTEMS[[#This Row],[PLAYERIDMAP NAME]],PLAYERIDMAP!$1:$1,0)</f>
        <v>31</v>
      </c>
    </row>
    <row r="28" spans="1:3" x14ac:dyDescent="0.3">
      <c r="A28" t="s">
        <v>13627</v>
      </c>
      <c r="B28" t="s">
        <v>5053</v>
      </c>
      <c r="C28">
        <f>MATCH(tblIDSYSTEMS[[#This Row],[PLAYERIDMAP NAME]],PLAYERIDMAP!$1:$1,0)</f>
        <v>24</v>
      </c>
    </row>
    <row r="29" spans="1:3" x14ac:dyDescent="0.3">
      <c r="A29" t="s">
        <v>13628</v>
      </c>
      <c r="B29" t="s">
        <v>5054</v>
      </c>
      <c r="C29">
        <f>MATCH(tblIDSYSTEMS[[#This Row],[PLAYERIDMAP NAME]],PLAYERIDMAP!$1:$1,0)</f>
        <v>25</v>
      </c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23</vt:i4>
      </vt:variant>
    </vt:vector>
  </HeadingPairs>
  <TitlesOfParts>
    <vt:vector size="32" baseType="lpstr">
      <vt:lpstr>Dollar Calculations</vt:lpstr>
      <vt:lpstr>POS Eligibility</vt:lpstr>
      <vt:lpstr>Hitter Ranks</vt:lpstr>
      <vt:lpstr>Pitcher Ranks</vt:lpstr>
      <vt:lpstr>Combined Ranks</vt:lpstr>
      <vt:lpstr>2020 H</vt:lpstr>
      <vt:lpstr>2020 P</vt:lpstr>
      <vt:lpstr>PLAYERIDMAP</vt:lpstr>
      <vt:lpstr>DROP DOWNS</vt:lpstr>
      <vt:lpstr>Dollar_Value_of_Drafted_Hitters</vt:lpstr>
      <vt:lpstr>Dollar_Value_of_Drafted_Pitchers</vt:lpstr>
      <vt:lpstr>Dollar_Value_Per_Hitter_SGP</vt:lpstr>
      <vt:lpstr>Dollar_Value_Per_Pitcher_SGP</vt:lpstr>
      <vt:lpstr>Draftable_Hitter_SGPs</vt:lpstr>
      <vt:lpstr>Draftable_Pitcher_SGPs</vt:lpstr>
      <vt:lpstr>GS_TO_QUALIFY</vt:lpstr>
      <vt:lpstr>IDSYSTEMS</vt:lpstr>
      <vt:lpstr>INDIRECTHITSHEET</vt:lpstr>
      <vt:lpstr>INDIRECTHITSHEETIDCOL</vt:lpstr>
      <vt:lpstr>INDIRECTPITCHSHEET</vt:lpstr>
      <vt:lpstr>INDIRECTPITCHSHEETIDCOL</vt:lpstr>
      <vt:lpstr>League_Hitting_Budget</vt:lpstr>
      <vt:lpstr>League_Pitching_Budget</vt:lpstr>
      <vt:lpstr>Remaining_Dollar_Value_per_Hitter_SGP</vt:lpstr>
      <vt:lpstr>Remaining_Dollar_Value_Per_Pitcher_SGP</vt:lpstr>
      <vt:lpstr>Remaining_Hitters_to_be_Drafted</vt:lpstr>
      <vt:lpstr>Remaining_League_Hitting_Budget</vt:lpstr>
      <vt:lpstr>Remaining_League_Pitching_Budget</vt:lpstr>
      <vt:lpstr>Remaining_Pitchers_to_be_Drafted</vt:lpstr>
      <vt:lpstr>RP_APP_TO_QUALIFY</vt:lpstr>
      <vt:lpstr>Total_Hitters_Drafted</vt:lpstr>
      <vt:lpstr>Total_Pitchers_Drafted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2021-04-17T18:45:12Z</dcterms:modified>
</cp:coreProperties>
</file>